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ma\Desktop\code\Fonds BNI\code_performance\"/>
    </mc:Choice>
  </mc:AlternateContent>
  <xr:revisionPtr revIDLastSave="83" documentId="13_ncr:1_{78D90B31-A1FC-435A-AD57-72B82B6FC971}" xr6:coauthVersionLast="47" xr6:coauthVersionMax="47" xr10:uidLastSave="{F61A71B6-7E21-49AC-92D3-7D12536BE9A7}"/>
  <bookViews>
    <workbookView xWindow="11424" yWindow="0" windowWidth="11712" windowHeight="13776" firstSheet="3" activeTab="8" xr2:uid="{3F82CD07-0313-42AA-8D8F-06D5788C7648}"/>
  </bookViews>
  <sheets>
    <sheet name="Bloomberg source" sheetId="1" r:id="rId1"/>
    <sheet name="Bloomber dividends" sheetId="7" r:id="rId2"/>
    <sheet name="Bloomber splits" sheetId="5" r:id="rId3"/>
    <sheet name="Copy source" sheetId="3" r:id="rId4"/>
    <sheet name="Copy dividends" sheetId="8" r:id="rId5"/>
    <sheet name="Copy splits" sheetId="9" r:id="rId6"/>
    <sheet name="Transactions" sheetId="2" r:id="rId7"/>
    <sheet name="Investments" sheetId="4" r:id="rId8"/>
    <sheet name="All" sheetId="10" r:id="rId9"/>
    <sheet name="Cash balance" sheetId="11" r:id="rId10"/>
  </sheets>
  <definedNames>
    <definedName name="_xlnm._FilterDatabase" localSheetId="1" hidden="1">'Bloomber dividends'!$A$5:$E$1516</definedName>
    <definedName name="_xlnm._FilterDatabase" localSheetId="2" hidden="1">'Bloomber splits'!$A$5:$E$1516</definedName>
    <definedName name="_xlnm._FilterDatabase" localSheetId="9" hidden="1">'Cash balance'!$A$1:$N$413</definedName>
    <definedName name="_xlnm._FilterDatabase" localSheetId="6" hidden="1">Transactions!$A$1:$O$5966</definedName>
    <definedName name="_xlnm._FilterDatabase" localSheetId="8" hidden="1">All!$A$1272:$N$1306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72" i="10" l="1"/>
  <c r="Q1272" i="10"/>
  <c r="R1272" i="10"/>
  <c r="S1272" i="10"/>
  <c r="U1272" i="10"/>
  <c r="V1272" i="10"/>
  <c r="T1272" i="10" s="1"/>
  <c r="W1272" i="10"/>
  <c r="X1272" i="10"/>
  <c r="Y1272" i="10"/>
  <c r="Z1272" i="10"/>
  <c r="AA1272" i="10"/>
  <c r="AB1272" i="10"/>
  <c r="AC1272" i="10"/>
  <c r="P1273" i="10"/>
  <c r="Q1273" i="10"/>
  <c r="R1273" i="10"/>
  <c r="S1273" i="10"/>
  <c r="U1273" i="10"/>
  <c r="V1273" i="10"/>
  <c r="T1273" i="10" s="1"/>
  <c r="W1273" i="10"/>
  <c r="X1273" i="10"/>
  <c r="Y1273" i="10"/>
  <c r="Z1273" i="10"/>
  <c r="AA1273" i="10"/>
  <c r="AB1273" i="10"/>
  <c r="AC1273" i="10"/>
  <c r="P1274" i="10"/>
  <c r="Q1274" i="10"/>
  <c r="R1274" i="10"/>
  <c r="S1274" i="10"/>
  <c r="U1274" i="10"/>
  <c r="V1274" i="10"/>
  <c r="T1274" i="10" s="1"/>
  <c r="W1274" i="10"/>
  <c r="X1274" i="10"/>
  <c r="Y1274" i="10"/>
  <c r="Z1274" i="10"/>
  <c r="AA1274" i="10"/>
  <c r="AB1274" i="10"/>
  <c r="AC1274" i="10"/>
  <c r="P1275" i="10"/>
  <c r="Q1275" i="10"/>
  <c r="R1275" i="10"/>
  <c r="S1275" i="10"/>
  <c r="U1275" i="10"/>
  <c r="V1275" i="10"/>
  <c r="T1275" i="10" s="1"/>
  <c r="W1275" i="10"/>
  <c r="X1275" i="10"/>
  <c r="Y1275" i="10"/>
  <c r="Z1275" i="10"/>
  <c r="AA1275" i="10"/>
  <c r="AB1275" i="10"/>
  <c r="AC1275" i="10"/>
  <c r="P1276" i="10"/>
  <c r="Q1276" i="10"/>
  <c r="R1276" i="10"/>
  <c r="S1276" i="10"/>
  <c r="U1276" i="10"/>
  <c r="V1276" i="10"/>
  <c r="T1276" i="10" s="1"/>
  <c r="W1276" i="10"/>
  <c r="X1276" i="10"/>
  <c r="Y1276" i="10"/>
  <c r="Z1276" i="10"/>
  <c r="AA1276" i="10"/>
  <c r="AB1276" i="10"/>
  <c r="AC1276" i="10"/>
  <c r="P1277" i="10"/>
  <c r="Q1277" i="10"/>
  <c r="R1277" i="10"/>
  <c r="S1277" i="10"/>
  <c r="U1277" i="10"/>
  <c r="V1277" i="10"/>
  <c r="T1277" i="10" s="1"/>
  <c r="W1277" i="10"/>
  <c r="X1277" i="10"/>
  <c r="Y1277" i="10"/>
  <c r="Z1277" i="10"/>
  <c r="AA1277" i="10"/>
  <c r="AB1277" i="10"/>
  <c r="AC1277" i="10"/>
  <c r="P1278" i="10"/>
  <c r="Q1278" i="10"/>
  <c r="R1278" i="10"/>
  <c r="S1278" i="10"/>
  <c r="U1278" i="10"/>
  <c r="V1278" i="10"/>
  <c r="T1278" i="10" s="1"/>
  <c r="W1278" i="10"/>
  <c r="X1278" i="10"/>
  <c r="Y1278" i="10"/>
  <c r="Z1278" i="10"/>
  <c r="AA1278" i="10"/>
  <c r="AB1278" i="10"/>
  <c r="AC1278" i="10"/>
  <c r="P1279" i="10"/>
  <c r="Q1279" i="10"/>
  <c r="R1279" i="10"/>
  <c r="S1279" i="10"/>
  <c r="U1279" i="10"/>
  <c r="V1279" i="10"/>
  <c r="T1279" i="10" s="1"/>
  <c r="W1279" i="10"/>
  <c r="X1279" i="10"/>
  <c r="Y1279" i="10"/>
  <c r="Z1279" i="10"/>
  <c r="AA1279" i="10"/>
  <c r="AB1279" i="10"/>
  <c r="AC1279" i="10"/>
  <c r="P1280" i="10"/>
  <c r="Q1280" i="10"/>
  <c r="R1280" i="10"/>
  <c r="S1280" i="10"/>
  <c r="U1280" i="10"/>
  <c r="V1280" i="10"/>
  <c r="T1280" i="10" s="1"/>
  <c r="W1280" i="10"/>
  <c r="X1280" i="10"/>
  <c r="Y1280" i="10"/>
  <c r="Z1280" i="10"/>
  <c r="AA1280" i="10"/>
  <c r="AB1280" i="10"/>
  <c r="AC1280" i="10"/>
  <c r="P1281" i="10"/>
  <c r="Q1281" i="10"/>
  <c r="R1281" i="10"/>
  <c r="S1281" i="10"/>
  <c r="U1281" i="10"/>
  <c r="V1281" i="10"/>
  <c r="T1281" i="10" s="1"/>
  <c r="W1281" i="10"/>
  <c r="X1281" i="10"/>
  <c r="Y1281" i="10"/>
  <c r="Z1281" i="10"/>
  <c r="AA1281" i="10"/>
  <c r="AB1281" i="10"/>
  <c r="AC1281" i="10"/>
  <c r="P1282" i="10"/>
  <c r="Q1282" i="10"/>
  <c r="R1282" i="10"/>
  <c r="S1282" i="10"/>
  <c r="U1282" i="10"/>
  <c r="V1282" i="10"/>
  <c r="T1282" i="10" s="1"/>
  <c r="W1282" i="10"/>
  <c r="X1282" i="10"/>
  <c r="Y1282" i="10"/>
  <c r="Z1282" i="10"/>
  <c r="AA1282" i="10"/>
  <c r="AB1282" i="10"/>
  <c r="AC1282" i="10"/>
  <c r="P1283" i="10"/>
  <c r="Q1283" i="10"/>
  <c r="R1283" i="10"/>
  <c r="S1283" i="10"/>
  <c r="U1283" i="10"/>
  <c r="V1283" i="10"/>
  <c r="T1283" i="10" s="1"/>
  <c r="W1283" i="10"/>
  <c r="X1283" i="10"/>
  <c r="Y1283" i="10"/>
  <c r="Z1283" i="10"/>
  <c r="AA1283" i="10"/>
  <c r="AB1283" i="10"/>
  <c r="AC1283" i="10"/>
  <c r="P1284" i="10"/>
  <c r="Q1284" i="10"/>
  <c r="R1284" i="10"/>
  <c r="S1284" i="10"/>
  <c r="U1284" i="10"/>
  <c r="V1284" i="10"/>
  <c r="T1284" i="10" s="1"/>
  <c r="W1284" i="10"/>
  <c r="X1284" i="10"/>
  <c r="Y1284" i="10"/>
  <c r="Z1284" i="10"/>
  <c r="AA1284" i="10"/>
  <c r="AB1284" i="10"/>
  <c r="AC1284" i="10"/>
  <c r="P1285" i="10"/>
  <c r="Q1285" i="10"/>
  <c r="R1285" i="10"/>
  <c r="S1285" i="10"/>
  <c r="U1285" i="10"/>
  <c r="V1285" i="10"/>
  <c r="T1285" i="10" s="1"/>
  <c r="W1285" i="10"/>
  <c r="X1285" i="10"/>
  <c r="Y1285" i="10"/>
  <c r="Z1285" i="10"/>
  <c r="AA1285" i="10"/>
  <c r="AB1285" i="10"/>
  <c r="AC1285" i="10"/>
  <c r="P1286" i="10"/>
  <c r="Q1286" i="10"/>
  <c r="R1286" i="10"/>
  <c r="S1286" i="10"/>
  <c r="U1286" i="10"/>
  <c r="V1286" i="10"/>
  <c r="T1286" i="10" s="1"/>
  <c r="W1286" i="10"/>
  <c r="X1286" i="10"/>
  <c r="Y1286" i="10"/>
  <c r="Z1286" i="10"/>
  <c r="AA1286" i="10"/>
  <c r="AB1286" i="10"/>
  <c r="AC1286" i="10"/>
  <c r="P1287" i="10"/>
  <c r="Q1287" i="10"/>
  <c r="R1287" i="10"/>
  <c r="S1287" i="10"/>
  <c r="U1287" i="10"/>
  <c r="V1287" i="10"/>
  <c r="T1287" i="10" s="1"/>
  <c r="W1287" i="10"/>
  <c r="X1287" i="10"/>
  <c r="Y1287" i="10"/>
  <c r="Z1287" i="10"/>
  <c r="AA1287" i="10"/>
  <c r="AB1287" i="10"/>
  <c r="AC1287" i="10"/>
  <c r="P1288" i="10"/>
  <c r="Q1288" i="10"/>
  <c r="R1288" i="10"/>
  <c r="S1288" i="10"/>
  <c r="U1288" i="10"/>
  <c r="V1288" i="10"/>
  <c r="T1288" i="10" s="1"/>
  <c r="W1288" i="10"/>
  <c r="X1288" i="10"/>
  <c r="Y1288" i="10"/>
  <c r="Z1288" i="10"/>
  <c r="AA1288" i="10"/>
  <c r="AB1288" i="10"/>
  <c r="AC1288" i="10"/>
  <c r="P1289" i="10"/>
  <c r="Q1289" i="10"/>
  <c r="R1289" i="10"/>
  <c r="S1289" i="10"/>
  <c r="U1289" i="10"/>
  <c r="V1289" i="10"/>
  <c r="T1289" i="10" s="1"/>
  <c r="W1289" i="10"/>
  <c r="X1289" i="10"/>
  <c r="Y1289" i="10"/>
  <c r="Z1289" i="10"/>
  <c r="AA1289" i="10"/>
  <c r="AB1289" i="10"/>
  <c r="AC1289" i="10"/>
  <c r="P1290" i="10"/>
  <c r="Q1290" i="10"/>
  <c r="R1290" i="10"/>
  <c r="S1290" i="10"/>
  <c r="U1290" i="10"/>
  <c r="V1290" i="10"/>
  <c r="T1290" i="10" s="1"/>
  <c r="W1290" i="10"/>
  <c r="X1290" i="10"/>
  <c r="Y1290" i="10"/>
  <c r="Z1290" i="10"/>
  <c r="AA1290" i="10"/>
  <c r="AB1290" i="10"/>
  <c r="AC1290" i="10"/>
  <c r="P1291" i="10"/>
  <c r="Q1291" i="10"/>
  <c r="R1291" i="10"/>
  <c r="S1291" i="10"/>
  <c r="U1291" i="10"/>
  <c r="V1291" i="10"/>
  <c r="T1291" i="10" s="1"/>
  <c r="W1291" i="10"/>
  <c r="X1291" i="10"/>
  <c r="Y1291" i="10"/>
  <c r="Z1291" i="10"/>
  <c r="AA1291" i="10"/>
  <c r="AB1291" i="10"/>
  <c r="AC1291" i="10"/>
  <c r="P1292" i="10"/>
  <c r="Q1292" i="10"/>
  <c r="R1292" i="10"/>
  <c r="S1292" i="10"/>
  <c r="U1292" i="10"/>
  <c r="V1292" i="10"/>
  <c r="T1292" i="10" s="1"/>
  <c r="W1292" i="10"/>
  <c r="X1292" i="10"/>
  <c r="Y1292" i="10"/>
  <c r="Z1292" i="10"/>
  <c r="AA1292" i="10"/>
  <c r="AB1292" i="10"/>
  <c r="AC1292" i="10"/>
  <c r="P1293" i="10"/>
  <c r="Q1293" i="10"/>
  <c r="R1293" i="10"/>
  <c r="S1293" i="10"/>
  <c r="U1293" i="10"/>
  <c r="V1293" i="10"/>
  <c r="T1293" i="10" s="1"/>
  <c r="W1293" i="10"/>
  <c r="X1293" i="10"/>
  <c r="Y1293" i="10"/>
  <c r="Z1293" i="10"/>
  <c r="AA1293" i="10"/>
  <c r="AB1293" i="10"/>
  <c r="AC1293" i="10"/>
  <c r="P1294" i="10"/>
  <c r="Q1294" i="10"/>
  <c r="R1294" i="10"/>
  <c r="S1294" i="10"/>
  <c r="U1294" i="10"/>
  <c r="V1294" i="10"/>
  <c r="T1294" i="10" s="1"/>
  <c r="W1294" i="10"/>
  <c r="X1294" i="10"/>
  <c r="Y1294" i="10"/>
  <c r="Z1294" i="10"/>
  <c r="AA1294" i="10"/>
  <c r="AB1294" i="10"/>
  <c r="AC1294" i="10"/>
  <c r="P1295" i="10"/>
  <c r="Q1295" i="10"/>
  <c r="R1295" i="10"/>
  <c r="S1295" i="10"/>
  <c r="U1295" i="10"/>
  <c r="V1295" i="10"/>
  <c r="T1295" i="10" s="1"/>
  <c r="W1295" i="10"/>
  <c r="X1295" i="10"/>
  <c r="Y1295" i="10"/>
  <c r="Z1295" i="10"/>
  <c r="AA1295" i="10"/>
  <c r="AB1295" i="10"/>
  <c r="AC1295" i="10"/>
  <c r="P1296" i="10"/>
  <c r="Q1296" i="10"/>
  <c r="R1296" i="10"/>
  <c r="S1296" i="10"/>
  <c r="U1296" i="10"/>
  <c r="V1296" i="10"/>
  <c r="T1296" i="10" s="1"/>
  <c r="W1296" i="10"/>
  <c r="X1296" i="10"/>
  <c r="Y1296" i="10"/>
  <c r="Z1296" i="10"/>
  <c r="AA1296" i="10"/>
  <c r="AB1296" i="10"/>
  <c r="AC1296" i="10"/>
  <c r="P1297" i="10"/>
  <c r="Q1297" i="10"/>
  <c r="R1297" i="10"/>
  <c r="S1297" i="10"/>
  <c r="U1297" i="10"/>
  <c r="V1297" i="10"/>
  <c r="T1297" i="10" s="1"/>
  <c r="W1297" i="10"/>
  <c r="X1297" i="10"/>
  <c r="Y1297" i="10"/>
  <c r="Z1297" i="10"/>
  <c r="AA1297" i="10"/>
  <c r="AB1297" i="10"/>
  <c r="AC1297" i="10"/>
  <c r="P1298" i="10"/>
  <c r="Q1298" i="10"/>
  <c r="R1298" i="10"/>
  <c r="S1298" i="10"/>
  <c r="U1298" i="10"/>
  <c r="V1298" i="10"/>
  <c r="T1298" i="10" s="1"/>
  <c r="W1298" i="10"/>
  <c r="X1298" i="10"/>
  <c r="Y1298" i="10"/>
  <c r="Z1298" i="10"/>
  <c r="AA1298" i="10"/>
  <c r="AB1298" i="10"/>
  <c r="AC1298" i="10"/>
  <c r="P1299" i="10"/>
  <c r="Q1299" i="10"/>
  <c r="R1299" i="10"/>
  <c r="S1299" i="10"/>
  <c r="U1299" i="10"/>
  <c r="V1299" i="10"/>
  <c r="T1299" i="10" s="1"/>
  <c r="W1299" i="10"/>
  <c r="X1299" i="10"/>
  <c r="Y1299" i="10"/>
  <c r="Z1299" i="10"/>
  <c r="AA1299" i="10"/>
  <c r="AB1299" i="10"/>
  <c r="AC1299" i="10"/>
  <c r="P1300" i="10"/>
  <c r="Q1300" i="10"/>
  <c r="R1300" i="10"/>
  <c r="S1300" i="10"/>
  <c r="U1300" i="10"/>
  <c r="V1300" i="10"/>
  <c r="T1300" i="10" s="1"/>
  <c r="W1300" i="10"/>
  <c r="X1300" i="10"/>
  <c r="Y1300" i="10"/>
  <c r="Z1300" i="10"/>
  <c r="AA1300" i="10"/>
  <c r="AB1300" i="10"/>
  <c r="AC1300" i="10"/>
  <c r="P1301" i="10"/>
  <c r="Q1301" i="10"/>
  <c r="R1301" i="10"/>
  <c r="S1301" i="10"/>
  <c r="U1301" i="10"/>
  <c r="V1301" i="10"/>
  <c r="T1301" i="10" s="1"/>
  <c r="W1301" i="10"/>
  <c r="X1301" i="10"/>
  <c r="Y1301" i="10"/>
  <c r="Z1301" i="10"/>
  <c r="AA1301" i="10"/>
  <c r="AB1301" i="10"/>
  <c r="AC1301" i="10"/>
  <c r="P1302" i="10"/>
  <c r="Q1302" i="10"/>
  <c r="R1302" i="10"/>
  <c r="S1302" i="10"/>
  <c r="U1302" i="10"/>
  <c r="V1302" i="10"/>
  <c r="T1302" i="10" s="1"/>
  <c r="W1302" i="10"/>
  <c r="X1302" i="10"/>
  <c r="Y1302" i="10"/>
  <c r="Z1302" i="10"/>
  <c r="AA1302" i="10"/>
  <c r="AB1302" i="10"/>
  <c r="AC1302" i="10"/>
  <c r="P1303" i="10"/>
  <c r="Q1303" i="10"/>
  <c r="R1303" i="10"/>
  <c r="S1303" i="10"/>
  <c r="U1303" i="10"/>
  <c r="V1303" i="10"/>
  <c r="T1303" i="10" s="1"/>
  <c r="W1303" i="10"/>
  <c r="X1303" i="10"/>
  <c r="Y1303" i="10"/>
  <c r="Z1303" i="10"/>
  <c r="AA1303" i="10"/>
  <c r="AB1303" i="10"/>
  <c r="AC1303" i="10"/>
  <c r="P1304" i="10"/>
  <c r="Q1304" i="10"/>
  <c r="R1304" i="10"/>
  <c r="S1304" i="10"/>
  <c r="U1304" i="10"/>
  <c r="V1304" i="10"/>
  <c r="T1304" i="10" s="1"/>
  <c r="W1304" i="10"/>
  <c r="X1304" i="10"/>
  <c r="Y1304" i="10"/>
  <c r="Z1304" i="10"/>
  <c r="AA1304" i="10"/>
  <c r="AB1304" i="10"/>
  <c r="AC1304" i="10"/>
  <c r="P1305" i="10"/>
  <c r="Q1305" i="10"/>
  <c r="R1305" i="10"/>
  <c r="S1305" i="10"/>
  <c r="U1305" i="10"/>
  <c r="V1305" i="10"/>
  <c r="T1305" i="10" s="1"/>
  <c r="W1305" i="10"/>
  <c r="X1305" i="10"/>
  <c r="Y1305" i="10"/>
  <c r="Z1305" i="10"/>
  <c r="AA1305" i="10"/>
  <c r="AB1305" i="10"/>
  <c r="AC1305" i="10"/>
  <c r="P1306" i="10"/>
  <c r="Q1306" i="10"/>
  <c r="R1306" i="10"/>
  <c r="S1306" i="10"/>
  <c r="U1306" i="10"/>
  <c r="V1306" i="10"/>
  <c r="T1306" i="10" s="1"/>
  <c r="W1306" i="10"/>
  <c r="X1306" i="10"/>
  <c r="Y1306" i="10"/>
  <c r="Z1306" i="10"/>
  <c r="AA1306" i="10"/>
  <c r="AB1306" i="10"/>
  <c r="AC1306" i="10"/>
  <c r="AJ5" i="7"/>
  <c r="A5" i="7"/>
  <c r="Z5" i="7"/>
  <c r="AE5" i="7"/>
  <c r="K5" i="5"/>
  <c r="K5" i="7"/>
  <c r="AO5" i="7"/>
  <c r="F5" i="7"/>
  <c r="P5" i="7"/>
  <c r="U5" i="7"/>
  <c r="Z5" i="5"/>
  <c r="U5" i="5"/>
  <c r="P5" i="5"/>
  <c r="A5" i="5"/>
  <c r="F5" i="5"/>
  <c r="G64" i="2" l="1"/>
  <c r="O1264" i="10"/>
  <c r="P1264" i="10"/>
  <c r="Q1264" i="10"/>
  <c r="R1264" i="10"/>
  <c r="S1264" i="10"/>
  <c r="U1264" i="10"/>
  <c r="V1264" i="10"/>
  <c r="X1264" i="10"/>
  <c r="Y1264" i="10"/>
  <c r="Z1264" i="10"/>
  <c r="AA1264" i="10"/>
  <c r="AB1264" i="10"/>
  <c r="AC1264" i="10" s="1"/>
  <c r="O1265" i="10"/>
  <c r="P1265" i="10"/>
  <c r="Q1265" i="10"/>
  <c r="R1265" i="10"/>
  <c r="S1265" i="10"/>
  <c r="U1265" i="10"/>
  <c r="V1265" i="10"/>
  <c r="X1265" i="10"/>
  <c r="Y1265" i="10"/>
  <c r="Z1265" i="10"/>
  <c r="AA1265" i="10"/>
  <c r="AB1265" i="10"/>
  <c r="AC1265" i="10" s="1"/>
  <c r="O1266" i="10"/>
  <c r="P1266" i="10"/>
  <c r="Q1266" i="10"/>
  <c r="R1266" i="10"/>
  <c r="S1266" i="10"/>
  <c r="U1266" i="10"/>
  <c r="V1266" i="10"/>
  <c r="X1266" i="10"/>
  <c r="Y1266" i="10"/>
  <c r="Z1266" i="10"/>
  <c r="AA1266" i="10"/>
  <c r="AB1266" i="10"/>
  <c r="AC1266" i="10" s="1"/>
  <c r="O1267" i="10"/>
  <c r="P1267" i="10"/>
  <c r="Q1267" i="10"/>
  <c r="R1267" i="10"/>
  <c r="S1267" i="10"/>
  <c r="U1267" i="10"/>
  <c r="V1267" i="10"/>
  <c r="T1267" i="10" s="1"/>
  <c r="X1267" i="10"/>
  <c r="Y1267" i="10"/>
  <c r="Z1267" i="10"/>
  <c r="AA1267" i="10"/>
  <c r="AB1267" i="10"/>
  <c r="AC1267" i="10" s="1"/>
  <c r="O1268" i="10"/>
  <c r="P1268" i="10"/>
  <c r="Q1268" i="10"/>
  <c r="R1268" i="10"/>
  <c r="S1268" i="10"/>
  <c r="U1268" i="10"/>
  <c r="V1268" i="10"/>
  <c r="X1268" i="10"/>
  <c r="Y1268" i="10"/>
  <c r="Z1268" i="10"/>
  <c r="AA1268" i="10"/>
  <c r="AB1268" i="10"/>
  <c r="AC1268" i="10" s="1"/>
  <c r="O1269" i="10"/>
  <c r="P1269" i="10"/>
  <c r="Q1269" i="10"/>
  <c r="R1269" i="10"/>
  <c r="S1269" i="10"/>
  <c r="U1269" i="10"/>
  <c r="V1269" i="10"/>
  <c r="X1269" i="10"/>
  <c r="Y1269" i="10"/>
  <c r="Z1269" i="10"/>
  <c r="AA1269" i="10"/>
  <c r="AB1269" i="10"/>
  <c r="AC1269" i="10"/>
  <c r="O1270" i="10"/>
  <c r="P1270" i="10"/>
  <c r="Q1270" i="10"/>
  <c r="R1270" i="10"/>
  <c r="S1270" i="10"/>
  <c r="U1270" i="10"/>
  <c r="V1270" i="10"/>
  <c r="X1270" i="10"/>
  <c r="Y1270" i="10"/>
  <c r="Z1270" i="10"/>
  <c r="AA1270" i="10"/>
  <c r="AB1270" i="10"/>
  <c r="AC1270" i="10" s="1"/>
  <c r="O1271" i="10"/>
  <c r="P1271" i="10"/>
  <c r="Q1271" i="10"/>
  <c r="R1271" i="10"/>
  <c r="S1271" i="10"/>
  <c r="U1271" i="10"/>
  <c r="V1271" i="10"/>
  <c r="X1271" i="10"/>
  <c r="Y1271" i="10"/>
  <c r="Z1271" i="10"/>
  <c r="AA1271" i="10"/>
  <c r="AB1271" i="10"/>
  <c r="AC1271" i="10" s="1"/>
  <c r="O1254" i="10"/>
  <c r="P1254" i="10"/>
  <c r="Q1254" i="10"/>
  <c r="R1254" i="10"/>
  <c r="S1254" i="10"/>
  <c r="U1254" i="10"/>
  <c r="V1254" i="10"/>
  <c r="X1254" i="10"/>
  <c r="Y1254" i="10"/>
  <c r="Z1254" i="10"/>
  <c r="AA1254" i="10"/>
  <c r="AB1254" i="10"/>
  <c r="AC1254" i="10" s="1"/>
  <c r="O1255" i="10"/>
  <c r="P1255" i="10"/>
  <c r="Q1255" i="10"/>
  <c r="R1255" i="10"/>
  <c r="S1255" i="10"/>
  <c r="U1255" i="10"/>
  <c r="V1255" i="10"/>
  <c r="X1255" i="10"/>
  <c r="Y1255" i="10"/>
  <c r="Z1255" i="10"/>
  <c r="AA1255" i="10"/>
  <c r="AB1255" i="10"/>
  <c r="AC1255" i="10"/>
  <c r="O1256" i="10"/>
  <c r="P1256" i="10"/>
  <c r="Q1256" i="10"/>
  <c r="R1256" i="10"/>
  <c r="S1256" i="10"/>
  <c r="U1256" i="10"/>
  <c r="V1256" i="10"/>
  <c r="X1256" i="10"/>
  <c r="Y1256" i="10"/>
  <c r="Z1256" i="10"/>
  <c r="AA1256" i="10"/>
  <c r="AB1256" i="10"/>
  <c r="AC1256" i="10"/>
  <c r="O1257" i="10"/>
  <c r="P1257" i="10"/>
  <c r="Q1257" i="10"/>
  <c r="R1257" i="10"/>
  <c r="S1257" i="10"/>
  <c r="U1257" i="10"/>
  <c r="V1257" i="10"/>
  <c r="W1257" i="10"/>
  <c r="X1257" i="10"/>
  <c r="Y1257" i="10"/>
  <c r="Z1257" i="10"/>
  <c r="AA1257" i="10"/>
  <c r="AB1257" i="10"/>
  <c r="AC1257" i="10"/>
  <c r="O1258" i="10"/>
  <c r="P1258" i="10"/>
  <c r="Q1258" i="10"/>
  <c r="R1258" i="10"/>
  <c r="S1258" i="10"/>
  <c r="U1258" i="10"/>
  <c r="V1258" i="10"/>
  <c r="T1258" i="10" s="1"/>
  <c r="W1258" i="10"/>
  <c r="X1258" i="10"/>
  <c r="Y1258" i="10"/>
  <c r="Z1258" i="10"/>
  <c r="AA1258" i="10"/>
  <c r="AB1258" i="10"/>
  <c r="AC1258" i="10"/>
  <c r="O1259" i="10"/>
  <c r="P1259" i="10"/>
  <c r="Q1259" i="10"/>
  <c r="R1259" i="10"/>
  <c r="S1259" i="10"/>
  <c r="U1259" i="10"/>
  <c r="V1259" i="10"/>
  <c r="T1259" i="10" s="1"/>
  <c r="W1259" i="10"/>
  <c r="X1259" i="10"/>
  <c r="Y1259" i="10"/>
  <c r="Z1259" i="10"/>
  <c r="AA1259" i="10"/>
  <c r="AB1259" i="10"/>
  <c r="AC1259" i="10"/>
  <c r="O1260" i="10"/>
  <c r="P1260" i="10"/>
  <c r="Q1260" i="10"/>
  <c r="R1260" i="10"/>
  <c r="S1260" i="10"/>
  <c r="U1260" i="10"/>
  <c r="V1260" i="10"/>
  <c r="W1260" i="10"/>
  <c r="X1260" i="10"/>
  <c r="Y1260" i="10"/>
  <c r="Z1260" i="10"/>
  <c r="AA1260" i="10"/>
  <c r="AB1260" i="10"/>
  <c r="AC1260" i="10"/>
  <c r="O1261" i="10"/>
  <c r="P1261" i="10"/>
  <c r="Q1261" i="10"/>
  <c r="R1261" i="10"/>
  <c r="S1261" i="10"/>
  <c r="U1261" i="10"/>
  <c r="V1261" i="10"/>
  <c r="X1261" i="10"/>
  <c r="Y1261" i="10"/>
  <c r="Z1261" i="10"/>
  <c r="AA1261" i="10"/>
  <c r="AB1261" i="10"/>
  <c r="AC1261" i="10"/>
  <c r="O1262" i="10"/>
  <c r="P1262" i="10"/>
  <c r="Q1262" i="10"/>
  <c r="R1262" i="10"/>
  <c r="S1262" i="10"/>
  <c r="U1262" i="10"/>
  <c r="V1262" i="10"/>
  <c r="X1262" i="10"/>
  <c r="Y1262" i="10"/>
  <c r="Z1262" i="10"/>
  <c r="AA1262" i="10"/>
  <c r="AB1262" i="10"/>
  <c r="AC1262" i="10" s="1"/>
  <c r="O1263" i="10"/>
  <c r="P1263" i="10"/>
  <c r="Q1263" i="10"/>
  <c r="R1263" i="10"/>
  <c r="S1263" i="10"/>
  <c r="U1263" i="10"/>
  <c r="V1263" i="10"/>
  <c r="X1263" i="10"/>
  <c r="Y1263" i="10"/>
  <c r="Z1263" i="10"/>
  <c r="AA1263" i="10"/>
  <c r="AB1263" i="10"/>
  <c r="AC1263" i="10"/>
  <c r="B2" i="1"/>
  <c r="E7" i="1"/>
  <c r="U7" i="1"/>
  <c r="K7" i="1"/>
  <c r="C7" i="1"/>
  <c r="Q7" i="1"/>
  <c r="G7" i="1"/>
  <c r="A7" i="1"/>
  <c r="S7" i="1"/>
  <c r="I7" i="1"/>
  <c r="O7" i="1"/>
  <c r="M7" i="1"/>
  <c r="W1263" i="10" l="1"/>
  <c r="W1262" i="10"/>
  <c r="W1261" i="10"/>
  <c r="W1256" i="10"/>
  <c r="W1255" i="10"/>
  <c r="W1254" i="10"/>
  <c r="W1271" i="10"/>
  <c r="W1270" i="10"/>
  <c r="W1269" i="10"/>
  <c r="W1268" i="10"/>
  <c r="W1267" i="10"/>
  <c r="W1266" i="10"/>
  <c r="W1265" i="10"/>
  <c r="W1264" i="10"/>
  <c r="T1254" i="10"/>
  <c r="T1261" i="10"/>
  <c r="T1269" i="10"/>
  <c r="T1266" i="10"/>
  <c r="T1255" i="10"/>
  <c r="T1262" i="10"/>
  <c r="T1270" i="10"/>
  <c r="T1256" i="10"/>
  <c r="T1264" i="10"/>
  <c r="T1263" i="10"/>
  <c r="T1271" i="10"/>
  <c r="T1260" i="10"/>
  <c r="T1268" i="10"/>
  <c r="T1257" i="10"/>
  <c r="T1265" i="10"/>
  <c r="J258" i="2"/>
  <c r="K258" i="2"/>
  <c r="L258" i="2"/>
  <c r="M258" i="2"/>
  <c r="M257" i="2"/>
  <c r="K257" i="2"/>
  <c r="L257" i="2"/>
  <c r="J257" i="2"/>
  <c r="L259" i="2" l="1"/>
  <c r="K259" i="2"/>
  <c r="J259" i="2"/>
  <c r="M259" i="2"/>
  <c r="AA6" i="10"/>
  <c r="AB3" i="10"/>
  <c r="AC3" i="10" s="1"/>
  <c r="AB4" i="10"/>
  <c r="AC4" i="10" s="1"/>
  <c r="AB5" i="10"/>
  <c r="AC5" i="10" s="1"/>
  <c r="AB6" i="10"/>
  <c r="AC6" i="10" s="1"/>
  <c r="AB7" i="10"/>
  <c r="AC7" i="10" s="1"/>
  <c r="AB8" i="10"/>
  <c r="AC8" i="10" s="1"/>
  <c r="AB9" i="10"/>
  <c r="AC9" i="10" s="1"/>
  <c r="AB10" i="10"/>
  <c r="AC10" i="10" s="1"/>
  <c r="AB11" i="10"/>
  <c r="AC11" i="10" s="1"/>
  <c r="AB12" i="10"/>
  <c r="AC12" i="10" s="1"/>
  <c r="AB13" i="10"/>
  <c r="AC13" i="10" s="1"/>
  <c r="AB14" i="10"/>
  <c r="AC14" i="10" s="1"/>
  <c r="AB15" i="10"/>
  <c r="AC15" i="10" s="1"/>
  <c r="AB16" i="10"/>
  <c r="AC16" i="10" s="1"/>
  <c r="AB17" i="10"/>
  <c r="AC17" i="10" s="1"/>
  <c r="AB18" i="10"/>
  <c r="AC18" i="10" s="1"/>
  <c r="AB19" i="10"/>
  <c r="AC19" i="10" s="1"/>
  <c r="AB20" i="10"/>
  <c r="AC20" i="10" s="1"/>
  <c r="AB21" i="10"/>
  <c r="AC21" i="10" s="1"/>
  <c r="AB22" i="10"/>
  <c r="AC22" i="10" s="1"/>
  <c r="AB23" i="10"/>
  <c r="AC23" i="10" s="1"/>
  <c r="AB24" i="10"/>
  <c r="AC24" i="10" s="1"/>
  <c r="AB25" i="10"/>
  <c r="AC25" i="10" s="1"/>
  <c r="AB26" i="10"/>
  <c r="AC26" i="10" s="1"/>
  <c r="AB27" i="10"/>
  <c r="AC27" i="10" s="1"/>
  <c r="AB28" i="10"/>
  <c r="AC28" i="10" s="1"/>
  <c r="AB29" i="10"/>
  <c r="AC29" i="10" s="1"/>
  <c r="AB30" i="10"/>
  <c r="AC30" i="10" s="1"/>
  <c r="AB31" i="10"/>
  <c r="AC31" i="10" s="1"/>
  <c r="AB32" i="10"/>
  <c r="AC32" i="10" s="1"/>
  <c r="AB33" i="10"/>
  <c r="AC33" i="10" s="1"/>
  <c r="AB34" i="10"/>
  <c r="AC34" i="10" s="1"/>
  <c r="AB35" i="10"/>
  <c r="AC35" i="10" s="1"/>
  <c r="AB36" i="10"/>
  <c r="AC36" i="10" s="1"/>
  <c r="AB37" i="10"/>
  <c r="AC37" i="10" s="1"/>
  <c r="AB38" i="10"/>
  <c r="AC38" i="10" s="1"/>
  <c r="AB39" i="10"/>
  <c r="AC39" i="10" s="1"/>
  <c r="AB40" i="10"/>
  <c r="AC40" i="10" s="1"/>
  <c r="AB41" i="10"/>
  <c r="AC41" i="10" s="1"/>
  <c r="AB42" i="10"/>
  <c r="AC42" i="10" s="1"/>
  <c r="AB43" i="10"/>
  <c r="AC43" i="10" s="1"/>
  <c r="AB44" i="10"/>
  <c r="AC44" i="10" s="1"/>
  <c r="AB45" i="10"/>
  <c r="AC45" i="10" s="1"/>
  <c r="AB46" i="10"/>
  <c r="AC46" i="10" s="1"/>
  <c r="AB47" i="10"/>
  <c r="AC47" i="10" s="1"/>
  <c r="AB48" i="10"/>
  <c r="AC48" i="10" s="1"/>
  <c r="AB49" i="10"/>
  <c r="AC49" i="10" s="1"/>
  <c r="AB50" i="10"/>
  <c r="AC50" i="10" s="1"/>
  <c r="AB51" i="10"/>
  <c r="AC51" i="10" s="1"/>
  <c r="AB52" i="10"/>
  <c r="AC52" i="10" s="1"/>
  <c r="AB53" i="10"/>
  <c r="AC53" i="10" s="1"/>
  <c r="AB54" i="10"/>
  <c r="AC54" i="10" s="1"/>
  <c r="AB55" i="10"/>
  <c r="AC55" i="10" s="1"/>
  <c r="AB56" i="10"/>
  <c r="AC56" i="10" s="1"/>
  <c r="AB57" i="10"/>
  <c r="AC57" i="10" s="1"/>
  <c r="AB58" i="10"/>
  <c r="AC58" i="10" s="1"/>
  <c r="AB59" i="10"/>
  <c r="AC59" i="10" s="1"/>
  <c r="AB60" i="10"/>
  <c r="AC60" i="10" s="1"/>
  <c r="AB61" i="10"/>
  <c r="AC61" i="10" s="1"/>
  <c r="AB62" i="10"/>
  <c r="AC62" i="10" s="1"/>
  <c r="AB63" i="10"/>
  <c r="AC63" i="10" s="1"/>
  <c r="AB64" i="10"/>
  <c r="AC64" i="10" s="1"/>
  <c r="AB65" i="10"/>
  <c r="AC65" i="10" s="1"/>
  <c r="AB66" i="10"/>
  <c r="AC66" i="10" s="1"/>
  <c r="AB67" i="10"/>
  <c r="AC67" i="10" s="1"/>
  <c r="AB68" i="10"/>
  <c r="AC68" i="10" s="1"/>
  <c r="AB69" i="10"/>
  <c r="AC69" i="10" s="1"/>
  <c r="AB70" i="10"/>
  <c r="AC70" i="10" s="1"/>
  <c r="AB71" i="10"/>
  <c r="AC71" i="10" s="1"/>
  <c r="AB72" i="10"/>
  <c r="AC72" i="10" s="1"/>
  <c r="AB73" i="10"/>
  <c r="AC73" i="10" s="1"/>
  <c r="AB74" i="10"/>
  <c r="AC74" i="10" s="1"/>
  <c r="AB75" i="10"/>
  <c r="AC75" i="10" s="1"/>
  <c r="AB76" i="10"/>
  <c r="AC76" i="10" s="1"/>
  <c r="AB77" i="10"/>
  <c r="AC77" i="10" s="1"/>
  <c r="AB78" i="10"/>
  <c r="AC78" i="10" s="1"/>
  <c r="AB79" i="10"/>
  <c r="AC79" i="10" s="1"/>
  <c r="AB80" i="10"/>
  <c r="AC80" i="10" s="1"/>
  <c r="AB81" i="10"/>
  <c r="AC81" i="10" s="1"/>
  <c r="AB82" i="10"/>
  <c r="AC82" i="10" s="1"/>
  <c r="AB83" i="10"/>
  <c r="AC83" i="10" s="1"/>
  <c r="AB84" i="10"/>
  <c r="AC84" i="10" s="1"/>
  <c r="AB85" i="10"/>
  <c r="AC85" i="10" s="1"/>
  <c r="AB86" i="10"/>
  <c r="AC86" i="10" s="1"/>
  <c r="AB87" i="10"/>
  <c r="AC87" i="10" s="1"/>
  <c r="AB88" i="10"/>
  <c r="AC88" i="10" s="1"/>
  <c r="AB89" i="10"/>
  <c r="AC89" i="10" s="1"/>
  <c r="AB90" i="10"/>
  <c r="AC90" i="10" s="1"/>
  <c r="AB91" i="10"/>
  <c r="AC91" i="10" s="1"/>
  <c r="AB92" i="10"/>
  <c r="AC92" i="10" s="1"/>
  <c r="AB93" i="10"/>
  <c r="AC93" i="10" s="1"/>
  <c r="AB94" i="10"/>
  <c r="AC94" i="10" s="1"/>
  <c r="AB95" i="10"/>
  <c r="AC95" i="10" s="1"/>
  <c r="AB96" i="10"/>
  <c r="AC96" i="10" s="1"/>
  <c r="AB97" i="10"/>
  <c r="AC97" i="10" s="1"/>
  <c r="AB98" i="10"/>
  <c r="AC98" i="10" s="1"/>
  <c r="AB99" i="10"/>
  <c r="AC99" i="10" s="1"/>
  <c r="AB100" i="10"/>
  <c r="AC100" i="10" s="1"/>
  <c r="AB101" i="10"/>
  <c r="AC101" i="10" s="1"/>
  <c r="AB102" i="10"/>
  <c r="AC102" i="10" s="1"/>
  <c r="AB103" i="10"/>
  <c r="AC103" i="10" s="1"/>
  <c r="AB104" i="10"/>
  <c r="AC104" i="10" s="1"/>
  <c r="AB105" i="10"/>
  <c r="AC105" i="10" s="1"/>
  <c r="AB106" i="10"/>
  <c r="AC106" i="10" s="1"/>
  <c r="AB107" i="10"/>
  <c r="AC107" i="10" s="1"/>
  <c r="AB108" i="10"/>
  <c r="AC108" i="10" s="1"/>
  <c r="AB109" i="10"/>
  <c r="AC109" i="10" s="1"/>
  <c r="AB110" i="10"/>
  <c r="AC110" i="10" s="1"/>
  <c r="AB111" i="10"/>
  <c r="AC111" i="10" s="1"/>
  <c r="AB112" i="10"/>
  <c r="AC112" i="10" s="1"/>
  <c r="AB113" i="10"/>
  <c r="AC113" i="10" s="1"/>
  <c r="AB114" i="10"/>
  <c r="AC114" i="10" s="1"/>
  <c r="AB115" i="10"/>
  <c r="AC115" i="10" s="1"/>
  <c r="AB116" i="10"/>
  <c r="AC116" i="10" s="1"/>
  <c r="AB117" i="10"/>
  <c r="AC117" i="10" s="1"/>
  <c r="AB118" i="10"/>
  <c r="AC118" i="10" s="1"/>
  <c r="AB119" i="10"/>
  <c r="AC119" i="10" s="1"/>
  <c r="AB120" i="10"/>
  <c r="AC120" i="10" s="1"/>
  <c r="AB121" i="10"/>
  <c r="AC121" i="10" s="1"/>
  <c r="AB122" i="10"/>
  <c r="AC122" i="10" s="1"/>
  <c r="AB123" i="10"/>
  <c r="AC123" i="10" s="1"/>
  <c r="AB124" i="10"/>
  <c r="AC124" i="10" s="1"/>
  <c r="AB125" i="10"/>
  <c r="AC125" i="10" s="1"/>
  <c r="AB126" i="10"/>
  <c r="AC126" i="10" s="1"/>
  <c r="AB127" i="10"/>
  <c r="AC127" i="10" s="1"/>
  <c r="AB128" i="10"/>
  <c r="AC128" i="10" s="1"/>
  <c r="AB129" i="10"/>
  <c r="AC129" i="10" s="1"/>
  <c r="AB130" i="10"/>
  <c r="AC130" i="10" s="1"/>
  <c r="AB131" i="10"/>
  <c r="AC131" i="10" s="1"/>
  <c r="AB132" i="10"/>
  <c r="AC132" i="10" s="1"/>
  <c r="AB133" i="10"/>
  <c r="AC133" i="10" s="1"/>
  <c r="AB134" i="10"/>
  <c r="AC134" i="10" s="1"/>
  <c r="AB135" i="10"/>
  <c r="AC135" i="10" s="1"/>
  <c r="AB136" i="10"/>
  <c r="AC136" i="10" s="1"/>
  <c r="AB137" i="10"/>
  <c r="AC137" i="10" s="1"/>
  <c r="AB138" i="10"/>
  <c r="AC138" i="10" s="1"/>
  <c r="AB139" i="10"/>
  <c r="AC139" i="10" s="1"/>
  <c r="AB140" i="10"/>
  <c r="AC140" i="10" s="1"/>
  <c r="AB141" i="10"/>
  <c r="AC141" i="10" s="1"/>
  <c r="AB142" i="10"/>
  <c r="AC142" i="10" s="1"/>
  <c r="AB143" i="10"/>
  <c r="AC143" i="10" s="1"/>
  <c r="AB144" i="10"/>
  <c r="AC144" i="10" s="1"/>
  <c r="AB145" i="10"/>
  <c r="AC145" i="10" s="1"/>
  <c r="AB146" i="10"/>
  <c r="AC146" i="10" s="1"/>
  <c r="AB147" i="10"/>
  <c r="AC147" i="10" s="1"/>
  <c r="AB148" i="10"/>
  <c r="AC148" i="10" s="1"/>
  <c r="AB149" i="10"/>
  <c r="AC149" i="10" s="1"/>
  <c r="AB150" i="10"/>
  <c r="AC150" i="10" s="1"/>
  <c r="AB151" i="10"/>
  <c r="AC151" i="10" s="1"/>
  <c r="AB152" i="10"/>
  <c r="AC152" i="10" s="1"/>
  <c r="AB153" i="10"/>
  <c r="AC153" i="10" s="1"/>
  <c r="AB154" i="10"/>
  <c r="AC154" i="10" s="1"/>
  <c r="AB155" i="10"/>
  <c r="AC155" i="10" s="1"/>
  <c r="AB156" i="10"/>
  <c r="AC156" i="10" s="1"/>
  <c r="AB157" i="10"/>
  <c r="AC157" i="10" s="1"/>
  <c r="AB158" i="10"/>
  <c r="AC158" i="10" s="1"/>
  <c r="AB159" i="10"/>
  <c r="AC159" i="10" s="1"/>
  <c r="AB160" i="10"/>
  <c r="AC160" i="10" s="1"/>
  <c r="AB161" i="10"/>
  <c r="AC161" i="10" s="1"/>
  <c r="AB162" i="10"/>
  <c r="AC162" i="10" s="1"/>
  <c r="AB163" i="10"/>
  <c r="AC163" i="10" s="1"/>
  <c r="AB164" i="10"/>
  <c r="AC164" i="10" s="1"/>
  <c r="AB165" i="10"/>
  <c r="AC165" i="10" s="1"/>
  <c r="AB166" i="10"/>
  <c r="AC166" i="10" s="1"/>
  <c r="AB167" i="10"/>
  <c r="AC167" i="10" s="1"/>
  <c r="AB168" i="10"/>
  <c r="AC168" i="10" s="1"/>
  <c r="AB169" i="10"/>
  <c r="AC169" i="10" s="1"/>
  <c r="AB170" i="10"/>
  <c r="AC170" i="10" s="1"/>
  <c r="AB171" i="10"/>
  <c r="AC171" i="10" s="1"/>
  <c r="AB172" i="10"/>
  <c r="AC172" i="10" s="1"/>
  <c r="AB173" i="10"/>
  <c r="AC173" i="10" s="1"/>
  <c r="AB174" i="10"/>
  <c r="AC174" i="10" s="1"/>
  <c r="AB175" i="10"/>
  <c r="AC175" i="10" s="1"/>
  <c r="AB176" i="10"/>
  <c r="AC176" i="10" s="1"/>
  <c r="AB177" i="10"/>
  <c r="AC177" i="10" s="1"/>
  <c r="AB178" i="10"/>
  <c r="AC178" i="10" s="1"/>
  <c r="AB179" i="10"/>
  <c r="AC179" i="10" s="1"/>
  <c r="AB180" i="10"/>
  <c r="AC180" i="10" s="1"/>
  <c r="AB181" i="10"/>
  <c r="AC181" i="10" s="1"/>
  <c r="AB182" i="10"/>
  <c r="AC182" i="10" s="1"/>
  <c r="AB183" i="10"/>
  <c r="AC183" i="10" s="1"/>
  <c r="AB184" i="10"/>
  <c r="AC184" i="10" s="1"/>
  <c r="AB185" i="10"/>
  <c r="AC185" i="10" s="1"/>
  <c r="AB186" i="10"/>
  <c r="AC186" i="10" s="1"/>
  <c r="AB187" i="10"/>
  <c r="AC187" i="10" s="1"/>
  <c r="AB188" i="10"/>
  <c r="AC188" i="10" s="1"/>
  <c r="AB189" i="10"/>
  <c r="AC189" i="10" s="1"/>
  <c r="AB190" i="10"/>
  <c r="AC190" i="10" s="1"/>
  <c r="AB191" i="10"/>
  <c r="AC191" i="10" s="1"/>
  <c r="AB192" i="10"/>
  <c r="AC192" i="10" s="1"/>
  <c r="AB193" i="10"/>
  <c r="AC193" i="10" s="1"/>
  <c r="AB194" i="10"/>
  <c r="AC194" i="10" s="1"/>
  <c r="AB195" i="10"/>
  <c r="AC195" i="10" s="1"/>
  <c r="AB196" i="10"/>
  <c r="AC196" i="10" s="1"/>
  <c r="AB197" i="10"/>
  <c r="AC197" i="10" s="1"/>
  <c r="AB198" i="10"/>
  <c r="AC198" i="10" s="1"/>
  <c r="AB199" i="10"/>
  <c r="AC199" i="10" s="1"/>
  <c r="AB200" i="10"/>
  <c r="AC200" i="10" s="1"/>
  <c r="AB201" i="10"/>
  <c r="AC201" i="10" s="1"/>
  <c r="AB202" i="10"/>
  <c r="AC202" i="10" s="1"/>
  <c r="AB203" i="10"/>
  <c r="AC203" i="10" s="1"/>
  <c r="AB204" i="10"/>
  <c r="AC204" i="10" s="1"/>
  <c r="AB205" i="10"/>
  <c r="AC205" i="10" s="1"/>
  <c r="AB206" i="10"/>
  <c r="AC206" i="10" s="1"/>
  <c r="AB207" i="10"/>
  <c r="AC207" i="10" s="1"/>
  <c r="AB208" i="10"/>
  <c r="AC208" i="10" s="1"/>
  <c r="AB209" i="10"/>
  <c r="AC209" i="10" s="1"/>
  <c r="AB210" i="10"/>
  <c r="AC210" i="10" s="1"/>
  <c r="AB211" i="10"/>
  <c r="AC211" i="10" s="1"/>
  <c r="AB212" i="10"/>
  <c r="AC212" i="10" s="1"/>
  <c r="AB213" i="10"/>
  <c r="AC213" i="10" s="1"/>
  <c r="AB214" i="10"/>
  <c r="AC214" i="10" s="1"/>
  <c r="AB215" i="10"/>
  <c r="AC215" i="10" s="1"/>
  <c r="AB216" i="10"/>
  <c r="AC216" i="10" s="1"/>
  <c r="AB217" i="10"/>
  <c r="AC217" i="10" s="1"/>
  <c r="AB218" i="10"/>
  <c r="AC218" i="10" s="1"/>
  <c r="AB219" i="10"/>
  <c r="AC219" i="10" s="1"/>
  <c r="AB220" i="10"/>
  <c r="AC220" i="10" s="1"/>
  <c r="AB221" i="10"/>
  <c r="AC221" i="10" s="1"/>
  <c r="AB222" i="10"/>
  <c r="AC222" i="10" s="1"/>
  <c r="AB223" i="10"/>
  <c r="AC223" i="10" s="1"/>
  <c r="AB224" i="10"/>
  <c r="AC224" i="10" s="1"/>
  <c r="AB225" i="10"/>
  <c r="AC225" i="10" s="1"/>
  <c r="AB226" i="10"/>
  <c r="AC226" i="10" s="1"/>
  <c r="AB227" i="10"/>
  <c r="AC227" i="10" s="1"/>
  <c r="AB228" i="10"/>
  <c r="AC228" i="10" s="1"/>
  <c r="AB229" i="10"/>
  <c r="AC229" i="10" s="1"/>
  <c r="AB230" i="10"/>
  <c r="AC230" i="10" s="1"/>
  <c r="AB231" i="10"/>
  <c r="AC231" i="10" s="1"/>
  <c r="AB232" i="10"/>
  <c r="AC232" i="10" s="1"/>
  <c r="AB233" i="10"/>
  <c r="AC233" i="10" s="1"/>
  <c r="AB234" i="10"/>
  <c r="AC234" i="10" s="1"/>
  <c r="AB235" i="10"/>
  <c r="AC235" i="10" s="1"/>
  <c r="AB236" i="10"/>
  <c r="AC236" i="10" s="1"/>
  <c r="AB237" i="10"/>
  <c r="AC237" i="10" s="1"/>
  <c r="AB238" i="10"/>
  <c r="AC238" i="10" s="1"/>
  <c r="AB239" i="10"/>
  <c r="AC239" i="10" s="1"/>
  <c r="AB240" i="10"/>
  <c r="AC240" i="10" s="1"/>
  <c r="AB241" i="10"/>
  <c r="AC241" i="10" s="1"/>
  <c r="AB242" i="10"/>
  <c r="AC242" i="10" s="1"/>
  <c r="AB243" i="10"/>
  <c r="AC243" i="10" s="1"/>
  <c r="AB244" i="10"/>
  <c r="AC244" i="10" s="1"/>
  <c r="AB245" i="10"/>
  <c r="AC245" i="10" s="1"/>
  <c r="AB246" i="10"/>
  <c r="AC246" i="10" s="1"/>
  <c r="AB247" i="10"/>
  <c r="AC247" i="10" s="1"/>
  <c r="AB248" i="10"/>
  <c r="AC248" i="10" s="1"/>
  <c r="AB249" i="10"/>
  <c r="AC249" i="10" s="1"/>
  <c r="AB250" i="10"/>
  <c r="AC250" i="10" s="1"/>
  <c r="AB251" i="10"/>
  <c r="AC251" i="10" s="1"/>
  <c r="AB252" i="10"/>
  <c r="AC252" i="10" s="1"/>
  <c r="AB253" i="10"/>
  <c r="AC253" i="10" s="1"/>
  <c r="AB254" i="10"/>
  <c r="AC254" i="10" s="1"/>
  <c r="AB255" i="10"/>
  <c r="AC255" i="10" s="1"/>
  <c r="AB256" i="10"/>
  <c r="AC256" i="10" s="1"/>
  <c r="AB257" i="10"/>
  <c r="AC257" i="10" s="1"/>
  <c r="AB258" i="10"/>
  <c r="AC258" i="10" s="1"/>
  <c r="AB259" i="10"/>
  <c r="AC259" i="10" s="1"/>
  <c r="AB260" i="10"/>
  <c r="AC260" i="10" s="1"/>
  <c r="AB261" i="10"/>
  <c r="AC261" i="10" s="1"/>
  <c r="AB262" i="10"/>
  <c r="AC262" i="10" s="1"/>
  <c r="AB263" i="10"/>
  <c r="AC263" i="10" s="1"/>
  <c r="AB264" i="10"/>
  <c r="AC264" i="10" s="1"/>
  <c r="AB265" i="10"/>
  <c r="AC265" i="10" s="1"/>
  <c r="AB266" i="10"/>
  <c r="AC266" i="10" s="1"/>
  <c r="AB267" i="10"/>
  <c r="AC267" i="10" s="1"/>
  <c r="AB268" i="10"/>
  <c r="AC268" i="10" s="1"/>
  <c r="AB269" i="10"/>
  <c r="AC269" i="10" s="1"/>
  <c r="AB270" i="10"/>
  <c r="AC270" i="10" s="1"/>
  <c r="AB271" i="10"/>
  <c r="AC271" i="10" s="1"/>
  <c r="AB272" i="10"/>
  <c r="AC272" i="10" s="1"/>
  <c r="AB273" i="10"/>
  <c r="AC273" i="10" s="1"/>
  <c r="AB274" i="10"/>
  <c r="AC274" i="10" s="1"/>
  <c r="AB275" i="10"/>
  <c r="AC275" i="10" s="1"/>
  <c r="AB276" i="10"/>
  <c r="AC276" i="10" s="1"/>
  <c r="AB277" i="10"/>
  <c r="AC277" i="10" s="1"/>
  <c r="AB278" i="10"/>
  <c r="AC278" i="10" s="1"/>
  <c r="AB279" i="10"/>
  <c r="AC279" i="10" s="1"/>
  <c r="AB280" i="10"/>
  <c r="AC280" i="10" s="1"/>
  <c r="AB281" i="10"/>
  <c r="AC281" i="10" s="1"/>
  <c r="AB282" i="10"/>
  <c r="AC282" i="10" s="1"/>
  <c r="AB283" i="10"/>
  <c r="AC283" i="10" s="1"/>
  <c r="AB284" i="10"/>
  <c r="AC284" i="10" s="1"/>
  <c r="AB285" i="10"/>
  <c r="AC285" i="10" s="1"/>
  <c r="AB286" i="10"/>
  <c r="AC286" i="10" s="1"/>
  <c r="AB287" i="10"/>
  <c r="AC287" i="10" s="1"/>
  <c r="AB288" i="10"/>
  <c r="AC288" i="10" s="1"/>
  <c r="AB289" i="10"/>
  <c r="AC289" i="10" s="1"/>
  <c r="AB290" i="10"/>
  <c r="AC290" i="10" s="1"/>
  <c r="AB291" i="10"/>
  <c r="AC291" i="10" s="1"/>
  <c r="AB292" i="10"/>
  <c r="AC292" i="10" s="1"/>
  <c r="AB293" i="10"/>
  <c r="AC293" i="10" s="1"/>
  <c r="AB294" i="10"/>
  <c r="AC294" i="10" s="1"/>
  <c r="AB295" i="10"/>
  <c r="AC295" i="10" s="1"/>
  <c r="AB296" i="10"/>
  <c r="AC296" i="10" s="1"/>
  <c r="AB297" i="10"/>
  <c r="AC297" i="10" s="1"/>
  <c r="AB298" i="10"/>
  <c r="AC298" i="10" s="1"/>
  <c r="AB299" i="10"/>
  <c r="AC299" i="10" s="1"/>
  <c r="AB300" i="10"/>
  <c r="AC300" i="10" s="1"/>
  <c r="AB301" i="10"/>
  <c r="AC301" i="10" s="1"/>
  <c r="AB302" i="10"/>
  <c r="AC302" i="10" s="1"/>
  <c r="AB303" i="10"/>
  <c r="AC303" i="10" s="1"/>
  <c r="AB304" i="10"/>
  <c r="AC304" i="10" s="1"/>
  <c r="AB305" i="10"/>
  <c r="AC305" i="10" s="1"/>
  <c r="AB306" i="10"/>
  <c r="AC306" i="10" s="1"/>
  <c r="AB307" i="10"/>
  <c r="AC307" i="10" s="1"/>
  <c r="AB308" i="10"/>
  <c r="AC308" i="10" s="1"/>
  <c r="AB309" i="10"/>
  <c r="AC309" i="10" s="1"/>
  <c r="AB310" i="10"/>
  <c r="AC310" i="10" s="1"/>
  <c r="AB311" i="10"/>
  <c r="AC311" i="10" s="1"/>
  <c r="AB312" i="10"/>
  <c r="AC312" i="10" s="1"/>
  <c r="AB313" i="10"/>
  <c r="AC313" i="10" s="1"/>
  <c r="AB314" i="10"/>
  <c r="AC314" i="10" s="1"/>
  <c r="AB315" i="10"/>
  <c r="AC315" i="10" s="1"/>
  <c r="AB316" i="10"/>
  <c r="AC316" i="10" s="1"/>
  <c r="AB317" i="10"/>
  <c r="AC317" i="10" s="1"/>
  <c r="AB318" i="10"/>
  <c r="AC318" i="10" s="1"/>
  <c r="AB319" i="10"/>
  <c r="AC319" i="10" s="1"/>
  <c r="AB320" i="10"/>
  <c r="AC320" i="10" s="1"/>
  <c r="AB321" i="10"/>
  <c r="AC321" i="10" s="1"/>
  <c r="AB322" i="10"/>
  <c r="AC322" i="10" s="1"/>
  <c r="AB323" i="10"/>
  <c r="AC323" i="10" s="1"/>
  <c r="AB324" i="10"/>
  <c r="AC324" i="10" s="1"/>
  <c r="AB325" i="10"/>
  <c r="AC325" i="10" s="1"/>
  <c r="AB326" i="10"/>
  <c r="AC326" i="10" s="1"/>
  <c r="AB327" i="10"/>
  <c r="AC327" i="10" s="1"/>
  <c r="AB328" i="10"/>
  <c r="AC328" i="10" s="1"/>
  <c r="AB329" i="10"/>
  <c r="AC329" i="10" s="1"/>
  <c r="AB330" i="10"/>
  <c r="AC330" i="10" s="1"/>
  <c r="AB331" i="10"/>
  <c r="AC331" i="10" s="1"/>
  <c r="AB332" i="10"/>
  <c r="AC332" i="10" s="1"/>
  <c r="AB333" i="10"/>
  <c r="AC333" i="10" s="1"/>
  <c r="AB334" i="10"/>
  <c r="AC334" i="10" s="1"/>
  <c r="AB335" i="10"/>
  <c r="AC335" i="10" s="1"/>
  <c r="AB336" i="10"/>
  <c r="AC336" i="10" s="1"/>
  <c r="AB337" i="10"/>
  <c r="AC337" i="10" s="1"/>
  <c r="AB338" i="10"/>
  <c r="AC338" i="10" s="1"/>
  <c r="AB339" i="10"/>
  <c r="AC339" i="10" s="1"/>
  <c r="AB340" i="10"/>
  <c r="AC340" i="10" s="1"/>
  <c r="AB341" i="10"/>
  <c r="AC341" i="10" s="1"/>
  <c r="AB342" i="10"/>
  <c r="AC342" i="10" s="1"/>
  <c r="AB343" i="10"/>
  <c r="AC343" i="10" s="1"/>
  <c r="AB344" i="10"/>
  <c r="AC344" i="10" s="1"/>
  <c r="AB345" i="10"/>
  <c r="AC345" i="10" s="1"/>
  <c r="AB346" i="10"/>
  <c r="AC346" i="10" s="1"/>
  <c r="AB347" i="10"/>
  <c r="AC347" i="10" s="1"/>
  <c r="AB348" i="10"/>
  <c r="AC348" i="10" s="1"/>
  <c r="AB349" i="10"/>
  <c r="AC349" i="10" s="1"/>
  <c r="AB350" i="10"/>
  <c r="AC350" i="10" s="1"/>
  <c r="AB351" i="10"/>
  <c r="AC351" i="10" s="1"/>
  <c r="AB352" i="10"/>
  <c r="AC352" i="10" s="1"/>
  <c r="AB353" i="10"/>
  <c r="AC353" i="10" s="1"/>
  <c r="AB354" i="10"/>
  <c r="AC354" i="10" s="1"/>
  <c r="AB355" i="10"/>
  <c r="AC355" i="10" s="1"/>
  <c r="AB356" i="10"/>
  <c r="AC356" i="10" s="1"/>
  <c r="AB357" i="10"/>
  <c r="AC357" i="10" s="1"/>
  <c r="AB358" i="10"/>
  <c r="AC358" i="10" s="1"/>
  <c r="AB359" i="10"/>
  <c r="AC359" i="10" s="1"/>
  <c r="AB360" i="10"/>
  <c r="AC360" i="10" s="1"/>
  <c r="AB361" i="10"/>
  <c r="AC361" i="10" s="1"/>
  <c r="AB362" i="10"/>
  <c r="AC362" i="10" s="1"/>
  <c r="AB363" i="10"/>
  <c r="AC363" i="10" s="1"/>
  <c r="AB364" i="10"/>
  <c r="AC364" i="10" s="1"/>
  <c r="AB365" i="10"/>
  <c r="AC365" i="10" s="1"/>
  <c r="AB366" i="10"/>
  <c r="AC366" i="10" s="1"/>
  <c r="AB367" i="10"/>
  <c r="AC367" i="10" s="1"/>
  <c r="AB368" i="10"/>
  <c r="AC368" i="10" s="1"/>
  <c r="AB369" i="10"/>
  <c r="AC369" i="10" s="1"/>
  <c r="AB370" i="10"/>
  <c r="AC370" i="10" s="1"/>
  <c r="AB371" i="10"/>
  <c r="AC371" i="10" s="1"/>
  <c r="AB372" i="10"/>
  <c r="AC372" i="10" s="1"/>
  <c r="AB373" i="10"/>
  <c r="AC373" i="10" s="1"/>
  <c r="AB374" i="10"/>
  <c r="AC374" i="10" s="1"/>
  <c r="AB375" i="10"/>
  <c r="AC375" i="10" s="1"/>
  <c r="AB376" i="10"/>
  <c r="AC376" i="10" s="1"/>
  <c r="AB377" i="10"/>
  <c r="AC377" i="10" s="1"/>
  <c r="AB378" i="10"/>
  <c r="AC378" i="10" s="1"/>
  <c r="AB379" i="10"/>
  <c r="AC379" i="10" s="1"/>
  <c r="AB380" i="10"/>
  <c r="AC380" i="10" s="1"/>
  <c r="AB381" i="10"/>
  <c r="AC381" i="10" s="1"/>
  <c r="AB382" i="10"/>
  <c r="AC382" i="10" s="1"/>
  <c r="AB383" i="10"/>
  <c r="AC383" i="10" s="1"/>
  <c r="AB384" i="10"/>
  <c r="AC384" i="10" s="1"/>
  <c r="AB385" i="10"/>
  <c r="AC385" i="10" s="1"/>
  <c r="AB386" i="10"/>
  <c r="AC386" i="10" s="1"/>
  <c r="AB387" i="10"/>
  <c r="AC387" i="10" s="1"/>
  <c r="AB388" i="10"/>
  <c r="AC388" i="10" s="1"/>
  <c r="AB389" i="10"/>
  <c r="AC389" i="10" s="1"/>
  <c r="AB390" i="10"/>
  <c r="AC390" i="10" s="1"/>
  <c r="AB391" i="10"/>
  <c r="AC391" i="10" s="1"/>
  <c r="AB392" i="10"/>
  <c r="AC392" i="10" s="1"/>
  <c r="AB393" i="10"/>
  <c r="AC393" i="10" s="1"/>
  <c r="AB394" i="10"/>
  <c r="AC394" i="10" s="1"/>
  <c r="AB395" i="10"/>
  <c r="AC395" i="10" s="1"/>
  <c r="AB396" i="10"/>
  <c r="AC396" i="10" s="1"/>
  <c r="AB397" i="10"/>
  <c r="AC397" i="10" s="1"/>
  <c r="AB398" i="10"/>
  <c r="AC398" i="10" s="1"/>
  <c r="AB399" i="10"/>
  <c r="AC399" i="10" s="1"/>
  <c r="AB400" i="10"/>
  <c r="AC400" i="10" s="1"/>
  <c r="AB401" i="10"/>
  <c r="AC401" i="10" s="1"/>
  <c r="AB402" i="10"/>
  <c r="AC402" i="10" s="1"/>
  <c r="AB403" i="10"/>
  <c r="AC403" i="10" s="1"/>
  <c r="AB404" i="10"/>
  <c r="AC404" i="10" s="1"/>
  <c r="AB405" i="10"/>
  <c r="AC405" i="10" s="1"/>
  <c r="AB406" i="10"/>
  <c r="AC406" i="10" s="1"/>
  <c r="AB407" i="10"/>
  <c r="AC407" i="10" s="1"/>
  <c r="AB408" i="10"/>
  <c r="AC408" i="10" s="1"/>
  <c r="AB409" i="10"/>
  <c r="AC409" i="10" s="1"/>
  <c r="AB410" i="10"/>
  <c r="AC410" i="10" s="1"/>
  <c r="AB411" i="10"/>
  <c r="AC411" i="10" s="1"/>
  <c r="AB412" i="10"/>
  <c r="AC412" i="10" s="1"/>
  <c r="AB413" i="10"/>
  <c r="AC413" i="10" s="1"/>
  <c r="AB414" i="10"/>
  <c r="AC414" i="10" s="1"/>
  <c r="AB415" i="10"/>
  <c r="AC415" i="10" s="1"/>
  <c r="AB416" i="10"/>
  <c r="AC416" i="10" s="1"/>
  <c r="AB417" i="10"/>
  <c r="AC417" i="10" s="1"/>
  <c r="AB418" i="10"/>
  <c r="AC418" i="10" s="1"/>
  <c r="AB419" i="10"/>
  <c r="AC419" i="10" s="1"/>
  <c r="AB420" i="10"/>
  <c r="AC420" i="10" s="1"/>
  <c r="AB421" i="10"/>
  <c r="AC421" i="10" s="1"/>
  <c r="AB422" i="10"/>
  <c r="AC422" i="10" s="1"/>
  <c r="AB423" i="10"/>
  <c r="AC423" i="10" s="1"/>
  <c r="AB424" i="10"/>
  <c r="AC424" i="10" s="1"/>
  <c r="AB425" i="10"/>
  <c r="AC425" i="10" s="1"/>
  <c r="AB426" i="10"/>
  <c r="AC426" i="10" s="1"/>
  <c r="AB427" i="10"/>
  <c r="AC427" i="10" s="1"/>
  <c r="AB428" i="10"/>
  <c r="AC428" i="10" s="1"/>
  <c r="AB429" i="10"/>
  <c r="AC429" i="10" s="1"/>
  <c r="AB430" i="10"/>
  <c r="AC430" i="10" s="1"/>
  <c r="AB431" i="10"/>
  <c r="AC431" i="10" s="1"/>
  <c r="AB432" i="10"/>
  <c r="AC432" i="10" s="1"/>
  <c r="AB433" i="10"/>
  <c r="AC433" i="10" s="1"/>
  <c r="AB434" i="10"/>
  <c r="AC434" i="10" s="1"/>
  <c r="AB435" i="10"/>
  <c r="AC435" i="10" s="1"/>
  <c r="AB436" i="10"/>
  <c r="AC436" i="10" s="1"/>
  <c r="AB437" i="10"/>
  <c r="AC437" i="10" s="1"/>
  <c r="AB438" i="10"/>
  <c r="AC438" i="10" s="1"/>
  <c r="AB439" i="10"/>
  <c r="AC439" i="10" s="1"/>
  <c r="AB440" i="10"/>
  <c r="AC440" i="10" s="1"/>
  <c r="AB441" i="10"/>
  <c r="AC441" i="10" s="1"/>
  <c r="AB442" i="10"/>
  <c r="AC442" i="10" s="1"/>
  <c r="AB443" i="10"/>
  <c r="AC443" i="10" s="1"/>
  <c r="AB444" i="10"/>
  <c r="AC444" i="10" s="1"/>
  <c r="AB445" i="10"/>
  <c r="AC445" i="10" s="1"/>
  <c r="AB446" i="10"/>
  <c r="AC446" i="10" s="1"/>
  <c r="AB447" i="10"/>
  <c r="AC447" i="10" s="1"/>
  <c r="AB448" i="10"/>
  <c r="AC448" i="10" s="1"/>
  <c r="AB449" i="10"/>
  <c r="AC449" i="10" s="1"/>
  <c r="AB450" i="10"/>
  <c r="AC450" i="10" s="1"/>
  <c r="AB451" i="10"/>
  <c r="AC451" i="10" s="1"/>
  <c r="AB452" i="10"/>
  <c r="AC452" i="10" s="1"/>
  <c r="AB453" i="10"/>
  <c r="AC453" i="10" s="1"/>
  <c r="AB454" i="10"/>
  <c r="AC454" i="10" s="1"/>
  <c r="AB455" i="10"/>
  <c r="AC455" i="10" s="1"/>
  <c r="AB456" i="10"/>
  <c r="AC456" i="10" s="1"/>
  <c r="AB457" i="10"/>
  <c r="AC457" i="10" s="1"/>
  <c r="AB458" i="10"/>
  <c r="AC458" i="10" s="1"/>
  <c r="AB459" i="10"/>
  <c r="AC459" i="10" s="1"/>
  <c r="AB460" i="10"/>
  <c r="AC460" i="10" s="1"/>
  <c r="AB461" i="10"/>
  <c r="AC461" i="10" s="1"/>
  <c r="AB462" i="10"/>
  <c r="AC462" i="10" s="1"/>
  <c r="AB463" i="10"/>
  <c r="AC463" i="10" s="1"/>
  <c r="AB464" i="10"/>
  <c r="AC464" i="10" s="1"/>
  <c r="AB465" i="10"/>
  <c r="AC465" i="10" s="1"/>
  <c r="AB466" i="10"/>
  <c r="AC466" i="10" s="1"/>
  <c r="AB467" i="10"/>
  <c r="AC467" i="10" s="1"/>
  <c r="AB468" i="10"/>
  <c r="AC468" i="10" s="1"/>
  <c r="AB469" i="10"/>
  <c r="AC469" i="10" s="1"/>
  <c r="AB470" i="10"/>
  <c r="AC470" i="10" s="1"/>
  <c r="AB471" i="10"/>
  <c r="AC471" i="10" s="1"/>
  <c r="AB472" i="10"/>
  <c r="AC472" i="10" s="1"/>
  <c r="AB473" i="10"/>
  <c r="AC473" i="10" s="1"/>
  <c r="AB474" i="10"/>
  <c r="AC474" i="10" s="1"/>
  <c r="AB475" i="10"/>
  <c r="AC475" i="10" s="1"/>
  <c r="AB476" i="10"/>
  <c r="AC476" i="10" s="1"/>
  <c r="AB477" i="10"/>
  <c r="AC477" i="10" s="1"/>
  <c r="AB478" i="10"/>
  <c r="AC478" i="10" s="1"/>
  <c r="AB479" i="10"/>
  <c r="AC479" i="10" s="1"/>
  <c r="AB480" i="10"/>
  <c r="AC480" i="10" s="1"/>
  <c r="AB481" i="10"/>
  <c r="AC481" i="10" s="1"/>
  <c r="AB482" i="10"/>
  <c r="AC482" i="10" s="1"/>
  <c r="AB483" i="10"/>
  <c r="AC483" i="10" s="1"/>
  <c r="AB484" i="10"/>
  <c r="AC484" i="10" s="1"/>
  <c r="AB485" i="10"/>
  <c r="AC485" i="10" s="1"/>
  <c r="AB486" i="10"/>
  <c r="AC486" i="10" s="1"/>
  <c r="AB487" i="10"/>
  <c r="AC487" i="10" s="1"/>
  <c r="AB488" i="10"/>
  <c r="AC488" i="10" s="1"/>
  <c r="AB489" i="10"/>
  <c r="AC489" i="10" s="1"/>
  <c r="AB490" i="10"/>
  <c r="AC490" i="10" s="1"/>
  <c r="AB491" i="10"/>
  <c r="AC491" i="10" s="1"/>
  <c r="AB492" i="10"/>
  <c r="AC492" i="10" s="1"/>
  <c r="AB493" i="10"/>
  <c r="AC493" i="10" s="1"/>
  <c r="AB494" i="10"/>
  <c r="AC494" i="10" s="1"/>
  <c r="AB495" i="10"/>
  <c r="AC495" i="10" s="1"/>
  <c r="AB496" i="10"/>
  <c r="AC496" i="10" s="1"/>
  <c r="AB497" i="10"/>
  <c r="AC497" i="10" s="1"/>
  <c r="AB498" i="10"/>
  <c r="AC498" i="10" s="1"/>
  <c r="AB499" i="10"/>
  <c r="AC499" i="10" s="1"/>
  <c r="AB500" i="10"/>
  <c r="AC500" i="10" s="1"/>
  <c r="AB501" i="10"/>
  <c r="AC501" i="10" s="1"/>
  <c r="AB502" i="10"/>
  <c r="AC502" i="10" s="1"/>
  <c r="AB503" i="10"/>
  <c r="AC503" i="10" s="1"/>
  <c r="AB504" i="10"/>
  <c r="AC504" i="10" s="1"/>
  <c r="AB505" i="10"/>
  <c r="AC505" i="10" s="1"/>
  <c r="AB506" i="10"/>
  <c r="AC506" i="10" s="1"/>
  <c r="AB507" i="10"/>
  <c r="AC507" i="10" s="1"/>
  <c r="AB508" i="10"/>
  <c r="AC508" i="10" s="1"/>
  <c r="AB509" i="10"/>
  <c r="AC509" i="10" s="1"/>
  <c r="AB510" i="10"/>
  <c r="AC510" i="10" s="1"/>
  <c r="AB511" i="10"/>
  <c r="AC511" i="10" s="1"/>
  <c r="AB512" i="10"/>
  <c r="AC512" i="10" s="1"/>
  <c r="AB513" i="10"/>
  <c r="AC513" i="10" s="1"/>
  <c r="AB514" i="10"/>
  <c r="AC514" i="10" s="1"/>
  <c r="AB515" i="10"/>
  <c r="AC515" i="10" s="1"/>
  <c r="AB516" i="10"/>
  <c r="AC516" i="10" s="1"/>
  <c r="AB517" i="10"/>
  <c r="AC517" i="10" s="1"/>
  <c r="AB518" i="10"/>
  <c r="AC518" i="10" s="1"/>
  <c r="AB519" i="10"/>
  <c r="AC519" i="10" s="1"/>
  <c r="AB520" i="10"/>
  <c r="AC520" i="10" s="1"/>
  <c r="AB521" i="10"/>
  <c r="AC521" i="10" s="1"/>
  <c r="AB522" i="10"/>
  <c r="AC522" i="10" s="1"/>
  <c r="AB523" i="10"/>
  <c r="AC523" i="10" s="1"/>
  <c r="AB524" i="10"/>
  <c r="AC524" i="10" s="1"/>
  <c r="AB525" i="10"/>
  <c r="AC525" i="10" s="1"/>
  <c r="AB526" i="10"/>
  <c r="AC526" i="10" s="1"/>
  <c r="AB527" i="10"/>
  <c r="AC527" i="10" s="1"/>
  <c r="AB528" i="10"/>
  <c r="AC528" i="10" s="1"/>
  <c r="AB529" i="10"/>
  <c r="AC529" i="10" s="1"/>
  <c r="AB530" i="10"/>
  <c r="AC530" i="10" s="1"/>
  <c r="AB531" i="10"/>
  <c r="AC531" i="10" s="1"/>
  <c r="AB532" i="10"/>
  <c r="AC532" i="10" s="1"/>
  <c r="AB533" i="10"/>
  <c r="AC533" i="10" s="1"/>
  <c r="AB534" i="10"/>
  <c r="AC534" i="10" s="1"/>
  <c r="AB535" i="10"/>
  <c r="AC535" i="10" s="1"/>
  <c r="AB536" i="10"/>
  <c r="AC536" i="10" s="1"/>
  <c r="AB537" i="10"/>
  <c r="AC537" i="10" s="1"/>
  <c r="AB538" i="10"/>
  <c r="AC538" i="10" s="1"/>
  <c r="AB539" i="10"/>
  <c r="AC539" i="10" s="1"/>
  <c r="AB540" i="10"/>
  <c r="AC540" i="10" s="1"/>
  <c r="AB541" i="10"/>
  <c r="AC541" i="10" s="1"/>
  <c r="AB542" i="10"/>
  <c r="AC542" i="10" s="1"/>
  <c r="AB543" i="10"/>
  <c r="AC543" i="10" s="1"/>
  <c r="AB544" i="10"/>
  <c r="AC544" i="10" s="1"/>
  <c r="AB545" i="10"/>
  <c r="AC545" i="10" s="1"/>
  <c r="AB546" i="10"/>
  <c r="AC546" i="10" s="1"/>
  <c r="AB547" i="10"/>
  <c r="AC547" i="10" s="1"/>
  <c r="AB548" i="10"/>
  <c r="AC548" i="10" s="1"/>
  <c r="AB549" i="10"/>
  <c r="AC549" i="10" s="1"/>
  <c r="AB550" i="10"/>
  <c r="AC550" i="10" s="1"/>
  <c r="AB551" i="10"/>
  <c r="AC551" i="10" s="1"/>
  <c r="AB552" i="10"/>
  <c r="AC552" i="10" s="1"/>
  <c r="AB553" i="10"/>
  <c r="AC553" i="10" s="1"/>
  <c r="AB554" i="10"/>
  <c r="AC554" i="10" s="1"/>
  <c r="AB555" i="10"/>
  <c r="AC555" i="10" s="1"/>
  <c r="AB556" i="10"/>
  <c r="AC556" i="10" s="1"/>
  <c r="AB557" i="10"/>
  <c r="AC557" i="10" s="1"/>
  <c r="AB558" i="10"/>
  <c r="AC558" i="10" s="1"/>
  <c r="AB559" i="10"/>
  <c r="AC559" i="10" s="1"/>
  <c r="AB560" i="10"/>
  <c r="AC560" i="10" s="1"/>
  <c r="AB561" i="10"/>
  <c r="AC561" i="10" s="1"/>
  <c r="AB562" i="10"/>
  <c r="AC562" i="10" s="1"/>
  <c r="AB563" i="10"/>
  <c r="AC563" i="10" s="1"/>
  <c r="AB564" i="10"/>
  <c r="AC564" i="10" s="1"/>
  <c r="AB565" i="10"/>
  <c r="AC565" i="10" s="1"/>
  <c r="AB566" i="10"/>
  <c r="AC566" i="10" s="1"/>
  <c r="AB567" i="10"/>
  <c r="AC567" i="10" s="1"/>
  <c r="AB568" i="10"/>
  <c r="AC568" i="10" s="1"/>
  <c r="AB569" i="10"/>
  <c r="AC569" i="10" s="1"/>
  <c r="AB570" i="10"/>
  <c r="AC570" i="10" s="1"/>
  <c r="AB571" i="10"/>
  <c r="AC571" i="10" s="1"/>
  <c r="AB572" i="10"/>
  <c r="AC572" i="10" s="1"/>
  <c r="AB573" i="10"/>
  <c r="AC573" i="10" s="1"/>
  <c r="AB574" i="10"/>
  <c r="AC574" i="10" s="1"/>
  <c r="AB575" i="10"/>
  <c r="AC575" i="10" s="1"/>
  <c r="AB576" i="10"/>
  <c r="AC576" i="10" s="1"/>
  <c r="AB577" i="10"/>
  <c r="AC577" i="10" s="1"/>
  <c r="AB578" i="10"/>
  <c r="AC578" i="10" s="1"/>
  <c r="AB579" i="10"/>
  <c r="AC579" i="10" s="1"/>
  <c r="AB580" i="10"/>
  <c r="AC580" i="10" s="1"/>
  <c r="AB581" i="10"/>
  <c r="AC581" i="10" s="1"/>
  <c r="AB582" i="10"/>
  <c r="AC582" i="10" s="1"/>
  <c r="AB583" i="10"/>
  <c r="AC583" i="10" s="1"/>
  <c r="AB584" i="10"/>
  <c r="AC584" i="10" s="1"/>
  <c r="AB585" i="10"/>
  <c r="AC585" i="10" s="1"/>
  <c r="AB586" i="10"/>
  <c r="AC586" i="10" s="1"/>
  <c r="AB587" i="10"/>
  <c r="AC587" i="10" s="1"/>
  <c r="AB588" i="10"/>
  <c r="AC588" i="10" s="1"/>
  <c r="AB589" i="10"/>
  <c r="AC589" i="10" s="1"/>
  <c r="AB590" i="10"/>
  <c r="AC590" i="10" s="1"/>
  <c r="AB591" i="10"/>
  <c r="AC591" i="10" s="1"/>
  <c r="AB592" i="10"/>
  <c r="AC592" i="10" s="1"/>
  <c r="AB593" i="10"/>
  <c r="AC593" i="10" s="1"/>
  <c r="AB594" i="10"/>
  <c r="AC594" i="10" s="1"/>
  <c r="AB595" i="10"/>
  <c r="AC595" i="10" s="1"/>
  <c r="AB596" i="10"/>
  <c r="AC596" i="10" s="1"/>
  <c r="AB597" i="10"/>
  <c r="AC597" i="10" s="1"/>
  <c r="AB598" i="10"/>
  <c r="AC598" i="10" s="1"/>
  <c r="AB599" i="10"/>
  <c r="AC599" i="10" s="1"/>
  <c r="AB600" i="10"/>
  <c r="AC600" i="10" s="1"/>
  <c r="AB601" i="10"/>
  <c r="AC601" i="10" s="1"/>
  <c r="AB602" i="10"/>
  <c r="AC602" i="10" s="1"/>
  <c r="AB603" i="10"/>
  <c r="AC603" i="10" s="1"/>
  <c r="AB604" i="10"/>
  <c r="AC604" i="10" s="1"/>
  <c r="AB605" i="10"/>
  <c r="AC605" i="10" s="1"/>
  <c r="AB606" i="10"/>
  <c r="AC606" i="10" s="1"/>
  <c r="AB607" i="10"/>
  <c r="AC607" i="10" s="1"/>
  <c r="AB608" i="10"/>
  <c r="AC608" i="10" s="1"/>
  <c r="AB609" i="10"/>
  <c r="AC609" i="10" s="1"/>
  <c r="AB610" i="10"/>
  <c r="AC610" i="10" s="1"/>
  <c r="AB611" i="10"/>
  <c r="AC611" i="10" s="1"/>
  <c r="AB612" i="10"/>
  <c r="AC612" i="10" s="1"/>
  <c r="AB613" i="10"/>
  <c r="AC613" i="10" s="1"/>
  <c r="AB614" i="10"/>
  <c r="AC614" i="10" s="1"/>
  <c r="AB615" i="10"/>
  <c r="AC615" i="10" s="1"/>
  <c r="AB616" i="10"/>
  <c r="AC616" i="10" s="1"/>
  <c r="AB617" i="10"/>
  <c r="AC617" i="10" s="1"/>
  <c r="AB618" i="10"/>
  <c r="AC618" i="10" s="1"/>
  <c r="AB619" i="10"/>
  <c r="AC619" i="10" s="1"/>
  <c r="AB620" i="10"/>
  <c r="AC620" i="10" s="1"/>
  <c r="AB621" i="10"/>
  <c r="AC621" i="10" s="1"/>
  <c r="AB622" i="10"/>
  <c r="AC622" i="10" s="1"/>
  <c r="AB623" i="10"/>
  <c r="AC623" i="10" s="1"/>
  <c r="AB624" i="10"/>
  <c r="AC624" i="10" s="1"/>
  <c r="AB625" i="10"/>
  <c r="AC625" i="10" s="1"/>
  <c r="AB626" i="10"/>
  <c r="AC626" i="10" s="1"/>
  <c r="AB627" i="10"/>
  <c r="AC627" i="10" s="1"/>
  <c r="AB628" i="10"/>
  <c r="AC628" i="10" s="1"/>
  <c r="AB629" i="10"/>
  <c r="AC629" i="10" s="1"/>
  <c r="AB630" i="10"/>
  <c r="AC630" i="10" s="1"/>
  <c r="AB631" i="10"/>
  <c r="AC631" i="10" s="1"/>
  <c r="AB632" i="10"/>
  <c r="AC632" i="10" s="1"/>
  <c r="AB633" i="10"/>
  <c r="AC633" i="10" s="1"/>
  <c r="AB634" i="10"/>
  <c r="AC634" i="10" s="1"/>
  <c r="AB635" i="10"/>
  <c r="AC635" i="10" s="1"/>
  <c r="AB636" i="10"/>
  <c r="AC636" i="10" s="1"/>
  <c r="AB637" i="10"/>
  <c r="AC637" i="10" s="1"/>
  <c r="AB638" i="10"/>
  <c r="AC638" i="10" s="1"/>
  <c r="AB639" i="10"/>
  <c r="AC639" i="10" s="1"/>
  <c r="AB640" i="10"/>
  <c r="AC640" i="10" s="1"/>
  <c r="AB641" i="10"/>
  <c r="AC641" i="10" s="1"/>
  <c r="AB642" i="10"/>
  <c r="AC642" i="10" s="1"/>
  <c r="AB643" i="10"/>
  <c r="AC643" i="10" s="1"/>
  <c r="AB644" i="10"/>
  <c r="AC644" i="10" s="1"/>
  <c r="AB645" i="10"/>
  <c r="AC645" i="10" s="1"/>
  <c r="AB646" i="10"/>
  <c r="AC646" i="10" s="1"/>
  <c r="AB647" i="10"/>
  <c r="AC647" i="10" s="1"/>
  <c r="AB648" i="10"/>
  <c r="AC648" i="10" s="1"/>
  <c r="AB649" i="10"/>
  <c r="AC649" i="10" s="1"/>
  <c r="AB650" i="10"/>
  <c r="AC650" i="10" s="1"/>
  <c r="AB651" i="10"/>
  <c r="AC651" i="10" s="1"/>
  <c r="AB652" i="10"/>
  <c r="AC652" i="10" s="1"/>
  <c r="AB653" i="10"/>
  <c r="AC653" i="10" s="1"/>
  <c r="AB654" i="10"/>
  <c r="AC654" i="10" s="1"/>
  <c r="AB655" i="10"/>
  <c r="AC655" i="10" s="1"/>
  <c r="AB656" i="10"/>
  <c r="AC656" i="10" s="1"/>
  <c r="AB657" i="10"/>
  <c r="AC657" i="10" s="1"/>
  <c r="AB658" i="10"/>
  <c r="AC658" i="10" s="1"/>
  <c r="AB659" i="10"/>
  <c r="AC659" i="10" s="1"/>
  <c r="AB660" i="10"/>
  <c r="AC660" i="10" s="1"/>
  <c r="AB661" i="10"/>
  <c r="AC661" i="10" s="1"/>
  <c r="AB662" i="10"/>
  <c r="AC662" i="10" s="1"/>
  <c r="AB663" i="10"/>
  <c r="AC663" i="10" s="1"/>
  <c r="AB664" i="10"/>
  <c r="AC664" i="10" s="1"/>
  <c r="AB665" i="10"/>
  <c r="AC665" i="10" s="1"/>
  <c r="AB666" i="10"/>
  <c r="AC666" i="10" s="1"/>
  <c r="AB667" i="10"/>
  <c r="AC667" i="10" s="1"/>
  <c r="AB668" i="10"/>
  <c r="AC668" i="10" s="1"/>
  <c r="AB669" i="10"/>
  <c r="AC669" i="10" s="1"/>
  <c r="AB670" i="10"/>
  <c r="AC670" i="10" s="1"/>
  <c r="AB671" i="10"/>
  <c r="AC671" i="10" s="1"/>
  <c r="AB672" i="10"/>
  <c r="AC672" i="10" s="1"/>
  <c r="AB673" i="10"/>
  <c r="AC673" i="10" s="1"/>
  <c r="AB674" i="10"/>
  <c r="AC674" i="10" s="1"/>
  <c r="AB675" i="10"/>
  <c r="AC675" i="10" s="1"/>
  <c r="AB676" i="10"/>
  <c r="AC676" i="10" s="1"/>
  <c r="AB677" i="10"/>
  <c r="AC677" i="10" s="1"/>
  <c r="AB678" i="10"/>
  <c r="AC678" i="10" s="1"/>
  <c r="AB679" i="10"/>
  <c r="AC679" i="10" s="1"/>
  <c r="AB680" i="10"/>
  <c r="AC680" i="10" s="1"/>
  <c r="AB681" i="10"/>
  <c r="AC681" i="10" s="1"/>
  <c r="AB682" i="10"/>
  <c r="AC682" i="10" s="1"/>
  <c r="AB683" i="10"/>
  <c r="AC683" i="10" s="1"/>
  <c r="AB684" i="10"/>
  <c r="AC684" i="10" s="1"/>
  <c r="AB685" i="10"/>
  <c r="AC685" i="10" s="1"/>
  <c r="AB686" i="10"/>
  <c r="AC686" i="10" s="1"/>
  <c r="AB687" i="10"/>
  <c r="AC687" i="10" s="1"/>
  <c r="AB688" i="10"/>
  <c r="AC688" i="10" s="1"/>
  <c r="AB689" i="10"/>
  <c r="AC689" i="10" s="1"/>
  <c r="AB690" i="10"/>
  <c r="AC690" i="10" s="1"/>
  <c r="AB691" i="10"/>
  <c r="AC691" i="10" s="1"/>
  <c r="AB692" i="10"/>
  <c r="AC692" i="10" s="1"/>
  <c r="AB693" i="10"/>
  <c r="AC693" i="10" s="1"/>
  <c r="AB694" i="10"/>
  <c r="AC694" i="10" s="1"/>
  <c r="AB695" i="10"/>
  <c r="AC695" i="10" s="1"/>
  <c r="AB696" i="10"/>
  <c r="AC696" i="10" s="1"/>
  <c r="AB697" i="10"/>
  <c r="AC697" i="10" s="1"/>
  <c r="AB698" i="10"/>
  <c r="AC698" i="10" s="1"/>
  <c r="AB699" i="10"/>
  <c r="AC699" i="10" s="1"/>
  <c r="AB700" i="10"/>
  <c r="AC700" i="10" s="1"/>
  <c r="AB701" i="10"/>
  <c r="AC701" i="10" s="1"/>
  <c r="AB702" i="10"/>
  <c r="AC702" i="10" s="1"/>
  <c r="AB703" i="10"/>
  <c r="AC703" i="10" s="1"/>
  <c r="AB704" i="10"/>
  <c r="AC704" i="10" s="1"/>
  <c r="AB705" i="10"/>
  <c r="AC705" i="10" s="1"/>
  <c r="AB706" i="10"/>
  <c r="AC706" i="10" s="1"/>
  <c r="AB707" i="10"/>
  <c r="AC707" i="10" s="1"/>
  <c r="AB708" i="10"/>
  <c r="AC708" i="10" s="1"/>
  <c r="AB709" i="10"/>
  <c r="AC709" i="10" s="1"/>
  <c r="AB710" i="10"/>
  <c r="AC710" i="10" s="1"/>
  <c r="AB711" i="10"/>
  <c r="AC711" i="10" s="1"/>
  <c r="AB712" i="10"/>
  <c r="AC712" i="10" s="1"/>
  <c r="AB713" i="10"/>
  <c r="AC713" i="10" s="1"/>
  <c r="AB714" i="10"/>
  <c r="AC714" i="10" s="1"/>
  <c r="AB715" i="10"/>
  <c r="AC715" i="10" s="1"/>
  <c r="AB716" i="10"/>
  <c r="AC716" i="10" s="1"/>
  <c r="AB717" i="10"/>
  <c r="AC717" i="10" s="1"/>
  <c r="AB718" i="10"/>
  <c r="AC718" i="10" s="1"/>
  <c r="AB719" i="10"/>
  <c r="AC719" i="10" s="1"/>
  <c r="AB720" i="10"/>
  <c r="AC720" i="10" s="1"/>
  <c r="AB721" i="10"/>
  <c r="AC721" i="10" s="1"/>
  <c r="AB722" i="10"/>
  <c r="AC722" i="10" s="1"/>
  <c r="AB723" i="10"/>
  <c r="AC723" i="10" s="1"/>
  <c r="AB724" i="10"/>
  <c r="AC724" i="10" s="1"/>
  <c r="AB725" i="10"/>
  <c r="AC725" i="10" s="1"/>
  <c r="AB726" i="10"/>
  <c r="AC726" i="10" s="1"/>
  <c r="AB727" i="10"/>
  <c r="AC727" i="10" s="1"/>
  <c r="AB728" i="10"/>
  <c r="AC728" i="10" s="1"/>
  <c r="AB729" i="10"/>
  <c r="AC729" i="10" s="1"/>
  <c r="AB730" i="10"/>
  <c r="AC730" i="10" s="1"/>
  <c r="AB731" i="10"/>
  <c r="AC731" i="10" s="1"/>
  <c r="AB732" i="10"/>
  <c r="AC732" i="10" s="1"/>
  <c r="AB733" i="10"/>
  <c r="AC733" i="10" s="1"/>
  <c r="AB734" i="10"/>
  <c r="AC734" i="10" s="1"/>
  <c r="AB735" i="10"/>
  <c r="AC735" i="10" s="1"/>
  <c r="AB736" i="10"/>
  <c r="AC736" i="10" s="1"/>
  <c r="AB737" i="10"/>
  <c r="AC737" i="10" s="1"/>
  <c r="AB738" i="10"/>
  <c r="AC738" i="10" s="1"/>
  <c r="AB739" i="10"/>
  <c r="AC739" i="10" s="1"/>
  <c r="AB740" i="10"/>
  <c r="AC740" i="10" s="1"/>
  <c r="AB741" i="10"/>
  <c r="AC741" i="10" s="1"/>
  <c r="AB742" i="10"/>
  <c r="AC742" i="10" s="1"/>
  <c r="AB743" i="10"/>
  <c r="AC743" i="10" s="1"/>
  <c r="AB744" i="10"/>
  <c r="AC744" i="10" s="1"/>
  <c r="AB745" i="10"/>
  <c r="AC745" i="10" s="1"/>
  <c r="AB746" i="10"/>
  <c r="AC746" i="10" s="1"/>
  <c r="AB747" i="10"/>
  <c r="AC747" i="10" s="1"/>
  <c r="AB748" i="10"/>
  <c r="AC748" i="10" s="1"/>
  <c r="AB749" i="10"/>
  <c r="AC749" i="10" s="1"/>
  <c r="AB750" i="10"/>
  <c r="AC750" i="10" s="1"/>
  <c r="AB751" i="10"/>
  <c r="AC751" i="10" s="1"/>
  <c r="AB752" i="10"/>
  <c r="AC752" i="10" s="1"/>
  <c r="AB753" i="10"/>
  <c r="AC753" i="10" s="1"/>
  <c r="AB754" i="10"/>
  <c r="AC754" i="10" s="1"/>
  <c r="AB755" i="10"/>
  <c r="AC755" i="10" s="1"/>
  <c r="AB756" i="10"/>
  <c r="AC756" i="10" s="1"/>
  <c r="AB757" i="10"/>
  <c r="AC757" i="10" s="1"/>
  <c r="AB758" i="10"/>
  <c r="AC758" i="10" s="1"/>
  <c r="AB759" i="10"/>
  <c r="AC759" i="10" s="1"/>
  <c r="AB760" i="10"/>
  <c r="AC760" i="10" s="1"/>
  <c r="AB761" i="10"/>
  <c r="AC761" i="10" s="1"/>
  <c r="AB762" i="10"/>
  <c r="AC762" i="10" s="1"/>
  <c r="AB763" i="10"/>
  <c r="AC763" i="10" s="1"/>
  <c r="AB764" i="10"/>
  <c r="AC764" i="10" s="1"/>
  <c r="AB765" i="10"/>
  <c r="AC765" i="10" s="1"/>
  <c r="AB766" i="10"/>
  <c r="AC766" i="10" s="1"/>
  <c r="AB767" i="10"/>
  <c r="AC767" i="10" s="1"/>
  <c r="AB768" i="10"/>
  <c r="AC768" i="10" s="1"/>
  <c r="AB769" i="10"/>
  <c r="AC769" i="10" s="1"/>
  <c r="AB770" i="10"/>
  <c r="AC770" i="10" s="1"/>
  <c r="AB771" i="10"/>
  <c r="AC771" i="10" s="1"/>
  <c r="AB772" i="10"/>
  <c r="AC772" i="10" s="1"/>
  <c r="AB773" i="10"/>
  <c r="AC773" i="10" s="1"/>
  <c r="AB774" i="10"/>
  <c r="AC774" i="10" s="1"/>
  <c r="AB775" i="10"/>
  <c r="AC775" i="10" s="1"/>
  <c r="AB776" i="10"/>
  <c r="AC776" i="10" s="1"/>
  <c r="AB777" i="10"/>
  <c r="AC777" i="10" s="1"/>
  <c r="AB778" i="10"/>
  <c r="AC778" i="10" s="1"/>
  <c r="AB779" i="10"/>
  <c r="AC779" i="10" s="1"/>
  <c r="AB780" i="10"/>
  <c r="AC780" i="10" s="1"/>
  <c r="AB781" i="10"/>
  <c r="AC781" i="10" s="1"/>
  <c r="AB782" i="10"/>
  <c r="AC782" i="10" s="1"/>
  <c r="AB783" i="10"/>
  <c r="AC783" i="10" s="1"/>
  <c r="AB784" i="10"/>
  <c r="AC784" i="10" s="1"/>
  <c r="AB785" i="10"/>
  <c r="AC785" i="10" s="1"/>
  <c r="AB786" i="10"/>
  <c r="AC786" i="10" s="1"/>
  <c r="AB787" i="10"/>
  <c r="AC787" i="10" s="1"/>
  <c r="AB788" i="10"/>
  <c r="AC788" i="10" s="1"/>
  <c r="AB789" i="10"/>
  <c r="AC789" i="10" s="1"/>
  <c r="AB790" i="10"/>
  <c r="AC790" i="10" s="1"/>
  <c r="AB791" i="10"/>
  <c r="AC791" i="10" s="1"/>
  <c r="AB792" i="10"/>
  <c r="AC792" i="10" s="1"/>
  <c r="AB793" i="10"/>
  <c r="AC793" i="10" s="1"/>
  <c r="AB794" i="10"/>
  <c r="AC794" i="10" s="1"/>
  <c r="AB795" i="10"/>
  <c r="AC795" i="10" s="1"/>
  <c r="AB796" i="10"/>
  <c r="AC796" i="10" s="1"/>
  <c r="AB797" i="10"/>
  <c r="AC797" i="10" s="1"/>
  <c r="AB798" i="10"/>
  <c r="AC798" i="10" s="1"/>
  <c r="AB799" i="10"/>
  <c r="AC799" i="10" s="1"/>
  <c r="AB800" i="10"/>
  <c r="AC800" i="10" s="1"/>
  <c r="AB801" i="10"/>
  <c r="AC801" i="10" s="1"/>
  <c r="AB802" i="10"/>
  <c r="AC802" i="10" s="1"/>
  <c r="AB803" i="10"/>
  <c r="AC803" i="10" s="1"/>
  <c r="AB804" i="10"/>
  <c r="AC804" i="10" s="1"/>
  <c r="AB805" i="10"/>
  <c r="AC805" i="10" s="1"/>
  <c r="AB806" i="10"/>
  <c r="AC806" i="10" s="1"/>
  <c r="AB807" i="10"/>
  <c r="AC807" i="10" s="1"/>
  <c r="AB808" i="10"/>
  <c r="AC808" i="10" s="1"/>
  <c r="AB809" i="10"/>
  <c r="AC809" i="10" s="1"/>
  <c r="AB810" i="10"/>
  <c r="AC810" i="10" s="1"/>
  <c r="AB811" i="10"/>
  <c r="AC811" i="10" s="1"/>
  <c r="AB812" i="10"/>
  <c r="AC812" i="10" s="1"/>
  <c r="AB813" i="10"/>
  <c r="AC813" i="10" s="1"/>
  <c r="AB814" i="10"/>
  <c r="AC814" i="10" s="1"/>
  <c r="AB815" i="10"/>
  <c r="AC815" i="10" s="1"/>
  <c r="AB816" i="10"/>
  <c r="AC816" i="10" s="1"/>
  <c r="AB817" i="10"/>
  <c r="AC817" i="10" s="1"/>
  <c r="AB818" i="10"/>
  <c r="AC818" i="10" s="1"/>
  <c r="AB819" i="10"/>
  <c r="AC819" i="10" s="1"/>
  <c r="AB820" i="10"/>
  <c r="AC820" i="10" s="1"/>
  <c r="AB821" i="10"/>
  <c r="AC821" i="10" s="1"/>
  <c r="AB822" i="10"/>
  <c r="AC822" i="10" s="1"/>
  <c r="AB823" i="10"/>
  <c r="AC823" i="10" s="1"/>
  <c r="AB824" i="10"/>
  <c r="AC824" i="10" s="1"/>
  <c r="AB825" i="10"/>
  <c r="AC825" i="10" s="1"/>
  <c r="AB826" i="10"/>
  <c r="AC826" i="10" s="1"/>
  <c r="AB827" i="10"/>
  <c r="AC827" i="10" s="1"/>
  <c r="AB828" i="10"/>
  <c r="AC828" i="10" s="1"/>
  <c r="AB829" i="10"/>
  <c r="AC829" i="10" s="1"/>
  <c r="AB830" i="10"/>
  <c r="AC830" i="10" s="1"/>
  <c r="AB831" i="10"/>
  <c r="AC831" i="10" s="1"/>
  <c r="AB832" i="10"/>
  <c r="AC832" i="10" s="1"/>
  <c r="AB833" i="10"/>
  <c r="AC833" i="10" s="1"/>
  <c r="AB834" i="10"/>
  <c r="AC834" i="10" s="1"/>
  <c r="AB835" i="10"/>
  <c r="AC835" i="10" s="1"/>
  <c r="AB836" i="10"/>
  <c r="AC836" i="10" s="1"/>
  <c r="AB837" i="10"/>
  <c r="AC837" i="10" s="1"/>
  <c r="AB838" i="10"/>
  <c r="AC838" i="10" s="1"/>
  <c r="AB839" i="10"/>
  <c r="AC839" i="10" s="1"/>
  <c r="AB840" i="10"/>
  <c r="AC840" i="10" s="1"/>
  <c r="AB841" i="10"/>
  <c r="AC841" i="10" s="1"/>
  <c r="AB842" i="10"/>
  <c r="AC842" i="10" s="1"/>
  <c r="AB843" i="10"/>
  <c r="AC843" i="10" s="1"/>
  <c r="AB844" i="10"/>
  <c r="AC844" i="10" s="1"/>
  <c r="AB845" i="10"/>
  <c r="AC845" i="10" s="1"/>
  <c r="AB846" i="10"/>
  <c r="AC846" i="10" s="1"/>
  <c r="AB847" i="10"/>
  <c r="AC847" i="10" s="1"/>
  <c r="AB848" i="10"/>
  <c r="AC848" i="10" s="1"/>
  <c r="AB849" i="10"/>
  <c r="AC849" i="10" s="1"/>
  <c r="AB850" i="10"/>
  <c r="AC850" i="10" s="1"/>
  <c r="AB851" i="10"/>
  <c r="AC851" i="10" s="1"/>
  <c r="AB852" i="10"/>
  <c r="AC852" i="10" s="1"/>
  <c r="AB853" i="10"/>
  <c r="AC853" i="10" s="1"/>
  <c r="AB854" i="10"/>
  <c r="AC854" i="10" s="1"/>
  <c r="AB855" i="10"/>
  <c r="AC855" i="10" s="1"/>
  <c r="AB856" i="10"/>
  <c r="AC856" i="10" s="1"/>
  <c r="AB857" i="10"/>
  <c r="AC857" i="10" s="1"/>
  <c r="AB858" i="10"/>
  <c r="AC858" i="10" s="1"/>
  <c r="AB859" i="10"/>
  <c r="AC859" i="10" s="1"/>
  <c r="AB860" i="10"/>
  <c r="AC860" i="10" s="1"/>
  <c r="AB861" i="10"/>
  <c r="AC861" i="10" s="1"/>
  <c r="AB862" i="10"/>
  <c r="AC862" i="10" s="1"/>
  <c r="AB863" i="10"/>
  <c r="AC863" i="10" s="1"/>
  <c r="AB864" i="10"/>
  <c r="AC864" i="10" s="1"/>
  <c r="AB865" i="10"/>
  <c r="AC865" i="10" s="1"/>
  <c r="AB866" i="10"/>
  <c r="AC866" i="10" s="1"/>
  <c r="AB867" i="10"/>
  <c r="AC867" i="10" s="1"/>
  <c r="AB868" i="10"/>
  <c r="AC868" i="10" s="1"/>
  <c r="AB869" i="10"/>
  <c r="AC869" i="10" s="1"/>
  <c r="AB870" i="10"/>
  <c r="AC870" i="10" s="1"/>
  <c r="AB871" i="10"/>
  <c r="AC871" i="10" s="1"/>
  <c r="AB872" i="10"/>
  <c r="AC872" i="10" s="1"/>
  <c r="AB873" i="10"/>
  <c r="AC873" i="10" s="1"/>
  <c r="AB874" i="10"/>
  <c r="AC874" i="10" s="1"/>
  <c r="AB875" i="10"/>
  <c r="AC875" i="10" s="1"/>
  <c r="AB876" i="10"/>
  <c r="AC876" i="10" s="1"/>
  <c r="AB877" i="10"/>
  <c r="AC877" i="10" s="1"/>
  <c r="AB878" i="10"/>
  <c r="AC878" i="10" s="1"/>
  <c r="AB879" i="10"/>
  <c r="AC879" i="10" s="1"/>
  <c r="AB880" i="10"/>
  <c r="AC880" i="10" s="1"/>
  <c r="AB881" i="10"/>
  <c r="AC881" i="10" s="1"/>
  <c r="AB882" i="10"/>
  <c r="AC882" i="10" s="1"/>
  <c r="AB883" i="10"/>
  <c r="AC883" i="10" s="1"/>
  <c r="AB884" i="10"/>
  <c r="AC884" i="10" s="1"/>
  <c r="AB885" i="10"/>
  <c r="AC885" i="10" s="1"/>
  <c r="AB886" i="10"/>
  <c r="AC886" i="10" s="1"/>
  <c r="AB887" i="10"/>
  <c r="AC887" i="10" s="1"/>
  <c r="AB888" i="10"/>
  <c r="AC888" i="10" s="1"/>
  <c r="AB889" i="10"/>
  <c r="AC889" i="10" s="1"/>
  <c r="AB890" i="10"/>
  <c r="AC890" i="10" s="1"/>
  <c r="AB891" i="10"/>
  <c r="AC891" i="10" s="1"/>
  <c r="AB892" i="10"/>
  <c r="AC892" i="10" s="1"/>
  <c r="AB893" i="10"/>
  <c r="AC893" i="10" s="1"/>
  <c r="AB894" i="10"/>
  <c r="AC894" i="10" s="1"/>
  <c r="AB895" i="10"/>
  <c r="AC895" i="10" s="1"/>
  <c r="AB896" i="10"/>
  <c r="AC896" i="10" s="1"/>
  <c r="AB897" i="10"/>
  <c r="AC897" i="10" s="1"/>
  <c r="AB898" i="10"/>
  <c r="AC898" i="10" s="1"/>
  <c r="AB899" i="10"/>
  <c r="AC899" i="10" s="1"/>
  <c r="AB900" i="10"/>
  <c r="AC900" i="10" s="1"/>
  <c r="AB901" i="10"/>
  <c r="AC901" i="10" s="1"/>
  <c r="AB902" i="10"/>
  <c r="AC902" i="10" s="1"/>
  <c r="AB903" i="10"/>
  <c r="AC903" i="10" s="1"/>
  <c r="AB904" i="10"/>
  <c r="AC904" i="10" s="1"/>
  <c r="AB905" i="10"/>
  <c r="AC905" i="10" s="1"/>
  <c r="AB906" i="10"/>
  <c r="AC906" i="10" s="1"/>
  <c r="AB907" i="10"/>
  <c r="AC907" i="10" s="1"/>
  <c r="AB908" i="10"/>
  <c r="AC908" i="10" s="1"/>
  <c r="AB909" i="10"/>
  <c r="AC909" i="10" s="1"/>
  <c r="AB910" i="10"/>
  <c r="AC910" i="10" s="1"/>
  <c r="AB911" i="10"/>
  <c r="AC911" i="10" s="1"/>
  <c r="AB912" i="10"/>
  <c r="AC912" i="10" s="1"/>
  <c r="AB913" i="10"/>
  <c r="AC913" i="10" s="1"/>
  <c r="AB914" i="10"/>
  <c r="AC914" i="10" s="1"/>
  <c r="AB915" i="10"/>
  <c r="AC915" i="10" s="1"/>
  <c r="AB916" i="10"/>
  <c r="AC916" i="10" s="1"/>
  <c r="AB917" i="10"/>
  <c r="AC917" i="10" s="1"/>
  <c r="AB918" i="10"/>
  <c r="AC918" i="10" s="1"/>
  <c r="AB919" i="10"/>
  <c r="AC919" i="10" s="1"/>
  <c r="AB920" i="10"/>
  <c r="AC920" i="10" s="1"/>
  <c r="AB921" i="10"/>
  <c r="AC921" i="10" s="1"/>
  <c r="AB922" i="10"/>
  <c r="AC922" i="10" s="1"/>
  <c r="AB923" i="10"/>
  <c r="AC923" i="10" s="1"/>
  <c r="AB924" i="10"/>
  <c r="AC924" i="10" s="1"/>
  <c r="AB925" i="10"/>
  <c r="AC925" i="10" s="1"/>
  <c r="AB926" i="10"/>
  <c r="AC926" i="10" s="1"/>
  <c r="AB927" i="10"/>
  <c r="AC927" i="10" s="1"/>
  <c r="AB928" i="10"/>
  <c r="AC928" i="10" s="1"/>
  <c r="AB929" i="10"/>
  <c r="AC929" i="10" s="1"/>
  <c r="AB930" i="10"/>
  <c r="AC930" i="10" s="1"/>
  <c r="AB931" i="10"/>
  <c r="AC931" i="10" s="1"/>
  <c r="AB932" i="10"/>
  <c r="AC932" i="10" s="1"/>
  <c r="AB933" i="10"/>
  <c r="AC933" i="10" s="1"/>
  <c r="AB934" i="10"/>
  <c r="AC934" i="10" s="1"/>
  <c r="AB935" i="10"/>
  <c r="AC935" i="10" s="1"/>
  <c r="AB936" i="10"/>
  <c r="AC936" i="10" s="1"/>
  <c r="AB937" i="10"/>
  <c r="AC937" i="10" s="1"/>
  <c r="AB938" i="10"/>
  <c r="AC938" i="10" s="1"/>
  <c r="AB939" i="10"/>
  <c r="AC939" i="10" s="1"/>
  <c r="AB940" i="10"/>
  <c r="AC940" i="10" s="1"/>
  <c r="AB941" i="10"/>
  <c r="AC941" i="10" s="1"/>
  <c r="AB942" i="10"/>
  <c r="AC942" i="10" s="1"/>
  <c r="AB943" i="10"/>
  <c r="AC943" i="10" s="1"/>
  <c r="AB944" i="10"/>
  <c r="AC944" i="10" s="1"/>
  <c r="AB945" i="10"/>
  <c r="AC945" i="10" s="1"/>
  <c r="AB946" i="10"/>
  <c r="AC946" i="10" s="1"/>
  <c r="AB947" i="10"/>
  <c r="AC947" i="10" s="1"/>
  <c r="AB948" i="10"/>
  <c r="AC948" i="10" s="1"/>
  <c r="AB949" i="10"/>
  <c r="AC949" i="10" s="1"/>
  <c r="AB950" i="10"/>
  <c r="AC950" i="10" s="1"/>
  <c r="AB951" i="10"/>
  <c r="AC951" i="10" s="1"/>
  <c r="AB952" i="10"/>
  <c r="AC952" i="10" s="1"/>
  <c r="AB953" i="10"/>
  <c r="AC953" i="10" s="1"/>
  <c r="AB954" i="10"/>
  <c r="AC954" i="10" s="1"/>
  <c r="AB955" i="10"/>
  <c r="AC955" i="10" s="1"/>
  <c r="AB956" i="10"/>
  <c r="AC956" i="10" s="1"/>
  <c r="AB957" i="10"/>
  <c r="AC957" i="10" s="1"/>
  <c r="AB958" i="10"/>
  <c r="AC958" i="10" s="1"/>
  <c r="AB959" i="10"/>
  <c r="AC959" i="10" s="1"/>
  <c r="AB960" i="10"/>
  <c r="AC960" i="10" s="1"/>
  <c r="AB961" i="10"/>
  <c r="AC961" i="10" s="1"/>
  <c r="AB962" i="10"/>
  <c r="AC962" i="10" s="1"/>
  <c r="AB963" i="10"/>
  <c r="AC963" i="10" s="1"/>
  <c r="AB964" i="10"/>
  <c r="AC964" i="10" s="1"/>
  <c r="AB965" i="10"/>
  <c r="AC965" i="10" s="1"/>
  <c r="AB966" i="10"/>
  <c r="AC966" i="10" s="1"/>
  <c r="AB967" i="10"/>
  <c r="AC967" i="10" s="1"/>
  <c r="AB968" i="10"/>
  <c r="AC968" i="10" s="1"/>
  <c r="AB969" i="10"/>
  <c r="AC969" i="10" s="1"/>
  <c r="AB970" i="10"/>
  <c r="AC970" i="10" s="1"/>
  <c r="AB971" i="10"/>
  <c r="AC971" i="10" s="1"/>
  <c r="AB972" i="10"/>
  <c r="AC972" i="10" s="1"/>
  <c r="AB973" i="10"/>
  <c r="AC973" i="10" s="1"/>
  <c r="AB974" i="10"/>
  <c r="AC974" i="10" s="1"/>
  <c r="AB975" i="10"/>
  <c r="AC975" i="10" s="1"/>
  <c r="AB976" i="10"/>
  <c r="AC976" i="10" s="1"/>
  <c r="AB977" i="10"/>
  <c r="AC977" i="10" s="1"/>
  <c r="AB978" i="10"/>
  <c r="AC978" i="10" s="1"/>
  <c r="AB979" i="10"/>
  <c r="AC979" i="10" s="1"/>
  <c r="AB980" i="10"/>
  <c r="AC980" i="10" s="1"/>
  <c r="AB981" i="10"/>
  <c r="AC981" i="10" s="1"/>
  <c r="AB982" i="10"/>
  <c r="AC982" i="10" s="1"/>
  <c r="AB983" i="10"/>
  <c r="AC983" i="10" s="1"/>
  <c r="AB984" i="10"/>
  <c r="AC984" i="10" s="1"/>
  <c r="AB985" i="10"/>
  <c r="AC985" i="10" s="1"/>
  <c r="AB986" i="10"/>
  <c r="AC986" i="10" s="1"/>
  <c r="AB987" i="10"/>
  <c r="AC987" i="10" s="1"/>
  <c r="AB988" i="10"/>
  <c r="AC988" i="10" s="1"/>
  <c r="AB989" i="10"/>
  <c r="AC989" i="10" s="1"/>
  <c r="AB990" i="10"/>
  <c r="AC990" i="10" s="1"/>
  <c r="AB991" i="10"/>
  <c r="AC991" i="10" s="1"/>
  <c r="AB992" i="10"/>
  <c r="AC992" i="10" s="1"/>
  <c r="AB993" i="10"/>
  <c r="AC993" i="10" s="1"/>
  <c r="AB994" i="10"/>
  <c r="AC994" i="10" s="1"/>
  <c r="AB995" i="10"/>
  <c r="AC995" i="10" s="1"/>
  <c r="AB996" i="10"/>
  <c r="AC996" i="10" s="1"/>
  <c r="AB997" i="10"/>
  <c r="AC997" i="10" s="1"/>
  <c r="AB998" i="10"/>
  <c r="AC998" i="10" s="1"/>
  <c r="AB999" i="10"/>
  <c r="AC999" i="10" s="1"/>
  <c r="AB1000" i="10"/>
  <c r="AC1000" i="10" s="1"/>
  <c r="AB1001" i="10"/>
  <c r="AC1001" i="10" s="1"/>
  <c r="AB1002" i="10"/>
  <c r="AC1002" i="10" s="1"/>
  <c r="AB1003" i="10"/>
  <c r="AC1003" i="10" s="1"/>
  <c r="AB1004" i="10"/>
  <c r="AC1004" i="10" s="1"/>
  <c r="AB1005" i="10"/>
  <c r="AC1005" i="10" s="1"/>
  <c r="AB1006" i="10"/>
  <c r="AC1006" i="10" s="1"/>
  <c r="AB1007" i="10"/>
  <c r="AC1007" i="10" s="1"/>
  <c r="AB1008" i="10"/>
  <c r="AC1008" i="10" s="1"/>
  <c r="AB1009" i="10"/>
  <c r="AC1009" i="10" s="1"/>
  <c r="AB1010" i="10"/>
  <c r="AC1010" i="10" s="1"/>
  <c r="AB1011" i="10"/>
  <c r="AC1011" i="10" s="1"/>
  <c r="AB1012" i="10"/>
  <c r="AC1012" i="10" s="1"/>
  <c r="AB1013" i="10"/>
  <c r="AC1013" i="10" s="1"/>
  <c r="AB1014" i="10"/>
  <c r="AC1014" i="10" s="1"/>
  <c r="AB1015" i="10"/>
  <c r="AC1015" i="10" s="1"/>
  <c r="AB1016" i="10"/>
  <c r="AC1016" i="10" s="1"/>
  <c r="AB1017" i="10"/>
  <c r="AC1017" i="10" s="1"/>
  <c r="AB1018" i="10"/>
  <c r="AC1018" i="10" s="1"/>
  <c r="AB1019" i="10"/>
  <c r="AC1019" i="10" s="1"/>
  <c r="AB1020" i="10"/>
  <c r="AC1020" i="10" s="1"/>
  <c r="AB1021" i="10"/>
  <c r="AC1021" i="10" s="1"/>
  <c r="AB1022" i="10"/>
  <c r="AC1022" i="10" s="1"/>
  <c r="AB1023" i="10"/>
  <c r="AC1023" i="10" s="1"/>
  <c r="AB1024" i="10"/>
  <c r="AC1024" i="10" s="1"/>
  <c r="AB1025" i="10"/>
  <c r="AC1025" i="10" s="1"/>
  <c r="AB1026" i="10"/>
  <c r="AC1026" i="10" s="1"/>
  <c r="AB1027" i="10"/>
  <c r="AC1027" i="10" s="1"/>
  <c r="AB1028" i="10"/>
  <c r="AC1028" i="10" s="1"/>
  <c r="AB1029" i="10"/>
  <c r="AC1029" i="10" s="1"/>
  <c r="AB1030" i="10"/>
  <c r="AC1030" i="10" s="1"/>
  <c r="AB1031" i="10"/>
  <c r="AC1031" i="10" s="1"/>
  <c r="AB1032" i="10"/>
  <c r="AC1032" i="10" s="1"/>
  <c r="AB1033" i="10"/>
  <c r="AC1033" i="10" s="1"/>
  <c r="AB1034" i="10"/>
  <c r="AC1034" i="10" s="1"/>
  <c r="AB1035" i="10"/>
  <c r="AC1035" i="10" s="1"/>
  <c r="AB1036" i="10"/>
  <c r="AC1036" i="10" s="1"/>
  <c r="AB1037" i="10"/>
  <c r="AC1037" i="10" s="1"/>
  <c r="AB1038" i="10"/>
  <c r="AC1038" i="10" s="1"/>
  <c r="AB1039" i="10"/>
  <c r="AC1039" i="10" s="1"/>
  <c r="AB1040" i="10"/>
  <c r="AC1040" i="10" s="1"/>
  <c r="AB1041" i="10"/>
  <c r="AC1041" i="10" s="1"/>
  <c r="AB1042" i="10"/>
  <c r="AC1042" i="10" s="1"/>
  <c r="AB1043" i="10"/>
  <c r="AC1043" i="10" s="1"/>
  <c r="AB1044" i="10"/>
  <c r="AC1044" i="10" s="1"/>
  <c r="AB1045" i="10"/>
  <c r="AC1045" i="10" s="1"/>
  <c r="AB1046" i="10"/>
  <c r="AC1046" i="10" s="1"/>
  <c r="AB1047" i="10"/>
  <c r="AC1047" i="10" s="1"/>
  <c r="AB1048" i="10"/>
  <c r="AC1048" i="10" s="1"/>
  <c r="AB1049" i="10"/>
  <c r="AC1049" i="10" s="1"/>
  <c r="AB1050" i="10"/>
  <c r="AC1050" i="10" s="1"/>
  <c r="AB1051" i="10"/>
  <c r="AC1051" i="10" s="1"/>
  <c r="AB1052" i="10"/>
  <c r="AC1052" i="10" s="1"/>
  <c r="AB1053" i="10"/>
  <c r="AC1053" i="10" s="1"/>
  <c r="AB1054" i="10"/>
  <c r="AC1054" i="10" s="1"/>
  <c r="AB1055" i="10"/>
  <c r="AC1055" i="10" s="1"/>
  <c r="AB1056" i="10"/>
  <c r="AC1056" i="10" s="1"/>
  <c r="AB1057" i="10"/>
  <c r="AC1057" i="10" s="1"/>
  <c r="AB1058" i="10"/>
  <c r="AC1058" i="10" s="1"/>
  <c r="AB1059" i="10"/>
  <c r="AC1059" i="10" s="1"/>
  <c r="AB1060" i="10"/>
  <c r="AC1060" i="10" s="1"/>
  <c r="AB1061" i="10"/>
  <c r="AC1061" i="10" s="1"/>
  <c r="AB1062" i="10"/>
  <c r="AC1062" i="10" s="1"/>
  <c r="AB1063" i="10"/>
  <c r="AC1063" i="10" s="1"/>
  <c r="AB1064" i="10"/>
  <c r="AC1064" i="10" s="1"/>
  <c r="AB1065" i="10"/>
  <c r="AC1065" i="10" s="1"/>
  <c r="AB1066" i="10"/>
  <c r="AC1066" i="10" s="1"/>
  <c r="AB1067" i="10"/>
  <c r="AC1067" i="10" s="1"/>
  <c r="AB1068" i="10"/>
  <c r="AC1068" i="10" s="1"/>
  <c r="AB1069" i="10"/>
  <c r="AC1069" i="10" s="1"/>
  <c r="AB1070" i="10"/>
  <c r="AC1070" i="10" s="1"/>
  <c r="AB1071" i="10"/>
  <c r="AC1071" i="10" s="1"/>
  <c r="AB1072" i="10"/>
  <c r="AC1072" i="10" s="1"/>
  <c r="AB1073" i="10"/>
  <c r="AC1073" i="10" s="1"/>
  <c r="AB1074" i="10"/>
  <c r="AC1074" i="10" s="1"/>
  <c r="AB1075" i="10"/>
  <c r="AC1075" i="10" s="1"/>
  <c r="AB1076" i="10"/>
  <c r="AC1076" i="10" s="1"/>
  <c r="AB1077" i="10"/>
  <c r="AC1077" i="10" s="1"/>
  <c r="AB1078" i="10"/>
  <c r="AC1078" i="10" s="1"/>
  <c r="AB1079" i="10"/>
  <c r="AC1079" i="10" s="1"/>
  <c r="AB1080" i="10"/>
  <c r="AC1080" i="10" s="1"/>
  <c r="AB1081" i="10"/>
  <c r="AC1081" i="10" s="1"/>
  <c r="AB1082" i="10"/>
  <c r="AC1082" i="10" s="1"/>
  <c r="AB1083" i="10"/>
  <c r="AC1083" i="10" s="1"/>
  <c r="AB1084" i="10"/>
  <c r="AC1084" i="10" s="1"/>
  <c r="AB1085" i="10"/>
  <c r="AC1085" i="10" s="1"/>
  <c r="AB1086" i="10"/>
  <c r="AC1086" i="10" s="1"/>
  <c r="AB1087" i="10"/>
  <c r="AC1087" i="10" s="1"/>
  <c r="AB1088" i="10"/>
  <c r="AC1088" i="10" s="1"/>
  <c r="AB1089" i="10"/>
  <c r="AC1089" i="10" s="1"/>
  <c r="AB1090" i="10"/>
  <c r="AC1090" i="10" s="1"/>
  <c r="AB1091" i="10"/>
  <c r="AC1091" i="10" s="1"/>
  <c r="AB1092" i="10"/>
  <c r="AC1092" i="10" s="1"/>
  <c r="AB1093" i="10"/>
  <c r="AC1093" i="10" s="1"/>
  <c r="AB1094" i="10"/>
  <c r="AC1094" i="10" s="1"/>
  <c r="AB1095" i="10"/>
  <c r="AC1095" i="10" s="1"/>
  <c r="AB1096" i="10"/>
  <c r="AC1096" i="10" s="1"/>
  <c r="AB1097" i="10"/>
  <c r="AC1097" i="10" s="1"/>
  <c r="AB1098" i="10"/>
  <c r="AC1098" i="10" s="1"/>
  <c r="AB1099" i="10"/>
  <c r="AC1099" i="10" s="1"/>
  <c r="AB1100" i="10"/>
  <c r="AC1100" i="10" s="1"/>
  <c r="AB1101" i="10"/>
  <c r="AC1101" i="10" s="1"/>
  <c r="AB1102" i="10"/>
  <c r="AC1102" i="10" s="1"/>
  <c r="AB1103" i="10"/>
  <c r="AC1103" i="10" s="1"/>
  <c r="AB1104" i="10"/>
  <c r="AC1104" i="10" s="1"/>
  <c r="AB1105" i="10"/>
  <c r="AC1105" i="10" s="1"/>
  <c r="AB1106" i="10"/>
  <c r="AC1106" i="10" s="1"/>
  <c r="AB1107" i="10"/>
  <c r="AC1107" i="10" s="1"/>
  <c r="AB1108" i="10"/>
  <c r="AC1108" i="10" s="1"/>
  <c r="AB1109" i="10"/>
  <c r="AC1109" i="10" s="1"/>
  <c r="AB1110" i="10"/>
  <c r="AC1110" i="10" s="1"/>
  <c r="AB1111" i="10"/>
  <c r="AC1111" i="10" s="1"/>
  <c r="AB1112" i="10"/>
  <c r="AC1112" i="10" s="1"/>
  <c r="AB1113" i="10"/>
  <c r="AC1113" i="10" s="1"/>
  <c r="AB1114" i="10"/>
  <c r="AC1114" i="10" s="1"/>
  <c r="AB1115" i="10"/>
  <c r="AC1115" i="10" s="1"/>
  <c r="AB1116" i="10"/>
  <c r="AC1116" i="10" s="1"/>
  <c r="AB1117" i="10"/>
  <c r="AC1117" i="10" s="1"/>
  <c r="AB1118" i="10"/>
  <c r="AC1118" i="10" s="1"/>
  <c r="AB1119" i="10"/>
  <c r="AC1119" i="10" s="1"/>
  <c r="AB1120" i="10"/>
  <c r="AC1120" i="10" s="1"/>
  <c r="AB1121" i="10"/>
  <c r="AC1121" i="10" s="1"/>
  <c r="AB1122" i="10"/>
  <c r="AC1122" i="10" s="1"/>
  <c r="AB1123" i="10"/>
  <c r="AC1123" i="10" s="1"/>
  <c r="AB1124" i="10"/>
  <c r="AC1124" i="10" s="1"/>
  <c r="AB1125" i="10"/>
  <c r="AC1125" i="10" s="1"/>
  <c r="AB1126" i="10"/>
  <c r="AC1126" i="10" s="1"/>
  <c r="AB1127" i="10"/>
  <c r="AC1127" i="10" s="1"/>
  <c r="AB1128" i="10"/>
  <c r="AC1128" i="10" s="1"/>
  <c r="AB1129" i="10"/>
  <c r="AC1129" i="10" s="1"/>
  <c r="AB1130" i="10"/>
  <c r="AC1130" i="10" s="1"/>
  <c r="AB1131" i="10"/>
  <c r="AC1131" i="10" s="1"/>
  <c r="AB1132" i="10"/>
  <c r="AC1132" i="10" s="1"/>
  <c r="AB1133" i="10"/>
  <c r="AC1133" i="10" s="1"/>
  <c r="AB1134" i="10"/>
  <c r="AC1134" i="10" s="1"/>
  <c r="AB1135" i="10"/>
  <c r="AC1135" i="10" s="1"/>
  <c r="AB1136" i="10"/>
  <c r="AC1136" i="10" s="1"/>
  <c r="AB1137" i="10"/>
  <c r="AC1137" i="10" s="1"/>
  <c r="AB1138" i="10"/>
  <c r="AC1138" i="10" s="1"/>
  <c r="AB1139" i="10"/>
  <c r="AC1139" i="10" s="1"/>
  <c r="AB1140" i="10"/>
  <c r="AC1140" i="10" s="1"/>
  <c r="AB1141" i="10"/>
  <c r="AC1141" i="10" s="1"/>
  <c r="AB1142" i="10"/>
  <c r="AC1142" i="10" s="1"/>
  <c r="AB1143" i="10"/>
  <c r="AC1143" i="10" s="1"/>
  <c r="AB1144" i="10"/>
  <c r="AC1144" i="10" s="1"/>
  <c r="AB1145" i="10"/>
  <c r="AC1145" i="10" s="1"/>
  <c r="AB1146" i="10"/>
  <c r="AC1146" i="10" s="1"/>
  <c r="AB1147" i="10"/>
  <c r="AC1147" i="10" s="1"/>
  <c r="AB1148" i="10"/>
  <c r="AC1148" i="10" s="1"/>
  <c r="AB1149" i="10"/>
  <c r="AC1149" i="10" s="1"/>
  <c r="AB1150" i="10"/>
  <c r="AC1150" i="10" s="1"/>
  <c r="AB1151" i="10"/>
  <c r="AC1151" i="10" s="1"/>
  <c r="AB1152" i="10"/>
  <c r="AC1152" i="10" s="1"/>
  <c r="AB1153" i="10"/>
  <c r="AC1153" i="10" s="1"/>
  <c r="AB1154" i="10"/>
  <c r="AC1154" i="10" s="1"/>
  <c r="AB1155" i="10"/>
  <c r="AC1155" i="10" s="1"/>
  <c r="AB1156" i="10"/>
  <c r="AC1156" i="10" s="1"/>
  <c r="AB1157" i="10"/>
  <c r="AC1157" i="10" s="1"/>
  <c r="AB1158" i="10"/>
  <c r="AC1158" i="10" s="1"/>
  <c r="AB1159" i="10"/>
  <c r="AC1159" i="10" s="1"/>
  <c r="AB1160" i="10"/>
  <c r="AC1160" i="10" s="1"/>
  <c r="AB1161" i="10"/>
  <c r="AC1161" i="10" s="1"/>
  <c r="AB1162" i="10"/>
  <c r="AC1162" i="10" s="1"/>
  <c r="AB1163" i="10"/>
  <c r="AC1163" i="10" s="1"/>
  <c r="AB1164" i="10"/>
  <c r="AC1164" i="10" s="1"/>
  <c r="AB1165" i="10"/>
  <c r="AC1165" i="10" s="1"/>
  <c r="AB1166" i="10"/>
  <c r="AC1166" i="10" s="1"/>
  <c r="AB1167" i="10"/>
  <c r="AC1167" i="10" s="1"/>
  <c r="AB1168" i="10"/>
  <c r="AC1168" i="10" s="1"/>
  <c r="AB1169" i="10"/>
  <c r="AC1169" i="10" s="1"/>
  <c r="AB1170" i="10"/>
  <c r="AC1170" i="10" s="1"/>
  <c r="AB1171" i="10"/>
  <c r="AC1171" i="10" s="1"/>
  <c r="AB1172" i="10"/>
  <c r="AC1172" i="10" s="1"/>
  <c r="AB1173" i="10"/>
  <c r="AC1173" i="10" s="1"/>
  <c r="AB1174" i="10"/>
  <c r="AC1174" i="10" s="1"/>
  <c r="AB1175" i="10"/>
  <c r="AC1175" i="10" s="1"/>
  <c r="AB1176" i="10"/>
  <c r="AC1176" i="10" s="1"/>
  <c r="AB1177" i="10"/>
  <c r="AC1177" i="10" s="1"/>
  <c r="AB1178" i="10"/>
  <c r="AC1178" i="10" s="1"/>
  <c r="AB1179" i="10"/>
  <c r="AC1179" i="10" s="1"/>
  <c r="AB1180" i="10"/>
  <c r="AC1180" i="10" s="1"/>
  <c r="AB1181" i="10"/>
  <c r="AC1181" i="10" s="1"/>
  <c r="AB1182" i="10"/>
  <c r="AC1182" i="10" s="1"/>
  <c r="AB1183" i="10"/>
  <c r="AC1183" i="10" s="1"/>
  <c r="AB1184" i="10"/>
  <c r="AC1184" i="10" s="1"/>
  <c r="AB1185" i="10"/>
  <c r="AC1185" i="10" s="1"/>
  <c r="AB1186" i="10"/>
  <c r="AC1186" i="10" s="1"/>
  <c r="AB1187" i="10"/>
  <c r="AC1187" i="10" s="1"/>
  <c r="AB1188" i="10"/>
  <c r="AC1188" i="10" s="1"/>
  <c r="AB1189" i="10"/>
  <c r="AC1189" i="10" s="1"/>
  <c r="AB1190" i="10"/>
  <c r="AC1190" i="10" s="1"/>
  <c r="AB1191" i="10"/>
  <c r="AC1191" i="10" s="1"/>
  <c r="AB1192" i="10"/>
  <c r="AC1192" i="10" s="1"/>
  <c r="AB1193" i="10"/>
  <c r="AC1193" i="10" s="1"/>
  <c r="AB1194" i="10"/>
  <c r="AC1194" i="10" s="1"/>
  <c r="AB1195" i="10"/>
  <c r="AC1195" i="10" s="1"/>
  <c r="AB1196" i="10"/>
  <c r="AC1196" i="10" s="1"/>
  <c r="AB1197" i="10"/>
  <c r="AC1197" i="10" s="1"/>
  <c r="AB1198" i="10"/>
  <c r="AC1198" i="10" s="1"/>
  <c r="AB1199" i="10"/>
  <c r="AC1199" i="10" s="1"/>
  <c r="AB1200" i="10"/>
  <c r="AC1200" i="10" s="1"/>
  <c r="AB1201" i="10"/>
  <c r="AC1201" i="10" s="1"/>
  <c r="AB1202" i="10"/>
  <c r="AC1202" i="10" s="1"/>
  <c r="AB1203" i="10"/>
  <c r="AC1203" i="10" s="1"/>
  <c r="AB1204" i="10"/>
  <c r="AC1204" i="10" s="1"/>
  <c r="AB1205" i="10"/>
  <c r="AC1205" i="10" s="1"/>
  <c r="AB1206" i="10"/>
  <c r="AC1206" i="10" s="1"/>
  <c r="AB1207" i="10"/>
  <c r="AC1207" i="10" s="1"/>
  <c r="AB1208" i="10"/>
  <c r="AC1208" i="10" s="1"/>
  <c r="AB1209" i="10"/>
  <c r="AC1209" i="10" s="1"/>
  <c r="AB1210" i="10"/>
  <c r="AC1210" i="10" s="1"/>
  <c r="AB1211" i="10"/>
  <c r="AC1211" i="10" s="1"/>
  <c r="AB1212" i="10"/>
  <c r="AC1212" i="10" s="1"/>
  <c r="AB1213" i="10"/>
  <c r="AC1213" i="10" s="1"/>
  <c r="AB1214" i="10"/>
  <c r="AC1214" i="10" s="1"/>
  <c r="AB1215" i="10"/>
  <c r="AC1215" i="10" s="1"/>
  <c r="AB1216" i="10"/>
  <c r="AC1216" i="10" s="1"/>
  <c r="AB1217" i="10"/>
  <c r="AC1217" i="10" s="1"/>
  <c r="AB1218" i="10"/>
  <c r="AC1218" i="10" s="1"/>
  <c r="AB1219" i="10"/>
  <c r="AC1219" i="10" s="1"/>
  <c r="AB1220" i="10"/>
  <c r="AC1220" i="10" s="1"/>
  <c r="AB1221" i="10"/>
  <c r="AC1221" i="10" s="1"/>
  <c r="AB1222" i="10"/>
  <c r="AC1222" i="10" s="1"/>
  <c r="AB1223" i="10"/>
  <c r="AC1223" i="10" s="1"/>
  <c r="AB1224" i="10"/>
  <c r="AC1224" i="10" s="1"/>
  <c r="AB1225" i="10"/>
  <c r="AC1225" i="10" s="1"/>
  <c r="AB1226" i="10"/>
  <c r="AC1226" i="10" s="1"/>
  <c r="AB1227" i="10"/>
  <c r="AC1227" i="10" s="1"/>
  <c r="AB1228" i="10"/>
  <c r="AC1228" i="10" s="1"/>
  <c r="AB1229" i="10"/>
  <c r="AC1229" i="10" s="1"/>
  <c r="AB1230" i="10"/>
  <c r="AC1230" i="10" s="1"/>
  <c r="AB1231" i="10"/>
  <c r="AC1231" i="10" s="1"/>
  <c r="AB1232" i="10"/>
  <c r="AC1232" i="10" s="1"/>
  <c r="AB1233" i="10"/>
  <c r="AC1233" i="10" s="1"/>
  <c r="AB1234" i="10"/>
  <c r="AC1234" i="10" s="1"/>
  <c r="AB1235" i="10"/>
  <c r="AC1235" i="10" s="1"/>
  <c r="AB1236" i="10"/>
  <c r="AC1236" i="10" s="1"/>
  <c r="AB1237" i="10"/>
  <c r="AC1237" i="10" s="1"/>
  <c r="AB1238" i="10"/>
  <c r="AC1238" i="10" s="1"/>
  <c r="AB1239" i="10"/>
  <c r="AC1239" i="10" s="1"/>
  <c r="AB1240" i="10"/>
  <c r="AC1240" i="10" s="1"/>
  <c r="AB1241" i="10"/>
  <c r="AC1241" i="10" s="1"/>
  <c r="AB1242" i="10"/>
  <c r="AC1242" i="10" s="1"/>
  <c r="AB1243" i="10"/>
  <c r="AC1243" i="10" s="1"/>
  <c r="AB1244" i="10"/>
  <c r="AC1244" i="10" s="1"/>
  <c r="AB1245" i="10"/>
  <c r="AC1245" i="10" s="1"/>
  <c r="AB1246" i="10"/>
  <c r="AC1246" i="10" s="1"/>
  <c r="AB1247" i="10"/>
  <c r="AC1247" i="10" s="1"/>
  <c r="AB1248" i="10"/>
  <c r="AC1248" i="10" s="1"/>
  <c r="AB1249" i="10"/>
  <c r="AC1249" i="10" s="1"/>
  <c r="AB1250" i="10"/>
  <c r="AC1250" i="10" s="1"/>
  <c r="AB1251" i="10"/>
  <c r="AC1251" i="10" s="1"/>
  <c r="AB1252" i="10"/>
  <c r="AC1252" i="10" s="1"/>
  <c r="AB1253" i="10"/>
  <c r="AC1253" i="10" s="1"/>
  <c r="AB2" i="10"/>
  <c r="AC2" i="10" s="1"/>
  <c r="AA3" i="10"/>
  <c r="AA4" i="10"/>
  <c r="AA5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801" i="10"/>
  <c r="AA802" i="10"/>
  <c r="AA803" i="10"/>
  <c r="AA804" i="10"/>
  <c r="AA805" i="10"/>
  <c r="AA806" i="10"/>
  <c r="AA807" i="10"/>
  <c r="AA808" i="10"/>
  <c r="AA809" i="10"/>
  <c r="AA810" i="10"/>
  <c r="AA811" i="10"/>
  <c r="AA812" i="10"/>
  <c r="AA813" i="10"/>
  <c r="AA814" i="10"/>
  <c r="AA815" i="10"/>
  <c r="AA816" i="10"/>
  <c r="AA817" i="10"/>
  <c r="AA818" i="10"/>
  <c r="AA819" i="10"/>
  <c r="AA820" i="10"/>
  <c r="AA821" i="10"/>
  <c r="AA822" i="10"/>
  <c r="AA823" i="10"/>
  <c r="AA824" i="10"/>
  <c r="AA825" i="10"/>
  <c r="AA826" i="10"/>
  <c r="AA827" i="10"/>
  <c r="AA828" i="10"/>
  <c r="AA829" i="10"/>
  <c r="AA830" i="10"/>
  <c r="AA831" i="10"/>
  <c r="AA832" i="10"/>
  <c r="AA833" i="10"/>
  <c r="AA834" i="10"/>
  <c r="AA835" i="10"/>
  <c r="AA836" i="10"/>
  <c r="AA837" i="10"/>
  <c r="AA838" i="10"/>
  <c r="AA839" i="10"/>
  <c r="AA840" i="10"/>
  <c r="AA841" i="10"/>
  <c r="AA842" i="10"/>
  <c r="AA843" i="10"/>
  <c r="AA844" i="10"/>
  <c r="AA845" i="10"/>
  <c r="AA846" i="10"/>
  <c r="AA847" i="10"/>
  <c r="AA848" i="10"/>
  <c r="AA849" i="10"/>
  <c r="AA850" i="10"/>
  <c r="AA851" i="10"/>
  <c r="AA852" i="10"/>
  <c r="AA853" i="10"/>
  <c r="AA854" i="10"/>
  <c r="AA855" i="10"/>
  <c r="AA856" i="10"/>
  <c r="AA857" i="10"/>
  <c r="AA858" i="10"/>
  <c r="AA859" i="10"/>
  <c r="AA860" i="10"/>
  <c r="AA861" i="10"/>
  <c r="AA862" i="10"/>
  <c r="AA863" i="10"/>
  <c r="AA864" i="10"/>
  <c r="AA865" i="10"/>
  <c r="AA866" i="10"/>
  <c r="AA867" i="10"/>
  <c r="AA868" i="10"/>
  <c r="AA869" i="10"/>
  <c r="AA870" i="10"/>
  <c r="AA871" i="10"/>
  <c r="AA872" i="10"/>
  <c r="AA873" i="10"/>
  <c r="AA874" i="10"/>
  <c r="AA875" i="10"/>
  <c r="AA876" i="10"/>
  <c r="AA877" i="10"/>
  <c r="AA878" i="10"/>
  <c r="AA879" i="10"/>
  <c r="AA880" i="10"/>
  <c r="AA881" i="10"/>
  <c r="AA882" i="10"/>
  <c r="AA883" i="10"/>
  <c r="AA884" i="10"/>
  <c r="AA885" i="10"/>
  <c r="AA886" i="10"/>
  <c r="AA887" i="10"/>
  <c r="AA888" i="10"/>
  <c r="AA889" i="10"/>
  <c r="AA890" i="10"/>
  <c r="AA891" i="10"/>
  <c r="AA892" i="10"/>
  <c r="AA893" i="10"/>
  <c r="AA894" i="10"/>
  <c r="AA895" i="10"/>
  <c r="AA896" i="10"/>
  <c r="AA897" i="10"/>
  <c r="AA898" i="10"/>
  <c r="AA899" i="10"/>
  <c r="AA900" i="10"/>
  <c r="AA901" i="10"/>
  <c r="AA902" i="10"/>
  <c r="AA903" i="10"/>
  <c r="AA904" i="10"/>
  <c r="AA905" i="10"/>
  <c r="AA906" i="10"/>
  <c r="AA907" i="10"/>
  <c r="AA908" i="10"/>
  <c r="AA909" i="10"/>
  <c r="AA910" i="10"/>
  <c r="AA911" i="10"/>
  <c r="AA912" i="10"/>
  <c r="AA913" i="10"/>
  <c r="AA914" i="10"/>
  <c r="AA915" i="10"/>
  <c r="AA916" i="10"/>
  <c r="AA917" i="10"/>
  <c r="AA918" i="10"/>
  <c r="AA919" i="10"/>
  <c r="AA920" i="10"/>
  <c r="AA921" i="10"/>
  <c r="AA922" i="10"/>
  <c r="AA923" i="10"/>
  <c r="AA924" i="10"/>
  <c r="AA925" i="10"/>
  <c r="AA926" i="10"/>
  <c r="AA927" i="10"/>
  <c r="AA928" i="10"/>
  <c r="AA929" i="10"/>
  <c r="AA930" i="10"/>
  <c r="AA931" i="10"/>
  <c r="AA932" i="10"/>
  <c r="AA933" i="10"/>
  <c r="AA934" i="10"/>
  <c r="AA935" i="10"/>
  <c r="AA936" i="10"/>
  <c r="AA937" i="10"/>
  <c r="AA938" i="10"/>
  <c r="AA939" i="10"/>
  <c r="AA940" i="10"/>
  <c r="AA941" i="10"/>
  <c r="AA942" i="10"/>
  <c r="AA943" i="10"/>
  <c r="AA944" i="10"/>
  <c r="AA945" i="10"/>
  <c r="AA946" i="10"/>
  <c r="AA947" i="10"/>
  <c r="AA948" i="10"/>
  <c r="AA949" i="10"/>
  <c r="AA950" i="10"/>
  <c r="AA951" i="10"/>
  <c r="AA952" i="10"/>
  <c r="AA953" i="10"/>
  <c r="AA954" i="10"/>
  <c r="AA955" i="10"/>
  <c r="AA956" i="10"/>
  <c r="AA957" i="10"/>
  <c r="AA958" i="10"/>
  <c r="AA959" i="10"/>
  <c r="AA960" i="10"/>
  <c r="AA961" i="10"/>
  <c r="AA962" i="10"/>
  <c r="AA963" i="10"/>
  <c r="AA964" i="10"/>
  <c r="AA965" i="10"/>
  <c r="AA966" i="10"/>
  <c r="AA967" i="10"/>
  <c r="AA968" i="10"/>
  <c r="AA969" i="10"/>
  <c r="AA970" i="10"/>
  <c r="AA971" i="10"/>
  <c r="AA972" i="10"/>
  <c r="AA973" i="10"/>
  <c r="AA974" i="10"/>
  <c r="AA975" i="10"/>
  <c r="AA976" i="10"/>
  <c r="AA977" i="10"/>
  <c r="AA978" i="10"/>
  <c r="AA979" i="10"/>
  <c r="AA980" i="10"/>
  <c r="AA981" i="10"/>
  <c r="AA982" i="10"/>
  <c r="AA983" i="10"/>
  <c r="AA984" i="10"/>
  <c r="AA985" i="10"/>
  <c r="AA986" i="10"/>
  <c r="AA987" i="10"/>
  <c r="AA988" i="10"/>
  <c r="AA989" i="10"/>
  <c r="AA990" i="10"/>
  <c r="AA991" i="10"/>
  <c r="AA992" i="10"/>
  <c r="AA993" i="10"/>
  <c r="AA994" i="10"/>
  <c r="AA995" i="10"/>
  <c r="AA996" i="10"/>
  <c r="AA997" i="10"/>
  <c r="AA998" i="10"/>
  <c r="AA999" i="10"/>
  <c r="AA1000" i="10"/>
  <c r="AA1001" i="10"/>
  <c r="AA1002" i="10"/>
  <c r="AA1003" i="10"/>
  <c r="AA1004" i="10"/>
  <c r="AA1005" i="10"/>
  <c r="AA1006" i="10"/>
  <c r="AA1007" i="10"/>
  <c r="AA1008" i="10"/>
  <c r="AA1009" i="10"/>
  <c r="AA1010" i="10"/>
  <c r="AA1011" i="10"/>
  <c r="AA1012" i="10"/>
  <c r="AA1013" i="10"/>
  <c r="AA1014" i="10"/>
  <c r="AA1015" i="10"/>
  <c r="AA1016" i="10"/>
  <c r="AA1017" i="10"/>
  <c r="AA1018" i="10"/>
  <c r="AA1019" i="10"/>
  <c r="AA1020" i="10"/>
  <c r="AA1021" i="10"/>
  <c r="AA1022" i="10"/>
  <c r="AA1023" i="10"/>
  <c r="AA1024" i="10"/>
  <c r="AA1025" i="10"/>
  <c r="AA1026" i="10"/>
  <c r="AA1027" i="10"/>
  <c r="AA1028" i="10"/>
  <c r="AA1029" i="10"/>
  <c r="AA1030" i="10"/>
  <c r="AA1031" i="10"/>
  <c r="AA1032" i="10"/>
  <c r="AA1033" i="10"/>
  <c r="AA1034" i="10"/>
  <c r="AA1035" i="10"/>
  <c r="AA1036" i="10"/>
  <c r="AA1037" i="10"/>
  <c r="AA1038" i="10"/>
  <c r="AA1039" i="10"/>
  <c r="AA1040" i="10"/>
  <c r="AA1041" i="10"/>
  <c r="AA1042" i="10"/>
  <c r="AA1043" i="10"/>
  <c r="AA1044" i="10"/>
  <c r="AA1045" i="10"/>
  <c r="AA1046" i="10"/>
  <c r="AA1047" i="10"/>
  <c r="AA1048" i="10"/>
  <c r="AA1049" i="10"/>
  <c r="AA1050" i="10"/>
  <c r="AA1051" i="10"/>
  <c r="AA1052" i="10"/>
  <c r="AA1053" i="10"/>
  <c r="AA1054" i="10"/>
  <c r="AA1055" i="10"/>
  <c r="AA1056" i="10"/>
  <c r="AA1057" i="10"/>
  <c r="AA1058" i="10"/>
  <c r="AA1059" i="10"/>
  <c r="AA1060" i="10"/>
  <c r="AA1061" i="10"/>
  <c r="AA1062" i="10"/>
  <c r="AA1063" i="10"/>
  <c r="AA1064" i="10"/>
  <c r="AA1065" i="10"/>
  <c r="AA1066" i="10"/>
  <c r="AA1067" i="10"/>
  <c r="AA1068" i="10"/>
  <c r="AA1069" i="10"/>
  <c r="AA1070" i="10"/>
  <c r="AA1071" i="10"/>
  <c r="AA1072" i="10"/>
  <c r="AA1073" i="10"/>
  <c r="AA1074" i="10"/>
  <c r="AA1075" i="10"/>
  <c r="AA1076" i="10"/>
  <c r="AA1077" i="10"/>
  <c r="AA1078" i="10"/>
  <c r="AA1079" i="10"/>
  <c r="AA1080" i="10"/>
  <c r="AA1081" i="10"/>
  <c r="AA1082" i="10"/>
  <c r="AA1083" i="10"/>
  <c r="AA1084" i="10"/>
  <c r="AA1085" i="10"/>
  <c r="AA1086" i="10"/>
  <c r="AA1087" i="10"/>
  <c r="AA1088" i="10"/>
  <c r="AA1089" i="10"/>
  <c r="AA1090" i="10"/>
  <c r="AA1091" i="10"/>
  <c r="AA1092" i="10"/>
  <c r="AA1093" i="10"/>
  <c r="AA1094" i="10"/>
  <c r="AA1095" i="10"/>
  <c r="AA1096" i="10"/>
  <c r="AA1097" i="10"/>
  <c r="AA1098" i="10"/>
  <c r="AA1099" i="10"/>
  <c r="AA1100" i="10"/>
  <c r="AA1101" i="10"/>
  <c r="AA1102" i="10"/>
  <c r="AA1103" i="10"/>
  <c r="AA1104" i="10"/>
  <c r="AA1105" i="10"/>
  <c r="AA1106" i="10"/>
  <c r="AA1107" i="10"/>
  <c r="AA1108" i="10"/>
  <c r="AA1109" i="10"/>
  <c r="AA1110" i="10"/>
  <c r="AA1111" i="10"/>
  <c r="AA1112" i="10"/>
  <c r="AA1113" i="10"/>
  <c r="AA1114" i="10"/>
  <c r="AA1115" i="10"/>
  <c r="AA1116" i="10"/>
  <c r="AA1117" i="10"/>
  <c r="AA1118" i="10"/>
  <c r="AA1119" i="10"/>
  <c r="AA1120" i="10"/>
  <c r="AA1121" i="10"/>
  <c r="AA1122" i="10"/>
  <c r="AA1123" i="10"/>
  <c r="AA1124" i="10"/>
  <c r="AA1125" i="10"/>
  <c r="AA1126" i="10"/>
  <c r="AA1127" i="10"/>
  <c r="AA1128" i="10"/>
  <c r="AA1129" i="10"/>
  <c r="AA1130" i="10"/>
  <c r="AA1131" i="10"/>
  <c r="AA1132" i="10"/>
  <c r="AA1133" i="10"/>
  <c r="AA1134" i="10"/>
  <c r="AA1135" i="10"/>
  <c r="AA1136" i="10"/>
  <c r="AA1137" i="10"/>
  <c r="AA1138" i="10"/>
  <c r="AA1139" i="10"/>
  <c r="AA1140" i="10"/>
  <c r="AA1141" i="10"/>
  <c r="AA1142" i="10"/>
  <c r="AA1143" i="10"/>
  <c r="AA1144" i="10"/>
  <c r="AA1145" i="10"/>
  <c r="AA1146" i="10"/>
  <c r="AA1147" i="10"/>
  <c r="AA1148" i="10"/>
  <c r="AA1149" i="10"/>
  <c r="AA1150" i="10"/>
  <c r="AA1151" i="10"/>
  <c r="AA1152" i="10"/>
  <c r="AA1153" i="10"/>
  <c r="AA1154" i="10"/>
  <c r="AA1155" i="10"/>
  <c r="AA1156" i="10"/>
  <c r="AA1157" i="10"/>
  <c r="AA1158" i="10"/>
  <c r="AA1159" i="10"/>
  <c r="AA1160" i="10"/>
  <c r="AA1161" i="10"/>
  <c r="AA1162" i="10"/>
  <c r="AA1163" i="10"/>
  <c r="AA1164" i="10"/>
  <c r="AA1165" i="10"/>
  <c r="AA1166" i="10"/>
  <c r="AA1167" i="10"/>
  <c r="AA1168" i="10"/>
  <c r="AA1169" i="10"/>
  <c r="AA1170" i="10"/>
  <c r="AA1171" i="10"/>
  <c r="AA1172" i="10"/>
  <c r="AA1173" i="10"/>
  <c r="AA1174" i="10"/>
  <c r="AA1175" i="10"/>
  <c r="AA1176" i="10"/>
  <c r="AA1177" i="10"/>
  <c r="AA1178" i="10"/>
  <c r="AA1179" i="10"/>
  <c r="AA1180" i="10"/>
  <c r="AA1181" i="10"/>
  <c r="AA1182" i="10"/>
  <c r="AA1183" i="10"/>
  <c r="AA1184" i="10"/>
  <c r="AA1185" i="10"/>
  <c r="AA1186" i="10"/>
  <c r="AA1187" i="10"/>
  <c r="AA1188" i="10"/>
  <c r="AA1189" i="10"/>
  <c r="AA1190" i="10"/>
  <c r="AA1191" i="10"/>
  <c r="AA1192" i="10"/>
  <c r="AA1193" i="10"/>
  <c r="AA1194" i="10"/>
  <c r="AA1195" i="10"/>
  <c r="AA1196" i="10"/>
  <c r="AA1197" i="10"/>
  <c r="AA1198" i="10"/>
  <c r="AA1199" i="10"/>
  <c r="AA1200" i="10"/>
  <c r="AA1201" i="10"/>
  <c r="AA1202" i="10"/>
  <c r="AA1203" i="10"/>
  <c r="AA1204" i="10"/>
  <c r="AA1205" i="10"/>
  <c r="AA1206" i="10"/>
  <c r="AA1207" i="10"/>
  <c r="AA1208" i="10"/>
  <c r="AA1209" i="10"/>
  <c r="AA1210" i="10"/>
  <c r="AA1211" i="10"/>
  <c r="AA1212" i="10"/>
  <c r="AA1213" i="10"/>
  <c r="AA1214" i="10"/>
  <c r="AA1215" i="10"/>
  <c r="AA1216" i="10"/>
  <c r="AA1217" i="10"/>
  <c r="AA1218" i="10"/>
  <c r="AA1219" i="10"/>
  <c r="AA1220" i="10"/>
  <c r="AA1221" i="10"/>
  <c r="AA1222" i="10"/>
  <c r="AA1223" i="10"/>
  <c r="AA1224" i="10"/>
  <c r="AA1225" i="10"/>
  <c r="AA1226" i="10"/>
  <c r="AA1227" i="10"/>
  <c r="AA1228" i="10"/>
  <c r="AA1229" i="10"/>
  <c r="AA1230" i="10"/>
  <c r="AA1231" i="10"/>
  <c r="AA1232" i="10"/>
  <c r="AA1233" i="10"/>
  <c r="AA1234" i="10"/>
  <c r="AA1235" i="10"/>
  <c r="AA1236" i="10"/>
  <c r="AA1237" i="10"/>
  <c r="AA1238" i="10"/>
  <c r="AA1239" i="10"/>
  <c r="AA1240" i="10"/>
  <c r="AA1241" i="10"/>
  <c r="AA1242" i="10"/>
  <c r="AA1243" i="10"/>
  <c r="AA1244" i="10"/>
  <c r="AA1245" i="10"/>
  <c r="AA1246" i="10"/>
  <c r="AA1247" i="10"/>
  <c r="AA1248" i="10"/>
  <c r="AA1249" i="10"/>
  <c r="AA1250" i="10"/>
  <c r="AA1251" i="10"/>
  <c r="AA1252" i="10"/>
  <c r="AA1253" i="10"/>
  <c r="AA2" i="10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8" i="2"/>
  <c r="G99" i="2"/>
  <c r="G100" i="2"/>
  <c r="G101" i="2"/>
  <c r="G102" i="2"/>
  <c r="G103" i="2"/>
  <c r="G104" i="2"/>
  <c r="G105" i="2"/>
  <c r="G106" i="2"/>
  <c r="G109" i="2"/>
  <c r="G110" i="2"/>
  <c r="G111" i="2"/>
  <c r="G112" i="2"/>
  <c r="G115" i="2"/>
  <c r="G116" i="2"/>
  <c r="G117" i="2"/>
  <c r="G120" i="2"/>
  <c r="G121" i="2"/>
  <c r="G122" i="2"/>
  <c r="G123" i="2"/>
  <c r="G124" i="2"/>
  <c r="G125" i="2"/>
  <c r="G128" i="2"/>
  <c r="G129" i="2"/>
  <c r="G134" i="2"/>
  <c r="G137" i="2"/>
  <c r="G140" i="2"/>
  <c r="G141" i="2"/>
  <c r="G142" i="2"/>
  <c r="G143" i="2"/>
  <c r="G144" i="2"/>
  <c r="G145" i="2"/>
  <c r="G146" i="2"/>
  <c r="G147" i="2"/>
  <c r="G148" i="2"/>
  <c r="G151" i="2"/>
  <c r="G152" i="2"/>
  <c r="G153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3" i="2"/>
  <c r="G174" i="2"/>
  <c r="G175" i="2"/>
  <c r="G176" i="2"/>
  <c r="G177" i="2"/>
  <c r="G178" i="2"/>
  <c r="G179" i="2"/>
  <c r="G180" i="2"/>
  <c r="G181" i="2"/>
  <c r="G182" i="2"/>
  <c r="G183" i="2"/>
  <c r="G186" i="2"/>
  <c r="G187" i="2"/>
  <c r="G188" i="2"/>
  <c r="G189" i="2"/>
  <c r="G190" i="2"/>
  <c r="G191" i="2"/>
  <c r="G192" i="2"/>
  <c r="G193" i="2"/>
  <c r="G194" i="2"/>
  <c r="G199" i="2"/>
  <c r="G202" i="2"/>
  <c r="G205" i="2"/>
  <c r="G206" i="2"/>
  <c r="G211" i="2"/>
  <c r="G212" i="2"/>
  <c r="G213" i="2"/>
  <c r="G214" i="2"/>
  <c r="G215" i="2"/>
  <c r="G216" i="2"/>
  <c r="G217" i="2"/>
  <c r="G218" i="2"/>
  <c r="G219" i="2"/>
  <c r="G222" i="2"/>
  <c r="G223" i="2"/>
  <c r="G224" i="2"/>
  <c r="G225" i="2"/>
  <c r="G230" i="2"/>
  <c r="G231" i="2"/>
  <c r="G232" i="2"/>
  <c r="G233" i="2"/>
  <c r="G234" i="2"/>
  <c r="G235" i="2"/>
  <c r="G236" i="2"/>
  <c r="G237" i="2"/>
  <c r="G238" i="2"/>
  <c r="G241" i="2"/>
  <c r="G242" i="2"/>
  <c r="G243" i="2"/>
  <c r="G244" i="2"/>
  <c r="G245" i="2"/>
  <c r="G246" i="2"/>
  <c r="G247" i="2"/>
  <c r="G248" i="2"/>
  <c r="G249" i="2"/>
  <c r="G252" i="2"/>
  <c r="G253" i="2"/>
  <c r="G254" i="2"/>
  <c r="G255" i="2"/>
  <c r="G256" i="2"/>
  <c r="G257" i="2"/>
  <c r="G258" i="2"/>
  <c r="G259" i="2"/>
  <c r="G260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91" i="2"/>
  <c r="G292" i="2"/>
  <c r="G293" i="2"/>
  <c r="G294" i="2"/>
  <c r="G295" i="2"/>
  <c r="G296" i="2"/>
  <c r="G297" i="2"/>
  <c r="G298" i="2"/>
  <c r="G299" i="2"/>
  <c r="G300" i="2"/>
  <c r="G303" i="2"/>
  <c r="G304" i="2"/>
  <c r="G305" i="2"/>
  <c r="G306" i="2"/>
  <c r="G307" i="2"/>
  <c r="G308" i="2"/>
  <c r="G309" i="2"/>
  <c r="G310" i="2"/>
  <c r="G311" i="2"/>
  <c r="G316" i="2"/>
  <c r="G317" i="2"/>
  <c r="G318" i="2"/>
  <c r="G319" i="2"/>
  <c r="G320" i="2"/>
  <c r="G321" i="2"/>
  <c r="G322" i="2"/>
  <c r="G323" i="2"/>
  <c r="G324" i="2"/>
  <c r="G327" i="2"/>
  <c r="G328" i="2"/>
  <c r="G329" i="2"/>
  <c r="G330" i="2"/>
  <c r="G331" i="2"/>
  <c r="G332" i="2"/>
  <c r="G333" i="2"/>
  <c r="G334" i="2"/>
  <c r="G335" i="2"/>
  <c r="G338" i="2"/>
  <c r="G339" i="2"/>
  <c r="G340" i="2"/>
  <c r="G341" i="2"/>
  <c r="G342" i="2"/>
  <c r="G343" i="2"/>
  <c r="G344" i="2"/>
  <c r="G345" i="2"/>
  <c r="G346" i="2"/>
  <c r="G351" i="2"/>
  <c r="G352" i="2"/>
  <c r="G353" i="2"/>
  <c r="G354" i="2"/>
  <c r="G363" i="2"/>
  <c r="G364" i="2"/>
  <c r="G365" i="2"/>
  <c r="G366" i="2"/>
  <c r="G369" i="2"/>
  <c r="G370" i="2"/>
  <c r="G371" i="2"/>
  <c r="G372" i="2"/>
  <c r="G373" i="2"/>
  <c r="G374" i="2"/>
  <c r="G375" i="2"/>
  <c r="G376" i="2"/>
  <c r="G381" i="2"/>
  <c r="G382" i="2"/>
  <c r="G383" i="2"/>
  <c r="G384" i="2"/>
  <c r="G387" i="2"/>
  <c r="G388" i="2"/>
  <c r="G389" i="2"/>
  <c r="G390" i="2"/>
  <c r="G391" i="2"/>
  <c r="G392" i="2"/>
  <c r="G393" i="2"/>
  <c r="G394" i="2"/>
  <c r="G395" i="2"/>
  <c r="G398" i="2"/>
  <c r="G399" i="2"/>
  <c r="G400" i="2"/>
  <c r="G401" i="2"/>
  <c r="G402" i="2"/>
  <c r="G403" i="2"/>
  <c r="G404" i="2"/>
  <c r="G405" i="2"/>
  <c r="G406" i="2"/>
  <c r="G407" i="2"/>
  <c r="G412" i="2"/>
  <c r="G413" i="2"/>
  <c r="G414" i="2"/>
  <c r="G415" i="2"/>
  <c r="G416" i="2"/>
  <c r="G417" i="2"/>
  <c r="G418" i="2"/>
  <c r="G419" i="2"/>
  <c r="G420" i="2"/>
  <c r="G429" i="2"/>
  <c r="G430" i="2"/>
  <c r="G431" i="2"/>
  <c r="G432" i="2"/>
  <c r="G435" i="2"/>
  <c r="G436" i="2"/>
  <c r="G437" i="2"/>
  <c r="G438" i="2"/>
  <c r="G439" i="2"/>
  <c r="G440" i="2"/>
  <c r="G441" i="2"/>
  <c r="G442" i="2"/>
  <c r="G443" i="2"/>
  <c r="G448" i="2"/>
  <c r="G449" i="2"/>
  <c r="G450" i="2"/>
  <c r="G451" i="2"/>
  <c r="G452" i="2"/>
  <c r="G453" i="2"/>
  <c r="G454" i="2"/>
  <c r="G455" i="2"/>
  <c r="G456" i="2"/>
  <c r="G459" i="2"/>
  <c r="G460" i="2"/>
  <c r="G461" i="2"/>
  <c r="G462" i="2"/>
  <c r="G463" i="2"/>
  <c r="G464" i="2"/>
  <c r="G465" i="2"/>
  <c r="G466" i="2"/>
  <c r="G467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5" i="2"/>
  <c r="G496" i="2"/>
  <c r="G504" i="2"/>
  <c r="G505" i="2"/>
  <c r="G508" i="2"/>
  <c r="G512" i="2"/>
  <c r="G513" i="2"/>
  <c r="G514" i="2"/>
  <c r="G518" i="2"/>
  <c r="G519" i="2"/>
  <c r="G522" i="2"/>
  <c r="G523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41" i="2"/>
  <c r="G542" i="2"/>
  <c r="G543" i="2"/>
  <c r="G544" i="2"/>
  <c r="G545" i="2"/>
  <c r="G546" i="2"/>
  <c r="G549" i="2"/>
  <c r="G552" i="2"/>
  <c r="G553" i="2"/>
  <c r="G554" i="2"/>
  <c r="G555" i="2"/>
  <c r="G556" i="2"/>
  <c r="G557" i="2"/>
  <c r="G558" i="2"/>
  <c r="G559" i="2"/>
  <c r="G560" i="2"/>
  <c r="G561" i="2"/>
  <c r="G562" i="2"/>
  <c r="G571" i="2"/>
  <c r="G572" i="2"/>
  <c r="G573" i="2"/>
  <c r="G574" i="2"/>
  <c r="G577" i="2"/>
  <c r="G578" i="2"/>
  <c r="G579" i="2"/>
  <c r="G580" i="2"/>
  <c r="G581" i="2"/>
  <c r="G582" i="2"/>
  <c r="G583" i="2"/>
  <c r="G584" i="2"/>
  <c r="G585" i="2"/>
  <c r="G586" i="2"/>
  <c r="G589" i="2"/>
  <c r="G590" i="2"/>
  <c r="G591" i="2"/>
  <c r="G594" i="2"/>
  <c r="G595" i="2"/>
  <c r="G596" i="2"/>
  <c r="G597" i="2"/>
  <c r="G598" i="2"/>
  <c r="G599" i="2"/>
  <c r="G600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7" i="2"/>
  <c r="G618" i="2"/>
  <c r="G619" i="2"/>
  <c r="H619" i="2" s="1"/>
  <c r="G620" i="2"/>
  <c r="H620" i="2" s="1"/>
  <c r="G621" i="2"/>
  <c r="H621" i="2" s="1"/>
  <c r="G622" i="2"/>
  <c r="H622" i="2" s="1"/>
  <c r="G623" i="2"/>
  <c r="H623" i="2" s="1"/>
  <c r="G624" i="2"/>
  <c r="H624" i="2" s="1"/>
  <c r="G625" i="2"/>
  <c r="H625" i="2" s="1"/>
  <c r="G626" i="2"/>
  <c r="H626" i="2" s="1"/>
  <c r="G627" i="2"/>
  <c r="H627" i="2" s="1"/>
  <c r="G628" i="2"/>
  <c r="H628" i="2" s="1"/>
  <c r="G629" i="2"/>
  <c r="H629" i="2" s="1"/>
  <c r="G630" i="2"/>
  <c r="H630" i="2" s="1"/>
  <c r="G631" i="2"/>
  <c r="H631" i="2" s="1"/>
  <c r="G632" i="2"/>
  <c r="H632" i="2" s="1"/>
  <c r="G633" i="2"/>
  <c r="H633" i="2" s="1"/>
  <c r="G636" i="2"/>
  <c r="G639" i="2"/>
  <c r="G640" i="2"/>
  <c r="G641" i="2"/>
  <c r="G650" i="2"/>
  <c r="G651" i="2"/>
  <c r="G652" i="2"/>
  <c r="G655" i="2"/>
  <c r="G656" i="2"/>
  <c r="G657" i="2"/>
  <c r="G662" i="2"/>
  <c r="G665" i="2"/>
  <c r="G666" i="2"/>
  <c r="G667" i="2"/>
  <c r="G668" i="2"/>
  <c r="G669" i="2"/>
  <c r="G670" i="2"/>
  <c r="G673" i="2"/>
  <c r="G674" i="2"/>
  <c r="G675" i="2"/>
  <c r="G676" i="2"/>
  <c r="G2" i="2"/>
  <c r="R27" i="10"/>
  <c r="R166" i="10" l="1"/>
  <c r="J136" i="2"/>
  <c r="J135" i="2"/>
  <c r="J133" i="2"/>
  <c r="J132" i="2"/>
  <c r="J131" i="2"/>
  <c r="J130" i="2"/>
  <c r="J118" i="2"/>
  <c r="J119" i="2"/>
  <c r="J97" i="2"/>
  <c r="J96" i="2"/>
  <c r="O513" i="10"/>
  <c r="P513" i="10"/>
  <c r="Q513" i="10"/>
  <c r="R513" i="10"/>
  <c r="S513" i="10"/>
  <c r="U513" i="10"/>
  <c r="V1045" i="10"/>
  <c r="X1045" i="10"/>
  <c r="Y1045" i="10"/>
  <c r="Z1045" i="10"/>
  <c r="O514" i="10"/>
  <c r="P514" i="10"/>
  <c r="Q514" i="10"/>
  <c r="R514" i="10"/>
  <c r="S514" i="10"/>
  <c r="U514" i="10"/>
  <c r="V1046" i="10"/>
  <c r="X1046" i="10"/>
  <c r="Y1046" i="10"/>
  <c r="Z1046" i="10"/>
  <c r="O515" i="10"/>
  <c r="P515" i="10"/>
  <c r="Q515" i="10"/>
  <c r="R515" i="10"/>
  <c r="S515" i="10"/>
  <c r="U515" i="10"/>
  <c r="V1047" i="10"/>
  <c r="X1047" i="10"/>
  <c r="Y1047" i="10"/>
  <c r="Z1047" i="10"/>
  <c r="O516" i="10"/>
  <c r="P516" i="10"/>
  <c r="Q516" i="10"/>
  <c r="R516" i="10"/>
  <c r="S516" i="10"/>
  <c r="U516" i="10"/>
  <c r="V1048" i="10"/>
  <c r="X1048" i="10"/>
  <c r="Y1048" i="10"/>
  <c r="Z1048" i="10"/>
  <c r="O517" i="10"/>
  <c r="P517" i="10"/>
  <c r="Q517" i="10"/>
  <c r="R517" i="10"/>
  <c r="S517" i="10"/>
  <c r="U517" i="10"/>
  <c r="V1049" i="10"/>
  <c r="X1049" i="10"/>
  <c r="Y1049" i="10"/>
  <c r="Z1049" i="10"/>
  <c r="O518" i="10"/>
  <c r="P518" i="10"/>
  <c r="Q518" i="10"/>
  <c r="R518" i="10"/>
  <c r="S518" i="10"/>
  <c r="U518" i="10"/>
  <c r="V1050" i="10"/>
  <c r="X1050" i="10"/>
  <c r="Y1050" i="10"/>
  <c r="Z1050" i="10"/>
  <c r="O519" i="10"/>
  <c r="P519" i="10"/>
  <c r="Q519" i="10"/>
  <c r="R519" i="10"/>
  <c r="S519" i="10"/>
  <c r="U519" i="10"/>
  <c r="V1051" i="10"/>
  <c r="X1051" i="10"/>
  <c r="Y1051" i="10"/>
  <c r="Z1051" i="10"/>
  <c r="O520" i="10"/>
  <c r="P520" i="10"/>
  <c r="Q520" i="10"/>
  <c r="R520" i="10"/>
  <c r="S520" i="10"/>
  <c r="U520" i="10"/>
  <c r="V1052" i="10"/>
  <c r="X1052" i="10"/>
  <c r="Y1052" i="10"/>
  <c r="Z1052" i="10"/>
  <c r="O512" i="10"/>
  <c r="P512" i="10"/>
  <c r="Q512" i="10"/>
  <c r="R512" i="10"/>
  <c r="S512" i="10"/>
  <c r="U512" i="10"/>
  <c r="V1053" i="10"/>
  <c r="X1053" i="10"/>
  <c r="Y1053" i="10"/>
  <c r="Z1053" i="10"/>
  <c r="O521" i="10"/>
  <c r="P521" i="10"/>
  <c r="Q521" i="10"/>
  <c r="R521" i="10"/>
  <c r="S521" i="10"/>
  <c r="U521" i="10"/>
  <c r="V1054" i="10"/>
  <c r="X1054" i="10"/>
  <c r="Y1054" i="10"/>
  <c r="Z1054" i="10"/>
  <c r="O522" i="10"/>
  <c r="P522" i="10"/>
  <c r="Q522" i="10"/>
  <c r="R522" i="10"/>
  <c r="S522" i="10"/>
  <c r="U522" i="10"/>
  <c r="V1055" i="10"/>
  <c r="X1055" i="10"/>
  <c r="Y1055" i="10"/>
  <c r="Z1055" i="10"/>
  <c r="O523" i="10"/>
  <c r="P523" i="10"/>
  <c r="Q523" i="10"/>
  <c r="R523" i="10"/>
  <c r="S523" i="10"/>
  <c r="U523" i="10"/>
  <c r="V1056" i="10"/>
  <c r="X1056" i="10"/>
  <c r="Y1056" i="10"/>
  <c r="Z1056" i="10"/>
  <c r="O524" i="10"/>
  <c r="P524" i="10"/>
  <c r="Q524" i="10"/>
  <c r="R524" i="10"/>
  <c r="S524" i="10"/>
  <c r="U524" i="10"/>
  <c r="V1057" i="10"/>
  <c r="X1057" i="10"/>
  <c r="Y1057" i="10"/>
  <c r="Z1057" i="10"/>
  <c r="O525" i="10"/>
  <c r="P525" i="10"/>
  <c r="Q525" i="10"/>
  <c r="R525" i="10"/>
  <c r="S525" i="10"/>
  <c r="U525" i="10"/>
  <c r="V1058" i="10"/>
  <c r="X1058" i="10"/>
  <c r="Y1058" i="10"/>
  <c r="Z1058" i="10"/>
  <c r="O526" i="10"/>
  <c r="P526" i="10"/>
  <c r="Q526" i="10"/>
  <c r="R526" i="10"/>
  <c r="S526" i="10"/>
  <c r="U526" i="10"/>
  <c r="V1059" i="10"/>
  <c r="X1059" i="10"/>
  <c r="Y1059" i="10"/>
  <c r="Z1059" i="10"/>
  <c r="O527" i="10"/>
  <c r="P527" i="10"/>
  <c r="Q527" i="10"/>
  <c r="R527" i="10"/>
  <c r="S527" i="10"/>
  <c r="U527" i="10"/>
  <c r="V1060" i="10"/>
  <c r="X1060" i="10"/>
  <c r="Y1060" i="10"/>
  <c r="Z1060" i="10"/>
  <c r="O528" i="10"/>
  <c r="P528" i="10"/>
  <c r="Q528" i="10"/>
  <c r="R528" i="10"/>
  <c r="S528" i="10"/>
  <c r="U528" i="10"/>
  <c r="V1061" i="10"/>
  <c r="X1061" i="10"/>
  <c r="Y1061" i="10"/>
  <c r="Z1061" i="10"/>
  <c r="O483" i="10"/>
  <c r="P483" i="10"/>
  <c r="Q483" i="10"/>
  <c r="R483" i="10"/>
  <c r="S483" i="10"/>
  <c r="U483" i="10"/>
  <c r="V1062" i="10"/>
  <c r="X1062" i="10"/>
  <c r="Y1062" i="10"/>
  <c r="Z1062" i="10"/>
  <c r="O484" i="10"/>
  <c r="P484" i="10"/>
  <c r="Q484" i="10"/>
  <c r="R484" i="10"/>
  <c r="S484" i="10"/>
  <c r="U484" i="10"/>
  <c r="V1063" i="10"/>
  <c r="X1063" i="10"/>
  <c r="Y1063" i="10"/>
  <c r="Z1063" i="10"/>
  <c r="O485" i="10"/>
  <c r="P485" i="10"/>
  <c r="Q485" i="10"/>
  <c r="R485" i="10"/>
  <c r="S485" i="10"/>
  <c r="U485" i="10"/>
  <c r="V1064" i="10"/>
  <c r="X1064" i="10"/>
  <c r="Y1064" i="10"/>
  <c r="Z1064" i="10"/>
  <c r="O486" i="10"/>
  <c r="P486" i="10"/>
  <c r="Q486" i="10"/>
  <c r="R486" i="10"/>
  <c r="S486" i="10"/>
  <c r="U486" i="10"/>
  <c r="V1065" i="10"/>
  <c r="X1065" i="10"/>
  <c r="Y1065" i="10"/>
  <c r="Z1065" i="10"/>
  <c r="O487" i="10"/>
  <c r="P487" i="10"/>
  <c r="Q487" i="10"/>
  <c r="R487" i="10"/>
  <c r="S487" i="10"/>
  <c r="U487" i="10"/>
  <c r="V1066" i="10"/>
  <c r="X1066" i="10"/>
  <c r="Y1066" i="10"/>
  <c r="Z1066" i="10"/>
  <c r="O488" i="10"/>
  <c r="P488" i="10"/>
  <c r="Q488" i="10"/>
  <c r="R488" i="10"/>
  <c r="S488" i="10"/>
  <c r="U488" i="10"/>
  <c r="V1067" i="10"/>
  <c r="X1067" i="10"/>
  <c r="Y1067" i="10"/>
  <c r="Z1067" i="10"/>
  <c r="O489" i="10"/>
  <c r="P489" i="10"/>
  <c r="Q489" i="10"/>
  <c r="R489" i="10"/>
  <c r="S489" i="10"/>
  <c r="U489" i="10"/>
  <c r="V1068" i="10"/>
  <c r="X1068" i="10"/>
  <c r="Y1068" i="10"/>
  <c r="Z1068" i="10"/>
  <c r="O490" i="10"/>
  <c r="P490" i="10"/>
  <c r="Q490" i="10"/>
  <c r="R490" i="10"/>
  <c r="S490" i="10"/>
  <c r="U490" i="10"/>
  <c r="V1069" i="10"/>
  <c r="X1069" i="10"/>
  <c r="Y1069" i="10"/>
  <c r="Z1069" i="10"/>
  <c r="O457" i="10"/>
  <c r="P457" i="10"/>
  <c r="Q457" i="10"/>
  <c r="R457" i="10"/>
  <c r="S457" i="10"/>
  <c r="U457" i="10"/>
  <c r="V1070" i="10"/>
  <c r="X1070" i="10"/>
  <c r="Y1070" i="10"/>
  <c r="Z1070" i="10"/>
  <c r="O458" i="10"/>
  <c r="P458" i="10"/>
  <c r="Q458" i="10"/>
  <c r="R458" i="10"/>
  <c r="S458" i="10"/>
  <c r="U458" i="10"/>
  <c r="V1071" i="10"/>
  <c r="X1071" i="10"/>
  <c r="Y1071" i="10"/>
  <c r="Z1071" i="10"/>
  <c r="O459" i="10"/>
  <c r="P459" i="10"/>
  <c r="Q459" i="10"/>
  <c r="R459" i="10"/>
  <c r="S459" i="10"/>
  <c r="U459" i="10"/>
  <c r="V1072" i="10"/>
  <c r="X1072" i="10"/>
  <c r="Y1072" i="10"/>
  <c r="Z1072" i="10"/>
  <c r="O460" i="10"/>
  <c r="P460" i="10"/>
  <c r="Q460" i="10"/>
  <c r="R460" i="10"/>
  <c r="S460" i="10"/>
  <c r="U460" i="10"/>
  <c r="V1073" i="10"/>
  <c r="X1073" i="10"/>
  <c r="Y1073" i="10"/>
  <c r="Z1073" i="10"/>
  <c r="O461" i="10"/>
  <c r="P461" i="10"/>
  <c r="Q461" i="10"/>
  <c r="R461" i="10"/>
  <c r="S461" i="10"/>
  <c r="U461" i="10"/>
  <c r="V1074" i="10"/>
  <c r="X1074" i="10"/>
  <c r="Y1074" i="10"/>
  <c r="Z1074" i="10"/>
  <c r="O462" i="10"/>
  <c r="P462" i="10"/>
  <c r="Q462" i="10"/>
  <c r="R462" i="10"/>
  <c r="S462" i="10"/>
  <c r="U462" i="10"/>
  <c r="V1075" i="10"/>
  <c r="X1075" i="10"/>
  <c r="Y1075" i="10"/>
  <c r="Z1075" i="10"/>
  <c r="O463" i="10"/>
  <c r="P463" i="10"/>
  <c r="Q463" i="10"/>
  <c r="R463" i="10"/>
  <c r="S463" i="10"/>
  <c r="U463" i="10"/>
  <c r="V1076" i="10"/>
  <c r="X1076" i="10"/>
  <c r="Y1076" i="10"/>
  <c r="Z1076" i="10"/>
  <c r="O464" i="10"/>
  <c r="P464" i="10"/>
  <c r="Q464" i="10"/>
  <c r="R464" i="10"/>
  <c r="S464" i="10"/>
  <c r="U464" i="10"/>
  <c r="V1077" i="10"/>
  <c r="X1077" i="10"/>
  <c r="Y1077" i="10"/>
  <c r="Z1077" i="10"/>
  <c r="O465" i="10"/>
  <c r="P465" i="10"/>
  <c r="Q465" i="10"/>
  <c r="R465" i="10"/>
  <c r="S465" i="10"/>
  <c r="U465" i="10"/>
  <c r="V1078" i="10"/>
  <c r="X1078" i="10"/>
  <c r="Y1078" i="10"/>
  <c r="Z1078" i="10"/>
  <c r="O466" i="10"/>
  <c r="P466" i="10"/>
  <c r="Q466" i="10"/>
  <c r="R466" i="10"/>
  <c r="S466" i="10"/>
  <c r="U466" i="10"/>
  <c r="V1079" i="10"/>
  <c r="X1079" i="10"/>
  <c r="Y1079" i="10"/>
  <c r="Z1079" i="10"/>
  <c r="O477" i="10"/>
  <c r="P477" i="10"/>
  <c r="Q477" i="10"/>
  <c r="R477" i="10"/>
  <c r="S477" i="10"/>
  <c r="U477" i="10"/>
  <c r="V1080" i="10"/>
  <c r="X1080" i="10"/>
  <c r="Y1080" i="10"/>
  <c r="Z1080" i="10"/>
  <c r="O478" i="10"/>
  <c r="P478" i="10"/>
  <c r="Q478" i="10"/>
  <c r="R478" i="10"/>
  <c r="S478" i="10"/>
  <c r="U478" i="10"/>
  <c r="V1081" i="10"/>
  <c r="X1081" i="10"/>
  <c r="Y1081" i="10"/>
  <c r="Z1081" i="10"/>
  <c r="O479" i="10"/>
  <c r="P479" i="10"/>
  <c r="Q479" i="10"/>
  <c r="R479" i="10"/>
  <c r="S479" i="10"/>
  <c r="U479" i="10"/>
  <c r="V1082" i="10"/>
  <c r="X1082" i="10"/>
  <c r="Y1082" i="10"/>
  <c r="Z1082" i="10"/>
  <c r="O480" i="10"/>
  <c r="P480" i="10"/>
  <c r="Q480" i="10"/>
  <c r="R480" i="10"/>
  <c r="S480" i="10"/>
  <c r="U480" i="10"/>
  <c r="V1083" i="10"/>
  <c r="X1083" i="10"/>
  <c r="Y1083" i="10"/>
  <c r="Z1083" i="10"/>
  <c r="O481" i="10"/>
  <c r="P481" i="10"/>
  <c r="Q481" i="10"/>
  <c r="R481" i="10"/>
  <c r="S481" i="10"/>
  <c r="U481" i="10"/>
  <c r="V1084" i="10"/>
  <c r="X1084" i="10"/>
  <c r="Y1084" i="10"/>
  <c r="Z1084" i="10"/>
  <c r="O456" i="10"/>
  <c r="P456" i="10"/>
  <c r="Q456" i="10"/>
  <c r="R456" i="10"/>
  <c r="S456" i="10"/>
  <c r="U456" i="10"/>
  <c r="V1085" i="10"/>
  <c r="X1085" i="10"/>
  <c r="Y1085" i="10"/>
  <c r="Z1085" i="10"/>
  <c r="O467" i="10"/>
  <c r="P467" i="10"/>
  <c r="Q467" i="10"/>
  <c r="R467" i="10"/>
  <c r="S467" i="10"/>
  <c r="U467" i="10"/>
  <c r="V1086" i="10"/>
  <c r="X1086" i="10"/>
  <c r="Y1086" i="10"/>
  <c r="Z1086" i="10"/>
  <c r="O468" i="10"/>
  <c r="P468" i="10"/>
  <c r="Q468" i="10"/>
  <c r="R468" i="10"/>
  <c r="S468" i="10"/>
  <c r="U468" i="10"/>
  <c r="V1087" i="10"/>
  <c r="X1087" i="10"/>
  <c r="Y1087" i="10"/>
  <c r="Z1087" i="10"/>
  <c r="O469" i="10"/>
  <c r="P469" i="10"/>
  <c r="Q469" i="10"/>
  <c r="R469" i="10"/>
  <c r="S469" i="10"/>
  <c r="U469" i="10"/>
  <c r="V1088" i="10"/>
  <c r="X1088" i="10"/>
  <c r="Y1088" i="10"/>
  <c r="Z1088" i="10"/>
  <c r="O470" i="10"/>
  <c r="P470" i="10"/>
  <c r="Q470" i="10"/>
  <c r="R470" i="10"/>
  <c r="S470" i="10"/>
  <c r="U470" i="10"/>
  <c r="V1089" i="10"/>
  <c r="X1089" i="10"/>
  <c r="Y1089" i="10"/>
  <c r="Z1089" i="10"/>
  <c r="O471" i="10"/>
  <c r="P471" i="10"/>
  <c r="Q471" i="10"/>
  <c r="R471" i="10"/>
  <c r="S471" i="10"/>
  <c r="U471" i="10"/>
  <c r="V1090" i="10"/>
  <c r="X1090" i="10"/>
  <c r="Y1090" i="10"/>
  <c r="Z1090" i="10"/>
  <c r="O472" i="10"/>
  <c r="P472" i="10"/>
  <c r="Q472" i="10"/>
  <c r="R472" i="10"/>
  <c r="S472" i="10"/>
  <c r="U472" i="10"/>
  <c r="V1091" i="10"/>
  <c r="X1091" i="10"/>
  <c r="Y1091" i="10"/>
  <c r="Z1091" i="10"/>
  <c r="O473" i="10"/>
  <c r="P473" i="10"/>
  <c r="Q473" i="10"/>
  <c r="R473" i="10"/>
  <c r="S473" i="10"/>
  <c r="U473" i="10"/>
  <c r="V1092" i="10"/>
  <c r="X1092" i="10"/>
  <c r="Y1092" i="10"/>
  <c r="Z1092" i="10"/>
  <c r="O474" i="10"/>
  <c r="P474" i="10"/>
  <c r="Q474" i="10"/>
  <c r="R474" i="10"/>
  <c r="S474" i="10"/>
  <c r="U474" i="10"/>
  <c r="V1093" i="10"/>
  <c r="X1093" i="10"/>
  <c r="Y1093" i="10"/>
  <c r="Z1093" i="10"/>
  <c r="O475" i="10"/>
  <c r="P475" i="10"/>
  <c r="Q475" i="10"/>
  <c r="R475" i="10"/>
  <c r="S475" i="10"/>
  <c r="U475" i="10"/>
  <c r="V1094" i="10"/>
  <c r="X1094" i="10"/>
  <c r="Y1094" i="10"/>
  <c r="Z1094" i="10"/>
  <c r="O476" i="10"/>
  <c r="P476" i="10"/>
  <c r="Q476" i="10"/>
  <c r="R476" i="10"/>
  <c r="S476" i="10"/>
  <c r="U476" i="10"/>
  <c r="V1095" i="10"/>
  <c r="X1095" i="10"/>
  <c r="Y1095" i="10"/>
  <c r="Z1095" i="10"/>
  <c r="O491" i="10"/>
  <c r="P491" i="10"/>
  <c r="Q491" i="10"/>
  <c r="R491" i="10"/>
  <c r="S491" i="10"/>
  <c r="U491" i="10"/>
  <c r="V1096" i="10"/>
  <c r="X1096" i="10"/>
  <c r="Y1096" i="10"/>
  <c r="Z1096" i="10"/>
  <c r="O492" i="10"/>
  <c r="P492" i="10"/>
  <c r="Q492" i="10"/>
  <c r="R492" i="10"/>
  <c r="S492" i="10"/>
  <c r="U492" i="10"/>
  <c r="V1097" i="10"/>
  <c r="X1097" i="10"/>
  <c r="Y1097" i="10"/>
  <c r="Z1097" i="10"/>
  <c r="O493" i="10"/>
  <c r="P493" i="10"/>
  <c r="Q493" i="10"/>
  <c r="R493" i="10"/>
  <c r="S493" i="10"/>
  <c r="U493" i="10"/>
  <c r="V1098" i="10"/>
  <c r="X1098" i="10"/>
  <c r="Y1098" i="10"/>
  <c r="Z1098" i="10"/>
  <c r="O494" i="10"/>
  <c r="P494" i="10"/>
  <c r="Q494" i="10"/>
  <c r="R494" i="10"/>
  <c r="S494" i="10"/>
  <c r="U494" i="10"/>
  <c r="V1099" i="10"/>
  <c r="X1099" i="10"/>
  <c r="Y1099" i="10"/>
  <c r="Z1099" i="10"/>
  <c r="O495" i="10"/>
  <c r="P495" i="10"/>
  <c r="Q495" i="10"/>
  <c r="R495" i="10"/>
  <c r="S495" i="10"/>
  <c r="U495" i="10"/>
  <c r="V1100" i="10"/>
  <c r="X1100" i="10"/>
  <c r="Y1100" i="10"/>
  <c r="Z1100" i="10"/>
  <c r="O496" i="10"/>
  <c r="P496" i="10"/>
  <c r="Q496" i="10"/>
  <c r="R496" i="10"/>
  <c r="S496" i="10"/>
  <c r="U496" i="10"/>
  <c r="V1101" i="10"/>
  <c r="X1101" i="10"/>
  <c r="Y1101" i="10"/>
  <c r="Z1101" i="10"/>
  <c r="O497" i="10"/>
  <c r="P497" i="10"/>
  <c r="Q497" i="10"/>
  <c r="R497" i="10"/>
  <c r="S497" i="10"/>
  <c r="U497" i="10"/>
  <c r="V1102" i="10"/>
  <c r="X1102" i="10"/>
  <c r="Y1102" i="10"/>
  <c r="Z1102" i="10"/>
  <c r="O498" i="10"/>
  <c r="P498" i="10"/>
  <c r="Q498" i="10"/>
  <c r="R498" i="10"/>
  <c r="S498" i="10"/>
  <c r="U498" i="10"/>
  <c r="V1103" i="10"/>
  <c r="X1103" i="10"/>
  <c r="Y1103" i="10"/>
  <c r="Z1103" i="10"/>
  <c r="O507" i="10"/>
  <c r="P507" i="10"/>
  <c r="Q507" i="10"/>
  <c r="R507" i="10"/>
  <c r="S507" i="10"/>
  <c r="U507" i="10"/>
  <c r="V1104" i="10"/>
  <c r="X1104" i="10"/>
  <c r="Y1104" i="10"/>
  <c r="Z1104" i="10"/>
  <c r="O508" i="10"/>
  <c r="P508" i="10"/>
  <c r="Q508" i="10"/>
  <c r="R508" i="10"/>
  <c r="S508" i="10"/>
  <c r="U508" i="10"/>
  <c r="V1105" i="10"/>
  <c r="X1105" i="10"/>
  <c r="Y1105" i="10"/>
  <c r="Z1105" i="10"/>
  <c r="O509" i="10"/>
  <c r="P509" i="10"/>
  <c r="Q509" i="10"/>
  <c r="R509" i="10"/>
  <c r="S509" i="10"/>
  <c r="U509" i="10"/>
  <c r="V1106" i="10"/>
  <c r="X1106" i="10"/>
  <c r="Y1106" i="10"/>
  <c r="Z1106" i="10"/>
  <c r="O510" i="10"/>
  <c r="P510" i="10"/>
  <c r="Q510" i="10"/>
  <c r="R510" i="10"/>
  <c r="S510" i="10"/>
  <c r="U510" i="10"/>
  <c r="V1107" i="10"/>
  <c r="X1107" i="10"/>
  <c r="Y1107" i="10"/>
  <c r="Z1107" i="10"/>
  <c r="O511" i="10"/>
  <c r="P511" i="10"/>
  <c r="Q511" i="10"/>
  <c r="R511" i="10"/>
  <c r="S511" i="10"/>
  <c r="U511" i="10"/>
  <c r="V1108" i="10"/>
  <c r="X1108" i="10"/>
  <c r="Y1108" i="10"/>
  <c r="Z1108" i="10"/>
  <c r="O482" i="10"/>
  <c r="P482" i="10"/>
  <c r="Q482" i="10"/>
  <c r="R482" i="10"/>
  <c r="S482" i="10"/>
  <c r="U482" i="10"/>
  <c r="V1109" i="10"/>
  <c r="X1109" i="10"/>
  <c r="Y1109" i="10"/>
  <c r="Z1109" i="10"/>
  <c r="O499" i="10"/>
  <c r="P499" i="10"/>
  <c r="Q499" i="10"/>
  <c r="R499" i="10"/>
  <c r="S499" i="10"/>
  <c r="U499" i="10"/>
  <c r="V1110" i="10"/>
  <c r="X1110" i="10"/>
  <c r="Y1110" i="10"/>
  <c r="Z1110" i="10"/>
  <c r="O500" i="10"/>
  <c r="P500" i="10"/>
  <c r="Q500" i="10"/>
  <c r="R500" i="10"/>
  <c r="S500" i="10"/>
  <c r="U500" i="10"/>
  <c r="V1111" i="10"/>
  <c r="X1111" i="10"/>
  <c r="Y1111" i="10"/>
  <c r="Z1111" i="10"/>
  <c r="O501" i="10"/>
  <c r="P501" i="10"/>
  <c r="Q501" i="10"/>
  <c r="R501" i="10"/>
  <c r="S501" i="10"/>
  <c r="U501" i="10"/>
  <c r="V1112" i="10"/>
  <c r="X1112" i="10"/>
  <c r="Y1112" i="10"/>
  <c r="Z1112" i="10"/>
  <c r="O502" i="10"/>
  <c r="P502" i="10"/>
  <c r="Q502" i="10"/>
  <c r="R502" i="10"/>
  <c r="S502" i="10"/>
  <c r="U502" i="10"/>
  <c r="V1113" i="10"/>
  <c r="X1113" i="10"/>
  <c r="Y1113" i="10"/>
  <c r="Z1113" i="10"/>
  <c r="O503" i="10"/>
  <c r="P503" i="10"/>
  <c r="Q503" i="10"/>
  <c r="R503" i="10"/>
  <c r="S503" i="10"/>
  <c r="U503" i="10"/>
  <c r="V1114" i="10"/>
  <c r="X1114" i="10"/>
  <c r="Y1114" i="10"/>
  <c r="Z1114" i="10"/>
  <c r="O504" i="10"/>
  <c r="P504" i="10"/>
  <c r="Q504" i="10"/>
  <c r="R504" i="10"/>
  <c r="S504" i="10"/>
  <c r="U504" i="10"/>
  <c r="V1115" i="10"/>
  <c r="X1115" i="10"/>
  <c r="Y1115" i="10"/>
  <c r="Z1115" i="10"/>
  <c r="O505" i="10"/>
  <c r="P505" i="10"/>
  <c r="Q505" i="10"/>
  <c r="R505" i="10"/>
  <c r="S505" i="10"/>
  <c r="U505" i="10"/>
  <c r="V1116" i="10"/>
  <c r="X1116" i="10"/>
  <c r="Y1116" i="10"/>
  <c r="Z1116" i="10"/>
  <c r="O506" i="10"/>
  <c r="P506" i="10"/>
  <c r="Q506" i="10"/>
  <c r="R506" i="10"/>
  <c r="S506" i="10"/>
  <c r="U506" i="10"/>
  <c r="V1117" i="10"/>
  <c r="X1117" i="10"/>
  <c r="Y1117" i="10"/>
  <c r="Z1117" i="10"/>
  <c r="O556" i="10"/>
  <c r="P556" i="10"/>
  <c r="Q556" i="10"/>
  <c r="R556" i="10"/>
  <c r="S556" i="10"/>
  <c r="U556" i="10"/>
  <c r="V1118" i="10"/>
  <c r="X1118" i="10"/>
  <c r="Y1118" i="10"/>
  <c r="Z1118" i="10"/>
  <c r="O557" i="10"/>
  <c r="P557" i="10"/>
  <c r="Q557" i="10"/>
  <c r="R557" i="10"/>
  <c r="S557" i="10"/>
  <c r="U557" i="10"/>
  <c r="V1119" i="10"/>
  <c r="X1119" i="10"/>
  <c r="Y1119" i="10"/>
  <c r="Z1119" i="10"/>
  <c r="O558" i="10"/>
  <c r="P558" i="10"/>
  <c r="Q558" i="10"/>
  <c r="R558" i="10"/>
  <c r="S558" i="10"/>
  <c r="U558" i="10"/>
  <c r="V1120" i="10"/>
  <c r="X1120" i="10"/>
  <c r="Y1120" i="10"/>
  <c r="Z1120" i="10"/>
  <c r="O559" i="10"/>
  <c r="P559" i="10"/>
  <c r="Q559" i="10"/>
  <c r="R559" i="10"/>
  <c r="S559" i="10"/>
  <c r="U559" i="10"/>
  <c r="V1121" i="10"/>
  <c r="X1121" i="10"/>
  <c r="Y1121" i="10"/>
  <c r="Z1121" i="10"/>
  <c r="O560" i="10"/>
  <c r="P560" i="10"/>
  <c r="Q560" i="10"/>
  <c r="R560" i="10"/>
  <c r="S560" i="10"/>
  <c r="U560" i="10"/>
  <c r="V1122" i="10"/>
  <c r="X1122" i="10"/>
  <c r="Y1122" i="10"/>
  <c r="Z1122" i="10"/>
  <c r="O561" i="10"/>
  <c r="P561" i="10"/>
  <c r="Q561" i="10"/>
  <c r="R561" i="10"/>
  <c r="S561" i="10"/>
  <c r="U561" i="10"/>
  <c r="V1123" i="10"/>
  <c r="X1123" i="10"/>
  <c r="Y1123" i="10"/>
  <c r="Z1123" i="10"/>
  <c r="O562" i="10"/>
  <c r="P562" i="10"/>
  <c r="Q562" i="10"/>
  <c r="R562" i="10"/>
  <c r="S562" i="10"/>
  <c r="U562" i="10"/>
  <c r="V1124" i="10"/>
  <c r="X1124" i="10"/>
  <c r="Y1124" i="10"/>
  <c r="Z1124" i="10"/>
  <c r="O563" i="10"/>
  <c r="P563" i="10"/>
  <c r="Q563" i="10"/>
  <c r="R563" i="10"/>
  <c r="S563" i="10"/>
  <c r="U563" i="10"/>
  <c r="V1125" i="10"/>
  <c r="X1125" i="10"/>
  <c r="Y1125" i="10"/>
  <c r="Z1125" i="10"/>
  <c r="O564" i="10"/>
  <c r="P564" i="10"/>
  <c r="Q564" i="10"/>
  <c r="R564" i="10"/>
  <c r="S564" i="10"/>
  <c r="U564" i="10"/>
  <c r="V1126" i="10"/>
  <c r="X1126" i="10"/>
  <c r="Y1126" i="10"/>
  <c r="Z1126" i="10"/>
  <c r="O565" i="10"/>
  <c r="P565" i="10"/>
  <c r="Q565" i="10"/>
  <c r="R565" i="10"/>
  <c r="S565" i="10"/>
  <c r="U565" i="10"/>
  <c r="V1127" i="10"/>
  <c r="X1127" i="10"/>
  <c r="Y1127" i="10"/>
  <c r="Z1127" i="10"/>
  <c r="O566" i="10"/>
  <c r="P566" i="10"/>
  <c r="Q566" i="10"/>
  <c r="R566" i="10"/>
  <c r="S566" i="10"/>
  <c r="U566" i="10"/>
  <c r="V1128" i="10"/>
  <c r="X1128" i="10"/>
  <c r="Y1128" i="10"/>
  <c r="Z1128" i="10"/>
  <c r="O567" i="10"/>
  <c r="P567" i="10"/>
  <c r="Q567" i="10"/>
  <c r="R567" i="10"/>
  <c r="S567" i="10"/>
  <c r="U567" i="10"/>
  <c r="V1129" i="10"/>
  <c r="X1129" i="10"/>
  <c r="Y1129" i="10"/>
  <c r="Z1129" i="10"/>
  <c r="O568" i="10"/>
  <c r="P568" i="10"/>
  <c r="Q568" i="10"/>
  <c r="R568" i="10"/>
  <c r="S568" i="10"/>
  <c r="U568" i="10"/>
  <c r="V1130" i="10"/>
  <c r="X1130" i="10"/>
  <c r="Y1130" i="10"/>
  <c r="Z1130" i="10"/>
  <c r="O569" i="10"/>
  <c r="P569" i="10"/>
  <c r="Q569" i="10"/>
  <c r="R569" i="10"/>
  <c r="S569" i="10"/>
  <c r="U569" i="10"/>
  <c r="V1131" i="10"/>
  <c r="X1131" i="10"/>
  <c r="Y1131" i="10"/>
  <c r="Z1131" i="10"/>
  <c r="O555" i="10"/>
  <c r="P555" i="10"/>
  <c r="Q555" i="10"/>
  <c r="R555" i="10"/>
  <c r="S555" i="10"/>
  <c r="U555" i="10"/>
  <c r="V1132" i="10"/>
  <c r="X1132" i="10"/>
  <c r="Y1132" i="10"/>
  <c r="Z1132" i="10"/>
  <c r="O570" i="10"/>
  <c r="P570" i="10"/>
  <c r="Q570" i="10"/>
  <c r="R570" i="10"/>
  <c r="S570" i="10"/>
  <c r="U570" i="10"/>
  <c r="V1133" i="10"/>
  <c r="X1133" i="10"/>
  <c r="Y1133" i="10"/>
  <c r="Z1133" i="10"/>
  <c r="O571" i="10"/>
  <c r="P571" i="10"/>
  <c r="Q571" i="10"/>
  <c r="R571" i="10"/>
  <c r="S571" i="10"/>
  <c r="U571" i="10"/>
  <c r="V1134" i="10"/>
  <c r="X1134" i="10"/>
  <c r="Y1134" i="10"/>
  <c r="Z1134" i="10"/>
  <c r="O572" i="10"/>
  <c r="P572" i="10"/>
  <c r="Q572" i="10"/>
  <c r="R572" i="10"/>
  <c r="S572" i="10"/>
  <c r="U572" i="10"/>
  <c r="V1135" i="10"/>
  <c r="X1135" i="10"/>
  <c r="Y1135" i="10"/>
  <c r="Z1135" i="10"/>
  <c r="O573" i="10"/>
  <c r="P573" i="10"/>
  <c r="Q573" i="10"/>
  <c r="R573" i="10"/>
  <c r="S573" i="10"/>
  <c r="U573" i="10"/>
  <c r="V1136" i="10"/>
  <c r="X1136" i="10"/>
  <c r="Y1136" i="10"/>
  <c r="Z1136" i="10"/>
  <c r="O574" i="10"/>
  <c r="P574" i="10"/>
  <c r="Q574" i="10"/>
  <c r="R574" i="10"/>
  <c r="S574" i="10"/>
  <c r="U574" i="10"/>
  <c r="V1137" i="10"/>
  <c r="X1137" i="10"/>
  <c r="Y1137" i="10"/>
  <c r="Z1137" i="10"/>
  <c r="O575" i="10"/>
  <c r="P575" i="10"/>
  <c r="Q575" i="10"/>
  <c r="R575" i="10"/>
  <c r="S575" i="10"/>
  <c r="U575" i="10"/>
  <c r="V1138" i="10"/>
  <c r="X1138" i="10"/>
  <c r="Y1138" i="10"/>
  <c r="Z1138" i="10"/>
  <c r="O576" i="10"/>
  <c r="P576" i="10"/>
  <c r="Q576" i="10"/>
  <c r="R576" i="10"/>
  <c r="S576" i="10"/>
  <c r="U576" i="10"/>
  <c r="V1139" i="10"/>
  <c r="X1139" i="10"/>
  <c r="Y1139" i="10"/>
  <c r="Z1139" i="10"/>
  <c r="O577" i="10"/>
  <c r="P577" i="10"/>
  <c r="Q577" i="10"/>
  <c r="R577" i="10"/>
  <c r="S577" i="10"/>
  <c r="U577" i="10"/>
  <c r="V1140" i="10"/>
  <c r="X1140" i="10"/>
  <c r="Y1140" i="10"/>
  <c r="Z1140" i="10"/>
  <c r="O578" i="10"/>
  <c r="P578" i="10"/>
  <c r="Q578" i="10"/>
  <c r="R578" i="10"/>
  <c r="S578" i="10"/>
  <c r="U578" i="10"/>
  <c r="V1141" i="10"/>
  <c r="X1141" i="10"/>
  <c r="Y1141" i="10"/>
  <c r="Z1141" i="10"/>
  <c r="O579" i="10"/>
  <c r="P579" i="10"/>
  <c r="Q579" i="10"/>
  <c r="R579" i="10"/>
  <c r="S579" i="10"/>
  <c r="U579" i="10"/>
  <c r="V1142" i="10"/>
  <c r="X1142" i="10"/>
  <c r="Y1142" i="10"/>
  <c r="Z1142" i="10"/>
  <c r="O580" i="10"/>
  <c r="P580" i="10"/>
  <c r="Q580" i="10"/>
  <c r="R580" i="10"/>
  <c r="S580" i="10"/>
  <c r="U580" i="10"/>
  <c r="V1143" i="10"/>
  <c r="X1143" i="10"/>
  <c r="Y1143" i="10"/>
  <c r="Z1143" i="10"/>
  <c r="O581" i="10"/>
  <c r="P581" i="10"/>
  <c r="Q581" i="10"/>
  <c r="R581" i="10"/>
  <c r="S581" i="10"/>
  <c r="U581" i="10"/>
  <c r="V1144" i="10"/>
  <c r="X1144" i="10"/>
  <c r="Y1144" i="10"/>
  <c r="Z1144" i="10"/>
  <c r="O582" i="10"/>
  <c r="P582" i="10"/>
  <c r="Q582" i="10"/>
  <c r="R582" i="10"/>
  <c r="S582" i="10"/>
  <c r="U582" i="10"/>
  <c r="V1145" i="10"/>
  <c r="X1145" i="10"/>
  <c r="Y1145" i="10"/>
  <c r="Z1145" i="10"/>
  <c r="O583" i="10"/>
  <c r="P583" i="10"/>
  <c r="Q583" i="10"/>
  <c r="R583" i="10"/>
  <c r="S583" i="10"/>
  <c r="U583" i="10"/>
  <c r="V1146" i="10"/>
  <c r="X1146" i="10"/>
  <c r="Y1146" i="10"/>
  <c r="Z1146" i="10"/>
  <c r="O535" i="10"/>
  <c r="P535" i="10"/>
  <c r="Q535" i="10"/>
  <c r="R535" i="10"/>
  <c r="S535" i="10"/>
  <c r="U535" i="10"/>
  <c r="V1147" i="10"/>
  <c r="X1147" i="10"/>
  <c r="Y1147" i="10"/>
  <c r="Z1147" i="10"/>
  <c r="O536" i="10"/>
  <c r="P536" i="10"/>
  <c r="Q536" i="10"/>
  <c r="R536" i="10"/>
  <c r="S536" i="10"/>
  <c r="U536" i="10"/>
  <c r="V1148" i="10"/>
  <c r="X1148" i="10"/>
  <c r="Y1148" i="10"/>
  <c r="Z1148" i="10"/>
  <c r="O537" i="10"/>
  <c r="P537" i="10"/>
  <c r="Q537" i="10"/>
  <c r="R537" i="10"/>
  <c r="S537" i="10"/>
  <c r="U537" i="10"/>
  <c r="V1149" i="10"/>
  <c r="X1149" i="10"/>
  <c r="Y1149" i="10"/>
  <c r="Z1149" i="10"/>
  <c r="O538" i="10"/>
  <c r="P538" i="10"/>
  <c r="Q538" i="10"/>
  <c r="R538" i="10"/>
  <c r="S538" i="10"/>
  <c r="U538" i="10"/>
  <c r="V1150" i="10"/>
  <c r="X1150" i="10"/>
  <c r="Y1150" i="10"/>
  <c r="Z1150" i="10"/>
  <c r="O539" i="10"/>
  <c r="P539" i="10"/>
  <c r="Q539" i="10"/>
  <c r="R539" i="10"/>
  <c r="S539" i="10"/>
  <c r="U539" i="10"/>
  <c r="V1151" i="10"/>
  <c r="X1151" i="10"/>
  <c r="Y1151" i="10"/>
  <c r="Z1151" i="10"/>
  <c r="O540" i="10"/>
  <c r="P540" i="10"/>
  <c r="Q540" i="10"/>
  <c r="R540" i="10"/>
  <c r="S540" i="10"/>
  <c r="U540" i="10"/>
  <c r="V1152" i="10"/>
  <c r="X1152" i="10"/>
  <c r="Y1152" i="10"/>
  <c r="Z1152" i="10"/>
  <c r="O541" i="10"/>
  <c r="P541" i="10"/>
  <c r="Q541" i="10"/>
  <c r="R541" i="10"/>
  <c r="S541" i="10"/>
  <c r="U541" i="10"/>
  <c r="V1153" i="10"/>
  <c r="X1153" i="10"/>
  <c r="Y1153" i="10"/>
  <c r="Z1153" i="10"/>
  <c r="O542" i="10"/>
  <c r="P542" i="10"/>
  <c r="Q542" i="10"/>
  <c r="R542" i="10"/>
  <c r="S542" i="10"/>
  <c r="U542" i="10"/>
  <c r="V1154" i="10"/>
  <c r="X1154" i="10"/>
  <c r="Y1154" i="10"/>
  <c r="Z1154" i="10"/>
  <c r="O543" i="10"/>
  <c r="P543" i="10"/>
  <c r="Q543" i="10"/>
  <c r="R543" i="10"/>
  <c r="S543" i="10"/>
  <c r="U543" i="10"/>
  <c r="V1155" i="10"/>
  <c r="X1155" i="10"/>
  <c r="Y1155" i="10"/>
  <c r="Z1155" i="10"/>
  <c r="O544" i="10"/>
  <c r="P544" i="10"/>
  <c r="Q544" i="10"/>
  <c r="R544" i="10"/>
  <c r="S544" i="10"/>
  <c r="U544" i="10"/>
  <c r="V1156" i="10"/>
  <c r="X1156" i="10"/>
  <c r="Y1156" i="10"/>
  <c r="Z1156" i="10"/>
  <c r="O534" i="10"/>
  <c r="P534" i="10"/>
  <c r="Q534" i="10"/>
  <c r="R534" i="10"/>
  <c r="S534" i="10"/>
  <c r="U534" i="10"/>
  <c r="V1157" i="10"/>
  <c r="X1157" i="10"/>
  <c r="Y1157" i="10"/>
  <c r="Z1157" i="10"/>
  <c r="O545" i="10"/>
  <c r="P545" i="10"/>
  <c r="Q545" i="10"/>
  <c r="R545" i="10"/>
  <c r="S545" i="10"/>
  <c r="U545" i="10"/>
  <c r="V1158" i="10"/>
  <c r="X1158" i="10"/>
  <c r="Y1158" i="10"/>
  <c r="Z1158" i="10"/>
  <c r="O546" i="10"/>
  <c r="P546" i="10"/>
  <c r="Q546" i="10"/>
  <c r="R546" i="10"/>
  <c r="S546" i="10"/>
  <c r="U546" i="10"/>
  <c r="V1159" i="10"/>
  <c r="X1159" i="10"/>
  <c r="Y1159" i="10"/>
  <c r="Z1159" i="10"/>
  <c r="O547" i="10"/>
  <c r="P547" i="10"/>
  <c r="Q547" i="10"/>
  <c r="R547" i="10"/>
  <c r="S547" i="10"/>
  <c r="U547" i="10"/>
  <c r="V1160" i="10"/>
  <c r="X1160" i="10"/>
  <c r="Y1160" i="10"/>
  <c r="Z1160" i="10"/>
  <c r="O548" i="10"/>
  <c r="P548" i="10"/>
  <c r="Q548" i="10"/>
  <c r="R548" i="10"/>
  <c r="S548" i="10"/>
  <c r="U548" i="10"/>
  <c r="V1161" i="10"/>
  <c r="X1161" i="10"/>
  <c r="Y1161" i="10"/>
  <c r="Z1161" i="10"/>
  <c r="O549" i="10"/>
  <c r="P549" i="10"/>
  <c r="Q549" i="10"/>
  <c r="R549" i="10"/>
  <c r="S549" i="10"/>
  <c r="U549" i="10"/>
  <c r="V1162" i="10"/>
  <c r="X1162" i="10"/>
  <c r="Y1162" i="10"/>
  <c r="Z1162" i="10"/>
  <c r="O550" i="10"/>
  <c r="P550" i="10"/>
  <c r="Q550" i="10"/>
  <c r="R550" i="10"/>
  <c r="S550" i="10"/>
  <c r="U550" i="10"/>
  <c r="V1163" i="10"/>
  <c r="X1163" i="10"/>
  <c r="Y1163" i="10"/>
  <c r="Z1163" i="10"/>
  <c r="O551" i="10"/>
  <c r="P551" i="10"/>
  <c r="Q551" i="10"/>
  <c r="R551" i="10"/>
  <c r="S551" i="10"/>
  <c r="U551" i="10"/>
  <c r="V1164" i="10"/>
  <c r="X1164" i="10"/>
  <c r="Y1164" i="10"/>
  <c r="Z1164" i="10"/>
  <c r="O552" i="10"/>
  <c r="P552" i="10"/>
  <c r="Q552" i="10"/>
  <c r="R552" i="10"/>
  <c r="S552" i="10"/>
  <c r="U552" i="10"/>
  <c r="V1165" i="10"/>
  <c r="X1165" i="10"/>
  <c r="Y1165" i="10"/>
  <c r="Z1165" i="10"/>
  <c r="O553" i="10"/>
  <c r="P553" i="10"/>
  <c r="Q553" i="10"/>
  <c r="R553" i="10"/>
  <c r="S553" i="10"/>
  <c r="U553" i="10"/>
  <c r="V1166" i="10"/>
  <c r="X1166" i="10"/>
  <c r="Y1166" i="10"/>
  <c r="Z1166" i="10"/>
  <c r="O554" i="10"/>
  <c r="P554" i="10"/>
  <c r="Q554" i="10"/>
  <c r="R554" i="10"/>
  <c r="S554" i="10"/>
  <c r="U554" i="10"/>
  <c r="V1167" i="10"/>
  <c r="X1167" i="10"/>
  <c r="Y1167" i="10"/>
  <c r="Z1167" i="10"/>
  <c r="O529" i="10"/>
  <c r="P529" i="10"/>
  <c r="Q529" i="10"/>
  <c r="R529" i="10"/>
  <c r="S529" i="10"/>
  <c r="U529" i="10"/>
  <c r="V1168" i="10"/>
  <c r="X1168" i="10"/>
  <c r="Y1168" i="10"/>
  <c r="Z1168" i="10"/>
  <c r="O530" i="10"/>
  <c r="P530" i="10"/>
  <c r="Q530" i="10"/>
  <c r="R530" i="10"/>
  <c r="S530" i="10"/>
  <c r="U530" i="10"/>
  <c r="V1169" i="10"/>
  <c r="X1169" i="10"/>
  <c r="Y1169" i="10"/>
  <c r="Z1169" i="10"/>
  <c r="O531" i="10"/>
  <c r="P531" i="10"/>
  <c r="Q531" i="10"/>
  <c r="R531" i="10"/>
  <c r="S531" i="10"/>
  <c r="U531" i="10"/>
  <c r="V1170" i="10"/>
  <c r="X1170" i="10"/>
  <c r="Y1170" i="10"/>
  <c r="Z1170" i="10"/>
  <c r="O532" i="10"/>
  <c r="P532" i="10"/>
  <c r="Q532" i="10"/>
  <c r="R532" i="10"/>
  <c r="S532" i="10"/>
  <c r="U532" i="10"/>
  <c r="V1171" i="10"/>
  <c r="X1171" i="10"/>
  <c r="Y1171" i="10"/>
  <c r="Z1171" i="10"/>
  <c r="O533" i="10"/>
  <c r="P533" i="10"/>
  <c r="Q533" i="10"/>
  <c r="R533" i="10"/>
  <c r="S533" i="10"/>
  <c r="U533" i="10"/>
  <c r="V1172" i="10"/>
  <c r="X1172" i="10"/>
  <c r="Y1172" i="10"/>
  <c r="Z1172" i="10"/>
  <c r="V1173" i="10"/>
  <c r="X1173" i="10"/>
  <c r="Y1173" i="10"/>
  <c r="Z1173" i="10"/>
  <c r="V1174" i="10"/>
  <c r="X1174" i="10"/>
  <c r="Y1174" i="10"/>
  <c r="Z1174" i="10"/>
  <c r="V1175" i="10"/>
  <c r="X1175" i="10"/>
  <c r="Y1175" i="10"/>
  <c r="Z1175" i="10"/>
  <c r="V1176" i="10"/>
  <c r="X1176" i="10"/>
  <c r="Y1176" i="10"/>
  <c r="Z1176" i="10"/>
  <c r="V1177" i="10"/>
  <c r="X1177" i="10"/>
  <c r="Y1177" i="10"/>
  <c r="Z1177" i="10"/>
  <c r="V1178" i="10"/>
  <c r="X1178" i="10"/>
  <c r="Y1178" i="10"/>
  <c r="Z1178" i="10"/>
  <c r="V1179" i="10"/>
  <c r="X1179" i="10"/>
  <c r="Y1179" i="10"/>
  <c r="Z1179" i="10"/>
  <c r="V1180" i="10"/>
  <c r="X1180" i="10"/>
  <c r="Y1180" i="10"/>
  <c r="Z1180" i="10"/>
  <c r="V1181" i="10"/>
  <c r="X1181" i="10"/>
  <c r="Y1181" i="10"/>
  <c r="Z1181" i="10"/>
  <c r="V1182" i="10"/>
  <c r="X1182" i="10"/>
  <c r="Y1182" i="10"/>
  <c r="Z1182" i="10"/>
  <c r="V1183" i="10"/>
  <c r="X1183" i="10"/>
  <c r="Y1183" i="10"/>
  <c r="Z1183" i="10"/>
  <c r="V1184" i="10"/>
  <c r="X1184" i="10"/>
  <c r="Y1184" i="10"/>
  <c r="Z1184" i="10"/>
  <c r="V1185" i="10"/>
  <c r="X1185" i="10"/>
  <c r="Y1185" i="10"/>
  <c r="Z1185" i="10"/>
  <c r="V1186" i="10"/>
  <c r="X1186" i="10"/>
  <c r="Y1186" i="10"/>
  <c r="Z1186" i="10"/>
  <c r="V1187" i="10"/>
  <c r="X1187" i="10"/>
  <c r="Y1187" i="10"/>
  <c r="Z1187" i="10"/>
  <c r="V1188" i="10"/>
  <c r="X1188" i="10"/>
  <c r="Y1188" i="10"/>
  <c r="Z1188" i="10"/>
  <c r="V1189" i="10"/>
  <c r="X1189" i="10"/>
  <c r="Y1189" i="10"/>
  <c r="Z1189" i="10"/>
  <c r="O626" i="10"/>
  <c r="P626" i="10"/>
  <c r="Q626" i="10"/>
  <c r="R626" i="10"/>
  <c r="S626" i="10"/>
  <c r="U626" i="10"/>
  <c r="V1190" i="10"/>
  <c r="X1190" i="10"/>
  <c r="Y1190" i="10"/>
  <c r="Z1190" i="10"/>
  <c r="O627" i="10"/>
  <c r="P627" i="10"/>
  <c r="Q627" i="10"/>
  <c r="R627" i="10"/>
  <c r="S627" i="10"/>
  <c r="U627" i="10"/>
  <c r="V1191" i="10"/>
  <c r="X1191" i="10"/>
  <c r="Y1191" i="10"/>
  <c r="Z1191" i="10"/>
  <c r="O628" i="10"/>
  <c r="P628" i="10"/>
  <c r="Q628" i="10"/>
  <c r="R628" i="10"/>
  <c r="S628" i="10"/>
  <c r="U628" i="10"/>
  <c r="V1192" i="10"/>
  <c r="X1192" i="10"/>
  <c r="Y1192" i="10"/>
  <c r="Z1192" i="10"/>
  <c r="O629" i="10"/>
  <c r="P629" i="10"/>
  <c r="Q629" i="10"/>
  <c r="R629" i="10"/>
  <c r="S629" i="10"/>
  <c r="U629" i="10"/>
  <c r="V1193" i="10"/>
  <c r="X1193" i="10"/>
  <c r="Y1193" i="10"/>
  <c r="Z1193" i="10"/>
  <c r="O630" i="10"/>
  <c r="P630" i="10"/>
  <c r="Q630" i="10"/>
  <c r="R630" i="10"/>
  <c r="S630" i="10"/>
  <c r="U630" i="10"/>
  <c r="V1194" i="10"/>
  <c r="X1194" i="10"/>
  <c r="Y1194" i="10"/>
  <c r="Z1194" i="10"/>
  <c r="O631" i="10"/>
  <c r="P631" i="10"/>
  <c r="Q631" i="10"/>
  <c r="R631" i="10"/>
  <c r="S631" i="10"/>
  <c r="U631" i="10"/>
  <c r="V1195" i="10"/>
  <c r="X1195" i="10"/>
  <c r="Y1195" i="10"/>
  <c r="Z1195" i="10"/>
  <c r="O632" i="10"/>
  <c r="P632" i="10"/>
  <c r="Q632" i="10"/>
  <c r="R632" i="10"/>
  <c r="S632" i="10"/>
  <c r="U632" i="10"/>
  <c r="V1196" i="10"/>
  <c r="X1196" i="10"/>
  <c r="Y1196" i="10"/>
  <c r="Z1196" i="10"/>
  <c r="O633" i="10"/>
  <c r="P633" i="10"/>
  <c r="Q633" i="10"/>
  <c r="R633" i="10"/>
  <c r="S633" i="10"/>
  <c r="U633" i="10"/>
  <c r="V1197" i="10"/>
  <c r="X1197" i="10"/>
  <c r="Y1197" i="10"/>
  <c r="Z1197" i="10"/>
  <c r="O643" i="10"/>
  <c r="P643" i="10"/>
  <c r="Q643" i="10"/>
  <c r="R643" i="10"/>
  <c r="S643" i="10"/>
  <c r="U643" i="10"/>
  <c r="V1198" i="10"/>
  <c r="X1198" i="10"/>
  <c r="Y1198" i="10"/>
  <c r="Z1198" i="10"/>
  <c r="O644" i="10"/>
  <c r="P644" i="10"/>
  <c r="Q644" i="10"/>
  <c r="R644" i="10"/>
  <c r="S644" i="10"/>
  <c r="U644" i="10"/>
  <c r="V1199" i="10"/>
  <c r="X1199" i="10"/>
  <c r="Y1199" i="10"/>
  <c r="Z1199" i="10"/>
  <c r="O645" i="10"/>
  <c r="P645" i="10"/>
  <c r="Q645" i="10"/>
  <c r="R645" i="10"/>
  <c r="S645" i="10"/>
  <c r="U645" i="10"/>
  <c r="V1200" i="10"/>
  <c r="X1200" i="10"/>
  <c r="Y1200" i="10"/>
  <c r="Z1200" i="10"/>
  <c r="O646" i="10"/>
  <c r="P646" i="10"/>
  <c r="Q646" i="10"/>
  <c r="R646" i="10"/>
  <c r="S646" i="10"/>
  <c r="U646" i="10"/>
  <c r="V1201" i="10"/>
  <c r="X1201" i="10"/>
  <c r="Y1201" i="10"/>
  <c r="Z1201" i="10"/>
  <c r="O647" i="10"/>
  <c r="P647" i="10"/>
  <c r="Q647" i="10"/>
  <c r="R647" i="10"/>
  <c r="S647" i="10"/>
  <c r="U647" i="10"/>
  <c r="V1202" i="10"/>
  <c r="X1202" i="10"/>
  <c r="Y1202" i="10"/>
  <c r="Z1202" i="10"/>
  <c r="O634" i="10"/>
  <c r="P634" i="10"/>
  <c r="Q634" i="10"/>
  <c r="R634" i="10"/>
  <c r="S634" i="10"/>
  <c r="U634" i="10"/>
  <c r="V1203" i="10"/>
  <c r="X1203" i="10"/>
  <c r="Y1203" i="10"/>
  <c r="Z1203" i="10"/>
  <c r="O635" i="10"/>
  <c r="P635" i="10"/>
  <c r="Q635" i="10"/>
  <c r="R635" i="10"/>
  <c r="S635" i="10"/>
  <c r="U635" i="10"/>
  <c r="V1204" i="10"/>
  <c r="X1204" i="10"/>
  <c r="Y1204" i="10"/>
  <c r="Z1204" i="10"/>
  <c r="O636" i="10"/>
  <c r="P636" i="10"/>
  <c r="Q636" i="10"/>
  <c r="R636" i="10"/>
  <c r="S636" i="10"/>
  <c r="U636" i="10"/>
  <c r="V1205" i="10"/>
  <c r="X1205" i="10"/>
  <c r="Y1205" i="10"/>
  <c r="Z1205" i="10"/>
  <c r="O637" i="10"/>
  <c r="P637" i="10"/>
  <c r="Q637" i="10"/>
  <c r="R637" i="10"/>
  <c r="S637" i="10"/>
  <c r="U637" i="10"/>
  <c r="V1206" i="10"/>
  <c r="X1206" i="10"/>
  <c r="Y1206" i="10"/>
  <c r="Z1206" i="10"/>
  <c r="O638" i="10"/>
  <c r="P638" i="10"/>
  <c r="Q638" i="10"/>
  <c r="R638" i="10"/>
  <c r="S638" i="10"/>
  <c r="U638" i="10"/>
  <c r="V1207" i="10"/>
  <c r="X1207" i="10"/>
  <c r="Y1207" i="10"/>
  <c r="Z1207" i="10"/>
  <c r="O639" i="10"/>
  <c r="P639" i="10"/>
  <c r="Q639" i="10"/>
  <c r="R639" i="10"/>
  <c r="S639" i="10"/>
  <c r="U639" i="10"/>
  <c r="V1208" i="10"/>
  <c r="X1208" i="10"/>
  <c r="Y1208" i="10"/>
  <c r="Z1208" i="10"/>
  <c r="O640" i="10"/>
  <c r="P640" i="10"/>
  <c r="Q640" i="10"/>
  <c r="R640" i="10"/>
  <c r="S640" i="10"/>
  <c r="U640" i="10"/>
  <c r="V1209" i="10"/>
  <c r="X1209" i="10"/>
  <c r="Y1209" i="10"/>
  <c r="Z1209" i="10"/>
  <c r="O641" i="10"/>
  <c r="P641" i="10"/>
  <c r="Q641" i="10"/>
  <c r="R641" i="10"/>
  <c r="S641" i="10"/>
  <c r="U641" i="10"/>
  <c r="V1210" i="10"/>
  <c r="X1210" i="10"/>
  <c r="Y1210" i="10"/>
  <c r="Z1210" i="10"/>
  <c r="O642" i="10"/>
  <c r="P642" i="10"/>
  <c r="Q642" i="10"/>
  <c r="R642" i="10"/>
  <c r="S642" i="10"/>
  <c r="U642" i="10"/>
  <c r="V1211" i="10"/>
  <c r="X1211" i="10"/>
  <c r="Y1211" i="10"/>
  <c r="Z1211" i="10"/>
  <c r="O585" i="10"/>
  <c r="P585" i="10"/>
  <c r="Q585" i="10"/>
  <c r="R585" i="10"/>
  <c r="S585" i="10"/>
  <c r="U585" i="10"/>
  <c r="V1212" i="10"/>
  <c r="X1212" i="10"/>
  <c r="Y1212" i="10"/>
  <c r="Z1212" i="10"/>
  <c r="O586" i="10"/>
  <c r="P586" i="10"/>
  <c r="Q586" i="10"/>
  <c r="R586" i="10"/>
  <c r="S586" i="10"/>
  <c r="U586" i="10"/>
  <c r="V1213" i="10"/>
  <c r="X1213" i="10"/>
  <c r="Y1213" i="10"/>
  <c r="Z1213" i="10"/>
  <c r="O587" i="10"/>
  <c r="P587" i="10"/>
  <c r="Q587" i="10"/>
  <c r="R587" i="10"/>
  <c r="S587" i="10"/>
  <c r="U587" i="10"/>
  <c r="V1214" i="10"/>
  <c r="X1214" i="10"/>
  <c r="Y1214" i="10"/>
  <c r="Z1214" i="10"/>
  <c r="O588" i="10"/>
  <c r="P588" i="10"/>
  <c r="Q588" i="10"/>
  <c r="R588" i="10"/>
  <c r="S588" i="10"/>
  <c r="U588" i="10"/>
  <c r="V1215" i="10"/>
  <c r="X1215" i="10"/>
  <c r="Y1215" i="10"/>
  <c r="Z1215" i="10"/>
  <c r="O589" i="10"/>
  <c r="P589" i="10"/>
  <c r="Q589" i="10"/>
  <c r="R589" i="10"/>
  <c r="S589" i="10"/>
  <c r="U589" i="10"/>
  <c r="V1216" i="10"/>
  <c r="X1216" i="10"/>
  <c r="Y1216" i="10"/>
  <c r="Z1216" i="10"/>
  <c r="O590" i="10"/>
  <c r="P590" i="10"/>
  <c r="Q590" i="10"/>
  <c r="R590" i="10"/>
  <c r="S590" i="10"/>
  <c r="U590" i="10"/>
  <c r="V1217" i="10"/>
  <c r="X1217" i="10"/>
  <c r="Y1217" i="10"/>
  <c r="Z1217" i="10"/>
  <c r="O591" i="10"/>
  <c r="P591" i="10"/>
  <c r="Q591" i="10"/>
  <c r="R591" i="10"/>
  <c r="S591" i="10"/>
  <c r="U591" i="10"/>
  <c r="V1218" i="10"/>
  <c r="X1218" i="10"/>
  <c r="Y1218" i="10"/>
  <c r="Z1218" i="10"/>
  <c r="O592" i="10"/>
  <c r="P592" i="10"/>
  <c r="Q592" i="10"/>
  <c r="R592" i="10"/>
  <c r="S592" i="10"/>
  <c r="U592" i="10"/>
  <c r="V1219" i="10"/>
  <c r="X1219" i="10"/>
  <c r="Y1219" i="10"/>
  <c r="Z1219" i="10"/>
  <c r="O601" i="10"/>
  <c r="P601" i="10"/>
  <c r="Q601" i="10"/>
  <c r="R601" i="10"/>
  <c r="S601" i="10"/>
  <c r="U601" i="10"/>
  <c r="V1220" i="10"/>
  <c r="X1220" i="10"/>
  <c r="Y1220" i="10"/>
  <c r="Z1220" i="10"/>
  <c r="O602" i="10"/>
  <c r="P602" i="10"/>
  <c r="Q602" i="10"/>
  <c r="R602" i="10"/>
  <c r="S602" i="10"/>
  <c r="U602" i="10"/>
  <c r="V1221" i="10"/>
  <c r="X1221" i="10"/>
  <c r="Y1221" i="10"/>
  <c r="Z1221" i="10"/>
  <c r="O603" i="10"/>
  <c r="P603" i="10"/>
  <c r="Q603" i="10"/>
  <c r="R603" i="10"/>
  <c r="S603" i="10"/>
  <c r="U603" i="10"/>
  <c r="V1222" i="10"/>
  <c r="X1222" i="10"/>
  <c r="Y1222" i="10"/>
  <c r="Z1222" i="10"/>
  <c r="O604" i="10"/>
  <c r="P604" i="10"/>
  <c r="Q604" i="10"/>
  <c r="R604" i="10"/>
  <c r="S604" i="10"/>
  <c r="U604" i="10"/>
  <c r="V1223" i="10"/>
  <c r="X1223" i="10"/>
  <c r="Y1223" i="10"/>
  <c r="Z1223" i="10"/>
  <c r="O584" i="10"/>
  <c r="P584" i="10"/>
  <c r="Q584" i="10"/>
  <c r="R584" i="10"/>
  <c r="S584" i="10"/>
  <c r="U584" i="10"/>
  <c r="V1224" i="10"/>
  <c r="X1224" i="10"/>
  <c r="Y1224" i="10"/>
  <c r="Z1224" i="10"/>
  <c r="O593" i="10"/>
  <c r="P593" i="10"/>
  <c r="Q593" i="10"/>
  <c r="R593" i="10"/>
  <c r="S593" i="10"/>
  <c r="U593" i="10"/>
  <c r="V1225" i="10"/>
  <c r="X1225" i="10"/>
  <c r="Y1225" i="10"/>
  <c r="Z1225" i="10"/>
  <c r="O594" i="10"/>
  <c r="P594" i="10"/>
  <c r="Q594" i="10"/>
  <c r="R594" i="10"/>
  <c r="S594" i="10"/>
  <c r="U594" i="10"/>
  <c r="V1226" i="10"/>
  <c r="X1226" i="10"/>
  <c r="Y1226" i="10"/>
  <c r="Z1226" i="10"/>
  <c r="O595" i="10"/>
  <c r="P595" i="10"/>
  <c r="Q595" i="10"/>
  <c r="R595" i="10"/>
  <c r="S595" i="10"/>
  <c r="U595" i="10"/>
  <c r="V1227" i="10"/>
  <c r="X1227" i="10"/>
  <c r="Y1227" i="10"/>
  <c r="Z1227" i="10"/>
  <c r="O596" i="10"/>
  <c r="P596" i="10"/>
  <c r="Q596" i="10"/>
  <c r="R596" i="10"/>
  <c r="S596" i="10"/>
  <c r="U596" i="10"/>
  <c r="V1228" i="10"/>
  <c r="X1228" i="10"/>
  <c r="Y1228" i="10"/>
  <c r="Z1228" i="10"/>
  <c r="O597" i="10"/>
  <c r="P597" i="10"/>
  <c r="Q597" i="10"/>
  <c r="R597" i="10"/>
  <c r="S597" i="10"/>
  <c r="U597" i="10"/>
  <c r="V1229" i="10"/>
  <c r="X1229" i="10"/>
  <c r="Y1229" i="10"/>
  <c r="Z1229" i="10"/>
  <c r="O598" i="10"/>
  <c r="P598" i="10"/>
  <c r="Q598" i="10"/>
  <c r="R598" i="10"/>
  <c r="S598" i="10"/>
  <c r="U598" i="10"/>
  <c r="V1230" i="10"/>
  <c r="X1230" i="10"/>
  <c r="Y1230" i="10"/>
  <c r="Z1230" i="10"/>
  <c r="O599" i="10"/>
  <c r="P599" i="10"/>
  <c r="Q599" i="10"/>
  <c r="R599" i="10"/>
  <c r="S599" i="10"/>
  <c r="U599" i="10"/>
  <c r="V1231" i="10"/>
  <c r="X1231" i="10"/>
  <c r="Y1231" i="10"/>
  <c r="Z1231" i="10"/>
  <c r="O600" i="10"/>
  <c r="P600" i="10"/>
  <c r="Q600" i="10"/>
  <c r="R600" i="10"/>
  <c r="S600" i="10"/>
  <c r="U600" i="10"/>
  <c r="V1232" i="10"/>
  <c r="X1232" i="10"/>
  <c r="Y1232" i="10"/>
  <c r="Z1232" i="10"/>
  <c r="O606" i="10"/>
  <c r="P606" i="10"/>
  <c r="Q606" i="10"/>
  <c r="R606" i="10"/>
  <c r="S606" i="10"/>
  <c r="U606" i="10"/>
  <c r="V1233" i="10"/>
  <c r="X1233" i="10"/>
  <c r="Y1233" i="10"/>
  <c r="Z1233" i="10"/>
  <c r="O607" i="10"/>
  <c r="P607" i="10"/>
  <c r="Q607" i="10"/>
  <c r="R607" i="10"/>
  <c r="S607" i="10"/>
  <c r="U607" i="10"/>
  <c r="V1234" i="10"/>
  <c r="X1234" i="10"/>
  <c r="Y1234" i="10"/>
  <c r="Z1234" i="10"/>
  <c r="O608" i="10"/>
  <c r="P608" i="10"/>
  <c r="Q608" i="10"/>
  <c r="R608" i="10"/>
  <c r="S608" i="10"/>
  <c r="U608" i="10"/>
  <c r="V1235" i="10"/>
  <c r="X1235" i="10"/>
  <c r="Y1235" i="10"/>
  <c r="Z1235" i="10"/>
  <c r="O609" i="10"/>
  <c r="P609" i="10"/>
  <c r="Q609" i="10"/>
  <c r="R609" i="10"/>
  <c r="S609" i="10"/>
  <c r="U609" i="10"/>
  <c r="V1236" i="10"/>
  <c r="X1236" i="10"/>
  <c r="Y1236" i="10"/>
  <c r="Z1236" i="10"/>
  <c r="O610" i="10"/>
  <c r="P610" i="10"/>
  <c r="Q610" i="10"/>
  <c r="R610" i="10"/>
  <c r="S610" i="10"/>
  <c r="U610" i="10"/>
  <c r="V1237" i="10"/>
  <c r="X1237" i="10"/>
  <c r="Y1237" i="10"/>
  <c r="Z1237" i="10"/>
  <c r="O611" i="10"/>
  <c r="P611" i="10"/>
  <c r="Q611" i="10"/>
  <c r="R611" i="10"/>
  <c r="S611" i="10"/>
  <c r="U611" i="10"/>
  <c r="V1238" i="10"/>
  <c r="X1238" i="10"/>
  <c r="Y1238" i="10"/>
  <c r="Z1238" i="10"/>
  <c r="O612" i="10"/>
  <c r="P612" i="10"/>
  <c r="Q612" i="10"/>
  <c r="R612" i="10"/>
  <c r="S612" i="10"/>
  <c r="U612" i="10"/>
  <c r="V1239" i="10"/>
  <c r="X1239" i="10"/>
  <c r="Y1239" i="10"/>
  <c r="Z1239" i="10"/>
  <c r="O613" i="10"/>
  <c r="P613" i="10"/>
  <c r="Q613" i="10"/>
  <c r="R613" i="10"/>
  <c r="S613" i="10"/>
  <c r="U613" i="10"/>
  <c r="V1240" i="10"/>
  <c r="X1240" i="10"/>
  <c r="Y1240" i="10"/>
  <c r="Z1240" i="10"/>
  <c r="O614" i="10"/>
  <c r="P614" i="10"/>
  <c r="Q614" i="10"/>
  <c r="R614" i="10"/>
  <c r="S614" i="10"/>
  <c r="U614" i="10"/>
  <c r="V1241" i="10"/>
  <c r="X1241" i="10"/>
  <c r="Y1241" i="10"/>
  <c r="Z1241" i="10"/>
  <c r="O615" i="10"/>
  <c r="P615" i="10"/>
  <c r="Q615" i="10"/>
  <c r="R615" i="10"/>
  <c r="S615" i="10"/>
  <c r="U615" i="10"/>
  <c r="V1242" i="10"/>
  <c r="X1242" i="10"/>
  <c r="Y1242" i="10"/>
  <c r="Z1242" i="10"/>
  <c r="O605" i="10"/>
  <c r="P605" i="10"/>
  <c r="Q605" i="10"/>
  <c r="R605" i="10"/>
  <c r="S605" i="10"/>
  <c r="U605" i="10"/>
  <c r="V1243" i="10"/>
  <c r="X1243" i="10"/>
  <c r="Y1243" i="10"/>
  <c r="Z1243" i="10"/>
  <c r="O616" i="10"/>
  <c r="P616" i="10"/>
  <c r="Q616" i="10"/>
  <c r="R616" i="10"/>
  <c r="S616" i="10"/>
  <c r="U616" i="10"/>
  <c r="V1244" i="10"/>
  <c r="X1244" i="10"/>
  <c r="Y1244" i="10"/>
  <c r="Z1244" i="10"/>
  <c r="O617" i="10"/>
  <c r="P617" i="10"/>
  <c r="Q617" i="10"/>
  <c r="R617" i="10"/>
  <c r="S617" i="10"/>
  <c r="U617" i="10"/>
  <c r="V1245" i="10"/>
  <c r="X1245" i="10"/>
  <c r="Y1245" i="10"/>
  <c r="Z1245" i="10"/>
  <c r="O618" i="10"/>
  <c r="P618" i="10"/>
  <c r="Q618" i="10"/>
  <c r="R618" i="10"/>
  <c r="S618" i="10"/>
  <c r="U618" i="10"/>
  <c r="V1246" i="10"/>
  <c r="X1246" i="10"/>
  <c r="Y1246" i="10"/>
  <c r="Z1246" i="10"/>
  <c r="O619" i="10"/>
  <c r="P619" i="10"/>
  <c r="Q619" i="10"/>
  <c r="R619" i="10"/>
  <c r="S619" i="10"/>
  <c r="U619" i="10"/>
  <c r="V1247" i="10"/>
  <c r="X1247" i="10"/>
  <c r="Y1247" i="10"/>
  <c r="Z1247" i="10"/>
  <c r="O620" i="10"/>
  <c r="P620" i="10"/>
  <c r="Q620" i="10"/>
  <c r="R620" i="10"/>
  <c r="S620" i="10"/>
  <c r="U620" i="10"/>
  <c r="V1248" i="10"/>
  <c r="X1248" i="10"/>
  <c r="Y1248" i="10"/>
  <c r="Z1248" i="10"/>
  <c r="O621" i="10"/>
  <c r="P621" i="10"/>
  <c r="Q621" i="10"/>
  <c r="R621" i="10"/>
  <c r="S621" i="10"/>
  <c r="U621" i="10"/>
  <c r="V1249" i="10"/>
  <c r="X1249" i="10"/>
  <c r="Y1249" i="10"/>
  <c r="Z1249" i="10"/>
  <c r="O622" i="10"/>
  <c r="P622" i="10"/>
  <c r="Q622" i="10"/>
  <c r="R622" i="10"/>
  <c r="S622" i="10"/>
  <c r="U622" i="10"/>
  <c r="V1250" i="10"/>
  <c r="X1250" i="10"/>
  <c r="Y1250" i="10"/>
  <c r="Z1250" i="10"/>
  <c r="O623" i="10"/>
  <c r="P623" i="10"/>
  <c r="Q623" i="10"/>
  <c r="R623" i="10"/>
  <c r="S623" i="10"/>
  <c r="U623" i="10"/>
  <c r="V1251" i="10"/>
  <c r="X1251" i="10"/>
  <c r="Y1251" i="10"/>
  <c r="Z1251" i="10"/>
  <c r="O624" i="10"/>
  <c r="P624" i="10"/>
  <c r="Q624" i="10"/>
  <c r="R624" i="10"/>
  <c r="S624" i="10"/>
  <c r="U624" i="10"/>
  <c r="V1252" i="10"/>
  <c r="X1252" i="10"/>
  <c r="Y1252" i="10"/>
  <c r="Z1252" i="10"/>
  <c r="O625" i="10"/>
  <c r="P625" i="10"/>
  <c r="Q625" i="10"/>
  <c r="R625" i="10"/>
  <c r="S625" i="10"/>
  <c r="U625" i="10"/>
  <c r="V1253" i="10"/>
  <c r="X1253" i="10"/>
  <c r="Y1253" i="10"/>
  <c r="Z1253" i="10"/>
  <c r="K130" i="2" l="1"/>
  <c r="L130" i="2" s="1"/>
  <c r="E130" i="2" s="1"/>
  <c r="K132" i="2"/>
  <c r="L132" i="2" s="1"/>
  <c r="K133" i="2"/>
  <c r="L133" i="2" s="1"/>
  <c r="K131" i="2"/>
  <c r="L131" i="2" s="1"/>
  <c r="E131" i="2" s="1"/>
  <c r="K136" i="2"/>
  <c r="L136" i="2" s="1"/>
  <c r="E136" i="2" s="1"/>
  <c r="K135" i="2"/>
  <c r="L135" i="2" s="1"/>
  <c r="E135" i="2" s="1"/>
  <c r="K118" i="2"/>
  <c r="L118" i="2" s="1"/>
  <c r="E118" i="2" s="1"/>
  <c r="K96" i="2"/>
  <c r="K119" i="2"/>
  <c r="L119" i="2" s="1"/>
  <c r="E119" i="2" s="1"/>
  <c r="K97" i="2"/>
  <c r="L97" i="2" s="1"/>
  <c r="E97" i="2" s="1"/>
  <c r="P435" i="10"/>
  <c r="Q435" i="10"/>
  <c r="R435" i="10"/>
  <c r="S435" i="10"/>
  <c r="U435" i="10"/>
  <c r="V1003" i="10"/>
  <c r="X1003" i="10"/>
  <c r="Y1003" i="10"/>
  <c r="Z1003" i="10"/>
  <c r="P436" i="10"/>
  <c r="Q436" i="10"/>
  <c r="R436" i="10"/>
  <c r="S436" i="10"/>
  <c r="U436" i="10"/>
  <c r="V1004" i="10"/>
  <c r="X1004" i="10"/>
  <c r="Y1004" i="10"/>
  <c r="Z1004" i="10"/>
  <c r="P437" i="10"/>
  <c r="Q437" i="10"/>
  <c r="R437" i="10"/>
  <c r="S437" i="10"/>
  <c r="U437" i="10"/>
  <c r="V1005" i="10"/>
  <c r="X1005" i="10"/>
  <c r="Y1005" i="10"/>
  <c r="Z1005" i="10"/>
  <c r="P438" i="10"/>
  <c r="Q438" i="10"/>
  <c r="R438" i="10"/>
  <c r="S438" i="10"/>
  <c r="U438" i="10"/>
  <c r="V1006" i="10"/>
  <c r="X1006" i="10"/>
  <c r="Y1006" i="10"/>
  <c r="Z1006" i="10"/>
  <c r="P439" i="10"/>
  <c r="Q439" i="10"/>
  <c r="R439" i="10"/>
  <c r="S439" i="10"/>
  <c r="U439" i="10"/>
  <c r="V1007" i="10"/>
  <c r="X1007" i="10"/>
  <c r="Y1007" i="10"/>
  <c r="Z1007" i="10"/>
  <c r="P440" i="10"/>
  <c r="Q440" i="10"/>
  <c r="R440" i="10"/>
  <c r="S440" i="10"/>
  <c r="U440" i="10"/>
  <c r="V1008" i="10"/>
  <c r="X1008" i="10"/>
  <c r="Y1008" i="10"/>
  <c r="Z1008" i="10"/>
  <c r="P441" i="10"/>
  <c r="Q441" i="10"/>
  <c r="R441" i="10"/>
  <c r="S441" i="10"/>
  <c r="U441" i="10"/>
  <c r="V1009" i="10"/>
  <c r="X1009" i="10"/>
  <c r="Y1009" i="10"/>
  <c r="Z1009" i="10"/>
  <c r="P442" i="10"/>
  <c r="Q442" i="10"/>
  <c r="R442" i="10"/>
  <c r="S442" i="10"/>
  <c r="U442" i="10"/>
  <c r="V1010" i="10"/>
  <c r="X1010" i="10"/>
  <c r="Y1010" i="10"/>
  <c r="Z1010" i="10"/>
  <c r="P451" i="10"/>
  <c r="Q451" i="10"/>
  <c r="R451" i="10"/>
  <c r="S451" i="10"/>
  <c r="U451" i="10"/>
  <c r="V1011" i="10"/>
  <c r="X1011" i="10"/>
  <c r="Y1011" i="10"/>
  <c r="Z1011" i="10"/>
  <c r="P452" i="10"/>
  <c r="Q452" i="10"/>
  <c r="R452" i="10"/>
  <c r="S452" i="10"/>
  <c r="U452" i="10"/>
  <c r="V1012" i="10"/>
  <c r="X1012" i="10"/>
  <c r="Y1012" i="10"/>
  <c r="Z1012" i="10"/>
  <c r="P453" i="10"/>
  <c r="Q453" i="10"/>
  <c r="R453" i="10"/>
  <c r="S453" i="10"/>
  <c r="U453" i="10"/>
  <c r="V1013" i="10"/>
  <c r="X1013" i="10"/>
  <c r="Y1013" i="10"/>
  <c r="Z1013" i="10"/>
  <c r="P454" i="10"/>
  <c r="Q454" i="10"/>
  <c r="R454" i="10"/>
  <c r="S454" i="10"/>
  <c r="U454" i="10"/>
  <c r="V1014" i="10"/>
  <c r="X1014" i="10"/>
  <c r="Y1014" i="10"/>
  <c r="Z1014" i="10"/>
  <c r="P455" i="10"/>
  <c r="Q455" i="10"/>
  <c r="R455" i="10"/>
  <c r="S455" i="10"/>
  <c r="U455" i="10"/>
  <c r="V1015" i="10"/>
  <c r="X1015" i="10"/>
  <c r="Y1015" i="10"/>
  <c r="Z1015" i="10"/>
  <c r="P434" i="10"/>
  <c r="Q434" i="10"/>
  <c r="R434" i="10"/>
  <c r="S434" i="10"/>
  <c r="U434" i="10"/>
  <c r="V1016" i="10"/>
  <c r="X1016" i="10"/>
  <c r="Y1016" i="10"/>
  <c r="Z1016" i="10"/>
  <c r="P443" i="10"/>
  <c r="Q443" i="10"/>
  <c r="R443" i="10"/>
  <c r="S443" i="10"/>
  <c r="U443" i="10"/>
  <c r="V1017" i="10"/>
  <c r="X1017" i="10"/>
  <c r="Y1017" i="10"/>
  <c r="Z1017" i="10"/>
  <c r="P444" i="10"/>
  <c r="Q444" i="10"/>
  <c r="R444" i="10"/>
  <c r="S444" i="10"/>
  <c r="U444" i="10"/>
  <c r="V1018" i="10"/>
  <c r="X1018" i="10"/>
  <c r="Y1018" i="10"/>
  <c r="Z1018" i="10"/>
  <c r="P445" i="10"/>
  <c r="Q445" i="10"/>
  <c r="R445" i="10"/>
  <c r="S445" i="10"/>
  <c r="U445" i="10"/>
  <c r="V1019" i="10"/>
  <c r="X1019" i="10"/>
  <c r="Y1019" i="10"/>
  <c r="Z1019" i="10"/>
  <c r="P446" i="10"/>
  <c r="Q446" i="10"/>
  <c r="R446" i="10"/>
  <c r="S446" i="10"/>
  <c r="U446" i="10"/>
  <c r="V1020" i="10"/>
  <c r="X1020" i="10"/>
  <c r="Y1020" i="10"/>
  <c r="Z1020" i="10"/>
  <c r="P447" i="10"/>
  <c r="Q447" i="10"/>
  <c r="R447" i="10"/>
  <c r="S447" i="10"/>
  <c r="U447" i="10"/>
  <c r="V1021" i="10"/>
  <c r="X1021" i="10"/>
  <c r="Y1021" i="10"/>
  <c r="Z1021" i="10"/>
  <c r="P448" i="10"/>
  <c r="Q448" i="10"/>
  <c r="R448" i="10"/>
  <c r="S448" i="10"/>
  <c r="U448" i="10"/>
  <c r="V1022" i="10"/>
  <c r="X1022" i="10"/>
  <c r="Y1022" i="10"/>
  <c r="Z1022" i="10"/>
  <c r="P449" i="10"/>
  <c r="Q449" i="10"/>
  <c r="R449" i="10"/>
  <c r="S449" i="10"/>
  <c r="U449" i="10"/>
  <c r="V1023" i="10"/>
  <c r="X1023" i="10"/>
  <c r="Y1023" i="10"/>
  <c r="Z1023" i="10"/>
  <c r="P450" i="10"/>
  <c r="Q450" i="10"/>
  <c r="R450" i="10"/>
  <c r="S450" i="10"/>
  <c r="U450" i="10"/>
  <c r="V1024" i="10"/>
  <c r="X1024" i="10"/>
  <c r="Y1024" i="10"/>
  <c r="Z1024" i="10"/>
  <c r="P414" i="10"/>
  <c r="Q414" i="10"/>
  <c r="R414" i="10"/>
  <c r="S414" i="10"/>
  <c r="U414" i="10"/>
  <c r="V1025" i="10"/>
  <c r="X1025" i="10"/>
  <c r="Y1025" i="10"/>
  <c r="Z1025" i="10"/>
  <c r="P415" i="10"/>
  <c r="Q415" i="10"/>
  <c r="R415" i="10"/>
  <c r="S415" i="10"/>
  <c r="U415" i="10"/>
  <c r="V1026" i="10"/>
  <c r="X1026" i="10"/>
  <c r="Y1026" i="10"/>
  <c r="Z1026" i="10"/>
  <c r="P416" i="10"/>
  <c r="Q416" i="10"/>
  <c r="R416" i="10"/>
  <c r="S416" i="10"/>
  <c r="U416" i="10"/>
  <c r="V1027" i="10"/>
  <c r="X1027" i="10"/>
  <c r="Y1027" i="10"/>
  <c r="Z1027" i="10"/>
  <c r="P417" i="10"/>
  <c r="Q417" i="10"/>
  <c r="R417" i="10"/>
  <c r="S417" i="10"/>
  <c r="U417" i="10"/>
  <c r="V1028" i="10"/>
  <c r="X1028" i="10"/>
  <c r="Y1028" i="10"/>
  <c r="Z1028" i="10"/>
  <c r="P418" i="10"/>
  <c r="Q418" i="10"/>
  <c r="R418" i="10"/>
  <c r="S418" i="10"/>
  <c r="U418" i="10"/>
  <c r="V1029" i="10"/>
  <c r="X1029" i="10"/>
  <c r="Y1029" i="10"/>
  <c r="Z1029" i="10"/>
  <c r="P419" i="10"/>
  <c r="Q419" i="10"/>
  <c r="R419" i="10"/>
  <c r="S419" i="10"/>
  <c r="U419" i="10"/>
  <c r="V1030" i="10"/>
  <c r="X1030" i="10"/>
  <c r="Y1030" i="10"/>
  <c r="Z1030" i="10"/>
  <c r="P420" i="10"/>
  <c r="Q420" i="10"/>
  <c r="R420" i="10"/>
  <c r="S420" i="10"/>
  <c r="U420" i="10"/>
  <c r="V1031" i="10"/>
  <c r="X1031" i="10"/>
  <c r="Y1031" i="10"/>
  <c r="Z1031" i="10"/>
  <c r="P421" i="10"/>
  <c r="Q421" i="10"/>
  <c r="R421" i="10"/>
  <c r="S421" i="10"/>
  <c r="U421" i="10"/>
  <c r="V1032" i="10"/>
  <c r="X1032" i="10"/>
  <c r="Y1032" i="10"/>
  <c r="Z1032" i="10"/>
  <c r="P422" i="10"/>
  <c r="Q422" i="10"/>
  <c r="R422" i="10"/>
  <c r="S422" i="10"/>
  <c r="U422" i="10"/>
  <c r="V1033" i="10"/>
  <c r="X1033" i="10"/>
  <c r="Y1033" i="10"/>
  <c r="Z1033" i="10"/>
  <c r="P423" i="10"/>
  <c r="Q423" i="10"/>
  <c r="R423" i="10"/>
  <c r="S423" i="10"/>
  <c r="U423" i="10"/>
  <c r="V1034" i="10"/>
  <c r="X1034" i="10"/>
  <c r="Y1034" i="10"/>
  <c r="Z1034" i="10"/>
  <c r="P424" i="10"/>
  <c r="Q424" i="10"/>
  <c r="R424" i="10"/>
  <c r="S424" i="10"/>
  <c r="U424" i="10"/>
  <c r="V1035" i="10"/>
  <c r="X1035" i="10"/>
  <c r="Y1035" i="10"/>
  <c r="Z1035" i="10"/>
  <c r="P425" i="10"/>
  <c r="Q425" i="10"/>
  <c r="R425" i="10"/>
  <c r="S425" i="10"/>
  <c r="U425" i="10"/>
  <c r="V1036" i="10"/>
  <c r="X1036" i="10"/>
  <c r="Y1036" i="10"/>
  <c r="Z1036" i="10"/>
  <c r="P426" i="10"/>
  <c r="Q426" i="10"/>
  <c r="R426" i="10"/>
  <c r="S426" i="10"/>
  <c r="U426" i="10"/>
  <c r="V1037" i="10"/>
  <c r="X1037" i="10"/>
  <c r="Y1037" i="10"/>
  <c r="Z1037" i="10"/>
  <c r="P427" i="10"/>
  <c r="Q427" i="10"/>
  <c r="R427" i="10"/>
  <c r="S427" i="10"/>
  <c r="U427" i="10"/>
  <c r="V1038" i="10"/>
  <c r="X1038" i="10"/>
  <c r="Y1038" i="10"/>
  <c r="Z1038" i="10"/>
  <c r="P433" i="10"/>
  <c r="Q433" i="10"/>
  <c r="R433" i="10"/>
  <c r="S433" i="10"/>
  <c r="U433" i="10"/>
  <c r="V1039" i="10"/>
  <c r="X1039" i="10"/>
  <c r="Y1039" i="10"/>
  <c r="Z1039" i="10"/>
  <c r="P428" i="10"/>
  <c r="Q428" i="10"/>
  <c r="R428" i="10"/>
  <c r="S428" i="10"/>
  <c r="U428" i="10"/>
  <c r="V1040" i="10"/>
  <c r="X1040" i="10"/>
  <c r="Y1040" i="10"/>
  <c r="Z1040" i="10"/>
  <c r="P429" i="10"/>
  <c r="Q429" i="10"/>
  <c r="R429" i="10"/>
  <c r="S429" i="10"/>
  <c r="U429" i="10"/>
  <c r="V1041" i="10"/>
  <c r="X1041" i="10"/>
  <c r="Y1041" i="10"/>
  <c r="Z1041" i="10"/>
  <c r="P430" i="10"/>
  <c r="Q430" i="10"/>
  <c r="R430" i="10"/>
  <c r="S430" i="10"/>
  <c r="U430" i="10"/>
  <c r="V1042" i="10"/>
  <c r="X1042" i="10"/>
  <c r="Y1042" i="10"/>
  <c r="Z1042" i="10"/>
  <c r="P431" i="10"/>
  <c r="Q431" i="10"/>
  <c r="R431" i="10"/>
  <c r="S431" i="10"/>
  <c r="U431" i="10"/>
  <c r="V1043" i="10"/>
  <c r="X1043" i="10"/>
  <c r="Y1043" i="10"/>
  <c r="Z1043" i="10"/>
  <c r="P432" i="10"/>
  <c r="Q432" i="10"/>
  <c r="R432" i="10"/>
  <c r="S432" i="10"/>
  <c r="U432" i="10"/>
  <c r="V1044" i="10"/>
  <c r="X1044" i="10"/>
  <c r="Y1044" i="10"/>
  <c r="Z1044" i="10"/>
  <c r="O435" i="10"/>
  <c r="O436" i="10"/>
  <c r="O437" i="10"/>
  <c r="O438" i="10"/>
  <c r="O439" i="10"/>
  <c r="O440" i="10"/>
  <c r="O441" i="10"/>
  <c r="O442" i="10"/>
  <c r="O451" i="10"/>
  <c r="O452" i="10"/>
  <c r="O453" i="10"/>
  <c r="O454" i="10"/>
  <c r="O455" i="10"/>
  <c r="O434" i="10"/>
  <c r="O443" i="10"/>
  <c r="O444" i="10"/>
  <c r="O445" i="10"/>
  <c r="O446" i="10"/>
  <c r="O447" i="10"/>
  <c r="O448" i="10"/>
  <c r="O449" i="10"/>
  <c r="O450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33" i="10"/>
  <c r="O428" i="10"/>
  <c r="O429" i="10"/>
  <c r="O430" i="10"/>
  <c r="O431" i="10"/>
  <c r="O432" i="10"/>
  <c r="V12" i="10"/>
  <c r="P165" i="10"/>
  <c r="Q165" i="10"/>
  <c r="R165" i="10"/>
  <c r="S165" i="10"/>
  <c r="U165" i="10"/>
  <c r="V591" i="10"/>
  <c r="T591" i="10" s="1"/>
  <c r="X591" i="10"/>
  <c r="Y591" i="10"/>
  <c r="Z591" i="10"/>
  <c r="P166" i="10"/>
  <c r="Q166" i="10"/>
  <c r="S166" i="10"/>
  <c r="U166" i="10"/>
  <c r="V592" i="10"/>
  <c r="T592" i="10" s="1"/>
  <c r="X592" i="10"/>
  <c r="Y592" i="10"/>
  <c r="Z592" i="10"/>
  <c r="P167" i="10"/>
  <c r="Q167" i="10"/>
  <c r="R167" i="10"/>
  <c r="S167" i="10"/>
  <c r="U167" i="10"/>
  <c r="V593" i="10"/>
  <c r="T593" i="10" s="1"/>
  <c r="X593" i="10"/>
  <c r="Y593" i="10"/>
  <c r="Z593" i="10"/>
  <c r="P168" i="10"/>
  <c r="Q168" i="10"/>
  <c r="R168" i="10"/>
  <c r="S168" i="10"/>
  <c r="U168" i="10"/>
  <c r="V594" i="10"/>
  <c r="T594" i="10" s="1"/>
  <c r="X594" i="10"/>
  <c r="Y594" i="10"/>
  <c r="Z594" i="10"/>
  <c r="P169" i="10"/>
  <c r="Q169" i="10"/>
  <c r="R169" i="10"/>
  <c r="S169" i="10"/>
  <c r="U169" i="10"/>
  <c r="V595" i="10"/>
  <c r="T595" i="10" s="1"/>
  <c r="X595" i="10"/>
  <c r="Y595" i="10"/>
  <c r="Z595" i="10"/>
  <c r="P170" i="10"/>
  <c r="Q170" i="10"/>
  <c r="R170" i="10"/>
  <c r="S170" i="10"/>
  <c r="U170" i="10"/>
  <c r="V596" i="10"/>
  <c r="T596" i="10" s="1"/>
  <c r="X596" i="10"/>
  <c r="Y596" i="10"/>
  <c r="Z596" i="10"/>
  <c r="P171" i="10"/>
  <c r="Q171" i="10"/>
  <c r="R171" i="10"/>
  <c r="S171" i="10"/>
  <c r="U171" i="10"/>
  <c r="V597" i="10"/>
  <c r="T597" i="10" s="1"/>
  <c r="X597" i="10"/>
  <c r="Y597" i="10"/>
  <c r="Z597" i="10"/>
  <c r="P172" i="10"/>
  <c r="Q172" i="10"/>
  <c r="R172" i="10"/>
  <c r="S172" i="10"/>
  <c r="U172" i="10"/>
  <c r="V598" i="10"/>
  <c r="T598" i="10" s="1"/>
  <c r="X598" i="10"/>
  <c r="Y598" i="10"/>
  <c r="Z598" i="10"/>
  <c r="P321" i="10"/>
  <c r="Q321" i="10"/>
  <c r="R321" i="10"/>
  <c r="S321" i="10"/>
  <c r="U321" i="10"/>
  <c r="V599" i="10"/>
  <c r="T599" i="10" s="1"/>
  <c r="X599" i="10"/>
  <c r="Y599" i="10"/>
  <c r="Z599" i="10"/>
  <c r="P322" i="10"/>
  <c r="Q322" i="10"/>
  <c r="R322" i="10"/>
  <c r="S322" i="10"/>
  <c r="U322" i="10"/>
  <c r="V600" i="10"/>
  <c r="T600" i="10" s="1"/>
  <c r="X600" i="10"/>
  <c r="Y600" i="10"/>
  <c r="Z600" i="10"/>
  <c r="P323" i="10"/>
  <c r="Q323" i="10"/>
  <c r="R323" i="10"/>
  <c r="S323" i="10"/>
  <c r="U323" i="10"/>
  <c r="V601" i="10"/>
  <c r="T601" i="10" s="1"/>
  <c r="X601" i="10"/>
  <c r="Y601" i="10"/>
  <c r="Z601" i="10"/>
  <c r="P324" i="10"/>
  <c r="Q324" i="10"/>
  <c r="R324" i="10"/>
  <c r="S324" i="10"/>
  <c r="U324" i="10"/>
  <c r="V602" i="10"/>
  <c r="T602" i="10" s="1"/>
  <c r="X602" i="10"/>
  <c r="Y602" i="10"/>
  <c r="Z602" i="10"/>
  <c r="P325" i="10"/>
  <c r="Q325" i="10"/>
  <c r="R325" i="10"/>
  <c r="S325" i="10"/>
  <c r="U325" i="10"/>
  <c r="V603" i="10"/>
  <c r="T603" i="10" s="1"/>
  <c r="X603" i="10"/>
  <c r="Y603" i="10"/>
  <c r="Z603" i="10"/>
  <c r="P326" i="10"/>
  <c r="Q326" i="10"/>
  <c r="R326" i="10"/>
  <c r="S326" i="10"/>
  <c r="U326" i="10"/>
  <c r="V604" i="10"/>
  <c r="T604" i="10" s="1"/>
  <c r="X604" i="10"/>
  <c r="Y604" i="10"/>
  <c r="Z604" i="10"/>
  <c r="P327" i="10"/>
  <c r="Q327" i="10"/>
  <c r="R327" i="10"/>
  <c r="S327" i="10"/>
  <c r="U327" i="10"/>
  <c r="V605" i="10"/>
  <c r="T605" i="10" s="1"/>
  <c r="X605" i="10"/>
  <c r="Y605" i="10"/>
  <c r="Z605" i="10"/>
  <c r="P328" i="10"/>
  <c r="Q328" i="10"/>
  <c r="R328" i="10"/>
  <c r="S328" i="10"/>
  <c r="U328" i="10"/>
  <c r="V606" i="10"/>
  <c r="T606" i="10" s="1"/>
  <c r="X606" i="10"/>
  <c r="Y606" i="10"/>
  <c r="Z606" i="10"/>
  <c r="P329" i="10"/>
  <c r="Q329" i="10"/>
  <c r="R329" i="10"/>
  <c r="S329" i="10"/>
  <c r="U329" i="10"/>
  <c r="V607" i="10"/>
  <c r="T607" i="10" s="1"/>
  <c r="X607" i="10"/>
  <c r="Y607" i="10"/>
  <c r="Z607" i="10"/>
  <c r="P330" i="10"/>
  <c r="Q330" i="10"/>
  <c r="R330" i="10"/>
  <c r="S330" i="10"/>
  <c r="U330" i="10"/>
  <c r="V608" i="10"/>
  <c r="T608" i="10" s="1"/>
  <c r="X608" i="10"/>
  <c r="Y608" i="10"/>
  <c r="Z608" i="10"/>
  <c r="P331" i="10"/>
  <c r="Q331" i="10"/>
  <c r="R331" i="10"/>
  <c r="S331" i="10"/>
  <c r="U331" i="10"/>
  <c r="V609" i="10"/>
  <c r="T609" i="10" s="1"/>
  <c r="X609" i="10"/>
  <c r="Y609" i="10"/>
  <c r="Z609" i="10"/>
  <c r="P332" i="10"/>
  <c r="Q332" i="10"/>
  <c r="R332" i="10"/>
  <c r="S332" i="10"/>
  <c r="U332" i="10"/>
  <c r="V610" i="10"/>
  <c r="T610" i="10" s="1"/>
  <c r="X610" i="10"/>
  <c r="Y610" i="10"/>
  <c r="Z610" i="10"/>
  <c r="P333" i="10"/>
  <c r="Q333" i="10"/>
  <c r="R333" i="10"/>
  <c r="S333" i="10"/>
  <c r="U333" i="10"/>
  <c r="V611" i="10"/>
  <c r="T611" i="10" s="1"/>
  <c r="X611" i="10"/>
  <c r="Y611" i="10"/>
  <c r="Z611" i="10"/>
  <c r="P334" i="10"/>
  <c r="Q334" i="10"/>
  <c r="R334" i="10"/>
  <c r="S334" i="10"/>
  <c r="U334" i="10"/>
  <c r="V612" i="10"/>
  <c r="T612" i="10" s="1"/>
  <c r="X612" i="10"/>
  <c r="Y612" i="10"/>
  <c r="Z612" i="10"/>
  <c r="P335" i="10"/>
  <c r="Q335" i="10"/>
  <c r="R335" i="10"/>
  <c r="S335" i="10"/>
  <c r="U335" i="10"/>
  <c r="V613" i="10"/>
  <c r="T613" i="10" s="1"/>
  <c r="X613" i="10"/>
  <c r="Y613" i="10"/>
  <c r="Z613" i="10"/>
  <c r="P336" i="10"/>
  <c r="Q336" i="10"/>
  <c r="R336" i="10"/>
  <c r="S336" i="10"/>
  <c r="U336" i="10"/>
  <c r="V614" i="10"/>
  <c r="T614" i="10" s="1"/>
  <c r="X614" i="10"/>
  <c r="Y614" i="10"/>
  <c r="Z614" i="10"/>
  <c r="P173" i="10"/>
  <c r="Q173" i="10"/>
  <c r="R173" i="10"/>
  <c r="S173" i="10"/>
  <c r="U173" i="10"/>
  <c r="V615" i="10"/>
  <c r="T615" i="10" s="1"/>
  <c r="X615" i="10"/>
  <c r="Y615" i="10"/>
  <c r="Z615" i="10"/>
  <c r="P174" i="10"/>
  <c r="Q174" i="10"/>
  <c r="R174" i="10"/>
  <c r="S174" i="10"/>
  <c r="U174" i="10"/>
  <c r="V616" i="10"/>
  <c r="T616" i="10" s="1"/>
  <c r="X616" i="10"/>
  <c r="Y616" i="10"/>
  <c r="Z616" i="10"/>
  <c r="P175" i="10"/>
  <c r="Q175" i="10"/>
  <c r="R175" i="10"/>
  <c r="S175" i="10"/>
  <c r="U175" i="10"/>
  <c r="V617" i="10"/>
  <c r="T617" i="10" s="1"/>
  <c r="X617" i="10"/>
  <c r="Y617" i="10"/>
  <c r="Z617" i="10"/>
  <c r="P176" i="10"/>
  <c r="Q176" i="10"/>
  <c r="R176" i="10"/>
  <c r="S176" i="10"/>
  <c r="U176" i="10"/>
  <c r="V618" i="10"/>
  <c r="T618" i="10" s="1"/>
  <c r="X618" i="10"/>
  <c r="Y618" i="10"/>
  <c r="Z618" i="10"/>
  <c r="P177" i="10"/>
  <c r="Q177" i="10"/>
  <c r="R177" i="10"/>
  <c r="S177" i="10"/>
  <c r="U177" i="10"/>
  <c r="V619" i="10"/>
  <c r="T619" i="10" s="1"/>
  <c r="X619" i="10"/>
  <c r="Y619" i="10"/>
  <c r="Z619" i="10"/>
  <c r="P178" i="10"/>
  <c r="Q178" i="10"/>
  <c r="R178" i="10"/>
  <c r="S178" i="10"/>
  <c r="U178" i="10"/>
  <c r="V620" i="10"/>
  <c r="T620" i="10" s="1"/>
  <c r="X620" i="10"/>
  <c r="Y620" i="10"/>
  <c r="Z620" i="10"/>
  <c r="P88" i="10"/>
  <c r="Q88" i="10"/>
  <c r="R88" i="10"/>
  <c r="S88" i="10"/>
  <c r="U88" i="10"/>
  <c r="V621" i="10"/>
  <c r="T621" i="10" s="1"/>
  <c r="X621" i="10"/>
  <c r="Y621" i="10"/>
  <c r="Z621" i="10"/>
  <c r="P89" i="10"/>
  <c r="Q89" i="10"/>
  <c r="R89" i="10"/>
  <c r="S89" i="10"/>
  <c r="U89" i="10"/>
  <c r="V622" i="10"/>
  <c r="T622" i="10" s="1"/>
  <c r="X622" i="10"/>
  <c r="Y622" i="10"/>
  <c r="Z622" i="10"/>
  <c r="P90" i="10"/>
  <c r="Q90" i="10"/>
  <c r="R90" i="10"/>
  <c r="S90" i="10"/>
  <c r="U90" i="10"/>
  <c r="V623" i="10"/>
  <c r="T623" i="10" s="1"/>
  <c r="X623" i="10"/>
  <c r="Y623" i="10"/>
  <c r="Z623" i="10"/>
  <c r="P91" i="10"/>
  <c r="Q91" i="10"/>
  <c r="R91" i="10"/>
  <c r="S91" i="10"/>
  <c r="U91" i="10"/>
  <c r="V624" i="10"/>
  <c r="T624" i="10" s="1"/>
  <c r="X624" i="10"/>
  <c r="Y624" i="10"/>
  <c r="Z624" i="10"/>
  <c r="P92" i="10"/>
  <c r="Q92" i="10"/>
  <c r="R92" i="10"/>
  <c r="S92" i="10"/>
  <c r="U92" i="10"/>
  <c r="V625" i="10"/>
  <c r="T625" i="10" s="1"/>
  <c r="X625" i="10"/>
  <c r="Y625" i="10"/>
  <c r="Z625" i="10"/>
  <c r="P359" i="10"/>
  <c r="Q359" i="10"/>
  <c r="R359" i="10"/>
  <c r="S359" i="10"/>
  <c r="U359" i="10"/>
  <c r="V626" i="10"/>
  <c r="T626" i="10" s="1"/>
  <c r="X626" i="10"/>
  <c r="Y626" i="10"/>
  <c r="Z626" i="10"/>
  <c r="P360" i="10"/>
  <c r="Q360" i="10"/>
  <c r="R360" i="10"/>
  <c r="S360" i="10"/>
  <c r="U360" i="10"/>
  <c r="V627" i="10"/>
  <c r="T627" i="10" s="1"/>
  <c r="X627" i="10"/>
  <c r="Y627" i="10"/>
  <c r="Z627" i="10"/>
  <c r="P361" i="10"/>
  <c r="Q361" i="10"/>
  <c r="R361" i="10"/>
  <c r="S361" i="10"/>
  <c r="U361" i="10"/>
  <c r="V628" i="10"/>
  <c r="T628" i="10" s="1"/>
  <c r="X628" i="10"/>
  <c r="Y628" i="10"/>
  <c r="Z628" i="10"/>
  <c r="P362" i="10"/>
  <c r="Q362" i="10"/>
  <c r="R362" i="10"/>
  <c r="S362" i="10"/>
  <c r="U362" i="10"/>
  <c r="V629" i="10"/>
  <c r="T629" i="10" s="1"/>
  <c r="X629" i="10"/>
  <c r="Y629" i="10"/>
  <c r="Z629" i="10"/>
  <c r="P363" i="10"/>
  <c r="Q363" i="10"/>
  <c r="R363" i="10"/>
  <c r="S363" i="10"/>
  <c r="U363" i="10"/>
  <c r="V630" i="10"/>
  <c r="T630" i="10" s="1"/>
  <c r="X630" i="10"/>
  <c r="Y630" i="10"/>
  <c r="Z630" i="10"/>
  <c r="P139" i="10"/>
  <c r="Q139" i="10"/>
  <c r="R139" i="10"/>
  <c r="S139" i="10"/>
  <c r="U139" i="10"/>
  <c r="V631" i="10"/>
  <c r="T631" i="10" s="1"/>
  <c r="X631" i="10"/>
  <c r="Y631" i="10"/>
  <c r="Z631" i="10"/>
  <c r="P140" i="10"/>
  <c r="Q140" i="10"/>
  <c r="R140" i="10"/>
  <c r="S140" i="10"/>
  <c r="U140" i="10"/>
  <c r="V632" i="10"/>
  <c r="T632" i="10" s="1"/>
  <c r="X632" i="10"/>
  <c r="Y632" i="10"/>
  <c r="Z632" i="10"/>
  <c r="P141" i="10"/>
  <c r="Q141" i="10"/>
  <c r="R141" i="10"/>
  <c r="S141" i="10"/>
  <c r="U141" i="10"/>
  <c r="V633" i="10"/>
  <c r="T633" i="10" s="1"/>
  <c r="X633" i="10"/>
  <c r="Y633" i="10"/>
  <c r="Z633" i="10"/>
  <c r="P142" i="10"/>
  <c r="Q142" i="10"/>
  <c r="R142" i="10"/>
  <c r="S142" i="10"/>
  <c r="U142" i="10"/>
  <c r="V634" i="10"/>
  <c r="T634" i="10" s="1"/>
  <c r="X634" i="10"/>
  <c r="Y634" i="10"/>
  <c r="Z634" i="10"/>
  <c r="P143" i="10"/>
  <c r="Q143" i="10"/>
  <c r="R143" i="10"/>
  <c r="S143" i="10"/>
  <c r="U143" i="10"/>
  <c r="V635" i="10"/>
  <c r="T635" i="10" s="1"/>
  <c r="X635" i="10"/>
  <c r="Y635" i="10"/>
  <c r="Z635" i="10"/>
  <c r="P44" i="10"/>
  <c r="Q44" i="10"/>
  <c r="R44" i="10"/>
  <c r="S44" i="10"/>
  <c r="U44" i="10"/>
  <c r="V636" i="10"/>
  <c r="T636" i="10" s="1"/>
  <c r="X636" i="10"/>
  <c r="Y636" i="10"/>
  <c r="Z636" i="10"/>
  <c r="P45" i="10"/>
  <c r="Q45" i="10"/>
  <c r="R45" i="10"/>
  <c r="S45" i="10"/>
  <c r="U45" i="10"/>
  <c r="V637" i="10"/>
  <c r="T637" i="10" s="1"/>
  <c r="X637" i="10"/>
  <c r="Y637" i="10"/>
  <c r="Z637" i="10"/>
  <c r="P46" i="10"/>
  <c r="Q46" i="10"/>
  <c r="R46" i="10"/>
  <c r="S46" i="10"/>
  <c r="U46" i="10"/>
  <c r="V638" i="10"/>
  <c r="T638" i="10" s="1"/>
  <c r="X638" i="10"/>
  <c r="Y638" i="10"/>
  <c r="Z638" i="10"/>
  <c r="P47" i="10"/>
  <c r="Q47" i="10"/>
  <c r="R47" i="10"/>
  <c r="S47" i="10"/>
  <c r="U47" i="10"/>
  <c r="V639" i="10"/>
  <c r="T639" i="10" s="1"/>
  <c r="X639" i="10"/>
  <c r="Y639" i="10"/>
  <c r="Z639" i="10"/>
  <c r="P48" i="10"/>
  <c r="Q48" i="10"/>
  <c r="R48" i="10"/>
  <c r="S48" i="10"/>
  <c r="U48" i="10"/>
  <c r="V640" i="10"/>
  <c r="T640" i="10" s="1"/>
  <c r="X640" i="10"/>
  <c r="Y640" i="10"/>
  <c r="Z640" i="10"/>
  <c r="P94" i="10"/>
  <c r="Q94" i="10"/>
  <c r="R94" i="10"/>
  <c r="S94" i="10"/>
  <c r="U94" i="10"/>
  <c r="V641" i="10"/>
  <c r="T641" i="10" s="1"/>
  <c r="X641" i="10"/>
  <c r="Y641" i="10"/>
  <c r="Z641" i="10"/>
  <c r="P95" i="10"/>
  <c r="Q95" i="10"/>
  <c r="R95" i="10"/>
  <c r="S95" i="10"/>
  <c r="U95" i="10"/>
  <c r="V642" i="10"/>
  <c r="T642" i="10" s="1"/>
  <c r="X642" i="10"/>
  <c r="Y642" i="10"/>
  <c r="Z642" i="10"/>
  <c r="P96" i="10"/>
  <c r="Q96" i="10"/>
  <c r="R96" i="10"/>
  <c r="S96" i="10"/>
  <c r="U96" i="10"/>
  <c r="V643" i="10"/>
  <c r="T643" i="10" s="1"/>
  <c r="X643" i="10"/>
  <c r="Y643" i="10"/>
  <c r="Z643" i="10"/>
  <c r="P97" i="10"/>
  <c r="Q97" i="10"/>
  <c r="R97" i="10"/>
  <c r="S97" i="10"/>
  <c r="U97" i="10"/>
  <c r="V644" i="10"/>
  <c r="T644" i="10" s="1"/>
  <c r="X644" i="10"/>
  <c r="Y644" i="10"/>
  <c r="Z644" i="10"/>
  <c r="P98" i="10"/>
  <c r="Q98" i="10"/>
  <c r="R98" i="10"/>
  <c r="S98" i="10"/>
  <c r="U98" i="10"/>
  <c r="V645" i="10"/>
  <c r="T645" i="10" s="1"/>
  <c r="X645" i="10"/>
  <c r="Y645" i="10"/>
  <c r="Z645" i="10"/>
  <c r="P99" i="10"/>
  <c r="Q99" i="10"/>
  <c r="R99" i="10"/>
  <c r="S99" i="10"/>
  <c r="U99" i="10"/>
  <c r="V646" i="10"/>
  <c r="T646" i="10" s="1"/>
  <c r="X646" i="10"/>
  <c r="Y646" i="10"/>
  <c r="Z646" i="10"/>
  <c r="P100" i="10"/>
  <c r="Q100" i="10"/>
  <c r="R100" i="10"/>
  <c r="S100" i="10"/>
  <c r="U100" i="10"/>
  <c r="V647" i="10"/>
  <c r="T647" i="10" s="1"/>
  <c r="X647" i="10"/>
  <c r="Y647" i="10"/>
  <c r="Z647" i="10"/>
  <c r="P101" i="10"/>
  <c r="Q101" i="10"/>
  <c r="R101" i="10"/>
  <c r="S101" i="10"/>
  <c r="U101" i="10"/>
  <c r="V648" i="10"/>
  <c r="X648" i="10"/>
  <c r="Y648" i="10"/>
  <c r="Z648" i="10"/>
  <c r="P102" i="10"/>
  <c r="Q102" i="10"/>
  <c r="R102" i="10"/>
  <c r="S102" i="10"/>
  <c r="U102" i="10"/>
  <c r="V649" i="10"/>
  <c r="X649" i="10"/>
  <c r="Y649" i="10"/>
  <c r="Z649" i="10"/>
  <c r="P103" i="10"/>
  <c r="Q103" i="10"/>
  <c r="R103" i="10"/>
  <c r="S103" i="10"/>
  <c r="U103" i="10"/>
  <c r="V650" i="10"/>
  <c r="X650" i="10"/>
  <c r="Y650" i="10"/>
  <c r="Z650" i="10"/>
  <c r="P104" i="10"/>
  <c r="Q104" i="10"/>
  <c r="R104" i="10"/>
  <c r="S104" i="10"/>
  <c r="U104" i="10"/>
  <c r="V651" i="10"/>
  <c r="X651" i="10"/>
  <c r="Y651" i="10"/>
  <c r="Z651" i="10"/>
  <c r="P105" i="10"/>
  <c r="Q105" i="10"/>
  <c r="R105" i="10"/>
  <c r="S105" i="10"/>
  <c r="U105" i="10"/>
  <c r="V652" i="10"/>
  <c r="X652" i="10"/>
  <c r="Y652" i="10"/>
  <c r="Z652" i="10"/>
  <c r="P106" i="10"/>
  <c r="Q106" i="10"/>
  <c r="R106" i="10"/>
  <c r="S106" i="10"/>
  <c r="U106" i="10"/>
  <c r="V653" i="10"/>
  <c r="X653" i="10"/>
  <c r="Y653" i="10"/>
  <c r="Z653" i="10"/>
  <c r="P107" i="10"/>
  <c r="Q107" i="10"/>
  <c r="R107" i="10"/>
  <c r="S107" i="10"/>
  <c r="U107" i="10"/>
  <c r="V654" i="10"/>
  <c r="X654" i="10"/>
  <c r="Y654" i="10"/>
  <c r="Z654" i="10"/>
  <c r="P108" i="10"/>
  <c r="Q108" i="10"/>
  <c r="R108" i="10"/>
  <c r="S108" i="10"/>
  <c r="U108" i="10"/>
  <c r="V655" i="10"/>
  <c r="X655" i="10"/>
  <c r="Y655" i="10"/>
  <c r="Z655" i="10"/>
  <c r="P109" i="10"/>
  <c r="Q109" i="10"/>
  <c r="R109" i="10"/>
  <c r="S109" i="10"/>
  <c r="U109" i="10"/>
  <c r="V656" i="10"/>
  <c r="X656" i="10"/>
  <c r="Y656" i="10"/>
  <c r="Z656" i="10"/>
  <c r="P110" i="10"/>
  <c r="Q110" i="10"/>
  <c r="R110" i="10"/>
  <c r="S110" i="10"/>
  <c r="U110" i="10"/>
  <c r="V657" i="10"/>
  <c r="X657" i="10"/>
  <c r="Y657" i="10"/>
  <c r="Z657" i="10"/>
  <c r="P111" i="10"/>
  <c r="Q111" i="10"/>
  <c r="R111" i="10"/>
  <c r="S111" i="10"/>
  <c r="U111" i="10"/>
  <c r="V658" i="10"/>
  <c r="X658" i="10"/>
  <c r="Y658" i="10"/>
  <c r="Z658" i="10"/>
  <c r="P112" i="10"/>
  <c r="Q112" i="10"/>
  <c r="R112" i="10"/>
  <c r="S112" i="10"/>
  <c r="U112" i="10"/>
  <c r="V659" i="10"/>
  <c r="X659" i="10"/>
  <c r="Y659" i="10"/>
  <c r="Z659" i="10"/>
  <c r="P113" i="10"/>
  <c r="Q113" i="10"/>
  <c r="R113" i="10"/>
  <c r="S113" i="10"/>
  <c r="U113" i="10"/>
  <c r="V660" i="10"/>
  <c r="X660" i="10"/>
  <c r="Y660" i="10"/>
  <c r="Z660" i="10"/>
  <c r="P114" i="10"/>
  <c r="Q114" i="10"/>
  <c r="R114" i="10"/>
  <c r="S114" i="10"/>
  <c r="U114" i="10"/>
  <c r="V661" i="10"/>
  <c r="X661" i="10"/>
  <c r="Y661" i="10"/>
  <c r="Z661" i="10"/>
  <c r="P115" i="10"/>
  <c r="Q115" i="10"/>
  <c r="R115" i="10"/>
  <c r="S115" i="10"/>
  <c r="U115" i="10"/>
  <c r="V662" i="10"/>
  <c r="X662" i="10"/>
  <c r="Y662" i="10"/>
  <c r="Z662" i="10"/>
  <c r="P116" i="10"/>
  <c r="Q116" i="10"/>
  <c r="R116" i="10"/>
  <c r="S116" i="10"/>
  <c r="U116" i="10"/>
  <c r="V663" i="10"/>
  <c r="X663" i="10"/>
  <c r="Y663" i="10"/>
  <c r="Z663" i="10"/>
  <c r="P117" i="10"/>
  <c r="Q117" i="10"/>
  <c r="R117" i="10"/>
  <c r="S117" i="10"/>
  <c r="U117" i="10"/>
  <c r="V664" i="10"/>
  <c r="X664" i="10"/>
  <c r="Y664" i="10"/>
  <c r="Z664" i="10"/>
  <c r="P118" i="10"/>
  <c r="Q118" i="10"/>
  <c r="R118" i="10"/>
  <c r="S118" i="10"/>
  <c r="U118" i="10"/>
  <c r="V665" i="10"/>
  <c r="X665" i="10"/>
  <c r="Y665" i="10"/>
  <c r="Z665" i="10"/>
  <c r="P119" i="10"/>
  <c r="Q119" i="10"/>
  <c r="R119" i="10"/>
  <c r="S119" i="10"/>
  <c r="U119" i="10"/>
  <c r="V666" i="10"/>
  <c r="X666" i="10"/>
  <c r="Y666" i="10"/>
  <c r="Z666" i="10"/>
  <c r="P120" i="10"/>
  <c r="Q120" i="10"/>
  <c r="R120" i="10"/>
  <c r="S120" i="10"/>
  <c r="U120" i="10"/>
  <c r="V667" i="10"/>
  <c r="X667" i="10"/>
  <c r="Y667" i="10"/>
  <c r="Z667" i="10"/>
  <c r="P121" i="10"/>
  <c r="Q121" i="10"/>
  <c r="R121" i="10"/>
  <c r="S121" i="10"/>
  <c r="U121" i="10"/>
  <c r="V668" i="10"/>
  <c r="X668" i="10"/>
  <c r="Y668" i="10"/>
  <c r="Z668" i="10"/>
  <c r="P400" i="10"/>
  <c r="Q400" i="10"/>
  <c r="R400" i="10"/>
  <c r="S400" i="10"/>
  <c r="U400" i="10"/>
  <c r="V669" i="10"/>
  <c r="X669" i="10"/>
  <c r="Y669" i="10"/>
  <c r="Z669" i="10"/>
  <c r="P401" i="10"/>
  <c r="Q401" i="10"/>
  <c r="R401" i="10"/>
  <c r="S401" i="10"/>
  <c r="U401" i="10"/>
  <c r="V670" i="10"/>
  <c r="X670" i="10"/>
  <c r="Y670" i="10"/>
  <c r="Z670" i="10"/>
  <c r="P402" i="10"/>
  <c r="Q402" i="10"/>
  <c r="R402" i="10"/>
  <c r="S402" i="10"/>
  <c r="U402" i="10"/>
  <c r="V671" i="10"/>
  <c r="X671" i="10"/>
  <c r="Y671" i="10"/>
  <c r="Z671" i="10"/>
  <c r="P403" i="10"/>
  <c r="Q403" i="10"/>
  <c r="R403" i="10"/>
  <c r="S403" i="10"/>
  <c r="U403" i="10"/>
  <c r="V672" i="10"/>
  <c r="X672" i="10"/>
  <c r="Y672" i="10"/>
  <c r="Z672" i="10"/>
  <c r="P404" i="10"/>
  <c r="Q404" i="10"/>
  <c r="R404" i="10"/>
  <c r="S404" i="10"/>
  <c r="U404" i="10"/>
  <c r="V673" i="10"/>
  <c r="X673" i="10"/>
  <c r="Y673" i="10"/>
  <c r="Z673" i="10"/>
  <c r="P405" i="10"/>
  <c r="Q405" i="10"/>
  <c r="R405" i="10"/>
  <c r="S405" i="10"/>
  <c r="U405" i="10"/>
  <c r="V674" i="10"/>
  <c r="X674" i="10"/>
  <c r="Y674" i="10"/>
  <c r="Z674" i="10"/>
  <c r="P406" i="10"/>
  <c r="Q406" i="10"/>
  <c r="R406" i="10"/>
  <c r="S406" i="10"/>
  <c r="U406" i="10"/>
  <c r="V675" i="10"/>
  <c r="X675" i="10"/>
  <c r="Y675" i="10"/>
  <c r="Z675" i="10"/>
  <c r="P407" i="10"/>
  <c r="Q407" i="10"/>
  <c r="R407" i="10"/>
  <c r="S407" i="10"/>
  <c r="U407" i="10"/>
  <c r="V676" i="10"/>
  <c r="X676" i="10"/>
  <c r="Y676" i="10"/>
  <c r="Z676" i="10"/>
  <c r="P408" i="10"/>
  <c r="Q408" i="10"/>
  <c r="R408" i="10"/>
  <c r="S408" i="10"/>
  <c r="U408" i="10"/>
  <c r="V677" i="10"/>
  <c r="X677" i="10"/>
  <c r="Y677" i="10"/>
  <c r="Z677" i="10"/>
  <c r="P409" i="10"/>
  <c r="Q409" i="10"/>
  <c r="R409" i="10"/>
  <c r="S409" i="10"/>
  <c r="U409" i="10"/>
  <c r="V678" i="10"/>
  <c r="X678" i="10"/>
  <c r="Y678" i="10"/>
  <c r="Z678" i="10"/>
  <c r="P410" i="10"/>
  <c r="Q410" i="10"/>
  <c r="R410" i="10"/>
  <c r="S410" i="10"/>
  <c r="U410" i="10"/>
  <c r="V679" i="10"/>
  <c r="X679" i="10"/>
  <c r="Y679" i="10"/>
  <c r="Z679" i="10"/>
  <c r="P411" i="10"/>
  <c r="Q411" i="10"/>
  <c r="R411" i="10"/>
  <c r="S411" i="10"/>
  <c r="U411" i="10"/>
  <c r="V680" i="10"/>
  <c r="X680" i="10"/>
  <c r="Y680" i="10"/>
  <c r="Z680" i="10"/>
  <c r="P412" i="10"/>
  <c r="Q412" i="10"/>
  <c r="R412" i="10"/>
  <c r="S412" i="10"/>
  <c r="U412" i="10"/>
  <c r="V681" i="10"/>
  <c r="X681" i="10"/>
  <c r="Y681" i="10"/>
  <c r="Z681" i="10"/>
  <c r="P413" i="10"/>
  <c r="Q413" i="10"/>
  <c r="R413" i="10"/>
  <c r="S413" i="10"/>
  <c r="U413" i="10"/>
  <c r="V682" i="10"/>
  <c r="X682" i="10"/>
  <c r="Y682" i="10"/>
  <c r="Z682" i="10"/>
  <c r="P196" i="10"/>
  <c r="Q196" i="10"/>
  <c r="R196" i="10"/>
  <c r="S196" i="10"/>
  <c r="U196" i="10"/>
  <c r="V683" i="10"/>
  <c r="X683" i="10"/>
  <c r="Y683" i="10"/>
  <c r="Z683" i="10"/>
  <c r="P197" i="10"/>
  <c r="Q197" i="10"/>
  <c r="R197" i="10"/>
  <c r="S197" i="10"/>
  <c r="U197" i="10"/>
  <c r="V684" i="10"/>
  <c r="X684" i="10"/>
  <c r="Y684" i="10"/>
  <c r="Z684" i="10"/>
  <c r="P198" i="10"/>
  <c r="Q198" i="10"/>
  <c r="R198" i="10"/>
  <c r="S198" i="10"/>
  <c r="U198" i="10"/>
  <c r="V685" i="10"/>
  <c r="X685" i="10"/>
  <c r="Y685" i="10"/>
  <c r="Z685" i="10"/>
  <c r="P199" i="10"/>
  <c r="Q199" i="10"/>
  <c r="R199" i="10"/>
  <c r="S199" i="10"/>
  <c r="U199" i="10"/>
  <c r="V686" i="10"/>
  <c r="X686" i="10"/>
  <c r="Y686" i="10"/>
  <c r="Z686" i="10"/>
  <c r="P337" i="10"/>
  <c r="Q337" i="10"/>
  <c r="R337" i="10"/>
  <c r="S337" i="10"/>
  <c r="U337" i="10"/>
  <c r="V687" i="10"/>
  <c r="X687" i="10"/>
  <c r="Y687" i="10"/>
  <c r="Z687" i="10"/>
  <c r="P338" i="10"/>
  <c r="Q338" i="10"/>
  <c r="R338" i="10"/>
  <c r="S338" i="10"/>
  <c r="U338" i="10"/>
  <c r="V688" i="10"/>
  <c r="X688" i="10"/>
  <c r="Y688" i="10"/>
  <c r="Z688" i="10"/>
  <c r="P339" i="10"/>
  <c r="Q339" i="10"/>
  <c r="R339" i="10"/>
  <c r="S339" i="10"/>
  <c r="U339" i="10"/>
  <c r="V689" i="10"/>
  <c r="X689" i="10"/>
  <c r="Y689" i="10"/>
  <c r="Z689" i="10"/>
  <c r="P340" i="10"/>
  <c r="Q340" i="10"/>
  <c r="R340" i="10"/>
  <c r="S340" i="10"/>
  <c r="U340" i="10"/>
  <c r="V690" i="10"/>
  <c r="X690" i="10"/>
  <c r="Y690" i="10"/>
  <c r="Z690" i="10"/>
  <c r="P341" i="10"/>
  <c r="Q341" i="10"/>
  <c r="R341" i="10"/>
  <c r="S341" i="10"/>
  <c r="U341" i="10"/>
  <c r="V691" i="10"/>
  <c r="X691" i="10"/>
  <c r="Y691" i="10"/>
  <c r="Z691" i="10"/>
  <c r="P385" i="10"/>
  <c r="Q385" i="10"/>
  <c r="R385" i="10"/>
  <c r="S385" i="10"/>
  <c r="U385" i="10"/>
  <c r="V692" i="10"/>
  <c r="X692" i="10"/>
  <c r="Y692" i="10"/>
  <c r="Z692" i="10"/>
  <c r="P386" i="10"/>
  <c r="Q386" i="10"/>
  <c r="R386" i="10"/>
  <c r="S386" i="10"/>
  <c r="U386" i="10"/>
  <c r="V693" i="10"/>
  <c r="X693" i="10"/>
  <c r="Y693" i="10"/>
  <c r="Z693" i="10"/>
  <c r="P387" i="10"/>
  <c r="Q387" i="10"/>
  <c r="R387" i="10"/>
  <c r="S387" i="10"/>
  <c r="U387" i="10"/>
  <c r="V694" i="10"/>
  <c r="X694" i="10"/>
  <c r="Y694" i="10"/>
  <c r="Z694" i="10"/>
  <c r="P388" i="10"/>
  <c r="Q388" i="10"/>
  <c r="R388" i="10"/>
  <c r="S388" i="10"/>
  <c r="U388" i="10"/>
  <c r="V695" i="10"/>
  <c r="X695" i="10"/>
  <c r="Y695" i="10"/>
  <c r="Z695" i="10"/>
  <c r="P389" i="10"/>
  <c r="Q389" i="10"/>
  <c r="R389" i="10"/>
  <c r="S389" i="10"/>
  <c r="U389" i="10"/>
  <c r="V696" i="10"/>
  <c r="X696" i="10"/>
  <c r="Y696" i="10"/>
  <c r="Z696" i="10"/>
  <c r="P315" i="10"/>
  <c r="Q315" i="10"/>
  <c r="R315" i="10"/>
  <c r="S315" i="10"/>
  <c r="U315" i="10"/>
  <c r="V697" i="10"/>
  <c r="X697" i="10"/>
  <c r="Y697" i="10"/>
  <c r="Z697" i="10"/>
  <c r="P316" i="10"/>
  <c r="Q316" i="10"/>
  <c r="R316" i="10"/>
  <c r="S316" i="10"/>
  <c r="U316" i="10"/>
  <c r="V698" i="10"/>
  <c r="X698" i="10"/>
  <c r="Y698" i="10"/>
  <c r="Z698" i="10"/>
  <c r="P317" i="10"/>
  <c r="Q317" i="10"/>
  <c r="R317" i="10"/>
  <c r="S317" i="10"/>
  <c r="U317" i="10"/>
  <c r="V699" i="10"/>
  <c r="X699" i="10"/>
  <c r="Y699" i="10"/>
  <c r="Z699" i="10"/>
  <c r="P318" i="10"/>
  <c r="Q318" i="10"/>
  <c r="R318" i="10"/>
  <c r="S318" i="10"/>
  <c r="U318" i="10"/>
  <c r="V700" i="10"/>
  <c r="X700" i="10"/>
  <c r="Y700" i="10"/>
  <c r="Z700" i="10"/>
  <c r="P319" i="10"/>
  <c r="Q319" i="10"/>
  <c r="R319" i="10"/>
  <c r="S319" i="10"/>
  <c r="U319" i="10"/>
  <c r="V701" i="10"/>
  <c r="X701" i="10"/>
  <c r="Y701" i="10"/>
  <c r="Z701" i="10"/>
  <c r="P217" i="10"/>
  <c r="Q217" i="10"/>
  <c r="R217" i="10"/>
  <c r="S217" i="10"/>
  <c r="U217" i="10"/>
  <c r="V702" i="10"/>
  <c r="X702" i="10"/>
  <c r="Y702" i="10"/>
  <c r="Z702" i="10"/>
  <c r="P218" i="10"/>
  <c r="Q218" i="10"/>
  <c r="R218" i="10"/>
  <c r="S218" i="10"/>
  <c r="U218" i="10"/>
  <c r="V703" i="10"/>
  <c r="X703" i="10"/>
  <c r="Y703" i="10"/>
  <c r="Z703" i="10"/>
  <c r="P219" i="10"/>
  <c r="Q219" i="10"/>
  <c r="R219" i="10"/>
  <c r="S219" i="10"/>
  <c r="U219" i="10"/>
  <c r="V704" i="10"/>
  <c r="X704" i="10"/>
  <c r="Y704" i="10"/>
  <c r="Z704" i="10"/>
  <c r="P220" i="10"/>
  <c r="Q220" i="10"/>
  <c r="R220" i="10"/>
  <c r="S220" i="10"/>
  <c r="U220" i="10"/>
  <c r="V705" i="10"/>
  <c r="X705" i="10"/>
  <c r="Y705" i="10"/>
  <c r="Z705" i="10"/>
  <c r="P221" i="10"/>
  <c r="Q221" i="10"/>
  <c r="R221" i="10"/>
  <c r="S221" i="10"/>
  <c r="U221" i="10"/>
  <c r="V706" i="10"/>
  <c r="X706" i="10"/>
  <c r="Y706" i="10"/>
  <c r="Z706" i="10"/>
  <c r="P93" i="10"/>
  <c r="Q93" i="10"/>
  <c r="R93" i="10"/>
  <c r="S93" i="10"/>
  <c r="U93" i="10"/>
  <c r="V707" i="10"/>
  <c r="X707" i="10"/>
  <c r="Y707" i="10"/>
  <c r="Z707" i="10"/>
  <c r="P390" i="10"/>
  <c r="Q390" i="10"/>
  <c r="R390" i="10"/>
  <c r="S390" i="10"/>
  <c r="U390" i="10"/>
  <c r="V708" i="10"/>
  <c r="X708" i="10"/>
  <c r="Y708" i="10"/>
  <c r="Z708" i="10"/>
  <c r="P6" i="10"/>
  <c r="Q6" i="10"/>
  <c r="R6" i="10"/>
  <c r="S6" i="10"/>
  <c r="U6" i="10"/>
  <c r="V709" i="10"/>
  <c r="X709" i="10"/>
  <c r="Y709" i="10"/>
  <c r="Z709" i="10"/>
  <c r="P17" i="10"/>
  <c r="Q17" i="10"/>
  <c r="R17" i="10"/>
  <c r="S17" i="10"/>
  <c r="U17" i="10"/>
  <c r="V710" i="10"/>
  <c r="X710" i="10"/>
  <c r="Y710" i="10"/>
  <c r="Z710" i="10"/>
  <c r="P18" i="10"/>
  <c r="Q18" i="10"/>
  <c r="R18" i="10"/>
  <c r="S18" i="10"/>
  <c r="U18" i="10"/>
  <c r="V711" i="10"/>
  <c r="X711" i="10"/>
  <c r="Y711" i="10"/>
  <c r="Z711" i="10"/>
  <c r="P19" i="10"/>
  <c r="Q19" i="10"/>
  <c r="R19" i="10"/>
  <c r="S19" i="10"/>
  <c r="U19" i="10"/>
  <c r="V712" i="10"/>
  <c r="X712" i="10"/>
  <c r="Y712" i="10"/>
  <c r="Z712" i="10"/>
  <c r="P20" i="10"/>
  <c r="Q20" i="10"/>
  <c r="R20" i="10"/>
  <c r="S20" i="10"/>
  <c r="U20" i="10"/>
  <c r="V713" i="10"/>
  <c r="X713" i="10"/>
  <c r="Y713" i="10"/>
  <c r="Z713" i="10"/>
  <c r="P21" i="10"/>
  <c r="Q21" i="10"/>
  <c r="R21" i="10"/>
  <c r="S21" i="10"/>
  <c r="U21" i="10"/>
  <c r="V714" i="10"/>
  <c r="X714" i="10"/>
  <c r="Y714" i="10"/>
  <c r="Z714" i="10"/>
  <c r="P22" i="10"/>
  <c r="Q22" i="10"/>
  <c r="R22" i="10"/>
  <c r="S22" i="10"/>
  <c r="U22" i="10"/>
  <c r="V715" i="10"/>
  <c r="X715" i="10"/>
  <c r="Y715" i="10"/>
  <c r="Z715" i="10"/>
  <c r="P23" i="10"/>
  <c r="Q23" i="10"/>
  <c r="R23" i="10"/>
  <c r="S23" i="10"/>
  <c r="U23" i="10"/>
  <c r="V716" i="10"/>
  <c r="X716" i="10"/>
  <c r="Y716" i="10"/>
  <c r="Z716" i="10"/>
  <c r="P24" i="10"/>
  <c r="Q24" i="10"/>
  <c r="R24" i="10"/>
  <c r="S24" i="10"/>
  <c r="U24" i="10"/>
  <c r="V717" i="10"/>
  <c r="X717" i="10"/>
  <c r="Y717" i="10"/>
  <c r="Z717" i="10"/>
  <c r="P25" i="10"/>
  <c r="Q25" i="10"/>
  <c r="R25" i="10"/>
  <c r="S25" i="10"/>
  <c r="U25" i="10"/>
  <c r="V718" i="10"/>
  <c r="X718" i="10"/>
  <c r="Y718" i="10"/>
  <c r="Z718" i="10"/>
  <c r="P49" i="10"/>
  <c r="Q49" i="10"/>
  <c r="R49" i="10"/>
  <c r="S49" i="10"/>
  <c r="U49" i="10"/>
  <c r="V719" i="10"/>
  <c r="X719" i="10"/>
  <c r="Y719" i="10"/>
  <c r="Z719" i="10"/>
  <c r="P26" i="10"/>
  <c r="Q26" i="10"/>
  <c r="R26" i="10"/>
  <c r="S26" i="10"/>
  <c r="U26" i="10"/>
  <c r="V720" i="10"/>
  <c r="X720" i="10"/>
  <c r="Y720" i="10"/>
  <c r="Z720" i="10"/>
  <c r="P272" i="10"/>
  <c r="Q272" i="10"/>
  <c r="R272" i="10"/>
  <c r="S272" i="10"/>
  <c r="U272" i="10"/>
  <c r="V721" i="10"/>
  <c r="X721" i="10"/>
  <c r="Y721" i="10"/>
  <c r="Z721" i="10"/>
  <c r="P273" i="10"/>
  <c r="Q273" i="10"/>
  <c r="R273" i="10"/>
  <c r="S273" i="10"/>
  <c r="U273" i="10"/>
  <c r="V722" i="10"/>
  <c r="X722" i="10"/>
  <c r="Y722" i="10"/>
  <c r="Z722" i="10"/>
  <c r="P274" i="10"/>
  <c r="Q274" i="10"/>
  <c r="R274" i="10"/>
  <c r="S274" i="10"/>
  <c r="U274" i="10"/>
  <c r="V723" i="10"/>
  <c r="X723" i="10"/>
  <c r="Y723" i="10"/>
  <c r="Z723" i="10"/>
  <c r="P275" i="10"/>
  <c r="Q275" i="10"/>
  <c r="R275" i="10"/>
  <c r="S275" i="10"/>
  <c r="U275" i="10"/>
  <c r="V724" i="10"/>
  <c r="X724" i="10"/>
  <c r="Y724" i="10"/>
  <c r="Z724" i="10"/>
  <c r="P276" i="10"/>
  <c r="Q276" i="10"/>
  <c r="R276" i="10"/>
  <c r="S276" i="10"/>
  <c r="U276" i="10"/>
  <c r="V725" i="10"/>
  <c r="X725" i="10"/>
  <c r="Y725" i="10"/>
  <c r="Z725" i="10"/>
  <c r="P144" i="10"/>
  <c r="Q144" i="10"/>
  <c r="R144" i="10"/>
  <c r="S144" i="10"/>
  <c r="U144" i="10"/>
  <c r="V726" i="10"/>
  <c r="X726" i="10"/>
  <c r="Y726" i="10"/>
  <c r="Z726" i="10"/>
  <c r="P7" i="10"/>
  <c r="Q7" i="10"/>
  <c r="R7" i="10"/>
  <c r="S7" i="10"/>
  <c r="U7" i="10"/>
  <c r="V727" i="10"/>
  <c r="X727" i="10"/>
  <c r="Y727" i="10"/>
  <c r="Z727" i="10"/>
  <c r="P8" i="10"/>
  <c r="Q8" i="10"/>
  <c r="R8" i="10"/>
  <c r="S8" i="10"/>
  <c r="U8" i="10"/>
  <c r="V728" i="10"/>
  <c r="X728" i="10"/>
  <c r="Y728" i="10"/>
  <c r="Z728" i="10"/>
  <c r="P9" i="10"/>
  <c r="Q9" i="10"/>
  <c r="R9" i="10"/>
  <c r="S9" i="10"/>
  <c r="U9" i="10"/>
  <c r="V729" i="10"/>
  <c r="X729" i="10"/>
  <c r="Y729" i="10"/>
  <c r="Z729" i="10"/>
  <c r="P10" i="10"/>
  <c r="Q10" i="10"/>
  <c r="R10" i="10"/>
  <c r="S10" i="10"/>
  <c r="N14" i="10" s="1"/>
  <c r="U10" i="10"/>
  <c r="V730" i="10"/>
  <c r="X730" i="10"/>
  <c r="Y730" i="10"/>
  <c r="Z730" i="10"/>
  <c r="P11" i="10"/>
  <c r="Q11" i="10"/>
  <c r="R11" i="10"/>
  <c r="S11" i="10"/>
  <c r="U11" i="10"/>
  <c r="V731" i="10"/>
  <c r="X731" i="10"/>
  <c r="Y731" i="10"/>
  <c r="Z731" i="10"/>
  <c r="P145" i="10"/>
  <c r="Q145" i="10"/>
  <c r="R145" i="10"/>
  <c r="S145" i="10"/>
  <c r="U145" i="10"/>
  <c r="V732" i="10"/>
  <c r="X732" i="10"/>
  <c r="Y732" i="10"/>
  <c r="Z732" i="10"/>
  <c r="P146" i="10"/>
  <c r="Q146" i="10"/>
  <c r="R146" i="10"/>
  <c r="S146" i="10"/>
  <c r="U146" i="10"/>
  <c r="V733" i="10"/>
  <c r="X733" i="10"/>
  <c r="Y733" i="10"/>
  <c r="Z733" i="10"/>
  <c r="P147" i="10"/>
  <c r="Q147" i="10"/>
  <c r="R147" i="10"/>
  <c r="S147" i="10"/>
  <c r="U147" i="10"/>
  <c r="V734" i="10"/>
  <c r="X734" i="10"/>
  <c r="Y734" i="10"/>
  <c r="Z734" i="10"/>
  <c r="P148" i="10"/>
  <c r="Q148" i="10"/>
  <c r="R148" i="10"/>
  <c r="S148" i="10"/>
  <c r="U148" i="10"/>
  <c r="V735" i="10"/>
  <c r="X735" i="10"/>
  <c r="Y735" i="10"/>
  <c r="Z735" i="10"/>
  <c r="P149" i="10"/>
  <c r="Q149" i="10"/>
  <c r="R149" i="10"/>
  <c r="S149" i="10"/>
  <c r="U149" i="10"/>
  <c r="V736" i="10"/>
  <c r="X736" i="10"/>
  <c r="Y736" i="10"/>
  <c r="Z736" i="10"/>
  <c r="P150" i="10"/>
  <c r="Q150" i="10"/>
  <c r="R150" i="10"/>
  <c r="S150" i="10"/>
  <c r="U150" i="10"/>
  <c r="V737" i="10"/>
  <c r="X737" i="10"/>
  <c r="Y737" i="10"/>
  <c r="Z737" i="10"/>
  <c r="P151" i="10"/>
  <c r="Q151" i="10"/>
  <c r="R151" i="10"/>
  <c r="S151" i="10"/>
  <c r="U151" i="10"/>
  <c r="V738" i="10"/>
  <c r="X738" i="10"/>
  <c r="Y738" i="10"/>
  <c r="Z738" i="10"/>
  <c r="P152" i="10"/>
  <c r="Q152" i="10"/>
  <c r="R152" i="10"/>
  <c r="S152" i="10"/>
  <c r="U152" i="10"/>
  <c r="V739" i="10"/>
  <c r="X739" i="10"/>
  <c r="Y739" i="10"/>
  <c r="Z739" i="10"/>
  <c r="P153" i="10"/>
  <c r="Q153" i="10"/>
  <c r="R153" i="10"/>
  <c r="S153" i="10"/>
  <c r="U153" i="10"/>
  <c r="V740" i="10"/>
  <c r="X740" i="10"/>
  <c r="Y740" i="10"/>
  <c r="Z740" i="10"/>
  <c r="P154" i="10"/>
  <c r="Q154" i="10"/>
  <c r="R154" i="10"/>
  <c r="S154" i="10"/>
  <c r="U154" i="10"/>
  <c r="V741" i="10"/>
  <c r="X741" i="10"/>
  <c r="Y741" i="10"/>
  <c r="Z741" i="10"/>
  <c r="P155" i="10"/>
  <c r="Q155" i="10"/>
  <c r="R155" i="10"/>
  <c r="S155" i="10"/>
  <c r="U155" i="10"/>
  <c r="V742" i="10"/>
  <c r="X742" i="10"/>
  <c r="Y742" i="10"/>
  <c r="Z742" i="10"/>
  <c r="P156" i="10"/>
  <c r="Q156" i="10"/>
  <c r="R156" i="10"/>
  <c r="S156" i="10"/>
  <c r="U156" i="10"/>
  <c r="V743" i="10"/>
  <c r="X743" i="10"/>
  <c r="Y743" i="10"/>
  <c r="Z743" i="10"/>
  <c r="P157" i="10"/>
  <c r="Q157" i="10"/>
  <c r="R157" i="10"/>
  <c r="S157" i="10"/>
  <c r="U157" i="10"/>
  <c r="V744" i="10"/>
  <c r="X744" i="10"/>
  <c r="Y744" i="10"/>
  <c r="Z744" i="10"/>
  <c r="P158" i="10"/>
  <c r="Q158" i="10"/>
  <c r="R158" i="10"/>
  <c r="S158" i="10"/>
  <c r="U158" i="10"/>
  <c r="V745" i="10"/>
  <c r="X745" i="10"/>
  <c r="Y745" i="10"/>
  <c r="Z745" i="10"/>
  <c r="P159" i="10"/>
  <c r="Q159" i="10"/>
  <c r="R159" i="10"/>
  <c r="S159" i="10"/>
  <c r="U159" i="10"/>
  <c r="V746" i="10"/>
  <c r="X746" i="10"/>
  <c r="Y746" i="10"/>
  <c r="Z746" i="10"/>
  <c r="P160" i="10"/>
  <c r="Q160" i="10"/>
  <c r="R160" i="10"/>
  <c r="S160" i="10"/>
  <c r="U160" i="10"/>
  <c r="V747" i="10"/>
  <c r="X747" i="10"/>
  <c r="Y747" i="10"/>
  <c r="Z747" i="10"/>
  <c r="P161" i="10"/>
  <c r="Q161" i="10"/>
  <c r="R161" i="10"/>
  <c r="S161" i="10"/>
  <c r="U161" i="10"/>
  <c r="V748" i="10"/>
  <c r="X748" i="10"/>
  <c r="Y748" i="10"/>
  <c r="Z748" i="10"/>
  <c r="P162" i="10"/>
  <c r="Q162" i="10"/>
  <c r="R162" i="10"/>
  <c r="S162" i="10"/>
  <c r="U162" i="10"/>
  <c r="V749" i="10"/>
  <c r="X749" i="10"/>
  <c r="Y749" i="10"/>
  <c r="Z749" i="10"/>
  <c r="P163" i="10"/>
  <c r="Q163" i="10"/>
  <c r="R163" i="10"/>
  <c r="S163" i="10"/>
  <c r="U163" i="10"/>
  <c r="V750" i="10"/>
  <c r="X750" i="10"/>
  <c r="Y750" i="10"/>
  <c r="Z750" i="10"/>
  <c r="P164" i="10"/>
  <c r="Q164" i="10"/>
  <c r="R164" i="10"/>
  <c r="S164" i="10"/>
  <c r="U164" i="10"/>
  <c r="V751" i="10"/>
  <c r="X751" i="10"/>
  <c r="Y751" i="10"/>
  <c r="Z751" i="10"/>
  <c r="P67" i="10"/>
  <c r="Q67" i="10"/>
  <c r="R67" i="10"/>
  <c r="S67" i="10"/>
  <c r="U67" i="10"/>
  <c r="V752" i="10"/>
  <c r="X752" i="10"/>
  <c r="Y752" i="10"/>
  <c r="Z752" i="10"/>
  <c r="P122" i="10"/>
  <c r="Q122" i="10"/>
  <c r="R122" i="10"/>
  <c r="S122" i="10"/>
  <c r="U122" i="10"/>
  <c r="V753" i="10"/>
  <c r="X753" i="10"/>
  <c r="Y753" i="10"/>
  <c r="Z753" i="10"/>
  <c r="P222" i="10"/>
  <c r="Q222" i="10"/>
  <c r="R222" i="10"/>
  <c r="S222" i="10"/>
  <c r="U222" i="10"/>
  <c r="V754" i="10"/>
  <c r="X754" i="10"/>
  <c r="Y754" i="10"/>
  <c r="Z754" i="10"/>
  <c r="P223" i="10"/>
  <c r="Q223" i="10"/>
  <c r="R223" i="10"/>
  <c r="S223" i="10"/>
  <c r="U223" i="10"/>
  <c r="V755" i="10"/>
  <c r="X755" i="10"/>
  <c r="Y755" i="10"/>
  <c r="Z755" i="10"/>
  <c r="P224" i="10"/>
  <c r="Q224" i="10"/>
  <c r="R224" i="10"/>
  <c r="S224" i="10"/>
  <c r="U224" i="10"/>
  <c r="V756" i="10"/>
  <c r="X756" i="10"/>
  <c r="Y756" i="10"/>
  <c r="Z756" i="10"/>
  <c r="P225" i="10"/>
  <c r="Q225" i="10"/>
  <c r="R225" i="10"/>
  <c r="S225" i="10"/>
  <c r="U225" i="10"/>
  <c r="V757" i="10"/>
  <c r="X757" i="10"/>
  <c r="Y757" i="10"/>
  <c r="Z757" i="10"/>
  <c r="P226" i="10"/>
  <c r="Q226" i="10"/>
  <c r="R226" i="10"/>
  <c r="S226" i="10"/>
  <c r="U226" i="10"/>
  <c r="V758" i="10"/>
  <c r="X758" i="10"/>
  <c r="Y758" i="10"/>
  <c r="Z758" i="10"/>
  <c r="P227" i="10"/>
  <c r="Q227" i="10"/>
  <c r="R227" i="10"/>
  <c r="S227" i="10"/>
  <c r="U227" i="10"/>
  <c r="V759" i="10"/>
  <c r="X759" i="10"/>
  <c r="Y759" i="10"/>
  <c r="Z759" i="10"/>
  <c r="P228" i="10"/>
  <c r="Q228" i="10"/>
  <c r="R228" i="10"/>
  <c r="S228" i="10"/>
  <c r="U228" i="10"/>
  <c r="V760" i="10"/>
  <c r="X760" i="10"/>
  <c r="Y760" i="10"/>
  <c r="Z760" i="10"/>
  <c r="P229" i="10"/>
  <c r="Q229" i="10"/>
  <c r="R229" i="10"/>
  <c r="S229" i="10"/>
  <c r="U229" i="10"/>
  <c r="V761" i="10"/>
  <c r="X761" i="10"/>
  <c r="Y761" i="10"/>
  <c r="Z761" i="10"/>
  <c r="P230" i="10"/>
  <c r="Q230" i="10"/>
  <c r="R230" i="10"/>
  <c r="S230" i="10"/>
  <c r="U230" i="10"/>
  <c r="V762" i="10"/>
  <c r="X762" i="10"/>
  <c r="Y762" i="10"/>
  <c r="Z762" i="10"/>
  <c r="P231" i="10"/>
  <c r="Q231" i="10"/>
  <c r="R231" i="10"/>
  <c r="S231" i="10"/>
  <c r="U231" i="10"/>
  <c r="V763" i="10"/>
  <c r="X763" i="10"/>
  <c r="Y763" i="10"/>
  <c r="Z763" i="10"/>
  <c r="P232" i="10"/>
  <c r="Q232" i="10"/>
  <c r="R232" i="10"/>
  <c r="S232" i="10"/>
  <c r="U232" i="10"/>
  <c r="V764" i="10"/>
  <c r="X764" i="10"/>
  <c r="Y764" i="10"/>
  <c r="Z764" i="10"/>
  <c r="P233" i="10"/>
  <c r="Q233" i="10"/>
  <c r="R233" i="10"/>
  <c r="S233" i="10"/>
  <c r="U233" i="10"/>
  <c r="V765" i="10"/>
  <c r="X765" i="10"/>
  <c r="Y765" i="10"/>
  <c r="Z765" i="10"/>
  <c r="P234" i="10"/>
  <c r="Q234" i="10"/>
  <c r="R234" i="10"/>
  <c r="S234" i="10"/>
  <c r="U234" i="10"/>
  <c r="V766" i="10"/>
  <c r="X766" i="10"/>
  <c r="Y766" i="10"/>
  <c r="Z766" i="10"/>
  <c r="P235" i="10"/>
  <c r="Q235" i="10"/>
  <c r="R235" i="10"/>
  <c r="S235" i="10"/>
  <c r="U235" i="10"/>
  <c r="V767" i="10"/>
  <c r="X767" i="10"/>
  <c r="Y767" i="10"/>
  <c r="Z767" i="10"/>
  <c r="P236" i="10"/>
  <c r="Q236" i="10"/>
  <c r="R236" i="10"/>
  <c r="S236" i="10"/>
  <c r="U236" i="10"/>
  <c r="V768" i="10"/>
  <c r="X768" i="10"/>
  <c r="Y768" i="10"/>
  <c r="Z768" i="10"/>
  <c r="P237" i="10"/>
  <c r="Q237" i="10"/>
  <c r="R237" i="10"/>
  <c r="S237" i="10"/>
  <c r="U237" i="10"/>
  <c r="V769" i="10"/>
  <c r="X769" i="10"/>
  <c r="Y769" i="10"/>
  <c r="Z769" i="10"/>
  <c r="P238" i="10"/>
  <c r="Q238" i="10"/>
  <c r="R238" i="10"/>
  <c r="S238" i="10"/>
  <c r="U238" i="10"/>
  <c r="V770" i="10"/>
  <c r="X770" i="10"/>
  <c r="Y770" i="10"/>
  <c r="Z770" i="10"/>
  <c r="P239" i="10"/>
  <c r="Q239" i="10"/>
  <c r="R239" i="10"/>
  <c r="S239" i="10"/>
  <c r="U239" i="10"/>
  <c r="V771" i="10"/>
  <c r="X771" i="10"/>
  <c r="Y771" i="10"/>
  <c r="Z771" i="10"/>
  <c r="P240" i="10"/>
  <c r="Q240" i="10"/>
  <c r="R240" i="10"/>
  <c r="S240" i="10"/>
  <c r="U240" i="10"/>
  <c r="V772" i="10"/>
  <c r="X772" i="10"/>
  <c r="Y772" i="10"/>
  <c r="Z772" i="10"/>
  <c r="P241" i="10"/>
  <c r="Q241" i="10"/>
  <c r="R241" i="10"/>
  <c r="S241" i="10"/>
  <c r="U241" i="10"/>
  <c r="V773" i="10"/>
  <c r="X773" i="10"/>
  <c r="Y773" i="10"/>
  <c r="Z773" i="10"/>
  <c r="P242" i="10"/>
  <c r="Q242" i="10"/>
  <c r="R242" i="10"/>
  <c r="S242" i="10"/>
  <c r="U242" i="10"/>
  <c r="V774" i="10"/>
  <c r="X774" i="10"/>
  <c r="Y774" i="10"/>
  <c r="Z774" i="10"/>
  <c r="P342" i="10"/>
  <c r="Q342" i="10"/>
  <c r="R342" i="10"/>
  <c r="S342" i="10"/>
  <c r="U342" i="10"/>
  <c r="V775" i="10"/>
  <c r="X775" i="10"/>
  <c r="Y775" i="10"/>
  <c r="Z775" i="10"/>
  <c r="P123" i="10"/>
  <c r="Q123" i="10"/>
  <c r="R123" i="10"/>
  <c r="S123" i="10"/>
  <c r="U123" i="10"/>
  <c r="V776" i="10"/>
  <c r="X776" i="10"/>
  <c r="Y776" i="10"/>
  <c r="Z776" i="10"/>
  <c r="P124" i="10"/>
  <c r="Q124" i="10"/>
  <c r="R124" i="10"/>
  <c r="S124" i="10"/>
  <c r="U124" i="10"/>
  <c r="V777" i="10"/>
  <c r="X777" i="10"/>
  <c r="Y777" i="10"/>
  <c r="Z777" i="10"/>
  <c r="P125" i="10"/>
  <c r="Q125" i="10"/>
  <c r="R125" i="10"/>
  <c r="S125" i="10"/>
  <c r="U125" i="10"/>
  <c r="V778" i="10"/>
  <c r="X778" i="10"/>
  <c r="Y778" i="10"/>
  <c r="Z778" i="10"/>
  <c r="P126" i="10"/>
  <c r="Q126" i="10"/>
  <c r="R126" i="10"/>
  <c r="S126" i="10"/>
  <c r="U126" i="10"/>
  <c r="V779" i="10"/>
  <c r="X779" i="10"/>
  <c r="Y779" i="10"/>
  <c r="Z779" i="10"/>
  <c r="P127" i="10"/>
  <c r="Q127" i="10"/>
  <c r="R127" i="10"/>
  <c r="S127" i="10"/>
  <c r="U127" i="10"/>
  <c r="V780" i="10"/>
  <c r="X780" i="10"/>
  <c r="Y780" i="10"/>
  <c r="Z780" i="10"/>
  <c r="P128" i="10"/>
  <c r="Q128" i="10"/>
  <c r="R128" i="10"/>
  <c r="S128" i="10"/>
  <c r="U128" i="10"/>
  <c r="V781" i="10"/>
  <c r="X781" i="10"/>
  <c r="Y781" i="10"/>
  <c r="Z781" i="10"/>
  <c r="P129" i="10"/>
  <c r="Q129" i="10"/>
  <c r="R129" i="10"/>
  <c r="S129" i="10"/>
  <c r="U129" i="10"/>
  <c r="V782" i="10"/>
  <c r="X782" i="10"/>
  <c r="Y782" i="10"/>
  <c r="Z782" i="10"/>
  <c r="P130" i="10"/>
  <c r="Q130" i="10"/>
  <c r="R130" i="10"/>
  <c r="S130" i="10"/>
  <c r="U130" i="10"/>
  <c r="V783" i="10"/>
  <c r="X783" i="10"/>
  <c r="Y783" i="10"/>
  <c r="Z783" i="10"/>
  <c r="P131" i="10"/>
  <c r="Q131" i="10"/>
  <c r="R131" i="10"/>
  <c r="S131" i="10"/>
  <c r="U131" i="10"/>
  <c r="V784" i="10"/>
  <c r="X784" i="10"/>
  <c r="Y784" i="10"/>
  <c r="Z784" i="10"/>
  <c r="P132" i="10"/>
  <c r="Q132" i="10"/>
  <c r="R132" i="10"/>
  <c r="S132" i="10"/>
  <c r="U132" i="10"/>
  <c r="V785" i="10"/>
  <c r="X785" i="10"/>
  <c r="Y785" i="10"/>
  <c r="Z785" i="10"/>
  <c r="P133" i="10"/>
  <c r="Q133" i="10"/>
  <c r="R133" i="10"/>
  <c r="S133" i="10"/>
  <c r="U133" i="10"/>
  <c r="V786" i="10"/>
  <c r="X786" i="10"/>
  <c r="Y786" i="10"/>
  <c r="Z786" i="10"/>
  <c r="P134" i="10"/>
  <c r="Q134" i="10"/>
  <c r="R134" i="10"/>
  <c r="S134" i="10"/>
  <c r="U134" i="10"/>
  <c r="V787" i="10"/>
  <c r="X787" i="10"/>
  <c r="Y787" i="10"/>
  <c r="Z787" i="10"/>
  <c r="P135" i="10"/>
  <c r="Q135" i="10"/>
  <c r="R135" i="10"/>
  <c r="S135" i="10"/>
  <c r="U135" i="10"/>
  <c r="V788" i="10"/>
  <c r="X788" i="10"/>
  <c r="Y788" i="10"/>
  <c r="Z788" i="10"/>
  <c r="P136" i="10"/>
  <c r="Q136" i="10"/>
  <c r="R136" i="10"/>
  <c r="S136" i="10"/>
  <c r="U136" i="10"/>
  <c r="V789" i="10"/>
  <c r="X789" i="10"/>
  <c r="Y789" i="10"/>
  <c r="Z789" i="10"/>
  <c r="P137" i="10"/>
  <c r="Q137" i="10"/>
  <c r="R137" i="10"/>
  <c r="S137" i="10"/>
  <c r="U137" i="10"/>
  <c r="V790" i="10"/>
  <c r="X790" i="10"/>
  <c r="Y790" i="10"/>
  <c r="Z790" i="10"/>
  <c r="P138" i="10"/>
  <c r="Q138" i="10"/>
  <c r="R138" i="10"/>
  <c r="S138" i="10"/>
  <c r="U138" i="10"/>
  <c r="V791" i="10"/>
  <c r="X791" i="10"/>
  <c r="Y791" i="10"/>
  <c r="Z791" i="10"/>
  <c r="P200" i="10"/>
  <c r="Q200" i="10"/>
  <c r="R200" i="10"/>
  <c r="S200" i="10"/>
  <c r="U200" i="10"/>
  <c r="V792" i="10"/>
  <c r="X792" i="10"/>
  <c r="Y792" i="10"/>
  <c r="Z792" i="10"/>
  <c r="P243" i="10"/>
  <c r="Q243" i="10"/>
  <c r="R243" i="10"/>
  <c r="S243" i="10"/>
  <c r="U243" i="10"/>
  <c r="V793" i="10"/>
  <c r="X793" i="10"/>
  <c r="Y793" i="10"/>
  <c r="Z793" i="10"/>
  <c r="P277" i="10"/>
  <c r="Q277" i="10"/>
  <c r="R277" i="10"/>
  <c r="S277" i="10"/>
  <c r="U277" i="10"/>
  <c r="V794" i="10"/>
  <c r="X794" i="10"/>
  <c r="Y794" i="10"/>
  <c r="Z794" i="10"/>
  <c r="P27" i="10"/>
  <c r="Q27" i="10"/>
  <c r="S27" i="10"/>
  <c r="U27" i="10"/>
  <c r="V795" i="10"/>
  <c r="X795" i="10"/>
  <c r="Y795" i="10"/>
  <c r="Z795" i="10"/>
  <c r="P320" i="10"/>
  <c r="Q320" i="10"/>
  <c r="R320" i="10"/>
  <c r="S320" i="10"/>
  <c r="U320" i="10"/>
  <c r="V796" i="10"/>
  <c r="X796" i="10"/>
  <c r="Y796" i="10"/>
  <c r="Z796" i="10"/>
  <c r="P50" i="10"/>
  <c r="Q50" i="10"/>
  <c r="R50" i="10"/>
  <c r="S50" i="10"/>
  <c r="U50" i="10"/>
  <c r="V797" i="10"/>
  <c r="X797" i="10"/>
  <c r="Y797" i="10"/>
  <c r="Z797" i="10"/>
  <c r="P343" i="10"/>
  <c r="Q343" i="10"/>
  <c r="R343" i="10"/>
  <c r="S343" i="10"/>
  <c r="U343" i="10"/>
  <c r="V798" i="10"/>
  <c r="X798" i="10"/>
  <c r="Y798" i="10"/>
  <c r="Z798" i="10"/>
  <c r="P344" i="10"/>
  <c r="Q344" i="10"/>
  <c r="R344" i="10"/>
  <c r="S344" i="10"/>
  <c r="U344" i="10"/>
  <c r="V799" i="10"/>
  <c r="X799" i="10"/>
  <c r="Y799" i="10"/>
  <c r="Z799" i="10"/>
  <c r="P345" i="10"/>
  <c r="Q345" i="10"/>
  <c r="R345" i="10"/>
  <c r="S345" i="10"/>
  <c r="U345" i="10"/>
  <c r="V800" i="10"/>
  <c r="X800" i="10"/>
  <c r="Y800" i="10"/>
  <c r="Z800" i="10"/>
  <c r="P346" i="10"/>
  <c r="Q346" i="10"/>
  <c r="R346" i="10"/>
  <c r="S346" i="10"/>
  <c r="U346" i="10"/>
  <c r="V801" i="10"/>
  <c r="X801" i="10"/>
  <c r="Y801" i="10"/>
  <c r="Z801" i="10"/>
  <c r="P347" i="10"/>
  <c r="Q347" i="10"/>
  <c r="R347" i="10"/>
  <c r="S347" i="10"/>
  <c r="U347" i="10"/>
  <c r="V802" i="10"/>
  <c r="X802" i="10"/>
  <c r="Y802" i="10"/>
  <c r="Z802" i="10"/>
  <c r="P348" i="10"/>
  <c r="Q348" i="10"/>
  <c r="R348" i="10"/>
  <c r="S348" i="10"/>
  <c r="U348" i="10"/>
  <c r="V803" i="10"/>
  <c r="X803" i="10"/>
  <c r="Y803" i="10"/>
  <c r="Z803" i="10"/>
  <c r="P349" i="10"/>
  <c r="Q349" i="10"/>
  <c r="R349" i="10"/>
  <c r="S349" i="10"/>
  <c r="U349" i="10"/>
  <c r="V804" i="10"/>
  <c r="X804" i="10"/>
  <c r="Y804" i="10"/>
  <c r="Z804" i="10"/>
  <c r="P350" i="10"/>
  <c r="Q350" i="10"/>
  <c r="R350" i="10"/>
  <c r="S350" i="10"/>
  <c r="U350" i="10"/>
  <c r="V805" i="10"/>
  <c r="X805" i="10"/>
  <c r="Y805" i="10"/>
  <c r="Z805" i="10"/>
  <c r="P351" i="10"/>
  <c r="Q351" i="10"/>
  <c r="R351" i="10"/>
  <c r="S351" i="10"/>
  <c r="U351" i="10"/>
  <c r="V806" i="10"/>
  <c r="X806" i="10"/>
  <c r="Y806" i="10"/>
  <c r="Z806" i="10"/>
  <c r="P352" i="10"/>
  <c r="Q352" i="10"/>
  <c r="R352" i="10"/>
  <c r="S352" i="10"/>
  <c r="U352" i="10"/>
  <c r="V807" i="10"/>
  <c r="X807" i="10"/>
  <c r="Y807" i="10"/>
  <c r="Z807" i="10"/>
  <c r="P353" i="10"/>
  <c r="Q353" i="10"/>
  <c r="R353" i="10"/>
  <c r="S353" i="10"/>
  <c r="U353" i="10"/>
  <c r="V808" i="10"/>
  <c r="X808" i="10"/>
  <c r="Y808" i="10"/>
  <c r="Z808" i="10"/>
  <c r="P354" i="10"/>
  <c r="Q354" i="10"/>
  <c r="R354" i="10"/>
  <c r="S354" i="10"/>
  <c r="U354" i="10"/>
  <c r="V809" i="10"/>
  <c r="X809" i="10"/>
  <c r="Y809" i="10"/>
  <c r="Z809" i="10"/>
  <c r="P355" i="10"/>
  <c r="Q355" i="10"/>
  <c r="R355" i="10"/>
  <c r="S355" i="10"/>
  <c r="U355" i="10"/>
  <c r="V810" i="10"/>
  <c r="X810" i="10"/>
  <c r="Y810" i="10"/>
  <c r="Z810" i="10"/>
  <c r="P356" i="10"/>
  <c r="Q356" i="10"/>
  <c r="R356" i="10"/>
  <c r="S356" i="10"/>
  <c r="U356" i="10"/>
  <c r="V811" i="10"/>
  <c r="X811" i="10"/>
  <c r="Y811" i="10"/>
  <c r="Z811" i="10"/>
  <c r="P357" i="10"/>
  <c r="Q357" i="10"/>
  <c r="R357" i="10"/>
  <c r="S357" i="10"/>
  <c r="U357" i="10"/>
  <c r="V812" i="10"/>
  <c r="X812" i="10"/>
  <c r="Y812" i="10"/>
  <c r="Z812" i="10"/>
  <c r="P358" i="10"/>
  <c r="Q358" i="10"/>
  <c r="R358" i="10"/>
  <c r="S358" i="10"/>
  <c r="U358" i="10"/>
  <c r="V813" i="10"/>
  <c r="X813" i="10"/>
  <c r="Y813" i="10"/>
  <c r="Z813" i="10"/>
  <c r="P364" i="10"/>
  <c r="Q364" i="10"/>
  <c r="R364" i="10"/>
  <c r="S364" i="10"/>
  <c r="U364" i="10"/>
  <c r="V814" i="10"/>
  <c r="X814" i="10"/>
  <c r="Y814" i="10"/>
  <c r="Z814" i="10"/>
  <c r="P391" i="10"/>
  <c r="Q391" i="10"/>
  <c r="R391" i="10"/>
  <c r="S391" i="10"/>
  <c r="U391" i="10"/>
  <c r="V815" i="10"/>
  <c r="X815" i="10"/>
  <c r="Y815" i="10"/>
  <c r="Z815" i="10"/>
  <c r="P392" i="10"/>
  <c r="Q392" i="10"/>
  <c r="R392" i="10"/>
  <c r="S392" i="10"/>
  <c r="U392" i="10"/>
  <c r="V816" i="10"/>
  <c r="X816" i="10"/>
  <c r="Y816" i="10"/>
  <c r="Z816" i="10"/>
  <c r="P393" i="10"/>
  <c r="Q393" i="10"/>
  <c r="R393" i="10"/>
  <c r="S393" i="10"/>
  <c r="U393" i="10"/>
  <c r="V817" i="10"/>
  <c r="X817" i="10"/>
  <c r="Y817" i="10"/>
  <c r="Z817" i="10"/>
  <c r="P394" i="10"/>
  <c r="Q394" i="10"/>
  <c r="R394" i="10"/>
  <c r="S394" i="10"/>
  <c r="U394" i="10"/>
  <c r="V818" i="10"/>
  <c r="X818" i="10"/>
  <c r="Y818" i="10"/>
  <c r="Z818" i="10"/>
  <c r="P395" i="10"/>
  <c r="Q395" i="10"/>
  <c r="R395" i="10"/>
  <c r="S395" i="10"/>
  <c r="U395" i="10"/>
  <c r="V819" i="10"/>
  <c r="X819" i="10"/>
  <c r="Y819" i="10"/>
  <c r="Z819" i="10"/>
  <c r="P396" i="10"/>
  <c r="Q396" i="10"/>
  <c r="R396" i="10"/>
  <c r="S396" i="10"/>
  <c r="U396" i="10"/>
  <c r="V820" i="10"/>
  <c r="X820" i="10"/>
  <c r="Y820" i="10"/>
  <c r="Z820" i="10"/>
  <c r="P397" i="10"/>
  <c r="Q397" i="10"/>
  <c r="R397" i="10"/>
  <c r="S397" i="10"/>
  <c r="U397" i="10"/>
  <c r="V821" i="10"/>
  <c r="X821" i="10"/>
  <c r="Y821" i="10"/>
  <c r="Z821" i="10"/>
  <c r="P398" i="10"/>
  <c r="Q398" i="10"/>
  <c r="R398" i="10"/>
  <c r="S398" i="10"/>
  <c r="U398" i="10"/>
  <c r="V822" i="10"/>
  <c r="X822" i="10"/>
  <c r="Y822" i="10"/>
  <c r="Z822" i="10"/>
  <c r="P399" i="10"/>
  <c r="Q399" i="10"/>
  <c r="R399" i="10"/>
  <c r="S399" i="10"/>
  <c r="U399" i="10"/>
  <c r="V823" i="10"/>
  <c r="X823" i="10"/>
  <c r="Y823" i="10"/>
  <c r="Z823" i="10"/>
  <c r="P179" i="10"/>
  <c r="Q179" i="10"/>
  <c r="R179" i="10"/>
  <c r="S179" i="10"/>
  <c r="U179" i="10"/>
  <c r="V824" i="10"/>
  <c r="X824" i="10"/>
  <c r="Y824" i="10"/>
  <c r="Z824" i="10"/>
  <c r="P201" i="10"/>
  <c r="Q201" i="10"/>
  <c r="R201" i="10"/>
  <c r="S201" i="10"/>
  <c r="U201" i="10"/>
  <c r="V825" i="10"/>
  <c r="X825" i="10"/>
  <c r="Y825" i="10"/>
  <c r="Z825" i="10"/>
  <c r="P202" i="10"/>
  <c r="Q202" i="10"/>
  <c r="R202" i="10"/>
  <c r="S202" i="10"/>
  <c r="U202" i="10"/>
  <c r="V826" i="10"/>
  <c r="X826" i="10"/>
  <c r="Y826" i="10"/>
  <c r="Z826" i="10"/>
  <c r="P203" i="10"/>
  <c r="Q203" i="10"/>
  <c r="R203" i="10"/>
  <c r="S203" i="10"/>
  <c r="U203" i="10"/>
  <c r="V827" i="10"/>
  <c r="X827" i="10"/>
  <c r="Y827" i="10"/>
  <c r="Z827" i="10"/>
  <c r="P204" i="10"/>
  <c r="Q204" i="10"/>
  <c r="R204" i="10"/>
  <c r="S204" i="10"/>
  <c r="U204" i="10"/>
  <c r="V828" i="10"/>
  <c r="X828" i="10"/>
  <c r="Y828" i="10"/>
  <c r="Z828" i="10"/>
  <c r="P205" i="10"/>
  <c r="Q205" i="10"/>
  <c r="R205" i="10"/>
  <c r="S205" i="10"/>
  <c r="U205" i="10"/>
  <c r="V829" i="10"/>
  <c r="X829" i="10"/>
  <c r="Y829" i="10"/>
  <c r="Z829" i="10"/>
  <c r="P206" i="10"/>
  <c r="Q206" i="10"/>
  <c r="R206" i="10"/>
  <c r="S206" i="10"/>
  <c r="U206" i="10"/>
  <c r="V830" i="10"/>
  <c r="X830" i="10"/>
  <c r="Y830" i="10"/>
  <c r="Z830" i="10"/>
  <c r="P207" i="10"/>
  <c r="Q207" i="10"/>
  <c r="R207" i="10"/>
  <c r="S207" i="10"/>
  <c r="U207" i="10"/>
  <c r="V831" i="10"/>
  <c r="X831" i="10"/>
  <c r="Y831" i="10"/>
  <c r="Z831" i="10"/>
  <c r="P208" i="10"/>
  <c r="Q208" i="10"/>
  <c r="R208" i="10"/>
  <c r="S208" i="10"/>
  <c r="U208" i="10"/>
  <c r="V832" i="10"/>
  <c r="X832" i="10"/>
  <c r="Y832" i="10"/>
  <c r="Z832" i="10"/>
  <c r="P209" i="10"/>
  <c r="Q209" i="10"/>
  <c r="R209" i="10"/>
  <c r="S209" i="10"/>
  <c r="U209" i="10"/>
  <c r="V833" i="10"/>
  <c r="X833" i="10"/>
  <c r="Y833" i="10"/>
  <c r="Z833" i="10"/>
  <c r="P210" i="10"/>
  <c r="Q210" i="10"/>
  <c r="R210" i="10"/>
  <c r="S210" i="10"/>
  <c r="U210" i="10"/>
  <c r="V834" i="10"/>
  <c r="X834" i="10"/>
  <c r="Y834" i="10"/>
  <c r="Z834" i="10"/>
  <c r="P211" i="10"/>
  <c r="Q211" i="10"/>
  <c r="R211" i="10"/>
  <c r="S211" i="10"/>
  <c r="U211" i="10"/>
  <c r="V835" i="10"/>
  <c r="X835" i="10"/>
  <c r="Y835" i="10"/>
  <c r="Z835" i="10"/>
  <c r="P212" i="10"/>
  <c r="Q212" i="10"/>
  <c r="R212" i="10"/>
  <c r="S212" i="10"/>
  <c r="U212" i="10"/>
  <c r="V836" i="10"/>
  <c r="X836" i="10"/>
  <c r="Y836" i="10"/>
  <c r="Z836" i="10"/>
  <c r="P213" i="10"/>
  <c r="Q213" i="10"/>
  <c r="R213" i="10"/>
  <c r="S213" i="10"/>
  <c r="U213" i="10"/>
  <c r="V837" i="10"/>
  <c r="X837" i="10"/>
  <c r="Y837" i="10"/>
  <c r="Z837" i="10"/>
  <c r="P214" i="10"/>
  <c r="Q214" i="10"/>
  <c r="R214" i="10"/>
  <c r="S214" i="10"/>
  <c r="U214" i="10"/>
  <c r="V838" i="10"/>
  <c r="X838" i="10"/>
  <c r="Y838" i="10"/>
  <c r="Z838" i="10"/>
  <c r="P215" i="10"/>
  <c r="Q215" i="10"/>
  <c r="R215" i="10"/>
  <c r="S215" i="10"/>
  <c r="U215" i="10"/>
  <c r="V839" i="10"/>
  <c r="X839" i="10"/>
  <c r="Y839" i="10"/>
  <c r="Z839" i="10"/>
  <c r="P216" i="10"/>
  <c r="Q216" i="10"/>
  <c r="R216" i="10"/>
  <c r="S216" i="10"/>
  <c r="U216" i="10"/>
  <c r="V840" i="10"/>
  <c r="X840" i="10"/>
  <c r="Y840" i="10"/>
  <c r="Z840" i="10"/>
  <c r="P244" i="10"/>
  <c r="Q244" i="10"/>
  <c r="R244" i="10"/>
  <c r="S244" i="10"/>
  <c r="U244" i="10"/>
  <c r="V841" i="10"/>
  <c r="X841" i="10"/>
  <c r="Y841" i="10"/>
  <c r="Z841" i="10"/>
  <c r="P245" i="10"/>
  <c r="Q245" i="10"/>
  <c r="R245" i="10"/>
  <c r="S245" i="10"/>
  <c r="U245" i="10"/>
  <c r="V842" i="10"/>
  <c r="X842" i="10"/>
  <c r="Y842" i="10"/>
  <c r="Z842" i="10"/>
  <c r="P246" i="10"/>
  <c r="Q246" i="10"/>
  <c r="R246" i="10"/>
  <c r="S246" i="10"/>
  <c r="U246" i="10"/>
  <c r="V843" i="10"/>
  <c r="X843" i="10"/>
  <c r="Y843" i="10"/>
  <c r="Z843" i="10"/>
  <c r="P247" i="10"/>
  <c r="Q247" i="10"/>
  <c r="R247" i="10"/>
  <c r="S247" i="10"/>
  <c r="U247" i="10"/>
  <c r="V844" i="10"/>
  <c r="X844" i="10"/>
  <c r="Y844" i="10"/>
  <c r="Z844" i="10"/>
  <c r="P248" i="10"/>
  <c r="Q248" i="10"/>
  <c r="R248" i="10"/>
  <c r="S248" i="10"/>
  <c r="U248" i="10"/>
  <c r="V845" i="10"/>
  <c r="X845" i="10"/>
  <c r="Y845" i="10"/>
  <c r="Z845" i="10"/>
  <c r="P249" i="10"/>
  <c r="Q249" i="10"/>
  <c r="R249" i="10"/>
  <c r="S249" i="10"/>
  <c r="U249" i="10"/>
  <c r="V846" i="10"/>
  <c r="X846" i="10"/>
  <c r="Y846" i="10"/>
  <c r="Z846" i="10"/>
  <c r="P250" i="10"/>
  <c r="Q250" i="10"/>
  <c r="R250" i="10"/>
  <c r="S250" i="10"/>
  <c r="U250" i="10"/>
  <c r="V847" i="10"/>
  <c r="X847" i="10"/>
  <c r="Y847" i="10"/>
  <c r="Z847" i="10"/>
  <c r="P251" i="10"/>
  <c r="Q251" i="10"/>
  <c r="R251" i="10"/>
  <c r="S251" i="10"/>
  <c r="U251" i="10"/>
  <c r="V848" i="10"/>
  <c r="X848" i="10"/>
  <c r="Y848" i="10"/>
  <c r="Z848" i="10"/>
  <c r="P252" i="10"/>
  <c r="Q252" i="10"/>
  <c r="R252" i="10"/>
  <c r="S252" i="10"/>
  <c r="U252" i="10"/>
  <c r="V849" i="10"/>
  <c r="X849" i="10"/>
  <c r="Y849" i="10"/>
  <c r="Z849" i="10"/>
  <c r="P253" i="10"/>
  <c r="Q253" i="10"/>
  <c r="R253" i="10"/>
  <c r="S253" i="10"/>
  <c r="U253" i="10"/>
  <c r="V850" i="10"/>
  <c r="X850" i="10"/>
  <c r="Y850" i="10"/>
  <c r="Z850" i="10"/>
  <c r="P254" i="10"/>
  <c r="Q254" i="10"/>
  <c r="R254" i="10"/>
  <c r="S254" i="10"/>
  <c r="U254" i="10"/>
  <c r="V851" i="10"/>
  <c r="X851" i="10"/>
  <c r="Y851" i="10"/>
  <c r="Z851" i="10"/>
  <c r="P255" i="10"/>
  <c r="Q255" i="10"/>
  <c r="R255" i="10"/>
  <c r="S255" i="10"/>
  <c r="U255" i="10"/>
  <c r="V852" i="10"/>
  <c r="X852" i="10"/>
  <c r="Y852" i="10"/>
  <c r="Z852" i="10"/>
  <c r="P256" i="10"/>
  <c r="Q256" i="10"/>
  <c r="R256" i="10"/>
  <c r="S256" i="10"/>
  <c r="U256" i="10"/>
  <c r="V853" i="10"/>
  <c r="X853" i="10"/>
  <c r="Y853" i="10"/>
  <c r="Z853" i="10"/>
  <c r="P257" i="10"/>
  <c r="Q257" i="10"/>
  <c r="R257" i="10"/>
  <c r="S257" i="10"/>
  <c r="U257" i="10"/>
  <c r="V854" i="10"/>
  <c r="X854" i="10"/>
  <c r="Y854" i="10"/>
  <c r="Z854" i="10"/>
  <c r="P258" i="10"/>
  <c r="Q258" i="10"/>
  <c r="R258" i="10"/>
  <c r="S258" i="10"/>
  <c r="U258" i="10"/>
  <c r="V855" i="10"/>
  <c r="X855" i="10"/>
  <c r="Y855" i="10"/>
  <c r="Z855" i="10"/>
  <c r="P259" i="10"/>
  <c r="Q259" i="10"/>
  <c r="R259" i="10"/>
  <c r="S259" i="10"/>
  <c r="U259" i="10"/>
  <c r="V856" i="10"/>
  <c r="X856" i="10"/>
  <c r="Y856" i="10"/>
  <c r="Z856" i="10"/>
  <c r="P260" i="10"/>
  <c r="Q260" i="10"/>
  <c r="R260" i="10"/>
  <c r="S260" i="10"/>
  <c r="U260" i="10"/>
  <c r="V857" i="10"/>
  <c r="X857" i="10"/>
  <c r="Y857" i="10"/>
  <c r="Z857" i="10"/>
  <c r="P261" i="10"/>
  <c r="Q261" i="10"/>
  <c r="R261" i="10"/>
  <c r="S261" i="10"/>
  <c r="U261" i="10"/>
  <c r="V858" i="10"/>
  <c r="X858" i="10"/>
  <c r="Y858" i="10"/>
  <c r="Z858" i="10"/>
  <c r="P262" i="10"/>
  <c r="Q262" i="10"/>
  <c r="R262" i="10"/>
  <c r="S262" i="10"/>
  <c r="U262" i="10"/>
  <c r="V859" i="10"/>
  <c r="X859" i="10"/>
  <c r="Y859" i="10"/>
  <c r="Z859" i="10"/>
  <c r="P263" i="10"/>
  <c r="Q263" i="10"/>
  <c r="R263" i="10"/>
  <c r="S263" i="10"/>
  <c r="U263" i="10"/>
  <c r="V860" i="10"/>
  <c r="X860" i="10"/>
  <c r="Y860" i="10"/>
  <c r="Z860" i="10"/>
  <c r="P264" i="10"/>
  <c r="Q264" i="10"/>
  <c r="R264" i="10"/>
  <c r="S264" i="10"/>
  <c r="U264" i="10"/>
  <c r="V861" i="10"/>
  <c r="X861" i="10"/>
  <c r="Y861" i="10"/>
  <c r="Z861" i="10"/>
  <c r="P265" i="10"/>
  <c r="Q265" i="10"/>
  <c r="R265" i="10"/>
  <c r="S265" i="10"/>
  <c r="U265" i="10"/>
  <c r="V862" i="10"/>
  <c r="X862" i="10"/>
  <c r="Y862" i="10"/>
  <c r="Z862" i="10"/>
  <c r="P266" i="10"/>
  <c r="Q266" i="10"/>
  <c r="R266" i="10"/>
  <c r="S266" i="10"/>
  <c r="U266" i="10"/>
  <c r="V863" i="10"/>
  <c r="X863" i="10"/>
  <c r="Y863" i="10"/>
  <c r="Z863" i="10"/>
  <c r="P267" i="10"/>
  <c r="Q267" i="10"/>
  <c r="R267" i="10"/>
  <c r="S267" i="10"/>
  <c r="U267" i="10"/>
  <c r="V864" i="10"/>
  <c r="X864" i="10"/>
  <c r="Y864" i="10"/>
  <c r="Z864" i="10"/>
  <c r="P268" i="10"/>
  <c r="Q268" i="10"/>
  <c r="R268" i="10"/>
  <c r="S268" i="10"/>
  <c r="U268" i="10"/>
  <c r="V865" i="10"/>
  <c r="X865" i="10"/>
  <c r="Y865" i="10"/>
  <c r="Z865" i="10"/>
  <c r="P269" i="10"/>
  <c r="Q269" i="10"/>
  <c r="R269" i="10"/>
  <c r="S269" i="10"/>
  <c r="U269" i="10"/>
  <c r="V866" i="10"/>
  <c r="X866" i="10"/>
  <c r="Y866" i="10"/>
  <c r="Z866" i="10"/>
  <c r="P270" i="10"/>
  <c r="Q270" i="10"/>
  <c r="R270" i="10"/>
  <c r="S270" i="10"/>
  <c r="U270" i="10"/>
  <c r="V867" i="10"/>
  <c r="X867" i="10"/>
  <c r="Y867" i="10"/>
  <c r="Z867" i="10"/>
  <c r="P271" i="10"/>
  <c r="Q271" i="10"/>
  <c r="R271" i="10"/>
  <c r="S271" i="10"/>
  <c r="U271" i="10"/>
  <c r="V868" i="10"/>
  <c r="X868" i="10"/>
  <c r="Y868" i="10"/>
  <c r="Z868" i="10"/>
  <c r="P278" i="10"/>
  <c r="Q278" i="10"/>
  <c r="R278" i="10"/>
  <c r="S278" i="10"/>
  <c r="U278" i="10"/>
  <c r="V869" i="10"/>
  <c r="X869" i="10"/>
  <c r="Y869" i="10"/>
  <c r="Z869" i="10"/>
  <c r="P279" i="10"/>
  <c r="Q279" i="10"/>
  <c r="R279" i="10"/>
  <c r="S279" i="10"/>
  <c r="U279" i="10"/>
  <c r="V870" i="10"/>
  <c r="X870" i="10"/>
  <c r="Y870" i="10"/>
  <c r="Z870" i="10"/>
  <c r="P280" i="10"/>
  <c r="Q280" i="10"/>
  <c r="R280" i="10"/>
  <c r="S280" i="10"/>
  <c r="U280" i="10"/>
  <c r="V871" i="10"/>
  <c r="X871" i="10"/>
  <c r="Y871" i="10"/>
  <c r="Z871" i="10"/>
  <c r="P281" i="10"/>
  <c r="Q281" i="10"/>
  <c r="R281" i="10"/>
  <c r="S281" i="10"/>
  <c r="U281" i="10"/>
  <c r="V872" i="10"/>
  <c r="X872" i="10"/>
  <c r="Y872" i="10"/>
  <c r="Z872" i="10"/>
  <c r="P282" i="10"/>
  <c r="Q282" i="10"/>
  <c r="R282" i="10"/>
  <c r="S282" i="10"/>
  <c r="U282" i="10"/>
  <c r="V873" i="10"/>
  <c r="X873" i="10"/>
  <c r="Y873" i="10"/>
  <c r="Z873" i="10"/>
  <c r="P283" i="10"/>
  <c r="Q283" i="10"/>
  <c r="R283" i="10"/>
  <c r="S283" i="10"/>
  <c r="U283" i="10"/>
  <c r="V874" i="10"/>
  <c r="X874" i="10"/>
  <c r="Y874" i="10"/>
  <c r="Z874" i="10"/>
  <c r="P284" i="10"/>
  <c r="Q284" i="10"/>
  <c r="R284" i="10"/>
  <c r="S284" i="10"/>
  <c r="U284" i="10"/>
  <c r="V875" i="10"/>
  <c r="X875" i="10"/>
  <c r="Y875" i="10"/>
  <c r="Z875" i="10"/>
  <c r="P285" i="10"/>
  <c r="Q285" i="10"/>
  <c r="R285" i="10"/>
  <c r="S285" i="10"/>
  <c r="U285" i="10"/>
  <c r="V876" i="10"/>
  <c r="X876" i="10"/>
  <c r="Y876" i="10"/>
  <c r="Z876" i="10"/>
  <c r="P286" i="10"/>
  <c r="Q286" i="10"/>
  <c r="R286" i="10"/>
  <c r="S286" i="10"/>
  <c r="U286" i="10"/>
  <c r="V877" i="10"/>
  <c r="X877" i="10"/>
  <c r="Y877" i="10"/>
  <c r="Z877" i="10"/>
  <c r="P287" i="10"/>
  <c r="Q287" i="10"/>
  <c r="R287" i="10"/>
  <c r="S287" i="10"/>
  <c r="U287" i="10"/>
  <c r="V878" i="10"/>
  <c r="X878" i="10"/>
  <c r="Y878" i="10"/>
  <c r="Z878" i="10"/>
  <c r="P288" i="10"/>
  <c r="Q288" i="10"/>
  <c r="R288" i="10"/>
  <c r="S288" i="10"/>
  <c r="U288" i="10"/>
  <c r="V879" i="10"/>
  <c r="X879" i="10"/>
  <c r="Y879" i="10"/>
  <c r="Z879" i="10"/>
  <c r="P289" i="10"/>
  <c r="Q289" i="10"/>
  <c r="R289" i="10"/>
  <c r="S289" i="10"/>
  <c r="U289" i="10"/>
  <c r="V880" i="10"/>
  <c r="X880" i="10"/>
  <c r="Y880" i="10"/>
  <c r="Z880" i="10"/>
  <c r="P290" i="10"/>
  <c r="Q290" i="10"/>
  <c r="R290" i="10"/>
  <c r="S290" i="10"/>
  <c r="U290" i="10"/>
  <c r="V881" i="10"/>
  <c r="X881" i="10"/>
  <c r="Y881" i="10"/>
  <c r="Z881" i="10"/>
  <c r="P291" i="10"/>
  <c r="Q291" i="10"/>
  <c r="R291" i="10"/>
  <c r="S291" i="10"/>
  <c r="U291" i="10"/>
  <c r="V882" i="10"/>
  <c r="X882" i="10"/>
  <c r="Y882" i="10"/>
  <c r="Z882" i="10"/>
  <c r="P292" i="10"/>
  <c r="Q292" i="10"/>
  <c r="R292" i="10"/>
  <c r="S292" i="10"/>
  <c r="U292" i="10"/>
  <c r="V883" i="10"/>
  <c r="X883" i="10"/>
  <c r="Y883" i="10"/>
  <c r="Z883" i="10"/>
  <c r="P293" i="10"/>
  <c r="Q293" i="10"/>
  <c r="R293" i="10"/>
  <c r="S293" i="10"/>
  <c r="U293" i="10"/>
  <c r="V884" i="10"/>
  <c r="X884" i="10"/>
  <c r="Y884" i="10"/>
  <c r="Z884" i="10"/>
  <c r="P294" i="10"/>
  <c r="Q294" i="10"/>
  <c r="R294" i="10"/>
  <c r="S294" i="10"/>
  <c r="U294" i="10"/>
  <c r="V885" i="10"/>
  <c r="X885" i="10"/>
  <c r="Y885" i="10"/>
  <c r="Z885" i="10"/>
  <c r="P28" i="10"/>
  <c r="Q28" i="10"/>
  <c r="R28" i="10"/>
  <c r="S28" i="10"/>
  <c r="U28" i="10"/>
  <c r="V886" i="10"/>
  <c r="X886" i="10"/>
  <c r="Y886" i="10"/>
  <c r="Z886" i="10"/>
  <c r="P29" i="10"/>
  <c r="Q29" i="10"/>
  <c r="R29" i="10"/>
  <c r="S29" i="10"/>
  <c r="U29" i="10"/>
  <c r="V887" i="10"/>
  <c r="X887" i="10"/>
  <c r="Y887" i="10"/>
  <c r="Z887" i="10"/>
  <c r="P30" i="10"/>
  <c r="Q30" i="10"/>
  <c r="R30" i="10"/>
  <c r="S30" i="10"/>
  <c r="U30" i="10"/>
  <c r="V888" i="10"/>
  <c r="X888" i="10"/>
  <c r="Y888" i="10"/>
  <c r="Z888" i="10"/>
  <c r="P31" i="10"/>
  <c r="Q31" i="10"/>
  <c r="R31" i="10"/>
  <c r="S31" i="10"/>
  <c r="U31" i="10"/>
  <c r="V889" i="10"/>
  <c r="X889" i="10"/>
  <c r="Y889" i="10"/>
  <c r="Z889" i="10"/>
  <c r="P32" i="10"/>
  <c r="Q32" i="10"/>
  <c r="R32" i="10"/>
  <c r="S32" i="10"/>
  <c r="U32" i="10"/>
  <c r="V890" i="10"/>
  <c r="X890" i="10"/>
  <c r="Y890" i="10"/>
  <c r="Z890" i="10"/>
  <c r="P33" i="10"/>
  <c r="Q33" i="10"/>
  <c r="R33" i="10"/>
  <c r="S33" i="10"/>
  <c r="U33" i="10"/>
  <c r="V891" i="10"/>
  <c r="X891" i="10"/>
  <c r="Y891" i="10"/>
  <c r="Z891" i="10"/>
  <c r="P34" i="10"/>
  <c r="Q34" i="10"/>
  <c r="R34" i="10"/>
  <c r="S34" i="10"/>
  <c r="U34" i="10"/>
  <c r="V892" i="10"/>
  <c r="X892" i="10"/>
  <c r="Y892" i="10"/>
  <c r="Z892" i="10"/>
  <c r="P35" i="10"/>
  <c r="Q35" i="10"/>
  <c r="R35" i="10"/>
  <c r="S35" i="10"/>
  <c r="U35" i="10"/>
  <c r="V893" i="10"/>
  <c r="X893" i="10"/>
  <c r="Y893" i="10"/>
  <c r="Z893" i="10"/>
  <c r="P36" i="10"/>
  <c r="Q36" i="10"/>
  <c r="R36" i="10"/>
  <c r="S36" i="10"/>
  <c r="U36" i="10"/>
  <c r="V894" i="10"/>
  <c r="X894" i="10"/>
  <c r="Y894" i="10"/>
  <c r="Z894" i="10"/>
  <c r="P37" i="10"/>
  <c r="Q37" i="10"/>
  <c r="R37" i="10"/>
  <c r="S37" i="10"/>
  <c r="U37" i="10"/>
  <c r="V895" i="10"/>
  <c r="X895" i="10"/>
  <c r="Y895" i="10"/>
  <c r="Z895" i="10"/>
  <c r="P38" i="10"/>
  <c r="Q38" i="10"/>
  <c r="R38" i="10"/>
  <c r="S38" i="10"/>
  <c r="U38" i="10"/>
  <c r="V896" i="10"/>
  <c r="X896" i="10"/>
  <c r="Y896" i="10"/>
  <c r="Z896" i="10"/>
  <c r="P39" i="10"/>
  <c r="Q39" i="10"/>
  <c r="R39" i="10"/>
  <c r="S39" i="10"/>
  <c r="U39" i="10"/>
  <c r="V897" i="10"/>
  <c r="X897" i="10"/>
  <c r="Y897" i="10"/>
  <c r="Z897" i="10"/>
  <c r="P40" i="10"/>
  <c r="Q40" i="10"/>
  <c r="R40" i="10"/>
  <c r="S40" i="10"/>
  <c r="U40" i="10"/>
  <c r="V898" i="10"/>
  <c r="X898" i="10"/>
  <c r="Y898" i="10"/>
  <c r="Z898" i="10"/>
  <c r="P41" i="10"/>
  <c r="Q41" i="10"/>
  <c r="R41" i="10"/>
  <c r="S41" i="10"/>
  <c r="U41" i="10"/>
  <c r="V899" i="10"/>
  <c r="X899" i="10"/>
  <c r="Y899" i="10"/>
  <c r="Z899" i="10"/>
  <c r="P42" i="10"/>
  <c r="Q42" i="10"/>
  <c r="R42" i="10"/>
  <c r="S42" i="10"/>
  <c r="U42" i="10"/>
  <c r="V900" i="10"/>
  <c r="X900" i="10"/>
  <c r="Y900" i="10"/>
  <c r="Z900" i="10"/>
  <c r="P43" i="10"/>
  <c r="Q43" i="10"/>
  <c r="R43" i="10"/>
  <c r="S43" i="10"/>
  <c r="U43" i="10"/>
  <c r="V901" i="10"/>
  <c r="X901" i="10"/>
  <c r="Y901" i="10"/>
  <c r="Z901" i="10"/>
  <c r="P51" i="10"/>
  <c r="Q51" i="10"/>
  <c r="R51" i="10"/>
  <c r="S51" i="10"/>
  <c r="U51" i="10"/>
  <c r="V902" i="10"/>
  <c r="X902" i="10"/>
  <c r="Y902" i="10"/>
  <c r="Z902" i="10"/>
  <c r="P52" i="10"/>
  <c r="Q52" i="10"/>
  <c r="R52" i="10"/>
  <c r="S52" i="10"/>
  <c r="U52" i="10"/>
  <c r="V903" i="10"/>
  <c r="X903" i="10"/>
  <c r="Y903" i="10"/>
  <c r="Z903" i="10"/>
  <c r="P53" i="10"/>
  <c r="Q53" i="10"/>
  <c r="R53" i="10"/>
  <c r="S53" i="10"/>
  <c r="U53" i="10"/>
  <c r="V904" i="10"/>
  <c r="X904" i="10"/>
  <c r="Y904" i="10"/>
  <c r="Z904" i="10"/>
  <c r="P54" i="10"/>
  <c r="Q54" i="10"/>
  <c r="R54" i="10"/>
  <c r="S54" i="10"/>
  <c r="U54" i="10"/>
  <c r="V905" i="10"/>
  <c r="X905" i="10"/>
  <c r="Y905" i="10"/>
  <c r="Z905" i="10"/>
  <c r="P55" i="10"/>
  <c r="Q55" i="10"/>
  <c r="R55" i="10"/>
  <c r="S55" i="10"/>
  <c r="U55" i="10"/>
  <c r="V906" i="10"/>
  <c r="X906" i="10"/>
  <c r="Y906" i="10"/>
  <c r="Z906" i="10"/>
  <c r="P56" i="10"/>
  <c r="Q56" i="10"/>
  <c r="R56" i="10"/>
  <c r="S56" i="10"/>
  <c r="U56" i="10"/>
  <c r="V907" i="10"/>
  <c r="X907" i="10"/>
  <c r="Y907" i="10"/>
  <c r="Z907" i="10"/>
  <c r="P57" i="10"/>
  <c r="Q57" i="10"/>
  <c r="R57" i="10"/>
  <c r="S57" i="10"/>
  <c r="U57" i="10"/>
  <c r="V908" i="10"/>
  <c r="X908" i="10"/>
  <c r="Y908" i="10"/>
  <c r="Z908" i="10"/>
  <c r="P58" i="10"/>
  <c r="Q58" i="10"/>
  <c r="R58" i="10"/>
  <c r="S58" i="10"/>
  <c r="U58" i="10"/>
  <c r="V909" i="10"/>
  <c r="X909" i="10"/>
  <c r="Y909" i="10"/>
  <c r="Z909" i="10"/>
  <c r="P59" i="10"/>
  <c r="Q59" i="10"/>
  <c r="R59" i="10"/>
  <c r="S59" i="10"/>
  <c r="U59" i="10"/>
  <c r="V910" i="10"/>
  <c r="X910" i="10"/>
  <c r="Y910" i="10"/>
  <c r="Z910" i="10"/>
  <c r="P60" i="10"/>
  <c r="Q60" i="10"/>
  <c r="R60" i="10"/>
  <c r="S60" i="10"/>
  <c r="U60" i="10"/>
  <c r="V911" i="10"/>
  <c r="X911" i="10"/>
  <c r="Y911" i="10"/>
  <c r="Z911" i="10"/>
  <c r="P61" i="10"/>
  <c r="Q61" i="10"/>
  <c r="R61" i="10"/>
  <c r="S61" i="10"/>
  <c r="U61" i="10"/>
  <c r="V912" i="10"/>
  <c r="X912" i="10"/>
  <c r="Y912" i="10"/>
  <c r="Z912" i="10"/>
  <c r="P62" i="10"/>
  <c r="Q62" i="10"/>
  <c r="R62" i="10"/>
  <c r="S62" i="10"/>
  <c r="U62" i="10"/>
  <c r="V913" i="10"/>
  <c r="X913" i="10"/>
  <c r="Y913" i="10"/>
  <c r="Z913" i="10"/>
  <c r="P63" i="10"/>
  <c r="Q63" i="10"/>
  <c r="R63" i="10"/>
  <c r="S63" i="10"/>
  <c r="U63" i="10"/>
  <c r="V914" i="10"/>
  <c r="X914" i="10"/>
  <c r="Y914" i="10"/>
  <c r="Z914" i="10"/>
  <c r="P64" i="10"/>
  <c r="Q64" i="10"/>
  <c r="R64" i="10"/>
  <c r="S64" i="10"/>
  <c r="U64" i="10"/>
  <c r="V915" i="10"/>
  <c r="X915" i="10"/>
  <c r="Y915" i="10"/>
  <c r="Z915" i="10"/>
  <c r="P65" i="10"/>
  <c r="Q65" i="10"/>
  <c r="R65" i="10"/>
  <c r="S65" i="10"/>
  <c r="U65" i="10"/>
  <c r="V916" i="10"/>
  <c r="X916" i="10"/>
  <c r="Y916" i="10"/>
  <c r="Z916" i="10"/>
  <c r="P66" i="10"/>
  <c r="Q66" i="10"/>
  <c r="R66" i="10"/>
  <c r="S66" i="10"/>
  <c r="U66" i="10"/>
  <c r="V917" i="10"/>
  <c r="X917" i="10"/>
  <c r="Y917" i="10"/>
  <c r="Z917" i="10"/>
  <c r="P68" i="10"/>
  <c r="Q68" i="10"/>
  <c r="R68" i="10"/>
  <c r="S68" i="10"/>
  <c r="U68" i="10"/>
  <c r="V918" i="10"/>
  <c r="X918" i="10"/>
  <c r="Y918" i="10"/>
  <c r="Z918" i="10"/>
  <c r="P69" i="10"/>
  <c r="Q69" i="10"/>
  <c r="R69" i="10"/>
  <c r="S69" i="10"/>
  <c r="U69" i="10"/>
  <c r="V919" i="10"/>
  <c r="X919" i="10"/>
  <c r="Y919" i="10"/>
  <c r="Z919" i="10"/>
  <c r="P70" i="10"/>
  <c r="Q70" i="10"/>
  <c r="R70" i="10"/>
  <c r="S70" i="10"/>
  <c r="U70" i="10"/>
  <c r="V920" i="10"/>
  <c r="X920" i="10"/>
  <c r="Y920" i="10"/>
  <c r="Z920" i="10"/>
  <c r="P71" i="10"/>
  <c r="Q71" i="10"/>
  <c r="R71" i="10"/>
  <c r="S71" i="10"/>
  <c r="U71" i="10"/>
  <c r="V921" i="10"/>
  <c r="X921" i="10"/>
  <c r="Y921" i="10"/>
  <c r="Z921" i="10"/>
  <c r="P72" i="10"/>
  <c r="Q72" i="10"/>
  <c r="R72" i="10"/>
  <c r="S72" i="10"/>
  <c r="U72" i="10"/>
  <c r="V922" i="10"/>
  <c r="X922" i="10"/>
  <c r="Y922" i="10"/>
  <c r="Z922" i="10"/>
  <c r="P73" i="10"/>
  <c r="Q73" i="10"/>
  <c r="R73" i="10"/>
  <c r="S73" i="10"/>
  <c r="U73" i="10"/>
  <c r="V923" i="10"/>
  <c r="X923" i="10"/>
  <c r="Y923" i="10"/>
  <c r="Z923" i="10"/>
  <c r="P74" i="10"/>
  <c r="Q74" i="10"/>
  <c r="R74" i="10"/>
  <c r="S74" i="10"/>
  <c r="U74" i="10"/>
  <c r="V924" i="10"/>
  <c r="X924" i="10"/>
  <c r="Y924" i="10"/>
  <c r="Z924" i="10"/>
  <c r="P75" i="10"/>
  <c r="Q75" i="10"/>
  <c r="R75" i="10"/>
  <c r="S75" i="10"/>
  <c r="U75" i="10"/>
  <c r="V925" i="10"/>
  <c r="X925" i="10"/>
  <c r="Y925" i="10"/>
  <c r="Z925" i="10"/>
  <c r="P76" i="10"/>
  <c r="Q76" i="10"/>
  <c r="R76" i="10"/>
  <c r="S76" i="10"/>
  <c r="U76" i="10"/>
  <c r="V926" i="10"/>
  <c r="X926" i="10"/>
  <c r="Y926" i="10"/>
  <c r="Z926" i="10"/>
  <c r="P77" i="10"/>
  <c r="Q77" i="10"/>
  <c r="R77" i="10"/>
  <c r="S77" i="10"/>
  <c r="U77" i="10"/>
  <c r="V927" i="10"/>
  <c r="X927" i="10"/>
  <c r="Y927" i="10"/>
  <c r="Z927" i="10"/>
  <c r="P78" i="10"/>
  <c r="Q78" i="10"/>
  <c r="R78" i="10"/>
  <c r="S78" i="10"/>
  <c r="U78" i="10"/>
  <c r="V928" i="10"/>
  <c r="X928" i="10"/>
  <c r="Y928" i="10"/>
  <c r="Z928" i="10"/>
  <c r="P79" i="10"/>
  <c r="Q79" i="10"/>
  <c r="R79" i="10"/>
  <c r="S79" i="10"/>
  <c r="U79" i="10"/>
  <c r="V929" i="10"/>
  <c r="X929" i="10"/>
  <c r="Y929" i="10"/>
  <c r="Z929" i="10"/>
  <c r="P80" i="10"/>
  <c r="Q80" i="10"/>
  <c r="R80" i="10"/>
  <c r="S80" i="10"/>
  <c r="U80" i="10"/>
  <c r="V930" i="10"/>
  <c r="X930" i="10"/>
  <c r="Y930" i="10"/>
  <c r="Z930" i="10"/>
  <c r="P81" i="10"/>
  <c r="Q81" i="10"/>
  <c r="R81" i="10"/>
  <c r="S81" i="10"/>
  <c r="U81" i="10"/>
  <c r="V931" i="10"/>
  <c r="X931" i="10"/>
  <c r="Y931" i="10"/>
  <c r="Z931" i="10"/>
  <c r="P82" i="10"/>
  <c r="Q82" i="10"/>
  <c r="R82" i="10"/>
  <c r="S82" i="10"/>
  <c r="U82" i="10"/>
  <c r="V932" i="10"/>
  <c r="X932" i="10"/>
  <c r="Y932" i="10"/>
  <c r="Z932" i="10"/>
  <c r="P83" i="10"/>
  <c r="Q83" i="10"/>
  <c r="R83" i="10"/>
  <c r="S83" i="10"/>
  <c r="U83" i="10"/>
  <c r="V933" i="10"/>
  <c r="X933" i="10"/>
  <c r="Y933" i="10"/>
  <c r="Z933" i="10"/>
  <c r="P84" i="10"/>
  <c r="Q84" i="10"/>
  <c r="R84" i="10"/>
  <c r="S84" i="10"/>
  <c r="U84" i="10"/>
  <c r="V934" i="10"/>
  <c r="X934" i="10"/>
  <c r="Y934" i="10"/>
  <c r="Z934" i="10"/>
  <c r="P85" i="10"/>
  <c r="Q85" i="10"/>
  <c r="R85" i="10"/>
  <c r="S85" i="10"/>
  <c r="U85" i="10"/>
  <c r="V935" i="10"/>
  <c r="X935" i="10"/>
  <c r="Y935" i="10"/>
  <c r="Z935" i="10"/>
  <c r="P86" i="10"/>
  <c r="Q86" i="10"/>
  <c r="R86" i="10"/>
  <c r="S86" i="10"/>
  <c r="U86" i="10"/>
  <c r="V936" i="10"/>
  <c r="X936" i="10"/>
  <c r="Y936" i="10"/>
  <c r="Z936" i="10"/>
  <c r="P87" i="10"/>
  <c r="Q87" i="10"/>
  <c r="R87" i="10"/>
  <c r="S87" i="10"/>
  <c r="U87" i="10"/>
  <c r="V937" i="10"/>
  <c r="X937" i="10"/>
  <c r="Y937" i="10"/>
  <c r="Z937" i="10"/>
  <c r="P365" i="10"/>
  <c r="Q365" i="10"/>
  <c r="R365" i="10"/>
  <c r="S365" i="10"/>
  <c r="U365" i="10"/>
  <c r="V938" i="10"/>
  <c r="X938" i="10"/>
  <c r="Y938" i="10"/>
  <c r="Z938" i="10"/>
  <c r="P366" i="10"/>
  <c r="Q366" i="10"/>
  <c r="R366" i="10"/>
  <c r="S366" i="10"/>
  <c r="U366" i="10"/>
  <c r="V939" i="10"/>
  <c r="X939" i="10"/>
  <c r="Y939" i="10"/>
  <c r="Z939" i="10"/>
  <c r="P367" i="10"/>
  <c r="Q367" i="10"/>
  <c r="R367" i="10"/>
  <c r="S367" i="10"/>
  <c r="U367" i="10"/>
  <c r="V940" i="10"/>
  <c r="X940" i="10"/>
  <c r="Y940" i="10"/>
  <c r="Z940" i="10"/>
  <c r="P368" i="10"/>
  <c r="Q368" i="10"/>
  <c r="R368" i="10"/>
  <c r="S368" i="10"/>
  <c r="U368" i="10"/>
  <c r="V941" i="10"/>
  <c r="X941" i="10"/>
  <c r="Y941" i="10"/>
  <c r="Z941" i="10"/>
  <c r="P369" i="10"/>
  <c r="Q369" i="10"/>
  <c r="R369" i="10"/>
  <c r="S369" i="10"/>
  <c r="U369" i="10"/>
  <c r="V942" i="10"/>
  <c r="X942" i="10"/>
  <c r="Y942" i="10"/>
  <c r="Z942" i="10"/>
  <c r="P370" i="10"/>
  <c r="Q370" i="10"/>
  <c r="R370" i="10"/>
  <c r="S370" i="10"/>
  <c r="U370" i="10"/>
  <c r="V943" i="10"/>
  <c r="X943" i="10"/>
  <c r="Y943" i="10"/>
  <c r="Z943" i="10"/>
  <c r="P371" i="10"/>
  <c r="Q371" i="10"/>
  <c r="R371" i="10"/>
  <c r="S371" i="10"/>
  <c r="U371" i="10"/>
  <c r="V944" i="10"/>
  <c r="X944" i="10"/>
  <c r="Y944" i="10"/>
  <c r="Z944" i="10"/>
  <c r="P372" i="10"/>
  <c r="Q372" i="10"/>
  <c r="R372" i="10"/>
  <c r="S372" i="10"/>
  <c r="U372" i="10"/>
  <c r="V945" i="10"/>
  <c r="X945" i="10"/>
  <c r="Y945" i="10"/>
  <c r="Z945" i="10"/>
  <c r="P373" i="10"/>
  <c r="Q373" i="10"/>
  <c r="R373" i="10"/>
  <c r="S373" i="10"/>
  <c r="U373" i="10"/>
  <c r="V946" i="10"/>
  <c r="X946" i="10"/>
  <c r="Y946" i="10"/>
  <c r="Z946" i="10"/>
  <c r="P374" i="10"/>
  <c r="Q374" i="10"/>
  <c r="R374" i="10"/>
  <c r="S374" i="10"/>
  <c r="U374" i="10"/>
  <c r="V947" i="10"/>
  <c r="X947" i="10"/>
  <c r="Y947" i="10"/>
  <c r="Z947" i="10"/>
  <c r="P375" i="10"/>
  <c r="Q375" i="10"/>
  <c r="R375" i="10"/>
  <c r="S375" i="10"/>
  <c r="U375" i="10"/>
  <c r="V948" i="10"/>
  <c r="X948" i="10"/>
  <c r="Y948" i="10"/>
  <c r="Z948" i="10"/>
  <c r="P376" i="10"/>
  <c r="Q376" i="10"/>
  <c r="R376" i="10"/>
  <c r="S376" i="10"/>
  <c r="U376" i="10"/>
  <c r="V949" i="10"/>
  <c r="X949" i="10"/>
  <c r="Y949" i="10"/>
  <c r="Z949" i="10"/>
  <c r="P377" i="10"/>
  <c r="Q377" i="10"/>
  <c r="R377" i="10"/>
  <c r="S377" i="10"/>
  <c r="U377" i="10"/>
  <c r="V950" i="10"/>
  <c r="X950" i="10"/>
  <c r="Y950" i="10"/>
  <c r="Z950" i="10"/>
  <c r="P378" i="10"/>
  <c r="Q378" i="10"/>
  <c r="R378" i="10"/>
  <c r="S378" i="10"/>
  <c r="U378" i="10"/>
  <c r="V951" i="10"/>
  <c r="X951" i="10"/>
  <c r="Y951" i="10"/>
  <c r="Z951" i="10"/>
  <c r="P379" i="10"/>
  <c r="Q379" i="10"/>
  <c r="R379" i="10"/>
  <c r="S379" i="10"/>
  <c r="U379" i="10"/>
  <c r="V952" i="10"/>
  <c r="X952" i="10"/>
  <c r="Y952" i="10"/>
  <c r="Z952" i="10"/>
  <c r="P380" i="10"/>
  <c r="Q380" i="10"/>
  <c r="R380" i="10"/>
  <c r="S380" i="10"/>
  <c r="U380" i="10"/>
  <c r="V953" i="10"/>
  <c r="X953" i="10"/>
  <c r="Y953" i="10"/>
  <c r="Z953" i="10"/>
  <c r="P381" i="10"/>
  <c r="Q381" i="10"/>
  <c r="R381" i="10"/>
  <c r="S381" i="10"/>
  <c r="U381" i="10"/>
  <c r="V954" i="10"/>
  <c r="X954" i="10"/>
  <c r="Y954" i="10"/>
  <c r="Z954" i="10"/>
  <c r="P382" i="10"/>
  <c r="Q382" i="10"/>
  <c r="R382" i="10"/>
  <c r="S382" i="10"/>
  <c r="U382" i="10"/>
  <c r="V955" i="10"/>
  <c r="X955" i="10"/>
  <c r="Y955" i="10"/>
  <c r="Z955" i="10"/>
  <c r="P383" i="10"/>
  <c r="Q383" i="10"/>
  <c r="R383" i="10"/>
  <c r="S383" i="10"/>
  <c r="U383" i="10"/>
  <c r="V956" i="10"/>
  <c r="X956" i="10"/>
  <c r="Y956" i="10"/>
  <c r="Z956" i="10"/>
  <c r="P384" i="10"/>
  <c r="Q384" i="10"/>
  <c r="R384" i="10"/>
  <c r="S384" i="10"/>
  <c r="U384" i="10"/>
  <c r="V957" i="10"/>
  <c r="X957" i="10"/>
  <c r="Y957" i="10"/>
  <c r="Z957" i="10"/>
  <c r="P180" i="10"/>
  <c r="Q180" i="10"/>
  <c r="R180" i="10"/>
  <c r="S180" i="10"/>
  <c r="U180" i="10"/>
  <c r="V958" i="10"/>
  <c r="X958" i="10"/>
  <c r="Y958" i="10"/>
  <c r="Z958" i="10"/>
  <c r="P181" i="10"/>
  <c r="Q181" i="10"/>
  <c r="R181" i="10"/>
  <c r="S181" i="10"/>
  <c r="U181" i="10"/>
  <c r="V959" i="10"/>
  <c r="X959" i="10"/>
  <c r="Y959" i="10"/>
  <c r="Z959" i="10"/>
  <c r="P182" i="10"/>
  <c r="Q182" i="10"/>
  <c r="R182" i="10"/>
  <c r="S182" i="10"/>
  <c r="U182" i="10"/>
  <c r="V960" i="10"/>
  <c r="X960" i="10"/>
  <c r="Y960" i="10"/>
  <c r="Z960" i="10"/>
  <c r="P183" i="10"/>
  <c r="Q183" i="10"/>
  <c r="R183" i="10"/>
  <c r="S183" i="10"/>
  <c r="U183" i="10"/>
  <c r="V961" i="10"/>
  <c r="X961" i="10"/>
  <c r="Y961" i="10"/>
  <c r="Z961" i="10"/>
  <c r="P184" i="10"/>
  <c r="Q184" i="10"/>
  <c r="R184" i="10"/>
  <c r="S184" i="10"/>
  <c r="U184" i="10"/>
  <c r="V962" i="10"/>
  <c r="X962" i="10"/>
  <c r="Y962" i="10"/>
  <c r="Z962" i="10"/>
  <c r="P185" i="10"/>
  <c r="Q185" i="10"/>
  <c r="R185" i="10"/>
  <c r="S185" i="10"/>
  <c r="U185" i="10"/>
  <c r="V963" i="10"/>
  <c r="X963" i="10"/>
  <c r="Y963" i="10"/>
  <c r="Z963" i="10"/>
  <c r="P186" i="10"/>
  <c r="Q186" i="10"/>
  <c r="R186" i="10"/>
  <c r="S186" i="10"/>
  <c r="U186" i="10"/>
  <c r="V964" i="10"/>
  <c r="X964" i="10"/>
  <c r="Y964" i="10"/>
  <c r="Z964" i="10"/>
  <c r="P187" i="10"/>
  <c r="Q187" i="10"/>
  <c r="R187" i="10"/>
  <c r="S187" i="10"/>
  <c r="U187" i="10"/>
  <c r="V965" i="10"/>
  <c r="X965" i="10"/>
  <c r="Y965" i="10"/>
  <c r="Z965" i="10"/>
  <c r="P188" i="10"/>
  <c r="Q188" i="10"/>
  <c r="R188" i="10"/>
  <c r="S188" i="10"/>
  <c r="U188" i="10"/>
  <c r="V966" i="10"/>
  <c r="X966" i="10"/>
  <c r="Y966" i="10"/>
  <c r="Z966" i="10"/>
  <c r="P189" i="10"/>
  <c r="Q189" i="10"/>
  <c r="R189" i="10"/>
  <c r="S189" i="10"/>
  <c r="U189" i="10"/>
  <c r="V967" i="10"/>
  <c r="X967" i="10"/>
  <c r="Y967" i="10"/>
  <c r="Z967" i="10"/>
  <c r="P190" i="10"/>
  <c r="Q190" i="10"/>
  <c r="R190" i="10"/>
  <c r="S190" i="10"/>
  <c r="U190" i="10"/>
  <c r="V968" i="10"/>
  <c r="X968" i="10"/>
  <c r="Y968" i="10"/>
  <c r="Z968" i="10"/>
  <c r="P191" i="10"/>
  <c r="Q191" i="10"/>
  <c r="R191" i="10"/>
  <c r="S191" i="10"/>
  <c r="U191" i="10"/>
  <c r="V969" i="10"/>
  <c r="X969" i="10"/>
  <c r="Y969" i="10"/>
  <c r="Z969" i="10"/>
  <c r="P192" i="10"/>
  <c r="Q192" i="10"/>
  <c r="R192" i="10"/>
  <c r="S192" i="10"/>
  <c r="U192" i="10"/>
  <c r="V970" i="10"/>
  <c r="X970" i="10"/>
  <c r="Y970" i="10"/>
  <c r="Z970" i="10"/>
  <c r="P193" i="10"/>
  <c r="Q193" i="10"/>
  <c r="R193" i="10"/>
  <c r="S193" i="10"/>
  <c r="U193" i="10"/>
  <c r="V971" i="10"/>
  <c r="X971" i="10"/>
  <c r="Y971" i="10"/>
  <c r="Z971" i="10"/>
  <c r="P194" i="10"/>
  <c r="Q194" i="10"/>
  <c r="R194" i="10"/>
  <c r="S194" i="10"/>
  <c r="U194" i="10"/>
  <c r="V972" i="10"/>
  <c r="X972" i="10"/>
  <c r="Y972" i="10"/>
  <c r="Z972" i="10"/>
  <c r="P195" i="10"/>
  <c r="Q195" i="10"/>
  <c r="R195" i="10"/>
  <c r="S195" i="10"/>
  <c r="U195" i="10"/>
  <c r="V973" i="10"/>
  <c r="X973" i="10"/>
  <c r="Y973" i="10"/>
  <c r="Z973" i="10"/>
  <c r="P2" i="10"/>
  <c r="Q2" i="10"/>
  <c r="R2" i="10"/>
  <c r="S2" i="10"/>
  <c r="U2" i="10"/>
  <c r="V974" i="10"/>
  <c r="X974" i="10"/>
  <c r="Y974" i="10"/>
  <c r="Z974" i="10"/>
  <c r="P3" i="10"/>
  <c r="Q3" i="10"/>
  <c r="R3" i="10"/>
  <c r="S3" i="10"/>
  <c r="U3" i="10"/>
  <c r="V975" i="10"/>
  <c r="X975" i="10"/>
  <c r="Y975" i="10"/>
  <c r="Z975" i="10"/>
  <c r="P4" i="10"/>
  <c r="Q4" i="10"/>
  <c r="R4" i="10"/>
  <c r="S4" i="10"/>
  <c r="U4" i="10"/>
  <c r="V976" i="10"/>
  <c r="X976" i="10"/>
  <c r="Y976" i="10"/>
  <c r="Z976" i="10"/>
  <c r="P5" i="10"/>
  <c r="Q5" i="10"/>
  <c r="R5" i="10"/>
  <c r="S5" i="10"/>
  <c r="U5" i="10"/>
  <c r="V977" i="10"/>
  <c r="X977" i="10"/>
  <c r="Y977" i="10"/>
  <c r="Z977" i="10"/>
  <c r="P12" i="10"/>
  <c r="Q12" i="10"/>
  <c r="R12" i="10"/>
  <c r="S12" i="10"/>
  <c r="U12" i="10"/>
  <c r="V978" i="10"/>
  <c r="X978" i="10"/>
  <c r="Y978" i="10"/>
  <c r="Z978" i="10"/>
  <c r="P13" i="10"/>
  <c r="Q13" i="10"/>
  <c r="R13" i="10"/>
  <c r="S13" i="10"/>
  <c r="U13" i="10"/>
  <c r="V979" i="10"/>
  <c r="X979" i="10"/>
  <c r="Y979" i="10"/>
  <c r="Z979" i="10"/>
  <c r="P14" i="10"/>
  <c r="Q14" i="10"/>
  <c r="R14" i="10"/>
  <c r="S14" i="10"/>
  <c r="U14" i="10"/>
  <c r="V980" i="10"/>
  <c r="X980" i="10"/>
  <c r="Y980" i="10"/>
  <c r="Z980" i="10"/>
  <c r="P15" i="10"/>
  <c r="Q15" i="10"/>
  <c r="R15" i="10"/>
  <c r="S15" i="10"/>
  <c r="U15" i="10"/>
  <c r="V981" i="10"/>
  <c r="X981" i="10"/>
  <c r="Y981" i="10"/>
  <c r="Z981" i="10"/>
  <c r="P16" i="10"/>
  <c r="Q16" i="10"/>
  <c r="R16" i="10"/>
  <c r="S16" i="10"/>
  <c r="U16" i="10"/>
  <c r="V982" i="10"/>
  <c r="X982" i="10"/>
  <c r="Y982" i="10"/>
  <c r="Z982" i="10"/>
  <c r="P295" i="10"/>
  <c r="Q295" i="10"/>
  <c r="R295" i="10"/>
  <c r="S295" i="10"/>
  <c r="U295" i="10"/>
  <c r="V983" i="10"/>
  <c r="X983" i="10"/>
  <c r="Y983" i="10"/>
  <c r="Z983" i="10"/>
  <c r="P296" i="10"/>
  <c r="Q296" i="10"/>
  <c r="R296" i="10"/>
  <c r="S296" i="10"/>
  <c r="U296" i="10"/>
  <c r="V984" i="10"/>
  <c r="X984" i="10"/>
  <c r="Y984" i="10"/>
  <c r="Z984" i="10"/>
  <c r="P297" i="10"/>
  <c r="Q297" i="10"/>
  <c r="R297" i="10"/>
  <c r="S297" i="10"/>
  <c r="U297" i="10"/>
  <c r="V985" i="10"/>
  <c r="X985" i="10"/>
  <c r="Y985" i="10"/>
  <c r="Z985" i="10"/>
  <c r="P298" i="10"/>
  <c r="Q298" i="10"/>
  <c r="R298" i="10"/>
  <c r="S298" i="10"/>
  <c r="U298" i="10"/>
  <c r="V986" i="10"/>
  <c r="X986" i="10"/>
  <c r="Y986" i="10"/>
  <c r="Z986" i="10"/>
  <c r="P299" i="10"/>
  <c r="Q299" i="10"/>
  <c r="R299" i="10"/>
  <c r="S299" i="10"/>
  <c r="U299" i="10"/>
  <c r="V987" i="10"/>
  <c r="X987" i="10"/>
  <c r="Y987" i="10"/>
  <c r="Z987" i="10"/>
  <c r="P300" i="10"/>
  <c r="Q300" i="10"/>
  <c r="R300" i="10"/>
  <c r="S300" i="10"/>
  <c r="U300" i="10"/>
  <c r="V988" i="10"/>
  <c r="X988" i="10"/>
  <c r="Y988" i="10"/>
  <c r="Z988" i="10"/>
  <c r="P301" i="10"/>
  <c r="Q301" i="10"/>
  <c r="R301" i="10"/>
  <c r="S301" i="10"/>
  <c r="U301" i="10"/>
  <c r="V989" i="10"/>
  <c r="X989" i="10"/>
  <c r="Y989" i="10"/>
  <c r="Z989" i="10"/>
  <c r="P302" i="10"/>
  <c r="Q302" i="10"/>
  <c r="R302" i="10"/>
  <c r="S302" i="10"/>
  <c r="U302" i="10"/>
  <c r="V990" i="10"/>
  <c r="X990" i="10"/>
  <c r="Y990" i="10"/>
  <c r="Z990" i="10"/>
  <c r="P303" i="10"/>
  <c r="Q303" i="10"/>
  <c r="R303" i="10"/>
  <c r="S303" i="10"/>
  <c r="U303" i="10"/>
  <c r="V991" i="10"/>
  <c r="X991" i="10"/>
  <c r="Y991" i="10"/>
  <c r="Z991" i="10"/>
  <c r="P304" i="10"/>
  <c r="Q304" i="10"/>
  <c r="R304" i="10"/>
  <c r="S304" i="10"/>
  <c r="U304" i="10"/>
  <c r="V992" i="10"/>
  <c r="X992" i="10"/>
  <c r="Y992" i="10"/>
  <c r="Z992" i="10"/>
  <c r="P305" i="10"/>
  <c r="Q305" i="10"/>
  <c r="R305" i="10"/>
  <c r="S305" i="10"/>
  <c r="U305" i="10"/>
  <c r="V993" i="10"/>
  <c r="X993" i="10"/>
  <c r="Y993" i="10"/>
  <c r="Z993" i="10"/>
  <c r="P306" i="10"/>
  <c r="Q306" i="10"/>
  <c r="R306" i="10"/>
  <c r="S306" i="10"/>
  <c r="U306" i="10"/>
  <c r="V994" i="10"/>
  <c r="X994" i="10"/>
  <c r="Y994" i="10"/>
  <c r="Z994" i="10"/>
  <c r="P307" i="10"/>
  <c r="Q307" i="10"/>
  <c r="R307" i="10"/>
  <c r="S307" i="10"/>
  <c r="U307" i="10"/>
  <c r="V995" i="10"/>
  <c r="X995" i="10"/>
  <c r="Y995" i="10"/>
  <c r="Z995" i="10"/>
  <c r="P308" i="10"/>
  <c r="Q308" i="10"/>
  <c r="R308" i="10"/>
  <c r="S308" i="10"/>
  <c r="U308" i="10"/>
  <c r="V996" i="10"/>
  <c r="X996" i="10"/>
  <c r="Y996" i="10"/>
  <c r="Z996" i="10"/>
  <c r="P309" i="10"/>
  <c r="Q309" i="10"/>
  <c r="R309" i="10"/>
  <c r="S309" i="10"/>
  <c r="U309" i="10"/>
  <c r="V997" i="10"/>
  <c r="X997" i="10"/>
  <c r="Y997" i="10"/>
  <c r="Z997" i="10"/>
  <c r="P310" i="10"/>
  <c r="Q310" i="10"/>
  <c r="R310" i="10"/>
  <c r="S310" i="10"/>
  <c r="U310" i="10"/>
  <c r="V998" i="10"/>
  <c r="X998" i="10"/>
  <c r="Y998" i="10"/>
  <c r="Z998" i="10"/>
  <c r="P311" i="10"/>
  <c r="Q311" i="10"/>
  <c r="R311" i="10"/>
  <c r="S311" i="10"/>
  <c r="U311" i="10"/>
  <c r="V999" i="10"/>
  <c r="X999" i="10"/>
  <c r="Y999" i="10"/>
  <c r="Z999" i="10"/>
  <c r="P312" i="10"/>
  <c r="Q312" i="10"/>
  <c r="R312" i="10"/>
  <c r="S312" i="10"/>
  <c r="U312" i="10"/>
  <c r="V1000" i="10"/>
  <c r="X1000" i="10"/>
  <c r="Y1000" i="10"/>
  <c r="Z1000" i="10"/>
  <c r="P313" i="10"/>
  <c r="Q313" i="10"/>
  <c r="R313" i="10"/>
  <c r="S313" i="10"/>
  <c r="U313" i="10"/>
  <c r="V1001" i="10"/>
  <c r="X1001" i="10"/>
  <c r="Y1001" i="10"/>
  <c r="Z1001" i="10"/>
  <c r="P314" i="10"/>
  <c r="Q314" i="10"/>
  <c r="R314" i="10"/>
  <c r="S314" i="10"/>
  <c r="U314" i="10"/>
  <c r="V1002" i="10"/>
  <c r="X1002" i="10"/>
  <c r="Y1002" i="10"/>
  <c r="Z1002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65" i="10"/>
  <c r="O166" i="10"/>
  <c r="O167" i="10"/>
  <c r="O168" i="10"/>
  <c r="O169" i="10"/>
  <c r="O170" i="10"/>
  <c r="O171" i="10"/>
  <c r="O172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173" i="10"/>
  <c r="O174" i="10"/>
  <c r="O175" i="10"/>
  <c r="O176" i="10"/>
  <c r="O177" i="10"/>
  <c r="O178" i="10"/>
  <c r="O88" i="10"/>
  <c r="O89" i="10"/>
  <c r="O90" i="10"/>
  <c r="O91" i="10"/>
  <c r="O92" i="10"/>
  <c r="O359" i="10"/>
  <c r="O360" i="10"/>
  <c r="O361" i="10"/>
  <c r="O362" i="10"/>
  <c r="O363" i="10"/>
  <c r="O139" i="10"/>
  <c r="O140" i="10"/>
  <c r="O141" i="10"/>
  <c r="O142" i="10"/>
  <c r="O143" i="10"/>
  <c r="O44" i="10"/>
  <c r="O45" i="10"/>
  <c r="O46" i="10"/>
  <c r="O47" i="10"/>
  <c r="O48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196" i="10"/>
  <c r="O197" i="10"/>
  <c r="O198" i="10"/>
  <c r="O199" i="10"/>
  <c r="O337" i="10"/>
  <c r="O338" i="10"/>
  <c r="O339" i="10"/>
  <c r="O340" i="10"/>
  <c r="O341" i="10"/>
  <c r="O385" i="10"/>
  <c r="O386" i="10"/>
  <c r="O387" i="10"/>
  <c r="O388" i="10"/>
  <c r="O389" i="10"/>
  <c r="O315" i="10"/>
  <c r="O316" i="10"/>
  <c r="O317" i="10"/>
  <c r="O318" i="10"/>
  <c r="O319" i="10"/>
  <c r="O217" i="10"/>
  <c r="O218" i="10"/>
  <c r="O219" i="10"/>
  <c r="O220" i="10"/>
  <c r="O221" i="10"/>
  <c r="O93" i="10"/>
  <c r="O390" i="10"/>
  <c r="O6" i="10"/>
  <c r="O17" i="10"/>
  <c r="O18" i="10"/>
  <c r="O19" i="10"/>
  <c r="O20" i="10"/>
  <c r="O21" i="10"/>
  <c r="O22" i="10"/>
  <c r="O23" i="10"/>
  <c r="O24" i="10"/>
  <c r="O25" i="10"/>
  <c r="O49" i="10"/>
  <c r="O26" i="10"/>
  <c r="O272" i="10"/>
  <c r="O273" i="10"/>
  <c r="O274" i="10"/>
  <c r="O275" i="10"/>
  <c r="O276" i="10"/>
  <c r="O144" i="10"/>
  <c r="O7" i="10"/>
  <c r="O8" i="10"/>
  <c r="O9" i="10"/>
  <c r="O10" i="10"/>
  <c r="O11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67" i="10"/>
  <c r="O122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34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200" i="10"/>
  <c r="O243" i="10"/>
  <c r="O277" i="10"/>
  <c r="O27" i="10"/>
  <c r="O320" i="10"/>
  <c r="O50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64" i="10"/>
  <c r="O391" i="10"/>
  <c r="O392" i="10"/>
  <c r="O393" i="10"/>
  <c r="O394" i="10"/>
  <c r="O395" i="10"/>
  <c r="O396" i="10"/>
  <c r="O397" i="10"/>
  <c r="O398" i="10"/>
  <c r="O399" i="10"/>
  <c r="O179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2" i="10"/>
  <c r="O3" i="10"/>
  <c r="O4" i="10"/>
  <c r="O5" i="10"/>
  <c r="O12" i="10"/>
  <c r="O13" i="10"/>
  <c r="O14" i="10"/>
  <c r="O15" i="10"/>
  <c r="O16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X3" i="10"/>
  <c r="Y3" i="10"/>
  <c r="Z3" i="10"/>
  <c r="X4" i="10"/>
  <c r="Y4" i="10"/>
  <c r="Z4" i="10"/>
  <c r="X5" i="10"/>
  <c r="Y5" i="10"/>
  <c r="Z5" i="10"/>
  <c r="X6" i="10"/>
  <c r="Y6" i="10"/>
  <c r="Z6" i="10"/>
  <c r="X7" i="10"/>
  <c r="Y7" i="10"/>
  <c r="Z7" i="10"/>
  <c r="X8" i="10"/>
  <c r="Y8" i="10"/>
  <c r="Z8" i="10"/>
  <c r="X9" i="10"/>
  <c r="Y9" i="10"/>
  <c r="Z9" i="10"/>
  <c r="X10" i="10"/>
  <c r="Y10" i="10"/>
  <c r="Z10" i="10"/>
  <c r="X11" i="10"/>
  <c r="Y11" i="10"/>
  <c r="Z11" i="10"/>
  <c r="X12" i="10"/>
  <c r="Y12" i="10"/>
  <c r="Z12" i="10"/>
  <c r="X13" i="10"/>
  <c r="Y13" i="10"/>
  <c r="Z13" i="10"/>
  <c r="X14" i="10"/>
  <c r="Y14" i="10"/>
  <c r="Z14" i="10"/>
  <c r="X15" i="10"/>
  <c r="Y15" i="10"/>
  <c r="Z15" i="10"/>
  <c r="X16" i="10"/>
  <c r="Y16" i="10"/>
  <c r="Z16" i="10"/>
  <c r="X17" i="10"/>
  <c r="Y17" i="10"/>
  <c r="Z17" i="10"/>
  <c r="X18" i="10"/>
  <c r="Y18" i="10"/>
  <c r="Z18" i="10"/>
  <c r="X19" i="10"/>
  <c r="Y19" i="10"/>
  <c r="Z19" i="10"/>
  <c r="X20" i="10"/>
  <c r="Y20" i="10"/>
  <c r="Z20" i="10"/>
  <c r="X21" i="10"/>
  <c r="Y21" i="10"/>
  <c r="Z21" i="10"/>
  <c r="X22" i="10"/>
  <c r="Y22" i="10"/>
  <c r="Z22" i="10"/>
  <c r="X23" i="10"/>
  <c r="Y23" i="10"/>
  <c r="Z23" i="10"/>
  <c r="X24" i="10"/>
  <c r="Y24" i="10"/>
  <c r="Z24" i="10"/>
  <c r="X25" i="10"/>
  <c r="Y25" i="10"/>
  <c r="Z25" i="10"/>
  <c r="X26" i="10"/>
  <c r="Y26" i="10"/>
  <c r="Z26" i="10"/>
  <c r="X27" i="10"/>
  <c r="Y27" i="10"/>
  <c r="Z27" i="10"/>
  <c r="X28" i="10"/>
  <c r="Y28" i="10"/>
  <c r="Z28" i="10"/>
  <c r="X29" i="10"/>
  <c r="Y29" i="10"/>
  <c r="Z29" i="10"/>
  <c r="X30" i="10"/>
  <c r="Y30" i="10"/>
  <c r="Z30" i="10"/>
  <c r="X31" i="10"/>
  <c r="Y31" i="10"/>
  <c r="Z31" i="10"/>
  <c r="X32" i="10"/>
  <c r="Y32" i="10"/>
  <c r="Z32" i="10"/>
  <c r="X33" i="10"/>
  <c r="Y33" i="10"/>
  <c r="Z33" i="10"/>
  <c r="X34" i="10"/>
  <c r="Y34" i="10"/>
  <c r="Z34" i="10"/>
  <c r="X35" i="10"/>
  <c r="Y35" i="10"/>
  <c r="Z35" i="10"/>
  <c r="X36" i="10"/>
  <c r="Y36" i="10"/>
  <c r="Z36" i="10"/>
  <c r="X37" i="10"/>
  <c r="Y37" i="10"/>
  <c r="Z37" i="10"/>
  <c r="X38" i="10"/>
  <c r="Y38" i="10"/>
  <c r="Z38" i="10"/>
  <c r="X39" i="10"/>
  <c r="Y39" i="10"/>
  <c r="Z39" i="10"/>
  <c r="X40" i="10"/>
  <c r="Y40" i="10"/>
  <c r="Z40" i="10"/>
  <c r="X41" i="10"/>
  <c r="Y41" i="10"/>
  <c r="Z41" i="10"/>
  <c r="X42" i="10"/>
  <c r="Y42" i="10"/>
  <c r="Z42" i="10"/>
  <c r="X43" i="10"/>
  <c r="Y43" i="10"/>
  <c r="Z43" i="10"/>
  <c r="X44" i="10"/>
  <c r="Y44" i="10"/>
  <c r="Z44" i="10"/>
  <c r="X45" i="10"/>
  <c r="Y45" i="10"/>
  <c r="Z45" i="10"/>
  <c r="X46" i="10"/>
  <c r="Y46" i="10"/>
  <c r="Z46" i="10"/>
  <c r="X47" i="10"/>
  <c r="Y47" i="10"/>
  <c r="Z47" i="10"/>
  <c r="X48" i="10"/>
  <c r="Y48" i="10"/>
  <c r="Z48" i="10"/>
  <c r="X49" i="10"/>
  <c r="Y49" i="10"/>
  <c r="Z49" i="10"/>
  <c r="X50" i="10"/>
  <c r="Y50" i="10"/>
  <c r="Z50" i="10"/>
  <c r="X51" i="10"/>
  <c r="Y51" i="10"/>
  <c r="Z51" i="10"/>
  <c r="X52" i="10"/>
  <c r="Y52" i="10"/>
  <c r="Z52" i="10"/>
  <c r="X53" i="10"/>
  <c r="Y53" i="10"/>
  <c r="Z53" i="10"/>
  <c r="X54" i="10"/>
  <c r="Y54" i="10"/>
  <c r="Z54" i="10"/>
  <c r="X55" i="10"/>
  <c r="Y55" i="10"/>
  <c r="Z55" i="10"/>
  <c r="X56" i="10"/>
  <c r="Y56" i="10"/>
  <c r="Z56" i="10"/>
  <c r="X57" i="10"/>
  <c r="Y57" i="10"/>
  <c r="Z57" i="10"/>
  <c r="X58" i="10"/>
  <c r="Y58" i="10"/>
  <c r="Z58" i="10"/>
  <c r="X59" i="10"/>
  <c r="Y59" i="10"/>
  <c r="Z59" i="10"/>
  <c r="X60" i="10"/>
  <c r="Y60" i="10"/>
  <c r="Z60" i="10"/>
  <c r="X61" i="10"/>
  <c r="Y61" i="10"/>
  <c r="Z61" i="10"/>
  <c r="X62" i="10"/>
  <c r="Y62" i="10"/>
  <c r="Z62" i="10"/>
  <c r="X63" i="10"/>
  <c r="Y63" i="10"/>
  <c r="Z63" i="10"/>
  <c r="X64" i="10"/>
  <c r="Y64" i="10"/>
  <c r="Z64" i="10"/>
  <c r="X65" i="10"/>
  <c r="Y65" i="10"/>
  <c r="Z65" i="10"/>
  <c r="X66" i="10"/>
  <c r="Y66" i="10"/>
  <c r="Z66" i="10"/>
  <c r="X67" i="10"/>
  <c r="Y67" i="10"/>
  <c r="Z67" i="10"/>
  <c r="X68" i="10"/>
  <c r="Y68" i="10"/>
  <c r="Z68" i="10"/>
  <c r="X69" i="10"/>
  <c r="Y69" i="10"/>
  <c r="Z69" i="10"/>
  <c r="X70" i="10"/>
  <c r="Y70" i="10"/>
  <c r="Z70" i="10"/>
  <c r="X71" i="10"/>
  <c r="Y71" i="10"/>
  <c r="Z71" i="10"/>
  <c r="X72" i="10"/>
  <c r="Y72" i="10"/>
  <c r="Z72" i="10"/>
  <c r="X73" i="10"/>
  <c r="Y73" i="10"/>
  <c r="Z73" i="10"/>
  <c r="X74" i="10"/>
  <c r="Y74" i="10"/>
  <c r="Z74" i="10"/>
  <c r="X75" i="10"/>
  <c r="Y75" i="10"/>
  <c r="Z75" i="10"/>
  <c r="X76" i="10"/>
  <c r="Y76" i="10"/>
  <c r="Z76" i="10"/>
  <c r="X77" i="10"/>
  <c r="Y77" i="10"/>
  <c r="Z77" i="10"/>
  <c r="X78" i="10"/>
  <c r="Y78" i="10"/>
  <c r="Z78" i="10"/>
  <c r="X79" i="10"/>
  <c r="Y79" i="10"/>
  <c r="Z79" i="10"/>
  <c r="X80" i="10"/>
  <c r="Y80" i="10"/>
  <c r="Z80" i="10"/>
  <c r="X81" i="10"/>
  <c r="Y81" i="10"/>
  <c r="Z81" i="10"/>
  <c r="X82" i="10"/>
  <c r="Y82" i="10"/>
  <c r="Z82" i="10"/>
  <c r="X83" i="10"/>
  <c r="Y83" i="10"/>
  <c r="Z83" i="10"/>
  <c r="X84" i="10"/>
  <c r="Y84" i="10"/>
  <c r="Z84" i="10"/>
  <c r="X85" i="10"/>
  <c r="Y85" i="10"/>
  <c r="Z85" i="10"/>
  <c r="X86" i="10"/>
  <c r="Y86" i="10"/>
  <c r="Z86" i="10"/>
  <c r="X87" i="10"/>
  <c r="Y87" i="10"/>
  <c r="Z87" i="10"/>
  <c r="X88" i="10"/>
  <c r="Y88" i="10"/>
  <c r="Z88" i="10"/>
  <c r="X89" i="10"/>
  <c r="Y89" i="10"/>
  <c r="Z89" i="10"/>
  <c r="X90" i="10"/>
  <c r="Y90" i="10"/>
  <c r="Z90" i="10"/>
  <c r="X91" i="10"/>
  <c r="Y91" i="10"/>
  <c r="Z91" i="10"/>
  <c r="X92" i="10"/>
  <c r="Y92" i="10"/>
  <c r="Z92" i="10"/>
  <c r="X93" i="10"/>
  <c r="Y93" i="10"/>
  <c r="Z93" i="10"/>
  <c r="X94" i="10"/>
  <c r="Y94" i="10"/>
  <c r="Z94" i="10"/>
  <c r="X95" i="10"/>
  <c r="Y95" i="10"/>
  <c r="Z95" i="10"/>
  <c r="X96" i="10"/>
  <c r="Y96" i="10"/>
  <c r="Z96" i="10"/>
  <c r="X97" i="10"/>
  <c r="Y97" i="10"/>
  <c r="Z97" i="10"/>
  <c r="X98" i="10"/>
  <c r="Y98" i="10"/>
  <c r="Z98" i="10"/>
  <c r="X99" i="10"/>
  <c r="Y99" i="10"/>
  <c r="Z99" i="10"/>
  <c r="X100" i="10"/>
  <c r="Y100" i="10"/>
  <c r="Z100" i="10"/>
  <c r="X101" i="10"/>
  <c r="Y101" i="10"/>
  <c r="Z101" i="10"/>
  <c r="X102" i="10"/>
  <c r="Y102" i="10"/>
  <c r="Z102" i="10"/>
  <c r="X103" i="10"/>
  <c r="Y103" i="10"/>
  <c r="Z103" i="10"/>
  <c r="X104" i="10"/>
  <c r="Y104" i="10"/>
  <c r="Z104" i="10"/>
  <c r="X105" i="10"/>
  <c r="Y105" i="10"/>
  <c r="Z105" i="10"/>
  <c r="X106" i="10"/>
  <c r="Y106" i="10"/>
  <c r="Z106" i="10"/>
  <c r="X107" i="10"/>
  <c r="Y107" i="10"/>
  <c r="Z107" i="10"/>
  <c r="X108" i="10"/>
  <c r="Y108" i="10"/>
  <c r="Z108" i="10"/>
  <c r="X109" i="10"/>
  <c r="Y109" i="10"/>
  <c r="Z109" i="10"/>
  <c r="X110" i="10"/>
  <c r="Y110" i="10"/>
  <c r="Z110" i="10"/>
  <c r="X111" i="10"/>
  <c r="Y111" i="10"/>
  <c r="Z111" i="10"/>
  <c r="X112" i="10"/>
  <c r="Y112" i="10"/>
  <c r="Z112" i="10"/>
  <c r="X113" i="10"/>
  <c r="Y113" i="10"/>
  <c r="Z113" i="10"/>
  <c r="X114" i="10"/>
  <c r="Y114" i="10"/>
  <c r="Z114" i="10"/>
  <c r="X115" i="10"/>
  <c r="Y115" i="10"/>
  <c r="Z115" i="10"/>
  <c r="X116" i="10"/>
  <c r="Y116" i="10"/>
  <c r="Z116" i="10"/>
  <c r="X117" i="10"/>
  <c r="Y117" i="10"/>
  <c r="Z117" i="10"/>
  <c r="X118" i="10"/>
  <c r="Y118" i="10"/>
  <c r="Z118" i="10"/>
  <c r="X119" i="10"/>
  <c r="Y119" i="10"/>
  <c r="Z119" i="10"/>
  <c r="X120" i="10"/>
  <c r="Y120" i="10"/>
  <c r="Z120" i="10"/>
  <c r="X121" i="10"/>
  <c r="Y121" i="10"/>
  <c r="Z121" i="10"/>
  <c r="X122" i="10"/>
  <c r="Y122" i="10"/>
  <c r="Z122" i="10"/>
  <c r="X123" i="10"/>
  <c r="Y123" i="10"/>
  <c r="Z123" i="10"/>
  <c r="X124" i="10"/>
  <c r="Y124" i="10"/>
  <c r="Z124" i="10"/>
  <c r="X125" i="10"/>
  <c r="Y125" i="10"/>
  <c r="Z125" i="10"/>
  <c r="X126" i="10"/>
  <c r="Y126" i="10"/>
  <c r="Z126" i="10"/>
  <c r="X127" i="10"/>
  <c r="Y127" i="10"/>
  <c r="Z127" i="10"/>
  <c r="X128" i="10"/>
  <c r="Y128" i="10"/>
  <c r="Z128" i="10"/>
  <c r="X129" i="10"/>
  <c r="Y129" i="10"/>
  <c r="Z129" i="10"/>
  <c r="X130" i="10"/>
  <c r="Y130" i="10"/>
  <c r="Z130" i="10"/>
  <c r="X131" i="10"/>
  <c r="Y131" i="10"/>
  <c r="Z131" i="10"/>
  <c r="X132" i="10"/>
  <c r="Y132" i="10"/>
  <c r="Z132" i="10"/>
  <c r="X133" i="10"/>
  <c r="Y133" i="10"/>
  <c r="Z133" i="10"/>
  <c r="X134" i="10"/>
  <c r="Y134" i="10"/>
  <c r="Z134" i="10"/>
  <c r="X135" i="10"/>
  <c r="Y135" i="10"/>
  <c r="Z135" i="10"/>
  <c r="X136" i="10"/>
  <c r="Y136" i="10"/>
  <c r="Z136" i="10"/>
  <c r="X137" i="10"/>
  <c r="Y137" i="10"/>
  <c r="Z137" i="10"/>
  <c r="X138" i="10"/>
  <c r="Y138" i="10"/>
  <c r="Z138" i="10"/>
  <c r="X139" i="10"/>
  <c r="Y139" i="10"/>
  <c r="Z139" i="10"/>
  <c r="X140" i="10"/>
  <c r="Y140" i="10"/>
  <c r="Z140" i="10"/>
  <c r="X141" i="10"/>
  <c r="Y141" i="10"/>
  <c r="Z141" i="10"/>
  <c r="X142" i="10"/>
  <c r="Y142" i="10"/>
  <c r="Z142" i="10"/>
  <c r="X143" i="10"/>
  <c r="Y143" i="10"/>
  <c r="Z143" i="10"/>
  <c r="X144" i="10"/>
  <c r="Y144" i="10"/>
  <c r="Z144" i="10"/>
  <c r="X145" i="10"/>
  <c r="Y145" i="10"/>
  <c r="Z145" i="10"/>
  <c r="X146" i="10"/>
  <c r="Y146" i="10"/>
  <c r="Z146" i="10"/>
  <c r="X147" i="10"/>
  <c r="Y147" i="10"/>
  <c r="Z147" i="10"/>
  <c r="X148" i="10"/>
  <c r="Y148" i="10"/>
  <c r="Z148" i="10"/>
  <c r="X149" i="10"/>
  <c r="Y149" i="10"/>
  <c r="Z149" i="10"/>
  <c r="X150" i="10"/>
  <c r="Y150" i="10"/>
  <c r="Z150" i="10"/>
  <c r="X151" i="10"/>
  <c r="Y151" i="10"/>
  <c r="Z151" i="10"/>
  <c r="X152" i="10"/>
  <c r="Y152" i="10"/>
  <c r="Z152" i="10"/>
  <c r="X153" i="10"/>
  <c r="Y153" i="10"/>
  <c r="Z153" i="10"/>
  <c r="X154" i="10"/>
  <c r="Y154" i="10"/>
  <c r="Z154" i="10"/>
  <c r="X155" i="10"/>
  <c r="Y155" i="10"/>
  <c r="Z155" i="10"/>
  <c r="X156" i="10"/>
  <c r="Y156" i="10"/>
  <c r="Z156" i="10"/>
  <c r="X157" i="10"/>
  <c r="Y157" i="10"/>
  <c r="Z157" i="10"/>
  <c r="X158" i="10"/>
  <c r="Y158" i="10"/>
  <c r="Z158" i="10"/>
  <c r="X159" i="10"/>
  <c r="Y159" i="10"/>
  <c r="Z159" i="10"/>
  <c r="X160" i="10"/>
  <c r="Y160" i="10"/>
  <c r="Z160" i="10"/>
  <c r="X161" i="10"/>
  <c r="Y161" i="10"/>
  <c r="Z161" i="10"/>
  <c r="X162" i="10"/>
  <c r="Y162" i="10"/>
  <c r="Z162" i="10"/>
  <c r="X163" i="10"/>
  <c r="Y163" i="10"/>
  <c r="Z163" i="10"/>
  <c r="X164" i="10"/>
  <c r="Y164" i="10"/>
  <c r="Z164" i="10"/>
  <c r="X165" i="10"/>
  <c r="Y165" i="10"/>
  <c r="Z165" i="10"/>
  <c r="X166" i="10"/>
  <c r="Y166" i="10"/>
  <c r="Z166" i="10"/>
  <c r="X167" i="10"/>
  <c r="Y167" i="10"/>
  <c r="Z167" i="10"/>
  <c r="X168" i="10"/>
  <c r="Y168" i="10"/>
  <c r="Z168" i="10"/>
  <c r="X169" i="10"/>
  <c r="Y169" i="10"/>
  <c r="Z169" i="10"/>
  <c r="X170" i="10"/>
  <c r="Y170" i="10"/>
  <c r="Z170" i="10"/>
  <c r="X171" i="10"/>
  <c r="Y171" i="10"/>
  <c r="Z171" i="10"/>
  <c r="X172" i="10"/>
  <c r="Y172" i="10"/>
  <c r="Z172" i="10"/>
  <c r="X173" i="10"/>
  <c r="Y173" i="10"/>
  <c r="Z173" i="10"/>
  <c r="X174" i="10"/>
  <c r="Y174" i="10"/>
  <c r="Z174" i="10"/>
  <c r="X175" i="10"/>
  <c r="Y175" i="10"/>
  <c r="Z175" i="10"/>
  <c r="X176" i="10"/>
  <c r="Y176" i="10"/>
  <c r="Z176" i="10"/>
  <c r="X177" i="10"/>
  <c r="Y177" i="10"/>
  <c r="Z177" i="10"/>
  <c r="X178" i="10"/>
  <c r="Y178" i="10"/>
  <c r="Z178" i="10"/>
  <c r="X179" i="10"/>
  <c r="Y179" i="10"/>
  <c r="Z179" i="10"/>
  <c r="X180" i="10"/>
  <c r="Y180" i="10"/>
  <c r="Z180" i="10"/>
  <c r="X181" i="10"/>
  <c r="Y181" i="10"/>
  <c r="Z181" i="10"/>
  <c r="X182" i="10"/>
  <c r="Y182" i="10"/>
  <c r="Z182" i="10"/>
  <c r="X183" i="10"/>
  <c r="Y183" i="10"/>
  <c r="Z183" i="10"/>
  <c r="X184" i="10"/>
  <c r="Y184" i="10"/>
  <c r="Z184" i="10"/>
  <c r="X185" i="10"/>
  <c r="Y185" i="10"/>
  <c r="Z185" i="10"/>
  <c r="X186" i="10"/>
  <c r="Y186" i="10"/>
  <c r="Z186" i="10"/>
  <c r="X187" i="10"/>
  <c r="Y187" i="10"/>
  <c r="Z187" i="10"/>
  <c r="X188" i="10"/>
  <c r="Y188" i="10"/>
  <c r="Z188" i="10"/>
  <c r="X189" i="10"/>
  <c r="Y189" i="10"/>
  <c r="Z189" i="10"/>
  <c r="X190" i="10"/>
  <c r="Y190" i="10"/>
  <c r="Z190" i="10"/>
  <c r="X191" i="10"/>
  <c r="Y191" i="10"/>
  <c r="Z191" i="10"/>
  <c r="X192" i="10"/>
  <c r="Y192" i="10"/>
  <c r="Z192" i="10"/>
  <c r="X193" i="10"/>
  <c r="Y193" i="10"/>
  <c r="Z193" i="10"/>
  <c r="X194" i="10"/>
  <c r="Y194" i="10"/>
  <c r="Z194" i="10"/>
  <c r="X195" i="10"/>
  <c r="Y195" i="10"/>
  <c r="Z195" i="10"/>
  <c r="X196" i="10"/>
  <c r="Y196" i="10"/>
  <c r="Z196" i="10"/>
  <c r="X197" i="10"/>
  <c r="Y197" i="10"/>
  <c r="Z197" i="10"/>
  <c r="X198" i="10"/>
  <c r="Y198" i="10"/>
  <c r="Z198" i="10"/>
  <c r="X199" i="10"/>
  <c r="Y199" i="10"/>
  <c r="Z199" i="10"/>
  <c r="X200" i="10"/>
  <c r="Y200" i="10"/>
  <c r="Z200" i="10"/>
  <c r="X201" i="10"/>
  <c r="Y201" i="10"/>
  <c r="Z201" i="10"/>
  <c r="X202" i="10"/>
  <c r="Y202" i="10"/>
  <c r="Z202" i="10"/>
  <c r="X203" i="10"/>
  <c r="Y203" i="10"/>
  <c r="Z203" i="10"/>
  <c r="X204" i="10"/>
  <c r="Y204" i="10"/>
  <c r="Z204" i="10"/>
  <c r="X205" i="10"/>
  <c r="Y205" i="10"/>
  <c r="Z205" i="10"/>
  <c r="X206" i="10"/>
  <c r="Y206" i="10"/>
  <c r="Z206" i="10"/>
  <c r="X207" i="10"/>
  <c r="Y207" i="10"/>
  <c r="Z207" i="10"/>
  <c r="X208" i="10"/>
  <c r="Y208" i="10"/>
  <c r="Z208" i="10"/>
  <c r="X209" i="10"/>
  <c r="Y209" i="10"/>
  <c r="Z209" i="10"/>
  <c r="X210" i="10"/>
  <c r="Y210" i="10"/>
  <c r="Z210" i="10"/>
  <c r="X211" i="10"/>
  <c r="Y211" i="10"/>
  <c r="Z211" i="10"/>
  <c r="X212" i="10"/>
  <c r="Y212" i="10"/>
  <c r="Z212" i="10"/>
  <c r="X213" i="10"/>
  <c r="Y213" i="10"/>
  <c r="Z213" i="10"/>
  <c r="X214" i="10"/>
  <c r="Y214" i="10"/>
  <c r="Z214" i="10"/>
  <c r="X215" i="10"/>
  <c r="Y215" i="10"/>
  <c r="Z215" i="10"/>
  <c r="X216" i="10"/>
  <c r="Y216" i="10"/>
  <c r="Z216" i="10"/>
  <c r="X217" i="10"/>
  <c r="Y217" i="10"/>
  <c r="Z217" i="10"/>
  <c r="X218" i="10"/>
  <c r="Y218" i="10"/>
  <c r="Z218" i="10"/>
  <c r="X219" i="10"/>
  <c r="Y219" i="10"/>
  <c r="Z219" i="10"/>
  <c r="X220" i="10"/>
  <c r="Y220" i="10"/>
  <c r="Z220" i="10"/>
  <c r="X221" i="10"/>
  <c r="Y221" i="10"/>
  <c r="Z221" i="10"/>
  <c r="X222" i="10"/>
  <c r="Y222" i="10"/>
  <c r="Z222" i="10"/>
  <c r="X223" i="10"/>
  <c r="Y223" i="10"/>
  <c r="Z223" i="10"/>
  <c r="X224" i="10"/>
  <c r="Y224" i="10"/>
  <c r="Z224" i="10"/>
  <c r="X225" i="10"/>
  <c r="Y225" i="10"/>
  <c r="Z225" i="10"/>
  <c r="X226" i="10"/>
  <c r="Y226" i="10"/>
  <c r="Z226" i="10"/>
  <c r="X227" i="10"/>
  <c r="Y227" i="10"/>
  <c r="Z227" i="10"/>
  <c r="X228" i="10"/>
  <c r="Y228" i="10"/>
  <c r="Z228" i="10"/>
  <c r="X229" i="10"/>
  <c r="Y229" i="10"/>
  <c r="Z229" i="10"/>
  <c r="X230" i="10"/>
  <c r="Y230" i="10"/>
  <c r="Z230" i="10"/>
  <c r="X231" i="10"/>
  <c r="Y231" i="10"/>
  <c r="Z231" i="10"/>
  <c r="X232" i="10"/>
  <c r="Y232" i="10"/>
  <c r="Z232" i="10"/>
  <c r="X233" i="10"/>
  <c r="Y233" i="10"/>
  <c r="Z233" i="10"/>
  <c r="X234" i="10"/>
  <c r="Y234" i="10"/>
  <c r="Z234" i="10"/>
  <c r="X235" i="10"/>
  <c r="Y235" i="10"/>
  <c r="Z235" i="10"/>
  <c r="X236" i="10"/>
  <c r="Y236" i="10"/>
  <c r="Z236" i="10"/>
  <c r="X237" i="10"/>
  <c r="Y237" i="10"/>
  <c r="Z237" i="10"/>
  <c r="X238" i="10"/>
  <c r="Y238" i="10"/>
  <c r="Z238" i="10"/>
  <c r="X239" i="10"/>
  <c r="Y239" i="10"/>
  <c r="Z239" i="10"/>
  <c r="X240" i="10"/>
  <c r="Y240" i="10"/>
  <c r="Z240" i="10"/>
  <c r="X241" i="10"/>
  <c r="Y241" i="10"/>
  <c r="Z241" i="10"/>
  <c r="X242" i="10"/>
  <c r="Y242" i="10"/>
  <c r="Z242" i="10"/>
  <c r="X243" i="10"/>
  <c r="Y243" i="10"/>
  <c r="Z243" i="10"/>
  <c r="X244" i="10"/>
  <c r="Y244" i="10"/>
  <c r="Z244" i="10"/>
  <c r="X245" i="10"/>
  <c r="Y245" i="10"/>
  <c r="Z245" i="10"/>
  <c r="X246" i="10"/>
  <c r="Y246" i="10"/>
  <c r="Z246" i="10"/>
  <c r="X247" i="10"/>
  <c r="Y247" i="10"/>
  <c r="Z247" i="10"/>
  <c r="X248" i="10"/>
  <c r="Y248" i="10"/>
  <c r="Z248" i="10"/>
  <c r="X249" i="10"/>
  <c r="Y249" i="10"/>
  <c r="Z249" i="10"/>
  <c r="X250" i="10"/>
  <c r="Y250" i="10"/>
  <c r="Z250" i="10"/>
  <c r="X251" i="10"/>
  <c r="Y251" i="10"/>
  <c r="Z251" i="10"/>
  <c r="X252" i="10"/>
  <c r="Y252" i="10"/>
  <c r="Z252" i="10"/>
  <c r="X253" i="10"/>
  <c r="Y253" i="10"/>
  <c r="Z253" i="10"/>
  <c r="X254" i="10"/>
  <c r="Y254" i="10"/>
  <c r="Z254" i="10"/>
  <c r="X255" i="10"/>
  <c r="Y255" i="10"/>
  <c r="Z255" i="10"/>
  <c r="X256" i="10"/>
  <c r="Y256" i="10"/>
  <c r="Z256" i="10"/>
  <c r="X257" i="10"/>
  <c r="Y257" i="10"/>
  <c r="Z257" i="10"/>
  <c r="X258" i="10"/>
  <c r="Y258" i="10"/>
  <c r="Z258" i="10"/>
  <c r="X259" i="10"/>
  <c r="Y259" i="10"/>
  <c r="Z259" i="10"/>
  <c r="X260" i="10"/>
  <c r="Y260" i="10"/>
  <c r="Z260" i="10"/>
  <c r="X261" i="10"/>
  <c r="Y261" i="10"/>
  <c r="Z261" i="10"/>
  <c r="X262" i="10"/>
  <c r="Y262" i="10"/>
  <c r="Z262" i="10"/>
  <c r="X263" i="10"/>
  <c r="Y263" i="10"/>
  <c r="Z263" i="10"/>
  <c r="X264" i="10"/>
  <c r="Y264" i="10"/>
  <c r="Z264" i="10"/>
  <c r="X265" i="10"/>
  <c r="Y265" i="10"/>
  <c r="Z265" i="10"/>
  <c r="X266" i="10"/>
  <c r="Y266" i="10"/>
  <c r="Z266" i="10"/>
  <c r="X267" i="10"/>
  <c r="Y267" i="10"/>
  <c r="Z267" i="10"/>
  <c r="X268" i="10"/>
  <c r="Y268" i="10"/>
  <c r="Z268" i="10"/>
  <c r="X269" i="10"/>
  <c r="Y269" i="10"/>
  <c r="Z269" i="10"/>
  <c r="X270" i="10"/>
  <c r="Y270" i="10"/>
  <c r="Z270" i="10"/>
  <c r="X271" i="10"/>
  <c r="Y271" i="10"/>
  <c r="Z271" i="10"/>
  <c r="X272" i="10"/>
  <c r="Y272" i="10"/>
  <c r="Z272" i="10"/>
  <c r="X273" i="10"/>
  <c r="Y273" i="10"/>
  <c r="Z273" i="10"/>
  <c r="X274" i="10"/>
  <c r="Y274" i="10"/>
  <c r="Z274" i="10"/>
  <c r="X275" i="10"/>
  <c r="Y275" i="10"/>
  <c r="Z275" i="10"/>
  <c r="X276" i="10"/>
  <c r="Y276" i="10"/>
  <c r="Z276" i="10"/>
  <c r="X277" i="10"/>
  <c r="Y277" i="10"/>
  <c r="Z277" i="10"/>
  <c r="X278" i="10"/>
  <c r="Y278" i="10"/>
  <c r="Z278" i="10"/>
  <c r="X279" i="10"/>
  <c r="Y279" i="10"/>
  <c r="Z279" i="10"/>
  <c r="X280" i="10"/>
  <c r="Y280" i="10"/>
  <c r="Z280" i="10"/>
  <c r="X281" i="10"/>
  <c r="Y281" i="10"/>
  <c r="Z281" i="10"/>
  <c r="X282" i="10"/>
  <c r="Y282" i="10"/>
  <c r="Z282" i="10"/>
  <c r="X283" i="10"/>
  <c r="Y283" i="10"/>
  <c r="Z283" i="10"/>
  <c r="X284" i="10"/>
  <c r="Y284" i="10"/>
  <c r="Z284" i="10"/>
  <c r="X285" i="10"/>
  <c r="Y285" i="10"/>
  <c r="Z285" i="10"/>
  <c r="X286" i="10"/>
  <c r="Y286" i="10"/>
  <c r="Z286" i="10"/>
  <c r="X287" i="10"/>
  <c r="Y287" i="10"/>
  <c r="Z287" i="10"/>
  <c r="X288" i="10"/>
  <c r="Y288" i="10"/>
  <c r="Z288" i="10"/>
  <c r="X289" i="10"/>
  <c r="Y289" i="10"/>
  <c r="Z289" i="10"/>
  <c r="X290" i="10"/>
  <c r="Y290" i="10"/>
  <c r="Z290" i="10"/>
  <c r="X291" i="10"/>
  <c r="Y291" i="10"/>
  <c r="Z291" i="10"/>
  <c r="X292" i="10"/>
  <c r="Y292" i="10"/>
  <c r="Z292" i="10"/>
  <c r="X293" i="10"/>
  <c r="Y293" i="10"/>
  <c r="Z293" i="10"/>
  <c r="X294" i="10"/>
  <c r="Y294" i="10"/>
  <c r="Z294" i="10"/>
  <c r="X295" i="10"/>
  <c r="Y295" i="10"/>
  <c r="Z295" i="10"/>
  <c r="X296" i="10"/>
  <c r="Y296" i="10"/>
  <c r="Z296" i="10"/>
  <c r="X297" i="10"/>
  <c r="Y297" i="10"/>
  <c r="Z297" i="10"/>
  <c r="X298" i="10"/>
  <c r="Y298" i="10"/>
  <c r="Z298" i="10"/>
  <c r="X299" i="10"/>
  <c r="Y299" i="10"/>
  <c r="Z299" i="10"/>
  <c r="X300" i="10"/>
  <c r="Y300" i="10"/>
  <c r="Z300" i="10"/>
  <c r="X301" i="10"/>
  <c r="Y301" i="10"/>
  <c r="Z301" i="10"/>
  <c r="X302" i="10"/>
  <c r="Y302" i="10"/>
  <c r="Z302" i="10"/>
  <c r="X303" i="10"/>
  <c r="Y303" i="10"/>
  <c r="Z303" i="10"/>
  <c r="X304" i="10"/>
  <c r="Y304" i="10"/>
  <c r="Z304" i="10"/>
  <c r="X305" i="10"/>
  <c r="Y305" i="10"/>
  <c r="Z305" i="10"/>
  <c r="X306" i="10"/>
  <c r="Y306" i="10"/>
  <c r="Z306" i="10"/>
  <c r="X307" i="10"/>
  <c r="Y307" i="10"/>
  <c r="Z307" i="10"/>
  <c r="X308" i="10"/>
  <c r="Y308" i="10"/>
  <c r="Z308" i="10"/>
  <c r="X309" i="10"/>
  <c r="Y309" i="10"/>
  <c r="Z309" i="10"/>
  <c r="X310" i="10"/>
  <c r="Y310" i="10"/>
  <c r="Z310" i="10"/>
  <c r="X311" i="10"/>
  <c r="Y311" i="10"/>
  <c r="Z311" i="10"/>
  <c r="X312" i="10"/>
  <c r="Y312" i="10"/>
  <c r="Z312" i="10"/>
  <c r="X313" i="10"/>
  <c r="Y313" i="10"/>
  <c r="Z313" i="10"/>
  <c r="X314" i="10"/>
  <c r="Y314" i="10"/>
  <c r="Z314" i="10"/>
  <c r="X315" i="10"/>
  <c r="Y315" i="10"/>
  <c r="Z315" i="10"/>
  <c r="X316" i="10"/>
  <c r="Y316" i="10"/>
  <c r="Z316" i="10"/>
  <c r="X317" i="10"/>
  <c r="Y317" i="10"/>
  <c r="Z317" i="10"/>
  <c r="X318" i="10"/>
  <c r="Y318" i="10"/>
  <c r="Z318" i="10"/>
  <c r="X319" i="10"/>
  <c r="Y319" i="10"/>
  <c r="Z319" i="10"/>
  <c r="X320" i="10"/>
  <c r="Y320" i="10"/>
  <c r="Z320" i="10"/>
  <c r="X321" i="10"/>
  <c r="Y321" i="10"/>
  <c r="Z321" i="10"/>
  <c r="X322" i="10"/>
  <c r="Y322" i="10"/>
  <c r="Z322" i="10"/>
  <c r="X323" i="10"/>
  <c r="Y323" i="10"/>
  <c r="Z323" i="10"/>
  <c r="X324" i="10"/>
  <c r="Y324" i="10"/>
  <c r="Z324" i="10"/>
  <c r="X325" i="10"/>
  <c r="Y325" i="10"/>
  <c r="Z325" i="10"/>
  <c r="X326" i="10"/>
  <c r="Y326" i="10"/>
  <c r="Z326" i="10"/>
  <c r="X327" i="10"/>
  <c r="Y327" i="10"/>
  <c r="Z327" i="10"/>
  <c r="X328" i="10"/>
  <c r="Y328" i="10"/>
  <c r="Z328" i="10"/>
  <c r="X329" i="10"/>
  <c r="Y329" i="10"/>
  <c r="Z329" i="10"/>
  <c r="X330" i="10"/>
  <c r="Y330" i="10"/>
  <c r="Z330" i="10"/>
  <c r="X331" i="10"/>
  <c r="Y331" i="10"/>
  <c r="Z331" i="10"/>
  <c r="X332" i="10"/>
  <c r="Y332" i="10"/>
  <c r="Z332" i="10"/>
  <c r="X333" i="10"/>
  <c r="Y333" i="10"/>
  <c r="Z333" i="10"/>
  <c r="X334" i="10"/>
  <c r="Y334" i="10"/>
  <c r="Z334" i="10"/>
  <c r="X335" i="10"/>
  <c r="Y335" i="10"/>
  <c r="Z335" i="10"/>
  <c r="X336" i="10"/>
  <c r="Y336" i="10"/>
  <c r="Z336" i="10"/>
  <c r="X337" i="10"/>
  <c r="Y337" i="10"/>
  <c r="Z337" i="10"/>
  <c r="X338" i="10"/>
  <c r="Y338" i="10"/>
  <c r="Z338" i="10"/>
  <c r="X339" i="10"/>
  <c r="Y339" i="10"/>
  <c r="Z339" i="10"/>
  <c r="X340" i="10"/>
  <c r="Y340" i="10"/>
  <c r="Z340" i="10"/>
  <c r="X341" i="10"/>
  <c r="Y341" i="10"/>
  <c r="Z341" i="10"/>
  <c r="X342" i="10"/>
  <c r="Y342" i="10"/>
  <c r="Z342" i="10"/>
  <c r="X343" i="10"/>
  <c r="Y343" i="10"/>
  <c r="Z343" i="10"/>
  <c r="X344" i="10"/>
  <c r="Y344" i="10"/>
  <c r="Z344" i="10"/>
  <c r="X345" i="10"/>
  <c r="Y345" i="10"/>
  <c r="Z345" i="10"/>
  <c r="X346" i="10"/>
  <c r="Y346" i="10"/>
  <c r="Z346" i="10"/>
  <c r="X347" i="10"/>
  <c r="Y347" i="10"/>
  <c r="Z347" i="10"/>
  <c r="X348" i="10"/>
  <c r="Y348" i="10"/>
  <c r="Z348" i="10"/>
  <c r="X349" i="10"/>
  <c r="Y349" i="10"/>
  <c r="Z349" i="10"/>
  <c r="X350" i="10"/>
  <c r="Y350" i="10"/>
  <c r="Z350" i="10"/>
  <c r="X351" i="10"/>
  <c r="Y351" i="10"/>
  <c r="Z351" i="10"/>
  <c r="X352" i="10"/>
  <c r="Y352" i="10"/>
  <c r="Z352" i="10"/>
  <c r="X353" i="10"/>
  <c r="Y353" i="10"/>
  <c r="Z353" i="10"/>
  <c r="X354" i="10"/>
  <c r="Y354" i="10"/>
  <c r="Z354" i="10"/>
  <c r="X355" i="10"/>
  <c r="Y355" i="10"/>
  <c r="Z355" i="10"/>
  <c r="X356" i="10"/>
  <c r="Y356" i="10"/>
  <c r="Z356" i="10"/>
  <c r="X357" i="10"/>
  <c r="Y357" i="10"/>
  <c r="Z357" i="10"/>
  <c r="X358" i="10"/>
  <c r="Y358" i="10"/>
  <c r="Z358" i="10"/>
  <c r="X359" i="10"/>
  <c r="Y359" i="10"/>
  <c r="Z359" i="10"/>
  <c r="X360" i="10"/>
  <c r="Y360" i="10"/>
  <c r="Z360" i="10"/>
  <c r="X361" i="10"/>
  <c r="Y361" i="10"/>
  <c r="Z361" i="10"/>
  <c r="X362" i="10"/>
  <c r="Y362" i="10"/>
  <c r="Z362" i="10"/>
  <c r="X363" i="10"/>
  <c r="Y363" i="10"/>
  <c r="Z363" i="10"/>
  <c r="X364" i="10"/>
  <c r="Y364" i="10"/>
  <c r="Z364" i="10"/>
  <c r="X365" i="10"/>
  <c r="Y365" i="10"/>
  <c r="Z365" i="10"/>
  <c r="X366" i="10"/>
  <c r="Y366" i="10"/>
  <c r="Z366" i="10"/>
  <c r="X367" i="10"/>
  <c r="Y367" i="10"/>
  <c r="Z367" i="10"/>
  <c r="X368" i="10"/>
  <c r="Y368" i="10"/>
  <c r="Z368" i="10"/>
  <c r="X369" i="10"/>
  <c r="Y369" i="10"/>
  <c r="Z369" i="10"/>
  <c r="X370" i="10"/>
  <c r="Y370" i="10"/>
  <c r="Z370" i="10"/>
  <c r="X371" i="10"/>
  <c r="Y371" i="10"/>
  <c r="Z371" i="10"/>
  <c r="X372" i="10"/>
  <c r="Y372" i="10"/>
  <c r="Z372" i="10"/>
  <c r="X373" i="10"/>
  <c r="Y373" i="10"/>
  <c r="Z373" i="10"/>
  <c r="X374" i="10"/>
  <c r="Y374" i="10"/>
  <c r="Z374" i="10"/>
  <c r="X375" i="10"/>
  <c r="Y375" i="10"/>
  <c r="Z375" i="10"/>
  <c r="X376" i="10"/>
  <c r="Y376" i="10"/>
  <c r="Z376" i="10"/>
  <c r="X377" i="10"/>
  <c r="Y377" i="10"/>
  <c r="Z377" i="10"/>
  <c r="X378" i="10"/>
  <c r="Y378" i="10"/>
  <c r="Z378" i="10"/>
  <c r="X379" i="10"/>
  <c r="Y379" i="10"/>
  <c r="Z379" i="10"/>
  <c r="X380" i="10"/>
  <c r="Y380" i="10"/>
  <c r="Z380" i="10"/>
  <c r="X381" i="10"/>
  <c r="Y381" i="10"/>
  <c r="Z381" i="10"/>
  <c r="X382" i="10"/>
  <c r="Y382" i="10"/>
  <c r="Z382" i="10"/>
  <c r="X383" i="10"/>
  <c r="Y383" i="10"/>
  <c r="Z383" i="10"/>
  <c r="X384" i="10"/>
  <c r="Y384" i="10"/>
  <c r="Z384" i="10"/>
  <c r="X385" i="10"/>
  <c r="Y385" i="10"/>
  <c r="Z385" i="10"/>
  <c r="X386" i="10"/>
  <c r="Y386" i="10"/>
  <c r="Z386" i="10"/>
  <c r="X387" i="10"/>
  <c r="Y387" i="10"/>
  <c r="Z387" i="10"/>
  <c r="X388" i="10"/>
  <c r="Y388" i="10"/>
  <c r="Z388" i="10"/>
  <c r="X389" i="10"/>
  <c r="Y389" i="10"/>
  <c r="Z389" i="10"/>
  <c r="X390" i="10"/>
  <c r="Y390" i="10"/>
  <c r="Z390" i="10"/>
  <c r="X391" i="10"/>
  <c r="Y391" i="10"/>
  <c r="Z391" i="10"/>
  <c r="X392" i="10"/>
  <c r="Y392" i="10"/>
  <c r="Z392" i="10"/>
  <c r="X393" i="10"/>
  <c r="Y393" i="10"/>
  <c r="Z393" i="10"/>
  <c r="X394" i="10"/>
  <c r="Y394" i="10"/>
  <c r="Z394" i="10"/>
  <c r="X395" i="10"/>
  <c r="Y395" i="10"/>
  <c r="Z395" i="10"/>
  <c r="X396" i="10"/>
  <c r="Y396" i="10"/>
  <c r="Z396" i="10"/>
  <c r="X397" i="10"/>
  <c r="Y397" i="10"/>
  <c r="Z397" i="10"/>
  <c r="X398" i="10"/>
  <c r="Y398" i="10"/>
  <c r="Z398" i="10"/>
  <c r="X399" i="10"/>
  <c r="Y399" i="10"/>
  <c r="Z399" i="10"/>
  <c r="X400" i="10"/>
  <c r="Y400" i="10"/>
  <c r="Z400" i="10"/>
  <c r="X401" i="10"/>
  <c r="Y401" i="10"/>
  <c r="Z401" i="10"/>
  <c r="X402" i="10"/>
  <c r="Y402" i="10"/>
  <c r="Z402" i="10"/>
  <c r="X403" i="10"/>
  <c r="Y403" i="10"/>
  <c r="Z403" i="10"/>
  <c r="X404" i="10"/>
  <c r="Y404" i="10"/>
  <c r="Z404" i="10"/>
  <c r="X405" i="10"/>
  <c r="Y405" i="10"/>
  <c r="Z405" i="10"/>
  <c r="X406" i="10"/>
  <c r="Y406" i="10"/>
  <c r="Z406" i="10"/>
  <c r="X407" i="10"/>
  <c r="Y407" i="10"/>
  <c r="Z407" i="10"/>
  <c r="X408" i="10"/>
  <c r="Y408" i="10"/>
  <c r="Z408" i="10"/>
  <c r="X409" i="10"/>
  <c r="Y409" i="10"/>
  <c r="Z409" i="10"/>
  <c r="X410" i="10"/>
  <c r="Y410" i="10"/>
  <c r="Z410" i="10"/>
  <c r="X411" i="10"/>
  <c r="Y411" i="10"/>
  <c r="Z411" i="10"/>
  <c r="X412" i="10"/>
  <c r="Y412" i="10"/>
  <c r="Z412" i="10"/>
  <c r="X413" i="10"/>
  <c r="Y413" i="10"/>
  <c r="Z413" i="10"/>
  <c r="X414" i="10"/>
  <c r="Y414" i="10"/>
  <c r="Z414" i="10"/>
  <c r="X415" i="10"/>
  <c r="Y415" i="10"/>
  <c r="Z415" i="10"/>
  <c r="X416" i="10"/>
  <c r="Y416" i="10"/>
  <c r="Z416" i="10"/>
  <c r="X417" i="10"/>
  <c r="Y417" i="10"/>
  <c r="Z417" i="10"/>
  <c r="X418" i="10"/>
  <c r="Y418" i="10"/>
  <c r="Z418" i="10"/>
  <c r="X419" i="10"/>
  <c r="Y419" i="10"/>
  <c r="Z419" i="10"/>
  <c r="X420" i="10"/>
  <c r="Y420" i="10"/>
  <c r="Z420" i="10"/>
  <c r="X421" i="10"/>
  <c r="Y421" i="10"/>
  <c r="Z421" i="10"/>
  <c r="X422" i="10"/>
  <c r="Y422" i="10"/>
  <c r="Z422" i="10"/>
  <c r="X423" i="10"/>
  <c r="Y423" i="10"/>
  <c r="Z423" i="10"/>
  <c r="X424" i="10"/>
  <c r="Y424" i="10"/>
  <c r="Z424" i="10"/>
  <c r="X425" i="10"/>
  <c r="Y425" i="10"/>
  <c r="Z425" i="10"/>
  <c r="X426" i="10"/>
  <c r="Y426" i="10"/>
  <c r="Z426" i="10"/>
  <c r="X427" i="10"/>
  <c r="Y427" i="10"/>
  <c r="Z427" i="10"/>
  <c r="X428" i="10"/>
  <c r="Y428" i="10"/>
  <c r="Z428" i="10"/>
  <c r="X429" i="10"/>
  <c r="Y429" i="10"/>
  <c r="Z429" i="10"/>
  <c r="X430" i="10"/>
  <c r="Y430" i="10"/>
  <c r="Z430" i="10"/>
  <c r="X431" i="10"/>
  <c r="Y431" i="10"/>
  <c r="Z431" i="10"/>
  <c r="X432" i="10"/>
  <c r="Y432" i="10"/>
  <c r="Z432" i="10"/>
  <c r="X433" i="10"/>
  <c r="Y433" i="10"/>
  <c r="Z433" i="10"/>
  <c r="X434" i="10"/>
  <c r="Y434" i="10"/>
  <c r="Z434" i="10"/>
  <c r="X435" i="10"/>
  <c r="Y435" i="10"/>
  <c r="Z435" i="10"/>
  <c r="X436" i="10"/>
  <c r="Y436" i="10"/>
  <c r="Z436" i="10"/>
  <c r="X437" i="10"/>
  <c r="Y437" i="10"/>
  <c r="Z437" i="10"/>
  <c r="X438" i="10"/>
  <c r="Y438" i="10"/>
  <c r="Z438" i="10"/>
  <c r="X439" i="10"/>
  <c r="Y439" i="10"/>
  <c r="Z439" i="10"/>
  <c r="X440" i="10"/>
  <c r="Y440" i="10"/>
  <c r="Z440" i="10"/>
  <c r="X441" i="10"/>
  <c r="Y441" i="10"/>
  <c r="Z441" i="10"/>
  <c r="X442" i="10"/>
  <c r="Y442" i="10"/>
  <c r="Z442" i="10"/>
  <c r="X443" i="10"/>
  <c r="Y443" i="10"/>
  <c r="Z443" i="10"/>
  <c r="X444" i="10"/>
  <c r="Y444" i="10"/>
  <c r="Z444" i="10"/>
  <c r="X445" i="10"/>
  <c r="Y445" i="10"/>
  <c r="Z445" i="10"/>
  <c r="X446" i="10"/>
  <c r="Y446" i="10"/>
  <c r="Z446" i="10"/>
  <c r="X447" i="10"/>
  <c r="Y447" i="10"/>
  <c r="Z447" i="10"/>
  <c r="X448" i="10"/>
  <c r="Y448" i="10"/>
  <c r="Z448" i="10"/>
  <c r="X449" i="10"/>
  <c r="Y449" i="10"/>
  <c r="Z449" i="10"/>
  <c r="X450" i="10"/>
  <c r="Y450" i="10"/>
  <c r="Z450" i="10"/>
  <c r="X451" i="10"/>
  <c r="Y451" i="10"/>
  <c r="Z451" i="10"/>
  <c r="X452" i="10"/>
  <c r="Y452" i="10"/>
  <c r="Z452" i="10"/>
  <c r="X453" i="10"/>
  <c r="Y453" i="10"/>
  <c r="Z453" i="10"/>
  <c r="X454" i="10"/>
  <c r="Y454" i="10"/>
  <c r="Z454" i="10"/>
  <c r="X455" i="10"/>
  <c r="Y455" i="10"/>
  <c r="Z455" i="10"/>
  <c r="X456" i="10"/>
  <c r="Y456" i="10"/>
  <c r="Z456" i="10"/>
  <c r="X457" i="10"/>
  <c r="Y457" i="10"/>
  <c r="Z457" i="10"/>
  <c r="X458" i="10"/>
  <c r="Y458" i="10"/>
  <c r="Z458" i="10"/>
  <c r="X459" i="10"/>
  <c r="Y459" i="10"/>
  <c r="Z459" i="10"/>
  <c r="X460" i="10"/>
  <c r="Y460" i="10"/>
  <c r="Z460" i="10"/>
  <c r="X461" i="10"/>
  <c r="Y461" i="10"/>
  <c r="Z461" i="10"/>
  <c r="X462" i="10"/>
  <c r="Y462" i="10"/>
  <c r="Z462" i="10"/>
  <c r="X463" i="10"/>
  <c r="Y463" i="10"/>
  <c r="Z463" i="10"/>
  <c r="X464" i="10"/>
  <c r="Y464" i="10"/>
  <c r="Z464" i="10"/>
  <c r="X465" i="10"/>
  <c r="Y465" i="10"/>
  <c r="Z465" i="10"/>
  <c r="X466" i="10"/>
  <c r="Y466" i="10"/>
  <c r="Z466" i="10"/>
  <c r="X467" i="10"/>
  <c r="Y467" i="10"/>
  <c r="Z467" i="10"/>
  <c r="X468" i="10"/>
  <c r="Y468" i="10"/>
  <c r="Z468" i="10"/>
  <c r="X469" i="10"/>
  <c r="Y469" i="10"/>
  <c r="Z469" i="10"/>
  <c r="X470" i="10"/>
  <c r="Y470" i="10"/>
  <c r="Z470" i="10"/>
  <c r="X471" i="10"/>
  <c r="Y471" i="10"/>
  <c r="Z471" i="10"/>
  <c r="X472" i="10"/>
  <c r="Y472" i="10"/>
  <c r="Z472" i="10"/>
  <c r="X473" i="10"/>
  <c r="Y473" i="10"/>
  <c r="Z473" i="10"/>
  <c r="X474" i="10"/>
  <c r="Y474" i="10"/>
  <c r="Z474" i="10"/>
  <c r="X475" i="10"/>
  <c r="Y475" i="10"/>
  <c r="Z475" i="10"/>
  <c r="X476" i="10"/>
  <c r="Y476" i="10"/>
  <c r="Z476" i="10"/>
  <c r="X477" i="10"/>
  <c r="Y477" i="10"/>
  <c r="Z477" i="10"/>
  <c r="X478" i="10"/>
  <c r="Y478" i="10"/>
  <c r="Z478" i="10"/>
  <c r="X479" i="10"/>
  <c r="Y479" i="10"/>
  <c r="Z479" i="10"/>
  <c r="X480" i="10"/>
  <c r="Y480" i="10"/>
  <c r="Z480" i="10"/>
  <c r="X481" i="10"/>
  <c r="Y481" i="10"/>
  <c r="Z481" i="10"/>
  <c r="X482" i="10"/>
  <c r="Y482" i="10"/>
  <c r="Z482" i="10"/>
  <c r="X483" i="10"/>
  <c r="Y483" i="10"/>
  <c r="Z483" i="10"/>
  <c r="X484" i="10"/>
  <c r="Y484" i="10"/>
  <c r="Z484" i="10"/>
  <c r="X485" i="10"/>
  <c r="Y485" i="10"/>
  <c r="Z485" i="10"/>
  <c r="X486" i="10"/>
  <c r="Y486" i="10"/>
  <c r="Z486" i="10"/>
  <c r="X487" i="10"/>
  <c r="Y487" i="10"/>
  <c r="Z487" i="10"/>
  <c r="X488" i="10"/>
  <c r="Y488" i="10"/>
  <c r="Z488" i="10"/>
  <c r="X489" i="10"/>
  <c r="Y489" i="10"/>
  <c r="Z489" i="10"/>
  <c r="X490" i="10"/>
  <c r="Y490" i="10"/>
  <c r="Z490" i="10"/>
  <c r="X491" i="10"/>
  <c r="Y491" i="10"/>
  <c r="Z491" i="10"/>
  <c r="X492" i="10"/>
  <c r="Y492" i="10"/>
  <c r="Z492" i="10"/>
  <c r="X493" i="10"/>
  <c r="Y493" i="10"/>
  <c r="Z493" i="10"/>
  <c r="X494" i="10"/>
  <c r="Y494" i="10"/>
  <c r="Z494" i="10"/>
  <c r="X495" i="10"/>
  <c r="Y495" i="10"/>
  <c r="Z495" i="10"/>
  <c r="X496" i="10"/>
  <c r="Y496" i="10"/>
  <c r="Z496" i="10"/>
  <c r="X497" i="10"/>
  <c r="Y497" i="10"/>
  <c r="Z497" i="10"/>
  <c r="X498" i="10"/>
  <c r="Y498" i="10"/>
  <c r="Z498" i="10"/>
  <c r="X499" i="10"/>
  <c r="Y499" i="10"/>
  <c r="Z499" i="10"/>
  <c r="X500" i="10"/>
  <c r="Y500" i="10"/>
  <c r="Z500" i="10"/>
  <c r="X501" i="10"/>
  <c r="Y501" i="10"/>
  <c r="Z501" i="10"/>
  <c r="X502" i="10"/>
  <c r="Y502" i="10"/>
  <c r="Z502" i="10"/>
  <c r="X503" i="10"/>
  <c r="Y503" i="10"/>
  <c r="Z503" i="10"/>
  <c r="X504" i="10"/>
  <c r="Y504" i="10"/>
  <c r="Z504" i="10"/>
  <c r="X505" i="10"/>
  <c r="Y505" i="10"/>
  <c r="Z505" i="10"/>
  <c r="X506" i="10"/>
  <c r="Y506" i="10"/>
  <c r="Z506" i="10"/>
  <c r="X507" i="10"/>
  <c r="Y507" i="10"/>
  <c r="Z507" i="10"/>
  <c r="X508" i="10"/>
  <c r="Y508" i="10"/>
  <c r="Z508" i="10"/>
  <c r="X509" i="10"/>
  <c r="Y509" i="10"/>
  <c r="Z509" i="10"/>
  <c r="X510" i="10"/>
  <c r="Y510" i="10"/>
  <c r="Z510" i="10"/>
  <c r="X511" i="10"/>
  <c r="Y511" i="10"/>
  <c r="Z511" i="10"/>
  <c r="X512" i="10"/>
  <c r="Y512" i="10"/>
  <c r="Z512" i="10"/>
  <c r="X513" i="10"/>
  <c r="Y513" i="10"/>
  <c r="Z513" i="10"/>
  <c r="X514" i="10"/>
  <c r="Y514" i="10"/>
  <c r="Z514" i="10"/>
  <c r="X515" i="10"/>
  <c r="Y515" i="10"/>
  <c r="Z515" i="10"/>
  <c r="X516" i="10"/>
  <c r="Y516" i="10"/>
  <c r="Z516" i="10"/>
  <c r="X517" i="10"/>
  <c r="Y517" i="10"/>
  <c r="Z517" i="10"/>
  <c r="X518" i="10"/>
  <c r="Y518" i="10"/>
  <c r="Z518" i="10"/>
  <c r="X519" i="10"/>
  <c r="Y519" i="10"/>
  <c r="Z519" i="10"/>
  <c r="X520" i="10"/>
  <c r="Y520" i="10"/>
  <c r="Z520" i="10"/>
  <c r="X521" i="10"/>
  <c r="Y521" i="10"/>
  <c r="Z521" i="10"/>
  <c r="X522" i="10"/>
  <c r="Y522" i="10"/>
  <c r="Z522" i="10"/>
  <c r="X523" i="10"/>
  <c r="Y523" i="10"/>
  <c r="Z523" i="10"/>
  <c r="X524" i="10"/>
  <c r="Y524" i="10"/>
  <c r="Z524" i="10"/>
  <c r="X525" i="10"/>
  <c r="Y525" i="10"/>
  <c r="Z525" i="10"/>
  <c r="X526" i="10"/>
  <c r="Y526" i="10"/>
  <c r="Z526" i="10"/>
  <c r="X527" i="10"/>
  <c r="Y527" i="10"/>
  <c r="Z527" i="10"/>
  <c r="X528" i="10"/>
  <c r="Y528" i="10"/>
  <c r="Z528" i="10"/>
  <c r="X529" i="10"/>
  <c r="Y529" i="10"/>
  <c r="Z529" i="10"/>
  <c r="X530" i="10"/>
  <c r="Y530" i="10"/>
  <c r="Z530" i="10"/>
  <c r="X531" i="10"/>
  <c r="Y531" i="10"/>
  <c r="Z531" i="10"/>
  <c r="X532" i="10"/>
  <c r="Y532" i="10"/>
  <c r="Z532" i="10"/>
  <c r="X533" i="10"/>
  <c r="Y533" i="10"/>
  <c r="Z533" i="10"/>
  <c r="X534" i="10"/>
  <c r="Y534" i="10"/>
  <c r="Z534" i="10"/>
  <c r="X535" i="10"/>
  <c r="Y535" i="10"/>
  <c r="Z535" i="10"/>
  <c r="X536" i="10"/>
  <c r="Y536" i="10"/>
  <c r="Z536" i="10"/>
  <c r="X537" i="10"/>
  <c r="Y537" i="10"/>
  <c r="Z537" i="10"/>
  <c r="X538" i="10"/>
  <c r="Y538" i="10"/>
  <c r="Z538" i="10"/>
  <c r="X539" i="10"/>
  <c r="Y539" i="10"/>
  <c r="Z539" i="10"/>
  <c r="X540" i="10"/>
  <c r="Y540" i="10"/>
  <c r="Z540" i="10"/>
  <c r="X541" i="10"/>
  <c r="Y541" i="10"/>
  <c r="Z541" i="10"/>
  <c r="X542" i="10"/>
  <c r="Y542" i="10"/>
  <c r="Z542" i="10"/>
  <c r="X543" i="10"/>
  <c r="Y543" i="10"/>
  <c r="Z543" i="10"/>
  <c r="X544" i="10"/>
  <c r="Y544" i="10"/>
  <c r="Z544" i="10"/>
  <c r="X545" i="10"/>
  <c r="Y545" i="10"/>
  <c r="Z545" i="10"/>
  <c r="X546" i="10"/>
  <c r="Y546" i="10"/>
  <c r="Z546" i="10"/>
  <c r="X547" i="10"/>
  <c r="Y547" i="10"/>
  <c r="Z547" i="10"/>
  <c r="X548" i="10"/>
  <c r="Y548" i="10"/>
  <c r="Z548" i="10"/>
  <c r="X549" i="10"/>
  <c r="Y549" i="10"/>
  <c r="Z549" i="10"/>
  <c r="X550" i="10"/>
  <c r="Y550" i="10"/>
  <c r="Z550" i="10"/>
  <c r="X551" i="10"/>
  <c r="Y551" i="10"/>
  <c r="Z551" i="10"/>
  <c r="X552" i="10"/>
  <c r="Y552" i="10"/>
  <c r="Z552" i="10"/>
  <c r="X553" i="10"/>
  <c r="Y553" i="10"/>
  <c r="Z553" i="10"/>
  <c r="X554" i="10"/>
  <c r="Y554" i="10"/>
  <c r="Z554" i="10"/>
  <c r="X555" i="10"/>
  <c r="Y555" i="10"/>
  <c r="Z555" i="10"/>
  <c r="X556" i="10"/>
  <c r="Y556" i="10"/>
  <c r="Z556" i="10"/>
  <c r="X557" i="10"/>
  <c r="Y557" i="10"/>
  <c r="Z557" i="10"/>
  <c r="X558" i="10"/>
  <c r="Y558" i="10"/>
  <c r="Z558" i="10"/>
  <c r="X559" i="10"/>
  <c r="Y559" i="10"/>
  <c r="Z559" i="10"/>
  <c r="X560" i="10"/>
  <c r="Y560" i="10"/>
  <c r="Z560" i="10"/>
  <c r="X561" i="10"/>
  <c r="Y561" i="10"/>
  <c r="Z561" i="10"/>
  <c r="X562" i="10"/>
  <c r="Y562" i="10"/>
  <c r="Z562" i="10"/>
  <c r="X563" i="10"/>
  <c r="Y563" i="10"/>
  <c r="Z563" i="10"/>
  <c r="X564" i="10"/>
  <c r="Y564" i="10"/>
  <c r="Z564" i="10"/>
  <c r="X565" i="10"/>
  <c r="Y565" i="10"/>
  <c r="Z565" i="10"/>
  <c r="X566" i="10"/>
  <c r="Y566" i="10"/>
  <c r="Z566" i="10"/>
  <c r="X567" i="10"/>
  <c r="Y567" i="10"/>
  <c r="Z567" i="10"/>
  <c r="X568" i="10"/>
  <c r="Y568" i="10"/>
  <c r="Z568" i="10"/>
  <c r="X569" i="10"/>
  <c r="Y569" i="10"/>
  <c r="Z569" i="10"/>
  <c r="X570" i="10"/>
  <c r="Y570" i="10"/>
  <c r="Z570" i="10"/>
  <c r="X571" i="10"/>
  <c r="Y571" i="10"/>
  <c r="Z571" i="10"/>
  <c r="X572" i="10"/>
  <c r="Y572" i="10"/>
  <c r="Z572" i="10"/>
  <c r="X573" i="10"/>
  <c r="Y573" i="10"/>
  <c r="Z573" i="10"/>
  <c r="X574" i="10"/>
  <c r="Y574" i="10"/>
  <c r="Z574" i="10"/>
  <c r="X575" i="10"/>
  <c r="Y575" i="10"/>
  <c r="Z575" i="10"/>
  <c r="X576" i="10"/>
  <c r="Y576" i="10"/>
  <c r="Z576" i="10"/>
  <c r="X577" i="10"/>
  <c r="Y577" i="10"/>
  <c r="Z577" i="10"/>
  <c r="X578" i="10"/>
  <c r="Y578" i="10"/>
  <c r="Z578" i="10"/>
  <c r="X579" i="10"/>
  <c r="Y579" i="10"/>
  <c r="Z579" i="10"/>
  <c r="X580" i="10"/>
  <c r="Y580" i="10"/>
  <c r="Z580" i="10"/>
  <c r="X581" i="10"/>
  <c r="Y581" i="10"/>
  <c r="Z581" i="10"/>
  <c r="X582" i="10"/>
  <c r="Y582" i="10"/>
  <c r="Z582" i="10"/>
  <c r="X583" i="10"/>
  <c r="Y583" i="10"/>
  <c r="Z583" i="10"/>
  <c r="X584" i="10"/>
  <c r="Y584" i="10"/>
  <c r="Z584" i="10"/>
  <c r="X585" i="10"/>
  <c r="Y585" i="10"/>
  <c r="Z585" i="10"/>
  <c r="X586" i="10"/>
  <c r="Y586" i="10"/>
  <c r="Z586" i="10"/>
  <c r="X587" i="10"/>
  <c r="Y587" i="10"/>
  <c r="Z587" i="10"/>
  <c r="X588" i="10"/>
  <c r="Y588" i="10"/>
  <c r="Z588" i="10"/>
  <c r="X589" i="10"/>
  <c r="Y589" i="10"/>
  <c r="Z589" i="10"/>
  <c r="X590" i="10"/>
  <c r="Y590" i="10"/>
  <c r="Z590" i="10"/>
  <c r="Y2" i="10"/>
  <c r="Z2" i="10"/>
  <c r="X2" i="10"/>
  <c r="U1045" i="10"/>
  <c r="V3" i="10"/>
  <c r="V4" i="10"/>
  <c r="V5" i="10"/>
  <c r="V6" i="10"/>
  <c r="V7" i="10"/>
  <c r="V8" i="10"/>
  <c r="V9" i="10"/>
  <c r="V10" i="10"/>
  <c r="V11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T456" i="10" s="1"/>
  <c r="V457" i="10"/>
  <c r="T457" i="10" s="1"/>
  <c r="V458" i="10"/>
  <c r="T458" i="10" s="1"/>
  <c r="V459" i="10"/>
  <c r="T459" i="10" s="1"/>
  <c r="V460" i="10"/>
  <c r="T460" i="10" s="1"/>
  <c r="V461" i="10"/>
  <c r="T461" i="10" s="1"/>
  <c r="V462" i="10"/>
  <c r="T462" i="10" s="1"/>
  <c r="V463" i="10"/>
  <c r="T463" i="10" s="1"/>
  <c r="V464" i="10"/>
  <c r="T464" i="10" s="1"/>
  <c r="V465" i="10"/>
  <c r="T465" i="10" s="1"/>
  <c r="V466" i="10"/>
  <c r="T466" i="10" s="1"/>
  <c r="V467" i="10"/>
  <c r="T467" i="10" s="1"/>
  <c r="V468" i="10"/>
  <c r="T468" i="10" s="1"/>
  <c r="V469" i="10"/>
  <c r="T469" i="10" s="1"/>
  <c r="V470" i="10"/>
  <c r="T470" i="10" s="1"/>
  <c r="V471" i="10"/>
  <c r="T471" i="10" s="1"/>
  <c r="V472" i="10"/>
  <c r="T472" i="10" s="1"/>
  <c r="V473" i="10"/>
  <c r="T473" i="10" s="1"/>
  <c r="V474" i="10"/>
  <c r="T474" i="10" s="1"/>
  <c r="V475" i="10"/>
  <c r="T475" i="10" s="1"/>
  <c r="V476" i="10"/>
  <c r="T476" i="10" s="1"/>
  <c r="V477" i="10"/>
  <c r="T477" i="10" s="1"/>
  <c r="V478" i="10"/>
  <c r="T478" i="10" s="1"/>
  <c r="V479" i="10"/>
  <c r="T479" i="10" s="1"/>
  <c r="V480" i="10"/>
  <c r="T480" i="10" s="1"/>
  <c r="V481" i="10"/>
  <c r="T481" i="10" s="1"/>
  <c r="V482" i="10"/>
  <c r="T482" i="10" s="1"/>
  <c r="V483" i="10"/>
  <c r="T483" i="10" s="1"/>
  <c r="V484" i="10"/>
  <c r="T484" i="10" s="1"/>
  <c r="V485" i="10"/>
  <c r="T485" i="10" s="1"/>
  <c r="V486" i="10"/>
  <c r="T486" i="10" s="1"/>
  <c r="V487" i="10"/>
  <c r="T487" i="10" s="1"/>
  <c r="V488" i="10"/>
  <c r="T488" i="10" s="1"/>
  <c r="V489" i="10"/>
  <c r="T489" i="10" s="1"/>
  <c r="V490" i="10"/>
  <c r="T490" i="10" s="1"/>
  <c r="V491" i="10"/>
  <c r="T491" i="10" s="1"/>
  <c r="V492" i="10"/>
  <c r="T492" i="10" s="1"/>
  <c r="V493" i="10"/>
  <c r="T493" i="10" s="1"/>
  <c r="V494" i="10"/>
  <c r="T494" i="10" s="1"/>
  <c r="V495" i="10"/>
  <c r="T495" i="10" s="1"/>
  <c r="V496" i="10"/>
  <c r="T496" i="10" s="1"/>
  <c r="V497" i="10"/>
  <c r="T497" i="10" s="1"/>
  <c r="V498" i="10"/>
  <c r="T498" i="10" s="1"/>
  <c r="V499" i="10"/>
  <c r="T499" i="10" s="1"/>
  <c r="V500" i="10"/>
  <c r="T500" i="10" s="1"/>
  <c r="V501" i="10"/>
  <c r="T501" i="10" s="1"/>
  <c r="V502" i="10"/>
  <c r="T502" i="10" s="1"/>
  <c r="V503" i="10"/>
  <c r="T503" i="10" s="1"/>
  <c r="V504" i="10"/>
  <c r="T504" i="10" s="1"/>
  <c r="V505" i="10"/>
  <c r="T505" i="10" s="1"/>
  <c r="V506" i="10"/>
  <c r="T506" i="10" s="1"/>
  <c r="V507" i="10"/>
  <c r="T507" i="10" s="1"/>
  <c r="V508" i="10"/>
  <c r="T508" i="10" s="1"/>
  <c r="V509" i="10"/>
  <c r="T509" i="10" s="1"/>
  <c r="V510" i="10"/>
  <c r="T510" i="10" s="1"/>
  <c r="V511" i="10"/>
  <c r="T511" i="10" s="1"/>
  <c r="V512" i="10"/>
  <c r="T512" i="10" s="1"/>
  <c r="V513" i="10"/>
  <c r="T513" i="10" s="1"/>
  <c r="V514" i="10"/>
  <c r="T514" i="10" s="1"/>
  <c r="V515" i="10"/>
  <c r="T515" i="10" s="1"/>
  <c r="V516" i="10"/>
  <c r="T516" i="10" s="1"/>
  <c r="V517" i="10"/>
  <c r="T517" i="10" s="1"/>
  <c r="V518" i="10"/>
  <c r="T518" i="10" s="1"/>
  <c r="V519" i="10"/>
  <c r="T519" i="10" s="1"/>
  <c r="V520" i="10"/>
  <c r="T520" i="10" s="1"/>
  <c r="V521" i="10"/>
  <c r="T521" i="10" s="1"/>
  <c r="V522" i="10"/>
  <c r="T522" i="10" s="1"/>
  <c r="V523" i="10"/>
  <c r="T523" i="10" s="1"/>
  <c r="V524" i="10"/>
  <c r="T524" i="10" s="1"/>
  <c r="V525" i="10"/>
  <c r="T525" i="10" s="1"/>
  <c r="V526" i="10"/>
  <c r="T526" i="10" s="1"/>
  <c r="V527" i="10"/>
  <c r="T527" i="10" s="1"/>
  <c r="V528" i="10"/>
  <c r="T528" i="10" s="1"/>
  <c r="V529" i="10"/>
  <c r="T529" i="10" s="1"/>
  <c r="V530" i="10"/>
  <c r="T530" i="10" s="1"/>
  <c r="V531" i="10"/>
  <c r="T531" i="10" s="1"/>
  <c r="V532" i="10"/>
  <c r="T532" i="10" s="1"/>
  <c r="V533" i="10"/>
  <c r="T533" i="10" s="1"/>
  <c r="V534" i="10"/>
  <c r="T534" i="10" s="1"/>
  <c r="V535" i="10"/>
  <c r="T535" i="10" s="1"/>
  <c r="V536" i="10"/>
  <c r="T536" i="10" s="1"/>
  <c r="V537" i="10"/>
  <c r="T537" i="10" s="1"/>
  <c r="V538" i="10"/>
  <c r="T538" i="10" s="1"/>
  <c r="V539" i="10"/>
  <c r="T539" i="10" s="1"/>
  <c r="V540" i="10"/>
  <c r="T540" i="10" s="1"/>
  <c r="V541" i="10"/>
  <c r="T541" i="10" s="1"/>
  <c r="V542" i="10"/>
  <c r="T542" i="10" s="1"/>
  <c r="V543" i="10"/>
  <c r="T543" i="10" s="1"/>
  <c r="V544" i="10"/>
  <c r="T544" i="10" s="1"/>
  <c r="V545" i="10"/>
  <c r="T545" i="10" s="1"/>
  <c r="V546" i="10"/>
  <c r="T546" i="10" s="1"/>
  <c r="V547" i="10"/>
  <c r="T547" i="10" s="1"/>
  <c r="V548" i="10"/>
  <c r="T548" i="10" s="1"/>
  <c r="V549" i="10"/>
  <c r="T549" i="10" s="1"/>
  <c r="V550" i="10"/>
  <c r="T550" i="10" s="1"/>
  <c r="V551" i="10"/>
  <c r="T551" i="10" s="1"/>
  <c r="V552" i="10"/>
  <c r="T552" i="10" s="1"/>
  <c r="V553" i="10"/>
  <c r="T553" i="10" s="1"/>
  <c r="V554" i="10"/>
  <c r="T554" i="10" s="1"/>
  <c r="V555" i="10"/>
  <c r="T555" i="10" s="1"/>
  <c r="V556" i="10"/>
  <c r="T556" i="10" s="1"/>
  <c r="V557" i="10"/>
  <c r="T557" i="10" s="1"/>
  <c r="V558" i="10"/>
  <c r="T558" i="10" s="1"/>
  <c r="V559" i="10"/>
  <c r="T559" i="10" s="1"/>
  <c r="V560" i="10"/>
  <c r="T560" i="10" s="1"/>
  <c r="V561" i="10"/>
  <c r="T561" i="10" s="1"/>
  <c r="V562" i="10"/>
  <c r="T562" i="10" s="1"/>
  <c r="V563" i="10"/>
  <c r="T563" i="10" s="1"/>
  <c r="V564" i="10"/>
  <c r="T564" i="10" s="1"/>
  <c r="V565" i="10"/>
  <c r="T565" i="10" s="1"/>
  <c r="V566" i="10"/>
  <c r="T566" i="10" s="1"/>
  <c r="V567" i="10"/>
  <c r="T567" i="10" s="1"/>
  <c r="V568" i="10"/>
  <c r="T568" i="10" s="1"/>
  <c r="V569" i="10"/>
  <c r="T569" i="10" s="1"/>
  <c r="V570" i="10"/>
  <c r="T570" i="10" s="1"/>
  <c r="V571" i="10"/>
  <c r="T571" i="10" s="1"/>
  <c r="V572" i="10"/>
  <c r="T572" i="10" s="1"/>
  <c r="V573" i="10"/>
  <c r="T573" i="10" s="1"/>
  <c r="V574" i="10"/>
  <c r="T574" i="10" s="1"/>
  <c r="V575" i="10"/>
  <c r="T575" i="10" s="1"/>
  <c r="V576" i="10"/>
  <c r="T576" i="10" s="1"/>
  <c r="V577" i="10"/>
  <c r="T577" i="10" s="1"/>
  <c r="V578" i="10"/>
  <c r="T578" i="10" s="1"/>
  <c r="V579" i="10"/>
  <c r="T579" i="10" s="1"/>
  <c r="V580" i="10"/>
  <c r="T580" i="10" s="1"/>
  <c r="V581" i="10"/>
  <c r="T581" i="10" s="1"/>
  <c r="V582" i="10"/>
  <c r="T582" i="10" s="1"/>
  <c r="V583" i="10"/>
  <c r="T583" i="10" s="1"/>
  <c r="V584" i="10"/>
  <c r="T584" i="10" s="1"/>
  <c r="V585" i="10"/>
  <c r="T585" i="10" s="1"/>
  <c r="V586" i="10"/>
  <c r="T586" i="10" s="1"/>
  <c r="V587" i="10"/>
  <c r="T587" i="10" s="1"/>
  <c r="V588" i="10"/>
  <c r="T588" i="10" s="1"/>
  <c r="V589" i="10"/>
  <c r="T589" i="10" s="1"/>
  <c r="V590" i="10"/>
  <c r="T590" i="10" s="1"/>
  <c r="V2" i="10"/>
  <c r="R1207" i="10"/>
  <c r="W1207" i="10" s="1"/>
  <c r="P1214" i="10"/>
  <c r="Q1214" i="10"/>
  <c r="R1214" i="10"/>
  <c r="W1214" i="10" s="1"/>
  <c r="S1214" i="10"/>
  <c r="U1214" i="10"/>
  <c r="P1215" i="10"/>
  <c r="Q1215" i="10"/>
  <c r="R1215" i="10"/>
  <c r="W1215" i="10" s="1"/>
  <c r="S1215" i="10"/>
  <c r="U1215" i="10"/>
  <c r="P1216" i="10"/>
  <c r="Q1216" i="10"/>
  <c r="R1216" i="10"/>
  <c r="W1216" i="10" s="1"/>
  <c r="S1216" i="10"/>
  <c r="U1216" i="10"/>
  <c r="P1217" i="10"/>
  <c r="Q1217" i="10"/>
  <c r="R1217" i="10"/>
  <c r="S1217" i="10"/>
  <c r="U1217" i="10"/>
  <c r="P1110" i="10"/>
  <c r="Q1110" i="10"/>
  <c r="R1110" i="10"/>
  <c r="W1110" i="10" s="1"/>
  <c r="S1110" i="10"/>
  <c r="U1110" i="10"/>
  <c r="P1111" i="10"/>
  <c r="Q1111" i="10"/>
  <c r="R1111" i="10"/>
  <c r="W1111" i="10" s="1"/>
  <c r="S1111" i="10"/>
  <c r="U1111" i="10"/>
  <c r="P1112" i="10"/>
  <c r="Q1112" i="10"/>
  <c r="R1112" i="10"/>
  <c r="W1112" i="10" s="1"/>
  <c r="S1112" i="10"/>
  <c r="U1112" i="10"/>
  <c r="P1093" i="10"/>
  <c r="Q1093" i="10"/>
  <c r="R1093" i="10"/>
  <c r="W1093" i="10" s="1"/>
  <c r="S1093" i="10"/>
  <c r="U1093" i="10"/>
  <c r="P1092" i="10"/>
  <c r="Q1092" i="10"/>
  <c r="R1092" i="10"/>
  <c r="W1092" i="10" s="1"/>
  <c r="S1092" i="10"/>
  <c r="U1092" i="10"/>
  <c r="P1102" i="10"/>
  <c r="Q1102" i="10"/>
  <c r="R1102" i="10"/>
  <c r="W1102" i="10" s="1"/>
  <c r="S1102" i="10"/>
  <c r="U1102" i="10"/>
  <c r="P1103" i="10"/>
  <c r="Q1103" i="10"/>
  <c r="R1103" i="10"/>
  <c r="W1103" i="10" s="1"/>
  <c r="S1103" i="10"/>
  <c r="U1103" i="10"/>
  <c r="P1081" i="10"/>
  <c r="Q1081" i="10"/>
  <c r="R1081" i="10"/>
  <c r="W1081" i="10" s="1"/>
  <c r="S1081" i="10"/>
  <c r="U1081" i="10"/>
  <c r="P1082" i="10"/>
  <c r="Q1082" i="10"/>
  <c r="R1082" i="10"/>
  <c r="W1082" i="10" s="1"/>
  <c r="S1082" i="10"/>
  <c r="U1082" i="10"/>
  <c r="P1083" i="10"/>
  <c r="Q1083" i="10"/>
  <c r="R1083" i="10"/>
  <c r="W1083" i="10" s="1"/>
  <c r="S1083" i="10"/>
  <c r="U1083" i="10"/>
  <c r="P1127" i="10"/>
  <c r="Q1127" i="10"/>
  <c r="R1127" i="10"/>
  <c r="W1127" i="10" s="1"/>
  <c r="S1127" i="10"/>
  <c r="U1127" i="10"/>
  <c r="P1128" i="10"/>
  <c r="Q1128" i="10"/>
  <c r="R1128" i="10"/>
  <c r="W1128" i="10" s="1"/>
  <c r="S1128" i="10"/>
  <c r="U1128" i="10"/>
  <c r="P1129" i="10"/>
  <c r="Q1129" i="10"/>
  <c r="R1129" i="10"/>
  <c r="W1129" i="10" s="1"/>
  <c r="S1129" i="10"/>
  <c r="U1129" i="10"/>
  <c r="P1130" i="10"/>
  <c r="Q1130" i="10"/>
  <c r="R1130" i="10"/>
  <c r="W1130" i="10" s="1"/>
  <c r="S1130" i="10"/>
  <c r="U1130" i="10"/>
  <c r="P1131" i="10"/>
  <c r="Q1131" i="10"/>
  <c r="R1131" i="10"/>
  <c r="W1131" i="10" s="1"/>
  <c r="S1131" i="10"/>
  <c r="U1131" i="10"/>
  <c r="P1132" i="10"/>
  <c r="Q1132" i="10"/>
  <c r="R1132" i="10"/>
  <c r="W1132" i="10" s="1"/>
  <c r="S1132" i="10"/>
  <c r="U1132" i="10"/>
  <c r="P1105" i="10"/>
  <c r="Q1105" i="10"/>
  <c r="R1105" i="10"/>
  <c r="W1105" i="10" s="1"/>
  <c r="S1105" i="10"/>
  <c r="U1105" i="10"/>
  <c r="P1106" i="10"/>
  <c r="Q1106" i="10"/>
  <c r="R1106" i="10"/>
  <c r="W1106" i="10" s="1"/>
  <c r="S1106" i="10"/>
  <c r="U1106" i="10"/>
  <c r="P1107" i="10"/>
  <c r="Q1107" i="10"/>
  <c r="R1107" i="10"/>
  <c r="W1107" i="10" s="1"/>
  <c r="S1107" i="10"/>
  <c r="U1107" i="10"/>
  <c r="P1108" i="10"/>
  <c r="Q1108" i="10"/>
  <c r="R1108" i="10"/>
  <c r="W1108" i="10" s="1"/>
  <c r="S1108" i="10"/>
  <c r="U1108" i="10"/>
  <c r="P1109" i="10"/>
  <c r="Q1109" i="10"/>
  <c r="R1109" i="10"/>
  <c r="W1109" i="10" s="1"/>
  <c r="S1109" i="10"/>
  <c r="U1109" i="10"/>
  <c r="P1084" i="10"/>
  <c r="Q1084" i="10"/>
  <c r="R1084" i="10"/>
  <c r="W1084" i="10" s="1"/>
  <c r="S1084" i="10"/>
  <c r="U1084" i="10"/>
  <c r="P1085" i="10"/>
  <c r="Q1085" i="10"/>
  <c r="R1085" i="10"/>
  <c r="W1085" i="10" s="1"/>
  <c r="S1085" i="10"/>
  <c r="U1085" i="10"/>
  <c r="P1086" i="10"/>
  <c r="Q1086" i="10"/>
  <c r="R1086" i="10"/>
  <c r="W1086" i="10" s="1"/>
  <c r="S1086" i="10"/>
  <c r="U1086" i="10"/>
  <c r="P1087" i="10"/>
  <c r="Q1087" i="10"/>
  <c r="R1087" i="10"/>
  <c r="W1087" i="10" s="1"/>
  <c r="S1087" i="10"/>
  <c r="U1087" i="10"/>
  <c r="P1088" i="10"/>
  <c r="Q1088" i="10"/>
  <c r="R1088" i="10"/>
  <c r="W1088" i="10" s="1"/>
  <c r="S1088" i="10"/>
  <c r="U1088" i="10"/>
  <c r="P1080" i="10"/>
  <c r="Q1080" i="10"/>
  <c r="R1080" i="10"/>
  <c r="W1080" i="10" s="1"/>
  <c r="S1080" i="10"/>
  <c r="U1080" i="10"/>
  <c r="P1205" i="10"/>
  <c r="Q1205" i="10"/>
  <c r="R1205" i="10"/>
  <c r="W1205" i="10" s="1"/>
  <c r="S1205" i="10"/>
  <c r="U1205" i="10"/>
  <c r="P1206" i="10"/>
  <c r="Q1206" i="10"/>
  <c r="R1206" i="10"/>
  <c r="W1206" i="10" s="1"/>
  <c r="S1206" i="10"/>
  <c r="U1206" i="10"/>
  <c r="P1207" i="10"/>
  <c r="Q1207" i="10"/>
  <c r="S1207" i="10"/>
  <c r="U1207" i="10"/>
  <c r="P1191" i="10"/>
  <c r="Q1191" i="10"/>
  <c r="R1191" i="10"/>
  <c r="W1191" i="10" s="1"/>
  <c r="S1191" i="10"/>
  <c r="U1191" i="10"/>
  <c r="P1162" i="10"/>
  <c r="Q1162" i="10"/>
  <c r="R1162" i="10"/>
  <c r="W1162" i="10" s="1"/>
  <c r="S1162" i="10"/>
  <c r="U1162" i="10"/>
  <c r="P1248" i="10"/>
  <c r="Q1248" i="10"/>
  <c r="R1248" i="10"/>
  <c r="W1248" i="10" s="1"/>
  <c r="S1248" i="10"/>
  <c r="U1248" i="10"/>
  <c r="P1231" i="10"/>
  <c r="Q1231" i="10"/>
  <c r="R1231" i="10"/>
  <c r="W1231" i="10" s="1"/>
  <c r="S1231" i="10"/>
  <c r="U1231" i="10"/>
  <c r="P1232" i="10"/>
  <c r="Q1232" i="10"/>
  <c r="R1232" i="10"/>
  <c r="W1232" i="10" s="1"/>
  <c r="S1232" i="10"/>
  <c r="U1232" i="10"/>
  <c r="P1211" i="10"/>
  <c r="Q1211" i="10"/>
  <c r="R1211" i="10"/>
  <c r="W1211" i="10" s="1"/>
  <c r="S1211" i="10"/>
  <c r="U1211" i="10"/>
  <c r="P1212" i="10"/>
  <c r="Q1212" i="10"/>
  <c r="R1212" i="10"/>
  <c r="S1212" i="10"/>
  <c r="U1212" i="10"/>
  <c r="P1213" i="10"/>
  <c r="Q1213" i="10"/>
  <c r="R1213" i="10"/>
  <c r="W1213" i="10" s="1"/>
  <c r="S1213" i="10"/>
  <c r="U1213" i="10"/>
  <c r="P1218" i="10"/>
  <c r="Q1218" i="10"/>
  <c r="R1218" i="10"/>
  <c r="W1218" i="10" s="1"/>
  <c r="S1218" i="10"/>
  <c r="U1218" i="10"/>
  <c r="P1219" i="10"/>
  <c r="Q1219" i="10"/>
  <c r="R1219" i="10"/>
  <c r="W1219" i="10" s="1"/>
  <c r="S1219" i="10"/>
  <c r="U1219" i="10"/>
  <c r="P1220" i="10"/>
  <c r="Q1220" i="10"/>
  <c r="R1220" i="10"/>
  <c r="W1220" i="10" s="1"/>
  <c r="S1220" i="10"/>
  <c r="U1220" i="10"/>
  <c r="P1221" i="10"/>
  <c r="Q1221" i="10"/>
  <c r="R1221" i="10"/>
  <c r="W1221" i="10" s="1"/>
  <c r="S1221" i="10"/>
  <c r="U1221" i="10"/>
  <c r="P1222" i="10"/>
  <c r="Q1222" i="10"/>
  <c r="R1222" i="10"/>
  <c r="S1222" i="10"/>
  <c r="U1222" i="10"/>
  <c r="P1223" i="10"/>
  <c r="Q1223" i="10"/>
  <c r="R1223" i="10"/>
  <c r="W1223" i="10" s="1"/>
  <c r="S1223" i="10"/>
  <c r="U1223" i="10"/>
  <c r="P1224" i="10"/>
  <c r="Q1224" i="10"/>
  <c r="R1224" i="10"/>
  <c r="W1224" i="10" s="1"/>
  <c r="S1224" i="10"/>
  <c r="U1224" i="10"/>
  <c r="P1225" i="10"/>
  <c r="Q1225" i="10"/>
  <c r="R1225" i="10"/>
  <c r="W1225" i="10" s="1"/>
  <c r="S1225" i="10"/>
  <c r="U1225" i="10"/>
  <c r="P1226" i="10"/>
  <c r="Q1226" i="10"/>
  <c r="R1226" i="10"/>
  <c r="W1226" i="10" s="1"/>
  <c r="S1226" i="10"/>
  <c r="U1226" i="10"/>
  <c r="P1227" i="10"/>
  <c r="Q1227" i="10"/>
  <c r="R1227" i="10"/>
  <c r="W1227" i="10" s="1"/>
  <c r="S1227" i="10"/>
  <c r="U1227" i="10"/>
  <c r="P1228" i="10"/>
  <c r="Q1228" i="10"/>
  <c r="R1228" i="10"/>
  <c r="W1228" i="10" s="1"/>
  <c r="S1228" i="10"/>
  <c r="U1228" i="10"/>
  <c r="P1229" i="10"/>
  <c r="Q1229" i="10"/>
  <c r="R1229" i="10"/>
  <c r="W1229" i="10" s="1"/>
  <c r="S1229" i="10"/>
  <c r="U1229" i="10"/>
  <c r="P1230" i="10"/>
  <c r="Q1230" i="10"/>
  <c r="R1230" i="10"/>
  <c r="S1230" i="10"/>
  <c r="U1230" i="10"/>
  <c r="P1208" i="10"/>
  <c r="Q1208" i="10"/>
  <c r="R1208" i="10"/>
  <c r="W1208" i="10" s="1"/>
  <c r="S1208" i="10"/>
  <c r="U1208" i="10"/>
  <c r="P1209" i="10"/>
  <c r="Q1209" i="10"/>
  <c r="R1209" i="10"/>
  <c r="W1209" i="10" s="1"/>
  <c r="S1209" i="10"/>
  <c r="U1209" i="10"/>
  <c r="P1210" i="10"/>
  <c r="Q1210" i="10"/>
  <c r="R1210" i="10"/>
  <c r="W1210" i="10" s="1"/>
  <c r="S1210" i="10"/>
  <c r="U1210" i="10"/>
  <c r="P1192" i="10"/>
  <c r="Q1192" i="10"/>
  <c r="R1192" i="10"/>
  <c r="W1192" i="10" s="1"/>
  <c r="S1192" i="10"/>
  <c r="U1192" i="10"/>
  <c r="P1193" i="10"/>
  <c r="Q1193" i="10"/>
  <c r="R1193" i="10"/>
  <c r="W1193" i="10" s="1"/>
  <c r="S1193" i="10"/>
  <c r="U1193" i="10"/>
  <c r="P1194" i="10"/>
  <c r="Q1194" i="10"/>
  <c r="R1194" i="10"/>
  <c r="W1194" i="10" s="1"/>
  <c r="S1194" i="10"/>
  <c r="U1194" i="10"/>
  <c r="P1195" i="10"/>
  <c r="Q1195" i="10"/>
  <c r="R1195" i="10"/>
  <c r="W1195" i="10" s="1"/>
  <c r="S1195" i="10"/>
  <c r="U1195" i="10"/>
  <c r="P1196" i="10"/>
  <c r="Q1196" i="10"/>
  <c r="R1196" i="10"/>
  <c r="W1196" i="10" s="1"/>
  <c r="S1196" i="10"/>
  <c r="U1196" i="10"/>
  <c r="P1197" i="10"/>
  <c r="Q1197" i="10"/>
  <c r="R1197" i="10"/>
  <c r="W1197" i="10" s="1"/>
  <c r="S1197" i="10"/>
  <c r="U1197" i="10"/>
  <c r="P1198" i="10"/>
  <c r="Q1198" i="10"/>
  <c r="R1198" i="10"/>
  <c r="W1198" i="10" s="1"/>
  <c r="S1198" i="10"/>
  <c r="U1198" i="10"/>
  <c r="P1199" i="10"/>
  <c r="Q1199" i="10"/>
  <c r="R1199" i="10"/>
  <c r="W1199" i="10" s="1"/>
  <c r="S1199" i="10"/>
  <c r="U1199" i="10"/>
  <c r="P1200" i="10"/>
  <c r="Q1200" i="10"/>
  <c r="R1200" i="10"/>
  <c r="W1200" i="10" s="1"/>
  <c r="S1200" i="10"/>
  <c r="U1200" i="10"/>
  <c r="P1201" i="10"/>
  <c r="Q1201" i="10"/>
  <c r="R1201" i="10"/>
  <c r="W1201" i="10" s="1"/>
  <c r="S1201" i="10"/>
  <c r="U1201" i="10"/>
  <c r="P1202" i="10"/>
  <c r="Q1202" i="10"/>
  <c r="R1202" i="10"/>
  <c r="W1202" i="10" s="1"/>
  <c r="S1202" i="10"/>
  <c r="U1202" i="10"/>
  <c r="P1203" i="10"/>
  <c r="Q1203" i="10"/>
  <c r="R1203" i="10"/>
  <c r="W1203" i="10" s="1"/>
  <c r="S1203" i="10"/>
  <c r="U1203" i="10"/>
  <c r="P1204" i="10"/>
  <c r="Q1204" i="10"/>
  <c r="R1204" i="10"/>
  <c r="W1204" i="10" s="1"/>
  <c r="S1204" i="10"/>
  <c r="U1204" i="10"/>
  <c r="P1094" i="10"/>
  <c r="Q1094" i="10"/>
  <c r="R1094" i="10"/>
  <c r="W1094" i="10" s="1"/>
  <c r="S1094" i="10"/>
  <c r="U1094" i="10"/>
  <c r="P1095" i="10"/>
  <c r="Q1095" i="10"/>
  <c r="R1095" i="10"/>
  <c r="W1095" i="10" s="1"/>
  <c r="S1095" i="10"/>
  <c r="U1095" i="10"/>
  <c r="P1096" i="10"/>
  <c r="Q1096" i="10"/>
  <c r="R1096" i="10"/>
  <c r="W1096" i="10" s="1"/>
  <c r="S1096" i="10"/>
  <c r="U1096" i="10"/>
  <c r="P1097" i="10"/>
  <c r="Q1097" i="10"/>
  <c r="R1097" i="10"/>
  <c r="W1097" i="10" s="1"/>
  <c r="S1097" i="10"/>
  <c r="U1097" i="10"/>
  <c r="P1078" i="10"/>
  <c r="Q1078" i="10"/>
  <c r="R1078" i="10"/>
  <c r="W1078" i="10" s="1"/>
  <c r="S1078" i="10"/>
  <c r="U1078" i="10"/>
  <c r="P1079" i="10"/>
  <c r="Q1079" i="10"/>
  <c r="R1079" i="10"/>
  <c r="W1079" i="10" s="1"/>
  <c r="S1079" i="10"/>
  <c r="U1079" i="10"/>
  <c r="P1052" i="10"/>
  <c r="Q1052" i="10"/>
  <c r="R1052" i="10"/>
  <c r="W1052" i="10" s="1"/>
  <c r="S1052" i="10"/>
  <c r="U1052" i="10"/>
  <c r="P1090" i="10"/>
  <c r="Q1090" i="10"/>
  <c r="R1090" i="10"/>
  <c r="W1090" i="10" s="1"/>
  <c r="S1090" i="10"/>
  <c r="U1090" i="10"/>
  <c r="P1121" i="10"/>
  <c r="Q1121" i="10"/>
  <c r="R1121" i="10"/>
  <c r="W1121" i="10" s="1"/>
  <c r="S1121" i="10"/>
  <c r="U1121" i="10"/>
  <c r="P1098" i="10"/>
  <c r="Q1098" i="10"/>
  <c r="R1098" i="10"/>
  <c r="W1098" i="10" s="1"/>
  <c r="S1098" i="10"/>
  <c r="U1098" i="10"/>
  <c r="P1099" i="10"/>
  <c r="Q1099" i="10"/>
  <c r="R1099" i="10"/>
  <c r="W1099" i="10" s="1"/>
  <c r="S1099" i="10"/>
  <c r="U1099" i="10"/>
  <c r="P1100" i="10"/>
  <c r="Q1100" i="10"/>
  <c r="R1100" i="10"/>
  <c r="W1100" i="10" s="1"/>
  <c r="S1100" i="10"/>
  <c r="U1100" i="10"/>
  <c r="P1101" i="10"/>
  <c r="Q1101" i="10"/>
  <c r="R1101" i="10"/>
  <c r="W1101" i="10" s="1"/>
  <c r="S1101" i="10"/>
  <c r="U1101" i="10"/>
  <c r="P1115" i="10"/>
  <c r="Q1115" i="10"/>
  <c r="R1115" i="10"/>
  <c r="W1115" i="10" s="1"/>
  <c r="S1115" i="10"/>
  <c r="U1115" i="10"/>
  <c r="P1116" i="10"/>
  <c r="Q1116" i="10"/>
  <c r="R1116" i="10"/>
  <c r="W1116" i="10" s="1"/>
  <c r="S1116" i="10"/>
  <c r="U1116" i="10"/>
  <c r="P1117" i="10"/>
  <c r="Q1117" i="10"/>
  <c r="R1117" i="10"/>
  <c r="W1117" i="10" s="1"/>
  <c r="S1117" i="10"/>
  <c r="U1117" i="10"/>
  <c r="P1118" i="10"/>
  <c r="Q1118" i="10"/>
  <c r="R1118" i="10"/>
  <c r="W1118" i="10" s="1"/>
  <c r="S1118" i="10"/>
  <c r="U1118" i="10"/>
  <c r="P1119" i="10"/>
  <c r="Q1119" i="10"/>
  <c r="R1119" i="10"/>
  <c r="W1119" i="10" s="1"/>
  <c r="S1119" i="10"/>
  <c r="U1119" i="10"/>
  <c r="P1120" i="10"/>
  <c r="Q1120" i="10"/>
  <c r="R1120" i="10"/>
  <c r="W1120" i="10" s="1"/>
  <c r="S1120" i="10"/>
  <c r="U1120" i="10"/>
  <c r="O1084" i="10"/>
  <c r="O1085" i="10"/>
  <c r="O1086" i="10"/>
  <c r="O1087" i="10"/>
  <c r="O1088" i="10"/>
  <c r="O1080" i="10"/>
  <c r="O1162" i="10"/>
  <c r="O1094" i="10"/>
  <c r="O1095" i="10"/>
  <c r="O1096" i="10"/>
  <c r="O1097" i="10"/>
  <c r="O1078" i="10"/>
  <c r="O1079" i="10"/>
  <c r="O1052" i="10"/>
  <c r="O1090" i="10"/>
  <c r="O1121" i="10"/>
  <c r="O1098" i="10"/>
  <c r="O1099" i="10"/>
  <c r="O1100" i="10"/>
  <c r="O1101" i="10"/>
  <c r="O1115" i="10"/>
  <c r="O1116" i="10"/>
  <c r="O1117" i="10"/>
  <c r="O1118" i="10"/>
  <c r="O1119" i="10"/>
  <c r="O1120" i="10"/>
  <c r="O1110" i="10"/>
  <c r="O1111" i="10"/>
  <c r="O1112" i="10"/>
  <c r="O1093" i="10"/>
  <c r="O1092" i="10"/>
  <c r="O1102" i="10"/>
  <c r="O1103" i="10"/>
  <c r="O1081" i="10"/>
  <c r="O1082" i="10"/>
  <c r="O1083" i="10"/>
  <c r="O1127" i="10"/>
  <c r="O1128" i="10"/>
  <c r="O1129" i="10"/>
  <c r="O1130" i="10"/>
  <c r="O1131" i="10"/>
  <c r="O1132" i="10"/>
  <c r="O1105" i="10"/>
  <c r="O1106" i="10"/>
  <c r="O1107" i="10"/>
  <c r="O1108" i="10"/>
  <c r="O1109" i="10"/>
  <c r="S1233" i="10"/>
  <c r="S1234" i="10"/>
  <c r="S1235" i="10"/>
  <c r="S1236" i="10"/>
  <c r="S1237" i="10"/>
  <c r="S1238" i="10"/>
  <c r="S1239" i="10"/>
  <c r="S1240" i="10"/>
  <c r="S1250" i="10"/>
  <c r="S1251" i="10"/>
  <c r="S1252" i="10"/>
  <c r="S1253" i="10"/>
  <c r="S1241" i="10"/>
  <c r="S1242" i="10"/>
  <c r="S1243" i="10"/>
  <c r="S1244" i="10"/>
  <c r="S1245" i="10"/>
  <c r="S1246" i="10"/>
  <c r="S1247" i="10"/>
  <c r="S1053" i="10"/>
  <c r="S1054" i="10"/>
  <c r="S1055" i="10"/>
  <c r="S1056" i="10"/>
  <c r="S1057" i="10"/>
  <c r="S1058" i="10"/>
  <c r="S1059" i="10"/>
  <c r="S1060" i="10"/>
  <c r="S1061" i="10"/>
  <c r="S1073" i="10"/>
  <c r="S1074" i="10"/>
  <c r="S1075" i="10"/>
  <c r="S1076" i="10"/>
  <c r="S1077" i="10"/>
  <c r="S1051" i="10"/>
  <c r="S1062" i="10"/>
  <c r="S1063" i="10"/>
  <c r="S1064" i="10"/>
  <c r="S1065" i="10"/>
  <c r="S1066" i="10"/>
  <c r="S1067" i="10"/>
  <c r="S1068" i="10"/>
  <c r="S1069" i="10"/>
  <c r="S1070" i="10"/>
  <c r="S1071" i="10"/>
  <c r="S1072" i="10"/>
  <c r="S1028" i="10"/>
  <c r="S1029" i="10"/>
  <c r="S1030" i="10"/>
  <c r="S1031" i="10"/>
  <c r="S1032" i="10"/>
  <c r="S1033" i="10"/>
  <c r="S1034" i="10"/>
  <c r="S1035" i="10"/>
  <c r="S1027" i="10"/>
  <c r="S1045" i="10"/>
  <c r="S1046" i="10"/>
  <c r="S1047" i="10"/>
  <c r="S1048" i="10"/>
  <c r="S1049" i="10"/>
  <c r="S1050" i="10"/>
  <c r="S1036" i="10"/>
  <c r="S1037" i="10"/>
  <c r="S1038" i="10"/>
  <c r="S1039" i="10"/>
  <c r="S1040" i="10"/>
  <c r="S1041" i="10"/>
  <c r="S1042" i="10"/>
  <c r="S1043" i="10"/>
  <c r="S1044" i="10"/>
  <c r="S998" i="10"/>
  <c r="S999" i="10"/>
  <c r="S1000" i="10"/>
  <c r="S1001" i="10"/>
  <c r="S1002" i="10"/>
  <c r="S1003" i="10"/>
  <c r="S1004" i="10"/>
  <c r="S1005" i="10"/>
  <c r="S1006" i="10"/>
  <c r="S1007" i="10"/>
  <c r="S1008" i="10"/>
  <c r="S1009" i="10"/>
  <c r="S1010" i="10"/>
  <c r="S1011" i="10"/>
  <c r="S997" i="10"/>
  <c r="S1012" i="10"/>
  <c r="S1013" i="10"/>
  <c r="S1014" i="10"/>
  <c r="S1015" i="10"/>
  <c r="S1016" i="10"/>
  <c r="S1017" i="10"/>
  <c r="S1018" i="10"/>
  <c r="S1019" i="10"/>
  <c r="S1091" i="10"/>
  <c r="S1104" i="10"/>
  <c r="S1113" i="10"/>
  <c r="S1114" i="10"/>
  <c r="S1150" i="10"/>
  <c r="S1151" i="10"/>
  <c r="S1152" i="10"/>
  <c r="S1153" i="10"/>
  <c r="S1154" i="10"/>
  <c r="S1155" i="10"/>
  <c r="S1156" i="10"/>
  <c r="S1157" i="10"/>
  <c r="S1158" i="10"/>
  <c r="S1139" i="10"/>
  <c r="S1140" i="10"/>
  <c r="S1141" i="10"/>
  <c r="S1142" i="10"/>
  <c r="S1143" i="10"/>
  <c r="S1122" i="10"/>
  <c r="S1123" i="10"/>
  <c r="S1124" i="10"/>
  <c r="S1125" i="10"/>
  <c r="S1126" i="10"/>
  <c r="S1144" i="10"/>
  <c r="S1145" i="10"/>
  <c r="S1146" i="10"/>
  <c r="S1147" i="10"/>
  <c r="S1148" i="10"/>
  <c r="S1149" i="10"/>
  <c r="S1167" i="10"/>
  <c r="S1168" i="10"/>
  <c r="S1169" i="10"/>
  <c r="S1170" i="10"/>
  <c r="S1171" i="10"/>
  <c r="S1172" i="10"/>
  <c r="S1173" i="10"/>
  <c r="S1174" i="10"/>
  <c r="S1175" i="10"/>
  <c r="S1176" i="10"/>
  <c r="S1177" i="10"/>
  <c r="S1178" i="10"/>
  <c r="S1179" i="10"/>
  <c r="S1180" i="10"/>
  <c r="S1181" i="10"/>
  <c r="S1182" i="10"/>
  <c r="S1183" i="10"/>
  <c r="S1184" i="10"/>
  <c r="S1185" i="10"/>
  <c r="S1186" i="10"/>
  <c r="S1187" i="10"/>
  <c r="S1188" i="10"/>
  <c r="S1189" i="10"/>
  <c r="S1190" i="10"/>
  <c r="S1160" i="10"/>
  <c r="S1161" i="10"/>
  <c r="S1159" i="10"/>
  <c r="S1138" i="10"/>
  <c r="S1089" i="10"/>
  <c r="S1133" i="10"/>
  <c r="S1134" i="10"/>
  <c r="S1135" i="10"/>
  <c r="S1136" i="10"/>
  <c r="S1137" i="10"/>
  <c r="S1163" i="10"/>
  <c r="S1164" i="10"/>
  <c r="S1165" i="10"/>
  <c r="S1166" i="10"/>
  <c r="S1020" i="10"/>
  <c r="S1021" i="10"/>
  <c r="S1022" i="10"/>
  <c r="S1023" i="10"/>
  <c r="S1024" i="10"/>
  <c r="S1025" i="10"/>
  <c r="S1026" i="10"/>
  <c r="S995" i="10"/>
  <c r="S996" i="10"/>
  <c r="S994" i="10"/>
  <c r="S987" i="10"/>
  <c r="S988" i="10"/>
  <c r="S989" i="10"/>
  <c r="S990" i="10"/>
  <c r="S991" i="10"/>
  <c r="S992" i="10"/>
  <c r="S993" i="10"/>
  <c r="S986" i="10"/>
  <c r="S965" i="10"/>
  <c r="S966" i="10"/>
  <c r="S967" i="10"/>
  <c r="S968" i="10"/>
  <c r="S969" i="10"/>
  <c r="S970" i="10"/>
  <c r="S971" i="10"/>
  <c r="S972" i="10"/>
  <c r="S973" i="10"/>
  <c r="S974" i="10"/>
  <c r="S964" i="10"/>
  <c r="S975" i="10"/>
  <c r="S976" i="10"/>
  <c r="S977" i="10"/>
  <c r="S978" i="10"/>
  <c r="S979" i="10"/>
  <c r="S980" i="10"/>
  <c r="S981" i="10"/>
  <c r="S982" i="10"/>
  <c r="S983" i="10"/>
  <c r="S984" i="10"/>
  <c r="S985" i="10"/>
  <c r="S959" i="10"/>
  <c r="S960" i="10"/>
  <c r="S961" i="10"/>
  <c r="S962" i="10"/>
  <c r="S963" i="10"/>
  <c r="S943" i="10"/>
  <c r="S944" i="10"/>
  <c r="S945" i="10"/>
  <c r="S946" i="10"/>
  <c r="S947" i="10"/>
  <c r="S948" i="10"/>
  <c r="S949" i="10"/>
  <c r="S950" i="10"/>
  <c r="S942" i="10"/>
  <c r="S951" i="10"/>
  <c r="S952" i="10"/>
  <c r="S953" i="10"/>
  <c r="S954" i="10"/>
  <c r="S955" i="10"/>
  <c r="S956" i="10"/>
  <c r="S957" i="10"/>
  <c r="S958" i="10"/>
  <c r="S936" i="10"/>
  <c r="S937" i="10"/>
  <c r="S938" i="10"/>
  <c r="S939" i="10"/>
  <c r="S940" i="10"/>
  <c r="S941" i="10"/>
  <c r="S919" i="10"/>
  <c r="S920" i="10"/>
  <c r="S921" i="10"/>
  <c r="S922" i="10"/>
  <c r="S923" i="10"/>
  <c r="S924" i="10"/>
  <c r="S925" i="10"/>
  <c r="S926" i="10"/>
  <c r="S927" i="10"/>
  <c r="S918" i="10"/>
  <c r="S928" i="10"/>
  <c r="S929" i="10"/>
  <c r="S930" i="10"/>
  <c r="S931" i="10"/>
  <c r="S932" i="10"/>
  <c r="S933" i="10"/>
  <c r="S934" i="10"/>
  <c r="S935" i="10"/>
  <c r="S916" i="10"/>
  <c r="S917" i="10"/>
  <c r="S896" i="10"/>
  <c r="S897" i="10"/>
  <c r="S898" i="10"/>
  <c r="S899" i="10"/>
  <c r="S900" i="10"/>
  <c r="S901" i="10"/>
  <c r="S902" i="10"/>
  <c r="S903" i="10"/>
  <c r="S904" i="10"/>
  <c r="S905" i="10"/>
  <c r="S895" i="10"/>
  <c r="S906" i="10"/>
  <c r="S907" i="10"/>
  <c r="S908" i="10"/>
  <c r="S909" i="10"/>
  <c r="S910" i="10"/>
  <c r="S911" i="10"/>
  <c r="S912" i="10"/>
  <c r="S913" i="10"/>
  <c r="S914" i="10"/>
  <c r="S915" i="10"/>
  <c r="S879" i="10"/>
  <c r="S880" i="10"/>
  <c r="S881" i="10"/>
  <c r="S882" i="10"/>
  <c r="S883" i="10"/>
  <c r="S884" i="10"/>
  <c r="S885" i="10"/>
  <c r="S886" i="10"/>
  <c r="S878" i="10"/>
  <c r="S887" i="10"/>
  <c r="S888" i="10"/>
  <c r="S889" i="10"/>
  <c r="S890" i="10"/>
  <c r="S891" i="10"/>
  <c r="S892" i="10"/>
  <c r="S893" i="10"/>
  <c r="S894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48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46" i="10"/>
  <c r="S847" i="10"/>
  <c r="S826" i="10"/>
  <c r="S827" i="10"/>
  <c r="S828" i="10"/>
  <c r="S829" i="10"/>
  <c r="S830" i="10"/>
  <c r="S831" i="10"/>
  <c r="S832" i="10"/>
  <c r="S833" i="10"/>
  <c r="S834" i="10"/>
  <c r="S835" i="10"/>
  <c r="S825" i="10"/>
  <c r="S836" i="10"/>
  <c r="S837" i="10"/>
  <c r="S838" i="10"/>
  <c r="S839" i="10"/>
  <c r="S840" i="10"/>
  <c r="S841" i="10"/>
  <c r="S842" i="10"/>
  <c r="S843" i="10"/>
  <c r="S844" i="10"/>
  <c r="S845" i="10"/>
  <c r="S824" i="10"/>
  <c r="S821" i="10"/>
  <c r="S822" i="10"/>
  <c r="S823" i="10"/>
  <c r="S812" i="10"/>
  <c r="S813" i="10"/>
  <c r="S814" i="10"/>
  <c r="S815" i="10"/>
  <c r="S816" i="10"/>
  <c r="S817" i="10"/>
  <c r="S818" i="10"/>
  <c r="S819" i="10"/>
  <c r="S820" i="10"/>
  <c r="S796" i="10"/>
  <c r="S797" i="10"/>
  <c r="S798" i="10"/>
  <c r="S799" i="10"/>
  <c r="S800" i="10"/>
  <c r="S801" i="10"/>
  <c r="S802" i="10"/>
  <c r="S803" i="10"/>
  <c r="S795" i="10"/>
  <c r="S804" i="10"/>
  <c r="S805" i="10"/>
  <c r="S806" i="10"/>
  <c r="S807" i="10"/>
  <c r="S808" i="10"/>
  <c r="S809" i="10"/>
  <c r="S810" i="10"/>
  <c r="S811" i="10"/>
  <c r="S774" i="10"/>
  <c r="S775" i="10"/>
  <c r="S776" i="10"/>
  <c r="S777" i="10"/>
  <c r="S778" i="10"/>
  <c r="S779" i="10"/>
  <c r="S780" i="10"/>
  <c r="S781" i="10"/>
  <c r="S790" i="10"/>
  <c r="S791" i="10"/>
  <c r="S792" i="10"/>
  <c r="S793" i="10"/>
  <c r="S794" i="10"/>
  <c r="S773" i="10"/>
  <c r="S782" i="10"/>
  <c r="S783" i="10"/>
  <c r="S784" i="10"/>
  <c r="S785" i="10"/>
  <c r="S786" i="10"/>
  <c r="S787" i="10"/>
  <c r="S788" i="10"/>
  <c r="S789" i="10"/>
  <c r="S768" i="10"/>
  <c r="S769" i="10"/>
  <c r="S770" i="10"/>
  <c r="S771" i="10"/>
  <c r="S772" i="10"/>
  <c r="S748" i="10"/>
  <c r="S749" i="10"/>
  <c r="S750" i="10"/>
  <c r="S751" i="10"/>
  <c r="S752" i="10"/>
  <c r="S753" i="10"/>
  <c r="S754" i="10"/>
  <c r="S755" i="10"/>
  <c r="S756" i="10"/>
  <c r="S757" i="10"/>
  <c r="S747" i="10"/>
  <c r="S758" i="10"/>
  <c r="S759" i="10"/>
  <c r="S760" i="10"/>
  <c r="S761" i="10"/>
  <c r="S762" i="10"/>
  <c r="S763" i="10"/>
  <c r="S764" i="10"/>
  <c r="S765" i="10"/>
  <c r="S766" i="10"/>
  <c r="S767" i="10"/>
  <c r="S741" i="10"/>
  <c r="S742" i="10"/>
  <c r="S743" i="10"/>
  <c r="S744" i="10"/>
  <c r="S745" i="10"/>
  <c r="S746" i="10"/>
  <c r="S725" i="10"/>
  <c r="S726" i="10"/>
  <c r="S727" i="10"/>
  <c r="S728" i="10"/>
  <c r="S729" i="10"/>
  <c r="S730" i="10"/>
  <c r="S731" i="10"/>
  <c r="S732" i="10"/>
  <c r="S724" i="10"/>
  <c r="S733" i="10"/>
  <c r="S734" i="10"/>
  <c r="S735" i="10"/>
  <c r="S736" i="10"/>
  <c r="S737" i="10"/>
  <c r="S738" i="10"/>
  <c r="S739" i="10"/>
  <c r="S740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695" i="10"/>
  <c r="S690" i="10"/>
  <c r="S691" i="10"/>
  <c r="S692" i="10"/>
  <c r="S693" i="10"/>
  <c r="S694" i="10"/>
  <c r="S670" i="10"/>
  <c r="S671" i="10"/>
  <c r="S672" i="10"/>
  <c r="S673" i="10"/>
  <c r="S674" i="10"/>
  <c r="S675" i="10"/>
  <c r="S676" i="10"/>
  <c r="S677" i="10"/>
  <c r="S678" i="10"/>
  <c r="S679" i="10"/>
  <c r="S669" i="10"/>
  <c r="S680" i="10"/>
  <c r="S681" i="10"/>
  <c r="S682" i="10"/>
  <c r="S683" i="10"/>
  <c r="S684" i="10"/>
  <c r="S685" i="10"/>
  <c r="S686" i="10"/>
  <c r="S687" i="10"/>
  <c r="S688" i="10"/>
  <c r="S689" i="10"/>
  <c r="S649" i="10"/>
  <c r="S650" i="10"/>
  <c r="S651" i="10"/>
  <c r="S652" i="10"/>
  <c r="S653" i="10"/>
  <c r="S654" i="10"/>
  <c r="S655" i="10"/>
  <c r="S656" i="10"/>
  <c r="S665" i="10"/>
  <c r="S666" i="10"/>
  <c r="S667" i="10"/>
  <c r="S668" i="10"/>
  <c r="S648" i="10"/>
  <c r="S657" i="10"/>
  <c r="S658" i="10"/>
  <c r="S659" i="10"/>
  <c r="S660" i="10"/>
  <c r="S661" i="10"/>
  <c r="S662" i="10"/>
  <c r="S663" i="10"/>
  <c r="S664" i="10"/>
  <c r="S1249" i="10"/>
  <c r="G97" i="2" l="1"/>
  <c r="G119" i="2"/>
  <c r="G118" i="2"/>
  <c r="G135" i="2"/>
  <c r="G136" i="2"/>
  <c r="G131" i="2"/>
  <c r="G130" i="2"/>
  <c r="L96" i="2"/>
  <c r="E96" i="2" s="1"/>
  <c r="T350" i="10"/>
  <c r="T171" i="10"/>
  <c r="T362" i="10"/>
  <c r="T114" i="10"/>
  <c r="T276" i="10"/>
  <c r="J210" i="2"/>
  <c r="T452" i="10"/>
  <c r="T436" i="10"/>
  <c r="T355" i="10"/>
  <c r="T290" i="10"/>
  <c r="T441" i="10"/>
  <c r="T322" i="10"/>
  <c r="T252" i="10"/>
  <c r="T202" i="10"/>
  <c r="T39" i="10"/>
  <c r="T443" i="10"/>
  <c r="T103" i="10"/>
  <c r="J108" i="2"/>
  <c r="J155" i="2"/>
  <c r="J154" i="2"/>
  <c r="J209" i="2"/>
  <c r="J201" i="2"/>
  <c r="J200" i="2"/>
  <c r="T369" i="10"/>
  <c r="T59" i="10"/>
  <c r="T15" i="10"/>
  <c r="T302" i="10"/>
  <c r="T309" i="10"/>
  <c r="T188" i="10"/>
  <c r="T180" i="10"/>
  <c r="T84" i="10"/>
  <c r="T76" i="10"/>
  <c r="T195" i="10"/>
  <c r="T432" i="10"/>
  <c r="W1217" i="10"/>
  <c r="T192" i="10"/>
  <c r="W1212" i="10"/>
  <c r="W1230" i="10"/>
  <c r="W1222" i="10"/>
  <c r="T187" i="10"/>
  <c r="T83" i="10"/>
  <c r="T43" i="10"/>
  <c r="T445" i="10"/>
  <c r="T184" i="10"/>
  <c r="T425" i="10"/>
  <c r="T417" i="10"/>
  <c r="T376" i="10"/>
  <c r="T450" i="10"/>
  <c r="T429" i="10"/>
  <c r="T422" i="10"/>
  <c r="T261" i="10"/>
  <c r="T431" i="10"/>
  <c r="T455" i="10"/>
  <c r="T453" i="10"/>
  <c r="T442" i="10"/>
  <c r="T381" i="10"/>
  <c r="T80" i="10"/>
  <c r="T413" i="10"/>
  <c r="T433" i="10"/>
  <c r="T426" i="10"/>
  <c r="T423" i="10"/>
  <c r="T448" i="10"/>
  <c r="T440" i="10"/>
  <c r="T435" i="10"/>
  <c r="T298" i="10"/>
  <c r="T12" i="10"/>
  <c r="T38" i="10"/>
  <c r="T421" i="10"/>
  <c r="T416" i="10"/>
  <c r="T427" i="10"/>
  <c r="T314" i="10"/>
  <c r="T55" i="10"/>
  <c r="T2" i="10"/>
  <c r="T48" i="10"/>
  <c r="T449" i="10"/>
  <c r="T447" i="10"/>
  <c r="T444" i="10"/>
  <c r="T438" i="10"/>
  <c r="T310" i="10"/>
  <c r="T301" i="10"/>
  <c r="T430" i="10"/>
  <c r="T419" i="10"/>
  <c r="T434" i="10"/>
  <c r="T451" i="10"/>
  <c r="T206" i="10"/>
  <c r="T428" i="10"/>
  <c r="T424" i="10"/>
  <c r="T439" i="10"/>
  <c r="T437" i="10"/>
  <c r="T306" i="10"/>
  <c r="T365" i="10"/>
  <c r="T384" i="10"/>
  <c r="T368" i="10"/>
  <c r="T256" i="10"/>
  <c r="T198" i="10"/>
  <c r="T420" i="10"/>
  <c r="T418" i="10"/>
  <c r="T415" i="10"/>
  <c r="T414" i="10"/>
  <c r="T446" i="10"/>
  <c r="T454" i="10"/>
  <c r="T61" i="10"/>
  <c r="T248" i="10"/>
  <c r="T213" i="10"/>
  <c r="T110" i="10"/>
  <c r="T94" i="10"/>
  <c r="T374" i="10"/>
  <c r="T403" i="10"/>
  <c r="T165" i="10"/>
  <c r="T373" i="10"/>
  <c r="T77" i="10"/>
  <c r="T30" i="10"/>
  <c r="T397" i="10"/>
  <c r="T136" i="10"/>
  <c r="T162" i="10"/>
  <c r="T174" i="10"/>
  <c r="T166" i="10"/>
  <c r="T29" i="10"/>
  <c r="T267" i="10"/>
  <c r="T50" i="10"/>
  <c r="T16" i="10"/>
  <c r="T377" i="10"/>
  <c r="T366" i="10"/>
  <c r="T294" i="10"/>
  <c r="T288" i="10"/>
  <c r="T287" i="10"/>
  <c r="T245" i="10"/>
  <c r="T224" i="10"/>
  <c r="T408" i="10"/>
  <c r="T173" i="10"/>
  <c r="T334" i="10"/>
  <c r="T286" i="10"/>
  <c r="T264" i="10"/>
  <c r="T125" i="10"/>
  <c r="T238" i="10"/>
  <c r="T151" i="10"/>
  <c r="T221" i="10"/>
  <c r="T45" i="10"/>
  <c r="T382" i="10"/>
  <c r="T293" i="10"/>
  <c r="T216" i="10"/>
  <c r="T392" i="10"/>
  <c r="T142" i="10"/>
  <c r="T176" i="10"/>
  <c r="T168" i="10"/>
  <c r="T13" i="10"/>
  <c r="T62" i="10"/>
  <c r="T54" i="10"/>
  <c r="T32" i="10"/>
  <c r="T405" i="10"/>
  <c r="T215" i="10"/>
  <c r="T209" i="10"/>
  <c r="T364" i="10"/>
  <c r="T225" i="10"/>
  <c r="T146" i="10"/>
  <c r="T411" i="10"/>
  <c r="T331" i="10"/>
  <c r="T299" i="10"/>
  <c r="T71" i="10"/>
  <c r="T145" i="10"/>
  <c r="T220" i="10"/>
  <c r="T410" i="10"/>
  <c r="T72" i="10"/>
  <c r="T35" i="10"/>
  <c r="T278" i="10"/>
  <c r="T249" i="10"/>
  <c r="T352" i="10"/>
  <c r="T346" i="10"/>
  <c r="T265" i="10"/>
  <c r="T207" i="10"/>
  <c r="T128" i="10"/>
  <c r="T219" i="10"/>
  <c r="T315" i="10"/>
  <c r="T36" i="10"/>
  <c r="T208" i="10"/>
  <c r="T130" i="10"/>
  <c r="T307" i="10"/>
  <c r="T185" i="10"/>
  <c r="T81" i="10"/>
  <c r="T283" i="10"/>
  <c r="T282" i="10"/>
  <c r="T259" i="10"/>
  <c r="T135" i="10"/>
  <c r="T19" i="10"/>
  <c r="T178" i="10"/>
  <c r="T258" i="10"/>
  <c r="T122" i="10"/>
  <c r="T149" i="10"/>
  <c r="T9" i="10"/>
  <c r="T18" i="10"/>
  <c r="T101" i="10"/>
  <c r="T170" i="10"/>
  <c r="T193" i="10"/>
  <c r="T60" i="10"/>
  <c r="T31" i="10"/>
  <c r="T281" i="10"/>
  <c r="T393" i="10"/>
  <c r="T159" i="10"/>
  <c r="T148" i="10"/>
  <c r="T6" i="10"/>
  <c r="T400" i="10"/>
  <c r="T119" i="10"/>
  <c r="T92" i="10"/>
  <c r="T79" i="10"/>
  <c r="T66" i="10"/>
  <c r="T268" i="10"/>
  <c r="T124" i="10"/>
  <c r="T233" i="10"/>
  <c r="T158" i="10"/>
  <c r="T21" i="10"/>
  <c r="T404" i="10"/>
  <c r="T106" i="10"/>
  <c r="T65" i="10"/>
  <c r="T138" i="10"/>
  <c r="T123" i="10"/>
  <c r="T157" i="10"/>
  <c r="T386" i="10"/>
  <c r="T340" i="10"/>
  <c r="T332" i="10"/>
  <c r="T330" i="10"/>
  <c r="T20" i="10"/>
  <c r="T385" i="10"/>
  <c r="T412" i="10"/>
  <c r="T121" i="10"/>
  <c r="T100" i="10"/>
  <c r="T44" i="10"/>
  <c r="T335" i="10"/>
  <c r="T323" i="10"/>
  <c r="T313" i="10"/>
  <c r="T305" i="10"/>
  <c r="T297" i="10"/>
  <c r="T5" i="10"/>
  <c r="T191" i="10"/>
  <c r="T183" i="10"/>
  <c r="T380" i="10"/>
  <c r="T372" i="10"/>
  <c r="T87" i="10"/>
  <c r="T70" i="10"/>
  <c r="T251" i="10"/>
  <c r="T201" i="10"/>
  <c r="T396" i="10"/>
  <c r="T391" i="10"/>
  <c r="T320" i="10"/>
  <c r="T132" i="10"/>
  <c r="T232" i="10"/>
  <c r="T161" i="10"/>
  <c r="T275" i="10"/>
  <c r="T175" i="10"/>
  <c r="T326" i="10"/>
  <c r="T78" i="10"/>
  <c r="T75" i="10"/>
  <c r="T69" i="10"/>
  <c r="T58" i="10"/>
  <c r="T53" i="10"/>
  <c r="T280" i="10"/>
  <c r="T266" i="10"/>
  <c r="T354" i="10"/>
  <c r="T342" i="10"/>
  <c r="T237" i="10"/>
  <c r="T156" i="10"/>
  <c r="T150" i="10"/>
  <c r="T24" i="10"/>
  <c r="T319" i="10"/>
  <c r="T402" i="10"/>
  <c r="T98" i="10"/>
  <c r="T327" i="10"/>
  <c r="T167" i="10"/>
  <c r="T312" i="10"/>
  <c r="T304" i="10"/>
  <c r="T296" i="10"/>
  <c r="T4" i="10"/>
  <c r="T190" i="10"/>
  <c r="T182" i="10"/>
  <c r="T379" i="10"/>
  <c r="T371" i="10"/>
  <c r="T86" i="10"/>
  <c r="T289" i="10"/>
  <c r="T260" i="10"/>
  <c r="T255" i="10"/>
  <c r="T250" i="10"/>
  <c r="T205" i="10"/>
  <c r="T179" i="10"/>
  <c r="T344" i="10"/>
  <c r="T236" i="10"/>
  <c r="T316" i="10"/>
  <c r="T339" i="10"/>
  <c r="T118" i="10"/>
  <c r="T111" i="10"/>
  <c r="T102" i="10"/>
  <c r="T95" i="10"/>
  <c r="T141" i="10"/>
  <c r="T359" i="10"/>
  <c r="T324" i="10"/>
  <c r="T321" i="10"/>
  <c r="T311" i="10"/>
  <c r="T308" i="10"/>
  <c r="T303" i="10"/>
  <c r="T300" i="10"/>
  <c r="T295" i="10"/>
  <c r="T14" i="10"/>
  <c r="T3" i="10"/>
  <c r="T194" i="10"/>
  <c r="T189" i="10"/>
  <c r="T186" i="10"/>
  <c r="T181" i="10"/>
  <c r="T383" i="10"/>
  <c r="T378" i="10"/>
  <c r="T375" i="10"/>
  <c r="T370" i="10"/>
  <c r="T367" i="10"/>
  <c r="T85" i="10"/>
  <c r="T82" i="10"/>
  <c r="T52" i="10"/>
  <c r="T37" i="10"/>
  <c r="T291" i="10"/>
  <c r="T244" i="10"/>
  <c r="T399" i="10"/>
  <c r="T358" i="10"/>
  <c r="T353" i="10"/>
  <c r="T349" i="10"/>
  <c r="T243" i="10"/>
  <c r="T241" i="10"/>
  <c r="T229" i="10"/>
  <c r="T154" i="10"/>
  <c r="T272" i="10"/>
  <c r="T318" i="10"/>
  <c r="T197" i="10"/>
  <c r="T113" i="10"/>
  <c r="T140" i="10"/>
  <c r="T361" i="10"/>
  <c r="T88" i="10"/>
  <c r="T74" i="10"/>
  <c r="T34" i="10"/>
  <c r="T263" i="10"/>
  <c r="T204" i="10"/>
  <c r="T129" i="10"/>
  <c r="T228" i="10"/>
  <c r="T153" i="10"/>
  <c r="T11" i="10"/>
  <c r="T10" i="10"/>
  <c r="T7" i="10"/>
  <c r="T25" i="10"/>
  <c r="T389" i="10"/>
  <c r="T407" i="10"/>
  <c r="T120" i="10"/>
  <c r="T116" i="10"/>
  <c r="T107" i="10"/>
  <c r="T329" i="10"/>
  <c r="T172" i="10"/>
  <c r="T73" i="10"/>
  <c r="T33" i="10"/>
  <c r="T262" i="10"/>
  <c r="T203" i="10"/>
  <c r="T152" i="10"/>
  <c r="T144" i="10"/>
  <c r="T406" i="10"/>
  <c r="T115" i="10"/>
  <c r="T333" i="10"/>
  <c r="T160" i="10"/>
  <c r="T147" i="10"/>
  <c r="T196" i="10"/>
  <c r="T401" i="10"/>
  <c r="T177" i="10"/>
  <c r="T328" i="10"/>
  <c r="T68" i="10"/>
  <c r="T64" i="10"/>
  <c r="T63" i="10"/>
  <c r="T28" i="10"/>
  <c r="T292" i="10"/>
  <c r="T257" i="10"/>
  <c r="T254" i="10"/>
  <c r="T253" i="10"/>
  <c r="T398" i="10"/>
  <c r="T395" i="10"/>
  <c r="T394" i="10"/>
  <c r="T345" i="10"/>
  <c r="T200" i="10"/>
  <c r="T131" i="10"/>
  <c r="T223" i="10"/>
  <c r="T222" i="10"/>
  <c r="T164" i="10"/>
  <c r="T155" i="10"/>
  <c r="T26" i="10"/>
  <c r="T341" i="10"/>
  <c r="T337" i="10"/>
  <c r="T409" i="10"/>
  <c r="T109" i="10"/>
  <c r="T360" i="10"/>
  <c r="T90" i="10"/>
  <c r="T336" i="10"/>
  <c r="T57" i="10"/>
  <c r="T285" i="10"/>
  <c r="T247" i="10"/>
  <c r="T357" i="10"/>
  <c r="T240" i="10"/>
  <c r="T231" i="10"/>
  <c r="T230" i="10"/>
  <c r="T227" i="10"/>
  <c r="T163" i="10"/>
  <c r="T8" i="10"/>
  <c r="T390" i="10"/>
  <c r="T317" i="10"/>
  <c r="T388" i="10"/>
  <c r="T199" i="10"/>
  <c r="T117" i="10"/>
  <c r="T97" i="10"/>
  <c r="T143" i="10"/>
  <c r="T139" i="10"/>
  <c r="T89" i="10"/>
  <c r="T284" i="10"/>
  <c r="T246" i="10"/>
  <c r="T356" i="10"/>
  <c r="T127" i="10"/>
  <c r="T239" i="10"/>
  <c r="T235" i="10"/>
  <c r="T226" i="10"/>
  <c r="T23" i="10"/>
  <c r="T93" i="10"/>
  <c r="T218" i="10"/>
  <c r="T387" i="10"/>
  <c r="T105" i="10"/>
  <c r="T96" i="10"/>
  <c r="T47" i="10"/>
  <c r="T363" i="10"/>
  <c r="T169" i="10"/>
  <c r="T56" i="10"/>
  <c r="T42" i="10"/>
  <c r="T271" i="10"/>
  <c r="T212" i="10"/>
  <c r="T126" i="10"/>
  <c r="T234" i="10"/>
  <c r="T22" i="10"/>
  <c r="T217" i="10"/>
  <c r="T104" i="10"/>
  <c r="T46" i="10"/>
  <c r="T51" i="10"/>
  <c r="T41" i="10"/>
  <c r="T40" i="10"/>
  <c r="T279" i="10"/>
  <c r="T270" i="10"/>
  <c r="T269" i="10"/>
  <c r="T214" i="10"/>
  <c r="T211" i="10"/>
  <c r="T210" i="10"/>
  <c r="T351" i="10"/>
  <c r="T348" i="10"/>
  <c r="T347" i="10"/>
  <c r="T343" i="10"/>
  <c r="T27" i="10"/>
  <c r="T277" i="10"/>
  <c r="T137" i="10"/>
  <c r="T134" i="10"/>
  <c r="T133" i="10"/>
  <c r="T242" i="10"/>
  <c r="T67" i="10"/>
  <c r="T274" i="10"/>
  <c r="T273" i="10"/>
  <c r="T49" i="10"/>
  <c r="T17" i="10"/>
  <c r="T338" i="10"/>
  <c r="T112" i="10"/>
  <c r="T108" i="10"/>
  <c r="T99" i="10"/>
  <c r="T91" i="10"/>
  <c r="T325" i="10"/>
  <c r="T1207" i="10"/>
  <c r="T1192" i="10"/>
  <c r="T1084" i="10"/>
  <c r="T1209" i="10"/>
  <c r="T1092" i="10"/>
  <c r="T1078" i="10"/>
  <c r="T1208" i="10"/>
  <c r="T1106" i="10"/>
  <c r="T1121" i="10"/>
  <c r="T1198" i="10"/>
  <c r="T1193" i="10"/>
  <c r="T1231" i="10"/>
  <c r="T1216" i="10"/>
  <c r="T1206" i="10"/>
  <c r="T1118" i="10"/>
  <c r="T1098" i="10"/>
  <c r="T1090" i="10"/>
  <c r="T1199" i="10"/>
  <c r="T1210" i="10"/>
  <c r="T1226" i="10"/>
  <c r="T1218" i="10"/>
  <c r="T1087" i="10"/>
  <c r="T1107" i="10"/>
  <c r="T1127" i="10"/>
  <c r="T1214" i="10"/>
  <c r="T1101" i="10"/>
  <c r="T1097" i="10"/>
  <c r="T1223" i="10"/>
  <c r="T1105" i="10"/>
  <c r="T1225" i="10"/>
  <c r="T1083" i="10"/>
  <c r="T1095" i="10"/>
  <c r="T1228" i="10"/>
  <c r="T1080" i="10"/>
  <c r="T1115" i="10"/>
  <c r="T1196" i="10"/>
  <c r="T1194" i="10"/>
  <c r="T1229" i="10"/>
  <c r="T1232" i="10"/>
  <c r="T1162" i="10"/>
  <c r="T1130" i="10"/>
  <c r="T1102" i="10"/>
  <c r="T1111" i="10"/>
  <c r="T1217" i="10"/>
  <c r="T1120" i="10"/>
  <c r="T1096" i="10"/>
  <c r="T1222" i="10"/>
  <c r="T1132" i="10"/>
  <c r="T1117" i="10"/>
  <c r="T1052" i="10"/>
  <c r="T1086" i="10"/>
  <c r="T1220" i="10"/>
  <c r="T1081" i="10"/>
  <c r="T1116" i="10"/>
  <c r="T1079" i="10"/>
  <c r="T1197" i="10"/>
  <c r="T1224" i="10"/>
  <c r="T1213" i="10"/>
  <c r="T1082" i="10"/>
  <c r="T1119" i="10"/>
  <c r="T1202" i="10"/>
  <c r="T1221" i="10"/>
  <c r="T1093" i="10"/>
  <c r="T1109" i="10"/>
  <c r="T1099" i="10"/>
  <c r="T1094" i="10"/>
  <c r="T1227" i="10"/>
  <c r="T1219" i="10"/>
  <c r="T1248" i="10"/>
  <c r="T1088" i="10"/>
  <c r="T1108" i="10"/>
  <c r="T1128" i="10"/>
  <c r="T1215" i="10"/>
  <c r="T1201" i="10"/>
  <c r="T1212" i="10"/>
  <c r="T1100" i="10"/>
  <c r="T1191" i="10"/>
  <c r="T1129" i="10"/>
  <c r="T1110" i="10"/>
  <c r="T1204" i="10"/>
  <c r="T1203" i="10"/>
  <c r="T1195" i="10"/>
  <c r="T1230" i="10"/>
  <c r="T1205" i="10"/>
  <c r="T1131" i="10"/>
  <c r="T1103" i="10"/>
  <c r="T1112" i="10"/>
  <c r="T1200" i="10"/>
  <c r="T1211" i="10"/>
  <c r="T1085" i="10"/>
  <c r="U1091" i="10"/>
  <c r="U1104" i="10"/>
  <c r="U1113" i="10"/>
  <c r="U1114" i="10"/>
  <c r="U997" i="10"/>
  <c r="U1012" i="10"/>
  <c r="U1013" i="10"/>
  <c r="U1014" i="10"/>
  <c r="U1015" i="10"/>
  <c r="U1016" i="10"/>
  <c r="U1017" i="10"/>
  <c r="U1018" i="10"/>
  <c r="U1019" i="10"/>
  <c r="U1031" i="10"/>
  <c r="U1032" i="10"/>
  <c r="U1033" i="10"/>
  <c r="U1034" i="10"/>
  <c r="U1035" i="10"/>
  <c r="U1027" i="10"/>
  <c r="U1046" i="10"/>
  <c r="U1047" i="10"/>
  <c r="U1048" i="10"/>
  <c r="U1049" i="10"/>
  <c r="U1050" i="10"/>
  <c r="U1036" i="10"/>
  <c r="U1037" i="10"/>
  <c r="U1011" i="10"/>
  <c r="U1006" i="10"/>
  <c r="U1007" i="10"/>
  <c r="U1008" i="10"/>
  <c r="U1009" i="10"/>
  <c r="U1010" i="10"/>
  <c r="U1005" i="10"/>
  <c r="U1038" i="10"/>
  <c r="U1039" i="10"/>
  <c r="U1040" i="10"/>
  <c r="U1041" i="10"/>
  <c r="U1042" i="10"/>
  <c r="U1043" i="10"/>
  <c r="U1044" i="10"/>
  <c r="U998" i="10"/>
  <c r="U999" i="10"/>
  <c r="U1000" i="10"/>
  <c r="U1001" i="10"/>
  <c r="U1002" i="10"/>
  <c r="U1003" i="10"/>
  <c r="U1004" i="10"/>
  <c r="U1067" i="10"/>
  <c r="U1068" i="10"/>
  <c r="U1069" i="10"/>
  <c r="U1070" i="10"/>
  <c r="U1071" i="10"/>
  <c r="U1072" i="10"/>
  <c r="U1028" i="10"/>
  <c r="U1029" i="10"/>
  <c r="U1030" i="10"/>
  <c r="U1066" i="10"/>
  <c r="U1242" i="10"/>
  <c r="U1243" i="10"/>
  <c r="U1244" i="10"/>
  <c r="U1245" i="10"/>
  <c r="U1051" i="10"/>
  <c r="U1062" i="10"/>
  <c r="U1063" i="10"/>
  <c r="U1064" i="10"/>
  <c r="U1065" i="10"/>
  <c r="U1246" i="10"/>
  <c r="U1247" i="10"/>
  <c r="U1053" i="10"/>
  <c r="U1054" i="10"/>
  <c r="U1055" i="10"/>
  <c r="U1056" i="10"/>
  <c r="U1241" i="10"/>
  <c r="U1057" i="10"/>
  <c r="U1058" i="10"/>
  <c r="U1059" i="10"/>
  <c r="U1060" i="10"/>
  <c r="U1061" i="10"/>
  <c r="U1073" i="10"/>
  <c r="U1074" i="10"/>
  <c r="U1075" i="10"/>
  <c r="U1076" i="10"/>
  <c r="U1077" i="10"/>
  <c r="U1249" i="10"/>
  <c r="U1233" i="10"/>
  <c r="U1234" i="10"/>
  <c r="U1235" i="10"/>
  <c r="U1236" i="10"/>
  <c r="U1237" i="10"/>
  <c r="U1238" i="10"/>
  <c r="U1239" i="10"/>
  <c r="U1240" i="10"/>
  <c r="U1250" i="10"/>
  <c r="U1251" i="10"/>
  <c r="U1252" i="10"/>
  <c r="U1253" i="10"/>
  <c r="U1150" i="10"/>
  <c r="U1151" i="10"/>
  <c r="U1152" i="10"/>
  <c r="U1153" i="10"/>
  <c r="U1154" i="10"/>
  <c r="U1155" i="10"/>
  <c r="U1156" i="10"/>
  <c r="U1157" i="10"/>
  <c r="U1158" i="10"/>
  <c r="U1139" i="10"/>
  <c r="U1140" i="10"/>
  <c r="U1141" i="10"/>
  <c r="U1142" i="10"/>
  <c r="U1143" i="10"/>
  <c r="U1122" i="10"/>
  <c r="U1123" i="10"/>
  <c r="U1124" i="10"/>
  <c r="U1125" i="10"/>
  <c r="U1126" i="10"/>
  <c r="U1144" i="10"/>
  <c r="U1145" i="10"/>
  <c r="U1146" i="10"/>
  <c r="U1147" i="10"/>
  <c r="U1148" i="10"/>
  <c r="U1149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60" i="10"/>
  <c r="U1161" i="10"/>
  <c r="U1159" i="10"/>
  <c r="U1138" i="10"/>
  <c r="U1089" i="10"/>
  <c r="U1133" i="10"/>
  <c r="U1134" i="10"/>
  <c r="U1135" i="10"/>
  <c r="U1136" i="10"/>
  <c r="U1137" i="10"/>
  <c r="U1163" i="10"/>
  <c r="U1164" i="10"/>
  <c r="U1165" i="10"/>
  <c r="U1166" i="10"/>
  <c r="U1020" i="10"/>
  <c r="U1021" i="10"/>
  <c r="U1022" i="10"/>
  <c r="U1023" i="10"/>
  <c r="U1024" i="10"/>
  <c r="U1025" i="10"/>
  <c r="U1026" i="10"/>
  <c r="U995" i="10"/>
  <c r="U996" i="10"/>
  <c r="U994" i="10"/>
  <c r="U987" i="10"/>
  <c r="U988" i="10"/>
  <c r="U989" i="10"/>
  <c r="U990" i="10"/>
  <c r="U991" i="10"/>
  <c r="U992" i="10"/>
  <c r="U993" i="10"/>
  <c r="U986" i="10"/>
  <c r="U965" i="10"/>
  <c r="U966" i="10"/>
  <c r="U967" i="10"/>
  <c r="U968" i="10"/>
  <c r="U969" i="10"/>
  <c r="U970" i="10"/>
  <c r="U971" i="10"/>
  <c r="U972" i="10"/>
  <c r="U973" i="10"/>
  <c r="U974" i="10"/>
  <c r="U964" i="10"/>
  <c r="U975" i="10"/>
  <c r="U976" i="10"/>
  <c r="U977" i="10"/>
  <c r="U978" i="10"/>
  <c r="U979" i="10"/>
  <c r="U980" i="10"/>
  <c r="U981" i="10"/>
  <c r="U982" i="10"/>
  <c r="U983" i="10"/>
  <c r="U984" i="10"/>
  <c r="U985" i="10"/>
  <c r="U959" i="10"/>
  <c r="U960" i="10"/>
  <c r="U961" i="10"/>
  <c r="U962" i="10"/>
  <c r="U963" i="10"/>
  <c r="U943" i="10"/>
  <c r="U944" i="10"/>
  <c r="U945" i="10"/>
  <c r="U946" i="10"/>
  <c r="U947" i="10"/>
  <c r="U948" i="10"/>
  <c r="U949" i="10"/>
  <c r="U950" i="10"/>
  <c r="U942" i="10"/>
  <c r="U951" i="10"/>
  <c r="U952" i="10"/>
  <c r="U953" i="10"/>
  <c r="U954" i="10"/>
  <c r="U955" i="10"/>
  <c r="U956" i="10"/>
  <c r="U957" i="10"/>
  <c r="U958" i="10"/>
  <c r="U936" i="10"/>
  <c r="U937" i="10"/>
  <c r="U938" i="10"/>
  <c r="U939" i="10"/>
  <c r="U940" i="10"/>
  <c r="U941" i="10"/>
  <c r="U919" i="10"/>
  <c r="U920" i="10"/>
  <c r="U921" i="10"/>
  <c r="U922" i="10"/>
  <c r="U923" i="10"/>
  <c r="U924" i="10"/>
  <c r="U925" i="10"/>
  <c r="U926" i="10"/>
  <c r="U927" i="10"/>
  <c r="U918" i="10"/>
  <c r="U928" i="10"/>
  <c r="U929" i="10"/>
  <c r="U930" i="10"/>
  <c r="U931" i="10"/>
  <c r="U932" i="10"/>
  <c r="U933" i="10"/>
  <c r="U934" i="10"/>
  <c r="U935" i="10"/>
  <c r="U916" i="10"/>
  <c r="U917" i="10"/>
  <c r="U896" i="10"/>
  <c r="U897" i="10"/>
  <c r="U898" i="10"/>
  <c r="U899" i="10"/>
  <c r="U900" i="10"/>
  <c r="U901" i="10"/>
  <c r="U902" i="10"/>
  <c r="U903" i="10"/>
  <c r="U904" i="10"/>
  <c r="U905" i="10"/>
  <c r="U895" i="10"/>
  <c r="U906" i="10"/>
  <c r="U907" i="10"/>
  <c r="U908" i="10"/>
  <c r="U909" i="10"/>
  <c r="U910" i="10"/>
  <c r="U911" i="10"/>
  <c r="U912" i="10"/>
  <c r="U913" i="10"/>
  <c r="U914" i="10"/>
  <c r="U915" i="10"/>
  <c r="U879" i="10"/>
  <c r="U880" i="10"/>
  <c r="U881" i="10"/>
  <c r="U882" i="10"/>
  <c r="U883" i="10"/>
  <c r="U884" i="10"/>
  <c r="U885" i="10"/>
  <c r="U886" i="10"/>
  <c r="U878" i="10"/>
  <c r="U887" i="10"/>
  <c r="U888" i="10"/>
  <c r="U889" i="10"/>
  <c r="U890" i="10"/>
  <c r="U891" i="10"/>
  <c r="U892" i="10"/>
  <c r="U893" i="10"/>
  <c r="U894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48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46" i="10"/>
  <c r="U847" i="10"/>
  <c r="U826" i="10"/>
  <c r="U827" i="10"/>
  <c r="U828" i="10"/>
  <c r="U829" i="10"/>
  <c r="U830" i="10"/>
  <c r="U831" i="10"/>
  <c r="U832" i="10"/>
  <c r="U833" i="10"/>
  <c r="U834" i="10"/>
  <c r="U835" i="10"/>
  <c r="U825" i="10"/>
  <c r="U836" i="10"/>
  <c r="U837" i="10"/>
  <c r="U838" i="10"/>
  <c r="U839" i="10"/>
  <c r="U840" i="10"/>
  <c r="U841" i="10"/>
  <c r="U842" i="10"/>
  <c r="U843" i="10"/>
  <c r="U844" i="10"/>
  <c r="U845" i="10"/>
  <c r="U824" i="10"/>
  <c r="U821" i="10"/>
  <c r="U822" i="10"/>
  <c r="U823" i="10"/>
  <c r="U812" i="10"/>
  <c r="U813" i="10"/>
  <c r="U814" i="10"/>
  <c r="U815" i="10"/>
  <c r="U816" i="10"/>
  <c r="U817" i="10"/>
  <c r="U818" i="10"/>
  <c r="U819" i="10"/>
  <c r="U820" i="10"/>
  <c r="U796" i="10"/>
  <c r="U797" i="10"/>
  <c r="U798" i="10"/>
  <c r="U799" i="10"/>
  <c r="U800" i="10"/>
  <c r="U801" i="10"/>
  <c r="U802" i="10"/>
  <c r="U803" i="10"/>
  <c r="U795" i="10"/>
  <c r="U804" i="10"/>
  <c r="U805" i="10"/>
  <c r="U806" i="10"/>
  <c r="U807" i="10"/>
  <c r="U808" i="10"/>
  <c r="U809" i="10"/>
  <c r="U810" i="10"/>
  <c r="U811" i="10"/>
  <c r="U774" i="10"/>
  <c r="U775" i="10"/>
  <c r="U776" i="10"/>
  <c r="U777" i="10"/>
  <c r="U778" i="10"/>
  <c r="U779" i="10"/>
  <c r="U780" i="10"/>
  <c r="U781" i="10"/>
  <c r="U790" i="10"/>
  <c r="U791" i="10"/>
  <c r="U792" i="10"/>
  <c r="U793" i="10"/>
  <c r="U794" i="10"/>
  <c r="U773" i="10"/>
  <c r="U782" i="10"/>
  <c r="U783" i="10"/>
  <c r="U784" i="10"/>
  <c r="U785" i="10"/>
  <c r="U786" i="10"/>
  <c r="U787" i="10"/>
  <c r="U788" i="10"/>
  <c r="U789" i="10"/>
  <c r="U768" i="10"/>
  <c r="U769" i="10"/>
  <c r="U770" i="10"/>
  <c r="U771" i="10"/>
  <c r="U772" i="10"/>
  <c r="U748" i="10"/>
  <c r="U749" i="10"/>
  <c r="U750" i="10"/>
  <c r="U751" i="10"/>
  <c r="U752" i="10"/>
  <c r="U753" i="10"/>
  <c r="U754" i="10"/>
  <c r="U755" i="10"/>
  <c r="U756" i="10"/>
  <c r="U757" i="10"/>
  <c r="U747" i="10"/>
  <c r="U758" i="10"/>
  <c r="U759" i="10"/>
  <c r="U760" i="10"/>
  <c r="U761" i="10"/>
  <c r="U762" i="10"/>
  <c r="U763" i="10"/>
  <c r="U764" i="10"/>
  <c r="U765" i="10"/>
  <c r="U766" i="10"/>
  <c r="U767" i="10"/>
  <c r="U741" i="10"/>
  <c r="U742" i="10"/>
  <c r="U743" i="10"/>
  <c r="U744" i="10"/>
  <c r="U745" i="10"/>
  <c r="U746" i="10"/>
  <c r="U725" i="10"/>
  <c r="U726" i="10"/>
  <c r="U727" i="10"/>
  <c r="U728" i="10"/>
  <c r="U729" i="10"/>
  <c r="U730" i="10"/>
  <c r="U731" i="10"/>
  <c r="U732" i="10"/>
  <c r="U724" i="10"/>
  <c r="U733" i="10"/>
  <c r="U734" i="10"/>
  <c r="U735" i="10"/>
  <c r="U736" i="10"/>
  <c r="U737" i="10"/>
  <c r="U738" i="10"/>
  <c r="U739" i="10"/>
  <c r="U740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695" i="10"/>
  <c r="U690" i="10"/>
  <c r="U691" i="10"/>
  <c r="U692" i="10"/>
  <c r="U693" i="10"/>
  <c r="U694" i="10"/>
  <c r="U670" i="10"/>
  <c r="U671" i="10"/>
  <c r="U672" i="10"/>
  <c r="U673" i="10"/>
  <c r="U674" i="10"/>
  <c r="U675" i="10"/>
  <c r="U676" i="10"/>
  <c r="U677" i="10"/>
  <c r="U678" i="10"/>
  <c r="U679" i="10"/>
  <c r="U669" i="10"/>
  <c r="U680" i="10"/>
  <c r="U681" i="10"/>
  <c r="U682" i="10"/>
  <c r="U683" i="10"/>
  <c r="U684" i="10"/>
  <c r="U685" i="10"/>
  <c r="U686" i="10"/>
  <c r="U687" i="10"/>
  <c r="U688" i="10"/>
  <c r="U689" i="10"/>
  <c r="U649" i="10"/>
  <c r="U650" i="10"/>
  <c r="U651" i="10"/>
  <c r="U652" i="10"/>
  <c r="U653" i="10"/>
  <c r="U654" i="10"/>
  <c r="U655" i="10"/>
  <c r="U656" i="10"/>
  <c r="U665" i="10"/>
  <c r="U666" i="10"/>
  <c r="U667" i="10"/>
  <c r="U668" i="10"/>
  <c r="U648" i="10"/>
  <c r="U657" i="10"/>
  <c r="U658" i="10"/>
  <c r="U659" i="10"/>
  <c r="U660" i="10"/>
  <c r="U661" i="10"/>
  <c r="U662" i="10"/>
  <c r="U663" i="10"/>
  <c r="U664" i="10"/>
  <c r="O997" i="10"/>
  <c r="P997" i="10"/>
  <c r="Q997" i="10"/>
  <c r="R997" i="10"/>
  <c r="W997" i="10" s="1"/>
  <c r="O1012" i="10"/>
  <c r="P1012" i="10"/>
  <c r="Q1012" i="10"/>
  <c r="R1012" i="10"/>
  <c r="W1012" i="10" s="1"/>
  <c r="O1013" i="10"/>
  <c r="P1013" i="10"/>
  <c r="Q1013" i="10"/>
  <c r="R1013" i="10"/>
  <c r="W1013" i="10" s="1"/>
  <c r="O1014" i="10"/>
  <c r="P1014" i="10"/>
  <c r="Q1014" i="10"/>
  <c r="R1014" i="10"/>
  <c r="W1014" i="10" s="1"/>
  <c r="O1015" i="10"/>
  <c r="P1015" i="10"/>
  <c r="Q1015" i="10"/>
  <c r="R1015" i="10"/>
  <c r="W1015" i="10" s="1"/>
  <c r="O1016" i="10"/>
  <c r="P1016" i="10"/>
  <c r="Q1016" i="10"/>
  <c r="R1016" i="10"/>
  <c r="W1016" i="10" s="1"/>
  <c r="O1017" i="10"/>
  <c r="P1017" i="10"/>
  <c r="Q1017" i="10"/>
  <c r="R1017" i="10"/>
  <c r="W1017" i="10" s="1"/>
  <c r="O1018" i="10"/>
  <c r="P1018" i="10"/>
  <c r="Q1018" i="10"/>
  <c r="R1018" i="10"/>
  <c r="W1018" i="10" s="1"/>
  <c r="O1019" i="10"/>
  <c r="P1019" i="10"/>
  <c r="Q1019" i="10"/>
  <c r="R1019" i="10"/>
  <c r="W1019" i="10" s="1"/>
  <c r="O1031" i="10"/>
  <c r="P1031" i="10"/>
  <c r="Q1031" i="10"/>
  <c r="R1031" i="10"/>
  <c r="O1032" i="10"/>
  <c r="P1032" i="10"/>
  <c r="Q1032" i="10"/>
  <c r="R1032" i="10"/>
  <c r="O1033" i="10"/>
  <c r="P1033" i="10"/>
  <c r="Q1033" i="10"/>
  <c r="R1033" i="10"/>
  <c r="O1034" i="10"/>
  <c r="P1034" i="10"/>
  <c r="Q1034" i="10"/>
  <c r="R1034" i="10"/>
  <c r="O1035" i="10"/>
  <c r="P1035" i="10"/>
  <c r="Q1035" i="10"/>
  <c r="R1035" i="10"/>
  <c r="O1027" i="10"/>
  <c r="P1027" i="10"/>
  <c r="Q1027" i="10"/>
  <c r="R1027" i="10"/>
  <c r="O1045" i="10"/>
  <c r="P1045" i="10"/>
  <c r="Q1045" i="10"/>
  <c r="R1045" i="10"/>
  <c r="W1045" i="10" s="1"/>
  <c r="O1046" i="10"/>
  <c r="P1046" i="10"/>
  <c r="Q1046" i="10"/>
  <c r="R1046" i="10"/>
  <c r="W1046" i="10" s="1"/>
  <c r="O1047" i="10"/>
  <c r="P1047" i="10"/>
  <c r="Q1047" i="10"/>
  <c r="R1047" i="10"/>
  <c r="W1047" i="10" s="1"/>
  <c r="O1048" i="10"/>
  <c r="P1048" i="10"/>
  <c r="Q1048" i="10"/>
  <c r="R1048" i="10"/>
  <c r="W1048" i="10" s="1"/>
  <c r="O1049" i="10"/>
  <c r="P1049" i="10"/>
  <c r="Q1049" i="10"/>
  <c r="R1049" i="10"/>
  <c r="W1049" i="10" s="1"/>
  <c r="O1050" i="10"/>
  <c r="P1050" i="10"/>
  <c r="Q1050" i="10"/>
  <c r="R1050" i="10"/>
  <c r="W1050" i="10" s="1"/>
  <c r="O1036" i="10"/>
  <c r="P1036" i="10"/>
  <c r="Q1036" i="10"/>
  <c r="R1036" i="10"/>
  <c r="O1037" i="10"/>
  <c r="P1037" i="10"/>
  <c r="Q1037" i="10"/>
  <c r="R1037" i="10"/>
  <c r="O1011" i="10"/>
  <c r="P1011" i="10"/>
  <c r="Q1011" i="10"/>
  <c r="R1011" i="10"/>
  <c r="O1006" i="10"/>
  <c r="P1006" i="10"/>
  <c r="Q1006" i="10"/>
  <c r="R1006" i="10"/>
  <c r="W1006" i="10" s="1"/>
  <c r="O1007" i="10"/>
  <c r="P1007" i="10"/>
  <c r="Q1007" i="10"/>
  <c r="R1007" i="10"/>
  <c r="W1007" i="10" s="1"/>
  <c r="O1008" i="10"/>
  <c r="P1008" i="10"/>
  <c r="Q1008" i="10"/>
  <c r="R1008" i="10"/>
  <c r="W1008" i="10" s="1"/>
  <c r="O1009" i="10"/>
  <c r="P1009" i="10"/>
  <c r="Q1009" i="10"/>
  <c r="R1009" i="10"/>
  <c r="W1009" i="10" s="1"/>
  <c r="O1010" i="10"/>
  <c r="P1010" i="10"/>
  <c r="Q1010" i="10"/>
  <c r="R1010" i="10"/>
  <c r="W1010" i="10" s="1"/>
  <c r="O1005" i="10"/>
  <c r="P1005" i="10"/>
  <c r="Q1005" i="10"/>
  <c r="R1005" i="10"/>
  <c r="W1005" i="10" s="1"/>
  <c r="O1038" i="10"/>
  <c r="P1038" i="10"/>
  <c r="Q1038" i="10"/>
  <c r="R1038" i="10"/>
  <c r="O1039" i="10"/>
  <c r="P1039" i="10"/>
  <c r="Q1039" i="10"/>
  <c r="R1039" i="10"/>
  <c r="W1039" i="10" s="1"/>
  <c r="O1040" i="10"/>
  <c r="P1040" i="10"/>
  <c r="Q1040" i="10"/>
  <c r="R1040" i="10"/>
  <c r="O1041" i="10"/>
  <c r="P1041" i="10"/>
  <c r="Q1041" i="10"/>
  <c r="R1041" i="10"/>
  <c r="O1042" i="10"/>
  <c r="P1042" i="10"/>
  <c r="Q1042" i="10"/>
  <c r="R1042" i="10"/>
  <c r="O1043" i="10"/>
  <c r="P1043" i="10"/>
  <c r="Q1043" i="10"/>
  <c r="R1043" i="10"/>
  <c r="O1044" i="10"/>
  <c r="P1044" i="10"/>
  <c r="Q1044" i="10"/>
  <c r="R1044" i="10"/>
  <c r="O998" i="10"/>
  <c r="P998" i="10"/>
  <c r="Q998" i="10"/>
  <c r="R998" i="10"/>
  <c r="O999" i="10"/>
  <c r="P999" i="10"/>
  <c r="Q999" i="10"/>
  <c r="R999" i="10"/>
  <c r="O1000" i="10"/>
  <c r="P1000" i="10"/>
  <c r="Q1000" i="10"/>
  <c r="R1000" i="10"/>
  <c r="O1001" i="10"/>
  <c r="P1001" i="10"/>
  <c r="Q1001" i="10"/>
  <c r="R1001" i="10"/>
  <c r="O1002" i="10"/>
  <c r="P1002" i="10"/>
  <c r="Q1002" i="10"/>
  <c r="R1002" i="10"/>
  <c r="O1003" i="10"/>
  <c r="P1003" i="10"/>
  <c r="Q1003" i="10"/>
  <c r="R1003" i="10"/>
  <c r="W1003" i="10" s="1"/>
  <c r="O1004" i="10"/>
  <c r="P1004" i="10"/>
  <c r="Q1004" i="10"/>
  <c r="R1004" i="10"/>
  <c r="W1004" i="10" s="1"/>
  <c r="O1067" i="10"/>
  <c r="P1067" i="10"/>
  <c r="Q1067" i="10"/>
  <c r="R1067" i="10"/>
  <c r="O1068" i="10"/>
  <c r="P1068" i="10"/>
  <c r="Q1068" i="10"/>
  <c r="R1068" i="10"/>
  <c r="O1069" i="10"/>
  <c r="P1069" i="10"/>
  <c r="Q1069" i="10"/>
  <c r="R1069" i="10"/>
  <c r="O1070" i="10"/>
  <c r="P1070" i="10"/>
  <c r="Q1070" i="10"/>
  <c r="R1070" i="10"/>
  <c r="O1071" i="10"/>
  <c r="P1071" i="10"/>
  <c r="Q1071" i="10"/>
  <c r="R1071" i="10"/>
  <c r="W1071" i="10" s="1"/>
  <c r="O1072" i="10"/>
  <c r="P1072" i="10"/>
  <c r="Q1072" i="10"/>
  <c r="R1072" i="10"/>
  <c r="W1072" i="10" s="1"/>
  <c r="O1028" i="10"/>
  <c r="P1028" i="10"/>
  <c r="Q1028" i="10"/>
  <c r="R1028" i="10"/>
  <c r="O1029" i="10"/>
  <c r="P1029" i="10"/>
  <c r="Q1029" i="10"/>
  <c r="R1029" i="10"/>
  <c r="O1030" i="10"/>
  <c r="P1030" i="10"/>
  <c r="Q1030" i="10"/>
  <c r="R1030" i="10"/>
  <c r="W1030" i="10" s="1"/>
  <c r="O1066" i="10"/>
  <c r="P1066" i="10"/>
  <c r="Q1066" i="10"/>
  <c r="R1066" i="10"/>
  <c r="P1242" i="10"/>
  <c r="Q1242" i="10"/>
  <c r="R1242" i="10"/>
  <c r="P1243" i="10"/>
  <c r="Q1243" i="10"/>
  <c r="R1243" i="10"/>
  <c r="P1244" i="10"/>
  <c r="Q1244" i="10"/>
  <c r="R1244" i="10"/>
  <c r="W1244" i="10" s="1"/>
  <c r="P1245" i="10"/>
  <c r="Q1245" i="10"/>
  <c r="R1245" i="10"/>
  <c r="O1051" i="10"/>
  <c r="P1051" i="10"/>
  <c r="Q1051" i="10"/>
  <c r="R1051" i="10"/>
  <c r="O1062" i="10"/>
  <c r="P1062" i="10"/>
  <c r="Q1062" i="10"/>
  <c r="R1062" i="10"/>
  <c r="W1062" i="10" s="1"/>
  <c r="O1063" i="10"/>
  <c r="P1063" i="10"/>
  <c r="Q1063" i="10"/>
  <c r="R1063" i="10"/>
  <c r="O1064" i="10"/>
  <c r="P1064" i="10"/>
  <c r="Q1064" i="10"/>
  <c r="R1064" i="10"/>
  <c r="W1064" i="10" s="1"/>
  <c r="O1065" i="10"/>
  <c r="P1065" i="10"/>
  <c r="Q1065" i="10"/>
  <c r="R1065" i="10"/>
  <c r="P1246" i="10"/>
  <c r="Q1246" i="10"/>
  <c r="R1246" i="10"/>
  <c r="W1246" i="10" s="1"/>
  <c r="P1247" i="10"/>
  <c r="Q1247" i="10"/>
  <c r="R1247" i="10"/>
  <c r="O1053" i="10"/>
  <c r="P1053" i="10"/>
  <c r="Q1053" i="10"/>
  <c r="R1053" i="10"/>
  <c r="O1054" i="10"/>
  <c r="P1054" i="10"/>
  <c r="Q1054" i="10"/>
  <c r="R1054" i="10"/>
  <c r="O1055" i="10"/>
  <c r="P1055" i="10"/>
  <c r="Q1055" i="10"/>
  <c r="R1055" i="10"/>
  <c r="O1056" i="10"/>
  <c r="P1056" i="10"/>
  <c r="Q1056" i="10"/>
  <c r="R1056" i="10"/>
  <c r="P1241" i="10"/>
  <c r="Q1241" i="10"/>
  <c r="R1241" i="10"/>
  <c r="W1241" i="10" s="1"/>
  <c r="O1057" i="10"/>
  <c r="P1057" i="10"/>
  <c r="Q1057" i="10"/>
  <c r="R1057" i="10"/>
  <c r="O1058" i="10"/>
  <c r="P1058" i="10"/>
  <c r="Q1058" i="10"/>
  <c r="R1058" i="10"/>
  <c r="O1059" i="10"/>
  <c r="P1059" i="10"/>
  <c r="Q1059" i="10"/>
  <c r="R1059" i="10"/>
  <c r="O1060" i="10"/>
  <c r="P1060" i="10"/>
  <c r="Q1060" i="10"/>
  <c r="R1060" i="10"/>
  <c r="O1061" i="10"/>
  <c r="P1061" i="10"/>
  <c r="Q1061" i="10"/>
  <c r="R1061" i="10"/>
  <c r="O1073" i="10"/>
  <c r="P1073" i="10"/>
  <c r="Q1073" i="10"/>
  <c r="R1073" i="10"/>
  <c r="O1074" i="10"/>
  <c r="P1074" i="10"/>
  <c r="Q1074" i="10"/>
  <c r="R1074" i="10"/>
  <c r="O1075" i="10"/>
  <c r="P1075" i="10"/>
  <c r="Q1075" i="10"/>
  <c r="R1075" i="10"/>
  <c r="W1075" i="10" s="1"/>
  <c r="O1076" i="10"/>
  <c r="P1076" i="10"/>
  <c r="Q1076" i="10"/>
  <c r="R1076" i="10"/>
  <c r="O1077" i="10"/>
  <c r="P1077" i="10"/>
  <c r="Q1077" i="10"/>
  <c r="R1077" i="10"/>
  <c r="W1077" i="10" s="1"/>
  <c r="P1249" i="10"/>
  <c r="Q1249" i="10"/>
  <c r="R1249" i="10"/>
  <c r="W1249" i="10" s="1"/>
  <c r="P1233" i="10"/>
  <c r="Q1233" i="10"/>
  <c r="R1233" i="10"/>
  <c r="W1233" i="10" s="1"/>
  <c r="P1234" i="10"/>
  <c r="Q1234" i="10"/>
  <c r="R1234" i="10"/>
  <c r="P1235" i="10"/>
  <c r="Q1235" i="10"/>
  <c r="R1235" i="10"/>
  <c r="P1236" i="10"/>
  <c r="Q1236" i="10"/>
  <c r="R1236" i="10"/>
  <c r="W1236" i="10" s="1"/>
  <c r="P1237" i="10"/>
  <c r="Q1237" i="10"/>
  <c r="R1237" i="10"/>
  <c r="P1238" i="10"/>
  <c r="Q1238" i="10"/>
  <c r="R1238" i="10"/>
  <c r="W1238" i="10" s="1"/>
  <c r="P1239" i="10"/>
  <c r="Q1239" i="10"/>
  <c r="R1239" i="10"/>
  <c r="P1240" i="10"/>
  <c r="Q1240" i="10"/>
  <c r="R1240" i="10"/>
  <c r="P1250" i="10"/>
  <c r="Q1250" i="10"/>
  <c r="R1250" i="10"/>
  <c r="P1251" i="10"/>
  <c r="Q1251" i="10"/>
  <c r="R1251" i="10"/>
  <c r="P1252" i="10"/>
  <c r="Q1252" i="10"/>
  <c r="R1252" i="10"/>
  <c r="W1252" i="10" s="1"/>
  <c r="P1253" i="10"/>
  <c r="Q1253" i="10"/>
  <c r="R1253" i="10"/>
  <c r="P1091" i="10"/>
  <c r="Q1091" i="10"/>
  <c r="R1091" i="10"/>
  <c r="P1104" i="10"/>
  <c r="Q1104" i="10"/>
  <c r="R1104" i="10"/>
  <c r="W1104" i="10" s="1"/>
  <c r="P1113" i="10"/>
  <c r="Q1113" i="10"/>
  <c r="R1113" i="10"/>
  <c r="W1113" i="10" s="1"/>
  <c r="P1114" i="10"/>
  <c r="Q1114" i="10"/>
  <c r="R1114" i="10"/>
  <c r="W1114" i="10" s="1"/>
  <c r="O1091" i="10"/>
  <c r="O1104" i="10"/>
  <c r="O1113" i="10"/>
  <c r="O1114" i="10"/>
  <c r="R1151" i="10"/>
  <c r="R1152" i="10"/>
  <c r="R1153" i="10"/>
  <c r="R1154" i="10"/>
  <c r="R1155" i="10"/>
  <c r="R1156" i="10"/>
  <c r="R1157" i="10"/>
  <c r="R1158" i="10"/>
  <c r="R1139" i="10"/>
  <c r="R1140" i="10"/>
  <c r="R1141" i="10"/>
  <c r="R1142" i="10"/>
  <c r="R1143" i="10"/>
  <c r="R1122" i="10"/>
  <c r="R1123" i="10"/>
  <c r="R1124" i="10"/>
  <c r="R1125" i="10"/>
  <c r="R1126" i="10"/>
  <c r="R1144" i="10"/>
  <c r="R1145" i="10"/>
  <c r="R1146" i="10"/>
  <c r="W1146" i="10" s="1"/>
  <c r="R1147" i="10"/>
  <c r="R1148" i="10"/>
  <c r="R1149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W1178" i="10" s="1"/>
  <c r="R1179" i="10"/>
  <c r="R1180" i="10"/>
  <c r="R1181" i="10"/>
  <c r="W1181" i="10" s="1"/>
  <c r="R1182" i="10"/>
  <c r="W1182" i="10" s="1"/>
  <c r="R1183" i="10"/>
  <c r="W1183" i="10" s="1"/>
  <c r="R1184" i="10"/>
  <c r="R1185" i="10"/>
  <c r="R1186" i="10"/>
  <c r="W1186" i="10" s="1"/>
  <c r="R1187" i="10"/>
  <c r="R1188" i="10"/>
  <c r="R1189" i="10"/>
  <c r="R1190" i="10"/>
  <c r="R1160" i="10"/>
  <c r="R1161" i="10"/>
  <c r="R1159" i="10"/>
  <c r="R1138" i="10"/>
  <c r="R1089" i="10"/>
  <c r="R1133" i="10"/>
  <c r="W1133" i="10" s="1"/>
  <c r="R1134" i="10"/>
  <c r="R1135" i="10"/>
  <c r="R1136" i="10"/>
  <c r="R1137" i="10"/>
  <c r="R1163" i="10"/>
  <c r="R1164" i="10"/>
  <c r="W1164" i="10" s="1"/>
  <c r="R1165" i="10"/>
  <c r="W1165" i="10" s="1"/>
  <c r="R1166" i="10"/>
  <c r="R1020" i="10"/>
  <c r="W1020" i="10" s="1"/>
  <c r="R1021" i="10"/>
  <c r="W1021" i="10" s="1"/>
  <c r="R1022" i="10"/>
  <c r="W1022" i="10" s="1"/>
  <c r="R1023" i="10"/>
  <c r="W1023" i="10" s="1"/>
  <c r="R1024" i="10"/>
  <c r="R1025" i="10"/>
  <c r="R1026" i="10"/>
  <c r="R995" i="10"/>
  <c r="R996" i="10"/>
  <c r="R994" i="10"/>
  <c r="R987" i="10"/>
  <c r="R988" i="10"/>
  <c r="R989" i="10"/>
  <c r="R990" i="10"/>
  <c r="R991" i="10"/>
  <c r="R992" i="10"/>
  <c r="R993" i="10"/>
  <c r="R986" i="10"/>
  <c r="R965" i="10"/>
  <c r="R966" i="10"/>
  <c r="R967" i="10"/>
  <c r="R968" i="10"/>
  <c r="R969" i="10"/>
  <c r="R970" i="10"/>
  <c r="R971" i="10"/>
  <c r="R972" i="10"/>
  <c r="R973" i="10"/>
  <c r="R974" i="10"/>
  <c r="R964" i="10"/>
  <c r="R975" i="10"/>
  <c r="R976" i="10"/>
  <c r="R977" i="10"/>
  <c r="R978" i="10"/>
  <c r="R979" i="10"/>
  <c r="R980" i="10"/>
  <c r="R981" i="10"/>
  <c r="R982" i="10"/>
  <c r="R983" i="10"/>
  <c r="R984" i="10"/>
  <c r="R985" i="10"/>
  <c r="R959" i="10"/>
  <c r="R960" i="10"/>
  <c r="R961" i="10"/>
  <c r="R962" i="10"/>
  <c r="R963" i="10"/>
  <c r="R943" i="10"/>
  <c r="R944" i="10"/>
  <c r="R945" i="10"/>
  <c r="R946" i="10"/>
  <c r="R947" i="10"/>
  <c r="R948" i="10"/>
  <c r="R949" i="10"/>
  <c r="R950" i="10"/>
  <c r="R942" i="10"/>
  <c r="R951" i="10"/>
  <c r="R952" i="10"/>
  <c r="R953" i="10"/>
  <c r="W953" i="10" s="1"/>
  <c r="R954" i="10"/>
  <c r="R955" i="10"/>
  <c r="R956" i="10"/>
  <c r="R957" i="10"/>
  <c r="R958" i="10"/>
  <c r="R936" i="10"/>
  <c r="R937" i="10"/>
  <c r="R938" i="10"/>
  <c r="R939" i="10"/>
  <c r="R940" i="10"/>
  <c r="R941" i="10"/>
  <c r="W319" i="10" s="1"/>
  <c r="R919" i="10"/>
  <c r="R920" i="10"/>
  <c r="R921" i="10"/>
  <c r="R922" i="10"/>
  <c r="R923" i="10"/>
  <c r="R924" i="10"/>
  <c r="R925" i="10"/>
  <c r="R926" i="10"/>
  <c r="W327" i="10" s="1"/>
  <c r="R927" i="10"/>
  <c r="R918" i="10"/>
  <c r="R928" i="10"/>
  <c r="R929" i="10"/>
  <c r="R930" i="10"/>
  <c r="R931" i="10"/>
  <c r="R932" i="10"/>
  <c r="R933" i="10"/>
  <c r="R934" i="10"/>
  <c r="R935" i="10"/>
  <c r="R916" i="10"/>
  <c r="R917" i="10"/>
  <c r="R896" i="10"/>
  <c r="R897" i="10"/>
  <c r="R898" i="10"/>
  <c r="R899" i="10"/>
  <c r="R900" i="10"/>
  <c r="R901" i="10"/>
  <c r="R902" i="10"/>
  <c r="R903" i="10"/>
  <c r="R904" i="10"/>
  <c r="R905" i="10"/>
  <c r="R895" i="10"/>
  <c r="R906" i="10"/>
  <c r="R907" i="10"/>
  <c r="R908" i="10"/>
  <c r="R909" i="10"/>
  <c r="R910" i="10"/>
  <c r="R911" i="10"/>
  <c r="W911" i="10" s="1"/>
  <c r="R912" i="10"/>
  <c r="R913" i="10"/>
  <c r="R914" i="10"/>
  <c r="R915" i="10"/>
  <c r="R879" i="10"/>
  <c r="W879" i="10" s="1"/>
  <c r="R880" i="10"/>
  <c r="R881" i="10"/>
  <c r="W881" i="10" s="1"/>
  <c r="R882" i="10"/>
  <c r="R883" i="10"/>
  <c r="W632" i="10" s="1"/>
  <c r="R884" i="10"/>
  <c r="R885" i="10"/>
  <c r="W367" i="10" s="1"/>
  <c r="R886" i="10"/>
  <c r="W635" i="10" s="1"/>
  <c r="R878" i="10"/>
  <c r="W878" i="10" s="1"/>
  <c r="R887" i="10"/>
  <c r="R888" i="10"/>
  <c r="R889" i="10"/>
  <c r="R890" i="10"/>
  <c r="R891" i="10"/>
  <c r="W640" i="10" s="1"/>
  <c r="R892" i="10"/>
  <c r="W641" i="10" s="1"/>
  <c r="R893" i="10"/>
  <c r="W642" i="10" s="1"/>
  <c r="R894" i="10"/>
  <c r="R849" i="10"/>
  <c r="R850" i="10"/>
  <c r="R851" i="10"/>
  <c r="W600" i="10" s="1"/>
  <c r="R852" i="10"/>
  <c r="R853" i="10"/>
  <c r="W382" i="10" s="1"/>
  <c r="R854" i="10"/>
  <c r="W603" i="10" s="1"/>
  <c r="R855" i="10"/>
  <c r="W384" i="10" s="1"/>
  <c r="R856" i="10"/>
  <c r="W385" i="10" s="1"/>
  <c r="R857" i="10"/>
  <c r="W386" i="10" s="1"/>
  <c r="R858" i="10"/>
  <c r="W387" i="10" s="1"/>
  <c r="R859" i="10"/>
  <c r="W388" i="10" s="1"/>
  <c r="R860" i="10"/>
  <c r="R861" i="10"/>
  <c r="W610" i="10" s="1"/>
  <c r="R862" i="10"/>
  <c r="W611" i="10" s="1"/>
  <c r="R863" i="10"/>
  <c r="R848" i="10"/>
  <c r="R864" i="10"/>
  <c r="R865" i="10"/>
  <c r="W614" i="10" s="1"/>
  <c r="R866" i="10"/>
  <c r="W866" i="10" s="1"/>
  <c r="R867" i="10"/>
  <c r="W616" i="10" s="1"/>
  <c r="R868" i="10"/>
  <c r="W617" i="10" s="1"/>
  <c r="R869" i="10"/>
  <c r="W618" i="10" s="1"/>
  <c r="R870" i="10"/>
  <c r="W619" i="10" s="1"/>
  <c r="R871" i="10"/>
  <c r="R872" i="10"/>
  <c r="R873" i="10"/>
  <c r="R874" i="10"/>
  <c r="R875" i="10"/>
  <c r="R876" i="10"/>
  <c r="W625" i="10" s="1"/>
  <c r="R877" i="10"/>
  <c r="W626" i="10" s="1"/>
  <c r="R846" i="10"/>
  <c r="W595" i="10" s="1"/>
  <c r="R847" i="10"/>
  <c r="R826" i="10"/>
  <c r="R827" i="10"/>
  <c r="R828" i="10"/>
  <c r="R829" i="10"/>
  <c r="R830" i="10"/>
  <c r="R831" i="10"/>
  <c r="R832" i="10"/>
  <c r="R833" i="10"/>
  <c r="R834" i="10"/>
  <c r="R835" i="10"/>
  <c r="R825" i="10"/>
  <c r="R836" i="10"/>
  <c r="R837" i="10"/>
  <c r="R838" i="10"/>
  <c r="R839" i="10"/>
  <c r="R840" i="10"/>
  <c r="R841" i="10"/>
  <c r="R842" i="10"/>
  <c r="R843" i="10"/>
  <c r="W843" i="10" s="1"/>
  <c r="R844" i="10"/>
  <c r="W593" i="10" s="1"/>
  <c r="R845" i="10"/>
  <c r="R824" i="10"/>
  <c r="R821" i="10"/>
  <c r="R822" i="10"/>
  <c r="R823" i="10"/>
  <c r="R812" i="10"/>
  <c r="R813" i="10"/>
  <c r="R814" i="10"/>
  <c r="R815" i="10"/>
  <c r="R816" i="10"/>
  <c r="R817" i="10"/>
  <c r="R818" i="10"/>
  <c r="R819" i="10"/>
  <c r="R820" i="10"/>
  <c r="R796" i="10"/>
  <c r="R797" i="10"/>
  <c r="R798" i="10"/>
  <c r="R799" i="10"/>
  <c r="R800" i="10"/>
  <c r="R801" i="10"/>
  <c r="R802" i="10"/>
  <c r="R803" i="10"/>
  <c r="R795" i="10"/>
  <c r="R804" i="10"/>
  <c r="R805" i="10"/>
  <c r="R806" i="10"/>
  <c r="R807" i="10"/>
  <c r="R808" i="10"/>
  <c r="R809" i="10"/>
  <c r="R810" i="10"/>
  <c r="R811" i="10"/>
  <c r="R774" i="10"/>
  <c r="R775" i="10"/>
  <c r="R776" i="10"/>
  <c r="R777" i="10"/>
  <c r="R778" i="10"/>
  <c r="R779" i="10"/>
  <c r="R780" i="10"/>
  <c r="R781" i="10"/>
  <c r="R790" i="10"/>
  <c r="R791" i="10"/>
  <c r="R792" i="10"/>
  <c r="R793" i="10"/>
  <c r="R794" i="10"/>
  <c r="R773" i="10"/>
  <c r="R782" i="10"/>
  <c r="R783" i="10"/>
  <c r="R784" i="10"/>
  <c r="R785" i="10"/>
  <c r="R786" i="10"/>
  <c r="R787" i="10"/>
  <c r="R788" i="10"/>
  <c r="W141" i="10" s="1"/>
  <c r="R789" i="10"/>
  <c r="R768" i="10"/>
  <c r="R769" i="10"/>
  <c r="R770" i="10"/>
  <c r="R771" i="10"/>
  <c r="R772" i="10"/>
  <c r="R748" i="10"/>
  <c r="R749" i="10"/>
  <c r="R750" i="10"/>
  <c r="R751" i="10"/>
  <c r="R752" i="10"/>
  <c r="R753" i="10"/>
  <c r="R754" i="10"/>
  <c r="R755" i="10"/>
  <c r="R756" i="10"/>
  <c r="R757" i="10"/>
  <c r="R747" i="10"/>
  <c r="R758" i="10"/>
  <c r="R759" i="10"/>
  <c r="R760" i="10"/>
  <c r="R761" i="10"/>
  <c r="R762" i="10"/>
  <c r="R763" i="10"/>
  <c r="R764" i="10"/>
  <c r="R765" i="10"/>
  <c r="R766" i="10"/>
  <c r="R767" i="10"/>
  <c r="R741" i="10"/>
  <c r="R742" i="10"/>
  <c r="R743" i="10"/>
  <c r="R744" i="10"/>
  <c r="R745" i="10"/>
  <c r="R746" i="10"/>
  <c r="R725" i="10"/>
  <c r="R726" i="10"/>
  <c r="W161" i="10" s="1"/>
  <c r="R727" i="10"/>
  <c r="R728" i="10"/>
  <c r="R729" i="10"/>
  <c r="R730" i="10"/>
  <c r="R731" i="10"/>
  <c r="R732" i="10"/>
  <c r="R724" i="10"/>
  <c r="R733" i="10"/>
  <c r="R734" i="10"/>
  <c r="R735" i="10"/>
  <c r="R736" i="10"/>
  <c r="R737" i="10"/>
  <c r="R738" i="10"/>
  <c r="R739" i="10"/>
  <c r="R740" i="10"/>
  <c r="R696" i="10"/>
  <c r="R697" i="10"/>
  <c r="R698" i="10"/>
  <c r="R699" i="10"/>
  <c r="R700" i="10"/>
  <c r="R701" i="10"/>
  <c r="W55" i="10" s="1"/>
  <c r="R702" i="10"/>
  <c r="W56" i="10" s="1"/>
  <c r="R703" i="10"/>
  <c r="W57" i="10" s="1"/>
  <c r="R704" i="10"/>
  <c r="R705" i="10"/>
  <c r="R706" i="10"/>
  <c r="R707" i="10"/>
  <c r="R708" i="10"/>
  <c r="R709" i="10"/>
  <c r="W63" i="10" s="1"/>
  <c r="R710" i="10"/>
  <c r="W64" i="10" s="1"/>
  <c r="R711" i="10"/>
  <c r="W65" i="10" s="1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695" i="10"/>
  <c r="W147" i="10" s="1"/>
  <c r="R690" i="10"/>
  <c r="R691" i="10"/>
  <c r="R692" i="10"/>
  <c r="R693" i="10"/>
  <c r="R694" i="10"/>
  <c r="R670" i="10"/>
  <c r="R671" i="10"/>
  <c r="R672" i="10"/>
  <c r="R673" i="10"/>
  <c r="R674" i="10"/>
  <c r="R675" i="10"/>
  <c r="R676" i="10"/>
  <c r="R677" i="10"/>
  <c r="R678" i="10"/>
  <c r="R679" i="10"/>
  <c r="R669" i="10"/>
  <c r="R680" i="10"/>
  <c r="R681" i="10"/>
  <c r="R682" i="10"/>
  <c r="R683" i="10"/>
  <c r="R684" i="10"/>
  <c r="R685" i="10"/>
  <c r="R686" i="10"/>
  <c r="R687" i="10"/>
  <c r="R688" i="10"/>
  <c r="R689" i="10"/>
  <c r="R649" i="10"/>
  <c r="R650" i="10"/>
  <c r="R651" i="10"/>
  <c r="R652" i="10"/>
  <c r="R653" i="10"/>
  <c r="R654" i="10"/>
  <c r="R655" i="10"/>
  <c r="R656" i="10"/>
  <c r="R665" i="10"/>
  <c r="R666" i="10"/>
  <c r="R667" i="10"/>
  <c r="R668" i="10"/>
  <c r="R648" i="10"/>
  <c r="R657" i="10"/>
  <c r="R658" i="10"/>
  <c r="R659" i="10"/>
  <c r="R660" i="10"/>
  <c r="R661" i="10"/>
  <c r="R662" i="10"/>
  <c r="R663" i="10"/>
  <c r="R664" i="10"/>
  <c r="R1150" i="10"/>
  <c r="P655" i="10"/>
  <c r="P656" i="10"/>
  <c r="P665" i="10"/>
  <c r="P666" i="10"/>
  <c r="P667" i="10"/>
  <c r="P668" i="10"/>
  <c r="P648" i="10"/>
  <c r="P657" i="10"/>
  <c r="P658" i="10"/>
  <c r="P659" i="10"/>
  <c r="P660" i="10"/>
  <c r="P661" i="10"/>
  <c r="P662" i="10"/>
  <c r="P663" i="10"/>
  <c r="P664" i="10"/>
  <c r="P653" i="10"/>
  <c r="P654" i="10"/>
  <c r="P652" i="10"/>
  <c r="P673" i="10"/>
  <c r="P674" i="10"/>
  <c r="P675" i="10"/>
  <c r="P676" i="10"/>
  <c r="P677" i="10"/>
  <c r="P678" i="10"/>
  <c r="P679" i="10"/>
  <c r="P669" i="10"/>
  <c r="P680" i="10"/>
  <c r="P681" i="10"/>
  <c r="P682" i="10"/>
  <c r="P683" i="10"/>
  <c r="P684" i="10"/>
  <c r="P685" i="10"/>
  <c r="P686" i="10"/>
  <c r="P687" i="10"/>
  <c r="P688" i="10"/>
  <c r="P689" i="10"/>
  <c r="P649" i="10"/>
  <c r="P650" i="10"/>
  <c r="P651" i="10"/>
  <c r="P693" i="10"/>
  <c r="P694" i="10"/>
  <c r="P670" i="10"/>
  <c r="P671" i="10"/>
  <c r="P672" i="10"/>
  <c r="P717" i="10"/>
  <c r="P718" i="10"/>
  <c r="P719" i="10"/>
  <c r="P720" i="10"/>
  <c r="P721" i="10"/>
  <c r="P722" i="10"/>
  <c r="P723" i="10"/>
  <c r="P695" i="10"/>
  <c r="P690" i="10"/>
  <c r="P691" i="10"/>
  <c r="P692" i="10"/>
  <c r="P700" i="10"/>
  <c r="P701" i="10"/>
  <c r="P702" i="10"/>
  <c r="P703" i="10"/>
  <c r="P704" i="10"/>
  <c r="P705" i="10"/>
  <c r="P706" i="10"/>
  <c r="P707" i="10"/>
  <c r="P699" i="10"/>
  <c r="P708" i="10"/>
  <c r="P709" i="10"/>
  <c r="P710" i="10"/>
  <c r="P711" i="10"/>
  <c r="P712" i="10"/>
  <c r="P713" i="10"/>
  <c r="P714" i="10"/>
  <c r="P715" i="10"/>
  <c r="P716" i="10"/>
  <c r="P738" i="10"/>
  <c r="P739" i="10"/>
  <c r="P740" i="10"/>
  <c r="P696" i="10"/>
  <c r="P697" i="10"/>
  <c r="P698" i="10"/>
  <c r="P744" i="10"/>
  <c r="P745" i="10"/>
  <c r="P746" i="10"/>
  <c r="P725" i="10"/>
  <c r="P726" i="10"/>
  <c r="P727" i="10"/>
  <c r="P728" i="10"/>
  <c r="P729" i="10"/>
  <c r="P743" i="10"/>
  <c r="P730" i="10"/>
  <c r="P731" i="10"/>
  <c r="P732" i="10"/>
  <c r="P724" i="10"/>
  <c r="P733" i="10"/>
  <c r="P734" i="10"/>
  <c r="P735" i="10"/>
  <c r="P736" i="10"/>
  <c r="P737" i="10"/>
  <c r="P741" i="10"/>
  <c r="P742" i="10"/>
  <c r="P768" i="10"/>
  <c r="P769" i="10"/>
  <c r="P770" i="10"/>
  <c r="P771" i="10"/>
  <c r="P772" i="10"/>
  <c r="P748" i="10"/>
  <c r="P749" i="10"/>
  <c r="P750" i="10"/>
  <c r="P751" i="10"/>
  <c r="P752" i="10"/>
  <c r="P763" i="10"/>
  <c r="P764" i="10"/>
  <c r="P765" i="10"/>
  <c r="P766" i="10"/>
  <c r="P767" i="10"/>
  <c r="P789" i="10"/>
  <c r="P753" i="10"/>
  <c r="P754" i="10"/>
  <c r="P755" i="10"/>
  <c r="P756" i="10"/>
  <c r="P757" i="10"/>
  <c r="P747" i="10"/>
  <c r="P758" i="10"/>
  <c r="P759" i="10"/>
  <c r="P760" i="10"/>
  <c r="P761" i="10"/>
  <c r="P762" i="10"/>
  <c r="P810" i="10"/>
  <c r="P811" i="10"/>
  <c r="P774" i="10"/>
  <c r="P775" i="10"/>
  <c r="P776" i="10"/>
  <c r="P777" i="10"/>
  <c r="P778" i="10"/>
  <c r="P779" i="10"/>
  <c r="P809" i="10"/>
  <c r="P783" i="10"/>
  <c r="P784" i="10"/>
  <c r="P785" i="10"/>
  <c r="P786" i="10"/>
  <c r="P787" i="10"/>
  <c r="P788" i="10"/>
  <c r="P780" i="10"/>
  <c r="P781" i="10"/>
  <c r="P790" i="10"/>
  <c r="P791" i="10"/>
  <c r="P792" i="10"/>
  <c r="P793" i="10"/>
  <c r="P794" i="10"/>
  <c r="P773" i="10"/>
  <c r="P782" i="10"/>
  <c r="P844" i="10"/>
  <c r="P845" i="10"/>
  <c r="P824" i="10"/>
  <c r="P821" i="10"/>
  <c r="P822" i="10"/>
  <c r="P823" i="10"/>
  <c r="P812" i="10"/>
  <c r="P813" i="10"/>
  <c r="P814" i="10"/>
  <c r="P815" i="10"/>
  <c r="P816" i="10"/>
  <c r="P817" i="10"/>
  <c r="P818" i="10"/>
  <c r="P819" i="10"/>
  <c r="P843" i="10"/>
  <c r="P820" i="10"/>
  <c r="P796" i="10"/>
  <c r="P797" i="10"/>
  <c r="P798" i="10"/>
  <c r="P799" i="10"/>
  <c r="P800" i="10"/>
  <c r="P801" i="10"/>
  <c r="P802" i="10"/>
  <c r="P803" i="10"/>
  <c r="P795" i="10"/>
  <c r="P804" i="10"/>
  <c r="P805" i="10"/>
  <c r="P806" i="10"/>
  <c r="P807" i="10"/>
  <c r="P808" i="10"/>
  <c r="P841" i="10"/>
  <c r="P842" i="10"/>
  <c r="P840" i="10"/>
  <c r="P834" i="10"/>
  <c r="P835" i="10"/>
  <c r="P825" i="10"/>
  <c r="P836" i="10"/>
  <c r="P837" i="10"/>
  <c r="P838" i="10"/>
  <c r="P839" i="10"/>
  <c r="P833" i="10"/>
  <c r="P866" i="10"/>
  <c r="P867" i="10"/>
  <c r="P868" i="10"/>
  <c r="P869" i="10"/>
  <c r="P870" i="10"/>
  <c r="P871" i="10"/>
  <c r="P872" i="10"/>
  <c r="P873" i="10"/>
  <c r="P874" i="10"/>
  <c r="P875" i="10"/>
  <c r="P865" i="10"/>
  <c r="P876" i="10"/>
  <c r="P877" i="10"/>
  <c r="P846" i="10"/>
  <c r="P847" i="10"/>
  <c r="P826" i="10"/>
  <c r="P827" i="10"/>
  <c r="P828" i="10"/>
  <c r="P829" i="10"/>
  <c r="P830" i="10"/>
  <c r="P831" i="10"/>
  <c r="P832" i="10"/>
  <c r="P861" i="10"/>
  <c r="P862" i="10"/>
  <c r="P863" i="10"/>
  <c r="P848" i="10"/>
  <c r="P864" i="10"/>
  <c r="P891" i="10"/>
  <c r="P892" i="10"/>
  <c r="P893" i="10"/>
  <c r="P894" i="10"/>
  <c r="P849" i="10"/>
  <c r="P850" i="10"/>
  <c r="P851" i="10"/>
  <c r="P852" i="10"/>
  <c r="P890" i="10"/>
  <c r="P853" i="10"/>
  <c r="P854" i="10"/>
  <c r="P855" i="10"/>
  <c r="P856" i="10"/>
  <c r="P857" i="10"/>
  <c r="P858" i="10"/>
  <c r="P859" i="10"/>
  <c r="P860" i="10"/>
  <c r="P885" i="10"/>
  <c r="P886" i="10"/>
  <c r="P878" i="10"/>
  <c r="P887" i="10"/>
  <c r="P888" i="10"/>
  <c r="P889" i="10"/>
  <c r="P895" i="10"/>
  <c r="P906" i="10"/>
  <c r="P907" i="10"/>
  <c r="P908" i="10"/>
  <c r="P909" i="10"/>
  <c r="P910" i="10"/>
  <c r="P911" i="10"/>
  <c r="P912" i="10"/>
  <c r="P913" i="10"/>
  <c r="P905" i="10"/>
  <c r="P914" i="10"/>
  <c r="P915" i="10"/>
  <c r="P879" i="10"/>
  <c r="P880" i="10"/>
  <c r="P881" i="10"/>
  <c r="P882" i="10"/>
  <c r="P883" i="10"/>
  <c r="P884" i="10"/>
  <c r="P903" i="10"/>
  <c r="P904" i="10"/>
  <c r="P926" i="10"/>
  <c r="P927" i="10"/>
  <c r="P918" i="10"/>
  <c r="P928" i="10"/>
  <c r="P929" i="10"/>
  <c r="P930" i="10"/>
  <c r="P931" i="10"/>
  <c r="P932" i="10"/>
  <c r="P933" i="10"/>
  <c r="P934" i="10"/>
  <c r="P925" i="10"/>
  <c r="P935" i="10"/>
  <c r="P916" i="10"/>
  <c r="P917" i="10"/>
  <c r="P896" i="10"/>
  <c r="P897" i="10"/>
  <c r="P898" i="10"/>
  <c r="P899" i="10"/>
  <c r="P900" i="10"/>
  <c r="P901" i="10"/>
  <c r="P902" i="10"/>
  <c r="P955" i="10"/>
  <c r="P956" i="10"/>
  <c r="P957" i="10"/>
  <c r="P958" i="10"/>
  <c r="P936" i="10"/>
  <c r="P937" i="10"/>
  <c r="P938" i="10"/>
  <c r="P939" i="10"/>
  <c r="P954" i="10"/>
  <c r="P940" i="10"/>
  <c r="P941" i="10"/>
  <c r="P919" i="10"/>
  <c r="P920" i="10"/>
  <c r="P921" i="10"/>
  <c r="P922" i="10"/>
  <c r="P923" i="10"/>
  <c r="P924" i="10"/>
  <c r="P964" i="10"/>
  <c r="P975" i="10"/>
  <c r="P976" i="10"/>
  <c r="P977" i="10"/>
  <c r="P978" i="10"/>
  <c r="P979" i="10"/>
  <c r="P980" i="10"/>
  <c r="P981" i="10"/>
  <c r="P982" i="10"/>
  <c r="P983" i="10"/>
  <c r="P984" i="10"/>
  <c r="P985" i="10"/>
  <c r="P959" i="10"/>
  <c r="P960" i="10"/>
  <c r="P961" i="10"/>
  <c r="P974" i="10"/>
  <c r="P962" i="10"/>
  <c r="P963" i="10"/>
  <c r="P943" i="10"/>
  <c r="P944" i="10"/>
  <c r="P945" i="10"/>
  <c r="P946" i="10"/>
  <c r="P947" i="10"/>
  <c r="P948" i="10"/>
  <c r="P949" i="10"/>
  <c r="P950" i="10"/>
  <c r="P942" i="10"/>
  <c r="P951" i="10"/>
  <c r="P952" i="10"/>
  <c r="P953" i="10"/>
  <c r="P972" i="10"/>
  <c r="P973" i="10"/>
  <c r="P1025" i="10"/>
  <c r="P1026" i="10"/>
  <c r="P995" i="10"/>
  <c r="P996" i="10"/>
  <c r="P994" i="10"/>
  <c r="P987" i="10"/>
  <c r="P988" i="10"/>
  <c r="P989" i="10"/>
  <c r="P990" i="10"/>
  <c r="P991" i="10"/>
  <c r="P1024" i="10"/>
  <c r="P992" i="10"/>
  <c r="P993" i="10"/>
  <c r="P986" i="10"/>
  <c r="P965" i="10"/>
  <c r="P966" i="10"/>
  <c r="P967" i="10"/>
  <c r="P968" i="10"/>
  <c r="P969" i="10"/>
  <c r="P970" i="10"/>
  <c r="P971" i="10"/>
  <c r="P1023" i="10"/>
  <c r="P1020" i="10"/>
  <c r="P1021" i="10"/>
  <c r="P1022" i="10"/>
  <c r="P1163" i="10"/>
  <c r="P1164" i="10"/>
  <c r="P1165" i="10"/>
  <c r="P1166" i="10"/>
  <c r="P1133" i="10"/>
  <c r="P1134" i="10"/>
  <c r="P1135" i="10"/>
  <c r="P1136" i="10"/>
  <c r="P1137" i="10"/>
  <c r="P1089" i="10"/>
  <c r="P1190" i="10"/>
  <c r="P1160" i="10"/>
  <c r="P1161" i="10"/>
  <c r="P1159" i="10"/>
  <c r="P1138" i="10"/>
  <c r="P1170" i="10"/>
  <c r="P1171" i="10"/>
  <c r="P1172" i="10"/>
  <c r="P1173" i="10"/>
  <c r="P1174" i="10"/>
  <c r="P1175" i="10"/>
  <c r="P1176" i="10"/>
  <c r="P1177" i="10"/>
  <c r="P1178" i="10"/>
  <c r="P1179" i="10"/>
  <c r="P1169" i="10"/>
  <c r="P1180" i="10"/>
  <c r="P1181" i="10"/>
  <c r="P1182" i="10"/>
  <c r="P1183" i="10"/>
  <c r="P1184" i="10"/>
  <c r="P1185" i="10"/>
  <c r="P1186" i="10"/>
  <c r="P1187" i="10"/>
  <c r="P1188" i="10"/>
  <c r="P1189" i="10"/>
  <c r="P1167" i="10"/>
  <c r="P1168" i="10"/>
  <c r="P1147" i="10"/>
  <c r="P1148" i="10"/>
  <c r="P1149" i="10"/>
  <c r="P1146" i="10"/>
  <c r="P1122" i="10"/>
  <c r="P1123" i="10"/>
  <c r="P1124" i="10"/>
  <c r="P1125" i="10"/>
  <c r="P1126" i="10"/>
  <c r="P1144" i="10"/>
  <c r="P1145" i="10"/>
  <c r="P1139" i="10"/>
  <c r="P1140" i="10"/>
  <c r="P1141" i="10"/>
  <c r="P1142" i="10"/>
  <c r="P1143" i="10"/>
  <c r="P1151" i="10"/>
  <c r="P1152" i="10"/>
  <c r="P1153" i="10"/>
  <c r="P1154" i="10"/>
  <c r="P1155" i="10"/>
  <c r="P1156" i="10"/>
  <c r="P1157" i="10"/>
  <c r="P1158" i="10"/>
  <c r="P1150" i="10"/>
  <c r="Q655" i="10"/>
  <c r="Q656" i="10"/>
  <c r="Q665" i="10"/>
  <c r="Q666" i="10"/>
  <c r="Q667" i="10"/>
  <c r="Q668" i="10"/>
  <c r="Q648" i="10"/>
  <c r="Q657" i="10"/>
  <c r="Q658" i="10"/>
  <c r="Q659" i="10"/>
  <c r="Q660" i="10"/>
  <c r="Q661" i="10"/>
  <c r="Q662" i="10"/>
  <c r="Q663" i="10"/>
  <c r="Q664" i="10"/>
  <c r="Q653" i="10"/>
  <c r="Q654" i="10"/>
  <c r="Q652" i="10"/>
  <c r="Q673" i="10"/>
  <c r="Q674" i="10"/>
  <c r="Q675" i="10"/>
  <c r="Q676" i="10"/>
  <c r="Q677" i="10"/>
  <c r="Q678" i="10"/>
  <c r="Q679" i="10"/>
  <c r="Q669" i="10"/>
  <c r="Q680" i="10"/>
  <c r="Q681" i="10"/>
  <c r="Q682" i="10"/>
  <c r="Q683" i="10"/>
  <c r="Q684" i="10"/>
  <c r="Q685" i="10"/>
  <c r="Q686" i="10"/>
  <c r="Q687" i="10"/>
  <c r="Q688" i="10"/>
  <c r="Q689" i="10"/>
  <c r="Q649" i="10"/>
  <c r="Q650" i="10"/>
  <c r="Q651" i="10"/>
  <c r="Q693" i="10"/>
  <c r="Q694" i="10"/>
  <c r="Q670" i="10"/>
  <c r="Q671" i="10"/>
  <c r="Q672" i="10"/>
  <c r="Q717" i="10"/>
  <c r="Q718" i="10"/>
  <c r="Q719" i="10"/>
  <c r="Q720" i="10"/>
  <c r="Q721" i="10"/>
  <c r="Q722" i="10"/>
  <c r="Q723" i="10"/>
  <c r="Q695" i="10"/>
  <c r="Q690" i="10"/>
  <c r="Q691" i="10"/>
  <c r="Q692" i="10"/>
  <c r="Q700" i="10"/>
  <c r="Q701" i="10"/>
  <c r="Q702" i="10"/>
  <c r="Q703" i="10"/>
  <c r="Q704" i="10"/>
  <c r="Q705" i="10"/>
  <c r="Q706" i="10"/>
  <c r="Q707" i="10"/>
  <c r="Q699" i="10"/>
  <c r="Q708" i="10"/>
  <c r="Q709" i="10"/>
  <c r="Q710" i="10"/>
  <c r="Q711" i="10"/>
  <c r="Q712" i="10"/>
  <c r="Q713" i="10"/>
  <c r="Q714" i="10"/>
  <c r="Q715" i="10"/>
  <c r="Q716" i="10"/>
  <c r="Q738" i="10"/>
  <c r="Q739" i="10"/>
  <c r="Q740" i="10"/>
  <c r="Q696" i="10"/>
  <c r="Q697" i="10"/>
  <c r="Q698" i="10"/>
  <c r="Q744" i="10"/>
  <c r="Q745" i="10"/>
  <c r="Q746" i="10"/>
  <c r="Q725" i="10"/>
  <c r="Q726" i="10"/>
  <c r="Q727" i="10"/>
  <c r="Q728" i="10"/>
  <c r="Q729" i="10"/>
  <c r="Q743" i="10"/>
  <c r="Q730" i="10"/>
  <c r="Q731" i="10"/>
  <c r="Q732" i="10"/>
  <c r="Q724" i="10"/>
  <c r="Q733" i="10"/>
  <c r="Q734" i="10"/>
  <c r="Q735" i="10"/>
  <c r="Q736" i="10"/>
  <c r="Q737" i="10"/>
  <c r="Q741" i="10"/>
  <c r="Q742" i="10"/>
  <c r="Q768" i="10"/>
  <c r="Q769" i="10"/>
  <c r="Q770" i="10"/>
  <c r="Q771" i="10"/>
  <c r="Q772" i="10"/>
  <c r="Q748" i="10"/>
  <c r="Q749" i="10"/>
  <c r="Q750" i="10"/>
  <c r="Q751" i="10"/>
  <c r="Q752" i="10"/>
  <c r="Q763" i="10"/>
  <c r="Q764" i="10"/>
  <c r="Q765" i="10"/>
  <c r="Q766" i="10"/>
  <c r="Q767" i="10"/>
  <c r="Q789" i="10"/>
  <c r="Q753" i="10"/>
  <c r="Q754" i="10"/>
  <c r="Q755" i="10"/>
  <c r="Q756" i="10"/>
  <c r="Q757" i="10"/>
  <c r="Q747" i="10"/>
  <c r="Q758" i="10"/>
  <c r="Q759" i="10"/>
  <c r="Q760" i="10"/>
  <c r="Q761" i="10"/>
  <c r="Q762" i="10"/>
  <c r="Q810" i="10"/>
  <c r="Q811" i="10"/>
  <c r="Q774" i="10"/>
  <c r="Q775" i="10"/>
  <c r="Q776" i="10"/>
  <c r="Q777" i="10"/>
  <c r="Q778" i="10"/>
  <c r="Q779" i="10"/>
  <c r="Q809" i="10"/>
  <c r="Q783" i="10"/>
  <c r="Q784" i="10"/>
  <c r="Q785" i="10"/>
  <c r="Q786" i="10"/>
  <c r="Q787" i="10"/>
  <c r="Q788" i="10"/>
  <c r="Q780" i="10"/>
  <c r="Q781" i="10"/>
  <c r="Q790" i="10"/>
  <c r="Q791" i="10"/>
  <c r="Q792" i="10"/>
  <c r="Q793" i="10"/>
  <c r="Q794" i="10"/>
  <c r="Q773" i="10"/>
  <c r="Q782" i="10"/>
  <c r="Q844" i="10"/>
  <c r="Q845" i="10"/>
  <c r="Q824" i="10"/>
  <c r="Q821" i="10"/>
  <c r="Q822" i="10"/>
  <c r="Q823" i="10"/>
  <c r="Q812" i="10"/>
  <c r="Q813" i="10"/>
  <c r="Q814" i="10"/>
  <c r="Q815" i="10"/>
  <c r="Q816" i="10"/>
  <c r="Q817" i="10"/>
  <c r="Q818" i="10"/>
  <c r="Q819" i="10"/>
  <c r="Q843" i="10"/>
  <c r="Q820" i="10"/>
  <c r="Q796" i="10"/>
  <c r="Q797" i="10"/>
  <c r="Q798" i="10"/>
  <c r="Q799" i="10"/>
  <c r="Q800" i="10"/>
  <c r="Q801" i="10"/>
  <c r="Q802" i="10"/>
  <c r="Q803" i="10"/>
  <c r="Q795" i="10"/>
  <c r="Q804" i="10"/>
  <c r="Q805" i="10"/>
  <c r="Q806" i="10"/>
  <c r="Q807" i="10"/>
  <c r="Q808" i="10"/>
  <c r="Q841" i="10"/>
  <c r="Q842" i="10"/>
  <c r="Q840" i="10"/>
  <c r="Q834" i="10"/>
  <c r="Q835" i="10"/>
  <c r="Q825" i="10"/>
  <c r="Q836" i="10"/>
  <c r="Q837" i="10"/>
  <c r="Q838" i="10"/>
  <c r="Q839" i="10"/>
  <c r="Q833" i="10"/>
  <c r="Q866" i="10"/>
  <c r="Q867" i="10"/>
  <c r="Q868" i="10"/>
  <c r="Q869" i="10"/>
  <c r="Q870" i="10"/>
  <c r="Q871" i="10"/>
  <c r="Q872" i="10"/>
  <c r="Q873" i="10"/>
  <c r="Q874" i="10"/>
  <c r="Q875" i="10"/>
  <c r="Q865" i="10"/>
  <c r="Q876" i="10"/>
  <c r="Q877" i="10"/>
  <c r="Q846" i="10"/>
  <c r="Q847" i="10"/>
  <c r="Q826" i="10"/>
  <c r="Q827" i="10"/>
  <c r="Q828" i="10"/>
  <c r="Q829" i="10"/>
  <c r="Q830" i="10"/>
  <c r="Q831" i="10"/>
  <c r="Q832" i="10"/>
  <c r="Q861" i="10"/>
  <c r="Q862" i="10"/>
  <c r="Q863" i="10"/>
  <c r="Q848" i="10"/>
  <c r="Q864" i="10"/>
  <c r="Q891" i="10"/>
  <c r="Q892" i="10"/>
  <c r="Q893" i="10"/>
  <c r="Q894" i="10"/>
  <c r="Q849" i="10"/>
  <c r="Q850" i="10"/>
  <c r="Q851" i="10"/>
  <c r="Q852" i="10"/>
  <c r="Q890" i="10"/>
  <c r="Q853" i="10"/>
  <c r="Q854" i="10"/>
  <c r="Q855" i="10"/>
  <c r="Q856" i="10"/>
  <c r="Q857" i="10"/>
  <c r="Q858" i="10"/>
  <c r="Q859" i="10"/>
  <c r="Q860" i="10"/>
  <c r="Q885" i="10"/>
  <c r="Q886" i="10"/>
  <c r="Q878" i="10"/>
  <c r="Q887" i="10"/>
  <c r="Q888" i="10"/>
  <c r="Q889" i="10"/>
  <c r="Q895" i="10"/>
  <c r="Q906" i="10"/>
  <c r="Q907" i="10"/>
  <c r="Q908" i="10"/>
  <c r="Q909" i="10"/>
  <c r="Q910" i="10"/>
  <c r="Q911" i="10"/>
  <c r="Q912" i="10"/>
  <c r="Q913" i="10"/>
  <c r="Q905" i="10"/>
  <c r="Q914" i="10"/>
  <c r="Q915" i="10"/>
  <c r="Q879" i="10"/>
  <c r="Q880" i="10"/>
  <c r="Q881" i="10"/>
  <c r="Q882" i="10"/>
  <c r="Q883" i="10"/>
  <c r="Q884" i="10"/>
  <c r="Q903" i="10"/>
  <c r="Q904" i="10"/>
  <c r="Q926" i="10"/>
  <c r="Q927" i="10"/>
  <c r="Q918" i="10"/>
  <c r="Q928" i="10"/>
  <c r="Q929" i="10"/>
  <c r="Q930" i="10"/>
  <c r="Q931" i="10"/>
  <c r="Q932" i="10"/>
  <c r="Q933" i="10"/>
  <c r="Q934" i="10"/>
  <c r="Q925" i="10"/>
  <c r="Q935" i="10"/>
  <c r="Q916" i="10"/>
  <c r="Q917" i="10"/>
  <c r="Q896" i="10"/>
  <c r="Q897" i="10"/>
  <c r="Q898" i="10"/>
  <c r="Q899" i="10"/>
  <c r="Q900" i="10"/>
  <c r="Q901" i="10"/>
  <c r="Q902" i="10"/>
  <c r="Q955" i="10"/>
  <c r="Q956" i="10"/>
  <c r="Q957" i="10"/>
  <c r="Q958" i="10"/>
  <c r="Q936" i="10"/>
  <c r="Q937" i="10"/>
  <c r="Q938" i="10"/>
  <c r="Q939" i="10"/>
  <c r="Q954" i="10"/>
  <c r="Q940" i="10"/>
  <c r="Q941" i="10"/>
  <c r="Q919" i="10"/>
  <c r="Q920" i="10"/>
  <c r="Q921" i="10"/>
  <c r="Q922" i="10"/>
  <c r="Q923" i="10"/>
  <c r="Q924" i="10"/>
  <c r="Q964" i="10"/>
  <c r="Q975" i="10"/>
  <c r="Q976" i="10"/>
  <c r="Q977" i="10"/>
  <c r="Q978" i="10"/>
  <c r="Q979" i="10"/>
  <c r="Q980" i="10"/>
  <c r="Q981" i="10"/>
  <c r="Q982" i="10"/>
  <c r="Q983" i="10"/>
  <c r="Q984" i="10"/>
  <c r="Q985" i="10"/>
  <c r="Q959" i="10"/>
  <c r="Q960" i="10"/>
  <c r="Q961" i="10"/>
  <c r="Q974" i="10"/>
  <c r="Q962" i="10"/>
  <c r="Q963" i="10"/>
  <c r="Q943" i="10"/>
  <c r="Q944" i="10"/>
  <c r="Q945" i="10"/>
  <c r="Q946" i="10"/>
  <c r="Q947" i="10"/>
  <c r="Q948" i="10"/>
  <c r="Q949" i="10"/>
  <c r="Q950" i="10"/>
  <c r="Q942" i="10"/>
  <c r="Q951" i="10"/>
  <c r="Q952" i="10"/>
  <c r="Q953" i="10"/>
  <c r="Q972" i="10"/>
  <c r="Q973" i="10"/>
  <c r="Q1025" i="10"/>
  <c r="Q1026" i="10"/>
  <c r="Q995" i="10"/>
  <c r="Q996" i="10"/>
  <c r="Q994" i="10"/>
  <c r="Q987" i="10"/>
  <c r="Q988" i="10"/>
  <c r="Q989" i="10"/>
  <c r="Q990" i="10"/>
  <c r="Q991" i="10"/>
  <c r="Q1024" i="10"/>
  <c r="Q992" i="10"/>
  <c r="Q993" i="10"/>
  <c r="Q986" i="10"/>
  <c r="Q965" i="10"/>
  <c r="Q966" i="10"/>
  <c r="Q967" i="10"/>
  <c r="Q968" i="10"/>
  <c r="Q969" i="10"/>
  <c r="Q970" i="10"/>
  <c r="Q971" i="10"/>
  <c r="Q1023" i="10"/>
  <c r="Q1020" i="10"/>
  <c r="Q1021" i="10"/>
  <c r="Q1022" i="10"/>
  <c r="Q1163" i="10"/>
  <c r="Q1164" i="10"/>
  <c r="Q1165" i="10"/>
  <c r="Q1166" i="10"/>
  <c r="Q1133" i="10"/>
  <c r="Q1134" i="10"/>
  <c r="Q1135" i="10"/>
  <c r="Q1136" i="10"/>
  <c r="Q1137" i="10"/>
  <c r="Q1089" i="10"/>
  <c r="Q1190" i="10"/>
  <c r="Q1160" i="10"/>
  <c r="Q1161" i="10"/>
  <c r="Q1159" i="10"/>
  <c r="Q1138" i="10"/>
  <c r="Q1170" i="10"/>
  <c r="Q1171" i="10"/>
  <c r="Q1172" i="10"/>
  <c r="Q1173" i="10"/>
  <c r="Q1174" i="10"/>
  <c r="Q1175" i="10"/>
  <c r="Q1176" i="10"/>
  <c r="Q1177" i="10"/>
  <c r="Q1178" i="10"/>
  <c r="Q1179" i="10"/>
  <c r="Q1169" i="10"/>
  <c r="Q1180" i="10"/>
  <c r="Q1181" i="10"/>
  <c r="Q1182" i="10"/>
  <c r="Q1183" i="10"/>
  <c r="Q1184" i="10"/>
  <c r="Q1185" i="10"/>
  <c r="Q1186" i="10"/>
  <c r="Q1187" i="10"/>
  <c r="Q1188" i="10"/>
  <c r="Q1189" i="10"/>
  <c r="Q1167" i="10"/>
  <c r="Q1168" i="10"/>
  <c r="Q1147" i="10"/>
  <c r="Q1148" i="10"/>
  <c r="Q1149" i="10"/>
  <c r="Q1146" i="10"/>
  <c r="Q1122" i="10"/>
  <c r="Q1123" i="10"/>
  <c r="Q1124" i="10"/>
  <c r="Q1125" i="10"/>
  <c r="Q1126" i="10"/>
  <c r="Q1144" i="10"/>
  <c r="Q1145" i="10"/>
  <c r="Q1139" i="10"/>
  <c r="Q1140" i="10"/>
  <c r="Q1141" i="10"/>
  <c r="Q1142" i="10"/>
  <c r="Q1143" i="10"/>
  <c r="Q1151" i="10"/>
  <c r="Q1152" i="10"/>
  <c r="Q1153" i="10"/>
  <c r="Q1154" i="10"/>
  <c r="Q1155" i="10"/>
  <c r="Q1156" i="10"/>
  <c r="Q1157" i="10"/>
  <c r="Q1158" i="10"/>
  <c r="Q1150" i="10"/>
  <c r="O655" i="10"/>
  <c r="O656" i="10"/>
  <c r="O665" i="10"/>
  <c r="O666" i="10"/>
  <c r="O667" i="10"/>
  <c r="O668" i="10"/>
  <c r="O648" i="10"/>
  <c r="O657" i="10"/>
  <c r="O658" i="10"/>
  <c r="O659" i="10"/>
  <c r="O660" i="10"/>
  <c r="O661" i="10"/>
  <c r="O662" i="10"/>
  <c r="O663" i="10"/>
  <c r="O664" i="10"/>
  <c r="O653" i="10"/>
  <c r="O654" i="10"/>
  <c r="O652" i="10"/>
  <c r="O673" i="10"/>
  <c r="O674" i="10"/>
  <c r="O675" i="10"/>
  <c r="O676" i="10"/>
  <c r="O677" i="10"/>
  <c r="O678" i="10"/>
  <c r="O679" i="10"/>
  <c r="O669" i="10"/>
  <c r="O680" i="10"/>
  <c r="O681" i="10"/>
  <c r="O682" i="10"/>
  <c r="O683" i="10"/>
  <c r="O684" i="10"/>
  <c r="O685" i="10"/>
  <c r="O686" i="10"/>
  <c r="O687" i="10"/>
  <c r="O688" i="10"/>
  <c r="O689" i="10"/>
  <c r="O649" i="10"/>
  <c r="O650" i="10"/>
  <c r="O651" i="10"/>
  <c r="O693" i="10"/>
  <c r="O694" i="10"/>
  <c r="O670" i="10"/>
  <c r="O671" i="10"/>
  <c r="O672" i="10"/>
  <c r="O717" i="10"/>
  <c r="O718" i="10"/>
  <c r="O719" i="10"/>
  <c r="O720" i="10"/>
  <c r="O721" i="10"/>
  <c r="O722" i="10"/>
  <c r="O723" i="10"/>
  <c r="O695" i="10"/>
  <c r="O690" i="10"/>
  <c r="O691" i="10"/>
  <c r="O692" i="10"/>
  <c r="O700" i="10"/>
  <c r="O701" i="10"/>
  <c r="O702" i="10"/>
  <c r="O703" i="10"/>
  <c r="O704" i="10"/>
  <c r="O705" i="10"/>
  <c r="O706" i="10"/>
  <c r="O707" i="10"/>
  <c r="O699" i="10"/>
  <c r="O708" i="10"/>
  <c r="O709" i="10"/>
  <c r="O710" i="10"/>
  <c r="O711" i="10"/>
  <c r="O712" i="10"/>
  <c r="O713" i="10"/>
  <c r="O714" i="10"/>
  <c r="O715" i="10"/>
  <c r="O716" i="10"/>
  <c r="O738" i="10"/>
  <c r="O739" i="10"/>
  <c r="O740" i="10"/>
  <c r="O696" i="10"/>
  <c r="O697" i="10"/>
  <c r="O698" i="10"/>
  <c r="O744" i="10"/>
  <c r="O745" i="10"/>
  <c r="O746" i="10"/>
  <c r="O725" i="10"/>
  <c r="O726" i="10"/>
  <c r="O727" i="10"/>
  <c r="O728" i="10"/>
  <c r="O729" i="10"/>
  <c r="O743" i="10"/>
  <c r="O730" i="10"/>
  <c r="O731" i="10"/>
  <c r="O732" i="10"/>
  <c r="O724" i="10"/>
  <c r="O733" i="10"/>
  <c r="O734" i="10"/>
  <c r="O735" i="10"/>
  <c r="O736" i="10"/>
  <c r="O737" i="10"/>
  <c r="O741" i="10"/>
  <c r="O742" i="10"/>
  <c r="O768" i="10"/>
  <c r="O769" i="10"/>
  <c r="O770" i="10"/>
  <c r="O771" i="10"/>
  <c r="O772" i="10"/>
  <c r="O748" i="10"/>
  <c r="O749" i="10"/>
  <c r="O750" i="10"/>
  <c r="O751" i="10"/>
  <c r="O752" i="10"/>
  <c r="O763" i="10"/>
  <c r="O764" i="10"/>
  <c r="O765" i="10"/>
  <c r="O766" i="10"/>
  <c r="O767" i="10"/>
  <c r="O789" i="10"/>
  <c r="O753" i="10"/>
  <c r="O754" i="10"/>
  <c r="O755" i="10"/>
  <c r="O756" i="10"/>
  <c r="O757" i="10"/>
  <c r="O747" i="10"/>
  <c r="O758" i="10"/>
  <c r="O759" i="10"/>
  <c r="O760" i="10"/>
  <c r="O761" i="10"/>
  <c r="O762" i="10"/>
  <c r="O810" i="10"/>
  <c r="O811" i="10"/>
  <c r="O774" i="10"/>
  <c r="O775" i="10"/>
  <c r="O776" i="10"/>
  <c r="O777" i="10"/>
  <c r="O778" i="10"/>
  <c r="O779" i="10"/>
  <c r="O809" i="10"/>
  <c r="O783" i="10"/>
  <c r="O784" i="10"/>
  <c r="O785" i="10"/>
  <c r="O786" i="10"/>
  <c r="O787" i="10"/>
  <c r="O788" i="10"/>
  <c r="O780" i="10"/>
  <c r="O781" i="10"/>
  <c r="O790" i="10"/>
  <c r="O791" i="10"/>
  <c r="O792" i="10"/>
  <c r="O793" i="10"/>
  <c r="O794" i="10"/>
  <c r="O773" i="10"/>
  <c r="O782" i="10"/>
  <c r="O844" i="10"/>
  <c r="O845" i="10"/>
  <c r="O824" i="10"/>
  <c r="O821" i="10"/>
  <c r="O822" i="10"/>
  <c r="O823" i="10"/>
  <c r="O812" i="10"/>
  <c r="O813" i="10"/>
  <c r="O814" i="10"/>
  <c r="O815" i="10"/>
  <c r="O816" i="10"/>
  <c r="O817" i="10"/>
  <c r="O818" i="10"/>
  <c r="O819" i="10"/>
  <c r="O843" i="10"/>
  <c r="O820" i="10"/>
  <c r="O796" i="10"/>
  <c r="O797" i="10"/>
  <c r="O798" i="10"/>
  <c r="O799" i="10"/>
  <c r="O800" i="10"/>
  <c r="O801" i="10"/>
  <c r="O802" i="10"/>
  <c r="O803" i="10"/>
  <c r="O795" i="10"/>
  <c r="O804" i="10"/>
  <c r="O805" i="10"/>
  <c r="O806" i="10"/>
  <c r="O807" i="10"/>
  <c r="O808" i="10"/>
  <c r="O841" i="10"/>
  <c r="O842" i="10"/>
  <c r="O840" i="10"/>
  <c r="O834" i="10"/>
  <c r="O835" i="10"/>
  <c r="O825" i="10"/>
  <c r="O836" i="10"/>
  <c r="O837" i="10"/>
  <c r="O838" i="10"/>
  <c r="O839" i="10"/>
  <c r="O833" i="10"/>
  <c r="O866" i="10"/>
  <c r="O867" i="10"/>
  <c r="O868" i="10"/>
  <c r="O869" i="10"/>
  <c r="O870" i="10"/>
  <c r="O871" i="10"/>
  <c r="O872" i="10"/>
  <c r="O873" i="10"/>
  <c r="O874" i="10"/>
  <c r="O875" i="10"/>
  <c r="O865" i="10"/>
  <c r="O876" i="10"/>
  <c r="O877" i="10"/>
  <c r="O846" i="10"/>
  <c r="O847" i="10"/>
  <c r="O826" i="10"/>
  <c r="O827" i="10"/>
  <c r="O828" i="10"/>
  <c r="O829" i="10"/>
  <c r="O830" i="10"/>
  <c r="O831" i="10"/>
  <c r="O832" i="10"/>
  <c r="O861" i="10"/>
  <c r="O862" i="10"/>
  <c r="O863" i="10"/>
  <c r="O848" i="10"/>
  <c r="O864" i="10"/>
  <c r="O891" i="10"/>
  <c r="O892" i="10"/>
  <c r="O893" i="10"/>
  <c r="O894" i="10"/>
  <c r="O849" i="10"/>
  <c r="O850" i="10"/>
  <c r="O851" i="10"/>
  <c r="O852" i="10"/>
  <c r="O890" i="10"/>
  <c r="O853" i="10"/>
  <c r="O854" i="10"/>
  <c r="O855" i="10"/>
  <c r="O856" i="10"/>
  <c r="O857" i="10"/>
  <c r="O858" i="10"/>
  <c r="O859" i="10"/>
  <c r="O860" i="10"/>
  <c r="O885" i="10"/>
  <c r="O886" i="10"/>
  <c r="O878" i="10"/>
  <c r="O887" i="10"/>
  <c r="O888" i="10"/>
  <c r="O889" i="10"/>
  <c r="O895" i="10"/>
  <c r="O906" i="10"/>
  <c r="O907" i="10"/>
  <c r="O908" i="10"/>
  <c r="O909" i="10"/>
  <c r="O910" i="10"/>
  <c r="O911" i="10"/>
  <c r="O912" i="10"/>
  <c r="O913" i="10"/>
  <c r="O905" i="10"/>
  <c r="O914" i="10"/>
  <c r="O915" i="10"/>
  <c r="O879" i="10"/>
  <c r="O880" i="10"/>
  <c r="O881" i="10"/>
  <c r="O882" i="10"/>
  <c r="O883" i="10"/>
  <c r="O884" i="10"/>
  <c r="O903" i="10"/>
  <c r="O904" i="10"/>
  <c r="O926" i="10"/>
  <c r="O927" i="10"/>
  <c r="O918" i="10"/>
  <c r="O928" i="10"/>
  <c r="O929" i="10"/>
  <c r="O930" i="10"/>
  <c r="O931" i="10"/>
  <c r="O932" i="10"/>
  <c r="O933" i="10"/>
  <c r="O934" i="10"/>
  <c r="O925" i="10"/>
  <c r="O935" i="10"/>
  <c r="O916" i="10"/>
  <c r="O917" i="10"/>
  <c r="O896" i="10"/>
  <c r="O897" i="10"/>
  <c r="O898" i="10"/>
  <c r="O899" i="10"/>
  <c r="O900" i="10"/>
  <c r="O901" i="10"/>
  <c r="O902" i="10"/>
  <c r="O955" i="10"/>
  <c r="O956" i="10"/>
  <c r="O957" i="10"/>
  <c r="O958" i="10"/>
  <c r="O936" i="10"/>
  <c r="O937" i="10"/>
  <c r="O938" i="10"/>
  <c r="O939" i="10"/>
  <c r="O954" i="10"/>
  <c r="O940" i="10"/>
  <c r="O941" i="10"/>
  <c r="O919" i="10"/>
  <c r="O920" i="10"/>
  <c r="O921" i="10"/>
  <c r="O922" i="10"/>
  <c r="O923" i="10"/>
  <c r="O924" i="10"/>
  <c r="O964" i="10"/>
  <c r="O975" i="10"/>
  <c r="O976" i="10"/>
  <c r="O977" i="10"/>
  <c r="O978" i="10"/>
  <c r="O979" i="10"/>
  <c r="O980" i="10"/>
  <c r="O981" i="10"/>
  <c r="O982" i="10"/>
  <c r="O983" i="10"/>
  <c r="O984" i="10"/>
  <c r="O985" i="10"/>
  <c r="O959" i="10"/>
  <c r="O960" i="10"/>
  <c r="O961" i="10"/>
  <c r="O974" i="10"/>
  <c r="O962" i="10"/>
  <c r="O963" i="10"/>
  <c r="O943" i="10"/>
  <c r="O944" i="10"/>
  <c r="O945" i="10"/>
  <c r="O946" i="10"/>
  <c r="O947" i="10"/>
  <c r="O948" i="10"/>
  <c r="O949" i="10"/>
  <c r="O950" i="10"/>
  <c r="O942" i="10"/>
  <c r="O951" i="10"/>
  <c r="O952" i="10"/>
  <c r="O953" i="10"/>
  <c r="O972" i="10"/>
  <c r="O973" i="10"/>
  <c r="O1025" i="10"/>
  <c r="O1026" i="10"/>
  <c r="O995" i="10"/>
  <c r="O996" i="10"/>
  <c r="O994" i="10"/>
  <c r="O987" i="10"/>
  <c r="O988" i="10"/>
  <c r="O989" i="10"/>
  <c r="O990" i="10"/>
  <c r="O991" i="10"/>
  <c r="O1024" i="10"/>
  <c r="O992" i="10"/>
  <c r="O993" i="10"/>
  <c r="O986" i="10"/>
  <c r="O965" i="10"/>
  <c r="O966" i="10"/>
  <c r="O967" i="10"/>
  <c r="O968" i="10"/>
  <c r="O969" i="10"/>
  <c r="O970" i="10"/>
  <c r="O971" i="10"/>
  <c r="O1023" i="10"/>
  <c r="O1020" i="10"/>
  <c r="O1021" i="10"/>
  <c r="O1022" i="10"/>
  <c r="O1163" i="10"/>
  <c r="O1164" i="10"/>
  <c r="O1165" i="10"/>
  <c r="O1166" i="10"/>
  <c r="O1133" i="10"/>
  <c r="O1134" i="10"/>
  <c r="O1135" i="10"/>
  <c r="O1136" i="10"/>
  <c r="O1137" i="10"/>
  <c r="O1089" i="10"/>
  <c r="O1160" i="10"/>
  <c r="O1161" i="10"/>
  <c r="O1159" i="10"/>
  <c r="O1138" i="10"/>
  <c r="O1170" i="10"/>
  <c r="O1171" i="10"/>
  <c r="O1172" i="10"/>
  <c r="O1173" i="10"/>
  <c r="O1174" i="10"/>
  <c r="O1175" i="10"/>
  <c r="O1176" i="10"/>
  <c r="O1177" i="10"/>
  <c r="O1178" i="10"/>
  <c r="O1179" i="10"/>
  <c r="O1169" i="10"/>
  <c r="O1180" i="10"/>
  <c r="O1181" i="10"/>
  <c r="O1182" i="10"/>
  <c r="O1183" i="10"/>
  <c r="O1184" i="10"/>
  <c r="O1185" i="10"/>
  <c r="O1167" i="10"/>
  <c r="O1168" i="10"/>
  <c r="O1147" i="10"/>
  <c r="O1148" i="10"/>
  <c r="O1149" i="10"/>
  <c r="O1146" i="10"/>
  <c r="O1122" i="10"/>
  <c r="O1123" i="10"/>
  <c r="O1124" i="10"/>
  <c r="O1125" i="10"/>
  <c r="O1126" i="10"/>
  <c r="O1144" i="10"/>
  <c r="O1145" i="10"/>
  <c r="O1139" i="10"/>
  <c r="O1140" i="10"/>
  <c r="O1141" i="10"/>
  <c r="O1142" i="10"/>
  <c r="O1143" i="10"/>
  <c r="O1151" i="10"/>
  <c r="O1152" i="10"/>
  <c r="O1153" i="10"/>
  <c r="O1154" i="10"/>
  <c r="O1155" i="10"/>
  <c r="O1156" i="10"/>
  <c r="O1157" i="10"/>
  <c r="O1158" i="10"/>
  <c r="O1150" i="10"/>
  <c r="O350" i="11"/>
  <c r="P350" i="11" s="1"/>
  <c r="Q286" i="11"/>
  <c r="R286" i="11"/>
  <c r="Q287" i="11"/>
  <c r="R287" i="11"/>
  <c r="Q288" i="11"/>
  <c r="R288" i="11"/>
  <c r="Q289" i="11"/>
  <c r="R289" i="11"/>
  <c r="Q290" i="11"/>
  <c r="R290" i="11"/>
  <c r="Q291" i="11"/>
  <c r="R291" i="11"/>
  <c r="Q292" i="11"/>
  <c r="R292" i="11"/>
  <c r="Q293" i="11"/>
  <c r="R293" i="11"/>
  <c r="Q294" i="11"/>
  <c r="R294" i="11"/>
  <c r="Q295" i="11"/>
  <c r="R295" i="11"/>
  <c r="Q296" i="11"/>
  <c r="R296" i="11"/>
  <c r="Q297" i="11"/>
  <c r="R297" i="11"/>
  <c r="Q298" i="11"/>
  <c r="R298" i="11"/>
  <c r="Q299" i="11"/>
  <c r="R299" i="11"/>
  <c r="Q300" i="11"/>
  <c r="R300" i="11"/>
  <c r="Q301" i="11"/>
  <c r="R301" i="11"/>
  <c r="Q302" i="11"/>
  <c r="R302" i="11"/>
  <c r="Q303" i="11"/>
  <c r="R303" i="11"/>
  <c r="Q304" i="11"/>
  <c r="R304" i="11"/>
  <c r="Q305" i="11"/>
  <c r="R305" i="11"/>
  <c r="Q306" i="11"/>
  <c r="R306" i="11"/>
  <c r="Q307" i="11"/>
  <c r="R307" i="11"/>
  <c r="Q308" i="11"/>
  <c r="R308" i="11"/>
  <c r="Q309" i="11"/>
  <c r="R309" i="11"/>
  <c r="Q310" i="11"/>
  <c r="R310" i="11"/>
  <c r="Q311" i="11"/>
  <c r="R311" i="11"/>
  <c r="Q312" i="11"/>
  <c r="R312" i="11"/>
  <c r="Q313" i="11"/>
  <c r="R313" i="11"/>
  <c r="Q314" i="11"/>
  <c r="R314" i="11"/>
  <c r="Q315" i="11"/>
  <c r="R315" i="11"/>
  <c r="Q316" i="11"/>
  <c r="R316" i="11"/>
  <c r="Q317" i="11"/>
  <c r="R317" i="11"/>
  <c r="Q318" i="11"/>
  <c r="R318" i="11"/>
  <c r="Q319" i="11"/>
  <c r="R319" i="11"/>
  <c r="Q320" i="11"/>
  <c r="R320" i="11"/>
  <c r="Q321" i="11"/>
  <c r="R321" i="11"/>
  <c r="Q322" i="11"/>
  <c r="R322" i="11"/>
  <c r="Q323" i="11"/>
  <c r="R323" i="11"/>
  <c r="Q324" i="11"/>
  <c r="R324" i="11"/>
  <c r="Q325" i="11"/>
  <c r="R325" i="11"/>
  <c r="Q326" i="11"/>
  <c r="R326" i="11"/>
  <c r="Q327" i="11"/>
  <c r="R327" i="11"/>
  <c r="Q328" i="11"/>
  <c r="R328" i="11"/>
  <c r="Q329" i="11"/>
  <c r="R329" i="11"/>
  <c r="Q330" i="11"/>
  <c r="R330" i="11"/>
  <c r="Q331" i="11"/>
  <c r="R331" i="11"/>
  <c r="Q332" i="11"/>
  <c r="R332" i="11"/>
  <c r="Q333" i="11"/>
  <c r="R333" i="11"/>
  <c r="Q334" i="11"/>
  <c r="R334" i="11"/>
  <c r="Q335" i="11"/>
  <c r="R335" i="11"/>
  <c r="Q336" i="11"/>
  <c r="R336" i="11"/>
  <c r="Q337" i="11"/>
  <c r="R337" i="11"/>
  <c r="Q338" i="11"/>
  <c r="R338" i="11"/>
  <c r="Q339" i="11"/>
  <c r="R339" i="11"/>
  <c r="Q340" i="11"/>
  <c r="R340" i="11"/>
  <c r="Q341" i="11"/>
  <c r="R341" i="11"/>
  <c r="Q342" i="11"/>
  <c r="R342" i="11"/>
  <c r="Q343" i="11"/>
  <c r="R343" i="11"/>
  <c r="Q344" i="11"/>
  <c r="R344" i="11"/>
  <c r="Q345" i="11"/>
  <c r="R345" i="11"/>
  <c r="Q346" i="11"/>
  <c r="R346" i="11"/>
  <c r="Q347" i="11"/>
  <c r="R347" i="11"/>
  <c r="Q348" i="11"/>
  <c r="R348" i="11"/>
  <c r="Q349" i="11"/>
  <c r="R349" i="11"/>
  <c r="Q350" i="11"/>
  <c r="R350" i="11"/>
  <c r="Q351" i="11"/>
  <c r="R351" i="11"/>
  <c r="Q352" i="11"/>
  <c r="R352" i="11"/>
  <c r="Q353" i="11"/>
  <c r="R353" i="11"/>
  <c r="Q354" i="11"/>
  <c r="R354" i="11"/>
  <c r="Q355" i="11"/>
  <c r="R355" i="11"/>
  <c r="Q356" i="11"/>
  <c r="R356" i="11"/>
  <c r="Q357" i="11"/>
  <c r="R357" i="11"/>
  <c r="Q358" i="11"/>
  <c r="R358" i="11"/>
  <c r="Q359" i="11"/>
  <c r="R359" i="11"/>
  <c r="Q360" i="11"/>
  <c r="R360" i="11"/>
  <c r="Q361" i="11"/>
  <c r="R361" i="11"/>
  <c r="Q362" i="11"/>
  <c r="R362" i="11"/>
  <c r="Q363" i="11"/>
  <c r="R363" i="11"/>
  <c r="Q364" i="11"/>
  <c r="R364" i="11"/>
  <c r="Q365" i="11"/>
  <c r="R365" i="11"/>
  <c r="Q366" i="11"/>
  <c r="R366" i="11"/>
  <c r="Q367" i="11"/>
  <c r="R367" i="11"/>
  <c r="Q368" i="11"/>
  <c r="R368" i="11"/>
  <c r="Q369" i="11"/>
  <c r="R369" i="11"/>
  <c r="Q370" i="11"/>
  <c r="R370" i="11"/>
  <c r="Q371" i="11"/>
  <c r="R371" i="11"/>
  <c r="Q372" i="11"/>
  <c r="R372" i="11"/>
  <c r="Q373" i="11"/>
  <c r="R373" i="11"/>
  <c r="Q374" i="11"/>
  <c r="R374" i="11"/>
  <c r="Q375" i="11"/>
  <c r="R375" i="11"/>
  <c r="Q376" i="11"/>
  <c r="R376" i="11"/>
  <c r="Q377" i="11"/>
  <c r="R377" i="11"/>
  <c r="Q378" i="11"/>
  <c r="R378" i="11"/>
  <c r="Q379" i="11"/>
  <c r="R379" i="11"/>
  <c r="Q380" i="11"/>
  <c r="R380" i="11"/>
  <c r="Q381" i="11"/>
  <c r="R381" i="11"/>
  <c r="Q382" i="11"/>
  <c r="R382" i="11"/>
  <c r="Q383" i="11"/>
  <c r="R383" i="11"/>
  <c r="Q384" i="11"/>
  <c r="R384" i="11"/>
  <c r="Q385" i="11"/>
  <c r="R385" i="11"/>
  <c r="Q386" i="11"/>
  <c r="R386" i="11"/>
  <c r="Q387" i="11"/>
  <c r="R387" i="11"/>
  <c r="Q388" i="11"/>
  <c r="R388" i="11"/>
  <c r="Q389" i="11"/>
  <c r="R389" i="11"/>
  <c r="Q390" i="11"/>
  <c r="R390" i="11"/>
  <c r="Q391" i="11"/>
  <c r="R391" i="11"/>
  <c r="Q392" i="11"/>
  <c r="R392" i="11"/>
  <c r="Q393" i="11"/>
  <c r="R393" i="11"/>
  <c r="Q394" i="11"/>
  <c r="R394" i="11"/>
  <c r="Q395" i="11"/>
  <c r="R395" i="11"/>
  <c r="Q396" i="11"/>
  <c r="R396" i="11"/>
  <c r="Q397" i="11"/>
  <c r="R397" i="11"/>
  <c r="Q398" i="11"/>
  <c r="R398" i="11"/>
  <c r="Q399" i="11"/>
  <c r="R399" i="11"/>
  <c r="Q400" i="11"/>
  <c r="R400" i="11"/>
  <c r="Q401" i="11"/>
  <c r="R401" i="11"/>
  <c r="Q402" i="11"/>
  <c r="R402" i="11"/>
  <c r="Q403" i="11"/>
  <c r="R403" i="11"/>
  <c r="Q404" i="11"/>
  <c r="R404" i="11"/>
  <c r="Q405" i="11"/>
  <c r="R405" i="11"/>
  <c r="Q406" i="11"/>
  <c r="R406" i="11"/>
  <c r="Q407" i="11"/>
  <c r="R407" i="11"/>
  <c r="Q408" i="11"/>
  <c r="R408" i="11"/>
  <c r="Q409" i="11"/>
  <c r="R409" i="11"/>
  <c r="Q410" i="11"/>
  <c r="R410" i="11"/>
  <c r="Q411" i="11"/>
  <c r="R411" i="11"/>
  <c r="Q412" i="11"/>
  <c r="R412" i="11"/>
  <c r="Q413" i="11"/>
  <c r="R413" i="11"/>
  <c r="R285" i="11"/>
  <c r="Q285" i="11"/>
  <c r="O319" i="11"/>
  <c r="P319" i="11" s="1"/>
  <c r="O285" i="11"/>
  <c r="P285" i="11" s="1"/>
  <c r="O286" i="11"/>
  <c r="P286" i="11" s="1"/>
  <c r="O287" i="11"/>
  <c r="P287" i="11" s="1"/>
  <c r="O288" i="11"/>
  <c r="P288" i="11" s="1"/>
  <c r="O289" i="11"/>
  <c r="P289" i="11" s="1"/>
  <c r="O290" i="11"/>
  <c r="P290" i="11" s="1"/>
  <c r="O291" i="11"/>
  <c r="O292" i="11"/>
  <c r="P292" i="11" s="1"/>
  <c r="O293" i="11"/>
  <c r="O294" i="11"/>
  <c r="P294" i="11" s="1"/>
  <c r="O295" i="11"/>
  <c r="P295" i="11" s="1"/>
  <c r="O296" i="11"/>
  <c r="P296" i="11" s="1"/>
  <c r="O297" i="11"/>
  <c r="P297" i="11" s="1"/>
  <c r="O298" i="11"/>
  <c r="P298" i="11" s="1"/>
  <c r="O299" i="11"/>
  <c r="P299" i="11" s="1"/>
  <c r="O300" i="11"/>
  <c r="P300" i="11" s="1"/>
  <c r="O301" i="11"/>
  <c r="P301" i="11" s="1"/>
  <c r="O302" i="11"/>
  <c r="P302" i="11" s="1"/>
  <c r="O303" i="11"/>
  <c r="P303" i="11" s="1"/>
  <c r="O304" i="11"/>
  <c r="P304" i="11" s="1"/>
  <c r="O305" i="11"/>
  <c r="P305" i="11" s="1"/>
  <c r="O306" i="11"/>
  <c r="P306" i="11" s="1"/>
  <c r="O307" i="11"/>
  <c r="P307" i="11" s="1"/>
  <c r="O308" i="11"/>
  <c r="P308" i="11" s="1"/>
  <c r="O309" i="11"/>
  <c r="P309" i="11" s="1"/>
  <c r="O310" i="11"/>
  <c r="P310" i="11" s="1"/>
  <c r="O312" i="11"/>
  <c r="P312" i="11" s="1"/>
  <c r="O313" i="11"/>
  <c r="P313" i="11" s="1"/>
  <c r="O314" i="11"/>
  <c r="O315" i="11"/>
  <c r="P315" i="11" s="1"/>
  <c r="O316" i="11"/>
  <c r="O317" i="11"/>
  <c r="O318" i="11"/>
  <c r="P318" i="11" s="1"/>
  <c r="O320" i="11"/>
  <c r="P320" i="11" s="1"/>
  <c r="O321" i="11"/>
  <c r="P321" i="11" s="1"/>
  <c r="O322" i="11"/>
  <c r="P322" i="11" s="1"/>
  <c r="O323" i="11"/>
  <c r="P323" i="11" s="1"/>
  <c r="O324" i="11"/>
  <c r="P324" i="11" s="1"/>
  <c r="O325" i="11"/>
  <c r="P325" i="11" s="1"/>
  <c r="O326" i="11"/>
  <c r="P326" i="11" s="1"/>
  <c r="O327" i="11"/>
  <c r="P327" i="11" s="1"/>
  <c r="O328" i="11"/>
  <c r="P328" i="11" s="1"/>
  <c r="O329" i="11"/>
  <c r="P329" i="11" s="1"/>
  <c r="O330" i="11"/>
  <c r="P330" i="11" s="1"/>
  <c r="O331" i="11"/>
  <c r="P331" i="11" s="1"/>
  <c r="O332" i="11"/>
  <c r="P332" i="11" s="1"/>
  <c r="O333" i="11"/>
  <c r="O334" i="11"/>
  <c r="O335" i="11"/>
  <c r="P335" i="11" s="1"/>
  <c r="O336" i="11"/>
  <c r="P336" i="11" s="1"/>
  <c r="O337" i="11"/>
  <c r="P337" i="11" s="1"/>
  <c r="O338" i="11"/>
  <c r="P338" i="11" s="1"/>
  <c r="O339" i="11"/>
  <c r="P339" i="11" s="1"/>
  <c r="O340" i="11"/>
  <c r="P340" i="11" s="1"/>
  <c r="O341" i="11"/>
  <c r="O342" i="11"/>
  <c r="P342" i="11" s="1"/>
  <c r="O343" i="11"/>
  <c r="P343" i="11" s="1"/>
  <c r="O344" i="11"/>
  <c r="P344" i="11" s="1"/>
  <c r="O345" i="11"/>
  <c r="P345" i="11" s="1"/>
  <c r="O346" i="11"/>
  <c r="P346" i="11" s="1"/>
  <c r="O347" i="11"/>
  <c r="P347" i="11" s="1"/>
  <c r="O348" i="11"/>
  <c r="P348" i="11" s="1"/>
  <c r="O349" i="11"/>
  <c r="O351" i="11"/>
  <c r="P351" i="11" s="1"/>
  <c r="O352" i="11"/>
  <c r="P352" i="11" s="1"/>
  <c r="O353" i="11"/>
  <c r="P353" i="11" s="1"/>
  <c r="O354" i="11"/>
  <c r="P354" i="11" s="1"/>
  <c r="O355" i="11"/>
  <c r="P355" i="11" s="1"/>
  <c r="O356" i="11"/>
  <c r="P356" i="11" s="1"/>
  <c r="O357" i="11"/>
  <c r="P357" i="11" s="1"/>
  <c r="O358" i="11"/>
  <c r="P358" i="11" s="1"/>
  <c r="O359" i="11"/>
  <c r="P359" i="11" s="1"/>
  <c r="O360" i="11"/>
  <c r="P360" i="11" s="1"/>
  <c r="O361" i="11"/>
  <c r="P361" i="11" s="1"/>
  <c r="O362" i="11"/>
  <c r="P362" i="11" s="1"/>
  <c r="O363" i="11"/>
  <c r="P363" i="11" s="1"/>
  <c r="O364" i="11"/>
  <c r="P364" i="11" s="1"/>
  <c r="O365" i="11"/>
  <c r="P365" i="11" s="1"/>
  <c r="O366" i="11"/>
  <c r="P366" i="11" s="1"/>
  <c r="O367" i="11"/>
  <c r="P367" i="11" s="1"/>
  <c r="O368" i="11"/>
  <c r="P368" i="11" s="1"/>
  <c r="O369" i="11"/>
  <c r="P369" i="11" s="1"/>
  <c r="O370" i="11"/>
  <c r="P370" i="11" s="1"/>
  <c r="O371" i="11"/>
  <c r="P371" i="11" s="1"/>
  <c r="O372" i="11"/>
  <c r="P372" i="11" s="1"/>
  <c r="O373" i="11"/>
  <c r="P373" i="11" s="1"/>
  <c r="O374" i="11"/>
  <c r="P374" i="11" s="1"/>
  <c r="O375" i="11"/>
  <c r="P375" i="11" s="1"/>
  <c r="O376" i="11"/>
  <c r="P376" i="11" s="1"/>
  <c r="O377" i="11"/>
  <c r="P377" i="11" s="1"/>
  <c r="O378" i="11"/>
  <c r="P378" i="11" s="1"/>
  <c r="O379" i="11"/>
  <c r="P379" i="11" s="1"/>
  <c r="O380" i="11"/>
  <c r="P380" i="11" s="1"/>
  <c r="O381" i="11"/>
  <c r="P381" i="11" s="1"/>
  <c r="O382" i="11"/>
  <c r="P382" i="11" s="1"/>
  <c r="O383" i="11"/>
  <c r="P383" i="11" s="1"/>
  <c r="O384" i="11"/>
  <c r="O385" i="11"/>
  <c r="P385" i="11" s="1"/>
  <c r="O386" i="11"/>
  <c r="P386" i="11" s="1"/>
  <c r="O387" i="11"/>
  <c r="P387" i="11" s="1"/>
  <c r="O388" i="11"/>
  <c r="P388" i="11" s="1"/>
  <c r="O389" i="11"/>
  <c r="P389" i="11" s="1"/>
  <c r="O390" i="11"/>
  <c r="P390" i="11" s="1"/>
  <c r="O391" i="11"/>
  <c r="P391" i="11" s="1"/>
  <c r="O392" i="11"/>
  <c r="P392" i="11" s="1"/>
  <c r="O393" i="11"/>
  <c r="P393" i="11" s="1"/>
  <c r="O394" i="11"/>
  <c r="P394" i="11" s="1"/>
  <c r="O395" i="11"/>
  <c r="P395" i="11" s="1"/>
  <c r="O396" i="11"/>
  <c r="P396" i="11" s="1"/>
  <c r="O397" i="11"/>
  <c r="P397" i="11" s="1"/>
  <c r="O398" i="11"/>
  <c r="P398" i="11" s="1"/>
  <c r="O399" i="11"/>
  <c r="P399" i="11" s="1"/>
  <c r="O400" i="11"/>
  <c r="P400" i="11" s="1"/>
  <c r="O401" i="11"/>
  <c r="P401" i="11" s="1"/>
  <c r="O402" i="11"/>
  <c r="P402" i="11" s="1"/>
  <c r="O403" i="11"/>
  <c r="P403" i="11" s="1"/>
  <c r="O404" i="11"/>
  <c r="P404" i="11" s="1"/>
  <c r="O405" i="11"/>
  <c r="P405" i="11" s="1"/>
  <c r="O406" i="11"/>
  <c r="O407" i="11"/>
  <c r="P407" i="11" s="1"/>
  <c r="O408" i="11"/>
  <c r="P408" i="11" s="1"/>
  <c r="O409" i="11"/>
  <c r="P409" i="11" s="1"/>
  <c r="O410" i="11"/>
  <c r="P410" i="11" s="1"/>
  <c r="O411" i="11"/>
  <c r="P411" i="11" s="1"/>
  <c r="O412" i="11"/>
  <c r="P412" i="11" s="1"/>
  <c r="O413" i="11"/>
  <c r="P413" i="11" s="1"/>
  <c r="O311" i="11"/>
  <c r="P311" i="11" s="1"/>
  <c r="P291" i="11"/>
  <c r="P293" i="11"/>
  <c r="P314" i="11"/>
  <c r="P316" i="11"/>
  <c r="P317" i="11"/>
  <c r="P333" i="11"/>
  <c r="P334" i="11"/>
  <c r="P341" i="11"/>
  <c r="P349" i="11"/>
  <c r="P384" i="11"/>
  <c r="P406" i="11"/>
  <c r="G96" i="2" l="1"/>
  <c r="J107" i="2"/>
  <c r="K107" i="2" s="1"/>
  <c r="L107" i="2" s="1"/>
  <c r="E107" i="2" s="1"/>
  <c r="W742" i="10"/>
  <c r="W678" i="10"/>
  <c r="W686" i="10"/>
  <c r="K154" i="2"/>
  <c r="L154" i="2" s="1"/>
  <c r="E154" i="2" s="1"/>
  <c r="K155" i="2"/>
  <c r="L155" i="2" s="1"/>
  <c r="E155" i="2" s="1"/>
  <c r="K209" i="2"/>
  <c r="L209" i="2" s="1"/>
  <c r="E209" i="2" s="1"/>
  <c r="K210" i="2"/>
  <c r="L210" i="2" s="1"/>
  <c r="E210" i="2" s="1"/>
  <c r="K200" i="2"/>
  <c r="L200" i="2" s="1"/>
  <c r="E200" i="2" s="1"/>
  <c r="K201" i="2"/>
  <c r="L201" i="2" s="1"/>
  <c r="E201" i="2" s="1"/>
  <c r="W680" i="10"/>
  <c r="W673" i="10"/>
  <c r="W728" i="10"/>
  <c r="W735" i="10"/>
  <c r="W743" i="10"/>
  <c r="W778" i="10"/>
  <c r="W832" i="10"/>
  <c r="W884" i="10"/>
  <c r="W1135" i="10"/>
  <c r="W907" i="10"/>
  <c r="W1158" i="10"/>
  <c r="W1002" i="10"/>
  <c r="W1253" i="10"/>
  <c r="W856" i="10"/>
  <c r="W1065" i="10"/>
  <c r="W817" i="10"/>
  <c r="W1068" i="10"/>
  <c r="W760" i="10"/>
  <c r="W727" i="10"/>
  <c r="W883" i="10"/>
  <c r="W1134" i="10"/>
  <c r="W980" i="10"/>
  <c r="W1189" i="10"/>
  <c r="W922" i="10"/>
  <c r="W1173" i="10"/>
  <c r="W897" i="10"/>
  <c r="W1148" i="10"/>
  <c r="W872" i="10"/>
  <c r="W1123" i="10"/>
  <c r="W906" i="10"/>
  <c r="W1157" i="10"/>
  <c r="W999" i="10"/>
  <c r="W1250" i="10"/>
  <c r="W923" i="10"/>
  <c r="W1174" i="10"/>
  <c r="W854" i="10"/>
  <c r="W1063" i="10"/>
  <c r="W719" i="10"/>
  <c r="W744" i="10"/>
  <c r="W957" i="10"/>
  <c r="W1166" i="10"/>
  <c r="W937" i="10"/>
  <c r="W1188" i="10"/>
  <c r="W971" i="10"/>
  <c r="W1180" i="10"/>
  <c r="W921" i="10"/>
  <c r="W1172" i="10"/>
  <c r="W896" i="10"/>
  <c r="W1147" i="10"/>
  <c r="W871" i="10"/>
  <c r="W1122" i="10"/>
  <c r="W947" i="10"/>
  <c r="W1156" i="10"/>
  <c r="W805" i="10"/>
  <c r="W1056" i="10"/>
  <c r="W803" i="10"/>
  <c r="W1054" i="10"/>
  <c r="W996" i="10"/>
  <c r="W1247" i="10"/>
  <c r="W992" i="10"/>
  <c r="W1243" i="10"/>
  <c r="W873" i="10"/>
  <c r="W1124" i="10"/>
  <c r="W857" i="10"/>
  <c r="W1066" i="10"/>
  <c r="W880" i="10"/>
  <c r="W1089" i="10"/>
  <c r="W978" i="10"/>
  <c r="W1187" i="10"/>
  <c r="W970" i="10"/>
  <c r="W1179" i="10"/>
  <c r="W920" i="10"/>
  <c r="W1171" i="10"/>
  <c r="W892" i="10"/>
  <c r="W1143" i="10"/>
  <c r="W946" i="10"/>
  <c r="W1155" i="10"/>
  <c r="W984" i="10"/>
  <c r="W1235" i="10"/>
  <c r="W867" i="10"/>
  <c r="W1076" i="10"/>
  <c r="W865" i="10"/>
  <c r="W1074" i="10"/>
  <c r="W852" i="10"/>
  <c r="W1061" i="10"/>
  <c r="W850" i="10"/>
  <c r="W1059" i="10"/>
  <c r="W848" i="10"/>
  <c r="W1057" i="10"/>
  <c r="W707" i="10"/>
  <c r="W887" i="10"/>
  <c r="W1138" i="10"/>
  <c r="W919" i="10"/>
  <c r="W1170" i="10"/>
  <c r="W894" i="10"/>
  <c r="W1145" i="10"/>
  <c r="W891" i="10"/>
  <c r="W1142" i="10"/>
  <c r="W903" i="10"/>
  <c r="W1154" i="10"/>
  <c r="W989" i="10"/>
  <c r="W1240" i="10"/>
  <c r="W994" i="10"/>
  <c r="W1245" i="10"/>
  <c r="W818" i="10"/>
  <c r="W1069" i="10"/>
  <c r="W858" i="10"/>
  <c r="W1067" i="10"/>
  <c r="W870" i="10"/>
  <c r="W1011" i="10"/>
  <c r="W877" i="10"/>
  <c r="W869" i="10"/>
  <c r="W721" i="10"/>
  <c r="W898" i="10"/>
  <c r="W1149" i="10"/>
  <c r="W899" i="10"/>
  <c r="W1150" i="10"/>
  <c r="W664" i="10"/>
  <c r="W656" i="10"/>
  <c r="W649" i="10"/>
  <c r="W683" i="10"/>
  <c r="W676" i="10"/>
  <c r="W668" i="10"/>
  <c r="W713" i="10"/>
  <c r="W716" i="10"/>
  <c r="W738" i="10"/>
  <c r="W912" i="10"/>
  <c r="W1163" i="10"/>
  <c r="W908" i="10"/>
  <c r="W1159" i="10"/>
  <c r="W934" i="10"/>
  <c r="W1185" i="10"/>
  <c r="W926" i="10"/>
  <c r="W1177" i="10"/>
  <c r="W918" i="10"/>
  <c r="W1169" i="10"/>
  <c r="W893" i="10"/>
  <c r="W1144" i="10"/>
  <c r="W890" i="10"/>
  <c r="W1141" i="10"/>
  <c r="W902" i="10"/>
  <c r="W1153" i="10"/>
  <c r="W840" i="10"/>
  <c r="W1091" i="10"/>
  <c r="W986" i="10"/>
  <c r="W1237" i="10"/>
  <c r="W991" i="10"/>
  <c r="W1242" i="10"/>
  <c r="W876" i="10"/>
  <c r="W861" i="10"/>
  <c r="W1070" i="10"/>
  <c r="W663" i="10"/>
  <c r="W655" i="10"/>
  <c r="W648" i="10"/>
  <c r="W682" i="10"/>
  <c r="W723" i="10"/>
  <c r="W737" i="10"/>
  <c r="W886" i="10"/>
  <c r="W1137" i="10"/>
  <c r="W910" i="10"/>
  <c r="W1161" i="10"/>
  <c r="W975" i="10"/>
  <c r="W1184" i="10"/>
  <c r="W925" i="10"/>
  <c r="W1176" i="10"/>
  <c r="W917" i="10"/>
  <c r="W1168" i="10"/>
  <c r="W875" i="10"/>
  <c r="W1126" i="10"/>
  <c r="W889" i="10"/>
  <c r="W1140" i="10"/>
  <c r="W901" i="10"/>
  <c r="W1152" i="10"/>
  <c r="W1000" i="10"/>
  <c r="W1251" i="10"/>
  <c r="W983" i="10"/>
  <c r="W1234" i="10"/>
  <c r="W846" i="10"/>
  <c r="W1055" i="10"/>
  <c r="W802" i="10"/>
  <c r="W1053" i="10"/>
  <c r="W939" i="10"/>
  <c r="W1190" i="10"/>
  <c r="W800" i="10"/>
  <c r="W1051" i="10"/>
  <c r="W731" i="10"/>
  <c r="W885" i="10"/>
  <c r="W1136" i="10"/>
  <c r="W909" i="10"/>
  <c r="W1160" i="10"/>
  <c r="W966" i="10"/>
  <c r="W1175" i="10"/>
  <c r="W916" i="10"/>
  <c r="W1167" i="10"/>
  <c r="W874" i="10"/>
  <c r="W1125" i="10"/>
  <c r="W888" i="10"/>
  <c r="W1139" i="10"/>
  <c r="W900" i="10"/>
  <c r="W1151" i="10"/>
  <c r="W988" i="10"/>
  <c r="W1239" i="10"/>
  <c r="W822" i="10"/>
  <c r="W1073" i="10"/>
  <c r="W809" i="10"/>
  <c r="W1060" i="10"/>
  <c r="W807" i="10"/>
  <c r="W1058" i="10"/>
  <c r="W949" i="10"/>
  <c r="W981" i="10"/>
  <c r="W931" i="10"/>
  <c r="W930" i="10"/>
  <c r="W958" i="10"/>
  <c r="W652" i="10"/>
  <c r="W847" i="10"/>
  <c r="W1038" i="10"/>
  <c r="W659" i="10"/>
  <c r="W859" i="10"/>
  <c r="W596" i="10"/>
  <c r="W620" i="10"/>
  <c r="W597" i="10"/>
  <c r="W643" i="10"/>
  <c r="W627" i="10"/>
  <c r="W628" i="10"/>
  <c r="W657" i="10"/>
  <c r="W650" i="10"/>
  <c r="W684" i="10"/>
  <c r="W667" i="10"/>
  <c r="W691" i="10"/>
  <c r="W732" i="10"/>
  <c r="W724" i="10"/>
  <c r="W717" i="10"/>
  <c r="W739" i="10"/>
  <c r="W913" i="10"/>
  <c r="W935" i="10"/>
  <c r="W927" i="10"/>
  <c r="W863" i="10"/>
  <c r="W813" i="10"/>
  <c r="W811" i="10"/>
  <c r="W779" i="10"/>
  <c r="W777" i="10"/>
  <c r="W820" i="10"/>
  <c r="W752" i="10"/>
  <c r="W750" i="10"/>
  <c r="W748" i="10"/>
  <c r="W793" i="10"/>
  <c r="W791" i="10"/>
  <c r="W789" i="10"/>
  <c r="W787" i="10"/>
  <c r="W757" i="10"/>
  <c r="W755" i="10"/>
  <c r="W786" i="10"/>
  <c r="W795" i="10"/>
  <c r="W776" i="10"/>
  <c r="W783" i="10"/>
  <c r="W768" i="10"/>
  <c r="W764" i="10"/>
  <c r="W762" i="10"/>
  <c r="W746" i="10"/>
  <c r="W995" i="10"/>
  <c r="W1037" i="10"/>
  <c r="W860" i="10"/>
  <c r="W952" i="10"/>
  <c r="W833" i="10"/>
  <c r="W705" i="10"/>
  <c r="W711" i="10"/>
  <c r="W715" i="10"/>
  <c r="W772" i="10"/>
  <c r="W933" i="10"/>
  <c r="W855" i="10"/>
  <c r="W944" i="10"/>
  <c r="W965" i="10"/>
  <c r="W829" i="10"/>
  <c r="W799" i="10"/>
  <c r="W706" i="10"/>
  <c r="W699" i="10"/>
  <c r="W773" i="10"/>
  <c r="W698" i="10"/>
  <c r="W730" i="10"/>
  <c r="W804" i="10"/>
  <c r="W594" i="10"/>
  <c r="W633" i="10"/>
  <c r="W662" i="10"/>
  <c r="W644" i="10"/>
  <c r="W647" i="10"/>
  <c r="W681" i="10"/>
  <c r="W674" i="10"/>
  <c r="W689" i="10"/>
  <c r="W704" i="10"/>
  <c r="W697" i="10"/>
  <c r="W710" i="10"/>
  <c r="W729" i="10"/>
  <c r="W722" i="10"/>
  <c r="W714" i="10"/>
  <c r="W736" i="10"/>
  <c r="W771" i="10"/>
  <c r="W932" i="10"/>
  <c r="W924" i="10"/>
  <c r="W862" i="10"/>
  <c r="W826" i="10"/>
  <c r="W824" i="10"/>
  <c r="W990" i="10"/>
  <c r="W1032" i="10"/>
  <c r="W993" i="10"/>
  <c r="W1035" i="10"/>
  <c r="W968" i="10"/>
  <c r="W842" i="10"/>
  <c r="W976" i="10"/>
  <c r="W1026" i="10"/>
  <c r="W1034" i="10"/>
  <c r="W841" i="10"/>
  <c r="W961" i="10"/>
  <c r="W940" i="10"/>
  <c r="W954" i="10"/>
  <c r="W942" i="10"/>
  <c r="W774" i="10"/>
  <c r="W797" i="10"/>
  <c r="W781" i="10"/>
  <c r="W985" i="10"/>
  <c r="W1027" i="10"/>
  <c r="W814" i="10"/>
  <c r="W812" i="10"/>
  <c r="W815" i="10"/>
  <c r="W821" i="10"/>
  <c r="W819" i="10"/>
  <c r="W753" i="10"/>
  <c r="W751" i="10"/>
  <c r="W749" i="10"/>
  <c r="W747" i="10"/>
  <c r="W792" i="10"/>
  <c r="W790" i="10"/>
  <c r="W788" i="10"/>
  <c r="W754" i="10"/>
  <c r="W758" i="10"/>
  <c r="W756" i="10"/>
  <c r="W785" i="10"/>
  <c r="W798" i="10"/>
  <c r="W796" i="10"/>
  <c r="W794" i="10"/>
  <c r="W784" i="10"/>
  <c r="W782" i="10"/>
  <c r="W767" i="10"/>
  <c r="W765" i="10"/>
  <c r="W763" i="10"/>
  <c r="W761" i="10"/>
  <c r="W943" i="10"/>
  <c r="W851" i="10"/>
  <c r="W955" i="10"/>
  <c r="W844" i="10"/>
  <c r="W960" i="10"/>
  <c r="W834" i="10"/>
  <c r="W1042" i="10"/>
  <c r="W941" i="10"/>
  <c r="W972" i="10"/>
  <c r="W1028" i="10"/>
  <c r="W969" i="10"/>
  <c r="W831" i="10"/>
  <c r="W669" i="10"/>
  <c r="W766" i="10"/>
  <c r="W839" i="10"/>
  <c r="W639" i="10"/>
  <c r="W654" i="10"/>
  <c r="W696" i="10"/>
  <c r="W770" i="10"/>
  <c r="W592" i="10"/>
  <c r="W623" i="10"/>
  <c r="W615" i="10"/>
  <c r="W638" i="10"/>
  <c r="W631" i="10"/>
  <c r="W660" i="10"/>
  <c r="W653" i="10"/>
  <c r="W645" i="10"/>
  <c r="W679" i="10"/>
  <c r="W672" i="10"/>
  <c r="W687" i="10"/>
  <c r="W702" i="10"/>
  <c r="W695" i="10"/>
  <c r="W708" i="10"/>
  <c r="W720" i="10"/>
  <c r="W745" i="10"/>
  <c r="W769" i="10"/>
  <c r="W938" i="10"/>
  <c r="W982" i="10"/>
  <c r="W1024" i="10"/>
  <c r="W951" i="10"/>
  <c r="W963" i="10"/>
  <c r="W830" i="10"/>
  <c r="W780" i="10"/>
  <c r="W1036" i="10"/>
  <c r="W849" i="10"/>
  <c r="W868" i="10"/>
  <c r="W1033" i="10"/>
  <c r="W977" i="10"/>
  <c r="W973" i="10"/>
  <c r="W836" i="10"/>
  <c r="W950" i="10"/>
  <c r="W1044" i="10"/>
  <c r="W1025" i="10"/>
  <c r="W692" i="10"/>
  <c r="W816" i="10"/>
  <c r="W905" i="10"/>
  <c r="W853" i="10"/>
  <c r="W987" i="10"/>
  <c r="W1029" i="10"/>
  <c r="W828" i="10"/>
  <c r="W959" i="10"/>
  <c r="W837" i="10"/>
  <c r="W1041" i="10"/>
  <c r="W964" i="10"/>
  <c r="W864" i="10"/>
  <c r="W948" i="10"/>
  <c r="W962" i="10"/>
  <c r="W998" i="10"/>
  <c r="W1040" i="10"/>
  <c r="W759" i="10"/>
  <c r="W1031" i="10"/>
  <c r="W612" i="10"/>
  <c r="W624" i="10"/>
  <c r="W609" i="10"/>
  <c r="W661" i="10"/>
  <c r="W646" i="10"/>
  <c r="W688" i="10"/>
  <c r="W703" i="10"/>
  <c r="W709" i="10"/>
  <c r="W591" i="10"/>
  <c r="W622" i="10"/>
  <c r="W599" i="10"/>
  <c r="W637" i="10"/>
  <c r="W630" i="10"/>
  <c r="W666" i="10"/>
  <c r="W701" i="10"/>
  <c r="W694" i="10"/>
  <c r="W734" i="10"/>
  <c r="W726" i="10"/>
  <c r="W741" i="10"/>
  <c r="W915" i="10"/>
  <c r="W882" i="10"/>
  <c r="W929" i="10"/>
  <c r="W621" i="10"/>
  <c r="W613" i="10"/>
  <c r="W598" i="10"/>
  <c r="W636" i="10"/>
  <c r="W629" i="10"/>
  <c r="W658" i="10"/>
  <c r="W651" i="10"/>
  <c r="W677" i="10"/>
  <c r="W670" i="10"/>
  <c r="W685" i="10"/>
  <c r="W700" i="10"/>
  <c r="W693" i="10"/>
  <c r="W733" i="10"/>
  <c r="W725" i="10"/>
  <c r="W718" i="10"/>
  <c r="W740" i="10"/>
  <c r="W775" i="10"/>
  <c r="W914" i="10"/>
  <c r="W838" i="10"/>
  <c r="W936" i="10"/>
  <c r="W928" i="10"/>
  <c r="W895" i="10"/>
  <c r="W904" i="10"/>
  <c r="W1001" i="10"/>
  <c r="W1043" i="10"/>
  <c r="W825" i="10"/>
  <c r="W823" i="10"/>
  <c r="W810" i="10"/>
  <c r="W808" i="10"/>
  <c r="W806" i="10"/>
  <c r="W835" i="10"/>
  <c r="W967" i="10"/>
  <c r="W827" i="10"/>
  <c r="W979" i="10"/>
  <c r="W712" i="10"/>
  <c r="W801" i="10"/>
  <c r="W945" i="10"/>
  <c r="W845" i="10"/>
  <c r="W956" i="10"/>
  <c r="W974" i="10"/>
  <c r="W675" i="10"/>
  <c r="W338" i="10"/>
  <c r="W665" i="10"/>
  <c r="W605" i="10"/>
  <c r="W602" i="10"/>
  <c r="W607" i="10"/>
  <c r="W690" i="10"/>
  <c r="W323" i="10"/>
  <c r="W671" i="10"/>
  <c r="W381" i="10"/>
  <c r="W601" i="10"/>
  <c r="W604" i="10"/>
  <c r="W608" i="10"/>
  <c r="W606" i="10"/>
  <c r="W634" i="10"/>
  <c r="W172" i="10"/>
  <c r="W146" i="10"/>
  <c r="W311" i="10"/>
  <c r="W170" i="10"/>
  <c r="W272" i="10"/>
  <c r="W150" i="10"/>
  <c r="W173" i="10"/>
  <c r="W171" i="10"/>
  <c r="W149" i="10"/>
  <c r="W383" i="10"/>
  <c r="W271" i="10"/>
  <c r="W143" i="10"/>
  <c r="W277" i="10"/>
  <c r="W145" i="10"/>
  <c r="W228" i="10"/>
  <c r="W226" i="10"/>
  <c r="W224" i="10"/>
  <c r="W219" i="10"/>
  <c r="W221" i="10"/>
  <c r="W370" i="10"/>
  <c r="W336" i="10"/>
  <c r="W288" i="10"/>
  <c r="W190" i="10"/>
  <c r="W227" i="10"/>
  <c r="W225" i="10"/>
  <c r="W223" i="10"/>
  <c r="W155" i="10"/>
  <c r="W117" i="10"/>
  <c r="W160" i="10"/>
  <c r="W330" i="10"/>
  <c r="W390" i="10"/>
  <c r="W3" i="10"/>
  <c r="W329" i="10"/>
  <c r="W2" i="10"/>
  <c r="W62" i="10"/>
  <c r="W54" i="10"/>
  <c r="W66" i="10"/>
  <c r="W7" i="10"/>
  <c r="W151" i="10"/>
  <c r="W49" i="10"/>
  <c r="W60" i="10"/>
  <c r="W61" i="10"/>
  <c r="W59" i="10"/>
  <c r="W51" i="10"/>
  <c r="W58" i="10"/>
  <c r="W337" i="10"/>
  <c r="W140" i="10"/>
  <c r="W328" i="10"/>
  <c r="W14" i="10"/>
  <c r="W12" i="10"/>
  <c r="W53" i="10"/>
  <c r="W351" i="10"/>
  <c r="W407" i="10"/>
  <c r="W399" i="10"/>
  <c r="W359" i="10"/>
  <c r="W343" i="10"/>
  <c r="W295" i="10"/>
  <c r="W279" i="10"/>
  <c r="W120" i="10"/>
  <c r="W50" i="10"/>
  <c r="W324" i="10"/>
  <c r="W158" i="10"/>
  <c r="W46" i="10"/>
  <c r="W291" i="10"/>
  <c r="W127" i="10"/>
  <c r="W113" i="10"/>
  <c r="W6" i="10"/>
  <c r="W195" i="10"/>
  <c r="W377" i="10"/>
  <c r="W376" i="10"/>
  <c r="W368" i="10"/>
  <c r="W360" i="10"/>
  <c r="W304" i="10"/>
  <c r="W296" i="10"/>
  <c r="W264" i="10"/>
  <c r="W256" i="10"/>
  <c r="W121" i="10"/>
  <c r="W391" i="10"/>
  <c r="W335" i="10"/>
  <c r="W303" i="10"/>
  <c r="W287" i="10"/>
  <c r="W263" i="10"/>
  <c r="W255" i="10"/>
  <c r="W123" i="10"/>
  <c r="W5" i="10"/>
  <c r="W188" i="10"/>
  <c r="W19" i="10"/>
  <c r="W25" i="10"/>
  <c r="W218" i="10"/>
  <c r="W216" i="10"/>
  <c r="W214" i="10"/>
  <c r="W212" i="10"/>
  <c r="W52" i="10"/>
  <c r="W374" i="10"/>
  <c r="W334" i="10"/>
  <c r="W326" i="10"/>
  <c r="W119" i="10"/>
  <c r="W116" i="10"/>
  <c r="W39" i="10"/>
  <c r="W375" i="10"/>
  <c r="W48" i="10"/>
  <c r="W413" i="10"/>
  <c r="W389" i="10"/>
  <c r="W373" i="10"/>
  <c r="W333" i="10"/>
  <c r="W325" i="10"/>
  <c r="W293" i="10"/>
  <c r="W118" i="10"/>
  <c r="W115" i="10"/>
  <c r="W47" i="10"/>
  <c r="W174" i="10"/>
  <c r="W380" i="10"/>
  <c r="W372" i="10"/>
  <c r="W34" i="10"/>
  <c r="W114" i="10"/>
  <c r="W142" i="10"/>
  <c r="W379" i="10"/>
  <c r="W371" i="10"/>
  <c r="W339" i="10"/>
  <c r="W4" i="10"/>
  <c r="W44" i="10"/>
  <c r="W189" i="10"/>
  <c r="W217" i="10"/>
  <c r="W215" i="10"/>
  <c r="W213" i="10"/>
  <c r="W29" i="10"/>
  <c r="W245" i="10"/>
  <c r="W378" i="10"/>
  <c r="W144" i="10"/>
  <c r="W13" i="10"/>
  <c r="W11" i="10"/>
  <c r="W9" i="10"/>
  <c r="W192" i="10"/>
  <c r="W186" i="10"/>
  <c r="W184" i="10"/>
  <c r="W15" i="10"/>
  <c r="W20" i="10"/>
  <c r="W17" i="10"/>
  <c r="W202" i="10"/>
  <c r="W200" i="10"/>
  <c r="W229" i="10"/>
  <c r="W220" i="10"/>
  <c r="W210" i="10"/>
  <c r="W248" i="10"/>
  <c r="W244" i="10"/>
  <c r="W406" i="10"/>
  <c r="W366" i="10"/>
  <c r="W358" i="10"/>
  <c r="W294" i="10"/>
  <c r="W286" i="10"/>
  <c r="W270" i="10"/>
  <c r="W262" i="10"/>
  <c r="W254" i="10"/>
  <c r="W301" i="10"/>
  <c r="W285" i="10"/>
  <c r="W269" i="10"/>
  <c r="W261" i="10"/>
  <c r="W253" i="10"/>
  <c r="W392" i="10"/>
  <c r="W348" i="10"/>
  <c r="W316" i="10"/>
  <c r="W411" i="10"/>
  <c r="W403" i="10"/>
  <c r="W363" i="10"/>
  <c r="W347" i="10"/>
  <c r="W315" i="10"/>
  <c r="W299" i="10"/>
  <c r="W275" i="10"/>
  <c r="W267" i="10"/>
  <c r="W259" i="10"/>
  <c r="W207" i="10"/>
  <c r="W234" i="10"/>
  <c r="W222" i="10"/>
  <c r="W251" i="10"/>
  <c r="W110" i="10"/>
  <c r="W362" i="10"/>
  <c r="W306" i="10"/>
  <c r="W298" i="10"/>
  <c r="W290" i="10"/>
  <c r="W282" i="10"/>
  <c r="W274" i="10"/>
  <c r="W266" i="10"/>
  <c r="W258" i="10"/>
  <c r="W104" i="10"/>
  <c r="W126" i="10"/>
  <c r="W112" i="10"/>
  <c r="W408" i="10"/>
  <c r="W400" i="10"/>
  <c r="W352" i="10"/>
  <c r="W344" i="10"/>
  <c r="W320" i="10"/>
  <c r="W312" i="10"/>
  <c r="W280" i="10"/>
  <c r="W67" i="10"/>
  <c r="W94" i="10"/>
  <c r="W86" i="10"/>
  <c r="W78" i="10"/>
  <c r="W70" i="10"/>
  <c r="W124" i="10"/>
  <c r="W137" i="10"/>
  <c r="W162" i="10"/>
  <c r="W43" i="10"/>
  <c r="W139" i="10"/>
  <c r="W168" i="10"/>
  <c r="W93" i="10"/>
  <c r="W85" i="10"/>
  <c r="W77" i="10"/>
  <c r="W181" i="10"/>
  <c r="W179" i="10"/>
  <c r="W196" i="10"/>
  <c r="W194" i="10"/>
  <c r="W198" i="10"/>
  <c r="W206" i="10"/>
  <c r="W204" i="10"/>
  <c r="W235" i="10"/>
  <c r="W233" i="10"/>
  <c r="W231" i="10"/>
  <c r="W236" i="10"/>
  <c r="W240" i="10"/>
  <c r="W238" i="10"/>
  <c r="W242" i="10"/>
  <c r="W208" i="10"/>
  <c r="W250" i="10"/>
  <c r="W246" i="10"/>
  <c r="W36" i="10"/>
  <c r="W132" i="10"/>
  <c r="W30" i="10"/>
  <c r="W157" i="10"/>
  <c r="W41" i="10"/>
  <c r="W152" i="10"/>
  <c r="W398" i="10"/>
  <c r="W350" i="10"/>
  <c r="W342" i="10"/>
  <c r="W318" i="10"/>
  <c r="W310" i="10"/>
  <c r="W302" i="10"/>
  <c r="W278" i="10"/>
  <c r="W92" i="10"/>
  <c r="W84" i="10"/>
  <c r="W76" i="10"/>
  <c r="W108" i="10"/>
  <c r="W45" i="10"/>
  <c r="W175" i="10"/>
  <c r="W176" i="10"/>
  <c r="W397" i="10"/>
  <c r="W365" i="10"/>
  <c r="W349" i="10"/>
  <c r="W309" i="10"/>
  <c r="W91" i="10"/>
  <c r="W83" i="10"/>
  <c r="W75" i="10"/>
  <c r="W107" i="10"/>
  <c r="W102" i="10"/>
  <c r="W38" i="10"/>
  <c r="W134" i="10"/>
  <c r="W27" i="10"/>
  <c r="W32" i="10"/>
  <c r="W136" i="10"/>
  <c r="W153" i="10"/>
  <c r="W405" i="10"/>
  <c r="W357" i="10"/>
  <c r="W341" i="10"/>
  <c r="W317" i="10"/>
  <c r="W109" i="10"/>
  <c r="W412" i="10"/>
  <c r="W404" i="10"/>
  <c r="W396" i="10"/>
  <c r="W364" i="10"/>
  <c r="W356" i="10"/>
  <c r="W340" i="10"/>
  <c r="W332" i="10"/>
  <c r="W308" i="10"/>
  <c r="W300" i="10"/>
  <c r="W292" i="10"/>
  <c r="W284" i="10"/>
  <c r="W276" i="10"/>
  <c r="W268" i="10"/>
  <c r="W260" i="10"/>
  <c r="W252" i="10"/>
  <c r="W167" i="10"/>
  <c r="W90" i="10"/>
  <c r="W82" i="10"/>
  <c r="W74" i="10"/>
  <c r="W106" i="10"/>
  <c r="W101" i="10"/>
  <c r="W159" i="10"/>
  <c r="W133" i="10"/>
  <c r="W42" i="10"/>
  <c r="W395" i="10"/>
  <c r="W355" i="10"/>
  <c r="W331" i="10"/>
  <c r="W307" i="10"/>
  <c r="W283" i="10"/>
  <c r="W97" i="10"/>
  <c r="W89" i="10"/>
  <c r="W81" i="10"/>
  <c r="W73" i="10"/>
  <c r="W105" i="10"/>
  <c r="W100" i="10"/>
  <c r="W10" i="10"/>
  <c r="W8" i="10"/>
  <c r="W191" i="10"/>
  <c r="W187" i="10"/>
  <c r="W185" i="10"/>
  <c r="W183" i="10"/>
  <c r="W182" i="10"/>
  <c r="W180" i="10"/>
  <c r="W21" i="10"/>
  <c r="W197" i="10"/>
  <c r="W193" i="10"/>
  <c r="W18" i="10"/>
  <c r="W16" i="10"/>
  <c r="W205" i="10"/>
  <c r="W203" i="10"/>
  <c r="W201" i="10"/>
  <c r="W199" i="10"/>
  <c r="W232" i="10"/>
  <c r="W230" i="10"/>
  <c r="W241" i="10"/>
  <c r="W239" i="10"/>
  <c r="W237" i="10"/>
  <c r="W211" i="10"/>
  <c r="W209" i="10"/>
  <c r="W249" i="10"/>
  <c r="W247" i="10"/>
  <c r="W243" i="10"/>
  <c r="W23" i="10"/>
  <c r="W148" i="10"/>
  <c r="W33" i="10"/>
  <c r="W37" i="10"/>
  <c r="W154" i="10"/>
  <c r="W40" i="10"/>
  <c r="W26" i="10"/>
  <c r="W130" i="10"/>
  <c r="W402" i="10"/>
  <c r="W346" i="10"/>
  <c r="W314" i="10"/>
  <c r="W69" i="10"/>
  <c r="W88" i="10"/>
  <c r="W72" i="10"/>
  <c r="W156" i="10"/>
  <c r="W166" i="10"/>
  <c r="W138" i="10"/>
  <c r="W35" i="10"/>
  <c r="W131" i="10"/>
  <c r="W163" i="10"/>
  <c r="W165" i="10"/>
  <c r="W164" i="10"/>
  <c r="W24" i="10"/>
  <c r="W128" i="10"/>
  <c r="W410" i="10"/>
  <c r="W394" i="10"/>
  <c r="W354" i="10"/>
  <c r="W322" i="10"/>
  <c r="W96" i="10"/>
  <c r="W80" i="10"/>
  <c r="W99" i="10"/>
  <c r="W409" i="10"/>
  <c r="W401" i="10"/>
  <c r="W393" i="10"/>
  <c r="W369" i="10"/>
  <c r="W361" i="10"/>
  <c r="W353" i="10"/>
  <c r="W345" i="10"/>
  <c r="W321" i="10"/>
  <c r="W313" i="10"/>
  <c r="W305" i="10"/>
  <c r="W297" i="10"/>
  <c r="W289" i="10"/>
  <c r="W281" i="10"/>
  <c r="W273" i="10"/>
  <c r="W265" i="10"/>
  <c r="W257" i="10"/>
  <c r="W68" i="10"/>
  <c r="W122" i="10"/>
  <c r="W95" i="10"/>
  <c r="W87" i="10"/>
  <c r="W79" i="10"/>
  <c r="W71" i="10"/>
  <c r="W103" i="10"/>
  <c r="W125" i="10"/>
  <c r="W98" i="10"/>
  <c r="W111" i="10"/>
  <c r="W169" i="10"/>
  <c r="W31" i="10"/>
  <c r="W135" i="10"/>
  <c r="W28" i="10"/>
  <c r="W178" i="10"/>
  <c r="W22" i="10"/>
  <c r="W177" i="10"/>
  <c r="W129" i="10"/>
  <c r="T996" i="10"/>
  <c r="T1020" i="10"/>
  <c r="W583" i="10"/>
  <c r="W575" i="10"/>
  <c r="W567" i="10"/>
  <c r="W559" i="10"/>
  <c r="W551" i="10"/>
  <c r="W543" i="10"/>
  <c r="T1089" i="10"/>
  <c r="W535" i="10"/>
  <c r="T1187" i="10"/>
  <c r="T1179" i="10"/>
  <c r="T1171" i="10"/>
  <c r="W527" i="10"/>
  <c r="W519" i="10"/>
  <c r="W512" i="10"/>
  <c r="T1147" i="10"/>
  <c r="W504" i="10"/>
  <c r="W496" i="10"/>
  <c r="W488" i="10"/>
  <c r="W480" i="10"/>
  <c r="W472" i="10"/>
  <c r="T1142" i="10"/>
  <c r="W464" i="10"/>
  <c r="W456" i="10"/>
  <c r="W448" i="10"/>
  <c r="W440" i="10"/>
  <c r="T1155" i="10"/>
  <c r="W427" i="10"/>
  <c r="W432" i="10"/>
  <c r="T1104" i="10"/>
  <c r="W416" i="10"/>
  <c r="W435" i="10"/>
  <c r="T1150" i="10"/>
  <c r="T720" i="10"/>
  <c r="T726" i="10"/>
  <c r="T813" i="10"/>
  <c r="T930" i="10"/>
  <c r="T953" i="10"/>
  <c r="T719" i="10"/>
  <c r="T724" i="10"/>
  <c r="T766" i="10"/>
  <c r="T751" i="10"/>
  <c r="T782" i="10"/>
  <c r="T820" i="10"/>
  <c r="T842" i="10"/>
  <c r="T827" i="10"/>
  <c r="T865" i="10"/>
  <c r="T858" i="10"/>
  <c r="T888" i="10"/>
  <c r="T881" i="10"/>
  <c r="T910" i="10"/>
  <c r="T903" i="10"/>
  <c r="T917" i="10"/>
  <c r="T922" i="10"/>
  <c r="T937" i="10"/>
  <c r="T952" i="10"/>
  <c r="T945" i="10"/>
  <c r="T985" i="10"/>
  <c r="T977" i="10"/>
  <c r="T970" i="10"/>
  <c r="T992" i="10"/>
  <c r="T995" i="10"/>
  <c r="W590" i="10"/>
  <c r="W582" i="10"/>
  <c r="W574" i="10"/>
  <c r="W566" i="10"/>
  <c r="W558" i="10"/>
  <c r="W550" i="10"/>
  <c r="W542" i="10"/>
  <c r="T1138" i="10"/>
  <c r="W534" i="10"/>
  <c r="T1186" i="10"/>
  <c r="T1178" i="10"/>
  <c r="T1170" i="10"/>
  <c r="W526" i="10"/>
  <c r="W518" i="10"/>
  <c r="W511" i="10"/>
  <c r="T1146" i="10"/>
  <c r="W503" i="10"/>
  <c r="W495" i="10"/>
  <c r="W487" i="10"/>
  <c r="T1126" i="10"/>
  <c r="W479" i="10"/>
  <c r="W471" i="10"/>
  <c r="T1141" i="10"/>
  <c r="W463" i="10"/>
  <c r="W455" i="10"/>
  <c r="W447" i="10"/>
  <c r="W439" i="10"/>
  <c r="T1154" i="10"/>
  <c r="W424" i="10"/>
  <c r="W421" i="10"/>
  <c r="T1253" i="10"/>
  <c r="T1251" i="10"/>
  <c r="T1240" i="10"/>
  <c r="T1238" i="10"/>
  <c r="T1236" i="10"/>
  <c r="T1234" i="10"/>
  <c r="T1249" i="10"/>
  <c r="T1076" i="10"/>
  <c r="T1074" i="10"/>
  <c r="T1061" i="10"/>
  <c r="T1059" i="10"/>
  <c r="T1057" i="10"/>
  <c r="T1056" i="10"/>
  <c r="T1054" i="10"/>
  <c r="T1247" i="10"/>
  <c r="T1065" i="10"/>
  <c r="T1063" i="10"/>
  <c r="T1051" i="10"/>
  <c r="T1244" i="10"/>
  <c r="T1242" i="10"/>
  <c r="T1030" i="10"/>
  <c r="T1028" i="10"/>
  <c r="T1071" i="10"/>
  <c r="T1069" i="10"/>
  <c r="T1067" i="10"/>
  <c r="T1003" i="10"/>
  <c r="T1001" i="10"/>
  <c r="T999" i="10"/>
  <c r="T1044" i="10"/>
  <c r="T1042" i="10"/>
  <c r="T1040" i="10"/>
  <c r="T1038" i="10"/>
  <c r="T1010" i="10"/>
  <c r="T1008" i="10"/>
  <c r="T1006" i="10"/>
  <c r="T1037" i="10"/>
  <c r="T1050" i="10"/>
  <c r="T1048" i="10"/>
  <c r="T1046" i="10"/>
  <c r="T1027" i="10"/>
  <c r="T1034" i="10"/>
  <c r="T1032" i="10"/>
  <c r="T1019" i="10"/>
  <c r="T1017" i="10"/>
  <c r="T1015" i="10"/>
  <c r="T1013" i="10"/>
  <c r="T997" i="10"/>
  <c r="T693" i="10"/>
  <c r="T769" i="10"/>
  <c r="T796" i="10"/>
  <c r="T904" i="10"/>
  <c r="T971" i="10"/>
  <c r="T665" i="10"/>
  <c r="T675" i="10"/>
  <c r="T711" i="10"/>
  <c r="T725" i="10"/>
  <c r="T758" i="10"/>
  <c r="T768" i="10"/>
  <c r="T803" i="10"/>
  <c r="T812" i="10"/>
  <c r="T835" i="10"/>
  <c r="T873" i="10"/>
  <c r="T850" i="10"/>
  <c r="T929" i="10"/>
  <c r="T659" i="10"/>
  <c r="T656" i="10"/>
  <c r="T689" i="10"/>
  <c r="T681" i="10"/>
  <c r="T674" i="10"/>
  <c r="T691" i="10"/>
  <c r="T718" i="10"/>
  <c r="T710" i="10"/>
  <c r="T702" i="10"/>
  <c r="T739" i="10"/>
  <c r="T732" i="10"/>
  <c r="T746" i="10"/>
  <c r="T765" i="10"/>
  <c r="T747" i="10"/>
  <c r="T750" i="10"/>
  <c r="T789" i="10"/>
  <c r="T773" i="10"/>
  <c r="T779" i="10"/>
  <c r="T809" i="10"/>
  <c r="T802" i="10"/>
  <c r="T819" i="10"/>
  <c r="T823" i="10"/>
  <c r="T841" i="10"/>
  <c r="T834" i="10"/>
  <c r="T826" i="10"/>
  <c r="T872" i="10"/>
  <c r="T864" i="10"/>
  <c r="T857" i="10"/>
  <c r="T849" i="10"/>
  <c r="T887" i="10"/>
  <c r="T880" i="10"/>
  <c r="T909" i="10"/>
  <c r="T902" i="10"/>
  <c r="T916" i="10"/>
  <c r="T928" i="10"/>
  <c r="T921" i="10"/>
  <c r="T936" i="10"/>
  <c r="T951" i="10"/>
  <c r="T944" i="10"/>
  <c r="T984" i="10"/>
  <c r="T976" i="10"/>
  <c r="T969" i="10"/>
  <c r="T991" i="10"/>
  <c r="T1026" i="10"/>
  <c r="W589" i="10"/>
  <c r="W581" i="10"/>
  <c r="T1166" i="10"/>
  <c r="W573" i="10"/>
  <c r="W565" i="10"/>
  <c r="W557" i="10"/>
  <c r="W549" i="10"/>
  <c r="W541" i="10"/>
  <c r="T1159" i="10"/>
  <c r="W533" i="10"/>
  <c r="T1185" i="10"/>
  <c r="T1177" i="10"/>
  <c r="T1169" i="10"/>
  <c r="W525" i="10"/>
  <c r="W517" i="10"/>
  <c r="W510" i="10"/>
  <c r="T1145" i="10"/>
  <c r="W502" i="10"/>
  <c r="W494" i="10"/>
  <c r="W486" i="10"/>
  <c r="T1125" i="10"/>
  <c r="W478" i="10"/>
  <c r="W470" i="10"/>
  <c r="T1140" i="10"/>
  <c r="W462" i="10"/>
  <c r="W454" i="10"/>
  <c r="W446" i="10"/>
  <c r="W438" i="10"/>
  <c r="T1153" i="10"/>
  <c r="W429" i="10"/>
  <c r="W434" i="10"/>
  <c r="T1114" i="10"/>
  <c r="W418" i="10"/>
  <c r="T676" i="10"/>
  <c r="T767" i="10"/>
  <c r="T795" i="10"/>
  <c r="T866" i="10"/>
  <c r="T896" i="10"/>
  <c r="T938" i="10"/>
  <c r="T682" i="10"/>
  <c r="T703" i="10"/>
  <c r="T780" i="10"/>
  <c r="T717" i="10"/>
  <c r="T709" i="10"/>
  <c r="T701" i="10"/>
  <c r="T738" i="10"/>
  <c r="T731" i="10"/>
  <c r="T745" i="10"/>
  <c r="T764" i="10"/>
  <c r="T757" i="10"/>
  <c r="T749" i="10"/>
  <c r="T788" i="10"/>
  <c r="T794" i="10"/>
  <c r="T778" i="10"/>
  <c r="T808" i="10"/>
  <c r="T801" i="10"/>
  <c r="T818" i="10"/>
  <c r="T822" i="10"/>
  <c r="T840" i="10"/>
  <c r="T833" i="10"/>
  <c r="T847" i="10"/>
  <c r="T871" i="10"/>
  <c r="T848" i="10"/>
  <c r="T856" i="10"/>
  <c r="T894" i="10"/>
  <c r="T878" i="10"/>
  <c r="T879" i="10"/>
  <c r="T908" i="10"/>
  <c r="T901" i="10"/>
  <c r="T935" i="10"/>
  <c r="T918" i="10"/>
  <c r="T920" i="10"/>
  <c r="T958" i="10"/>
  <c r="T942" i="10"/>
  <c r="T943" i="10"/>
  <c r="T983" i="10"/>
  <c r="T975" i="10"/>
  <c r="T968" i="10"/>
  <c r="T990" i="10"/>
  <c r="T1025" i="10"/>
  <c r="W588" i="10"/>
  <c r="W580" i="10"/>
  <c r="T1165" i="10"/>
  <c r="W572" i="10"/>
  <c r="W564" i="10"/>
  <c r="W556" i="10"/>
  <c r="W548" i="10"/>
  <c r="T1137" i="10"/>
  <c r="W540" i="10"/>
  <c r="T1161" i="10"/>
  <c r="W532" i="10"/>
  <c r="T1184" i="10"/>
  <c r="T1176" i="10"/>
  <c r="T1168" i="10"/>
  <c r="W524" i="10"/>
  <c r="W516" i="10"/>
  <c r="W509" i="10"/>
  <c r="T1144" i="10"/>
  <c r="W501" i="10"/>
  <c r="W493" i="10"/>
  <c r="W485" i="10"/>
  <c r="T1124" i="10"/>
  <c r="W477" i="10"/>
  <c r="W469" i="10"/>
  <c r="T1139" i="10"/>
  <c r="W461" i="10"/>
  <c r="W453" i="10"/>
  <c r="W445" i="10"/>
  <c r="W437" i="10"/>
  <c r="T1152" i="10"/>
  <c r="W426" i="10"/>
  <c r="W431" i="10"/>
  <c r="T1091" i="10"/>
  <c r="W415" i="10"/>
  <c r="T650" i="10"/>
  <c r="T733" i="10"/>
  <c r="T781" i="10"/>
  <c r="T828" i="10"/>
  <c r="T911" i="10"/>
  <c r="T978" i="10"/>
  <c r="T660" i="10"/>
  <c r="T649" i="10"/>
  <c r="T692" i="10"/>
  <c r="T740" i="10"/>
  <c r="T810" i="10"/>
  <c r="T658" i="10"/>
  <c r="T655" i="10"/>
  <c r="T688" i="10"/>
  <c r="T680" i="10"/>
  <c r="T673" i="10"/>
  <c r="T690" i="10"/>
  <c r="T657" i="10"/>
  <c r="T654" i="10"/>
  <c r="T687" i="10"/>
  <c r="T669" i="10"/>
  <c r="T672" i="10"/>
  <c r="T695" i="10"/>
  <c r="T716" i="10"/>
  <c r="T708" i="10"/>
  <c r="T700" i="10"/>
  <c r="T737" i="10"/>
  <c r="T730" i="10"/>
  <c r="T744" i="10"/>
  <c r="T763" i="10"/>
  <c r="T756" i="10"/>
  <c r="T748" i="10"/>
  <c r="T787" i="10"/>
  <c r="T793" i="10"/>
  <c r="T777" i="10"/>
  <c r="T807" i="10"/>
  <c r="T800" i="10"/>
  <c r="T817" i="10"/>
  <c r="T821" i="10"/>
  <c r="T839" i="10"/>
  <c r="T832" i="10"/>
  <c r="T846" i="10"/>
  <c r="T870" i="10"/>
  <c r="T863" i="10"/>
  <c r="T855" i="10"/>
  <c r="T893" i="10"/>
  <c r="T886" i="10"/>
  <c r="T915" i="10"/>
  <c r="T907" i="10"/>
  <c r="T900" i="10"/>
  <c r="T934" i="10"/>
  <c r="T927" i="10"/>
  <c r="T919" i="10"/>
  <c r="T957" i="10"/>
  <c r="T950" i="10"/>
  <c r="T963" i="10"/>
  <c r="T982" i="10"/>
  <c r="T964" i="10"/>
  <c r="T967" i="10"/>
  <c r="T989" i="10"/>
  <c r="T1024" i="10"/>
  <c r="W587" i="10"/>
  <c r="W579" i="10"/>
  <c r="T1164" i="10"/>
  <c r="W571" i="10"/>
  <c r="W563" i="10"/>
  <c r="W555" i="10"/>
  <c r="W547" i="10"/>
  <c r="T1136" i="10"/>
  <c r="W539" i="10"/>
  <c r="T1160" i="10"/>
  <c r="W531" i="10"/>
  <c r="T1183" i="10"/>
  <c r="T1175" i="10"/>
  <c r="T1167" i="10"/>
  <c r="W523" i="10"/>
  <c r="W515" i="10"/>
  <c r="W508" i="10"/>
  <c r="W500" i="10"/>
  <c r="W492" i="10"/>
  <c r="W484" i="10"/>
  <c r="T1123" i="10"/>
  <c r="W476" i="10"/>
  <c r="W468" i="10"/>
  <c r="W460" i="10"/>
  <c r="W452" i="10"/>
  <c r="W444" i="10"/>
  <c r="W436" i="10"/>
  <c r="T1151" i="10"/>
  <c r="W423" i="10"/>
  <c r="W420" i="10"/>
  <c r="T683" i="10"/>
  <c r="T752" i="10"/>
  <c r="T874" i="10"/>
  <c r="T882" i="10"/>
  <c r="T946" i="10"/>
  <c r="T648" i="10"/>
  <c r="T671" i="10"/>
  <c r="T715" i="10"/>
  <c r="T729" i="10"/>
  <c r="T743" i="10"/>
  <c r="T755" i="10"/>
  <c r="T786" i="10"/>
  <c r="T792" i="10"/>
  <c r="T776" i="10"/>
  <c r="T806" i="10"/>
  <c r="T799" i="10"/>
  <c r="T816" i="10"/>
  <c r="T824" i="10"/>
  <c r="T838" i="10"/>
  <c r="T831" i="10"/>
  <c r="T877" i="10"/>
  <c r="T869" i="10"/>
  <c r="T862" i="10"/>
  <c r="T854" i="10"/>
  <c r="T892" i="10"/>
  <c r="T885" i="10"/>
  <c r="T914" i="10"/>
  <c r="T906" i="10"/>
  <c r="T899" i="10"/>
  <c r="T933" i="10"/>
  <c r="T926" i="10"/>
  <c r="T941" i="10"/>
  <c r="T956" i="10"/>
  <c r="T949" i="10"/>
  <c r="T962" i="10"/>
  <c r="T981" i="10"/>
  <c r="T974" i="10"/>
  <c r="T966" i="10"/>
  <c r="T988" i="10"/>
  <c r="T1023" i="10"/>
  <c r="W586" i="10"/>
  <c r="W578" i="10"/>
  <c r="T1163" i="10"/>
  <c r="W570" i="10"/>
  <c r="W562" i="10"/>
  <c r="W554" i="10"/>
  <c r="W546" i="10"/>
  <c r="T1135" i="10"/>
  <c r="W538" i="10"/>
  <c r="T1190" i="10"/>
  <c r="W530" i="10"/>
  <c r="T1182" i="10"/>
  <c r="T1174" i="10"/>
  <c r="W522" i="10"/>
  <c r="W514" i="10"/>
  <c r="W507" i="10"/>
  <c r="W499" i="10"/>
  <c r="W491" i="10"/>
  <c r="W483" i="10"/>
  <c r="T1122" i="10"/>
  <c r="W475" i="10"/>
  <c r="W467" i="10"/>
  <c r="W459" i="10"/>
  <c r="W451" i="10"/>
  <c r="W443" i="10"/>
  <c r="T1158" i="10"/>
  <c r="W428" i="10"/>
  <c r="W433" i="10"/>
  <c r="T1113" i="10"/>
  <c r="W417" i="10"/>
  <c r="T1252" i="10"/>
  <c r="T1250" i="10"/>
  <c r="T1239" i="10"/>
  <c r="T1237" i="10"/>
  <c r="T1235" i="10"/>
  <c r="T1233" i="10"/>
  <c r="T1077" i="10"/>
  <c r="T1075" i="10"/>
  <c r="T1073" i="10"/>
  <c r="T1060" i="10"/>
  <c r="T1058" i="10"/>
  <c r="T1241" i="10"/>
  <c r="T1055" i="10"/>
  <c r="T1053" i="10"/>
  <c r="T1246" i="10"/>
  <c r="T1064" i="10"/>
  <c r="T1062" i="10"/>
  <c r="T1245" i="10"/>
  <c r="T1243" i="10"/>
  <c r="T1066" i="10"/>
  <c r="T1029" i="10"/>
  <c r="T1072" i="10"/>
  <c r="T1070" i="10"/>
  <c r="T1068" i="10"/>
  <c r="T1004" i="10"/>
  <c r="T1002" i="10"/>
  <c r="T1000" i="10"/>
  <c r="T998" i="10"/>
  <c r="T1043" i="10"/>
  <c r="T1041" i="10"/>
  <c r="T1039" i="10"/>
  <c r="T1005" i="10"/>
  <c r="T1009" i="10"/>
  <c r="T1007" i="10"/>
  <c r="T1011" i="10"/>
  <c r="T1036" i="10"/>
  <c r="T1049" i="10"/>
  <c r="T1047" i="10"/>
  <c r="T1045" i="10"/>
  <c r="T1035" i="10"/>
  <c r="T1033" i="10"/>
  <c r="T1031" i="10"/>
  <c r="T1018" i="10"/>
  <c r="T1016" i="10"/>
  <c r="T1014" i="10"/>
  <c r="T1012" i="10"/>
  <c r="T666" i="10"/>
  <c r="T696" i="10"/>
  <c r="T783" i="10"/>
  <c r="T825" i="10"/>
  <c r="T889" i="10"/>
  <c r="T959" i="10"/>
  <c r="T664" i="10"/>
  <c r="T686" i="10"/>
  <c r="T707" i="10"/>
  <c r="T762" i="10"/>
  <c r="T668" i="10"/>
  <c r="T678" i="10"/>
  <c r="T714" i="10"/>
  <c r="T735" i="10"/>
  <c r="T775" i="10"/>
  <c r="T805" i="10"/>
  <c r="T798" i="10"/>
  <c r="T845" i="10"/>
  <c r="T837" i="10"/>
  <c r="T876" i="10"/>
  <c r="T868" i="10"/>
  <c r="T853" i="10"/>
  <c r="T891" i="10"/>
  <c r="T884" i="10"/>
  <c r="T895" i="10"/>
  <c r="T898" i="10"/>
  <c r="T925" i="10"/>
  <c r="T940" i="10"/>
  <c r="T948" i="10"/>
  <c r="T961" i="10"/>
  <c r="T973" i="10"/>
  <c r="T965" i="10"/>
  <c r="T1022" i="10"/>
  <c r="W585" i="10"/>
  <c r="W577" i="10"/>
  <c r="W561" i="10"/>
  <c r="W545" i="10"/>
  <c r="T1134" i="10"/>
  <c r="W537" i="10"/>
  <c r="T1189" i="10"/>
  <c r="W529" i="10"/>
  <c r="T1181" i="10"/>
  <c r="W521" i="10"/>
  <c r="W506" i="10"/>
  <c r="W498" i="10"/>
  <c r="W482" i="10"/>
  <c r="W474" i="10"/>
  <c r="W458" i="10"/>
  <c r="W442" i="10"/>
  <c r="T1157" i="10"/>
  <c r="W425" i="10"/>
  <c r="W414" i="10"/>
  <c r="T661" i="10"/>
  <c r="T712" i="10"/>
  <c r="T704" i="10"/>
  <c r="T759" i="10"/>
  <c r="T811" i="10"/>
  <c r="T843" i="10"/>
  <c r="T859" i="10"/>
  <c r="T851" i="10"/>
  <c r="T923" i="10"/>
  <c r="T993" i="10"/>
  <c r="T653" i="10"/>
  <c r="T679" i="10"/>
  <c r="T723" i="10"/>
  <c r="T699" i="10"/>
  <c r="T736" i="10"/>
  <c r="T772" i="10"/>
  <c r="T663" i="10"/>
  <c r="T652" i="10"/>
  <c r="T685" i="10"/>
  <c r="T670" i="10"/>
  <c r="T722" i="10"/>
  <c r="T706" i="10"/>
  <c r="T698" i="10"/>
  <c r="T728" i="10"/>
  <c r="T742" i="10"/>
  <c r="T761" i="10"/>
  <c r="T754" i="10"/>
  <c r="T771" i="10"/>
  <c r="T785" i="10"/>
  <c r="T791" i="10"/>
  <c r="T815" i="10"/>
  <c r="T830" i="10"/>
  <c r="T861" i="10"/>
  <c r="T913" i="10"/>
  <c r="T932" i="10"/>
  <c r="T955" i="10"/>
  <c r="T980" i="10"/>
  <c r="T987" i="10"/>
  <c r="W569" i="10"/>
  <c r="W553" i="10"/>
  <c r="T1173" i="10"/>
  <c r="W513" i="10"/>
  <c r="T1149" i="10"/>
  <c r="W490" i="10"/>
  <c r="W466" i="10"/>
  <c r="W450" i="10"/>
  <c r="W430" i="10"/>
  <c r="T662" i="10"/>
  <c r="T667" i="10"/>
  <c r="T651" i="10"/>
  <c r="T684" i="10"/>
  <c r="T677" i="10"/>
  <c r="T694" i="10"/>
  <c r="T721" i="10"/>
  <c r="T713" i="10"/>
  <c r="T705" i="10"/>
  <c r="T697" i="10"/>
  <c r="T734" i="10"/>
  <c r="T727" i="10"/>
  <c r="T741" i="10"/>
  <c r="T760" i="10"/>
  <c r="T753" i="10"/>
  <c r="T770" i="10"/>
  <c r="T784" i="10"/>
  <c r="T790" i="10"/>
  <c r="T774" i="10"/>
  <c r="T804" i="10"/>
  <c r="T797" i="10"/>
  <c r="T814" i="10"/>
  <c r="T844" i="10"/>
  <c r="T836" i="10"/>
  <c r="T829" i="10"/>
  <c r="T875" i="10"/>
  <c r="T867" i="10"/>
  <c r="T860" i="10"/>
  <c r="T852" i="10"/>
  <c r="T890" i="10"/>
  <c r="T883" i="10"/>
  <c r="T912" i="10"/>
  <c r="T905" i="10"/>
  <c r="T897" i="10"/>
  <c r="T931" i="10"/>
  <c r="T924" i="10"/>
  <c r="T939" i="10"/>
  <c r="T954" i="10"/>
  <c r="T947" i="10"/>
  <c r="T960" i="10"/>
  <c r="T979" i="10"/>
  <c r="T972" i="10"/>
  <c r="T986" i="10"/>
  <c r="T994" i="10"/>
  <c r="T1021" i="10"/>
  <c r="W584" i="10"/>
  <c r="W576" i="10"/>
  <c r="W568" i="10"/>
  <c r="W560" i="10"/>
  <c r="W552" i="10"/>
  <c r="W544" i="10"/>
  <c r="T1133" i="10"/>
  <c r="W536" i="10"/>
  <c r="T1188" i="10"/>
  <c r="T1180" i="10"/>
  <c r="T1172" i="10"/>
  <c r="W528" i="10"/>
  <c r="W520" i="10"/>
  <c r="T1148" i="10"/>
  <c r="W505" i="10"/>
  <c r="W497" i="10"/>
  <c r="W489" i="10"/>
  <c r="W481" i="10"/>
  <c r="W473" i="10"/>
  <c r="T1143" i="10"/>
  <c r="W465" i="10"/>
  <c r="W457" i="10"/>
  <c r="W449" i="10"/>
  <c r="W441" i="10"/>
  <c r="T1156" i="10"/>
  <c r="W422" i="10"/>
  <c r="W419" i="10"/>
  <c r="N79" i="2"/>
  <c r="N78" i="2"/>
  <c r="M76" i="2"/>
  <c r="N76" i="2"/>
  <c r="O76" i="2"/>
  <c r="L76" i="2"/>
  <c r="N258" i="2" l="1"/>
  <c r="N257" i="2"/>
  <c r="N259" i="2" s="1"/>
  <c r="G107" i="2"/>
  <c r="G155" i="2"/>
  <c r="G154" i="2"/>
  <c r="G210" i="2"/>
  <c r="Q258" i="2"/>
  <c r="G209" i="2"/>
  <c r="Q257" i="2"/>
  <c r="G201" i="2"/>
  <c r="G200" i="2"/>
  <c r="K108" i="2"/>
  <c r="L108" i="2" s="1"/>
  <c r="E108" i="2" s="1"/>
  <c r="J197" i="2"/>
  <c r="J198" i="2"/>
  <c r="J290" i="2"/>
  <c r="J289" i="2"/>
  <c r="J285" i="2"/>
  <c r="J286" i="2"/>
  <c r="J114" i="2"/>
  <c r="J113" i="2"/>
  <c r="U4" i="7"/>
  <c r="Q259" i="2" l="1"/>
  <c r="G108" i="2"/>
  <c r="K114" i="2"/>
  <c r="L114" i="2" s="1"/>
  <c r="E114" i="2" s="1"/>
  <c r="K197" i="2"/>
  <c r="L197" i="2" s="1"/>
  <c r="E197" i="2" s="1"/>
  <c r="K198" i="2"/>
  <c r="L198" i="2" s="1"/>
  <c r="E198" i="2" s="1"/>
  <c r="J127" i="2"/>
  <c r="K289" i="2"/>
  <c r="L289" i="2" s="1"/>
  <c r="E289" i="2" s="1"/>
  <c r="K290" i="2"/>
  <c r="L290" i="2" s="1"/>
  <c r="E290" i="2" s="1"/>
  <c r="K285" i="2"/>
  <c r="L285" i="2" s="1"/>
  <c r="E285" i="2" s="1"/>
  <c r="K286" i="2"/>
  <c r="L286" i="2" s="1"/>
  <c r="E286" i="2" s="1"/>
  <c r="K113" i="2"/>
  <c r="L113" i="2" s="1"/>
  <c r="E113" i="2" s="1"/>
  <c r="G290" i="2" l="1"/>
  <c r="G289" i="2"/>
  <c r="G114" i="2"/>
  <c r="G198" i="2"/>
  <c r="G197" i="2"/>
  <c r="G286" i="2"/>
  <c r="G285" i="2"/>
  <c r="G113" i="2"/>
  <c r="J358" i="2"/>
  <c r="J362" i="2"/>
  <c r="J361" i="2"/>
  <c r="J227" i="2"/>
  <c r="J226" i="2"/>
  <c r="J126" i="2"/>
  <c r="K126" i="2" s="1"/>
  <c r="L126" i="2" s="1"/>
  <c r="E126" i="2" s="1"/>
  <c r="J357" i="2"/>
  <c r="P4" i="7"/>
  <c r="K4" i="7"/>
  <c r="F4" i="7"/>
  <c r="A4" i="7"/>
  <c r="B1" i="7"/>
  <c r="A1" i="7"/>
  <c r="G126" i="2" l="1"/>
  <c r="K357" i="2"/>
  <c r="L357" i="2" s="1"/>
  <c r="E357" i="2" s="1"/>
  <c r="K362" i="2"/>
  <c r="L362" i="2" s="1"/>
  <c r="E362" i="2" s="1"/>
  <c r="K361" i="2"/>
  <c r="L361" i="2" s="1"/>
  <c r="E361" i="2" s="1"/>
  <c r="K227" i="2"/>
  <c r="L227" i="2" s="1"/>
  <c r="E227" i="2" s="1"/>
  <c r="J425" i="2"/>
  <c r="K358" i="2"/>
  <c r="L358" i="2" s="1"/>
  <c r="E358" i="2" s="1"/>
  <c r="J138" i="2"/>
  <c r="K127" i="2"/>
  <c r="L127" i="2" s="1"/>
  <c r="E127" i="2" s="1"/>
  <c r="K226" i="2"/>
  <c r="L226" i="2" s="1"/>
  <c r="E226" i="2" s="1"/>
  <c r="A4" i="5"/>
  <c r="G361" i="2" l="1"/>
  <c r="G362" i="2"/>
  <c r="G127" i="2"/>
  <c r="G227" i="2"/>
  <c r="P258" i="2"/>
  <c r="G226" i="2"/>
  <c r="P257" i="2"/>
  <c r="P259" i="2" s="1"/>
  <c r="G358" i="2"/>
  <c r="G357" i="2"/>
  <c r="J264" i="2"/>
  <c r="J427" i="2"/>
  <c r="J428" i="2"/>
  <c r="J426" i="2"/>
  <c r="K426" i="2" s="1"/>
  <c r="L426" i="2" s="1"/>
  <c r="E426" i="2" s="1"/>
  <c r="J139" i="2"/>
  <c r="K139" i="2" s="1"/>
  <c r="L139" i="2" s="1"/>
  <c r="E139" i="2" s="1"/>
  <c r="J263" i="2"/>
  <c r="F4" i="5"/>
  <c r="K4" i="5"/>
  <c r="P4" i="5"/>
  <c r="U4" i="5"/>
  <c r="Z4" i="5"/>
  <c r="A1" i="5"/>
  <c r="B1" i="5"/>
  <c r="G139" i="2" l="1"/>
  <c r="G426" i="2"/>
  <c r="K427" i="2"/>
  <c r="L427" i="2" s="1"/>
  <c r="E427" i="2" s="1"/>
  <c r="K428" i="2"/>
  <c r="L428" i="2" s="1"/>
  <c r="E428" i="2" s="1"/>
  <c r="J507" i="2"/>
  <c r="K263" i="2"/>
  <c r="L263" i="2" s="1"/>
  <c r="E263" i="2" s="1"/>
  <c r="J150" i="2"/>
  <c r="K138" i="2"/>
  <c r="L138" i="2" s="1"/>
  <c r="E138" i="2" s="1"/>
  <c r="K425" i="2"/>
  <c r="L425" i="2" s="1"/>
  <c r="E425" i="2" s="1"/>
  <c r="K264" i="2"/>
  <c r="L264" i="2" s="1"/>
  <c r="E264" i="2" s="1"/>
  <c r="E132" i="2"/>
  <c r="E133" i="2"/>
  <c r="G264" i="2" l="1"/>
  <c r="G263" i="2"/>
  <c r="G428" i="2"/>
  <c r="G427" i="2"/>
  <c r="G133" i="2"/>
  <c r="G132" i="2"/>
  <c r="G138" i="2"/>
  <c r="G425" i="2"/>
  <c r="J314" i="2"/>
  <c r="J149" i="2"/>
  <c r="K149" i="2" s="1"/>
  <c r="L149" i="2" s="1"/>
  <c r="E149" i="2" s="1"/>
  <c r="J208" i="2"/>
  <c r="J207" i="2"/>
  <c r="J506" i="2"/>
  <c r="J315" i="2"/>
  <c r="G149" i="2" l="1"/>
  <c r="K314" i="2"/>
  <c r="L314" i="2" s="1"/>
  <c r="E314" i="2" s="1"/>
  <c r="K150" i="2"/>
  <c r="L150" i="2" s="1"/>
  <c r="E150" i="2" s="1"/>
  <c r="K207" i="2"/>
  <c r="L207" i="2" s="1"/>
  <c r="E207" i="2" s="1"/>
  <c r="J171" i="2"/>
  <c r="J172" i="2"/>
  <c r="K208" i="2"/>
  <c r="L208" i="2" s="1"/>
  <c r="E208" i="2" s="1"/>
  <c r="K507" i="2"/>
  <c r="L507" i="2" s="1"/>
  <c r="E507" i="2" s="1"/>
  <c r="K506" i="2"/>
  <c r="L506" i="2" s="1"/>
  <c r="E506" i="2" s="1"/>
  <c r="K315" i="2"/>
  <c r="L315" i="2" s="1"/>
  <c r="E315" i="2" s="1"/>
  <c r="J349" i="2"/>
  <c r="J287" i="2"/>
  <c r="G315" i="2" l="1"/>
  <c r="G506" i="2"/>
  <c r="G150" i="2"/>
  <c r="G314" i="2"/>
  <c r="G208" i="2"/>
  <c r="R258" i="2"/>
  <c r="G207" i="2"/>
  <c r="R257" i="2"/>
  <c r="R259" i="2" s="1"/>
  <c r="G507" i="2"/>
  <c r="K171" i="2"/>
  <c r="L171" i="2" s="1"/>
  <c r="E171" i="2" s="1"/>
  <c r="J350" i="2"/>
  <c r="K349" i="2" s="1"/>
  <c r="L349" i="2" s="1"/>
  <c r="E349" i="2" s="1"/>
  <c r="K172" i="2"/>
  <c r="L172" i="2" s="1"/>
  <c r="E172" i="2" s="1"/>
  <c r="J565" i="2"/>
  <c r="J566" i="2"/>
  <c r="J288" i="2"/>
  <c r="K287" i="2" s="1"/>
  <c r="L287" i="2" s="1"/>
  <c r="E287" i="2" s="1"/>
  <c r="G287" i="2" l="1"/>
  <c r="G172" i="2"/>
  <c r="G349" i="2"/>
  <c r="J184" i="2"/>
  <c r="G171" i="2"/>
  <c r="J185" i="2"/>
  <c r="K565" i="2"/>
  <c r="L565" i="2" s="1"/>
  <c r="E565" i="2" s="1"/>
  <c r="K350" i="2"/>
  <c r="L350" i="2" s="1"/>
  <c r="E350" i="2" s="1"/>
  <c r="K566" i="2"/>
  <c r="L566" i="2" s="1"/>
  <c r="E566" i="2" s="1"/>
  <c r="J380" i="2"/>
  <c r="J359" i="2"/>
  <c r="K288" i="2"/>
  <c r="L288" i="2" s="1"/>
  <c r="E288" i="2" s="1"/>
  <c r="J379" i="2"/>
  <c r="K184" i="2" l="1"/>
  <c r="L184" i="2" s="1"/>
  <c r="E184" i="2" s="1"/>
  <c r="G288" i="2"/>
  <c r="G566" i="2"/>
  <c r="J643" i="2"/>
  <c r="G350" i="2"/>
  <c r="G565" i="2"/>
  <c r="J642" i="2"/>
  <c r="K642" i="2" s="1"/>
  <c r="L642" i="2" s="1"/>
  <c r="K185" i="2"/>
  <c r="L185" i="2" s="1"/>
  <c r="E185" i="2" s="1"/>
  <c r="J196" i="2"/>
  <c r="J360" i="2"/>
  <c r="K360" i="2" s="1"/>
  <c r="L360" i="2" s="1"/>
  <c r="E360" i="2" s="1"/>
  <c r="K380" i="2"/>
  <c r="L380" i="2" s="1"/>
  <c r="E380" i="2" s="1"/>
  <c r="K379" i="2"/>
  <c r="L379" i="2" s="1"/>
  <c r="E379" i="2" s="1"/>
  <c r="J195" i="2"/>
  <c r="G184" i="2" l="1"/>
  <c r="G379" i="2"/>
  <c r="G380" i="2"/>
  <c r="G360" i="2"/>
  <c r="G185" i="2"/>
  <c r="K643" i="2"/>
  <c r="L643" i="2" s="1"/>
  <c r="K359" i="2"/>
  <c r="L359" i="2" s="1"/>
  <c r="E359" i="2" s="1"/>
  <c r="J424" i="2"/>
  <c r="K196" i="2"/>
  <c r="L196" i="2" s="1"/>
  <c r="E196" i="2" s="1"/>
  <c r="K195" i="2"/>
  <c r="L195" i="2" s="1"/>
  <c r="E195" i="2" s="1"/>
  <c r="G195" i="2" l="1"/>
  <c r="G196" i="2"/>
  <c r="G359" i="2"/>
  <c r="J423" i="2"/>
  <c r="K423" i="2" s="1"/>
  <c r="L423" i="2" s="1"/>
  <c r="E423" i="2" s="1"/>
  <c r="J204" i="2"/>
  <c r="J203" i="2"/>
  <c r="G423" i="2" l="1"/>
  <c r="J502" i="2"/>
  <c r="K424" i="2"/>
  <c r="L424" i="2" s="1"/>
  <c r="E424" i="2" s="1"/>
  <c r="K203" i="2"/>
  <c r="L203" i="2" s="1"/>
  <c r="E203" i="2" s="1"/>
  <c r="J220" i="2"/>
  <c r="K204" i="2"/>
  <c r="L204" i="2" s="1"/>
  <c r="E204" i="2" s="1"/>
  <c r="G204" i="2" l="1"/>
  <c r="G203" i="2"/>
  <c r="G424" i="2"/>
  <c r="J221" i="2"/>
  <c r="K221" i="2" l="1"/>
  <c r="L221" i="2" s="1"/>
  <c r="E221" i="2" s="1"/>
  <c r="K220" i="2"/>
  <c r="L220" i="2" s="1"/>
  <c r="E220" i="2" s="1"/>
  <c r="G221" i="2" l="1"/>
  <c r="G220" i="2"/>
  <c r="J228" i="2"/>
  <c r="J229" i="2"/>
  <c r="K229" i="2" l="1"/>
  <c r="L229" i="2" s="1"/>
  <c r="E229" i="2" s="1"/>
  <c r="J240" i="2"/>
  <c r="K228" i="2"/>
  <c r="L228" i="2" s="1"/>
  <c r="E228" i="2" s="1"/>
  <c r="G228" i="2" l="1"/>
  <c r="G229" i="2"/>
  <c r="J239" i="2"/>
  <c r="K239" i="2" s="1"/>
  <c r="L239" i="2" s="1"/>
  <c r="E239" i="2" s="1"/>
  <c r="G239" i="2" l="1"/>
  <c r="J250" i="2"/>
  <c r="K240" i="2"/>
  <c r="L240" i="2" s="1"/>
  <c r="E240" i="2" s="1"/>
  <c r="G240" i="2" l="1"/>
  <c r="J251" i="2"/>
  <c r="K250" i="2" l="1"/>
  <c r="L250" i="2" s="1"/>
  <c r="E250" i="2" s="1"/>
  <c r="K251" i="2"/>
  <c r="L251" i="2" s="1"/>
  <c r="E251" i="2" s="1"/>
  <c r="G250" i="2" l="1"/>
  <c r="G251" i="2"/>
  <c r="O257" i="2"/>
  <c r="O258" i="2"/>
  <c r="J262" i="2"/>
  <c r="J261" i="2"/>
  <c r="O259" i="2" l="1"/>
  <c r="K261" i="2"/>
  <c r="L261" i="2" s="1"/>
  <c r="K262" i="2"/>
  <c r="L262" i="2" s="1"/>
  <c r="E262" i="2" s="1"/>
  <c r="G262" i="2" l="1"/>
  <c r="E261" i="2"/>
  <c r="J284" i="2"/>
  <c r="J283" i="2" l="1"/>
  <c r="K283" i="2" s="1"/>
  <c r="L283" i="2" s="1"/>
  <c r="E283" i="2" s="1"/>
  <c r="G261" i="2"/>
  <c r="K284" i="2" l="1"/>
  <c r="L284" i="2" s="1"/>
  <c r="E284" i="2" s="1"/>
  <c r="G284" i="2"/>
  <c r="G283" i="2"/>
  <c r="J301" i="2"/>
  <c r="J302" i="2"/>
  <c r="K301" i="2" l="1"/>
  <c r="L301" i="2" s="1"/>
  <c r="E301" i="2" s="1"/>
  <c r="J312" i="2"/>
  <c r="K302" i="2"/>
  <c r="L302" i="2" s="1"/>
  <c r="E302" i="2" s="1"/>
  <c r="G302" i="2" l="1"/>
  <c r="G301" i="2"/>
  <c r="J313" i="2"/>
  <c r="K312" i="2" s="1"/>
  <c r="L312" i="2" s="1"/>
  <c r="E312" i="2" s="1"/>
  <c r="G312" i="2" l="1"/>
  <c r="K313" i="2"/>
  <c r="L313" i="2" s="1"/>
  <c r="E313" i="2" s="1"/>
  <c r="J325" i="2"/>
  <c r="G313" i="2" l="1"/>
  <c r="J326" i="2"/>
  <c r="K325" i="2" l="1"/>
  <c r="L325" i="2" s="1"/>
  <c r="E325" i="2" s="1"/>
  <c r="K326" i="2"/>
  <c r="L326" i="2" s="1"/>
  <c r="E326" i="2" s="1"/>
  <c r="G326" i="2" l="1"/>
  <c r="G325" i="2"/>
  <c r="J337" i="2"/>
  <c r="J336" i="2"/>
  <c r="K336" i="2" l="1"/>
  <c r="L336" i="2" s="1"/>
  <c r="E336" i="2" s="1"/>
  <c r="J347" i="2"/>
  <c r="K337" i="2"/>
  <c r="L337" i="2" s="1"/>
  <c r="E337" i="2" s="1"/>
  <c r="G337" i="2" l="1"/>
  <c r="G336" i="2"/>
  <c r="J348" i="2"/>
  <c r="K348" i="2" l="1"/>
  <c r="L348" i="2" s="1"/>
  <c r="E348" i="2" s="1"/>
  <c r="K347" i="2"/>
  <c r="L347" i="2" s="1"/>
  <c r="E347" i="2" s="1"/>
  <c r="G347" i="2" l="1"/>
  <c r="G348" i="2"/>
  <c r="J355" i="2"/>
  <c r="J356" i="2"/>
  <c r="K356" i="2" l="1"/>
  <c r="L356" i="2" s="1"/>
  <c r="E356" i="2" s="1"/>
  <c r="K355" i="2"/>
  <c r="L355" i="2" s="1"/>
  <c r="E355" i="2" s="1"/>
  <c r="G355" i="2" l="1"/>
  <c r="G356" i="2"/>
  <c r="J368" i="2"/>
  <c r="J367" i="2"/>
  <c r="K367" i="2" l="1"/>
  <c r="L367" i="2" s="1"/>
  <c r="E367" i="2" s="1"/>
  <c r="K368" i="2"/>
  <c r="L368" i="2" s="1"/>
  <c r="E368" i="2" s="1"/>
  <c r="J411" i="2"/>
  <c r="J410" i="2"/>
  <c r="G368" i="2" l="1"/>
  <c r="G367" i="2"/>
  <c r="J378" i="2"/>
  <c r="J377" i="2"/>
  <c r="K410" i="2"/>
  <c r="L410" i="2" s="1"/>
  <c r="E410" i="2" s="1"/>
  <c r="K411" i="2"/>
  <c r="L411" i="2" s="1"/>
  <c r="E411" i="2" s="1"/>
  <c r="G411" i="2" l="1"/>
  <c r="G410" i="2"/>
  <c r="K377" i="2"/>
  <c r="L377" i="2" s="1"/>
  <c r="E377" i="2" s="1"/>
  <c r="K378" i="2"/>
  <c r="L378" i="2" s="1"/>
  <c r="E378" i="2" s="1"/>
  <c r="G378" i="2" l="1"/>
  <c r="G377" i="2"/>
  <c r="J385" i="2"/>
  <c r="J386" i="2"/>
  <c r="K386" i="2" l="1"/>
  <c r="L386" i="2" s="1"/>
  <c r="E386" i="2" s="1"/>
  <c r="J397" i="2"/>
  <c r="K385" i="2"/>
  <c r="L385" i="2" s="1"/>
  <c r="E385" i="2" s="1"/>
  <c r="G385" i="2" l="1"/>
  <c r="G386" i="2"/>
  <c r="J396" i="2"/>
  <c r="K396" i="2" s="1"/>
  <c r="L396" i="2" s="1"/>
  <c r="E396" i="2" s="1"/>
  <c r="G396" i="2" l="1"/>
  <c r="K397" i="2"/>
  <c r="L397" i="2" s="1"/>
  <c r="E397" i="2" s="1"/>
  <c r="J408" i="2"/>
  <c r="G397" i="2" l="1"/>
  <c r="J409" i="2"/>
  <c r="K409" i="2" s="1"/>
  <c r="L409" i="2" s="1"/>
  <c r="E409" i="2" s="1"/>
  <c r="G409" i="2" l="1"/>
  <c r="J422" i="2"/>
  <c r="K408" i="2"/>
  <c r="L408" i="2" s="1"/>
  <c r="E408" i="2" s="1"/>
  <c r="G408" i="2" l="1"/>
  <c r="J421" i="2"/>
  <c r="K421" i="2" s="1"/>
  <c r="L421" i="2" s="1"/>
  <c r="E421" i="2" s="1"/>
  <c r="G421" i="2" l="1"/>
  <c r="J433" i="2"/>
  <c r="K422" i="2"/>
  <c r="L422" i="2" s="1"/>
  <c r="E422" i="2" s="1"/>
  <c r="G422" i="2" l="1"/>
  <c r="J434" i="2"/>
  <c r="K434" i="2" s="1"/>
  <c r="L434" i="2" s="1"/>
  <c r="E434" i="2" s="1"/>
  <c r="G434" i="2" l="1"/>
  <c r="J445" i="2"/>
  <c r="K433" i="2"/>
  <c r="L433" i="2" s="1"/>
  <c r="E433" i="2" s="1"/>
  <c r="G433" i="2" l="1"/>
  <c r="J444" i="2"/>
  <c r="K444" i="2" l="1"/>
  <c r="L444" i="2" s="1"/>
  <c r="E444" i="2" s="1"/>
  <c r="K445" i="2"/>
  <c r="L445" i="2" s="1"/>
  <c r="E445" i="2" s="1"/>
  <c r="G445" i="2" l="1"/>
  <c r="G444" i="2"/>
  <c r="J446" i="2"/>
  <c r="J458" i="2"/>
  <c r="J457" i="2"/>
  <c r="K457" i="2" l="1"/>
  <c r="L457" i="2" s="1"/>
  <c r="E457" i="2" s="1"/>
  <c r="J468" i="2"/>
  <c r="K458" i="2"/>
  <c r="L458" i="2" s="1"/>
  <c r="E458" i="2" s="1"/>
  <c r="G458" i="2" l="1"/>
  <c r="G457" i="2"/>
  <c r="J469" i="2"/>
  <c r="K469" i="2" s="1"/>
  <c r="L469" i="2" s="1"/>
  <c r="E469" i="2" s="1"/>
  <c r="G469" i="2" l="1"/>
  <c r="K468" i="2"/>
  <c r="L468" i="2" s="1"/>
  <c r="E468" i="2" s="1"/>
  <c r="J494" i="2"/>
  <c r="G468" i="2" l="1"/>
  <c r="J493" i="2"/>
  <c r="K493" i="2" s="1"/>
  <c r="L493" i="2" s="1"/>
  <c r="E493" i="2" s="1"/>
  <c r="G493" i="2" l="1"/>
  <c r="J497" i="2"/>
  <c r="K494" i="2"/>
  <c r="L494" i="2" s="1"/>
  <c r="E494" i="2" s="1"/>
  <c r="G494" i="2" l="1"/>
  <c r="J498" i="2"/>
  <c r="K498" i="2" s="1"/>
  <c r="L498" i="2" s="1"/>
  <c r="E498" i="2" s="1"/>
  <c r="J510" i="2" l="1"/>
  <c r="G498" i="2"/>
  <c r="J500" i="2"/>
  <c r="K497" i="2"/>
  <c r="L497" i="2" s="1"/>
  <c r="E497" i="2" s="1"/>
  <c r="G497" i="2" l="1"/>
  <c r="J509" i="2"/>
  <c r="K509" i="2" l="1"/>
  <c r="L509" i="2" s="1"/>
  <c r="E509" i="2" s="1"/>
  <c r="K510" i="2"/>
  <c r="L510" i="2" s="1"/>
  <c r="E510" i="2" s="1"/>
  <c r="G510" i="2" l="1"/>
  <c r="G509" i="2"/>
  <c r="J516" i="2"/>
  <c r="J515" i="2"/>
  <c r="K515" i="2" l="1"/>
  <c r="L515" i="2" s="1"/>
  <c r="E515" i="2" s="1"/>
  <c r="K516" i="2"/>
  <c r="L516" i="2" s="1"/>
  <c r="E516" i="2" s="1"/>
  <c r="G516" i="2" l="1"/>
  <c r="J524" i="2"/>
  <c r="G515" i="2"/>
  <c r="J525" i="2"/>
  <c r="K525" i="2" l="1"/>
  <c r="L525" i="2" s="1"/>
  <c r="E525" i="2" s="1"/>
  <c r="K524" i="2"/>
  <c r="L524" i="2" s="1"/>
  <c r="E524" i="2" s="1"/>
  <c r="G524" i="2" l="1"/>
  <c r="G525" i="2"/>
  <c r="J539" i="2"/>
  <c r="J540" i="2"/>
  <c r="K540" i="2" l="1"/>
  <c r="L540" i="2" s="1"/>
  <c r="E540" i="2" s="1"/>
  <c r="J548" i="2"/>
  <c r="K539" i="2"/>
  <c r="L539" i="2" s="1"/>
  <c r="E539" i="2" s="1"/>
  <c r="G539" i="2" l="1"/>
  <c r="G540" i="2"/>
  <c r="J547" i="2"/>
  <c r="K547" i="2" s="1"/>
  <c r="L547" i="2" s="1"/>
  <c r="E547" i="2" s="1"/>
  <c r="G547" i="2" l="1"/>
  <c r="J569" i="2"/>
  <c r="K548" i="2"/>
  <c r="L548" i="2" s="1"/>
  <c r="E548" i="2" s="1"/>
  <c r="G548" i="2" l="1"/>
  <c r="J570" i="2"/>
  <c r="K570" i="2" s="1"/>
  <c r="L570" i="2" s="1"/>
  <c r="E570" i="2" s="1"/>
  <c r="K569" i="2" l="1"/>
  <c r="L569" i="2" s="1"/>
  <c r="J576" i="2"/>
  <c r="G570" i="2"/>
  <c r="E569" i="2"/>
  <c r="J575" i="2" l="1"/>
  <c r="K575" i="2" s="1"/>
  <c r="L575" i="2" s="1"/>
  <c r="E575" i="2" s="1"/>
  <c r="G569" i="2"/>
  <c r="K576" i="2" l="1"/>
  <c r="L576" i="2" s="1"/>
  <c r="J587" i="2"/>
  <c r="G575" i="2"/>
  <c r="E576" i="2"/>
  <c r="G576" i="2" l="1"/>
  <c r="J588" i="2"/>
  <c r="K588" i="2" s="1"/>
  <c r="L588" i="2" s="1"/>
  <c r="E588" i="2" s="1"/>
  <c r="J602" i="2" l="1"/>
  <c r="K587" i="2"/>
  <c r="L587" i="2" s="1"/>
  <c r="E587" i="2" s="1"/>
  <c r="G588" i="2"/>
  <c r="J601" i="2"/>
  <c r="G587" i="2" l="1"/>
  <c r="K601" i="2"/>
  <c r="L601" i="2" s="1"/>
  <c r="E601" i="2" s="1"/>
  <c r="K602" i="2"/>
  <c r="L602" i="2" s="1"/>
  <c r="E602" i="2" s="1"/>
  <c r="G602" i="2" l="1"/>
  <c r="J616" i="2"/>
  <c r="G601" i="2"/>
  <c r="J615" i="2"/>
  <c r="K615" i="2" s="1"/>
  <c r="L615" i="2" s="1"/>
  <c r="E615" i="2" s="1"/>
  <c r="G615" i="2" l="1"/>
  <c r="J634" i="2"/>
  <c r="K616" i="2"/>
  <c r="L616" i="2" s="1"/>
  <c r="E616" i="2" s="1"/>
  <c r="G616" i="2" l="1"/>
  <c r="J635" i="2"/>
  <c r="K635" i="2" s="1"/>
  <c r="L635" i="2" s="1"/>
  <c r="E635" i="2" s="1"/>
  <c r="J501" i="2"/>
  <c r="K500" i="2" s="1"/>
  <c r="L500" i="2" s="1"/>
  <c r="E500" i="2" s="1"/>
  <c r="J447" i="2"/>
  <c r="K447" i="2" s="1"/>
  <c r="L447" i="2" s="1"/>
  <c r="E447" i="2" s="1"/>
  <c r="J503" i="2"/>
  <c r="K503" i="2" s="1"/>
  <c r="L503" i="2" s="1"/>
  <c r="E503" i="2" s="1"/>
  <c r="K634" i="2" l="1"/>
  <c r="L634" i="2" s="1"/>
  <c r="E634" i="2" s="1"/>
  <c r="G503" i="2"/>
  <c r="J568" i="2"/>
  <c r="G447" i="2"/>
  <c r="G500" i="2"/>
  <c r="J563" i="2"/>
  <c r="J649" i="2"/>
  <c r="G635" i="2"/>
  <c r="J648" i="2"/>
  <c r="K446" i="2"/>
  <c r="L446" i="2" s="1"/>
  <c r="E446" i="2" s="1"/>
  <c r="J491" i="2"/>
  <c r="J492" i="2"/>
  <c r="K502" i="2"/>
  <c r="L502" i="2" s="1"/>
  <c r="E502" i="2" s="1"/>
  <c r="K501" i="2"/>
  <c r="L501" i="2" s="1"/>
  <c r="E501" i="2" s="1"/>
  <c r="G634" i="2" l="1"/>
  <c r="K648" i="2"/>
  <c r="L648" i="2" s="1"/>
  <c r="E648" i="2" s="1"/>
  <c r="G501" i="2"/>
  <c r="J564" i="2"/>
  <c r="K564" i="2" s="1"/>
  <c r="L564" i="2" s="1"/>
  <c r="E564" i="2" s="1"/>
  <c r="G502" i="2"/>
  <c r="J567" i="2"/>
  <c r="K567" i="2" s="1"/>
  <c r="L567" i="2" s="1"/>
  <c r="E567" i="2" s="1"/>
  <c r="K649" i="2"/>
  <c r="L649" i="2" s="1"/>
  <c r="E649" i="2" s="1"/>
  <c r="G446" i="2"/>
  <c r="J653" i="2"/>
  <c r="K492" i="2"/>
  <c r="L492" i="2" s="1"/>
  <c r="E492" i="2" s="1"/>
  <c r="K491" i="2"/>
  <c r="L491" i="2" s="1"/>
  <c r="E491" i="2" s="1"/>
  <c r="K568" i="2" l="1"/>
  <c r="L568" i="2" s="1"/>
  <c r="K563" i="2"/>
  <c r="L563" i="2" s="1"/>
  <c r="G491" i="2"/>
  <c r="G567" i="2"/>
  <c r="J646" i="2"/>
  <c r="G492" i="2"/>
  <c r="G648" i="2"/>
  <c r="G564" i="2"/>
  <c r="J645" i="2"/>
  <c r="G649" i="2"/>
  <c r="E563" i="2"/>
  <c r="J521" i="2"/>
  <c r="J654" i="2"/>
  <c r="E568" i="2"/>
  <c r="J520" i="2"/>
  <c r="G568" i="2" l="1"/>
  <c r="J647" i="2"/>
  <c r="K647" i="2" s="1"/>
  <c r="L647" i="2" s="1"/>
  <c r="G563" i="2"/>
  <c r="J644" i="2"/>
  <c r="K644" i="2" s="1"/>
  <c r="L644" i="2" s="1"/>
  <c r="K654" i="2"/>
  <c r="L654" i="2" s="1"/>
  <c r="E654" i="2" s="1"/>
  <c r="K653" i="2"/>
  <c r="L653" i="2" s="1"/>
  <c r="E653" i="2" s="1"/>
  <c r="K520" i="2"/>
  <c r="L520" i="2" s="1"/>
  <c r="E520" i="2" s="1"/>
  <c r="K521" i="2"/>
  <c r="L521" i="2" s="1"/>
  <c r="E521" i="2" s="1"/>
  <c r="K645" i="2" l="1"/>
  <c r="L645" i="2" s="1"/>
  <c r="K646" i="2"/>
  <c r="L646" i="2" s="1"/>
  <c r="G521" i="2"/>
  <c r="G520" i="2"/>
  <c r="G653" i="2"/>
  <c r="G654" i="2"/>
  <c r="J661" i="2"/>
  <c r="J660" i="2"/>
  <c r="J551" i="2"/>
  <c r="J550" i="2"/>
  <c r="K661" i="2" l="1"/>
  <c r="L661" i="2" s="1"/>
  <c r="E661" i="2" s="1"/>
  <c r="K660" i="2"/>
  <c r="L660" i="2" s="1"/>
  <c r="E660" i="2" s="1"/>
  <c r="K550" i="2"/>
  <c r="L550" i="2" s="1"/>
  <c r="E550" i="2" s="1"/>
  <c r="K551" i="2"/>
  <c r="L551" i="2" s="1"/>
  <c r="E551" i="2" s="1"/>
  <c r="G551" i="2" l="1"/>
  <c r="J593" i="2"/>
  <c r="G550" i="2"/>
  <c r="J592" i="2"/>
  <c r="K592" i="2" s="1"/>
  <c r="L592" i="2" s="1"/>
  <c r="G660" i="2"/>
  <c r="G661" i="2"/>
  <c r="J672" i="2"/>
  <c r="K593" i="2" l="1"/>
  <c r="L593" i="2" s="1"/>
  <c r="E593" i="2" s="1"/>
  <c r="E592" i="2"/>
  <c r="G592" i="2" l="1"/>
  <c r="J637" i="2"/>
  <c r="G593" i="2"/>
  <c r="J638" i="2"/>
  <c r="K638" i="2" s="1"/>
  <c r="L638" i="2" s="1"/>
  <c r="E638" i="2" s="1"/>
  <c r="G638" i="2" l="1"/>
  <c r="K637" i="2"/>
  <c r="L637" i="2" s="1"/>
  <c r="E637" i="2" s="1"/>
  <c r="J664" i="2"/>
  <c r="J663" i="2"/>
  <c r="E642" i="2"/>
  <c r="J656" i="2" l="1"/>
  <c r="K656" i="2" s="1"/>
  <c r="J704" i="2"/>
  <c r="G637" i="2"/>
  <c r="G642" i="2"/>
  <c r="K664" i="2"/>
  <c r="L664" i="2" s="1"/>
  <c r="E664" i="2" s="1"/>
  <c r="J684" i="2" s="1"/>
  <c r="E643" i="2"/>
  <c r="J705" i="2" s="1"/>
  <c r="K705" i="2" s="1"/>
  <c r="L705" i="2" s="1"/>
  <c r="E705" i="2" s="1"/>
  <c r="K663" i="2"/>
  <c r="L663" i="2" s="1"/>
  <c r="E663" i="2" s="1"/>
  <c r="G663" i="2" l="1"/>
  <c r="J685" i="2"/>
  <c r="K685" i="2" s="1"/>
  <c r="L685" i="2" s="1"/>
  <c r="E685" i="2" s="1"/>
  <c r="J721" i="2"/>
  <c r="K704" i="2"/>
  <c r="L704" i="2" s="1"/>
  <c r="E704" i="2" s="1"/>
  <c r="G664" i="2"/>
  <c r="J671" i="2"/>
  <c r="K672" i="2" s="1"/>
  <c r="L672" i="2" s="1"/>
  <c r="E672" i="2" s="1"/>
  <c r="G643" i="2"/>
  <c r="J657" i="2"/>
  <c r="K657" i="2" s="1"/>
  <c r="E647" i="2"/>
  <c r="E646" i="2"/>
  <c r="K684" i="2" l="1"/>
  <c r="L684" i="2" s="1"/>
  <c r="E684" i="2" s="1"/>
  <c r="J720" i="2" s="1"/>
  <c r="K720" i="2" s="1"/>
  <c r="L720" i="2" s="1"/>
  <c r="E720" i="2" s="1"/>
  <c r="G646" i="2"/>
  <c r="J706" i="2"/>
  <c r="G647" i="2"/>
  <c r="J707" i="2"/>
  <c r="K707" i="2" s="1"/>
  <c r="L707" i="2" s="1"/>
  <c r="E707" i="2" s="1"/>
  <c r="G672" i="2"/>
  <c r="J688" i="2"/>
  <c r="K671" i="2"/>
  <c r="L671" i="2" s="1"/>
  <c r="E671" i="2" s="1"/>
  <c r="E644" i="2"/>
  <c r="E645" i="2"/>
  <c r="K721" i="2" l="1"/>
  <c r="L721" i="2" s="1"/>
  <c r="E721" i="2" s="1"/>
  <c r="G645" i="2"/>
  <c r="J700" i="2"/>
  <c r="G644" i="2"/>
  <c r="J699" i="2"/>
  <c r="K699" i="2" s="1"/>
  <c r="L699" i="2" s="1"/>
  <c r="E699" i="2" s="1"/>
  <c r="G671" i="2"/>
  <c r="J687" i="2"/>
  <c r="K687" i="2" s="1"/>
  <c r="L687" i="2" s="1"/>
  <c r="E687" i="2" s="1"/>
  <c r="K706" i="2"/>
  <c r="L706" i="2" s="1"/>
  <c r="E706" i="2" s="1"/>
  <c r="G490" i="2"/>
  <c r="J499" i="2"/>
  <c r="J702" i="2" l="1"/>
  <c r="K688" i="2"/>
  <c r="L688" i="2" s="1"/>
  <c r="E688" i="2" s="1"/>
  <c r="J703" i="2"/>
  <c r="K703" i="2" s="1"/>
  <c r="L703" i="2" s="1"/>
  <c r="E703" i="2" s="1"/>
  <c r="K700" i="2"/>
  <c r="L700" i="2" s="1"/>
  <c r="E700" i="2" s="1"/>
  <c r="K499" i="2"/>
  <c r="L499" i="2" s="1"/>
  <c r="E499" i="2" s="1"/>
  <c r="K702" i="2" l="1"/>
  <c r="L702" i="2" s="1"/>
  <c r="E702" i="2" s="1"/>
  <c r="J712" i="2"/>
  <c r="G499" i="2"/>
  <c r="J511" i="2"/>
  <c r="J711" i="2" l="1"/>
  <c r="K712" i="2"/>
  <c r="L712" i="2" s="1"/>
  <c r="E712" i="2" s="1"/>
  <c r="K711" i="2"/>
  <c r="L711" i="2" s="1"/>
  <c r="E711" i="2" s="1"/>
  <c r="K511" i="2"/>
  <c r="L511" i="2" s="1"/>
  <c r="E511" i="2" s="1"/>
  <c r="J723" i="2" l="1"/>
  <c r="J724" i="2"/>
  <c r="K724" i="2"/>
  <c r="L724" i="2" s="1"/>
  <c r="E724" i="2" s="1"/>
  <c r="J735" i="2" s="1"/>
  <c r="K723" i="2"/>
  <c r="L723" i="2" s="1"/>
  <c r="E723" i="2" s="1"/>
  <c r="J734" i="2" s="1"/>
  <c r="K734" i="2" s="1"/>
  <c r="L734" i="2" s="1"/>
  <c r="E734" i="2" s="1"/>
  <c r="G511" i="2"/>
  <c r="J517" i="2"/>
  <c r="K735" i="2" l="1"/>
  <c r="L735" i="2" s="1"/>
  <c r="E735" i="2" s="1"/>
  <c r="K517" i="2"/>
  <c r="L517" i="2" s="1"/>
  <c r="E517" i="2" s="1"/>
  <c r="G517" i="2" l="1"/>
  <c r="J526" i="2"/>
  <c r="K526" i="2" l="1"/>
  <c r="L526" i="2" s="1"/>
  <c r="E526" i="2" s="1"/>
  <c r="J669" i="2" s="1"/>
  <c r="G526" i="2" l="1"/>
</calcChain>
</file>

<file path=xl/sharedStrings.xml><?xml version="1.0" encoding="utf-8"?>
<sst xmlns="http://schemas.openxmlformats.org/spreadsheetml/2006/main" count="15449" uniqueCount="748">
  <si>
    <t>Start</t>
  </si>
  <si>
    <t>To do</t>
  </si>
  <si>
    <t>Note</t>
  </si>
  <si>
    <t>Prioirty</t>
  </si>
  <si>
    <t>End</t>
  </si>
  <si>
    <t>fix div not adjusted for split</t>
  </si>
  <si>
    <t>cash balance good jusqu'à 2020-01-09</t>
  </si>
  <si>
    <t>get cash balance historic</t>
  </si>
  <si>
    <t>Period</t>
  </si>
  <si>
    <t>D</t>
  </si>
  <si>
    <t>XEM/XIG/XHY pas dans div?</t>
  </si>
  <si>
    <t>2019-12-30 (XEM) : div=0.70047 and not 0.7005</t>
  </si>
  <si>
    <t>dividend</t>
  </si>
  <si>
    <t>Field</t>
  </si>
  <si>
    <t>PX_LAST</t>
  </si>
  <si>
    <t>mauvais prix TD -&gt; no adj</t>
  </si>
  <si>
    <t>2019-12-30 (XEF) : div 0.315 and not 0.31494</t>
  </si>
  <si>
    <t>2019-12-30 (XUS) : div 0.616 and not 0.61575</t>
  </si>
  <si>
    <t>XBB CN Equity</t>
  </si>
  <si>
    <t>XIU CN Equity</t>
  </si>
  <si>
    <t>XUS CN Equity</t>
  </si>
  <si>
    <t>XEF CN Equity</t>
  </si>
  <si>
    <t>XEM CN Equity</t>
  </si>
  <si>
    <t>XCB CN Equity</t>
  </si>
  <si>
    <t>XIG CN Equity</t>
  </si>
  <si>
    <t>XHY CN Equity</t>
  </si>
  <si>
    <t>XSB CN Equity</t>
  </si>
  <si>
    <t>TDCDCPLS CN Equity</t>
  </si>
  <si>
    <t>NBEMECI CN Equity</t>
  </si>
  <si>
    <t>DVD_HIST</t>
  </si>
  <si>
    <t xml:space="preserve">    </t>
  </si>
  <si>
    <t>NBC5703</t>
  </si>
  <si>
    <t>Ex-Date</t>
  </si>
  <si>
    <t>Record Date</t>
  </si>
  <si>
    <t>Payable Date</t>
  </si>
  <si>
    <t>Dividend Amount</t>
  </si>
  <si>
    <t>Declared Date</t>
  </si>
  <si>
    <t>EQY_DVD_HIST_SPLITS</t>
  </si>
  <si>
    <t>Asset</t>
  </si>
  <si>
    <t>Split</t>
  </si>
  <si>
    <t>Date</t>
  </si>
  <si>
    <t>Type</t>
  </si>
  <si>
    <t>Ticker</t>
  </si>
  <si>
    <t>Price</t>
  </si>
  <si>
    <t>Quantity</t>
  </si>
  <si>
    <t>Comment</t>
  </si>
  <si>
    <t>Strategic</t>
  </si>
  <si>
    <t>Modifier par PO voir "Comment"</t>
  </si>
  <si>
    <t>P/Q confirmed par screenshot</t>
  </si>
  <si>
    <t>Cash confirmed backward testing</t>
  </si>
  <si>
    <t>Must check</t>
  </si>
  <si>
    <t>2020-01-08 (XCB) : 21.73 and not 21.81  (21.73 est le bon)</t>
  </si>
  <si>
    <t>Tactic</t>
  </si>
  <si>
    <t>21.81 -&gt; prix moyen</t>
  </si>
  <si>
    <t>XCB</t>
  </si>
  <si>
    <t>Cash</t>
  </si>
  <si>
    <t>Us</t>
  </si>
  <si>
    <t>Them</t>
  </si>
  <si>
    <t>Y</t>
  </si>
  <si>
    <t>comission 6.95$</t>
  </si>
  <si>
    <t>voir BNIHEC_11_03_2021</t>
  </si>
  <si>
    <t>check if really strategic</t>
  </si>
  <si>
    <t>non existant?</t>
  </si>
  <si>
    <t>?</t>
  </si>
  <si>
    <t>19.65?</t>
  </si>
  <si>
    <t>Dividend</t>
  </si>
  <si>
    <t>NO DIVIIDEND CONFIRMATION SO FAR, PRICE + QUANTITY ARE ESTIMATIONS</t>
  </si>
  <si>
    <t>Fees</t>
  </si>
  <si>
    <t>REDO PRICES</t>
  </si>
  <si>
    <t>ON NEXT REPORT</t>
  </si>
  <si>
    <t>Amount</t>
  </si>
  <si>
    <t>Account description</t>
  </si>
  <si>
    <t>Trade date</t>
  </si>
  <si>
    <t>Settlement date</t>
  </si>
  <si>
    <t>Processing date</t>
  </si>
  <si>
    <t>Market</t>
  </si>
  <si>
    <t>Symbol</t>
  </si>
  <si>
    <t>Description</t>
  </si>
  <si>
    <t>Operation</t>
  </si>
  <si>
    <t>Commission</t>
  </si>
  <si>
    <t>Net amount</t>
  </si>
  <si>
    <t>Balance as at settlement date</t>
  </si>
  <si>
    <t>Current balance</t>
  </si>
  <si>
    <t>Skip</t>
  </si>
  <si>
    <t>Value</t>
  </si>
  <si>
    <t>Date formated</t>
  </si>
  <si>
    <t>Price 2</t>
  </si>
  <si>
    <t>CAD Comptant</t>
  </si>
  <si>
    <t>2020-07-31</t>
  </si>
  <si>
    <t>CAN</t>
  </si>
  <si>
    <t>XBB</t>
  </si>
  <si>
    <t>ISHR CORE CDN UNIV BD ETF</t>
  </si>
  <si>
    <t>Distribution</t>
  </si>
  <si>
    <t>XIG</t>
  </si>
  <si>
    <t>ISHARES US IG CORP BD ETF</t>
  </si>
  <si>
    <t>XHY</t>
  </si>
  <si>
    <t>ISHARES US HI YLD BND ETF</t>
  </si>
  <si>
    <t>ISHARES CDN CORP BOND ETF</t>
  </si>
  <si>
    <t>2020-08-16</t>
  </si>
  <si>
    <t>2020-08-21</t>
  </si>
  <si>
    <t>INTERET  AU 16 AOU</t>
  </si>
  <si>
    <t>Intérêt</t>
  </si>
  <si>
    <t>2020-08-25</t>
  </si>
  <si>
    <t>2020-08-27</t>
  </si>
  <si>
    <t>Vente</t>
  </si>
  <si>
    <t>XUS</t>
  </si>
  <si>
    <t>ISHRS CORE S&amp;P500 IDX ETF</t>
  </si>
  <si>
    <t>Achat</t>
  </si>
  <si>
    <t>XEF</t>
  </si>
  <si>
    <t>ISHRS CORE MSCI EAFE IMI</t>
  </si>
  <si>
    <t>XIU</t>
  </si>
  <si>
    <t>ISHARES S&amp;P/TSX60 IDX ETF</t>
  </si>
  <si>
    <t>XEM</t>
  </si>
  <si>
    <t>ISHARES MSCI EMRG MKT ETF</t>
  </si>
  <si>
    <t>2020-08-31</t>
  </si>
  <si>
    <t>2020-09-16</t>
  </si>
  <si>
    <t>2020-09-18</t>
  </si>
  <si>
    <t>INTERET  AU 16 SEP</t>
  </si>
  <si>
    <t>2020-09-17</t>
  </si>
  <si>
    <t>2020-09-21</t>
  </si>
  <si>
    <t>TDB778</t>
  </si>
  <si>
    <t>FONDS D'OBLIG CDN DE BASE PLUS TD-O/EN DATE DU  17 SEPTEMBRE 2020</t>
  </si>
  <si>
    <t>2020-09-29</t>
  </si>
  <si>
    <t>2020-10-01</t>
  </si>
  <si>
    <t>FONDS D'OBLIG CDN DE BASE PLUS TD-O/VALEUR =      1160.05</t>
  </si>
  <si>
    <t>Div Reinv</t>
  </si>
  <si>
    <t>2020-09-30</t>
  </si>
  <si>
    <t>2020-10-06</t>
  </si>
  <si>
    <t>Fraction</t>
  </si>
  <si>
    <t>ISHR CORE CDN UNIV BD ETF/VALEUR =      2884.44</t>
  </si>
  <si>
    <t>ISHARES US IG CORP BD ETF/VALEUR =       255.00</t>
  </si>
  <si>
    <t>ISHARES US HI YLD BND ETF/VALEUR =       362.83</t>
  </si>
  <si>
    <t>ISHARES CDN CORP BOND ETF/VALEUR =      1643.23</t>
  </si>
  <si>
    <t>2020-10-05</t>
  </si>
  <si>
    <t>2020-10-07</t>
  </si>
  <si>
    <t>2020-10-16</t>
  </si>
  <si>
    <t>2020-10-23</t>
  </si>
  <si>
    <t>INTERET  AU 16 OCT</t>
  </si>
  <si>
    <t>2020-10-29</t>
  </si>
  <si>
    <t>2020-11-02</t>
  </si>
  <si>
    <t>FONDS D'OBLIG CDN DE BASE PLUS TD-O/VALEUR =      1254.55</t>
  </si>
  <si>
    <t>2020-10-30</t>
  </si>
  <si>
    <t>2020-11-05</t>
  </si>
  <si>
    <t>ISHR CORE CDN UNIV BD ETF/VALEUR =      2758.09</t>
  </si>
  <si>
    <t>ISHARES US IG CORP BD ETF/VALEUR =       228.42</t>
  </si>
  <si>
    <t>ISHARES US HI YLD BND ETF/VALEUR =       345.80</t>
  </si>
  <si>
    <t>2020-11-06</t>
  </si>
  <si>
    <t>ISHARES CDN CORP BOND ETF/VALEUR =      1654.64</t>
  </si>
  <si>
    <t>2020-11-27</t>
  </si>
  <si>
    <t>2020-12-01</t>
  </si>
  <si>
    <t>FONDS D'OBLIG CDN DE BASE PLUS TD-O/VALEUR =       931.21</t>
  </si>
  <si>
    <t>2020-11-30</t>
  </si>
  <si>
    <t>2020-12-04</t>
  </si>
  <si>
    <t>ISHR CORE CDN UNIV BD ETF/VALEUR =      2733.06</t>
  </si>
  <si>
    <t>ISHARES US IG CORP BD ETF/VALEUR =       234.09</t>
  </si>
  <si>
    <t>ISHARES US HI YLD BND ETF/VALEUR =       356.44</t>
  </si>
  <si>
    <t>ISHARES S&amp;P/TSX60 IDX ETF/VALEUR =      7869.43</t>
  </si>
  <si>
    <t>ISHARES CDN CORP BOND ETF/VALEUR =      1652.77</t>
  </si>
  <si>
    <t>2020-12-02</t>
  </si>
  <si>
    <t>2020-12-15</t>
  </si>
  <si>
    <t>2020-12-17</t>
  </si>
  <si>
    <t>FONDS D'OBLIG CDN DE BASE PLUS TD-O/VALEUR =      3546.13</t>
  </si>
  <si>
    <t>2021-01-06</t>
  </si>
  <si>
    <t>2021-01-12</t>
  </si>
  <si>
    <t>ISHARES US IG CORP BD ETF/VALEUR =       231.30</t>
  </si>
  <si>
    <t>ISHARES US HI YLD BND ETF/VALEUR =       341.64</t>
  </si>
  <si>
    <t>ISHRS CORE S&amp;P500 IDX ETF/VALEUR =      7171.20</t>
  </si>
  <si>
    <t>ISHARES MSCI EMRG MKT ETF/VALEUR =      3715.47</t>
  </si>
  <si>
    <t>ISHR CORE CDN UNIV BD ETF/VALEUR =      2721.13</t>
  </si>
  <si>
    <t>2021-01-14</t>
  </si>
  <si>
    <t>ISHRS CORE MSCI EAFE IMI/VALEUR =      2549.31</t>
  </si>
  <si>
    <t>ISHARES CDN CORP BOND ETF/VALEUR =      1723.68</t>
  </si>
  <si>
    <t>2021-01-28</t>
  </si>
  <si>
    <t>2021-02-01</t>
  </si>
  <si>
    <t>FONDS D'OBLIG CDN DE BASE PLUS TD-O/VALEUR =      1435.17</t>
  </si>
  <si>
    <t>2021-01-29</t>
  </si>
  <si>
    <t>2021-02-04</t>
  </si>
  <si>
    <t>ISHR CORE CDN UNIV BD ETF/VALEUR =      2709.63</t>
  </si>
  <si>
    <t>ISHARES US IG CORP BD ETF/VALEUR =       230.49</t>
  </si>
  <si>
    <t>ISHARES US HI YLD BND ETF/VALEUR =       339.30</t>
  </si>
  <si>
    <t>ISHARES CDN CORP BOND ETF/VALEUR =      1627.88</t>
  </si>
  <si>
    <t>2021-02-08</t>
  </si>
  <si>
    <t>2021-02-25</t>
  </si>
  <si>
    <t>2021-03-01</t>
  </si>
  <si>
    <t>FONDS D'OBLIG CDN DE BASE PLUS TD-O/VALEUR =      1067.71</t>
  </si>
  <si>
    <t>2021-02-26</t>
  </si>
  <si>
    <t>2021-03-03</t>
  </si>
  <si>
    <t>ISHARES US IG CORP BD ETF/VALEUR =       224.46</t>
  </si>
  <si>
    <t>ISHARES US HI YLD BND ETF/VALEUR =       340.38</t>
  </si>
  <si>
    <t>ISHARES S&amp;P/TSX60 IDX ETF/VALEUR =      7927.27</t>
  </si>
  <si>
    <t>ISHARES CDN CORP BOND ETF/VALEUR =      1632.87</t>
  </si>
  <si>
    <t>ISHR CORE CDN UNIV BD ETF/VALEUR =      2569.60</t>
  </si>
  <si>
    <t>2021-03-02</t>
  </si>
  <si>
    <t>2021-03-04</t>
  </si>
  <si>
    <t>FONDS D'OBLIG CDN DE BASE PLUS TD-O/EN DATE DU        2 MARS 2021</t>
  </si>
  <si>
    <t>2021-03-30</t>
  </si>
  <si>
    <t>2021-04-01</t>
  </si>
  <si>
    <t>FONDS D'OBLIG CDN DE BASE PLUS TD-O/VALEUR =      1389.06</t>
  </si>
  <si>
    <t>2021-03-31</t>
  </si>
  <si>
    <t>2021-04-07</t>
  </si>
  <si>
    <t>ISHR CORE CDN UNIV BD ETF/VALEUR =      2787.85</t>
  </si>
  <si>
    <t>ISHARES US IG CORP BD ETF/VALEUR =       246.80</t>
  </si>
  <si>
    <t>ISHARES US HI YLD BND ETF/VALEUR =       357.20</t>
  </si>
  <si>
    <t>ISHARES CDN CORP BOND ETF/VALEUR =      1636.14</t>
  </si>
  <si>
    <t>2021-04-06</t>
  </si>
  <si>
    <t>2021-04-08</t>
  </si>
  <si>
    <t>2021-04-29</t>
  </si>
  <si>
    <t>2021-05-03</t>
  </si>
  <si>
    <t>FONDS D'OBLIG CDN DE BASE PLUS TD-O/VALEUR =      1472.78</t>
  </si>
  <si>
    <t>2021-04-30</t>
  </si>
  <si>
    <t>2021-05-05</t>
  </si>
  <si>
    <t>ISHR CORE CDN UNIV BD ETF/VALEUR =      2745.65</t>
  </si>
  <si>
    <t>ISHARES US IG CORP BD ETF/VALEUR =       247.90</t>
  </si>
  <si>
    <t>ISHARES US HI YLD BND ETF/VALEUR =       340.74</t>
  </si>
  <si>
    <t>ISHARES CDN CORP BOND ETF/VALEUR =      1801.38</t>
  </si>
  <si>
    <t>2021-05-11</t>
  </si>
  <si>
    <t>2021-05-13</t>
  </si>
  <si>
    <t>2021-05-28</t>
  </si>
  <si>
    <t>2021-06-01</t>
  </si>
  <si>
    <t>FONDS D'OBLIG CDN DE BASE PLUS TD-O/VALEUR =      1163.55</t>
  </si>
  <si>
    <t>2021-06-03</t>
  </si>
  <si>
    <t>ISHARES US IG CORP BD ETF/VALEUR =       248.00</t>
  </si>
  <si>
    <t>ISHARES US HI YLD BND ETF/VALEUR =       340.20</t>
  </si>
  <si>
    <t>ISHARES S&amp;P/TSX60 IDX ETF/VALEUR =      6851.70</t>
  </si>
  <si>
    <t>ISHARES CDN CORP BOND ETF/VALEUR =      1804.45</t>
  </si>
  <si>
    <t>ISHR CORE CDN UNIV BD ETF/VALEUR =      2690.25</t>
  </si>
  <si>
    <t>2021-06-29</t>
  </si>
  <si>
    <t>2021-07-02</t>
  </si>
  <si>
    <t>FONDS D'OBLIG CDN DE BASE PLUS TD-O/VALEUR =      1249.29</t>
  </si>
  <si>
    <t>2021-06-30</t>
  </si>
  <si>
    <t>ISHS CORE CDN CORP BD ETF</t>
  </si>
  <si>
    <t>2021-07-07</t>
  </si>
  <si>
    <t>ISHARES US HI YLD BND ETF/VALEUR =       342.36</t>
  </si>
  <si>
    <t>ISHRS CORE S&amp;P500 IDX ETF/VALEUR =      5970.15</t>
  </si>
  <si>
    <t>ISHR CORE CDN UNIV BD ETF/VALEUR =      2713.20</t>
  </si>
  <si>
    <t>2021-07-08</t>
  </si>
  <si>
    <t>ISHARES US IG CORP BD ETF/VALEUR =       253.80</t>
  </si>
  <si>
    <t>ISHRS CORE MSCI EAFE IMI/VALEUR =      4866.18</t>
  </si>
  <si>
    <t>ISHS CORE CDN CORP BD ETF/VALEUR =      1816.86</t>
  </si>
  <si>
    <t>ISHARES MSCI EMRG MKT ETF/VALEUR =      1272.96</t>
  </si>
  <si>
    <t>2021-07-20</t>
  </si>
  <si>
    <t>2021-07-22</t>
  </si>
  <si>
    <t>2021-07-29</t>
  </si>
  <si>
    <t>2021-08-03</t>
  </si>
  <si>
    <t>FONDS D'OBLIG CDN DE BASE PLUS TD-O/VALEUR =      1337.95</t>
  </si>
  <si>
    <t>2021-07-30</t>
  </si>
  <si>
    <t>2021-08-06</t>
  </si>
  <si>
    <t>ISHARES US IG CORP BD ETF/VALEUR =       231.03</t>
  </si>
  <si>
    <t>ISHARES US HI YLD BND ETF/VALEUR =       341.46</t>
  </si>
  <si>
    <t>ISHS CORE CDN CORP BD ETF/VALEUR =      1829.32</t>
  </si>
  <si>
    <t>ISHR CORE CDN UNIV BD ETF/VALEUR =      2572.80</t>
  </si>
  <si>
    <t>2021-08-30</t>
  </si>
  <si>
    <t>2021-09-01</t>
  </si>
  <si>
    <t>FONDS D'OBLIG CDN DE BASE PLUS TD-O/VALEUR =      1238.08</t>
  </si>
  <si>
    <t>2021-08-31</t>
  </si>
  <si>
    <t>2021-09-09</t>
  </si>
  <si>
    <t>ISHR CORE CDN UNIV BD ETF/VALEUR =      2532.74</t>
  </si>
  <si>
    <t>ISHARES US IG CORP BD ETF/VALEUR =       229.95</t>
  </si>
  <si>
    <t>ISHARES US HI YLD BND ETF/VALEUR =       340.96</t>
  </si>
  <si>
    <t>ISHARES S&amp;P/TSX60 IDX ETF/VALEUR =      7270.38</t>
  </si>
  <si>
    <t>ISHS CORE CDN CORP BD ETF/VALEUR =      1822.68</t>
  </si>
  <si>
    <t>2021-09-08</t>
  </si>
  <si>
    <t>2021-09-10</t>
  </si>
  <si>
    <t>2021-09-29</t>
  </si>
  <si>
    <t>2021-10-01</t>
  </si>
  <si>
    <t>FONDS D'OBLIG CDN DE BASE PLUS TD-O/VALEUR =      1216.63</t>
  </si>
  <si>
    <t>2021-10-06</t>
  </si>
  <si>
    <t>ISHARES US IG CORP BD ETF/VALEUR =       227.07</t>
  </si>
  <si>
    <t>ISHARES US HI YLD BND ETF/VALEUR =       338.58</t>
  </si>
  <si>
    <t>ISHS CORE CDN CORP BD ETF/VALEUR =      1800.51</t>
  </si>
  <si>
    <t>ISHR CORE CDN UNIV BD ETF/VALEUR =      2621.14</t>
  </si>
  <si>
    <t>2021-10-08</t>
  </si>
  <si>
    <t>2021-10-28</t>
  </si>
  <si>
    <t>2021-11-01</t>
  </si>
  <si>
    <t>FONDS D'OBLIG CDN DE BASE PLUS TD-O/VALEUR =      1264.78</t>
  </si>
  <si>
    <t>2021-10-29</t>
  </si>
  <si>
    <t>2021-11-04</t>
  </si>
  <si>
    <t>ISHARES US IG CORP BD ETF/VALEUR =       225.99</t>
  </si>
  <si>
    <t>ISHARES US HI YLD BND ETF/VALEUR =       335.88</t>
  </si>
  <si>
    <t>ISHS CORE CDN CORP BD ETF/VALEUR =      1798.44</t>
  </si>
  <si>
    <t>ISHR CORE CDN UNIV BD ETF/VALEUR =      2799.90</t>
  </si>
  <si>
    <t>2021-11-03</t>
  </si>
  <si>
    <t>2021-11-05</t>
  </si>
  <si>
    <t>2021-11-29</t>
  </si>
  <si>
    <t>2021-12-01</t>
  </si>
  <si>
    <t>FONDS D'OBLIG CDN DE BASE PLUS TD-O/VALEUR =      1130.21</t>
  </si>
  <si>
    <t>2021-11-30</t>
  </si>
  <si>
    <t>2021-12-03</t>
  </si>
  <si>
    <t>ISHARES US IG CORP BD ETF/VALEUR =       225.90</t>
  </si>
  <si>
    <t>ISHARES US HI YLD BND ETF/VALEUR =       348.08</t>
  </si>
  <si>
    <t>ISHR CORE CDN UNIV BD ETF/VALEUR =      2673.25</t>
  </si>
  <si>
    <t>2021-12-07</t>
  </si>
  <si>
    <t>ISHARES S&amp;P/TSX60 IDX ETF/VALEUR =      6988.80</t>
  </si>
  <si>
    <t>ISHS CORE CDN CORP BD ETF/VALEUR =      1805.40</t>
  </si>
  <si>
    <t>2021-12-06</t>
  </si>
  <si>
    <t>2021-12-08</t>
  </si>
  <si>
    <t>2021-12-15</t>
  </si>
  <si>
    <t>2021-12-17</t>
  </si>
  <si>
    <t>FONDS D'OBLIG CDN DE BASE PLUS TD-O/VALEUR =       873.57</t>
  </si>
  <si>
    <t>2021-12-29</t>
  </si>
  <si>
    <t>2021-12-31</t>
  </si>
  <si>
    <t>2022-01-06</t>
  </si>
  <si>
    <t>CAD Cash</t>
  </si>
  <si>
    <t>2022-01-12</t>
  </si>
  <si>
    <t>ISHARES US IG CORP BD ETF/VALEUR =       220.95</t>
  </si>
  <si>
    <t>Reinv Div</t>
  </si>
  <si>
    <t>ISHARES US HI YLD BND ETF/VALEUR =       350.55</t>
  </si>
  <si>
    <t>ISHRS CORE S&amp;P500 IDX ETF/VALEUR =      8217.44</t>
  </si>
  <si>
    <t>ISHRS CORE MSCI EAFE IMI/VALEUR =      4198.22</t>
  </si>
  <si>
    <t>ISHS CORE CDN CORP BD ETF/VALEUR =      1810.98</t>
  </si>
  <si>
    <t>ISHR CORE CDN UNIV BD ETF/VALEUR =      2796.00</t>
  </si>
  <si>
    <t>ISHARES MSCI EMRG MKT ETF/VALEUR =      4658.00</t>
  </si>
  <si>
    <t>2022-01-10</t>
  </si>
  <si>
    <t>Sell</t>
  </si>
  <si>
    <t>Buy</t>
  </si>
  <si>
    <t>2022-01-11</t>
  </si>
  <si>
    <t>2022-01-13</t>
  </si>
  <si>
    <t>TD CANADIAN CORE PLUS BOND FUND - O/EN DATE DU    11 JANVIER 2022</t>
  </si>
  <si>
    <t>2022-01-28</t>
  </si>
  <si>
    <t>2022-02-01</t>
  </si>
  <si>
    <t>TD CANADIAN CORE PLUS BOND FUND - O/VALEUR =      1593.49</t>
  </si>
  <si>
    <t>2022-01-31</t>
  </si>
  <si>
    <t>2022-02-07</t>
  </si>
  <si>
    <t>ISHARES US HI YLD BND ETF/VALEUR =       726.10</t>
  </si>
  <si>
    <t>2022-02-04</t>
  </si>
  <si>
    <t>ISHARES US IG CORP BD ETF/VALEUR =       361.80</t>
  </si>
  <si>
    <t>ISHS CORE CDN CORP BD ETF/VALEUR =      1864.55</t>
  </si>
  <si>
    <t>ISHR CORE CDN UNIV BD ETF/VALEUR =      2813.36</t>
  </si>
  <si>
    <t>2022-02-08</t>
  </si>
  <si>
    <t>2022-02-25</t>
  </si>
  <si>
    <t>2022-03-01</t>
  </si>
  <si>
    <t>TD CANADIAN CORE PLUS BOND FUND - O/VALEUR =       904.02</t>
  </si>
  <si>
    <t>2022-02-28</t>
  </si>
  <si>
    <t>2022-03-04</t>
  </si>
  <si>
    <t>ISHARES US IG CORP BD ETF/VALEUR =       377.92</t>
  </si>
  <si>
    <t>ISHARES US HI YLD BND ETF/VALEUR =       748.86</t>
  </si>
  <si>
    <t>ISHARES S&amp;P/TSX60 IDX ETF/VALEUR =      7594.58</t>
  </si>
  <si>
    <t>ISHS CORE CDN CORP BD ETF/VALEUR =      1878.30</t>
  </si>
  <si>
    <t>ISHR CORE CDN UNIV BD ETF/VALEUR =      2848.53</t>
  </si>
  <si>
    <t>2022-03-02</t>
  </si>
  <si>
    <t>2022-03-30</t>
  </si>
  <si>
    <t>2022-04-01</t>
  </si>
  <si>
    <t>TD CANADIAN CORE PLUS BOND FUND - O/VALEUR =      1283.96</t>
  </si>
  <si>
    <t>2022-03-31</t>
  </si>
  <si>
    <t>2022-04-05</t>
  </si>
  <si>
    <t>ISHARES US IG CORP BD ETF/VALEUR =       366.08</t>
  </si>
  <si>
    <t>ISHARES US HI YLD BND ETF/VALEUR =       742.56</t>
  </si>
  <si>
    <t>ISHS CORE CDN CORP BD ETF/VALEUR =      1871.10</t>
  </si>
  <si>
    <t>ISHR CORE CDN UNIV BD ETF/VALEUR =      2996.76</t>
  </si>
  <si>
    <t>2022-04-04</t>
  </si>
  <si>
    <t>2022-04-06</t>
  </si>
  <si>
    <t>2022-04-28</t>
  </si>
  <si>
    <t>2022-05-02</t>
  </si>
  <si>
    <t>TD CANADIAN CORE PLUS BOND FUND - O/VALEUR =      1174.51</t>
  </si>
  <si>
    <t>2022-04-29</t>
  </si>
  <si>
    <t>2022-05-04</t>
  </si>
  <si>
    <t>ISHARES US IG CORP BD ETF/VALEUR =       339.84</t>
  </si>
  <si>
    <t>ISHARES US HI YLD BND ETF/VALEUR =       756.00</t>
  </si>
  <si>
    <t>ISHS CORE CDN CORP BD ETF/VALEUR =      1882.77</t>
  </si>
  <si>
    <t>ISHR CORE CDN UNIV BD ETF/VALEUR =      3087.97</t>
  </si>
  <si>
    <t>2022-05-09</t>
  </si>
  <si>
    <t>2022-05-11</t>
  </si>
  <si>
    <t>2022-05-30</t>
  </si>
  <si>
    <t>2022-06-01</t>
  </si>
  <si>
    <t>TD CANADIAN CORE PLUS BOND FUND - O/VALEUR =       924.26</t>
  </si>
  <si>
    <t>2022-05-31</t>
  </si>
  <si>
    <t>2022-06-03</t>
  </si>
  <si>
    <t>ISHARES US IG CORP BD ETF/VALEUR =       342.72</t>
  </si>
  <si>
    <t>ISHARES US HI YLD BND ETF/VALEUR =       778.44</t>
  </si>
  <si>
    <t>ISHARES S&amp;P/TSX60 IDX ETF/VALEUR =      7410.76</t>
  </si>
  <si>
    <t>ISHS CORE CDN CORP BD ETF/VALEUR =      1946.27</t>
  </si>
  <si>
    <t>ISHR CORE CDN UNIV BD ETF/VALEUR =      3366.00</t>
  </si>
  <si>
    <t>2022-06-29</t>
  </si>
  <si>
    <t>2022-07-04</t>
  </si>
  <si>
    <t>TD CANADIAN CORE PLUS BOND FUND - O/VALEUR =       326.60</t>
  </si>
  <si>
    <t>2022-06-30</t>
  </si>
  <si>
    <t>2022-07-12</t>
  </si>
  <si>
    <t>ISHRS CORE MSCI EAFE IMI/VALEUR =      7127.77</t>
  </si>
  <si>
    <t>2022-07-11</t>
  </si>
  <si>
    <t>ISHARES US IG CORP BD ETF/VALEUR =       356.16</t>
  </si>
  <si>
    <t>ISHARES US HI YLD BND ETF/VALEUR =       756.65</t>
  </si>
  <si>
    <t>ISHRS CORE S&amp;P500 IDX ETF/VALEUR =      4578.26</t>
  </si>
  <si>
    <t>ISHS CORE CDN CORP BD ETF/VALEUR =      1899.00</t>
  </si>
  <si>
    <t>ISHR CORE CDN UNIV BD ETF/VALEUR =      3283.15</t>
  </si>
  <si>
    <t>ISHARES MSCI EMRG MKT ETF/VALEUR =      1973.94</t>
  </si>
  <si>
    <t>2022-07-28</t>
  </si>
  <si>
    <t>2022-08-02</t>
  </si>
  <si>
    <t>TD CANADIAN CORE PLUS BOND FUND - O/VALEUR =      1182.57</t>
  </si>
  <si>
    <t>2022-07-29</t>
  </si>
  <si>
    <t>2022-08-05</t>
  </si>
  <si>
    <t>ISHARES US IG CORP BD ETF/VALEUR =       363.79</t>
  </si>
  <si>
    <t>ISHARES US HI YLD BND ETF/VALEUR =       769.58</t>
  </si>
  <si>
    <t>ISHS CORE CDN CORP BD ETF/VALEUR =      1926.62</t>
  </si>
  <si>
    <t>ISHR CORE CDN UNIV BD ETF/VALEUR =      3288.60</t>
  </si>
  <si>
    <t>2022-08-04</t>
  </si>
  <si>
    <t>2022-08-08</t>
  </si>
  <si>
    <t>2022-08-30</t>
  </si>
  <si>
    <t>2022-09-01</t>
  </si>
  <si>
    <t>TD CANADIAN CORE PLUS BOND FUND - O/VALEUR =      1437.98</t>
  </si>
  <si>
    <t>2022-08-31</t>
  </si>
  <si>
    <t>2022-09-12</t>
  </si>
  <si>
    <t>ISHARES US HI YLD BND ETF/VALEUR =       790.00</t>
  </si>
  <si>
    <t>ISHS CORE CDN CORP BD ETF/VALEUR =      1941.34</t>
  </si>
  <si>
    <t>ISHR CORE CDN UNIV BD ETF/VALEUR =      3357.44</t>
  </si>
  <si>
    <t>2022-09-06</t>
  </si>
  <si>
    <t>ISHARES US IG CORP BD ETF/VALEUR =       366.30</t>
  </si>
  <si>
    <t>ISHARES S&amp;P/TSX60 IDX ETF/VALEUR =      7820.24</t>
  </si>
  <si>
    <t>2022-09-29</t>
  </si>
  <si>
    <t>2022-10-06</t>
  </si>
  <si>
    <t>ISHARES US IG CORP BD ETF/VALEUR =       351.54</t>
  </si>
  <si>
    <t>ISHARES US HI YLD BND ETF/VALEUR =       786.58</t>
  </si>
  <si>
    <t>ISHS CORE CDN CORP BD ETF/VALEUR =      1939.49</t>
  </si>
  <si>
    <t>ISHR CORE CDN UNIV BD ETF/VALEUR =      3371.43</t>
  </si>
  <si>
    <t>2022-10-03</t>
  </si>
  <si>
    <t>TD CANADIAN CORE PLUS BOND FUND - O/VALEUR =      1302.56</t>
  </si>
  <si>
    <t>2022-10-11</t>
  </si>
  <si>
    <t>2022-10-28</t>
  </si>
  <si>
    <t>2022-11-01</t>
  </si>
  <si>
    <t>TD CANADIAN CORE PLUS BOND FUND - O/VALEUR =      1098.96</t>
  </si>
  <si>
    <t>2022-10-31</t>
  </si>
  <si>
    <t>2022-11-04</t>
  </si>
  <si>
    <t>ISHARES US IG CORP BD ETF/VALEUR =       497.64</t>
  </si>
  <si>
    <t>ISHARES US HI YLD BND ETF/VALEUR =       815.36</t>
  </si>
  <si>
    <t>ISHS CORE CDN CORP BD ETF/VALEUR =      1980.93</t>
  </si>
  <si>
    <t>ISHR CORE CDN UNIV BD ETF/VALEUR =      3366.60</t>
  </si>
  <si>
    <t>2022-11-08</t>
  </si>
  <si>
    <t>2022-11-29</t>
  </si>
  <si>
    <t>2022-12-01</t>
  </si>
  <si>
    <t>TD CANADIAN CORE PLUS BOND FUND - O/VALEUR =      1427.96</t>
  </si>
  <si>
    <t>2022-11-30</t>
  </si>
  <si>
    <t>2022-12-06</t>
  </si>
  <si>
    <t>ISHARES US IG CORP BD ETF/VALEUR =       509.25</t>
  </si>
  <si>
    <t>ISHARES US HI YLD BND ETF/VALEUR =       806.08</t>
  </si>
  <si>
    <t>ISHARES S&amp;P/TSX60 IDX ETF/VALEUR =      8213.67</t>
  </si>
  <si>
    <t>ISHS CORE CDN CORP BD ETF/VALEUR =      1986.87</t>
  </si>
  <si>
    <t>ISHR CORE CDN UNIV BD ETF/VALEUR =      3396.47</t>
  </si>
  <si>
    <t>2022-12-08</t>
  </si>
  <si>
    <t>2022-12-12</t>
  </si>
  <si>
    <t>2022-12-15</t>
  </si>
  <si>
    <t>2022-12-19</t>
  </si>
  <si>
    <t>TD CANADIAN CORE PLUS BOND FUND - O/VALEUR =       978.16</t>
  </si>
  <si>
    <t>2023-01-05</t>
  </si>
  <si>
    <t>2023-01-11</t>
  </si>
  <si>
    <t>ISHARES US IG CORP BD ETF/VALEUR =       640.96</t>
  </si>
  <si>
    <t>ISHARES US HI YLD BND ETF/VALEUR =       983.34</t>
  </si>
  <si>
    <t>ISHS CORE CDN CORP BD ETF/VALEUR =      1996.05</t>
  </si>
  <si>
    <t>ISHR CORE CDN UNIV BD ETF/VALEUR =      3328.30</t>
  </si>
  <si>
    <t>ISHARES MSCI EMRG MKT ETF/VALEUR =      4015.94</t>
  </si>
  <si>
    <t>2023-01-10</t>
  </si>
  <si>
    <t>ISHRS CORE S&amp;P500 IDX ETF/VALEUR =      7366.98</t>
  </si>
  <si>
    <t>ISHRS CORE MSCI EAFE IMI/VALEUR =      4399.54</t>
  </si>
  <si>
    <t>2023-01-30</t>
  </si>
  <si>
    <t>2023-02-01</t>
  </si>
  <si>
    <t>TD CANADIAN CORE PLUS BOND FUND - O/VALEUR =      1757.31</t>
  </si>
  <si>
    <t>2023-01-31</t>
  </si>
  <si>
    <t>2023-02-03</t>
  </si>
  <si>
    <t>ISHARES US IG CORP BD ETF/VALEUR =       439.32</t>
  </si>
  <si>
    <t>ISHARES US HI YLD BND ETF/VALEUR =       817.87</t>
  </si>
  <si>
    <t>ISHS CORE CDN CORP BD ETF/VALEUR =      2028.99</t>
  </si>
  <si>
    <t>ISHR CORE CDN UNIV BD ETF/VALEUR =      3383.87</t>
  </si>
  <si>
    <t>2023-02-07</t>
  </si>
  <si>
    <t>2023-02-09</t>
  </si>
  <si>
    <t>2023-02-27</t>
  </si>
  <si>
    <t>2023-03-01</t>
  </si>
  <si>
    <t>TD CANADIAN CORE PLUS BOND FUND - O/VALEUR =      1073.48</t>
  </si>
  <si>
    <t>2023-02-28</t>
  </si>
  <si>
    <t>2023-03-06</t>
  </si>
  <si>
    <t>ISHARES US IG CORP BD ETF/VALEUR =       431.82</t>
  </si>
  <si>
    <t>ISHARES US HI YLD BND ETF/VALEUR =       834.75</t>
  </si>
  <si>
    <t>ISHS CORE CDN CORP BD ETF/VALEUR =      2085.60</t>
  </si>
  <si>
    <t>ISHR CORE CDN UNIV BD ETF/VALEUR =      3437.13</t>
  </si>
  <si>
    <t>2023-03-03</t>
  </si>
  <si>
    <t>ISHARES S&amp;P/TSX60 IDX ETF/VALEUR =      9095.78</t>
  </si>
  <si>
    <t>2023-03-09</t>
  </si>
  <si>
    <t>2023-03-13</t>
  </si>
  <si>
    <t>2023-03-30</t>
  </si>
  <si>
    <t>2023-04-03</t>
  </si>
  <si>
    <t>TD CANADIAN CORE PLUS BOND FUND - O/VALEUR =      1587.58</t>
  </si>
  <si>
    <t>2023-03-31</t>
  </si>
  <si>
    <t>2023-04-06</t>
  </si>
  <si>
    <t>ISHARES US IG CORP BD ETF/VALEUR =       431.76</t>
  </si>
  <si>
    <t>ISHARES US HI YLD BND ETF/VALEUR =       817.02</t>
  </si>
  <si>
    <t>ISHS CORE CDN CORP BD ETF/VALEUR =      2087.99</t>
  </si>
  <si>
    <t>ISHR CORE CDN UNIV BD ETF/VALEUR =      3418.44</t>
  </si>
  <si>
    <t>2023-04-05</t>
  </si>
  <si>
    <t>2023-04-10</t>
  </si>
  <si>
    <t>2023-04-27</t>
  </si>
  <si>
    <t>2023-05-01</t>
  </si>
  <si>
    <t>TD CANADIAN CORE PLUS BOND FUND - O/VALEUR =      1462.37</t>
  </si>
  <si>
    <t>2023-04-28</t>
  </si>
  <si>
    <t>2023-05-04</t>
  </si>
  <si>
    <t>ISHARES US IG CORP BD ETF/VALEUR =       444.62</t>
  </si>
  <si>
    <t>ISHARES US HI YLD BND ETF/VALEUR =       830.44</t>
  </si>
  <si>
    <t>ISHS CORE CDN CORP BD ETF/VALEUR =      2084.40</t>
  </si>
  <si>
    <t>ISHR CORE CDN UNIV BD ETF/VALEUR =      3459.60</t>
  </si>
  <si>
    <t>2023-05-08</t>
  </si>
  <si>
    <t>2023-05-10</t>
  </si>
  <si>
    <t>2023-05-09</t>
  </si>
  <si>
    <t>NBC773</t>
  </si>
  <si>
    <t>NBI DIVERSIFIED EMERGING MARKETS EQUITY FUND - F/ÉMETTEUR RELIÉ/ASSOCIÉ/EN DATE DU         8 MAI 2023/NON SOLLICITE</t>
  </si>
  <si>
    <t>2023-05-12</t>
  </si>
  <si>
    <t>2023-05-11</t>
  </si>
  <si>
    <t>NBI DIVERSIFIED EMERGING MARKETS EQUITY FUND - F/ÉMETTEUR RELIÉ/ASSOCIÉ/EN DATE DU        10 MAI 2023/NON SOLLICITE</t>
  </si>
  <si>
    <t>2023-05-16</t>
  </si>
  <si>
    <t>2023-05-19</t>
  </si>
  <si>
    <t>INTERET  AU 16 MAI</t>
  </si>
  <si>
    <t>Interest</t>
  </si>
  <si>
    <t>2023-05-30</t>
  </si>
  <si>
    <t>2023-06-01</t>
  </si>
  <si>
    <t>TD CANADIAN CORE PLUS BOND FUND - O/VALEUR =      1360.95</t>
  </si>
  <si>
    <t>2023-05-31</t>
  </si>
  <si>
    <t>2023-06-06</t>
  </si>
  <si>
    <t>ISHARES US HI YLD BND ETF/VALEUR =       205.79</t>
  </si>
  <si>
    <t>ISHS CORE CDN CORP BD ETF/VALEUR =      1956.36</t>
  </si>
  <si>
    <t>ISHR CORE CDN UNIV BD ETF/VALEUR =      5069.10</t>
  </si>
  <si>
    <t>2023-06-05</t>
  </si>
  <si>
    <t>ISHARES US IG CORP BD ETF/VALEUR =       281.76</t>
  </si>
  <si>
    <t>ISHARES S&amp;P/TSX60 IDX ETF/VALEUR =      6929.70</t>
  </si>
  <si>
    <t>2023-06-23</t>
  </si>
  <si>
    <t>2023-06-26</t>
  </si>
  <si>
    <t>RAJUST - VALEUR COMPTABLE</t>
  </si>
  <si>
    <t>Fee rebate</t>
  </si>
  <si>
    <t>NBI DIVERSIFIED EMERGING MARKETS EQUITY FUND - F</t>
  </si>
  <si>
    <t>2023-06-29</t>
  </si>
  <si>
    <t>2023-07-04</t>
  </si>
  <si>
    <t>TD CANADIAN CORE PLUS BOND FUND - O/VALEUR =      1521.20</t>
  </si>
  <si>
    <t>2023-06-30</t>
  </si>
  <si>
    <t>2023-07-07</t>
  </si>
  <si>
    <t>ISHARES US IG CORP BD ETF/VALEUR =       281.12</t>
  </si>
  <si>
    <t>ISHARES US HI YLD BND ETF/VALEUR =       206.74</t>
  </si>
  <si>
    <t>ISHRS CORE S&amp;P500 IDX ETF/VALEUR =      4664.54</t>
  </si>
  <si>
    <t>ISHRS CORE MSCI EAFE IMI/VALEUR =      6766.07</t>
  </si>
  <si>
    <t>ISHS CORE CDN CORP BD ETF/VALEUR =      1996.11</t>
  </si>
  <si>
    <t>ISHR CORE CDN UNIV BD ETF/VALEUR =      5239.13</t>
  </si>
  <si>
    <t>ISHARES MSCI EMRG MKT ETF/VALEUR =       850.78</t>
  </si>
  <si>
    <t>2023-07-06</t>
  </si>
  <si>
    <t>Adjustment</t>
  </si>
  <si>
    <t>2023-07-28</t>
  </si>
  <si>
    <t>2023-08-01</t>
  </si>
  <si>
    <t>TD CANADIAN CORE PLUS BOND FUND - O/VALEUR =      1385.49</t>
  </si>
  <si>
    <t>2023-07-31</t>
  </si>
  <si>
    <t>2023-08-03</t>
  </si>
  <si>
    <t>ISHARES US IG CORP BD ETF/VALEUR =       301.05</t>
  </si>
  <si>
    <t>ISHARES US HI YLD BND ETF/VALEUR =       208.33</t>
  </si>
  <si>
    <t>ISHS CORE CDN CORP BD ETF/VALEUR =      2027.65</t>
  </si>
  <si>
    <t>ISHR CORE CDN UNIV BD ETF/VALEUR =      5234.12</t>
  </si>
  <si>
    <t>2023-08-30</t>
  </si>
  <si>
    <t>2023-09-01</t>
  </si>
  <si>
    <t>TD CANADIAN CORE PLUS BOND FUND - O/VALEUR =      1102.69</t>
  </si>
  <si>
    <t>2023-08-31</t>
  </si>
  <si>
    <t>2023-09-07</t>
  </si>
  <si>
    <t>ISHARES US IG CORP BD ETF/VALEUR =       294.45</t>
  </si>
  <si>
    <t>ISHARES US HI YLD BND ETF/VALEUR =       207.54</t>
  </si>
  <si>
    <t>ISHARES S&amp;P/TSX60 IDX ETF/VALEUR =      6677.88</t>
  </si>
  <si>
    <t>ISHS CORE CDN CORP BD ETF/VALEUR =      2042.28</t>
  </si>
  <si>
    <t>ISHR CORE CDN UNIV BD ETF/VALEUR =      5326.68</t>
  </si>
  <si>
    <t>2023-09-22</t>
  </si>
  <si>
    <t>2023-09-25</t>
  </si>
  <si>
    <t>2023-09-28</t>
  </si>
  <si>
    <t>2023-10-02</t>
  </si>
  <si>
    <t>TD CANADIAN CORE PLUS BOND FUND - O/VALEUR =      1521.29</t>
  </si>
  <si>
    <t>2023-09-29</t>
  </si>
  <si>
    <t>2023-10-05</t>
  </si>
  <si>
    <t>ISHARES US IG CORP BD ETF/VALEUR =       300.96</t>
  </si>
  <si>
    <t>ISHARES US HI YLD BND ETF/VALEUR =       202.22</t>
  </si>
  <si>
    <t>ISHS CORE CDN CORP BD ETF/VALEUR =      2076.94</t>
  </si>
  <si>
    <t>ISHR CORE CDN UNIV BD ETF/VALEUR =      5340.45</t>
  </si>
  <si>
    <t>2023-10-03</t>
  </si>
  <si>
    <t>2023-10-10</t>
  </si>
  <si>
    <t>2023-10-12</t>
  </si>
  <si>
    <t>2023-10-30</t>
  </si>
  <si>
    <t>2023-11-01</t>
  </si>
  <si>
    <t>TD CANADIAN CORE PLUS BOND FUND - O/VALEUR =      1504.31</t>
  </si>
  <si>
    <t>2023-10-31</t>
  </si>
  <si>
    <t>2023-11-03</t>
  </si>
  <si>
    <t>ISHARES US IG CORP BD ETF/VALEUR =       335.52</t>
  </si>
  <si>
    <t>ISHARES US HI YLD BND ETF/VALEUR =       216.16</t>
  </si>
  <si>
    <t>ISHS CORE CDN CORP BD ETF/VALEUR =      2098.41</t>
  </si>
  <si>
    <t>ISHR CORE CDN UNIV BD ETF/VALEUR =      5452.02</t>
  </si>
  <si>
    <t>2023-11-10</t>
  </si>
  <si>
    <t>2023-11-15</t>
  </si>
  <si>
    <t>XSB</t>
  </si>
  <si>
    <t>ISHR CORE CDN S/T BND ETF</t>
  </si>
  <si>
    <t>2023-11-29</t>
  </si>
  <si>
    <t>2023-12-01</t>
  </si>
  <si>
    <t>TD CANADIAN CORE PLUS BOND FUND - O/VALEUR =      1535.95</t>
  </si>
  <si>
    <t>2023-11-30</t>
  </si>
  <si>
    <t>2023-12-06</t>
  </si>
  <si>
    <t>ISHARES US IG CORP BD ETF/VALEUR =       339.48</t>
  </si>
  <si>
    <t>ISHARES US HI YLD BND ETF/VALEUR =       210.39</t>
  </si>
  <si>
    <t>ISHARES S&amp;P/TSX60 IDX ETF/VALEUR =      6895.25</t>
  </si>
  <si>
    <t>ISHS CORE CDN CORP BD ETF/VALEUR =      2104.63</t>
  </si>
  <si>
    <t>ISHR CORE CDN UNIV BD ETF/VALEUR =      5021.29</t>
  </si>
  <si>
    <t>2023-12-15</t>
  </si>
  <si>
    <t>2023-12-19</t>
  </si>
  <si>
    <t>TD CANADIAN CORE PLUS BOND FUND - O/VALEUR =      1073.06</t>
  </si>
  <si>
    <t>2023-12-20</t>
  </si>
  <si>
    <t>2023-12-22</t>
  </si>
  <si>
    <t>2023-12-21</t>
  </si>
  <si>
    <t>NBI DIVERSIFIED EMERGING MARKETS EQUITY FUND - F/VALEUR =      3292.36</t>
  </si>
  <si>
    <t>2023-12-27</t>
  </si>
  <si>
    <t>2023-12-29</t>
  </si>
  <si>
    <t>2024-01-04</t>
  </si>
  <si>
    <t>2024-01-11</t>
  </si>
  <si>
    <t>ISHARES US IG CORP BD ETF/VALEUR =       744.44</t>
  </si>
  <si>
    <t>ISHARES US HI YLD BND ETF/VALEUR =       211.64</t>
  </si>
  <si>
    <t>ISHS CORE CDN CORP BD ETF/VALEUR =      2104.29</t>
  </si>
  <si>
    <t>ISHR CORE CDN UNIV BD ETF/VALEUR =      4901.56</t>
  </si>
  <si>
    <t>ISHARES MSCI EMRG MKT ETF/VALEUR =      2443.67</t>
  </si>
  <si>
    <t>2024-01-10</t>
  </si>
  <si>
    <t>ISHRS CORE S&amp;P500 IDX ETF/VALEUR =      6277.83</t>
  </si>
  <si>
    <t>ISHRS CORE MSCI EAFE IMI/VALEUR =      3890.27</t>
  </si>
  <si>
    <t>2024-01-30</t>
  </si>
  <si>
    <t>2024-02-01</t>
  </si>
  <si>
    <t>TD CANADIAN CORE PLUS BOND FUND - O/VALEUR =      2184.01</t>
  </si>
  <si>
    <t>2024-01-31</t>
  </si>
  <si>
    <t>2024-02-05</t>
  </si>
  <si>
    <t>ISHARES US IG CORP BD ETF/VALEUR =       368.82</t>
  </si>
  <si>
    <t>ISHARES US HI YLD BND ETF/VALEUR =       214.29</t>
  </si>
  <si>
    <t>ISHS CORE CDN CORP BD ETF/VALEUR =      2174.49</t>
  </si>
  <si>
    <t>ISHR CORE CDN UNIV BD ETF/VALEUR =      4997.68</t>
  </si>
  <si>
    <t>2024-02-28</t>
  </si>
  <si>
    <t>2024-03-01</t>
  </si>
  <si>
    <t>TD CANADIAN CORE PLUS BOND FUND - O/VALEUR =      1502.64</t>
  </si>
  <si>
    <t>2024-02-29</t>
  </si>
  <si>
    <t>2024-03-06</t>
  </si>
  <si>
    <t>ISHARES US IG CORP BD ETF/VALEUR =       379.43</t>
  </si>
  <si>
    <t>ISHARES US HI YLD BND ETF/VALEUR =       213.33</t>
  </si>
  <si>
    <t>ISHARES S&amp;P/TSX60 IDX ETF/VALEUR =      7150.51</t>
  </si>
  <si>
    <t>ISHS CORE CDN CORP BD ETF/VALEUR =      2185.43</t>
  </si>
  <si>
    <t>ISHR CORE CDN UNIV BD ETF/VALEUR =      4892.28</t>
  </si>
  <si>
    <t>2024-03-04</t>
  </si>
  <si>
    <t>2024-03-22</t>
  </si>
  <si>
    <t>2024-03-25</t>
  </si>
  <si>
    <t>2024-03-27</t>
  </si>
  <si>
    <t>2024-04-01</t>
  </si>
  <si>
    <t>TD CANADIAN CORE PLUS BOND FUND - O/VALEUR =      1528.28</t>
  </si>
  <si>
    <t>2024-03-28</t>
  </si>
  <si>
    <t>2024-04-04</t>
  </si>
  <si>
    <t>ISHS CORE CDN CORP BD ETF/VALEUR =      2229.85</t>
  </si>
  <si>
    <t>ISHR CORE CDN UNIV BD ETF/VALEUR =      5391.89</t>
  </si>
  <si>
    <t>2024-04-03</t>
  </si>
  <si>
    <t>ISHARES US IG CORP BD ETF/VALEUR =       377.53</t>
  </si>
  <si>
    <t>ISHARES US HI YLD BND ETF/VALEUR =       228.21</t>
  </si>
  <si>
    <t>2024-04-15</t>
  </si>
  <si>
    <t>2024-04-17</t>
  </si>
  <si>
    <t>2024-04-29</t>
  </si>
  <si>
    <t>2024-05-01</t>
  </si>
  <si>
    <t>TD CANADIAN CORE PLUS BOND FUND - O/VALEUR =      1781.19</t>
  </si>
  <si>
    <t>2024-04-30</t>
  </si>
  <si>
    <t>2024-05-06</t>
  </si>
  <si>
    <t>ISHARES US IG CORP BD ETF/VALEUR =       330.99</t>
  </si>
  <si>
    <t>ISHARES US HI YLD BND ETF/VALEUR =       227.22</t>
  </si>
  <si>
    <t>ISHS CORE CDN CORP BD ETF/VALEUR =      2234.16</t>
  </si>
  <si>
    <t>ISHR CORE CDN UNIV BD ETF/VALEUR =      5472.95</t>
  </si>
  <si>
    <t>2024-05-09</t>
  </si>
  <si>
    <t>2024-05-13</t>
  </si>
  <si>
    <t>2024-05-10</t>
  </si>
  <si>
    <t>NBI DIVERSIFIED EMERGING MARKETS EQUITY FUND - F/EN DATE DU         9 MAI 2024/NON SOLLICITE/ÉMETTEUR RELIÉ/ASSOCIÉ</t>
  </si>
  <si>
    <t>TD CANADIAN CORE PLUS BOND FUND - O/EN DATE DU         9 MAI 2024/NON SOLLICITE</t>
  </si>
  <si>
    <t>NBI INTERNATIONAL EQUITY FUND - F/EN DATE DU         9 MAI 2024/NON SOLLICITE/ÉMETTEUR RELIÉ/ASSOCIÉ</t>
  </si>
  <si>
    <t>2024-05-15</t>
  </si>
  <si>
    <t>2024-05-31</t>
  </si>
  <si>
    <t>2024-06-06</t>
  </si>
  <si>
    <t>2024-06-05</t>
  </si>
  <si>
    <t>ISHARES US IG CORP BD ETF/VALEUR =       495.25</t>
  </si>
  <si>
    <t>ISHARES US HI YLD BND ETF/VALEUR =       996.74</t>
  </si>
  <si>
    <t>ISHARES S&amp;P/TSX60 IDX ETF/VALEUR =      5876.64</t>
  </si>
  <si>
    <t>ISHS CORE CDN CORP BD ETF/VALEUR =      1207.11</t>
  </si>
  <si>
    <t>ISHR CORE CDN UNIV BD ETF/VALEUR =      8289.54</t>
  </si>
  <si>
    <t>2024-06-16</t>
  </si>
  <si>
    <t>2024-06-21</t>
  </si>
  <si>
    <t>INTERET  AU 16 JUN</t>
  </si>
  <si>
    <t>2024-06-24</t>
  </si>
  <si>
    <t>2024-06-25</t>
  </si>
  <si>
    <t>2024-06-28</t>
  </si>
  <si>
    <t>2024-07-09</t>
  </si>
  <si>
    <t>ISHRS CORE S&amp;P500 IDX ETF/VALEUR =      4564.84</t>
  </si>
  <si>
    <t>ISHRS CORE MSCI EAFE IMI/VALEUR =      4193.44</t>
  </si>
  <si>
    <t>2024-07-08</t>
  </si>
  <si>
    <t>ISHARES US IG CORP BD ETF/VALEUR =       492.75</t>
  </si>
  <si>
    <t>ISHARES US HI YLD BND ETF/VALEUR =       997.17</t>
  </si>
  <si>
    <t>ISHS CORE CDN CORP BD ETF/VALEUR =      1200.94</t>
  </si>
  <si>
    <t>ISHR CORE CDN UNIV BD ETF/VALEUR =      8411.80</t>
  </si>
  <si>
    <t>ISHARES MSCI EMRG MKT ETF/VALEUR =      1067.22</t>
  </si>
  <si>
    <t>2024-07-04</t>
  </si>
  <si>
    <t>2024-07-16</t>
  </si>
  <si>
    <t>2024-07-19</t>
  </si>
  <si>
    <t>INTERET  AU 16 JUI</t>
  </si>
  <si>
    <t>2024-07-31</t>
  </si>
  <si>
    <t>2024-08-06</t>
  </si>
  <si>
    <t>ISHARES US IG CORP BD ETF/VALEUR =       505.75</t>
  </si>
  <si>
    <t>ISHARES US HI YLD BND ETF/VALEUR =      1008.64</t>
  </si>
  <si>
    <t>ISHS CORE CDN CORP BD ETF/VALEUR =      1233.22</t>
  </si>
  <si>
    <t>ISHR CORE CDN UNIV BD ETF/VALEUR =      8546.42</t>
  </si>
  <si>
    <t>2024-08-09</t>
  </si>
  <si>
    <t>2024-08-12</t>
  </si>
  <si>
    <t>Stock Split</t>
  </si>
  <si>
    <t>ISHRS CORE S&amp;P500 ETF-TMP</t>
  </si>
  <si>
    <t>Cancellation</t>
  </si>
  <si>
    <t>2024-08-30</t>
  </si>
  <si>
    <t>2024-09-13</t>
  </si>
  <si>
    <t>ISHARES US IG CORP BD ETF/VALEUR =       512.00</t>
  </si>
  <si>
    <t>ISHARES US HI YLD BND ETF/VALEUR =      1002.00</t>
  </si>
  <si>
    <t>ISHARES S&amp;P/TSX60 IDX ETF/VALEUR =      6086.59</t>
  </si>
  <si>
    <t>ISHS CORE CDN CORP BD ETF/VALEUR =      1236.28</t>
  </si>
  <si>
    <t>ISHR CORE CDN UNIV BD ETF/VALEUR =      8589.93</t>
  </si>
  <si>
    <t>2024-09-24</t>
  </si>
  <si>
    <t>2024-09-25</t>
  </si>
  <si>
    <t>2024-09-27</t>
  </si>
  <si>
    <t>2024-10-04</t>
  </si>
  <si>
    <t>ISHARES US IG CORP BD ETF/VALEUR =       520.75</t>
  </si>
  <si>
    <t>ISHARES US HI YLD BND ETF/VALEUR =      1028.46</t>
  </si>
  <si>
    <t>ISHS CORE CDN CORP BD ETF/VALEUR =      1232.81</t>
  </si>
  <si>
    <t>ISHR CORE CDN UNIV BD ETF/VALEUR =      8597.97</t>
  </si>
  <si>
    <t>2024-09-30</t>
  </si>
  <si>
    <t>2024-10-07</t>
  </si>
  <si>
    <t>2024-10-03</t>
  </si>
  <si>
    <t>28/02/2025</t>
  </si>
  <si>
    <t>31/01/2025</t>
  </si>
  <si>
    <t>06/02/2025</t>
  </si>
  <si>
    <t>ISHARES US IG CORP BD ETF/VALEUR =       548.80</t>
  </si>
  <si>
    <t>ISHARES US HI YLD BND ETF/VALEUR =      1052.10</t>
  </si>
  <si>
    <t>ISHS CORE CDN CORP BD ETF/VALEUR =      1244.40</t>
  </si>
  <si>
    <t>ISHR CORE CDN UNIV BD ETF/VALEUR =      8691.56</t>
  </si>
  <si>
    <t>10/03/2025</t>
  </si>
  <si>
    <t>ISHARES US IG CORP BD ETF/VALEUR =       539.73</t>
  </si>
  <si>
    <t>ISHARES US HI YLD BND ETF/VALEUR =      1071.61</t>
  </si>
  <si>
    <t>ISHARES S&amp;P/TSX60 IDX ETF/VALEUR =      6413.70</t>
  </si>
  <si>
    <t>ISHS CORE CDN CORP BD ETF/VALEUR =      1269.05</t>
  </si>
  <si>
    <t>ISHR CORE CDN UNIV BD ETF/VALEUR =      8754.98</t>
  </si>
  <si>
    <t>13/03/2025</t>
  </si>
  <si>
    <t>14/03/2025</t>
  </si>
  <si>
    <t>24/03/2025</t>
  </si>
  <si>
    <t>25/03/2025</t>
  </si>
  <si>
    <t>31/03/2025</t>
  </si>
  <si>
    <t>Date finale</t>
  </si>
  <si>
    <t>Date du règlement</t>
  </si>
  <si>
    <t>date de traitement</t>
  </si>
  <si>
    <t>Marché</t>
  </si>
  <si>
    <t>Symbole</t>
  </si>
  <si>
    <t>Opération</t>
  </si>
  <si>
    <t>Quantité</t>
  </si>
  <si>
    <t>Prix</t>
  </si>
  <si>
    <t>Montant net</t>
  </si>
  <si>
    <t>Solde en date de règlement</t>
  </si>
  <si>
    <t>Encaisse courante</t>
  </si>
  <si>
    <t>TD Core Canadian 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</si>
</sst>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yyyy\-mm\-dd"/>
    <numFmt numFmtId="165" formatCode="yyyy/mm/dd;@"/>
    <numFmt numFmtId="166" formatCode="yyyy\-mm\-dd;@"/>
    <numFmt numFmtId="167" formatCode="0.0000"/>
    <numFmt numFmtId="168" formatCode="0.000000"/>
    <numFmt numFmtId="169" formatCode="0.00000000"/>
    <numFmt numFmtId="170" formatCode="0.000"/>
    <numFmt numFmtId="171" formatCode="0.00000"/>
    <numFmt numFmtId="172" formatCode="0.000000000"/>
    <numFmt numFmtId="173" formatCode="d/m/yyyy"/>
  </numFmts>
  <fonts count="9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10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1" fillId="2" borderId="0" xfId="0" applyFont="1" applyFill="1"/>
    <xf numFmtId="0" fontId="1" fillId="4" borderId="0" xfId="0" applyFont="1" applyFill="1"/>
    <xf numFmtId="0" fontId="2" fillId="0" borderId="0" xfId="0" applyFont="1"/>
    <xf numFmtId="2" fontId="0" fillId="0" borderId="0" xfId="0" applyNumberFormat="1"/>
    <xf numFmtId="0" fontId="6" fillId="0" borderId="0" xfId="0" applyFont="1"/>
    <xf numFmtId="14" fontId="6" fillId="0" borderId="0" xfId="0" applyNumberFormat="1" applyFont="1"/>
    <xf numFmtId="164" fontId="6" fillId="0" borderId="0" xfId="0" applyNumberFormat="1" applyFont="1"/>
    <xf numFmtId="0" fontId="6" fillId="0" borderId="0" xfId="0" applyFont="1" applyAlignment="1">
      <alignment horizontal="center"/>
    </xf>
    <xf numFmtId="165" fontId="6" fillId="0" borderId="0" xfId="0" applyNumberFormat="1" applyFont="1"/>
    <xf numFmtId="2" fontId="6" fillId="0" borderId="0" xfId="0" applyNumberFormat="1" applyFont="1"/>
    <xf numFmtId="2" fontId="1" fillId="0" borderId="0" xfId="0" applyNumberFormat="1" applyFont="1"/>
    <xf numFmtId="14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center"/>
    </xf>
    <xf numFmtId="164" fontId="0" fillId="0" borderId="0" xfId="0" applyNumberFormat="1"/>
    <xf numFmtId="167" fontId="0" fillId="0" borderId="0" xfId="0" applyNumberFormat="1"/>
    <xf numFmtId="167" fontId="6" fillId="0" borderId="0" xfId="0" applyNumberFormat="1" applyFont="1"/>
    <xf numFmtId="166" fontId="6" fillId="0" borderId="0" xfId="0" applyNumberFormat="1" applyFont="1" applyAlignment="1">
      <alignment horizontal="left"/>
    </xf>
    <xf numFmtId="168" fontId="0" fillId="0" borderId="0" xfId="0" applyNumberFormat="1"/>
    <xf numFmtId="0" fontId="1" fillId="8" borderId="0" xfId="0" applyFont="1" applyFill="1"/>
    <xf numFmtId="165" fontId="1" fillId="0" borderId="0" xfId="0" applyNumberFormat="1" applyFont="1"/>
    <xf numFmtId="165" fontId="1" fillId="2" borderId="0" xfId="0" applyNumberFormat="1" applyFont="1" applyFill="1"/>
    <xf numFmtId="165" fontId="1" fillId="3" borderId="0" xfId="0" applyNumberFormat="1" applyFont="1" applyFill="1"/>
    <xf numFmtId="165" fontId="1" fillId="4" borderId="0" xfId="0" applyNumberFormat="1" applyFont="1" applyFill="1"/>
    <xf numFmtId="165" fontId="2" fillId="2" borderId="0" xfId="0" applyNumberFormat="1" applyFont="1" applyFill="1" applyAlignment="1">
      <alignment horizontal="right"/>
    </xf>
    <xf numFmtId="165" fontId="0" fillId="0" borderId="0" xfId="0" applyNumberFormat="1" applyAlignment="1">
      <alignment horizontal="right"/>
    </xf>
    <xf numFmtId="169" fontId="1" fillId="2" borderId="0" xfId="0" applyNumberFormat="1" applyFont="1" applyFill="1" applyAlignment="1">
      <alignment horizontal="right"/>
    </xf>
    <xf numFmtId="169" fontId="1" fillId="0" borderId="0" xfId="0" applyNumberFormat="1" applyFont="1" applyAlignment="1">
      <alignment horizontal="right"/>
    </xf>
    <xf numFmtId="170" fontId="1" fillId="0" borderId="0" xfId="0" applyNumberFormat="1" applyFont="1" applyAlignment="1">
      <alignment horizontal="right"/>
    </xf>
    <xf numFmtId="170" fontId="1" fillId="5" borderId="0" xfId="0" applyNumberFormat="1" applyFont="1" applyFill="1" applyAlignment="1">
      <alignment horizontal="right"/>
    </xf>
    <xf numFmtId="165" fontId="0" fillId="0" borderId="0" xfId="0" applyNumberFormat="1"/>
    <xf numFmtId="14" fontId="1" fillId="2" borderId="0" xfId="0" applyNumberFormat="1" applyFont="1" applyFill="1"/>
    <xf numFmtId="0" fontId="2" fillId="2" borderId="0" xfId="0" applyFont="1" applyFill="1"/>
    <xf numFmtId="14" fontId="2" fillId="2" borderId="0" xfId="0" applyNumberFormat="1" applyFont="1" applyFill="1"/>
    <xf numFmtId="14" fontId="2" fillId="0" borderId="0" xfId="0" applyNumberFormat="1" applyFont="1"/>
    <xf numFmtId="0" fontId="1" fillId="13" borderId="0" xfId="0" applyFont="1" applyFill="1"/>
    <xf numFmtId="165" fontId="1" fillId="0" borderId="0" xfId="0" applyNumberFormat="1" applyFont="1" applyAlignment="1">
      <alignment horizontal="right"/>
    </xf>
    <xf numFmtId="165" fontId="1" fillId="2" borderId="0" xfId="0" applyNumberFormat="1" applyFont="1" applyFill="1" applyAlignment="1">
      <alignment horizontal="right"/>
    </xf>
    <xf numFmtId="1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4" fontId="1" fillId="0" borderId="2" xfId="0" applyNumberFormat="1" applyFont="1" applyBorder="1"/>
    <xf numFmtId="165" fontId="1" fillId="0" borderId="2" xfId="0" applyNumberFormat="1" applyFont="1" applyBorder="1" applyAlignment="1">
      <alignment horizontal="right"/>
    </xf>
    <xf numFmtId="0" fontId="1" fillId="0" borderId="2" xfId="0" applyFont="1" applyBorder="1"/>
    <xf numFmtId="0" fontId="1" fillId="15" borderId="0" xfId="0" applyFont="1" applyFill="1"/>
    <xf numFmtId="169" fontId="1" fillId="16" borderId="0" xfId="0" applyNumberFormat="1" applyFont="1" applyFill="1" applyAlignment="1">
      <alignment horizontal="right"/>
    </xf>
    <xf numFmtId="170" fontId="1" fillId="15" borderId="0" xfId="0" applyNumberFormat="1" applyFont="1" applyFill="1" applyAlignment="1">
      <alignment horizontal="right"/>
    </xf>
    <xf numFmtId="0" fontId="1" fillId="12" borderId="0" xfId="0" applyFont="1" applyFill="1"/>
    <xf numFmtId="4" fontId="0" fillId="0" borderId="0" xfId="0" applyNumberFormat="1" applyAlignment="1">
      <alignment horizontal="left"/>
    </xf>
    <xf numFmtId="4" fontId="0" fillId="7" borderId="0" xfId="0" applyNumberFormat="1" applyFill="1" applyAlignment="1">
      <alignment horizontal="left"/>
    </xf>
    <xf numFmtId="0" fontId="0" fillId="6" borderId="0" xfId="0" applyFill="1"/>
    <xf numFmtId="0" fontId="0" fillId="9" borderId="0" xfId="0" applyFill="1"/>
    <xf numFmtId="0" fontId="0" fillId="10" borderId="0" xfId="0" applyFill="1"/>
    <xf numFmtId="170" fontId="1" fillId="2" borderId="0" xfId="0" applyNumberFormat="1" applyFont="1" applyFill="1" applyAlignment="1">
      <alignment horizontal="right"/>
    </xf>
    <xf numFmtId="0" fontId="1" fillId="3" borderId="0" xfId="0" applyFont="1" applyFill="1"/>
    <xf numFmtId="169" fontId="1" fillId="3" borderId="0" xfId="0" applyNumberFormat="1" applyFont="1" applyFill="1" applyAlignment="1">
      <alignment horizontal="right"/>
    </xf>
    <xf numFmtId="170" fontId="1" fillId="3" borderId="0" xfId="0" applyNumberFormat="1" applyFont="1" applyFill="1" applyAlignment="1">
      <alignment horizontal="right"/>
    </xf>
    <xf numFmtId="169" fontId="1" fillId="4" borderId="0" xfId="0" applyNumberFormat="1" applyFont="1" applyFill="1" applyAlignment="1">
      <alignment horizontal="right"/>
    </xf>
    <xf numFmtId="170" fontId="1" fillId="4" borderId="0" xfId="0" applyNumberFormat="1" applyFont="1" applyFill="1" applyAlignment="1">
      <alignment horizontal="right"/>
    </xf>
    <xf numFmtId="4" fontId="0" fillId="9" borderId="0" xfId="0" applyNumberFormat="1" applyFill="1" applyAlignment="1">
      <alignment horizontal="left"/>
    </xf>
    <xf numFmtId="170" fontId="1" fillId="0" borderId="0" xfId="0" applyNumberFormat="1" applyFont="1" applyAlignment="1">
      <alignment horizontal="right" vertical="center"/>
    </xf>
    <xf numFmtId="170" fontId="1" fillId="2" borderId="0" xfId="0" applyNumberFormat="1" applyFont="1" applyFill="1" applyAlignment="1">
      <alignment horizontal="right" vertical="center"/>
    </xf>
    <xf numFmtId="170" fontId="1" fillId="5" borderId="0" xfId="0" applyNumberFormat="1" applyFont="1" applyFill="1" applyAlignment="1">
      <alignment horizontal="right" vertical="center"/>
    </xf>
    <xf numFmtId="0" fontId="1" fillId="5" borderId="0" xfId="0" applyFont="1" applyFill="1"/>
    <xf numFmtId="169" fontId="1" fillId="15" borderId="0" xfId="0" applyNumberFormat="1" applyFont="1" applyFill="1" applyAlignment="1">
      <alignment horizontal="right"/>
    </xf>
    <xf numFmtId="165" fontId="1" fillId="15" borderId="0" xfId="0" applyNumberFormat="1" applyFont="1" applyFill="1"/>
    <xf numFmtId="170" fontId="1" fillId="15" borderId="0" xfId="0" applyNumberFormat="1" applyFont="1" applyFill="1" applyAlignment="1">
      <alignment horizontal="right" vertical="center"/>
    </xf>
    <xf numFmtId="165" fontId="1" fillId="15" borderId="0" xfId="0" applyNumberFormat="1" applyFont="1" applyFill="1" applyAlignment="1">
      <alignment horizontal="right"/>
    </xf>
    <xf numFmtId="165" fontId="1" fillId="16" borderId="0" xfId="0" applyNumberFormat="1" applyFont="1" applyFill="1" applyAlignment="1">
      <alignment horizontal="right"/>
    </xf>
    <xf numFmtId="170" fontId="1" fillId="16" borderId="0" xfId="0" applyNumberFormat="1" applyFont="1" applyFill="1" applyAlignment="1">
      <alignment horizontal="right"/>
    </xf>
    <xf numFmtId="170" fontId="1" fillId="8" borderId="0" xfId="0" applyNumberFormat="1" applyFont="1" applyFill="1" applyAlignment="1">
      <alignment horizontal="right"/>
    </xf>
    <xf numFmtId="0" fontId="0" fillId="16" borderId="0" xfId="0" applyFill="1"/>
    <xf numFmtId="169" fontId="0" fillId="16" borderId="0" xfId="0" applyNumberFormat="1" applyFill="1" applyAlignment="1">
      <alignment horizontal="right"/>
    </xf>
    <xf numFmtId="170" fontId="0" fillId="16" borderId="0" xfId="0" applyNumberFormat="1" applyFill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170" fontId="0" fillId="0" borderId="0" xfId="0" applyNumberFormat="1"/>
    <xf numFmtId="0" fontId="0" fillId="11" borderId="0" xfId="0" applyFill="1"/>
    <xf numFmtId="165" fontId="1" fillId="16" borderId="0" xfId="0" applyNumberFormat="1" applyFont="1" applyFill="1"/>
    <xf numFmtId="4" fontId="0" fillId="11" borderId="0" xfId="0" applyNumberFormat="1" applyFill="1" applyAlignment="1">
      <alignment horizontal="left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9" fontId="1" fillId="0" borderId="1" xfId="0" applyNumberFormat="1" applyFont="1" applyBorder="1" applyAlignment="1">
      <alignment horizontal="center" vertical="top"/>
    </xf>
    <xf numFmtId="170" fontId="1" fillId="0" borderId="1" xfId="0" applyNumberFormat="1" applyFont="1" applyBorder="1" applyAlignment="1">
      <alignment horizontal="center" vertical="top"/>
    </xf>
    <xf numFmtId="0" fontId="0" fillId="14" borderId="0" xfId="0" applyFill="1"/>
    <xf numFmtId="170" fontId="1" fillId="17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right" vertical="center"/>
    </xf>
    <xf numFmtId="170" fontId="1" fillId="0" borderId="0" xfId="0" applyNumberFormat="1" applyFont="1" applyAlignment="1">
      <alignment horizontal="center" vertical="top"/>
    </xf>
    <xf numFmtId="171" fontId="1" fillId="0" borderId="0" xfId="0" applyNumberFormat="1" applyFont="1"/>
    <xf numFmtId="172" fontId="1" fillId="0" borderId="0" xfId="0" applyNumberFormat="1" applyFont="1" applyAlignment="1">
      <alignment horizontal="right"/>
    </xf>
    <xf numFmtId="165" fontId="1" fillId="12" borderId="0" xfId="0" applyNumberFormat="1" applyFont="1" applyFill="1"/>
    <xf numFmtId="169" fontId="1" fillId="12" borderId="0" xfId="0" applyNumberFormat="1" applyFont="1" applyFill="1" applyAlignment="1">
      <alignment horizontal="right"/>
    </xf>
    <xf numFmtId="170" fontId="1" fillId="12" borderId="0" xfId="0" applyNumberFormat="1" applyFont="1" applyFill="1" applyAlignment="1">
      <alignment horizontal="right"/>
    </xf>
    <xf numFmtId="10" fontId="0" fillId="0" borderId="0" xfId="1" applyNumberFormat="1" applyFont="1"/>
    <xf numFmtId="165" fontId="0" fillId="16" borderId="0" xfId="0" applyNumberFormat="1" applyFill="1"/>
    <xf numFmtId="0" fontId="1" fillId="8" borderId="0" xfId="0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18" borderId="0" xfId="0" applyFont="1" applyFill="1" applyAlignment="1">
      <alignment horizontal="right"/>
    </xf>
    <xf numFmtId="10" fontId="1" fillId="0" borderId="0" xfId="0" applyNumberFormat="1" applyFont="1"/>
    <xf numFmtId="0" fontId="1" fillId="12" borderId="0" xfId="0" applyFont="1" applyFill="1" applyAlignment="1">
      <alignment horizontal="left"/>
    </xf>
    <xf numFmtId="0" fontId="8" fillId="0" borderId="0" xfId="0" applyFont="1"/>
    <xf numFmtId="14" fontId="8" fillId="0" borderId="0" xfId="0" applyNumberFormat="1" applyFont="1"/>
    <xf numFmtId="0" fontId="8" fillId="19" borderId="0" xfId="0" applyFont="1" applyFill="1"/>
    <xf numFmtId="173" fontId="6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'Bloomberg source'!#REF!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'Bloomberg source'!#REF!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C1A-43E8-87F0-185B09678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744"/>
        <c:axId val="1354797792"/>
      </c:lineChart>
      <c:catAx>
        <c:axId val="41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97792"/>
        <c:crosses val="autoZero"/>
        <c:auto val="1"/>
        <c:lblAlgn val="ctr"/>
        <c:lblOffset val="100"/>
        <c:tickLblSkip val="3"/>
        <c:noMultiLvlLbl val="1"/>
      </c:catAx>
      <c:valAx>
        <c:axId val="13547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236</xdr:row>
      <xdr:rowOff>83939</xdr:rowOff>
    </xdr:from>
    <xdr:to>
      <xdr:col>2</xdr:col>
      <xdr:colOff>506015</xdr:colOff>
      <xdr:row>255</xdr:row>
      <xdr:rowOff>101203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724525-B0A2-418B-BEC4-CB2E4452A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4E2CE-4EDF-4E3B-8FCC-A8863F843B74}">
  <dimension ref="A1:Y6217"/>
  <sheetViews>
    <sheetView topLeftCell="L2" zoomScale="120" zoomScaleNormal="120" workbookViewId="0">
      <selection activeCell="X10" sqref="X10"/>
    </sheetView>
  </sheetViews>
  <sheetFormatPr defaultColWidth="8.7109375" defaultRowHeight="15" customHeight="1"/>
  <cols>
    <col min="1" max="1" width="11.140625" style="10" bestFit="1" customWidth="1"/>
    <col min="2" max="2" width="13.42578125" style="10" bestFit="1" customWidth="1"/>
    <col min="3" max="3" width="11.140625" style="10" bestFit="1" customWidth="1"/>
    <col min="4" max="4" width="13.140625" style="10" bestFit="1" customWidth="1"/>
    <col min="5" max="5" width="11.28515625" style="10" bestFit="1" customWidth="1"/>
    <col min="6" max="6" width="13.28515625" style="10" customWidth="1"/>
    <col min="7" max="7" width="11.140625" style="10" bestFit="1" customWidth="1"/>
    <col min="8" max="8" width="13.140625" style="10" bestFit="1" customWidth="1"/>
    <col min="9" max="9" width="11.140625" style="10" bestFit="1" customWidth="1"/>
    <col min="10" max="10" width="14" style="10" bestFit="1" customWidth="1"/>
    <col min="11" max="11" width="11.140625" style="10" bestFit="1" customWidth="1"/>
    <col min="12" max="12" width="13.42578125" style="10" bestFit="1" customWidth="1"/>
    <col min="13" max="13" width="11.140625" style="10" bestFit="1" customWidth="1"/>
    <col min="14" max="14" width="13" style="10" bestFit="1" customWidth="1"/>
    <col min="15" max="15" width="11.140625" style="10" bestFit="1" customWidth="1"/>
    <col min="16" max="16" width="13.42578125" style="10" bestFit="1" customWidth="1"/>
    <col min="17" max="17" width="11.140625" style="10" bestFit="1" customWidth="1"/>
    <col min="18" max="18" width="13.28515625" style="10" bestFit="1" customWidth="1"/>
    <col min="19" max="19" width="11.140625" style="10" bestFit="1" customWidth="1"/>
    <col min="20" max="20" width="19.140625" style="10" bestFit="1" customWidth="1"/>
    <col min="21" max="21" width="11.140625" style="10" bestFit="1" customWidth="1"/>
    <col min="22" max="22" width="18.42578125" style="10" bestFit="1" customWidth="1"/>
    <col min="23" max="23" width="11.140625" style="14" bestFit="1" customWidth="1"/>
    <col min="24" max="24" width="20.28515625" style="15" customWidth="1"/>
    <col min="25" max="26" width="10.140625" style="10" bestFit="1" customWidth="1"/>
    <col min="27" max="16384" width="8.7109375" style="10"/>
  </cols>
  <sheetData>
    <row r="1" spans="1:25">
      <c r="A1" s="10" t="s">
        <v>0</v>
      </c>
      <c r="B1" s="18">
        <v>43466</v>
      </c>
      <c r="D1" s="10" t="s">
        <v>1</v>
      </c>
      <c r="G1" s="10" t="s">
        <v>2</v>
      </c>
      <c r="O1" s="10" t="s">
        <v>3</v>
      </c>
    </row>
    <row r="2" spans="1:25">
      <c r="A2" s="10" t="s">
        <v>4</v>
      </c>
      <c r="B2" s="18">
        <f ca="1">TODAY()</f>
        <v>45750</v>
      </c>
      <c r="D2" s="10" t="s">
        <v>5</v>
      </c>
      <c r="G2" s="10" t="s">
        <v>6</v>
      </c>
      <c r="O2" s="10" t="s">
        <v>7</v>
      </c>
    </row>
    <row r="3" spans="1:25">
      <c r="A3" s="10" t="s">
        <v>8</v>
      </c>
      <c r="B3" s="13" t="s">
        <v>9</v>
      </c>
      <c r="D3" s="10" t="s">
        <v>10</v>
      </c>
      <c r="G3" s="10" t="s">
        <v>11</v>
      </c>
      <c r="O3" s="10" t="s">
        <v>12</v>
      </c>
    </row>
    <row r="4" spans="1:25">
      <c r="A4" s="10" t="s">
        <v>13</v>
      </c>
      <c r="B4" s="13" t="s">
        <v>14</v>
      </c>
      <c r="D4" s="10" t="s">
        <v>15</v>
      </c>
      <c r="G4" s="10" t="s">
        <v>16</v>
      </c>
    </row>
    <row r="5" spans="1:25">
      <c r="G5" s="10" t="s">
        <v>17</v>
      </c>
    </row>
    <row r="6" spans="1:25">
      <c r="B6" s="10" t="s">
        <v>18</v>
      </c>
      <c r="D6" s="10" t="s">
        <v>19</v>
      </c>
      <c r="F6" s="10" t="s">
        <v>20</v>
      </c>
      <c r="H6" s="10" t="s">
        <v>21</v>
      </c>
      <c r="J6" s="10" t="s">
        <v>22</v>
      </c>
      <c r="L6" s="10" t="s">
        <v>23</v>
      </c>
      <c r="N6" s="10" t="s">
        <v>24</v>
      </c>
      <c r="P6" s="10" t="s">
        <v>25</v>
      </c>
      <c r="R6" s="10" t="s">
        <v>26</v>
      </c>
      <c r="T6" s="10" t="s">
        <v>27</v>
      </c>
      <c r="V6" s="10" t="s">
        <v>28</v>
      </c>
      <c r="X6" s="9"/>
    </row>
    <row r="7" spans="1:25">
      <c r="A7" s="12" t="e">
        <f ca="1">_xll.BDH(B$6, $B$4, $B$1, $B$2, "Period", $B$3, "CapChg", "N","cols=2;rows=1567")</f>
        <v>#NAME?</v>
      </c>
      <c r="B7" s="10">
        <v>30.51</v>
      </c>
      <c r="C7" s="12" t="e">
        <f ca="1">_xll.BDH(D$6, $B$4, $B$1, $B$2, "Period", $B$3, "CapChg", "N","cols=2;rows=1567")</f>
        <v>#NAME?</v>
      </c>
      <c r="D7" s="10">
        <v>21.6386</v>
      </c>
      <c r="E7" s="12" t="e">
        <f ca="1">_xll.BDH(F$6, $B$4, $B$1, $B$2, "Period", $B$3, "CapChg", "N","cols=2;rows=1567")</f>
        <v>#NAME?</v>
      </c>
      <c r="F7" s="10">
        <v>42.37</v>
      </c>
      <c r="G7" s="12" t="e">
        <f ca="1">_xll.BDH(H$6, $B$4, $B$1, $B$2, "Period", $B$3, "CapChg", "N","cols=2;rows=1567")</f>
        <v>#NAME?</v>
      </c>
      <c r="H7" s="10">
        <v>27.72</v>
      </c>
      <c r="I7" s="12" t="e">
        <f ca="1">_xll.BDH(J$6, $B$4, $B$1, $B$2, "Period", $B$3, "CapChg", "N","cols=2;rows=1567")</f>
        <v>#NAME?</v>
      </c>
      <c r="J7" s="10">
        <v>29.61</v>
      </c>
      <c r="K7" s="12" t="e">
        <f ca="1">_xll.BDH(L$6, $B$4, $B$1, $B$2, "Period", $B$3, "CapChg", "N","cols=2;rows=1567")</f>
        <v>#NAME?</v>
      </c>
      <c r="L7" s="10">
        <v>20.68</v>
      </c>
      <c r="M7" s="12" t="e">
        <f ca="1">_xll.BDH(N$6, $B$4, $B$1, $B$2, "Period", $B$3, "CapChg", "N","cols=2;rows=1567")</f>
        <v>#NAME?</v>
      </c>
      <c r="N7" s="10">
        <v>21.81</v>
      </c>
      <c r="O7" s="12" t="e">
        <f ca="1">_xll.BDH(P$6, $B$4, $B$1, $B$2, "Period", $B$3, "CapChg", "N","cols=2;rows=1567")</f>
        <v>#NAME?</v>
      </c>
      <c r="P7" s="10">
        <v>18.02</v>
      </c>
      <c r="Q7" s="12" t="e">
        <f ca="1">_xll.BDH(R$6, $B$4, $B$1, $B$2, "Period", $B$3, "CapChg", "N","cols=2;rows=1567")</f>
        <v>#NAME?</v>
      </c>
      <c r="R7" s="10">
        <v>27.25</v>
      </c>
      <c r="S7" s="12" t="e">
        <f ca="1">_xll.BDH(T$6, $B$4, $B$1, $B$2, "Period", $B$3, "CapChg", "N","cols=2;rows=1566")</f>
        <v>#NAME?</v>
      </c>
      <c r="T7" s="10">
        <v>11.28</v>
      </c>
      <c r="U7" s="109" t="e">
        <f ca="1">_xll.BDH(V$6, $B$4, $B$1, $B$2, "Period", $B$3, "CapChg", "N","cols=2;rows=1564")</f>
        <v>#NAME?</v>
      </c>
      <c r="V7" s="10">
        <v>9.9</v>
      </c>
      <c r="W7" s="1"/>
      <c r="X7" s="3"/>
      <c r="Y7" s="3"/>
    </row>
    <row r="8" spans="1:25">
      <c r="A8" s="12">
        <v>43468</v>
      </c>
      <c r="B8" s="10">
        <v>30.73</v>
      </c>
      <c r="C8" s="12">
        <v>43468</v>
      </c>
      <c r="D8" s="10">
        <v>21.41</v>
      </c>
      <c r="E8" s="12">
        <v>43468</v>
      </c>
      <c r="F8" s="10">
        <v>41</v>
      </c>
      <c r="G8" s="12">
        <v>43468</v>
      </c>
      <c r="H8" s="10">
        <v>27.22</v>
      </c>
      <c r="I8" s="12">
        <v>43468</v>
      </c>
      <c r="J8" s="10">
        <v>28.93</v>
      </c>
      <c r="K8" s="12">
        <v>43468</v>
      </c>
      <c r="L8" s="10">
        <v>20.79</v>
      </c>
      <c r="M8" s="12">
        <v>43468</v>
      </c>
      <c r="N8" s="10">
        <v>21.84</v>
      </c>
      <c r="O8" s="12">
        <v>43468</v>
      </c>
      <c r="P8" s="10">
        <v>18.03</v>
      </c>
      <c r="Q8" s="12">
        <v>43468</v>
      </c>
      <c r="R8" s="10">
        <v>27.34</v>
      </c>
      <c r="S8" s="12">
        <v>43468</v>
      </c>
      <c r="T8" s="10">
        <v>11.34</v>
      </c>
      <c r="U8" s="109">
        <v>43468</v>
      </c>
      <c r="V8" s="10">
        <v>9.65</v>
      </c>
      <c r="W8" s="1"/>
      <c r="X8" s="3"/>
      <c r="Y8" s="3"/>
    </row>
    <row r="9" spans="1:25">
      <c r="A9" s="12">
        <v>43469</v>
      </c>
      <c r="B9" s="10">
        <v>30.55</v>
      </c>
      <c r="C9" s="12">
        <v>43469</v>
      </c>
      <c r="D9" s="10">
        <v>21.754799999999999</v>
      </c>
      <c r="E9" s="12">
        <v>43469</v>
      </c>
      <c r="F9" s="10">
        <v>42.17</v>
      </c>
      <c r="G9" s="12">
        <v>43469</v>
      </c>
      <c r="H9" s="10">
        <v>27.92</v>
      </c>
      <c r="I9" s="12">
        <v>43469</v>
      </c>
      <c r="J9" s="10">
        <v>29.7</v>
      </c>
      <c r="K9" s="12">
        <v>43469</v>
      </c>
      <c r="L9" s="10">
        <v>20.68</v>
      </c>
      <c r="M9" s="12">
        <v>43469</v>
      </c>
      <c r="N9" s="10">
        <v>21.8</v>
      </c>
      <c r="O9" s="12">
        <v>43469</v>
      </c>
      <c r="P9" s="10">
        <v>18.41</v>
      </c>
      <c r="Q9" s="12">
        <v>43469</v>
      </c>
      <c r="R9" s="10">
        <v>27.25</v>
      </c>
      <c r="S9" s="12">
        <v>43469</v>
      </c>
      <c r="T9" s="10">
        <v>11.3</v>
      </c>
      <c r="U9" s="109">
        <v>43469</v>
      </c>
      <c r="V9" s="10">
        <v>9.8800000000000008</v>
      </c>
      <c r="W9" s="1"/>
      <c r="X9" s="3"/>
      <c r="Y9" s="3"/>
    </row>
    <row r="10" spans="1:25">
      <c r="A10" s="12">
        <v>43472</v>
      </c>
      <c r="B10" s="10">
        <v>30.56</v>
      </c>
      <c r="C10" s="12">
        <v>43472</v>
      </c>
      <c r="D10" s="10">
        <v>21.86</v>
      </c>
      <c r="E10" s="12">
        <v>43472</v>
      </c>
      <c r="F10" s="10">
        <v>42.19</v>
      </c>
      <c r="G10" s="12">
        <v>43472</v>
      </c>
      <c r="H10" s="10">
        <v>27.86</v>
      </c>
      <c r="I10" s="12">
        <v>43472</v>
      </c>
      <c r="J10" s="10">
        <v>29.52</v>
      </c>
      <c r="K10" s="12">
        <v>43472</v>
      </c>
      <c r="L10" s="10">
        <v>20.7</v>
      </c>
      <c r="M10" s="12">
        <v>43472</v>
      </c>
      <c r="N10" s="10">
        <v>21.84</v>
      </c>
      <c r="O10" s="12">
        <v>43472</v>
      </c>
      <c r="P10" s="10">
        <v>18.559999999999999</v>
      </c>
      <c r="Q10" s="12">
        <v>43472</v>
      </c>
      <c r="R10" s="10">
        <v>27.27</v>
      </c>
      <c r="S10" s="12">
        <v>43472</v>
      </c>
      <c r="T10" s="10">
        <v>11.3</v>
      </c>
      <c r="U10" s="109">
        <v>43472</v>
      </c>
      <c r="V10" s="10">
        <v>9.83</v>
      </c>
      <c r="W10" s="1"/>
      <c r="X10" s="3"/>
      <c r="Y10" s="3"/>
    </row>
    <row r="11" spans="1:25">
      <c r="A11" s="12">
        <v>43473</v>
      </c>
      <c r="B11" s="10">
        <v>30.49</v>
      </c>
      <c r="C11" s="12">
        <v>43473</v>
      </c>
      <c r="D11" s="10">
        <v>22.004899999999999</v>
      </c>
      <c r="E11" s="12">
        <v>43473</v>
      </c>
      <c r="F11" s="10">
        <v>42.53</v>
      </c>
      <c r="G11" s="12">
        <v>43473</v>
      </c>
      <c r="H11" s="10">
        <v>27.96</v>
      </c>
      <c r="I11" s="12">
        <v>43473</v>
      </c>
      <c r="J11" s="10">
        <v>29.55</v>
      </c>
      <c r="K11" s="12">
        <v>43473</v>
      </c>
      <c r="L11" s="10">
        <v>20.67</v>
      </c>
      <c r="M11" s="12">
        <v>43473</v>
      </c>
      <c r="N11" s="10">
        <v>21.86</v>
      </c>
      <c r="O11" s="12">
        <v>43473</v>
      </c>
      <c r="P11" s="10">
        <v>18.64</v>
      </c>
      <c r="Q11" s="12">
        <v>43473</v>
      </c>
      <c r="R11" s="10">
        <v>27.24</v>
      </c>
      <c r="S11" s="12">
        <v>43473</v>
      </c>
      <c r="T11" s="10">
        <v>11.29</v>
      </c>
      <c r="U11" s="109">
        <v>43473</v>
      </c>
      <c r="V11" s="10">
        <v>9.82</v>
      </c>
      <c r="W11" s="1"/>
      <c r="X11" s="3"/>
      <c r="Y11" s="3"/>
    </row>
    <row r="12" spans="1:25">
      <c r="A12" s="12">
        <v>43474</v>
      </c>
      <c r="B12" s="10">
        <v>30.475000000000001</v>
      </c>
      <c r="C12" s="12">
        <v>43474</v>
      </c>
      <c r="D12" s="10">
        <v>22.310400000000001</v>
      </c>
      <c r="E12" s="12">
        <v>43474</v>
      </c>
      <c r="F12" s="10">
        <v>42.53</v>
      </c>
      <c r="G12" s="12">
        <v>43474</v>
      </c>
      <c r="H12" s="10">
        <v>28.13</v>
      </c>
      <c r="I12" s="12">
        <v>43474</v>
      </c>
      <c r="J12" s="10">
        <v>29.95</v>
      </c>
      <c r="K12" s="12">
        <v>43474</v>
      </c>
      <c r="L12" s="10">
        <v>20.69</v>
      </c>
      <c r="M12" s="12">
        <v>43474</v>
      </c>
      <c r="N12" s="10">
        <v>21.93</v>
      </c>
      <c r="O12" s="12">
        <v>43474</v>
      </c>
      <c r="P12" s="10">
        <v>18.59</v>
      </c>
      <c r="Q12" s="12">
        <v>43474</v>
      </c>
      <c r="R12" s="10">
        <v>27.23</v>
      </c>
      <c r="S12" s="12">
        <v>43474</v>
      </c>
      <c r="T12" s="10">
        <v>11.29</v>
      </c>
      <c r="U12" s="109">
        <v>43474</v>
      </c>
      <c r="V12" s="10">
        <v>9.94</v>
      </c>
      <c r="W12" s="1"/>
      <c r="X12" s="3"/>
      <c r="Y12" s="3"/>
    </row>
    <row r="13" spans="1:25">
      <c r="A13" s="12">
        <v>43475</v>
      </c>
      <c r="B13" s="10">
        <v>30.5</v>
      </c>
      <c r="C13" s="12">
        <v>43475</v>
      </c>
      <c r="D13" s="10">
        <v>22.456099999999999</v>
      </c>
      <c r="E13" s="12">
        <v>43475</v>
      </c>
      <c r="F13" s="10">
        <v>42.76</v>
      </c>
      <c r="G13" s="12">
        <v>43475</v>
      </c>
      <c r="H13" s="10">
        <v>28.31</v>
      </c>
      <c r="I13" s="12">
        <v>43475</v>
      </c>
      <c r="J13" s="10">
        <v>30.2</v>
      </c>
      <c r="K13" s="12">
        <v>43475</v>
      </c>
      <c r="L13" s="10">
        <v>20.72</v>
      </c>
      <c r="M13" s="12">
        <v>43475</v>
      </c>
      <c r="N13" s="10">
        <v>21.88</v>
      </c>
      <c r="O13" s="12">
        <v>43475</v>
      </c>
      <c r="P13" s="10">
        <v>18.66</v>
      </c>
      <c r="Q13" s="12">
        <v>43475</v>
      </c>
      <c r="R13" s="10">
        <v>27.26</v>
      </c>
      <c r="S13" s="12">
        <v>43475</v>
      </c>
      <c r="T13" s="10">
        <v>11.29</v>
      </c>
      <c r="U13" s="109">
        <v>43475</v>
      </c>
      <c r="V13" s="10">
        <v>10.039999999999999</v>
      </c>
      <c r="W13" s="1"/>
      <c r="X13" s="3"/>
      <c r="Y13" s="3"/>
    </row>
    <row r="14" spans="1:25">
      <c r="A14" s="12">
        <v>43476</v>
      </c>
      <c r="B14" s="10">
        <v>30.55</v>
      </c>
      <c r="C14" s="12">
        <v>43476</v>
      </c>
      <c r="D14" s="10">
        <v>22.497800000000002</v>
      </c>
      <c r="E14" s="12">
        <v>43476</v>
      </c>
      <c r="F14" s="10">
        <v>42.86</v>
      </c>
      <c r="G14" s="12">
        <v>43476</v>
      </c>
      <c r="H14" s="10">
        <v>28.21</v>
      </c>
      <c r="I14" s="12">
        <v>43476</v>
      </c>
      <c r="J14" s="10">
        <v>30.12</v>
      </c>
      <c r="K14" s="12">
        <v>43476</v>
      </c>
      <c r="L14" s="10">
        <v>20.74</v>
      </c>
      <c r="M14" s="12">
        <v>43476</v>
      </c>
      <c r="N14" s="10">
        <v>21.95</v>
      </c>
      <c r="O14" s="12">
        <v>43476</v>
      </c>
      <c r="P14" s="10">
        <v>18.579999999999998</v>
      </c>
      <c r="Q14" s="12">
        <v>43476</v>
      </c>
      <c r="R14" s="10">
        <v>27.25</v>
      </c>
      <c r="S14" s="12">
        <v>43476</v>
      </c>
      <c r="T14" s="10">
        <v>11.31</v>
      </c>
      <c r="U14" s="109">
        <v>43476</v>
      </c>
      <c r="V14" s="10">
        <v>10.050000000000001</v>
      </c>
      <c r="W14" s="1"/>
      <c r="X14" s="3"/>
      <c r="Y14" s="3"/>
    </row>
    <row r="15" spans="1:25">
      <c r="A15" s="12">
        <v>43479</v>
      </c>
      <c r="B15" s="10">
        <v>30.55</v>
      </c>
      <c r="C15" s="12">
        <v>43479</v>
      </c>
      <c r="D15" s="10">
        <v>22.542100000000001</v>
      </c>
      <c r="E15" s="12">
        <v>43479</v>
      </c>
      <c r="F15" s="10">
        <v>42.65</v>
      </c>
      <c r="G15" s="12">
        <v>43479</v>
      </c>
      <c r="H15" s="10">
        <v>28.06</v>
      </c>
      <c r="I15" s="12">
        <v>43479</v>
      </c>
      <c r="J15" s="10">
        <v>29.9</v>
      </c>
      <c r="K15" s="12">
        <v>43479</v>
      </c>
      <c r="L15" s="10">
        <v>20.7</v>
      </c>
      <c r="M15" s="12">
        <v>43479</v>
      </c>
      <c r="N15" s="10">
        <v>21.87</v>
      </c>
      <c r="O15" s="12">
        <v>43479</v>
      </c>
      <c r="P15" s="10">
        <v>18.559999999999999</v>
      </c>
      <c r="Q15" s="12">
        <v>43479</v>
      </c>
      <c r="R15" s="10">
        <v>27.27</v>
      </c>
      <c r="S15" s="12">
        <v>43479</v>
      </c>
      <c r="T15" s="10">
        <v>11.3</v>
      </c>
      <c r="U15" s="109">
        <v>43479</v>
      </c>
      <c r="V15" s="10">
        <v>10</v>
      </c>
      <c r="W15" s="1"/>
      <c r="X15" s="3"/>
      <c r="Y15" s="3"/>
    </row>
    <row r="16" spans="1:25">
      <c r="A16" s="12">
        <v>43480</v>
      </c>
      <c r="B16" s="10">
        <v>30.52</v>
      </c>
      <c r="C16" s="12">
        <v>43480</v>
      </c>
      <c r="D16" s="10">
        <v>22.67</v>
      </c>
      <c r="E16" s="12">
        <v>43480</v>
      </c>
      <c r="F16" s="10">
        <v>43.09</v>
      </c>
      <c r="G16" s="12">
        <v>43480</v>
      </c>
      <c r="H16" s="10">
        <v>28.17</v>
      </c>
      <c r="I16" s="12">
        <v>43480</v>
      </c>
      <c r="J16" s="10">
        <v>30.12</v>
      </c>
      <c r="K16" s="12">
        <v>43480</v>
      </c>
      <c r="L16" s="10">
        <v>20.69</v>
      </c>
      <c r="M16" s="12">
        <v>43480</v>
      </c>
      <c r="N16" s="10">
        <v>21.88</v>
      </c>
      <c r="O16" s="12">
        <v>43480</v>
      </c>
      <c r="P16" s="10">
        <v>18.62</v>
      </c>
      <c r="Q16" s="12">
        <v>43480</v>
      </c>
      <c r="R16" s="10">
        <v>27.25</v>
      </c>
      <c r="S16" s="12">
        <v>43480</v>
      </c>
      <c r="T16" s="10">
        <v>11.29</v>
      </c>
      <c r="U16" s="109">
        <v>43480</v>
      </c>
      <c r="V16" s="10">
        <v>10.09</v>
      </c>
      <c r="W16" s="1"/>
      <c r="X16" s="3"/>
      <c r="Y16" s="3"/>
    </row>
    <row r="17" spans="1:25">
      <c r="A17" s="12">
        <v>43481</v>
      </c>
      <c r="B17" s="10">
        <v>30.49</v>
      </c>
      <c r="C17" s="12">
        <v>43481</v>
      </c>
      <c r="D17" s="10">
        <v>22.7624</v>
      </c>
      <c r="E17" s="12">
        <v>43481</v>
      </c>
      <c r="F17" s="10">
        <v>43.16</v>
      </c>
      <c r="G17" s="12">
        <v>43481</v>
      </c>
      <c r="H17" s="10">
        <v>28.24</v>
      </c>
      <c r="I17" s="12">
        <v>43481</v>
      </c>
      <c r="J17" s="10">
        <v>30.46</v>
      </c>
      <c r="K17" s="12">
        <v>43481</v>
      </c>
      <c r="L17" s="10">
        <v>20.69</v>
      </c>
      <c r="M17" s="12">
        <v>43481</v>
      </c>
      <c r="N17" s="10">
        <v>21.95</v>
      </c>
      <c r="O17" s="12">
        <v>43481</v>
      </c>
      <c r="P17" s="10">
        <v>18.690000000000001</v>
      </c>
      <c r="Q17" s="12">
        <v>43481</v>
      </c>
      <c r="R17" s="10">
        <v>27.27</v>
      </c>
      <c r="S17" s="12">
        <v>43481</v>
      </c>
      <c r="T17" s="10">
        <v>11.29</v>
      </c>
      <c r="U17" s="109">
        <v>43481</v>
      </c>
      <c r="V17" s="10">
        <v>10.16</v>
      </c>
      <c r="W17" s="1"/>
      <c r="X17" s="3"/>
      <c r="Y17" s="3"/>
    </row>
    <row r="18" spans="1:25">
      <c r="A18" s="12">
        <v>43482</v>
      </c>
      <c r="B18" s="10">
        <v>30.51</v>
      </c>
      <c r="C18" s="12">
        <v>43482</v>
      </c>
      <c r="D18" s="10">
        <v>22.950099999999999</v>
      </c>
      <c r="E18" s="12">
        <v>43482</v>
      </c>
      <c r="F18" s="10">
        <v>43.53</v>
      </c>
      <c r="G18" s="12">
        <v>43482</v>
      </c>
      <c r="H18" s="10">
        <v>28.38</v>
      </c>
      <c r="I18" s="12">
        <v>43482</v>
      </c>
      <c r="J18" s="10">
        <v>30.62</v>
      </c>
      <c r="K18" s="12">
        <v>43482</v>
      </c>
      <c r="L18" s="10">
        <v>20.68</v>
      </c>
      <c r="M18" s="12">
        <v>43482</v>
      </c>
      <c r="N18" s="10">
        <v>21.96</v>
      </c>
      <c r="O18" s="12">
        <v>43482</v>
      </c>
      <c r="P18" s="10">
        <v>18.79</v>
      </c>
      <c r="Q18" s="12">
        <v>43482</v>
      </c>
      <c r="R18" s="10">
        <v>27.28</v>
      </c>
      <c r="S18" s="12">
        <v>43482</v>
      </c>
      <c r="T18" s="10">
        <v>11.29</v>
      </c>
      <c r="U18" s="109">
        <v>43482</v>
      </c>
      <c r="V18" s="10">
        <v>10.199999999999999</v>
      </c>
      <c r="W18" s="1"/>
      <c r="X18" s="3"/>
      <c r="Y18" s="3"/>
    </row>
    <row r="19" spans="1:25">
      <c r="A19" s="12">
        <v>43483</v>
      </c>
      <c r="B19" s="10">
        <v>30.44</v>
      </c>
      <c r="C19" s="12">
        <v>43483</v>
      </c>
      <c r="D19" s="10">
        <v>23.11</v>
      </c>
      <c r="E19" s="12">
        <v>43483</v>
      </c>
      <c r="F19" s="10">
        <v>44.13</v>
      </c>
      <c r="G19" s="12">
        <v>43483</v>
      </c>
      <c r="H19" s="10">
        <v>28.67</v>
      </c>
      <c r="I19" s="12">
        <v>43483</v>
      </c>
      <c r="J19" s="10">
        <v>30.77</v>
      </c>
      <c r="K19" s="12">
        <v>43483</v>
      </c>
      <c r="L19" s="10">
        <v>20.75</v>
      </c>
      <c r="M19" s="12">
        <v>43483</v>
      </c>
      <c r="N19" s="10">
        <v>22</v>
      </c>
      <c r="O19" s="12">
        <v>43483</v>
      </c>
      <c r="P19" s="10">
        <v>18.78</v>
      </c>
      <c r="Q19" s="12">
        <v>43483</v>
      </c>
      <c r="R19" s="10">
        <v>27.24</v>
      </c>
      <c r="S19" s="12">
        <v>43483</v>
      </c>
      <c r="T19" s="10">
        <v>11.29</v>
      </c>
      <c r="U19" s="109">
        <v>43483</v>
      </c>
      <c r="V19" s="10">
        <v>10.25</v>
      </c>
      <c r="W19" s="1"/>
      <c r="X19" s="3"/>
      <c r="Y19" s="3"/>
    </row>
    <row r="20" spans="1:25">
      <c r="A20" s="12">
        <v>43486</v>
      </c>
      <c r="B20" s="10">
        <v>30.5</v>
      </c>
      <c r="C20" s="12">
        <v>43486</v>
      </c>
      <c r="D20" s="10">
        <v>23.12</v>
      </c>
      <c r="E20" s="12">
        <v>43486</v>
      </c>
      <c r="F20" s="10">
        <v>43.88</v>
      </c>
      <c r="G20" s="12">
        <v>43486</v>
      </c>
      <c r="H20" s="10">
        <v>28.66</v>
      </c>
      <c r="I20" s="12">
        <v>43486</v>
      </c>
      <c r="J20" s="10">
        <v>30.81</v>
      </c>
      <c r="K20" s="12">
        <v>43486</v>
      </c>
      <c r="L20" s="10">
        <v>20.77</v>
      </c>
      <c r="M20" s="12">
        <v>43486</v>
      </c>
      <c r="N20" s="10">
        <v>22.02</v>
      </c>
      <c r="O20" s="12">
        <v>43486</v>
      </c>
      <c r="P20" s="10">
        <v>18.64</v>
      </c>
      <c r="Q20" s="12">
        <v>43486</v>
      </c>
      <c r="R20" s="10">
        <v>27.27</v>
      </c>
      <c r="S20" s="12">
        <v>43486</v>
      </c>
      <c r="T20" s="10">
        <v>11.3</v>
      </c>
      <c r="U20" s="109">
        <v>43486</v>
      </c>
      <c r="V20" s="10">
        <v>10.199999999999999</v>
      </c>
      <c r="W20" s="1"/>
      <c r="X20" s="3"/>
      <c r="Y20" s="3"/>
    </row>
    <row r="21" spans="1:25">
      <c r="A21" s="12">
        <v>43487</v>
      </c>
      <c r="B21" s="10">
        <v>30.59</v>
      </c>
      <c r="C21" s="12">
        <v>43487</v>
      </c>
      <c r="D21" s="10">
        <v>23.0199</v>
      </c>
      <c r="E21" s="12">
        <v>43487</v>
      </c>
      <c r="F21" s="10">
        <v>43.72</v>
      </c>
      <c r="G21" s="12">
        <v>43487</v>
      </c>
      <c r="H21" s="10">
        <v>28.38</v>
      </c>
      <c r="I21" s="12">
        <v>43487</v>
      </c>
      <c r="J21" s="10">
        <v>30.36</v>
      </c>
      <c r="K21" s="12">
        <v>43487</v>
      </c>
      <c r="L21" s="10">
        <v>20.79</v>
      </c>
      <c r="M21" s="12">
        <v>43487</v>
      </c>
      <c r="N21" s="10">
        <v>22.05</v>
      </c>
      <c r="O21" s="12">
        <v>43487</v>
      </c>
      <c r="P21" s="10">
        <v>18.62</v>
      </c>
      <c r="Q21" s="12">
        <v>43487</v>
      </c>
      <c r="R21" s="10">
        <v>27.29</v>
      </c>
      <c r="S21" s="12">
        <v>43487</v>
      </c>
      <c r="T21" s="10">
        <v>11.33</v>
      </c>
      <c r="U21" s="109">
        <v>43487</v>
      </c>
      <c r="V21" s="10">
        <v>10.14</v>
      </c>
      <c r="W21" s="1"/>
      <c r="X21" s="3"/>
      <c r="Y21" s="3"/>
    </row>
    <row r="22" spans="1:25">
      <c r="A22" s="12">
        <v>43488</v>
      </c>
      <c r="B22" s="10">
        <v>30.56</v>
      </c>
      <c r="C22" s="12">
        <v>43488</v>
      </c>
      <c r="D22" s="10">
        <v>22.9941</v>
      </c>
      <c r="E22" s="12">
        <v>43488</v>
      </c>
      <c r="F22" s="10">
        <v>43.78</v>
      </c>
      <c r="G22" s="12">
        <v>43488</v>
      </c>
      <c r="H22" s="10">
        <v>28.52</v>
      </c>
      <c r="I22" s="12">
        <v>43488</v>
      </c>
      <c r="J22" s="10">
        <v>30.65</v>
      </c>
      <c r="K22" s="12">
        <v>43488</v>
      </c>
      <c r="L22" s="10">
        <v>20.79</v>
      </c>
      <c r="M22" s="12">
        <v>43488</v>
      </c>
      <c r="N22" s="10">
        <v>22.09</v>
      </c>
      <c r="O22" s="12">
        <v>43488</v>
      </c>
      <c r="P22" s="10">
        <v>18.690000000000001</v>
      </c>
      <c r="Q22" s="12">
        <v>43488</v>
      </c>
      <c r="R22" s="10">
        <v>27.3</v>
      </c>
      <c r="S22" s="12">
        <v>43488</v>
      </c>
      <c r="T22" s="10">
        <v>11.33</v>
      </c>
      <c r="U22" s="109">
        <v>43488</v>
      </c>
      <c r="V22" s="10">
        <v>10.199999999999999</v>
      </c>
      <c r="W22" s="1"/>
      <c r="X22" s="3"/>
      <c r="Y22" s="3"/>
    </row>
    <row r="23" spans="1:25">
      <c r="A23" s="12">
        <v>43489</v>
      </c>
      <c r="B23" s="10">
        <v>30.64</v>
      </c>
      <c r="C23" s="12">
        <v>43489</v>
      </c>
      <c r="D23" s="10">
        <v>23.09</v>
      </c>
      <c r="E23" s="12">
        <v>43489</v>
      </c>
      <c r="F23" s="10">
        <v>43.92</v>
      </c>
      <c r="G23" s="12">
        <v>43489</v>
      </c>
      <c r="H23" s="10">
        <v>28.59</v>
      </c>
      <c r="I23" s="12">
        <v>43489</v>
      </c>
      <c r="J23" s="10">
        <v>30.98</v>
      </c>
      <c r="K23" s="12">
        <v>43489</v>
      </c>
      <c r="L23" s="10">
        <v>20.88</v>
      </c>
      <c r="M23" s="12">
        <v>43489</v>
      </c>
      <c r="N23" s="10">
        <v>22.15</v>
      </c>
      <c r="O23" s="12">
        <v>43489</v>
      </c>
      <c r="P23" s="10">
        <v>18.66</v>
      </c>
      <c r="Q23" s="12">
        <v>43489</v>
      </c>
      <c r="R23" s="10">
        <v>27.34</v>
      </c>
      <c r="S23" s="12">
        <v>43489</v>
      </c>
      <c r="T23" s="10">
        <v>11.36</v>
      </c>
      <c r="U23" s="109">
        <v>43489</v>
      </c>
      <c r="V23" s="10">
        <v>10.27</v>
      </c>
      <c r="W23" s="1"/>
      <c r="X23" s="3"/>
      <c r="Y23" s="3"/>
    </row>
    <row r="24" spans="1:25">
      <c r="A24" s="12">
        <v>43490</v>
      </c>
      <c r="B24" s="10">
        <v>30.58</v>
      </c>
      <c r="C24" s="12">
        <v>43490</v>
      </c>
      <c r="D24" s="10">
        <v>23.184999999999999</v>
      </c>
      <c r="E24" s="12">
        <v>43490</v>
      </c>
      <c r="F24" s="10">
        <v>43.982999999999997</v>
      </c>
      <c r="G24" s="12">
        <v>43490</v>
      </c>
      <c r="H24" s="10">
        <v>28.58</v>
      </c>
      <c r="I24" s="12">
        <v>43490</v>
      </c>
      <c r="J24" s="10">
        <v>31.04</v>
      </c>
      <c r="K24" s="12">
        <v>43490</v>
      </c>
      <c r="L24" s="10">
        <v>20.805</v>
      </c>
      <c r="M24" s="12">
        <v>43490</v>
      </c>
      <c r="N24" s="10">
        <v>22.1</v>
      </c>
      <c r="O24" s="12">
        <v>43490</v>
      </c>
      <c r="P24" s="10">
        <v>18.7</v>
      </c>
      <c r="Q24" s="12">
        <v>43490</v>
      </c>
      <c r="R24" s="10">
        <v>27.28</v>
      </c>
      <c r="S24" s="12">
        <v>43490</v>
      </c>
      <c r="T24" s="10">
        <v>11.34</v>
      </c>
      <c r="U24" s="109">
        <v>43490</v>
      </c>
      <c r="V24" s="10">
        <v>10.32</v>
      </c>
      <c r="W24" s="1"/>
      <c r="X24" s="3"/>
      <c r="Y24" s="3"/>
    </row>
    <row r="25" spans="1:25">
      <c r="A25" s="12">
        <v>43493</v>
      </c>
      <c r="B25" s="10">
        <v>30.57</v>
      </c>
      <c r="C25" s="12">
        <v>43493</v>
      </c>
      <c r="D25" s="10">
        <v>23.1938</v>
      </c>
      <c r="E25" s="12">
        <v>43493</v>
      </c>
      <c r="F25" s="10">
        <v>43.58</v>
      </c>
      <c r="G25" s="12">
        <v>43493</v>
      </c>
      <c r="H25" s="10">
        <v>28.54</v>
      </c>
      <c r="I25" s="12">
        <v>43493</v>
      </c>
      <c r="J25" s="10">
        <v>30.85</v>
      </c>
      <c r="K25" s="12">
        <v>43493</v>
      </c>
      <c r="L25" s="10">
        <v>20.81</v>
      </c>
      <c r="M25" s="12">
        <v>43493</v>
      </c>
      <c r="N25" s="10">
        <v>22.08</v>
      </c>
      <c r="O25" s="12">
        <v>43493</v>
      </c>
      <c r="P25" s="10">
        <v>18.61</v>
      </c>
      <c r="Q25" s="12">
        <v>43493</v>
      </c>
      <c r="R25" s="10">
        <v>27.29</v>
      </c>
      <c r="S25" s="12">
        <v>43493</v>
      </c>
      <c r="T25" s="10">
        <v>11.35</v>
      </c>
      <c r="U25" s="109">
        <v>43493</v>
      </c>
      <c r="V25" s="10">
        <v>10.24</v>
      </c>
      <c r="W25" s="1"/>
      <c r="X25" s="3"/>
      <c r="Y25" s="3"/>
    </row>
    <row r="26" spans="1:25">
      <c r="A26" s="12">
        <v>43494</v>
      </c>
      <c r="B26" s="10">
        <v>30.63</v>
      </c>
      <c r="C26" s="12">
        <v>43494</v>
      </c>
      <c r="D26" s="10">
        <v>23.357299999999999</v>
      </c>
      <c r="E26" s="12">
        <v>43494</v>
      </c>
      <c r="F26" s="10">
        <v>43.63</v>
      </c>
      <c r="G26" s="12">
        <v>43494</v>
      </c>
      <c r="H26" s="10">
        <v>28.65</v>
      </c>
      <c r="I26" s="12">
        <v>43494</v>
      </c>
      <c r="J26" s="10">
        <v>30.98</v>
      </c>
      <c r="K26" s="12">
        <v>43494</v>
      </c>
      <c r="L26" s="10">
        <v>20.85</v>
      </c>
      <c r="M26" s="12">
        <v>43494</v>
      </c>
      <c r="N26" s="10">
        <v>22.143000000000001</v>
      </c>
      <c r="O26" s="12">
        <v>43494</v>
      </c>
      <c r="P26" s="10">
        <v>18.73</v>
      </c>
      <c r="Q26" s="12">
        <v>43494</v>
      </c>
      <c r="R26" s="10">
        <v>27.29</v>
      </c>
      <c r="S26" s="12">
        <v>43494</v>
      </c>
      <c r="T26" s="10">
        <v>11.37</v>
      </c>
      <c r="U26" s="109">
        <v>43494</v>
      </c>
      <c r="V26" s="10">
        <v>10.29</v>
      </c>
      <c r="W26" s="1"/>
      <c r="X26" s="3"/>
      <c r="Y26" s="3"/>
    </row>
    <row r="27" spans="1:25">
      <c r="A27" s="12">
        <v>43495</v>
      </c>
      <c r="B27" s="10">
        <v>30.63</v>
      </c>
      <c r="C27" s="12">
        <v>43495</v>
      </c>
      <c r="D27" s="10">
        <v>23.38</v>
      </c>
      <c r="E27" s="12">
        <v>43495</v>
      </c>
      <c r="F27" s="10">
        <v>43.88</v>
      </c>
      <c r="G27" s="12">
        <v>43495</v>
      </c>
      <c r="H27" s="10">
        <v>28.68</v>
      </c>
      <c r="I27" s="12">
        <v>43495</v>
      </c>
      <c r="J27" s="10">
        <v>31.32</v>
      </c>
      <c r="K27" s="12">
        <v>43495</v>
      </c>
      <c r="L27" s="10">
        <v>20.9</v>
      </c>
      <c r="M27" s="12">
        <v>43495</v>
      </c>
      <c r="N27" s="10">
        <v>22.23</v>
      </c>
      <c r="O27" s="12">
        <v>43495</v>
      </c>
      <c r="P27" s="10">
        <v>18.829999999999998</v>
      </c>
      <c r="Q27" s="12">
        <v>43495</v>
      </c>
      <c r="R27" s="10">
        <v>27.34</v>
      </c>
      <c r="S27" s="12">
        <v>43495</v>
      </c>
      <c r="T27" s="10">
        <v>11.39</v>
      </c>
      <c r="U27" s="109">
        <v>43495</v>
      </c>
      <c r="V27" s="10">
        <v>10.35</v>
      </c>
      <c r="W27" s="1"/>
      <c r="X27" s="3"/>
      <c r="Y27" s="3"/>
    </row>
    <row r="28" spans="1:25">
      <c r="A28" s="12">
        <v>43496</v>
      </c>
      <c r="B28" s="10">
        <v>30.78</v>
      </c>
      <c r="C28" s="12">
        <v>43496</v>
      </c>
      <c r="D28" s="10">
        <v>23.43</v>
      </c>
      <c r="E28" s="12">
        <v>43496</v>
      </c>
      <c r="F28" s="10">
        <v>44.28</v>
      </c>
      <c r="G28" s="12">
        <v>43496</v>
      </c>
      <c r="H28" s="10">
        <v>28.63</v>
      </c>
      <c r="I28" s="12">
        <v>43496</v>
      </c>
      <c r="J28" s="10">
        <v>31.58</v>
      </c>
      <c r="K28" s="12">
        <v>43496</v>
      </c>
      <c r="L28" s="10">
        <v>20.99</v>
      </c>
      <c r="M28" s="12">
        <v>43496</v>
      </c>
      <c r="N28" s="10">
        <v>22.39</v>
      </c>
      <c r="O28" s="12">
        <v>43496</v>
      </c>
      <c r="P28" s="10">
        <v>18.82</v>
      </c>
      <c r="Q28" s="12">
        <v>43496</v>
      </c>
      <c r="R28" s="10">
        <v>27.38</v>
      </c>
      <c r="S28" s="12">
        <v>43496</v>
      </c>
      <c r="T28" s="10">
        <v>11.41</v>
      </c>
      <c r="U28" s="109">
        <v>43496</v>
      </c>
      <c r="V28" s="10">
        <v>10.41</v>
      </c>
      <c r="W28" s="1"/>
      <c r="X28" s="3"/>
      <c r="Y28" s="3"/>
    </row>
    <row r="29" spans="1:25">
      <c r="A29" s="12">
        <v>43497</v>
      </c>
      <c r="B29" s="10">
        <v>30.71</v>
      </c>
      <c r="C29" s="12">
        <v>43497</v>
      </c>
      <c r="D29" s="10">
        <v>23.35</v>
      </c>
      <c r="E29" s="12">
        <v>43497</v>
      </c>
      <c r="F29" s="10">
        <v>44.1</v>
      </c>
      <c r="G29" s="12">
        <v>43497</v>
      </c>
      <c r="H29" s="10">
        <v>28.52</v>
      </c>
      <c r="I29" s="12">
        <v>43497</v>
      </c>
      <c r="J29" s="10">
        <v>31.2</v>
      </c>
      <c r="K29" s="12">
        <v>43497</v>
      </c>
      <c r="L29" s="10">
        <v>20.94</v>
      </c>
      <c r="M29" s="12">
        <v>43497</v>
      </c>
      <c r="N29" s="10">
        <v>22.35</v>
      </c>
      <c r="O29" s="12">
        <v>43497</v>
      </c>
      <c r="P29" s="10">
        <v>18.8</v>
      </c>
      <c r="Q29" s="12">
        <v>43497</v>
      </c>
      <c r="R29" s="10">
        <v>27.32</v>
      </c>
      <c r="S29" s="12">
        <v>43497</v>
      </c>
      <c r="T29" s="10">
        <v>11.38</v>
      </c>
      <c r="U29" s="109">
        <v>43497</v>
      </c>
      <c r="V29" s="10">
        <v>10.34</v>
      </c>
      <c r="W29" s="1"/>
      <c r="X29" s="3"/>
      <c r="Y29" s="3"/>
    </row>
    <row r="30" spans="1:25">
      <c r="A30" s="12">
        <v>43500</v>
      </c>
      <c r="B30" s="10">
        <v>30.7</v>
      </c>
      <c r="C30" s="12">
        <v>43500</v>
      </c>
      <c r="D30" s="10">
        <v>23.500900000000001</v>
      </c>
      <c r="E30" s="12">
        <v>43500</v>
      </c>
      <c r="F30" s="10">
        <v>44.47</v>
      </c>
      <c r="G30" s="12">
        <v>43500</v>
      </c>
      <c r="H30" s="10">
        <v>28.71</v>
      </c>
      <c r="I30" s="12">
        <v>43500</v>
      </c>
      <c r="J30" s="10">
        <v>31.32</v>
      </c>
      <c r="K30" s="12">
        <v>43500</v>
      </c>
      <c r="L30" s="10">
        <v>20.9</v>
      </c>
      <c r="M30" s="12">
        <v>43500</v>
      </c>
      <c r="N30" s="10">
        <v>22.3</v>
      </c>
      <c r="O30" s="12">
        <v>43500</v>
      </c>
      <c r="P30" s="10">
        <v>18.829999999999998</v>
      </c>
      <c r="Q30" s="12">
        <v>43500</v>
      </c>
      <c r="R30" s="10">
        <v>27.34</v>
      </c>
      <c r="S30" s="12">
        <v>43500</v>
      </c>
      <c r="T30" s="10">
        <v>11.38</v>
      </c>
      <c r="U30" s="109">
        <v>43500</v>
      </c>
      <c r="V30" s="10">
        <v>10.38</v>
      </c>
      <c r="W30" s="1"/>
      <c r="X30" s="3"/>
      <c r="Y30" s="3"/>
    </row>
    <row r="31" spans="1:25">
      <c r="A31" s="12">
        <v>43501</v>
      </c>
      <c r="B31" s="10">
        <v>30.74</v>
      </c>
      <c r="C31" s="12">
        <v>43501</v>
      </c>
      <c r="D31" s="10">
        <v>23.645</v>
      </c>
      <c r="E31" s="12">
        <v>43501</v>
      </c>
      <c r="F31" s="10">
        <v>44.76</v>
      </c>
      <c r="G31" s="12">
        <v>43501</v>
      </c>
      <c r="H31" s="10">
        <v>28.95</v>
      </c>
      <c r="I31" s="12">
        <v>43501</v>
      </c>
      <c r="J31" s="10">
        <v>31.79</v>
      </c>
      <c r="K31" s="12">
        <v>43501</v>
      </c>
      <c r="L31" s="10">
        <v>20.94</v>
      </c>
      <c r="M31" s="12">
        <v>43501</v>
      </c>
      <c r="N31" s="10">
        <v>22.35</v>
      </c>
      <c r="O31" s="12">
        <v>43501</v>
      </c>
      <c r="P31" s="10">
        <v>18.850000000000001</v>
      </c>
      <c r="Q31" s="12">
        <v>43501</v>
      </c>
      <c r="R31" s="10">
        <v>27.35</v>
      </c>
      <c r="S31" s="12">
        <v>43501</v>
      </c>
      <c r="T31" s="10">
        <v>11.4</v>
      </c>
      <c r="U31" s="109">
        <v>43501</v>
      </c>
      <c r="V31" s="10">
        <v>10.49</v>
      </c>
      <c r="W31" s="1"/>
      <c r="X31" s="3"/>
      <c r="Y31" s="3"/>
    </row>
    <row r="32" spans="1:25">
      <c r="A32" s="12">
        <v>43502</v>
      </c>
      <c r="B32" s="10">
        <v>30.77</v>
      </c>
      <c r="C32" s="12">
        <v>43502</v>
      </c>
      <c r="D32" s="10">
        <v>23.662400000000002</v>
      </c>
      <c r="E32" s="12">
        <v>43502</v>
      </c>
      <c r="F32" s="10">
        <v>44.91</v>
      </c>
      <c r="G32" s="12">
        <v>43502</v>
      </c>
      <c r="H32" s="10">
        <v>28.95</v>
      </c>
      <c r="I32" s="12">
        <v>43502</v>
      </c>
      <c r="J32" s="10">
        <v>31.54</v>
      </c>
      <c r="K32" s="12">
        <v>43502</v>
      </c>
      <c r="L32" s="10">
        <v>20.95</v>
      </c>
      <c r="M32" s="12">
        <v>43502</v>
      </c>
      <c r="N32" s="10">
        <v>22.36</v>
      </c>
      <c r="O32" s="12">
        <v>43502</v>
      </c>
      <c r="P32" s="10">
        <v>18.91</v>
      </c>
      <c r="Q32" s="12">
        <v>43502</v>
      </c>
      <c r="R32" s="10">
        <v>27.36</v>
      </c>
      <c r="S32" s="12">
        <v>43502</v>
      </c>
      <c r="T32" s="10">
        <v>11.41</v>
      </c>
      <c r="U32" s="109">
        <v>43502</v>
      </c>
      <c r="V32" s="10">
        <v>10.49</v>
      </c>
      <c r="W32" s="1"/>
      <c r="X32" s="3"/>
      <c r="Y32" s="3"/>
    </row>
    <row r="33" spans="1:25">
      <c r="A33" s="12">
        <v>43503</v>
      </c>
      <c r="B33" s="10">
        <v>30.87</v>
      </c>
      <c r="C33" s="12">
        <v>43503</v>
      </c>
      <c r="D33" s="10">
        <v>23.65</v>
      </c>
      <c r="E33" s="12">
        <v>43503</v>
      </c>
      <c r="F33" s="10">
        <v>44.82</v>
      </c>
      <c r="G33" s="12">
        <v>43503</v>
      </c>
      <c r="H33" s="10">
        <v>28.77</v>
      </c>
      <c r="I33" s="12">
        <v>43503</v>
      </c>
      <c r="J33" s="10">
        <v>31.44</v>
      </c>
      <c r="K33" s="12">
        <v>43503</v>
      </c>
      <c r="L33" s="10">
        <v>21.03</v>
      </c>
      <c r="M33" s="12">
        <v>43503</v>
      </c>
      <c r="N33" s="10">
        <v>22.32</v>
      </c>
      <c r="O33" s="12">
        <v>43503</v>
      </c>
      <c r="P33" s="10">
        <v>18.86</v>
      </c>
      <c r="Q33" s="12">
        <v>43503</v>
      </c>
      <c r="R33" s="10">
        <v>27.39</v>
      </c>
      <c r="S33" s="12">
        <v>43503</v>
      </c>
      <c r="T33" s="10">
        <v>11.43</v>
      </c>
      <c r="U33" s="109">
        <v>43503</v>
      </c>
      <c r="V33" s="10">
        <v>10.48</v>
      </c>
      <c r="W33" s="1"/>
      <c r="X33" s="3"/>
      <c r="Y33" s="3"/>
    </row>
    <row r="34" spans="1:25">
      <c r="A34" s="12">
        <v>43504</v>
      </c>
      <c r="B34" s="10">
        <v>30.8</v>
      </c>
      <c r="C34" s="12">
        <v>43504</v>
      </c>
      <c r="D34" s="10">
        <v>23.5246</v>
      </c>
      <c r="E34" s="12">
        <v>43504</v>
      </c>
      <c r="F34" s="10">
        <v>44.75</v>
      </c>
      <c r="G34" s="12">
        <v>43504</v>
      </c>
      <c r="H34" s="10">
        <v>28.59</v>
      </c>
      <c r="I34" s="12">
        <v>43504</v>
      </c>
      <c r="J34" s="10">
        <v>31.16</v>
      </c>
      <c r="K34" s="12">
        <v>43504</v>
      </c>
      <c r="L34" s="10">
        <v>20.96</v>
      </c>
      <c r="M34" s="12">
        <v>43504</v>
      </c>
      <c r="N34" s="10">
        <v>22.4</v>
      </c>
      <c r="O34" s="12">
        <v>43504</v>
      </c>
      <c r="P34" s="10">
        <v>18.86</v>
      </c>
      <c r="Q34" s="12">
        <v>43504</v>
      </c>
      <c r="R34" s="10">
        <v>27.39</v>
      </c>
      <c r="S34" s="12">
        <v>43504</v>
      </c>
      <c r="T34" s="10">
        <v>11.43</v>
      </c>
      <c r="U34" s="109">
        <v>43504</v>
      </c>
      <c r="V34" s="10">
        <v>10.43</v>
      </c>
      <c r="W34" s="1"/>
      <c r="X34" s="3"/>
      <c r="Y34" s="3"/>
    </row>
    <row r="35" spans="1:25">
      <c r="A35" s="12">
        <v>43507</v>
      </c>
      <c r="B35" s="10">
        <v>30.82</v>
      </c>
      <c r="C35" s="12">
        <v>43507</v>
      </c>
      <c r="D35" s="10">
        <v>23.42</v>
      </c>
      <c r="E35" s="12">
        <v>43507</v>
      </c>
      <c r="F35" s="10">
        <v>44.92</v>
      </c>
      <c r="G35" s="12">
        <v>43507</v>
      </c>
      <c r="H35" s="10">
        <v>28.65</v>
      </c>
      <c r="I35" s="12">
        <v>43507</v>
      </c>
      <c r="J35" s="10">
        <v>31.18</v>
      </c>
      <c r="K35" s="12">
        <v>43507</v>
      </c>
      <c r="L35" s="10">
        <v>21.01</v>
      </c>
      <c r="M35" s="12">
        <v>43507</v>
      </c>
      <c r="N35" s="10">
        <v>22.35</v>
      </c>
      <c r="O35" s="12">
        <v>43507</v>
      </c>
      <c r="P35" s="10">
        <v>18.809999999999999</v>
      </c>
      <c r="Q35" s="12">
        <v>43507</v>
      </c>
      <c r="R35" s="10">
        <v>27.37</v>
      </c>
      <c r="S35" s="12">
        <v>43507</v>
      </c>
      <c r="T35" s="10">
        <v>11.41</v>
      </c>
      <c r="U35" s="109">
        <v>43507</v>
      </c>
      <c r="V35" s="10">
        <v>10.41</v>
      </c>
      <c r="W35" s="1"/>
      <c r="X35" s="3"/>
      <c r="Y35" s="3"/>
    </row>
    <row r="36" spans="1:25">
      <c r="A36" s="12">
        <v>43508</v>
      </c>
      <c r="B36" s="10">
        <v>30.78</v>
      </c>
      <c r="C36" s="12">
        <v>43508</v>
      </c>
      <c r="D36" s="10">
        <v>23.528500000000001</v>
      </c>
      <c r="E36" s="12">
        <v>43508</v>
      </c>
      <c r="F36" s="10">
        <v>45.29</v>
      </c>
      <c r="G36" s="12">
        <v>43508</v>
      </c>
      <c r="H36" s="10">
        <v>28.79</v>
      </c>
      <c r="I36" s="12">
        <v>43508</v>
      </c>
      <c r="J36" s="10">
        <v>31.29</v>
      </c>
      <c r="K36" s="12">
        <v>43508</v>
      </c>
      <c r="L36" s="10">
        <v>21</v>
      </c>
      <c r="M36" s="12">
        <v>43508</v>
      </c>
      <c r="N36" s="10">
        <v>22.36</v>
      </c>
      <c r="O36" s="12">
        <v>43508</v>
      </c>
      <c r="P36" s="10">
        <v>18.96</v>
      </c>
      <c r="Q36" s="12">
        <v>43508</v>
      </c>
      <c r="R36" s="10">
        <v>27.39</v>
      </c>
      <c r="S36" s="12">
        <v>43508</v>
      </c>
      <c r="T36" s="10">
        <v>11.41</v>
      </c>
      <c r="U36" s="109">
        <v>43508</v>
      </c>
      <c r="V36" s="10">
        <v>10.43</v>
      </c>
      <c r="W36" s="1"/>
      <c r="X36" s="3"/>
      <c r="Y36" s="3"/>
    </row>
    <row r="37" spans="1:25">
      <c r="A37" s="12">
        <v>43509</v>
      </c>
      <c r="B37" s="10">
        <v>30.74</v>
      </c>
      <c r="C37" s="12">
        <v>43509</v>
      </c>
      <c r="D37" s="10">
        <v>23.48</v>
      </c>
      <c r="E37" s="12">
        <v>43509</v>
      </c>
      <c r="F37" s="10">
        <v>45.46</v>
      </c>
      <c r="G37" s="12">
        <v>43509</v>
      </c>
      <c r="H37" s="10">
        <v>28.85</v>
      </c>
      <c r="I37" s="12">
        <v>43509</v>
      </c>
      <c r="J37" s="10">
        <v>31.09</v>
      </c>
      <c r="K37" s="12">
        <v>43509</v>
      </c>
      <c r="L37" s="10">
        <v>20.98</v>
      </c>
      <c r="M37" s="12">
        <v>43509</v>
      </c>
      <c r="N37" s="10">
        <v>22.31</v>
      </c>
      <c r="O37" s="12">
        <v>43509</v>
      </c>
      <c r="P37" s="10">
        <v>18.87</v>
      </c>
      <c r="Q37" s="12">
        <v>43509</v>
      </c>
      <c r="R37" s="10">
        <v>27.37</v>
      </c>
      <c r="S37" s="12">
        <v>43509</v>
      </c>
      <c r="T37" s="10">
        <v>11.41</v>
      </c>
      <c r="U37" s="109">
        <v>43509</v>
      </c>
      <c r="V37" s="10">
        <v>10.41</v>
      </c>
      <c r="W37" s="1"/>
      <c r="X37" s="3"/>
      <c r="Y37" s="3"/>
    </row>
    <row r="38" spans="1:25">
      <c r="A38" s="12">
        <v>43510</v>
      </c>
      <c r="B38" s="10">
        <v>30.9</v>
      </c>
      <c r="C38" s="12">
        <v>43510</v>
      </c>
      <c r="D38" s="10">
        <v>23.625699999999998</v>
      </c>
      <c r="E38" s="12">
        <v>43510</v>
      </c>
      <c r="F38" s="10">
        <v>45.48</v>
      </c>
      <c r="G38" s="12">
        <v>43510</v>
      </c>
      <c r="H38" s="10">
        <v>28.93</v>
      </c>
      <c r="I38" s="12">
        <v>43510</v>
      </c>
      <c r="J38" s="10">
        <v>31.24</v>
      </c>
      <c r="K38" s="12">
        <v>43510</v>
      </c>
      <c r="L38" s="10">
        <v>21</v>
      </c>
      <c r="M38" s="12">
        <v>43510</v>
      </c>
      <c r="N38" s="10">
        <v>22.34</v>
      </c>
      <c r="O38" s="12">
        <v>43510</v>
      </c>
      <c r="P38" s="10">
        <v>18.87</v>
      </c>
      <c r="Q38" s="12">
        <v>43510</v>
      </c>
      <c r="R38" s="10">
        <v>27.41</v>
      </c>
      <c r="S38" s="12">
        <v>43510</v>
      </c>
      <c r="T38" s="10">
        <v>11.45</v>
      </c>
      <c r="U38" s="109">
        <v>43510</v>
      </c>
      <c r="V38" s="10">
        <v>10.42</v>
      </c>
      <c r="W38" s="1"/>
      <c r="X38" s="3"/>
      <c r="Y38" s="3"/>
    </row>
    <row r="39" spans="1:25">
      <c r="A39" s="12">
        <v>43511</v>
      </c>
      <c r="B39" s="10">
        <v>30.91</v>
      </c>
      <c r="C39" s="12">
        <v>43511</v>
      </c>
      <c r="D39" s="10">
        <v>23.85</v>
      </c>
      <c r="E39" s="12">
        <v>43511</v>
      </c>
      <c r="F39" s="10">
        <v>45.83</v>
      </c>
      <c r="G39" s="12">
        <v>43511</v>
      </c>
      <c r="H39" s="10">
        <v>29.27</v>
      </c>
      <c r="I39" s="12">
        <v>43511</v>
      </c>
      <c r="J39" s="10">
        <v>31.07</v>
      </c>
      <c r="K39" s="12">
        <v>43511</v>
      </c>
      <c r="L39" s="10">
        <v>21.01</v>
      </c>
      <c r="M39" s="12">
        <v>43511</v>
      </c>
      <c r="N39" s="10">
        <v>22.37</v>
      </c>
      <c r="O39" s="12">
        <v>43511</v>
      </c>
      <c r="P39" s="10">
        <v>18.97</v>
      </c>
      <c r="Q39" s="12">
        <v>43511</v>
      </c>
      <c r="R39" s="10">
        <v>27.43</v>
      </c>
      <c r="S39" s="12">
        <v>43511</v>
      </c>
      <c r="T39" s="10">
        <v>11.45</v>
      </c>
      <c r="U39" s="109">
        <v>43511</v>
      </c>
      <c r="V39" s="10">
        <v>10.38</v>
      </c>
      <c r="W39" s="1"/>
      <c r="X39" s="3"/>
      <c r="Y39" s="3"/>
    </row>
    <row r="40" spans="1:25">
      <c r="A40" s="12">
        <v>43515</v>
      </c>
      <c r="B40" s="10">
        <v>30.92</v>
      </c>
      <c r="C40" s="12">
        <v>43515</v>
      </c>
      <c r="D40" s="10">
        <v>23.99</v>
      </c>
      <c r="E40" s="12">
        <v>43515</v>
      </c>
      <c r="F40" s="10">
        <v>45.79</v>
      </c>
      <c r="G40" s="12">
        <v>43515</v>
      </c>
      <c r="H40" s="10">
        <v>29.33</v>
      </c>
      <c r="I40" s="12">
        <v>43515</v>
      </c>
      <c r="J40" s="10">
        <v>31.24</v>
      </c>
      <c r="K40" s="12">
        <v>43515</v>
      </c>
      <c r="L40" s="10">
        <v>21.06</v>
      </c>
      <c r="M40" s="12">
        <v>43515</v>
      </c>
      <c r="N40" s="10">
        <v>22.36</v>
      </c>
      <c r="O40" s="12">
        <v>43515</v>
      </c>
      <c r="P40" s="10">
        <v>19.05</v>
      </c>
      <c r="Q40" s="12">
        <v>43515</v>
      </c>
      <c r="R40" s="10">
        <v>27.43</v>
      </c>
      <c r="S40" s="12">
        <v>43515</v>
      </c>
      <c r="T40" s="10">
        <v>11.46</v>
      </c>
      <c r="U40" s="109">
        <v>43515</v>
      </c>
      <c r="V40" s="10">
        <v>10.36</v>
      </c>
      <c r="W40" s="1"/>
      <c r="X40" s="3"/>
      <c r="Y40" s="3"/>
    </row>
    <row r="41" spans="1:25">
      <c r="A41" s="12">
        <v>43516</v>
      </c>
      <c r="B41" s="10">
        <v>30.9</v>
      </c>
      <c r="C41" s="12">
        <v>43516</v>
      </c>
      <c r="D41" s="10">
        <v>23.985299999999999</v>
      </c>
      <c r="E41" s="12">
        <v>43516</v>
      </c>
      <c r="F41" s="10">
        <v>45.74</v>
      </c>
      <c r="G41" s="12">
        <v>43516</v>
      </c>
      <c r="H41" s="10">
        <v>29.36</v>
      </c>
      <c r="I41" s="12">
        <v>43516</v>
      </c>
      <c r="J41" s="10">
        <v>31.34</v>
      </c>
      <c r="K41" s="12">
        <v>43516</v>
      </c>
      <c r="L41" s="10">
        <v>21.06</v>
      </c>
      <c r="M41" s="12">
        <v>43516</v>
      </c>
      <c r="N41" s="10">
        <v>22.34</v>
      </c>
      <c r="O41" s="12">
        <v>43516</v>
      </c>
      <c r="P41" s="10">
        <v>19.05</v>
      </c>
      <c r="Q41" s="12">
        <v>43516</v>
      </c>
      <c r="R41" s="10">
        <v>27.43</v>
      </c>
      <c r="S41" s="12">
        <v>43516</v>
      </c>
      <c r="T41" s="10">
        <v>11.46</v>
      </c>
      <c r="U41" s="109">
        <v>43516</v>
      </c>
      <c r="V41" s="10">
        <v>10.42</v>
      </c>
      <c r="W41" s="1"/>
      <c r="X41" s="3"/>
      <c r="Y41" s="3"/>
    </row>
    <row r="42" spans="1:25">
      <c r="A42" s="12">
        <v>43517</v>
      </c>
      <c r="B42" s="10">
        <v>30.88</v>
      </c>
      <c r="C42" s="12">
        <v>43517</v>
      </c>
      <c r="D42" s="10">
        <v>24.107399999999998</v>
      </c>
      <c r="E42" s="12">
        <v>43517</v>
      </c>
      <c r="F42" s="10">
        <v>45.75</v>
      </c>
      <c r="G42" s="12">
        <v>43517</v>
      </c>
      <c r="H42" s="10">
        <v>29.31</v>
      </c>
      <c r="I42" s="12">
        <v>43517</v>
      </c>
      <c r="J42" s="10">
        <v>31.37</v>
      </c>
      <c r="K42" s="12">
        <v>43517</v>
      </c>
      <c r="L42" s="10">
        <v>21.05</v>
      </c>
      <c r="M42" s="12">
        <v>43517</v>
      </c>
      <c r="N42" s="10">
        <v>22.3</v>
      </c>
      <c r="O42" s="12">
        <v>43517</v>
      </c>
      <c r="P42" s="10">
        <v>18.98</v>
      </c>
      <c r="Q42" s="12">
        <v>43517</v>
      </c>
      <c r="R42" s="10">
        <v>27.41</v>
      </c>
      <c r="S42" s="12">
        <v>43517</v>
      </c>
      <c r="T42" s="10">
        <v>11.44</v>
      </c>
      <c r="U42" s="109">
        <v>43517</v>
      </c>
      <c r="V42" s="10">
        <v>10.45</v>
      </c>
      <c r="W42" s="1"/>
      <c r="X42" s="3"/>
      <c r="Y42" s="3"/>
    </row>
    <row r="43" spans="1:25">
      <c r="A43" s="12">
        <v>43518</v>
      </c>
      <c r="B43" s="10">
        <v>30.84</v>
      </c>
      <c r="C43" s="12">
        <v>43518</v>
      </c>
      <c r="D43" s="10">
        <v>23.98</v>
      </c>
      <c r="E43" s="12">
        <v>43518</v>
      </c>
      <c r="F43" s="10">
        <v>45.78</v>
      </c>
      <c r="G43" s="12">
        <v>43518</v>
      </c>
      <c r="H43" s="10">
        <v>29.31</v>
      </c>
      <c r="I43" s="12">
        <v>43518</v>
      </c>
      <c r="J43" s="10">
        <v>31.51</v>
      </c>
      <c r="K43" s="12">
        <v>43518</v>
      </c>
      <c r="L43" s="10">
        <v>20.98</v>
      </c>
      <c r="M43" s="12">
        <v>43518</v>
      </c>
      <c r="N43" s="10">
        <v>22.33</v>
      </c>
      <c r="O43" s="12">
        <v>43518</v>
      </c>
      <c r="P43" s="10">
        <v>18.93</v>
      </c>
      <c r="Q43" s="12">
        <v>43518</v>
      </c>
      <c r="R43" s="10">
        <v>27.38</v>
      </c>
      <c r="S43" s="12">
        <v>43518</v>
      </c>
      <c r="T43" s="10">
        <v>11.46</v>
      </c>
      <c r="U43" s="109">
        <v>43518</v>
      </c>
      <c r="V43" s="10">
        <v>10.5</v>
      </c>
      <c r="W43" s="1"/>
      <c r="X43" s="3"/>
      <c r="Y43" s="3"/>
    </row>
    <row r="44" spans="1:25">
      <c r="A44" s="12">
        <v>43521</v>
      </c>
      <c r="B44" s="10">
        <v>30.84</v>
      </c>
      <c r="C44" s="12">
        <v>43521</v>
      </c>
      <c r="D44" s="10">
        <v>23.986699999999999</v>
      </c>
      <c r="E44" s="12">
        <v>43521</v>
      </c>
      <c r="F44" s="10">
        <v>46.02</v>
      </c>
      <c r="G44" s="12">
        <v>43521</v>
      </c>
      <c r="H44" s="10">
        <v>29.46</v>
      </c>
      <c r="I44" s="12">
        <v>43521</v>
      </c>
      <c r="J44" s="10">
        <v>31.99</v>
      </c>
      <c r="K44" s="12">
        <v>43521</v>
      </c>
      <c r="L44" s="10">
        <v>20.97</v>
      </c>
      <c r="M44" s="12">
        <v>43521</v>
      </c>
      <c r="N44" s="10">
        <v>22.31</v>
      </c>
      <c r="O44" s="12">
        <v>43521</v>
      </c>
      <c r="P44" s="10">
        <v>18.899999999999999</v>
      </c>
      <c r="Q44" s="12">
        <v>43521</v>
      </c>
      <c r="R44" s="10">
        <v>27.36</v>
      </c>
      <c r="S44" s="12">
        <v>43521</v>
      </c>
      <c r="T44" s="10">
        <v>11.47</v>
      </c>
      <c r="U44" s="109">
        <v>43521</v>
      </c>
      <c r="V44" s="10">
        <v>10.61</v>
      </c>
      <c r="W44" s="1"/>
      <c r="X44" s="3"/>
      <c r="Y44" s="3"/>
    </row>
    <row r="45" spans="1:25">
      <c r="A45" s="12">
        <v>43522</v>
      </c>
      <c r="B45" s="10">
        <v>30.92</v>
      </c>
      <c r="C45" s="12">
        <v>43522</v>
      </c>
      <c r="D45" s="10">
        <v>23.9923</v>
      </c>
      <c r="E45" s="12">
        <v>43522</v>
      </c>
      <c r="F45" s="10">
        <v>45.89</v>
      </c>
      <c r="G45" s="12">
        <v>43522</v>
      </c>
      <c r="H45" s="10">
        <v>29.58</v>
      </c>
      <c r="I45" s="12">
        <v>43522</v>
      </c>
      <c r="J45" s="10">
        <v>31.84</v>
      </c>
      <c r="K45" s="12">
        <v>43522</v>
      </c>
      <c r="L45" s="10">
        <v>21.05</v>
      </c>
      <c r="M45" s="12">
        <v>43522</v>
      </c>
      <c r="N45" s="10">
        <v>22.33</v>
      </c>
      <c r="O45" s="12">
        <v>43522</v>
      </c>
      <c r="P45" s="10">
        <v>18.96</v>
      </c>
      <c r="Q45" s="12">
        <v>43522</v>
      </c>
      <c r="R45" s="10">
        <v>27.4</v>
      </c>
      <c r="S45" s="12">
        <v>43522</v>
      </c>
      <c r="T45" s="10">
        <v>11.49</v>
      </c>
      <c r="U45" s="109">
        <v>43522</v>
      </c>
      <c r="V45" s="10">
        <v>10.56</v>
      </c>
      <c r="W45" s="1"/>
      <c r="X45" s="3"/>
      <c r="Y45" s="3"/>
    </row>
    <row r="46" spans="1:25">
      <c r="A46" s="12">
        <v>43523</v>
      </c>
      <c r="B46" s="10">
        <v>30.86</v>
      </c>
      <c r="C46" s="12">
        <v>43523</v>
      </c>
      <c r="D46" s="10">
        <v>24.042899999999999</v>
      </c>
      <c r="E46" s="12">
        <v>43523</v>
      </c>
      <c r="F46" s="10">
        <v>45.81</v>
      </c>
      <c r="G46" s="12">
        <v>43523</v>
      </c>
      <c r="H46" s="10">
        <v>29.45</v>
      </c>
      <c r="I46" s="12">
        <v>43523</v>
      </c>
      <c r="J46" s="10">
        <v>31.55</v>
      </c>
      <c r="K46" s="12">
        <v>43523</v>
      </c>
      <c r="L46" s="10">
        <v>21.01</v>
      </c>
      <c r="M46" s="12">
        <v>43523</v>
      </c>
      <c r="N46" s="10">
        <v>22.29</v>
      </c>
      <c r="O46" s="12">
        <v>43523</v>
      </c>
      <c r="P46" s="10">
        <v>18.91</v>
      </c>
      <c r="Q46" s="12">
        <v>43523</v>
      </c>
      <c r="R46" s="10">
        <v>27.38</v>
      </c>
      <c r="S46" s="12">
        <v>43523</v>
      </c>
      <c r="T46" s="10">
        <v>11.47</v>
      </c>
      <c r="U46" s="109">
        <v>43523</v>
      </c>
      <c r="V46" s="10">
        <v>10.48</v>
      </c>
      <c r="W46" s="1"/>
      <c r="X46" s="3"/>
      <c r="Y46" s="3"/>
    </row>
    <row r="47" spans="1:25">
      <c r="A47" s="12">
        <v>43524</v>
      </c>
      <c r="B47" s="10">
        <v>30.81</v>
      </c>
      <c r="C47" s="12">
        <v>43524</v>
      </c>
      <c r="D47" s="10">
        <v>23.9</v>
      </c>
      <c r="E47" s="12">
        <v>43524</v>
      </c>
      <c r="F47" s="10">
        <v>45.73</v>
      </c>
      <c r="G47" s="12">
        <v>43524</v>
      </c>
      <c r="H47" s="10">
        <v>29.3826</v>
      </c>
      <c r="I47" s="12">
        <v>43524</v>
      </c>
      <c r="J47" s="10">
        <v>31.16</v>
      </c>
      <c r="K47" s="12">
        <v>43524</v>
      </c>
      <c r="L47" s="10">
        <v>21</v>
      </c>
      <c r="M47" s="12">
        <v>43524</v>
      </c>
      <c r="N47" s="10">
        <v>22.25</v>
      </c>
      <c r="O47" s="12">
        <v>43524</v>
      </c>
      <c r="P47" s="10">
        <v>18.920000000000002</v>
      </c>
      <c r="Q47" s="12">
        <v>43524</v>
      </c>
      <c r="R47" s="10">
        <v>27.39</v>
      </c>
      <c r="S47" s="12">
        <v>43524</v>
      </c>
      <c r="T47" s="10">
        <v>11.43</v>
      </c>
      <c r="U47" s="109">
        <v>43524</v>
      </c>
      <c r="V47" s="10">
        <v>10.39</v>
      </c>
      <c r="W47" s="1"/>
      <c r="X47" s="3"/>
      <c r="Y47" s="3"/>
    </row>
    <row r="48" spans="1:25">
      <c r="A48" s="12">
        <v>43525</v>
      </c>
      <c r="B48" s="10">
        <v>30.79</v>
      </c>
      <c r="C48" s="12">
        <v>43525</v>
      </c>
      <c r="D48" s="10">
        <v>24.031600000000001</v>
      </c>
      <c r="E48" s="12">
        <v>43525</v>
      </c>
      <c r="F48" s="10">
        <v>46.52</v>
      </c>
      <c r="G48" s="12">
        <v>43525</v>
      </c>
      <c r="H48" s="10">
        <v>29.9</v>
      </c>
      <c r="I48" s="12">
        <v>43525</v>
      </c>
      <c r="J48" s="10">
        <v>31.48</v>
      </c>
      <c r="K48" s="12">
        <v>43525</v>
      </c>
      <c r="L48" s="10">
        <v>21</v>
      </c>
      <c r="M48" s="12">
        <v>43525</v>
      </c>
      <c r="N48" s="10">
        <v>22.21</v>
      </c>
      <c r="O48" s="12">
        <v>43525</v>
      </c>
      <c r="P48" s="10">
        <v>19.02</v>
      </c>
      <c r="Q48" s="12">
        <v>43525</v>
      </c>
      <c r="R48" s="10">
        <v>27.4</v>
      </c>
      <c r="S48" s="12">
        <v>43525</v>
      </c>
      <c r="T48" s="10">
        <v>11.43</v>
      </c>
      <c r="U48" s="109">
        <v>43525</v>
      </c>
      <c r="V48" s="10">
        <v>10.52</v>
      </c>
      <c r="W48" s="1"/>
      <c r="X48" s="3"/>
      <c r="Y48" s="3"/>
    </row>
    <row r="49" spans="1:25">
      <c r="A49" s="12">
        <v>43528</v>
      </c>
      <c r="B49" s="10">
        <v>30.87</v>
      </c>
      <c r="C49" s="12">
        <v>43528</v>
      </c>
      <c r="D49" s="10">
        <v>23.983699999999999</v>
      </c>
      <c r="E49" s="12">
        <v>43528</v>
      </c>
      <c r="F49" s="10">
        <v>46.384999999999998</v>
      </c>
      <c r="G49" s="12">
        <v>43528</v>
      </c>
      <c r="H49" s="10">
        <v>29.83</v>
      </c>
      <c r="I49" s="12">
        <v>43528</v>
      </c>
      <c r="J49" s="10">
        <v>31.57</v>
      </c>
      <c r="K49" s="12">
        <v>43528</v>
      </c>
      <c r="L49" s="10">
        <v>21.01</v>
      </c>
      <c r="M49" s="12">
        <v>43528</v>
      </c>
      <c r="N49" s="10">
        <v>22.27</v>
      </c>
      <c r="O49" s="12">
        <v>43528</v>
      </c>
      <c r="P49" s="10">
        <v>18.96</v>
      </c>
      <c r="Q49" s="12">
        <v>43528</v>
      </c>
      <c r="R49" s="10">
        <v>27.41</v>
      </c>
      <c r="S49" s="12">
        <v>43528</v>
      </c>
      <c r="T49" s="10">
        <v>11.46</v>
      </c>
      <c r="U49" s="109">
        <v>43528</v>
      </c>
      <c r="V49" s="10">
        <v>10.54</v>
      </c>
      <c r="W49" s="1"/>
      <c r="X49" s="3"/>
      <c r="Y49" s="3"/>
    </row>
    <row r="50" spans="1:25">
      <c r="A50" s="12">
        <v>43529</v>
      </c>
      <c r="B50" s="10">
        <v>30.89</v>
      </c>
      <c r="C50" s="12">
        <v>43529</v>
      </c>
      <c r="D50" s="10">
        <v>24.0533</v>
      </c>
      <c r="E50" s="12">
        <v>43529</v>
      </c>
      <c r="F50" s="10">
        <v>46.53</v>
      </c>
      <c r="G50" s="12">
        <v>43529</v>
      </c>
      <c r="H50" s="10">
        <v>29.96</v>
      </c>
      <c r="I50" s="12">
        <v>43529</v>
      </c>
      <c r="J50" s="10">
        <v>32</v>
      </c>
      <c r="K50" s="12">
        <v>43529</v>
      </c>
      <c r="L50" s="10">
        <v>21.03</v>
      </c>
      <c r="M50" s="12">
        <v>43529</v>
      </c>
      <c r="N50" s="10">
        <v>22.25</v>
      </c>
      <c r="O50" s="12">
        <v>43529</v>
      </c>
      <c r="P50" s="10">
        <v>18.93</v>
      </c>
      <c r="Q50" s="12">
        <v>43529</v>
      </c>
      <c r="R50" s="10">
        <v>27.43</v>
      </c>
      <c r="S50" s="12">
        <v>43529</v>
      </c>
      <c r="T50" s="10">
        <v>11.47</v>
      </c>
      <c r="U50" s="109">
        <v>43529</v>
      </c>
      <c r="V50" s="10">
        <v>10.63</v>
      </c>
      <c r="W50" s="1"/>
      <c r="X50" s="3"/>
      <c r="Y50" s="3"/>
    </row>
    <row r="51" spans="1:25">
      <c r="A51" s="12">
        <v>43530</v>
      </c>
      <c r="B51" s="10">
        <v>31.04</v>
      </c>
      <c r="C51" s="12">
        <v>43530</v>
      </c>
      <c r="D51" s="10">
        <v>24.1</v>
      </c>
      <c r="E51" s="12">
        <v>43530</v>
      </c>
      <c r="F51" s="10">
        <v>46.465000000000003</v>
      </c>
      <c r="G51" s="12">
        <v>43530</v>
      </c>
      <c r="H51" s="10">
        <v>30.05</v>
      </c>
      <c r="I51" s="12">
        <v>43530</v>
      </c>
      <c r="J51" s="10">
        <v>31.99</v>
      </c>
      <c r="K51" s="12">
        <v>43530</v>
      </c>
      <c r="L51" s="10">
        <v>21.13</v>
      </c>
      <c r="M51" s="12">
        <v>43530</v>
      </c>
      <c r="N51" s="10">
        <v>22.27</v>
      </c>
      <c r="O51" s="12">
        <v>43530</v>
      </c>
      <c r="P51" s="10">
        <v>18.95</v>
      </c>
      <c r="Q51" s="12">
        <v>43530</v>
      </c>
      <c r="R51" s="10">
        <v>27.47</v>
      </c>
      <c r="S51" s="12">
        <v>43530</v>
      </c>
      <c r="T51" s="10">
        <v>11.51</v>
      </c>
      <c r="U51" s="109">
        <v>43530</v>
      </c>
      <c r="V51" s="10">
        <v>10.68</v>
      </c>
      <c r="W51" s="1"/>
      <c r="X51" s="3"/>
      <c r="Y51" s="3"/>
    </row>
    <row r="52" spans="1:25">
      <c r="A52" s="12">
        <v>43531</v>
      </c>
      <c r="B52" s="10">
        <v>31.12</v>
      </c>
      <c r="C52" s="12">
        <v>43531</v>
      </c>
      <c r="D52" s="10">
        <v>24.07</v>
      </c>
      <c r="E52" s="12">
        <v>43531</v>
      </c>
      <c r="F52" s="10">
        <v>46.2</v>
      </c>
      <c r="G52" s="12">
        <v>43531</v>
      </c>
      <c r="H52" s="10">
        <v>29.73</v>
      </c>
      <c r="I52" s="12">
        <v>43531</v>
      </c>
      <c r="J52" s="10">
        <v>31.45</v>
      </c>
      <c r="K52" s="12">
        <v>43531</v>
      </c>
      <c r="L52" s="10">
        <v>21.19</v>
      </c>
      <c r="M52" s="12">
        <v>43531</v>
      </c>
      <c r="N52" s="10">
        <v>22.35</v>
      </c>
      <c r="O52" s="12">
        <v>43531</v>
      </c>
      <c r="P52" s="10">
        <v>18.899999999999999</v>
      </c>
      <c r="Q52" s="12">
        <v>43531</v>
      </c>
      <c r="R52" s="10">
        <v>27.52</v>
      </c>
      <c r="S52" s="12">
        <v>43531</v>
      </c>
      <c r="T52" s="10">
        <v>11.54</v>
      </c>
      <c r="U52" s="109">
        <v>43531</v>
      </c>
      <c r="V52" s="10">
        <v>10.53</v>
      </c>
      <c r="W52" s="1"/>
      <c r="X52" s="3"/>
      <c r="Y52" s="3"/>
    </row>
    <row r="53" spans="1:25">
      <c r="A53" s="12">
        <v>43532</v>
      </c>
      <c r="B53" s="10">
        <v>31.11</v>
      </c>
      <c r="C53" s="12">
        <v>43532</v>
      </c>
      <c r="D53" s="10">
        <v>23.947099999999999</v>
      </c>
      <c r="E53" s="12">
        <v>43532</v>
      </c>
      <c r="F53" s="10">
        <v>45.94</v>
      </c>
      <c r="G53" s="12">
        <v>43532</v>
      </c>
      <c r="H53" s="10">
        <v>29.54</v>
      </c>
      <c r="I53" s="12">
        <v>43532</v>
      </c>
      <c r="J53" s="10">
        <v>31.11</v>
      </c>
      <c r="K53" s="12">
        <v>43532</v>
      </c>
      <c r="L53" s="10">
        <v>21.18</v>
      </c>
      <c r="M53" s="12">
        <v>43532</v>
      </c>
      <c r="N53" s="10">
        <v>22.39</v>
      </c>
      <c r="O53" s="12">
        <v>43532</v>
      </c>
      <c r="P53" s="10">
        <v>18.88</v>
      </c>
      <c r="Q53" s="12">
        <v>43532</v>
      </c>
      <c r="R53" s="10">
        <v>27.5</v>
      </c>
      <c r="S53" s="12">
        <v>43532</v>
      </c>
      <c r="T53" s="10">
        <v>11.53</v>
      </c>
      <c r="U53" s="109">
        <v>43532</v>
      </c>
      <c r="V53" s="10">
        <v>10.43</v>
      </c>
      <c r="W53" s="1"/>
      <c r="X53" s="3"/>
      <c r="Y53" s="3"/>
    </row>
    <row r="54" spans="1:25">
      <c r="A54" s="12">
        <v>43535</v>
      </c>
      <c r="B54" s="10">
        <v>31.14</v>
      </c>
      <c r="C54" s="12">
        <v>43535</v>
      </c>
      <c r="D54" s="10">
        <v>24.12</v>
      </c>
      <c r="E54" s="12">
        <v>43535</v>
      </c>
      <c r="F54" s="10">
        <v>46.58</v>
      </c>
      <c r="G54" s="12">
        <v>43535</v>
      </c>
      <c r="H54" s="10">
        <v>29.82</v>
      </c>
      <c r="I54" s="12">
        <v>43535</v>
      </c>
      <c r="J54" s="10">
        <v>31.69</v>
      </c>
      <c r="K54" s="12">
        <v>43535</v>
      </c>
      <c r="L54" s="10">
        <v>21.15</v>
      </c>
      <c r="M54" s="12">
        <v>43535</v>
      </c>
      <c r="N54" s="10">
        <v>22.39</v>
      </c>
      <c r="O54" s="12">
        <v>43535</v>
      </c>
      <c r="P54" s="10">
        <v>18.88</v>
      </c>
      <c r="Q54" s="12">
        <v>43535</v>
      </c>
      <c r="R54" s="10">
        <v>27.5</v>
      </c>
      <c r="S54" s="12">
        <v>43535</v>
      </c>
      <c r="T54" s="10">
        <v>11.55</v>
      </c>
      <c r="U54" s="109">
        <v>43535</v>
      </c>
      <c r="V54" s="10">
        <v>10.61</v>
      </c>
      <c r="W54" s="1"/>
      <c r="X54" s="3"/>
      <c r="Y54" s="3"/>
    </row>
    <row r="55" spans="1:25">
      <c r="A55" s="12">
        <v>43536</v>
      </c>
      <c r="B55" s="10">
        <v>31.18</v>
      </c>
      <c r="C55" s="12">
        <v>43536</v>
      </c>
      <c r="D55" s="10">
        <v>24.15</v>
      </c>
      <c r="E55" s="12">
        <v>43536</v>
      </c>
      <c r="F55" s="10">
        <v>46.55</v>
      </c>
      <c r="G55" s="12">
        <v>43536</v>
      </c>
      <c r="H55" s="10">
        <v>29.73</v>
      </c>
      <c r="I55" s="12">
        <v>43536</v>
      </c>
      <c r="J55" s="10">
        <v>31.78</v>
      </c>
      <c r="K55" s="12">
        <v>43536</v>
      </c>
      <c r="L55" s="10">
        <v>21.19</v>
      </c>
      <c r="M55" s="12">
        <v>43536</v>
      </c>
      <c r="N55" s="10">
        <v>22.47</v>
      </c>
      <c r="O55" s="12">
        <v>43536</v>
      </c>
      <c r="P55" s="10">
        <v>19.03</v>
      </c>
      <c r="Q55" s="12">
        <v>43536</v>
      </c>
      <c r="R55" s="10">
        <v>27.5</v>
      </c>
      <c r="S55" s="12">
        <v>43536</v>
      </c>
      <c r="T55" s="10">
        <v>11.57</v>
      </c>
      <c r="U55" s="109">
        <v>43536</v>
      </c>
      <c r="V55" s="10">
        <v>10.6</v>
      </c>
      <c r="W55" s="1"/>
      <c r="X55" s="3"/>
      <c r="Y55" s="3"/>
    </row>
    <row r="56" spans="1:25">
      <c r="A56" s="12">
        <v>43537</v>
      </c>
      <c r="B56" s="10">
        <v>31.17</v>
      </c>
      <c r="C56" s="12">
        <v>43537</v>
      </c>
      <c r="D56" s="10">
        <v>24.18</v>
      </c>
      <c r="E56" s="12">
        <v>43537</v>
      </c>
      <c r="F56" s="10">
        <v>46.64</v>
      </c>
      <c r="G56" s="12">
        <v>43537</v>
      </c>
      <c r="H56" s="10">
        <v>29.84</v>
      </c>
      <c r="I56" s="12">
        <v>43537</v>
      </c>
      <c r="J56" s="10">
        <v>31.65</v>
      </c>
      <c r="K56" s="12">
        <v>43537</v>
      </c>
      <c r="L56" s="10">
        <v>21.17</v>
      </c>
      <c r="M56" s="12">
        <v>43537</v>
      </c>
      <c r="N56" s="10">
        <v>22.42</v>
      </c>
      <c r="O56" s="12">
        <v>43537</v>
      </c>
      <c r="P56" s="10">
        <v>19.05</v>
      </c>
      <c r="Q56" s="12">
        <v>43537</v>
      </c>
      <c r="R56" s="10">
        <v>27.49</v>
      </c>
      <c r="S56" s="12">
        <v>43537</v>
      </c>
      <c r="T56" s="10">
        <v>11.56</v>
      </c>
      <c r="U56" s="109">
        <v>43537</v>
      </c>
      <c r="V56" s="10">
        <v>10.57</v>
      </c>
      <c r="W56" s="1"/>
      <c r="X56" s="3"/>
      <c r="Y56" s="3"/>
    </row>
    <row r="57" spans="1:25">
      <c r="A57" s="12">
        <v>43538</v>
      </c>
      <c r="B57" s="10">
        <v>31.17</v>
      </c>
      <c r="C57" s="12">
        <v>43538</v>
      </c>
      <c r="D57" s="10">
        <v>24.1</v>
      </c>
      <c r="E57" s="12">
        <v>43538</v>
      </c>
      <c r="F57" s="10">
        <v>46.734999999999999</v>
      </c>
      <c r="G57" s="12">
        <v>43538</v>
      </c>
      <c r="H57" s="10">
        <v>29.87</v>
      </c>
      <c r="I57" s="12">
        <v>43538</v>
      </c>
      <c r="J57" s="10">
        <v>31.56</v>
      </c>
      <c r="K57" s="12">
        <v>43538</v>
      </c>
      <c r="L57" s="10">
        <v>21.21</v>
      </c>
      <c r="M57" s="12">
        <v>43538</v>
      </c>
      <c r="N57" s="10">
        <v>22.38</v>
      </c>
      <c r="O57" s="12">
        <v>43538</v>
      </c>
      <c r="P57" s="10">
        <v>18.96</v>
      </c>
      <c r="Q57" s="12">
        <v>43538</v>
      </c>
      <c r="R57" s="10">
        <v>27.51</v>
      </c>
      <c r="S57" s="12">
        <v>43538</v>
      </c>
      <c r="T57" s="10">
        <v>11.56</v>
      </c>
      <c r="U57" s="109">
        <v>43538</v>
      </c>
      <c r="V57" s="10">
        <v>10.55</v>
      </c>
      <c r="W57" s="1"/>
      <c r="X57" s="3"/>
      <c r="Y57" s="3"/>
    </row>
    <row r="58" spans="1:25">
      <c r="A58" s="12">
        <v>43539</v>
      </c>
      <c r="B58" s="10">
        <v>31.25</v>
      </c>
      <c r="C58" s="12">
        <v>43539</v>
      </c>
      <c r="D58" s="10">
        <v>24.2028</v>
      </c>
      <c r="E58" s="12">
        <v>43539</v>
      </c>
      <c r="F58" s="10">
        <v>47.05</v>
      </c>
      <c r="G58" s="12">
        <v>43539</v>
      </c>
      <c r="H58" s="10">
        <v>30.17</v>
      </c>
      <c r="I58" s="12">
        <v>43539</v>
      </c>
      <c r="J58" s="10">
        <v>32.01</v>
      </c>
      <c r="K58" s="12">
        <v>43539</v>
      </c>
      <c r="L58" s="10">
        <v>21.25</v>
      </c>
      <c r="M58" s="12">
        <v>43539</v>
      </c>
      <c r="N58" s="10">
        <v>22.46</v>
      </c>
      <c r="O58" s="12">
        <v>43539</v>
      </c>
      <c r="P58" s="10">
        <v>19.05</v>
      </c>
      <c r="Q58" s="12">
        <v>43539</v>
      </c>
      <c r="R58" s="10">
        <v>27.54</v>
      </c>
      <c r="S58" s="12">
        <v>43539</v>
      </c>
      <c r="T58" s="10">
        <v>11.59</v>
      </c>
      <c r="U58" s="109">
        <v>43539</v>
      </c>
      <c r="V58" s="10">
        <v>10.69</v>
      </c>
      <c r="W58" s="1"/>
      <c r="X58" s="3"/>
      <c r="Y58" s="3"/>
    </row>
    <row r="59" spans="1:25">
      <c r="A59" s="12">
        <v>43542</v>
      </c>
      <c r="B59" s="10">
        <v>31.29</v>
      </c>
      <c r="C59" s="12">
        <v>43542</v>
      </c>
      <c r="D59" s="10">
        <v>24.38</v>
      </c>
      <c r="E59" s="12">
        <v>43542</v>
      </c>
      <c r="F59" s="10">
        <v>47.22</v>
      </c>
      <c r="G59" s="12">
        <v>43542</v>
      </c>
      <c r="H59" s="10">
        <v>30.31</v>
      </c>
      <c r="I59" s="12">
        <v>43542</v>
      </c>
      <c r="J59" s="10">
        <v>32.4</v>
      </c>
      <c r="K59" s="12">
        <v>43542</v>
      </c>
      <c r="L59" s="10">
        <v>21.22</v>
      </c>
      <c r="M59" s="12">
        <v>43542</v>
      </c>
      <c r="N59" s="10">
        <v>22.46</v>
      </c>
      <c r="O59" s="12">
        <v>43542</v>
      </c>
      <c r="P59" s="10">
        <v>19.010000000000002</v>
      </c>
      <c r="Q59" s="12">
        <v>43542</v>
      </c>
      <c r="R59" s="10">
        <v>27.54</v>
      </c>
      <c r="S59" s="12">
        <v>43542</v>
      </c>
      <c r="T59" s="10">
        <v>11.6</v>
      </c>
      <c r="U59" s="109">
        <v>43542</v>
      </c>
      <c r="V59" s="10">
        <v>10.8</v>
      </c>
      <c r="W59" s="1"/>
      <c r="X59" s="3"/>
      <c r="Y59" s="3"/>
    </row>
    <row r="60" spans="1:25">
      <c r="A60" s="12">
        <v>43543</v>
      </c>
      <c r="B60" s="10">
        <v>31.28</v>
      </c>
      <c r="C60" s="12">
        <v>43543</v>
      </c>
      <c r="D60" s="10">
        <v>24.29</v>
      </c>
      <c r="E60" s="12">
        <v>43543</v>
      </c>
      <c r="F60" s="10">
        <v>47.11</v>
      </c>
      <c r="G60" s="12">
        <v>43543</v>
      </c>
      <c r="H60" s="10">
        <v>30.35</v>
      </c>
      <c r="I60" s="12">
        <v>43543</v>
      </c>
      <c r="J60" s="10">
        <v>32.29</v>
      </c>
      <c r="K60" s="12">
        <v>43543</v>
      </c>
      <c r="L60" s="10">
        <v>21.23</v>
      </c>
      <c r="M60" s="12">
        <v>43543</v>
      </c>
      <c r="N60" s="10">
        <v>22.45</v>
      </c>
      <c r="O60" s="12">
        <v>43543</v>
      </c>
      <c r="P60" s="10">
        <v>19</v>
      </c>
      <c r="Q60" s="12">
        <v>43543</v>
      </c>
      <c r="R60" s="10">
        <v>27.535</v>
      </c>
      <c r="S60" s="12">
        <v>43543</v>
      </c>
      <c r="T60" s="10">
        <v>11.6</v>
      </c>
      <c r="U60" s="109">
        <v>43543</v>
      </c>
      <c r="V60" s="10">
        <v>10.8</v>
      </c>
      <c r="W60" s="1"/>
      <c r="X60" s="3"/>
      <c r="Y60" s="3"/>
    </row>
    <row r="61" spans="1:25">
      <c r="A61" s="12">
        <v>43544</v>
      </c>
      <c r="B61" s="10">
        <v>31.38</v>
      </c>
      <c r="C61" s="12">
        <v>43544</v>
      </c>
      <c r="D61" s="10">
        <v>24.204999999999998</v>
      </c>
      <c r="E61" s="12">
        <v>43544</v>
      </c>
      <c r="F61" s="10">
        <v>46.87</v>
      </c>
      <c r="G61" s="12">
        <v>43544</v>
      </c>
      <c r="H61" s="10">
        <v>30.27</v>
      </c>
      <c r="I61" s="12">
        <v>43544</v>
      </c>
      <c r="J61" s="10">
        <v>32.31</v>
      </c>
      <c r="K61" s="12">
        <v>43544</v>
      </c>
      <c r="L61" s="10">
        <v>21.31</v>
      </c>
      <c r="M61" s="12">
        <v>43544</v>
      </c>
      <c r="N61" s="10">
        <v>22.57</v>
      </c>
      <c r="O61" s="12">
        <v>43544</v>
      </c>
      <c r="P61" s="10">
        <v>19.100000000000001</v>
      </c>
      <c r="Q61" s="12">
        <v>43544</v>
      </c>
      <c r="R61" s="10">
        <v>27.57</v>
      </c>
      <c r="S61" s="12">
        <v>43544</v>
      </c>
      <c r="T61" s="10">
        <v>11.63</v>
      </c>
      <c r="U61" s="109">
        <v>43544</v>
      </c>
      <c r="V61" s="10">
        <v>10.78</v>
      </c>
      <c r="W61" s="1"/>
      <c r="X61" s="3"/>
      <c r="Y61" s="3"/>
    </row>
    <row r="62" spans="1:25">
      <c r="A62" s="12">
        <v>43545</v>
      </c>
      <c r="B62" s="10">
        <v>31.39</v>
      </c>
      <c r="C62" s="12">
        <v>43545</v>
      </c>
      <c r="D62" s="10">
        <v>24.3065</v>
      </c>
      <c r="E62" s="12">
        <v>43545</v>
      </c>
      <c r="F62" s="10">
        <v>47.66</v>
      </c>
      <c r="G62" s="12">
        <v>43545</v>
      </c>
      <c r="H62" s="10">
        <v>30.48</v>
      </c>
      <c r="I62" s="12">
        <v>43545</v>
      </c>
      <c r="J62" s="10">
        <v>32.57</v>
      </c>
      <c r="K62" s="12">
        <v>43545</v>
      </c>
      <c r="L62" s="10">
        <v>21.29</v>
      </c>
      <c r="M62" s="12">
        <v>43545</v>
      </c>
      <c r="N62" s="10">
        <v>22.65</v>
      </c>
      <c r="O62" s="12">
        <v>43545</v>
      </c>
      <c r="P62" s="10">
        <v>19.05</v>
      </c>
      <c r="Q62" s="12">
        <v>43545</v>
      </c>
      <c r="R62" s="10">
        <v>27.57</v>
      </c>
      <c r="S62" s="12">
        <v>43545</v>
      </c>
      <c r="T62" s="10">
        <v>11.64</v>
      </c>
      <c r="U62" s="109">
        <v>43545</v>
      </c>
      <c r="V62" s="10">
        <v>10.89</v>
      </c>
      <c r="W62" s="1"/>
      <c r="X62" s="3"/>
      <c r="Y62" s="3"/>
    </row>
    <row r="63" spans="1:25">
      <c r="A63" s="12">
        <v>43546</v>
      </c>
      <c r="B63" s="10">
        <v>31.56</v>
      </c>
      <c r="C63" s="12">
        <v>43546</v>
      </c>
      <c r="D63" s="10">
        <v>24.0839</v>
      </c>
      <c r="E63" s="12">
        <v>43546</v>
      </c>
      <c r="F63" s="10">
        <v>46.97</v>
      </c>
      <c r="G63" s="12">
        <v>43546</v>
      </c>
      <c r="H63" s="10">
        <v>29.99</v>
      </c>
      <c r="I63" s="12">
        <v>43546</v>
      </c>
      <c r="J63" s="10">
        <v>31.72</v>
      </c>
      <c r="K63" s="12">
        <v>43546</v>
      </c>
      <c r="L63" s="10">
        <v>21.41</v>
      </c>
      <c r="M63" s="12">
        <v>43546</v>
      </c>
      <c r="N63" s="10">
        <v>22.8</v>
      </c>
      <c r="O63" s="12">
        <v>43546</v>
      </c>
      <c r="P63" s="10">
        <v>18.989999999999998</v>
      </c>
      <c r="Q63" s="12">
        <v>43546</v>
      </c>
      <c r="R63" s="10">
        <v>27.62</v>
      </c>
      <c r="S63" s="12">
        <v>43546</v>
      </c>
      <c r="T63" s="10">
        <v>11.7</v>
      </c>
      <c r="U63" s="109">
        <v>43546</v>
      </c>
      <c r="V63" s="10">
        <v>10.69</v>
      </c>
      <c r="W63" s="1"/>
      <c r="X63" s="3"/>
      <c r="Y63" s="3"/>
    </row>
    <row r="64" spans="1:25">
      <c r="A64" s="12">
        <v>43549</v>
      </c>
      <c r="B64" s="10">
        <v>31.55</v>
      </c>
      <c r="C64" s="12">
        <v>43549</v>
      </c>
      <c r="D64" s="10">
        <v>24.03</v>
      </c>
      <c r="E64" s="12">
        <v>43549</v>
      </c>
      <c r="F64" s="10">
        <v>46.84</v>
      </c>
      <c r="G64" s="12">
        <v>43549</v>
      </c>
      <c r="H64" s="10">
        <v>29.968699999999998</v>
      </c>
      <c r="I64" s="12">
        <v>43549</v>
      </c>
      <c r="J64" s="10">
        <v>31.76</v>
      </c>
      <c r="K64" s="12">
        <v>43549</v>
      </c>
      <c r="L64" s="10">
        <v>21.4</v>
      </c>
      <c r="M64" s="12">
        <v>43549</v>
      </c>
      <c r="N64" s="10">
        <v>22.77</v>
      </c>
      <c r="O64" s="12">
        <v>43549</v>
      </c>
      <c r="P64" s="10">
        <v>19.041799999999999</v>
      </c>
      <c r="Q64" s="12">
        <v>43549</v>
      </c>
      <c r="R64" s="10">
        <v>27.61</v>
      </c>
      <c r="S64" s="12">
        <v>43549</v>
      </c>
      <c r="T64" s="10">
        <v>11.72</v>
      </c>
      <c r="U64" s="109">
        <v>43549</v>
      </c>
      <c r="V64" s="10">
        <v>10.69</v>
      </c>
      <c r="W64" s="1"/>
      <c r="X64" s="3"/>
      <c r="Y64" s="3"/>
    </row>
    <row r="65" spans="1:25">
      <c r="A65" s="12">
        <v>43550</v>
      </c>
      <c r="B65" s="10">
        <v>31.54</v>
      </c>
      <c r="C65" s="12">
        <v>43550</v>
      </c>
      <c r="D65" s="10">
        <v>24.17</v>
      </c>
      <c r="E65" s="12">
        <v>43550</v>
      </c>
      <c r="F65" s="10">
        <v>47.139699999999998</v>
      </c>
      <c r="G65" s="12">
        <v>43550</v>
      </c>
      <c r="H65" s="10">
        <v>30.05</v>
      </c>
      <c r="I65" s="12">
        <v>43550</v>
      </c>
      <c r="J65" s="10">
        <v>31.72</v>
      </c>
      <c r="K65" s="12">
        <v>43550</v>
      </c>
      <c r="L65" s="10">
        <v>21.39</v>
      </c>
      <c r="M65" s="12">
        <v>43550</v>
      </c>
      <c r="N65" s="10">
        <v>22.79</v>
      </c>
      <c r="O65" s="12">
        <v>43550</v>
      </c>
      <c r="P65" s="10">
        <v>19</v>
      </c>
      <c r="Q65" s="12">
        <v>43550</v>
      </c>
      <c r="R65" s="10">
        <v>27.59</v>
      </c>
      <c r="S65" s="12">
        <v>43550</v>
      </c>
      <c r="T65" s="10">
        <v>11.72</v>
      </c>
      <c r="U65" s="109">
        <v>43550</v>
      </c>
      <c r="V65" s="10">
        <v>10.7</v>
      </c>
      <c r="W65" s="1"/>
      <c r="X65" s="3"/>
      <c r="Y65" s="3"/>
    </row>
    <row r="66" spans="1:25">
      <c r="A66" s="12">
        <v>43551</v>
      </c>
      <c r="B66" s="10">
        <v>31.59</v>
      </c>
      <c r="C66" s="12">
        <v>43551</v>
      </c>
      <c r="D66" s="10">
        <v>24.16</v>
      </c>
      <c r="E66" s="12">
        <v>43551</v>
      </c>
      <c r="F66" s="10">
        <v>46.94</v>
      </c>
      <c r="G66" s="12">
        <v>43551</v>
      </c>
      <c r="H66" s="10">
        <v>30.17</v>
      </c>
      <c r="I66" s="12">
        <v>43551</v>
      </c>
      <c r="J66" s="10">
        <v>31.5</v>
      </c>
      <c r="K66" s="12">
        <v>43551</v>
      </c>
      <c r="L66" s="10">
        <v>21.47</v>
      </c>
      <c r="M66" s="12">
        <v>43551</v>
      </c>
      <c r="N66" s="10">
        <v>22.81</v>
      </c>
      <c r="O66" s="12">
        <v>43551</v>
      </c>
      <c r="P66" s="10">
        <v>18.95</v>
      </c>
      <c r="Q66" s="12">
        <v>43551</v>
      </c>
      <c r="R66" s="10">
        <v>27.63</v>
      </c>
      <c r="S66" s="12">
        <v>43551</v>
      </c>
      <c r="T66" s="10">
        <v>11.74</v>
      </c>
      <c r="U66" s="109">
        <v>43551</v>
      </c>
      <c r="V66" s="10">
        <v>10.64</v>
      </c>
      <c r="W66" s="1"/>
      <c r="X66" s="3"/>
      <c r="Y66" s="3"/>
    </row>
    <row r="67" spans="1:25">
      <c r="A67" s="12">
        <v>43552</v>
      </c>
      <c r="B67" s="10">
        <v>31.576000000000001</v>
      </c>
      <c r="C67" s="12">
        <v>43552</v>
      </c>
      <c r="D67" s="10">
        <v>24.249099999999999</v>
      </c>
      <c r="E67" s="12">
        <v>43552</v>
      </c>
      <c r="F67" s="10">
        <v>47.25</v>
      </c>
      <c r="G67" s="12">
        <v>43552</v>
      </c>
      <c r="H67" s="10">
        <v>29.968</v>
      </c>
      <c r="I67" s="12">
        <v>43552</v>
      </c>
      <c r="J67" s="10">
        <v>31.83</v>
      </c>
      <c r="K67" s="12">
        <v>43552</v>
      </c>
      <c r="L67" s="10">
        <v>21.41</v>
      </c>
      <c r="M67" s="12">
        <v>43552</v>
      </c>
      <c r="N67" s="10">
        <v>22.83</v>
      </c>
      <c r="O67" s="12">
        <v>43552</v>
      </c>
      <c r="P67" s="10">
        <v>19.100000000000001</v>
      </c>
      <c r="Q67" s="12">
        <v>43552</v>
      </c>
      <c r="R67" s="10">
        <v>27.62</v>
      </c>
      <c r="S67" s="12">
        <v>43552</v>
      </c>
      <c r="T67" s="10">
        <v>11.73</v>
      </c>
      <c r="U67" s="109">
        <v>43552</v>
      </c>
      <c r="V67" s="10">
        <v>10.74</v>
      </c>
      <c r="W67" s="1"/>
      <c r="X67" s="3"/>
      <c r="Y67" s="3"/>
    </row>
    <row r="68" spans="1:25">
      <c r="A68" s="12">
        <v>43553</v>
      </c>
      <c r="B68" s="10">
        <v>31.4</v>
      </c>
      <c r="C68" s="12">
        <v>43553</v>
      </c>
      <c r="D68" s="10">
        <v>24.16</v>
      </c>
      <c r="E68" s="12">
        <v>43553</v>
      </c>
      <c r="F68" s="10">
        <v>47.3</v>
      </c>
      <c r="G68" s="12">
        <v>43553</v>
      </c>
      <c r="H68" s="10">
        <v>30.1</v>
      </c>
      <c r="I68" s="12">
        <v>43553</v>
      </c>
      <c r="J68" s="10">
        <v>32</v>
      </c>
      <c r="K68" s="12">
        <v>43553</v>
      </c>
      <c r="L68" s="10">
        <v>21.32</v>
      </c>
      <c r="M68" s="12">
        <v>43553</v>
      </c>
      <c r="N68" s="10">
        <v>22.81</v>
      </c>
      <c r="O68" s="12">
        <v>43553</v>
      </c>
      <c r="P68" s="10">
        <v>19.11</v>
      </c>
      <c r="Q68" s="12">
        <v>43553</v>
      </c>
      <c r="R68" s="10">
        <v>27.57</v>
      </c>
      <c r="S68" s="12">
        <v>43553</v>
      </c>
      <c r="T68" s="10">
        <v>11.67</v>
      </c>
      <c r="U68" s="109">
        <v>43553</v>
      </c>
      <c r="V68" s="10">
        <v>10.82</v>
      </c>
      <c r="W68" s="1"/>
      <c r="X68" s="3"/>
      <c r="Y68" s="3"/>
    </row>
    <row r="69" spans="1:25">
      <c r="A69" s="12">
        <v>43556</v>
      </c>
      <c r="B69" s="10">
        <v>31.29</v>
      </c>
      <c r="C69" s="12">
        <v>43556</v>
      </c>
      <c r="D69" s="10">
        <v>24.36</v>
      </c>
      <c r="E69" s="12">
        <v>43556</v>
      </c>
      <c r="F69" s="10">
        <v>47.674999999999997</v>
      </c>
      <c r="G69" s="12">
        <v>43556</v>
      </c>
      <c r="H69" s="10">
        <v>30.37</v>
      </c>
      <c r="I69" s="12">
        <v>43556</v>
      </c>
      <c r="J69" s="10">
        <v>32.4</v>
      </c>
      <c r="K69" s="12">
        <v>43556</v>
      </c>
      <c r="L69" s="10">
        <v>21.28</v>
      </c>
      <c r="M69" s="12">
        <v>43556</v>
      </c>
      <c r="N69" s="10">
        <v>22.73</v>
      </c>
      <c r="O69" s="12">
        <v>43556</v>
      </c>
      <c r="P69" s="10">
        <v>19.07</v>
      </c>
      <c r="Q69" s="12">
        <v>43556</v>
      </c>
      <c r="R69" s="10">
        <v>27.54</v>
      </c>
      <c r="S69" s="12">
        <v>43556</v>
      </c>
      <c r="T69" s="10">
        <v>11.62</v>
      </c>
      <c r="U69" s="109">
        <v>43556</v>
      </c>
      <c r="V69" s="10">
        <v>10.89</v>
      </c>
      <c r="W69" s="1"/>
      <c r="X69" s="3"/>
      <c r="Y69" s="3"/>
    </row>
    <row r="70" spans="1:25">
      <c r="A70" s="12">
        <v>43557</v>
      </c>
      <c r="B70" s="10">
        <v>31.34</v>
      </c>
      <c r="C70" s="12">
        <v>43557</v>
      </c>
      <c r="D70" s="10">
        <v>24.428699999999999</v>
      </c>
      <c r="E70" s="12">
        <v>43557</v>
      </c>
      <c r="F70" s="10">
        <v>47.78</v>
      </c>
      <c r="G70" s="12">
        <v>43557</v>
      </c>
      <c r="H70" s="10">
        <v>30.4</v>
      </c>
      <c r="I70" s="12">
        <v>43557</v>
      </c>
      <c r="J70" s="10">
        <v>32.33</v>
      </c>
      <c r="K70" s="12">
        <v>43557</v>
      </c>
      <c r="L70" s="10">
        <v>21.31</v>
      </c>
      <c r="M70" s="12">
        <v>43557</v>
      </c>
      <c r="N70" s="10">
        <v>22.77</v>
      </c>
      <c r="O70" s="12">
        <v>43557</v>
      </c>
      <c r="P70" s="10">
        <v>19.170000000000002</v>
      </c>
      <c r="Q70" s="12">
        <v>43557</v>
      </c>
      <c r="R70" s="10">
        <v>27.56</v>
      </c>
      <c r="S70" s="12">
        <v>43557</v>
      </c>
      <c r="T70" s="10">
        <v>11.64</v>
      </c>
      <c r="U70" s="109">
        <v>43557</v>
      </c>
      <c r="V70" s="10">
        <v>10.92</v>
      </c>
      <c r="W70" s="1"/>
      <c r="X70" s="3"/>
      <c r="Y70" s="3"/>
    </row>
    <row r="71" spans="1:25">
      <c r="A71" s="12">
        <v>43558</v>
      </c>
      <c r="B71" s="10">
        <v>31.28</v>
      </c>
      <c r="C71" s="12">
        <v>43558</v>
      </c>
      <c r="D71" s="10">
        <v>24.47</v>
      </c>
      <c r="E71" s="12">
        <v>43558</v>
      </c>
      <c r="F71" s="10">
        <v>47.87</v>
      </c>
      <c r="G71" s="12">
        <v>43558</v>
      </c>
      <c r="H71" s="10">
        <v>30.69</v>
      </c>
      <c r="I71" s="12">
        <v>43558</v>
      </c>
      <c r="J71" s="10">
        <v>32.61</v>
      </c>
      <c r="K71" s="12">
        <v>43558</v>
      </c>
      <c r="L71" s="10">
        <v>21.25</v>
      </c>
      <c r="M71" s="12">
        <v>43558</v>
      </c>
      <c r="N71" s="10">
        <v>22.73</v>
      </c>
      <c r="O71" s="12">
        <v>43558</v>
      </c>
      <c r="P71" s="10">
        <v>19.170000000000002</v>
      </c>
      <c r="Q71" s="12">
        <v>43558</v>
      </c>
      <c r="R71" s="10">
        <v>27.53</v>
      </c>
      <c r="S71" s="12">
        <v>43558</v>
      </c>
      <c r="T71" s="10">
        <v>11.62</v>
      </c>
      <c r="U71" s="109">
        <v>43558</v>
      </c>
      <c r="V71" s="10">
        <v>11</v>
      </c>
      <c r="W71" s="1"/>
      <c r="X71" s="3"/>
      <c r="Y71" s="3"/>
    </row>
    <row r="72" spans="1:25">
      <c r="A72" s="12">
        <v>43559</v>
      </c>
      <c r="B72" s="10">
        <v>31.32</v>
      </c>
      <c r="C72" s="12">
        <v>43559</v>
      </c>
      <c r="D72" s="10">
        <v>24.504999999999999</v>
      </c>
      <c r="E72" s="12">
        <v>43559</v>
      </c>
      <c r="F72" s="10">
        <v>47.74</v>
      </c>
      <c r="G72" s="12">
        <v>43559</v>
      </c>
      <c r="H72" s="10">
        <v>30.65</v>
      </c>
      <c r="I72" s="12">
        <v>43559</v>
      </c>
      <c r="J72" s="10">
        <v>32.79</v>
      </c>
      <c r="K72" s="12">
        <v>43559</v>
      </c>
      <c r="L72" s="10">
        <v>21.28</v>
      </c>
      <c r="M72" s="12">
        <v>43559</v>
      </c>
      <c r="N72" s="10">
        <v>22.73</v>
      </c>
      <c r="O72" s="12">
        <v>43559</v>
      </c>
      <c r="P72" s="10">
        <v>19.18</v>
      </c>
      <c r="Q72" s="12">
        <v>43559</v>
      </c>
      <c r="R72" s="10">
        <v>27.56</v>
      </c>
      <c r="S72" s="12">
        <v>43559</v>
      </c>
      <c r="T72" s="10">
        <v>11.63</v>
      </c>
      <c r="U72" s="109">
        <v>43559</v>
      </c>
      <c r="V72" s="10">
        <v>11.05</v>
      </c>
      <c r="W72" s="1"/>
      <c r="X72" s="3"/>
      <c r="Y72" s="3"/>
    </row>
    <row r="73" spans="1:25">
      <c r="A73" s="12">
        <v>43560</v>
      </c>
      <c r="B73" s="10">
        <v>31.33</v>
      </c>
      <c r="C73" s="12">
        <v>43560</v>
      </c>
      <c r="D73" s="10">
        <v>24.624400000000001</v>
      </c>
      <c r="E73" s="12">
        <v>43560</v>
      </c>
      <c r="F73" s="10">
        <v>48.075000000000003</v>
      </c>
      <c r="G73" s="12">
        <v>43560</v>
      </c>
      <c r="H73" s="10">
        <v>30.74</v>
      </c>
      <c r="I73" s="12">
        <v>43560</v>
      </c>
      <c r="J73" s="10">
        <v>33.119999999999997</v>
      </c>
      <c r="K73" s="12">
        <v>43560</v>
      </c>
      <c r="L73" s="10">
        <v>21.27</v>
      </c>
      <c r="M73" s="12">
        <v>43560</v>
      </c>
      <c r="N73" s="10">
        <v>22.78</v>
      </c>
      <c r="O73" s="12">
        <v>43560</v>
      </c>
      <c r="P73" s="10">
        <v>19.190000000000001</v>
      </c>
      <c r="Q73" s="12">
        <v>43560</v>
      </c>
      <c r="R73" s="10">
        <v>27.55</v>
      </c>
      <c r="S73" s="12">
        <v>43560</v>
      </c>
      <c r="T73" s="10">
        <v>11.64</v>
      </c>
      <c r="U73" s="109">
        <v>43560</v>
      </c>
      <c r="V73" s="10">
        <v>11.14</v>
      </c>
      <c r="W73" s="1"/>
      <c r="X73" s="3"/>
      <c r="Y73" s="3"/>
    </row>
    <row r="74" spans="1:25">
      <c r="A74" s="12">
        <v>43563</v>
      </c>
      <c r="B74" s="10">
        <v>31.28</v>
      </c>
      <c r="C74" s="12">
        <v>43563</v>
      </c>
      <c r="D74" s="10">
        <v>24.64</v>
      </c>
      <c r="E74" s="12">
        <v>43563</v>
      </c>
      <c r="F74" s="10">
        <v>47.86</v>
      </c>
      <c r="G74" s="12">
        <v>43563</v>
      </c>
      <c r="H74" s="10">
        <v>30.63</v>
      </c>
      <c r="I74" s="12">
        <v>43563</v>
      </c>
      <c r="J74" s="10">
        <v>32.92</v>
      </c>
      <c r="K74" s="12">
        <v>43563</v>
      </c>
      <c r="L74" s="10">
        <v>21.23</v>
      </c>
      <c r="M74" s="12">
        <v>43563</v>
      </c>
      <c r="N74" s="10">
        <v>22.74</v>
      </c>
      <c r="O74" s="12">
        <v>43563</v>
      </c>
      <c r="P74" s="10">
        <v>19.22</v>
      </c>
      <c r="Q74" s="12">
        <v>43563</v>
      </c>
      <c r="R74" s="10">
        <v>27.54</v>
      </c>
      <c r="S74" s="12">
        <v>43563</v>
      </c>
      <c r="T74" s="10">
        <v>11.61</v>
      </c>
      <c r="U74" s="109">
        <v>43563</v>
      </c>
      <c r="V74" s="10">
        <v>11.09</v>
      </c>
      <c r="W74" s="1"/>
      <c r="X74" s="3"/>
      <c r="Y74" s="3"/>
    </row>
    <row r="75" spans="1:25">
      <c r="A75" s="12">
        <v>43564</v>
      </c>
      <c r="B75" s="10">
        <v>31.25</v>
      </c>
      <c r="C75" s="12">
        <v>43564</v>
      </c>
      <c r="D75" s="10">
        <v>24.53</v>
      </c>
      <c r="E75" s="12">
        <v>43564</v>
      </c>
      <c r="F75" s="10">
        <v>47.64</v>
      </c>
      <c r="G75" s="12">
        <v>43564</v>
      </c>
      <c r="H75" s="10">
        <v>30.41</v>
      </c>
      <c r="I75" s="12">
        <v>43564</v>
      </c>
      <c r="J75" s="10">
        <v>32.950000000000003</v>
      </c>
      <c r="K75" s="12">
        <v>43564</v>
      </c>
      <c r="L75" s="10">
        <v>21.26</v>
      </c>
      <c r="M75" s="12">
        <v>43564</v>
      </c>
      <c r="N75" s="10">
        <v>22.78</v>
      </c>
      <c r="O75" s="12">
        <v>43564</v>
      </c>
      <c r="P75" s="10">
        <v>19.21</v>
      </c>
      <c r="Q75" s="12">
        <v>43564</v>
      </c>
      <c r="R75" s="10">
        <v>27.55</v>
      </c>
      <c r="S75" s="12">
        <v>43564</v>
      </c>
      <c r="T75" s="10">
        <v>11.61</v>
      </c>
      <c r="U75" s="109">
        <v>43564</v>
      </c>
      <c r="V75" s="10">
        <v>11.09</v>
      </c>
      <c r="W75" s="1"/>
      <c r="X75" s="3"/>
      <c r="Y75" s="3"/>
    </row>
    <row r="76" spans="1:25">
      <c r="A76" s="12">
        <v>43565</v>
      </c>
      <c r="B76" s="10">
        <v>31.33</v>
      </c>
      <c r="C76" s="12">
        <v>43565</v>
      </c>
      <c r="D76" s="10">
        <v>24.62</v>
      </c>
      <c r="E76" s="12">
        <v>43565</v>
      </c>
      <c r="F76" s="10">
        <v>47.8</v>
      </c>
      <c r="G76" s="12">
        <v>43565</v>
      </c>
      <c r="H76" s="10">
        <v>30.57</v>
      </c>
      <c r="I76" s="12">
        <v>43565</v>
      </c>
      <c r="J76" s="10">
        <v>33.07</v>
      </c>
      <c r="K76" s="12">
        <v>43565</v>
      </c>
      <c r="L76" s="10">
        <v>21.31</v>
      </c>
      <c r="M76" s="12">
        <v>43565</v>
      </c>
      <c r="N76" s="10">
        <v>22.91</v>
      </c>
      <c r="O76" s="12">
        <v>43565</v>
      </c>
      <c r="P76" s="10">
        <v>19.22</v>
      </c>
      <c r="Q76" s="12">
        <v>43565</v>
      </c>
      <c r="R76" s="10">
        <v>27.55</v>
      </c>
      <c r="S76" s="12">
        <v>43565</v>
      </c>
      <c r="T76" s="10">
        <v>11.63</v>
      </c>
      <c r="U76" s="109">
        <v>43565</v>
      </c>
      <c r="V76" s="10">
        <v>11.14</v>
      </c>
      <c r="W76" s="1"/>
      <c r="X76" s="3"/>
      <c r="Y76" s="3"/>
    </row>
    <row r="77" spans="1:25">
      <c r="A77" s="12">
        <v>43566</v>
      </c>
      <c r="B77" s="10">
        <v>31.26</v>
      </c>
      <c r="C77" s="12">
        <v>43566</v>
      </c>
      <c r="D77" s="10">
        <v>24.68</v>
      </c>
      <c r="E77" s="12">
        <v>43566</v>
      </c>
      <c r="F77" s="10">
        <v>47.98</v>
      </c>
      <c r="G77" s="12">
        <v>43566</v>
      </c>
      <c r="H77" s="10">
        <v>30.6</v>
      </c>
      <c r="I77" s="12">
        <v>43566</v>
      </c>
      <c r="J77" s="10">
        <v>32.799999999999997</v>
      </c>
      <c r="K77" s="12">
        <v>43566</v>
      </c>
      <c r="L77" s="10">
        <v>21.26</v>
      </c>
      <c r="M77" s="12">
        <v>43566</v>
      </c>
      <c r="N77" s="10">
        <v>22.89</v>
      </c>
      <c r="O77" s="12">
        <v>43566</v>
      </c>
      <c r="P77" s="10">
        <v>19.29</v>
      </c>
      <c r="Q77" s="12">
        <v>43566</v>
      </c>
      <c r="R77" s="10">
        <v>27.53</v>
      </c>
      <c r="S77" s="12">
        <v>43566</v>
      </c>
      <c r="T77" s="10">
        <v>11.61</v>
      </c>
      <c r="U77" s="109">
        <v>43566</v>
      </c>
      <c r="V77" s="10">
        <v>11.11</v>
      </c>
      <c r="W77" s="1"/>
      <c r="X77" s="3"/>
      <c r="Y77" s="3"/>
    </row>
    <row r="78" spans="1:25">
      <c r="A78" s="12">
        <v>43567</v>
      </c>
      <c r="B78" s="10">
        <v>31.18</v>
      </c>
      <c r="C78" s="12">
        <v>43567</v>
      </c>
      <c r="D78" s="10">
        <v>24.8</v>
      </c>
      <c r="E78" s="12">
        <v>43567</v>
      </c>
      <c r="F78" s="10">
        <v>48.16</v>
      </c>
      <c r="G78" s="12">
        <v>43567</v>
      </c>
      <c r="H78" s="10">
        <v>30.73</v>
      </c>
      <c r="I78" s="12">
        <v>43567</v>
      </c>
      <c r="J78" s="10">
        <v>32.93</v>
      </c>
      <c r="K78" s="12">
        <v>43567</v>
      </c>
      <c r="L78" s="10">
        <v>21.21</v>
      </c>
      <c r="M78" s="12">
        <v>43567</v>
      </c>
      <c r="N78" s="10">
        <v>22.85</v>
      </c>
      <c r="O78" s="12">
        <v>43567</v>
      </c>
      <c r="P78" s="10">
        <v>19.29</v>
      </c>
      <c r="Q78" s="12">
        <v>43567</v>
      </c>
      <c r="R78" s="10">
        <v>27.524999999999999</v>
      </c>
      <c r="S78" s="12">
        <v>43567</v>
      </c>
      <c r="T78" s="10">
        <v>11.59</v>
      </c>
      <c r="U78" s="109">
        <v>43567</v>
      </c>
      <c r="V78" s="10">
        <v>11.17</v>
      </c>
      <c r="W78" s="1"/>
      <c r="X78" s="3"/>
      <c r="Y78" s="3"/>
    </row>
    <row r="79" spans="1:25">
      <c r="A79" s="12">
        <v>43570</v>
      </c>
      <c r="B79" s="10">
        <v>31.24</v>
      </c>
      <c r="C79" s="12">
        <v>43570</v>
      </c>
      <c r="D79" s="10">
        <v>24.89</v>
      </c>
      <c r="E79" s="12">
        <v>43570</v>
      </c>
      <c r="F79" s="10">
        <v>48.27</v>
      </c>
      <c r="G79" s="12">
        <v>43570</v>
      </c>
      <c r="H79" s="10">
        <v>30.89</v>
      </c>
      <c r="I79" s="12">
        <v>43570</v>
      </c>
      <c r="J79" s="10">
        <v>32.909999999999997</v>
      </c>
      <c r="K79" s="12">
        <v>43570</v>
      </c>
      <c r="L79" s="10">
        <v>21.27</v>
      </c>
      <c r="M79" s="12">
        <v>43570</v>
      </c>
      <c r="N79" s="10">
        <v>22.84</v>
      </c>
      <c r="O79" s="12">
        <v>43570</v>
      </c>
      <c r="P79" s="10">
        <v>19.22</v>
      </c>
      <c r="Q79" s="12">
        <v>43570</v>
      </c>
      <c r="R79" s="10">
        <v>27.55</v>
      </c>
      <c r="S79" s="12">
        <v>43570</v>
      </c>
      <c r="T79" s="10">
        <v>11.6</v>
      </c>
      <c r="U79" s="109">
        <v>43570</v>
      </c>
      <c r="V79" s="10">
        <v>11.12</v>
      </c>
      <c r="W79" s="1"/>
      <c r="X79" s="3"/>
      <c r="Y79" s="3"/>
    </row>
    <row r="80" spans="1:25">
      <c r="A80" s="12">
        <v>43571</v>
      </c>
      <c r="B80" s="10">
        <v>31.17</v>
      </c>
      <c r="C80" s="12">
        <v>43571</v>
      </c>
      <c r="D80" s="10">
        <v>24.92</v>
      </c>
      <c r="E80" s="12">
        <v>43571</v>
      </c>
      <c r="F80" s="10">
        <v>48.25</v>
      </c>
      <c r="G80" s="12">
        <v>43571</v>
      </c>
      <c r="H80" s="10">
        <v>30.9</v>
      </c>
      <c r="I80" s="12">
        <v>43571</v>
      </c>
      <c r="J80" s="10">
        <v>33.11</v>
      </c>
      <c r="K80" s="12">
        <v>43571</v>
      </c>
      <c r="L80" s="10">
        <v>21.25</v>
      </c>
      <c r="M80" s="12">
        <v>43571</v>
      </c>
      <c r="N80" s="10">
        <v>22.78</v>
      </c>
      <c r="O80" s="12">
        <v>43571</v>
      </c>
      <c r="P80" s="10">
        <v>19.21</v>
      </c>
      <c r="Q80" s="12">
        <v>43571</v>
      </c>
      <c r="R80" s="10">
        <v>27.53</v>
      </c>
      <c r="S80" s="12">
        <v>43571</v>
      </c>
      <c r="T80" s="10">
        <v>11.58</v>
      </c>
      <c r="U80" s="109">
        <v>43571</v>
      </c>
      <c r="V80" s="10">
        <v>11.19</v>
      </c>
      <c r="W80" s="1"/>
      <c r="X80" s="3"/>
      <c r="Y80" s="3"/>
    </row>
    <row r="81" spans="1:25">
      <c r="A81" s="12">
        <v>43572</v>
      </c>
      <c r="B81" s="10">
        <v>31.14</v>
      </c>
      <c r="C81" s="12">
        <v>43572</v>
      </c>
      <c r="D81" s="10">
        <v>24.96</v>
      </c>
      <c r="E81" s="12">
        <v>43572</v>
      </c>
      <c r="F81" s="10">
        <v>48.104999999999997</v>
      </c>
      <c r="G81" s="12">
        <v>43572</v>
      </c>
      <c r="H81" s="10">
        <v>30.94</v>
      </c>
      <c r="I81" s="12">
        <v>43572</v>
      </c>
      <c r="J81" s="10">
        <v>33.15</v>
      </c>
      <c r="K81" s="12">
        <v>43572</v>
      </c>
      <c r="L81" s="10">
        <v>21.25</v>
      </c>
      <c r="M81" s="12">
        <v>43572</v>
      </c>
      <c r="N81" s="10">
        <v>22.77</v>
      </c>
      <c r="O81" s="12">
        <v>43572</v>
      </c>
      <c r="P81" s="10">
        <v>19.260000000000002</v>
      </c>
      <c r="Q81" s="12">
        <v>43572</v>
      </c>
      <c r="R81" s="10">
        <v>27.53</v>
      </c>
      <c r="S81" s="12">
        <v>43572</v>
      </c>
      <c r="T81" s="10">
        <v>11.57</v>
      </c>
      <c r="U81" s="109">
        <v>43572</v>
      </c>
      <c r="V81" s="10">
        <v>11.22</v>
      </c>
      <c r="W81" s="1"/>
      <c r="X81" s="3"/>
      <c r="Y81" s="3"/>
    </row>
    <row r="82" spans="1:25">
      <c r="A82" s="12">
        <v>43573</v>
      </c>
      <c r="B82" s="10">
        <v>31.23</v>
      </c>
      <c r="C82" s="12">
        <v>43573</v>
      </c>
      <c r="D82" s="10">
        <v>25.071300000000001</v>
      </c>
      <c r="E82" s="12">
        <v>43573</v>
      </c>
      <c r="F82" s="10">
        <v>48.32</v>
      </c>
      <c r="G82" s="12">
        <v>43573</v>
      </c>
      <c r="H82" s="10">
        <v>30.97</v>
      </c>
      <c r="I82" s="12">
        <v>43573</v>
      </c>
      <c r="J82" s="10">
        <v>33.229999999999997</v>
      </c>
      <c r="K82" s="12">
        <v>43573</v>
      </c>
      <c r="L82" s="10">
        <v>21.29</v>
      </c>
      <c r="M82" s="12">
        <v>43573</v>
      </c>
      <c r="N82" s="10">
        <v>22.77</v>
      </c>
      <c r="O82" s="12">
        <v>43573</v>
      </c>
      <c r="P82" s="10">
        <v>19.29</v>
      </c>
      <c r="Q82" s="12">
        <v>43573</v>
      </c>
      <c r="R82" s="10">
        <v>27.57</v>
      </c>
      <c r="S82" s="12">
        <v>43573</v>
      </c>
      <c r="T82" s="10">
        <v>11.61</v>
      </c>
      <c r="U82" s="109">
        <v>43573</v>
      </c>
      <c r="V82" s="10">
        <v>11.22</v>
      </c>
      <c r="W82" s="1"/>
      <c r="X82" s="3"/>
      <c r="Y82" s="3"/>
    </row>
    <row r="83" spans="1:25">
      <c r="A83" s="12">
        <v>43577</v>
      </c>
      <c r="B83" s="10">
        <v>31.18</v>
      </c>
      <c r="C83" s="12">
        <v>43577</v>
      </c>
      <c r="D83" s="10">
        <v>25.02</v>
      </c>
      <c r="E83" s="12">
        <v>43577</v>
      </c>
      <c r="F83" s="10">
        <v>48.24</v>
      </c>
      <c r="G83" s="12">
        <v>43577</v>
      </c>
      <c r="H83" s="10">
        <v>30.89</v>
      </c>
      <c r="I83" s="12">
        <v>43577</v>
      </c>
      <c r="J83" s="10">
        <v>32.950000000000003</v>
      </c>
      <c r="K83" s="12">
        <v>43577</v>
      </c>
      <c r="L83" s="10">
        <v>21.28</v>
      </c>
      <c r="M83" s="12">
        <v>43577</v>
      </c>
      <c r="N83" s="10">
        <v>22.75</v>
      </c>
      <c r="O83" s="12">
        <v>43577</v>
      </c>
      <c r="P83" s="10">
        <v>19.260000000000002</v>
      </c>
      <c r="Q83" s="12">
        <v>43577</v>
      </c>
      <c r="R83" s="10">
        <v>27.55</v>
      </c>
      <c r="S83" s="12">
        <v>43577</v>
      </c>
      <c r="T83" s="10">
        <v>11.59</v>
      </c>
      <c r="U83" s="109">
        <v>43577</v>
      </c>
      <c r="V83" s="10">
        <v>11.15</v>
      </c>
      <c r="W83" s="1"/>
      <c r="X83" s="3"/>
      <c r="Y83" s="3"/>
    </row>
    <row r="84" spans="1:25">
      <c r="A84" s="12">
        <v>43578</v>
      </c>
      <c r="B84" s="10">
        <v>31.25</v>
      </c>
      <c r="C84" s="12">
        <v>43578</v>
      </c>
      <c r="D84" s="10">
        <v>25.1891</v>
      </c>
      <c r="E84" s="12">
        <v>43578</v>
      </c>
      <c r="F84" s="10">
        <v>48.98</v>
      </c>
      <c r="G84" s="12">
        <v>43578</v>
      </c>
      <c r="H84" s="10">
        <v>31.12</v>
      </c>
      <c r="I84" s="12">
        <v>43578</v>
      </c>
      <c r="J84" s="10">
        <v>33.22</v>
      </c>
      <c r="K84" s="12">
        <v>43578</v>
      </c>
      <c r="L84" s="10">
        <v>21.3</v>
      </c>
      <c r="M84" s="12">
        <v>43578</v>
      </c>
      <c r="N84" s="10">
        <v>22.82</v>
      </c>
      <c r="O84" s="12">
        <v>43578</v>
      </c>
      <c r="P84" s="10">
        <v>19.22</v>
      </c>
      <c r="Q84" s="12">
        <v>43578</v>
      </c>
      <c r="R84" s="10">
        <v>27.58</v>
      </c>
      <c r="S84" s="12">
        <v>43578</v>
      </c>
      <c r="T84" s="10">
        <v>11.62</v>
      </c>
      <c r="U84" s="109">
        <v>43578</v>
      </c>
      <c r="V84" s="10">
        <v>11.22</v>
      </c>
      <c r="W84" s="1"/>
      <c r="X84" s="3"/>
      <c r="Y84" s="3"/>
    </row>
    <row r="85" spans="1:25">
      <c r="A85" s="12">
        <v>43579</v>
      </c>
      <c r="B85" s="10">
        <v>31.36</v>
      </c>
      <c r="C85" s="12">
        <v>43579</v>
      </c>
      <c r="D85" s="10">
        <v>25.04</v>
      </c>
      <c r="E85" s="12">
        <v>43579</v>
      </c>
      <c r="F85" s="10">
        <v>49.07</v>
      </c>
      <c r="G85" s="12">
        <v>43579</v>
      </c>
      <c r="H85" s="10">
        <v>31.04</v>
      </c>
      <c r="I85" s="12">
        <v>43579</v>
      </c>
      <c r="J85" s="10">
        <v>32.9</v>
      </c>
      <c r="K85" s="12">
        <v>43579</v>
      </c>
      <c r="L85" s="10">
        <v>21.34</v>
      </c>
      <c r="M85" s="12">
        <v>43579</v>
      </c>
      <c r="N85" s="10">
        <v>22.86</v>
      </c>
      <c r="O85" s="12">
        <v>43579</v>
      </c>
      <c r="P85" s="10">
        <v>19.215</v>
      </c>
      <c r="Q85" s="12">
        <v>43579</v>
      </c>
      <c r="R85" s="10">
        <v>27.6</v>
      </c>
      <c r="S85" s="12">
        <v>43579</v>
      </c>
      <c r="T85" s="10">
        <v>11.68</v>
      </c>
      <c r="U85" s="109">
        <v>43579</v>
      </c>
      <c r="V85" s="10">
        <v>11.18</v>
      </c>
      <c r="W85" s="1"/>
      <c r="X85" s="3"/>
      <c r="Y85" s="3"/>
    </row>
    <row r="86" spans="1:25">
      <c r="A86" s="12">
        <v>43580</v>
      </c>
      <c r="B86" s="10">
        <v>31.32</v>
      </c>
      <c r="C86" s="12">
        <v>43580</v>
      </c>
      <c r="D86" s="10">
        <v>25.053100000000001</v>
      </c>
      <c r="E86" s="12">
        <v>43580</v>
      </c>
      <c r="F86" s="10">
        <v>49.07</v>
      </c>
      <c r="G86" s="12">
        <v>43580</v>
      </c>
      <c r="H86" s="10">
        <v>31</v>
      </c>
      <c r="I86" s="12">
        <v>43580</v>
      </c>
      <c r="J86" s="10">
        <v>32.85</v>
      </c>
      <c r="K86" s="12">
        <v>43580</v>
      </c>
      <c r="L86" s="10">
        <v>21.3</v>
      </c>
      <c r="M86" s="12">
        <v>43580</v>
      </c>
      <c r="N86" s="10">
        <v>22.85</v>
      </c>
      <c r="O86" s="12">
        <v>43580</v>
      </c>
      <c r="P86" s="10">
        <v>19.149999999999999</v>
      </c>
      <c r="Q86" s="12">
        <v>43580</v>
      </c>
      <c r="R86" s="10">
        <v>27.57</v>
      </c>
      <c r="S86" s="12">
        <v>43580</v>
      </c>
      <c r="T86" s="10">
        <v>11.67</v>
      </c>
      <c r="U86" s="109">
        <v>43580</v>
      </c>
      <c r="V86" s="10">
        <v>11.11</v>
      </c>
      <c r="W86" s="1"/>
      <c r="X86" s="3"/>
      <c r="Y86" s="3"/>
    </row>
    <row r="87" spans="1:25">
      <c r="A87" s="12">
        <v>43581</v>
      </c>
      <c r="B87" s="10">
        <v>31.37</v>
      </c>
      <c r="C87" s="12">
        <v>43581</v>
      </c>
      <c r="D87" s="10">
        <v>25.12</v>
      </c>
      <c r="E87" s="12">
        <v>43581</v>
      </c>
      <c r="F87" s="10">
        <v>49.15</v>
      </c>
      <c r="G87" s="12">
        <v>43581</v>
      </c>
      <c r="H87" s="10">
        <v>31.08</v>
      </c>
      <c r="I87" s="12">
        <v>43581</v>
      </c>
      <c r="J87" s="10">
        <v>32.880000000000003</v>
      </c>
      <c r="K87" s="12">
        <v>43581</v>
      </c>
      <c r="L87" s="10">
        <v>21.35</v>
      </c>
      <c r="M87" s="12">
        <v>43581</v>
      </c>
      <c r="N87" s="10">
        <v>22.91</v>
      </c>
      <c r="O87" s="12">
        <v>43581</v>
      </c>
      <c r="P87" s="10">
        <v>19.16</v>
      </c>
      <c r="Q87" s="12">
        <v>43581</v>
      </c>
      <c r="R87" s="10">
        <v>27.58</v>
      </c>
      <c r="S87" s="12">
        <v>43581</v>
      </c>
      <c r="T87" s="10">
        <v>11.68</v>
      </c>
      <c r="U87" s="109">
        <v>43581</v>
      </c>
      <c r="V87" s="10">
        <v>11.14</v>
      </c>
      <c r="W87" s="1"/>
      <c r="X87" s="3"/>
      <c r="Y87" s="3"/>
    </row>
    <row r="88" spans="1:25">
      <c r="A88" s="12">
        <v>43584</v>
      </c>
      <c r="B88" s="10">
        <v>31.3</v>
      </c>
      <c r="C88" s="12">
        <v>43584</v>
      </c>
      <c r="D88" s="10">
        <v>25.1</v>
      </c>
      <c r="E88" s="12">
        <v>43584</v>
      </c>
      <c r="F88" s="10">
        <v>49.2</v>
      </c>
      <c r="G88" s="12">
        <v>43584</v>
      </c>
      <c r="H88" s="10">
        <v>31.15</v>
      </c>
      <c r="I88" s="12">
        <v>43584</v>
      </c>
      <c r="J88" s="10">
        <v>32.92</v>
      </c>
      <c r="K88" s="12">
        <v>43584</v>
      </c>
      <c r="L88" s="10">
        <v>21.34</v>
      </c>
      <c r="M88" s="12">
        <v>43584</v>
      </c>
      <c r="N88" s="10">
        <v>22.835000000000001</v>
      </c>
      <c r="O88" s="12">
        <v>43584</v>
      </c>
      <c r="P88" s="10">
        <v>19.13</v>
      </c>
      <c r="Q88" s="12">
        <v>43584</v>
      </c>
      <c r="R88" s="10">
        <v>27.57</v>
      </c>
      <c r="S88" s="12">
        <v>43584</v>
      </c>
      <c r="T88" s="10">
        <v>11.66</v>
      </c>
      <c r="U88" s="109">
        <v>43584</v>
      </c>
      <c r="V88" s="10">
        <v>11.17</v>
      </c>
      <c r="W88" s="1"/>
      <c r="X88" s="3"/>
      <c r="Y88" s="3"/>
    </row>
    <row r="89" spans="1:25">
      <c r="A89" s="12">
        <v>43585</v>
      </c>
      <c r="B89" s="10">
        <v>31.31</v>
      </c>
      <c r="C89" s="12">
        <v>43585</v>
      </c>
      <c r="D89" s="10">
        <v>25.08</v>
      </c>
      <c r="E89" s="12">
        <v>43585</v>
      </c>
      <c r="F89" s="10">
        <v>49.09</v>
      </c>
      <c r="G89" s="12">
        <v>43585</v>
      </c>
      <c r="H89" s="10">
        <v>31.202100000000002</v>
      </c>
      <c r="I89" s="12">
        <v>43585</v>
      </c>
      <c r="J89" s="10">
        <v>32.799999999999997</v>
      </c>
      <c r="K89" s="12">
        <v>43585</v>
      </c>
      <c r="L89" s="10">
        <v>21.37</v>
      </c>
      <c r="M89" s="12">
        <v>43585</v>
      </c>
      <c r="N89" s="10">
        <v>22.84</v>
      </c>
      <c r="O89" s="12">
        <v>43585</v>
      </c>
      <c r="P89" s="10">
        <v>19.21</v>
      </c>
      <c r="Q89" s="12">
        <v>43585</v>
      </c>
      <c r="R89" s="10">
        <v>27.58</v>
      </c>
      <c r="S89" s="12">
        <v>43585</v>
      </c>
      <c r="T89" s="10">
        <v>11.65</v>
      </c>
      <c r="U89" s="109">
        <v>43585</v>
      </c>
      <c r="V89" s="10">
        <v>11.12</v>
      </c>
      <c r="W89" s="1"/>
      <c r="X89" s="3"/>
      <c r="Y89" s="3"/>
    </row>
    <row r="90" spans="1:25">
      <c r="A90" s="12">
        <v>43586</v>
      </c>
      <c r="B90" s="10">
        <v>31.35</v>
      </c>
      <c r="C90" s="12">
        <v>43586</v>
      </c>
      <c r="D90" s="10">
        <v>24.97</v>
      </c>
      <c r="E90" s="12">
        <v>43586</v>
      </c>
      <c r="F90" s="10">
        <v>48.87</v>
      </c>
      <c r="G90" s="12">
        <v>43586</v>
      </c>
      <c r="H90" s="10">
        <v>31.01</v>
      </c>
      <c r="I90" s="12">
        <v>43586</v>
      </c>
      <c r="J90" s="10">
        <v>32.67</v>
      </c>
      <c r="K90" s="12">
        <v>43586</v>
      </c>
      <c r="L90" s="10">
        <v>21.39</v>
      </c>
      <c r="M90" s="12">
        <v>43586</v>
      </c>
      <c r="N90" s="10">
        <v>22.84</v>
      </c>
      <c r="O90" s="12">
        <v>43586</v>
      </c>
      <c r="P90" s="10">
        <v>19.18</v>
      </c>
      <c r="Q90" s="12">
        <v>43586</v>
      </c>
      <c r="R90" s="10">
        <v>27.56</v>
      </c>
      <c r="S90" s="12">
        <v>43586</v>
      </c>
      <c r="T90" s="10">
        <v>11.67</v>
      </c>
      <c r="U90" s="109">
        <v>43586</v>
      </c>
      <c r="V90" s="10">
        <v>11.1</v>
      </c>
      <c r="W90" s="1"/>
      <c r="X90" s="3"/>
      <c r="Y90" s="3"/>
    </row>
    <row r="91" spans="1:25">
      <c r="A91" s="12">
        <v>43587</v>
      </c>
      <c r="B91" s="10">
        <v>31.19</v>
      </c>
      <c r="C91" s="12">
        <v>43587</v>
      </c>
      <c r="D91" s="10">
        <v>24.8704</v>
      </c>
      <c r="E91" s="12">
        <v>43587</v>
      </c>
      <c r="F91" s="10">
        <v>48.81</v>
      </c>
      <c r="G91" s="12">
        <v>43587</v>
      </c>
      <c r="H91" s="10">
        <v>30.99</v>
      </c>
      <c r="I91" s="12">
        <v>43587</v>
      </c>
      <c r="J91" s="10">
        <v>32.799999999999997</v>
      </c>
      <c r="K91" s="12">
        <v>43587</v>
      </c>
      <c r="L91" s="10">
        <v>21.29</v>
      </c>
      <c r="M91" s="12">
        <v>43587</v>
      </c>
      <c r="N91" s="10">
        <v>22.74</v>
      </c>
      <c r="O91" s="12">
        <v>43587</v>
      </c>
      <c r="P91" s="10">
        <v>19.16</v>
      </c>
      <c r="Q91" s="12">
        <v>43587</v>
      </c>
      <c r="R91" s="10">
        <v>27.54</v>
      </c>
      <c r="S91" s="12">
        <v>43587</v>
      </c>
      <c r="T91" s="10">
        <v>11.62</v>
      </c>
      <c r="U91" s="109">
        <v>43587</v>
      </c>
      <c r="V91" s="10">
        <v>11.16</v>
      </c>
      <c r="W91" s="1"/>
      <c r="X91" s="3"/>
      <c r="Y91" s="3"/>
    </row>
    <row r="92" spans="1:25">
      <c r="A92" s="12">
        <v>43588</v>
      </c>
      <c r="B92" s="10">
        <v>31.24</v>
      </c>
      <c r="C92" s="12">
        <v>43588</v>
      </c>
      <c r="D92" s="10">
        <v>25.02</v>
      </c>
      <c r="E92" s="12">
        <v>43588</v>
      </c>
      <c r="F92" s="10">
        <v>49.17</v>
      </c>
      <c r="G92" s="12">
        <v>43588</v>
      </c>
      <c r="H92" s="10">
        <v>31.22</v>
      </c>
      <c r="I92" s="12">
        <v>43588</v>
      </c>
      <c r="J92" s="10">
        <v>33.07</v>
      </c>
      <c r="K92" s="12">
        <v>43588</v>
      </c>
      <c r="L92" s="10">
        <v>21.3</v>
      </c>
      <c r="M92" s="12">
        <v>43588</v>
      </c>
      <c r="N92" s="10">
        <v>22.83</v>
      </c>
      <c r="O92" s="12">
        <v>43588</v>
      </c>
      <c r="P92" s="10">
        <v>19.16</v>
      </c>
      <c r="Q92" s="12">
        <v>43588</v>
      </c>
      <c r="R92" s="10">
        <v>27.52</v>
      </c>
      <c r="S92" s="12">
        <v>43588</v>
      </c>
      <c r="T92" s="10">
        <v>11.62</v>
      </c>
      <c r="U92" s="109">
        <v>43588</v>
      </c>
      <c r="V92" s="10">
        <v>11.22</v>
      </c>
      <c r="W92" s="1"/>
      <c r="X92" s="3"/>
      <c r="Y92" s="3"/>
    </row>
    <row r="93" spans="1:25">
      <c r="A93" s="12">
        <v>43591</v>
      </c>
      <c r="B93" s="10">
        <v>31.3</v>
      </c>
      <c r="C93" s="12">
        <v>43591</v>
      </c>
      <c r="D93" s="10">
        <v>25.006499999999999</v>
      </c>
      <c r="E93" s="12">
        <v>43591</v>
      </c>
      <c r="F93" s="10">
        <v>49</v>
      </c>
      <c r="G93" s="12">
        <v>43591</v>
      </c>
      <c r="H93" s="10">
        <v>30.93</v>
      </c>
      <c r="I93" s="12">
        <v>43591</v>
      </c>
      <c r="J93" s="10">
        <v>32.46</v>
      </c>
      <c r="K93" s="12">
        <v>43591</v>
      </c>
      <c r="L93" s="10">
        <v>21.33</v>
      </c>
      <c r="M93" s="12">
        <v>43591</v>
      </c>
      <c r="N93" s="10">
        <v>22.875</v>
      </c>
      <c r="O93" s="12">
        <v>43591</v>
      </c>
      <c r="P93" s="10">
        <v>19.2</v>
      </c>
      <c r="Q93" s="12">
        <v>43591</v>
      </c>
      <c r="R93" s="10">
        <v>27.54</v>
      </c>
      <c r="S93" s="12">
        <v>43591</v>
      </c>
      <c r="T93" s="10">
        <v>11.65</v>
      </c>
      <c r="U93" s="109">
        <v>43591</v>
      </c>
      <c r="V93" s="10">
        <v>11.05</v>
      </c>
      <c r="W93" s="1"/>
      <c r="X93" s="3"/>
      <c r="Y93" s="3"/>
    </row>
    <row r="94" spans="1:25">
      <c r="A94" s="12">
        <v>43592</v>
      </c>
      <c r="B94" s="10">
        <v>31.41</v>
      </c>
      <c r="C94" s="12">
        <v>43592</v>
      </c>
      <c r="D94" s="10">
        <v>24.802299999999999</v>
      </c>
      <c r="E94" s="12">
        <v>43592</v>
      </c>
      <c r="F94" s="10">
        <v>48.31</v>
      </c>
      <c r="G94" s="12">
        <v>43592</v>
      </c>
      <c r="H94" s="10">
        <v>30.47</v>
      </c>
      <c r="I94" s="12">
        <v>43592</v>
      </c>
      <c r="J94" s="10">
        <v>31.8</v>
      </c>
      <c r="K94" s="12">
        <v>43592</v>
      </c>
      <c r="L94" s="10">
        <v>21.41</v>
      </c>
      <c r="M94" s="12">
        <v>43592</v>
      </c>
      <c r="N94" s="10">
        <v>22.9</v>
      </c>
      <c r="O94" s="12">
        <v>43592</v>
      </c>
      <c r="P94" s="10">
        <v>19.11</v>
      </c>
      <c r="Q94" s="12">
        <v>43592</v>
      </c>
      <c r="R94" s="10">
        <v>27.57</v>
      </c>
      <c r="S94" s="12">
        <v>43592</v>
      </c>
      <c r="T94" s="10">
        <v>11.68</v>
      </c>
      <c r="U94" s="109">
        <v>43592</v>
      </c>
      <c r="V94" s="10">
        <v>10.92</v>
      </c>
      <c r="W94" s="1"/>
      <c r="X94" s="3"/>
      <c r="Y94" s="3"/>
    </row>
    <row r="95" spans="1:25">
      <c r="A95" s="12">
        <v>43593</v>
      </c>
      <c r="B95" s="10">
        <v>31.37</v>
      </c>
      <c r="C95" s="12">
        <v>43593</v>
      </c>
      <c r="D95" s="10">
        <v>24.861699999999999</v>
      </c>
      <c r="E95" s="12">
        <v>43593</v>
      </c>
      <c r="F95" s="10">
        <v>48.28</v>
      </c>
      <c r="G95" s="12">
        <v>43593</v>
      </c>
      <c r="H95" s="10">
        <v>30.52</v>
      </c>
      <c r="I95" s="12">
        <v>43593</v>
      </c>
      <c r="J95" s="10">
        <v>31.88</v>
      </c>
      <c r="K95" s="12">
        <v>43593</v>
      </c>
      <c r="L95" s="10">
        <v>21.4</v>
      </c>
      <c r="M95" s="12">
        <v>43593</v>
      </c>
      <c r="N95" s="10">
        <v>22.81</v>
      </c>
      <c r="O95" s="12">
        <v>43593</v>
      </c>
      <c r="P95" s="10">
        <v>19.09</v>
      </c>
      <c r="Q95" s="12">
        <v>43593</v>
      </c>
      <c r="R95" s="10">
        <v>27.57</v>
      </c>
      <c r="S95" s="12">
        <v>43593</v>
      </c>
      <c r="T95" s="10">
        <v>11.67</v>
      </c>
      <c r="U95" s="109">
        <v>43593</v>
      </c>
      <c r="V95" s="10">
        <v>10.9</v>
      </c>
      <c r="W95" s="1"/>
      <c r="X95" s="3"/>
      <c r="Y95" s="3"/>
    </row>
    <row r="96" spans="1:25">
      <c r="A96" s="12">
        <v>43594</v>
      </c>
      <c r="B96" s="10">
        <v>31.43</v>
      </c>
      <c r="C96" s="12">
        <v>43594</v>
      </c>
      <c r="D96" s="10">
        <v>24.72</v>
      </c>
      <c r="E96" s="12">
        <v>43594</v>
      </c>
      <c r="F96" s="10">
        <v>48.06</v>
      </c>
      <c r="G96" s="12">
        <v>43594</v>
      </c>
      <c r="H96" s="10">
        <v>30.33</v>
      </c>
      <c r="I96" s="12">
        <v>43594</v>
      </c>
      <c r="J96" s="10">
        <v>31.3</v>
      </c>
      <c r="K96" s="12">
        <v>43594</v>
      </c>
      <c r="L96" s="10">
        <v>21.38</v>
      </c>
      <c r="M96" s="12">
        <v>43594</v>
      </c>
      <c r="N96" s="10">
        <v>22.82</v>
      </c>
      <c r="O96" s="12">
        <v>43594</v>
      </c>
      <c r="P96" s="10">
        <v>19.02</v>
      </c>
      <c r="Q96" s="12">
        <v>43594</v>
      </c>
      <c r="R96" s="10">
        <v>27.58</v>
      </c>
      <c r="S96" s="12">
        <v>43594</v>
      </c>
      <c r="T96" s="10">
        <v>11.68</v>
      </c>
      <c r="U96" s="109">
        <v>43594</v>
      </c>
      <c r="V96" s="10">
        <v>10.71</v>
      </c>
      <c r="W96" s="1"/>
      <c r="X96" s="3"/>
      <c r="Y96" s="3"/>
    </row>
    <row r="97" spans="1:25">
      <c r="A97" s="12">
        <v>43595</v>
      </c>
      <c r="B97" s="10">
        <v>31.33</v>
      </c>
      <c r="C97" s="12">
        <v>43595</v>
      </c>
      <c r="D97" s="10">
        <v>24.669699999999999</v>
      </c>
      <c r="E97" s="12">
        <v>43595</v>
      </c>
      <c r="F97" s="10">
        <v>48.07</v>
      </c>
      <c r="G97" s="12">
        <v>43595</v>
      </c>
      <c r="H97" s="10">
        <v>30.184799999999999</v>
      </c>
      <c r="I97" s="12">
        <v>43595</v>
      </c>
      <c r="J97" s="10">
        <v>31.35</v>
      </c>
      <c r="K97" s="12">
        <v>43595</v>
      </c>
      <c r="L97" s="10">
        <v>21.36</v>
      </c>
      <c r="M97" s="12">
        <v>43595</v>
      </c>
      <c r="N97" s="10">
        <v>22.82</v>
      </c>
      <c r="O97" s="12">
        <v>43595</v>
      </c>
      <c r="P97" s="10">
        <v>19.07</v>
      </c>
      <c r="Q97" s="12">
        <v>43595</v>
      </c>
      <c r="R97" s="10">
        <v>27.55</v>
      </c>
      <c r="S97" s="12">
        <v>43595</v>
      </c>
      <c r="T97" s="10">
        <v>11.66</v>
      </c>
      <c r="U97" s="109">
        <v>43595</v>
      </c>
      <c r="V97" s="10">
        <v>10.73</v>
      </c>
      <c r="W97" s="1"/>
      <c r="X97" s="3"/>
      <c r="Y97" s="3"/>
    </row>
    <row r="98" spans="1:25">
      <c r="A98" s="12">
        <v>43598</v>
      </c>
      <c r="B98" s="10">
        <v>31.49</v>
      </c>
      <c r="C98" s="12">
        <v>43598</v>
      </c>
      <c r="D98" s="10">
        <v>24.46</v>
      </c>
      <c r="E98" s="12">
        <v>43598</v>
      </c>
      <c r="F98" s="10">
        <v>47.16</v>
      </c>
      <c r="G98" s="12">
        <v>43598</v>
      </c>
      <c r="H98" s="10">
        <v>29.82</v>
      </c>
      <c r="I98" s="12">
        <v>43598</v>
      </c>
      <c r="J98" s="10">
        <v>30.48</v>
      </c>
      <c r="K98" s="12">
        <v>43598</v>
      </c>
      <c r="L98" s="10">
        <v>21.43</v>
      </c>
      <c r="M98" s="12">
        <v>43598</v>
      </c>
      <c r="N98" s="10">
        <v>22.83</v>
      </c>
      <c r="O98" s="12">
        <v>43598</v>
      </c>
      <c r="P98" s="10">
        <v>18.88</v>
      </c>
      <c r="Q98" s="12">
        <v>43598</v>
      </c>
      <c r="R98" s="10">
        <v>27.58</v>
      </c>
      <c r="S98" s="12">
        <v>43598</v>
      </c>
      <c r="T98" s="10">
        <v>11.7</v>
      </c>
      <c r="U98" s="109">
        <v>43598</v>
      </c>
      <c r="V98" s="10">
        <v>10.46</v>
      </c>
      <c r="W98" s="1"/>
      <c r="X98" s="3"/>
      <c r="Y98" s="3"/>
    </row>
    <row r="99" spans="1:25">
      <c r="A99" s="12">
        <v>43599</v>
      </c>
      <c r="B99" s="10">
        <v>31.43</v>
      </c>
      <c r="C99" s="12">
        <v>43599</v>
      </c>
      <c r="D99" s="10">
        <v>24.61</v>
      </c>
      <c r="E99" s="12">
        <v>43599</v>
      </c>
      <c r="F99" s="10">
        <v>47.5</v>
      </c>
      <c r="G99" s="12">
        <v>43599</v>
      </c>
      <c r="H99" s="10">
        <v>30.09</v>
      </c>
      <c r="I99" s="12">
        <v>43599</v>
      </c>
      <c r="J99" s="10">
        <v>30.89</v>
      </c>
      <c r="K99" s="12">
        <v>43599</v>
      </c>
      <c r="L99" s="10">
        <v>21.4</v>
      </c>
      <c r="M99" s="12">
        <v>43599</v>
      </c>
      <c r="N99" s="10">
        <v>22.869199999999999</v>
      </c>
      <c r="O99" s="12">
        <v>43599</v>
      </c>
      <c r="P99" s="10">
        <v>19</v>
      </c>
      <c r="Q99" s="12">
        <v>43599</v>
      </c>
      <c r="R99" s="10">
        <v>27.565000000000001</v>
      </c>
      <c r="S99" s="12">
        <v>43599</v>
      </c>
      <c r="T99" s="10">
        <v>11.69</v>
      </c>
      <c r="U99" s="109">
        <v>43599</v>
      </c>
      <c r="V99" s="10">
        <v>10.52</v>
      </c>
      <c r="W99" s="1"/>
      <c r="X99" s="3"/>
      <c r="Y99" s="3"/>
    </row>
    <row r="100" spans="1:25">
      <c r="A100" s="12">
        <v>43600</v>
      </c>
      <c r="B100" s="10">
        <v>31.5</v>
      </c>
      <c r="C100" s="12">
        <v>43600</v>
      </c>
      <c r="D100" s="10">
        <v>24.679200000000002</v>
      </c>
      <c r="E100" s="12">
        <v>43600</v>
      </c>
      <c r="F100" s="10">
        <v>47.71</v>
      </c>
      <c r="G100" s="12">
        <v>43600</v>
      </c>
      <c r="H100" s="10">
        <v>30.18</v>
      </c>
      <c r="I100" s="12">
        <v>43600</v>
      </c>
      <c r="J100" s="10">
        <v>30.87</v>
      </c>
      <c r="K100" s="12">
        <v>43600</v>
      </c>
      <c r="L100" s="10">
        <v>21.44</v>
      </c>
      <c r="M100" s="12">
        <v>43600</v>
      </c>
      <c r="N100" s="10">
        <v>22.93</v>
      </c>
      <c r="O100" s="12">
        <v>43600</v>
      </c>
      <c r="P100" s="10">
        <v>19.100000000000001</v>
      </c>
      <c r="Q100" s="12">
        <v>43600</v>
      </c>
      <c r="R100" s="10">
        <v>27.6</v>
      </c>
      <c r="S100" s="12">
        <v>43600</v>
      </c>
      <c r="T100" s="10">
        <v>11.71</v>
      </c>
      <c r="U100" s="109">
        <v>43600</v>
      </c>
      <c r="V100" s="10">
        <v>10.56</v>
      </c>
      <c r="W100" s="1"/>
      <c r="X100" s="3"/>
      <c r="Y100" s="3"/>
    </row>
    <row r="101" spans="1:25">
      <c r="A101" s="12">
        <v>43601</v>
      </c>
      <c r="B101" s="10">
        <v>31.5</v>
      </c>
      <c r="C101" s="12">
        <v>43601</v>
      </c>
      <c r="D101" s="10">
        <v>24.89</v>
      </c>
      <c r="E101" s="12">
        <v>43601</v>
      </c>
      <c r="F101" s="10">
        <v>48.18</v>
      </c>
      <c r="G101" s="12">
        <v>43601</v>
      </c>
      <c r="H101" s="10">
        <v>30.43</v>
      </c>
      <c r="I101" s="12">
        <v>43601</v>
      </c>
      <c r="J101" s="10">
        <v>30.79</v>
      </c>
      <c r="K101" s="12">
        <v>43601</v>
      </c>
      <c r="L101" s="10">
        <v>21.45</v>
      </c>
      <c r="M101" s="12">
        <v>43601</v>
      </c>
      <c r="N101" s="10">
        <v>22.9</v>
      </c>
      <c r="O101" s="12">
        <v>43601</v>
      </c>
      <c r="P101" s="10">
        <v>19.05</v>
      </c>
      <c r="Q101" s="12">
        <v>43601</v>
      </c>
      <c r="R101" s="10">
        <v>27.6</v>
      </c>
      <c r="S101" s="12">
        <v>43601</v>
      </c>
      <c r="T101" s="10">
        <v>11.71</v>
      </c>
      <c r="U101" s="109">
        <v>43601</v>
      </c>
      <c r="V101" s="10">
        <v>10.55</v>
      </c>
      <c r="W101" s="1"/>
      <c r="X101" s="3"/>
      <c r="Y101" s="3"/>
    </row>
    <row r="102" spans="1:25">
      <c r="A102" s="12">
        <v>43602</v>
      </c>
      <c r="B102" s="10">
        <v>31.51</v>
      </c>
      <c r="C102" s="12">
        <v>43602</v>
      </c>
      <c r="D102" s="10">
        <v>24.8</v>
      </c>
      <c r="E102" s="12">
        <v>43602</v>
      </c>
      <c r="F102" s="10">
        <v>47.92</v>
      </c>
      <c r="G102" s="12">
        <v>43602</v>
      </c>
      <c r="H102" s="10">
        <v>30.25</v>
      </c>
      <c r="I102" s="12">
        <v>43602</v>
      </c>
      <c r="J102" s="10">
        <v>30.265000000000001</v>
      </c>
      <c r="K102" s="12">
        <v>43602</v>
      </c>
      <c r="L102" s="10">
        <v>21.44</v>
      </c>
      <c r="M102" s="12">
        <v>43602</v>
      </c>
      <c r="N102" s="10">
        <v>22.9</v>
      </c>
      <c r="O102" s="12">
        <v>43602</v>
      </c>
      <c r="P102" s="10">
        <v>19.03</v>
      </c>
      <c r="Q102" s="12">
        <v>43602</v>
      </c>
      <c r="R102" s="10">
        <v>27.59</v>
      </c>
      <c r="S102" s="12">
        <v>43602</v>
      </c>
      <c r="T102" s="10">
        <v>11.7</v>
      </c>
      <c r="U102" s="109">
        <v>43602</v>
      </c>
      <c r="V102" s="10">
        <v>10.38</v>
      </c>
      <c r="W102" s="1"/>
      <c r="X102" s="3"/>
      <c r="Y102" s="3"/>
    </row>
    <row r="103" spans="1:25">
      <c r="A103" s="12">
        <v>43606</v>
      </c>
      <c r="B103" s="10">
        <v>31.36</v>
      </c>
      <c r="C103" s="12">
        <v>43606</v>
      </c>
      <c r="D103" s="10">
        <v>24.859300000000001</v>
      </c>
      <c r="E103" s="12">
        <v>43606</v>
      </c>
      <c r="F103" s="10">
        <v>47.81</v>
      </c>
      <c r="G103" s="12">
        <v>43606</v>
      </c>
      <c r="H103" s="10">
        <v>30.18</v>
      </c>
      <c r="I103" s="12">
        <v>43606</v>
      </c>
      <c r="J103" s="10">
        <v>30.33</v>
      </c>
      <c r="K103" s="12">
        <v>43606</v>
      </c>
      <c r="L103" s="10">
        <v>21.34</v>
      </c>
      <c r="M103" s="12">
        <v>43606</v>
      </c>
      <c r="N103" s="10">
        <v>22.84</v>
      </c>
      <c r="O103" s="12">
        <v>43606</v>
      </c>
      <c r="P103" s="10">
        <v>19.12</v>
      </c>
      <c r="Q103" s="12">
        <v>43606</v>
      </c>
      <c r="R103" s="10">
        <v>27.55</v>
      </c>
      <c r="S103" s="12">
        <v>43606</v>
      </c>
      <c r="T103" s="10">
        <v>11.66</v>
      </c>
      <c r="U103" s="109">
        <v>43606</v>
      </c>
      <c r="V103" s="10">
        <v>10.39</v>
      </c>
      <c r="W103" s="1"/>
      <c r="X103" s="3"/>
      <c r="Y103" s="3"/>
    </row>
    <row r="104" spans="1:25">
      <c r="A104" s="12">
        <v>43607</v>
      </c>
      <c r="B104" s="10">
        <v>31.4</v>
      </c>
      <c r="C104" s="12">
        <v>43607</v>
      </c>
      <c r="D104" s="10">
        <v>24.72</v>
      </c>
      <c r="E104" s="12">
        <v>43607</v>
      </c>
      <c r="F104" s="10">
        <v>47.77</v>
      </c>
      <c r="G104" s="12">
        <v>43607</v>
      </c>
      <c r="H104" s="10">
        <v>30.1</v>
      </c>
      <c r="I104" s="12">
        <v>43607</v>
      </c>
      <c r="J104" s="10">
        <v>30.3</v>
      </c>
      <c r="K104" s="12">
        <v>43607</v>
      </c>
      <c r="L104" s="10">
        <v>21.37</v>
      </c>
      <c r="M104" s="12">
        <v>43607</v>
      </c>
      <c r="N104" s="10">
        <v>22.89</v>
      </c>
      <c r="O104" s="12">
        <v>43607</v>
      </c>
      <c r="P104" s="10">
        <v>19.05</v>
      </c>
      <c r="Q104" s="12">
        <v>43607</v>
      </c>
      <c r="R104" s="10">
        <v>27.55</v>
      </c>
      <c r="S104" s="12">
        <v>43607</v>
      </c>
      <c r="T104" s="10">
        <v>11.67</v>
      </c>
      <c r="U104" s="109">
        <v>43607</v>
      </c>
      <c r="V104" s="10">
        <v>10.38</v>
      </c>
      <c r="W104" s="1"/>
      <c r="X104" s="3"/>
      <c r="Y104" s="3"/>
    </row>
    <row r="105" spans="1:25">
      <c r="A105" s="12">
        <v>43608</v>
      </c>
      <c r="B105" s="10">
        <v>31.58</v>
      </c>
      <c r="C105" s="12">
        <v>43608</v>
      </c>
      <c r="D105" s="10">
        <v>24.5</v>
      </c>
      <c r="E105" s="12">
        <v>43608</v>
      </c>
      <c r="F105" s="10">
        <v>47.34</v>
      </c>
      <c r="G105" s="12">
        <v>43608</v>
      </c>
      <c r="H105" s="10">
        <v>29.94</v>
      </c>
      <c r="I105" s="12">
        <v>43608</v>
      </c>
      <c r="J105" s="10">
        <v>29.96</v>
      </c>
      <c r="K105" s="12">
        <v>43608</v>
      </c>
      <c r="L105" s="10">
        <v>21.48</v>
      </c>
      <c r="M105" s="12">
        <v>43608</v>
      </c>
      <c r="N105" s="10">
        <v>22.93</v>
      </c>
      <c r="O105" s="12">
        <v>43608</v>
      </c>
      <c r="P105" s="10">
        <v>19.010000000000002</v>
      </c>
      <c r="Q105" s="12">
        <v>43608</v>
      </c>
      <c r="R105" s="10">
        <v>27.61</v>
      </c>
      <c r="S105" s="12">
        <v>43608</v>
      </c>
      <c r="T105" s="10">
        <v>11.73</v>
      </c>
      <c r="U105" s="109">
        <v>43608</v>
      </c>
      <c r="V105" s="10">
        <v>10.25</v>
      </c>
      <c r="W105" s="1"/>
      <c r="X105" s="3"/>
      <c r="Y105" s="3"/>
    </row>
    <row r="106" spans="1:25">
      <c r="A106" s="12">
        <v>43609</v>
      </c>
      <c r="B106" s="10">
        <v>31.55</v>
      </c>
      <c r="C106" s="12">
        <v>43609</v>
      </c>
      <c r="D106" s="10">
        <v>24.44</v>
      </c>
      <c r="E106" s="12">
        <v>43609</v>
      </c>
      <c r="F106" s="10">
        <v>47.29</v>
      </c>
      <c r="G106" s="12">
        <v>43609</v>
      </c>
      <c r="H106" s="10">
        <v>30.17</v>
      </c>
      <c r="I106" s="12">
        <v>43609</v>
      </c>
      <c r="J106" s="10">
        <v>29.99</v>
      </c>
      <c r="K106" s="12">
        <v>43609</v>
      </c>
      <c r="L106" s="10">
        <v>21.45</v>
      </c>
      <c r="M106" s="12">
        <v>43609</v>
      </c>
      <c r="N106" s="10">
        <v>22.91</v>
      </c>
      <c r="O106" s="12">
        <v>43609</v>
      </c>
      <c r="P106" s="10">
        <v>18.920000000000002</v>
      </c>
      <c r="Q106" s="12">
        <v>43609</v>
      </c>
      <c r="R106" s="10">
        <v>27.57</v>
      </c>
      <c r="S106" s="12">
        <v>43609</v>
      </c>
      <c r="T106" s="10">
        <v>11.75</v>
      </c>
      <c r="U106" s="109">
        <v>43609</v>
      </c>
      <c r="V106" s="10">
        <v>10.27</v>
      </c>
      <c r="W106" s="1"/>
      <c r="X106" s="3"/>
      <c r="Y106" s="3"/>
    </row>
    <row r="107" spans="1:25">
      <c r="A107" s="12">
        <v>43612</v>
      </c>
      <c r="B107" s="10">
        <v>31.6</v>
      </c>
      <c r="C107" s="12">
        <v>43612</v>
      </c>
      <c r="D107" s="10">
        <v>24.589500000000001</v>
      </c>
      <c r="E107" s="12">
        <v>43612</v>
      </c>
      <c r="F107" s="10">
        <v>47.45</v>
      </c>
      <c r="G107" s="12">
        <v>43612</v>
      </c>
      <c r="H107" s="10">
        <v>30.23</v>
      </c>
      <c r="I107" s="12">
        <v>43612</v>
      </c>
      <c r="J107" s="10">
        <v>30.13</v>
      </c>
      <c r="K107" s="12">
        <v>43612</v>
      </c>
      <c r="L107" s="10">
        <v>21.49</v>
      </c>
      <c r="M107" s="12">
        <v>43612</v>
      </c>
      <c r="N107" s="10">
        <v>22.79</v>
      </c>
      <c r="O107" s="12">
        <v>43612</v>
      </c>
      <c r="P107" s="10">
        <v>18.850000000000001</v>
      </c>
      <c r="Q107" s="12">
        <v>43612</v>
      </c>
      <c r="R107" s="10">
        <v>27.6</v>
      </c>
      <c r="S107" s="12">
        <v>43612</v>
      </c>
      <c r="T107" s="10">
        <v>11.77</v>
      </c>
      <c r="U107" s="109">
        <v>43612</v>
      </c>
      <c r="V107" s="10">
        <v>10.3</v>
      </c>
      <c r="W107" s="1"/>
      <c r="X107" s="3"/>
      <c r="Y107" s="3"/>
    </row>
    <row r="108" spans="1:25">
      <c r="A108" s="12">
        <v>43613</v>
      </c>
      <c r="B108" s="10">
        <v>31.66</v>
      </c>
      <c r="C108" s="12">
        <v>43613</v>
      </c>
      <c r="D108" s="10">
        <v>24.5305</v>
      </c>
      <c r="E108" s="12">
        <v>43613</v>
      </c>
      <c r="F108" s="10">
        <v>47.1</v>
      </c>
      <c r="G108" s="12">
        <v>43613</v>
      </c>
      <c r="H108" s="10">
        <v>30.01</v>
      </c>
      <c r="I108" s="12">
        <v>43613</v>
      </c>
      <c r="J108" s="10">
        <v>30.15</v>
      </c>
      <c r="K108" s="12">
        <v>43613</v>
      </c>
      <c r="L108" s="10">
        <v>21.5</v>
      </c>
      <c r="M108" s="12">
        <v>43613</v>
      </c>
      <c r="N108" s="10">
        <v>22.92</v>
      </c>
      <c r="O108" s="12">
        <v>43613</v>
      </c>
      <c r="P108" s="10">
        <v>18.850000000000001</v>
      </c>
      <c r="Q108" s="12">
        <v>43613</v>
      </c>
      <c r="R108" s="10">
        <v>27.59</v>
      </c>
      <c r="S108" s="12">
        <v>43613</v>
      </c>
      <c r="T108" s="10">
        <v>11.78</v>
      </c>
      <c r="U108" s="109">
        <v>43613</v>
      </c>
      <c r="V108" s="10">
        <v>10.27</v>
      </c>
      <c r="W108" s="1"/>
      <c r="X108" s="3"/>
      <c r="Y108" s="3"/>
    </row>
    <row r="109" spans="1:25">
      <c r="A109" s="12">
        <v>43614</v>
      </c>
      <c r="B109" s="10">
        <v>31.64</v>
      </c>
      <c r="C109" s="12">
        <v>43614</v>
      </c>
      <c r="D109" s="10">
        <v>24.285399999999999</v>
      </c>
      <c r="E109" s="12">
        <v>43614</v>
      </c>
      <c r="F109" s="10">
        <v>46.87</v>
      </c>
      <c r="G109" s="12">
        <v>43614</v>
      </c>
      <c r="H109" s="10">
        <v>29.9</v>
      </c>
      <c r="I109" s="12">
        <v>43614</v>
      </c>
      <c r="J109" s="10">
        <v>30.41</v>
      </c>
      <c r="K109" s="12">
        <v>43614</v>
      </c>
      <c r="L109" s="10">
        <v>21.51</v>
      </c>
      <c r="M109" s="12">
        <v>43614</v>
      </c>
      <c r="N109" s="10">
        <v>22.95</v>
      </c>
      <c r="O109" s="12">
        <v>43614</v>
      </c>
      <c r="P109" s="10">
        <v>18.829999999999998</v>
      </c>
      <c r="Q109" s="12">
        <v>43614</v>
      </c>
      <c r="R109" s="10">
        <v>27.58</v>
      </c>
      <c r="S109" s="12">
        <v>43614</v>
      </c>
      <c r="T109" s="10">
        <v>11.78</v>
      </c>
      <c r="U109" s="109">
        <v>43614</v>
      </c>
      <c r="V109" s="10">
        <v>10.3</v>
      </c>
      <c r="W109" s="1"/>
      <c r="X109" s="3"/>
      <c r="Y109" s="3"/>
    </row>
    <row r="110" spans="1:25">
      <c r="A110" s="12">
        <v>43615</v>
      </c>
      <c r="B110" s="10">
        <v>31.7</v>
      </c>
      <c r="C110" s="12">
        <v>43615</v>
      </c>
      <c r="D110" s="10">
        <v>24.23</v>
      </c>
      <c r="E110" s="12">
        <v>43615</v>
      </c>
      <c r="F110" s="10">
        <v>46.91</v>
      </c>
      <c r="G110" s="12">
        <v>43615</v>
      </c>
      <c r="H110" s="10">
        <v>29.95</v>
      </c>
      <c r="I110" s="12">
        <v>43615</v>
      </c>
      <c r="J110" s="10">
        <v>30.54</v>
      </c>
      <c r="K110" s="12">
        <v>43615</v>
      </c>
      <c r="L110" s="10">
        <v>21.52</v>
      </c>
      <c r="M110" s="12">
        <v>43615</v>
      </c>
      <c r="N110" s="10">
        <v>23.06</v>
      </c>
      <c r="O110" s="12">
        <v>43615</v>
      </c>
      <c r="P110" s="10">
        <v>18.82</v>
      </c>
      <c r="Q110" s="12">
        <v>43615</v>
      </c>
      <c r="R110" s="10">
        <v>27.59</v>
      </c>
      <c r="S110" s="12">
        <v>43615</v>
      </c>
      <c r="T110" s="10">
        <v>11.79</v>
      </c>
      <c r="U110" s="109">
        <v>43615</v>
      </c>
      <c r="V110" s="10">
        <v>10.38</v>
      </c>
      <c r="W110" s="1"/>
      <c r="X110" s="3"/>
      <c r="Y110" s="3"/>
    </row>
    <row r="111" spans="1:25">
      <c r="A111" s="12">
        <v>43616</v>
      </c>
      <c r="B111" s="10">
        <v>31.78</v>
      </c>
      <c r="C111" s="12">
        <v>43616</v>
      </c>
      <c r="D111" s="10">
        <v>24.13</v>
      </c>
      <c r="E111" s="12">
        <v>43616</v>
      </c>
      <c r="F111" s="10">
        <v>46.37</v>
      </c>
      <c r="G111" s="12">
        <v>43616</v>
      </c>
      <c r="H111" s="10">
        <v>29.6783</v>
      </c>
      <c r="I111" s="12">
        <v>43616</v>
      </c>
      <c r="J111" s="10">
        <v>30.7</v>
      </c>
      <c r="K111" s="12">
        <v>43616</v>
      </c>
      <c r="L111" s="10">
        <v>21.57</v>
      </c>
      <c r="M111" s="12">
        <v>43616</v>
      </c>
      <c r="N111" s="10">
        <v>23.13</v>
      </c>
      <c r="O111" s="12">
        <v>43616</v>
      </c>
      <c r="P111" s="10">
        <v>18.690000000000001</v>
      </c>
      <c r="Q111" s="12">
        <v>43616</v>
      </c>
      <c r="R111" s="10">
        <v>27.67</v>
      </c>
      <c r="S111" s="12">
        <v>43616</v>
      </c>
      <c r="T111" s="10">
        <v>11.8</v>
      </c>
      <c r="U111" s="109">
        <v>43616</v>
      </c>
      <c r="V111" s="10">
        <v>10.41</v>
      </c>
      <c r="W111" s="1"/>
      <c r="X111" s="3"/>
      <c r="Y111" s="3"/>
    </row>
    <row r="112" spans="1:25">
      <c r="A112" s="12">
        <v>43619</v>
      </c>
      <c r="B112" s="10">
        <v>31.94</v>
      </c>
      <c r="C112" s="12">
        <v>43619</v>
      </c>
      <c r="D112" s="10">
        <v>24.07</v>
      </c>
      <c r="E112" s="12">
        <v>43619</v>
      </c>
      <c r="F112" s="10">
        <v>45.97</v>
      </c>
      <c r="G112" s="12">
        <v>43619</v>
      </c>
      <c r="H112" s="10">
        <v>29.68</v>
      </c>
      <c r="I112" s="12">
        <v>43619</v>
      </c>
      <c r="J112" s="10">
        <v>30.8</v>
      </c>
      <c r="K112" s="12">
        <v>43619</v>
      </c>
      <c r="L112" s="10">
        <v>21.63</v>
      </c>
      <c r="M112" s="12">
        <v>43619</v>
      </c>
      <c r="N112" s="10">
        <v>23.17</v>
      </c>
      <c r="O112" s="12">
        <v>43619</v>
      </c>
      <c r="P112" s="10">
        <v>18.71</v>
      </c>
      <c r="Q112" s="12">
        <v>43619</v>
      </c>
      <c r="R112" s="10">
        <v>27.71</v>
      </c>
      <c r="S112" s="12">
        <v>43619</v>
      </c>
      <c r="T112" s="10">
        <v>11.85</v>
      </c>
      <c r="U112" s="109">
        <v>43619</v>
      </c>
      <c r="V112" s="10">
        <v>10.51</v>
      </c>
      <c r="W112" s="1"/>
      <c r="X112" s="3"/>
      <c r="Y112" s="3"/>
    </row>
    <row r="113" spans="1:25">
      <c r="A113" s="12">
        <v>43620</v>
      </c>
      <c r="B113" s="10">
        <v>31.86</v>
      </c>
      <c r="C113" s="12">
        <v>43620</v>
      </c>
      <c r="D113" s="10">
        <v>24.29</v>
      </c>
      <c r="E113" s="12">
        <v>43620</v>
      </c>
      <c r="F113" s="10">
        <v>46.8</v>
      </c>
      <c r="G113" s="12">
        <v>43620</v>
      </c>
      <c r="H113" s="10">
        <v>29.98</v>
      </c>
      <c r="I113" s="12">
        <v>43620</v>
      </c>
      <c r="J113" s="10">
        <v>30.73</v>
      </c>
      <c r="K113" s="12">
        <v>43620</v>
      </c>
      <c r="L113" s="10">
        <v>21.59</v>
      </c>
      <c r="M113" s="12">
        <v>43620</v>
      </c>
      <c r="N113" s="10">
        <v>23.17</v>
      </c>
      <c r="O113" s="12">
        <v>43620</v>
      </c>
      <c r="P113" s="10">
        <v>18.928000000000001</v>
      </c>
      <c r="Q113" s="12">
        <v>43620</v>
      </c>
      <c r="R113" s="10">
        <v>27.7</v>
      </c>
      <c r="S113" s="12">
        <v>43620</v>
      </c>
      <c r="T113" s="10">
        <v>11.83</v>
      </c>
      <c r="U113" s="109">
        <v>43620</v>
      </c>
      <c r="V113" s="10">
        <v>10.53</v>
      </c>
      <c r="W113" s="1"/>
      <c r="X113" s="3"/>
      <c r="Y113" s="3"/>
    </row>
    <row r="114" spans="1:25">
      <c r="A114" s="12">
        <v>43621</v>
      </c>
      <c r="B114" s="10">
        <v>31.91</v>
      </c>
      <c r="C114" s="12">
        <v>43621</v>
      </c>
      <c r="D114" s="10">
        <v>24.407900000000001</v>
      </c>
      <c r="E114" s="12">
        <v>43621</v>
      </c>
      <c r="F114" s="10">
        <v>47.27</v>
      </c>
      <c r="G114" s="12">
        <v>43621</v>
      </c>
      <c r="H114" s="10">
        <v>30.04</v>
      </c>
      <c r="I114" s="12">
        <v>43621</v>
      </c>
      <c r="J114" s="10">
        <v>30.53</v>
      </c>
      <c r="K114" s="12">
        <v>43621</v>
      </c>
      <c r="L114" s="10">
        <v>21.64</v>
      </c>
      <c r="M114" s="12">
        <v>43621</v>
      </c>
      <c r="N114" s="10">
        <v>23.18</v>
      </c>
      <c r="O114" s="12">
        <v>43621</v>
      </c>
      <c r="P114" s="10">
        <v>18.940000000000001</v>
      </c>
      <c r="Q114" s="12">
        <v>43621</v>
      </c>
      <c r="R114" s="10">
        <v>27.72</v>
      </c>
      <c r="S114" s="12">
        <v>43621</v>
      </c>
      <c r="T114" s="10">
        <v>11.84</v>
      </c>
      <c r="U114" s="109">
        <v>43621</v>
      </c>
      <c r="V114" s="10">
        <v>10.5</v>
      </c>
      <c r="W114" s="1"/>
      <c r="X114" s="3"/>
      <c r="Y114" s="3"/>
    </row>
    <row r="115" spans="1:25">
      <c r="A115" s="12">
        <v>43622</v>
      </c>
      <c r="B115" s="10">
        <v>31.83</v>
      </c>
      <c r="C115" s="12">
        <v>43622</v>
      </c>
      <c r="D115" s="10">
        <v>24.43</v>
      </c>
      <c r="E115" s="12">
        <v>43622</v>
      </c>
      <c r="F115" s="10">
        <v>47.38</v>
      </c>
      <c r="G115" s="12">
        <v>43622</v>
      </c>
      <c r="H115" s="10">
        <v>30.03</v>
      </c>
      <c r="I115" s="12">
        <v>43622</v>
      </c>
      <c r="J115" s="10">
        <v>30.46</v>
      </c>
      <c r="K115" s="12">
        <v>43622</v>
      </c>
      <c r="L115" s="10">
        <v>21.62</v>
      </c>
      <c r="M115" s="12">
        <v>43622</v>
      </c>
      <c r="N115" s="10">
        <v>23.21</v>
      </c>
      <c r="O115" s="12">
        <v>43622</v>
      </c>
      <c r="P115" s="10">
        <v>19.05</v>
      </c>
      <c r="Q115" s="12">
        <v>43622</v>
      </c>
      <c r="R115" s="10">
        <v>27.704999999999998</v>
      </c>
      <c r="S115" s="12">
        <v>43622</v>
      </c>
      <c r="T115" s="10">
        <v>11.83</v>
      </c>
      <c r="U115" s="109">
        <v>43622</v>
      </c>
      <c r="V115" s="10">
        <v>10.46</v>
      </c>
      <c r="W115" s="1"/>
      <c r="X115" s="3"/>
      <c r="Y115" s="3"/>
    </row>
    <row r="116" spans="1:25">
      <c r="A116" s="12">
        <v>43623</v>
      </c>
      <c r="B116" s="10">
        <v>31.87</v>
      </c>
      <c r="C116" s="12">
        <v>43623</v>
      </c>
      <c r="D116" s="10">
        <v>24.44</v>
      </c>
      <c r="E116" s="12">
        <v>43623</v>
      </c>
      <c r="F116" s="10">
        <v>47.58</v>
      </c>
      <c r="G116" s="12">
        <v>43623</v>
      </c>
      <c r="H116" s="10">
        <v>30.19</v>
      </c>
      <c r="I116" s="12">
        <v>43623</v>
      </c>
      <c r="J116" s="10">
        <v>30.55</v>
      </c>
      <c r="K116" s="12">
        <v>43623</v>
      </c>
      <c r="L116" s="10">
        <v>21.6</v>
      </c>
      <c r="M116" s="12">
        <v>43623</v>
      </c>
      <c r="N116" s="10">
        <v>23.32</v>
      </c>
      <c r="O116" s="12">
        <v>43623</v>
      </c>
      <c r="P116" s="10">
        <v>19.05</v>
      </c>
      <c r="Q116" s="12">
        <v>43623</v>
      </c>
      <c r="R116" s="10">
        <v>27.7</v>
      </c>
      <c r="S116" s="12">
        <v>43623</v>
      </c>
      <c r="T116" s="10">
        <v>11.85</v>
      </c>
      <c r="U116" s="109">
        <v>43623</v>
      </c>
      <c r="V116" s="10">
        <v>10.47</v>
      </c>
      <c r="W116" s="1"/>
      <c r="X116" s="3"/>
      <c r="Y116" s="3"/>
    </row>
    <row r="117" spans="1:25">
      <c r="A117" s="12">
        <v>43626</v>
      </c>
      <c r="B117" s="10">
        <v>31.78</v>
      </c>
      <c r="C117" s="12">
        <v>43626</v>
      </c>
      <c r="D117" s="10">
        <v>24.43</v>
      </c>
      <c r="E117" s="12">
        <v>43626</v>
      </c>
      <c r="F117" s="10">
        <v>47.77</v>
      </c>
      <c r="G117" s="12">
        <v>43626</v>
      </c>
      <c r="H117" s="10">
        <v>30.2</v>
      </c>
      <c r="I117" s="12">
        <v>43626</v>
      </c>
      <c r="J117" s="10">
        <v>30.81</v>
      </c>
      <c r="K117" s="12">
        <v>43626</v>
      </c>
      <c r="L117" s="10">
        <v>21.56</v>
      </c>
      <c r="M117" s="12">
        <v>43626</v>
      </c>
      <c r="N117" s="10">
        <v>23.24</v>
      </c>
      <c r="O117" s="12">
        <v>43626</v>
      </c>
      <c r="P117" s="10">
        <v>19.14</v>
      </c>
      <c r="Q117" s="12">
        <v>43626</v>
      </c>
      <c r="R117" s="10">
        <v>27.64</v>
      </c>
      <c r="S117" s="12">
        <v>43626</v>
      </c>
      <c r="T117" s="10">
        <v>11.82</v>
      </c>
      <c r="U117" s="109">
        <v>43626</v>
      </c>
      <c r="V117" s="10">
        <v>10.58</v>
      </c>
      <c r="W117" s="1"/>
      <c r="X117" s="3"/>
      <c r="Y117" s="3"/>
    </row>
    <row r="118" spans="1:25">
      <c r="A118" s="12">
        <v>43627</v>
      </c>
      <c r="B118" s="10">
        <v>31.8</v>
      </c>
      <c r="C118" s="12">
        <v>43627</v>
      </c>
      <c r="D118" s="10">
        <v>24.462800000000001</v>
      </c>
      <c r="E118" s="12">
        <v>43627</v>
      </c>
      <c r="F118" s="10">
        <v>47.79</v>
      </c>
      <c r="G118" s="12">
        <v>43627</v>
      </c>
      <c r="H118" s="10">
        <v>30.41</v>
      </c>
      <c r="I118" s="12">
        <v>43627</v>
      </c>
      <c r="J118" s="10">
        <v>31.18</v>
      </c>
      <c r="K118" s="12">
        <v>43627</v>
      </c>
      <c r="L118" s="10">
        <v>21.57</v>
      </c>
      <c r="M118" s="12">
        <v>43627</v>
      </c>
      <c r="N118" s="10">
        <v>23.25</v>
      </c>
      <c r="O118" s="12">
        <v>43627</v>
      </c>
      <c r="P118" s="10">
        <v>19.13</v>
      </c>
      <c r="Q118" s="12">
        <v>43627</v>
      </c>
      <c r="R118" s="10">
        <v>27.65</v>
      </c>
      <c r="S118" s="12">
        <v>43627</v>
      </c>
      <c r="T118" s="10">
        <v>11.81</v>
      </c>
      <c r="U118" s="109">
        <v>43627</v>
      </c>
      <c r="V118" s="10">
        <v>10.67</v>
      </c>
      <c r="W118" s="1"/>
      <c r="X118" s="3"/>
      <c r="Y118" s="3"/>
    </row>
    <row r="119" spans="1:25">
      <c r="A119" s="12">
        <v>43628</v>
      </c>
      <c r="B119" s="10">
        <v>31.85</v>
      </c>
      <c r="C119" s="12">
        <v>43628</v>
      </c>
      <c r="D119" s="10">
        <v>24.432700000000001</v>
      </c>
      <c r="E119" s="12">
        <v>43628</v>
      </c>
      <c r="F119" s="10">
        <v>47.87</v>
      </c>
      <c r="G119" s="12">
        <v>43628</v>
      </c>
      <c r="H119" s="10">
        <v>30.32</v>
      </c>
      <c r="I119" s="12">
        <v>43628</v>
      </c>
      <c r="J119" s="10">
        <v>30.9</v>
      </c>
      <c r="K119" s="12">
        <v>43628</v>
      </c>
      <c r="L119" s="10">
        <v>21.61</v>
      </c>
      <c r="M119" s="12">
        <v>43628</v>
      </c>
      <c r="N119" s="10">
        <v>23.3</v>
      </c>
      <c r="O119" s="12">
        <v>43628</v>
      </c>
      <c r="P119" s="10">
        <v>19.05</v>
      </c>
      <c r="Q119" s="12">
        <v>43628</v>
      </c>
      <c r="R119" s="10">
        <v>27.67</v>
      </c>
      <c r="S119" s="12">
        <v>43628</v>
      </c>
      <c r="T119" s="10">
        <v>11.83</v>
      </c>
      <c r="U119" s="109">
        <v>43628</v>
      </c>
      <c r="V119" s="10">
        <v>10.59</v>
      </c>
      <c r="W119" s="1"/>
      <c r="X119" s="3"/>
      <c r="Y119" s="3"/>
    </row>
    <row r="120" spans="1:25">
      <c r="A120" s="12">
        <v>43629</v>
      </c>
      <c r="B120" s="10">
        <v>31.93</v>
      </c>
      <c r="C120" s="12">
        <v>43629</v>
      </c>
      <c r="D120" s="10">
        <v>24.44</v>
      </c>
      <c r="E120" s="12">
        <v>43629</v>
      </c>
      <c r="F120" s="10">
        <v>48.06</v>
      </c>
      <c r="G120" s="12">
        <v>43629</v>
      </c>
      <c r="H120" s="10">
        <v>30.32</v>
      </c>
      <c r="I120" s="12">
        <v>43629</v>
      </c>
      <c r="J120" s="10">
        <v>30.86</v>
      </c>
      <c r="K120" s="12">
        <v>43629</v>
      </c>
      <c r="L120" s="10">
        <v>21.66</v>
      </c>
      <c r="M120" s="12">
        <v>43629</v>
      </c>
      <c r="N120" s="10">
        <v>23.36</v>
      </c>
      <c r="O120" s="12">
        <v>43629</v>
      </c>
      <c r="P120" s="10">
        <v>19.12</v>
      </c>
      <c r="Q120" s="12">
        <v>43629</v>
      </c>
      <c r="R120" s="10">
        <v>27.71</v>
      </c>
      <c r="S120" s="12">
        <v>43629</v>
      </c>
      <c r="T120" s="10">
        <v>11.87</v>
      </c>
      <c r="U120" s="109">
        <v>43629</v>
      </c>
      <c r="V120" s="10">
        <v>10.61</v>
      </c>
      <c r="W120" s="1"/>
      <c r="X120" s="3"/>
      <c r="Y120" s="3"/>
    </row>
    <row r="121" spans="1:25">
      <c r="A121" s="12">
        <v>43630</v>
      </c>
      <c r="B121" s="10">
        <v>32</v>
      </c>
      <c r="C121" s="12">
        <v>43630</v>
      </c>
      <c r="D121" s="10">
        <v>24.55</v>
      </c>
      <c r="E121" s="12">
        <v>43630</v>
      </c>
      <c r="F121" s="10">
        <v>48.31</v>
      </c>
      <c r="G121" s="12">
        <v>43630</v>
      </c>
      <c r="H121" s="10">
        <v>30.31</v>
      </c>
      <c r="I121" s="12">
        <v>43630</v>
      </c>
      <c r="J121" s="10">
        <v>30.74</v>
      </c>
      <c r="K121" s="12">
        <v>43630</v>
      </c>
      <c r="L121" s="10">
        <v>21.7</v>
      </c>
      <c r="M121" s="12">
        <v>43630</v>
      </c>
      <c r="N121" s="10">
        <v>23.37</v>
      </c>
      <c r="O121" s="12">
        <v>43630</v>
      </c>
      <c r="P121" s="10">
        <v>19.14</v>
      </c>
      <c r="Q121" s="12">
        <v>43630</v>
      </c>
      <c r="R121" s="10">
        <v>27.72</v>
      </c>
      <c r="S121" s="12">
        <v>43630</v>
      </c>
      <c r="T121" s="10">
        <v>11.88</v>
      </c>
      <c r="U121" s="109">
        <v>43630</v>
      </c>
      <c r="V121" s="10">
        <v>10.55</v>
      </c>
      <c r="W121" s="1"/>
      <c r="X121" s="3"/>
      <c r="Y121" s="3"/>
    </row>
    <row r="122" spans="1:25">
      <c r="A122" s="12">
        <v>43633</v>
      </c>
      <c r="B122" s="10">
        <v>31.99</v>
      </c>
      <c r="C122" s="12">
        <v>43633</v>
      </c>
      <c r="D122" s="10">
        <v>24.61</v>
      </c>
      <c r="E122" s="12">
        <v>43633</v>
      </c>
      <c r="F122" s="10">
        <v>48.3</v>
      </c>
      <c r="G122" s="12">
        <v>43633</v>
      </c>
      <c r="H122" s="10">
        <v>30.22</v>
      </c>
      <c r="I122" s="12">
        <v>43633</v>
      </c>
      <c r="J122" s="10">
        <v>30.82</v>
      </c>
      <c r="K122" s="12">
        <v>43633</v>
      </c>
      <c r="L122" s="10">
        <v>21.71</v>
      </c>
      <c r="M122" s="12">
        <v>43633</v>
      </c>
      <c r="N122" s="10">
        <v>23.375</v>
      </c>
      <c r="O122" s="12">
        <v>43633</v>
      </c>
      <c r="P122" s="10">
        <v>19.02</v>
      </c>
      <c r="Q122" s="12">
        <v>43633</v>
      </c>
      <c r="R122" s="10">
        <v>27.72</v>
      </c>
      <c r="S122" s="12">
        <v>43633</v>
      </c>
      <c r="T122" s="10">
        <v>11.89</v>
      </c>
      <c r="U122" s="109">
        <v>43633</v>
      </c>
      <c r="V122" s="10">
        <v>10.53</v>
      </c>
      <c r="W122" s="1"/>
      <c r="X122" s="3"/>
      <c r="Y122" s="3"/>
    </row>
    <row r="123" spans="1:25">
      <c r="A123" s="12">
        <v>43634</v>
      </c>
      <c r="B123" s="10">
        <v>32.08</v>
      </c>
      <c r="C123" s="12">
        <v>43634</v>
      </c>
      <c r="D123" s="10">
        <v>24.84</v>
      </c>
      <c r="E123" s="12">
        <v>43634</v>
      </c>
      <c r="F123" s="10">
        <v>48.645000000000003</v>
      </c>
      <c r="G123" s="12">
        <v>43634</v>
      </c>
      <c r="H123" s="10">
        <v>30.55</v>
      </c>
      <c r="I123" s="12">
        <v>43634</v>
      </c>
      <c r="J123" s="10">
        <v>31.48</v>
      </c>
      <c r="K123" s="12">
        <v>43634</v>
      </c>
      <c r="L123" s="10">
        <v>21.65</v>
      </c>
      <c r="M123" s="12">
        <v>43634</v>
      </c>
      <c r="N123" s="10">
        <v>23.52</v>
      </c>
      <c r="O123" s="12">
        <v>43634</v>
      </c>
      <c r="P123" s="10">
        <v>19.18</v>
      </c>
      <c r="Q123" s="12">
        <v>43634</v>
      </c>
      <c r="R123" s="10">
        <v>27.73</v>
      </c>
      <c r="S123" s="12">
        <v>43634</v>
      </c>
      <c r="T123" s="10">
        <v>11.92</v>
      </c>
      <c r="U123" s="109">
        <v>43634</v>
      </c>
      <c r="V123" s="10">
        <v>10.68</v>
      </c>
      <c r="W123" s="1"/>
      <c r="X123" s="3"/>
      <c r="Y123" s="3"/>
    </row>
    <row r="124" spans="1:25">
      <c r="A124" s="12">
        <v>43635</v>
      </c>
      <c r="B124" s="10">
        <v>31.98</v>
      </c>
      <c r="C124" s="12">
        <v>43635</v>
      </c>
      <c r="D124" s="10">
        <v>24.852399999999999</v>
      </c>
      <c r="E124" s="12">
        <v>43635</v>
      </c>
      <c r="F124" s="10">
        <v>48.32</v>
      </c>
      <c r="G124" s="12">
        <v>43635</v>
      </c>
      <c r="H124" s="10">
        <v>30.02</v>
      </c>
      <c r="I124" s="12">
        <v>43635</v>
      </c>
      <c r="J124" s="10">
        <v>31.43</v>
      </c>
      <c r="K124" s="12">
        <v>43635</v>
      </c>
      <c r="L124" s="10">
        <v>21.68</v>
      </c>
      <c r="M124" s="12">
        <v>43635</v>
      </c>
      <c r="N124" s="10">
        <v>23.61</v>
      </c>
      <c r="O124" s="12">
        <v>43635</v>
      </c>
      <c r="P124" s="10">
        <v>19.23</v>
      </c>
      <c r="Q124" s="12">
        <v>43635</v>
      </c>
      <c r="R124" s="10">
        <v>27.67</v>
      </c>
      <c r="S124" s="12">
        <v>43635</v>
      </c>
      <c r="T124" s="10">
        <v>11.92</v>
      </c>
      <c r="U124" s="109">
        <v>43635</v>
      </c>
      <c r="V124" s="10">
        <v>10.68</v>
      </c>
      <c r="W124" s="1"/>
      <c r="X124" s="3"/>
      <c r="Y124" s="3"/>
    </row>
    <row r="125" spans="1:25">
      <c r="A125" s="12">
        <v>43636</v>
      </c>
      <c r="B125" s="10">
        <v>32.01</v>
      </c>
      <c r="C125" s="12">
        <v>43636</v>
      </c>
      <c r="D125" s="10">
        <v>24.94</v>
      </c>
      <c r="E125" s="12">
        <v>43636</v>
      </c>
      <c r="F125" s="10">
        <v>48.46</v>
      </c>
      <c r="G125" s="12">
        <v>43636</v>
      </c>
      <c r="H125" s="10">
        <v>30.06</v>
      </c>
      <c r="I125" s="12">
        <v>43636</v>
      </c>
      <c r="J125" s="10">
        <v>31.6</v>
      </c>
      <c r="K125" s="12">
        <v>43636</v>
      </c>
      <c r="L125" s="10">
        <v>21.7</v>
      </c>
      <c r="M125" s="12">
        <v>43636</v>
      </c>
      <c r="N125" s="10">
        <v>23.72</v>
      </c>
      <c r="O125" s="12">
        <v>43636</v>
      </c>
      <c r="P125" s="10">
        <v>19.28</v>
      </c>
      <c r="Q125" s="12">
        <v>43636</v>
      </c>
      <c r="R125" s="10">
        <v>27.69</v>
      </c>
      <c r="S125" s="12">
        <v>43636</v>
      </c>
      <c r="T125" s="10">
        <v>11.93</v>
      </c>
      <c r="U125" s="109">
        <v>43636</v>
      </c>
      <c r="V125" s="10">
        <v>10.76</v>
      </c>
      <c r="W125" s="1"/>
      <c r="X125" s="3"/>
      <c r="Y125" s="3"/>
    </row>
    <row r="126" spans="1:25">
      <c r="A126" s="12">
        <v>43637</v>
      </c>
      <c r="B126" s="10">
        <v>31.95</v>
      </c>
      <c r="C126" s="12">
        <v>43637</v>
      </c>
      <c r="D126" s="10">
        <v>24.852499999999999</v>
      </c>
      <c r="E126" s="12">
        <v>43637</v>
      </c>
      <c r="F126" s="10">
        <v>48.45</v>
      </c>
      <c r="G126" s="12">
        <v>43637</v>
      </c>
      <c r="H126" s="10">
        <v>30.004999999999999</v>
      </c>
      <c r="I126" s="12">
        <v>43637</v>
      </c>
      <c r="J126" s="10">
        <v>31.52</v>
      </c>
      <c r="K126" s="12">
        <v>43637</v>
      </c>
      <c r="L126" s="10">
        <v>21.68</v>
      </c>
      <c r="M126" s="12">
        <v>43637</v>
      </c>
      <c r="N126" s="10">
        <v>23.66</v>
      </c>
      <c r="O126" s="12">
        <v>43637</v>
      </c>
      <c r="P126" s="10">
        <v>19.25</v>
      </c>
      <c r="Q126" s="12">
        <v>43637</v>
      </c>
      <c r="R126" s="10">
        <v>27.67</v>
      </c>
      <c r="S126" s="12">
        <v>43637</v>
      </c>
      <c r="T126" s="10">
        <v>11.9</v>
      </c>
      <c r="U126" s="109">
        <v>43637</v>
      </c>
      <c r="V126" s="10">
        <v>10.72</v>
      </c>
      <c r="W126" s="1"/>
      <c r="X126" s="3"/>
      <c r="Y126" s="3"/>
    </row>
    <row r="127" spans="1:25">
      <c r="A127" s="12">
        <v>43640</v>
      </c>
      <c r="B127" s="10">
        <v>32</v>
      </c>
      <c r="C127" s="12">
        <v>43640</v>
      </c>
      <c r="D127" s="10">
        <v>24.84</v>
      </c>
      <c r="E127" s="12">
        <v>43640</v>
      </c>
      <c r="F127" s="10">
        <v>48.24</v>
      </c>
      <c r="G127" s="12">
        <v>43640</v>
      </c>
      <c r="H127" s="10">
        <v>29.98</v>
      </c>
      <c r="I127" s="12">
        <v>43640</v>
      </c>
      <c r="J127" s="10">
        <v>31.43</v>
      </c>
      <c r="K127" s="12">
        <v>43640</v>
      </c>
      <c r="L127" s="10">
        <v>21.72</v>
      </c>
      <c r="M127" s="12">
        <v>43640</v>
      </c>
      <c r="N127" s="10">
        <v>23.69</v>
      </c>
      <c r="O127" s="12">
        <v>43640</v>
      </c>
      <c r="P127" s="10">
        <v>19.27</v>
      </c>
      <c r="Q127" s="12">
        <v>43640</v>
      </c>
      <c r="R127" s="10">
        <v>27.69</v>
      </c>
      <c r="S127" s="12">
        <v>43640</v>
      </c>
      <c r="T127" s="10">
        <v>11.92</v>
      </c>
      <c r="U127" s="109">
        <v>43640</v>
      </c>
      <c r="V127" s="10">
        <v>10.71</v>
      </c>
      <c r="W127" s="1"/>
      <c r="X127" s="3"/>
      <c r="Y127" s="3"/>
    </row>
    <row r="128" spans="1:25">
      <c r="A128" s="12">
        <v>43641</v>
      </c>
      <c r="B128" s="10">
        <v>32.020000000000003</v>
      </c>
      <c r="C128" s="12">
        <v>43641</v>
      </c>
      <c r="D128" s="10">
        <v>24.61</v>
      </c>
      <c r="E128" s="12">
        <v>43641</v>
      </c>
      <c r="F128" s="10">
        <v>47.77</v>
      </c>
      <c r="G128" s="12">
        <v>43641</v>
      </c>
      <c r="H128" s="10">
        <v>29.77</v>
      </c>
      <c r="I128" s="12">
        <v>43641</v>
      </c>
      <c r="J128" s="10">
        <v>31.09</v>
      </c>
      <c r="K128" s="12">
        <v>43641</v>
      </c>
      <c r="L128" s="10">
        <v>21.75</v>
      </c>
      <c r="M128" s="12">
        <v>43641</v>
      </c>
      <c r="N128" s="10">
        <v>23.64</v>
      </c>
      <c r="O128" s="12">
        <v>43641</v>
      </c>
      <c r="P128" s="10">
        <v>19.11</v>
      </c>
      <c r="Q128" s="12">
        <v>43641</v>
      </c>
      <c r="R128" s="10">
        <v>27.695</v>
      </c>
      <c r="S128" s="12">
        <v>43641</v>
      </c>
      <c r="T128" s="10">
        <v>11.93</v>
      </c>
      <c r="U128" s="109">
        <v>43641</v>
      </c>
      <c r="V128" s="10">
        <v>10.57</v>
      </c>
      <c r="W128" s="1"/>
      <c r="X128" s="3"/>
      <c r="Y128" s="3"/>
    </row>
    <row r="129" spans="1:25">
      <c r="A129" s="12">
        <v>43642</v>
      </c>
      <c r="B129" s="10">
        <v>31.92</v>
      </c>
      <c r="C129" s="12">
        <v>43642</v>
      </c>
      <c r="D129" s="10">
        <v>24.5091</v>
      </c>
      <c r="E129" s="12">
        <v>43642</v>
      </c>
      <c r="F129" s="10">
        <v>47.48</v>
      </c>
      <c r="G129" s="12">
        <v>43642</v>
      </c>
      <c r="H129" s="10">
        <v>29.7</v>
      </c>
      <c r="I129" s="12">
        <v>43642</v>
      </c>
      <c r="J129" s="10">
        <v>31.25</v>
      </c>
      <c r="K129" s="12">
        <v>43642</v>
      </c>
      <c r="L129" s="10">
        <v>21.7</v>
      </c>
      <c r="M129" s="12">
        <v>43642</v>
      </c>
      <c r="N129" s="10">
        <v>23.57</v>
      </c>
      <c r="O129" s="12">
        <v>43642</v>
      </c>
      <c r="P129" s="10">
        <v>19.18</v>
      </c>
      <c r="Q129" s="12">
        <v>43642</v>
      </c>
      <c r="R129" s="10">
        <v>27.655000000000001</v>
      </c>
      <c r="S129" s="12">
        <v>43642</v>
      </c>
      <c r="T129" s="10">
        <v>11.89</v>
      </c>
      <c r="U129" s="109">
        <v>43642</v>
      </c>
      <c r="V129" s="10">
        <v>10.62</v>
      </c>
      <c r="W129" s="1"/>
      <c r="X129" s="3"/>
      <c r="Y129" s="3"/>
    </row>
    <row r="130" spans="1:25">
      <c r="A130" s="12">
        <v>43643</v>
      </c>
      <c r="B130" s="10">
        <v>31.93</v>
      </c>
      <c r="C130" s="12">
        <v>43643</v>
      </c>
      <c r="D130" s="10">
        <v>24.54</v>
      </c>
      <c r="E130" s="12">
        <v>43643</v>
      </c>
      <c r="F130" s="10">
        <v>47.63</v>
      </c>
      <c r="G130" s="12">
        <v>43643</v>
      </c>
      <c r="H130" s="10">
        <v>29.72</v>
      </c>
      <c r="I130" s="12">
        <v>43643</v>
      </c>
      <c r="J130" s="10">
        <v>31.45</v>
      </c>
      <c r="K130" s="12">
        <v>43643</v>
      </c>
      <c r="L130" s="10">
        <v>21.74</v>
      </c>
      <c r="M130" s="12">
        <v>43643</v>
      </c>
      <c r="N130" s="10">
        <v>23.73</v>
      </c>
      <c r="O130" s="12">
        <v>43643</v>
      </c>
      <c r="P130" s="10">
        <v>19.18</v>
      </c>
      <c r="Q130" s="12">
        <v>43643</v>
      </c>
      <c r="R130" s="10">
        <v>27.65</v>
      </c>
      <c r="S130" s="12">
        <v>43643</v>
      </c>
      <c r="T130" s="10">
        <v>11.91</v>
      </c>
      <c r="U130" s="109">
        <v>43643</v>
      </c>
      <c r="V130" s="10">
        <v>10.68</v>
      </c>
      <c r="W130" s="1"/>
      <c r="X130" s="3"/>
      <c r="Y130" s="3"/>
    </row>
    <row r="131" spans="1:25">
      <c r="A131" s="12">
        <v>43644</v>
      </c>
      <c r="B131" s="10">
        <v>32.020000000000003</v>
      </c>
      <c r="C131" s="12">
        <v>43644</v>
      </c>
      <c r="D131" s="10">
        <v>24.6663</v>
      </c>
      <c r="E131" s="12">
        <v>43644</v>
      </c>
      <c r="F131" s="10">
        <v>47.85</v>
      </c>
      <c r="G131" s="12">
        <v>43644</v>
      </c>
      <c r="H131" s="10">
        <v>29.94</v>
      </c>
      <c r="I131" s="12">
        <v>43644</v>
      </c>
      <c r="J131" s="10">
        <v>31.35</v>
      </c>
      <c r="K131" s="12">
        <v>43644</v>
      </c>
      <c r="L131" s="10">
        <v>21.78</v>
      </c>
      <c r="M131" s="12">
        <v>43644</v>
      </c>
      <c r="N131" s="10">
        <v>23.78</v>
      </c>
      <c r="O131" s="12">
        <v>43644</v>
      </c>
      <c r="P131" s="10">
        <v>19.29</v>
      </c>
      <c r="Q131" s="12">
        <v>43644</v>
      </c>
      <c r="R131" s="10">
        <v>27.66</v>
      </c>
      <c r="S131" s="12">
        <v>43644</v>
      </c>
      <c r="T131" s="10">
        <v>11.91</v>
      </c>
      <c r="U131" s="109">
        <v>43644</v>
      </c>
      <c r="V131" s="10">
        <v>10.69</v>
      </c>
      <c r="W131" s="1"/>
      <c r="X131" s="3"/>
      <c r="Y131" s="3"/>
    </row>
    <row r="132" spans="1:25">
      <c r="A132" s="12">
        <v>43648</v>
      </c>
      <c r="B132" s="10">
        <v>32</v>
      </c>
      <c r="C132" s="12">
        <v>43648</v>
      </c>
      <c r="D132" s="10">
        <v>24.8</v>
      </c>
      <c r="E132" s="12">
        <v>43648</v>
      </c>
      <c r="F132" s="10">
        <v>48.45</v>
      </c>
      <c r="G132" s="12">
        <v>43648</v>
      </c>
      <c r="H132" s="10">
        <v>30.175000000000001</v>
      </c>
      <c r="I132" s="12">
        <v>43648</v>
      </c>
      <c r="J132" s="10">
        <v>31.68</v>
      </c>
      <c r="K132" s="12">
        <v>43648</v>
      </c>
      <c r="L132" s="10">
        <v>21.76</v>
      </c>
      <c r="M132" s="12">
        <v>43648</v>
      </c>
      <c r="N132" s="10">
        <v>23.85</v>
      </c>
      <c r="O132" s="12">
        <v>43648</v>
      </c>
      <c r="P132" s="10">
        <v>19.28</v>
      </c>
      <c r="Q132" s="12">
        <v>43648</v>
      </c>
      <c r="R132" s="10">
        <v>27.64</v>
      </c>
      <c r="S132" s="12">
        <v>43648</v>
      </c>
      <c r="T132" s="10">
        <v>11.92</v>
      </c>
      <c r="U132" s="109">
        <v>43648</v>
      </c>
      <c r="V132" s="10">
        <v>10.8</v>
      </c>
      <c r="W132" s="1"/>
      <c r="X132" s="3"/>
      <c r="Y132" s="3"/>
    </row>
    <row r="133" spans="1:25">
      <c r="A133" s="12">
        <v>43649</v>
      </c>
      <c r="B133" s="10">
        <v>32.07</v>
      </c>
      <c r="C133" s="12">
        <v>43649</v>
      </c>
      <c r="D133" s="10">
        <v>24.99</v>
      </c>
      <c r="E133" s="12">
        <v>43649</v>
      </c>
      <c r="F133" s="10">
        <v>48.65</v>
      </c>
      <c r="G133" s="12">
        <v>43649</v>
      </c>
      <c r="H133" s="10">
        <v>30.28</v>
      </c>
      <c r="I133" s="12">
        <v>43649</v>
      </c>
      <c r="J133" s="10">
        <v>31.79</v>
      </c>
      <c r="K133" s="12">
        <v>43649</v>
      </c>
      <c r="L133" s="10">
        <v>21.8</v>
      </c>
      <c r="M133" s="12">
        <v>43649</v>
      </c>
      <c r="N133" s="10">
        <v>23.95</v>
      </c>
      <c r="O133" s="12">
        <v>43649</v>
      </c>
      <c r="P133" s="10">
        <v>19.23</v>
      </c>
      <c r="Q133" s="12">
        <v>43649</v>
      </c>
      <c r="R133" s="10">
        <v>27.65</v>
      </c>
      <c r="S133" s="12">
        <v>43649</v>
      </c>
      <c r="T133" s="10">
        <v>11.94</v>
      </c>
      <c r="U133" s="109">
        <v>43649</v>
      </c>
      <c r="V133" s="10">
        <v>10.76</v>
      </c>
      <c r="W133" s="1"/>
      <c r="X133" s="3"/>
      <c r="Y133" s="3"/>
    </row>
    <row r="134" spans="1:25">
      <c r="A134" s="12">
        <v>43650</v>
      </c>
      <c r="B134" s="10">
        <v>32.06</v>
      </c>
      <c r="C134" s="12">
        <v>43650</v>
      </c>
      <c r="D134" s="10">
        <v>24.99</v>
      </c>
      <c r="E134" s="12">
        <v>43650</v>
      </c>
      <c r="F134" s="10">
        <v>48.68</v>
      </c>
      <c r="G134" s="12">
        <v>43650</v>
      </c>
      <c r="H134" s="10">
        <v>30.28</v>
      </c>
      <c r="I134" s="12">
        <v>43650</v>
      </c>
      <c r="J134" s="10">
        <v>31.6</v>
      </c>
      <c r="K134" s="12">
        <v>43650</v>
      </c>
      <c r="L134" s="10">
        <v>21.77</v>
      </c>
      <c r="M134" s="12">
        <v>43650</v>
      </c>
      <c r="N134" s="10">
        <v>23.98</v>
      </c>
      <c r="O134" s="12">
        <v>43650</v>
      </c>
      <c r="P134" s="10">
        <v>19.28</v>
      </c>
      <c r="Q134" s="12">
        <v>43650</v>
      </c>
      <c r="R134" s="10">
        <v>27.64</v>
      </c>
      <c r="S134" s="12">
        <v>43650</v>
      </c>
      <c r="T134" s="10">
        <v>11.93</v>
      </c>
      <c r="U134" s="109">
        <v>43650</v>
      </c>
      <c r="V134" s="10">
        <v>10.76</v>
      </c>
      <c r="W134" s="1"/>
      <c r="X134" s="3"/>
      <c r="Y134" s="3"/>
    </row>
    <row r="135" spans="1:25">
      <c r="A135" s="12">
        <v>43651</v>
      </c>
      <c r="B135" s="10">
        <v>31.84</v>
      </c>
      <c r="C135" s="12">
        <v>43651</v>
      </c>
      <c r="D135" s="10">
        <v>24.93</v>
      </c>
      <c r="E135" s="12">
        <v>43651</v>
      </c>
      <c r="F135" s="10">
        <v>48.58</v>
      </c>
      <c r="G135" s="12">
        <v>43651</v>
      </c>
      <c r="H135" s="10">
        <v>30.05</v>
      </c>
      <c r="I135" s="12">
        <v>43651</v>
      </c>
      <c r="J135" s="10">
        <v>31.3</v>
      </c>
      <c r="K135" s="12">
        <v>43651</v>
      </c>
      <c r="L135" s="10">
        <v>21.67</v>
      </c>
      <c r="M135" s="12">
        <v>43651</v>
      </c>
      <c r="N135" s="10">
        <v>23.73</v>
      </c>
      <c r="O135" s="12">
        <v>43651</v>
      </c>
      <c r="P135" s="10">
        <v>19.27</v>
      </c>
      <c r="Q135" s="12">
        <v>43651</v>
      </c>
      <c r="R135" s="10">
        <v>27.56</v>
      </c>
      <c r="S135" s="12">
        <v>43651</v>
      </c>
      <c r="T135" s="10">
        <v>11.85</v>
      </c>
      <c r="U135" s="109">
        <v>43651</v>
      </c>
      <c r="V135" s="10">
        <v>10.71</v>
      </c>
      <c r="W135" s="1"/>
      <c r="X135" s="3"/>
      <c r="Y135" s="3"/>
    </row>
    <row r="136" spans="1:25">
      <c r="A136" s="12">
        <v>43654</v>
      </c>
      <c r="B136" s="10">
        <v>31.81</v>
      </c>
      <c r="C136" s="12">
        <v>43654</v>
      </c>
      <c r="D136" s="10">
        <v>24.815000000000001</v>
      </c>
      <c r="E136" s="12">
        <v>43654</v>
      </c>
      <c r="F136" s="10">
        <v>48.42</v>
      </c>
      <c r="G136" s="12">
        <v>43654</v>
      </c>
      <c r="H136" s="10">
        <v>29.96</v>
      </c>
      <c r="I136" s="12">
        <v>43654</v>
      </c>
      <c r="J136" s="10">
        <v>31.22</v>
      </c>
      <c r="K136" s="12">
        <v>43654</v>
      </c>
      <c r="L136" s="10">
        <v>21.65</v>
      </c>
      <c r="M136" s="12">
        <v>43654</v>
      </c>
      <c r="N136" s="10">
        <v>23.7</v>
      </c>
      <c r="O136" s="12">
        <v>43654</v>
      </c>
      <c r="P136" s="10">
        <v>19.2</v>
      </c>
      <c r="Q136" s="12">
        <v>43654</v>
      </c>
      <c r="R136" s="10">
        <v>27.53</v>
      </c>
      <c r="S136" s="12">
        <v>43654</v>
      </c>
      <c r="T136" s="10">
        <v>11.85</v>
      </c>
      <c r="U136" s="109">
        <v>43654</v>
      </c>
      <c r="V136" s="10">
        <v>10.57</v>
      </c>
      <c r="W136" s="1"/>
      <c r="X136" s="3"/>
      <c r="Y136" s="3"/>
    </row>
    <row r="137" spans="1:25">
      <c r="A137" s="12">
        <v>43655</v>
      </c>
      <c r="B137" s="10">
        <v>31.85</v>
      </c>
      <c r="C137" s="12">
        <v>43655</v>
      </c>
      <c r="D137" s="10">
        <v>24.98</v>
      </c>
      <c r="E137" s="12">
        <v>43655</v>
      </c>
      <c r="F137" s="10">
        <v>48.63</v>
      </c>
      <c r="G137" s="12">
        <v>43655</v>
      </c>
      <c r="H137" s="10">
        <v>29.84</v>
      </c>
      <c r="I137" s="12">
        <v>43655</v>
      </c>
      <c r="J137" s="10">
        <v>31.17</v>
      </c>
      <c r="K137" s="12">
        <v>43655</v>
      </c>
      <c r="L137" s="10">
        <v>21.66</v>
      </c>
      <c r="M137" s="12">
        <v>43655</v>
      </c>
      <c r="N137" s="10">
        <v>23.65</v>
      </c>
      <c r="O137" s="12">
        <v>43655</v>
      </c>
      <c r="P137" s="10">
        <v>19.22</v>
      </c>
      <c r="Q137" s="12">
        <v>43655</v>
      </c>
      <c r="R137" s="10">
        <v>27.55</v>
      </c>
      <c r="S137" s="12">
        <v>43655</v>
      </c>
      <c r="T137" s="10">
        <v>11.85</v>
      </c>
      <c r="U137" s="109">
        <v>43655</v>
      </c>
      <c r="V137" s="10">
        <v>10.54</v>
      </c>
      <c r="W137" s="1"/>
      <c r="X137" s="3"/>
      <c r="Y137" s="3"/>
    </row>
    <row r="138" spans="1:25">
      <c r="A138" s="12">
        <v>43656</v>
      </c>
      <c r="B138" s="10">
        <v>31.84</v>
      </c>
      <c r="C138" s="12">
        <v>43656</v>
      </c>
      <c r="D138" s="10">
        <v>24.96</v>
      </c>
      <c r="E138" s="12">
        <v>43656</v>
      </c>
      <c r="F138" s="10">
        <v>48.67</v>
      </c>
      <c r="G138" s="12">
        <v>43656</v>
      </c>
      <c r="H138" s="10">
        <v>29.89</v>
      </c>
      <c r="I138" s="12">
        <v>43656</v>
      </c>
      <c r="J138" s="10">
        <v>31.33</v>
      </c>
      <c r="K138" s="12">
        <v>43656</v>
      </c>
      <c r="L138" s="10">
        <v>21.68</v>
      </c>
      <c r="M138" s="12">
        <v>43656</v>
      </c>
      <c r="N138" s="10">
        <v>23.69</v>
      </c>
      <c r="O138" s="12">
        <v>43656</v>
      </c>
      <c r="P138" s="10">
        <v>19.18</v>
      </c>
      <c r="Q138" s="12">
        <v>43656</v>
      </c>
      <c r="R138" s="10">
        <v>27.59</v>
      </c>
      <c r="S138" s="12">
        <v>43656</v>
      </c>
      <c r="T138" s="10">
        <v>11.86</v>
      </c>
      <c r="U138" s="109">
        <v>43656</v>
      </c>
      <c r="V138" s="10">
        <v>10.61</v>
      </c>
      <c r="W138" s="1"/>
      <c r="X138" s="3"/>
      <c r="Y138" s="3"/>
    </row>
    <row r="139" spans="1:25">
      <c r="A139" s="12">
        <v>43657</v>
      </c>
      <c r="B139" s="10">
        <v>31.76</v>
      </c>
      <c r="C139" s="12">
        <v>43657</v>
      </c>
      <c r="D139" s="10">
        <v>24.95</v>
      </c>
      <c r="E139" s="12">
        <v>43657</v>
      </c>
      <c r="F139" s="10">
        <v>48.68</v>
      </c>
      <c r="G139" s="12">
        <v>43657</v>
      </c>
      <c r="H139" s="10">
        <v>29.84</v>
      </c>
      <c r="I139" s="12">
        <v>43657</v>
      </c>
      <c r="J139" s="10">
        <v>31.26</v>
      </c>
      <c r="K139" s="12">
        <v>43657</v>
      </c>
      <c r="L139" s="10">
        <v>21.63</v>
      </c>
      <c r="M139" s="12">
        <v>43657</v>
      </c>
      <c r="N139" s="10">
        <v>23.58</v>
      </c>
      <c r="O139" s="12">
        <v>43657</v>
      </c>
      <c r="P139" s="10">
        <v>19.13</v>
      </c>
      <c r="Q139" s="12">
        <v>43657</v>
      </c>
      <c r="R139" s="10">
        <v>27.58</v>
      </c>
      <c r="S139" s="12">
        <v>43657</v>
      </c>
      <c r="T139" s="10">
        <v>11.82</v>
      </c>
      <c r="U139" s="109">
        <v>43657</v>
      </c>
      <c r="V139" s="10">
        <v>10.62</v>
      </c>
      <c r="W139" s="1"/>
      <c r="X139" s="3"/>
      <c r="Y139" s="3"/>
    </row>
    <row r="140" spans="1:25">
      <c r="A140" s="12">
        <v>43658</v>
      </c>
      <c r="B140" s="10">
        <v>31.79</v>
      </c>
      <c r="C140" s="12">
        <v>43658</v>
      </c>
      <c r="D140" s="10">
        <v>24.84</v>
      </c>
      <c r="E140" s="12">
        <v>43658</v>
      </c>
      <c r="F140" s="10">
        <v>48.84</v>
      </c>
      <c r="G140" s="12">
        <v>43658</v>
      </c>
      <c r="H140" s="10">
        <v>29.8</v>
      </c>
      <c r="I140" s="12">
        <v>43658</v>
      </c>
      <c r="J140" s="10">
        <v>31.17</v>
      </c>
      <c r="K140" s="12">
        <v>43658</v>
      </c>
      <c r="L140" s="10">
        <v>21.65</v>
      </c>
      <c r="M140" s="12">
        <v>43658</v>
      </c>
      <c r="N140" s="10">
        <v>23.58</v>
      </c>
      <c r="O140" s="12">
        <v>43658</v>
      </c>
      <c r="P140" s="10">
        <v>19.23</v>
      </c>
      <c r="Q140" s="12">
        <v>43658</v>
      </c>
      <c r="R140" s="10">
        <v>27.6</v>
      </c>
      <c r="S140" s="12">
        <v>43658</v>
      </c>
      <c r="T140" s="10">
        <v>11.83</v>
      </c>
      <c r="U140" s="109">
        <v>43658</v>
      </c>
      <c r="V140" s="10">
        <v>10.59</v>
      </c>
      <c r="W140" s="1"/>
      <c r="X140" s="3"/>
      <c r="Y140" s="3"/>
    </row>
    <row r="141" spans="1:25">
      <c r="A141" s="12">
        <v>43661</v>
      </c>
      <c r="B141" s="10">
        <v>31.83</v>
      </c>
      <c r="C141" s="12">
        <v>43661</v>
      </c>
      <c r="D141" s="10">
        <v>24.86</v>
      </c>
      <c r="E141" s="12">
        <v>43661</v>
      </c>
      <c r="F141" s="10">
        <v>48.87</v>
      </c>
      <c r="G141" s="12">
        <v>43661</v>
      </c>
      <c r="H141" s="10">
        <v>29.89</v>
      </c>
      <c r="I141" s="12">
        <v>43661</v>
      </c>
      <c r="J141" s="10">
        <v>31.34</v>
      </c>
      <c r="K141" s="12">
        <v>43661</v>
      </c>
      <c r="L141" s="10">
        <v>21.68</v>
      </c>
      <c r="M141" s="12">
        <v>43661</v>
      </c>
      <c r="N141" s="10">
        <v>23.62</v>
      </c>
      <c r="O141" s="12">
        <v>43661</v>
      </c>
      <c r="P141" s="10">
        <v>19.2</v>
      </c>
      <c r="Q141" s="12">
        <v>43661</v>
      </c>
      <c r="R141" s="10">
        <v>27.62</v>
      </c>
      <c r="S141" s="12">
        <v>43661</v>
      </c>
      <c r="T141" s="10">
        <v>11.85</v>
      </c>
      <c r="U141" s="109">
        <v>43661</v>
      </c>
      <c r="V141" s="10">
        <v>10.66</v>
      </c>
      <c r="W141" s="1"/>
      <c r="X141" s="3"/>
      <c r="Y141" s="3"/>
    </row>
    <row r="142" spans="1:25">
      <c r="A142" s="12">
        <v>43662</v>
      </c>
      <c r="B142" s="10">
        <v>31.8</v>
      </c>
      <c r="C142" s="12">
        <v>43662</v>
      </c>
      <c r="D142" s="10">
        <v>24.860199999999999</v>
      </c>
      <c r="E142" s="12">
        <v>43662</v>
      </c>
      <c r="F142" s="10">
        <v>48.86</v>
      </c>
      <c r="G142" s="12">
        <v>43662</v>
      </c>
      <c r="H142" s="10">
        <v>29.78</v>
      </c>
      <c r="I142" s="12">
        <v>43662</v>
      </c>
      <c r="J142" s="10">
        <v>31.37</v>
      </c>
      <c r="K142" s="12">
        <v>43662</v>
      </c>
      <c r="L142" s="10">
        <v>21.68</v>
      </c>
      <c r="M142" s="12">
        <v>43662</v>
      </c>
      <c r="N142" s="10">
        <v>23.56</v>
      </c>
      <c r="O142" s="12">
        <v>43662</v>
      </c>
      <c r="P142" s="10">
        <v>19.21</v>
      </c>
      <c r="Q142" s="12">
        <v>43662</v>
      </c>
      <c r="R142" s="10">
        <v>27.61</v>
      </c>
      <c r="S142" s="12">
        <v>43662</v>
      </c>
      <c r="T142" s="10">
        <v>11.84</v>
      </c>
      <c r="U142" s="109">
        <v>43662</v>
      </c>
      <c r="V142" s="10">
        <v>10.71</v>
      </c>
      <c r="W142" s="1"/>
      <c r="X142" s="3"/>
      <c r="Y142" s="3"/>
    </row>
    <row r="143" spans="1:25">
      <c r="A143" s="12">
        <v>43663</v>
      </c>
      <c r="B143" s="10">
        <v>31.93</v>
      </c>
      <c r="C143" s="12">
        <v>43663</v>
      </c>
      <c r="D143" s="10">
        <v>24.8063</v>
      </c>
      <c r="E143" s="12">
        <v>43663</v>
      </c>
      <c r="F143" s="10">
        <v>48.45</v>
      </c>
      <c r="G143" s="12">
        <v>43663</v>
      </c>
      <c r="H143" s="10">
        <v>29.71</v>
      </c>
      <c r="I143" s="12">
        <v>43663</v>
      </c>
      <c r="J143" s="10">
        <v>31.18</v>
      </c>
      <c r="K143" s="12">
        <v>43663</v>
      </c>
      <c r="L143" s="10">
        <v>21.74</v>
      </c>
      <c r="M143" s="12">
        <v>43663</v>
      </c>
      <c r="N143" s="10">
        <v>23.67</v>
      </c>
      <c r="O143" s="12">
        <v>43663</v>
      </c>
      <c r="P143" s="10">
        <v>19.23</v>
      </c>
      <c r="Q143" s="12">
        <v>43663</v>
      </c>
      <c r="R143" s="10">
        <v>27.65</v>
      </c>
      <c r="S143" s="12">
        <v>43663</v>
      </c>
      <c r="T143" s="10">
        <v>11.89</v>
      </c>
      <c r="U143" s="109">
        <v>43663</v>
      </c>
      <c r="V143" s="10">
        <v>10.65</v>
      </c>
      <c r="W143" s="1"/>
      <c r="X143" s="3"/>
      <c r="Y143" s="3"/>
    </row>
    <row r="144" spans="1:25">
      <c r="A144" s="12">
        <v>43664</v>
      </c>
      <c r="B144" s="10">
        <v>31.99</v>
      </c>
      <c r="C144" s="12">
        <v>43664</v>
      </c>
      <c r="D144" s="10">
        <v>24.824999999999999</v>
      </c>
      <c r="E144" s="12">
        <v>43664</v>
      </c>
      <c r="F144" s="10">
        <v>48.53</v>
      </c>
      <c r="G144" s="12">
        <v>43664</v>
      </c>
      <c r="H144" s="10">
        <v>29.75</v>
      </c>
      <c r="I144" s="12">
        <v>43664</v>
      </c>
      <c r="J144" s="10">
        <v>31.33</v>
      </c>
      <c r="K144" s="12">
        <v>43664</v>
      </c>
      <c r="L144" s="10">
        <v>21.81</v>
      </c>
      <c r="M144" s="12">
        <v>43664</v>
      </c>
      <c r="N144" s="10">
        <v>23.73</v>
      </c>
      <c r="O144" s="12">
        <v>43664</v>
      </c>
      <c r="P144" s="10">
        <v>19.170000000000002</v>
      </c>
      <c r="Q144" s="12">
        <v>43664</v>
      </c>
      <c r="R144" s="10">
        <v>27.68</v>
      </c>
      <c r="S144" s="12">
        <v>43664</v>
      </c>
      <c r="T144" s="10">
        <v>11.9</v>
      </c>
      <c r="U144" s="109">
        <v>43664</v>
      </c>
      <c r="V144" s="10">
        <v>10.7</v>
      </c>
      <c r="W144" s="1"/>
      <c r="X144" s="3"/>
      <c r="Y144" s="3"/>
    </row>
    <row r="145" spans="1:25">
      <c r="A145" s="12">
        <v>43665</v>
      </c>
      <c r="B145" s="10">
        <v>31.99</v>
      </c>
      <c r="C145" s="12">
        <v>43665</v>
      </c>
      <c r="D145" s="10">
        <v>24.8</v>
      </c>
      <c r="E145" s="12">
        <v>43665</v>
      </c>
      <c r="F145" s="10">
        <v>48.36</v>
      </c>
      <c r="G145" s="12">
        <v>43665</v>
      </c>
      <c r="H145" s="10">
        <v>29.73</v>
      </c>
      <c r="I145" s="12">
        <v>43665</v>
      </c>
      <c r="J145" s="10">
        <v>31.24</v>
      </c>
      <c r="K145" s="12">
        <v>43665</v>
      </c>
      <c r="L145" s="10">
        <v>21.8</v>
      </c>
      <c r="M145" s="12">
        <v>43665</v>
      </c>
      <c r="N145" s="10">
        <v>23.72</v>
      </c>
      <c r="O145" s="12">
        <v>43665</v>
      </c>
      <c r="P145" s="10">
        <v>19.11</v>
      </c>
      <c r="Q145" s="12">
        <v>43665</v>
      </c>
      <c r="R145" s="10">
        <v>27.67</v>
      </c>
      <c r="S145" s="12">
        <v>43665</v>
      </c>
      <c r="T145" s="10">
        <v>11.91</v>
      </c>
      <c r="U145" s="109">
        <v>43665</v>
      </c>
      <c r="V145" s="10">
        <v>10.68</v>
      </c>
      <c r="W145" s="1"/>
      <c r="X145" s="3"/>
      <c r="Y145" s="3"/>
    </row>
    <row r="146" spans="1:25">
      <c r="A146" s="12">
        <v>43668</v>
      </c>
      <c r="B146" s="10">
        <v>32.04</v>
      </c>
      <c r="C146" s="12">
        <v>43668</v>
      </c>
      <c r="D146" s="10">
        <v>24.866399999999999</v>
      </c>
      <c r="E146" s="12">
        <v>43668</v>
      </c>
      <c r="F146" s="10">
        <v>48.67</v>
      </c>
      <c r="G146" s="12">
        <v>43668</v>
      </c>
      <c r="H146" s="10">
        <v>29.91</v>
      </c>
      <c r="I146" s="12">
        <v>43668</v>
      </c>
      <c r="J146" s="10">
        <v>31.37</v>
      </c>
      <c r="K146" s="12">
        <v>43668</v>
      </c>
      <c r="L146" s="10">
        <v>21.81</v>
      </c>
      <c r="M146" s="12">
        <v>43668</v>
      </c>
      <c r="N146" s="10">
        <v>23.78</v>
      </c>
      <c r="O146" s="12">
        <v>43668</v>
      </c>
      <c r="P146" s="10">
        <v>19.18</v>
      </c>
      <c r="Q146" s="12">
        <v>43668</v>
      </c>
      <c r="R146" s="10">
        <v>27.69</v>
      </c>
      <c r="S146" s="12">
        <v>43668</v>
      </c>
      <c r="T146" s="10">
        <v>11.92</v>
      </c>
      <c r="U146" s="109">
        <v>43668</v>
      </c>
      <c r="V146" s="10">
        <v>10.72</v>
      </c>
      <c r="W146" s="1"/>
      <c r="X146" s="3"/>
      <c r="Y146" s="3"/>
    </row>
    <row r="147" spans="1:25">
      <c r="A147" s="12">
        <v>43669</v>
      </c>
      <c r="B147" s="10">
        <v>32.020000000000003</v>
      </c>
      <c r="C147" s="12">
        <v>43669</v>
      </c>
      <c r="D147" s="10">
        <v>24.96</v>
      </c>
      <c r="E147" s="12">
        <v>43669</v>
      </c>
      <c r="F147" s="10">
        <v>49.11</v>
      </c>
      <c r="G147" s="12">
        <v>43669</v>
      </c>
      <c r="H147" s="10">
        <v>30.135000000000002</v>
      </c>
      <c r="I147" s="12">
        <v>43669</v>
      </c>
      <c r="J147" s="10">
        <v>31.49</v>
      </c>
      <c r="K147" s="12">
        <v>43669</v>
      </c>
      <c r="L147" s="10">
        <v>21.81</v>
      </c>
      <c r="M147" s="12">
        <v>43669</v>
      </c>
      <c r="N147" s="10">
        <v>23.79</v>
      </c>
      <c r="O147" s="12">
        <v>43669</v>
      </c>
      <c r="P147" s="10">
        <v>19.28</v>
      </c>
      <c r="Q147" s="12">
        <v>43669</v>
      </c>
      <c r="R147" s="10">
        <v>27.69</v>
      </c>
      <c r="S147" s="12">
        <v>43669</v>
      </c>
      <c r="T147" s="10">
        <v>11.92</v>
      </c>
      <c r="U147" s="109">
        <v>43669</v>
      </c>
      <c r="V147" s="10">
        <v>10.78</v>
      </c>
      <c r="W147" s="1"/>
      <c r="X147" s="3"/>
      <c r="Y147" s="3"/>
    </row>
    <row r="148" spans="1:25">
      <c r="A148" s="12">
        <v>43670</v>
      </c>
      <c r="B148" s="10">
        <v>32.090000000000003</v>
      </c>
      <c r="C148" s="12">
        <v>43670</v>
      </c>
      <c r="D148" s="10">
        <v>25.03</v>
      </c>
      <c r="E148" s="12">
        <v>43670</v>
      </c>
      <c r="F148" s="10">
        <v>49.35</v>
      </c>
      <c r="G148" s="12">
        <v>43670</v>
      </c>
      <c r="H148" s="10">
        <v>30.2</v>
      </c>
      <c r="I148" s="12">
        <v>43670</v>
      </c>
      <c r="J148" s="10">
        <v>31.56</v>
      </c>
      <c r="K148" s="12">
        <v>43670</v>
      </c>
      <c r="L148" s="10">
        <v>21.88</v>
      </c>
      <c r="M148" s="12">
        <v>43670</v>
      </c>
      <c r="N148" s="10">
        <v>23.86</v>
      </c>
      <c r="O148" s="12">
        <v>43670</v>
      </c>
      <c r="P148" s="10">
        <v>19.170000000000002</v>
      </c>
      <c r="Q148" s="12">
        <v>43670</v>
      </c>
      <c r="R148" s="10">
        <v>27.7</v>
      </c>
      <c r="S148" s="12">
        <v>43670</v>
      </c>
      <c r="T148" s="10">
        <v>11.95</v>
      </c>
      <c r="U148" s="109">
        <v>43670</v>
      </c>
      <c r="V148" s="10">
        <v>10.77</v>
      </c>
      <c r="W148" s="1"/>
      <c r="X148" s="3"/>
      <c r="Y148" s="3"/>
    </row>
    <row r="149" spans="1:25">
      <c r="A149" s="12">
        <v>43671</v>
      </c>
      <c r="B149" s="10">
        <v>31.99</v>
      </c>
      <c r="C149" s="12">
        <v>43671</v>
      </c>
      <c r="D149" s="10">
        <v>24.84</v>
      </c>
      <c r="E149" s="12">
        <v>43671</v>
      </c>
      <c r="F149" s="10">
        <v>49.18</v>
      </c>
      <c r="G149" s="12">
        <v>43671</v>
      </c>
      <c r="H149" s="10">
        <v>29.9</v>
      </c>
      <c r="I149" s="12">
        <v>43671</v>
      </c>
      <c r="J149" s="10">
        <v>31.3</v>
      </c>
      <c r="K149" s="12">
        <v>43671</v>
      </c>
      <c r="L149" s="10">
        <v>21.8</v>
      </c>
      <c r="M149" s="12">
        <v>43671</v>
      </c>
      <c r="N149" s="10">
        <v>23.71</v>
      </c>
      <c r="O149" s="12">
        <v>43671</v>
      </c>
      <c r="P149" s="10">
        <v>19.114999999999998</v>
      </c>
      <c r="Q149" s="12">
        <v>43671</v>
      </c>
      <c r="R149" s="10">
        <v>27.65</v>
      </c>
      <c r="S149" s="12">
        <v>43671</v>
      </c>
      <c r="T149" s="10">
        <v>11.94</v>
      </c>
      <c r="U149" s="109">
        <v>43671</v>
      </c>
      <c r="V149" s="10">
        <v>10.71</v>
      </c>
      <c r="W149" s="1"/>
      <c r="X149" s="3"/>
      <c r="Y149" s="3"/>
    </row>
    <row r="150" spans="1:25">
      <c r="A150" s="12">
        <v>43672</v>
      </c>
      <c r="B150" s="10">
        <v>31.98</v>
      </c>
      <c r="C150" s="12">
        <v>43672</v>
      </c>
      <c r="D150" s="10">
        <v>24.908899999999999</v>
      </c>
      <c r="E150" s="12">
        <v>43672</v>
      </c>
      <c r="F150" s="10">
        <v>49.55</v>
      </c>
      <c r="G150" s="12">
        <v>43672</v>
      </c>
      <c r="H150" s="10">
        <v>30.01</v>
      </c>
      <c r="I150" s="12">
        <v>43672</v>
      </c>
      <c r="J150" s="10">
        <v>31.43</v>
      </c>
      <c r="K150" s="12">
        <v>43672</v>
      </c>
      <c r="L150" s="10">
        <v>21.79</v>
      </c>
      <c r="M150" s="12">
        <v>43672</v>
      </c>
      <c r="N150" s="10">
        <v>23.74</v>
      </c>
      <c r="O150" s="12">
        <v>43672</v>
      </c>
      <c r="P150" s="10">
        <v>19.149999999999999</v>
      </c>
      <c r="Q150" s="12">
        <v>43672</v>
      </c>
      <c r="R150" s="10">
        <v>27.65</v>
      </c>
      <c r="S150" s="12">
        <v>43672</v>
      </c>
      <c r="T150" s="10">
        <v>11.93</v>
      </c>
      <c r="U150" s="109">
        <v>43672</v>
      </c>
      <c r="V150" s="10">
        <v>10.71</v>
      </c>
      <c r="W150" s="1"/>
      <c r="X150" s="3"/>
      <c r="Y150" s="3"/>
    </row>
    <row r="151" spans="1:25">
      <c r="A151" s="12">
        <v>43675</v>
      </c>
      <c r="B151" s="10">
        <v>31.95</v>
      </c>
      <c r="C151" s="12">
        <v>43675</v>
      </c>
      <c r="D151" s="10">
        <v>24.83</v>
      </c>
      <c r="E151" s="12">
        <v>43675</v>
      </c>
      <c r="F151" s="10">
        <v>49.45</v>
      </c>
      <c r="G151" s="12">
        <v>43675</v>
      </c>
      <c r="H151" s="10">
        <v>29.97</v>
      </c>
      <c r="I151" s="12">
        <v>43675</v>
      </c>
      <c r="J151" s="10">
        <v>31.31</v>
      </c>
      <c r="K151" s="12">
        <v>43675</v>
      </c>
      <c r="L151" s="10">
        <v>21.78</v>
      </c>
      <c r="M151" s="12">
        <v>43675</v>
      </c>
      <c r="N151" s="10">
        <v>23.73</v>
      </c>
      <c r="O151" s="12">
        <v>43675</v>
      </c>
      <c r="P151" s="10">
        <v>19.14</v>
      </c>
      <c r="Q151" s="12">
        <v>43675</v>
      </c>
      <c r="R151" s="10">
        <v>27.61</v>
      </c>
      <c r="S151" s="12">
        <v>43675</v>
      </c>
      <c r="T151" s="10">
        <v>11.92</v>
      </c>
      <c r="U151" s="109">
        <v>43675</v>
      </c>
      <c r="V151" s="10">
        <v>10.67</v>
      </c>
      <c r="W151" s="1"/>
      <c r="X151" s="3"/>
      <c r="Y151" s="3"/>
    </row>
    <row r="152" spans="1:25">
      <c r="A152" s="12">
        <v>43676</v>
      </c>
      <c r="B152" s="10">
        <v>31.91</v>
      </c>
      <c r="C152" s="12">
        <v>43676</v>
      </c>
      <c r="D152" s="10">
        <v>24.77</v>
      </c>
      <c r="E152" s="12">
        <v>43676</v>
      </c>
      <c r="F152" s="10">
        <v>49.29</v>
      </c>
      <c r="G152" s="12">
        <v>43676</v>
      </c>
      <c r="H152" s="10">
        <v>29.67</v>
      </c>
      <c r="I152" s="12">
        <v>43676</v>
      </c>
      <c r="J152" s="10">
        <v>31.015000000000001</v>
      </c>
      <c r="K152" s="12">
        <v>43676</v>
      </c>
      <c r="L152" s="10">
        <v>21.74</v>
      </c>
      <c r="M152" s="12">
        <v>43676</v>
      </c>
      <c r="N152" s="10">
        <v>23.7</v>
      </c>
      <c r="O152" s="12">
        <v>43676</v>
      </c>
      <c r="P152" s="10">
        <v>19.11</v>
      </c>
      <c r="Q152" s="12">
        <v>43676</v>
      </c>
      <c r="R152" s="10">
        <v>27.59</v>
      </c>
      <c r="S152" s="12">
        <v>43676</v>
      </c>
      <c r="T152" s="10">
        <v>11.91</v>
      </c>
      <c r="U152" s="109">
        <v>43676</v>
      </c>
      <c r="V152" s="10">
        <v>10.59</v>
      </c>
      <c r="W152" s="1"/>
      <c r="X152" s="3"/>
      <c r="Y152" s="3"/>
    </row>
    <row r="153" spans="1:25">
      <c r="A153" s="12">
        <v>43677</v>
      </c>
      <c r="B153" s="10">
        <v>31.96</v>
      </c>
      <c r="C153" s="12">
        <v>43677</v>
      </c>
      <c r="D153" s="10">
        <v>24.71</v>
      </c>
      <c r="E153" s="12">
        <v>43677</v>
      </c>
      <c r="F153" s="10">
        <v>48.98</v>
      </c>
      <c r="G153" s="12">
        <v>43677</v>
      </c>
      <c r="H153" s="10">
        <v>29.3872</v>
      </c>
      <c r="I153" s="12">
        <v>43677</v>
      </c>
      <c r="J153" s="10">
        <v>30.88</v>
      </c>
      <c r="K153" s="12">
        <v>43677</v>
      </c>
      <c r="L153" s="10">
        <v>21.77</v>
      </c>
      <c r="M153" s="12">
        <v>43677</v>
      </c>
      <c r="N153" s="10">
        <v>23.76</v>
      </c>
      <c r="O153" s="12">
        <v>43677</v>
      </c>
      <c r="P153" s="10">
        <v>19.170000000000002</v>
      </c>
      <c r="Q153" s="12">
        <v>43677</v>
      </c>
      <c r="R153" s="10">
        <v>27.59</v>
      </c>
      <c r="S153" s="12">
        <v>43677</v>
      </c>
      <c r="T153" s="10">
        <v>11.91</v>
      </c>
      <c r="U153" s="109">
        <v>43677</v>
      </c>
      <c r="V153" s="10">
        <v>10.54</v>
      </c>
      <c r="W153" s="1"/>
      <c r="X153" s="3"/>
      <c r="Y153" s="3"/>
    </row>
    <row r="154" spans="1:25">
      <c r="A154" s="12">
        <v>43678</v>
      </c>
      <c r="B154" s="10">
        <v>32.17</v>
      </c>
      <c r="C154" s="12">
        <v>43678</v>
      </c>
      <c r="D154" s="10">
        <v>24.65</v>
      </c>
      <c r="E154" s="12">
        <v>43678</v>
      </c>
      <c r="F154" s="10">
        <v>48.57</v>
      </c>
      <c r="G154" s="12">
        <v>43678</v>
      </c>
      <c r="H154" s="10">
        <v>29.49</v>
      </c>
      <c r="I154" s="12">
        <v>43678</v>
      </c>
      <c r="J154" s="10">
        <v>30.22</v>
      </c>
      <c r="K154" s="12">
        <v>43678</v>
      </c>
      <c r="L154" s="10">
        <v>21.89</v>
      </c>
      <c r="M154" s="12">
        <v>43678</v>
      </c>
      <c r="N154" s="10">
        <v>23.93</v>
      </c>
      <c r="O154" s="12">
        <v>43678</v>
      </c>
      <c r="P154" s="10">
        <v>19.149999999999999</v>
      </c>
      <c r="Q154" s="12">
        <v>43678</v>
      </c>
      <c r="R154" s="10">
        <v>27.65</v>
      </c>
      <c r="S154" s="12">
        <v>43678</v>
      </c>
      <c r="T154" s="10">
        <v>11.98</v>
      </c>
      <c r="U154" s="109">
        <v>43678</v>
      </c>
      <c r="V154" s="10">
        <v>10.45</v>
      </c>
      <c r="W154" s="1"/>
      <c r="X154" s="3"/>
      <c r="Y154" s="3"/>
    </row>
    <row r="155" spans="1:25">
      <c r="A155" s="12">
        <v>43679</v>
      </c>
      <c r="B155" s="10">
        <v>32.22</v>
      </c>
      <c r="C155" s="12">
        <v>43679</v>
      </c>
      <c r="D155" s="10">
        <v>24.45</v>
      </c>
      <c r="E155" s="12">
        <v>43679</v>
      </c>
      <c r="F155" s="10">
        <v>48.19</v>
      </c>
      <c r="G155" s="12">
        <v>43679</v>
      </c>
      <c r="H155" s="10">
        <v>29.29</v>
      </c>
      <c r="I155" s="12">
        <v>43679</v>
      </c>
      <c r="J155" s="10">
        <v>29.92</v>
      </c>
      <c r="K155" s="12">
        <v>43679</v>
      </c>
      <c r="L155" s="10">
        <v>21.94</v>
      </c>
      <c r="M155" s="12">
        <v>43679</v>
      </c>
      <c r="N155" s="10">
        <v>23.96</v>
      </c>
      <c r="O155" s="12">
        <v>43679</v>
      </c>
      <c r="P155" s="10">
        <v>19.12</v>
      </c>
      <c r="Q155" s="12">
        <v>43679</v>
      </c>
      <c r="R155" s="10">
        <v>27.67</v>
      </c>
      <c r="S155" s="12">
        <v>43679</v>
      </c>
      <c r="T155" s="10">
        <v>11.98</v>
      </c>
      <c r="U155" s="109">
        <v>43679</v>
      </c>
      <c r="V155" s="10">
        <v>10.31</v>
      </c>
      <c r="W155" s="1"/>
      <c r="X155" s="3"/>
      <c r="Y155" s="3"/>
    </row>
    <row r="156" spans="1:25">
      <c r="A156" s="12">
        <v>43683</v>
      </c>
      <c r="B156" s="10">
        <v>32.47</v>
      </c>
      <c r="C156" s="12">
        <v>43683</v>
      </c>
      <c r="D156" s="10">
        <v>24.24</v>
      </c>
      <c r="E156" s="12">
        <v>43683</v>
      </c>
      <c r="F156" s="10">
        <v>47.58</v>
      </c>
      <c r="G156" s="12">
        <v>43683</v>
      </c>
      <c r="H156" s="10">
        <v>28.91</v>
      </c>
      <c r="I156" s="12">
        <v>43683</v>
      </c>
      <c r="J156" s="10">
        <v>29.36</v>
      </c>
      <c r="K156" s="12">
        <v>43683</v>
      </c>
      <c r="L156" s="10">
        <v>21.96</v>
      </c>
      <c r="M156" s="12">
        <v>43683</v>
      </c>
      <c r="N156" s="10">
        <v>24.09</v>
      </c>
      <c r="O156" s="12">
        <v>43683</v>
      </c>
      <c r="P156" s="10">
        <v>19.04</v>
      </c>
      <c r="Q156" s="12">
        <v>43683</v>
      </c>
      <c r="R156" s="10">
        <v>27.75</v>
      </c>
      <c r="S156" s="12">
        <v>43683</v>
      </c>
      <c r="T156" s="10">
        <v>12.07</v>
      </c>
      <c r="U156" s="109">
        <v>43683</v>
      </c>
      <c r="V156" s="10">
        <v>10.11</v>
      </c>
      <c r="W156" s="1"/>
      <c r="X156" s="3"/>
      <c r="Y156" s="3"/>
    </row>
    <row r="157" spans="1:25">
      <c r="A157" s="12">
        <v>43684</v>
      </c>
      <c r="B157" s="10">
        <v>32.49</v>
      </c>
      <c r="C157" s="12">
        <v>43684</v>
      </c>
      <c r="D157" s="10">
        <v>24.47</v>
      </c>
      <c r="E157" s="12">
        <v>43684</v>
      </c>
      <c r="F157" s="10">
        <v>47.81</v>
      </c>
      <c r="G157" s="12">
        <v>43684</v>
      </c>
      <c r="H157" s="10">
        <v>29.11</v>
      </c>
      <c r="I157" s="12">
        <v>43684</v>
      </c>
      <c r="J157" s="10">
        <v>29.56</v>
      </c>
      <c r="K157" s="12">
        <v>43684</v>
      </c>
      <c r="L157" s="10">
        <v>21.97</v>
      </c>
      <c r="M157" s="12">
        <v>43684</v>
      </c>
      <c r="N157" s="10">
        <v>24.14</v>
      </c>
      <c r="O157" s="12">
        <v>43684</v>
      </c>
      <c r="P157" s="10">
        <v>19.03</v>
      </c>
      <c r="Q157" s="12">
        <v>43684</v>
      </c>
      <c r="R157" s="10">
        <v>27.74</v>
      </c>
      <c r="S157" s="12">
        <v>43684</v>
      </c>
      <c r="T157" s="10">
        <v>12.09</v>
      </c>
      <c r="U157" s="109">
        <v>43684</v>
      </c>
      <c r="V157" s="10">
        <v>10.14</v>
      </c>
      <c r="W157" s="1"/>
      <c r="X157" s="3"/>
      <c r="Y157" s="3"/>
    </row>
    <row r="158" spans="1:25">
      <c r="A158" s="12">
        <v>43685</v>
      </c>
      <c r="B158" s="10">
        <v>32.44</v>
      </c>
      <c r="C158" s="12">
        <v>43685</v>
      </c>
      <c r="D158" s="10">
        <v>24.66</v>
      </c>
      <c r="E158" s="12">
        <v>43685</v>
      </c>
      <c r="F158" s="10">
        <v>48.37</v>
      </c>
      <c r="G158" s="12">
        <v>43685</v>
      </c>
      <c r="H158" s="10">
        <v>29.25</v>
      </c>
      <c r="I158" s="12">
        <v>43685</v>
      </c>
      <c r="J158" s="10">
        <v>29.72</v>
      </c>
      <c r="K158" s="12">
        <v>43685</v>
      </c>
      <c r="L158" s="10">
        <v>21.97</v>
      </c>
      <c r="M158" s="12">
        <v>43685</v>
      </c>
      <c r="N158" s="10">
        <v>24.16</v>
      </c>
      <c r="O158" s="12">
        <v>43685</v>
      </c>
      <c r="P158" s="10">
        <v>19.11</v>
      </c>
      <c r="Q158" s="12">
        <v>43685</v>
      </c>
      <c r="R158" s="10">
        <v>27.73</v>
      </c>
      <c r="S158" s="12">
        <v>43685</v>
      </c>
      <c r="T158" s="10">
        <v>12.07</v>
      </c>
      <c r="U158" s="109">
        <v>43685</v>
      </c>
      <c r="V158" s="10">
        <v>10.27</v>
      </c>
      <c r="W158" s="1"/>
      <c r="X158" s="3"/>
      <c r="Y158" s="3"/>
    </row>
    <row r="159" spans="1:25">
      <c r="A159" s="12">
        <v>43686</v>
      </c>
      <c r="B159" s="10">
        <v>32.4</v>
      </c>
      <c r="C159" s="12">
        <v>43686</v>
      </c>
      <c r="D159" s="10">
        <v>24.58</v>
      </c>
      <c r="E159" s="12">
        <v>43686</v>
      </c>
      <c r="F159" s="10">
        <v>48.02</v>
      </c>
      <c r="G159" s="12">
        <v>43686</v>
      </c>
      <c r="H159" s="10">
        <v>28.975000000000001</v>
      </c>
      <c r="I159" s="12">
        <v>43686</v>
      </c>
      <c r="J159" s="10">
        <v>29.46</v>
      </c>
      <c r="K159" s="12">
        <v>43686</v>
      </c>
      <c r="L159" s="10">
        <v>21.95</v>
      </c>
      <c r="M159" s="12">
        <v>43686</v>
      </c>
      <c r="N159" s="10">
        <v>24.12</v>
      </c>
      <c r="O159" s="12">
        <v>43686</v>
      </c>
      <c r="P159" s="10">
        <v>19.07</v>
      </c>
      <c r="Q159" s="12">
        <v>43686</v>
      </c>
      <c r="R159" s="10">
        <v>27.71</v>
      </c>
      <c r="S159" s="12">
        <v>43686</v>
      </c>
      <c r="T159" s="10">
        <v>12.04</v>
      </c>
      <c r="U159" s="109">
        <v>43686</v>
      </c>
      <c r="V159" s="10">
        <v>10.17</v>
      </c>
      <c r="W159" s="1"/>
      <c r="X159" s="3"/>
      <c r="Y159" s="3"/>
    </row>
    <row r="160" spans="1:25">
      <c r="A160" s="12">
        <v>43689</v>
      </c>
      <c r="B160" s="10">
        <v>32.549999999999997</v>
      </c>
      <c r="C160" s="12">
        <v>43689</v>
      </c>
      <c r="D160" s="10">
        <v>24.43</v>
      </c>
      <c r="E160" s="12">
        <v>43689</v>
      </c>
      <c r="F160" s="10">
        <v>47.53</v>
      </c>
      <c r="G160" s="12">
        <v>43689</v>
      </c>
      <c r="H160" s="10">
        <v>28.72</v>
      </c>
      <c r="I160" s="12">
        <v>43689</v>
      </c>
      <c r="J160" s="10">
        <v>29.1</v>
      </c>
      <c r="K160" s="12">
        <v>43689</v>
      </c>
      <c r="L160" s="10">
        <v>22.02</v>
      </c>
      <c r="M160" s="12">
        <v>43689</v>
      </c>
      <c r="N160" s="10">
        <v>24.25</v>
      </c>
      <c r="O160" s="12">
        <v>43689</v>
      </c>
      <c r="P160" s="10">
        <v>18.940000000000001</v>
      </c>
      <c r="Q160" s="12">
        <v>43689</v>
      </c>
      <c r="R160" s="10">
        <v>27.75</v>
      </c>
      <c r="S160" s="12">
        <v>43689</v>
      </c>
      <c r="T160" s="10">
        <v>12.1</v>
      </c>
      <c r="U160" s="109">
        <v>43689</v>
      </c>
      <c r="V160" s="10">
        <v>10.07</v>
      </c>
      <c r="W160" s="1"/>
      <c r="X160" s="3"/>
      <c r="Y160" s="3"/>
    </row>
    <row r="161" spans="1:25">
      <c r="A161" s="12">
        <v>43690</v>
      </c>
      <c r="B161" s="10">
        <v>32.5</v>
      </c>
      <c r="C161" s="12">
        <v>43690</v>
      </c>
      <c r="D161" s="10">
        <v>24.65</v>
      </c>
      <c r="E161" s="12">
        <v>43690</v>
      </c>
      <c r="F161" s="10">
        <v>48.18</v>
      </c>
      <c r="G161" s="12">
        <v>43690</v>
      </c>
      <c r="H161" s="10">
        <v>28.99</v>
      </c>
      <c r="I161" s="12">
        <v>43690</v>
      </c>
      <c r="J161" s="10">
        <v>29.43</v>
      </c>
      <c r="K161" s="12">
        <v>43690</v>
      </c>
      <c r="L161" s="10">
        <v>21.99</v>
      </c>
      <c r="M161" s="12">
        <v>43690</v>
      </c>
      <c r="N161" s="10">
        <v>24.23</v>
      </c>
      <c r="O161" s="12">
        <v>43690</v>
      </c>
      <c r="P161" s="10">
        <v>19.100000000000001</v>
      </c>
      <c r="Q161" s="12">
        <v>43690</v>
      </c>
      <c r="R161" s="10">
        <v>27.72</v>
      </c>
      <c r="S161" s="12">
        <v>43690</v>
      </c>
      <c r="T161" s="10">
        <v>12.08</v>
      </c>
      <c r="U161" s="109">
        <v>43690</v>
      </c>
      <c r="V161" s="10">
        <v>10.16</v>
      </c>
      <c r="W161" s="1"/>
      <c r="X161" s="3"/>
      <c r="Y161" s="3"/>
    </row>
    <row r="162" spans="1:25">
      <c r="A162" s="12">
        <v>43691</v>
      </c>
      <c r="B162" s="10">
        <v>32.659999999999997</v>
      </c>
      <c r="C162" s="12">
        <v>43691</v>
      </c>
      <c r="D162" s="10">
        <v>24.18</v>
      </c>
      <c r="E162" s="12">
        <v>43691</v>
      </c>
      <c r="F162" s="10">
        <v>47.1</v>
      </c>
      <c r="G162" s="12">
        <v>43691</v>
      </c>
      <c r="H162" s="10">
        <v>28.43</v>
      </c>
      <c r="I162" s="12">
        <v>43691</v>
      </c>
      <c r="J162" s="10">
        <v>28.8</v>
      </c>
      <c r="K162" s="12">
        <v>43691</v>
      </c>
      <c r="L162" s="10">
        <v>22.03</v>
      </c>
      <c r="M162" s="12">
        <v>43691</v>
      </c>
      <c r="N162" s="10">
        <v>24.33</v>
      </c>
      <c r="O162" s="12">
        <v>43691</v>
      </c>
      <c r="P162" s="10">
        <v>18.91</v>
      </c>
      <c r="Q162" s="12">
        <v>43691</v>
      </c>
      <c r="R162" s="10">
        <v>27.75</v>
      </c>
      <c r="S162" s="12">
        <v>43691</v>
      </c>
      <c r="T162" s="10">
        <v>12.14</v>
      </c>
      <c r="U162" s="109">
        <v>43691</v>
      </c>
      <c r="V162" s="10">
        <v>9.9600000000000009</v>
      </c>
      <c r="W162" s="1"/>
      <c r="X162" s="3"/>
      <c r="Y162" s="3"/>
    </row>
    <row r="163" spans="1:25">
      <c r="A163" s="12">
        <v>43692</v>
      </c>
      <c r="B163" s="10">
        <v>32.81</v>
      </c>
      <c r="C163" s="12">
        <v>43692</v>
      </c>
      <c r="D163" s="10">
        <v>24.15</v>
      </c>
      <c r="E163" s="12">
        <v>43692</v>
      </c>
      <c r="F163" s="10">
        <v>47.24</v>
      </c>
      <c r="G163" s="12">
        <v>43692</v>
      </c>
      <c r="H163" s="10">
        <v>28.51</v>
      </c>
      <c r="I163" s="12">
        <v>43692</v>
      </c>
      <c r="J163" s="10">
        <v>29.07</v>
      </c>
      <c r="K163" s="12">
        <v>43692</v>
      </c>
      <c r="L163" s="10">
        <v>22.11</v>
      </c>
      <c r="M163" s="12">
        <v>43692</v>
      </c>
      <c r="N163" s="10">
        <v>24.43</v>
      </c>
      <c r="O163" s="12">
        <v>43692</v>
      </c>
      <c r="P163" s="10">
        <v>18.920000000000002</v>
      </c>
      <c r="Q163" s="12">
        <v>43692</v>
      </c>
      <c r="R163" s="10">
        <v>27.79</v>
      </c>
      <c r="S163" s="12">
        <v>43692</v>
      </c>
      <c r="T163" s="10">
        <v>12.19</v>
      </c>
      <c r="U163" s="109">
        <v>43692</v>
      </c>
      <c r="V163" s="10">
        <v>10.050000000000001</v>
      </c>
      <c r="W163" s="1"/>
      <c r="X163" s="3"/>
      <c r="Y163" s="3"/>
    </row>
    <row r="164" spans="1:25">
      <c r="A164" s="12">
        <v>43693</v>
      </c>
      <c r="B164" s="10">
        <v>32.72</v>
      </c>
      <c r="C164" s="12">
        <v>43693</v>
      </c>
      <c r="D164" s="10">
        <v>24.38</v>
      </c>
      <c r="E164" s="12">
        <v>43693</v>
      </c>
      <c r="F164" s="10">
        <v>47.76</v>
      </c>
      <c r="G164" s="12">
        <v>43693</v>
      </c>
      <c r="H164" s="10">
        <v>28.73</v>
      </c>
      <c r="I164" s="12">
        <v>43693</v>
      </c>
      <c r="J164" s="10">
        <v>29.31</v>
      </c>
      <c r="K164" s="12">
        <v>43693</v>
      </c>
      <c r="L164" s="10">
        <v>22.09</v>
      </c>
      <c r="M164" s="12">
        <v>43693</v>
      </c>
      <c r="N164" s="10">
        <v>24.47</v>
      </c>
      <c r="O164" s="12">
        <v>43693</v>
      </c>
      <c r="P164" s="10">
        <v>19.02</v>
      </c>
      <c r="Q164" s="12">
        <v>43693</v>
      </c>
      <c r="R164" s="10">
        <v>27.77</v>
      </c>
      <c r="S164" s="12">
        <v>43693</v>
      </c>
      <c r="T164" s="10">
        <v>12.15</v>
      </c>
      <c r="U164" s="109">
        <v>43693</v>
      </c>
      <c r="V164" s="10">
        <v>10.14</v>
      </c>
      <c r="W164" s="1"/>
      <c r="X164" s="3"/>
      <c r="Y164" s="3"/>
    </row>
    <row r="165" spans="1:25">
      <c r="A165" s="12">
        <v>43696</v>
      </c>
      <c r="B165" s="10">
        <v>32.61</v>
      </c>
      <c r="C165" s="12">
        <v>43696</v>
      </c>
      <c r="D165" s="10">
        <v>24.61</v>
      </c>
      <c r="E165" s="12">
        <v>43696</v>
      </c>
      <c r="F165" s="10">
        <v>48.58</v>
      </c>
      <c r="G165" s="12">
        <v>43696</v>
      </c>
      <c r="H165" s="10">
        <v>29.06</v>
      </c>
      <c r="I165" s="12">
        <v>43696</v>
      </c>
      <c r="J165" s="10">
        <v>29.56</v>
      </c>
      <c r="K165" s="12">
        <v>43696</v>
      </c>
      <c r="L165" s="10">
        <v>22.03</v>
      </c>
      <c r="M165" s="12">
        <v>43696</v>
      </c>
      <c r="N165" s="10">
        <v>24.38</v>
      </c>
      <c r="O165" s="12">
        <v>43696</v>
      </c>
      <c r="P165" s="10">
        <v>19.03</v>
      </c>
      <c r="Q165" s="12">
        <v>43696</v>
      </c>
      <c r="R165" s="10">
        <v>27.754999999999999</v>
      </c>
      <c r="S165" s="12">
        <v>43696</v>
      </c>
      <c r="T165" s="10">
        <v>12.11</v>
      </c>
      <c r="U165" s="109">
        <v>43696</v>
      </c>
      <c r="V165" s="10">
        <v>10.220000000000001</v>
      </c>
      <c r="W165" s="1"/>
      <c r="X165" s="3"/>
      <c r="Y165" s="3"/>
    </row>
    <row r="166" spans="1:25">
      <c r="A166" s="12">
        <v>43697</v>
      </c>
      <c r="B166" s="10">
        <v>32.64</v>
      </c>
      <c r="C166" s="12">
        <v>43697</v>
      </c>
      <c r="D166" s="10">
        <v>24.42</v>
      </c>
      <c r="E166" s="12">
        <v>43697</v>
      </c>
      <c r="F166" s="10">
        <v>48.13</v>
      </c>
      <c r="G166" s="12">
        <v>43697</v>
      </c>
      <c r="H166" s="10">
        <v>28.91</v>
      </c>
      <c r="I166" s="12">
        <v>43697</v>
      </c>
      <c r="J166" s="10">
        <v>29.62</v>
      </c>
      <c r="K166" s="12">
        <v>43697</v>
      </c>
      <c r="L166" s="10">
        <v>22.04</v>
      </c>
      <c r="M166" s="12">
        <v>43697</v>
      </c>
      <c r="N166" s="10">
        <v>24.54</v>
      </c>
      <c r="O166" s="12">
        <v>43697</v>
      </c>
      <c r="P166" s="10">
        <v>19.13</v>
      </c>
      <c r="Q166" s="12">
        <v>43697</v>
      </c>
      <c r="R166" s="10">
        <v>27.76</v>
      </c>
      <c r="S166" s="12">
        <v>43697</v>
      </c>
      <c r="T166" s="10">
        <v>12.12</v>
      </c>
      <c r="U166" s="109">
        <v>43697</v>
      </c>
      <c r="V166" s="10">
        <v>10.199999999999999</v>
      </c>
      <c r="W166" s="1"/>
      <c r="X166" s="3"/>
      <c r="Y166" s="3"/>
    </row>
    <row r="167" spans="1:25">
      <c r="A167" s="12">
        <v>43698</v>
      </c>
      <c r="B167" s="10">
        <v>32.5</v>
      </c>
      <c r="C167" s="12">
        <v>43698</v>
      </c>
      <c r="D167" s="10">
        <v>24.59</v>
      </c>
      <c r="E167" s="12">
        <v>43698</v>
      </c>
      <c r="F167" s="10">
        <v>48.42</v>
      </c>
      <c r="G167" s="12">
        <v>43698</v>
      </c>
      <c r="H167" s="10">
        <v>29.1</v>
      </c>
      <c r="I167" s="12">
        <v>43698</v>
      </c>
      <c r="J167" s="10">
        <v>29.78</v>
      </c>
      <c r="K167" s="12">
        <v>43698</v>
      </c>
      <c r="L167" s="10">
        <v>21.954999999999998</v>
      </c>
      <c r="M167" s="12">
        <v>43698</v>
      </c>
      <c r="N167" s="10">
        <v>24.58</v>
      </c>
      <c r="O167" s="12">
        <v>43698</v>
      </c>
      <c r="P167" s="10">
        <v>19.21</v>
      </c>
      <c r="Q167" s="12">
        <v>43698</v>
      </c>
      <c r="R167" s="10">
        <v>27.71</v>
      </c>
      <c r="S167" s="12">
        <v>43698</v>
      </c>
      <c r="T167" s="10">
        <v>12.08</v>
      </c>
      <c r="U167" s="109">
        <v>43698</v>
      </c>
      <c r="V167" s="10">
        <v>10.23</v>
      </c>
      <c r="W167" s="1"/>
      <c r="X167" s="3"/>
      <c r="Y167" s="3"/>
    </row>
    <row r="168" spans="1:25">
      <c r="A168" s="12">
        <v>43699</v>
      </c>
      <c r="B168" s="10">
        <v>32.35</v>
      </c>
      <c r="C168" s="12">
        <v>43699</v>
      </c>
      <c r="D168" s="10">
        <v>24.53</v>
      </c>
      <c r="E168" s="12">
        <v>43699</v>
      </c>
      <c r="F168" s="10">
        <v>48.46</v>
      </c>
      <c r="G168" s="12">
        <v>43699</v>
      </c>
      <c r="H168" s="10">
        <v>29.07</v>
      </c>
      <c r="I168" s="12">
        <v>43699</v>
      </c>
      <c r="J168" s="10">
        <v>29.42</v>
      </c>
      <c r="K168" s="12">
        <v>43699</v>
      </c>
      <c r="L168" s="10">
        <v>21.84</v>
      </c>
      <c r="M168" s="12">
        <v>43699</v>
      </c>
      <c r="N168" s="10">
        <v>24.5</v>
      </c>
      <c r="O168" s="12">
        <v>43699</v>
      </c>
      <c r="P168" s="10">
        <v>19.239999999999998</v>
      </c>
      <c r="Q168" s="12">
        <v>43699</v>
      </c>
      <c r="R168" s="10">
        <v>27.68</v>
      </c>
      <c r="S168" s="12">
        <v>43699</v>
      </c>
      <c r="T168" s="10">
        <v>12.03</v>
      </c>
      <c r="U168" s="109">
        <v>43699</v>
      </c>
      <c r="V168" s="10">
        <v>10.09</v>
      </c>
      <c r="W168" s="1"/>
      <c r="X168" s="3"/>
      <c r="Y168" s="3"/>
    </row>
    <row r="169" spans="1:25">
      <c r="A169" s="12">
        <v>43700</v>
      </c>
      <c r="B169" s="10">
        <v>32.53</v>
      </c>
      <c r="C169" s="12">
        <v>43700</v>
      </c>
      <c r="D169" s="10">
        <v>24.18</v>
      </c>
      <c r="E169" s="12">
        <v>43700</v>
      </c>
      <c r="F169" s="10">
        <v>47.17</v>
      </c>
      <c r="G169" s="12">
        <v>43700</v>
      </c>
      <c r="H169" s="10">
        <v>28.66</v>
      </c>
      <c r="I169" s="12">
        <v>43700</v>
      </c>
      <c r="J169" s="10">
        <v>28.97</v>
      </c>
      <c r="K169" s="12">
        <v>43700</v>
      </c>
      <c r="L169" s="10">
        <v>22.01</v>
      </c>
      <c r="M169" s="12">
        <v>43700</v>
      </c>
      <c r="N169" s="10">
        <v>24.56</v>
      </c>
      <c r="O169" s="12">
        <v>43700</v>
      </c>
      <c r="P169" s="10">
        <v>19.14</v>
      </c>
      <c r="Q169" s="12">
        <v>43700</v>
      </c>
      <c r="R169" s="10">
        <v>27.74</v>
      </c>
      <c r="S169" s="12">
        <v>43700</v>
      </c>
      <c r="T169" s="10">
        <v>12.1</v>
      </c>
      <c r="U169" s="109">
        <v>43700</v>
      </c>
      <c r="V169" s="10">
        <v>9.93</v>
      </c>
      <c r="W169" s="1"/>
      <c r="X169" s="3"/>
      <c r="Y169" s="3"/>
    </row>
    <row r="170" spans="1:25">
      <c r="A170" s="12">
        <v>43703</v>
      </c>
      <c r="B170" s="10">
        <v>32.380000000000003</v>
      </c>
      <c r="C170" s="12">
        <v>43703</v>
      </c>
      <c r="D170" s="10">
        <v>24.16</v>
      </c>
      <c r="E170" s="12">
        <v>43703</v>
      </c>
      <c r="F170" s="10">
        <v>47.5</v>
      </c>
      <c r="G170" s="12">
        <v>43703</v>
      </c>
      <c r="H170" s="10">
        <v>28.84</v>
      </c>
      <c r="I170" s="12">
        <v>43703</v>
      </c>
      <c r="J170" s="10">
        <v>29.04</v>
      </c>
      <c r="K170" s="12">
        <v>43703</v>
      </c>
      <c r="L170" s="10">
        <v>21.87</v>
      </c>
      <c r="M170" s="12">
        <v>43703</v>
      </c>
      <c r="N170" s="10">
        <v>24.47</v>
      </c>
      <c r="O170" s="12">
        <v>43703</v>
      </c>
      <c r="P170" s="10">
        <v>19.12</v>
      </c>
      <c r="Q170" s="12">
        <v>43703</v>
      </c>
      <c r="R170" s="10">
        <v>27.67</v>
      </c>
      <c r="S170" s="12">
        <v>43703</v>
      </c>
      <c r="T170" s="10">
        <v>12.07</v>
      </c>
      <c r="U170" s="109">
        <v>43703</v>
      </c>
      <c r="V170" s="10">
        <v>10</v>
      </c>
      <c r="W170" s="1"/>
      <c r="X170" s="3"/>
      <c r="Y170" s="3"/>
    </row>
    <row r="171" spans="1:25">
      <c r="A171" s="12">
        <v>43704</v>
      </c>
      <c r="B171" s="10">
        <v>32.58</v>
      </c>
      <c r="C171" s="12">
        <v>43704</v>
      </c>
      <c r="D171" s="10">
        <v>24.24</v>
      </c>
      <c r="E171" s="12">
        <v>43704</v>
      </c>
      <c r="F171" s="10">
        <v>47.58</v>
      </c>
      <c r="G171" s="12">
        <v>43704</v>
      </c>
      <c r="H171" s="10">
        <v>28.93</v>
      </c>
      <c r="I171" s="12">
        <v>43704</v>
      </c>
      <c r="J171" s="10">
        <v>29.21</v>
      </c>
      <c r="K171" s="12">
        <v>43704</v>
      </c>
      <c r="L171" s="10">
        <v>22.01</v>
      </c>
      <c r="M171" s="12">
        <v>43704</v>
      </c>
      <c r="N171" s="10">
        <v>24.64</v>
      </c>
      <c r="O171" s="12">
        <v>43704</v>
      </c>
      <c r="P171" s="10">
        <v>19.14</v>
      </c>
      <c r="Q171" s="12">
        <v>43704</v>
      </c>
      <c r="R171" s="10">
        <v>27.72</v>
      </c>
      <c r="S171" s="12">
        <v>43704</v>
      </c>
      <c r="T171" s="10">
        <v>12.14</v>
      </c>
      <c r="U171" s="109">
        <v>43704</v>
      </c>
      <c r="V171" s="10">
        <v>10.050000000000001</v>
      </c>
      <c r="W171" s="1"/>
      <c r="X171" s="3"/>
      <c r="Y171" s="3"/>
    </row>
    <row r="172" spans="1:25">
      <c r="A172" s="12">
        <v>43705</v>
      </c>
      <c r="B172" s="10">
        <v>32.61</v>
      </c>
      <c r="C172" s="12">
        <v>43705</v>
      </c>
      <c r="D172" s="10">
        <v>24.3599</v>
      </c>
      <c r="E172" s="12">
        <v>43705</v>
      </c>
      <c r="F172" s="10">
        <v>47.87</v>
      </c>
      <c r="G172" s="12">
        <v>43705</v>
      </c>
      <c r="H172" s="10">
        <v>28.89</v>
      </c>
      <c r="I172" s="12">
        <v>43705</v>
      </c>
      <c r="J172" s="10">
        <v>29.29</v>
      </c>
      <c r="K172" s="12">
        <v>43705</v>
      </c>
      <c r="L172" s="10">
        <v>21.98</v>
      </c>
      <c r="M172" s="12">
        <v>43705</v>
      </c>
      <c r="N172" s="10">
        <v>24.64</v>
      </c>
      <c r="O172" s="12">
        <v>43705</v>
      </c>
      <c r="P172" s="10">
        <v>19.190000000000001</v>
      </c>
      <c r="Q172" s="12">
        <v>43705</v>
      </c>
      <c r="R172" s="10">
        <v>27.72</v>
      </c>
      <c r="S172" s="12">
        <v>43705</v>
      </c>
      <c r="T172" s="10">
        <v>12.16</v>
      </c>
      <c r="U172" s="109">
        <v>43705</v>
      </c>
      <c r="V172" s="10">
        <v>10.08</v>
      </c>
      <c r="W172" s="1"/>
      <c r="X172" s="3"/>
      <c r="Y172" s="3"/>
    </row>
    <row r="173" spans="1:25">
      <c r="A173" s="12">
        <v>43706</v>
      </c>
      <c r="B173" s="10">
        <v>32.549999999999997</v>
      </c>
      <c r="C173" s="12">
        <v>43706</v>
      </c>
      <c r="D173" s="10">
        <v>24.58</v>
      </c>
      <c r="E173" s="12">
        <v>43706</v>
      </c>
      <c r="F173" s="10">
        <v>48.44</v>
      </c>
      <c r="G173" s="12">
        <v>43706</v>
      </c>
      <c r="H173" s="10">
        <v>29.12</v>
      </c>
      <c r="I173" s="12">
        <v>43706</v>
      </c>
      <c r="J173" s="10">
        <v>29.58</v>
      </c>
      <c r="K173" s="12">
        <v>43706</v>
      </c>
      <c r="L173" s="10">
        <v>22</v>
      </c>
      <c r="M173" s="12">
        <v>43706</v>
      </c>
      <c r="N173" s="10">
        <v>24.57</v>
      </c>
      <c r="O173" s="12">
        <v>43706</v>
      </c>
      <c r="P173" s="10">
        <v>19.2</v>
      </c>
      <c r="Q173" s="12">
        <v>43706</v>
      </c>
      <c r="R173" s="10">
        <v>27.72</v>
      </c>
      <c r="S173" s="12">
        <v>43706</v>
      </c>
      <c r="T173" s="10">
        <v>12.14</v>
      </c>
      <c r="U173" s="109">
        <v>43706</v>
      </c>
      <c r="V173" s="10">
        <v>10.16</v>
      </c>
      <c r="W173" s="1"/>
      <c r="X173" s="3"/>
      <c r="Y173" s="3"/>
    </row>
    <row r="174" spans="1:25">
      <c r="A174" s="12">
        <v>43707</v>
      </c>
      <c r="B174" s="10">
        <v>32.53</v>
      </c>
      <c r="C174" s="12">
        <v>43707</v>
      </c>
      <c r="D174" s="10">
        <v>24.64</v>
      </c>
      <c r="E174" s="12">
        <v>43707</v>
      </c>
      <c r="F174" s="10">
        <v>48.57</v>
      </c>
      <c r="G174" s="12">
        <v>43707</v>
      </c>
      <c r="H174" s="10">
        <v>29.175000000000001</v>
      </c>
      <c r="I174" s="12">
        <v>43707</v>
      </c>
      <c r="J174" s="10">
        <v>29.88</v>
      </c>
      <c r="K174" s="12">
        <v>43707</v>
      </c>
      <c r="L174" s="10">
        <v>22</v>
      </c>
      <c r="M174" s="12">
        <v>43707</v>
      </c>
      <c r="N174" s="10">
        <v>24.58</v>
      </c>
      <c r="O174" s="12">
        <v>43707</v>
      </c>
      <c r="P174" s="10">
        <v>19.2</v>
      </c>
      <c r="Q174" s="12">
        <v>43707</v>
      </c>
      <c r="R174" s="10">
        <v>27.75</v>
      </c>
      <c r="S174" s="12">
        <v>43707</v>
      </c>
      <c r="T174" s="10">
        <v>12.1</v>
      </c>
      <c r="U174" s="109">
        <v>43707</v>
      </c>
      <c r="V174" s="10">
        <v>10.25</v>
      </c>
      <c r="W174" s="1"/>
      <c r="X174" s="3"/>
      <c r="Y174" s="3"/>
    </row>
    <row r="175" spans="1:25">
      <c r="A175" s="12">
        <v>43711</v>
      </c>
      <c r="B175" s="10">
        <v>32.590000000000003</v>
      </c>
      <c r="C175" s="12">
        <v>43711</v>
      </c>
      <c r="D175" s="10">
        <v>24.5855</v>
      </c>
      <c r="E175" s="12">
        <v>43711</v>
      </c>
      <c r="F175" s="10">
        <v>48.3</v>
      </c>
      <c r="G175" s="12">
        <v>43711</v>
      </c>
      <c r="H175" s="10">
        <v>29.22</v>
      </c>
      <c r="I175" s="12">
        <v>43711</v>
      </c>
      <c r="J175" s="10">
        <v>29.74</v>
      </c>
      <c r="K175" s="12">
        <v>43711</v>
      </c>
      <c r="L175" s="10">
        <v>22.01</v>
      </c>
      <c r="M175" s="12">
        <v>43711</v>
      </c>
      <c r="N175" s="10">
        <v>24.56</v>
      </c>
      <c r="O175" s="12">
        <v>43711</v>
      </c>
      <c r="P175" s="10">
        <v>19.18</v>
      </c>
      <c r="Q175" s="12">
        <v>43711</v>
      </c>
      <c r="R175" s="10">
        <v>27.72</v>
      </c>
      <c r="S175" s="12">
        <v>43711</v>
      </c>
      <c r="T175" s="10">
        <v>12.12</v>
      </c>
      <c r="U175" s="109">
        <v>43711</v>
      </c>
      <c r="V175" s="10">
        <v>10.18</v>
      </c>
      <c r="W175" s="1"/>
      <c r="X175" s="3"/>
      <c r="Y175" s="3"/>
    </row>
    <row r="176" spans="1:25">
      <c r="A176" s="12">
        <v>43712</v>
      </c>
      <c r="B176" s="10">
        <v>32.58</v>
      </c>
      <c r="C176" s="12">
        <v>43712</v>
      </c>
      <c r="D176" s="10">
        <v>24.6388</v>
      </c>
      <c r="E176" s="12">
        <v>43712</v>
      </c>
      <c r="F176" s="10">
        <v>48.44</v>
      </c>
      <c r="G176" s="12">
        <v>43712</v>
      </c>
      <c r="H176" s="10">
        <v>29.41</v>
      </c>
      <c r="I176" s="12">
        <v>43712</v>
      </c>
      <c r="J176" s="10">
        <v>29.99</v>
      </c>
      <c r="K176" s="12">
        <v>43712</v>
      </c>
      <c r="L176" s="10">
        <v>22.01</v>
      </c>
      <c r="M176" s="12">
        <v>43712</v>
      </c>
      <c r="N176" s="10">
        <v>24.6</v>
      </c>
      <c r="O176" s="12">
        <v>43712</v>
      </c>
      <c r="P176" s="10">
        <v>19.18</v>
      </c>
      <c r="Q176" s="12">
        <v>43712</v>
      </c>
      <c r="R176" s="10">
        <v>27.74</v>
      </c>
      <c r="S176" s="12">
        <v>43712</v>
      </c>
      <c r="T176" s="10">
        <v>12.13</v>
      </c>
      <c r="U176" s="109">
        <v>43712</v>
      </c>
      <c r="V176" s="10">
        <v>10.25</v>
      </c>
      <c r="W176" s="1"/>
      <c r="X176" s="3"/>
      <c r="Y176" s="3"/>
    </row>
    <row r="177" spans="1:25">
      <c r="A177" s="12">
        <v>43713</v>
      </c>
      <c r="B177" s="10">
        <v>32.31</v>
      </c>
      <c r="C177" s="12">
        <v>43713</v>
      </c>
      <c r="D177" s="10">
        <v>24.86</v>
      </c>
      <c r="E177" s="12">
        <v>43713</v>
      </c>
      <c r="F177" s="10">
        <v>49.09</v>
      </c>
      <c r="G177" s="12">
        <v>43713</v>
      </c>
      <c r="H177" s="10">
        <v>29.62</v>
      </c>
      <c r="I177" s="12">
        <v>43713</v>
      </c>
      <c r="J177" s="10">
        <v>30.35</v>
      </c>
      <c r="K177" s="12">
        <v>43713</v>
      </c>
      <c r="L177" s="10">
        <v>21.86</v>
      </c>
      <c r="M177" s="12">
        <v>43713</v>
      </c>
      <c r="N177" s="10">
        <v>24.43</v>
      </c>
      <c r="O177" s="12">
        <v>43713</v>
      </c>
      <c r="P177" s="10">
        <v>19.239999999999998</v>
      </c>
      <c r="Q177" s="12">
        <v>43713</v>
      </c>
      <c r="R177" s="10">
        <v>27.655000000000001</v>
      </c>
      <c r="S177" s="12">
        <v>43713</v>
      </c>
      <c r="T177" s="10">
        <v>12.03</v>
      </c>
      <c r="U177" s="109">
        <v>43713</v>
      </c>
      <c r="V177" s="10">
        <v>10.38</v>
      </c>
      <c r="W177" s="1"/>
      <c r="X177" s="3"/>
      <c r="Y177" s="3"/>
    </row>
    <row r="178" spans="1:25">
      <c r="A178" s="12">
        <v>43714</v>
      </c>
      <c r="B178" s="10">
        <v>32.270000000000003</v>
      </c>
      <c r="C178" s="12">
        <v>43714</v>
      </c>
      <c r="D178" s="10">
        <v>24.818200000000001</v>
      </c>
      <c r="E178" s="12">
        <v>43714</v>
      </c>
      <c r="F178" s="10">
        <v>48.97</v>
      </c>
      <c r="G178" s="12">
        <v>43714</v>
      </c>
      <c r="H178" s="10">
        <v>29.605399999999999</v>
      </c>
      <c r="I178" s="12">
        <v>43714</v>
      </c>
      <c r="J178" s="10">
        <v>30.33</v>
      </c>
      <c r="K178" s="12">
        <v>43714</v>
      </c>
      <c r="L178" s="10">
        <v>21.84</v>
      </c>
      <c r="M178" s="12">
        <v>43714</v>
      </c>
      <c r="N178" s="10">
        <v>24.52</v>
      </c>
      <c r="O178" s="12">
        <v>43714</v>
      </c>
      <c r="P178" s="10">
        <v>19.28</v>
      </c>
      <c r="Q178" s="12">
        <v>43714</v>
      </c>
      <c r="R178" s="10">
        <v>27.61</v>
      </c>
      <c r="S178" s="12">
        <v>43714</v>
      </c>
      <c r="T178" s="10">
        <v>12.03</v>
      </c>
      <c r="U178" s="109">
        <v>43714</v>
      </c>
      <c r="V178" s="10">
        <v>10.36</v>
      </c>
      <c r="W178" s="1"/>
      <c r="X178" s="3"/>
      <c r="Y178" s="3"/>
    </row>
    <row r="179" spans="1:25">
      <c r="A179" s="12">
        <v>43717</v>
      </c>
      <c r="B179" s="10">
        <v>32.18</v>
      </c>
      <c r="C179" s="12">
        <v>43717</v>
      </c>
      <c r="D179" s="10">
        <v>24.76</v>
      </c>
      <c r="E179" s="12">
        <v>43717</v>
      </c>
      <c r="F179" s="10">
        <v>48.91</v>
      </c>
      <c r="G179" s="12">
        <v>43717</v>
      </c>
      <c r="H179" s="10">
        <v>29.6</v>
      </c>
      <c r="I179" s="12">
        <v>43717</v>
      </c>
      <c r="J179" s="10">
        <v>30.41</v>
      </c>
      <c r="K179" s="12">
        <v>43717</v>
      </c>
      <c r="L179" s="10">
        <v>21.77</v>
      </c>
      <c r="M179" s="12">
        <v>43717</v>
      </c>
      <c r="N179" s="10">
        <v>24.34</v>
      </c>
      <c r="O179" s="12">
        <v>43717</v>
      </c>
      <c r="P179" s="10">
        <v>19.295000000000002</v>
      </c>
      <c r="Q179" s="12">
        <v>43717</v>
      </c>
      <c r="R179" s="10">
        <v>27.57</v>
      </c>
      <c r="S179" s="12">
        <v>43717</v>
      </c>
      <c r="T179" s="10">
        <v>11.99</v>
      </c>
      <c r="U179" s="109">
        <v>43717</v>
      </c>
      <c r="V179" s="10">
        <v>10.34</v>
      </c>
      <c r="W179" s="1"/>
      <c r="X179" s="3"/>
      <c r="Y179" s="3"/>
    </row>
    <row r="180" spans="1:25">
      <c r="A180" s="12">
        <v>43718</v>
      </c>
      <c r="B180" s="10">
        <v>31.98</v>
      </c>
      <c r="C180" s="12">
        <v>43718</v>
      </c>
      <c r="D180" s="10">
        <v>24.824999999999999</v>
      </c>
      <c r="E180" s="12">
        <v>43718</v>
      </c>
      <c r="F180" s="10">
        <v>48.82</v>
      </c>
      <c r="G180" s="12">
        <v>43718</v>
      </c>
      <c r="H180" s="10">
        <v>29.59</v>
      </c>
      <c r="I180" s="12">
        <v>43718</v>
      </c>
      <c r="J180" s="10">
        <v>30.33</v>
      </c>
      <c r="K180" s="12">
        <v>43718</v>
      </c>
      <c r="L180" s="10">
        <v>21.68</v>
      </c>
      <c r="M180" s="12">
        <v>43718</v>
      </c>
      <c r="N180" s="10">
        <v>24.14</v>
      </c>
      <c r="O180" s="12">
        <v>43718</v>
      </c>
      <c r="P180" s="10">
        <v>19.29</v>
      </c>
      <c r="Q180" s="12">
        <v>43718</v>
      </c>
      <c r="R180" s="10">
        <v>27.55</v>
      </c>
      <c r="S180" s="12">
        <v>43718</v>
      </c>
      <c r="T180" s="10">
        <v>11.92</v>
      </c>
      <c r="U180" s="109">
        <v>43718</v>
      </c>
      <c r="V180" s="10">
        <v>10.3</v>
      </c>
      <c r="W180" s="1"/>
      <c r="X180" s="3"/>
      <c r="Y180" s="3"/>
    </row>
    <row r="181" spans="1:25">
      <c r="A181" s="12">
        <v>43719</v>
      </c>
      <c r="B181" s="10">
        <v>31.97</v>
      </c>
      <c r="C181" s="12">
        <v>43719</v>
      </c>
      <c r="D181" s="10">
        <v>24.95</v>
      </c>
      <c r="E181" s="12">
        <v>43719</v>
      </c>
      <c r="F181" s="10">
        <v>49.33</v>
      </c>
      <c r="G181" s="12">
        <v>43719</v>
      </c>
      <c r="H181" s="10">
        <v>29.88</v>
      </c>
      <c r="I181" s="12">
        <v>43719</v>
      </c>
      <c r="J181" s="10">
        <v>30.74</v>
      </c>
      <c r="K181" s="12">
        <v>43719</v>
      </c>
      <c r="L181" s="10">
        <v>21.69</v>
      </c>
      <c r="M181" s="12">
        <v>43719</v>
      </c>
      <c r="N181" s="10">
        <v>24.13</v>
      </c>
      <c r="O181" s="12">
        <v>43719</v>
      </c>
      <c r="P181" s="10">
        <v>19.28</v>
      </c>
      <c r="Q181" s="12">
        <v>43719</v>
      </c>
      <c r="R181" s="10">
        <v>27.56</v>
      </c>
      <c r="S181" s="12">
        <v>43719</v>
      </c>
      <c r="T181" s="10">
        <v>11.91</v>
      </c>
      <c r="U181" s="109">
        <v>43719</v>
      </c>
      <c r="V181" s="10">
        <v>10.43</v>
      </c>
      <c r="W181" s="1"/>
      <c r="X181" s="3"/>
      <c r="Y181" s="3"/>
    </row>
    <row r="182" spans="1:25">
      <c r="A182" s="12">
        <v>43720</v>
      </c>
      <c r="B182" s="10">
        <v>31.9</v>
      </c>
      <c r="C182" s="12">
        <v>43720</v>
      </c>
      <c r="D182" s="10">
        <v>25.0379</v>
      </c>
      <c r="E182" s="12">
        <v>43720</v>
      </c>
      <c r="F182" s="10">
        <v>49.63</v>
      </c>
      <c r="G182" s="12">
        <v>43720</v>
      </c>
      <c r="H182" s="10">
        <v>30.09</v>
      </c>
      <c r="I182" s="12">
        <v>43720</v>
      </c>
      <c r="J182" s="10">
        <v>31.01</v>
      </c>
      <c r="K182" s="12">
        <v>43720</v>
      </c>
      <c r="L182" s="10">
        <v>21.63</v>
      </c>
      <c r="M182" s="12">
        <v>43720</v>
      </c>
      <c r="N182" s="10">
        <v>24.07</v>
      </c>
      <c r="O182" s="12">
        <v>43720</v>
      </c>
      <c r="P182" s="10">
        <v>19.27</v>
      </c>
      <c r="Q182" s="12">
        <v>43720</v>
      </c>
      <c r="R182" s="10">
        <v>27.55</v>
      </c>
      <c r="S182" s="12">
        <v>43720</v>
      </c>
      <c r="T182" s="10">
        <v>11.89</v>
      </c>
      <c r="U182" s="109">
        <v>43720</v>
      </c>
      <c r="V182" s="10">
        <v>10.52</v>
      </c>
      <c r="W182" s="1"/>
      <c r="X182" s="3"/>
      <c r="Y182" s="3"/>
    </row>
    <row r="183" spans="1:25">
      <c r="A183" s="12">
        <v>43721</v>
      </c>
      <c r="B183" s="10">
        <v>31.78</v>
      </c>
      <c r="C183" s="12">
        <v>43721</v>
      </c>
      <c r="D183" s="10">
        <v>25.108499999999999</v>
      </c>
      <c r="E183" s="12">
        <v>43721</v>
      </c>
      <c r="F183" s="10">
        <v>49.825000000000003</v>
      </c>
      <c r="G183" s="12">
        <v>43721</v>
      </c>
      <c r="H183" s="10">
        <v>30.4</v>
      </c>
      <c r="I183" s="12">
        <v>43721</v>
      </c>
      <c r="J183" s="10">
        <v>31.33</v>
      </c>
      <c r="K183" s="12">
        <v>43721</v>
      </c>
      <c r="L183" s="10">
        <v>21.6</v>
      </c>
      <c r="M183" s="12">
        <v>43721</v>
      </c>
      <c r="N183" s="10">
        <v>23.86</v>
      </c>
      <c r="O183" s="12">
        <v>43721</v>
      </c>
      <c r="P183" s="10">
        <v>19.285</v>
      </c>
      <c r="Q183" s="12">
        <v>43721</v>
      </c>
      <c r="R183" s="10">
        <v>27.53</v>
      </c>
      <c r="S183" s="12">
        <v>43721</v>
      </c>
      <c r="T183" s="10">
        <v>11.85</v>
      </c>
      <c r="U183" s="109">
        <v>43721</v>
      </c>
      <c r="V183" s="10">
        <v>10.62</v>
      </c>
      <c r="W183" s="1"/>
      <c r="X183" s="3"/>
      <c r="Y183" s="3"/>
    </row>
    <row r="184" spans="1:25">
      <c r="A184" s="12">
        <v>43724</v>
      </c>
      <c r="B184" s="10">
        <v>31.85</v>
      </c>
      <c r="C184" s="12">
        <v>43724</v>
      </c>
      <c r="D184" s="10">
        <v>25.18</v>
      </c>
      <c r="E184" s="12">
        <v>43724</v>
      </c>
      <c r="F184" s="10">
        <v>49.56</v>
      </c>
      <c r="G184" s="12">
        <v>43724</v>
      </c>
      <c r="H184" s="10">
        <v>30.07</v>
      </c>
      <c r="I184" s="12">
        <v>43724</v>
      </c>
      <c r="J184" s="10">
        <v>30.99</v>
      </c>
      <c r="K184" s="12">
        <v>43724</v>
      </c>
      <c r="L184" s="10">
        <v>21.64</v>
      </c>
      <c r="M184" s="12">
        <v>43724</v>
      </c>
      <c r="N184" s="10">
        <v>23.99</v>
      </c>
      <c r="O184" s="12">
        <v>43724</v>
      </c>
      <c r="P184" s="10">
        <v>19.309999999999999</v>
      </c>
      <c r="Q184" s="12">
        <v>43724</v>
      </c>
      <c r="R184" s="10">
        <v>27.55</v>
      </c>
      <c r="S184" s="12">
        <v>43724</v>
      </c>
      <c r="T184" s="10">
        <v>11.88</v>
      </c>
      <c r="U184" s="109">
        <v>43724</v>
      </c>
      <c r="V184" s="10">
        <v>10.5</v>
      </c>
      <c r="W184" s="1"/>
      <c r="X184" s="3"/>
      <c r="Y184" s="3"/>
    </row>
    <row r="185" spans="1:25">
      <c r="A185" s="12">
        <v>43725</v>
      </c>
      <c r="B185" s="10">
        <v>31.97</v>
      </c>
      <c r="C185" s="12">
        <v>43725</v>
      </c>
      <c r="D185" s="10">
        <v>25.32</v>
      </c>
      <c r="E185" s="12">
        <v>43725</v>
      </c>
      <c r="F185" s="10">
        <v>49.66</v>
      </c>
      <c r="G185" s="12">
        <v>43725</v>
      </c>
      <c r="H185" s="10">
        <v>30.23</v>
      </c>
      <c r="I185" s="12">
        <v>43725</v>
      </c>
      <c r="J185" s="10">
        <v>30.99</v>
      </c>
      <c r="K185" s="12">
        <v>43725</v>
      </c>
      <c r="L185" s="10">
        <v>21.7</v>
      </c>
      <c r="M185" s="12">
        <v>43725</v>
      </c>
      <c r="N185" s="10">
        <v>24.05</v>
      </c>
      <c r="O185" s="12">
        <v>43725</v>
      </c>
      <c r="P185" s="10">
        <v>19.350000000000001</v>
      </c>
      <c r="Q185" s="12">
        <v>43725</v>
      </c>
      <c r="R185" s="10">
        <v>27.54</v>
      </c>
      <c r="S185" s="12">
        <v>43725</v>
      </c>
      <c r="T185" s="10">
        <v>11.92</v>
      </c>
      <c r="U185" s="109">
        <v>43725</v>
      </c>
      <c r="V185" s="10">
        <v>10.48</v>
      </c>
      <c r="W185" s="1"/>
      <c r="X185" s="3"/>
      <c r="Y185" s="3"/>
    </row>
    <row r="186" spans="1:25">
      <c r="A186" s="12">
        <v>43726</v>
      </c>
      <c r="B186" s="10">
        <v>32.020000000000003</v>
      </c>
      <c r="C186" s="12">
        <v>43726</v>
      </c>
      <c r="D186" s="10">
        <v>25.28</v>
      </c>
      <c r="E186" s="12">
        <v>43726</v>
      </c>
      <c r="F186" s="10">
        <v>49.86</v>
      </c>
      <c r="G186" s="12">
        <v>43726</v>
      </c>
      <c r="H186" s="10">
        <v>30.24</v>
      </c>
      <c r="I186" s="12">
        <v>43726</v>
      </c>
      <c r="J186" s="10">
        <v>30.96</v>
      </c>
      <c r="K186" s="12">
        <v>43726</v>
      </c>
      <c r="L186" s="10">
        <v>21.72</v>
      </c>
      <c r="M186" s="12">
        <v>43726</v>
      </c>
      <c r="N186" s="10">
        <v>24.11</v>
      </c>
      <c r="O186" s="12">
        <v>43726</v>
      </c>
      <c r="P186" s="10">
        <v>19.32</v>
      </c>
      <c r="Q186" s="12">
        <v>43726</v>
      </c>
      <c r="R186" s="10">
        <v>27.53</v>
      </c>
      <c r="S186" s="12">
        <v>43726</v>
      </c>
      <c r="T186" s="10">
        <v>11.94</v>
      </c>
      <c r="U186" s="109">
        <v>43726</v>
      </c>
      <c r="V186" s="10">
        <v>10.52</v>
      </c>
      <c r="W186" s="1"/>
      <c r="X186" s="3"/>
      <c r="Y186" s="3"/>
    </row>
    <row r="187" spans="1:25">
      <c r="A187" s="12">
        <v>43727</v>
      </c>
      <c r="B187" s="10">
        <v>32.08</v>
      </c>
      <c r="C187" s="12">
        <v>43727</v>
      </c>
      <c r="D187" s="10">
        <v>25.38</v>
      </c>
      <c r="E187" s="12">
        <v>43727</v>
      </c>
      <c r="F187" s="10">
        <v>49.74</v>
      </c>
      <c r="G187" s="12">
        <v>43727</v>
      </c>
      <c r="H187" s="10">
        <v>30.3</v>
      </c>
      <c r="I187" s="12">
        <v>43727</v>
      </c>
      <c r="J187" s="10">
        <v>30.77</v>
      </c>
      <c r="K187" s="12">
        <v>43727</v>
      </c>
      <c r="L187" s="10">
        <v>21.75</v>
      </c>
      <c r="M187" s="12">
        <v>43727</v>
      </c>
      <c r="N187" s="10">
        <v>24.17</v>
      </c>
      <c r="O187" s="12">
        <v>43727</v>
      </c>
      <c r="P187" s="10">
        <v>19.3</v>
      </c>
      <c r="Q187" s="12">
        <v>43727</v>
      </c>
      <c r="R187" s="10">
        <v>27.56</v>
      </c>
      <c r="S187" s="12">
        <v>43727</v>
      </c>
      <c r="T187" s="10">
        <v>11.96</v>
      </c>
      <c r="U187" s="109">
        <v>43727</v>
      </c>
      <c r="V187" s="10">
        <v>10.43</v>
      </c>
      <c r="W187" s="1"/>
      <c r="X187" s="3"/>
      <c r="Y187" s="3"/>
    </row>
    <row r="188" spans="1:25">
      <c r="A188" s="12">
        <v>43728</v>
      </c>
      <c r="B188" s="10">
        <v>32.200000000000003</v>
      </c>
      <c r="C188" s="12">
        <v>43728</v>
      </c>
      <c r="D188" s="10">
        <v>25.4298</v>
      </c>
      <c r="E188" s="12">
        <v>43728</v>
      </c>
      <c r="F188" s="10">
        <v>49.55</v>
      </c>
      <c r="G188" s="12">
        <v>43728</v>
      </c>
      <c r="H188" s="10">
        <v>30.25</v>
      </c>
      <c r="I188" s="12">
        <v>43728</v>
      </c>
      <c r="J188" s="10">
        <v>30.82</v>
      </c>
      <c r="K188" s="12">
        <v>43728</v>
      </c>
      <c r="L188" s="10">
        <v>21.8</v>
      </c>
      <c r="M188" s="12">
        <v>43728</v>
      </c>
      <c r="N188" s="10">
        <v>24.31</v>
      </c>
      <c r="O188" s="12">
        <v>43728</v>
      </c>
      <c r="P188" s="10">
        <v>19.309999999999999</v>
      </c>
      <c r="Q188" s="12">
        <v>43728</v>
      </c>
      <c r="R188" s="10">
        <v>27.57</v>
      </c>
      <c r="S188" s="12">
        <v>43728</v>
      </c>
      <c r="T188" s="10">
        <v>11.99</v>
      </c>
      <c r="U188" s="109">
        <v>43728</v>
      </c>
      <c r="V188" s="10">
        <v>10.52</v>
      </c>
      <c r="W188" s="1"/>
      <c r="X188" s="3"/>
      <c r="Y188" s="3"/>
    </row>
    <row r="189" spans="1:25">
      <c r="A189" s="12">
        <v>43731</v>
      </c>
      <c r="B189" s="10">
        <v>32.25</v>
      </c>
      <c r="C189" s="12">
        <v>43731</v>
      </c>
      <c r="D189" s="10">
        <v>25.3508</v>
      </c>
      <c r="E189" s="12">
        <v>43731</v>
      </c>
      <c r="F189" s="10">
        <v>49.51</v>
      </c>
      <c r="G189" s="12">
        <v>43731</v>
      </c>
      <c r="H189" s="10">
        <v>30.12</v>
      </c>
      <c r="I189" s="12">
        <v>43731</v>
      </c>
      <c r="J189" s="10">
        <v>30.84</v>
      </c>
      <c r="K189" s="12">
        <v>43731</v>
      </c>
      <c r="L189" s="10">
        <v>21.844999999999999</v>
      </c>
      <c r="M189" s="12">
        <v>43731</v>
      </c>
      <c r="N189" s="10">
        <v>24.34</v>
      </c>
      <c r="O189" s="12">
        <v>43731</v>
      </c>
      <c r="P189" s="10">
        <v>19.329999999999998</v>
      </c>
      <c r="Q189" s="12">
        <v>43731</v>
      </c>
      <c r="R189" s="10">
        <v>27.59</v>
      </c>
      <c r="S189" s="12">
        <v>43731</v>
      </c>
      <c r="T189" s="10">
        <v>12.01</v>
      </c>
      <c r="U189" s="109">
        <v>43731</v>
      </c>
      <c r="V189" s="10">
        <v>10.54</v>
      </c>
      <c r="W189" s="1"/>
      <c r="X189" s="3"/>
      <c r="Y189" s="3"/>
    </row>
    <row r="190" spans="1:25">
      <c r="A190" s="12">
        <v>43732</v>
      </c>
      <c r="B190" s="10">
        <v>32.32</v>
      </c>
      <c r="C190" s="12">
        <v>43732</v>
      </c>
      <c r="D190" s="10">
        <v>25.243200000000002</v>
      </c>
      <c r="E190" s="12">
        <v>43732</v>
      </c>
      <c r="F190" s="10">
        <v>49.07</v>
      </c>
      <c r="G190" s="12">
        <v>43732</v>
      </c>
      <c r="H190" s="10">
        <v>29.98</v>
      </c>
      <c r="I190" s="12">
        <v>43732</v>
      </c>
      <c r="J190" s="10">
        <v>30.47</v>
      </c>
      <c r="K190" s="12">
        <v>43732</v>
      </c>
      <c r="L190" s="10">
        <v>21.844999999999999</v>
      </c>
      <c r="M190" s="12">
        <v>43732</v>
      </c>
      <c r="N190" s="10">
        <v>24.33</v>
      </c>
      <c r="O190" s="12">
        <v>43732</v>
      </c>
      <c r="P190" s="10">
        <v>19.2</v>
      </c>
      <c r="Q190" s="12">
        <v>43732</v>
      </c>
      <c r="R190" s="10">
        <v>27.59</v>
      </c>
      <c r="S190" s="12">
        <v>43732</v>
      </c>
      <c r="T190" s="10">
        <v>12.05</v>
      </c>
      <c r="U190" s="109">
        <v>43732</v>
      </c>
      <c r="V190" s="10">
        <v>10.45</v>
      </c>
      <c r="W190" s="1"/>
      <c r="X190" s="3"/>
      <c r="Y190" s="3"/>
    </row>
    <row r="191" spans="1:25">
      <c r="A191" s="12">
        <v>43733</v>
      </c>
      <c r="B191" s="10">
        <v>32.090000000000003</v>
      </c>
      <c r="C191" s="12">
        <v>43733</v>
      </c>
      <c r="D191" s="10">
        <v>25.238399999999999</v>
      </c>
      <c r="E191" s="12">
        <v>43733</v>
      </c>
      <c r="F191" s="10">
        <v>49.39</v>
      </c>
      <c r="G191" s="12">
        <v>43733</v>
      </c>
      <c r="H191" s="10">
        <v>29.99</v>
      </c>
      <c r="I191" s="12">
        <v>43733</v>
      </c>
      <c r="J191" s="10">
        <v>30.49</v>
      </c>
      <c r="K191" s="12">
        <v>43733</v>
      </c>
      <c r="L191" s="10">
        <v>21.76</v>
      </c>
      <c r="M191" s="12">
        <v>43733</v>
      </c>
      <c r="N191" s="10">
        <v>24.21</v>
      </c>
      <c r="O191" s="12">
        <v>43733</v>
      </c>
      <c r="P191" s="10">
        <v>19.14</v>
      </c>
      <c r="Q191" s="12">
        <v>43733</v>
      </c>
      <c r="R191" s="10">
        <v>27.54</v>
      </c>
      <c r="S191" s="12">
        <v>43733</v>
      </c>
      <c r="T191" s="10">
        <v>11.98</v>
      </c>
      <c r="U191" s="109">
        <v>43733</v>
      </c>
      <c r="V191" s="10">
        <v>10.44</v>
      </c>
      <c r="W191" s="1"/>
      <c r="X191" s="3"/>
      <c r="Y191" s="3"/>
    </row>
    <row r="192" spans="1:25">
      <c r="A192" s="12">
        <v>43734</v>
      </c>
      <c r="B192" s="10">
        <v>32.14</v>
      </c>
      <c r="C192" s="12">
        <v>43734</v>
      </c>
      <c r="D192" s="10">
        <v>25.261600000000001</v>
      </c>
      <c r="E192" s="12">
        <v>43734</v>
      </c>
      <c r="F192" s="10">
        <v>49.27</v>
      </c>
      <c r="G192" s="12">
        <v>43734</v>
      </c>
      <c r="H192" s="10">
        <v>30.09</v>
      </c>
      <c r="I192" s="12">
        <v>43734</v>
      </c>
      <c r="J192" s="10">
        <v>30.5</v>
      </c>
      <c r="K192" s="12">
        <v>43734</v>
      </c>
      <c r="L192" s="10">
        <v>21.79</v>
      </c>
      <c r="M192" s="12">
        <v>43734</v>
      </c>
      <c r="N192" s="10">
        <v>24.25</v>
      </c>
      <c r="O192" s="12">
        <v>43734</v>
      </c>
      <c r="P192" s="10">
        <v>19.13</v>
      </c>
      <c r="Q192" s="12">
        <v>43734</v>
      </c>
      <c r="R192" s="10">
        <v>27.555</v>
      </c>
      <c r="S192" s="12">
        <v>43734</v>
      </c>
      <c r="T192" s="10">
        <v>12</v>
      </c>
      <c r="U192" s="109">
        <v>43734</v>
      </c>
      <c r="V192" s="10">
        <v>10.49</v>
      </c>
      <c r="W192" s="1"/>
      <c r="X192" s="3"/>
      <c r="Y192" s="3"/>
    </row>
    <row r="193" spans="1:25">
      <c r="A193" s="12">
        <v>43735</v>
      </c>
      <c r="B193" s="10">
        <v>32.159999999999997</v>
      </c>
      <c r="C193" s="12">
        <v>43735</v>
      </c>
      <c r="D193" s="10">
        <v>25.154900000000001</v>
      </c>
      <c r="E193" s="12">
        <v>43735</v>
      </c>
      <c r="F193" s="10">
        <v>48.92</v>
      </c>
      <c r="G193" s="12">
        <v>43735</v>
      </c>
      <c r="H193" s="10">
        <v>29.91</v>
      </c>
      <c r="I193" s="12">
        <v>43735</v>
      </c>
      <c r="J193" s="10">
        <v>30.04</v>
      </c>
      <c r="K193" s="12">
        <v>43735</v>
      </c>
      <c r="L193" s="10">
        <v>21.8</v>
      </c>
      <c r="M193" s="12">
        <v>43735</v>
      </c>
      <c r="N193" s="10">
        <v>24.26</v>
      </c>
      <c r="O193" s="12">
        <v>43735</v>
      </c>
      <c r="P193" s="10">
        <v>19.16</v>
      </c>
      <c r="Q193" s="12">
        <v>43735</v>
      </c>
      <c r="R193" s="10">
        <v>27.56</v>
      </c>
      <c r="S193" s="12">
        <v>43735</v>
      </c>
      <c r="T193" s="10">
        <v>12</v>
      </c>
      <c r="U193" s="109">
        <v>43735</v>
      </c>
      <c r="V193" s="10">
        <v>10.32</v>
      </c>
      <c r="W193" s="1"/>
      <c r="X193" s="3"/>
      <c r="Y193" s="3"/>
    </row>
    <row r="194" spans="1:25">
      <c r="A194" s="12">
        <v>43738</v>
      </c>
      <c r="B194" s="10">
        <v>32.17</v>
      </c>
      <c r="C194" s="12">
        <v>43738</v>
      </c>
      <c r="D194" s="10">
        <v>25.1389</v>
      </c>
      <c r="E194" s="12">
        <v>43738</v>
      </c>
      <c r="F194" s="10">
        <v>49.2</v>
      </c>
      <c r="G194" s="12">
        <v>43738</v>
      </c>
      <c r="H194" s="10">
        <v>29.904499999999999</v>
      </c>
      <c r="I194" s="12">
        <v>43738</v>
      </c>
      <c r="J194" s="10">
        <v>30.21</v>
      </c>
      <c r="K194" s="12">
        <v>43738</v>
      </c>
      <c r="L194" s="10">
        <v>21.81</v>
      </c>
      <c r="M194" s="12">
        <v>43738</v>
      </c>
      <c r="N194" s="10">
        <v>24.32</v>
      </c>
      <c r="O194" s="12">
        <v>43738</v>
      </c>
      <c r="P194" s="10">
        <v>19.16</v>
      </c>
      <c r="Q194" s="12">
        <v>43738</v>
      </c>
      <c r="R194" s="10">
        <v>27.56</v>
      </c>
      <c r="S194" s="12">
        <v>43738</v>
      </c>
      <c r="T194" s="10">
        <v>11.98</v>
      </c>
      <c r="U194" s="109">
        <v>43738</v>
      </c>
      <c r="V194" s="10">
        <v>10.37</v>
      </c>
      <c r="W194" s="1"/>
      <c r="X194" s="3"/>
      <c r="Y194" s="3"/>
    </row>
    <row r="195" spans="1:25">
      <c r="A195" s="12">
        <v>43739</v>
      </c>
      <c r="B195" s="10">
        <v>32.17</v>
      </c>
      <c r="C195" s="12">
        <v>43739</v>
      </c>
      <c r="D195" s="10">
        <v>24.815000000000001</v>
      </c>
      <c r="E195" s="12">
        <v>43739</v>
      </c>
      <c r="F195" s="10">
        <v>48.5</v>
      </c>
      <c r="G195" s="12">
        <v>43739</v>
      </c>
      <c r="H195" s="10">
        <v>29.72</v>
      </c>
      <c r="I195" s="12">
        <v>43739</v>
      </c>
      <c r="J195" s="10">
        <v>29.94</v>
      </c>
      <c r="K195" s="12">
        <v>43739</v>
      </c>
      <c r="L195" s="10">
        <v>21.83</v>
      </c>
      <c r="M195" s="12">
        <v>43739</v>
      </c>
      <c r="N195" s="10">
        <v>24.33</v>
      </c>
      <c r="O195" s="12">
        <v>43739</v>
      </c>
      <c r="P195" s="10">
        <v>19.135000000000002</v>
      </c>
      <c r="Q195" s="12">
        <v>43739</v>
      </c>
      <c r="R195" s="10">
        <v>27.58</v>
      </c>
      <c r="S195" s="12">
        <v>43739</v>
      </c>
      <c r="T195" s="10">
        <v>12</v>
      </c>
      <c r="U195" s="109">
        <v>43739</v>
      </c>
      <c r="V195" s="10">
        <v>10.26</v>
      </c>
      <c r="W195" s="1"/>
      <c r="X195" s="3"/>
      <c r="Y195" s="3"/>
    </row>
    <row r="196" spans="1:25">
      <c r="A196" s="12">
        <v>43740</v>
      </c>
      <c r="B196" s="10">
        <v>32.29</v>
      </c>
      <c r="C196" s="12">
        <v>43740</v>
      </c>
      <c r="D196" s="10">
        <v>24.55</v>
      </c>
      <c r="E196" s="12">
        <v>43740</v>
      </c>
      <c r="F196" s="10">
        <v>47.99</v>
      </c>
      <c r="G196" s="12">
        <v>43740</v>
      </c>
      <c r="H196" s="10">
        <v>29.34</v>
      </c>
      <c r="I196" s="12">
        <v>43740</v>
      </c>
      <c r="J196" s="10">
        <v>29.92</v>
      </c>
      <c r="K196" s="12">
        <v>43740</v>
      </c>
      <c r="L196" s="10">
        <v>21.84</v>
      </c>
      <c r="M196" s="12">
        <v>43740</v>
      </c>
      <c r="N196" s="10">
        <v>24.344999999999999</v>
      </c>
      <c r="O196" s="12">
        <v>43740</v>
      </c>
      <c r="P196" s="10">
        <v>19.02</v>
      </c>
      <c r="Q196" s="12">
        <v>43740</v>
      </c>
      <c r="R196" s="10">
        <v>27.61</v>
      </c>
      <c r="S196" s="12">
        <v>43740</v>
      </c>
      <c r="T196" s="10">
        <v>12.02</v>
      </c>
      <c r="U196" s="109">
        <v>43740</v>
      </c>
      <c r="V196" s="10">
        <v>10.26</v>
      </c>
      <c r="W196" s="1"/>
      <c r="X196" s="3"/>
      <c r="Y196" s="3"/>
    </row>
    <row r="197" spans="1:25">
      <c r="A197" s="12">
        <v>43741</v>
      </c>
      <c r="B197" s="10">
        <v>32.450000000000003</v>
      </c>
      <c r="C197" s="12">
        <v>43741</v>
      </c>
      <c r="D197" s="10">
        <v>24.64</v>
      </c>
      <c r="E197" s="12">
        <v>43741</v>
      </c>
      <c r="F197" s="10">
        <v>48.46</v>
      </c>
      <c r="G197" s="12">
        <v>43741</v>
      </c>
      <c r="H197" s="10">
        <v>29.59</v>
      </c>
      <c r="I197" s="12">
        <v>43741</v>
      </c>
      <c r="J197" s="10">
        <v>30.35</v>
      </c>
      <c r="K197" s="12">
        <v>43741</v>
      </c>
      <c r="L197" s="10">
        <v>21.94</v>
      </c>
      <c r="M197" s="12">
        <v>43741</v>
      </c>
      <c r="N197" s="10">
        <v>24.43</v>
      </c>
      <c r="O197" s="12">
        <v>43741</v>
      </c>
      <c r="P197" s="10">
        <v>19.010000000000002</v>
      </c>
      <c r="Q197" s="12">
        <v>43741</v>
      </c>
      <c r="R197" s="10">
        <v>27.67</v>
      </c>
      <c r="S197" s="12">
        <v>43741</v>
      </c>
      <c r="T197" s="10">
        <v>12.07</v>
      </c>
      <c r="U197" s="109">
        <v>43741</v>
      </c>
      <c r="V197" s="10">
        <v>10.39</v>
      </c>
      <c r="W197" s="1"/>
      <c r="X197" s="3"/>
      <c r="Y197" s="3"/>
    </row>
    <row r="198" spans="1:25">
      <c r="A198" s="12">
        <v>43742</v>
      </c>
      <c r="B198" s="10">
        <v>32.46</v>
      </c>
      <c r="C198" s="12">
        <v>43742</v>
      </c>
      <c r="D198" s="10">
        <v>24.77</v>
      </c>
      <c r="E198" s="12">
        <v>43742</v>
      </c>
      <c r="F198" s="10">
        <v>49.04</v>
      </c>
      <c r="G198" s="12">
        <v>43742</v>
      </c>
      <c r="H198" s="10">
        <v>29.79</v>
      </c>
      <c r="I198" s="12">
        <v>43742</v>
      </c>
      <c r="J198" s="10">
        <v>30.45</v>
      </c>
      <c r="K198" s="12">
        <v>43742</v>
      </c>
      <c r="L198" s="10">
        <v>21.96</v>
      </c>
      <c r="M198" s="12">
        <v>43742</v>
      </c>
      <c r="N198" s="10">
        <v>24.51</v>
      </c>
      <c r="O198" s="12">
        <v>43742</v>
      </c>
      <c r="P198" s="10">
        <v>19.100000000000001</v>
      </c>
      <c r="Q198" s="12">
        <v>43742</v>
      </c>
      <c r="R198" s="10">
        <v>27.68</v>
      </c>
      <c r="S198" s="12">
        <v>43742</v>
      </c>
      <c r="T198" s="10">
        <v>12.09</v>
      </c>
      <c r="U198" s="109">
        <v>43742</v>
      </c>
      <c r="V198" s="10">
        <v>10.42</v>
      </c>
      <c r="W198" s="1"/>
      <c r="X198" s="3"/>
      <c r="Y198" s="3"/>
    </row>
    <row r="199" spans="1:25">
      <c r="A199" s="12">
        <v>43745</v>
      </c>
      <c r="B199" s="10">
        <v>32.340000000000003</v>
      </c>
      <c r="C199" s="12">
        <v>43745</v>
      </c>
      <c r="D199" s="10">
        <v>24.7</v>
      </c>
      <c r="E199" s="12">
        <v>43745</v>
      </c>
      <c r="F199" s="10">
        <v>48.82</v>
      </c>
      <c r="G199" s="12">
        <v>43745</v>
      </c>
      <c r="H199" s="10">
        <v>29.73</v>
      </c>
      <c r="I199" s="12">
        <v>43745</v>
      </c>
      <c r="J199" s="10">
        <v>30.2</v>
      </c>
      <c r="K199" s="12">
        <v>43745</v>
      </c>
      <c r="L199" s="10">
        <v>21.87</v>
      </c>
      <c r="M199" s="12">
        <v>43745</v>
      </c>
      <c r="N199" s="10">
        <v>24.41</v>
      </c>
      <c r="O199" s="12">
        <v>43745</v>
      </c>
      <c r="P199" s="10">
        <v>19.094999999999999</v>
      </c>
      <c r="Q199" s="12">
        <v>43745</v>
      </c>
      <c r="R199" s="10">
        <v>27.65</v>
      </c>
      <c r="S199" s="12">
        <v>43745</v>
      </c>
      <c r="T199" s="10">
        <v>12.04</v>
      </c>
      <c r="U199" s="109">
        <v>43745</v>
      </c>
      <c r="V199" s="10">
        <v>10.37</v>
      </c>
      <c r="W199" s="1"/>
      <c r="X199" s="3"/>
      <c r="Y199" s="3"/>
    </row>
    <row r="200" spans="1:25">
      <c r="A200" s="12">
        <v>43746</v>
      </c>
      <c r="B200" s="10">
        <v>32.35</v>
      </c>
      <c r="C200" s="12">
        <v>43746</v>
      </c>
      <c r="D200" s="10">
        <v>24.507999999999999</v>
      </c>
      <c r="E200" s="12">
        <v>43746</v>
      </c>
      <c r="F200" s="10">
        <v>48.12</v>
      </c>
      <c r="G200" s="12">
        <v>43746</v>
      </c>
      <c r="H200" s="10">
        <v>29.46</v>
      </c>
      <c r="I200" s="12">
        <v>43746</v>
      </c>
      <c r="J200" s="10">
        <v>30</v>
      </c>
      <c r="K200" s="12">
        <v>43746</v>
      </c>
      <c r="L200" s="10">
        <v>21.9</v>
      </c>
      <c r="M200" s="12">
        <v>43746</v>
      </c>
      <c r="N200" s="10">
        <v>24.4</v>
      </c>
      <c r="O200" s="12">
        <v>43746</v>
      </c>
      <c r="P200" s="10">
        <v>19.055</v>
      </c>
      <c r="Q200" s="12">
        <v>43746</v>
      </c>
      <c r="R200" s="10">
        <v>27.65</v>
      </c>
      <c r="S200" s="12">
        <v>43746</v>
      </c>
      <c r="T200" s="10">
        <v>12.04</v>
      </c>
      <c r="U200" s="109">
        <v>43746</v>
      </c>
      <c r="V200" s="10">
        <v>10.29</v>
      </c>
      <c r="W200" s="1"/>
      <c r="X200" s="3"/>
      <c r="Y200" s="3"/>
    </row>
    <row r="201" spans="1:25">
      <c r="A201" s="12">
        <v>43747</v>
      </c>
      <c r="B201" s="10">
        <v>32.26</v>
      </c>
      <c r="C201" s="12">
        <v>43747</v>
      </c>
      <c r="D201" s="10">
        <v>24.69</v>
      </c>
      <c r="E201" s="12">
        <v>43747</v>
      </c>
      <c r="F201" s="10">
        <v>48.57</v>
      </c>
      <c r="G201" s="12">
        <v>43747</v>
      </c>
      <c r="H201" s="10">
        <v>29.68</v>
      </c>
      <c r="I201" s="12">
        <v>43747</v>
      </c>
      <c r="J201" s="10">
        <v>30.25</v>
      </c>
      <c r="K201" s="12">
        <v>43747</v>
      </c>
      <c r="L201" s="10">
        <v>21.807400000000001</v>
      </c>
      <c r="M201" s="12">
        <v>43747</v>
      </c>
      <c r="N201" s="10">
        <v>24.3813</v>
      </c>
      <c r="O201" s="12">
        <v>43747</v>
      </c>
      <c r="P201" s="10">
        <v>19.07</v>
      </c>
      <c r="Q201" s="12">
        <v>43747</v>
      </c>
      <c r="R201" s="10">
        <v>27.6142</v>
      </c>
      <c r="S201" s="12">
        <v>43747</v>
      </c>
      <c r="T201" s="10">
        <v>12</v>
      </c>
      <c r="U201" s="109">
        <v>43747</v>
      </c>
      <c r="V201" s="10">
        <v>10.37</v>
      </c>
      <c r="W201" s="1"/>
      <c r="X201" s="3"/>
      <c r="Y201" s="3"/>
    </row>
    <row r="202" spans="1:25">
      <c r="A202" s="12">
        <v>43748</v>
      </c>
      <c r="B202" s="10">
        <v>32.07</v>
      </c>
      <c r="C202" s="12">
        <v>43748</v>
      </c>
      <c r="D202" s="10">
        <v>24.77</v>
      </c>
      <c r="E202" s="12">
        <v>43748</v>
      </c>
      <c r="F202" s="10">
        <v>48.784999999999997</v>
      </c>
      <c r="G202" s="12">
        <v>43748</v>
      </c>
      <c r="H202" s="10">
        <v>29.77</v>
      </c>
      <c r="I202" s="12">
        <v>43748</v>
      </c>
      <c r="J202" s="10">
        <v>30.47</v>
      </c>
      <c r="K202" s="12">
        <v>43748</v>
      </c>
      <c r="L202" s="10">
        <v>21.72</v>
      </c>
      <c r="M202" s="12">
        <v>43748</v>
      </c>
      <c r="N202" s="10">
        <v>24.24</v>
      </c>
      <c r="O202" s="12">
        <v>43748</v>
      </c>
      <c r="P202" s="10">
        <v>19.079999999999998</v>
      </c>
      <c r="Q202" s="12">
        <v>43748</v>
      </c>
      <c r="R202" s="10">
        <v>27.58</v>
      </c>
      <c r="S202" s="12">
        <v>43748</v>
      </c>
      <c r="T202" s="10">
        <v>11.94</v>
      </c>
      <c r="U202" s="109">
        <v>43748</v>
      </c>
      <c r="V202" s="10">
        <v>10.39</v>
      </c>
      <c r="W202" s="1"/>
      <c r="X202" s="3"/>
      <c r="Y202" s="3"/>
    </row>
    <row r="203" spans="1:25">
      <c r="A203" s="12">
        <v>43749</v>
      </c>
      <c r="B203" s="10">
        <v>31.89</v>
      </c>
      <c r="C203" s="12">
        <v>43749</v>
      </c>
      <c r="D203" s="10">
        <v>24.76</v>
      </c>
      <c r="E203" s="12">
        <v>43749</v>
      </c>
      <c r="F203" s="10">
        <v>48.94</v>
      </c>
      <c r="G203" s="12">
        <v>43749</v>
      </c>
      <c r="H203" s="10">
        <v>30.15</v>
      </c>
      <c r="I203" s="12">
        <v>43749</v>
      </c>
      <c r="J203" s="10">
        <v>30.9</v>
      </c>
      <c r="K203" s="12">
        <v>43749</v>
      </c>
      <c r="L203" s="10">
        <v>21.61</v>
      </c>
      <c r="M203" s="12">
        <v>43749</v>
      </c>
      <c r="N203" s="10">
        <v>24.23</v>
      </c>
      <c r="O203" s="12">
        <v>43749</v>
      </c>
      <c r="P203" s="10">
        <v>19.170000000000002</v>
      </c>
      <c r="Q203" s="12">
        <v>43749</v>
      </c>
      <c r="R203" s="10">
        <v>27.51</v>
      </c>
      <c r="S203" s="12">
        <v>43749</v>
      </c>
      <c r="T203" s="10">
        <v>11.87</v>
      </c>
      <c r="U203" s="109">
        <v>43749</v>
      </c>
      <c r="V203" s="10">
        <v>10.48</v>
      </c>
      <c r="W203" s="1"/>
      <c r="X203" s="3"/>
      <c r="Y203" s="3"/>
    </row>
    <row r="204" spans="1:25">
      <c r="A204" s="12">
        <v>43753</v>
      </c>
      <c r="B204" s="10">
        <v>31.81</v>
      </c>
      <c r="C204" s="12">
        <v>43753</v>
      </c>
      <c r="D204" s="10">
        <v>24.8</v>
      </c>
      <c r="E204" s="12">
        <v>43753</v>
      </c>
      <c r="F204" s="10">
        <v>49.4</v>
      </c>
      <c r="G204" s="12">
        <v>43753</v>
      </c>
      <c r="H204" s="10">
        <v>30.35</v>
      </c>
      <c r="I204" s="12">
        <v>43753</v>
      </c>
      <c r="J204" s="10">
        <v>30.89</v>
      </c>
      <c r="K204" s="12">
        <v>43753</v>
      </c>
      <c r="L204" s="10">
        <v>21.57</v>
      </c>
      <c r="M204" s="12">
        <v>43753</v>
      </c>
      <c r="N204" s="10">
        <v>24.21</v>
      </c>
      <c r="O204" s="12">
        <v>43753</v>
      </c>
      <c r="P204" s="10">
        <v>19.190000000000001</v>
      </c>
      <c r="Q204" s="12">
        <v>43753</v>
      </c>
      <c r="R204" s="10">
        <v>27.48</v>
      </c>
      <c r="S204" s="12">
        <v>43753</v>
      </c>
      <c r="T204" s="10">
        <v>11.85</v>
      </c>
      <c r="U204" s="109">
        <v>43753</v>
      </c>
      <c r="V204" s="10">
        <v>10.53</v>
      </c>
      <c r="W204" s="1"/>
      <c r="X204" s="3"/>
      <c r="Y204" s="3"/>
    </row>
    <row r="205" spans="1:25">
      <c r="A205" s="12">
        <v>43754</v>
      </c>
      <c r="B205" s="10">
        <v>31.83</v>
      </c>
      <c r="C205" s="12">
        <v>43754</v>
      </c>
      <c r="D205" s="10">
        <v>24.79</v>
      </c>
      <c r="E205" s="12">
        <v>43754</v>
      </c>
      <c r="F205" s="10">
        <v>49.26</v>
      </c>
      <c r="G205" s="12">
        <v>43754</v>
      </c>
      <c r="H205" s="10">
        <v>30.4</v>
      </c>
      <c r="I205" s="12">
        <v>43754</v>
      </c>
      <c r="J205" s="10">
        <v>30.99</v>
      </c>
      <c r="K205" s="12">
        <v>43754</v>
      </c>
      <c r="L205" s="10">
        <v>21.59</v>
      </c>
      <c r="M205" s="12">
        <v>43754</v>
      </c>
      <c r="N205" s="10">
        <v>24.25</v>
      </c>
      <c r="O205" s="12">
        <v>43754</v>
      </c>
      <c r="P205" s="10">
        <v>19.149999999999999</v>
      </c>
      <c r="Q205" s="12">
        <v>43754</v>
      </c>
      <c r="R205" s="10">
        <v>27.48</v>
      </c>
      <c r="S205" s="12">
        <v>43754</v>
      </c>
      <c r="T205" s="10">
        <v>11.86</v>
      </c>
      <c r="U205" s="109">
        <v>43754</v>
      </c>
      <c r="V205" s="10">
        <v>10.54</v>
      </c>
      <c r="W205" s="1"/>
      <c r="X205" s="3"/>
      <c r="Y205" s="3"/>
    </row>
    <row r="206" spans="1:25">
      <c r="A206" s="12">
        <v>43755</v>
      </c>
      <c r="B206" s="10">
        <v>31.81</v>
      </c>
      <c r="C206" s="12">
        <v>43755</v>
      </c>
      <c r="D206" s="10">
        <v>24.77</v>
      </c>
      <c r="E206" s="12">
        <v>43755</v>
      </c>
      <c r="F206" s="10">
        <v>49.2</v>
      </c>
      <c r="G206" s="12">
        <v>43755</v>
      </c>
      <c r="H206" s="10">
        <v>30.35</v>
      </c>
      <c r="I206" s="12">
        <v>43755</v>
      </c>
      <c r="J206" s="10">
        <v>30.94</v>
      </c>
      <c r="K206" s="12">
        <v>43755</v>
      </c>
      <c r="L206" s="10">
        <v>21.58</v>
      </c>
      <c r="M206" s="12">
        <v>43755</v>
      </c>
      <c r="N206" s="10">
        <v>24.28</v>
      </c>
      <c r="O206" s="12">
        <v>43755</v>
      </c>
      <c r="P206" s="10">
        <v>19.23</v>
      </c>
      <c r="Q206" s="12">
        <v>43755</v>
      </c>
      <c r="R206" s="10">
        <v>27.48</v>
      </c>
      <c r="S206" s="12">
        <v>43755</v>
      </c>
      <c r="T206" s="10">
        <v>11.85</v>
      </c>
      <c r="U206" s="109">
        <v>43755</v>
      </c>
      <c r="V206" s="10">
        <v>10.56</v>
      </c>
      <c r="W206" s="1"/>
      <c r="X206" s="3"/>
      <c r="Y206" s="3"/>
    </row>
    <row r="207" spans="1:25">
      <c r="A207" s="12">
        <v>43756</v>
      </c>
      <c r="B207" s="10">
        <v>31.87</v>
      </c>
      <c r="C207" s="12">
        <v>43756</v>
      </c>
      <c r="D207" s="10">
        <v>24.71</v>
      </c>
      <c r="E207" s="12">
        <v>43756</v>
      </c>
      <c r="F207" s="10">
        <v>48.95</v>
      </c>
      <c r="G207" s="12">
        <v>43756</v>
      </c>
      <c r="H207" s="10">
        <v>30.29</v>
      </c>
      <c r="I207" s="12">
        <v>43756</v>
      </c>
      <c r="J207" s="10">
        <v>30.74</v>
      </c>
      <c r="K207" s="12">
        <v>43756</v>
      </c>
      <c r="L207" s="10">
        <v>21.62</v>
      </c>
      <c r="M207" s="12">
        <v>43756</v>
      </c>
      <c r="N207" s="10">
        <v>24.31</v>
      </c>
      <c r="O207" s="12">
        <v>43756</v>
      </c>
      <c r="P207" s="10">
        <v>19.23</v>
      </c>
      <c r="Q207" s="12">
        <v>43756</v>
      </c>
      <c r="R207" s="10">
        <v>27.47</v>
      </c>
      <c r="S207" s="12">
        <v>43756</v>
      </c>
      <c r="T207" s="10">
        <v>11.87</v>
      </c>
      <c r="U207" s="109">
        <v>43756</v>
      </c>
      <c r="V207" s="10">
        <v>10.5</v>
      </c>
      <c r="W207" s="1"/>
      <c r="X207" s="3"/>
      <c r="Y207" s="3"/>
    </row>
    <row r="208" spans="1:25">
      <c r="A208" s="12">
        <v>43759</v>
      </c>
      <c r="B208" s="10">
        <v>31.84</v>
      </c>
      <c r="C208" s="12">
        <v>43759</v>
      </c>
      <c r="D208" s="10">
        <v>24.78</v>
      </c>
      <c r="E208" s="12">
        <v>43759</v>
      </c>
      <c r="F208" s="10">
        <v>49.1</v>
      </c>
      <c r="G208" s="12">
        <v>43759</v>
      </c>
      <c r="H208" s="10">
        <v>30.33</v>
      </c>
      <c r="I208" s="12">
        <v>43759</v>
      </c>
      <c r="J208" s="10">
        <v>30.88</v>
      </c>
      <c r="K208" s="12">
        <v>43759</v>
      </c>
      <c r="L208" s="10">
        <v>21.605</v>
      </c>
      <c r="M208" s="12">
        <v>43759</v>
      </c>
      <c r="N208" s="10">
        <v>24.26</v>
      </c>
      <c r="O208" s="12">
        <v>43759</v>
      </c>
      <c r="P208" s="10">
        <v>19.260000000000002</v>
      </c>
      <c r="Q208" s="12">
        <v>43759</v>
      </c>
      <c r="R208" s="10">
        <v>27.48</v>
      </c>
      <c r="S208" s="12">
        <v>43759</v>
      </c>
      <c r="T208" s="10">
        <v>11.86</v>
      </c>
      <c r="U208" s="109">
        <v>43759</v>
      </c>
      <c r="V208" s="10">
        <v>10.51</v>
      </c>
      <c r="W208" s="1"/>
      <c r="X208" s="3"/>
      <c r="Y208" s="3"/>
    </row>
    <row r="209" spans="1:25">
      <c r="A209" s="12">
        <v>43760</v>
      </c>
      <c r="B209" s="10">
        <v>31.94</v>
      </c>
      <c r="C209" s="12">
        <v>43760</v>
      </c>
      <c r="D209" s="10">
        <v>24.74</v>
      </c>
      <c r="E209" s="12">
        <v>43760</v>
      </c>
      <c r="F209" s="10">
        <v>48.98</v>
      </c>
      <c r="G209" s="12">
        <v>43760</v>
      </c>
      <c r="H209" s="10">
        <v>30.3</v>
      </c>
      <c r="I209" s="12">
        <v>43760</v>
      </c>
      <c r="J209" s="10">
        <v>31</v>
      </c>
      <c r="K209" s="12">
        <v>43760</v>
      </c>
      <c r="L209" s="10">
        <v>21.67</v>
      </c>
      <c r="M209" s="12">
        <v>43760</v>
      </c>
      <c r="N209" s="10">
        <v>24.29</v>
      </c>
      <c r="O209" s="12">
        <v>43760</v>
      </c>
      <c r="P209" s="10">
        <v>19.22</v>
      </c>
      <c r="Q209" s="12">
        <v>43760</v>
      </c>
      <c r="R209" s="10">
        <v>27.52</v>
      </c>
      <c r="S209" s="12">
        <v>43760</v>
      </c>
      <c r="T209" s="10">
        <v>11.9</v>
      </c>
      <c r="U209" s="109">
        <v>43760</v>
      </c>
      <c r="V209" s="10">
        <v>10.51</v>
      </c>
      <c r="W209" s="1"/>
      <c r="X209" s="3"/>
      <c r="Y209" s="3"/>
    </row>
    <row r="210" spans="1:25">
      <c r="A210" s="12">
        <v>43761</v>
      </c>
      <c r="B210" s="10">
        <v>31.94</v>
      </c>
      <c r="C210" s="12">
        <v>43761</v>
      </c>
      <c r="D210" s="10">
        <v>24.65</v>
      </c>
      <c r="E210" s="12">
        <v>43761</v>
      </c>
      <c r="F210" s="10">
        <v>49.05</v>
      </c>
      <c r="G210" s="12">
        <v>43761</v>
      </c>
      <c r="H210" s="10">
        <v>30.4</v>
      </c>
      <c r="I210" s="12">
        <v>43761</v>
      </c>
      <c r="J210" s="10">
        <v>30.96</v>
      </c>
      <c r="K210" s="12">
        <v>43761</v>
      </c>
      <c r="L210" s="10">
        <v>21.65</v>
      </c>
      <c r="M210" s="12">
        <v>43761</v>
      </c>
      <c r="N210" s="10">
        <v>24.315000000000001</v>
      </c>
      <c r="O210" s="12">
        <v>43761</v>
      </c>
      <c r="P210" s="10">
        <v>19.21</v>
      </c>
      <c r="Q210" s="12">
        <v>43761</v>
      </c>
      <c r="R210" s="10">
        <v>27.53</v>
      </c>
      <c r="S210" s="12">
        <v>43761</v>
      </c>
      <c r="T210" s="10">
        <v>11.9</v>
      </c>
      <c r="U210" s="109">
        <v>43761</v>
      </c>
      <c r="V210" s="10">
        <v>10.52</v>
      </c>
      <c r="W210" s="1"/>
      <c r="X210" s="3"/>
      <c r="Y210" s="3"/>
    </row>
    <row r="211" spans="1:25">
      <c r="A211" s="12">
        <v>43762</v>
      </c>
      <c r="B211" s="10">
        <v>31.91</v>
      </c>
      <c r="C211" s="12">
        <v>43762</v>
      </c>
      <c r="D211" s="10">
        <v>24.72</v>
      </c>
      <c r="E211" s="12">
        <v>43762</v>
      </c>
      <c r="F211" s="10">
        <v>49.1</v>
      </c>
      <c r="G211" s="12">
        <v>43762</v>
      </c>
      <c r="H211" s="10">
        <v>30.44</v>
      </c>
      <c r="I211" s="12">
        <v>43762</v>
      </c>
      <c r="J211" s="10">
        <v>30.99</v>
      </c>
      <c r="K211" s="12">
        <v>43762</v>
      </c>
      <c r="L211" s="10">
        <v>21.65</v>
      </c>
      <c r="M211" s="12">
        <v>43762</v>
      </c>
      <c r="N211" s="10">
        <v>24.35</v>
      </c>
      <c r="O211" s="12">
        <v>43762</v>
      </c>
      <c r="P211" s="10">
        <v>19.260000000000002</v>
      </c>
      <c r="Q211" s="12">
        <v>43762</v>
      </c>
      <c r="R211" s="10">
        <v>27.52</v>
      </c>
      <c r="S211" s="12">
        <v>43762</v>
      </c>
      <c r="T211" s="10">
        <v>11.89</v>
      </c>
      <c r="U211" s="109">
        <v>43762</v>
      </c>
      <c r="V211" s="10">
        <v>10.57</v>
      </c>
      <c r="W211" s="1"/>
      <c r="X211" s="3"/>
      <c r="Y211" s="3"/>
    </row>
    <row r="212" spans="1:25">
      <c r="A212" s="12">
        <v>43763</v>
      </c>
      <c r="B212" s="10">
        <v>31.78</v>
      </c>
      <c r="C212" s="12">
        <v>43763</v>
      </c>
      <c r="D212" s="10">
        <v>24.7</v>
      </c>
      <c r="E212" s="12">
        <v>43763</v>
      </c>
      <c r="F212" s="10">
        <v>49.29</v>
      </c>
      <c r="G212" s="12">
        <v>43763</v>
      </c>
      <c r="H212" s="10">
        <v>30.42</v>
      </c>
      <c r="I212" s="12">
        <v>43763</v>
      </c>
      <c r="J212" s="10">
        <v>31.12</v>
      </c>
      <c r="K212" s="12">
        <v>43763</v>
      </c>
      <c r="L212" s="10">
        <v>21.53</v>
      </c>
      <c r="M212" s="12">
        <v>43763</v>
      </c>
      <c r="N212" s="10">
        <v>24.25</v>
      </c>
      <c r="O212" s="12">
        <v>43763</v>
      </c>
      <c r="P212" s="10">
        <v>19.18</v>
      </c>
      <c r="Q212" s="12">
        <v>43763</v>
      </c>
      <c r="R212" s="10">
        <v>27.42</v>
      </c>
      <c r="S212" s="12">
        <v>43763</v>
      </c>
      <c r="T212" s="10">
        <v>11.87</v>
      </c>
      <c r="U212" s="109">
        <v>43763</v>
      </c>
      <c r="V212" s="10">
        <v>10.54</v>
      </c>
      <c r="W212" s="1"/>
      <c r="X212" s="3"/>
      <c r="Y212" s="3"/>
    </row>
    <row r="213" spans="1:25">
      <c r="A213" s="12">
        <v>43766</v>
      </c>
      <c r="B213" s="10">
        <v>31.58</v>
      </c>
      <c r="C213" s="12">
        <v>43766</v>
      </c>
      <c r="D213" s="10">
        <v>24.764099999999999</v>
      </c>
      <c r="E213" s="12">
        <v>43766</v>
      </c>
      <c r="F213" s="10">
        <v>49.52</v>
      </c>
      <c r="G213" s="12">
        <v>43766</v>
      </c>
      <c r="H213" s="10">
        <v>30.55</v>
      </c>
      <c r="I213" s="12">
        <v>43766</v>
      </c>
      <c r="J213" s="10">
        <v>31.3</v>
      </c>
      <c r="K213" s="12">
        <v>43766</v>
      </c>
      <c r="L213" s="10">
        <v>21.48</v>
      </c>
      <c r="M213" s="12">
        <v>43766</v>
      </c>
      <c r="N213" s="10">
        <v>24.19</v>
      </c>
      <c r="O213" s="12">
        <v>43766</v>
      </c>
      <c r="P213" s="10">
        <v>19.21</v>
      </c>
      <c r="Q213" s="12">
        <v>43766</v>
      </c>
      <c r="R213" s="10">
        <v>27.41</v>
      </c>
      <c r="S213" s="12">
        <v>43766</v>
      </c>
      <c r="T213" s="10">
        <v>11.81</v>
      </c>
      <c r="U213" s="109">
        <v>43766</v>
      </c>
      <c r="V213" s="10">
        <v>10.64</v>
      </c>
      <c r="W213" s="1"/>
      <c r="X213" s="3"/>
      <c r="Y213" s="3"/>
    </row>
    <row r="214" spans="1:25">
      <c r="A214" s="12">
        <v>43767</v>
      </c>
      <c r="B214" s="10">
        <v>31.64</v>
      </c>
      <c r="C214" s="12">
        <v>43767</v>
      </c>
      <c r="D214" s="10">
        <v>24.8063</v>
      </c>
      <c r="E214" s="12">
        <v>43767</v>
      </c>
      <c r="F214" s="10">
        <v>49.67</v>
      </c>
      <c r="G214" s="12">
        <v>43767</v>
      </c>
      <c r="H214" s="10">
        <v>30.65</v>
      </c>
      <c r="I214" s="12">
        <v>43767</v>
      </c>
      <c r="J214" s="10">
        <v>31.24</v>
      </c>
      <c r="K214" s="12">
        <v>43767</v>
      </c>
      <c r="L214" s="10">
        <v>21.5</v>
      </c>
      <c r="M214" s="12">
        <v>43767</v>
      </c>
      <c r="N214" s="10">
        <v>24.13</v>
      </c>
      <c r="O214" s="12">
        <v>43767</v>
      </c>
      <c r="P214" s="10">
        <v>19.11</v>
      </c>
      <c r="Q214" s="12">
        <v>43767</v>
      </c>
      <c r="R214" s="10">
        <v>27.425000000000001</v>
      </c>
      <c r="S214" s="12">
        <v>43767</v>
      </c>
      <c r="T214" s="10">
        <v>11.82</v>
      </c>
      <c r="U214" s="109">
        <v>43767</v>
      </c>
      <c r="V214" s="10">
        <v>10.63</v>
      </c>
      <c r="W214" s="1"/>
      <c r="X214" s="3"/>
      <c r="Y214" s="3"/>
    </row>
    <row r="215" spans="1:25">
      <c r="A215" s="12">
        <v>43768</v>
      </c>
      <c r="B215" s="10">
        <v>31.93</v>
      </c>
      <c r="C215" s="12">
        <v>43768</v>
      </c>
      <c r="D215" s="10">
        <v>24.96</v>
      </c>
      <c r="E215" s="12">
        <v>43768</v>
      </c>
      <c r="F215" s="10">
        <v>50.07</v>
      </c>
      <c r="G215" s="12">
        <v>43768</v>
      </c>
      <c r="H215" s="10">
        <v>30.93</v>
      </c>
      <c r="I215" s="12">
        <v>43768</v>
      </c>
      <c r="J215" s="10">
        <v>31.54</v>
      </c>
      <c r="K215" s="12">
        <v>43768</v>
      </c>
      <c r="L215" s="10">
        <v>21.62</v>
      </c>
      <c r="M215" s="12">
        <v>43768</v>
      </c>
      <c r="N215" s="10">
        <v>24.19</v>
      </c>
      <c r="O215" s="12">
        <v>43768</v>
      </c>
      <c r="P215" s="10">
        <v>19.14</v>
      </c>
      <c r="Q215" s="12">
        <v>43768</v>
      </c>
      <c r="R215" s="10">
        <v>27.53</v>
      </c>
      <c r="S215" s="12">
        <v>43768</v>
      </c>
      <c r="T215" s="10">
        <v>11.92</v>
      </c>
      <c r="U215" s="109">
        <v>43768</v>
      </c>
      <c r="V215" s="10">
        <v>10.72</v>
      </c>
      <c r="W215" s="1"/>
      <c r="X215" s="3"/>
      <c r="Y215" s="3"/>
    </row>
    <row r="216" spans="1:25">
      <c r="A216" s="12">
        <v>43769</v>
      </c>
      <c r="B216" s="10">
        <v>32.04</v>
      </c>
      <c r="C216" s="12">
        <v>43769</v>
      </c>
      <c r="D216" s="10">
        <v>24.89</v>
      </c>
      <c r="E216" s="12">
        <v>43769</v>
      </c>
      <c r="F216" s="10">
        <v>49.99</v>
      </c>
      <c r="G216" s="12">
        <v>43769</v>
      </c>
      <c r="H216" s="10">
        <v>30.86</v>
      </c>
      <c r="I216" s="12">
        <v>43769</v>
      </c>
      <c r="J216" s="10">
        <v>31.31</v>
      </c>
      <c r="K216" s="12">
        <v>43769</v>
      </c>
      <c r="L216" s="10">
        <v>21.725000000000001</v>
      </c>
      <c r="M216" s="12">
        <v>43769</v>
      </c>
      <c r="N216" s="10">
        <v>24.33</v>
      </c>
      <c r="O216" s="12">
        <v>43769</v>
      </c>
      <c r="P216" s="10">
        <v>19.13</v>
      </c>
      <c r="Q216" s="12">
        <v>43769</v>
      </c>
      <c r="R216" s="10">
        <v>27.56</v>
      </c>
      <c r="S216" s="12">
        <v>43769</v>
      </c>
      <c r="T216" s="10">
        <v>11.94</v>
      </c>
      <c r="U216" s="109">
        <v>43769</v>
      </c>
      <c r="V216" s="10">
        <v>10.67</v>
      </c>
      <c r="W216" s="1"/>
      <c r="X216" s="3"/>
      <c r="Y216" s="3"/>
    </row>
    <row r="217" spans="1:25">
      <c r="A217" s="12">
        <v>43770</v>
      </c>
      <c r="B217" s="10">
        <v>31.96</v>
      </c>
      <c r="C217" s="12">
        <v>43770</v>
      </c>
      <c r="D217" s="10">
        <v>25.066800000000001</v>
      </c>
      <c r="E217" s="12">
        <v>43770</v>
      </c>
      <c r="F217" s="10">
        <v>50.34</v>
      </c>
      <c r="G217" s="12">
        <v>43770</v>
      </c>
      <c r="H217" s="10">
        <v>31.07</v>
      </c>
      <c r="I217" s="12">
        <v>43770</v>
      </c>
      <c r="J217" s="10">
        <v>31.72</v>
      </c>
      <c r="K217" s="12">
        <v>43770</v>
      </c>
      <c r="L217" s="10">
        <v>21.69</v>
      </c>
      <c r="M217" s="12">
        <v>43770</v>
      </c>
      <c r="N217" s="10">
        <v>24.38</v>
      </c>
      <c r="O217" s="12">
        <v>43770</v>
      </c>
      <c r="P217" s="10">
        <v>19.16</v>
      </c>
      <c r="Q217" s="12">
        <v>43770</v>
      </c>
      <c r="R217" s="10">
        <v>27.51</v>
      </c>
      <c r="S217" s="12">
        <v>43770</v>
      </c>
      <c r="T217" s="10">
        <v>11.92</v>
      </c>
      <c r="U217" s="109">
        <v>43770</v>
      </c>
      <c r="V217" s="10">
        <v>10.79</v>
      </c>
      <c r="W217" s="1"/>
      <c r="X217" s="3"/>
      <c r="Y217" s="3"/>
    </row>
    <row r="218" spans="1:25">
      <c r="A218" s="12">
        <v>43773</v>
      </c>
      <c r="B218" s="10">
        <v>31.79</v>
      </c>
      <c r="C218" s="12">
        <v>43773</v>
      </c>
      <c r="D218" s="10">
        <v>25.18</v>
      </c>
      <c r="E218" s="12">
        <v>43773</v>
      </c>
      <c r="F218" s="10">
        <v>50.55</v>
      </c>
      <c r="G218" s="12">
        <v>43773</v>
      </c>
      <c r="H218" s="10">
        <v>31.25</v>
      </c>
      <c r="I218" s="12">
        <v>43773</v>
      </c>
      <c r="J218" s="10">
        <v>32.049999999999997</v>
      </c>
      <c r="K218" s="12">
        <v>43773</v>
      </c>
      <c r="L218" s="10">
        <v>21.61</v>
      </c>
      <c r="M218" s="12">
        <v>43773</v>
      </c>
      <c r="N218" s="10">
        <v>24.25</v>
      </c>
      <c r="O218" s="12">
        <v>43773</v>
      </c>
      <c r="P218" s="10">
        <v>19.239999999999998</v>
      </c>
      <c r="Q218" s="12">
        <v>43773</v>
      </c>
      <c r="R218" s="10">
        <v>27.49</v>
      </c>
      <c r="S218" s="12">
        <v>43773</v>
      </c>
      <c r="T218" s="10">
        <v>11.86</v>
      </c>
      <c r="U218" s="109">
        <v>43773</v>
      </c>
      <c r="V218" s="10">
        <v>10.88</v>
      </c>
      <c r="W218" s="1"/>
      <c r="X218" s="3"/>
      <c r="Y218" s="3"/>
    </row>
    <row r="219" spans="1:25">
      <c r="A219" s="12">
        <v>43774</v>
      </c>
      <c r="B219" s="10">
        <v>31.68</v>
      </c>
      <c r="C219" s="12">
        <v>43774</v>
      </c>
      <c r="D219" s="10">
        <v>25.201499999999999</v>
      </c>
      <c r="E219" s="12">
        <v>43774</v>
      </c>
      <c r="F219" s="10">
        <v>50.57</v>
      </c>
      <c r="G219" s="12">
        <v>43774</v>
      </c>
      <c r="H219" s="10">
        <v>31.26</v>
      </c>
      <c r="I219" s="12">
        <v>43774</v>
      </c>
      <c r="J219" s="10">
        <v>32.24</v>
      </c>
      <c r="K219" s="12">
        <v>43774</v>
      </c>
      <c r="L219" s="10">
        <v>21.54</v>
      </c>
      <c r="M219" s="12">
        <v>43774</v>
      </c>
      <c r="N219" s="10">
        <v>24.12</v>
      </c>
      <c r="O219" s="12">
        <v>43774</v>
      </c>
      <c r="P219" s="10">
        <v>19.21</v>
      </c>
      <c r="Q219" s="12">
        <v>43774</v>
      </c>
      <c r="R219" s="10">
        <v>27.46</v>
      </c>
      <c r="S219" s="12">
        <v>43774</v>
      </c>
      <c r="T219" s="10">
        <v>11.81</v>
      </c>
      <c r="U219" s="109">
        <v>43774</v>
      </c>
      <c r="V219" s="10">
        <v>10.9</v>
      </c>
      <c r="W219" s="1"/>
      <c r="X219" s="3"/>
      <c r="Y219" s="3"/>
    </row>
    <row r="220" spans="1:25">
      <c r="A220" s="12">
        <v>43775</v>
      </c>
      <c r="B220" s="10">
        <v>31.81</v>
      </c>
      <c r="C220" s="12">
        <v>43775</v>
      </c>
      <c r="D220" s="10">
        <v>25.3049</v>
      </c>
      <c r="E220" s="12">
        <v>43775</v>
      </c>
      <c r="F220" s="10">
        <v>50.645000000000003</v>
      </c>
      <c r="G220" s="12">
        <v>43775</v>
      </c>
      <c r="H220" s="10">
        <v>31.27</v>
      </c>
      <c r="I220" s="12">
        <v>43775</v>
      </c>
      <c r="J220" s="10">
        <v>32.19</v>
      </c>
      <c r="K220" s="12">
        <v>43775</v>
      </c>
      <c r="L220" s="10">
        <v>21.57</v>
      </c>
      <c r="M220" s="12">
        <v>43775</v>
      </c>
      <c r="N220" s="10">
        <v>24.24</v>
      </c>
      <c r="O220" s="12">
        <v>43775</v>
      </c>
      <c r="P220" s="10">
        <v>19.21</v>
      </c>
      <c r="Q220" s="12">
        <v>43775</v>
      </c>
      <c r="R220" s="10">
        <v>27.49</v>
      </c>
      <c r="S220" s="12">
        <v>43775</v>
      </c>
      <c r="T220" s="10">
        <v>11.86</v>
      </c>
      <c r="U220" s="109">
        <v>43775</v>
      </c>
      <c r="V220" s="10">
        <v>10.86</v>
      </c>
      <c r="W220" s="1"/>
      <c r="X220" s="3"/>
      <c r="Y220" s="3"/>
    </row>
    <row r="221" spans="1:25">
      <c r="A221" s="12">
        <v>43776</v>
      </c>
      <c r="B221" s="10">
        <v>31.7</v>
      </c>
      <c r="C221" s="12">
        <v>43776</v>
      </c>
      <c r="D221" s="10">
        <v>25.38</v>
      </c>
      <c r="E221" s="12">
        <v>43776</v>
      </c>
      <c r="F221" s="10">
        <v>50.8</v>
      </c>
      <c r="G221" s="12">
        <v>43776</v>
      </c>
      <c r="H221" s="10">
        <v>31.36</v>
      </c>
      <c r="I221" s="12">
        <v>43776</v>
      </c>
      <c r="J221" s="10">
        <v>32.409999999999997</v>
      </c>
      <c r="K221" s="12">
        <v>43776</v>
      </c>
      <c r="L221" s="10">
        <v>21.56</v>
      </c>
      <c r="M221" s="12">
        <v>43776</v>
      </c>
      <c r="N221" s="10">
        <v>24.07</v>
      </c>
      <c r="O221" s="12">
        <v>43776</v>
      </c>
      <c r="P221" s="10">
        <v>19.204999999999998</v>
      </c>
      <c r="Q221" s="12">
        <v>43776</v>
      </c>
      <c r="R221" s="10">
        <v>27.475000000000001</v>
      </c>
      <c r="S221" s="12">
        <v>43776</v>
      </c>
      <c r="T221" s="10">
        <v>11.82</v>
      </c>
      <c r="U221" s="109">
        <v>43776</v>
      </c>
      <c r="V221" s="10">
        <v>10.93</v>
      </c>
      <c r="W221" s="1"/>
      <c r="X221" s="3"/>
      <c r="Y221" s="3"/>
    </row>
    <row r="222" spans="1:25">
      <c r="A222" s="12">
        <v>43777</v>
      </c>
      <c r="B222" s="10">
        <v>31.78</v>
      </c>
      <c r="C222" s="12">
        <v>43777</v>
      </c>
      <c r="D222" s="10">
        <v>25.51</v>
      </c>
      <c r="E222" s="12">
        <v>43777</v>
      </c>
      <c r="F222" s="10">
        <v>51.14</v>
      </c>
      <c r="G222" s="12">
        <v>43777</v>
      </c>
      <c r="H222" s="10">
        <v>31.48</v>
      </c>
      <c r="I222" s="12">
        <v>43777</v>
      </c>
      <c r="J222" s="10">
        <v>32.25</v>
      </c>
      <c r="K222" s="12">
        <v>43777</v>
      </c>
      <c r="L222" s="10">
        <v>21.61</v>
      </c>
      <c r="M222" s="12">
        <v>43777</v>
      </c>
      <c r="N222" s="10">
        <v>24.03</v>
      </c>
      <c r="O222" s="12">
        <v>43777</v>
      </c>
      <c r="P222" s="10">
        <v>19.23</v>
      </c>
      <c r="Q222" s="12">
        <v>43777</v>
      </c>
      <c r="R222" s="10">
        <v>27.53</v>
      </c>
      <c r="S222" s="12">
        <v>43777</v>
      </c>
      <c r="T222" s="10">
        <v>11.83</v>
      </c>
      <c r="U222" s="109">
        <v>43777</v>
      </c>
      <c r="V222" s="10">
        <v>10.88</v>
      </c>
      <c r="W222" s="1"/>
      <c r="X222" s="3"/>
      <c r="Y222" s="3"/>
    </row>
    <row r="223" spans="1:25">
      <c r="A223" s="12">
        <v>43780</v>
      </c>
      <c r="B223" s="10">
        <v>31.76</v>
      </c>
      <c r="C223" s="12">
        <v>43780</v>
      </c>
      <c r="D223" s="10">
        <v>25.53</v>
      </c>
      <c r="E223" s="12">
        <v>43780</v>
      </c>
      <c r="F223" s="10">
        <v>50.98</v>
      </c>
      <c r="G223" s="12">
        <v>43780</v>
      </c>
      <c r="H223" s="10">
        <v>31.42</v>
      </c>
      <c r="I223" s="12">
        <v>43780</v>
      </c>
      <c r="J223" s="10">
        <v>32.020000000000003</v>
      </c>
      <c r="K223" s="12">
        <v>43780</v>
      </c>
      <c r="L223" s="10">
        <v>21.62</v>
      </c>
      <c r="M223" s="12">
        <v>43780</v>
      </c>
      <c r="N223" s="10">
        <v>24.05</v>
      </c>
      <c r="O223" s="12">
        <v>43780</v>
      </c>
      <c r="P223" s="10">
        <v>19.2</v>
      </c>
      <c r="Q223" s="12">
        <v>43780</v>
      </c>
      <c r="R223" s="10">
        <v>27.52</v>
      </c>
      <c r="S223" s="12">
        <v>43780</v>
      </c>
      <c r="T223" s="10">
        <v>11.83</v>
      </c>
      <c r="U223" s="109">
        <v>43780</v>
      </c>
      <c r="V223" s="10">
        <v>10.8</v>
      </c>
      <c r="W223" s="1"/>
      <c r="X223" s="3"/>
      <c r="Y223" s="3"/>
    </row>
    <row r="224" spans="1:25">
      <c r="A224" s="12">
        <v>43781</v>
      </c>
      <c r="B224" s="10">
        <v>31.73</v>
      </c>
      <c r="C224" s="12">
        <v>43781</v>
      </c>
      <c r="D224" s="10">
        <v>25.58</v>
      </c>
      <c r="E224" s="12">
        <v>43781</v>
      </c>
      <c r="F224" s="10">
        <v>51.17</v>
      </c>
      <c r="G224" s="12">
        <v>43781</v>
      </c>
      <c r="H224" s="10">
        <v>31.42</v>
      </c>
      <c r="I224" s="12">
        <v>43781</v>
      </c>
      <c r="J224" s="10">
        <v>31.82</v>
      </c>
      <c r="K224" s="12">
        <v>43781</v>
      </c>
      <c r="L224" s="10">
        <v>21.56</v>
      </c>
      <c r="M224" s="12">
        <v>43781</v>
      </c>
      <c r="N224" s="10">
        <v>24.04</v>
      </c>
      <c r="O224" s="12">
        <v>43781</v>
      </c>
      <c r="P224" s="10">
        <v>19.22</v>
      </c>
      <c r="Q224" s="12">
        <v>43781</v>
      </c>
      <c r="R224" s="10">
        <v>27.5</v>
      </c>
      <c r="S224" s="12">
        <v>43781</v>
      </c>
      <c r="T224" s="10">
        <v>11.83</v>
      </c>
      <c r="U224" s="109">
        <v>43781</v>
      </c>
      <c r="V224" s="10">
        <v>10.8</v>
      </c>
      <c r="W224" s="1"/>
      <c r="X224" s="3"/>
      <c r="Y224" s="3"/>
    </row>
    <row r="225" spans="1:25">
      <c r="A225" s="12">
        <v>43782</v>
      </c>
      <c r="B225" s="10">
        <v>31.84</v>
      </c>
      <c r="C225" s="12">
        <v>43782</v>
      </c>
      <c r="D225" s="10">
        <v>25.648800000000001</v>
      </c>
      <c r="E225" s="12">
        <v>43782</v>
      </c>
      <c r="F225" s="10">
        <v>51.27</v>
      </c>
      <c r="G225" s="12">
        <v>43782</v>
      </c>
      <c r="H225" s="10">
        <v>31.37</v>
      </c>
      <c r="I225" s="12">
        <v>43782</v>
      </c>
      <c r="J225" s="10">
        <v>31.63</v>
      </c>
      <c r="K225" s="12">
        <v>43782</v>
      </c>
      <c r="L225" s="10">
        <v>21.65</v>
      </c>
      <c r="M225" s="12">
        <v>43782</v>
      </c>
      <c r="N225" s="10">
        <v>24.11</v>
      </c>
      <c r="O225" s="12">
        <v>43782</v>
      </c>
      <c r="P225" s="10">
        <v>19.14</v>
      </c>
      <c r="Q225" s="12">
        <v>43782</v>
      </c>
      <c r="R225" s="10">
        <v>27.53</v>
      </c>
      <c r="S225" s="12">
        <v>43782</v>
      </c>
      <c r="T225" s="10">
        <v>11.87</v>
      </c>
      <c r="U225" s="109">
        <v>43782</v>
      </c>
      <c r="V225" s="10">
        <v>10.74</v>
      </c>
      <c r="W225" s="1"/>
      <c r="X225" s="3"/>
      <c r="Y225" s="3"/>
    </row>
    <row r="226" spans="1:25">
      <c r="A226" s="12">
        <v>43783</v>
      </c>
      <c r="B226" s="10">
        <v>32.01</v>
      </c>
      <c r="C226" s="12">
        <v>43783</v>
      </c>
      <c r="D226" s="10">
        <v>25.66</v>
      </c>
      <c r="E226" s="12">
        <v>43783</v>
      </c>
      <c r="F226" s="10">
        <v>51.32</v>
      </c>
      <c r="G226" s="12">
        <v>43783</v>
      </c>
      <c r="H226" s="10">
        <v>31.34</v>
      </c>
      <c r="I226" s="12">
        <v>43783</v>
      </c>
      <c r="J226" s="10">
        <v>31.66</v>
      </c>
      <c r="K226" s="12">
        <v>43783</v>
      </c>
      <c r="L226" s="10">
        <v>21.73</v>
      </c>
      <c r="M226" s="12">
        <v>43783</v>
      </c>
      <c r="N226" s="10">
        <v>24.24</v>
      </c>
      <c r="O226" s="12">
        <v>43783</v>
      </c>
      <c r="P226" s="10">
        <v>19.190000000000001</v>
      </c>
      <c r="Q226" s="12">
        <v>43783</v>
      </c>
      <c r="R226" s="10">
        <v>27.57</v>
      </c>
      <c r="S226" s="12">
        <v>43783</v>
      </c>
      <c r="T226" s="10">
        <v>11.93</v>
      </c>
      <c r="U226" s="109">
        <v>43783</v>
      </c>
      <c r="V226" s="10">
        <v>10.75</v>
      </c>
      <c r="W226" s="1"/>
      <c r="X226" s="3"/>
      <c r="Y226" s="3"/>
    </row>
    <row r="227" spans="1:25">
      <c r="A227" s="12">
        <v>43784</v>
      </c>
      <c r="B227" s="10">
        <v>32.01</v>
      </c>
      <c r="C227" s="12">
        <v>43784</v>
      </c>
      <c r="D227" s="10">
        <v>25.76</v>
      </c>
      <c r="E227" s="12">
        <v>43784</v>
      </c>
      <c r="F227" s="10">
        <v>51.58</v>
      </c>
      <c r="G227" s="12">
        <v>43784</v>
      </c>
      <c r="H227" s="10">
        <v>31.46</v>
      </c>
      <c r="I227" s="12">
        <v>43784</v>
      </c>
      <c r="J227" s="10">
        <v>31.86</v>
      </c>
      <c r="K227" s="12">
        <v>43784</v>
      </c>
      <c r="L227" s="10">
        <v>21.74</v>
      </c>
      <c r="M227" s="12">
        <v>43784</v>
      </c>
      <c r="N227" s="10">
        <v>24.25</v>
      </c>
      <c r="O227" s="12">
        <v>43784</v>
      </c>
      <c r="P227" s="10">
        <v>19.21</v>
      </c>
      <c r="Q227" s="12">
        <v>43784</v>
      </c>
      <c r="R227" s="10">
        <v>27.56</v>
      </c>
      <c r="S227" s="12">
        <v>43784</v>
      </c>
      <c r="T227" s="10">
        <v>11.93</v>
      </c>
      <c r="U227" s="109">
        <v>43784</v>
      </c>
      <c r="V227" s="10">
        <v>10.81</v>
      </c>
      <c r="W227" s="1"/>
      <c r="X227" s="3"/>
      <c r="Y227" s="3"/>
    </row>
    <row r="228" spans="1:25">
      <c r="A228" s="12">
        <v>43787</v>
      </c>
      <c r="B228" s="10">
        <v>32.03</v>
      </c>
      <c r="C228" s="12">
        <v>43787</v>
      </c>
      <c r="D228" s="10">
        <v>25.76</v>
      </c>
      <c r="E228" s="12">
        <v>43787</v>
      </c>
      <c r="F228" s="10">
        <v>51.56</v>
      </c>
      <c r="G228" s="12">
        <v>43787</v>
      </c>
      <c r="H228" s="10">
        <v>31.46</v>
      </c>
      <c r="I228" s="12">
        <v>43787</v>
      </c>
      <c r="J228" s="10">
        <v>31.77</v>
      </c>
      <c r="K228" s="12">
        <v>43787</v>
      </c>
      <c r="L228" s="10">
        <v>21.76</v>
      </c>
      <c r="M228" s="12">
        <v>43787</v>
      </c>
      <c r="N228" s="10">
        <v>24.28</v>
      </c>
      <c r="O228" s="12">
        <v>43787</v>
      </c>
      <c r="P228" s="10">
        <v>19.22</v>
      </c>
      <c r="Q228" s="12">
        <v>43787</v>
      </c>
      <c r="R228" s="10">
        <v>27.57</v>
      </c>
      <c r="S228" s="12">
        <v>43787</v>
      </c>
      <c r="T228" s="10">
        <v>11.93</v>
      </c>
      <c r="U228" s="109">
        <v>43787</v>
      </c>
      <c r="V228" s="10">
        <v>10.78</v>
      </c>
      <c r="W228" s="1"/>
      <c r="X228" s="3"/>
      <c r="Y228" s="3"/>
    </row>
    <row r="229" spans="1:25">
      <c r="A229" s="12">
        <v>43788</v>
      </c>
      <c r="B229" s="10">
        <v>32.119999999999997</v>
      </c>
      <c r="C229" s="12">
        <v>43788</v>
      </c>
      <c r="D229" s="10">
        <v>25.75</v>
      </c>
      <c r="E229" s="12">
        <v>43788</v>
      </c>
      <c r="F229" s="10">
        <v>51.77</v>
      </c>
      <c r="G229" s="12">
        <v>43788</v>
      </c>
      <c r="H229" s="10">
        <v>31.58</v>
      </c>
      <c r="I229" s="12">
        <v>43788</v>
      </c>
      <c r="J229" s="10">
        <v>31.99</v>
      </c>
      <c r="K229" s="12">
        <v>43788</v>
      </c>
      <c r="L229" s="10">
        <v>21.8</v>
      </c>
      <c r="M229" s="12">
        <v>43788</v>
      </c>
      <c r="N229" s="10">
        <v>24.31</v>
      </c>
      <c r="O229" s="12">
        <v>43788</v>
      </c>
      <c r="P229" s="10">
        <v>19.16</v>
      </c>
      <c r="Q229" s="12">
        <v>43788</v>
      </c>
      <c r="R229" s="10">
        <v>27.6</v>
      </c>
      <c r="S229" s="12">
        <v>43788</v>
      </c>
      <c r="T229" s="10">
        <v>11.97</v>
      </c>
      <c r="U229" s="109">
        <v>43788</v>
      </c>
      <c r="V229" s="10">
        <v>10.86</v>
      </c>
      <c r="W229" s="1"/>
      <c r="X229" s="3"/>
      <c r="Y229" s="3"/>
    </row>
    <row r="230" spans="1:25">
      <c r="A230" s="12">
        <v>43789</v>
      </c>
      <c r="B230" s="10">
        <v>32.22</v>
      </c>
      <c r="C230" s="12">
        <v>43789</v>
      </c>
      <c r="D230" s="10">
        <v>25.724299999999999</v>
      </c>
      <c r="E230" s="12">
        <v>43789</v>
      </c>
      <c r="F230" s="10">
        <v>51.63</v>
      </c>
      <c r="G230" s="12">
        <v>43789</v>
      </c>
      <c r="H230" s="10">
        <v>31.47</v>
      </c>
      <c r="I230" s="12">
        <v>43789</v>
      </c>
      <c r="J230" s="10">
        <v>31.89</v>
      </c>
      <c r="K230" s="12">
        <v>43789</v>
      </c>
      <c r="L230" s="10">
        <v>21.85</v>
      </c>
      <c r="M230" s="12">
        <v>43789</v>
      </c>
      <c r="N230" s="10">
        <v>24.37</v>
      </c>
      <c r="O230" s="12">
        <v>43789</v>
      </c>
      <c r="P230" s="10">
        <v>19.13</v>
      </c>
      <c r="Q230" s="12">
        <v>43789</v>
      </c>
      <c r="R230" s="10">
        <v>27.61</v>
      </c>
      <c r="S230" s="12">
        <v>43789</v>
      </c>
      <c r="T230" s="10">
        <v>11.99</v>
      </c>
      <c r="U230" s="109">
        <v>43789</v>
      </c>
      <c r="V230" s="10">
        <v>10.83</v>
      </c>
      <c r="W230" s="1"/>
      <c r="X230" s="3"/>
      <c r="Y230" s="3"/>
    </row>
    <row r="231" spans="1:25">
      <c r="A231" s="12">
        <v>43790</v>
      </c>
      <c r="B231" s="10">
        <v>32.11</v>
      </c>
      <c r="C231" s="12">
        <v>43790</v>
      </c>
      <c r="D231" s="10">
        <v>25.73</v>
      </c>
      <c r="E231" s="12">
        <v>43790</v>
      </c>
      <c r="F231" s="10">
        <v>51.56</v>
      </c>
      <c r="G231" s="12">
        <v>43790</v>
      </c>
      <c r="H231" s="10">
        <v>31.38</v>
      </c>
      <c r="I231" s="12">
        <v>43790</v>
      </c>
      <c r="J231" s="10">
        <v>31.78</v>
      </c>
      <c r="K231" s="12">
        <v>43790</v>
      </c>
      <c r="L231" s="10">
        <v>21.76</v>
      </c>
      <c r="M231" s="12">
        <v>43790</v>
      </c>
      <c r="N231" s="10">
        <v>24.305900000000001</v>
      </c>
      <c r="O231" s="12">
        <v>43790</v>
      </c>
      <c r="P231" s="10">
        <v>19.100000000000001</v>
      </c>
      <c r="Q231" s="12">
        <v>43790</v>
      </c>
      <c r="R231" s="10">
        <v>27.57</v>
      </c>
      <c r="S231" s="12">
        <v>43790</v>
      </c>
      <c r="T231" s="10">
        <v>11.95</v>
      </c>
      <c r="U231" s="109">
        <v>43790</v>
      </c>
      <c r="V231" s="10">
        <v>10.76</v>
      </c>
      <c r="W231" s="1"/>
      <c r="X231" s="3"/>
      <c r="Y231" s="3"/>
    </row>
    <row r="232" spans="1:25">
      <c r="A232" s="12">
        <v>43791</v>
      </c>
      <c r="B232" s="10">
        <v>32.119999999999997</v>
      </c>
      <c r="C232" s="12">
        <v>43791</v>
      </c>
      <c r="D232" s="10">
        <v>25.64</v>
      </c>
      <c r="E232" s="12">
        <v>43791</v>
      </c>
      <c r="F232" s="10">
        <v>51.7</v>
      </c>
      <c r="G232" s="12">
        <v>43791</v>
      </c>
      <c r="H232" s="10">
        <v>31.46</v>
      </c>
      <c r="I232" s="12">
        <v>43791</v>
      </c>
      <c r="J232" s="10">
        <v>31.8</v>
      </c>
      <c r="K232" s="12">
        <v>43791</v>
      </c>
      <c r="L232" s="10">
        <v>21.8</v>
      </c>
      <c r="M232" s="12">
        <v>43791</v>
      </c>
      <c r="N232" s="10">
        <v>24.37</v>
      </c>
      <c r="O232" s="12">
        <v>43791</v>
      </c>
      <c r="P232" s="10">
        <v>19.18</v>
      </c>
      <c r="Q232" s="12">
        <v>43791</v>
      </c>
      <c r="R232" s="10">
        <v>27.57</v>
      </c>
      <c r="S232" s="12">
        <v>43791</v>
      </c>
      <c r="T232" s="10">
        <v>11.96</v>
      </c>
      <c r="U232" s="109">
        <v>43791</v>
      </c>
      <c r="V232" s="10">
        <v>10.81</v>
      </c>
      <c r="W232" s="1"/>
      <c r="X232" s="3"/>
      <c r="Y232" s="3"/>
    </row>
    <row r="233" spans="1:25">
      <c r="A233" s="12">
        <v>43794</v>
      </c>
      <c r="B233" s="10">
        <v>32.130000000000003</v>
      </c>
      <c r="C233" s="12">
        <v>43794</v>
      </c>
      <c r="D233" s="10">
        <v>25.77</v>
      </c>
      <c r="E233" s="12">
        <v>43794</v>
      </c>
      <c r="F233" s="10">
        <v>52.15</v>
      </c>
      <c r="G233" s="12">
        <v>43794</v>
      </c>
      <c r="H233" s="10">
        <v>31.71</v>
      </c>
      <c r="I233" s="12">
        <v>43794</v>
      </c>
      <c r="J233" s="10">
        <v>32.17</v>
      </c>
      <c r="K233" s="12">
        <v>43794</v>
      </c>
      <c r="L233" s="10">
        <v>21.81</v>
      </c>
      <c r="M233" s="12">
        <v>43794</v>
      </c>
      <c r="N233" s="10">
        <v>24.45</v>
      </c>
      <c r="O233" s="12">
        <v>43794</v>
      </c>
      <c r="P233" s="10">
        <v>19.22</v>
      </c>
      <c r="Q233" s="12">
        <v>43794</v>
      </c>
      <c r="R233" s="10">
        <v>27.57</v>
      </c>
      <c r="S233" s="12">
        <v>43794</v>
      </c>
      <c r="T233" s="10">
        <v>11.97</v>
      </c>
      <c r="U233" s="109">
        <v>43794</v>
      </c>
      <c r="V233" s="10">
        <v>10.94</v>
      </c>
      <c r="W233" s="1"/>
      <c r="X233" s="3"/>
      <c r="Y233" s="3"/>
    </row>
    <row r="234" spans="1:25">
      <c r="A234" s="12">
        <v>43795</v>
      </c>
      <c r="B234" s="10">
        <v>32.15</v>
      </c>
      <c r="C234" s="12">
        <v>43795</v>
      </c>
      <c r="D234" s="10">
        <v>25.5747</v>
      </c>
      <c r="E234" s="12">
        <v>43795</v>
      </c>
      <c r="F234" s="10">
        <v>52.16</v>
      </c>
      <c r="G234" s="12">
        <v>43795</v>
      </c>
      <c r="H234" s="10">
        <v>31.68</v>
      </c>
      <c r="I234" s="12">
        <v>43795</v>
      </c>
      <c r="J234" s="10">
        <v>32</v>
      </c>
      <c r="K234" s="12">
        <v>43795</v>
      </c>
      <c r="L234" s="10">
        <v>21.78</v>
      </c>
      <c r="M234" s="12">
        <v>43795</v>
      </c>
      <c r="N234" s="10">
        <v>24.44</v>
      </c>
      <c r="O234" s="12">
        <v>43795</v>
      </c>
      <c r="P234" s="10">
        <v>19.13</v>
      </c>
      <c r="Q234" s="12">
        <v>43795</v>
      </c>
      <c r="R234" s="10">
        <v>27.51</v>
      </c>
      <c r="S234" s="12">
        <v>43795</v>
      </c>
      <c r="T234" s="10">
        <v>12</v>
      </c>
      <c r="U234" s="109">
        <v>43795</v>
      </c>
      <c r="V234" s="10">
        <v>10.9</v>
      </c>
      <c r="W234" s="1"/>
      <c r="X234" s="3"/>
      <c r="Y234" s="3"/>
    </row>
    <row r="235" spans="1:25">
      <c r="A235" s="12">
        <v>43796</v>
      </c>
      <c r="B235" s="10">
        <v>32.07</v>
      </c>
      <c r="C235" s="12">
        <v>43796</v>
      </c>
      <c r="D235" s="10">
        <v>25.669899999999998</v>
      </c>
      <c r="E235" s="12">
        <v>43796</v>
      </c>
      <c r="F235" s="10">
        <v>52.45</v>
      </c>
      <c r="G235" s="12">
        <v>43796</v>
      </c>
      <c r="H235" s="10">
        <v>31.8</v>
      </c>
      <c r="I235" s="12">
        <v>43796</v>
      </c>
      <c r="J235" s="10">
        <v>32.020000000000003</v>
      </c>
      <c r="K235" s="12">
        <v>43796</v>
      </c>
      <c r="L235" s="10">
        <v>21.78</v>
      </c>
      <c r="M235" s="12">
        <v>43796</v>
      </c>
      <c r="N235" s="10">
        <v>24.45</v>
      </c>
      <c r="O235" s="12">
        <v>43796</v>
      </c>
      <c r="P235" s="10">
        <v>19.2</v>
      </c>
      <c r="Q235" s="12">
        <v>43796</v>
      </c>
      <c r="R235" s="10">
        <v>27.48</v>
      </c>
      <c r="S235" s="12">
        <v>43796</v>
      </c>
      <c r="T235" s="10">
        <v>11.97</v>
      </c>
      <c r="U235" s="109">
        <v>43796</v>
      </c>
      <c r="V235" s="10">
        <v>10.95</v>
      </c>
      <c r="W235" s="1"/>
      <c r="X235" s="3"/>
      <c r="Y235" s="3"/>
    </row>
    <row r="236" spans="1:25">
      <c r="A236" s="12">
        <v>43797</v>
      </c>
      <c r="B236" s="10">
        <v>32.090000000000003</v>
      </c>
      <c r="C236" s="12">
        <v>43797</v>
      </c>
      <c r="D236" s="10">
        <v>25.695499999999999</v>
      </c>
      <c r="E236" s="12">
        <v>43797</v>
      </c>
      <c r="F236" s="10">
        <v>52.4</v>
      </c>
      <c r="G236" s="12">
        <v>43797</v>
      </c>
      <c r="H236" s="10">
        <v>31.7</v>
      </c>
      <c r="I236" s="12">
        <v>43797</v>
      </c>
      <c r="J236" s="10">
        <v>32</v>
      </c>
      <c r="K236" s="12">
        <v>43797</v>
      </c>
      <c r="L236" s="10">
        <v>21.79</v>
      </c>
      <c r="M236" s="12">
        <v>43797</v>
      </c>
      <c r="N236" s="10">
        <v>24.41</v>
      </c>
      <c r="O236" s="12">
        <v>43797</v>
      </c>
      <c r="P236" s="10">
        <v>19.170000000000002</v>
      </c>
      <c r="Q236" s="12">
        <v>43797</v>
      </c>
      <c r="R236" s="10">
        <v>27.49</v>
      </c>
      <c r="S236" s="12">
        <v>43797</v>
      </c>
      <c r="T236" s="10">
        <v>11.98</v>
      </c>
      <c r="U236" s="109">
        <v>43797</v>
      </c>
      <c r="V236" s="10">
        <v>10.9</v>
      </c>
      <c r="W236" s="1"/>
      <c r="X236" s="3"/>
      <c r="Y236" s="3"/>
    </row>
    <row r="237" spans="1:25">
      <c r="A237" s="12">
        <v>43798</v>
      </c>
      <c r="B237" s="10">
        <v>32.130000000000003</v>
      </c>
      <c r="C237" s="12">
        <v>43798</v>
      </c>
      <c r="D237" s="10">
        <v>25.569099999999999</v>
      </c>
      <c r="E237" s="12">
        <v>43798</v>
      </c>
      <c r="F237" s="10">
        <v>52.2</v>
      </c>
      <c r="G237" s="12">
        <v>43798</v>
      </c>
      <c r="H237" s="10">
        <v>31.55</v>
      </c>
      <c r="I237" s="12">
        <v>43798</v>
      </c>
      <c r="J237" s="10">
        <v>31.61</v>
      </c>
      <c r="K237" s="12">
        <v>43798</v>
      </c>
      <c r="L237" s="10">
        <v>21.83</v>
      </c>
      <c r="M237" s="12">
        <v>43798</v>
      </c>
      <c r="N237" s="10">
        <v>24.3</v>
      </c>
      <c r="O237" s="12">
        <v>43798</v>
      </c>
      <c r="P237" s="10">
        <v>19.16</v>
      </c>
      <c r="Q237" s="12">
        <v>43798</v>
      </c>
      <c r="R237" s="10">
        <v>27.51</v>
      </c>
      <c r="S237" s="12">
        <v>43798</v>
      </c>
      <c r="T237" s="10">
        <v>11.97</v>
      </c>
      <c r="U237" s="109">
        <v>43798</v>
      </c>
      <c r="V237" s="10">
        <v>10.79</v>
      </c>
      <c r="W237" s="1"/>
      <c r="X237" s="3"/>
      <c r="Y237" s="3"/>
    </row>
    <row r="238" spans="1:25">
      <c r="A238" s="12">
        <v>43801</v>
      </c>
      <c r="B238" s="10">
        <v>31.96</v>
      </c>
      <c r="C238" s="12">
        <v>43801</v>
      </c>
      <c r="D238" s="10">
        <v>25.5</v>
      </c>
      <c r="E238" s="12">
        <v>43801</v>
      </c>
      <c r="F238" s="10">
        <v>51.81</v>
      </c>
      <c r="G238" s="12">
        <v>43801</v>
      </c>
      <c r="H238" s="10">
        <v>31.42</v>
      </c>
      <c r="I238" s="12">
        <v>43801</v>
      </c>
      <c r="J238" s="10">
        <v>31.53</v>
      </c>
      <c r="K238" s="12">
        <v>43801</v>
      </c>
      <c r="L238" s="10">
        <v>21.76</v>
      </c>
      <c r="M238" s="12">
        <v>43801</v>
      </c>
      <c r="N238" s="10">
        <v>24.28</v>
      </c>
      <c r="O238" s="12">
        <v>43801</v>
      </c>
      <c r="P238" s="10">
        <v>19.13</v>
      </c>
      <c r="Q238" s="12">
        <v>43801</v>
      </c>
      <c r="R238" s="10">
        <v>27.5</v>
      </c>
      <c r="S238" s="12">
        <v>43801</v>
      </c>
      <c r="T238" s="10">
        <v>11.93</v>
      </c>
      <c r="U238" s="109">
        <v>43801</v>
      </c>
      <c r="V238" s="10">
        <v>10.76</v>
      </c>
      <c r="W238" s="1"/>
      <c r="X238" s="3"/>
      <c r="Y238" s="3"/>
    </row>
    <row r="239" spans="1:25">
      <c r="A239" s="12">
        <v>43802</v>
      </c>
      <c r="B239" s="10">
        <v>32.1</v>
      </c>
      <c r="C239" s="12">
        <v>43802</v>
      </c>
      <c r="D239" s="10">
        <v>25.35</v>
      </c>
      <c r="E239" s="12">
        <v>43802</v>
      </c>
      <c r="F239" s="10">
        <v>51.49</v>
      </c>
      <c r="G239" s="12">
        <v>43802</v>
      </c>
      <c r="H239" s="10">
        <v>31.36</v>
      </c>
      <c r="I239" s="12">
        <v>43802</v>
      </c>
      <c r="J239" s="10">
        <v>31.39</v>
      </c>
      <c r="K239" s="12">
        <v>43802</v>
      </c>
      <c r="L239" s="10">
        <v>21.8</v>
      </c>
      <c r="M239" s="12">
        <v>43802</v>
      </c>
      <c r="N239" s="10">
        <v>24.47</v>
      </c>
      <c r="O239" s="12">
        <v>43802</v>
      </c>
      <c r="P239" s="10">
        <v>19.149999999999999</v>
      </c>
      <c r="Q239" s="12">
        <v>43802</v>
      </c>
      <c r="R239" s="10">
        <v>27.52</v>
      </c>
      <c r="S239" s="12">
        <v>43802</v>
      </c>
      <c r="T239" s="10">
        <v>11.98</v>
      </c>
      <c r="U239" s="109">
        <v>43802</v>
      </c>
      <c r="V239" s="10">
        <v>10.71</v>
      </c>
      <c r="W239" s="1"/>
      <c r="X239" s="3"/>
      <c r="Y239" s="3"/>
    </row>
    <row r="240" spans="1:25">
      <c r="A240" s="12">
        <v>43803</v>
      </c>
      <c r="B240" s="10">
        <v>31.95</v>
      </c>
      <c r="C240" s="12">
        <v>43803</v>
      </c>
      <c r="D240" s="10">
        <v>25.34</v>
      </c>
      <c r="E240" s="12">
        <v>43803</v>
      </c>
      <c r="F240" s="10">
        <v>51.45</v>
      </c>
      <c r="G240" s="12">
        <v>43803</v>
      </c>
      <c r="H240" s="10">
        <v>31.39</v>
      </c>
      <c r="I240" s="12">
        <v>43803</v>
      </c>
      <c r="J240" s="10">
        <v>31.39</v>
      </c>
      <c r="K240" s="12">
        <v>43803</v>
      </c>
      <c r="L240" s="10">
        <v>21.73</v>
      </c>
      <c r="M240" s="12">
        <v>43803</v>
      </c>
      <c r="N240" s="10">
        <v>24.42</v>
      </c>
      <c r="O240" s="12">
        <v>43803</v>
      </c>
      <c r="P240" s="10">
        <v>19.2</v>
      </c>
      <c r="Q240" s="12">
        <v>43803</v>
      </c>
      <c r="R240" s="10">
        <v>27.48</v>
      </c>
      <c r="S240" s="12">
        <v>43803</v>
      </c>
      <c r="T240" s="10">
        <v>11.92</v>
      </c>
      <c r="U240" s="109">
        <v>43803</v>
      </c>
      <c r="V240" s="10">
        <v>10.65</v>
      </c>
      <c r="W240" s="1"/>
      <c r="X240" s="3"/>
      <c r="Y240" s="3"/>
    </row>
    <row r="241" spans="1:25">
      <c r="A241" s="12">
        <v>43804</v>
      </c>
      <c r="B241" s="10">
        <v>31.81</v>
      </c>
      <c r="C241" s="12">
        <v>43804</v>
      </c>
      <c r="D241" s="10">
        <v>25.23</v>
      </c>
      <c r="E241" s="12">
        <v>43804</v>
      </c>
      <c r="F241" s="10">
        <v>51.42</v>
      </c>
      <c r="G241" s="12">
        <v>43804</v>
      </c>
      <c r="H241" s="10">
        <v>31.3</v>
      </c>
      <c r="I241" s="12">
        <v>43804</v>
      </c>
      <c r="J241" s="10">
        <v>31.49</v>
      </c>
      <c r="K241" s="12">
        <v>43804</v>
      </c>
      <c r="L241" s="10">
        <v>21.69</v>
      </c>
      <c r="M241" s="12">
        <v>43804</v>
      </c>
      <c r="N241" s="10">
        <v>24.43</v>
      </c>
      <c r="O241" s="12">
        <v>43804</v>
      </c>
      <c r="P241" s="10">
        <v>19.21</v>
      </c>
      <c r="Q241" s="12">
        <v>43804</v>
      </c>
      <c r="R241" s="10">
        <v>27.44</v>
      </c>
      <c r="S241" s="12">
        <v>43804</v>
      </c>
      <c r="T241" s="10">
        <v>11.87</v>
      </c>
      <c r="U241" s="109">
        <v>43804</v>
      </c>
      <c r="V241" s="10">
        <v>10.68</v>
      </c>
      <c r="W241" s="1"/>
      <c r="X241" s="3"/>
      <c r="Y241" s="3"/>
    </row>
    <row r="242" spans="1:25">
      <c r="A242" s="12">
        <v>43805</v>
      </c>
      <c r="B242" s="10">
        <v>31.86</v>
      </c>
      <c r="C242" s="12">
        <v>43805</v>
      </c>
      <c r="D242" s="10">
        <v>25.497199999999999</v>
      </c>
      <c r="E242" s="12">
        <v>43805</v>
      </c>
      <c r="F242" s="10">
        <v>52.23</v>
      </c>
      <c r="G242" s="12">
        <v>43805</v>
      </c>
      <c r="H242" s="10">
        <v>31.76</v>
      </c>
      <c r="I242" s="12">
        <v>43805</v>
      </c>
      <c r="J242" s="10">
        <v>31.92</v>
      </c>
      <c r="K242" s="12">
        <v>43805</v>
      </c>
      <c r="L242" s="10">
        <v>21.71</v>
      </c>
      <c r="M242" s="12">
        <v>43805</v>
      </c>
      <c r="N242" s="10">
        <v>24.41</v>
      </c>
      <c r="O242" s="12">
        <v>43805</v>
      </c>
      <c r="P242" s="10">
        <v>19.21</v>
      </c>
      <c r="Q242" s="12">
        <v>43805</v>
      </c>
      <c r="R242" s="10">
        <v>27.46</v>
      </c>
      <c r="S242" s="12">
        <v>43805</v>
      </c>
      <c r="T242" s="10">
        <v>11.88</v>
      </c>
      <c r="U242" s="109">
        <v>43805</v>
      </c>
      <c r="V242" s="10">
        <v>10.82</v>
      </c>
      <c r="W242" s="1"/>
      <c r="X242" s="3"/>
      <c r="Y242" s="3"/>
    </row>
    <row r="243" spans="1:25">
      <c r="A243" s="12">
        <v>43808</v>
      </c>
      <c r="B243" s="10">
        <v>31.8</v>
      </c>
      <c r="C243" s="12">
        <v>43808</v>
      </c>
      <c r="D243" s="10">
        <v>25.41</v>
      </c>
      <c r="E243" s="12">
        <v>43808</v>
      </c>
      <c r="F243" s="10">
        <v>51.96</v>
      </c>
      <c r="G243" s="12">
        <v>43808</v>
      </c>
      <c r="H243" s="10">
        <v>31.57</v>
      </c>
      <c r="I243" s="12">
        <v>43808</v>
      </c>
      <c r="J243" s="10">
        <v>31.65</v>
      </c>
      <c r="K243" s="12">
        <v>43808</v>
      </c>
      <c r="L243" s="10">
        <v>21.68</v>
      </c>
      <c r="M243" s="12">
        <v>43808</v>
      </c>
      <c r="N243" s="10">
        <v>24.41</v>
      </c>
      <c r="O243" s="12">
        <v>43808</v>
      </c>
      <c r="P243" s="10">
        <v>19.2</v>
      </c>
      <c r="Q243" s="12">
        <v>43808</v>
      </c>
      <c r="R243" s="10">
        <v>27.48</v>
      </c>
      <c r="S243" s="12">
        <v>43808</v>
      </c>
      <c r="T243" s="10">
        <v>11.86</v>
      </c>
      <c r="U243" s="109">
        <v>43808</v>
      </c>
      <c r="V243" s="10">
        <v>10.77</v>
      </c>
      <c r="W243" s="1"/>
      <c r="X243" s="3"/>
      <c r="Y243" s="3"/>
    </row>
    <row r="244" spans="1:25">
      <c r="A244" s="12">
        <v>43809</v>
      </c>
      <c r="B244" s="10">
        <v>31.8</v>
      </c>
      <c r="C244" s="12">
        <v>43809</v>
      </c>
      <c r="D244" s="10">
        <v>25.42</v>
      </c>
      <c r="E244" s="12">
        <v>43809</v>
      </c>
      <c r="F244" s="10">
        <v>51.92</v>
      </c>
      <c r="G244" s="12">
        <v>43809</v>
      </c>
      <c r="H244" s="10">
        <v>31.58</v>
      </c>
      <c r="I244" s="12">
        <v>43809</v>
      </c>
      <c r="J244" s="10">
        <v>31.79</v>
      </c>
      <c r="K244" s="12">
        <v>43809</v>
      </c>
      <c r="L244" s="10">
        <v>21.68</v>
      </c>
      <c r="M244" s="12">
        <v>43809</v>
      </c>
      <c r="N244" s="10">
        <v>24.4</v>
      </c>
      <c r="O244" s="12">
        <v>43809</v>
      </c>
      <c r="P244" s="10">
        <v>19.28</v>
      </c>
      <c r="Q244" s="12">
        <v>43809</v>
      </c>
      <c r="R244" s="10">
        <v>27.47</v>
      </c>
      <c r="S244" s="12">
        <v>43809</v>
      </c>
      <c r="T244" s="10">
        <v>11.87</v>
      </c>
      <c r="U244" s="109">
        <v>43809</v>
      </c>
      <c r="V244" s="10">
        <v>10.79</v>
      </c>
      <c r="W244" s="1"/>
      <c r="X244" s="3"/>
      <c r="Y244" s="3"/>
    </row>
    <row r="245" spans="1:25">
      <c r="A245" s="12">
        <v>43810</v>
      </c>
      <c r="B245" s="10">
        <v>31.87</v>
      </c>
      <c r="C245" s="12">
        <v>43810</v>
      </c>
      <c r="D245" s="10">
        <v>25.418700000000001</v>
      </c>
      <c r="E245" s="12">
        <v>43810</v>
      </c>
      <c r="F245" s="10">
        <v>51.86</v>
      </c>
      <c r="G245" s="12">
        <v>43810</v>
      </c>
      <c r="H245" s="10">
        <v>31.62</v>
      </c>
      <c r="I245" s="12">
        <v>43810</v>
      </c>
      <c r="J245" s="10">
        <v>32.14</v>
      </c>
      <c r="K245" s="12">
        <v>43810</v>
      </c>
      <c r="L245" s="10">
        <v>21.71</v>
      </c>
      <c r="M245" s="12">
        <v>43810</v>
      </c>
      <c r="N245" s="10">
        <v>24.48</v>
      </c>
      <c r="O245" s="12">
        <v>43810</v>
      </c>
      <c r="P245" s="10">
        <v>19.29</v>
      </c>
      <c r="Q245" s="12">
        <v>43810</v>
      </c>
      <c r="R245" s="10">
        <v>27.49</v>
      </c>
      <c r="S245" s="12">
        <v>43810</v>
      </c>
      <c r="T245" s="10">
        <v>11.89</v>
      </c>
      <c r="U245" s="109">
        <v>43810</v>
      </c>
      <c r="V245" s="10">
        <v>10.89</v>
      </c>
      <c r="W245" s="1"/>
      <c r="X245" s="3"/>
      <c r="Y245" s="3"/>
    </row>
    <row r="246" spans="1:25">
      <c r="A246" s="12">
        <v>43811</v>
      </c>
      <c r="B246" s="10">
        <v>31.71</v>
      </c>
      <c r="C246" s="12">
        <v>43811</v>
      </c>
      <c r="D246" s="10">
        <v>25.461400000000001</v>
      </c>
      <c r="E246" s="12">
        <v>43811</v>
      </c>
      <c r="F246" s="10">
        <v>52.4</v>
      </c>
      <c r="G246" s="12">
        <v>43811</v>
      </c>
      <c r="H246" s="10">
        <v>31.79</v>
      </c>
      <c r="I246" s="12">
        <v>43811</v>
      </c>
      <c r="J246" s="10">
        <v>32.71</v>
      </c>
      <c r="K246" s="12">
        <v>43811</v>
      </c>
      <c r="L246" s="10">
        <v>21.65</v>
      </c>
      <c r="M246" s="12">
        <v>43811</v>
      </c>
      <c r="N246" s="10">
        <v>24.39</v>
      </c>
      <c r="O246" s="12">
        <v>43811</v>
      </c>
      <c r="P246" s="10">
        <v>19.36</v>
      </c>
      <c r="Q246" s="12">
        <v>43811</v>
      </c>
      <c r="R246" s="10">
        <v>27.46</v>
      </c>
      <c r="S246" s="12">
        <v>43811</v>
      </c>
      <c r="T246" s="10">
        <v>11.84</v>
      </c>
      <c r="U246" s="109">
        <v>43811</v>
      </c>
      <c r="V246" s="10">
        <v>11.06</v>
      </c>
      <c r="W246" s="1"/>
      <c r="X246" s="3"/>
      <c r="Y246" s="3"/>
    </row>
    <row r="247" spans="1:25">
      <c r="A247" s="12">
        <v>43812</v>
      </c>
      <c r="B247" s="10">
        <v>31.9</v>
      </c>
      <c r="C247" s="12">
        <v>43812</v>
      </c>
      <c r="D247" s="10">
        <v>25.53</v>
      </c>
      <c r="E247" s="12">
        <v>43812</v>
      </c>
      <c r="F247" s="10">
        <v>52.35</v>
      </c>
      <c r="G247" s="12">
        <v>43812</v>
      </c>
      <c r="H247" s="10">
        <v>32.049999999999997</v>
      </c>
      <c r="I247" s="12">
        <v>43812</v>
      </c>
      <c r="J247" s="10">
        <v>32.6</v>
      </c>
      <c r="K247" s="12">
        <v>43812</v>
      </c>
      <c r="L247" s="10">
        <v>21.74</v>
      </c>
      <c r="M247" s="12">
        <v>43812</v>
      </c>
      <c r="N247" s="10">
        <v>24.55</v>
      </c>
      <c r="O247" s="12">
        <v>43812</v>
      </c>
      <c r="P247" s="10">
        <v>19.38</v>
      </c>
      <c r="Q247" s="12">
        <v>43812</v>
      </c>
      <c r="R247" s="10">
        <v>27.5</v>
      </c>
      <c r="S247" s="12">
        <v>43812</v>
      </c>
      <c r="T247" s="10">
        <v>11.91</v>
      </c>
      <c r="U247" s="109">
        <v>43812</v>
      </c>
      <c r="V247" s="10">
        <v>11.17</v>
      </c>
      <c r="W247" s="1"/>
      <c r="X247" s="3"/>
      <c r="Y247" s="3"/>
    </row>
    <row r="248" spans="1:25">
      <c r="A248" s="12">
        <v>43815</v>
      </c>
      <c r="B248" s="10">
        <v>31.84</v>
      </c>
      <c r="C248" s="12">
        <v>43815</v>
      </c>
      <c r="D248" s="10">
        <v>25.61</v>
      </c>
      <c r="E248" s="12">
        <v>43815</v>
      </c>
      <c r="F248" s="10">
        <v>52.59</v>
      </c>
      <c r="G248" s="12">
        <v>43815</v>
      </c>
      <c r="H248" s="10">
        <v>32.29</v>
      </c>
      <c r="I248" s="12">
        <v>43815</v>
      </c>
      <c r="J248" s="10">
        <v>32.81</v>
      </c>
      <c r="K248" s="12">
        <v>43815</v>
      </c>
      <c r="L248" s="10">
        <v>21.7</v>
      </c>
      <c r="M248" s="12">
        <v>43815</v>
      </c>
      <c r="N248" s="10">
        <v>24.49</v>
      </c>
      <c r="O248" s="12">
        <v>43815</v>
      </c>
      <c r="P248" s="10">
        <v>19.399999999999999</v>
      </c>
      <c r="Q248" s="12">
        <v>43815</v>
      </c>
      <c r="R248" s="10">
        <v>27.48</v>
      </c>
      <c r="S248" s="12">
        <v>43815</v>
      </c>
      <c r="T248" s="10">
        <v>11.86</v>
      </c>
      <c r="U248" s="109">
        <v>43815</v>
      </c>
      <c r="V248" s="10">
        <v>11.2</v>
      </c>
      <c r="W248" s="1"/>
      <c r="X248" s="3"/>
      <c r="Y248" s="3"/>
    </row>
    <row r="249" spans="1:25">
      <c r="A249" s="12">
        <v>43816</v>
      </c>
      <c r="B249" s="10">
        <v>31.84</v>
      </c>
      <c r="C249" s="12">
        <v>43816</v>
      </c>
      <c r="D249" s="10">
        <v>25.62</v>
      </c>
      <c r="E249" s="12">
        <v>43816</v>
      </c>
      <c r="F249" s="10">
        <v>52.57</v>
      </c>
      <c r="G249" s="12">
        <v>43816</v>
      </c>
      <c r="H249" s="10">
        <v>32.14</v>
      </c>
      <c r="I249" s="12">
        <v>43816</v>
      </c>
      <c r="J249" s="10">
        <v>33.119999999999997</v>
      </c>
      <c r="K249" s="12">
        <v>43816</v>
      </c>
      <c r="L249" s="10">
        <v>21.69</v>
      </c>
      <c r="M249" s="12">
        <v>43816</v>
      </c>
      <c r="N249" s="10">
        <v>24.475000000000001</v>
      </c>
      <c r="O249" s="12">
        <v>43816</v>
      </c>
      <c r="P249" s="10">
        <v>19.47</v>
      </c>
      <c r="Q249" s="12">
        <v>43816</v>
      </c>
      <c r="R249" s="10">
        <v>27.48</v>
      </c>
      <c r="S249" s="12">
        <v>43816</v>
      </c>
      <c r="T249" s="10">
        <v>11.87</v>
      </c>
      <c r="U249" s="109">
        <v>43816</v>
      </c>
      <c r="V249" s="10">
        <v>11.31</v>
      </c>
      <c r="W249" s="1"/>
      <c r="X249" s="3"/>
      <c r="Y249" s="3"/>
    </row>
    <row r="250" spans="1:25">
      <c r="A250" s="12">
        <v>43817</v>
      </c>
      <c r="B250" s="10">
        <v>31.76</v>
      </c>
      <c r="C250" s="12">
        <v>43817</v>
      </c>
      <c r="D250" s="10">
        <v>25.55</v>
      </c>
      <c r="E250" s="12">
        <v>43817</v>
      </c>
      <c r="F250" s="10">
        <v>52.5</v>
      </c>
      <c r="G250" s="12">
        <v>43817</v>
      </c>
      <c r="H250" s="10">
        <v>31.95</v>
      </c>
      <c r="I250" s="12">
        <v>43817</v>
      </c>
      <c r="J250" s="10">
        <v>33.159999999999997</v>
      </c>
      <c r="K250" s="12">
        <v>43817</v>
      </c>
      <c r="L250" s="10">
        <v>21.66</v>
      </c>
      <c r="M250" s="12">
        <v>43817</v>
      </c>
      <c r="N250" s="10">
        <v>24.45</v>
      </c>
      <c r="O250" s="12">
        <v>43817</v>
      </c>
      <c r="P250" s="10">
        <v>19.489999999999998</v>
      </c>
      <c r="Q250" s="12">
        <v>43817</v>
      </c>
      <c r="R250" s="10">
        <v>27.45</v>
      </c>
      <c r="S250" s="12">
        <v>43817</v>
      </c>
      <c r="T250" s="10">
        <v>11.84</v>
      </c>
      <c r="U250" s="109">
        <v>43817</v>
      </c>
      <c r="V250" s="10">
        <v>11.31</v>
      </c>
      <c r="W250" s="1"/>
      <c r="X250" s="3"/>
      <c r="Y250" s="3"/>
    </row>
    <row r="251" spans="1:25">
      <c r="A251" s="12">
        <v>43818</v>
      </c>
      <c r="B251" s="10">
        <v>31.86</v>
      </c>
      <c r="C251" s="12">
        <v>43818</v>
      </c>
      <c r="D251" s="10">
        <v>25.58</v>
      </c>
      <c r="E251" s="12">
        <v>43818</v>
      </c>
      <c r="F251" s="10">
        <v>52.68</v>
      </c>
      <c r="G251" s="12">
        <v>43818</v>
      </c>
      <c r="H251" s="10">
        <v>31.96</v>
      </c>
      <c r="I251" s="12">
        <v>43818</v>
      </c>
      <c r="J251" s="10">
        <v>33.19</v>
      </c>
      <c r="K251" s="12">
        <v>43818</v>
      </c>
      <c r="L251" s="10">
        <v>21.73</v>
      </c>
      <c r="M251" s="12">
        <v>43818</v>
      </c>
      <c r="N251" s="10">
        <v>24.46</v>
      </c>
      <c r="O251" s="12">
        <v>43818</v>
      </c>
      <c r="P251" s="10">
        <v>19.41</v>
      </c>
      <c r="Q251" s="12">
        <v>43818</v>
      </c>
      <c r="R251" s="10">
        <v>27.47</v>
      </c>
      <c r="S251" s="12">
        <v>43818</v>
      </c>
      <c r="T251" s="10">
        <v>11.88</v>
      </c>
      <c r="U251" s="109">
        <v>43818</v>
      </c>
      <c r="V251" s="10">
        <v>11.3</v>
      </c>
      <c r="W251" s="1"/>
      <c r="X251" s="3"/>
      <c r="Y251" s="3"/>
    </row>
    <row r="252" spans="1:25">
      <c r="A252" s="12">
        <v>43819</v>
      </c>
      <c r="B252" s="10">
        <v>31.95</v>
      </c>
      <c r="C252" s="12">
        <v>43819</v>
      </c>
      <c r="D252" s="10">
        <v>25.6769</v>
      </c>
      <c r="E252" s="12">
        <v>43819</v>
      </c>
      <c r="F252" s="10">
        <v>53.06</v>
      </c>
      <c r="G252" s="12">
        <v>43819</v>
      </c>
      <c r="H252" s="10">
        <v>32.1</v>
      </c>
      <c r="I252" s="12">
        <v>43819</v>
      </c>
      <c r="J252" s="10">
        <v>33.32</v>
      </c>
      <c r="K252" s="12">
        <v>43819</v>
      </c>
      <c r="L252" s="10">
        <v>21.76</v>
      </c>
      <c r="M252" s="12">
        <v>43819</v>
      </c>
      <c r="N252" s="10">
        <v>24.47</v>
      </c>
      <c r="O252" s="12">
        <v>43819</v>
      </c>
      <c r="P252" s="10">
        <v>19.48</v>
      </c>
      <c r="Q252" s="12">
        <v>43819</v>
      </c>
      <c r="R252" s="10">
        <v>27.51</v>
      </c>
      <c r="S252" s="12">
        <v>43819</v>
      </c>
      <c r="T252" s="10">
        <v>11.91</v>
      </c>
      <c r="U252" s="109">
        <v>43819</v>
      </c>
      <c r="V252" s="10">
        <v>11.35</v>
      </c>
      <c r="W252" s="1"/>
      <c r="X252" s="3"/>
      <c r="Y252" s="3"/>
    </row>
    <row r="253" spans="1:25">
      <c r="A253" s="12">
        <v>43822</v>
      </c>
      <c r="B253" s="10">
        <v>31.93</v>
      </c>
      <c r="C253" s="12">
        <v>43822</v>
      </c>
      <c r="D253" s="10">
        <v>25.67</v>
      </c>
      <c r="E253" s="12">
        <v>43822</v>
      </c>
      <c r="F253" s="10">
        <v>53.15</v>
      </c>
      <c r="G253" s="12">
        <v>43822</v>
      </c>
      <c r="H253" s="10">
        <v>32.15</v>
      </c>
      <c r="I253" s="12">
        <v>43822</v>
      </c>
      <c r="J253" s="10">
        <v>33.340000000000003</v>
      </c>
      <c r="K253" s="12">
        <v>43822</v>
      </c>
      <c r="L253" s="10">
        <v>21.78</v>
      </c>
      <c r="M253" s="12">
        <v>43822</v>
      </c>
      <c r="N253" s="10">
        <v>24.475000000000001</v>
      </c>
      <c r="O253" s="12">
        <v>43822</v>
      </c>
      <c r="P253" s="10">
        <v>19.420000000000002</v>
      </c>
      <c r="Q253" s="12">
        <v>43822</v>
      </c>
      <c r="R253" s="10">
        <v>27.5</v>
      </c>
      <c r="S253" s="12">
        <v>43822</v>
      </c>
      <c r="T253" s="10">
        <v>11.9</v>
      </c>
      <c r="U253" s="109">
        <v>43822</v>
      </c>
      <c r="V253" s="10">
        <v>11.36</v>
      </c>
      <c r="W253" s="1"/>
      <c r="X253" s="3"/>
      <c r="Y253" s="3"/>
    </row>
    <row r="254" spans="1:25">
      <c r="A254" s="12">
        <v>43823</v>
      </c>
      <c r="B254" s="10">
        <v>31.94</v>
      </c>
      <c r="C254" s="12">
        <v>43823</v>
      </c>
      <c r="D254" s="10">
        <v>25.74</v>
      </c>
      <c r="E254" s="12">
        <v>43823</v>
      </c>
      <c r="F254" s="10">
        <v>53.11</v>
      </c>
      <c r="G254" s="12">
        <v>43823</v>
      </c>
      <c r="H254" s="10">
        <v>32.159999999999997</v>
      </c>
      <c r="I254" s="12">
        <v>43823</v>
      </c>
      <c r="J254" s="10">
        <v>33.32</v>
      </c>
      <c r="K254" s="12">
        <v>43823</v>
      </c>
      <c r="L254" s="10">
        <v>21.78</v>
      </c>
      <c r="M254" s="12">
        <v>43823</v>
      </c>
      <c r="N254" s="10">
        <v>24.48</v>
      </c>
      <c r="O254" s="12">
        <v>43823</v>
      </c>
      <c r="P254" s="10">
        <v>19.46</v>
      </c>
      <c r="Q254" s="12">
        <v>43823</v>
      </c>
      <c r="R254" s="10">
        <v>27.51</v>
      </c>
      <c r="S254" s="12">
        <v>43823</v>
      </c>
      <c r="T254" s="10">
        <v>11.91</v>
      </c>
      <c r="U254" s="109">
        <v>43823</v>
      </c>
      <c r="V254" s="10">
        <v>11.36</v>
      </c>
      <c r="W254" s="1"/>
      <c r="X254" s="3"/>
      <c r="Y254" s="3"/>
    </row>
    <row r="255" spans="1:25">
      <c r="A255" s="12">
        <v>43826</v>
      </c>
      <c r="B255" s="10">
        <v>31.99</v>
      </c>
      <c r="C255" s="12">
        <v>43826</v>
      </c>
      <c r="D255" s="10">
        <v>25.715</v>
      </c>
      <c r="E255" s="12">
        <v>43826</v>
      </c>
      <c r="F255" s="10">
        <v>53.06</v>
      </c>
      <c r="G255" s="12">
        <v>43826</v>
      </c>
      <c r="H255" s="10">
        <v>32.200000000000003</v>
      </c>
      <c r="I255" s="12">
        <v>43826</v>
      </c>
      <c r="J255" s="10">
        <v>33.54</v>
      </c>
      <c r="K255" s="12">
        <v>43826</v>
      </c>
      <c r="L255" s="10">
        <v>21.82</v>
      </c>
      <c r="M255" s="12">
        <v>43826</v>
      </c>
      <c r="N255" s="10">
        <v>24.57</v>
      </c>
      <c r="O255" s="12">
        <v>43826</v>
      </c>
      <c r="P255" s="10">
        <v>19.47</v>
      </c>
      <c r="Q255" s="12">
        <v>43826</v>
      </c>
      <c r="R255" s="10">
        <v>27.52</v>
      </c>
      <c r="S255" s="12">
        <v>43826</v>
      </c>
      <c r="T255" s="10">
        <v>11.93</v>
      </c>
      <c r="U255" s="109">
        <v>43826</v>
      </c>
      <c r="V255" s="10">
        <v>11.29</v>
      </c>
      <c r="W255" s="1"/>
      <c r="X255" s="3"/>
      <c r="Y255" s="3"/>
    </row>
    <row r="256" spans="1:25">
      <c r="A256" s="12">
        <v>43829</v>
      </c>
      <c r="B256" s="10">
        <v>31.77</v>
      </c>
      <c r="C256" s="12">
        <v>43829</v>
      </c>
      <c r="D256" s="10">
        <v>25.62</v>
      </c>
      <c r="E256" s="12">
        <v>43829</v>
      </c>
      <c r="F256" s="10">
        <v>52.02</v>
      </c>
      <c r="G256" s="12">
        <v>43829</v>
      </c>
      <c r="H256" s="10">
        <v>31.6</v>
      </c>
      <c r="I256" s="12">
        <v>43829</v>
      </c>
      <c r="J256" s="10">
        <v>32.54</v>
      </c>
      <c r="K256" s="12">
        <v>43829</v>
      </c>
      <c r="L256" s="10">
        <v>21.67</v>
      </c>
      <c r="M256" s="12">
        <v>43829</v>
      </c>
      <c r="N256" s="10">
        <v>24.548999999999999</v>
      </c>
      <c r="O256" s="12">
        <v>43829</v>
      </c>
      <c r="P256" s="10">
        <v>19.344999999999999</v>
      </c>
      <c r="Q256" s="12">
        <v>43829</v>
      </c>
      <c r="R256" s="10">
        <v>27.434999999999999</v>
      </c>
      <c r="S256" s="12">
        <v>43829</v>
      </c>
      <c r="T256" s="10">
        <v>11.88</v>
      </c>
      <c r="U256" s="109">
        <v>43829</v>
      </c>
      <c r="V256" s="10">
        <v>11.24</v>
      </c>
      <c r="W256" s="1"/>
      <c r="X256" s="3"/>
      <c r="Y256" s="3"/>
    </row>
    <row r="257" spans="1:25">
      <c r="A257" s="12">
        <v>43830</v>
      </c>
      <c r="B257" s="10">
        <v>31.71</v>
      </c>
      <c r="C257" s="12">
        <v>43830</v>
      </c>
      <c r="D257" s="10">
        <v>25.56</v>
      </c>
      <c r="E257" s="12">
        <v>43830</v>
      </c>
      <c r="F257" s="10">
        <v>51.93</v>
      </c>
      <c r="G257" s="12">
        <v>43830</v>
      </c>
      <c r="H257" s="10">
        <v>31.452500000000001</v>
      </c>
      <c r="I257" s="12">
        <v>43830</v>
      </c>
      <c r="J257" s="10">
        <v>32.42</v>
      </c>
      <c r="K257" s="12">
        <v>43830</v>
      </c>
      <c r="L257" s="10">
        <v>21.67</v>
      </c>
      <c r="M257" s="12">
        <v>43830</v>
      </c>
      <c r="N257" s="10">
        <v>24.46</v>
      </c>
      <c r="O257" s="12">
        <v>43830</v>
      </c>
      <c r="P257" s="10">
        <v>19.43</v>
      </c>
      <c r="Q257" s="12">
        <v>43830</v>
      </c>
      <c r="R257" s="10">
        <v>27.44</v>
      </c>
      <c r="S257" s="12">
        <v>43830</v>
      </c>
      <c r="T257" s="10">
        <v>11.84</v>
      </c>
      <c r="U257" s="109">
        <v>43830</v>
      </c>
      <c r="V257" s="10">
        <v>11.18</v>
      </c>
      <c r="W257" s="1"/>
      <c r="X257" s="3"/>
      <c r="Y257" s="3"/>
    </row>
    <row r="258" spans="1:25">
      <c r="A258" s="12">
        <v>43832</v>
      </c>
      <c r="B258" s="10">
        <v>31.83</v>
      </c>
      <c r="C258" s="12">
        <v>43832</v>
      </c>
      <c r="D258" s="10">
        <v>25.63</v>
      </c>
      <c r="E258" s="12">
        <v>43832</v>
      </c>
      <c r="F258" s="10">
        <v>52.34</v>
      </c>
      <c r="G258" s="12">
        <v>43832</v>
      </c>
      <c r="H258" s="10">
        <v>31.83</v>
      </c>
      <c r="I258" s="12">
        <v>43832</v>
      </c>
      <c r="J258" s="10">
        <v>33.020000000000003</v>
      </c>
      <c r="K258" s="12">
        <v>43832</v>
      </c>
      <c r="L258" s="10">
        <v>21.68</v>
      </c>
      <c r="M258" s="12">
        <v>43832</v>
      </c>
      <c r="N258" s="10">
        <v>24.49</v>
      </c>
      <c r="O258" s="12">
        <v>43832</v>
      </c>
      <c r="P258" s="10">
        <v>19.47</v>
      </c>
      <c r="Q258" s="12">
        <v>43832</v>
      </c>
      <c r="R258" s="10">
        <v>27.46</v>
      </c>
      <c r="S258" s="12">
        <v>43832</v>
      </c>
      <c r="T258" s="10">
        <v>11.9</v>
      </c>
      <c r="U258" s="109">
        <v>43832</v>
      </c>
      <c r="V258" s="10">
        <v>11.37</v>
      </c>
      <c r="W258" s="1"/>
      <c r="X258" s="3"/>
      <c r="Y258" s="3"/>
    </row>
    <row r="259" spans="1:25">
      <c r="A259" s="12">
        <v>43833</v>
      </c>
      <c r="B259" s="10">
        <v>32</v>
      </c>
      <c r="C259" s="12">
        <v>43833</v>
      </c>
      <c r="D259" s="10">
        <v>25.56</v>
      </c>
      <c r="E259" s="12">
        <v>43833</v>
      </c>
      <c r="F259" s="10">
        <v>52.04</v>
      </c>
      <c r="G259" s="12">
        <v>43833</v>
      </c>
      <c r="H259" s="10">
        <v>31.5</v>
      </c>
      <c r="I259" s="12">
        <v>43833</v>
      </c>
      <c r="J259" s="10">
        <v>32.479999999999997</v>
      </c>
      <c r="K259" s="12">
        <v>43833</v>
      </c>
      <c r="L259" s="10">
        <v>21.79</v>
      </c>
      <c r="M259" s="12">
        <v>43833</v>
      </c>
      <c r="N259" s="10">
        <v>24.59</v>
      </c>
      <c r="O259" s="12">
        <v>43833</v>
      </c>
      <c r="P259" s="10">
        <v>19.45</v>
      </c>
      <c r="Q259" s="12">
        <v>43833</v>
      </c>
      <c r="R259" s="10">
        <v>27.51</v>
      </c>
      <c r="S259" s="12">
        <v>43833</v>
      </c>
      <c r="T259" s="10">
        <v>11.97</v>
      </c>
      <c r="U259" s="109">
        <v>43833</v>
      </c>
      <c r="V259" s="10">
        <v>11.24</v>
      </c>
      <c r="W259" s="1"/>
      <c r="X259" s="3"/>
      <c r="Y259" s="3"/>
    </row>
    <row r="260" spans="1:25">
      <c r="A260" s="12">
        <v>43836</v>
      </c>
      <c r="B260" s="10">
        <v>31.91</v>
      </c>
      <c r="C260" s="12">
        <v>43836</v>
      </c>
      <c r="D260" s="10">
        <v>25.6508</v>
      </c>
      <c r="E260" s="12">
        <v>43836</v>
      </c>
      <c r="F260" s="10">
        <v>52.08</v>
      </c>
      <c r="G260" s="12">
        <v>43836</v>
      </c>
      <c r="H260" s="10">
        <v>31.54</v>
      </c>
      <c r="I260" s="12">
        <v>43836</v>
      </c>
      <c r="J260" s="10">
        <v>32.26</v>
      </c>
      <c r="K260" s="12">
        <v>43836</v>
      </c>
      <c r="L260" s="10">
        <v>21.75</v>
      </c>
      <c r="M260" s="12">
        <v>43836</v>
      </c>
      <c r="N260" s="10">
        <v>24.5</v>
      </c>
      <c r="O260" s="12">
        <v>43836</v>
      </c>
      <c r="P260" s="10">
        <v>19.45</v>
      </c>
      <c r="Q260" s="12">
        <v>43836</v>
      </c>
      <c r="R260" s="10">
        <v>27.49</v>
      </c>
      <c r="S260" s="12">
        <v>43836</v>
      </c>
      <c r="T260" s="10">
        <v>11.93</v>
      </c>
      <c r="U260" s="109">
        <v>43836</v>
      </c>
      <c r="V260" s="10">
        <v>11.17</v>
      </c>
      <c r="W260" s="1"/>
      <c r="X260" s="3"/>
      <c r="Y260" s="3"/>
    </row>
    <row r="261" spans="1:25">
      <c r="A261" s="12">
        <v>43837</v>
      </c>
      <c r="B261" s="10">
        <v>31.89</v>
      </c>
      <c r="C261" s="12">
        <v>43837</v>
      </c>
      <c r="D261" s="10">
        <v>25.71</v>
      </c>
      <c r="E261" s="12">
        <v>43837</v>
      </c>
      <c r="F261" s="10">
        <v>52.12</v>
      </c>
      <c r="G261" s="12">
        <v>43837</v>
      </c>
      <c r="H261" s="10">
        <v>31.567399999999999</v>
      </c>
      <c r="I261" s="12">
        <v>43837</v>
      </c>
      <c r="J261" s="10">
        <v>32.44</v>
      </c>
      <c r="K261" s="12">
        <v>43837</v>
      </c>
      <c r="L261" s="10">
        <v>21.77</v>
      </c>
      <c r="M261" s="12">
        <v>43837</v>
      </c>
      <c r="N261" s="10">
        <v>24.44</v>
      </c>
      <c r="O261" s="12">
        <v>43837</v>
      </c>
      <c r="P261" s="10">
        <v>19.37</v>
      </c>
      <c r="Q261" s="12">
        <v>43837</v>
      </c>
      <c r="R261" s="10">
        <v>27.49</v>
      </c>
      <c r="S261" s="12">
        <v>43837</v>
      </c>
      <c r="T261" s="10">
        <v>11.92</v>
      </c>
      <c r="U261" s="109">
        <v>43837</v>
      </c>
      <c r="V261" s="10">
        <v>11.23</v>
      </c>
      <c r="W261" s="1"/>
      <c r="X261" s="3"/>
      <c r="Y261" s="3"/>
    </row>
    <row r="262" spans="1:25">
      <c r="A262" s="12">
        <v>43838</v>
      </c>
      <c r="B262" s="10">
        <v>31.79</v>
      </c>
      <c r="C262" s="12">
        <v>43838</v>
      </c>
      <c r="D262" s="10">
        <v>25.768000000000001</v>
      </c>
      <c r="E262" s="12">
        <v>43838</v>
      </c>
      <c r="F262" s="10">
        <v>52.49</v>
      </c>
      <c r="G262" s="12">
        <v>43838</v>
      </c>
      <c r="H262" s="10">
        <v>31.67</v>
      </c>
      <c r="I262" s="12">
        <v>43838</v>
      </c>
      <c r="J262" s="10">
        <v>32.64</v>
      </c>
      <c r="K262" s="12">
        <v>43838</v>
      </c>
      <c r="L262" s="10">
        <v>21.73</v>
      </c>
      <c r="M262" s="12">
        <v>43838</v>
      </c>
      <c r="N262" s="10">
        <v>24.42</v>
      </c>
      <c r="O262" s="12">
        <v>43838</v>
      </c>
      <c r="P262" s="10">
        <v>19.399999999999999</v>
      </c>
      <c r="Q262" s="12">
        <v>43838</v>
      </c>
      <c r="R262" s="10">
        <v>27.47</v>
      </c>
      <c r="S262" s="12">
        <v>43838</v>
      </c>
      <c r="T262" s="10">
        <v>11.89</v>
      </c>
      <c r="U262" s="109">
        <v>43838</v>
      </c>
      <c r="V262" s="10">
        <v>11.31</v>
      </c>
      <c r="W262" s="1"/>
      <c r="X262" s="3"/>
      <c r="Y262" s="3"/>
    </row>
    <row r="263" spans="1:25">
      <c r="A263" s="12">
        <v>43839</v>
      </c>
      <c r="B263" s="10">
        <v>31.85</v>
      </c>
      <c r="C263" s="12">
        <v>43839</v>
      </c>
      <c r="D263" s="10">
        <v>25.87</v>
      </c>
      <c r="E263" s="12">
        <v>43839</v>
      </c>
      <c r="F263" s="10">
        <v>52.96</v>
      </c>
      <c r="G263" s="12">
        <v>43839</v>
      </c>
      <c r="H263" s="10">
        <v>31.84</v>
      </c>
      <c r="I263" s="12">
        <v>43839</v>
      </c>
      <c r="J263" s="10">
        <v>32.950000000000003</v>
      </c>
      <c r="K263" s="12">
        <v>43839</v>
      </c>
      <c r="L263" s="10">
        <v>21.76</v>
      </c>
      <c r="M263" s="12">
        <v>43839</v>
      </c>
      <c r="N263" s="10">
        <v>24.52</v>
      </c>
      <c r="O263" s="12">
        <v>43839</v>
      </c>
      <c r="P263" s="10">
        <v>19.41</v>
      </c>
      <c r="Q263" s="12">
        <v>43839</v>
      </c>
      <c r="R263" s="10">
        <v>27.49</v>
      </c>
      <c r="S263" s="12">
        <v>43839</v>
      </c>
      <c r="T263" s="10">
        <v>11.91</v>
      </c>
      <c r="U263" s="109">
        <v>43839</v>
      </c>
      <c r="V263" s="10">
        <v>11.47</v>
      </c>
      <c r="W263" s="1"/>
      <c r="X263" s="3"/>
      <c r="Y263" s="3"/>
    </row>
    <row r="264" spans="1:25">
      <c r="A264" s="12">
        <v>43840</v>
      </c>
      <c r="B264" s="10">
        <v>31.89</v>
      </c>
      <c r="C264" s="12">
        <v>43840</v>
      </c>
      <c r="D264" s="10">
        <v>25.8551</v>
      </c>
      <c r="E264" s="12">
        <v>43840</v>
      </c>
      <c r="F264" s="10">
        <v>52.82</v>
      </c>
      <c r="G264" s="12">
        <v>43840</v>
      </c>
      <c r="H264" s="10">
        <v>31.7</v>
      </c>
      <c r="I264" s="12">
        <v>43840</v>
      </c>
      <c r="J264" s="10">
        <v>33.119999999999997</v>
      </c>
      <c r="K264" s="12">
        <v>43840</v>
      </c>
      <c r="L264" s="10">
        <v>21.81</v>
      </c>
      <c r="M264" s="12">
        <v>43840</v>
      </c>
      <c r="N264" s="10">
        <v>24.59</v>
      </c>
      <c r="O264" s="12">
        <v>43840</v>
      </c>
      <c r="P264" s="10">
        <v>19.399999999999999</v>
      </c>
      <c r="Q264" s="12">
        <v>43840</v>
      </c>
      <c r="R264" s="10">
        <v>27.48</v>
      </c>
      <c r="S264" s="12">
        <v>43840</v>
      </c>
      <c r="T264" s="10">
        <v>11.93</v>
      </c>
      <c r="U264" s="109">
        <v>43840</v>
      </c>
      <c r="V264" s="10">
        <v>11.51</v>
      </c>
      <c r="W264" s="1"/>
      <c r="X264" s="3"/>
      <c r="Y264" s="3"/>
    </row>
    <row r="265" spans="1:25">
      <c r="A265" s="12">
        <v>43843</v>
      </c>
      <c r="B265" s="10">
        <v>31.88</v>
      </c>
      <c r="C265" s="12">
        <v>43843</v>
      </c>
      <c r="D265" s="10">
        <v>25.97</v>
      </c>
      <c r="E265" s="12">
        <v>43843</v>
      </c>
      <c r="F265" s="10">
        <v>53.17</v>
      </c>
      <c r="G265" s="12">
        <v>43843</v>
      </c>
      <c r="H265" s="10">
        <v>31.87</v>
      </c>
      <c r="I265" s="12">
        <v>43843</v>
      </c>
      <c r="J265" s="10">
        <v>33.65</v>
      </c>
      <c r="K265" s="12">
        <v>43843</v>
      </c>
      <c r="L265" s="10">
        <v>21.78</v>
      </c>
      <c r="M265" s="12">
        <v>43843</v>
      </c>
      <c r="N265" s="10">
        <v>24.54</v>
      </c>
      <c r="O265" s="12">
        <v>43843</v>
      </c>
      <c r="P265" s="10">
        <v>19.39</v>
      </c>
      <c r="Q265" s="12">
        <v>43843</v>
      </c>
      <c r="R265" s="10">
        <v>27.48</v>
      </c>
      <c r="S265" s="12">
        <v>43843</v>
      </c>
      <c r="T265" s="10">
        <v>11.92</v>
      </c>
      <c r="U265" s="109">
        <v>43843</v>
      </c>
      <c r="V265" s="10">
        <v>11.73</v>
      </c>
      <c r="W265" s="1"/>
      <c r="X265" s="3"/>
      <c r="Y265" s="3"/>
    </row>
    <row r="266" spans="1:25">
      <c r="A266" s="12">
        <v>43844</v>
      </c>
      <c r="B266" s="10">
        <v>31.93</v>
      </c>
      <c r="C266" s="12">
        <v>43844</v>
      </c>
      <c r="D266" s="10">
        <v>26.06</v>
      </c>
      <c r="E266" s="12">
        <v>43844</v>
      </c>
      <c r="F266" s="10">
        <v>53.15</v>
      </c>
      <c r="G266" s="12">
        <v>43844</v>
      </c>
      <c r="H266" s="10">
        <v>31.7973</v>
      </c>
      <c r="I266" s="12">
        <v>43844</v>
      </c>
      <c r="J266" s="10">
        <v>33.479999999999997</v>
      </c>
      <c r="K266" s="12">
        <v>43844</v>
      </c>
      <c r="L266" s="10">
        <v>21.81</v>
      </c>
      <c r="M266" s="12">
        <v>43844</v>
      </c>
      <c r="N266" s="10">
        <v>24.56</v>
      </c>
      <c r="O266" s="12">
        <v>43844</v>
      </c>
      <c r="P266" s="10">
        <v>19.38</v>
      </c>
      <c r="Q266" s="12">
        <v>43844</v>
      </c>
      <c r="R266" s="10">
        <v>27.49</v>
      </c>
      <c r="S266" s="12">
        <v>43844</v>
      </c>
      <c r="T266" s="10">
        <v>11.94</v>
      </c>
      <c r="U266" s="109">
        <v>43844</v>
      </c>
      <c r="V266" s="10">
        <v>11.74</v>
      </c>
      <c r="W266" s="1"/>
      <c r="X266" s="3"/>
      <c r="Y266" s="3"/>
    </row>
    <row r="267" spans="1:25">
      <c r="A267" s="12">
        <v>43845</v>
      </c>
      <c r="B267" s="10">
        <v>32.03</v>
      </c>
      <c r="C267" s="12">
        <v>43845</v>
      </c>
      <c r="D267" s="10">
        <v>26.14</v>
      </c>
      <c r="E267" s="12">
        <v>43845</v>
      </c>
      <c r="F267" s="10">
        <v>53.16</v>
      </c>
      <c r="G267" s="12">
        <v>43845</v>
      </c>
      <c r="H267" s="10">
        <v>31.84</v>
      </c>
      <c r="I267" s="12">
        <v>43845</v>
      </c>
      <c r="J267" s="10">
        <v>33.15</v>
      </c>
      <c r="K267" s="12">
        <v>43845</v>
      </c>
      <c r="L267" s="10">
        <v>21.87</v>
      </c>
      <c r="M267" s="12">
        <v>43845</v>
      </c>
      <c r="N267" s="10">
        <v>24.62</v>
      </c>
      <c r="O267" s="12">
        <v>43845</v>
      </c>
      <c r="P267" s="10">
        <v>19.39</v>
      </c>
      <c r="Q267" s="12">
        <v>43845</v>
      </c>
      <c r="R267" s="10">
        <v>27.53</v>
      </c>
      <c r="S267" s="12">
        <v>43845</v>
      </c>
      <c r="T267" s="10">
        <v>11.98</v>
      </c>
      <c r="U267" s="109">
        <v>43845</v>
      </c>
      <c r="V267" s="10">
        <v>11.72</v>
      </c>
      <c r="W267" s="1"/>
      <c r="X267" s="3"/>
      <c r="Y267" s="3"/>
    </row>
    <row r="268" spans="1:25">
      <c r="A268" s="12">
        <v>43846</v>
      </c>
      <c r="B268" s="10">
        <v>31.97</v>
      </c>
      <c r="C268" s="12">
        <v>43846</v>
      </c>
      <c r="D268" s="10">
        <v>26.25</v>
      </c>
      <c r="E268" s="12">
        <v>43846</v>
      </c>
      <c r="F268" s="10">
        <v>53.58</v>
      </c>
      <c r="G268" s="12">
        <v>43846</v>
      </c>
      <c r="H268" s="10">
        <v>31.98</v>
      </c>
      <c r="I268" s="12">
        <v>43846</v>
      </c>
      <c r="J268" s="10">
        <v>33.35</v>
      </c>
      <c r="K268" s="12">
        <v>43846</v>
      </c>
      <c r="L268" s="10">
        <v>21.86</v>
      </c>
      <c r="M268" s="12">
        <v>43846</v>
      </c>
      <c r="N268" s="10">
        <v>24.61</v>
      </c>
      <c r="O268" s="12">
        <v>43846</v>
      </c>
      <c r="P268" s="10">
        <v>19.420000000000002</v>
      </c>
      <c r="Q268" s="12">
        <v>43846</v>
      </c>
      <c r="R268" s="10">
        <v>27.53</v>
      </c>
      <c r="S268" s="12">
        <v>43846</v>
      </c>
      <c r="T268" s="10">
        <v>11.96</v>
      </c>
      <c r="U268" s="109">
        <v>43846</v>
      </c>
      <c r="V268" s="10">
        <v>11.77</v>
      </c>
      <c r="W268" s="1"/>
      <c r="X268" s="3"/>
      <c r="Y268" s="3"/>
    </row>
    <row r="269" spans="1:25">
      <c r="A269" s="12">
        <v>43847</v>
      </c>
      <c r="B269" s="10">
        <v>31.97</v>
      </c>
      <c r="C269" s="12">
        <v>43847</v>
      </c>
      <c r="D269" s="10">
        <v>26.37</v>
      </c>
      <c r="E269" s="12">
        <v>43847</v>
      </c>
      <c r="F269" s="10">
        <v>53.85</v>
      </c>
      <c r="G269" s="12">
        <v>43847</v>
      </c>
      <c r="H269" s="10">
        <v>32.06</v>
      </c>
      <c r="I269" s="12">
        <v>43847</v>
      </c>
      <c r="J269" s="10">
        <v>33.61</v>
      </c>
      <c r="K269" s="12">
        <v>43847</v>
      </c>
      <c r="L269" s="10">
        <v>21.87</v>
      </c>
      <c r="M269" s="12">
        <v>43847</v>
      </c>
      <c r="N269" s="10">
        <v>24.61</v>
      </c>
      <c r="O269" s="12">
        <v>43847</v>
      </c>
      <c r="P269" s="10">
        <v>19.43</v>
      </c>
      <c r="Q269" s="12">
        <v>43847</v>
      </c>
      <c r="R269" s="10">
        <v>27.52</v>
      </c>
      <c r="S269" s="12">
        <v>43847</v>
      </c>
      <c r="T269" s="10">
        <v>11.96</v>
      </c>
      <c r="U269" s="109">
        <v>43847</v>
      </c>
      <c r="V269" s="10">
        <v>11.83</v>
      </c>
      <c r="W269" s="1"/>
      <c r="X269" s="3"/>
      <c r="Y269" s="3"/>
    </row>
    <row r="270" spans="1:25">
      <c r="A270" s="12">
        <v>43850</v>
      </c>
      <c r="B270" s="10">
        <v>31.97</v>
      </c>
      <c r="C270" s="12">
        <v>43850</v>
      </c>
      <c r="D270" s="10">
        <v>26.428899999999999</v>
      </c>
      <c r="E270" s="12">
        <v>43850</v>
      </c>
      <c r="F270" s="10">
        <v>53.97</v>
      </c>
      <c r="G270" s="12">
        <v>43850</v>
      </c>
      <c r="H270" s="10">
        <v>32.14</v>
      </c>
      <c r="I270" s="12">
        <v>43850</v>
      </c>
      <c r="J270" s="10">
        <v>33.43</v>
      </c>
      <c r="K270" s="12">
        <v>43850</v>
      </c>
      <c r="L270" s="10">
        <v>21.89</v>
      </c>
      <c r="M270" s="12">
        <v>43850</v>
      </c>
      <c r="N270" s="10">
        <v>24.75</v>
      </c>
      <c r="O270" s="12">
        <v>43850</v>
      </c>
      <c r="P270" s="10">
        <v>19.41</v>
      </c>
      <c r="Q270" s="12">
        <v>43850</v>
      </c>
      <c r="R270" s="10">
        <v>27.52</v>
      </c>
      <c r="S270" s="12">
        <v>43850</v>
      </c>
      <c r="T270" s="10">
        <v>11.96</v>
      </c>
      <c r="U270" s="109">
        <v>43850</v>
      </c>
      <c r="V270" s="10">
        <v>11.8</v>
      </c>
      <c r="W270" s="1"/>
      <c r="X270" s="3"/>
      <c r="Y270" s="3"/>
    </row>
    <row r="271" spans="1:25">
      <c r="A271" s="12">
        <v>43851</v>
      </c>
      <c r="B271" s="10">
        <v>32.1</v>
      </c>
      <c r="C271" s="12">
        <v>43851</v>
      </c>
      <c r="D271" s="10">
        <v>26.4</v>
      </c>
      <c r="E271" s="12">
        <v>43851</v>
      </c>
      <c r="F271" s="10">
        <v>53.78</v>
      </c>
      <c r="G271" s="12">
        <v>43851</v>
      </c>
      <c r="H271" s="10">
        <v>31.89</v>
      </c>
      <c r="I271" s="12">
        <v>43851</v>
      </c>
      <c r="J271" s="10">
        <v>32.81</v>
      </c>
      <c r="K271" s="12">
        <v>43851</v>
      </c>
      <c r="L271" s="10">
        <v>21.96</v>
      </c>
      <c r="M271" s="12">
        <v>43851</v>
      </c>
      <c r="N271" s="10">
        <v>24.73</v>
      </c>
      <c r="O271" s="12">
        <v>43851</v>
      </c>
      <c r="P271" s="10">
        <v>19.39</v>
      </c>
      <c r="Q271" s="12">
        <v>43851</v>
      </c>
      <c r="R271" s="10">
        <v>27.56</v>
      </c>
      <c r="S271" s="12">
        <v>43851</v>
      </c>
      <c r="T271" s="10">
        <v>12.01</v>
      </c>
      <c r="U271" s="109">
        <v>43851</v>
      </c>
      <c r="V271" s="10">
        <v>11.6</v>
      </c>
      <c r="W271" s="1"/>
      <c r="X271" s="3"/>
      <c r="Y271" s="3"/>
    </row>
    <row r="272" spans="1:25">
      <c r="A272" s="12">
        <v>43852</v>
      </c>
      <c r="B272" s="10">
        <v>32.19</v>
      </c>
      <c r="C272" s="12">
        <v>43852</v>
      </c>
      <c r="D272" s="10">
        <v>26.44</v>
      </c>
      <c r="E272" s="12">
        <v>43852</v>
      </c>
      <c r="F272" s="10">
        <v>54.06</v>
      </c>
      <c r="G272" s="12">
        <v>43852</v>
      </c>
      <c r="H272" s="10">
        <v>32.11</v>
      </c>
      <c r="I272" s="12">
        <v>43852</v>
      </c>
      <c r="J272" s="10">
        <v>33.159999999999997</v>
      </c>
      <c r="K272" s="12">
        <v>43852</v>
      </c>
      <c r="L272" s="10">
        <v>22.04</v>
      </c>
      <c r="M272" s="12">
        <v>43852</v>
      </c>
      <c r="N272" s="10">
        <v>24.76</v>
      </c>
      <c r="O272" s="12">
        <v>43852</v>
      </c>
      <c r="P272" s="10">
        <v>19.37</v>
      </c>
      <c r="Q272" s="12">
        <v>43852</v>
      </c>
      <c r="R272" s="10">
        <v>27.6</v>
      </c>
      <c r="S272" s="12">
        <v>43852</v>
      </c>
      <c r="T272" s="10">
        <v>12.05</v>
      </c>
      <c r="U272" s="109">
        <v>43852</v>
      </c>
      <c r="V272" s="10">
        <v>11.72</v>
      </c>
      <c r="W272" s="1"/>
      <c r="X272" s="3"/>
      <c r="Y272" s="3"/>
    </row>
    <row r="273" spans="1:25">
      <c r="A273" s="12">
        <v>43853</v>
      </c>
      <c r="B273" s="10">
        <v>32.299999999999997</v>
      </c>
      <c r="C273" s="12">
        <v>43853</v>
      </c>
      <c r="D273" s="10">
        <v>26.5</v>
      </c>
      <c r="E273" s="12">
        <v>43853</v>
      </c>
      <c r="F273" s="10">
        <v>54.1</v>
      </c>
      <c r="G273" s="12">
        <v>43853</v>
      </c>
      <c r="H273" s="10">
        <v>32.04</v>
      </c>
      <c r="I273" s="12">
        <v>43853</v>
      </c>
      <c r="J273" s="10">
        <v>32.909999999999997</v>
      </c>
      <c r="K273" s="12">
        <v>43853</v>
      </c>
      <c r="L273" s="10">
        <v>22.06</v>
      </c>
      <c r="M273" s="12">
        <v>43853</v>
      </c>
      <c r="N273" s="10">
        <v>24.81</v>
      </c>
      <c r="O273" s="12">
        <v>43853</v>
      </c>
      <c r="P273" s="10">
        <v>19.38</v>
      </c>
      <c r="Q273" s="12">
        <v>43853</v>
      </c>
      <c r="R273" s="10">
        <v>27.635000000000002</v>
      </c>
      <c r="S273" s="12">
        <v>43853</v>
      </c>
      <c r="T273" s="10">
        <v>12.07</v>
      </c>
      <c r="U273" s="109">
        <v>43853</v>
      </c>
      <c r="V273" s="10">
        <v>11.61</v>
      </c>
      <c r="W273" s="1"/>
      <c r="X273" s="3"/>
      <c r="Y273" s="3"/>
    </row>
    <row r="274" spans="1:25">
      <c r="A274" s="12">
        <v>43854</v>
      </c>
      <c r="B274" s="10">
        <v>32.42</v>
      </c>
      <c r="C274" s="12">
        <v>43854</v>
      </c>
      <c r="D274" s="10">
        <v>26.45</v>
      </c>
      <c r="E274" s="12">
        <v>43854</v>
      </c>
      <c r="F274" s="10">
        <v>53.65</v>
      </c>
      <c r="G274" s="12">
        <v>43854</v>
      </c>
      <c r="H274" s="10">
        <v>31.93</v>
      </c>
      <c r="I274" s="12">
        <v>43854</v>
      </c>
      <c r="J274" s="10">
        <v>32.58</v>
      </c>
      <c r="K274" s="12">
        <v>43854</v>
      </c>
      <c r="L274" s="10">
        <v>22.13</v>
      </c>
      <c r="M274" s="12">
        <v>43854</v>
      </c>
      <c r="N274" s="10">
        <v>24.86</v>
      </c>
      <c r="O274" s="12">
        <v>43854</v>
      </c>
      <c r="P274" s="10">
        <v>19.23</v>
      </c>
      <c r="Q274" s="12">
        <v>43854</v>
      </c>
      <c r="R274" s="10">
        <v>27.66</v>
      </c>
      <c r="S274" s="12">
        <v>43854</v>
      </c>
      <c r="T274" s="10">
        <v>12.12</v>
      </c>
      <c r="U274" s="109">
        <v>43854</v>
      </c>
      <c r="V274" s="10">
        <v>11.55</v>
      </c>
      <c r="W274" s="1"/>
      <c r="X274" s="3"/>
      <c r="Y274" s="3"/>
    </row>
    <row r="275" spans="1:25">
      <c r="A275" s="12">
        <v>43857</v>
      </c>
      <c r="B275" s="10">
        <v>32.49</v>
      </c>
      <c r="C275" s="12">
        <v>43857</v>
      </c>
      <c r="D275" s="10">
        <v>26.267499999999998</v>
      </c>
      <c r="E275" s="12">
        <v>43857</v>
      </c>
      <c r="F275" s="10">
        <v>53</v>
      </c>
      <c r="G275" s="12">
        <v>43857</v>
      </c>
      <c r="H275" s="10">
        <v>31.34</v>
      </c>
      <c r="I275" s="12">
        <v>43857</v>
      </c>
      <c r="J275" s="10">
        <v>31.58</v>
      </c>
      <c r="K275" s="12">
        <v>43857</v>
      </c>
      <c r="L275" s="10">
        <v>22.13</v>
      </c>
      <c r="M275" s="12">
        <v>43857</v>
      </c>
      <c r="N275" s="10">
        <v>24.84</v>
      </c>
      <c r="O275" s="12">
        <v>43857</v>
      </c>
      <c r="P275" s="10">
        <v>19</v>
      </c>
      <c r="Q275" s="12">
        <v>43857</v>
      </c>
      <c r="R275" s="10">
        <v>27.65</v>
      </c>
      <c r="S275" s="12">
        <v>43857</v>
      </c>
      <c r="T275" s="10">
        <v>12.15</v>
      </c>
      <c r="U275" s="109">
        <v>43857</v>
      </c>
      <c r="V275" s="10">
        <v>11.32</v>
      </c>
      <c r="W275" s="1"/>
      <c r="X275" s="3"/>
      <c r="Y275" s="3"/>
    </row>
    <row r="276" spans="1:25">
      <c r="A276" s="12">
        <v>43858</v>
      </c>
      <c r="B276" s="10">
        <v>32.29</v>
      </c>
      <c r="C276" s="12">
        <v>43858</v>
      </c>
      <c r="D276" s="10">
        <v>26.39</v>
      </c>
      <c r="E276" s="12">
        <v>43858</v>
      </c>
      <c r="F276" s="10">
        <v>53.44</v>
      </c>
      <c r="G276" s="12">
        <v>43858</v>
      </c>
      <c r="H276" s="10">
        <v>31.6</v>
      </c>
      <c r="I276" s="12">
        <v>43858</v>
      </c>
      <c r="J276" s="10">
        <v>31.82</v>
      </c>
      <c r="K276" s="12">
        <v>43858</v>
      </c>
      <c r="L276" s="10">
        <v>22.07</v>
      </c>
      <c r="M276" s="12">
        <v>43858</v>
      </c>
      <c r="N276" s="10">
        <v>24.84</v>
      </c>
      <c r="O276" s="12">
        <v>43858</v>
      </c>
      <c r="P276" s="10">
        <v>19.28</v>
      </c>
      <c r="Q276" s="12">
        <v>43858</v>
      </c>
      <c r="R276" s="10">
        <v>27.61</v>
      </c>
      <c r="S276" s="12">
        <v>43858</v>
      </c>
      <c r="T276" s="10">
        <v>12.11</v>
      </c>
      <c r="U276" s="109">
        <v>43858</v>
      </c>
      <c r="V276" s="10">
        <v>11.42</v>
      </c>
      <c r="W276" s="1"/>
      <c r="X276" s="3"/>
      <c r="Y276" s="3"/>
    </row>
    <row r="277" spans="1:25">
      <c r="A277" s="12">
        <v>43859</v>
      </c>
      <c r="B277" s="10">
        <v>32.47</v>
      </c>
      <c r="C277" s="12">
        <v>43859</v>
      </c>
      <c r="D277" s="10">
        <v>26.35</v>
      </c>
      <c r="E277" s="12">
        <v>43859</v>
      </c>
      <c r="F277" s="10">
        <v>53.54</v>
      </c>
      <c r="G277" s="12">
        <v>43859</v>
      </c>
      <c r="H277" s="10">
        <v>31.68</v>
      </c>
      <c r="I277" s="12">
        <v>43859</v>
      </c>
      <c r="J277" s="10">
        <v>32.03</v>
      </c>
      <c r="K277" s="12">
        <v>43859</v>
      </c>
      <c r="L277" s="10">
        <v>22.11</v>
      </c>
      <c r="M277" s="12">
        <v>43859</v>
      </c>
      <c r="N277" s="10">
        <v>24.9</v>
      </c>
      <c r="O277" s="12">
        <v>43859</v>
      </c>
      <c r="P277" s="10">
        <v>19.170000000000002</v>
      </c>
      <c r="Q277" s="12">
        <v>43859</v>
      </c>
      <c r="R277" s="10">
        <v>27.63</v>
      </c>
      <c r="S277" s="12">
        <v>43859</v>
      </c>
      <c r="T277" s="10">
        <v>12.15</v>
      </c>
      <c r="U277" s="109">
        <v>43859</v>
      </c>
      <c r="V277" s="10">
        <v>11.47</v>
      </c>
      <c r="W277" s="1"/>
      <c r="X277" s="3"/>
      <c r="Y277" s="3"/>
    </row>
    <row r="278" spans="1:25">
      <c r="A278" s="12">
        <v>43860</v>
      </c>
      <c r="B278" s="10">
        <v>32.450000000000003</v>
      </c>
      <c r="C278" s="12">
        <v>43860</v>
      </c>
      <c r="D278" s="10">
        <v>26.37</v>
      </c>
      <c r="E278" s="12">
        <v>43860</v>
      </c>
      <c r="F278" s="10">
        <v>53.68</v>
      </c>
      <c r="G278" s="12">
        <v>43860</v>
      </c>
      <c r="H278" s="10">
        <v>31.64</v>
      </c>
      <c r="I278" s="12">
        <v>43860</v>
      </c>
      <c r="J278" s="10">
        <v>31.57</v>
      </c>
      <c r="K278" s="12">
        <v>43860</v>
      </c>
      <c r="L278" s="10">
        <v>22.11</v>
      </c>
      <c r="M278" s="12">
        <v>43860</v>
      </c>
      <c r="N278" s="10">
        <v>24.92</v>
      </c>
      <c r="O278" s="12">
        <v>43860</v>
      </c>
      <c r="P278" s="10">
        <v>19.2</v>
      </c>
      <c r="Q278" s="12">
        <v>43860</v>
      </c>
      <c r="R278" s="10">
        <v>27.635000000000002</v>
      </c>
      <c r="S278" s="12">
        <v>43860</v>
      </c>
      <c r="T278" s="10">
        <v>12.14</v>
      </c>
      <c r="U278" s="109">
        <v>43860</v>
      </c>
      <c r="V278" s="10">
        <v>11.3</v>
      </c>
      <c r="W278" s="1"/>
      <c r="X278" s="3"/>
      <c r="Y278" s="3"/>
    </row>
    <row r="279" spans="1:25">
      <c r="A279" s="12">
        <v>43861</v>
      </c>
      <c r="B279" s="10">
        <v>32.479999999999997</v>
      </c>
      <c r="C279" s="12">
        <v>43861</v>
      </c>
      <c r="D279" s="10">
        <v>26.072299999999998</v>
      </c>
      <c r="E279" s="12">
        <v>43861</v>
      </c>
      <c r="F279" s="10">
        <v>52.87</v>
      </c>
      <c r="G279" s="12">
        <v>43861</v>
      </c>
      <c r="H279" s="10">
        <v>31.385200000000001</v>
      </c>
      <c r="I279" s="12">
        <v>43861</v>
      </c>
      <c r="J279" s="10">
        <v>31</v>
      </c>
      <c r="K279" s="12">
        <v>43861</v>
      </c>
      <c r="L279" s="10">
        <v>22.17</v>
      </c>
      <c r="M279" s="12">
        <v>43861</v>
      </c>
      <c r="N279" s="10">
        <v>24.99</v>
      </c>
      <c r="O279" s="12">
        <v>43861</v>
      </c>
      <c r="P279" s="10">
        <v>19.18</v>
      </c>
      <c r="Q279" s="12">
        <v>43861</v>
      </c>
      <c r="R279" s="10">
        <v>27.64</v>
      </c>
      <c r="S279" s="12">
        <v>43861</v>
      </c>
      <c r="T279" s="10">
        <v>12.14</v>
      </c>
      <c r="U279" s="109">
        <v>43861</v>
      </c>
      <c r="V279" s="10">
        <v>11.1</v>
      </c>
      <c r="W279" s="1"/>
      <c r="X279" s="3"/>
      <c r="Y279" s="3"/>
    </row>
    <row r="280" spans="1:25">
      <c r="A280" s="12">
        <v>43864</v>
      </c>
      <c r="B280" s="10">
        <v>32.549999999999997</v>
      </c>
      <c r="C280" s="12">
        <v>43864</v>
      </c>
      <c r="D280" s="10">
        <v>26.148399999999999</v>
      </c>
      <c r="E280" s="12">
        <v>43864</v>
      </c>
      <c r="F280" s="10">
        <v>53.51</v>
      </c>
      <c r="G280" s="12">
        <v>43864</v>
      </c>
      <c r="H280" s="10">
        <v>31.42</v>
      </c>
      <c r="I280" s="12">
        <v>43864</v>
      </c>
      <c r="J280" s="10">
        <v>31.5</v>
      </c>
      <c r="K280" s="12">
        <v>43864</v>
      </c>
      <c r="L280" s="10">
        <v>22.17</v>
      </c>
      <c r="M280" s="12">
        <v>43864</v>
      </c>
      <c r="N280" s="10">
        <v>24.95</v>
      </c>
      <c r="O280" s="12">
        <v>43864</v>
      </c>
      <c r="P280" s="10">
        <v>19.2</v>
      </c>
      <c r="Q280" s="12">
        <v>43864</v>
      </c>
      <c r="R280" s="10">
        <v>27.66</v>
      </c>
      <c r="S280" s="12">
        <v>43864</v>
      </c>
      <c r="T280" s="10">
        <v>12.16</v>
      </c>
      <c r="U280" s="109">
        <v>43864</v>
      </c>
      <c r="V280" s="10">
        <v>11.3</v>
      </c>
      <c r="W280" s="1"/>
      <c r="X280" s="3"/>
      <c r="Y280" s="3"/>
    </row>
    <row r="281" spans="1:25">
      <c r="A281" s="12">
        <v>43865</v>
      </c>
      <c r="B281" s="10">
        <v>32.450000000000003</v>
      </c>
      <c r="C281" s="12">
        <v>43865</v>
      </c>
      <c r="D281" s="10">
        <v>26.381599999999999</v>
      </c>
      <c r="E281" s="12">
        <v>43865</v>
      </c>
      <c r="F281" s="10">
        <v>54.28</v>
      </c>
      <c r="G281" s="12">
        <v>43865</v>
      </c>
      <c r="H281" s="10">
        <v>31.85</v>
      </c>
      <c r="I281" s="12">
        <v>43865</v>
      </c>
      <c r="J281" s="10">
        <v>32.28</v>
      </c>
      <c r="K281" s="12">
        <v>43865</v>
      </c>
      <c r="L281" s="10">
        <v>22.11</v>
      </c>
      <c r="M281" s="12">
        <v>43865</v>
      </c>
      <c r="N281" s="10">
        <v>24.9</v>
      </c>
      <c r="O281" s="12">
        <v>43865</v>
      </c>
      <c r="P281" s="10">
        <v>19.29</v>
      </c>
      <c r="Q281" s="12">
        <v>43865</v>
      </c>
      <c r="R281" s="10">
        <v>27.63</v>
      </c>
      <c r="S281" s="12">
        <v>43865</v>
      </c>
      <c r="T281" s="10">
        <v>12.12</v>
      </c>
      <c r="U281" s="109">
        <v>43865</v>
      </c>
      <c r="V281" s="10">
        <v>11.67</v>
      </c>
      <c r="W281" s="1"/>
      <c r="X281" s="3"/>
      <c r="Y281" s="3"/>
    </row>
    <row r="282" spans="1:25">
      <c r="A282" s="12">
        <v>43866</v>
      </c>
      <c r="B282" s="10">
        <v>32.340000000000003</v>
      </c>
      <c r="C282" s="12">
        <v>43866</v>
      </c>
      <c r="D282" s="10">
        <v>26.57</v>
      </c>
      <c r="E282" s="12">
        <v>43866</v>
      </c>
      <c r="F282" s="10">
        <v>54.88</v>
      </c>
      <c r="G282" s="12">
        <v>43866</v>
      </c>
      <c r="H282" s="10">
        <v>32.229999999999997</v>
      </c>
      <c r="I282" s="12">
        <v>43866</v>
      </c>
      <c r="J282" s="10">
        <v>32.47</v>
      </c>
      <c r="K282" s="12">
        <v>43866</v>
      </c>
      <c r="L282" s="10">
        <v>22.07</v>
      </c>
      <c r="M282" s="12">
        <v>43866</v>
      </c>
      <c r="N282" s="10">
        <v>24.89</v>
      </c>
      <c r="O282" s="12">
        <v>43866</v>
      </c>
      <c r="P282" s="10">
        <v>19.36</v>
      </c>
      <c r="Q282" s="12">
        <v>43866</v>
      </c>
      <c r="R282" s="10">
        <v>27.61</v>
      </c>
      <c r="S282" s="12">
        <v>43866</v>
      </c>
      <c r="T282" s="10">
        <v>12.08</v>
      </c>
      <c r="U282" s="109">
        <v>43866</v>
      </c>
      <c r="V282" s="10">
        <v>11.72</v>
      </c>
      <c r="W282" s="1"/>
      <c r="X282" s="3"/>
      <c r="Y282" s="3"/>
    </row>
    <row r="283" spans="1:25">
      <c r="A283" s="12">
        <v>43867</v>
      </c>
      <c r="B283" s="10">
        <v>32.4</v>
      </c>
      <c r="C283" s="12">
        <v>43867</v>
      </c>
      <c r="D283" s="10">
        <v>26.71</v>
      </c>
      <c r="E283" s="12">
        <v>43867</v>
      </c>
      <c r="F283" s="10">
        <v>55.12</v>
      </c>
      <c r="G283" s="12">
        <v>43867</v>
      </c>
      <c r="H283" s="10">
        <v>32.32</v>
      </c>
      <c r="I283" s="12">
        <v>43867</v>
      </c>
      <c r="J283" s="10">
        <v>32.51</v>
      </c>
      <c r="K283" s="12">
        <v>43867</v>
      </c>
      <c r="L283" s="10">
        <v>22.08</v>
      </c>
      <c r="M283" s="12">
        <v>43867</v>
      </c>
      <c r="N283" s="10">
        <v>24.88</v>
      </c>
      <c r="O283" s="12">
        <v>43867</v>
      </c>
      <c r="P283" s="10">
        <v>19.37</v>
      </c>
      <c r="Q283" s="12">
        <v>43867</v>
      </c>
      <c r="R283" s="10">
        <v>27.62</v>
      </c>
      <c r="S283" s="12">
        <v>43867</v>
      </c>
      <c r="T283" s="10">
        <v>12.1</v>
      </c>
      <c r="U283" s="109">
        <v>43867</v>
      </c>
      <c r="V283" s="10">
        <v>11.77</v>
      </c>
      <c r="W283" s="1"/>
      <c r="X283" s="3"/>
      <c r="Y283" s="3"/>
    </row>
    <row r="284" spans="1:25">
      <c r="A284" s="12">
        <v>43868</v>
      </c>
      <c r="B284" s="10">
        <v>32.520000000000003</v>
      </c>
      <c r="C284" s="12">
        <v>43868</v>
      </c>
      <c r="D284" s="10">
        <v>26.57</v>
      </c>
      <c r="E284" s="12">
        <v>43868</v>
      </c>
      <c r="F284" s="10">
        <v>54.87</v>
      </c>
      <c r="G284" s="12">
        <v>43868</v>
      </c>
      <c r="H284" s="10">
        <v>32.03</v>
      </c>
      <c r="I284" s="12">
        <v>43868</v>
      </c>
      <c r="J284" s="10">
        <v>32.049999999999997</v>
      </c>
      <c r="K284" s="12">
        <v>43868</v>
      </c>
      <c r="L284" s="10">
        <v>22.14</v>
      </c>
      <c r="M284" s="12">
        <v>43868</v>
      </c>
      <c r="N284" s="10">
        <v>24.98</v>
      </c>
      <c r="O284" s="12">
        <v>43868</v>
      </c>
      <c r="P284" s="10">
        <v>19.350000000000001</v>
      </c>
      <c r="Q284" s="12">
        <v>43868</v>
      </c>
      <c r="R284" s="10">
        <v>27.63</v>
      </c>
      <c r="S284" s="12">
        <v>43868</v>
      </c>
      <c r="T284" s="10">
        <v>12.14</v>
      </c>
      <c r="U284" s="109">
        <v>43868</v>
      </c>
      <c r="V284" s="10">
        <v>11.61</v>
      </c>
      <c r="W284" s="1"/>
      <c r="X284" s="3"/>
      <c r="Y284" s="3"/>
    </row>
    <row r="285" spans="1:25">
      <c r="A285" s="12">
        <v>43871</v>
      </c>
      <c r="B285" s="10">
        <v>32.58</v>
      </c>
      <c r="C285" s="12">
        <v>43871</v>
      </c>
      <c r="D285" s="10">
        <v>26.727399999999999</v>
      </c>
      <c r="E285" s="12">
        <v>43871</v>
      </c>
      <c r="F285" s="10">
        <v>55.34</v>
      </c>
      <c r="G285" s="12">
        <v>43871</v>
      </c>
      <c r="H285" s="10">
        <v>32.15</v>
      </c>
      <c r="I285" s="12">
        <v>43871</v>
      </c>
      <c r="J285" s="10">
        <v>32.33</v>
      </c>
      <c r="K285" s="12">
        <v>43871</v>
      </c>
      <c r="L285" s="10">
        <v>22.15</v>
      </c>
      <c r="M285" s="12">
        <v>43871</v>
      </c>
      <c r="N285" s="10">
        <v>25.04</v>
      </c>
      <c r="O285" s="12">
        <v>43871</v>
      </c>
      <c r="P285" s="10">
        <v>19.37</v>
      </c>
      <c r="Q285" s="12">
        <v>43871</v>
      </c>
      <c r="R285" s="10">
        <v>27.64</v>
      </c>
      <c r="S285" s="12">
        <v>43871</v>
      </c>
      <c r="T285" s="10">
        <v>12.16</v>
      </c>
      <c r="U285" s="109">
        <v>43871</v>
      </c>
      <c r="V285" s="10">
        <v>11.66</v>
      </c>
      <c r="W285" s="1"/>
      <c r="X285" s="3"/>
      <c r="Y285" s="3"/>
    </row>
    <row r="286" spans="1:25">
      <c r="A286" s="12">
        <v>43872</v>
      </c>
      <c r="B286" s="10">
        <v>32.47</v>
      </c>
      <c r="C286" s="12">
        <v>43872</v>
      </c>
      <c r="D286" s="10">
        <v>26.76</v>
      </c>
      <c r="E286" s="12">
        <v>43872</v>
      </c>
      <c r="F286" s="10">
        <v>55.32</v>
      </c>
      <c r="G286" s="12">
        <v>43872</v>
      </c>
      <c r="H286" s="10">
        <v>32.28</v>
      </c>
      <c r="I286" s="12">
        <v>43872</v>
      </c>
      <c r="J286" s="10">
        <v>32.67</v>
      </c>
      <c r="K286" s="12">
        <v>43872</v>
      </c>
      <c r="L286" s="10">
        <v>22.13</v>
      </c>
      <c r="M286" s="12">
        <v>43872</v>
      </c>
      <c r="N286" s="10">
        <v>24.99</v>
      </c>
      <c r="O286" s="12">
        <v>43872</v>
      </c>
      <c r="P286" s="10">
        <v>19.32</v>
      </c>
      <c r="Q286" s="12">
        <v>43872</v>
      </c>
      <c r="R286" s="10">
        <v>27.64</v>
      </c>
      <c r="S286" s="12">
        <v>43872</v>
      </c>
      <c r="T286" s="10">
        <v>12.13</v>
      </c>
      <c r="U286" s="109">
        <v>43872</v>
      </c>
      <c r="V286" s="10">
        <v>11.79</v>
      </c>
      <c r="W286" s="1"/>
      <c r="X286" s="3"/>
      <c r="Y286" s="3"/>
    </row>
    <row r="287" spans="1:25">
      <c r="A287" s="12">
        <v>43873</v>
      </c>
      <c r="B287" s="10">
        <v>32.369999999999997</v>
      </c>
      <c r="C287" s="12">
        <v>43873</v>
      </c>
      <c r="D287" s="10">
        <v>26.87</v>
      </c>
      <c r="E287" s="12">
        <v>43873</v>
      </c>
      <c r="F287" s="10">
        <v>55.61</v>
      </c>
      <c r="G287" s="12">
        <v>43873</v>
      </c>
      <c r="H287" s="10">
        <v>32.32</v>
      </c>
      <c r="I287" s="12">
        <v>43873</v>
      </c>
      <c r="J287" s="10">
        <v>33.01</v>
      </c>
      <c r="K287" s="12">
        <v>43873</v>
      </c>
      <c r="L287" s="10">
        <v>22.04</v>
      </c>
      <c r="M287" s="12">
        <v>43873</v>
      </c>
      <c r="N287" s="10">
        <v>24.978300000000001</v>
      </c>
      <c r="O287" s="12">
        <v>43873</v>
      </c>
      <c r="P287" s="10">
        <v>19.43</v>
      </c>
      <c r="Q287" s="12">
        <v>43873</v>
      </c>
      <c r="R287" s="10">
        <v>27.6</v>
      </c>
      <c r="S287" s="12">
        <v>43873</v>
      </c>
      <c r="T287" s="10">
        <v>12.09</v>
      </c>
      <c r="U287" s="109">
        <v>43873</v>
      </c>
      <c r="V287" s="10">
        <v>11.9</v>
      </c>
      <c r="W287" s="1"/>
      <c r="X287" s="3"/>
      <c r="Y287" s="3"/>
    </row>
    <row r="288" spans="1:25">
      <c r="A288" s="12">
        <v>43874</v>
      </c>
      <c r="B288" s="10">
        <v>32.369999999999997</v>
      </c>
      <c r="C288" s="12">
        <v>43874</v>
      </c>
      <c r="D288" s="10">
        <v>26.87</v>
      </c>
      <c r="E288" s="12">
        <v>43874</v>
      </c>
      <c r="F288" s="10">
        <v>55.5</v>
      </c>
      <c r="G288" s="12">
        <v>43874</v>
      </c>
      <c r="H288" s="10">
        <v>32.130000000000003</v>
      </c>
      <c r="I288" s="12">
        <v>43874</v>
      </c>
      <c r="J288" s="10">
        <v>32.61</v>
      </c>
      <c r="K288" s="12">
        <v>43874</v>
      </c>
      <c r="L288" s="10">
        <v>22.06</v>
      </c>
      <c r="M288" s="12">
        <v>43874</v>
      </c>
      <c r="N288" s="10">
        <v>24.97</v>
      </c>
      <c r="O288" s="12">
        <v>43874</v>
      </c>
      <c r="P288" s="10">
        <v>19.39</v>
      </c>
      <c r="Q288" s="12">
        <v>43874</v>
      </c>
      <c r="R288" s="10">
        <v>27.61</v>
      </c>
      <c r="S288" s="12">
        <v>43874</v>
      </c>
      <c r="T288" s="10">
        <v>12.1</v>
      </c>
      <c r="U288" s="109">
        <v>43874</v>
      </c>
      <c r="V288" s="10">
        <v>11.84</v>
      </c>
      <c r="W288" s="1"/>
      <c r="X288" s="3"/>
      <c r="Y288" s="3"/>
    </row>
    <row r="289" spans="1:25">
      <c r="A289" s="12">
        <v>43875</v>
      </c>
      <c r="B289" s="10">
        <v>32.454999999999998</v>
      </c>
      <c r="C289" s="12">
        <v>43875</v>
      </c>
      <c r="D289" s="10">
        <v>26.904</v>
      </c>
      <c r="E289" s="12">
        <v>43875</v>
      </c>
      <c r="F289" s="10">
        <v>55.53</v>
      </c>
      <c r="G289" s="12">
        <v>43875</v>
      </c>
      <c r="H289" s="10">
        <v>32.04</v>
      </c>
      <c r="I289" s="12">
        <v>43875</v>
      </c>
      <c r="J289" s="10">
        <v>32.49</v>
      </c>
      <c r="K289" s="12">
        <v>43875</v>
      </c>
      <c r="L289" s="10">
        <v>22.07</v>
      </c>
      <c r="M289" s="12">
        <v>43875</v>
      </c>
      <c r="N289" s="10">
        <v>25.02</v>
      </c>
      <c r="O289" s="12">
        <v>43875</v>
      </c>
      <c r="P289" s="10">
        <v>19.399999999999999</v>
      </c>
      <c r="Q289" s="12">
        <v>43875</v>
      </c>
      <c r="R289" s="10">
        <v>27.64</v>
      </c>
      <c r="S289" s="12">
        <v>43875</v>
      </c>
      <c r="T289" s="10">
        <v>12.12</v>
      </c>
      <c r="U289" s="109">
        <v>43875</v>
      </c>
      <c r="V289" s="10">
        <v>11.82</v>
      </c>
      <c r="W289" s="1"/>
      <c r="X289" s="3"/>
      <c r="Y289" s="3"/>
    </row>
    <row r="290" spans="1:25">
      <c r="A290" s="12">
        <v>43879</v>
      </c>
      <c r="B290" s="10">
        <v>32.53</v>
      </c>
      <c r="C290" s="12">
        <v>43879</v>
      </c>
      <c r="D290" s="10">
        <v>26.9</v>
      </c>
      <c r="E290" s="12">
        <v>43879</v>
      </c>
      <c r="F290" s="10">
        <v>55.41</v>
      </c>
      <c r="G290" s="12">
        <v>43879</v>
      </c>
      <c r="H290" s="10">
        <v>31.85</v>
      </c>
      <c r="I290" s="12">
        <v>43879</v>
      </c>
      <c r="J290" s="10">
        <v>32.39</v>
      </c>
      <c r="K290" s="12">
        <v>43879</v>
      </c>
      <c r="L290" s="10">
        <v>22.15</v>
      </c>
      <c r="M290" s="12">
        <v>43879</v>
      </c>
      <c r="N290" s="10">
        <v>25.08</v>
      </c>
      <c r="O290" s="12">
        <v>43879</v>
      </c>
      <c r="P290" s="10">
        <v>19.41</v>
      </c>
      <c r="Q290" s="12">
        <v>43879</v>
      </c>
      <c r="R290" s="10">
        <v>27.66</v>
      </c>
      <c r="S290" s="12">
        <v>43879</v>
      </c>
      <c r="T290" s="10">
        <v>12.15</v>
      </c>
      <c r="U290" s="109">
        <v>43879</v>
      </c>
      <c r="V290" s="10">
        <v>11.71</v>
      </c>
      <c r="W290" s="1"/>
      <c r="X290" s="3"/>
      <c r="Y290" s="3"/>
    </row>
    <row r="291" spans="1:25">
      <c r="A291" s="12">
        <v>43880</v>
      </c>
      <c r="B291" s="10">
        <v>32.53</v>
      </c>
      <c r="C291" s="12">
        <v>43880</v>
      </c>
      <c r="D291" s="10">
        <v>26.9895</v>
      </c>
      <c r="E291" s="12">
        <v>43880</v>
      </c>
      <c r="F291" s="10">
        <v>55.57</v>
      </c>
      <c r="G291" s="12">
        <v>43880</v>
      </c>
      <c r="H291" s="10">
        <v>31.9</v>
      </c>
      <c r="I291" s="12">
        <v>43880</v>
      </c>
      <c r="J291" s="10">
        <v>32.56</v>
      </c>
      <c r="K291" s="12">
        <v>43880</v>
      </c>
      <c r="L291" s="10">
        <v>22.11</v>
      </c>
      <c r="M291" s="12">
        <v>43880</v>
      </c>
      <c r="N291" s="10">
        <v>25.04</v>
      </c>
      <c r="O291" s="12">
        <v>43880</v>
      </c>
      <c r="P291" s="10">
        <v>19.420000000000002</v>
      </c>
      <c r="Q291" s="12">
        <v>43880</v>
      </c>
      <c r="R291" s="10">
        <v>27.65</v>
      </c>
      <c r="S291" s="12">
        <v>43880</v>
      </c>
      <c r="T291" s="10">
        <v>12.14</v>
      </c>
      <c r="U291" s="109">
        <v>43880</v>
      </c>
      <c r="V291" s="10">
        <v>11.84</v>
      </c>
      <c r="W291" s="1"/>
      <c r="X291" s="3"/>
      <c r="Y291" s="3"/>
    </row>
    <row r="292" spans="1:25">
      <c r="A292" s="12">
        <v>43881</v>
      </c>
      <c r="B292" s="10">
        <v>32.6</v>
      </c>
      <c r="C292" s="12">
        <v>43881</v>
      </c>
      <c r="D292" s="10">
        <v>27.014900000000001</v>
      </c>
      <c r="E292" s="12">
        <v>43881</v>
      </c>
      <c r="F292" s="10">
        <v>55.49</v>
      </c>
      <c r="G292" s="12">
        <v>43881</v>
      </c>
      <c r="H292" s="10">
        <v>31.77</v>
      </c>
      <c r="I292" s="12">
        <v>43881</v>
      </c>
      <c r="J292" s="10">
        <v>32.119999999999997</v>
      </c>
      <c r="K292" s="12">
        <v>43881</v>
      </c>
      <c r="L292" s="10">
        <v>22.18</v>
      </c>
      <c r="M292" s="12">
        <v>43881</v>
      </c>
      <c r="N292" s="10">
        <v>25.11</v>
      </c>
      <c r="O292" s="12">
        <v>43881</v>
      </c>
      <c r="P292" s="10">
        <v>19.420000000000002</v>
      </c>
      <c r="Q292" s="12">
        <v>43881</v>
      </c>
      <c r="R292" s="10">
        <v>27.68</v>
      </c>
      <c r="S292" s="12">
        <v>43881</v>
      </c>
      <c r="T292" s="10">
        <v>12.18</v>
      </c>
      <c r="U292" s="109">
        <v>43881</v>
      </c>
      <c r="V292" s="10">
        <v>11.72</v>
      </c>
      <c r="W292" s="1"/>
      <c r="X292" s="3"/>
      <c r="Y292" s="3"/>
    </row>
    <row r="293" spans="1:25">
      <c r="A293" s="12">
        <v>43882</v>
      </c>
      <c r="B293" s="10">
        <v>32.700000000000003</v>
      </c>
      <c r="C293" s="12">
        <v>43882</v>
      </c>
      <c r="D293" s="10">
        <v>26.8535</v>
      </c>
      <c r="E293" s="12">
        <v>43882</v>
      </c>
      <c r="F293" s="10">
        <v>54.72</v>
      </c>
      <c r="G293" s="12">
        <v>43882</v>
      </c>
      <c r="H293" s="10">
        <v>31.53</v>
      </c>
      <c r="I293" s="12">
        <v>43882</v>
      </c>
      <c r="J293" s="10">
        <v>32.04</v>
      </c>
      <c r="K293" s="12">
        <v>43882</v>
      </c>
      <c r="L293" s="10">
        <v>22.23</v>
      </c>
      <c r="M293" s="12">
        <v>43882</v>
      </c>
      <c r="N293" s="10">
        <v>25.16</v>
      </c>
      <c r="O293" s="12">
        <v>43882</v>
      </c>
      <c r="P293" s="10">
        <v>19.37</v>
      </c>
      <c r="Q293" s="12">
        <v>43882</v>
      </c>
      <c r="R293" s="10">
        <v>27.7</v>
      </c>
      <c r="S293" s="12">
        <v>43882</v>
      </c>
      <c r="T293" s="10">
        <v>12.21</v>
      </c>
      <c r="U293" s="109">
        <v>43882</v>
      </c>
      <c r="V293" s="10">
        <v>11.57</v>
      </c>
      <c r="W293" s="1"/>
      <c r="X293" s="3"/>
      <c r="Y293" s="3"/>
    </row>
    <row r="294" spans="1:25">
      <c r="A294" s="12">
        <v>43885</v>
      </c>
      <c r="B294" s="10">
        <v>32.78</v>
      </c>
      <c r="C294" s="12">
        <v>43885</v>
      </c>
      <c r="D294" s="10">
        <v>26.23</v>
      </c>
      <c r="E294" s="12">
        <v>43885</v>
      </c>
      <c r="F294" s="10">
        <v>53.21</v>
      </c>
      <c r="G294" s="12">
        <v>43885</v>
      </c>
      <c r="H294" s="10">
        <v>30.46</v>
      </c>
      <c r="I294" s="12">
        <v>43885</v>
      </c>
      <c r="J294" s="10">
        <v>30.77</v>
      </c>
      <c r="K294" s="12">
        <v>43885</v>
      </c>
      <c r="L294" s="10">
        <v>22.22</v>
      </c>
      <c r="M294" s="12">
        <v>43885</v>
      </c>
      <c r="N294" s="10">
        <v>25.11</v>
      </c>
      <c r="O294" s="12">
        <v>43885</v>
      </c>
      <c r="P294" s="10">
        <v>19.149999999999999</v>
      </c>
      <c r="Q294" s="12">
        <v>43885</v>
      </c>
      <c r="R294" s="10">
        <v>27.69</v>
      </c>
      <c r="S294" s="12">
        <v>43885</v>
      </c>
      <c r="T294" s="10">
        <v>12.25</v>
      </c>
      <c r="U294" s="109">
        <v>43885</v>
      </c>
      <c r="V294" s="10">
        <v>11.21</v>
      </c>
      <c r="W294" s="1"/>
      <c r="X294" s="3"/>
      <c r="Y294" s="3"/>
    </row>
    <row r="295" spans="1:25">
      <c r="A295" s="12">
        <v>43886</v>
      </c>
      <c r="B295" s="10">
        <v>32.729999999999997</v>
      </c>
      <c r="C295" s="12">
        <v>43886</v>
      </c>
      <c r="D295" s="10">
        <v>25.684799999999999</v>
      </c>
      <c r="E295" s="12">
        <v>43886</v>
      </c>
      <c r="F295" s="10">
        <v>51.64</v>
      </c>
      <c r="G295" s="12">
        <v>43886</v>
      </c>
      <c r="H295" s="10">
        <v>29.890899999999998</v>
      </c>
      <c r="I295" s="12">
        <v>43886</v>
      </c>
      <c r="J295" s="10">
        <v>30.59</v>
      </c>
      <c r="K295" s="12">
        <v>43886</v>
      </c>
      <c r="L295" s="10">
        <v>22.21</v>
      </c>
      <c r="M295" s="12">
        <v>43886</v>
      </c>
      <c r="N295" s="10">
        <v>25.14</v>
      </c>
      <c r="O295" s="12">
        <v>43886</v>
      </c>
      <c r="P295" s="10">
        <v>18.940000000000001</v>
      </c>
      <c r="Q295" s="12">
        <v>43886</v>
      </c>
      <c r="R295" s="10">
        <v>27.71</v>
      </c>
      <c r="S295" s="12">
        <v>43886</v>
      </c>
      <c r="T295" s="10">
        <v>12.23</v>
      </c>
      <c r="U295" s="109">
        <v>43886</v>
      </c>
      <c r="V295" s="10">
        <v>11.13</v>
      </c>
      <c r="W295" s="1"/>
      <c r="X295" s="3"/>
      <c r="Y295" s="3"/>
    </row>
    <row r="296" spans="1:25">
      <c r="A296" s="12">
        <v>43887</v>
      </c>
      <c r="B296" s="10">
        <v>32.6</v>
      </c>
      <c r="C296" s="12">
        <v>43887</v>
      </c>
      <c r="D296" s="10">
        <v>25.496600000000001</v>
      </c>
      <c r="E296" s="12">
        <v>43887</v>
      </c>
      <c r="F296" s="10">
        <v>51.49</v>
      </c>
      <c r="G296" s="12">
        <v>43887</v>
      </c>
      <c r="H296" s="10">
        <v>30.05</v>
      </c>
      <c r="I296" s="12">
        <v>43887</v>
      </c>
      <c r="J296" s="10">
        <v>30.86</v>
      </c>
      <c r="K296" s="12">
        <v>43887</v>
      </c>
      <c r="L296" s="10">
        <v>22.16</v>
      </c>
      <c r="M296" s="12">
        <v>43887</v>
      </c>
      <c r="N296" s="10">
        <v>25.05</v>
      </c>
      <c r="O296" s="12">
        <v>43887</v>
      </c>
      <c r="P296" s="10">
        <v>18.95</v>
      </c>
      <c r="Q296" s="12">
        <v>43887</v>
      </c>
      <c r="R296" s="10">
        <v>27.7</v>
      </c>
      <c r="S296" s="12">
        <v>43887</v>
      </c>
      <c r="T296" s="10">
        <v>12.19</v>
      </c>
      <c r="U296" s="109">
        <v>43887</v>
      </c>
      <c r="V296" s="10">
        <v>11.19</v>
      </c>
      <c r="W296" s="1"/>
      <c r="X296" s="3"/>
      <c r="Y296" s="3"/>
    </row>
    <row r="297" spans="1:25">
      <c r="A297" s="12">
        <v>43888</v>
      </c>
      <c r="B297" s="10">
        <v>32.630000000000003</v>
      </c>
      <c r="C297" s="12">
        <v>43888</v>
      </c>
      <c r="D297" s="10">
        <v>24.77</v>
      </c>
      <c r="E297" s="12">
        <v>43888</v>
      </c>
      <c r="F297" s="10">
        <v>50</v>
      </c>
      <c r="G297" s="12">
        <v>43888</v>
      </c>
      <c r="H297" s="10">
        <v>29.36</v>
      </c>
      <c r="I297" s="12">
        <v>43888</v>
      </c>
      <c r="J297" s="10">
        <v>30.49</v>
      </c>
      <c r="K297" s="12">
        <v>43888</v>
      </c>
      <c r="L297" s="10">
        <v>22.15</v>
      </c>
      <c r="M297" s="12">
        <v>43888</v>
      </c>
      <c r="N297" s="10">
        <v>24.95</v>
      </c>
      <c r="O297" s="12">
        <v>43888</v>
      </c>
      <c r="P297" s="10">
        <v>18.7</v>
      </c>
      <c r="Q297" s="12">
        <v>43888</v>
      </c>
      <c r="R297" s="10">
        <v>27.72</v>
      </c>
      <c r="S297" s="12">
        <v>43888</v>
      </c>
      <c r="T297" s="10">
        <v>12.18</v>
      </c>
      <c r="U297" s="109">
        <v>43888</v>
      </c>
      <c r="V297" s="10">
        <v>10.99</v>
      </c>
      <c r="W297" s="1"/>
      <c r="X297" s="3"/>
      <c r="Y297" s="3"/>
    </row>
    <row r="298" spans="1:25">
      <c r="A298" s="12">
        <v>43889</v>
      </c>
      <c r="B298" s="10">
        <v>32.58</v>
      </c>
      <c r="C298" s="12">
        <v>43889</v>
      </c>
      <c r="D298" s="10">
        <v>24.48</v>
      </c>
      <c r="E298" s="12">
        <v>43889</v>
      </c>
      <c r="F298" s="10">
        <v>49.23</v>
      </c>
      <c r="G298" s="12">
        <v>43889</v>
      </c>
      <c r="H298" s="10">
        <v>29.000599999999999</v>
      </c>
      <c r="I298" s="12">
        <v>43889</v>
      </c>
      <c r="J298" s="10">
        <v>30.3</v>
      </c>
      <c r="K298" s="12">
        <v>43889</v>
      </c>
      <c r="L298" s="10">
        <v>22.07</v>
      </c>
      <c r="M298" s="12">
        <v>43889</v>
      </c>
      <c r="N298" s="10">
        <v>25.2</v>
      </c>
      <c r="O298" s="12">
        <v>43889</v>
      </c>
      <c r="P298" s="10">
        <v>18.760000000000002</v>
      </c>
      <c r="Q298" s="12">
        <v>43889</v>
      </c>
      <c r="R298" s="10">
        <v>27.76</v>
      </c>
      <c r="S298" s="12">
        <v>43889</v>
      </c>
      <c r="T298" s="10">
        <v>12.17</v>
      </c>
      <c r="U298" s="109">
        <v>43889</v>
      </c>
      <c r="V298" s="10">
        <v>10.94</v>
      </c>
      <c r="W298" s="1"/>
      <c r="X298" s="3"/>
      <c r="Y298" s="3"/>
    </row>
    <row r="299" spans="1:25">
      <c r="A299" s="12">
        <v>43892</v>
      </c>
      <c r="B299" s="10">
        <v>32.61</v>
      </c>
      <c r="C299" s="12">
        <v>43892</v>
      </c>
      <c r="D299" s="10">
        <v>24.77</v>
      </c>
      <c r="E299" s="12">
        <v>43892</v>
      </c>
      <c r="F299" s="10">
        <v>51.15</v>
      </c>
      <c r="G299" s="12">
        <v>43892</v>
      </c>
      <c r="H299" s="10">
        <v>29.43</v>
      </c>
      <c r="I299" s="12">
        <v>43892</v>
      </c>
      <c r="J299" s="10">
        <v>30.69</v>
      </c>
      <c r="K299" s="12">
        <v>43892</v>
      </c>
      <c r="L299" s="10">
        <v>22.12</v>
      </c>
      <c r="M299" s="12">
        <v>43892</v>
      </c>
      <c r="N299" s="10">
        <v>25.15</v>
      </c>
      <c r="O299" s="12">
        <v>43892</v>
      </c>
      <c r="P299" s="10">
        <v>18.98</v>
      </c>
      <c r="Q299" s="12">
        <v>43892</v>
      </c>
      <c r="R299" s="10">
        <v>27.78</v>
      </c>
      <c r="S299" s="12">
        <v>43892</v>
      </c>
      <c r="T299" s="10">
        <v>12.16</v>
      </c>
      <c r="U299" s="109">
        <v>43892</v>
      </c>
      <c r="V299" s="10">
        <v>11.1</v>
      </c>
      <c r="W299" s="1"/>
      <c r="X299" s="3"/>
      <c r="Y299" s="3"/>
    </row>
    <row r="300" spans="1:25">
      <c r="A300" s="12">
        <v>43893</v>
      </c>
      <c r="B300" s="10">
        <v>32.880000000000003</v>
      </c>
      <c r="C300" s="12">
        <v>43893</v>
      </c>
      <c r="D300" s="10">
        <v>24.58</v>
      </c>
      <c r="E300" s="12">
        <v>43893</v>
      </c>
      <c r="F300" s="10">
        <v>49.83</v>
      </c>
      <c r="G300" s="12">
        <v>43893</v>
      </c>
      <c r="H300" s="10">
        <v>29.23</v>
      </c>
      <c r="I300" s="12">
        <v>43893</v>
      </c>
      <c r="J300" s="10">
        <v>30.58</v>
      </c>
      <c r="K300" s="12">
        <v>43893</v>
      </c>
      <c r="L300" s="10">
        <v>22.29</v>
      </c>
      <c r="M300" s="12">
        <v>43893</v>
      </c>
      <c r="N300" s="10">
        <v>25.46</v>
      </c>
      <c r="O300" s="12">
        <v>43893</v>
      </c>
      <c r="P300" s="10">
        <v>19.059999999999999</v>
      </c>
      <c r="Q300" s="12">
        <v>43893</v>
      </c>
      <c r="R300" s="10">
        <v>27.93</v>
      </c>
      <c r="S300" s="12">
        <v>43893</v>
      </c>
      <c r="T300" s="10">
        <v>12.29</v>
      </c>
      <c r="U300" s="109">
        <v>43893</v>
      </c>
      <c r="V300" s="10">
        <v>11.01</v>
      </c>
      <c r="W300" s="1"/>
      <c r="X300" s="3"/>
      <c r="Y300" s="3"/>
    </row>
    <row r="301" spans="1:25">
      <c r="A301" s="12">
        <v>43894</v>
      </c>
      <c r="B301" s="10">
        <v>32.979999999999997</v>
      </c>
      <c r="C301" s="12">
        <v>43894</v>
      </c>
      <c r="D301" s="10">
        <v>25.147500000000001</v>
      </c>
      <c r="E301" s="12">
        <v>43894</v>
      </c>
      <c r="F301" s="10">
        <v>52.03</v>
      </c>
      <c r="G301" s="12">
        <v>43894</v>
      </c>
      <c r="H301" s="10">
        <v>30.13</v>
      </c>
      <c r="I301" s="12">
        <v>43894</v>
      </c>
      <c r="J301" s="10">
        <v>31.14</v>
      </c>
      <c r="K301" s="12">
        <v>43894</v>
      </c>
      <c r="L301" s="10">
        <v>22.33</v>
      </c>
      <c r="M301" s="12">
        <v>43894</v>
      </c>
      <c r="N301" s="10">
        <v>25.49</v>
      </c>
      <c r="O301" s="12">
        <v>43894</v>
      </c>
      <c r="P301" s="10">
        <v>19.190000000000001</v>
      </c>
      <c r="Q301" s="12">
        <v>43894</v>
      </c>
      <c r="R301" s="10">
        <v>27.94</v>
      </c>
      <c r="S301" s="12">
        <v>43894</v>
      </c>
      <c r="T301" s="10">
        <v>12.29</v>
      </c>
      <c r="U301" s="109">
        <v>43894</v>
      </c>
      <c r="V301" s="10">
        <v>11.27</v>
      </c>
      <c r="W301" s="1"/>
      <c r="X301" s="3"/>
      <c r="Y301" s="3"/>
    </row>
    <row r="302" spans="1:25">
      <c r="A302" s="12">
        <v>43895</v>
      </c>
      <c r="B302" s="10">
        <v>33.25</v>
      </c>
      <c r="C302" s="12">
        <v>43895</v>
      </c>
      <c r="D302" s="10">
        <v>24.81</v>
      </c>
      <c r="E302" s="12">
        <v>43895</v>
      </c>
      <c r="F302" s="10">
        <v>50.44</v>
      </c>
      <c r="G302" s="12">
        <v>43895</v>
      </c>
      <c r="H302" s="10">
        <v>29.3</v>
      </c>
      <c r="I302" s="12">
        <v>43895</v>
      </c>
      <c r="J302" s="10">
        <v>30.79</v>
      </c>
      <c r="K302" s="12">
        <v>43895</v>
      </c>
      <c r="L302" s="10">
        <v>22.25</v>
      </c>
      <c r="M302" s="12">
        <v>43895</v>
      </c>
      <c r="N302" s="10">
        <v>25.43</v>
      </c>
      <c r="O302" s="12">
        <v>43895</v>
      </c>
      <c r="P302" s="10">
        <v>18.95</v>
      </c>
      <c r="Q302" s="12">
        <v>43895</v>
      </c>
      <c r="R302" s="10">
        <v>28.1</v>
      </c>
      <c r="S302" s="12">
        <v>43895</v>
      </c>
      <c r="T302" s="10">
        <v>12.36</v>
      </c>
      <c r="U302" s="109">
        <v>43895</v>
      </c>
      <c r="V302" s="10">
        <v>11.14</v>
      </c>
      <c r="W302" s="1"/>
      <c r="X302" s="3"/>
      <c r="Y302" s="3"/>
    </row>
    <row r="303" spans="1:25">
      <c r="A303" s="12">
        <v>43896</v>
      </c>
      <c r="B303" s="10">
        <v>33.54</v>
      </c>
      <c r="C303" s="12">
        <v>43896</v>
      </c>
      <c r="D303" s="10">
        <v>24.2577</v>
      </c>
      <c r="E303" s="12">
        <v>43896</v>
      </c>
      <c r="F303" s="10">
        <v>49.63</v>
      </c>
      <c r="G303" s="12">
        <v>43896</v>
      </c>
      <c r="H303" s="10">
        <v>28.97</v>
      </c>
      <c r="I303" s="12">
        <v>43896</v>
      </c>
      <c r="J303" s="10">
        <v>29.86</v>
      </c>
      <c r="K303" s="12">
        <v>43896</v>
      </c>
      <c r="L303" s="10">
        <v>22.53</v>
      </c>
      <c r="M303" s="12">
        <v>43896</v>
      </c>
      <c r="N303" s="10">
        <v>25.66</v>
      </c>
      <c r="O303" s="12">
        <v>43896</v>
      </c>
      <c r="P303" s="10">
        <v>18.75</v>
      </c>
      <c r="Q303" s="12">
        <v>43896</v>
      </c>
      <c r="R303" s="10">
        <v>28.08</v>
      </c>
      <c r="S303" s="12">
        <v>43896</v>
      </c>
      <c r="T303" s="10">
        <v>12.46</v>
      </c>
      <c r="U303" s="109">
        <v>43896</v>
      </c>
      <c r="V303" s="10">
        <v>10.9</v>
      </c>
      <c r="W303" s="1"/>
      <c r="X303" s="3"/>
      <c r="Y303" s="3"/>
    </row>
    <row r="304" spans="1:25">
      <c r="A304" s="12">
        <v>43899</v>
      </c>
      <c r="B304" s="10">
        <v>33.54</v>
      </c>
      <c r="C304" s="12">
        <v>43899</v>
      </c>
      <c r="D304" s="10">
        <v>21.68</v>
      </c>
      <c r="E304" s="12">
        <v>43899</v>
      </c>
      <c r="F304" s="10">
        <v>46.69</v>
      </c>
      <c r="G304" s="12">
        <v>43899</v>
      </c>
      <c r="H304" s="10">
        <v>27.26</v>
      </c>
      <c r="I304" s="12">
        <v>43899</v>
      </c>
      <c r="J304" s="10">
        <v>28.38</v>
      </c>
      <c r="K304" s="12">
        <v>43899</v>
      </c>
      <c r="L304" s="10">
        <v>21.79</v>
      </c>
      <c r="M304" s="12">
        <v>43899</v>
      </c>
      <c r="N304" s="10">
        <v>25.02</v>
      </c>
      <c r="O304" s="12">
        <v>43899</v>
      </c>
      <c r="P304" s="10">
        <v>17.989999999999998</v>
      </c>
      <c r="Q304" s="12">
        <v>43899</v>
      </c>
      <c r="R304" s="10">
        <v>28.07</v>
      </c>
      <c r="S304" s="12">
        <v>43899</v>
      </c>
      <c r="T304" s="10">
        <v>12.47</v>
      </c>
      <c r="U304" s="109">
        <v>43899</v>
      </c>
      <c r="V304" s="10">
        <v>10.43</v>
      </c>
      <c r="W304" s="1"/>
      <c r="X304" s="3"/>
      <c r="Y304" s="3"/>
    </row>
    <row r="305" spans="1:25">
      <c r="A305" s="12">
        <v>43900</v>
      </c>
      <c r="B305" s="10">
        <v>33.49</v>
      </c>
      <c r="C305" s="12">
        <v>43900</v>
      </c>
      <c r="D305" s="10">
        <v>22.467300000000002</v>
      </c>
      <c r="E305" s="12">
        <v>43900</v>
      </c>
      <c r="F305" s="10">
        <v>49.15</v>
      </c>
      <c r="G305" s="12">
        <v>43900</v>
      </c>
      <c r="H305" s="10">
        <v>28.39</v>
      </c>
      <c r="I305" s="12">
        <v>43900</v>
      </c>
      <c r="J305" s="10">
        <v>30.02</v>
      </c>
      <c r="K305" s="12">
        <v>43900</v>
      </c>
      <c r="L305" s="10">
        <v>22.24</v>
      </c>
      <c r="M305" s="12">
        <v>43900</v>
      </c>
      <c r="N305" s="10">
        <v>24.44</v>
      </c>
      <c r="O305" s="12">
        <v>43900</v>
      </c>
      <c r="P305" s="10">
        <v>17.920000000000002</v>
      </c>
      <c r="Q305" s="12">
        <v>43900</v>
      </c>
      <c r="R305" s="10">
        <v>28.02</v>
      </c>
      <c r="S305" s="12">
        <v>43900</v>
      </c>
      <c r="T305" s="10">
        <v>12.34</v>
      </c>
      <c r="U305" s="109">
        <v>43900</v>
      </c>
      <c r="V305" s="10">
        <v>10.9</v>
      </c>
      <c r="W305" s="1"/>
      <c r="X305" s="3"/>
      <c r="Y305" s="3"/>
    </row>
    <row r="306" spans="1:25">
      <c r="A306" s="12">
        <v>43901</v>
      </c>
      <c r="B306" s="10">
        <v>32.99</v>
      </c>
      <c r="C306" s="12">
        <v>43901</v>
      </c>
      <c r="D306" s="10">
        <v>21.4925</v>
      </c>
      <c r="E306" s="12">
        <v>43901</v>
      </c>
      <c r="F306" s="10">
        <v>46.77</v>
      </c>
      <c r="G306" s="12">
        <v>43901</v>
      </c>
      <c r="H306" s="10">
        <v>26.93</v>
      </c>
      <c r="I306" s="12">
        <v>43901</v>
      </c>
      <c r="J306" s="10">
        <v>28.67</v>
      </c>
      <c r="K306" s="12">
        <v>43901</v>
      </c>
      <c r="L306" s="10">
        <v>21.52</v>
      </c>
      <c r="M306" s="12">
        <v>43901</v>
      </c>
      <c r="N306" s="10">
        <v>23.61</v>
      </c>
      <c r="O306" s="12">
        <v>43901</v>
      </c>
      <c r="P306" s="10">
        <v>17.68</v>
      </c>
      <c r="Q306" s="12">
        <v>43901</v>
      </c>
      <c r="R306" s="10">
        <v>27.97</v>
      </c>
      <c r="S306" s="12">
        <v>43901</v>
      </c>
      <c r="T306" s="10">
        <v>12.19</v>
      </c>
      <c r="U306" s="109">
        <v>43901</v>
      </c>
      <c r="V306" s="10">
        <v>10.47</v>
      </c>
      <c r="W306" s="1"/>
      <c r="X306" s="3"/>
      <c r="Y306" s="3"/>
    </row>
    <row r="307" spans="1:25">
      <c r="A307" s="12">
        <v>43902</v>
      </c>
      <c r="B307" s="10">
        <v>31.52</v>
      </c>
      <c r="C307" s="12">
        <v>43902</v>
      </c>
      <c r="D307" s="10">
        <v>18.829999999999998</v>
      </c>
      <c r="E307" s="12">
        <v>43902</v>
      </c>
      <c r="F307" s="10">
        <v>42.73</v>
      </c>
      <c r="G307" s="12">
        <v>43902</v>
      </c>
      <c r="H307" s="10">
        <v>24.15</v>
      </c>
      <c r="I307" s="12">
        <v>43902</v>
      </c>
      <c r="J307" s="10">
        <v>25.96</v>
      </c>
      <c r="K307" s="12">
        <v>43902</v>
      </c>
      <c r="L307" s="10">
        <v>20.38</v>
      </c>
      <c r="M307" s="12">
        <v>43902</v>
      </c>
      <c r="N307" s="10">
        <v>22.52</v>
      </c>
      <c r="O307" s="12">
        <v>43902</v>
      </c>
      <c r="P307" s="10">
        <v>16.440000000000001</v>
      </c>
      <c r="Q307" s="12">
        <v>43902</v>
      </c>
      <c r="R307" s="10">
        <v>27.2</v>
      </c>
      <c r="S307" s="12">
        <v>43902</v>
      </c>
      <c r="T307" s="10">
        <v>11.97</v>
      </c>
      <c r="U307" s="109">
        <v>43902</v>
      </c>
      <c r="V307" s="10">
        <v>9.61</v>
      </c>
      <c r="W307" s="1"/>
      <c r="X307" s="3"/>
      <c r="Y307" s="3"/>
    </row>
    <row r="308" spans="1:25">
      <c r="A308" s="12">
        <v>43903</v>
      </c>
      <c r="B308" s="10">
        <v>32.26</v>
      </c>
      <c r="C308" s="12">
        <v>43903</v>
      </c>
      <c r="D308" s="10">
        <v>20.82</v>
      </c>
      <c r="E308" s="12">
        <v>43903</v>
      </c>
      <c r="F308" s="10">
        <v>46.63</v>
      </c>
      <c r="G308" s="12">
        <v>43903</v>
      </c>
      <c r="H308" s="10">
        <v>25.55</v>
      </c>
      <c r="I308" s="12">
        <v>43903</v>
      </c>
      <c r="J308" s="10">
        <v>27.83</v>
      </c>
      <c r="K308" s="12">
        <v>43903</v>
      </c>
      <c r="L308" s="10">
        <v>20.86</v>
      </c>
      <c r="M308" s="12">
        <v>43903</v>
      </c>
      <c r="N308" s="10">
        <v>23.54</v>
      </c>
      <c r="O308" s="12">
        <v>43903</v>
      </c>
      <c r="P308" s="10">
        <v>17.45</v>
      </c>
      <c r="Q308" s="12">
        <v>43903</v>
      </c>
      <c r="R308" s="10">
        <v>27.47</v>
      </c>
      <c r="S308" s="12">
        <v>43903</v>
      </c>
      <c r="T308" s="10">
        <v>11.84</v>
      </c>
      <c r="U308" s="109">
        <v>43903</v>
      </c>
      <c r="V308" s="10">
        <v>10.23</v>
      </c>
      <c r="W308" s="1"/>
      <c r="X308" s="3"/>
      <c r="Y308" s="3"/>
    </row>
    <row r="309" spans="1:25">
      <c r="A309" s="12">
        <v>43906</v>
      </c>
      <c r="B309" s="10">
        <v>31.07</v>
      </c>
      <c r="C309" s="12">
        <v>43906</v>
      </c>
      <c r="D309" s="10">
        <v>18.754999999999999</v>
      </c>
      <c r="E309" s="12">
        <v>43906</v>
      </c>
      <c r="F309" s="10">
        <v>41.63</v>
      </c>
      <c r="G309" s="12">
        <v>43906</v>
      </c>
      <c r="H309" s="10">
        <v>23.12</v>
      </c>
      <c r="I309" s="12">
        <v>43906</v>
      </c>
      <c r="J309" s="10">
        <v>24.6</v>
      </c>
      <c r="K309" s="12">
        <v>43906</v>
      </c>
      <c r="L309" s="10">
        <v>20.09</v>
      </c>
      <c r="M309" s="12">
        <v>43906</v>
      </c>
      <c r="N309" s="10">
        <v>23.11</v>
      </c>
      <c r="O309" s="12">
        <v>43906</v>
      </c>
      <c r="P309" s="10">
        <v>16.14</v>
      </c>
      <c r="Q309" s="12">
        <v>43906</v>
      </c>
      <c r="R309" s="10">
        <v>26.04</v>
      </c>
      <c r="S309" s="12">
        <v>43906</v>
      </c>
      <c r="T309" s="10">
        <v>11.74</v>
      </c>
      <c r="U309" s="109">
        <v>43906</v>
      </c>
      <c r="V309" s="10">
        <v>9.1300000000000008</v>
      </c>
      <c r="W309" s="1"/>
      <c r="X309" s="3"/>
      <c r="Y309" s="3"/>
    </row>
    <row r="310" spans="1:25">
      <c r="A310" s="12">
        <v>43907</v>
      </c>
      <c r="B310" s="10">
        <v>31.1</v>
      </c>
      <c r="C310" s="12">
        <v>43907</v>
      </c>
      <c r="D310" s="10">
        <v>19.36</v>
      </c>
      <c r="E310" s="12">
        <v>43907</v>
      </c>
      <c r="F310" s="10">
        <v>44.8</v>
      </c>
      <c r="G310" s="12">
        <v>43907</v>
      </c>
      <c r="H310" s="10">
        <v>24.56</v>
      </c>
      <c r="I310" s="12">
        <v>43907</v>
      </c>
      <c r="J310" s="10">
        <v>26.74</v>
      </c>
      <c r="K310" s="12">
        <v>43907</v>
      </c>
      <c r="L310" s="10">
        <v>19.41</v>
      </c>
      <c r="M310" s="12">
        <v>43907</v>
      </c>
      <c r="N310" s="10">
        <v>21.77</v>
      </c>
      <c r="O310" s="12">
        <v>43907</v>
      </c>
      <c r="P310" s="10">
        <v>15.84</v>
      </c>
      <c r="Q310" s="12">
        <v>43907</v>
      </c>
      <c r="R310" s="10">
        <v>26.5</v>
      </c>
      <c r="S310" s="12">
        <v>43907</v>
      </c>
      <c r="T310" s="10">
        <v>11.59</v>
      </c>
      <c r="U310" s="109">
        <v>43907</v>
      </c>
      <c r="V310" s="10">
        <v>9.69</v>
      </c>
      <c r="W310" s="1"/>
      <c r="X310" s="3"/>
      <c r="Y310" s="3"/>
    </row>
    <row r="311" spans="1:25">
      <c r="A311" s="12">
        <v>43908</v>
      </c>
      <c r="B311" s="10">
        <v>29.3</v>
      </c>
      <c r="C311" s="12">
        <v>43908</v>
      </c>
      <c r="D311" s="10">
        <v>18.14</v>
      </c>
      <c r="E311" s="12">
        <v>43908</v>
      </c>
      <c r="F311" s="10">
        <v>43.21</v>
      </c>
      <c r="G311" s="12">
        <v>43908</v>
      </c>
      <c r="H311" s="10">
        <v>23.47</v>
      </c>
      <c r="I311" s="12">
        <v>43908</v>
      </c>
      <c r="J311" s="10">
        <v>24.82</v>
      </c>
      <c r="K311" s="12">
        <v>43908</v>
      </c>
      <c r="L311" s="10">
        <v>18.5</v>
      </c>
      <c r="M311" s="12">
        <v>43908</v>
      </c>
      <c r="N311" s="10">
        <v>20.68</v>
      </c>
      <c r="O311" s="12">
        <v>43908</v>
      </c>
      <c r="P311" s="10">
        <v>14.75</v>
      </c>
      <c r="Q311" s="12">
        <v>43908</v>
      </c>
      <c r="R311" s="10">
        <v>25.65</v>
      </c>
      <c r="S311" s="12">
        <v>43908</v>
      </c>
      <c r="T311" s="10">
        <v>11.37</v>
      </c>
      <c r="U311" s="109">
        <v>43908</v>
      </c>
      <c r="V311" s="10">
        <v>9.11</v>
      </c>
      <c r="W311" s="1"/>
      <c r="X311" s="3"/>
      <c r="Y311" s="3"/>
    </row>
    <row r="312" spans="1:25">
      <c r="A312" s="12">
        <v>43909</v>
      </c>
      <c r="B312" s="10">
        <v>30.37</v>
      </c>
      <c r="C312" s="12">
        <v>43909</v>
      </c>
      <c r="D312" s="10">
        <v>18.71</v>
      </c>
      <c r="E312" s="12">
        <v>43909</v>
      </c>
      <c r="F312" s="10">
        <v>43.43</v>
      </c>
      <c r="G312" s="12">
        <v>43909</v>
      </c>
      <c r="H312" s="10">
        <v>23.97</v>
      </c>
      <c r="I312" s="12">
        <v>43909</v>
      </c>
      <c r="J312" s="10">
        <v>25.12</v>
      </c>
      <c r="K312" s="12">
        <v>43909</v>
      </c>
      <c r="L312" s="10">
        <v>18.3</v>
      </c>
      <c r="M312" s="12">
        <v>43909</v>
      </c>
      <c r="N312" s="10">
        <v>19.690000000000001</v>
      </c>
      <c r="O312" s="12">
        <v>43909</v>
      </c>
      <c r="P312" s="10">
        <v>13.85</v>
      </c>
      <c r="Q312" s="12">
        <v>43909</v>
      </c>
      <c r="R312" s="10">
        <v>26.62</v>
      </c>
      <c r="S312" s="12">
        <v>43909</v>
      </c>
      <c r="T312" s="10">
        <v>11.33</v>
      </c>
      <c r="U312" s="109">
        <v>43909</v>
      </c>
      <c r="V312" s="10">
        <v>9.01</v>
      </c>
      <c r="W312" s="1"/>
      <c r="X312" s="3"/>
      <c r="Y312" s="3"/>
    </row>
    <row r="313" spans="1:25">
      <c r="A313" s="12">
        <v>43910</v>
      </c>
      <c r="B313" s="10">
        <v>30.7</v>
      </c>
      <c r="C313" s="12">
        <v>43910</v>
      </c>
      <c r="D313" s="10">
        <v>18.190000000000001</v>
      </c>
      <c r="E313" s="12">
        <v>43910</v>
      </c>
      <c r="F313" s="10">
        <v>41.25</v>
      </c>
      <c r="G313" s="12">
        <v>43910</v>
      </c>
      <c r="H313" s="10">
        <v>23.55</v>
      </c>
      <c r="I313" s="12">
        <v>43910</v>
      </c>
      <c r="J313" s="10">
        <v>25.08</v>
      </c>
      <c r="K313" s="12">
        <v>43910</v>
      </c>
      <c r="L313" s="10">
        <v>18.600000000000001</v>
      </c>
      <c r="M313" s="12">
        <v>43910</v>
      </c>
      <c r="N313" s="10">
        <v>20.079999999999998</v>
      </c>
      <c r="O313" s="12">
        <v>43910</v>
      </c>
      <c r="P313" s="10">
        <v>14.8</v>
      </c>
      <c r="Q313" s="12">
        <v>43910</v>
      </c>
      <c r="R313" s="10">
        <v>26.8</v>
      </c>
      <c r="S313" s="12">
        <v>43910</v>
      </c>
      <c r="T313" s="10">
        <v>11.35</v>
      </c>
      <c r="U313" s="109">
        <v>43910</v>
      </c>
      <c r="V313" s="10">
        <v>9.06</v>
      </c>
      <c r="W313" s="1"/>
      <c r="X313" s="3"/>
      <c r="Y313" s="3"/>
    </row>
    <row r="314" spans="1:25">
      <c r="A314" s="12">
        <v>43913</v>
      </c>
      <c r="B314" s="10">
        <v>30.16</v>
      </c>
      <c r="C314" s="12">
        <v>43913</v>
      </c>
      <c r="D314" s="10">
        <v>17.316800000000001</v>
      </c>
      <c r="E314" s="12">
        <v>43913</v>
      </c>
      <c r="F314" s="10">
        <v>40.44</v>
      </c>
      <c r="G314" s="12">
        <v>43913</v>
      </c>
      <c r="H314" s="10">
        <v>23.65</v>
      </c>
      <c r="I314" s="12">
        <v>43913</v>
      </c>
      <c r="J314" s="10">
        <v>24.75</v>
      </c>
      <c r="K314" s="12">
        <v>43913</v>
      </c>
      <c r="L314" s="10">
        <v>17.440000000000001</v>
      </c>
      <c r="M314" s="12">
        <v>43913</v>
      </c>
      <c r="N314" s="10">
        <v>21.54</v>
      </c>
      <c r="O314" s="12">
        <v>43913</v>
      </c>
      <c r="P314" s="10">
        <v>14.25</v>
      </c>
      <c r="Q314" s="12">
        <v>43913</v>
      </c>
      <c r="R314" s="10">
        <v>26.98</v>
      </c>
      <c r="S314" s="12">
        <v>43913</v>
      </c>
      <c r="T314" s="10">
        <v>11.33</v>
      </c>
      <c r="U314" s="109">
        <v>43913</v>
      </c>
      <c r="V314" s="10">
        <v>8.8800000000000008</v>
      </c>
      <c r="W314" s="1"/>
      <c r="X314" s="3"/>
      <c r="Y314" s="3"/>
    </row>
    <row r="315" spans="1:25">
      <c r="A315" s="12">
        <v>43914</v>
      </c>
      <c r="B315" s="10">
        <v>30.77</v>
      </c>
      <c r="C315" s="12">
        <v>43914</v>
      </c>
      <c r="D315" s="10">
        <v>19.420000000000002</v>
      </c>
      <c r="E315" s="12">
        <v>43914</v>
      </c>
      <c r="F315" s="10">
        <v>43.97</v>
      </c>
      <c r="G315" s="12">
        <v>43914</v>
      </c>
      <c r="H315" s="10">
        <v>24.821300000000001</v>
      </c>
      <c r="I315" s="12">
        <v>43914</v>
      </c>
      <c r="J315" s="10">
        <v>26.48</v>
      </c>
      <c r="K315" s="12">
        <v>43914</v>
      </c>
      <c r="L315" s="10">
        <v>18.98</v>
      </c>
      <c r="M315" s="12">
        <v>43914</v>
      </c>
      <c r="N315" s="10">
        <v>22.11</v>
      </c>
      <c r="O315" s="12">
        <v>43914</v>
      </c>
      <c r="P315" s="10">
        <v>15.24</v>
      </c>
      <c r="Q315" s="12">
        <v>43914</v>
      </c>
      <c r="R315" s="10">
        <v>27.2</v>
      </c>
      <c r="S315" s="12">
        <v>43914</v>
      </c>
      <c r="T315" s="10">
        <v>11.28</v>
      </c>
      <c r="U315" s="109">
        <v>43914</v>
      </c>
      <c r="V315" s="10">
        <v>9.4700000000000006</v>
      </c>
      <c r="W315" s="1"/>
      <c r="X315" s="3"/>
      <c r="Y315" s="3"/>
    </row>
    <row r="316" spans="1:25">
      <c r="A316" s="12">
        <v>43915</v>
      </c>
      <c r="B316" s="10">
        <v>30.86</v>
      </c>
      <c r="C316" s="12">
        <v>43915</v>
      </c>
      <c r="D316" s="10">
        <v>20.215599999999998</v>
      </c>
      <c r="E316" s="12">
        <v>43915</v>
      </c>
      <c r="F316" s="10">
        <v>43.57</v>
      </c>
      <c r="G316" s="12">
        <v>43915</v>
      </c>
      <c r="H316" s="10">
        <v>25.75</v>
      </c>
      <c r="I316" s="12">
        <v>43915</v>
      </c>
      <c r="J316" s="10">
        <v>26.98</v>
      </c>
      <c r="K316" s="12">
        <v>43915</v>
      </c>
      <c r="L316" s="10">
        <v>19.61</v>
      </c>
      <c r="M316" s="12">
        <v>43915</v>
      </c>
      <c r="N316" s="10">
        <v>23.39</v>
      </c>
      <c r="O316" s="12">
        <v>43915</v>
      </c>
      <c r="P316" s="10">
        <v>15.65</v>
      </c>
      <c r="Q316" s="12">
        <v>43915</v>
      </c>
      <c r="R316" s="10">
        <v>27.24</v>
      </c>
      <c r="S316" s="12">
        <v>43915</v>
      </c>
      <c r="T316" s="10">
        <v>11.28</v>
      </c>
      <c r="U316" s="109">
        <v>43915</v>
      </c>
      <c r="V316" s="10">
        <v>9.58</v>
      </c>
      <c r="W316" s="1"/>
      <c r="X316" s="3"/>
      <c r="Y316" s="3"/>
    </row>
    <row r="317" spans="1:25">
      <c r="A317" s="12">
        <v>43916</v>
      </c>
      <c r="B317" s="10">
        <v>30.5</v>
      </c>
      <c r="C317" s="12">
        <v>43916</v>
      </c>
      <c r="D317" s="10">
        <v>20.569299999999998</v>
      </c>
      <c r="E317" s="12">
        <v>43916</v>
      </c>
      <c r="F317" s="10">
        <v>45.82</v>
      </c>
      <c r="G317" s="12">
        <v>43916</v>
      </c>
      <c r="H317" s="10">
        <v>26.5</v>
      </c>
      <c r="I317" s="12">
        <v>43916</v>
      </c>
      <c r="J317" s="10">
        <v>27.55</v>
      </c>
      <c r="K317" s="12">
        <v>43916</v>
      </c>
      <c r="L317" s="10">
        <v>19.71</v>
      </c>
      <c r="M317" s="12">
        <v>43916</v>
      </c>
      <c r="N317" s="10">
        <v>23.24</v>
      </c>
      <c r="O317" s="12">
        <v>43916</v>
      </c>
      <c r="P317" s="10">
        <v>16.39</v>
      </c>
      <c r="Q317" s="12">
        <v>43916</v>
      </c>
      <c r="R317" s="10">
        <v>27.28</v>
      </c>
      <c r="S317" s="12">
        <v>43916</v>
      </c>
      <c r="T317" s="10">
        <v>11.33</v>
      </c>
      <c r="U317" s="109">
        <v>43916</v>
      </c>
      <c r="V317" s="10">
        <v>9.9</v>
      </c>
      <c r="W317" s="1"/>
      <c r="X317" s="3"/>
      <c r="Y317" s="3"/>
    </row>
    <row r="318" spans="1:25">
      <c r="A318" s="12">
        <v>43917</v>
      </c>
      <c r="B318" s="10">
        <v>30.92</v>
      </c>
      <c r="C318" s="12">
        <v>43917</v>
      </c>
      <c r="D318" s="10">
        <v>19.440000000000001</v>
      </c>
      <c r="E318" s="12">
        <v>43917</v>
      </c>
      <c r="F318" s="10">
        <v>44.32</v>
      </c>
      <c r="G318" s="12">
        <v>43917</v>
      </c>
      <c r="H318" s="10">
        <v>25.71</v>
      </c>
      <c r="I318" s="12">
        <v>43917</v>
      </c>
      <c r="J318" s="10">
        <v>25.98</v>
      </c>
      <c r="K318" s="12">
        <v>43917</v>
      </c>
      <c r="L318" s="10">
        <v>19.989999999999998</v>
      </c>
      <c r="M318" s="12">
        <v>43917</v>
      </c>
      <c r="N318" s="10">
        <v>23.17</v>
      </c>
      <c r="O318" s="12">
        <v>43917</v>
      </c>
      <c r="P318" s="10">
        <v>15.76</v>
      </c>
      <c r="Q318" s="12">
        <v>43917</v>
      </c>
      <c r="R318" s="10">
        <v>27.47</v>
      </c>
      <c r="S318" s="12">
        <v>43917</v>
      </c>
      <c r="T318" s="10">
        <v>11.44</v>
      </c>
      <c r="U318" s="109">
        <v>43917</v>
      </c>
      <c r="V318" s="10">
        <v>9.41</v>
      </c>
      <c r="W318" s="1"/>
      <c r="X318" s="3"/>
      <c r="Y318" s="3"/>
    </row>
    <row r="319" spans="1:25">
      <c r="A319" s="12">
        <v>43920</v>
      </c>
      <c r="B319" s="10">
        <v>31.2</v>
      </c>
      <c r="C319" s="12">
        <v>43920</v>
      </c>
      <c r="D319" s="10">
        <v>20.149999999999999</v>
      </c>
      <c r="E319" s="12">
        <v>43920</v>
      </c>
      <c r="F319" s="10">
        <v>46.12</v>
      </c>
      <c r="G319" s="12">
        <v>43920</v>
      </c>
      <c r="H319" s="10">
        <v>26.41</v>
      </c>
      <c r="I319" s="12">
        <v>43920</v>
      </c>
      <c r="J319" s="10">
        <v>26.66</v>
      </c>
      <c r="K319" s="12">
        <v>43920</v>
      </c>
      <c r="L319" s="10">
        <v>20.149999999999999</v>
      </c>
      <c r="M319" s="12">
        <v>43920</v>
      </c>
      <c r="N319" s="10">
        <v>23.51</v>
      </c>
      <c r="O319" s="12">
        <v>43920</v>
      </c>
      <c r="P319" s="10">
        <v>16.559999999999999</v>
      </c>
      <c r="Q319" s="12">
        <v>43920</v>
      </c>
      <c r="R319" s="10">
        <v>27.38</v>
      </c>
      <c r="S319" s="12">
        <v>43920</v>
      </c>
      <c r="T319" s="10">
        <v>11.45</v>
      </c>
      <c r="U319" s="109">
        <v>43920</v>
      </c>
      <c r="V319" s="10">
        <v>9.6199999999999992</v>
      </c>
      <c r="W319" s="1"/>
      <c r="X319" s="3"/>
      <c r="Y319" s="3"/>
    </row>
    <row r="320" spans="1:25">
      <c r="A320" s="12">
        <v>43921</v>
      </c>
      <c r="B320" s="10">
        <v>31.42</v>
      </c>
      <c r="C320" s="12">
        <v>43921</v>
      </c>
      <c r="D320" s="10">
        <v>20.683700000000002</v>
      </c>
      <c r="E320" s="12">
        <v>43921</v>
      </c>
      <c r="F320" s="10">
        <v>45.12</v>
      </c>
      <c r="G320" s="12">
        <v>43921</v>
      </c>
      <c r="H320" s="10">
        <v>26.434999999999999</v>
      </c>
      <c r="I320" s="12">
        <v>43921</v>
      </c>
      <c r="J320" s="10">
        <v>26.73</v>
      </c>
      <c r="K320" s="12">
        <v>43921</v>
      </c>
      <c r="L320" s="10">
        <v>20.38</v>
      </c>
      <c r="M320" s="12">
        <v>43921</v>
      </c>
      <c r="N320" s="10">
        <v>23.37</v>
      </c>
      <c r="O320" s="12">
        <v>43921</v>
      </c>
      <c r="P320" s="10">
        <v>15.89</v>
      </c>
      <c r="Q320" s="12">
        <v>43921</v>
      </c>
      <c r="R320" s="10">
        <v>27.67</v>
      </c>
      <c r="S320" s="12">
        <v>43921</v>
      </c>
      <c r="T320" s="10">
        <v>11.49</v>
      </c>
      <c r="U320" s="109">
        <v>43921</v>
      </c>
      <c r="V320" s="10">
        <v>9.59</v>
      </c>
      <c r="W320" s="1"/>
      <c r="X320" s="3"/>
      <c r="Y320" s="3"/>
    </row>
    <row r="321" spans="1:25">
      <c r="A321" s="12">
        <v>43922</v>
      </c>
      <c r="B321" s="10">
        <v>31.82</v>
      </c>
      <c r="C321" s="12">
        <v>43922</v>
      </c>
      <c r="D321" s="10">
        <v>19.87</v>
      </c>
      <c r="E321" s="12">
        <v>43922</v>
      </c>
      <c r="F321" s="10">
        <v>43.67</v>
      </c>
      <c r="G321" s="12">
        <v>43922</v>
      </c>
      <c r="H321" s="10">
        <v>25.28</v>
      </c>
      <c r="I321" s="12">
        <v>43922</v>
      </c>
      <c r="J321" s="10">
        <v>25.85</v>
      </c>
      <c r="K321" s="12">
        <v>43922</v>
      </c>
      <c r="L321" s="10">
        <v>20.440000000000001</v>
      </c>
      <c r="M321" s="12">
        <v>43922</v>
      </c>
      <c r="N321" s="10">
        <v>23.11</v>
      </c>
      <c r="O321" s="12">
        <v>43922</v>
      </c>
      <c r="P321" s="10">
        <v>16.45</v>
      </c>
      <c r="Q321" s="12">
        <v>43922</v>
      </c>
      <c r="R321" s="10">
        <v>27.73</v>
      </c>
      <c r="S321" s="12">
        <v>43922</v>
      </c>
      <c r="T321" s="10">
        <v>11.53</v>
      </c>
      <c r="U321" s="109">
        <v>43922</v>
      </c>
      <c r="V321" s="10">
        <v>9.34</v>
      </c>
      <c r="W321" s="1"/>
      <c r="X321" s="3"/>
      <c r="Y321" s="3"/>
    </row>
    <row r="322" spans="1:25">
      <c r="A322" s="12">
        <v>43923</v>
      </c>
      <c r="B322" s="10">
        <v>31.67</v>
      </c>
      <c r="C322" s="12">
        <v>43923</v>
      </c>
      <c r="D322" s="10">
        <v>20.2</v>
      </c>
      <c r="E322" s="12">
        <v>43923</v>
      </c>
      <c r="F322" s="10">
        <v>44.53</v>
      </c>
      <c r="G322" s="12">
        <v>43923</v>
      </c>
      <c r="H322" s="10">
        <v>25.63</v>
      </c>
      <c r="I322" s="12">
        <v>43923</v>
      </c>
      <c r="J322" s="10">
        <v>26.65</v>
      </c>
      <c r="K322" s="12">
        <v>43923</v>
      </c>
      <c r="L322" s="10">
        <v>20.88</v>
      </c>
      <c r="M322" s="12">
        <v>43923</v>
      </c>
      <c r="N322" s="10">
        <v>23.13</v>
      </c>
      <c r="O322" s="12">
        <v>43923</v>
      </c>
      <c r="P322" s="10">
        <v>16.16</v>
      </c>
      <c r="Q322" s="12">
        <v>43923</v>
      </c>
      <c r="R322" s="10">
        <v>27.61</v>
      </c>
      <c r="S322" s="12">
        <v>43923</v>
      </c>
      <c r="T322" s="10">
        <v>11.52</v>
      </c>
      <c r="U322" s="109">
        <v>43923</v>
      </c>
      <c r="V322" s="10">
        <v>9.5299999999999994</v>
      </c>
      <c r="W322" s="1"/>
      <c r="X322" s="3"/>
      <c r="Y322" s="3"/>
    </row>
    <row r="323" spans="1:25">
      <c r="A323" s="12">
        <v>43924</v>
      </c>
      <c r="B323" s="10">
        <v>31.8</v>
      </c>
      <c r="C323" s="12">
        <v>43924</v>
      </c>
      <c r="D323" s="10">
        <v>20.010000000000002</v>
      </c>
      <c r="E323" s="12">
        <v>43924</v>
      </c>
      <c r="F323" s="10">
        <v>43.74</v>
      </c>
      <c r="G323" s="12">
        <v>43924</v>
      </c>
      <c r="H323" s="10">
        <v>25.01</v>
      </c>
      <c r="I323" s="12">
        <v>43924</v>
      </c>
      <c r="J323" s="10">
        <v>26.05</v>
      </c>
      <c r="K323" s="12">
        <v>43924</v>
      </c>
      <c r="L323" s="10">
        <v>20.5</v>
      </c>
      <c r="M323" s="12">
        <v>43924</v>
      </c>
      <c r="N323" s="10">
        <v>23</v>
      </c>
      <c r="O323" s="12">
        <v>43924</v>
      </c>
      <c r="P323" s="10">
        <v>16</v>
      </c>
      <c r="Q323" s="12">
        <v>43924</v>
      </c>
      <c r="R323" s="10">
        <v>27.53</v>
      </c>
      <c r="S323" s="12">
        <v>43924</v>
      </c>
      <c r="T323" s="10">
        <v>11.49</v>
      </c>
      <c r="U323" s="109">
        <v>43924</v>
      </c>
      <c r="V323" s="10">
        <v>9.3000000000000007</v>
      </c>
      <c r="W323" s="1"/>
      <c r="X323" s="3"/>
      <c r="Y323" s="3"/>
    </row>
    <row r="324" spans="1:25">
      <c r="A324" s="12">
        <v>43927</v>
      </c>
      <c r="B324" s="10">
        <v>31.72</v>
      </c>
      <c r="C324" s="12">
        <v>43927</v>
      </c>
      <c r="D324" s="10">
        <v>20.99</v>
      </c>
      <c r="E324" s="12">
        <v>43927</v>
      </c>
      <c r="F324" s="10">
        <v>46.83</v>
      </c>
      <c r="G324" s="12">
        <v>43927</v>
      </c>
      <c r="H324" s="10">
        <v>26.22</v>
      </c>
      <c r="I324" s="12">
        <v>43927</v>
      </c>
      <c r="J324" s="10">
        <v>27.43</v>
      </c>
      <c r="K324" s="12">
        <v>43927</v>
      </c>
      <c r="L324" s="10">
        <v>20.3</v>
      </c>
      <c r="M324" s="12">
        <v>43927</v>
      </c>
      <c r="N324" s="10">
        <v>23.42</v>
      </c>
      <c r="O324" s="12">
        <v>43927</v>
      </c>
      <c r="P324" s="10">
        <v>16.36</v>
      </c>
      <c r="Q324" s="12">
        <v>43927</v>
      </c>
      <c r="R324" s="10">
        <v>27.64</v>
      </c>
      <c r="S324" s="12">
        <v>43927</v>
      </c>
      <c r="T324" s="10">
        <v>11.47</v>
      </c>
      <c r="U324" s="109">
        <v>43927</v>
      </c>
      <c r="V324" s="10">
        <v>9.74</v>
      </c>
      <c r="W324" s="1"/>
      <c r="X324" s="3"/>
      <c r="Y324" s="3"/>
    </row>
    <row r="325" spans="1:25">
      <c r="A325" s="12">
        <v>43928</v>
      </c>
      <c r="B325" s="10">
        <v>31.69</v>
      </c>
      <c r="C325" s="12">
        <v>43928</v>
      </c>
      <c r="D325" s="10">
        <v>20.966999999999999</v>
      </c>
      <c r="E325" s="12">
        <v>43928</v>
      </c>
      <c r="F325" s="10">
        <v>46.27</v>
      </c>
      <c r="G325" s="12">
        <v>43928</v>
      </c>
      <c r="H325" s="10">
        <v>26.18</v>
      </c>
      <c r="I325" s="12">
        <v>43928</v>
      </c>
      <c r="J325" s="10">
        <v>27.47</v>
      </c>
      <c r="K325" s="12">
        <v>43928</v>
      </c>
      <c r="L325" s="10">
        <v>20.149999999999999</v>
      </c>
      <c r="M325" s="12">
        <v>43928</v>
      </c>
      <c r="N325" s="10">
        <v>23.51</v>
      </c>
      <c r="O325" s="12">
        <v>43928</v>
      </c>
      <c r="P325" s="10">
        <v>16.41</v>
      </c>
      <c r="Q325" s="12">
        <v>43928</v>
      </c>
      <c r="R325" s="10">
        <v>27.6</v>
      </c>
      <c r="S325" s="12">
        <v>43928</v>
      </c>
      <c r="T325" s="10">
        <v>11.43</v>
      </c>
      <c r="U325" s="109">
        <v>43928</v>
      </c>
      <c r="V325" s="10">
        <v>9.81</v>
      </c>
      <c r="W325" s="1"/>
      <c r="X325" s="3"/>
      <c r="Y325" s="3"/>
    </row>
    <row r="326" spans="1:25">
      <c r="A326" s="12">
        <v>43929</v>
      </c>
      <c r="B326" s="10">
        <v>31.51</v>
      </c>
      <c r="C326" s="12">
        <v>43929</v>
      </c>
      <c r="D326" s="10">
        <v>21.395</v>
      </c>
      <c r="E326" s="12">
        <v>43929</v>
      </c>
      <c r="F326" s="10">
        <v>47.98</v>
      </c>
      <c r="G326" s="12">
        <v>43929</v>
      </c>
      <c r="H326" s="10">
        <v>26.47</v>
      </c>
      <c r="I326" s="12">
        <v>43929</v>
      </c>
      <c r="J326" s="10">
        <v>27.71</v>
      </c>
      <c r="K326" s="12">
        <v>43929</v>
      </c>
      <c r="L326" s="10">
        <v>20.46</v>
      </c>
      <c r="M326" s="12">
        <v>43929</v>
      </c>
      <c r="N326" s="10">
        <v>23.91</v>
      </c>
      <c r="O326" s="12">
        <v>43929</v>
      </c>
      <c r="P326" s="10">
        <v>17.03</v>
      </c>
      <c r="Q326" s="12">
        <v>43929</v>
      </c>
      <c r="R326" s="10">
        <v>27.62</v>
      </c>
      <c r="S326" s="12">
        <v>43929</v>
      </c>
      <c r="T326" s="10">
        <v>11.46</v>
      </c>
      <c r="U326" s="109">
        <v>43929</v>
      </c>
      <c r="V326" s="10">
        <v>9.92</v>
      </c>
      <c r="W326" s="1"/>
      <c r="X326" s="3"/>
      <c r="Y326" s="3"/>
    </row>
    <row r="327" spans="1:25">
      <c r="A327" s="12">
        <v>43930</v>
      </c>
      <c r="B327" s="10">
        <v>31.91</v>
      </c>
      <c r="C327" s="12">
        <v>43930</v>
      </c>
      <c r="D327" s="10">
        <v>21.71</v>
      </c>
      <c r="E327" s="12">
        <v>43930</v>
      </c>
      <c r="F327" s="10">
        <v>48.5</v>
      </c>
      <c r="G327" s="12">
        <v>43930</v>
      </c>
      <c r="H327" s="10">
        <v>26.97</v>
      </c>
      <c r="I327" s="12">
        <v>43930</v>
      </c>
      <c r="J327" s="10">
        <v>27.53</v>
      </c>
      <c r="K327" s="12">
        <v>43930</v>
      </c>
      <c r="L327" s="10">
        <v>20.9</v>
      </c>
      <c r="M327" s="12">
        <v>43930</v>
      </c>
      <c r="N327" s="10">
        <v>24.99</v>
      </c>
      <c r="O327" s="12">
        <v>43930</v>
      </c>
      <c r="P327" s="10">
        <v>18.02</v>
      </c>
      <c r="Q327" s="12">
        <v>43930</v>
      </c>
      <c r="R327" s="10">
        <v>27.72</v>
      </c>
      <c r="S327" s="12">
        <v>43930</v>
      </c>
      <c r="T327" s="10">
        <v>11.62</v>
      </c>
      <c r="U327" s="109">
        <v>43930</v>
      </c>
      <c r="V327" s="10">
        <v>9.98</v>
      </c>
      <c r="W327" s="1"/>
      <c r="X327" s="3"/>
      <c r="Y327" s="3"/>
    </row>
    <row r="328" spans="1:25">
      <c r="A328" s="12">
        <v>43934</v>
      </c>
      <c r="B328" s="10">
        <v>32.06</v>
      </c>
      <c r="C328" s="12">
        <v>43934</v>
      </c>
      <c r="D328" s="10">
        <v>21.54</v>
      </c>
      <c r="E328" s="12">
        <v>43934</v>
      </c>
      <c r="F328" s="10">
        <v>47.63</v>
      </c>
      <c r="G328" s="12">
        <v>43934</v>
      </c>
      <c r="H328" s="10">
        <v>26.51</v>
      </c>
      <c r="I328" s="12">
        <v>43934</v>
      </c>
      <c r="J328" s="10">
        <v>27.27</v>
      </c>
      <c r="K328" s="12">
        <v>43934</v>
      </c>
      <c r="L328" s="10">
        <v>20.89</v>
      </c>
      <c r="M328" s="12">
        <v>43934</v>
      </c>
      <c r="N328" s="10">
        <v>24.8</v>
      </c>
      <c r="O328" s="12">
        <v>43934</v>
      </c>
      <c r="P328" s="10">
        <v>17.8</v>
      </c>
      <c r="Q328" s="12">
        <v>43934</v>
      </c>
      <c r="R328" s="10">
        <v>27.82</v>
      </c>
      <c r="S328" s="12">
        <v>43934</v>
      </c>
      <c r="T328" s="10">
        <v>11.69</v>
      </c>
      <c r="U328" s="109">
        <v>43934</v>
      </c>
      <c r="V328" s="10">
        <v>9.7899999999999991</v>
      </c>
      <c r="W328" s="1"/>
      <c r="X328" s="3"/>
      <c r="Y328" s="3"/>
    </row>
    <row r="329" spans="1:25">
      <c r="A329" s="12">
        <v>43935</v>
      </c>
      <c r="B329" s="10">
        <v>32.07</v>
      </c>
      <c r="C329" s="12">
        <v>43935</v>
      </c>
      <c r="D329" s="10">
        <v>21.84</v>
      </c>
      <c r="E329" s="12">
        <v>43935</v>
      </c>
      <c r="F329" s="10">
        <v>49.17</v>
      </c>
      <c r="G329" s="12">
        <v>43935</v>
      </c>
      <c r="H329" s="10">
        <v>27.1</v>
      </c>
      <c r="I329" s="12">
        <v>43935</v>
      </c>
      <c r="J329" s="10">
        <v>28</v>
      </c>
      <c r="K329" s="12">
        <v>43935</v>
      </c>
      <c r="L329" s="10">
        <v>21.18</v>
      </c>
      <c r="M329" s="12">
        <v>43935</v>
      </c>
      <c r="N329" s="10">
        <v>24.72</v>
      </c>
      <c r="O329" s="12">
        <v>43935</v>
      </c>
      <c r="P329" s="10">
        <v>17.8</v>
      </c>
      <c r="Q329" s="12">
        <v>43935</v>
      </c>
      <c r="R329" s="10">
        <v>27.89</v>
      </c>
      <c r="S329" s="12">
        <v>43935</v>
      </c>
      <c r="T329" s="10">
        <v>11.71</v>
      </c>
      <c r="U329" s="109">
        <v>43935</v>
      </c>
      <c r="V329" s="10">
        <v>10.050000000000001</v>
      </c>
      <c r="W329" s="1"/>
      <c r="X329" s="3"/>
      <c r="Y329" s="3"/>
    </row>
    <row r="330" spans="1:25">
      <c r="A330" s="12">
        <v>43936</v>
      </c>
      <c r="B330" s="10">
        <v>32.869999999999997</v>
      </c>
      <c r="C330" s="12">
        <v>43936</v>
      </c>
      <c r="D330" s="10">
        <v>21.401499999999999</v>
      </c>
      <c r="E330" s="12">
        <v>43936</v>
      </c>
      <c r="F330" s="10">
        <v>48.77</v>
      </c>
      <c r="G330" s="12">
        <v>43936</v>
      </c>
      <c r="H330" s="10">
        <v>26.56</v>
      </c>
      <c r="I330" s="12">
        <v>43936</v>
      </c>
      <c r="J330" s="10">
        <v>27.65</v>
      </c>
      <c r="K330" s="12">
        <v>43936</v>
      </c>
      <c r="L330" s="10">
        <v>21.87</v>
      </c>
      <c r="M330" s="12">
        <v>43936</v>
      </c>
      <c r="N330" s="10">
        <v>24.77</v>
      </c>
      <c r="O330" s="12">
        <v>43936</v>
      </c>
      <c r="P330" s="10">
        <v>17.62</v>
      </c>
      <c r="Q330" s="12">
        <v>43936</v>
      </c>
      <c r="R330" s="10">
        <v>28.07</v>
      </c>
      <c r="S330" s="12">
        <v>43936</v>
      </c>
      <c r="T330" s="10">
        <v>11.85</v>
      </c>
      <c r="U330" s="109">
        <v>43936</v>
      </c>
      <c r="V330" s="10">
        <v>10.029999999999999</v>
      </c>
      <c r="W330" s="1"/>
      <c r="X330" s="3"/>
      <c r="Y330" s="3"/>
    </row>
    <row r="331" spans="1:25">
      <c r="A331" s="12">
        <v>43937</v>
      </c>
      <c r="B331" s="10">
        <v>32.700000000000003</v>
      </c>
      <c r="C331" s="12">
        <v>43937</v>
      </c>
      <c r="D331" s="10">
        <v>21.26</v>
      </c>
      <c r="E331" s="12">
        <v>43937</v>
      </c>
      <c r="F331" s="10">
        <v>49.13</v>
      </c>
      <c r="G331" s="12">
        <v>43937</v>
      </c>
      <c r="H331" s="10">
        <v>26.63</v>
      </c>
      <c r="I331" s="12">
        <v>43937</v>
      </c>
      <c r="J331" s="10">
        <v>28.04</v>
      </c>
      <c r="K331" s="12">
        <v>43937</v>
      </c>
      <c r="L331" s="10">
        <v>21.69</v>
      </c>
      <c r="M331" s="12">
        <v>43937</v>
      </c>
      <c r="N331" s="10">
        <v>24.72</v>
      </c>
      <c r="O331" s="12">
        <v>43937</v>
      </c>
      <c r="P331" s="10">
        <v>17.25</v>
      </c>
      <c r="Q331" s="12">
        <v>43937</v>
      </c>
      <c r="R331" s="10">
        <v>28</v>
      </c>
      <c r="S331" s="12">
        <v>43937</v>
      </c>
      <c r="T331" s="10">
        <v>11.92</v>
      </c>
      <c r="U331" s="109">
        <v>43937</v>
      </c>
      <c r="V331" s="10">
        <v>10.16</v>
      </c>
      <c r="W331" s="1"/>
      <c r="X331" s="3"/>
      <c r="Y331" s="3"/>
    </row>
    <row r="332" spans="1:25">
      <c r="A332" s="12">
        <v>43938</v>
      </c>
      <c r="B332" s="10">
        <v>32.65</v>
      </c>
      <c r="C332" s="12">
        <v>43938</v>
      </c>
      <c r="D332" s="10">
        <v>22.01</v>
      </c>
      <c r="E332" s="12">
        <v>43938</v>
      </c>
      <c r="F332" s="10">
        <v>50.11</v>
      </c>
      <c r="G332" s="12">
        <v>43938</v>
      </c>
      <c r="H332" s="10">
        <v>27.21</v>
      </c>
      <c r="I332" s="12">
        <v>43938</v>
      </c>
      <c r="J332" s="10">
        <v>28.32</v>
      </c>
      <c r="K332" s="12">
        <v>43938</v>
      </c>
      <c r="L332" s="10">
        <v>21.65</v>
      </c>
      <c r="M332" s="12">
        <v>43938</v>
      </c>
      <c r="N332" s="10">
        <v>24.75</v>
      </c>
      <c r="O332" s="12">
        <v>43938</v>
      </c>
      <c r="P332" s="10">
        <v>17.399999999999999</v>
      </c>
      <c r="Q332" s="12">
        <v>43938</v>
      </c>
      <c r="R332" s="10">
        <v>27.97</v>
      </c>
      <c r="S332" s="12">
        <v>43938</v>
      </c>
      <c r="T332" s="10">
        <v>11.9</v>
      </c>
      <c r="U332" s="109">
        <v>43938</v>
      </c>
      <c r="V332" s="10">
        <v>10.32</v>
      </c>
      <c r="W332" s="1"/>
      <c r="X332" s="3"/>
      <c r="Y332" s="3"/>
    </row>
    <row r="333" spans="1:25">
      <c r="A333" s="12">
        <v>43941</v>
      </c>
      <c r="B333" s="10">
        <v>32.619999999999997</v>
      </c>
      <c r="C333" s="12">
        <v>43941</v>
      </c>
      <c r="D333" s="10">
        <v>22.03</v>
      </c>
      <c r="E333" s="12">
        <v>43941</v>
      </c>
      <c r="F333" s="10">
        <v>49.6</v>
      </c>
      <c r="G333" s="12">
        <v>43941</v>
      </c>
      <c r="H333" s="10">
        <v>26.97</v>
      </c>
      <c r="I333" s="12">
        <v>43941</v>
      </c>
      <c r="J333" s="10">
        <v>28.15</v>
      </c>
      <c r="K333" s="12">
        <v>43941</v>
      </c>
      <c r="L333" s="10">
        <v>21.61</v>
      </c>
      <c r="M333" s="12">
        <v>43941</v>
      </c>
      <c r="N333" s="10">
        <v>24.66</v>
      </c>
      <c r="O333" s="12">
        <v>43941</v>
      </c>
      <c r="P333" s="10">
        <v>17.84</v>
      </c>
      <c r="Q333" s="12">
        <v>43941</v>
      </c>
      <c r="R333" s="10">
        <v>28.04</v>
      </c>
      <c r="S333" s="12">
        <v>43941</v>
      </c>
      <c r="T333" s="10">
        <v>11.89</v>
      </c>
      <c r="U333" s="109">
        <v>43941</v>
      </c>
      <c r="V333" s="10">
        <v>10.3</v>
      </c>
      <c r="W333" s="1"/>
      <c r="X333" s="3"/>
      <c r="Y333" s="3"/>
    </row>
    <row r="334" spans="1:25">
      <c r="A334" s="12">
        <v>43942</v>
      </c>
      <c r="B334" s="10">
        <v>32.81</v>
      </c>
      <c r="C334" s="12">
        <v>43942</v>
      </c>
      <c r="D334" s="10">
        <v>21.34</v>
      </c>
      <c r="E334" s="12">
        <v>43942</v>
      </c>
      <c r="F334" s="10">
        <v>48.27</v>
      </c>
      <c r="G334" s="12">
        <v>43942</v>
      </c>
      <c r="H334" s="10">
        <v>26.6</v>
      </c>
      <c r="I334" s="12">
        <v>43942</v>
      </c>
      <c r="J334" s="10">
        <v>27.47</v>
      </c>
      <c r="K334" s="12">
        <v>43942</v>
      </c>
      <c r="L334" s="10">
        <v>21.43</v>
      </c>
      <c r="M334" s="12">
        <v>43942</v>
      </c>
      <c r="N334" s="10">
        <v>24.58</v>
      </c>
      <c r="O334" s="12">
        <v>43942</v>
      </c>
      <c r="P334" s="10">
        <v>17.3</v>
      </c>
      <c r="Q334" s="12">
        <v>43942</v>
      </c>
      <c r="R334" s="10">
        <v>27.98</v>
      </c>
      <c r="S334" s="12">
        <v>43942</v>
      </c>
      <c r="T334" s="10">
        <v>11.89</v>
      </c>
      <c r="U334" s="109">
        <v>43942</v>
      </c>
      <c r="V334" s="10">
        <v>10.07</v>
      </c>
      <c r="W334" s="1"/>
      <c r="X334" s="3"/>
      <c r="Y334" s="3"/>
    </row>
    <row r="335" spans="1:25">
      <c r="A335" s="12">
        <v>43943</v>
      </c>
      <c r="B335" s="10">
        <v>32.79</v>
      </c>
      <c r="C335" s="12">
        <v>43943</v>
      </c>
      <c r="D335" s="10">
        <v>21.88</v>
      </c>
      <c r="E335" s="12">
        <v>43943</v>
      </c>
      <c r="F335" s="10">
        <v>49.37</v>
      </c>
      <c r="G335" s="12">
        <v>43943</v>
      </c>
      <c r="H335" s="10">
        <v>27.01</v>
      </c>
      <c r="I335" s="12">
        <v>43943</v>
      </c>
      <c r="J335" s="10">
        <v>28.16</v>
      </c>
      <c r="K335" s="12">
        <v>43943</v>
      </c>
      <c r="L335" s="10">
        <v>21.6</v>
      </c>
      <c r="M335" s="12">
        <v>43943</v>
      </c>
      <c r="N335" s="10">
        <v>24.57</v>
      </c>
      <c r="O335" s="12">
        <v>43943</v>
      </c>
      <c r="P335" s="10">
        <v>17.149999999999999</v>
      </c>
      <c r="Q335" s="12">
        <v>43943</v>
      </c>
      <c r="R335" s="10">
        <v>27.96</v>
      </c>
      <c r="S335" s="12">
        <v>43943</v>
      </c>
      <c r="T335" s="10">
        <v>11.88</v>
      </c>
      <c r="U335" s="109">
        <v>43943</v>
      </c>
      <c r="V335" s="10">
        <v>10.34</v>
      </c>
      <c r="W335" s="1"/>
      <c r="X335" s="3"/>
      <c r="Y335" s="3"/>
    </row>
    <row r="336" spans="1:25">
      <c r="A336" s="12">
        <v>43944</v>
      </c>
      <c r="B336" s="10">
        <v>32.74</v>
      </c>
      <c r="C336" s="12">
        <v>43944</v>
      </c>
      <c r="D336" s="10">
        <v>21.75</v>
      </c>
      <c r="E336" s="12">
        <v>43944</v>
      </c>
      <c r="F336" s="10">
        <v>48.97</v>
      </c>
      <c r="G336" s="12">
        <v>43944</v>
      </c>
      <c r="H336" s="10">
        <v>26.76</v>
      </c>
      <c r="I336" s="12">
        <v>43944</v>
      </c>
      <c r="J336" s="10">
        <v>27.89</v>
      </c>
      <c r="K336" s="12">
        <v>43944</v>
      </c>
      <c r="L336" s="10">
        <v>21.63</v>
      </c>
      <c r="M336" s="12">
        <v>43944</v>
      </c>
      <c r="N336" s="10">
        <v>24.7</v>
      </c>
      <c r="O336" s="12">
        <v>43944</v>
      </c>
      <c r="P336" s="10">
        <v>17.260000000000002</v>
      </c>
      <c r="Q336" s="12">
        <v>43944</v>
      </c>
      <c r="R336" s="10">
        <v>28.04</v>
      </c>
      <c r="S336" s="12">
        <v>43944</v>
      </c>
      <c r="T336" s="10">
        <v>11.89</v>
      </c>
      <c r="U336" s="109">
        <v>43944</v>
      </c>
      <c r="V336" s="10">
        <v>10.199999999999999</v>
      </c>
      <c r="W336" s="1"/>
      <c r="X336" s="10"/>
      <c r="Y336" s="3"/>
    </row>
    <row r="337" spans="1:25">
      <c r="A337" s="12">
        <v>43945</v>
      </c>
      <c r="B337" s="10">
        <v>32.79</v>
      </c>
      <c r="C337" s="12">
        <v>43945</v>
      </c>
      <c r="D337" s="10">
        <v>22.081299999999999</v>
      </c>
      <c r="E337" s="12">
        <v>43945</v>
      </c>
      <c r="F337" s="10">
        <v>49.72</v>
      </c>
      <c r="G337" s="12">
        <v>43945</v>
      </c>
      <c r="H337" s="10">
        <v>27.08</v>
      </c>
      <c r="I337" s="12">
        <v>43945</v>
      </c>
      <c r="J337" s="10">
        <v>27.86</v>
      </c>
      <c r="K337" s="12">
        <v>43945</v>
      </c>
      <c r="L337" s="10">
        <v>21.66</v>
      </c>
      <c r="M337" s="12">
        <v>43945</v>
      </c>
      <c r="N337" s="10">
        <v>24.59</v>
      </c>
      <c r="O337" s="12">
        <v>43945</v>
      </c>
      <c r="P337" s="10">
        <v>16.8</v>
      </c>
      <c r="Q337" s="12">
        <v>43945</v>
      </c>
      <c r="R337" s="10">
        <v>28.02</v>
      </c>
      <c r="S337" s="12">
        <v>43945</v>
      </c>
      <c r="T337" s="10">
        <v>11.89</v>
      </c>
      <c r="U337" s="109">
        <v>43945</v>
      </c>
      <c r="V337" s="10">
        <v>10.15</v>
      </c>
      <c r="W337" s="1"/>
      <c r="X337" s="10"/>
      <c r="Y337" s="3"/>
    </row>
    <row r="338" spans="1:25">
      <c r="A338" s="12">
        <v>43948</v>
      </c>
      <c r="B338" s="10">
        <v>32.68</v>
      </c>
      <c r="C338" s="12">
        <v>43948</v>
      </c>
      <c r="D338" s="10">
        <v>22.36</v>
      </c>
      <c r="E338" s="12">
        <v>43948</v>
      </c>
      <c r="F338" s="10">
        <v>50.23</v>
      </c>
      <c r="G338" s="12">
        <v>43948</v>
      </c>
      <c r="H338" s="10">
        <v>27.28</v>
      </c>
      <c r="I338" s="12">
        <v>43948</v>
      </c>
      <c r="J338" s="10">
        <v>28.34</v>
      </c>
      <c r="K338" s="12">
        <v>43948</v>
      </c>
      <c r="L338" s="10">
        <v>21.5</v>
      </c>
      <c r="M338" s="12">
        <v>43948</v>
      </c>
      <c r="N338" s="10">
        <v>24.41</v>
      </c>
      <c r="O338" s="12">
        <v>43948</v>
      </c>
      <c r="P338" s="10">
        <v>17</v>
      </c>
      <c r="Q338" s="12">
        <v>43948</v>
      </c>
      <c r="R338" s="10">
        <v>27.97</v>
      </c>
      <c r="S338" s="12">
        <v>43948</v>
      </c>
      <c r="T338" s="10">
        <v>11.86</v>
      </c>
      <c r="U338" s="109">
        <v>43948</v>
      </c>
      <c r="V338" s="10">
        <v>10.29</v>
      </c>
      <c r="W338" s="1"/>
      <c r="X338" s="10"/>
      <c r="Y338" s="3"/>
    </row>
    <row r="339" spans="1:25">
      <c r="A339" s="12">
        <v>43949</v>
      </c>
      <c r="B339" s="10">
        <v>32.78</v>
      </c>
      <c r="C339" s="12">
        <v>43949</v>
      </c>
      <c r="D339" s="10">
        <v>22.59</v>
      </c>
      <c r="E339" s="12">
        <v>43949</v>
      </c>
      <c r="F339" s="10">
        <v>49.8</v>
      </c>
      <c r="G339" s="12">
        <v>43949</v>
      </c>
      <c r="H339" s="10">
        <v>27.5276</v>
      </c>
      <c r="I339" s="12">
        <v>43949</v>
      </c>
      <c r="J339" s="10">
        <v>28.29</v>
      </c>
      <c r="K339" s="12">
        <v>43949</v>
      </c>
      <c r="L339" s="10">
        <v>21.59</v>
      </c>
      <c r="M339" s="12">
        <v>43949</v>
      </c>
      <c r="N339" s="10">
        <v>24.52</v>
      </c>
      <c r="O339" s="12">
        <v>43949</v>
      </c>
      <c r="P339" s="10">
        <v>17.329999999999998</v>
      </c>
      <c r="Q339" s="12">
        <v>43949</v>
      </c>
      <c r="R339" s="10">
        <v>28.03</v>
      </c>
      <c r="S339" s="12">
        <v>43949</v>
      </c>
      <c r="T339" s="10">
        <v>11.9</v>
      </c>
      <c r="U339" s="109">
        <v>43949</v>
      </c>
      <c r="V339" s="10">
        <v>10.3</v>
      </c>
      <c r="W339" s="1"/>
      <c r="X339" s="10"/>
      <c r="Y339" s="3"/>
    </row>
    <row r="340" spans="1:25">
      <c r="A340" s="12">
        <v>43950</v>
      </c>
      <c r="B340" s="10">
        <v>32.880000000000003</v>
      </c>
      <c r="C340" s="12">
        <v>43950</v>
      </c>
      <c r="D340" s="10">
        <v>23.27</v>
      </c>
      <c r="E340" s="12">
        <v>43950</v>
      </c>
      <c r="F340" s="10">
        <v>50.76</v>
      </c>
      <c r="G340" s="12">
        <v>43950</v>
      </c>
      <c r="H340" s="10">
        <v>27.96</v>
      </c>
      <c r="I340" s="12">
        <v>43950</v>
      </c>
      <c r="J340" s="10">
        <v>28.78</v>
      </c>
      <c r="K340" s="12">
        <v>43950</v>
      </c>
      <c r="L340" s="10">
        <v>21.72</v>
      </c>
      <c r="M340" s="12">
        <v>43950</v>
      </c>
      <c r="N340" s="10">
        <v>24.61</v>
      </c>
      <c r="O340" s="12">
        <v>43950</v>
      </c>
      <c r="P340" s="10">
        <v>17.37</v>
      </c>
      <c r="Q340" s="12">
        <v>43950</v>
      </c>
      <c r="R340" s="10">
        <v>28.03</v>
      </c>
      <c r="S340" s="12">
        <v>43950</v>
      </c>
      <c r="T340" s="10">
        <v>11.94</v>
      </c>
      <c r="U340" s="109">
        <v>43950</v>
      </c>
      <c r="V340" s="10">
        <v>10.51</v>
      </c>
      <c r="W340" s="1"/>
      <c r="X340" s="10"/>
      <c r="Y340" s="3"/>
    </row>
    <row r="341" spans="1:25">
      <c r="A341" s="12">
        <v>43951</v>
      </c>
      <c r="B341" s="10">
        <v>33</v>
      </c>
      <c r="C341" s="12">
        <v>43951</v>
      </c>
      <c r="D341" s="10">
        <v>22.57</v>
      </c>
      <c r="E341" s="12">
        <v>43951</v>
      </c>
      <c r="F341" s="10">
        <v>50.35</v>
      </c>
      <c r="G341" s="12">
        <v>43951</v>
      </c>
      <c r="H341" s="10">
        <v>27.49</v>
      </c>
      <c r="I341" s="12">
        <v>43951</v>
      </c>
      <c r="J341" s="10">
        <v>28.24</v>
      </c>
      <c r="K341" s="12">
        <v>43951</v>
      </c>
      <c r="L341" s="10">
        <v>21.8</v>
      </c>
      <c r="M341" s="12">
        <v>43951</v>
      </c>
      <c r="N341" s="10">
        <v>24.49</v>
      </c>
      <c r="O341" s="12">
        <v>43951</v>
      </c>
      <c r="P341" s="10">
        <v>17.32</v>
      </c>
      <c r="Q341" s="12">
        <v>43951</v>
      </c>
      <c r="R341" s="10">
        <v>28.07</v>
      </c>
      <c r="S341" s="12">
        <v>43951</v>
      </c>
      <c r="T341" s="10">
        <v>11.96</v>
      </c>
      <c r="U341" s="109">
        <v>43951</v>
      </c>
      <c r="V341" s="10">
        <v>10.46</v>
      </c>
      <c r="W341" s="1"/>
      <c r="X341" s="10"/>
      <c r="Y341" s="3"/>
    </row>
    <row r="342" spans="1:25">
      <c r="A342" s="12">
        <v>43952</v>
      </c>
      <c r="B342" s="10">
        <v>33.159999999999997</v>
      </c>
      <c r="C342" s="12">
        <v>43952</v>
      </c>
      <c r="D342" s="10">
        <v>22.3322</v>
      </c>
      <c r="E342" s="12">
        <v>43952</v>
      </c>
      <c r="F342" s="10">
        <v>49.48</v>
      </c>
      <c r="G342" s="12">
        <v>43952</v>
      </c>
      <c r="H342" s="10">
        <v>27.14</v>
      </c>
      <c r="I342" s="12">
        <v>43952</v>
      </c>
      <c r="J342" s="10">
        <v>27.67</v>
      </c>
      <c r="K342" s="12">
        <v>43952</v>
      </c>
      <c r="L342" s="10">
        <v>21.84</v>
      </c>
      <c r="M342" s="12">
        <v>43952</v>
      </c>
      <c r="N342" s="10">
        <v>24.39</v>
      </c>
      <c r="O342" s="12">
        <v>43952</v>
      </c>
      <c r="P342" s="10">
        <v>17.14</v>
      </c>
      <c r="Q342" s="12">
        <v>43952</v>
      </c>
      <c r="R342" s="10">
        <v>28.08</v>
      </c>
      <c r="S342" s="12">
        <v>43952</v>
      </c>
      <c r="T342" s="10">
        <v>11.99</v>
      </c>
      <c r="U342" s="109">
        <v>43952</v>
      </c>
      <c r="V342" s="10">
        <v>10.26</v>
      </c>
      <c r="W342" s="1"/>
      <c r="X342" s="10"/>
      <c r="Y342" s="3"/>
    </row>
    <row r="343" spans="1:25">
      <c r="A343" s="12">
        <v>43955</v>
      </c>
      <c r="B343" s="10">
        <v>33.07</v>
      </c>
      <c r="C343" s="12">
        <v>43955</v>
      </c>
      <c r="D343" s="10">
        <v>22.58</v>
      </c>
      <c r="E343" s="12">
        <v>43955</v>
      </c>
      <c r="F343" s="10">
        <v>49.84</v>
      </c>
      <c r="G343" s="12">
        <v>43955</v>
      </c>
      <c r="H343" s="10">
        <v>27.21</v>
      </c>
      <c r="I343" s="12">
        <v>43955</v>
      </c>
      <c r="J343" s="10">
        <v>27.9</v>
      </c>
      <c r="K343" s="12">
        <v>43955</v>
      </c>
      <c r="L343" s="10">
        <v>21.8</v>
      </c>
      <c r="M343" s="12">
        <v>43955</v>
      </c>
      <c r="N343" s="10">
        <v>24.39</v>
      </c>
      <c r="O343" s="12">
        <v>43955</v>
      </c>
      <c r="P343" s="10">
        <v>17.3</v>
      </c>
      <c r="Q343" s="12">
        <v>43955</v>
      </c>
      <c r="R343" s="10">
        <v>28.07</v>
      </c>
      <c r="S343" s="12">
        <v>43955</v>
      </c>
      <c r="T343" s="10">
        <v>11.95</v>
      </c>
      <c r="U343" s="109">
        <v>43955</v>
      </c>
      <c r="V343" s="10">
        <v>10.24</v>
      </c>
      <c r="W343" s="1"/>
      <c r="X343" s="10"/>
      <c r="Y343" s="3"/>
    </row>
    <row r="344" spans="1:25">
      <c r="A344" s="12">
        <v>43956</v>
      </c>
      <c r="B344" s="10">
        <v>33.1</v>
      </c>
      <c r="C344" s="12">
        <v>43956</v>
      </c>
      <c r="D344" s="10">
        <v>22.69</v>
      </c>
      <c r="E344" s="12">
        <v>43956</v>
      </c>
      <c r="F344" s="10">
        <v>50.13</v>
      </c>
      <c r="G344" s="12">
        <v>43956</v>
      </c>
      <c r="H344" s="10">
        <v>27.2</v>
      </c>
      <c r="I344" s="12">
        <v>43956</v>
      </c>
      <c r="J344" s="10">
        <v>28.05</v>
      </c>
      <c r="K344" s="12">
        <v>43956</v>
      </c>
      <c r="L344" s="10">
        <v>21.83</v>
      </c>
      <c r="M344" s="12">
        <v>43956</v>
      </c>
      <c r="N344" s="10">
        <v>24.37</v>
      </c>
      <c r="O344" s="12">
        <v>43956</v>
      </c>
      <c r="P344" s="10">
        <v>17.36</v>
      </c>
      <c r="Q344" s="12">
        <v>43956</v>
      </c>
      <c r="R344" s="10">
        <v>28.09</v>
      </c>
      <c r="S344" s="12">
        <v>43956</v>
      </c>
      <c r="T344" s="10">
        <v>11.98</v>
      </c>
      <c r="U344" s="109">
        <v>43956</v>
      </c>
      <c r="V344" s="10">
        <v>10.28</v>
      </c>
      <c r="W344" s="1"/>
      <c r="X344" s="10"/>
      <c r="Y344" s="3"/>
    </row>
    <row r="345" spans="1:25">
      <c r="A345" s="12">
        <v>43957</v>
      </c>
      <c r="B345" s="10">
        <v>33</v>
      </c>
      <c r="C345" s="12">
        <v>43957</v>
      </c>
      <c r="D345" s="10">
        <v>22.73</v>
      </c>
      <c r="E345" s="12">
        <v>43957</v>
      </c>
      <c r="F345" s="10">
        <v>50.13</v>
      </c>
      <c r="G345" s="12">
        <v>43957</v>
      </c>
      <c r="H345" s="10">
        <v>27.17</v>
      </c>
      <c r="I345" s="12">
        <v>43957</v>
      </c>
      <c r="J345" s="10">
        <v>28.18</v>
      </c>
      <c r="K345" s="12">
        <v>43957</v>
      </c>
      <c r="L345" s="10">
        <v>21.76</v>
      </c>
      <c r="M345" s="12">
        <v>43957</v>
      </c>
      <c r="N345" s="10">
        <v>24.09</v>
      </c>
      <c r="O345" s="12">
        <v>43957</v>
      </c>
      <c r="P345" s="10">
        <v>17.3</v>
      </c>
      <c r="Q345" s="12">
        <v>43957</v>
      </c>
      <c r="R345" s="10">
        <v>28.08</v>
      </c>
      <c r="S345" s="12">
        <v>43957</v>
      </c>
      <c r="T345" s="10">
        <v>11.94</v>
      </c>
      <c r="U345" s="109">
        <v>43957</v>
      </c>
      <c r="V345" s="10">
        <v>10.34</v>
      </c>
      <c r="W345" s="1"/>
      <c r="X345" s="10"/>
      <c r="Y345" s="3"/>
    </row>
    <row r="346" spans="1:25">
      <c r="A346" s="12">
        <v>43958</v>
      </c>
      <c r="B346" s="10">
        <v>33.020000000000003</v>
      </c>
      <c r="C346" s="12">
        <v>43958</v>
      </c>
      <c r="D346" s="10">
        <v>22.707599999999999</v>
      </c>
      <c r="E346" s="12">
        <v>43958</v>
      </c>
      <c r="F346" s="10">
        <v>50.16</v>
      </c>
      <c r="G346" s="12">
        <v>43958</v>
      </c>
      <c r="H346" s="10">
        <v>27.3</v>
      </c>
      <c r="I346" s="12">
        <v>43958</v>
      </c>
      <c r="J346" s="10">
        <v>28.1</v>
      </c>
      <c r="K346" s="12">
        <v>43958</v>
      </c>
      <c r="L346" s="10">
        <v>21.85</v>
      </c>
      <c r="M346" s="12">
        <v>43958</v>
      </c>
      <c r="N346" s="10">
        <v>24.16</v>
      </c>
      <c r="O346" s="12">
        <v>43958</v>
      </c>
      <c r="P346" s="10">
        <v>17.25</v>
      </c>
      <c r="Q346" s="12">
        <v>43958</v>
      </c>
      <c r="R346" s="10">
        <v>28.12</v>
      </c>
      <c r="S346" s="12">
        <v>43958</v>
      </c>
      <c r="T346" s="10">
        <v>11.98</v>
      </c>
      <c r="U346" s="109">
        <v>43958</v>
      </c>
      <c r="V346" s="10">
        <v>10.33</v>
      </c>
      <c r="W346" s="1"/>
      <c r="X346" s="10"/>
      <c r="Y346" s="3"/>
    </row>
    <row r="347" spans="1:25">
      <c r="A347" s="12">
        <v>43959</v>
      </c>
      <c r="B347" s="10">
        <v>33.03</v>
      </c>
      <c r="C347" s="12">
        <v>43959</v>
      </c>
      <c r="D347" s="10">
        <v>22.91</v>
      </c>
      <c r="E347" s="12">
        <v>43959</v>
      </c>
      <c r="F347" s="10">
        <v>50.75</v>
      </c>
      <c r="G347" s="12">
        <v>43959</v>
      </c>
      <c r="H347" s="10">
        <v>27.68</v>
      </c>
      <c r="I347" s="12">
        <v>43959</v>
      </c>
      <c r="J347" s="10">
        <v>28.52</v>
      </c>
      <c r="K347" s="12">
        <v>43959</v>
      </c>
      <c r="L347" s="10">
        <v>21.88</v>
      </c>
      <c r="M347" s="12">
        <v>43959</v>
      </c>
      <c r="N347" s="10">
        <v>23.99</v>
      </c>
      <c r="O347" s="12">
        <v>43959</v>
      </c>
      <c r="P347" s="10">
        <v>17.440000000000001</v>
      </c>
      <c r="Q347" s="12">
        <v>43959</v>
      </c>
      <c r="R347" s="10">
        <v>28.14</v>
      </c>
      <c r="S347" s="12">
        <v>43959</v>
      </c>
      <c r="T347" s="10">
        <v>11.97</v>
      </c>
      <c r="U347" s="109">
        <v>43959</v>
      </c>
      <c r="V347" s="10">
        <v>10.47</v>
      </c>
      <c r="W347" s="1"/>
      <c r="X347" s="10"/>
      <c r="Y347" s="3"/>
    </row>
    <row r="348" spans="1:25">
      <c r="A348" s="12">
        <v>43962</v>
      </c>
      <c r="B348" s="10">
        <v>32.92</v>
      </c>
      <c r="C348" s="12">
        <v>43962</v>
      </c>
      <c r="D348" s="10">
        <v>23.19</v>
      </c>
      <c r="E348" s="12">
        <v>43962</v>
      </c>
      <c r="F348" s="10">
        <v>51.1</v>
      </c>
      <c r="G348" s="12">
        <v>43962</v>
      </c>
      <c r="H348" s="10">
        <v>27.81</v>
      </c>
      <c r="I348" s="12">
        <v>43962</v>
      </c>
      <c r="J348" s="10">
        <v>28.56</v>
      </c>
      <c r="K348" s="12">
        <v>43962</v>
      </c>
      <c r="L348" s="10">
        <v>21.81</v>
      </c>
      <c r="M348" s="12">
        <v>43962</v>
      </c>
      <c r="N348" s="10">
        <v>23.83</v>
      </c>
      <c r="O348" s="12">
        <v>43962</v>
      </c>
      <c r="P348" s="10">
        <v>17.3</v>
      </c>
      <c r="Q348" s="12">
        <v>43962</v>
      </c>
      <c r="R348" s="10">
        <v>28.12</v>
      </c>
      <c r="S348" s="12">
        <v>43962</v>
      </c>
      <c r="T348" s="10">
        <v>11.95</v>
      </c>
      <c r="U348" s="109">
        <v>43962</v>
      </c>
      <c r="V348" s="10">
        <v>10.51</v>
      </c>
      <c r="W348" s="1"/>
      <c r="X348" s="10"/>
      <c r="Y348" s="3"/>
    </row>
    <row r="349" spans="1:25">
      <c r="A349" s="12">
        <v>43963</v>
      </c>
      <c r="B349" s="10">
        <v>32.96</v>
      </c>
      <c r="C349" s="12">
        <v>43963</v>
      </c>
      <c r="D349" s="10">
        <v>22.84</v>
      </c>
      <c r="E349" s="12">
        <v>43963</v>
      </c>
      <c r="F349" s="10">
        <v>50.24</v>
      </c>
      <c r="G349" s="12">
        <v>43963</v>
      </c>
      <c r="H349" s="10">
        <v>27.49</v>
      </c>
      <c r="I349" s="12">
        <v>43963</v>
      </c>
      <c r="J349" s="10">
        <v>28.5</v>
      </c>
      <c r="K349" s="12">
        <v>43963</v>
      </c>
      <c r="L349" s="10">
        <v>21.8</v>
      </c>
      <c r="M349" s="12">
        <v>43963</v>
      </c>
      <c r="N349" s="10">
        <v>24.1</v>
      </c>
      <c r="O349" s="12">
        <v>43963</v>
      </c>
      <c r="P349" s="10">
        <v>17.43</v>
      </c>
      <c r="Q349" s="12">
        <v>43963</v>
      </c>
      <c r="R349" s="10">
        <v>28.13</v>
      </c>
      <c r="S349" s="12">
        <v>43963</v>
      </c>
      <c r="T349" s="10">
        <v>11.97</v>
      </c>
      <c r="U349" s="109">
        <v>43963</v>
      </c>
      <c r="V349" s="10">
        <v>10.42</v>
      </c>
      <c r="W349" s="1"/>
      <c r="X349" s="10"/>
      <c r="Y349" s="3"/>
    </row>
    <row r="350" spans="1:25">
      <c r="A350" s="12">
        <v>43964</v>
      </c>
      <c r="B350" s="10">
        <v>32.950000000000003</v>
      </c>
      <c r="C350" s="12">
        <v>43964</v>
      </c>
      <c r="D350" s="10">
        <v>22.316700000000001</v>
      </c>
      <c r="E350" s="12">
        <v>43964</v>
      </c>
      <c r="F350" s="10">
        <v>49.49</v>
      </c>
      <c r="G350" s="12">
        <v>43964</v>
      </c>
      <c r="H350" s="10">
        <v>27.39</v>
      </c>
      <c r="I350" s="12">
        <v>43964</v>
      </c>
      <c r="J350" s="10">
        <v>28.52</v>
      </c>
      <c r="K350" s="12">
        <v>43964</v>
      </c>
      <c r="L350" s="10">
        <v>21.71</v>
      </c>
      <c r="M350" s="12">
        <v>43964</v>
      </c>
      <c r="N350" s="10">
        <v>24.12</v>
      </c>
      <c r="O350" s="12">
        <v>43964</v>
      </c>
      <c r="P350" s="10">
        <v>17.239999999999998</v>
      </c>
      <c r="Q350" s="12">
        <v>43964</v>
      </c>
      <c r="R350" s="10">
        <v>28.1</v>
      </c>
      <c r="S350" s="12">
        <v>43964</v>
      </c>
      <c r="T350" s="10">
        <v>11.96</v>
      </c>
      <c r="U350" s="109">
        <v>43964</v>
      </c>
      <c r="V350" s="10">
        <v>10.46</v>
      </c>
      <c r="W350" s="1"/>
      <c r="X350" s="10"/>
      <c r="Y350" s="3"/>
    </row>
    <row r="351" spans="1:25">
      <c r="A351" s="12">
        <v>43965</v>
      </c>
      <c r="B351" s="10">
        <v>32.99</v>
      </c>
      <c r="C351" s="12">
        <v>43965</v>
      </c>
      <c r="D351" s="10">
        <v>22.34</v>
      </c>
      <c r="E351" s="12">
        <v>43965</v>
      </c>
      <c r="F351" s="10">
        <v>49.88</v>
      </c>
      <c r="G351" s="12">
        <v>43965</v>
      </c>
      <c r="H351" s="10">
        <v>27.03</v>
      </c>
      <c r="I351" s="12">
        <v>43965</v>
      </c>
      <c r="J351" s="10">
        <v>28.54</v>
      </c>
      <c r="K351" s="12">
        <v>43965</v>
      </c>
      <c r="L351" s="10">
        <v>21.73</v>
      </c>
      <c r="M351" s="12">
        <v>43965</v>
      </c>
      <c r="N351" s="10">
        <v>24.22</v>
      </c>
      <c r="O351" s="12">
        <v>43965</v>
      </c>
      <c r="P351" s="10">
        <v>17.22</v>
      </c>
      <c r="Q351" s="12">
        <v>43965</v>
      </c>
      <c r="R351" s="10">
        <v>28.11</v>
      </c>
      <c r="S351" s="12">
        <v>43965</v>
      </c>
      <c r="T351" s="10">
        <v>11.96</v>
      </c>
      <c r="U351" s="109">
        <v>43965</v>
      </c>
      <c r="V351" s="10">
        <v>10.46</v>
      </c>
      <c r="W351" s="1"/>
      <c r="X351" s="10"/>
      <c r="Y351" s="3"/>
    </row>
    <row r="352" spans="1:25">
      <c r="A352" s="12">
        <v>43966</v>
      </c>
      <c r="B352" s="10">
        <v>33.020000000000003</v>
      </c>
      <c r="C352" s="12">
        <v>43966</v>
      </c>
      <c r="D352" s="10">
        <v>22.471299999999999</v>
      </c>
      <c r="E352" s="12">
        <v>43966</v>
      </c>
      <c r="F352" s="10">
        <v>50.29</v>
      </c>
      <c r="G352" s="12">
        <v>43966</v>
      </c>
      <c r="H352" s="10">
        <v>27.15</v>
      </c>
      <c r="I352" s="12">
        <v>43966</v>
      </c>
      <c r="J352" s="10">
        <v>28.23</v>
      </c>
      <c r="K352" s="12">
        <v>43966</v>
      </c>
      <c r="L352" s="10">
        <v>21.6</v>
      </c>
      <c r="M352" s="12">
        <v>43966</v>
      </c>
      <c r="N352" s="10">
        <v>24.4</v>
      </c>
      <c r="O352" s="12">
        <v>43966</v>
      </c>
      <c r="P352" s="10">
        <v>17.12</v>
      </c>
      <c r="Q352" s="12">
        <v>43966</v>
      </c>
      <c r="R352" s="10">
        <v>28.11</v>
      </c>
      <c r="S352" s="12">
        <v>43966</v>
      </c>
      <c r="T352" s="10">
        <v>11.96</v>
      </c>
      <c r="U352" s="109">
        <v>43966</v>
      </c>
      <c r="V352" s="10">
        <v>10.43</v>
      </c>
      <c r="W352" s="1"/>
      <c r="X352" s="10"/>
      <c r="Y352" s="3"/>
    </row>
    <row r="353" spans="1:25">
      <c r="A353" s="12">
        <v>43970</v>
      </c>
      <c r="B353" s="10">
        <v>32.92</v>
      </c>
      <c r="C353" s="12">
        <v>43970</v>
      </c>
      <c r="D353" s="10">
        <v>22.77</v>
      </c>
      <c r="E353" s="12">
        <v>43970</v>
      </c>
      <c r="F353" s="10">
        <v>50.7</v>
      </c>
      <c r="G353" s="12">
        <v>43970</v>
      </c>
      <c r="H353" s="10">
        <v>27.52</v>
      </c>
      <c r="I353" s="12">
        <v>43970</v>
      </c>
      <c r="J353" s="10">
        <v>28.74</v>
      </c>
      <c r="K353" s="12">
        <v>43970</v>
      </c>
      <c r="L353" s="10">
        <v>21.66</v>
      </c>
      <c r="M353" s="12">
        <v>43970</v>
      </c>
      <c r="N353" s="10">
        <v>24.57</v>
      </c>
      <c r="O353" s="12">
        <v>43970</v>
      </c>
      <c r="P353" s="10">
        <v>16.96</v>
      </c>
      <c r="Q353" s="12">
        <v>43970</v>
      </c>
      <c r="R353" s="10">
        <v>28.09</v>
      </c>
      <c r="S353" s="12">
        <v>43970</v>
      </c>
      <c r="T353" s="10">
        <v>11.96</v>
      </c>
      <c r="U353" s="109">
        <v>43970</v>
      </c>
      <c r="V353" s="10">
        <v>10.55</v>
      </c>
      <c r="W353" s="1"/>
      <c r="X353" s="10"/>
      <c r="Y353" s="3"/>
    </row>
    <row r="354" spans="1:25">
      <c r="A354" s="12">
        <v>43971</v>
      </c>
      <c r="B354" s="10">
        <v>32.950000000000003</v>
      </c>
      <c r="C354" s="12">
        <v>43971</v>
      </c>
      <c r="D354" s="10">
        <v>22.945</v>
      </c>
      <c r="E354" s="12">
        <v>43971</v>
      </c>
      <c r="F354" s="10">
        <v>51.43</v>
      </c>
      <c r="G354" s="12">
        <v>43971</v>
      </c>
      <c r="H354" s="10">
        <v>28</v>
      </c>
      <c r="I354" s="12">
        <v>43971</v>
      </c>
      <c r="J354" s="10">
        <v>29.05</v>
      </c>
      <c r="K354" s="12">
        <v>43971</v>
      </c>
      <c r="L354" s="10">
        <v>21.77</v>
      </c>
      <c r="M354" s="12">
        <v>43971</v>
      </c>
      <c r="N354" s="10">
        <v>24.82</v>
      </c>
      <c r="O354" s="12">
        <v>43971</v>
      </c>
      <c r="P354" s="10">
        <v>17.54</v>
      </c>
      <c r="Q354" s="12">
        <v>43971</v>
      </c>
      <c r="R354" s="10">
        <v>28.1</v>
      </c>
      <c r="S354" s="12">
        <v>43971</v>
      </c>
      <c r="T354" s="10">
        <v>12.01</v>
      </c>
      <c r="U354" s="109">
        <v>43971</v>
      </c>
      <c r="V354" s="10">
        <v>10.72</v>
      </c>
      <c r="W354" s="1"/>
      <c r="X354" s="10"/>
      <c r="Y354" s="3"/>
    </row>
    <row r="355" spans="1:25">
      <c r="A355" s="12">
        <v>43972</v>
      </c>
      <c r="B355" s="10">
        <v>33.020000000000003</v>
      </c>
      <c r="C355" s="12">
        <v>43972</v>
      </c>
      <c r="D355" s="10">
        <v>22.767199999999999</v>
      </c>
      <c r="E355" s="12">
        <v>43972</v>
      </c>
      <c r="F355" s="10">
        <v>51.28</v>
      </c>
      <c r="G355" s="12">
        <v>43972</v>
      </c>
      <c r="H355" s="10">
        <v>27.85</v>
      </c>
      <c r="I355" s="12">
        <v>43972</v>
      </c>
      <c r="J355" s="10">
        <v>28.76</v>
      </c>
      <c r="K355" s="12">
        <v>43972</v>
      </c>
      <c r="L355" s="10">
        <v>21.81</v>
      </c>
      <c r="M355" s="12">
        <v>43972</v>
      </c>
      <c r="N355" s="10">
        <v>24.8</v>
      </c>
      <c r="O355" s="12">
        <v>43972</v>
      </c>
      <c r="P355" s="10">
        <v>17.489999999999998</v>
      </c>
      <c r="Q355" s="12">
        <v>43972</v>
      </c>
      <c r="R355" s="10">
        <v>28.1</v>
      </c>
      <c r="S355" s="12">
        <v>43972</v>
      </c>
      <c r="T355" s="10">
        <v>12.03</v>
      </c>
      <c r="U355" s="109">
        <v>43972</v>
      </c>
      <c r="V355" s="10">
        <v>10.67</v>
      </c>
      <c r="W355" s="1"/>
      <c r="X355" s="10"/>
      <c r="Y355" s="3"/>
    </row>
    <row r="356" spans="1:25">
      <c r="A356" s="12">
        <v>43973</v>
      </c>
      <c r="B356" s="10">
        <v>33.08</v>
      </c>
      <c r="C356" s="12">
        <v>43973</v>
      </c>
      <c r="D356" s="10">
        <v>22.615500000000001</v>
      </c>
      <c r="E356" s="12">
        <v>43973</v>
      </c>
      <c r="F356" s="10">
        <v>51.5</v>
      </c>
      <c r="G356" s="12">
        <v>43973</v>
      </c>
      <c r="H356" s="10">
        <v>27.9</v>
      </c>
      <c r="I356" s="12">
        <v>43973</v>
      </c>
      <c r="J356" s="10">
        <v>28.29</v>
      </c>
      <c r="K356" s="12">
        <v>43973</v>
      </c>
      <c r="L356" s="10">
        <v>21.8</v>
      </c>
      <c r="M356" s="12">
        <v>43973</v>
      </c>
      <c r="N356" s="10">
        <v>24.73</v>
      </c>
      <c r="O356" s="12">
        <v>43973</v>
      </c>
      <c r="P356" s="10">
        <v>17.607099999999999</v>
      </c>
      <c r="Q356" s="12">
        <v>43973</v>
      </c>
      <c r="R356" s="10">
        <v>28.06</v>
      </c>
      <c r="S356" s="12">
        <v>43973</v>
      </c>
      <c r="T356" s="10">
        <v>12.07</v>
      </c>
      <c r="U356" s="109">
        <v>43973</v>
      </c>
      <c r="V356" s="10">
        <v>10.49</v>
      </c>
      <c r="W356" s="1"/>
      <c r="X356" s="10"/>
      <c r="Y356" s="3"/>
    </row>
    <row r="357" spans="1:25">
      <c r="A357" s="12">
        <v>43976</v>
      </c>
      <c r="B357" s="10">
        <v>33.14</v>
      </c>
      <c r="C357" s="12">
        <v>43976</v>
      </c>
      <c r="D357" s="10">
        <v>22.87</v>
      </c>
      <c r="E357" s="12">
        <v>43976</v>
      </c>
      <c r="F357" s="10">
        <v>52.38</v>
      </c>
      <c r="G357" s="12">
        <v>43976</v>
      </c>
      <c r="H357" s="10">
        <v>28.42</v>
      </c>
      <c r="I357" s="12">
        <v>43976</v>
      </c>
      <c r="J357" s="10">
        <v>28.98</v>
      </c>
      <c r="K357" s="12">
        <v>43976</v>
      </c>
      <c r="L357" s="10">
        <v>21.85</v>
      </c>
      <c r="M357" s="12">
        <v>43976</v>
      </c>
      <c r="N357" s="10">
        <v>25.07</v>
      </c>
      <c r="O357" s="12">
        <v>43976</v>
      </c>
      <c r="P357" s="10">
        <v>17.61</v>
      </c>
      <c r="Q357" s="12">
        <v>43976</v>
      </c>
      <c r="R357" s="10">
        <v>28.06</v>
      </c>
      <c r="S357" s="12">
        <v>43976</v>
      </c>
      <c r="T357" s="10">
        <v>12.1</v>
      </c>
      <c r="U357" s="109">
        <v>43976</v>
      </c>
      <c r="V357" s="10">
        <v>10.63</v>
      </c>
      <c r="W357" s="1"/>
      <c r="X357" s="10"/>
      <c r="Y357" s="3"/>
    </row>
    <row r="358" spans="1:25">
      <c r="A358" s="12">
        <v>43977</v>
      </c>
      <c r="B358" s="10">
        <v>33.07</v>
      </c>
      <c r="C358" s="12">
        <v>43977</v>
      </c>
      <c r="D358" s="10">
        <v>23.01</v>
      </c>
      <c r="E358" s="12">
        <v>43977</v>
      </c>
      <c r="F358" s="10">
        <v>51.42</v>
      </c>
      <c r="G358" s="12">
        <v>43977</v>
      </c>
      <c r="H358" s="10">
        <v>28.4314</v>
      </c>
      <c r="I358" s="12">
        <v>43977</v>
      </c>
      <c r="J358" s="10">
        <v>28.59</v>
      </c>
      <c r="K358" s="12">
        <v>43977</v>
      </c>
      <c r="L358" s="10">
        <v>21.9</v>
      </c>
      <c r="M358" s="12">
        <v>43977</v>
      </c>
      <c r="N358" s="10">
        <v>24.73</v>
      </c>
      <c r="O358" s="12">
        <v>43977</v>
      </c>
      <c r="P358" s="10">
        <v>17.59</v>
      </c>
      <c r="Q358" s="12">
        <v>43977</v>
      </c>
      <c r="R358" s="10">
        <v>28.06</v>
      </c>
      <c r="S358" s="12">
        <v>43977</v>
      </c>
      <c r="T358" s="10">
        <v>12.08</v>
      </c>
      <c r="U358" s="109">
        <v>43977</v>
      </c>
      <c r="V358" s="10">
        <v>10.65</v>
      </c>
      <c r="W358" s="1"/>
      <c r="X358" s="10"/>
      <c r="Y358" s="3"/>
    </row>
    <row r="359" spans="1:25">
      <c r="A359" s="12">
        <v>43978</v>
      </c>
      <c r="B359" s="10">
        <v>33.049999999999997</v>
      </c>
      <c r="C359" s="12">
        <v>43978</v>
      </c>
      <c r="D359" s="10">
        <v>23.21</v>
      </c>
      <c r="E359" s="12">
        <v>43978</v>
      </c>
      <c r="F359" s="10">
        <v>52.06</v>
      </c>
      <c r="G359" s="12">
        <v>43978</v>
      </c>
      <c r="H359" s="10">
        <v>28.54</v>
      </c>
      <c r="I359" s="12">
        <v>43978</v>
      </c>
      <c r="J359" s="10">
        <v>28.56</v>
      </c>
      <c r="K359" s="12">
        <v>43978</v>
      </c>
      <c r="L359" s="10">
        <v>21.9</v>
      </c>
      <c r="M359" s="12">
        <v>43978</v>
      </c>
      <c r="N359" s="10">
        <v>24.81</v>
      </c>
      <c r="O359" s="12">
        <v>43978</v>
      </c>
      <c r="P359" s="10">
        <v>17.8</v>
      </c>
      <c r="Q359" s="12">
        <v>43978</v>
      </c>
      <c r="R359" s="10">
        <v>28.09</v>
      </c>
      <c r="S359" s="12">
        <v>43978</v>
      </c>
      <c r="T359" s="10">
        <v>12.08</v>
      </c>
      <c r="U359" s="109">
        <v>43978</v>
      </c>
      <c r="V359" s="10">
        <v>10.55</v>
      </c>
      <c r="W359" s="1"/>
      <c r="X359" s="10"/>
      <c r="Y359" s="3"/>
    </row>
    <row r="360" spans="1:25">
      <c r="A360" s="12">
        <v>43979</v>
      </c>
      <c r="B360" s="10">
        <v>33</v>
      </c>
      <c r="C360" s="12">
        <v>43979</v>
      </c>
      <c r="D360" s="10">
        <v>23.1966</v>
      </c>
      <c r="E360" s="12">
        <v>43979</v>
      </c>
      <c r="F360" s="10">
        <v>52.03</v>
      </c>
      <c r="G360" s="12">
        <v>43979</v>
      </c>
      <c r="H360" s="10">
        <v>28.83</v>
      </c>
      <c r="I360" s="12">
        <v>43979</v>
      </c>
      <c r="J360" s="10">
        <v>28.44</v>
      </c>
      <c r="K360" s="12">
        <v>43979</v>
      </c>
      <c r="L360" s="10">
        <v>21.81</v>
      </c>
      <c r="M360" s="12">
        <v>43979</v>
      </c>
      <c r="N360" s="10">
        <v>24.84</v>
      </c>
      <c r="O360" s="12">
        <v>43979</v>
      </c>
      <c r="P360" s="10">
        <v>17.75</v>
      </c>
      <c r="Q360" s="12">
        <v>43979</v>
      </c>
      <c r="R360" s="10">
        <v>28.09</v>
      </c>
      <c r="S360" s="12">
        <v>43979</v>
      </c>
      <c r="T360" s="10">
        <v>12.07</v>
      </c>
      <c r="U360" s="109">
        <v>43979</v>
      </c>
      <c r="V360" s="10">
        <v>10.56</v>
      </c>
      <c r="W360" s="1"/>
      <c r="X360" s="10"/>
      <c r="Y360" s="3"/>
    </row>
    <row r="361" spans="1:25">
      <c r="A361" s="12">
        <v>43980</v>
      </c>
      <c r="B361" s="10">
        <v>33.049999999999997</v>
      </c>
      <c r="C361" s="12">
        <v>43980</v>
      </c>
      <c r="D361" s="10">
        <v>23</v>
      </c>
      <c r="E361" s="12">
        <v>43980</v>
      </c>
      <c r="F361" s="10">
        <v>52.23</v>
      </c>
      <c r="G361" s="12">
        <v>43980</v>
      </c>
      <c r="H361" s="10">
        <v>28.79</v>
      </c>
      <c r="I361" s="12">
        <v>43980</v>
      </c>
      <c r="J361" s="10">
        <v>28.91</v>
      </c>
      <c r="K361" s="12">
        <v>43980</v>
      </c>
      <c r="L361" s="10">
        <v>21.95</v>
      </c>
      <c r="M361" s="12">
        <v>43980</v>
      </c>
      <c r="N361" s="10">
        <v>24.93</v>
      </c>
      <c r="O361" s="12">
        <v>43980</v>
      </c>
      <c r="P361" s="10">
        <v>17.72</v>
      </c>
      <c r="Q361" s="12">
        <v>43980</v>
      </c>
      <c r="R361" s="10">
        <v>28.08</v>
      </c>
      <c r="S361" s="12">
        <v>43980</v>
      </c>
      <c r="T361" s="10">
        <v>12.08</v>
      </c>
      <c r="U361" s="109">
        <v>43980</v>
      </c>
      <c r="V361" s="10">
        <v>10.7</v>
      </c>
      <c r="W361" s="1"/>
      <c r="X361" s="10"/>
      <c r="Y361" s="3"/>
    </row>
    <row r="362" spans="1:25">
      <c r="A362" s="12">
        <v>43983</v>
      </c>
      <c r="B362" s="10">
        <v>33.07</v>
      </c>
      <c r="C362" s="12">
        <v>43983</v>
      </c>
      <c r="D362" s="10">
        <v>23.12</v>
      </c>
      <c r="E362" s="12">
        <v>43983</v>
      </c>
      <c r="F362" s="10">
        <v>51.7</v>
      </c>
      <c r="G362" s="12">
        <v>43983</v>
      </c>
      <c r="H362" s="10">
        <v>29</v>
      </c>
      <c r="I362" s="12">
        <v>43983</v>
      </c>
      <c r="J362" s="10">
        <v>29.14</v>
      </c>
      <c r="K362" s="12">
        <v>43983</v>
      </c>
      <c r="L362" s="10">
        <v>21.96</v>
      </c>
      <c r="M362" s="12">
        <v>43983</v>
      </c>
      <c r="N362" s="10">
        <v>24.95</v>
      </c>
      <c r="O362" s="12">
        <v>43983</v>
      </c>
      <c r="P362" s="10">
        <v>17.91</v>
      </c>
      <c r="Q362" s="12">
        <v>43983</v>
      </c>
      <c r="R362" s="10">
        <v>28.08</v>
      </c>
      <c r="S362" s="12">
        <v>43983</v>
      </c>
      <c r="T362" s="10">
        <v>12.09</v>
      </c>
      <c r="U362" s="109">
        <v>43983</v>
      </c>
      <c r="V362" s="10">
        <v>10.76</v>
      </c>
      <c r="W362" s="1"/>
      <c r="X362" s="10"/>
      <c r="Y362" s="3"/>
    </row>
    <row r="363" spans="1:25">
      <c r="A363" s="12">
        <v>43984</v>
      </c>
      <c r="B363" s="10">
        <v>33.090000000000003</v>
      </c>
      <c r="C363" s="12">
        <v>43984</v>
      </c>
      <c r="D363" s="10">
        <v>23.4115</v>
      </c>
      <c r="E363" s="12">
        <v>43984</v>
      </c>
      <c r="F363" s="10">
        <v>51.93</v>
      </c>
      <c r="G363" s="12">
        <v>43984</v>
      </c>
      <c r="H363" s="10">
        <v>29.14</v>
      </c>
      <c r="I363" s="12">
        <v>43984</v>
      </c>
      <c r="J363" s="10">
        <v>29.72</v>
      </c>
      <c r="K363" s="12">
        <v>43984</v>
      </c>
      <c r="L363" s="10">
        <v>22.01</v>
      </c>
      <c r="M363" s="12">
        <v>43984</v>
      </c>
      <c r="N363" s="10">
        <v>25.06</v>
      </c>
      <c r="O363" s="12">
        <v>43984</v>
      </c>
      <c r="P363" s="10">
        <v>17.940000000000001</v>
      </c>
      <c r="Q363" s="12">
        <v>43984</v>
      </c>
      <c r="R363" s="10">
        <v>28.11</v>
      </c>
      <c r="S363" s="12">
        <v>43984</v>
      </c>
      <c r="T363" s="10">
        <v>12.11</v>
      </c>
      <c r="U363" s="109">
        <v>43984</v>
      </c>
      <c r="V363" s="10">
        <v>10.93</v>
      </c>
      <c r="W363" s="1"/>
      <c r="X363" s="10"/>
      <c r="Y363" s="3"/>
    </row>
    <row r="364" spans="1:25">
      <c r="A364" s="12">
        <v>43985</v>
      </c>
      <c r="B364" s="10">
        <v>33</v>
      </c>
      <c r="C364" s="12">
        <v>43985</v>
      </c>
      <c r="D364" s="10">
        <v>23.66</v>
      </c>
      <c r="E364" s="12">
        <v>43985</v>
      </c>
      <c r="F364" s="10">
        <v>52.51</v>
      </c>
      <c r="G364" s="12">
        <v>43985</v>
      </c>
      <c r="H364" s="10">
        <v>29.76</v>
      </c>
      <c r="I364" s="12">
        <v>43985</v>
      </c>
      <c r="J364" s="10">
        <v>30.34</v>
      </c>
      <c r="K364" s="12">
        <v>43985</v>
      </c>
      <c r="L364" s="10">
        <v>22.03</v>
      </c>
      <c r="M364" s="12">
        <v>43985</v>
      </c>
      <c r="N364" s="10">
        <v>25.01</v>
      </c>
      <c r="O364" s="12">
        <v>43985</v>
      </c>
      <c r="P364" s="10">
        <v>18.260000000000002</v>
      </c>
      <c r="Q364" s="12">
        <v>43985</v>
      </c>
      <c r="R364" s="10">
        <v>28.1</v>
      </c>
      <c r="S364" s="12">
        <v>43985</v>
      </c>
      <c r="T364" s="10">
        <v>12.1</v>
      </c>
      <c r="U364" s="109">
        <v>43985</v>
      </c>
      <c r="V364" s="10">
        <v>11.08</v>
      </c>
      <c r="W364" s="1"/>
      <c r="X364" s="10"/>
      <c r="Y364" s="3"/>
    </row>
    <row r="365" spans="1:25">
      <c r="A365" s="12">
        <v>43986</v>
      </c>
      <c r="B365" s="10">
        <v>32.909999999999997</v>
      </c>
      <c r="C365" s="12">
        <v>43986</v>
      </c>
      <c r="D365" s="10">
        <v>23.55</v>
      </c>
      <c r="E365" s="12">
        <v>43986</v>
      </c>
      <c r="F365" s="10">
        <v>52.37</v>
      </c>
      <c r="G365" s="12">
        <v>43986</v>
      </c>
      <c r="H365" s="10">
        <v>29.62</v>
      </c>
      <c r="I365" s="12">
        <v>43986</v>
      </c>
      <c r="J365" s="10">
        <v>29.94</v>
      </c>
      <c r="K365" s="12">
        <v>43986</v>
      </c>
      <c r="L365" s="10">
        <v>22.05</v>
      </c>
      <c r="M365" s="12">
        <v>43986</v>
      </c>
      <c r="N365" s="10">
        <v>24.97</v>
      </c>
      <c r="O365" s="12">
        <v>43986</v>
      </c>
      <c r="P365" s="10">
        <v>18.010000000000002</v>
      </c>
      <c r="Q365" s="12">
        <v>43986</v>
      </c>
      <c r="R365" s="10">
        <v>28.09</v>
      </c>
      <c r="S365" s="12">
        <v>43986</v>
      </c>
      <c r="T365" s="10">
        <v>12.08</v>
      </c>
      <c r="U365" s="109">
        <v>43986</v>
      </c>
      <c r="V365" s="10">
        <v>11.04</v>
      </c>
      <c r="W365" s="1"/>
      <c r="X365" s="10"/>
      <c r="Y365" s="3"/>
    </row>
    <row r="366" spans="1:25">
      <c r="A366" s="12">
        <v>43987</v>
      </c>
      <c r="B366" s="10">
        <v>32.79</v>
      </c>
      <c r="C366" s="12">
        <v>43987</v>
      </c>
      <c r="D366" s="10">
        <v>24.06</v>
      </c>
      <c r="E366" s="12">
        <v>43987</v>
      </c>
      <c r="F366" s="10">
        <v>53.57</v>
      </c>
      <c r="G366" s="12">
        <v>43987</v>
      </c>
      <c r="H366" s="10">
        <v>29.99</v>
      </c>
      <c r="I366" s="12">
        <v>43987</v>
      </c>
      <c r="J366" s="10">
        <v>30.58</v>
      </c>
      <c r="K366" s="12">
        <v>43987</v>
      </c>
      <c r="L366" s="10">
        <v>22</v>
      </c>
      <c r="M366" s="12">
        <v>43987</v>
      </c>
      <c r="N366" s="10">
        <v>25.09</v>
      </c>
      <c r="O366" s="12">
        <v>43987</v>
      </c>
      <c r="P366" s="10">
        <v>18.37</v>
      </c>
      <c r="Q366" s="12">
        <v>43987</v>
      </c>
      <c r="R366" s="10">
        <v>28.13</v>
      </c>
      <c r="S366" s="12">
        <v>43987</v>
      </c>
      <c r="T366" s="10">
        <v>12.08</v>
      </c>
      <c r="U366" s="109">
        <v>43987</v>
      </c>
      <c r="V366" s="10">
        <v>11.19</v>
      </c>
      <c r="W366" s="1"/>
      <c r="X366" s="10"/>
      <c r="Y366" s="3"/>
    </row>
    <row r="367" spans="1:25">
      <c r="A367" s="12">
        <v>43990</v>
      </c>
      <c r="B367" s="10">
        <v>32.979999999999997</v>
      </c>
      <c r="C367" s="12">
        <v>43990</v>
      </c>
      <c r="D367" s="10">
        <v>24.1736</v>
      </c>
      <c r="E367" s="12">
        <v>43990</v>
      </c>
      <c r="F367" s="10">
        <v>53.84</v>
      </c>
      <c r="G367" s="12">
        <v>43990</v>
      </c>
      <c r="H367" s="10">
        <v>30.14</v>
      </c>
      <c r="I367" s="12">
        <v>43990</v>
      </c>
      <c r="J367" s="10">
        <v>30.61</v>
      </c>
      <c r="K367" s="12">
        <v>43990</v>
      </c>
      <c r="L367" s="10">
        <v>22.15</v>
      </c>
      <c r="M367" s="12">
        <v>43990</v>
      </c>
      <c r="N367" s="10">
        <v>25.16</v>
      </c>
      <c r="O367" s="12">
        <v>43990</v>
      </c>
      <c r="P367" s="10">
        <v>18.37</v>
      </c>
      <c r="Q367" s="12">
        <v>43990</v>
      </c>
      <c r="R367" s="10">
        <v>28.17</v>
      </c>
      <c r="S367" s="12">
        <v>43990</v>
      </c>
      <c r="T367" s="10">
        <v>12.14</v>
      </c>
      <c r="U367" s="109">
        <v>43990</v>
      </c>
      <c r="V367" s="10">
        <v>11.17</v>
      </c>
      <c r="W367" s="1"/>
      <c r="X367" s="10"/>
      <c r="Y367" s="3"/>
    </row>
    <row r="368" spans="1:25">
      <c r="A368" s="12">
        <v>43991</v>
      </c>
      <c r="B368" s="10">
        <v>33.119999999999997</v>
      </c>
      <c r="C368" s="12">
        <v>43991</v>
      </c>
      <c r="D368" s="10">
        <v>24</v>
      </c>
      <c r="E368" s="12">
        <v>43991</v>
      </c>
      <c r="F368" s="10">
        <v>53.62</v>
      </c>
      <c r="G368" s="12">
        <v>43991</v>
      </c>
      <c r="H368" s="10">
        <v>29.884599999999999</v>
      </c>
      <c r="I368" s="12">
        <v>43991</v>
      </c>
      <c r="J368" s="10">
        <v>30.47</v>
      </c>
      <c r="K368" s="12">
        <v>43991</v>
      </c>
      <c r="L368" s="10">
        <v>22.21</v>
      </c>
      <c r="M368" s="12">
        <v>43991</v>
      </c>
      <c r="N368" s="10">
        <v>25.12</v>
      </c>
      <c r="O368" s="12">
        <v>43991</v>
      </c>
      <c r="P368" s="10">
        <v>18.02</v>
      </c>
      <c r="Q368" s="12">
        <v>43991</v>
      </c>
      <c r="R368" s="10">
        <v>28.16</v>
      </c>
      <c r="S368" s="12">
        <v>43991</v>
      </c>
      <c r="T368" s="10">
        <v>12.17</v>
      </c>
      <c r="U368" s="109">
        <v>43991</v>
      </c>
      <c r="V368" s="10">
        <v>11.14</v>
      </c>
      <c r="W368" s="1"/>
      <c r="X368" s="10"/>
      <c r="Y368" s="3"/>
    </row>
    <row r="369" spans="1:25">
      <c r="A369" s="12">
        <v>43992</v>
      </c>
      <c r="B369" s="10">
        <v>33.270000000000003</v>
      </c>
      <c r="C369" s="12">
        <v>43992</v>
      </c>
      <c r="D369" s="10">
        <v>23.8</v>
      </c>
      <c r="E369" s="12">
        <v>43992</v>
      </c>
      <c r="F369" s="10">
        <v>53.32</v>
      </c>
      <c r="G369" s="12">
        <v>43992</v>
      </c>
      <c r="H369" s="10">
        <v>29.79</v>
      </c>
      <c r="I369" s="12">
        <v>43992</v>
      </c>
      <c r="J369" s="10">
        <v>30.7</v>
      </c>
      <c r="K369" s="12">
        <v>43992</v>
      </c>
      <c r="L369" s="10">
        <v>22.28</v>
      </c>
      <c r="M369" s="12">
        <v>43992</v>
      </c>
      <c r="N369" s="10">
        <v>25.27</v>
      </c>
      <c r="O369" s="12">
        <v>43992</v>
      </c>
      <c r="P369" s="10">
        <v>18</v>
      </c>
      <c r="Q369" s="12">
        <v>43992</v>
      </c>
      <c r="R369" s="10">
        <v>28.21</v>
      </c>
      <c r="S369" s="12">
        <v>43992</v>
      </c>
      <c r="T369" s="10">
        <v>12.22</v>
      </c>
      <c r="U369" s="109">
        <v>43992</v>
      </c>
      <c r="V369" s="10">
        <v>11.22</v>
      </c>
      <c r="W369" s="1"/>
      <c r="X369" s="10"/>
      <c r="Y369" s="3"/>
    </row>
    <row r="370" spans="1:25">
      <c r="A370" s="12">
        <v>43993</v>
      </c>
      <c r="B370" s="10">
        <v>33.33</v>
      </c>
      <c r="C370" s="12">
        <v>43993</v>
      </c>
      <c r="D370" s="10">
        <v>22.86</v>
      </c>
      <c r="E370" s="12">
        <v>43993</v>
      </c>
      <c r="F370" s="10">
        <v>51.02</v>
      </c>
      <c r="G370" s="12">
        <v>43993</v>
      </c>
      <c r="H370" s="10">
        <v>28.64</v>
      </c>
      <c r="I370" s="12">
        <v>43993</v>
      </c>
      <c r="J370" s="10">
        <v>29.55</v>
      </c>
      <c r="K370" s="12">
        <v>43993</v>
      </c>
      <c r="L370" s="10">
        <v>22.27</v>
      </c>
      <c r="M370" s="12">
        <v>43993</v>
      </c>
      <c r="N370" s="10">
        <v>24.99</v>
      </c>
      <c r="O370" s="12">
        <v>43993</v>
      </c>
      <c r="P370" s="10">
        <v>17.75</v>
      </c>
      <c r="Q370" s="12">
        <v>43993</v>
      </c>
      <c r="R370" s="10">
        <v>28.18</v>
      </c>
      <c r="S370" s="12">
        <v>43993</v>
      </c>
      <c r="T370" s="10">
        <v>12.21</v>
      </c>
      <c r="U370" s="109">
        <v>43993</v>
      </c>
      <c r="V370" s="10">
        <v>10.96</v>
      </c>
      <c r="W370" s="1"/>
      <c r="X370" s="10"/>
      <c r="Y370" s="3"/>
    </row>
    <row r="371" spans="1:25">
      <c r="A371" s="12">
        <v>43994</v>
      </c>
      <c r="B371" s="10">
        <v>33.35</v>
      </c>
      <c r="C371" s="12">
        <v>43994</v>
      </c>
      <c r="D371" s="10">
        <v>23.156500000000001</v>
      </c>
      <c r="E371" s="12">
        <v>43994</v>
      </c>
      <c r="F371" s="10">
        <v>51.56</v>
      </c>
      <c r="G371" s="12">
        <v>43994</v>
      </c>
      <c r="H371" s="10">
        <v>29.11</v>
      </c>
      <c r="I371" s="12">
        <v>43994</v>
      </c>
      <c r="J371" s="10">
        <v>30.09</v>
      </c>
      <c r="K371" s="12">
        <v>43994</v>
      </c>
      <c r="L371" s="10">
        <v>22.22</v>
      </c>
      <c r="M371" s="12">
        <v>43994</v>
      </c>
      <c r="N371" s="10">
        <v>25.08</v>
      </c>
      <c r="O371" s="12">
        <v>43994</v>
      </c>
      <c r="P371" s="10">
        <v>18.010000000000002</v>
      </c>
      <c r="Q371" s="12">
        <v>43994</v>
      </c>
      <c r="R371" s="10">
        <v>28.18</v>
      </c>
      <c r="S371" s="12">
        <v>43994</v>
      </c>
      <c r="T371" s="10">
        <v>12.22</v>
      </c>
      <c r="U371" s="109">
        <v>43994</v>
      </c>
      <c r="V371" s="10">
        <v>11.15</v>
      </c>
      <c r="W371" s="1"/>
      <c r="X371" s="10"/>
      <c r="Y371" s="3"/>
    </row>
    <row r="372" spans="1:25">
      <c r="A372" s="12">
        <v>43997</v>
      </c>
      <c r="B372" s="10">
        <v>33.450000000000003</v>
      </c>
      <c r="C372" s="12">
        <v>43997</v>
      </c>
      <c r="D372" s="10">
        <v>23.31</v>
      </c>
      <c r="E372" s="12">
        <v>43997</v>
      </c>
      <c r="F372" s="10">
        <v>51.87</v>
      </c>
      <c r="G372" s="12">
        <v>43997</v>
      </c>
      <c r="H372" s="10">
        <v>29.13</v>
      </c>
      <c r="I372" s="12">
        <v>43997</v>
      </c>
      <c r="J372" s="10">
        <v>29.8</v>
      </c>
      <c r="K372" s="12">
        <v>43997</v>
      </c>
      <c r="L372" s="10">
        <v>22.33</v>
      </c>
      <c r="M372" s="12">
        <v>43997</v>
      </c>
      <c r="N372" s="10">
        <v>25.4</v>
      </c>
      <c r="O372" s="12">
        <v>43997</v>
      </c>
      <c r="P372" s="10">
        <v>17.989999999999998</v>
      </c>
      <c r="Q372" s="12">
        <v>43997</v>
      </c>
      <c r="R372" s="10">
        <v>28.22</v>
      </c>
      <c r="S372" s="12">
        <v>43997</v>
      </c>
      <c r="T372" s="10">
        <v>12.26</v>
      </c>
      <c r="U372" s="109">
        <v>43997</v>
      </c>
      <c r="V372" s="10">
        <v>11.05</v>
      </c>
      <c r="W372" s="1"/>
      <c r="X372" s="10"/>
      <c r="Y372" s="3"/>
    </row>
    <row r="373" spans="1:25">
      <c r="A373" s="12">
        <v>43998</v>
      </c>
      <c r="B373" s="10">
        <v>33.43</v>
      </c>
      <c r="C373" s="12">
        <v>43998</v>
      </c>
      <c r="D373" s="10">
        <v>23.6</v>
      </c>
      <c r="E373" s="12">
        <v>43998</v>
      </c>
      <c r="F373" s="10">
        <v>52.78</v>
      </c>
      <c r="G373" s="12">
        <v>43998</v>
      </c>
      <c r="H373" s="10">
        <v>29.53</v>
      </c>
      <c r="I373" s="12">
        <v>43998</v>
      </c>
      <c r="J373" s="10">
        <v>29.98</v>
      </c>
      <c r="K373" s="12">
        <v>43998</v>
      </c>
      <c r="L373" s="10">
        <v>22.34</v>
      </c>
      <c r="M373" s="12">
        <v>43998</v>
      </c>
      <c r="N373" s="10">
        <v>25.36</v>
      </c>
      <c r="O373" s="12">
        <v>43998</v>
      </c>
      <c r="P373" s="10">
        <v>18.059999999999999</v>
      </c>
      <c r="Q373" s="12">
        <v>43998</v>
      </c>
      <c r="R373" s="10">
        <v>28.22</v>
      </c>
      <c r="S373" s="12">
        <v>43998</v>
      </c>
      <c r="T373" s="10">
        <v>12.26</v>
      </c>
      <c r="U373" s="109">
        <v>43998</v>
      </c>
      <c r="V373" s="10">
        <v>11.19</v>
      </c>
      <c r="W373" s="1"/>
      <c r="X373" s="10"/>
      <c r="Y373" s="3"/>
    </row>
    <row r="374" spans="1:25">
      <c r="A374" s="12">
        <v>43999</v>
      </c>
      <c r="B374" s="10">
        <v>33.479999999999997</v>
      </c>
      <c r="C374" s="12">
        <v>43999</v>
      </c>
      <c r="D374" s="10">
        <v>23.44</v>
      </c>
      <c r="E374" s="12">
        <v>43999</v>
      </c>
      <c r="F374" s="10">
        <v>52.73</v>
      </c>
      <c r="G374" s="12">
        <v>43999</v>
      </c>
      <c r="H374" s="10">
        <v>29.62</v>
      </c>
      <c r="I374" s="12">
        <v>43999</v>
      </c>
      <c r="J374" s="10">
        <v>30.26</v>
      </c>
      <c r="K374" s="12">
        <v>43999</v>
      </c>
      <c r="L374" s="10">
        <v>22.39</v>
      </c>
      <c r="M374" s="12">
        <v>43999</v>
      </c>
      <c r="N374" s="10">
        <v>25.32</v>
      </c>
      <c r="O374" s="12">
        <v>43999</v>
      </c>
      <c r="P374" s="10">
        <v>17.920000000000002</v>
      </c>
      <c r="Q374" s="12">
        <v>43999</v>
      </c>
      <c r="R374" s="10">
        <v>28.22</v>
      </c>
      <c r="S374" s="12">
        <v>43999</v>
      </c>
      <c r="T374" s="10">
        <v>12.29</v>
      </c>
      <c r="U374" s="109">
        <v>43999</v>
      </c>
      <c r="V374" s="10">
        <v>11.28</v>
      </c>
      <c r="W374" s="1"/>
      <c r="X374" s="10"/>
      <c r="Y374" s="3"/>
    </row>
    <row r="375" spans="1:25">
      <c r="A375" s="12">
        <v>44000</v>
      </c>
      <c r="B375" s="10">
        <v>33.57</v>
      </c>
      <c r="C375" s="12">
        <v>44000</v>
      </c>
      <c r="D375" s="10">
        <v>23.53</v>
      </c>
      <c r="E375" s="12">
        <v>44000</v>
      </c>
      <c r="F375" s="10">
        <v>52.721200000000003</v>
      </c>
      <c r="G375" s="12">
        <v>44000</v>
      </c>
      <c r="H375" s="10">
        <v>29.59</v>
      </c>
      <c r="I375" s="12">
        <v>44000</v>
      </c>
      <c r="J375" s="10">
        <v>30.39</v>
      </c>
      <c r="K375" s="12">
        <v>44000</v>
      </c>
      <c r="L375" s="10">
        <v>22.42</v>
      </c>
      <c r="M375" s="12">
        <v>44000</v>
      </c>
      <c r="N375" s="10">
        <v>25.35</v>
      </c>
      <c r="O375" s="12">
        <v>44000</v>
      </c>
      <c r="P375" s="10">
        <v>18.079999999999998</v>
      </c>
      <c r="Q375" s="12">
        <v>44000</v>
      </c>
      <c r="R375" s="10">
        <v>28.23</v>
      </c>
      <c r="S375" s="12">
        <v>44000</v>
      </c>
      <c r="T375" s="10">
        <v>12.3</v>
      </c>
      <c r="U375" s="109">
        <v>44000</v>
      </c>
      <c r="V375" s="10">
        <v>11.33</v>
      </c>
      <c r="W375" s="1"/>
      <c r="X375" s="10"/>
      <c r="Y375" s="3"/>
    </row>
    <row r="376" spans="1:25">
      <c r="A376" s="12">
        <v>44001</v>
      </c>
      <c r="B376" s="10">
        <v>33.549999999999997</v>
      </c>
      <c r="C376" s="12">
        <v>44001</v>
      </c>
      <c r="D376" s="10">
        <v>23.48</v>
      </c>
      <c r="E376" s="12">
        <v>44001</v>
      </c>
      <c r="F376" s="10">
        <v>52.58</v>
      </c>
      <c r="G376" s="12">
        <v>44001</v>
      </c>
      <c r="H376" s="10">
        <v>29.42</v>
      </c>
      <c r="I376" s="12">
        <v>44001</v>
      </c>
      <c r="J376" s="10">
        <v>30.34</v>
      </c>
      <c r="K376" s="12">
        <v>44001</v>
      </c>
      <c r="L376" s="10">
        <v>22.44</v>
      </c>
      <c r="M376" s="12">
        <v>44001</v>
      </c>
      <c r="N376" s="10">
        <v>25.39</v>
      </c>
      <c r="O376" s="12">
        <v>44001</v>
      </c>
      <c r="P376" s="10">
        <v>18.100000000000001</v>
      </c>
      <c r="Q376" s="12">
        <v>44001</v>
      </c>
      <c r="R376" s="10">
        <v>28.22</v>
      </c>
      <c r="S376" s="12">
        <v>44001</v>
      </c>
      <c r="T376" s="10">
        <v>12.31</v>
      </c>
      <c r="U376" s="109">
        <v>44001</v>
      </c>
      <c r="V376" s="10">
        <v>11.36</v>
      </c>
      <c r="W376" s="1"/>
      <c r="X376" s="10"/>
      <c r="Y376" s="3"/>
    </row>
    <row r="377" spans="1:25">
      <c r="A377" s="12">
        <v>44004</v>
      </c>
      <c r="B377" s="10">
        <v>33.590000000000003</v>
      </c>
      <c r="C377" s="12">
        <v>44004</v>
      </c>
      <c r="D377" s="10">
        <v>23.55</v>
      </c>
      <c r="E377" s="12">
        <v>44004</v>
      </c>
      <c r="F377" s="10">
        <v>52.6</v>
      </c>
      <c r="G377" s="12">
        <v>44004</v>
      </c>
      <c r="H377" s="10">
        <v>29.58</v>
      </c>
      <c r="I377" s="12">
        <v>44004</v>
      </c>
      <c r="J377" s="10">
        <v>30.56</v>
      </c>
      <c r="K377" s="12">
        <v>44004</v>
      </c>
      <c r="L377" s="10">
        <v>22.44</v>
      </c>
      <c r="M377" s="12">
        <v>44004</v>
      </c>
      <c r="N377" s="10">
        <v>25.36</v>
      </c>
      <c r="O377" s="12">
        <v>44004</v>
      </c>
      <c r="P377" s="10">
        <v>17.899999999999999</v>
      </c>
      <c r="Q377" s="12">
        <v>44004</v>
      </c>
      <c r="R377" s="10">
        <v>28.21</v>
      </c>
      <c r="S377" s="12">
        <v>44004</v>
      </c>
      <c r="T377" s="10">
        <v>12.31</v>
      </c>
      <c r="U377" s="109">
        <v>44004</v>
      </c>
      <c r="V377" s="10">
        <v>11.39</v>
      </c>
      <c r="W377" s="1"/>
      <c r="X377" s="10"/>
      <c r="Y377" s="3"/>
    </row>
    <row r="378" spans="1:25">
      <c r="A378" s="12">
        <v>44005</v>
      </c>
      <c r="B378" s="10">
        <v>33.549999999999997</v>
      </c>
      <c r="C378" s="12">
        <v>44005</v>
      </c>
      <c r="D378" s="10">
        <v>23.597799999999999</v>
      </c>
      <c r="E378" s="12">
        <v>44005</v>
      </c>
      <c r="F378" s="10">
        <v>52.722799999999999</v>
      </c>
      <c r="G378" s="12">
        <v>44005</v>
      </c>
      <c r="H378" s="10">
        <v>29.87</v>
      </c>
      <c r="I378" s="12">
        <v>44005</v>
      </c>
      <c r="J378" s="10">
        <v>30.87</v>
      </c>
      <c r="K378" s="12">
        <v>44005</v>
      </c>
      <c r="L378" s="10">
        <v>22.41</v>
      </c>
      <c r="M378" s="12">
        <v>44005</v>
      </c>
      <c r="N378" s="10">
        <v>25.34</v>
      </c>
      <c r="O378" s="12">
        <v>44005</v>
      </c>
      <c r="P378" s="10">
        <v>18.09</v>
      </c>
      <c r="Q378" s="12">
        <v>44005</v>
      </c>
      <c r="R378" s="10">
        <v>28.23</v>
      </c>
      <c r="S378" s="12">
        <v>44005</v>
      </c>
      <c r="T378" s="10">
        <v>12.31</v>
      </c>
      <c r="U378" s="109">
        <v>44005</v>
      </c>
      <c r="V378" s="10">
        <v>11.55</v>
      </c>
      <c r="W378" s="1"/>
      <c r="X378" s="10"/>
      <c r="Y378" s="3"/>
    </row>
    <row r="379" spans="1:25">
      <c r="A379" s="12">
        <v>44006</v>
      </c>
      <c r="B379" s="10">
        <v>33.43</v>
      </c>
      <c r="C379" s="12">
        <v>44006</v>
      </c>
      <c r="D379" s="10">
        <v>23.203800000000001</v>
      </c>
      <c r="E379" s="12">
        <v>44006</v>
      </c>
      <c r="F379" s="10">
        <v>51.41</v>
      </c>
      <c r="G379" s="12">
        <v>44006</v>
      </c>
      <c r="H379" s="10">
        <v>28.91</v>
      </c>
      <c r="I379" s="12">
        <v>44006</v>
      </c>
      <c r="J379" s="10">
        <v>30.72</v>
      </c>
      <c r="K379" s="12">
        <v>44006</v>
      </c>
      <c r="L379" s="10">
        <v>22.382300000000001</v>
      </c>
      <c r="M379" s="12">
        <v>44006</v>
      </c>
      <c r="N379" s="10">
        <v>25.21</v>
      </c>
      <c r="O379" s="12">
        <v>44006</v>
      </c>
      <c r="P379" s="10">
        <v>17.886600000000001</v>
      </c>
      <c r="Q379" s="12">
        <v>44006</v>
      </c>
      <c r="R379" s="10">
        <v>28.15</v>
      </c>
      <c r="S379" s="12">
        <v>44006</v>
      </c>
      <c r="T379" s="10">
        <v>12.28</v>
      </c>
      <c r="U379" s="109">
        <v>44006</v>
      </c>
      <c r="V379" s="10">
        <v>11.46</v>
      </c>
      <c r="W379" s="1"/>
      <c r="X379" s="10"/>
      <c r="Y379" s="3"/>
    </row>
    <row r="380" spans="1:25">
      <c r="A380" s="12">
        <v>44007</v>
      </c>
      <c r="B380" s="10">
        <v>33.47</v>
      </c>
      <c r="C380" s="12">
        <v>44007</v>
      </c>
      <c r="D380" s="10">
        <v>23.47</v>
      </c>
      <c r="E380" s="12">
        <v>44007</v>
      </c>
      <c r="F380" s="10">
        <v>52.106499999999997</v>
      </c>
      <c r="G380" s="12">
        <v>44007</v>
      </c>
      <c r="H380" s="10">
        <v>29.26</v>
      </c>
      <c r="I380" s="12">
        <v>44007</v>
      </c>
      <c r="J380" s="10">
        <v>30.63</v>
      </c>
      <c r="K380" s="12">
        <v>44007</v>
      </c>
      <c r="L380" s="10">
        <v>22.39</v>
      </c>
      <c r="M380" s="12">
        <v>44007</v>
      </c>
      <c r="N380" s="10">
        <v>25.23</v>
      </c>
      <c r="O380" s="12">
        <v>44007</v>
      </c>
      <c r="P380" s="10">
        <v>17.850000000000001</v>
      </c>
      <c r="Q380" s="12">
        <v>44007</v>
      </c>
      <c r="R380" s="10">
        <v>28.18</v>
      </c>
      <c r="S380" s="12">
        <v>44007</v>
      </c>
      <c r="T380" s="10">
        <v>12.29</v>
      </c>
      <c r="U380" s="109">
        <v>44007</v>
      </c>
      <c r="V380" s="10">
        <v>11.56</v>
      </c>
      <c r="W380" s="1"/>
      <c r="X380" s="10"/>
      <c r="Y380" s="3"/>
    </row>
    <row r="381" spans="1:25">
      <c r="A381" s="12">
        <v>44008</v>
      </c>
      <c r="B381" s="10">
        <v>33.5</v>
      </c>
      <c r="C381" s="12">
        <v>44008</v>
      </c>
      <c r="D381" s="10">
        <v>23.09</v>
      </c>
      <c r="E381" s="12">
        <v>44008</v>
      </c>
      <c r="F381" s="10">
        <v>50.9</v>
      </c>
      <c r="G381" s="12">
        <v>44008</v>
      </c>
      <c r="H381" s="10">
        <v>28.91</v>
      </c>
      <c r="I381" s="12">
        <v>44008</v>
      </c>
      <c r="J381" s="10">
        <v>30.37</v>
      </c>
      <c r="K381" s="12">
        <v>44008</v>
      </c>
      <c r="L381" s="10">
        <v>22.37</v>
      </c>
      <c r="M381" s="12">
        <v>44008</v>
      </c>
      <c r="N381" s="10">
        <v>25.26</v>
      </c>
      <c r="O381" s="12">
        <v>44008</v>
      </c>
      <c r="P381" s="10">
        <v>17.670000000000002</v>
      </c>
      <c r="Q381" s="12">
        <v>44008</v>
      </c>
      <c r="R381" s="10">
        <v>28.18</v>
      </c>
      <c r="S381" s="12">
        <v>44008</v>
      </c>
      <c r="T381" s="10">
        <v>12.29</v>
      </c>
      <c r="U381" s="109">
        <v>44008</v>
      </c>
      <c r="V381" s="10">
        <v>11.41</v>
      </c>
      <c r="W381" s="1"/>
      <c r="X381" s="10"/>
      <c r="Y381" s="3"/>
    </row>
    <row r="382" spans="1:25">
      <c r="A382" s="12">
        <v>44011</v>
      </c>
      <c r="B382" s="10">
        <v>33.53</v>
      </c>
      <c r="C382" s="12">
        <v>44011</v>
      </c>
      <c r="D382" s="10">
        <v>23.43</v>
      </c>
      <c r="E382" s="12">
        <v>44011</v>
      </c>
      <c r="F382" s="10">
        <v>51.69</v>
      </c>
      <c r="G382" s="12">
        <v>44011</v>
      </c>
      <c r="H382" s="10">
        <v>29.12</v>
      </c>
      <c r="I382" s="12">
        <v>44011</v>
      </c>
      <c r="J382" s="10">
        <v>30.5</v>
      </c>
      <c r="K382" s="12">
        <v>44011</v>
      </c>
      <c r="L382" s="10">
        <v>22.4</v>
      </c>
      <c r="M382" s="12">
        <v>44011</v>
      </c>
      <c r="N382" s="10">
        <v>25.35</v>
      </c>
      <c r="O382" s="12">
        <v>44011</v>
      </c>
      <c r="P382" s="10">
        <v>17.45</v>
      </c>
      <c r="Q382" s="12">
        <v>44011</v>
      </c>
      <c r="R382" s="10">
        <v>28.19</v>
      </c>
      <c r="S382" s="12">
        <v>44011</v>
      </c>
      <c r="T382" s="10">
        <v>12.29</v>
      </c>
      <c r="U382" s="109">
        <v>44011</v>
      </c>
      <c r="V382" s="10">
        <v>11.46</v>
      </c>
      <c r="W382" s="1"/>
      <c r="X382" s="10"/>
      <c r="Y382" s="3"/>
    </row>
    <row r="383" spans="1:25">
      <c r="A383" s="12">
        <v>44012</v>
      </c>
      <c r="B383" s="10">
        <v>33.57</v>
      </c>
      <c r="C383" s="12">
        <v>44012</v>
      </c>
      <c r="D383" s="10">
        <v>23.55</v>
      </c>
      <c r="E383" s="12">
        <v>44012</v>
      </c>
      <c r="F383" s="10">
        <v>52.09</v>
      </c>
      <c r="G383" s="12">
        <v>44012</v>
      </c>
      <c r="H383" s="10">
        <v>29.003399999999999</v>
      </c>
      <c r="I383" s="12">
        <v>44012</v>
      </c>
      <c r="J383" s="10">
        <v>30.21</v>
      </c>
      <c r="K383" s="12">
        <v>44012</v>
      </c>
      <c r="L383" s="10">
        <v>22.46</v>
      </c>
      <c r="M383" s="12">
        <v>44012</v>
      </c>
      <c r="N383" s="10">
        <v>25.42</v>
      </c>
      <c r="O383" s="12">
        <v>44012</v>
      </c>
      <c r="P383" s="10">
        <v>17.739999999999998</v>
      </c>
      <c r="Q383" s="12">
        <v>44012</v>
      </c>
      <c r="R383" s="10">
        <v>28.2</v>
      </c>
      <c r="S383" s="12">
        <v>44012</v>
      </c>
      <c r="T383" s="10">
        <v>12.29</v>
      </c>
      <c r="U383" s="109">
        <v>44012</v>
      </c>
      <c r="V383" s="10">
        <v>11.4</v>
      </c>
      <c r="W383" s="1"/>
      <c r="X383" s="10"/>
      <c r="Y383" s="3"/>
    </row>
    <row r="384" spans="1:25">
      <c r="A384" s="12">
        <v>44014</v>
      </c>
      <c r="B384" s="10">
        <v>33.549999999999997</v>
      </c>
      <c r="C384" s="12">
        <v>44014</v>
      </c>
      <c r="D384" s="10">
        <v>23.7</v>
      </c>
      <c r="E384" s="12">
        <v>44014</v>
      </c>
      <c r="F384" s="10">
        <v>52.62</v>
      </c>
      <c r="G384" s="12">
        <v>44014</v>
      </c>
      <c r="H384" s="10">
        <v>29.3</v>
      </c>
      <c r="I384" s="12">
        <v>44014</v>
      </c>
      <c r="J384" s="10">
        <v>31.19</v>
      </c>
      <c r="K384" s="12">
        <v>44014</v>
      </c>
      <c r="L384" s="10">
        <v>22.4</v>
      </c>
      <c r="M384" s="12">
        <v>44014</v>
      </c>
      <c r="N384" s="10">
        <v>25.59</v>
      </c>
      <c r="O384" s="12">
        <v>44014</v>
      </c>
      <c r="P384" s="10">
        <v>17.829999999999998</v>
      </c>
      <c r="Q384" s="12">
        <v>44014</v>
      </c>
      <c r="R384" s="10">
        <v>28.19</v>
      </c>
      <c r="S384" s="12">
        <v>44014</v>
      </c>
      <c r="T384" s="10">
        <v>12.3</v>
      </c>
      <c r="U384" s="109">
        <v>44014</v>
      </c>
      <c r="V384" s="10">
        <v>11.72</v>
      </c>
      <c r="W384" s="1"/>
      <c r="X384" s="10"/>
      <c r="Y384" s="3"/>
    </row>
    <row r="385" spans="1:25">
      <c r="A385" s="12">
        <v>44015</v>
      </c>
      <c r="B385" s="10">
        <v>33.57</v>
      </c>
      <c r="C385" s="12">
        <v>44015</v>
      </c>
      <c r="D385" s="10">
        <v>23.67</v>
      </c>
      <c r="E385" s="12">
        <v>44015</v>
      </c>
      <c r="F385" s="10">
        <v>52.62</v>
      </c>
      <c r="G385" s="12">
        <v>44015</v>
      </c>
      <c r="H385" s="10">
        <v>29.31</v>
      </c>
      <c r="I385" s="12">
        <v>44015</v>
      </c>
      <c r="J385" s="10">
        <v>31.54</v>
      </c>
      <c r="K385" s="12">
        <v>44015</v>
      </c>
      <c r="L385" s="10">
        <v>22.46</v>
      </c>
      <c r="M385" s="12">
        <v>44015</v>
      </c>
      <c r="N385" s="10">
        <v>25.72</v>
      </c>
      <c r="O385" s="12">
        <v>44015</v>
      </c>
      <c r="P385" s="10">
        <v>17.850000000000001</v>
      </c>
      <c r="Q385" s="12">
        <v>44015</v>
      </c>
      <c r="R385" s="10">
        <v>28.21</v>
      </c>
      <c r="S385" s="12">
        <v>44015</v>
      </c>
      <c r="T385" s="10">
        <v>12.3</v>
      </c>
      <c r="U385" s="109">
        <v>44015</v>
      </c>
      <c r="V385" s="10">
        <v>11.78</v>
      </c>
      <c r="W385" s="1"/>
      <c r="X385" s="10"/>
      <c r="Y385" s="3"/>
    </row>
    <row r="386" spans="1:25">
      <c r="A386" s="12">
        <v>44018</v>
      </c>
      <c r="B386" s="10">
        <v>33.590000000000003</v>
      </c>
      <c r="C386" s="12">
        <v>44018</v>
      </c>
      <c r="D386" s="10">
        <v>23.78</v>
      </c>
      <c r="E386" s="12">
        <v>44018</v>
      </c>
      <c r="F386" s="10">
        <v>53.29</v>
      </c>
      <c r="G386" s="12">
        <v>44018</v>
      </c>
      <c r="H386" s="10">
        <v>29.7</v>
      </c>
      <c r="I386" s="12">
        <v>44018</v>
      </c>
      <c r="J386" s="10">
        <v>32.479999999999997</v>
      </c>
      <c r="K386" s="12">
        <v>44018</v>
      </c>
      <c r="L386" s="10">
        <v>22.48</v>
      </c>
      <c r="M386" s="12">
        <v>44018</v>
      </c>
      <c r="N386" s="10">
        <v>25.68</v>
      </c>
      <c r="O386" s="12">
        <v>44018</v>
      </c>
      <c r="P386" s="10">
        <v>17.93</v>
      </c>
      <c r="Q386" s="12">
        <v>44018</v>
      </c>
      <c r="R386" s="10">
        <v>28.22</v>
      </c>
      <c r="S386" s="12">
        <v>44018</v>
      </c>
      <c r="T386" s="10">
        <v>12.32</v>
      </c>
      <c r="U386" s="109">
        <v>44018</v>
      </c>
      <c r="V386" s="10">
        <v>12.08</v>
      </c>
      <c r="W386" s="1"/>
      <c r="X386" s="10"/>
      <c r="Y386" s="3"/>
    </row>
    <row r="387" spans="1:25">
      <c r="A387" s="12">
        <v>44019</v>
      </c>
      <c r="B387" s="10">
        <v>33.659999999999997</v>
      </c>
      <c r="C387" s="12">
        <v>44019</v>
      </c>
      <c r="D387" s="10">
        <v>23.65</v>
      </c>
      <c r="E387" s="12">
        <v>44019</v>
      </c>
      <c r="F387" s="10">
        <v>52.898299999999999</v>
      </c>
      <c r="G387" s="12">
        <v>44019</v>
      </c>
      <c r="H387" s="10">
        <v>29.59</v>
      </c>
      <c r="I387" s="12">
        <v>44019</v>
      </c>
      <c r="J387" s="10">
        <v>32.119999999999997</v>
      </c>
      <c r="K387" s="12">
        <v>44019</v>
      </c>
      <c r="L387" s="10">
        <v>22.5</v>
      </c>
      <c r="M387" s="12">
        <v>44019</v>
      </c>
      <c r="N387" s="10">
        <v>25.68</v>
      </c>
      <c r="O387" s="12">
        <v>44019</v>
      </c>
      <c r="P387" s="10">
        <v>17.93</v>
      </c>
      <c r="Q387" s="12">
        <v>44019</v>
      </c>
      <c r="R387" s="10">
        <v>28.24</v>
      </c>
      <c r="S387" s="12">
        <v>44019</v>
      </c>
      <c r="T387" s="10">
        <v>12.34</v>
      </c>
      <c r="U387" s="109">
        <v>44019</v>
      </c>
      <c r="V387" s="10">
        <v>12.01</v>
      </c>
      <c r="W387" s="1"/>
      <c r="X387" s="10"/>
      <c r="Y387" s="3"/>
    </row>
    <row r="388" spans="1:25">
      <c r="A388" s="12">
        <v>44020</v>
      </c>
      <c r="B388" s="10">
        <v>33.51</v>
      </c>
      <c r="C388" s="12">
        <v>44020</v>
      </c>
      <c r="D388" s="10">
        <v>23.7</v>
      </c>
      <c r="E388" s="12">
        <v>44020</v>
      </c>
      <c r="F388" s="10">
        <v>53.02</v>
      </c>
      <c r="G388" s="12">
        <v>44020</v>
      </c>
      <c r="H388" s="10">
        <v>29.43</v>
      </c>
      <c r="I388" s="12">
        <v>44020</v>
      </c>
      <c r="J388" s="10">
        <v>32.68</v>
      </c>
      <c r="K388" s="12">
        <v>44020</v>
      </c>
      <c r="L388" s="10">
        <v>22.44</v>
      </c>
      <c r="M388" s="12">
        <v>44020</v>
      </c>
      <c r="N388" s="10">
        <v>25.69</v>
      </c>
      <c r="O388" s="12">
        <v>44020</v>
      </c>
      <c r="P388" s="10">
        <v>17.96</v>
      </c>
      <c r="Q388" s="12">
        <v>44020</v>
      </c>
      <c r="R388" s="10">
        <v>28.23</v>
      </c>
      <c r="S388" s="12">
        <v>44020</v>
      </c>
      <c r="T388" s="10">
        <v>12.28</v>
      </c>
      <c r="U388" s="109">
        <v>44020</v>
      </c>
      <c r="V388" s="10">
        <v>12.25</v>
      </c>
      <c r="W388" s="1"/>
      <c r="X388" s="10"/>
      <c r="Y388" s="3"/>
    </row>
    <row r="389" spans="1:25">
      <c r="A389" s="12">
        <v>44021</v>
      </c>
      <c r="B389" s="10">
        <v>33.549999999999997</v>
      </c>
      <c r="C389" s="12">
        <v>44021</v>
      </c>
      <c r="D389" s="10">
        <v>23.65</v>
      </c>
      <c r="E389" s="12">
        <v>44021</v>
      </c>
      <c r="F389" s="10">
        <v>53.05</v>
      </c>
      <c r="G389" s="12">
        <v>44021</v>
      </c>
      <c r="H389" s="10">
        <v>29.27</v>
      </c>
      <c r="I389" s="12">
        <v>44021</v>
      </c>
      <c r="J389" s="10">
        <v>32.880000000000003</v>
      </c>
      <c r="K389" s="12">
        <v>44021</v>
      </c>
      <c r="L389" s="10">
        <v>22.48</v>
      </c>
      <c r="M389" s="12">
        <v>44021</v>
      </c>
      <c r="N389" s="10">
        <v>25.8</v>
      </c>
      <c r="O389" s="12">
        <v>44021</v>
      </c>
      <c r="P389" s="10">
        <v>17.73</v>
      </c>
      <c r="Q389" s="12">
        <v>44021</v>
      </c>
      <c r="R389" s="10">
        <v>28.23</v>
      </c>
      <c r="S389" s="12">
        <v>44021</v>
      </c>
      <c r="T389" s="10">
        <v>12.3</v>
      </c>
      <c r="U389" s="109">
        <v>44021</v>
      </c>
      <c r="V389" s="10">
        <v>12.44</v>
      </c>
      <c r="W389" s="1"/>
      <c r="X389" s="10"/>
      <c r="Y389" s="3"/>
    </row>
    <row r="390" spans="1:25">
      <c r="A390" s="12">
        <v>44022</v>
      </c>
      <c r="B390" s="10">
        <v>33.549999999999997</v>
      </c>
      <c r="C390" s="12">
        <v>44022</v>
      </c>
      <c r="D390" s="10">
        <v>23.87</v>
      </c>
      <c r="E390" s="12">
        <v>44022</v>
      </c>
      <c r="F390" s="10">
        <v>53.66</v>
      </c>
      <c r="G390" s="12">
        <v>44022</v>
      </c>
      <c r="H390" s="10">
        <v>29.56</v>
      </c>
      <c r="I390" s="12">
        <v>44022</v>
      </c>
      <c r="J390" s="10">
        <v>32.799999999999997</v>
      </c>
      <c r="K390" s="12">
        <v>44022</v>
      </c>
      <c r="L390" s="10">
        <v>22.5</v>
      </c>
      <c r="M390" s="12">
        <v>44022</v>
      </c>
      <c r="N390" s="10">
        <v>25.73</v>
      </c>
      <c r="O390" s="12">
        <v>44022</v>
      </c>
      <c r="P390" s="10">
        <v>17.940000000000001</v>
      </c>
      <c r="Q390" s="12">
        <v>44022</v>
      </c>
      <c r="R390" s="10">
        <v>28.25</v>
      </c>
      <c r="S390" s="12">
        <v>44022</v>
      </c>
      <c r="T390" s="10">
        <v>12.3</v>
      </c>
      <c r="U390" s="109">
        <v>44022</v>
      </c>
      <c r="V390" s="10">
        <v>12.39</v>
      </c>
      <c r="W390" s="1"/>
      <c r="X390" s="10"/>
      <c r="Y390" s="3"/>
    </row>
    <row r="391" spans="1:25">
      <c r="A391" s="12">
        <v>44025</v>
      </c>
      <c r="B391" s="10">
        <v>33.6</v>
      </c>
      <c r="C391" s="12">
        <v>44025</v>
      </c>
      <c r="D391" s="10">
        <v>23.77</v>
      </c>
      <c r="E391" s="12">
        <v>44025</v>
      </c>
      <c r="F391" s="10">
        <v>53.18</v>
      </c>
      <c r="G391" s="12">
        <v>44025</v>
      </c>
      <c r="H391" s="10">
        <v>29.39</v>
      </c>
      <c r="I391" s="12">
        <v>44025</v>
      </c>
      <c r="J391" s="10">
        <v>32.64</v>
      </c>
      <c r="K391" s="12">
        <v>44025</v>
      </c>
      <c r="L391" s="10">
        <v>22.48</v>
      </c>
      <c r="M391" s="12">
        <v>44025</v>
      </c>
      <c r="N391" s="10">
        <v>25.7</v>
      </c>
      <c r="O391" s="12">
        <v>44025</v>
      </c>
      <c r="P391" s="10">
        <v>17.91</v>
      </c>
      <c r="Q391" s="12">
        <v>44025</v>
      </c>
      <c r="R391" s="10">
        <v>28.23</v>
      </c>
      <c r="S391" s="12">
        <v>44025</v>
      </c>
      <c r="T391" s="10">
        <v>12.31</v>
      </c>
      <c r="U391" s="109">
        <v>44025</v>
      </c>
      <c r="V391" s="10">
        <v>12.27</v>
      </c>
      <c r="W391" s="1"/>
      <c r="X391" s="10"/>
      <c r="Y391" s="3"/>
    </row>
    <row r="392" spans="1:25">
      <c r="A392" s="12">
        <v>44026</v>
      </c>
      <c r="B392" s="10">
        <v>33.619999999999997</v>
      </c>
      <c r="C392" s="12">
        <v>44026</v>
      </c>
      <c r="D392" s="10">
        <v>24.1919</v>
      </c>
      <c r="E392" s="12">
        <v>44026</v>
      </c>
      <c r="F392" s="10">
        <v>53.93</v>
      </c>
      <c r="G392" s="12">
        <v>44026</v>
      </c>
      <c r="H392" s="10">
        <v>29.86</v>
      </c>
      <c r="I392" s="12">
        <v>44026</v>
      </c>
      <c r="J392" s="10">
        <v>32.630000000000003</v>
      </c>
      <c r="K392" s="12">
        <v>44026</v>
      </c>
      <c r="L392" s="10">
        <v>22.5</v>
      </c>
      <c r="M392" s="12">
        <v>44026</v>
      </c>
      <c r="N392" s="10">
        <v>25.81</v>
      </c>
      <c r="O392" s="12">
        <v>44026</v>
      </c>
      <c r="P392" s="10">
        <v>17.899999999999999</v>
      </c>
      <c r="Q392" s="12">
        <v>44026</v>
      </c>
      <c r="R392" s="10">
        <v>28.26</v>
      </c>
      <c r="S392" s="12">
        <v>44026</v>
      </c>
      <c r="T392" s="10">
        <v>12.33</v>
      </c>
      <c r="U392" s="109">
        <v>44026</v>
      </c>
      <c r="V392" s="10">
        <v>12.25</v>
      </c>
      <c r="W392" s="1"/>
      <c r="X392" s="10"/>
      <c r="Y392" s="3"/>
    </row>
    <row r="393" spans="1:25">
      <c r="A393" s="12">
        <v>44027</v>
      </c>
      <c r="B393" s="10">
        <v>33.659999999999997</v>
      </c>
      <c r="C393" s="12">
        <v>44027</v>
      </c>
      <c r="D393" s="10">
        <v>24.39</v>
      </c>
      <c r="E393" s="12">
        <v>44027</v>
      </c>
      <c r="F393" s="10">
        <v>53.98</v>
      </c>
      <c r="G393" s="12">
        <v>44027</v>
      </c>
      <c r="H393" s="10">
        <v>29.98</v>
      </c>
      <c r="I393" s="12">
        <v>44027</v>
      </c>
      <c r="J393" s="10">
        <v>32.409999999999997</v>
      </c>
      <c r="K393" s="12">
        <v>44027</v>
      </c>
      <c r="L393" s="10">
        <v>22.51</v>
      </c>
      <c r="M393" s="12">
        <v>44027</v>
      </c>
      <c r="N393" s="10">
        <v>25.86</v>
      </c>
      <c r="O393" s="12">
        <v>44027</v>
      </c>
      <c r="P393" s="10">
        <v>18</v>
      </c>
      <c r="Q393" s="12">
        <v>44027</v>
      </c>
      <c r="R393" s="10">
        <v>28.26</v>
      </c>
      <c r="S393" s="12">
        <v>44027</v>
      </c>
      <c r="T393" s="10">
        <v>12.35</v>
      </c>
      <c r="U393" s="109">
        <v>44027</v>
      </c>
      <c r="V393" s="10">
        <v>12.22</v>
      </c>
      <c r="W393" s="1"/>
      <c r="X393" s="10"/>
      <c r="Y393" s="3"/>
    </row>
    <row r="394" spans="1:25">
      <c r="A394" s="12">
        <v>44028</v>
      </c>
      <c r="B394" s="10">
        <v>33.770000000000003</v>
      </c>
      <c r="C394" s="12">
        <v>44028</v>
      </c>
      <c r="D394" s="10">
        <v>24.34</v>
      </c>
      <c r="E394" s="12">
        <v>44028</v>
      </c>
      <c r="F394" s="10">
        <v>53.8962</v>
      </c>
      <c r="G394" s="12">
        <v>44028</v>
      </c>
      <c r="H394" s="10">
        <v>29.94</v>
      </c>
      <c r="I394" s="12">
        <v>44028</v>
      </c>
      <c r="J394" s="10">
        <v>32.11</v>
      </c>
      <c r="K394" s="12">
        <v>44028</v>
      </c>
      <c r="L394" s="10">
        <v>22.57</v>
      </c>
      <c r="M394" s="12">
        <v>44028</v>
      </c>
      <c r="N394" s="10">
        <v>25.95</v>
      </c>
      <c r="O394" s="12">
        <v>44028</v>
      </c>
      <c r="P394" s="10">
        <v>18.02</v>
      </c>
      <c r="Q394" s="12">
        <v>44028</v>
      </c>
      <c r="R394" s="10">
        <v>28.28</v>
      </c>
      <c r="S394" s="12">
        <v>44028</v>
      </c>
      <c r="T394" s="10">
        <v>12.4</v>
      </c>
      <c r="U394" s="109">
        <v>44028</v>
      </c>
      <c r="V394" s="10">
        <v>12.07</v>
      </c>
      <c r="W394" s="1"/>
      <c r="X394" s="10"/>
      <c r="Y394" s="3"/>
    </row>
    <row r="395" spans="1:25">
      <c r="A395" s="12">
        <v>44029</v>
      </c>
      <c r="B395" s="10">
        <v>33.76</v>
      </c>
      <c r="C395" s="12">
        <v>44029</v>
      </c>
      <c r="D395" s="10">
        <v>24.49</v>
      </c>
      <c r="E395" s="12">
        <v>44029</v>
      </c>
      <c r="F395" s="10">
        <v>54.29</v>
      </c>
      <c r="G395" s="12">
        <v>44029</v>
      </c>
      <c r="H395" s="10">
        <v>30.08</v>
      </c>
      <c r="I395" s="12">
        <v>44029</v>
      </c>
      <c r="J395" s="10">
        <v>32.25</v>
      </c>
      <c r="K395" s="12">
        <v>44029</v>
      </c>
      <c r="L395" s="10">
        <v>22.59</v>
      </c>
      <c r="M395" s="12">
        <v>44029</v>
      </c>
      <c r="N395" s="10">
        <v>26.02</v>
      </c>
      <c r="O395" s="12">
        <v>44029</v>
      </c>
      <c r="P395" s="10">
        <v>18.350000000000001</v>
      </c>
      <c r="Q395" s="12">
        <v>44029</v>
      </c>
      <c r="R395" s="10">
        <v>28.27</v>
      </c>
      <c r="S395" s="12">
        <v>44029</v>
      </c>
      <c r="T395" s="10">
        <v>12.39</v>
      </c>
      <c r="U395" s="109">
        <v>44029</v>
      </c>
      <c r="V395" s="10">
        <v>12.2</v>
      </c>
      <c r="W395" s="1"/>
      <c r="X395" s="10"/>
      <c r="Y395" s="3"/>
    </row>
    <row r="396" spans="1:25">
      <c r="A396" s="12">
        <v>44032</v>
      </c>
      <c r="B396" s="10">
        <v>33.81</v>
      </c>
      <c r="C396" s="12">
        <v>44032</v>
      </c>
      <c r="D396" s="10">
        <v>24.56</v>
      </c>
      <c r="E396" s="12">
        <v>44032</v>
      </c>
      <c r="F396" s="10">
        <v>54.56</v>
      </c>
      <c r="G396" s="12">
        <v>44032</v>
      </c>
      <c r="H396" s="10">
        <v>30.12</v>
      </c>
      <c r="I396" s="12">
        <v>44032</v>
      </c>
      <c r="J396" s="10">
        <v>32.6</v>
      </c>
      <c r="K396" s="12">
        <v>44032</v>
      </c>
      <c r="L396" s="10">
        <v>22.61</v>
      </c>
      <c r="M396" s="12">
        <v>44032</v>
      </c>
      <c r="N396" s="10">
        <v>26.08</v>
      </c>
      <c r="O396" s="12">
        <v>44032</v>
      </c>
      <c r="P396" s="10">
        <v>18.3</v>
      </c>
      <c r="Q396" s="12">
        <v>44032</v>
      </c>
      <c r="R396" s="10">
        <v>28.29</v>
      </c>
      <c r="S396" s="12">
        <v>44032</v>
      </c>
      <c r="T396" s="10">
        <v>12.42</v>
      </c>
      <c r="U396" s="109">
        <v>44032</v>
      </c>
      <c r="V396" s="10">
        <v>12.34</v>
      </c>
      <c r="W396" s="1"/>
      <c r="X396" s="10"/>
      <c r="Y396" s="3"/>
    </row>
    <row r="397" spans="1:25">
      <c r="A397" s="12">
        <v>44033</v>
      </c>
      <c r="B397" s="10">
        <v>33.83</v>
      </c>
      <c r="C397" s="12">
        <v>44033</v>
      </c>
      <c r="D397" s="10">
        <v>24.52</v>
      </c>
      <c r="E397" s="12">
        <v>44033</v>
      </c>
      <c r="F397" s="10">
        <v>54.250900000000001</v>
      </c>
      <c r="G397" s="12">
        <v>44033</v>
      </c>
      <c r="H397" s="10">
        <v>30.07</v>
      </c>
      <c r="I397" s="12">
        <v>44033</v>
      </c>
      <c r="J397" s="10">
        <v>32.729999999999997</v>
      </c>
      <c r="K397" s="12">
        <v>44033</v>
      </c>
      <c r="L397" s="10">
        <v>22.66</v>
      </c>
      <c r="M397" s="12">
        <v>44033</v>
      </c>
      <c r="N397" s="10">
        <v>26.12</v>
      </c>
      <c r="O397" s="12">
        <v>44033</v>
      </c>
      <c r="P397" s="10">
        <v>18.2</v>
      </c>
      <c r="Q397" s="12">
        <v>44033</v>
      </c>
      <c r="R397" s="10">
        <v>28.27</v>
      </c>
      <c r="S397" s="12">
        <v>44033</v>
      </c>
      <c r="T397" s="10">
        <v>12.44</v>
      </c>
      <c r="U397" s="109">
        <v>44033</v>
      </c>
      <c r="V397" s="10">
        <v>12.42</v>
      </c>
      <c r="W397" s="1"/>
      <c r="X397" s="10"/>
      <c r="Y397" s="3"/>
    </row>
    <row r="398" spans="1:25">
      <c r="A398" s="12">
        <v>44034</v>
      </c>
      <c r="B398" s="10">
        <v>33.82</v>
      </c>
      <c r="C398" s="12">
        <v>44034</v>
      </c>
      <c r="D398" s="10">
        <v>24.52</v>
      </c>
      <c r="E398" s="12">
        <v>44034</v>
      </c>
      <c r="F398" s="10">
        <v>54.43</v>
      </c>
      <c r="G398" s="12">
        <v>44034</v>
      </c>
      <c r="H398" s="10">
        <v>30.06</v>
      </c>
      <c r="I398" s="12">
        <v>44034</v>
      </c>
      <c r="J398" s="10">
        <v>32.42</v>
      </c>
      <c r="K398" s="12">
        <v>44034</v>
      </c>
      <c r="L398" s="10">
        <v>22.68</v>
      </c>
      <c r="M398" s="12">
        <v>44034</v>
      </c>
      <c r="N398" s="10">
        <v>26.19</v>
      </c>
      <c r="O398" s="12">
        <v>44034</v>
      </c>
      <c r="P398" s="10">
        <v>18.2</v>
      </c>
      <c r="Q398" s="12">
        <v>44034</v>
      </c>
      <c r="R398" s="10">
        <v>28.29</v>
      </c>
      <c r="S398" s="12">
        <v>44034</v>
      </c>
      <c r="T398" s="10">
        <v>12.44</v>
      </c>
      <c r="U398" s="109">
        <v>44034</v>
      </c>
      <c r="V398" s="10">
        <v>12.31</v>
      </c>
      <c r="W398" s="1"/>
      <c r="X398" s="10"/>
      <c r="Y398" s="3"/>
    </row>
    <row r="399" spans="1:25">
      <c r="A399" s="12">
        <v>44035</v>
      </c>
      <c r="B399" s="10">
        <v>33.81</v>
      </c>
      <c r="C399" s="12">
        <v>44035</v>
      </c>
      <c r="D399" s="10">
        <v>24.27</v>
      </c>
      <c r="E399" s="12">
        <v>44035</v>
      </c>
      <c r="F399" s="10">
        <v>53.71</v>
      </c>
      <c r="G399" s="12">
        <v>44035</v>
      </c>
      <c r="H399" s="10">
        <v>29.81</v>
      </c>
      <c r="I399" s="12">
        <v>44035</v>
      </c>
      <c r="J399" s="10">
        <v>32.19</v>
      </c>
      <c r="K399" s="12">
        <v>44035</v>
      </c>
      <c r="L399" s="10">
        <v>22.71</v>
      </c>
      <c r="M399" s="12">
        <v>44035</v>
      </c>
      <c r="N399" s="10">
        <v>26.23</v>
      </c>
      <c r="O399" s="12">
        <v>44035</v>
      </c>
      <c r="P399" s="10">
        <v>18.38</v>
      </c>
      <c r="Q399" s="12">
        <v>44035</v>
      </c>
      <c r="R399" s="10">
        <v>28.29</v>
      </c>
      <c r="S399" s="12">
        <v>44035</v>
      </c>
      <c r="T399" s="10">
        <v>12.45</v>
      </c>
      <c r="U399" s="109">
        <v>44035</v>
      </c>
      <c r="V399" s="10">
        <v>12.24</v>
      </c>
      <c r="W399" s="1"/>
      <c r="X399" s="10"/>
      <c r="Y399" s="3"/>
    </row>
    <row r="400" spans="1:25">
      <c r="A400" s="12">
        <v>44036</v>
      </c>
      <c r="B400" s="10">
        <v>33.85</v>
      </c>
      <c r="C400" s="12">
        <v>44036</v>
      </c>
      <c r="D400" s="10">
        <v>24.238900000000001</v>
      </c>
      <c r="E400" s="12">
        <v>44036</v>
      </c>
      <c r="F400" s="10">
        <v>53.46</v>
      </c>
      <c r="G400" s="12">
        <v>44036</v>
      </c>
      <c r="H400" s="10">
        <v>29.69</v>
      </c>
      <c r="I400" s="12">
        <v>44036</v>
      </c>
      <c r="J400" s="10">
        <v>32.299999999999997</v>
      </c>
      <c r="K400" s="12">
        <v>44036</v>
      </c>
      <c r="L400" s="10">
        <v>22.75</v>
      </c>
      <c r="M400" s="12">
        <v>44036</v>
      </c>
      <c r="N400" s="10">
        <v>26.17</v>
      </c>
      <c r="O400" s="12">
        <v>44036</v>
      </c>
      <c r="P400" s="10">
        <v>18.22</v>
      </c>
      <c r="Q400" s="12">
        <v>44036</v>
      </c>
      <c r="R400" s="10">
        <v>28.28</v>
      </c>
      <c r="S400" s="12">
        <v>44036</v>
      </c>
      <c r="T400" s="10">
        <v>12.46</v>
      </c>
      <c r="U400" s="109">
        <v>44036</v>
      </c>
      <c r="V400" s="10">
        <v>12.16</v>
      </c>
      <c r="W400" s="1"/>
      <c r="X400" s="10"/>
      <c r="Y400" s="3"/>
    </row>
    <row r="401" spans="1:25">
      <c r="A401" s="12">
        <v>44039</v>
      </c>
      <c r="B401" s="10">
        <v>33.75</v>
      </c>
      <c r="C401" s="12">
        <v>44039</v>
      </c>
      <c r="D401" s="10">
        <v>24.491199999999999</v>
      </c>
      <c r="E401" s="12">
        <v>44039</v>
      </c>
      <c r="F401" s="10">
        <v>53.59</v>
      </c>
      <c r="G401" s="12">
        <v>44039</v>
      </c>
      <c r="H401" s="10">
        <v>29.93</v>
      </c>
      <c r="I401" s="12">
        <v>44039</v>
      </c>
      <c r="J401" s="10">
        <v>32.53</v>
      </c>
      <c r="K401" s="12">
        <v>44039</v>
      </c>
      <c r="L401" s="10">
        <v>22.71</v>
      </c>
      <c r="M401" s="12">
        <v>44039</v>
      </c>
      <c r="N401" s="10">
        <v>26.04</v>
      </c>
      <c r="O401" s="12">
        <v>44039</v>
      </c>
      <c r="P401" s="10">
        <v>18.239999999999998</v>
      </c>
      <c r="Q401" s="12">
        <v>44039</v>
      </c>
      <c r="R401" s="10">
        <v>28.25</v>
      </c>
      <c r="S401" s="12">
        <v>44039</v>
      </c>
      <c r="T401" s="10">
        <v>12.46</v>
      </c>
      <c r="U401" s="109">
        <v>44039</v>
      </c>
      <c r="V401" s="10">
        <v>12.35</v>
      </c>
      <c r="W401" s="1"/>
      <c r="X401" s="10"/>
      <c r="Y401" s="3"/>
    </row>
    <row r="402" spans="1:25">
      <c r="A402" s="12">
        <v>44040</v>
      </c>
      <c r="B402" s="10">
        <v>33.86</v>
      </c>
      <c r="C402" s="12">
        <v>44040</v>
      </c>
      <c r="D402" s="10">
        <v>24.405799999999999</v>
      </c>
      <c r="E402" s="12">
        <v>44040</v>
      </c>
      <c r="F402" s="10">
        <v>53.38</v>
      </c>
      <c r="G402" s="12">
        <v>44040</v>
      </c>
      <c r="H402" s="10">
        <v>29.936599999999999</v>
      </c>
      <c r="I402" s="12">
        <v>44040</v>
      </c>
      <c r="J402" s="10">
        <v>32.35</v>
      </c>
      <c r="K402" s="12">
        <v>44040</v>
      </c>
      <c r="L402" s="10">
        <v>22.72</v>
      </c>
      <c r="M402" s="12">
        <v>44040</v>
      </c>
      <c r="N402" s="10">
        <v>26.01</v>
      </c>
      <c r="O402" s="12">
        <v>44040</v>
      </c>
      <c r="P402" s="10">
        <v>18.190000000000001</v>
      </c>
      <c r="Q402" s="12">
        <v>44040</v>
      </c>
      <c r="R402" s="10">
        <v>28.25</v>
      </c>
      <c r="S402" s="12">
        <v>44040</v>
      </c>
      <c r="T402" s="10">
        <v>12.5</v>
      </c>
      <c r="U402" s="109">
        <v>44040</v>
      </c>
      <c r="V402" s="10">
        <v>12.33</v>
      </c>
      <c r="W402" s="1"/>
      <c r="X402" s="10"/>
      <c r="Y402" s="3"/>
    </row>
    <row r="403" spans="1:25">
      <c r="A403" s="12">
        <v>44041</v>
      </c>
      <c r="B403" s="10">
        <v>33.840000000000003</v>
      </c>
      <c r="C403" s="12">
        <v>44041</v>
      </c>
      <c r="D403" s="10">
        <v>24.7</v>
      </c>
      <c r="E403" s="12">
        <v>44041</v>
      </c>
      <c r="F403" s="10">
        <v>53.82</v>
      </c>
      <c r="G403" s="12">
        <v>44041</v>
      </c>
      <c r="H403" s="10">
        <v>29.99</v>
      </c>
      <c r="I403" s="12">
        <v>44041</v>
      </c>
      <c r="J403" s="10">
        <v>32.75</v>
      </c>
      <c r="K403" s="12">
        <v>44041</v>
      </c>
      <c r="L403" s="10">
        <v>22.77</v>
      </c>
      <c r="M403" s="12">
        <v>44041</v>
      </c>
      <c r="N403" s="10">
        <v>26.1</v>
      </c>
      <c r="O403" s="12">
        <v>44041</v>
      </c>
      <c r="P403" s="10">
        <v>18.16</v>
      </c>
      <c r="Q403" s="12">
        <v>44041</v>
      </c>
      <c r="R403" s="10">
        <v>28.27</v>
      </c>
      <c r="S403" s="12">
        <v>44041</v>
      </c>
      <c r="T403" s="10">
        <v>12.5</v>
      </c>
      <c r="U403" s="109">
        <v>44041</v>
      </c>
      <c r="V403" s="10">
        <v>12.44</v>
      </c>
      <c r="W403" s="1"/>
      <c r="X403" s="10"/>
      <c r="Y403" s="3"/>
    </row>
    <row r="404" spans="1:25">
      <c r="A404" s="12">
        <v>44042</v>
      </c>
      <c r="B404" s="10">
        <v>33.94</v>
      </c>
      <c r="C404" s="12">
        <v>44042</v>
      </c>
      <c r="D404" s="10">
        <v>24.728000000000002</v>
      </c>
      <c r="E404" s="12">
        <v>44042</v>
      </c>
      <c r="F404" s="10">
        <v>54.1</v>
      </c>
      <c r="G404" s="12">
        <v>44042</v>
      </c>
      <c r="H404" s="10">
        <v>29.88</v>
      </c>
      <c r="I404" s="12">
        <v>44042</v>
      </c>
      <c r="J404" s="10">
        <v>32.6</v>
      </c>
      <c r="K404" s="12">
        <v>44042</v>
      </c>
      <c r="L404" s="10">
        <v>22.8</v>
      </c>
      <c r="M404" s="12">
        <v>44042</v>
      </c>
      <c r="N404" s="10">
        <v>26.12</v>
      </c>
      <c r="O404" s="12">
        <v>44042</v>
      </c>
      <c r="P404" s="10">
        <v>18.3</v>
      </c>
      <c r="Q404" s="12">
        <v>44042</v>
      </c>
      <c r="R404" s="10">
        <v>28.28</v>
      </c>
      <c r="S404" s="12">
        <v>44042</v>
      </c>
      <c r="T404" s="10">
        <v>12.54</v>
      </c>
      <c r="U404" s="109">
        <v>44042</v>
      </c>
      <c r="V404" s="10">
        <v>12.5</v>
      </c>
      <c r="W404" s="1"/>
      <c r="X404" s="10"/>
      <c r="Y404" s="3"/>
    </row>
    <row r="405" spans="1:25">
      <c r="A405" s="12">
        <v>44043</v>
      </c>
      <c r="B405" s="10">
        <v>33.979999999999997</v>
      </c>
      <c r="C405" s="12">
        <v>44043</v>
      </c>
      <c r="D405" s="10">
        <v>24.52</v>
      </c>
      <c r="E405" s="12">
        <v>44043</v>
      </c>
      <c r="F405" s="10">
        <v>54.13</v>
      </c>
      <c r="G405" s="12">
        <v>44043</v>
      </c>
      <c r="H405" s="10">
        <v>28.93</v>
      </c>
      <c r="I405" s="12">
        <v>44043</v>
      </c>
      <c r="J405" s="10">
        <v>32.14</v>
      </c>
      <c r="K405" s="12">
        <v>44043</v>
      </c>
      <c r="L405" s="10">
        <v>22.83</v>
      </c>
      <c r="M405" s="12">
        <v>44043</v>
      </c>
      <c r="N405" s="10">
        <v>26.13</v>
      </c>
      <c r="O405" s="12">
        <v>44043</v>
      </c>
      <c r="P405" s="10">
        <v>18.489999999999998</v>
      </c>
      <c r="Q405" s="12">
        <v>44043</v>
      </c>
      <c r="R405" s="10">
        <v>28.29</v>
      </c>
      <c r="S405" s="12">
        <v>44043</v>
      </c>
      <c r="T405" s="10">
        <v>12.52</v>
      </c>
      <c r="U405" s="109">
        <v>44043</v>
      </c>
      <c r="V405" s="10">
        <v>12.43</v>
      </c>
      <c r="W405" s="1"/>
      <c r="X405" s="10"/>
      <c r="Y405" s="3"/>
    </row>
    <row r="406" spans="1:25">
      <c r="A406" s="12">
        <v>44047</v>
      </c>
      <c r="B406" s="10">
        <v>34.090000000000003</v>
      </c>
      <c r="C406" s="12">
        <v>44047</v>
      </c>
      <c r="D406" s="10">
        <v>24.79</v>
      </c>
      <c r="E406" s="12">
        <v>44047</v>
      </c>
      <c r="F406" s="10">
        <v>54.6</v>
      </c>
      <c r="G406" s="12">
        <v>44047</v>
      </c>
      <c r="H406" s="10">
        <v>29.63</v>
      </c>
      <c r="I406" s="12">
        <v>44047</v>
      </c>
      <c r="J406" s="10">
        <v>32.65</v>
      </c>
      <c r="K406" s="12">
        <v>44047</v>
      </c>
      <c r="L406" s="10">
        <v>22.88</v>
      </c>
      <c r="M406" s="12">
        <v>44047</v>
      </c>
      <c r="N406" s="10">
        <v>26.26</v>
      </c>
      <c r="O406" s="12">
        <v>44047</v>
      </c>
      <c r="P406" s="10">
        <v>18.52</v>
      </c>
      <c r="Q406" s="12">
        <v>44047</v>
      </c>
      <c r="R406" s="10">
        <v>28.27</v>
      </c>
      <c r="S406" s="12">
        <v>44047</v>
      </c>
      <c r="T406" s="10">
        <v>12.56</v>
      </c>
      <c r="U406" s="109">
        <v>44047</v>
      </c>
      <c r="V406" s="10">
        <v>12.64</v>
      </c>
      <c r="W406" s="1"/>
      <c r="X406" s="10"/>
      <c r="Y406" s="3"/>
    </row>
    <row r="407" spans="1:25">
      <c r="A407" s="12">
        <v>44048</v>
      </c>
      <c r="B407" s="10">
        <v>33.979999999999997</v>
      </c>
      <c r="C407" s="12">
        <v>44048</v>
      </c>
      <c r="D407" s="10">
        <v>24.997699999999998</v>
      </c>
      <c r="E407" s="12">
        <v>44048</v>
      </c>
      <c r="F407" s="10">
        <v>54.76</v>
      </c>
      <c r="G407" s="12">
        <v>44048</v>
      </c>
      <c r="H407" s="10">
        <v>29.69</v>
      </c>
      <c r="I407" s="12">
        <v>44048</v>
      </c>
      <c r="J407" s="10">
        <v>32.97</v>
      </c>
      <c r="K407" s="12">
        <v>44048</v>
      </c>
      <c r="L407" s="10">
        <v>22.81</v>
      </c>
      <c r="M407" s="12">
        <v>44048</v>
      </c>
      <c r="N407" s="10">
        <v>26.26</v>
      </c>
      <c r="O407" s="12">
        <v>44048</v>
      </c>
      <c r="P407" s="10">
        <v>18.48</v>
      </c>
      <c r="Q407" s="12">
        <v>44048</v>
      </c>
      <c r="R407" s="10">
        <v>28.28</v>
      </c>
      <c r="S407" s="12">
        <v>44048</v>
      </c>
      <c r="T407" s="10">
        <v>12.53</v>
      </c>
      <c r="U407" s="109">
        <v>44048</v>
      </c>
      <c r="V407" s="10">
        <v>12.82</v>
      </c>
      <c r="W407" s="1"/>
      <c r="X407" s="10"/>
      <c r="Y407" s="3"/>
    </row>
    <row r="408" spans="1:25">
      <c r="A408" s="12">
        <v>44049</v>
      </c>
      <c r="B408" s="10">
        <v>34.07</v>
      </c>
      <c r="C408" s="12">
        <v>44049</v>
      </c>
      <c r="D408" s="10">
        <v>25.1</v>
      </c>
      <c r="E408" s="12">
        <v>44049</v>
      </c>
      <c r="F408" s="10">
        <v>55.21</v>
      </c>
      <c r="G408" s="12">
        <v>44049</v>
      </c>
      <c r="H408" s="10">
        <v>29.77</v>
      </c>
      <c r="I408" s="12">
        <v>44049</v>
      </c>
      <c r="J408" s="10">
        <v>33.07</v>
      </c>
      <c r="K408" s="12">
        <v>44049</v>
      </c>
      <c r="L408" s="10">
        <v>22.81</v>
      </c>
      <c r="M408" s="12">
        <v>44049</v>
      </c>
      <c r="N408" s="10">
        <v>26.37</v>
      </c>
      <c r="O408" s="12">
        <v>44049</v>
      </c>
      <c r="P408" s="10">
        <v>18.52</v>
      </c>
      <c r="Q408" s="12">
        <v>44049</v>
      </c>
      <c r="R408" s="10">
        <v>28.32</v>
      </c>
      <c r="S408" s="12">
        <v>44049</v>
      </c>
      <c r="T408" s="10">
        <v>12.56</v>
      </c>
      <c r="U408" s="109">
        <v>44049</v>
      </c>
      <c r="V408" s="10">
        <v>12.92</v>
      </c>
      <c r="W408" s="1"/>
      <c r="X408" s="10"/>
      <c r="Y408" s="3"/>
    </row>
    <row r="409" spans="1:25">
      <c r="A409" s="12">
        <v>44050</v>
      </c>
      <c r="B409" s="10">
        <v>34.01</v>
      </c>
      <c r="C409" s="12">
        <v>44050</v>
      </c>
      <c r="D409" s="10">
        <v>25.060199999999998</v>
      </c>
      <c r="E409" s="12">
        <v>44050</v>
      </c>
      <c r="F409" s="10">
        <v>55.56</v>
      </c>
      <c r="G409" s="12">
        <v>44050</v>
      </c>
      <c r="H409" s="10">
        <v>29.83</v>
      </c>
      <c r="I409" s="12">
        <v>44050</v>
      </c>
      <c r="J409" s="10">
        <v>32.64</v>
      </c>
      <c r="K409" s="12">
        <v>44050</v>
      </c>
      <c r="L409" s="10">
        <v>22.81</v>
      </c>
      <c r="M409" s="12">
        <v>44050</v>
      </c>
      <c r="N409" s="10">
        <v>26.27</v>
      </c>
      <c r="O409" s="12">
        <v>44050</v>
      </c>
      <c r="P409" s="10">
        <v>18.52</v>
      </c>
      <c r="Q409" s="12">
        <v>44050</v>
      </c>
      <c r="R409" s="10">
        <v>28.31</v>
      </c>
      <c r="S409" s="12">
        <v>44050</v>
      </c>
      <c r="T409" s="10">
        <v>12.55</v>
      </c>
      <c r="U409" s="109">
        <v>44050</v>
      </c>
      <c r="V409" s="10">
        <v>12.77</v>
      </c>
      <c r="W409" s="1"/>
      <c r="X409" s="10"/>
      <c r="Y409" s="3"/>
    </row>
    <row r="410" spans="1:25">
      <c r="A410" s="12">
        <v>44053</v>
      </c>
      <c r="B410" s="10">
        <v>33.96</v>
      </c>
      <c r="C410" s="12">
        <v>44053</v>
      </c>
      <c r="D410" s="10">
        <v>25.15</v>
      </c>
      <c r="E410" s="12">
        <v>44053</v>
      </c>
      <c r="F410" s="10">
        <v>55.61</v>
      </c>
      <c r="G410" s="12">
        <v>44053</v>
      </c>
      <c r="H410" s="10">
        <v>29.85</v>
      </c>
      <c r="I410" s="12">
        <v>44053</v>
      </c>
      <c r="J410" s="10">
        <v>32.659999999999997</v>
      </c>
      <c r="K410" s="12">
        <v>44053</v>
      </c>
      <c r="L410" s="10">
        <v>22.85</v>
      </c>
      <c r="M410" s="12">
        <v>44053</v>
      </c>
      <c r="N410" s="10">
        <v>26.21</v>
      </c>
      <c r="O410" s="12">
        <v>44053</v>
      </c>
      <c r="P410" s="10">
        <v>18.510000000000002</v>
      </c>
      <c r="Q410" s="12">
        <v>44053</v>
      </c>
      <c r="R410" s="10">
        <v>28.32</v>
      </c>
      <c r="S410" s="12">
        <v>44053</v>
      </c>
      <c r="T410" s="10">
        <v>12.53</v>
      </c>
      <c r="U410" s="109">
        <v>44053</v>
      </c>
      <c r="V410" s="10">
        <v>12.69</v>
      </c>
      <c r="W410" s="1"/>
      <c r="X410" s="10"/>
      <c r="Y410" s="3"/>
    </row>
    <row r="411" spans="1:25">
      <c r="A411" s="12">
        <v>44054</v>
      </c>
      <c r="B411" s="10">
        <v>33.78</v>
      </c>
      <c r="C411" s="12">
        <v>44054</v>
      </c>
      <c r="D411" s="10">
        <v>25.0593</v>
      </c>
      <c r="E411" s="12">
        <v>44054</v>
      </c>
      <c r="F411" s="10">
        <v>54.91</v>
      </c>
      <c r="G411" s="12">
        <v>44054</v>
      </c>
      <c r="H411" s="10">
        <v>29.91</v>
      </c>
      <c r="I411" s="12">
        <v>44054</v>
      </c>
      <c r="J411" s="10">
        <v>32.49</v>
      </c>
      <c r="K411" s="12">
        <v>44054</v>
      </c>
      <c r="L411" s="10">
        <v>22.81</v>
      </c>
      <c r="M411" s="12">
        <v>44054</v>
      </c>
      <c r="N411" s="10">
        <v>26.05</v>
      </c>
      <c r="O411" s="12">
        <v>44054</v>
      </c>
      <c r="P411" s="10">
        <v>18.22</v>
      </c>
      <c r="Q411" s="12">
        <v>44054</v>
      </c>
      <c r="R411" s="10">
        <v>28.3</v>
      </c>
      <c r="S411" s="12">
        <v>44054</v>
      </c>
      <c r="T411" s="10">
        <v>12.46</v>
      </c>
      <c r="U411" s="109">
        <v>44054</v>
      </c>
      <c r="V411" s="10">
        <v>12.59</v>
      </c>
      <c r="W411" s="1"/>
      <c r="X411" s="10"/>
      <c r="Y411" s="3"/>
    </row>
    <row r="412" spans="1:25">
      <c r="A412" s="12">
        <v>44055</v>
      </c>
      <c r="B412" s="10">
        <v>33.68</v>
      </c>
      <c r="C412" s="12">
        <v>44055</v>
      </c>
      <c r="D412" s="10">
        <v>25.170200000000001</v>
      </c>
      <c r="E412" s="12">
        <v>44055</v>
      </c>
      <c r="F412" s="10">
        <v>55.6</v>
      </c>
      <c r="G412" s="12">
        <v>44055</v>
      </c>
      <c r="H412" s="10">
        <v>30.38</v>
      </c>
      <c r="I412" s="12">
        <v>44055</v>
      </c>
      <c r="J412" s="10">
        <v>32.799999999999997</v>
      </c>
      <c r="K412" s="12">
        <v>44055</v>
      </c>
      <c r="L412" s="10">
        <v>22.65</v>
      </c>
      <c r="M412" s="12">
        <v>44055</v>
      </c>
      <c r="N412" s="10">
        <v>26.03</v>
      </c>
      <c r="O412" s="12">
        <v>44055</v>
      </c>
      <c r="P412" s="10">
        <v>18.39</v>
      </c>
      <c r="Q412" s="12">
        <v>44055</v>
      </c>
      <c r="R412" s="10">
        <v>28.29</v>
      </c>
      <c r="S412" s="12">
        <v>44055</v>
      </c>
      <c r="T412" s="10">
        <v>12.43</v>
      </c>
      <c r="U412" s="109">
        <v>44055</v>
      </c>
      <c r="V412" s="10">
        <v>12.66</v>
      </c>
      <c r="W412" s="1"/>
      <c r="X412" s="10"/>
      <c r="Y412" s="3"/>
    </row>
    <row r="413" spans="1:25">
      <c r="A413" s="12">
        <v>44056</v>
      </c>
      <c r="B413" s="10">
        <v>33.57</v>
      </c>
      <c r="C413" s="12">
        <v>44056</v>
      </c>
      <c r="D413" s="10">
        <v>25.0793</v>
      </c>
      <c r="E413" s="12">
        <v>44056</v>
      </c>
      <c r="F413" s="10">
        <v>55.31</v>
      </c>
      <c r="G413" s="12">
        <v>44056</v>
      </c>
      <c r="H413" s="10">
        <v>30.17</v>
      </c>
      <c r="I413" s="12">
        <v>44056</v>
      </c>
      <c r="J413" s="10">
        <v>32.57</v>
      </c>
      <c r="K413" s="12">
        <v>44056</v>
      </c>
      <c r="L413" s="10">
        <v>22.72</v>
      </c>
      <c r="M413" s="12">
        <v>44056</v>
      </c>
      <c r="N413" s="10">
        <v>25.74</v>
      </c>
      <c r="O413" s="12">
        <v>44056</v>
      </c>
      <c r="P413" s="10">
        <v>18.32</v>
      </c>
      <c r="Q413" s="12">
        <v>44056</v>
      </c>
      <c r="R413" s="10">
        <v>28.27</v>
      </c>
      <c r="S413" s="12">
        <v>44056</v>
      </c>
      <c r="T413" s="10">
        <v>12.39</v>
      </c>
      <c r="U413" s="109">
        <v>44056</v>
      </c>
      <c r="V413" s="10">
        <v>12.6</v>
      </c>
      <c r="W413" s="1"/>
      <c r="X413" s="10"/>
      <c r="Y413" s="3"/>
    </row>
    <row r="414" spans="1:25">
      <c r="A414" s="12">
        <v>44057</v>
      </c>
      <c r="B414" s="10">
        <v>33.6</v>
      </c>
      <c r="C414" s="12">
        <v>44057</v>
      </c>
      <c r="D414" s="10">
        <v>25.0702</v>
      </c>
      <c r="E414" s="12">
        <v>44057</v>
      </c>
      <c r="F414" s="10">
        <v>55.42</v>
      </c>
      <c r="G414" s="12">
        <v>44057</v>
      </c>
      <c r="H414" s="10">
        <v>30.07</v>
      </c>
      <c r="I414" s="12">
        <v>44057</v>
      </c>
      <c r="J414" s="10">
        <v>32.58</v>
      </c>
      <c r="K414" s="12">
        <v>44057</v>
      </c>
      <c r="L414" s="10">
        <v>22.73</v>
      </c>
      <c r="M414" s="12">
        <v>44057</v>
      </c>
      <c r="N414" s="10">
        <v>25.65</v>
      </c>
      <c r="O414" s="12">
        <v>44057</v>
      </c>
      <c r="P414" s="10">
        <v>18.29</v>
      </c>
      <c r="Q414" s="12">
        <v>44057</v>
      </c>
      <c r="R414" s="10">
        <v>28.29</v>
      </c>
      <c r="S414" s="12">
        <v>44057</v>
      </c>
      <c r="T414" s="10">
        <v>12.4</v>
      </c>
      <c r="U414" s="109">
        <v>44057</v>
      </c>
      <c r="V414" s="10">
        <v>12.56</v>
      </c>
      <c r="W414" s="1"/>
      <c r="X414" s="10"/>
      <c r="Y414" s="3"/>
    </row>
    <row r="415" spans="1:25">
      <c r="A415" s="12">
        <v>44060</v>
      </c>
      <c r="B415" s="10">
        <v>33.68</v>
      </c>
      <c r="C415" s="12">
        <v>44060</v>
      </c>
      <c r="D415" s="10">
        <v>25.267399999999999</v>
      </c>
      <c r="E415" s="12">
        <v>44060</v>
      </c>
      <c r="F415" s="10">
        <v>55.35</v>
      </c>
      <c r="G415" s="12">
        <v>44060</v>
      </c>
      <c r="H415" s="10">
        <v>30.16</v>
      </c>
      <c r="I415" s="12">
        <v>44060</v>
      </c>
      <c r="J415" s="10">
        <v>32.869999999999997</v>
      </c>
      <c r="K415" s="12">
        <v>44060</v>
      </c>
      <c r="L415" s="10">
        <v>22.73</v>
      </c>
      <c r="M415" s="12">
        <v>44060</v>
      </c>
      <c r="N415" s="10">
        <v>25.71</v>
      </c>
      <c r="O415" s="12">
        <v>44060</v>
      </c>
      <c r="P415" s="10">
        <v>18.28</v>
      </c>
      <c r="Q415" s="12">
        <v>44060</v>
      </c>
      <c r="R415" s="10">
        <v>28.29</v>
      </c>
      <c r="S415" s="12">
        <v>44060</v>
      </c>
      <c r="T415" s="10">
        <v>12.43</v>
      </c>
      <c r="U415" s="109">
        <v>44060</v>
      </c>
      <c r="V415" s="10">
        <v>12.62</v>
      </c>
      <c r="W415" s="1"/>
      <c r="X415" s="10"/>
      <c r="Y415" s="3"/>
    </row>
    <row r="416" spans="1:25">
      <c r="A416" s="12">
        <v>44061</v>
      </c>
      <c r="B416" s="10">
        <v>33.729999999999997</v>
      </c>
      <c r="C416" s="12">
        <v>44061</v>
      </c>
      <c r="D416" s="10">
        <v>25.228300000000001</v>
      </c>
      <c r="E416" s="12">
        <v>44061</v>
      </c>
      <c r="F416" s="10">
        <v>55.36</v>
      </c>
      <c r="G416" s="12">
        <v>44061</v>
      </c>
      <c r="H416" s="10">
        <v>30.123100000000001</v>
      </c>
      <c r="I416" s="12">
        <v>44061</v>
      </c>
      <c r="J416" s="10">
        <v>32.71</v>
      </c>
      <c r="K416" s="12">
        <v>44061</v>
      </c>
      <c r="L416" s="10">
        <v>22.72</v>
      </c>
      <c r="M416" s="12">
        <v>44061</v>
      </c>
      <c r="N416" s="10">
        <v>25.8</v>
      </c>
      <c r="O416" s="12">
        <v>44061</v>
      </c>
      <c r="P416" s="10">
        <v>18.350000000000001</v>
      </c>
      <c r="Q416" s="12">
        <v>44061</v>
      </c>
      <c r="R416" s="10">
        <v>28.3</v>
      </c>
      <c r="S416" s="12">
        <v>44061</v>
      </c>
      <c r="T416" s="10">
        <v>12.45</v>
      </c>
      <c r="U416" s="109">
        <v>44061</v>
      </c>
      <c r="V416" s="10">
        <v>12.66</v>
      </c>
      <c r="W416" s="1"/>
      <c r="X416" s="10"/>
      <c r="Y416" s="3"/>
    </row>
    <row r="417" spans="1:25">
      <c r="A417" s="12">
        <v>44062</v>
      </c>
      <c r="B417" s="10">
        <v>33.67</v>
      </c>
      <c r="C417" s="12">
        <v>44062</v>
      </c>
      <c r="D417" s="10">
        <v>25.1677</v>
      </c>
      <c r="E417" s="12">
        <v>44062</v>
      </c>
      <c r="F417" s="10">
        <v>55.33</v>
      </c>
      <c r="G417" s="12">
        <v>44062</v>
      </c>
      <c r="H417" s="10">
        <v>30.1</v>
      </c>
      <c r="I417" s="12">
        <v>44062</v>
      </c>
      <c r="J417" s="10">
        <v>32.51</v>
      </c>
      <c r="K417" s="12">
        <v>44062</v>
      </c>
      <c r="L417" s="10">
        <v>22.65</v>
      </c>
      <c r="M417" s="12">
        <v>44062</v>
      </c>
      <c r="N417" s="10">
        <v>25.7</v>
      </c>
      <c r="O417" s="12">
        <v>44062</v>
      </c>
      <c r="P417" s="10">
        <v>18.34</v>
      </c>
      <c r="Q417" s="12">
        <v>44062</v>
      </c>
      <c r="R417" s="10">
        <v>28.29</v>
      </c>
      <c r="S417" s="12">
        <v>44062</v>
      </c>
      <c r="T417" s="10">
        <v>12.43</v>
      </c>
      <c r="U417" s="109">
        <v>44062</v>
      </c>
      <c r="V417" s="10">
        <v>12.58</v>
      </c>
      <c r="W417" s="1"/>
      <c r="X417" s="10"/>
      <c r="Y417" s="3"/>
    </row>
    <row r="418" spans="1:25">
      <c r="A418" s="12">
        <v>44063</v>
      </c>
      <c r="B418" s="10">
        <v>33.71</v>
      </c>
      <c r="C418" s="12">
        <v>44063</v>
      </c>
      <c r="D418" s="10">
        <v>25.21</v>
      </c>
      <c r="E418" s="12">
        <v>44063</v>
      </c>
      <c r="F418" s="10">
        <v>55.37</v>
      </c>
      <c r="G418" s="12">
        <v>44063</v>
      </c>
      <c r="H418" s="10">
        <v>29.95</v>
      </c>
      <c r="I418" s="12">
        <v>44063</v>
      </c>
      <c r="J418" s="10">
        <v>32.270000000000003</v>
      </c>
      <c r="K418" s="12">
        <v>44063</v>
      </c>
      <c r="L418" s="10">
        <v>22.67</v>
      </c>
      <c r="M418" s="12">
        <v>44063</v>
      </c>
      <c r="N418" s="10">
        <v>25.82</v>
      </c>
      <c r="O418" s="12">
        <v>44063</v>
      </c>
      <c r="P418" s="10">
        <v>18.399999999999999</v>
      </c>
      <c r="Q418" s="12">
        <v>44063</v>
      </c>
      <c r="R418" s="10">
        <v>28.29</v>
      </c>
      <c r="S418" s="12">
        <v>44063</v>
      </c>
      <c r="T418" s="10">
        <v>12.44</v>
      </c>
      <c r="U418" s="109">
        <v>44063</v>
      </c>
      <c r="V418" s="10">
        <v>12.42</v>
      </c>
      <c r="W418" s="1"/>
      <c r="X418" s="10"/>
      <c r="Y418" s="3"/>
    </row>
    <row r="419" spans="1:25">
      <c r="A419" s="12">
        <v>44064</v>
      </c>
      <c r="B419" s="10">
        <v>33.729999999999997</v>
      </c>
      <c r="C419" s="12">
        <v>44064</v>
      </c>
      <c r="D419" s="10">
        <v>25.092300000000002</v>
      </c>
      <c r="E419" s="12">
        <v>44064</v>
      </c>
      <c r="F419" s="10">
        <v>55.6</v>
      </c>
      <c r="G419" s="12">
        <v>44064</v>
      </c>
      <c r="H419" s="10">
        <v>29.79</v>
      </c>
      <c r="I419" s="12">
        <v>44064</v>
      </c>
      <c r="J419" s="10">
        <v>32.42</v>
      </c>
      <c r="K419" s="12">
        <v>44064</v>
      </c>
      <c r="L419" s="10">
        <v>22.75</v>
      </c>
      <c r="M419" s="12">
        <v>44064</v>
      </c>
      <c r="N419" s="10">
        <v>25.84</v>
      </c>
      <c r="O419" s="12">
        <v>44064</v>
      </c>
      <c r="P419" s="10">
        <v>18.350000000000001</v>
      </c>
      <c r="Q419" s="12">
        <v>44064</v>
      </c>
      <c r="R419" s="10">
        <v>28.28</v>
      </c>
      <c r="S419" s="12">
        <v>44064</v>
      </c>
      <c r="T419" s="10">
        <v>12.45</v>
      </c>
      <c r="U419" s="109">
        <v>44064</v>
      </c>
      <c r="V419" s="10">
        <v>12.56</v>
      </c>
      <c r="W419" s="1"/>
      <c r="X419" s="10"/>
      <c r="Y419" s="3"/>
    </row>
    <row r="420" spans="1:25">
      <c r="A420" s="12">
        <v>44067</v>
      </c>
      <c r="B420" s="10">
        <v>33.71</v>
      </c>
      <c r="C420" s="12">
        <v>44067</v>
      </c>
      <c r="D420" s="10">
        <v>25.2651</v>
      </c>
      <c r="E420" s="12">
        <v>44067</v>
      </c>
      <c r="F420" s="10">
        <v>56.24</v>
      </c>
      <c r="G420" s="12">
        <v>44067</v>
      </c>
      <c r="H420" s="10">
        <v>30.24</v>
      </c>
      <c r="I420" s="12">
        <v>44067</v>
      </c>
      <c r="J420" s="10">
        <v>32.9</v>
      </c>
      <c r="K420" s="12">
        <v>44067</v>
      </c>
      <c r="L420" s="10">
        <v>22.73</v>
      </c>
      <c r="M420" s="12">
        <v>44067</v>
      </c>
      <c r="N420" s="10">
        <v>25.78</v>
      </c>
      <c r="O420" s="12">
        <v>44067</v>
      </c>
      <c r="P420" s="10">
        <v>18.329999999999998</v>
      </c>
      <c r="Q420" s="12">
        <v>44067</v>
      </c>
      <c r="R420" s="10">
        <v>28.29</v>
      </c>
      <c r="S420" s="12">
        <v>44067</v>
      </c>
      <c r="T420" s="10">
        <v>12.46</v>
      </c>
      <c r="U420" s="109">
        <v>44067</v>
      </c>
      <c r="V420" s="10">
        <v>12.89</v>
      </c>
      <c r="W420" s="1"/>
      <c r="X420" s="10"/>
      <c r="Y420" s="3"/>
    </row>
    <row r="421" spans="1:25">
      <c r="A421" s="12">
        <v>44068</v>
      </c>
      <c r="B421" s="10">
        <v>33.549999999999997</v>
      </c>
      <c r="C421" s="12">
        <v>44068</v>
      </c>
      <c r="D421" s="10">
        <v>25.11</v>
      </c>
      <c r="E421" s="12">
        <v>44068</v>
      </c>
      <c r="F421" s="10">
        <v>56.32</v>
      </c>
      <c r="G421" s="12">
        <v>44068</v>
      </c>
      <c r="H421" s="10">
        <v>30.17</v>
      </c>
      <c r="I421" s="12">
        <v>44068</v>
      </c>
      <c r="J421" s="10">
        <v>33.15</v>
      </c>
      <c r="K421" s="12">
        <v>44068</v>
      </c>
      <c r="L421" s="10">
        <v>22.65</v>
      </c>
      <c r="M421" s="12">
        <v>44068</v>
      </c>
      <c r="N421" s="10">
        <v>25.67</v>
      </c>
      <c r="O421" s="12">
        <v>44068</v>
      </c>
      <c r="P421" s="10">
        <v>18.350000000000001</v>
      </c>
      <c r="Q421" s="12">
        <v>44068</v>
      </c>
      <c r="R421" s="10">
        <v>28.23</v>
      </c>
      <c r="S421" s="12">
        <v>44068</v>
      </c>
      <c r="T421" s="10">
        <v>12.43</v>
      </c>
      <c r="U421" s="109">
        <v>44068</v>
      </c>
      <c r="V421" s="10">
        <v>12.94</v>
      </c>
      <c r="W421" s="1"/>
      <c r="X421" s="10"/>
      <c r="Y421" s="3"/>
    </row>
    <row r="422" spans="1:25">
      <c r="A422" s="12">
        <v>44069</v>
      </c>
      <c r="B422" s="10">
        <v>33.520000000000003</v>
      </c>
      <c r="C422" s="12">
        <v>44069</v>
      </c>
      <c r="D422" s="10">
        <v>25.370100000000001</v>
      </c>
      <c r="E422" s="12">
        <v>44069</v>
      </c>
      <c r="F422" s="10">
        <v>56.75</v>
      </c>
      <c r="G422" s="12">
        <v>44069</v>
      </c>
      <c r="H422" s="10">
        <v>30.31</v>
      </c>
      <c r="I422" s="12">
        <v>44069</v>
      </c>
      <c r="J422" s="10">
        <v>33.159999999999997</v>
      </c>
      <c r="K422" s="12">
        <v>44069</v>
      </c>
      <c r="L422" s="10">
        <v>22.5976</v>
      </c>
      <c r="M422" s="12">
        <v>44069</v>
      </c>
      <c r="N422" s="10">
        <v>25.65</v>
      </c>
      <c r="O422" s="12">
        <v>44069</v>
      </c>
      <c r="P422" s="10">
        <v>18.350000000000001</v>
      </c>
      <c r="Q422" s="12">
        <v>44069</v>
      </c>
      <c r="R422" s="10">
        <v>28.21</v>
      </c>
      <c r="S422" s="12">
        <v>44069</v>
      </c>
      <c r="T422" s="10">
        <v>12.42</v>
      </c>
      <c r="U422" s="109">
        <v>44069</v>
      </c>
      <c r="V422" s="10">
        <v>12.99</v>
      </c>
      <c r="W422" s="1"/>
      <c r="X422" s="10"/>
      <c r="Y422" s="3"/>
    </row>
    <row r="423" spans="1:25">
      <c r="A423" s="12">
        <v>44070</v>
      </c>
      <c r="B423" s="10">
        <v>33.4</v>
      </c>
      <c r="C423" s="12">
        <v>44070</v>
      </c>
      <c r="D423" s="10">
        <v>25.281500000000001</v>
      </c>
      <c r="E423" s="12">
        <v>44070</v>
      </c>
      <c r="F423" s="10">
        <v>56.79</v>
      </c>
      <c r="G423" s="12">
        <v>44070</v>
      </c>
      <c r="H423" s="10">
        <v>29.95</v>
      </c>
      <c r="I423" s="12">
        <v>44070</v>
      </c>
      <c r="J423" s="10">
        <v>32.869999999999997</v>
      </c>
      <c r="K423" s="12">
        <v>44070</v>
      </c>
      <c r="L423" s="10">
        <v>22.555</v>
      </c>
      <c r="M423" s="12">
        <v>44070</v>
      </c>
      <c r="N423" s="10">
        <v>25.45</v>
      </c>
      <c r="O423" s="12">
        <v>44070</v>
      </c>
      <c r="P423" s="10">
        <v>18.329999999999998</v>
      </c>
      <c r="Q423" s="12">
        <v>44070</v>
      </c>
      <c r="R423" s="10">
        <v>28.22</v>
      </c>
      <c r="S423" s="12">
        <v>44070</v>
      </c>
      <c r="T423" s="10">
        <v>12.37</v>
      </c>
      <c r="U423" s="109">
        <v>44070</v>
      </c>
      <c r="V423" s="10">
        <v>12.99</v>
      </c>
      <c r="W423" s="1"/>
      <c r="X423" s="10"/>
      <c r="Y423" s="3"/>
    </row>
    <row r="424" spans="1:25">
      <c r="A424" s="12">
        <v>44071</v>
      </c>
      <c r="B424" s="10">
        <v>33.405000000000001</v>
      </c>
      <c r="C424" s="12">
        <v>44071</v>
      </c>
      <c r="D424" s="10">
        <v>25.203900000000001</v>
      </c>
      <c r="E424" s="12">
        <v>44071</v>
      </c>
      <c r="F424" s="10">
        <v>57.06</v>
      </c>
      <c r="G424" s="12">
        <v>44071</v>
      </c>
      <c r="H424" s="10">
        <v>30.094999999999999</v>
      </c>
      <c r="I424" s="12">
        <v>44071</v>
      </c>
      <c r="J424" s="10">
        <v>33.17</v>
      </c>
      <c r="K424" s="12">
        <v>44071</v>
      </c>
      <c r="L424" s="10">
        <v>22.6</v>
      </c>
      <c r="M424" s="12">
        <v>44071</v>
      </c>
      <c r="N424" s="10">
        <v>25.51</v>
      </c>
      <c r="O424" s="12">
        <v>44071</v>
      </c>
      <c r="P424" s="10">
        <v>18.46</v>
      </c>
      <c r="Q424" s="12">
        <v>44071</v>
      </c>
      <c r="R424" s="10">
        <v>28.2</v>
      </c>
      <c r="S424" s="12">
        <v>44071</v>
      </c>
      <c r="T424" s="10">
        <v>12.38</v>
      </c>
      <c r="U424" s="109">
        <v>44071</v>
      </c>
      <c r="V424" s="10">
        <v>13.04</v>
      </c>
      <c r="W424" s="1"/>
      <c r="X424" s="10"/>
      <c r="Y424" s="3"/>
    </row>
    <row r="425" spans="1:25">
      <c r="A425" s="12">
        <v>44074</v>
      </c>
      <c r="B425" s="10">
        <v>33.423400000000001</v>
      </c>
      <c r="C425" s="12">
        <v>44074</v>
      </c>
      <c r="D425" s="10">
        <v>24.918399999999998</v>
      </c>
      <c r="E425" s="12">
        <v>44074</v>
      </c>
      <c r="F425" s="10">
        <v>56.64</v>
      </c>
      <c r="G425" s="12">
        <v>44074</v>
      </c>
      <c r="H425" s="10">
        <v>29.785</v>
      </c>
      <c r="I425" s="12">
        <v>44074</v>
      </c>
      <c r="J425" s="10">
        <v>32.35</v>
      </c>
      <c r="K425" s="12">
        <v>44074</v>
      </c>
      <c r="L425" s="10">
        <v>22.55</v>
      </c>
      <c r="M425" s="12">
        <v>44074</v>
      </c>
      <c r="N425" s="10">
        <v>25.62</v>
      </c>
      <c r="O425" s="12">
        <v>44074</v>
      </c>
      <c r="P425" s="10">
        <v>18.37</v>
      </c>
      <c r="Q425" s="12">
        <v>44074</v>
      </c>
      <c r="R425" s="10">
        <v>28.23</v>
      </c>
      <c r="S425" s="12">
        <v>44074</v>
      </c>
      <c r="T425" s="10">
        <v>12.39</v>
      </c>
      <c r="U425" s="109">
        <v>44074</v>
      </c>
      <c r="V425" s="10">
        <v>12.7</v>
      </c>
      <c r="W425" s="1"/>
      <c r="X425" s="10"/>
      <c r="Y425" s="3"/>
    </row>
    <row r="426" spans="1:25">
      <c r="A426" s="12">
        <v>44075</v>
      </c>
      <c r="B426" s="10">
        <v>33.64</v>
      </c>
      <c r="C426" s="12">
        <v>44075</v>
      </c>
      <c r="D426" s="10">
        <v>24.88</v>
      </c>
      <c r="E426" s="12">
        <v>44075</v>
      </c>
      <c r="F426" s="10">
        <v>57.24</v>
      </c>
      <c r="G426" s="12">
        <v>44075</v>
      </c>
      <c r="H426" s="10">
        <v>29.82</v>
      </c>
      <c r="I426" s="12">
        <v>44075</v>
      </c>
      <c r="J426" s="10">
        <v>32.97</v>
      </c>
      <c r="K426" s="12">
        <v>44075</v>
      </c>
      <c r="L426" s="10">
        <v>22.72</v>
      </c>
      <c r="M426" s="12">
        <v>44075</v>
      </c>
      <c r="N426" s="10">
        <v>25.79</v>
      </c>
      <c r="O426" s="12">
        <v>44075</v>
      </c>
      <c r="P426" s="10">
        <v>18.52</v>
      </c>
      <c r="Q426" s="12">
        <v>44075</v>
      </c>
      <c r="R426" s="10">
        <v>28.245000000000001</v>
      </c>
      <c r="S426" s="12">
        <v>44075</v>
      </c>
      <c r="T426" s="10">
        <v>12.45</v>
      </c>
      <c r="U426" s="109">
        <v>44075</v>
      </c>
      <c r="V426" s="10">
        <v>13.07</v>
      </c>
      <c r="W426" s="1"/>
      <c r="X426" s="10"/>
      <c r="Y426" s="3"/>
    </row>
    <row r="427" spans="1:25">
      <c r="A427" s="12">
        <v>44076</v>
      </c>
      <c r="B427" s="10">
        <v>33.76</v>
      </c>
      <c r="C427" s="12">
        <v>44076</v>
      </c>
      <c r="D427" s="10">
        <v>25.2013</v>
      </c>
      <c r="E427" s="12">
        <v>44076</v>
      </c>
      <c r="F427" s="10">
        <v>58.05</v>
      </c>
      <c r="G427" s="12">
        <v>44076</v>
      </c>
      <c r="H427" s="10">
        <v>30.25</v>
      </c>
      <c r="I427" s="12">
        <v>44076</v>
      </c>
      <c r="J427" s="10">
        <v>32.78</v>
      </c>
      <c r="K427" s="12">
        <v>44076</v>
      </c>
      <c r="L427" s="10">
        <v>22.79</v>
      </c>
      <c r="M427" s="12">
        <v>44076</v>
      </c>
      <c r="N427" s="10">
        <v>25.89</v>
      </c>
      <c r="O427" s="12">
        <v>44076</v>
      </c>
      <c r="P427" s="10">
        <v>18.55</v>
      </c>
      <c r="Q427" s="12">
        <v>44076</v>
      </c>
      <c r="R427" s="10">
        <v>28.265000000000001</v>
      </c>
      <c r="S427" s="12">
        <v>44076</v>
      </c>
      <c r="T427" s="10">
        <v>12.49</v>
      </c>
      <c r="U427" s="109">
        <v>44076</v>
      </c>
      <c r="V427" s="10">
        <v>13.1</v>
      </c>
      <c r="W427" s="1"/>
      <c r="X427" s="10"/>
      <c r="Y427" s="3"/>
    </row>
    <row r="428" spans="1:25">
      <c r="A428" s="12">
        <v>44077</v>
      </c>
      <c r="B428" s="10">
        <v>33.74</v>
      </c>
      <c r="C428" s="12">
        <v>44077</v>
      </c>
      <c r="D428" s="10">
        <v>24.828099999999999</v>
      </c>
      <c r="E428" s="12">
        <v>44077</v>
      </c>
      <c r="F428" s="10">
        <v>56.34</v>
      </c>
      <c r="G428" s="12">
        <v>44077</v>
      </c>
      <c r="H428" s="10">
        <v>29.73</v>
      </c>
      <c r="I428" s="12">
        <v>44077</v>
      </c>
      <c r="J428" s="10">
        <v>32.4</v>
      </c>
      <c r="K428" s="12">
        <v>44077</v>
      </c>
      <c r="L428" s="10">
        <v>22.76</v>
      </c>
      <c r="M428" s="12">
        <v>44077</v>
      </c>
      <c r="N428" s="10">
        <v>25.85</v>
      </c>
      <c r="O428" s="12">
        <v>44077</v>
      </c>
      <c r="P428" s="10">
        <v>18.43</v>
      </c>
      <c r="Q428" s="12">
        <v>44077</v>
      </c>
      <c r="R428" s="10">
        <v>28.28</v>
      </c>
      <c r="S428" s="12">
        <v>44077</v>
      </c>
      <c r="T428" s="10">
        <v>12.49</v>
      </c>
      <c r="U428" s="109">
        <v>44077</v>
      </c>
      <c r="V428" s="10">
        <v>12.84</v>
      </c>
      <c r="W428" s="1"/>
      <c r="X428" s="10"/>
      <c r="Y428" s="3"/>
    </row>
    <row r="429" spans="1:25">
      <c r="A429" s="12">
        <v>44078</v>
      </c>
      <c r="B429" s="10">
        <v>33.64</v>
      </c>
      <c r="C429" s="12">
        <v>44078</v>
      </c>
      <c r="D429" s="10">
        <v>24.462199999999999</v>
      </c>
      <c r="E429" s="12">
        <v>44078</v>
      </c>
      <c r="F429" s="10">
        <v>55.58</v>
      </c>
      <c r="G429" s="12">
        <v>44078</v>
      </c>
      <c r="H429" s="10">
        <v>29.6</v>
      </c>
      <c r="I429" s="12">
        <v>44078</v>
      </c>
      <c r="J429" s="10">
        <v>32.33</v>
      </c>
      <c r="K429" s="12">
        <v>44078</v>
      </c>
      <c r="L429" s="10">
        <v>22.72</v>
      </c>
      <c r="M429" s="12">
        <v>44078</v>
      </c>
      <c r="N429" s="10">
        <v>25.58</v>
      </c>
      <c r="O429" s="12">
        <v>44078</v>
      </c>
      <c r="P429" s="10">
        <v>18.399999999999999</v>
      </c>
      <c r="Q429" s="12">
        <v>44078</v>
      </c>
      <c r="R429" s="10">
        <v>28.26</v>
      </c>
      <c r="S429" s="12">
        <v>44078</v>
      </c>
      <c r="T429" s="10">
        <v>12.43</v>
      </c>
      <c r="U429" s="109">
        <v>44078</v>
      </c>
      <c r="V429" s="10">
        <v>12.73</v>
      </c>
      <c r="W429" s="1"/>
      <c r="X429" s="10"/>
      <c r="Y429" s="3"/>
    </row>
    <row r="430" spans="1:25">
      <c r="A430" s="12">
        <v>44082</v>
      </c>
      <c r="B430" s="10">
        <v>33.619999999999997</v>
      </c>
      <c r="C430" s="12">
        <v>44082</v>
      </c>
      <c r="D430" s="10">
        <v>24.29</v>
      </c>
      <c r="E430" s="12">
        <v>44082</v>
      </c>
      <c r="F430" s="10">
        <v>54.73</v>
      </c>
      <c r="G430" s="12">
        <v>44082</v>
      </c>
      <c r="H430" s="10">
        <v>29.61</v>
      </c>
      <c r="I430" s="12">
        <v>44082</v>
      </c>
      <c r="J430" s="10">
        <v>32.049999999999997</v>
      </c>
      <c r="K430" s="12">
        <v>44082</v>
      </c>
      <c r="L430" s="10">
        <v>22.71</v>
      </c>
      <c r="M430" s="12">
        <v>44082</v>
      </c>
      <c r="N430" s="10">
        <v>25.59</v>
      </c>
      <c r="O430" s="12">
        <v>44082</v>
      </c>
      <c r="P430" s="10">
        <v>18.190000000000001</v>
      </c>
      <c r="Q430" s="12">
        <v>44082</v>
      </c>
      <c r="R430" s="10">
        <v>28.27</v>
      </c>
      <c r="S430" s="12">
        <v>44082</v>
      </c>
      <c r="T430" s="10">
        <v>12.44</v>
      </c>
      <c r="U430" s="109">
        <v>44082</v>
      </c>
      <c r="V430" s="10">
        <v>12.61</v>
      </c>
      <c r="W430" s="1"/>
      <c r="X430" s="10"/>
      <c r="Y430" s="3"/>
    </row>
    <row r="431" spans="1:25">
      <c r="A431" s="12">
        <v>44083</v>
      </c>
      <c r="B431" s="10">
        <v>33.64</v>
      </c>
      <c r="C431" s="12">
        <v>44083</v>
      </c>
      <c r="D431" s="10">
        <v>24.74</v>
      </c>
      <c r="E431" s="12">
        <v>44083</v>
      </c>
      <c r="F431" s="10">
        <v>55.51</v>
      </c>
      <c r="G431" s="12">
        <v>44083</v>
      </c>
      <c r="H431" s="10">
        <v>29.95</v>
      </c>
      <c r="I431" s="12">
        <v>44083</v>
      </c>
      <c r="J431" s="10">
        <v>32.33</v>
      </c>
      <c r="K431" s="12">
        <v>44083</v>
      </c>
      <c r="L431" s="10">
        <v>22.7</v>
      </c>
      <c r="M431" s="12">
        <v>44083</v>
      </c>
      <c r="N431" s="10">
        <v>25.6</v>
      </c>
      <c r="O431" s="12">
        <v>44083</v>
      </c>
      <c r="P431" s="10">
        <v>18.329999999999998</v>
      </c>
      <c r="Q431" s="12">
        <v>44083</v>
      </c>
      <c r="R431" s="10">
        <v>28.25</v>
      </c>
      <c r="S431" s="12">
        <v>44083</v>
      </c>
      <c r="T431" s="10">
        <v>12.43</v>
      </c>
      <c r="U431" s="109">
        <v>44083</v>
      </c>
      <c r="V431" s="10">
        <v>12.73</v>
      </c>
      <c r="W431" s="1"/>
      <c r="X431" s="10"/>
      <c r="Y431" s="3"/>
    </row>
    <row r="432" spans="1:25">
      <c r="A432" s="12">
        <v>44084</v>
      </c>
      <c r="B432" s="10">
        <v>33.700000000000003</v>
      </c>
      <c r="C432" s="12">
        <v>44084</v>
      </c>
      <c r="D432" s="10">
        <v>24.41</v>
      </c>
      <c r="E432" s="12">
        <v>44084</v>
      </c>
      <c r="F432" s="10">
        <v>54.75</v>
      </c>
      <c r="G432" s="12">
        <v>44084</v>
      </c>
      <c r="H432" s="10">
        <v>29.69</v>
      </c>
      <c r="I432" s="12">
        <v>44084</v>
      </c>
      <c r="J432" s="10">
        <v>31.85</v>
      </c>
      <c r="K432" s="12">
        <v>44084</v>
      </c>
      <c r="L432" s="10">
        <v>22.73</v>
      </c>
      <c r="M432" s="12">
        <v>44084</v>
      </c>
      <c r="N432" s="10">
        <v>25.63</v>
      </c>
      <c r="O432" s="12">
        <v>44084</v>
      </c>
      <c r="P432" s="10">
        <v>18.309999999999999</v>
      </c>
      <c r="Q432" s="12">
        <v>44084</v>
      </c>
      <c r="R432" s="10">
        <v>28.26</v>
      </c>
      <c r="S432" s="12">
        <v>44084</v>
      </c>
      <c r="T432" s="10">
        <v>12.45</v>
      </c>
      <c r="U432" s="109">
        <v>44084</v>
      </c>
      <c r="V432" s="10">
        <v>12.59</v>
      </c>
      <c r="W432" s="1"/>
      <c r="X432" s="10"/>
      <c r="Y432" s="3"/>
    </row>
    <row r="433" spans="1:25">
      <c r="A433" s="12">
        <v>44085</v>
      </c>
      <c r="B433" s="10">
        <v>33.770000000000003</v>
      </c>
      <c r="C433" s="12">
        <v>44085</v>
      </c>
      <c r="D433" s="10">
        <v>24.5</v>
      </c>
      <c r="E433" s="12">
        <v>44085</v>
      </c>
      <c r="F433" s="10">
        <v>54.73</v>
      </c>
      <c r="G433" s="12">
        <v>44085</v>
      </c>
      <c r="H433" s="10">
        <v>29.99</v>
      </c>
      <c r="I433" s="12">
        <v>44085</v>
      </c>
      <c r="J433" s="10">
        <v>32.229999999999997</v>
      </c>
      <c r="K433" s="12">
        <v>44085</v>
      </c>
      <c r="L433" s="10">
        <v>22.74</v>
      </c>
      <c r="M433" s="12">
        <v>44085</v>
      </c>
      <c r="N433" s="10">
        <v>25.64</v>
      </c>
      <c r="O433" s="12">
        <v>44085</v>
      </c>
      <c r="P433" s="10">
        <v>18.25</v>
      </c>
      <c r="Q433" s="12">
        <v>44085</v>
      </c>
      <c r="R433" s="10">
        <v>28.28</v>
      </c>
      <c r="S433" s="12">
        <v>44085</v>
      </c>
      <c r="T433" s="10">
        <v>12.47</v>
      </c>
      <c r="U433" s="109">
        <v>44085</v>
      </c>
      <c r="V433" s="10">
        <v>12.74</v>
      </c>
      <c r="W433" s="1"/>
      <c r="X433" s="10"/>
      <c r="Y433" s="3"/>
    </row>
    <row r="434" spans="1:25">
      <c r="A434" s="12">
        <v>44088</v>
      </c>
      <c r="B434" s="10">
        <v>33.74</v>
      </c>
      <c r="C434" s="12">
        <v>44088</v>
      </c>
      <c r="D434" s="10">
        <v>24.67</v>
      </c>
      <c r="E434" s="12">
        <v>44088</v>
      </c>
      <c r="F434" s="10">
        <v>55.48</v>
      </c>
      <c r="G434" s="12">
        <v>44088</v>
      </c>
      <c r="H434" s="10">
        <v>30.14</v>
      </c>
      <c r="I434" s="12">
        <v>44088</v>
      </c>
      <c r="J434" s="10">
        <v>32.75</v>
      </c>
      <c r="K434" s="12">
        <v>44088</v>
      </c>
      <c r="L434" s="10">
        <v>22.72</v>
      </c>
      <c r="M434" s="12">
        <v>44088</v>
      </c>
      <c r="N434" s="10">
        <v>25.72</v>
      </c>
      <c r="O434" s="12">
        <v>44088</v>
      </c>
      <c r="P434" s="10">
        <v>18.32</v>
      </c>
      <c r="Q434" s="12">
        <v>44088</v>
      </c>
      <c r="R434" s="10">
        <v>28.25</v>
      </c>
      <c r="S434" s="12">
        <v>44088</v>
      </c>
      <c r="T434" s="10">
        <v>12.47</v>
      </c>
      <c r="U434" s="109">
        <v>44088</v>
      </c>
      <c r="V434" s="10">
        <v>12.97</v>
      </c>
      <c r="W434" s="1"/>
      <c r="X434" s="10"/>
      <c r="Y434" s="3"/>
    </row>
    <row r="435" spans="1:25">
      <c r="A435" s="12">
        <v>44089</v>
      </c>
      <c r="B435" s="10">
        <v>33.729999999999997</v>
      </c>
      <c r="C435" s="12">
        <v>44089</v>
      </c>
      <c r="D435" s="10">
        <v>24.77</v>
      </c>
      <c r="E435" s="12">
        <v>44089</v>
      </c>
      <c r="F435" s="10">
        <v>55.69</v>
      </c>
      <c r="G435" s="12">
        <v>44089</v>
      </c>
      <c r="H435" s="10">
        <v>30.32</v>
      </c>
      <c r="I435" s="12">
        <v>44089</v>
      </c>
      <c r="J435" s="10">
        <v>33.04</v>
      </c>
      <c r="K435" s="12">
        <v>44089</v>
      </c>
      <c r="L435" s="10">
        <v>22.73</v>
      </c>
      <c r="M435" s="12">
        <v>44089</v>
      </c>
      <c r="N435" s="10">
        <v>25.754999999999999</v>
      </c>
      <c r="O435" s="12">
        <v>44089</v>
      </c>
      <c r="P435" s="10">
        <v>18.39</v>
      </c>
      <c r="Q435" s="12">
        <v>44089</v>
      </c>
      <c r="R435" s="10">
        <v>28.28</v>
      </c>
      <c r="S435" s="12">
        <v>44089</v>
      </c>
      <c r="T435" s="10">
        <v>12.47</v>
      </c>
      <c r="U435" s="109">
        <v>44089</v>
      </c>
      <c r="V435" s="10">
        <v>13.12</v>
      </c>
      <c r="W435" s="1"/>
      <c r="X435" s="10"/>
      <c r="Y435" s="3"/>
    </row>
    <row r="436" spans="1:25">
      <c r="A436" s="12">
        <v>44090</v>
      </c>
      <c r="B436" s="10">
        <v>33.69</v>
      </c>
      <c r="C436" s="12">
        <v>44090</v>
      </c>
      <c r="D436" s="10">
        <v>24.5</v>
      </c>
      <c r="E436" s="12">
        <v>44090</v>
      </c>
      <c r="F436" s="10">
        <v>55.42</v>
      </c>
      <c r="G436" s="12">
        <v>44090</v>
      </c>
      <c r="H436" s="10">
        <v>30.36</v>
      </c>
      <c r="I436" s="12">
        <v>44090</v>
      </c>
      <c r="J436" s="10">
        <v>33</v>
      </c>
      <c r="K436" s="12">
        <v>44090</v>
      </c>
      <c r="L436" s="10">
        <v>22.73</v>
      </c>
      <c r="M436" s="12">
        <v>44090</v>
      </c>
      <c r="N436" s="10">
        <v>25.77</v>
      </c>
      <c r="O436" s="12">
        <v>44090</v>
      </c>
      <c r="P436" s="10">
        <v>18.39</v>
      </c>
      <c r="Q436" s="12">
        <v>44090</v>
      </c>
      <c r="R436" s="10">
        <v>28.28</v>
      </c>
      <c r="S436" s="12">
        <v>44090</v>
      </c>
      <c r="T436" s="10">
        <v>12.45</v>
      </c>
      <c r="U436" s="109">
        <v>44090</v>
      </c>
      <c r="V436" s="10">
        <v>13.08</v>
      </c>
      <c r="W436" s="1"/>
      <c r="X436" s="10"/>
      <c r="Y436" s="3"/>
    </row>
    <row r="437" spans="1:25">
      <c r="A437" s="12">
        <v>44091</v>
      </c>
      <c r="B437" s="10">
        <v>33.700000000000003</v>
      </c>
      <c r="C437" s="12">
        <v>44091</v>
      </c>
      <c r="D437" s="10">
        <v>24.45</v>
      </c>
      <c r="E437" s="12">
        <v>44091</v>
      </c>
      <c r="F437" s="10">
        <v>54.79</v>
      </c>
      <c r="G437" s="12">
        <v>44091</v>
      </c>
      <c r="H437" s="10">
        <v>30.32</v>
      </c>
      <c r="I437" s="12">
        <v>44091</v>
      </c>
      <c r="J437" s="10">
        <v>32.880000000000003</v>
      </c>
      <c r="K437" s="12">
        <v>44091</v>
      </c>
      <c r="L437" s="10">
        <v>22.69</v>
      </c>
      <c r="M437" s="12">
        <v>44091</v>
      </c>
      <c r="N437" s="10">
        <v>25.77</v>
      </c>
      <c r="O437" s="12">
        <v>44091</v>
      </c>
      <c r="P437" s="10">
        <v>18.39</v>
      </c>
      <c r="Q437" s="12">
        <v>44091</v>
      </c>
      <c r="R437" s="10">
        <v>28.29</v>
      </c>
      <c r="S437" s="12">
        <v>44091</v>
      </c>
      <c r="T437" s="10">
        <v>12.46</v>
      </c>
      <c r="U437" s="109">
        <v>44091</v>
      </c>
      <c r="V437" s="10">
        <v>13.01</v>
      </c>
      <c r="W437" s="1"/>
      <c r="X437" s="10"/>
      <c r="Y437" s="3"/>
    </row>
    <row r="438" spans="1:25">
      <c r="A438" s="12">
        <v>44092</v>
      </c>
      <c r="B438" s="10">
        <v>33.700000000000003</v>
      </c>
      <c r="C438" s="12">
        <v>44092</v>
      </c>
      <c r="D438" s="10">
        <v>24.37</v>
      </c>
      <c r="E438" s="12">
        <v>44092</v>
      </c>
      <c r="F438" s="10">
        <v>54.4</v>
      </c>
      <c r="G438" s="12">
        <v>44092</v>
      </c>
      <c r="H438" s="10">
        <v>30.2</v>
      </c>
      <c r="I438" s="12">
        <v>44092</v>
      </c>
      <c r="J438" s="10">
        <v>32.67</v>
      </c>
      <c r="K438" s="12">
        <v>44092</v>
      </c>
      <c r="L438" s="10">
        <v>22.7</v>
      </c>
      <c r="M438" s="12">
        <v>44092</v>
      </c>
      <c r="N438" s="10">
        <v>25.72</v>
      </c>
      <c r="O438" s="12">
        <v>44092</v>
      </c>
      <c r="P438" s="10">
        <v>18.34</v>
      </c>
      <c r="Q438" s="12">
        <v>44092</v>
      </c>
      <c r="R438" s="10">
        <v>28.29</v>
      </c>
      <c r="S438" s="12">
        <v>44092</v>
      </c>
      <c r="T438" s="10">
        <v>12.44</v>
      </c>
      <c r="U438" s="109">
        <v>44092</v>
      </c>
      <c r="V438" s="10">
        <v>12.98</v>
      </c>
      <c r="W438" s="1"/>
      <c r="X438" s="10"/>
      <c r="Y438" s="3"/>
    </row>
    <row r="439" spans="1:25">
      <c r="A439" s="12">
        <v>44095</v>
      </c>
      <c r="B439" s="10">
        <v>33.72</v>
      </c>
      <c r="C439" s="12">
        <v>44095</v>
      </c>
      <c r="D439" s="10">
        <v>24.14</v>
      </c>
      <c r="E439" s="12">
        <v>44095</v>
      </c>
      <c r="F439" s="10">
        <v>54.2</v>
      </c>
      <c r="G439" s="12">
        <v>44095</v>
      </c>
      <c r="H439" s="10">
        <v>29.7</v>
      </c>
      <c r="I439" s="12">
        <v>44095</v>
      </c>
      <c r="J439" s="10">
        <v>32.590000000000003</v>
      </c>
      <c r="K439" s="12">
        <v>44095</v>
      </c>
      <c r="L439" s="10">
        <v>22.75</v>
      </c>
      <c r="M439" s="12">
        <v>44095</v>
      </c>
      <c r="N439" s="10">
        <v>25.68</v>
      </c>
      <c r="O439" s="12">
        <v>44095</v>
      </c>
      <c r="P439" s="10">
        <v>18.100000000000001</v>
      </c>
      <c r="Q439" s="12">
        <v>44095</v>
      </c>
      <c r="R439" s="10">
        <v>28.28</v>
      </c>
      <c r="S439" s="12">
        <v>44095</v>
      </c>
      <c r="T439" s="10">
        <v>12.44</v>
      </c>
      <c r="U439" s="109">
        <v>44095</v>
      </c>
      <c r="V439" s="10">
        <v>12.9</v>
      </c>
      <c r="W439" s="1"/>
      <c r="X439" s="10"/>
      <c r="Y439" s="3"/>
    </row>
    <row r="440" spans="1:25">
      <c r="A440" s="12">
        <v>44096</v>
      </c>
      <c r="B440" s="10">
        <v>33.71</v>
      </c>
      <c r="C440" s="12">
        <v>44096</v>
      </c>
      <c r="D440" s="10">
        <v>24.38</v>
      </c>
      <c r="E440" s="12">
        <v>44096</v>
      </c>
      <c r="F440" s="10">
        <v>54.78</v>
      </c>
      <c r="G440" s="12">
        <v>44096</v>
      </c>
      <c r="H440" s="10">
        <v>29.7</v>
      </c>
      <c r="I440" s="12">
        <v>44096</v>
      </c>
      <c r="J440" s="10">
        <v>32.39</v>
      </c>
      <c r="K440" s="12">
        <v>44096</v>
      </c>
      <c r="L440" s="10">
        <v>22.69</v>
      </c>
      <c r="M440" s="12">
        <v>44096</v>
      </c>
      <c r="N440" s="10">
        <v>25.704999999999998</v>
      </c>
      <c r="O440" s="12">
        <v>44096</v>
      </c>
      <c r="P440" s="10">
        <v>18.239999999999998</v>
      </c>
      <c r="Q440" s="12">
        <v>44096</v>
      </c>
      <c r="R440" s="10">
        <v>28.28</v>
      </c>
      <c r="S440" s="12">
        <v>44096</v>
      </c>
      <c r="T440" s="10">
        <v>12.44</v>
      </c>
      <c r="U440" s="109">
        <v>44096</v>
      </c>
      <c r="V440" s="10">
        <v>12.9</v>
      </c>
      <c r="W440" s="1"/>
      <c r="X440" s="10"/>
      <c r="Y440" s="3"/>
    </row>
    <row r="441" spans="1:25">
      <c r="A441" s="12">
        <v>44097</v>
      </c>
      <c r="B441" s="10">
        <v>33.71</v>
      </c>
      <c r="C441" s="12">
        <v>44097</v>
      </c>
      <c r="D441" s="10">
        <v>23.953199999999999</v>
      </c>
      <c r="E441" s="12">
        <v>44097</v>
      </c>
      <c r="F441" s="10">
        <v>53.79</v>
      </c>
      <c r="G441" s="12">
        <v>44097</v>
      </c>
      <c r="H441" s="10">
        <v>29.65</v>
      </c>
      <c r="I441" s="12">
        <v>44097</v>
      </c>
      <c r="J441" s="10">
        <v>32.08</v>
      </c>
      <c r="K441" s="12">
        <v>44097</v>
      </c>
      <c r="L441" s="10">
        <v>22.67</v>
      </c>
      <c r="M441" s="12">
        <v>44097</v>
      </c>
      <c r="N441" s="10">
        <v>25.52</v>
      </c>
      <c r="O441" s="12">
        <v>44097</v>
      </c>
      <c r="P441" s="10">
        <v>18.059999999999999</v>
      </c>
      <c r="Q441" s="12">
        <v>44097</v>
      </c>
      <c r="R441" s="10">
        <v>28.3</v>
      </c>
      <c r="S441" s="12">
        <v>44097</v>
      </c>
      <c r="T441" s="10">
        <v>12.43</v>
      </c>
      <c r="U441" s="109">
        <v>44097</v>
      </c>
      <c r="V441" s="10">
        <v>12.78</v>
      </c>
      <c r="W441" s="1"/>
      <c r="X441" s="10"/>
      <c r="Y441" s="3"/>
    </row>
    <row r="442" spans="1:25">
      <c r="A442" s="12">
        <v>44098</v>
      </c>
      <c r="B442" s="10">
        <v>33.630000000000003</v>
      </c>
      <c r="C442" s="12">
        <v>44098</v>
      </c>
      <c r="D442" s="10">
        <v>24.092199999999998</v>
      </c>
      <c r="E442" s="12">
        <v>44098</v>
      </c>
      <c r="F442" s="10">
        <v>53.83</v>
      </c>
      <c r="G442" s="12">
        <v>44098</v>
      </c>
      <c r="H442" s="10">
        <v>29.54</v>
      </c>
      <c r="I442" s="12">
        <v>44098</v>
      </c>
      <c r="J442" s="10">
        <v>31.88</v>
      </c>
      <c r="K442" s="12">
        <v>44098</v>
      </c>
      <c r="L442" s="10">
        <v>22.53</v>
      </c>
      <c r="M442" s="12">
        <v>44098</v>
      </c>
      <c r="N442" s="10">
        <v>25.41</v>
      </c>
      <c r="O442" s="12">
        <v>44098</v>
      </c>
      <c r="P442" s="10">
        <v>17.98</v>
      </c>
      <c r="Q442" s="12">
        <v>44098</v>
      </c>
      <c r="R442" s="10">
        <v>28.23</v>
      </c>
      <c r="S442" s="12">
        <v>44098</v>
      </c>
      <c r="T442" s="10">
        <v>12.41</v>
      </c>
      <c r="U442" s="109">
        <v>44098</v>
      </c>
      <c r="V442" s="10">
        <v>12.61</v>
      </c>
      <c r="W442" s="1"/>
      <c r="X442" s="10"/>
      <c r="Y442" s="3"/>
    </row>
    <row r="443" spans="1:25">
      <c r="A443" s="12">
        <v>44099</v>
      </c>
      <c r="B443" s="10">
        <v>33.590000000000003</v>
      </c>
      <c r="C443" s="12">
        <v>44099</v>
      </c>
      <c r="D443" s="10">
        <v>24.38</v>
      </c>
      <c r="E443" s="12">
        <v>44099</v>
      </c>
      <c r="F443" s="10">
        <v>54.85</v>
      </c>
      <c r="G443" s="12">
        <v>44099</v>
      </c>
      <c r="H443" s="10">
        <v>29.715</v>
      </c>
      <c r="I443" s="12">
        <v>44099</v>
      </c>
      <c r="J443" s="10">
        <v>31.96</v>
      </c>
      <c r="K443" s="12">
        <v>44099</v>
      </c>
      <c r="L443" s="10">
        <v>22.61</v>
      </c>
      <c r="M443" s="12">
        <v>44099</v>
      </c>
      <c r="N443" s="10">
        <v>25.37</v>
      </c>
      <c r="O443" s="12">
        <v>44099</v>
      </c>
      <c r="P443" s="10">
        <v>17.97</v>
      </c>
      <c r="Q443" s="12">
        <v>44099</v>
      </c>
      <c r="R443" s="10">
        <v>28.24</v>
      </c>
      <c r="S443" s="12">
        <v>44099</v>
      </c>
      <c r="T443" s="10">
        <v>12.41</v>
      </c>
      <c r="U443" s="109">
        <v>44099</v>
      </c>
      <c r="V443" s="10">
        <v>12.7</v>
      </c>
      <c r="W443" s="1"/>
      <c r="X443" s="10"/>
      <c r="Y443" s="3"/>
    </row>
    <row r="444" spans="1:25">
      <c r="A444" s="12">
        <v>44102</v>
      </c>
      <c r="B444" s="10">
        <v>33.53</v>
      </c>
      <c r="C444" s="12">
        <v>44102</v>
      </c>
      <c r="D444" s="10">
        <v>24.62</v>
      </c>
      <c r="E444" s="12">
        <v>44102</v>
      </c>
      <c r="F444" s="10">
        <v>55.69</v>
      </c>
      <c r="G444" s="12">
        <v>44102</v>
      </c>
      <c r="H444" s="10">
        <v>30.12</v>
      </c>
      <c r="I444" s="12">
        <v>44102</v>
      </c>
      <c r="J444" s="10">
        <v>32.28</v>
      </c>
      <c r="K444" s="12">
        <v>44102</v>
      </c>
      <c r="L444" s="10">
        <v>22.59</v>
      </c>
      <c r="M444" s="12">
        <v>44102</v>
      </c>
      <c r="N444" s="10">
        <v>25.504999999999999</v>
      </c>
      <c r="O444" s="12">
        <v>44102</v>
      </c>
      <c r="P444" s="10">
        <v>18.059999999999999</v>
      </c>
      <c r="Q444" s="12">
        <v>44102</v>
      </c>
      <c r="R444" s="10">
        <v>28.24</v>
      </c>
      <c r="S444" s="12">
        <v>44102</v>
      </c>
      <c r="T444" s="10">
        <v>12.41</v>
      </c>
      <c r="U444" s="109">
        <v>44102</v>
      </c>
      <c r="V444" s="10">
        <v>12.89</v>
      </c>
      <c r="W444" s="1"/>
      <c r="X444" s="10"/>
      <c r="Y444" s="3"/>
    </row>
    <row r="445" spans="1:25">
      <c r="A445" s="12">
        <v>44103</v>
      </c>
      <c r="B445" s="10">
        <v>33.56</v>
      </c>
      <c r="C445" s="12">
        <v>44103</v>
      </c>
      <c r="D445" s="10">
        <v>24.564800000000002</v>
      </c>
      <c r="E445" s="12">
        <v>44103</v>
      </c>
      <c r="F445" s="10">
        <v>55.52</v>
      </c>
      <c r="G445" s="12">
        <v>44103</v>
      </c>
      <c r="H445" s="10">
        <v>30.14</v>
      </c>
      <c r="I445" s="12">
        <v>44103</v>
      </c>
      <c r="J445" s="10">
        <v>32.340000000000003</v>
      </c>
      <c r="K445" s="12">
        <v>44103</v>
      </c>
      <c r="L445" s="10">
        <v>22.58</v>
      </c>
      <c r="M445" s="12">
        <v>44103</v>
      </c>
      <c r="N445" s="10">
        <v>25.465</v>
      </c>
      <c r="O445" s="12">
        <v>44103</v>
      </c>
      <c r="P445" s="10">
        <v>17.989999999999998</v>
      </c>
      <c r="Q445" s="12">
        <v>44103</v>
      </c>
      <c r="R445" s="10">
        <v>28.23</v>
      </c>
      <c r="S445" s="12">
        <v>44103</v>
      </c>
      <c r="T445" s="10">
        <v>12.41</v>
      </c>
      <c r="U445" s="109">
        <v>44103</v>
      </c>
      <c r="V445" s="10">
        <v>12.88</v>
      </c>
      <c r="W445" s="1"/>
      <c r="X445" s="10"/>
      <c r="Y445" s="3"/>
    </row>
    <row r="446" spans="1:25">
      <c r="A446" s="12">
        <v>44104</v>
      </c>
      <c r="B446" s="10">
        <v>33.49</v>
      </c>
      <c r="C446" s="12">
        <v>44104</v>
      </c>
      <c r="D446" s="10">
        <v>24.38</v>
      </c>
      <c r="E446" s="12">
        <v>44104</v>
      </c>
      <c r="F446" s="10">
        <v>55.63</v>
      </c>
      <c r="G446" s="12">
        <v>44104</v>
      </c>
      <c r="H446" s="10">
        <v>29.914999999999999</v>
      </c>
      <c r="I446" s="12">
        <v>44104</v>
      </c>
      <c r="J446" s="10">
        <v>32.590000000000003</v>
      </c>
      <c r="K446" s="12">
        <v>44104</v>
      </c>
      <c r="L446" s="10">
        <v>22.54</v>
      </c>
      <c r="M446" s="12">
        <v>44104</v>
      </c>
      <c r="N446" s="10">
        <v>25.46</v>
      </c>
      <c r="O446" s="12">
        <v>44104</v>
      </c>
      <c r="P446" s="10">
        <v>18</v>
      </c>
      <c r="Q446" s="12">
        <v>44104</v>
      </c>
      <c r="R446" s="10">
        <v>28.22</v>
      </c>
      <c r="S446" s="12">
        <v>44104</v>
      </c>
      <c r="T446" s="10">
        <v>12.38</v>
      </c>
      <c r="U446" s="109">
        <v>44104</v>
      </c>
      <c r="V446" s="10">
        <v>13.03</v>
      </c>
      <c r="W446" s="1"/>
      <c r="X446" s="10"/>
      <c r="Y446" s="3"/>
    </row>
    <row r="447" spans="1:25">
      <c r="A447" s="12">
        <v>44105</v>
      </c>
      <c r="B447" s="10">
        <v>33.49</v>
      </c>
      <c r="C447" s="12">
        <v>44105</v>
      </c>
      <c r="D447" s="10">
        <v>24.44</v>
      </c>
      <c r="E447" s="12">
        <v>44105</v>
      </c>
      <c r="F447" s="10">
        <v>55.72</v>
      </c>
      <c r="G447" s="12">
        <v>44105</v>
      </c>
      <c r="H447" s="10">
        <v>29.97</v>
      </c>
      <c r="I447" s="12">
        <v>44105</v>
      </c>
      <c r="J447" s="10">
        <v>32.86</v>
      </c>
      <c r="K447" s="12">
        <v>44105</v>
      </c>
      <c r="L447" s="10">
        <v>22.54</v>
      </c>
      <c r="M447" s="12">
        <v>44105</v>
      </c>
      <c r="N447" s="10">
        <v>25.54</v>
      </c>
      <c r="O447" s="12">
        <v>44105</v>
      </c>
      <c r="P447" s="10">
        <v>18.100000000000001</v>
      </c>
      <c r="Q447" s="12">
        <v>44105</v>
      </c>
      <c r="R447" s="10">
        <v>28.22</v>
      </c>
      <c r="S447" s="12">
        <v>44105</v>
      </c>
      <c r="T447" s="10">
        <v>12.4</v>
      </c>
      <c r="U447" s="109">
        <v>44105</v>
      </c>
      <c r="V447" s="10">
        <v>13.1</v>
      </c>
      <c r="W447" s="1"/>
      <c r="X447" s="10"/>
      <c r="Y447" s="3"/>
    </row>
    <row r="448" spans="1:25">
      <c r="A448" s="12">
        <v>44106</v>
      </c>
      <c r="B448" s="10">
        <v>33.51</v>
      </c>
      <c r="C448" s="12">
        <v>44106</v>
      </c>
      <c r="D448" s="10">
        <v>24.503</v>
      </c>
      <c r="E448" s="12">
        <v>44106</v>
      </c>
      <c r="F448" s="10">
        <v>55.39</v>
      </c>
      <c r="G448" s="12">
        <v>44106</v>
      </c>
      <c r="H448" s="10">
        <v>29.98</v>
      </c>
      <c r="I448" s="12">
        <v>44106</v>
      </c>
      <c r="J448" s="10">
        <v>32.54</v>
      </c>
      <c r="K448" s="12">
        <v>44106</v>
      </c>
      <c r="L448" s="10">
        <v>22.51</v>
      </c>
      <c r="M448" s="12">
        <v>44106</v>
      </c>
      <c r="N448" s="10">
        <v>25.53</v>
      </c>
      <c r="O448" s="12">
        <v>44106</v>
      </c>
      <c r="P448" s="10">
        <v>18.149999999999999</v>
      </c>
      <c r="Q448" s="12">
        <v>44106</v>
      </c>
      <c r="R448" s="10">
        <v>28.24</v>
      </c>
      <c r="S448" s="12">
        <v>44106</v>
      </c>
      <c r="T448" s="10">
        <v>12.39</v>
      </c>
      <c r="U448" s="109">
        <v>44106</v>
      </c>
      <c r="V448" s="10">
        <v>13.04</v>
      </c>
      <c r="W448" s="1"/>
      <c r="X448" s="10"/>
      <c r="Y448" s="3"/>
    </row>
    <row r="449" spans="1:25">
      <c r="A449" s="12">
        <v>44109</v>
      </c>
      <c r="B449" s="10">
        <v>33.42</v>
      </c>
      <c r="C449" s="12">
        <v>44109</v>
      </c>
      <c r="D449" s="10">
        <v>24.82</v>
      </c>
      <c r="E449" s="12">
        <v>44109</v>
      </c>
      <c r="F449" s="10">
        <v>56.15</v>
      </c>
      <c r="G449" s="12">
        <v>44109</v>
      </c>
      <c r="H449" s="10">
        <v>30.33</v>
      </c>
      <c r="I449" s="12">
        <v>44109</v>
      </c>
      <c r="J449" s="10">
        <v>32.86</v>
      </c>
      <c r="K449" s="12">
        <v>44109</v>
      </c>
      <c r="L449" s="10">
        <v>22.46</v>
      </c>
      <c r="M449" s="12">
        <v>44109</v>
      </c>
      <c r="N449" s="10">
        <v>25.434999999999999</v>
      </c>
      <c r="O449" s="12">
        <v>44109</v>
      </c>
      <c r="P449" s="10">
        <v>18.16</v>
      </c>
      <c r="Q449" s="12">
        <v>44109</v>
      </c>
      <c r="R449" s="10">
        <v>28.23</v>
      </c>
      <c r="S449" s="12">
        <v>44109</v>
      </c>
      <c r="T449" s="10">
        <v>12.35</v>
      </c>
      <c r="U449" s="109">
        <v>44109</v>
      </c>
      <c r="V449" s="10">
        <v>13.22</v>
      </c>
      <c r="W449" s="1"/>
      <c r="X449" s="10"/>
      <c r="Y449" s="3"/>
    </row>
    <row r="450" spans="1:25">
      <c r="A450" s="12">
        <v>44110</v>
      </c>
      <c r="B450" s="10">
        <v>33.5</v>
      </c>
      <c r="C450" s="12">
        <v>44110</v>
      </c>
      <c r="D450" s="10">
        <v>24.560099999999998</v>
      </c>
      <c r="E450" s="12">
        <v>44110</v>
      </c>
      <c r="F450" s="10">
        <v>55.51</v>
      </c>
      <c r="G450" s="12">
        <v>44110</v>
      </c>
      <c r="H450" s="10">
        <v>30.222999999999999</v>
      </c>
      <c r="I450" s="12">
        <v>44110</v>
      </c>
      <c r="J450" s="10">
        <v>33.020000000000003</v>
      </c>
      <c r="K450" s="12">
        <v>44110</v>
      </c>
      <c r="L450" s="10">
        <v>22.52</v>
      </c>
      <c r="M450" s="12">
        <v>44110</v>
      </c>
      <c r="N450" s="10">
        <v>25.41</v>
      </c>
      <c r="O450" s="12">
        <v>44110</v>
      </c>
      <c r="P450" s="10">
        <v>18.170000000000002</v>
      </c>
      <c r="Q450" s="12">
        <v>44110</v>
      </c>
      <c r="R450" s="10">
        <v>28.25</v>
      </c>
      <c r="S450" s="12">
        <v>44110</v>
      </c>
      <c r="T450" s="10">
        <v>12.39</v>
      </c>
      <c r="U450" s="109">
        <v>44110</v>
      </c>
      <c r="V450" s="10">
        <v>13.27</v>
      </c>
      <c r="W450" s="1"/>
      <c r="X450" s="10"/>
      <c r="Y450" s="3"/>
    </row>
    <row r="451" spans="1:25">
      <c r="A451" s="12">
        <v>44111</v>
      </c>
      <c r="B451" s="10">
        <v>33.42</v>
      </c>
      <c r="C451" s="12">
        <v>44111</v>
      </c>
      <c r="D451" s="10">
        <v>24.88</v>
      </c>
      <c r="E451" s="12">
        <v>44111</v>
      </c>
      <c r="F451" s="10">
        <v>56.37</v>
      </c>
      <c r="G451" s="12">
        <v>44111</v>
      </c>
      <c r="H451" s="10">
        <v>30.29</v>
      </c>
      <c r="I451" s="12">
        <v>44111</v>
      </c>
      <c r="J451" s="10">
        <v>33.33</v>
      </c>
      <c r="K451" s="12">
        <v>44111</v>
      </c>
      <c r="L451" s="10">
        <v>22.46</v>
      </c>
      <c r="M451" s="12">
        <v>44111</v>
      </c>
      <c r="N451" s="10">
        <v>25.43</v>
      </c>
      <c r="O451" s="12">
        <v>44111</v>
      </c>
      <c r="P451" s="10">
        <v>18.21</v>
      </c>
      <c r="Q451" s="12">
        <v>44111</v>
      </c>
      <c r="R451" s="10">
        <v>28.23</v>
      </c>
      <c r="S451" s="12">
        <v>44111</v>
      </c>
      <c r="T451" s="10">
        <v>12.35</v>
      </c>
      <c r="U451" s="109">
        <v>44111</v>
      </c>
      <c r="V451" s="10">
        <v>13.49</v>
      </c>
      <c r="W451" s="1"/>
      <c r="X451" s="10"/>
      <c r="Y451" s="3"/>
    </row>
    <row r="452" spans="1:25">
      <c r="A452" s="12">
        <v>44112</v>
      </c>
      <c r="B452" s="10">
        <v>33.42</v>
      </c>
      <c r="C452" s="12">
        <v>44112</v>
      </c>
      <c r="D452" s="10">
        <v>25.04</v>
      </c>
      <c r="E452" s="12">
        <v>44112</v>
      </c>
      <c r="F452" s="10">
        <v>56.52</v>
      </c>
      <c r="G452" s="12">
        <v>44112</v>
      </c>
      <c r="H452" s="10">
        <v>30.34</v>
      </c>
      <c r="I452" s="12">
        <v>44112</v>
      </c>
      <c r="J452" s="10">
        <v>33.4</v>
      </c>
      <c r="K452" s="12">
        <v>44112</v>
      </c>
      <c r="L452" s="10">
        <v>22.47</v>
      </c>
      <c r="M452" s="12">
        <v>44112</v>
      </c>
      <c r="N452" s="10">
        <v>25.5</v>
      </c>
      <c r="O452" s="12">
        <v>44112</v>
      </c>
      <c r="P452" s="10">
        <v>18.29</v>
      </c>
      <c r="Q452" s="12">
        <v>44112</v>
      </c>
      <c r="R452" s="10">
        <v>28.25</v>
      </c>
      <c r="S452" s="12">
        <v>44112</v>
      </c>
      <c r="T452" s="10">
        <v>12.36</v>
      </c>
      <c r="U452" s="109">
        <v>44112</v>
      </c>
      <c r="V452" s="10">
        <v>13.49</v>
      </c>
      <c r="W452" s="1"/>
      <c r="X452" s="10"/>
      <c r="Y452" s="3"/>
    </row>
    <row r="453" spans="1:25">
      <c r="A453" s="12">
        <v>44113</v>
      </c>
      <c r="B453" s="10">
        <v>33.43</v>
      </c>
      <c r="C453" s="12">
        <v>44113</v>
      </c>
      <c r="D453" s="10">
        <v>25.031500000000001</v>
      </c>
      <c r="E453" s="12">
        <v>44113</v>
      </c>
      <c r="F453" s="10">
        <v>56.72</v>
      </c>
      <c r="G453" s="12">
        <v>44113</v>
      </c>
      <c r="H453" s="10">
        <v>30.36</v>
      </c>
      <c r="I453" s="12">
        <v>44113</v>
      </c>
      <c r="J453" s="10">
        <v>33.47</v>
      </c>
      <c r="K453" s="12">
        <v>44113</v>
      </c>
      <c r="L453" s="10">
        <v>22.49</v>
      </c>
      <c r="M453" s="12">
        <v>44113</v>
      </c>
      <c r="N453" s="10">
        <v>25.52</v>
      </c>
      <c r="O453" s="12">
        <v>44113</v>
      </c>
      <c r="P453" s="10">
        <v>18.45</v>
      </c>
      <c r="Q453" s="12">
        <v>44113</v>
      </c>
      <c r="R453" s="10">
        <v>28.27</v>
      </c>
      <c r="S453" s="12">
        <v>44113</v>
      </c>
      <c r="T453" s="10">
        <v>12.35</v>
      </c>
      <c r="U453" s="109">
        <v>44113</v>
      </c>
      <c r="V453" s="10">
        <v>13.57</v>
      </c>
      <c r="W453" s="1"/>
      <c r="X453" s="10"/>
      <c r="Y453" s="3"/>
    </row>
    <row r="454" spans="1:25">
      <c r="A454" s="12">
        <v>44117</v>
      </c>
      <c r="B454" s="10">
        <v>33.47</v>
      </c>
      <c r="C454" s="12">
        <v>44117</v>
      </c>
      <c r="D454" s="10">
        <v>24.93</v>
      </c>
      <c r="E454" s="12">
        <v>44117</v>
      </c>
      <c r="F454" s="10">
        <v>57.35</v>
      </c>
      <c r="G454" s="12">
        <v>44117</v>
      </c>
      <c r="H454" s="10">
        <v>30.23</v>
      </c>
      <c r="I454" s="12">
        <v>44117</v>
      </c>
      <c r="J454" s="10">
        <v>33.64</v>
      </c>
      <c r="K454" s="12">
        <v>44117</v>
      </c>
      <c r="L454" s="10">
        <v>22.51</v>
      </c>
      <c r="M454" s="12">
        <v>44117</v>
      </c>
      <c r="N454" s="10">
        <v>25.66</v>
      </c>
      <c r="O454" s="12">
        <v>44117</v>
      </c>
      <c r="P454" s="10">
        <v>18.440000000000001</v>
      </c>
      <c r="Q454" s="12">
        <v>44117</v>
      </c>
      <c r="R454" s="10">
        <v>28.26</v>
      </c>
      <c r="S454" s="12">
        <v>44117</v>
      </c>
      <c r="T454" s="10">
        <v>12.38</v>
      </c>
      <c r="U454" s="109">
        <v>44117</v>
      </c>
      <c r="V454" s="10">
        <v>13.62</v>
      </c>
      <c r="W454" s="1"/>
      <c r="X454" s="10"/>
      <c r="Y454" s="3"/>
    </row>
    <row r="455" spans="1:25">
      <c r="A455" s="12">
        <v>44118</v>
      </c>
      <c r="B455" s="10">
        <v>33.5</v>
      </c>
      <c r="C455" s="12">
        <v>44118</v>
      </c>
      <c r="D455" s="10">
        <v>24.856200000000001</v>
      </c>
      <c r="E455" s="12">
        <v>44118</v>
      </c>
      <c r="F455" s="10">
        <v>56.99</v>
      </c>
      <c r="G455" s="12">
        <v>44118</v>
      </c>
      <c r="H455" s="10">
        <v>30.19</v>
      </c>
      <c r="I455" s="12">
        <v>44118</v>
      </c>
      <c r="J455" s="10">
        <v>33.409999999999997</v>
      </c>
      <c r="K455" s="12">
        <v>44118</v>
      </c>
      <c r="L455" s="10">
        <v>22.53</v>
      </c>
      <c r="M455" s="12">
        <v>44118</v>
      </c>
      <c r="N455" s="10">
        <v>25.7</v>
      </c>
      <c r="O455" s="12">
        <v>44118</v>
      </c>
      <c r="P455" s="10">
        <v>18.34</v>
      </c>
      <c r="Q455" s="12">
        <v>44118</v>
      </c>
      <c r="R455" s="10">
        <v>28.27</v>
      </c>
      <c r="S455" s="12">
        <v>44118</v>
      </c>
      <c r="T455" s="10">
        <v>12.39</v>
      </c>
      <c r="U455" s="109">
        <v>44118</v>
      </c>
      <c r="V455" s="10">
        <v>13.6</v>
      </c>
      <c r="W455" s="1"/>
      <c r="X455" s="10"/>
      <c r="Y455" s="3"/>
    </row>
    <row r="456" spans="1:25">
      <c r="A456" s="12">
        <v>44119</v>
      </c>
      <c r="B456" s="10">
        <v>33.520000000000003</v>
      </c>
      <c r="C456" s="12">
        <v>44119</v>
      </c>
      <c r="D456" s="10">
        <v>24.92</v>
      </c>
      <c r="E456" s="12">
        <v>44119</v>
      </c>
      <c r="F456" s="10">
        <v>57.21</v>
      </c>
      <c r="G456" s="12">
        <v>44119</v>
      </c>
      <c r="H456" s="10">
        <v>30</v>
      </c>
      <c r="I456" s="12">
        <v>44119</v>
      </c>
      <c r="J456" s="10">
        <v>33.340000000000003</v>
      </c>
      <c r="K456" s="12">
        <v>44119</v>
      </c>
      <c r="L456" s="10">
        <v>22.53</v>
      </c>
      <c r="M456" s="12">
        <v>44119</v>
      </c>
      <c r="N456" s="10">
        <v>25.67</v>
      </c>
      <c r="O456" s="12">
        <v>44119</v>
      </c>
      <c r="P456" s="10">
        <v>18.36</v>
      </c>
      <c r="Q456" s="12">
        <v>44119</v>
      </c>
      <c r="R456" s="10">
        <v>28.27</v>
      </c>
      <c r="S456" s="12">
        <v>44119</v>
      </c>
      <c r="T456" s="10">
        <v>12.4</v>
      </c>
      <c r="U456" s="109">
        <v>44119</v>
      </c>
      <c r="V456" s="10">
        <v>13.52</v>
      </c>
      <c r="Y456" s="3"/>
    </row>
    <row r="457" spans="1:25">
      <c r="A457" s="12">
        <v>44120</v>
      </c>
      <c r="B457" s="10">
        <v>33.54</v>
      </c>
      <c r="C457" s="12">
        <v>44120</v>
      </c>
      <c r="D457" s="10">
        <v>24.83</v>
      </c>
      <c r="E457" s="12">
        <v>44120</v>
      </c>
      <c r="F457" s="10">
        <v>57.07</v>
      </c>
      <c r="G457" s="12">
        <v>44120</v>
      </c>
      <c r="H457" s="10">
        <v>30.07</v>
      </c>
      <c r="I457" s="12">
        <v>44120</v>
      </c>
      <c r="J457" s="10">
        <v>33.42</v>
      </c>
      <c r="K457" s="12">
        <v>44120</v>
      </c>
      <c r="L457" s="10">
        <v>22.52</v>
      </c>
      <c r="M457" s="12">
        <v>44120</v>
      </c>
      <c r="N457" s="10">
        <v>25.65</v>
      </c>
      <c r="O457" s="12">
        <v>44120</v>
      </c>
      <c r="P457" s="10">
        <v>18.38</v>
      </c>
      <c r="Q457" s="12">
        <v>44120</v>
      </c>
      <c r="R457" s="10">
        <v>28.28</v>
      </c>
      <c r="S457" s="12">
        <v>44120</v>
      </c>
      <c r="T457" s="10">
        <v>12.4</v>
      </c>
      <c r="U457" s="109">
        <v>44120</v>
      </c>
      <c r="V457" s="10">
        <v>13.5</v>
      </c>
      <c r="Y457" s="3"/>
    </row>
    <row r="458" spans="1:25">
      <c r="A458" s="12">
        <v>44123</v>
      </c>
      <c r="B458" s="10">
        <v>33.479999999999997</v>
      </c>
      <c r="C458" s="12">
        <v>44123</v>
      </c>
      <c r="D458" s="10">
        <v>24.559200000000001</v>
      </c>
      <c r="E458" s="12">
        <v>44123</v>
      </c>
      <c r="F458" s="10">
        <v>56.18</v>
      </c>
      <c r="G458" s="12">
        <v>44123</v>
      </c>
      <c r="H458" s="10">
        <v>29.95</v>
      </c>
      <c r="I458" s="12">
        <v>44123</v>
      </c>
      <c r="J458" s="10">
        <v>33.270000000000003</v>
      </c>
      <c r="K458" s="12">
        <v>44123</v>
      </c>
      <c r="L458" s="10">
        <v>22.53</v>
      </c>
      <c r="M458" s="12">
        <v>44123</v>
      </c>
      <c r="N458" s="10">
        <v>25.59</v>
      </c>
      <c r="O458" s="12">
        <v>44123</v>
      </c>
      <c r="P458" s="10">
        <v>18.34</v>
      </c>
      <c r="Q458" s="12">
        <v>44123</v>
      </c>
      <c r="R458" s="10">
        <v>28.27</v>
      </c>
      <c r="S458" s="12">
        <v>44123</v>
      </c>
      <c r="T458" s="10">
        <v>12.38</v>
      </c>
      <c r="U458" s="109">
        <v>44123</v>
      </c>
      <c r="V458" s="10">
        <v>13.35</v>
      </c>
      <c r="Y458" s="3"/>
    </row>
    <row r="459" spans="1:25">
      <c r="A459" s="12">
        <v>44124</v>
      </c>
      <c r="B459" s="10">
        <v>33.4</v>
      </c>
      <c r="C459" s="12">
        <v>44124</v>
      </c>
      <c r="D459" s="10">
        <v>24.53</v>
      </c>
      <c r="E459" s="12">
        <v>44124</v>
      </c>
      <c r="F459" s="10">
        <v>56.22</v>
      </c>
      <c r="G459" s="12">
        <v>44124</v>
      </c>
      <c r="H459" s="10">
        <v>29.98</v>
      </c>
      <c r="I459" s="12">
        <v>44124</v>
      </c>
      <c r="J459" s="10">
        <v>33.54</v>
      </c>
      <c r="K459" s="12">
        <v>44124</v>
      </c>
      <c r="L459" s="10">
        <v>22.49</v>
      </c>
      <c r="M459" s="12">
        <v>44124</v>
      </c>
      <c r="N459" s="10">
        <v>25.52</v>
      </c>
      <c r="O459" s="12">
        <v>44124</v>
      </c>
      <c r="P459" s="10">
        <v>18.399999999999999</v>
      </c>
      <c r="Q459" s="12">
        <v>44124</v>
      </c>
      <c r="R459" s="10">
        <v>28.26</v>
      </c>
      <c r="S459" s="12">
        <v>44124</v>
      </c>
      <c r="T459" s="10">
        <v>12.35</v>
      </c>
      <c r="U459" s="109">
        <v>44124</v>
      </c>
      <c r="V459" s="10">
        <v>13.52</v>
      </c>
      <c r="Y459" s="3"/>
    </row>
    <row r="460" spans="1:25">
      <c r="A460" s="12">
        <v>44125</v>
      </c>
      <c r="B460" s="10">
        <v>33.4</v>
      </c>
      <c r="C460" s="12">
        <v>44125</v>
      </c>
      <c r="D460" s="10">
        <v>24.418500000000002</v>
      </c>
      <c r="E460" s="12">
        <v>44125</v>
      </c>
      <c r="F460" s="10">
        <v>56.12</v>
      </c>
      <c r="G460" s="12">
        <v>44125</v>
      </c>
      <c r="H460" s="10">
        <v>29.87</v>
      </c>
      <c r="I460" s="12">
        <v>44125</v>
      </c>
      <c r="J460" s="10">
        <v>33.67</v>
      </c>
      <c r="K460" s="12">
        <v>44125</v>
      </c>
      <c r="L460" s="10">
        <v>22.48</v>
      </c>
      <c r="M460" s="12">
        <v>44125</v>
      </c>
      <c r="N460" s="10">
        <v>25.49</v>
      </c>
      <c r="O460" s="12">
        <v>44125</v>
      </c>
      <c r="P460" s="10">
        <v>18.39</v>
      </c>
      <c r="Q460" s="12">
        <v>44125</v>
      </c>
      <c r="R460" s="10">
        <v>28.27</v>
      </c>
      <c r="S460" s="12">
        <v>44125</v>
      </c>
      <c r="T460" s="10">
        <v>12.36</v>
      </c>
      <c r="U460" s="109">
        <v>44125</v>
      </c>
      <c r="V460" s="10">
        <v>13.52</v>
      </c>
      <c r="Y460" s="3"/>
    </row>
    <row r="461" spans="1:25">
      <c r="A461" s="12">
        <v>44126</v>
      </c>
      <c r="B461" s="10">
        <v>33.31</v>
      </c>
      <c r="C461" s="12">
        <v>44126</v>
      </c>
      <c r="D461" s="10">
        <v>24.52</v>
      </c>
      <c r="E461" s="12">
        <v>44126</v>
      </c>
      <c r="F461" s="10">
        <v>56.42</v>
      </c>
      <c r="G461" s="12">
        <v>44126</v>
      </c>
      <c r="H461" s="10">
        <v>29.88</v>
      </c>
      <c r="I461" s="12">
        <v>44126</v>
      </c>
      <c r="J461" s="10">
        <v>33.65</v>
      </c>
      <c r="K461" s="12">
        <v>44126</v>
      </c>
      <c r="L461" s="10">
        <v>22.44</v>
      </c>
      <c r="M461" s="12">
        <v>44126</v>
      </c>
      <c r="N461" s="10">
        <v>25.42</v>
      </c>
      <c r="O461" s="12">
        <v>44126</v>
      </c>
      <c r="P461" s="10">
        <v>18.420000000000002</v>
      </c>
      <c r="Q461" s="12">
        <v>44126</v>
      </c>
      <c r="R461" s="10">
        <v>28.26</v>
      </c>
      <c r="S461" s="12">
        <v>44126</v>
      </c>
      <c r="T461" s="10">
        <v>12.33</v>
      </c>
      <c r="U461" s="109">
        <v>44126</v>
      </c>
      <c r="V461" s="10">
        <v>13.47</v>
      </c>
      <c r="Y461" s="3"/>
    </row>
    <row r="462" spans="1:25">
      <c r="A462" s="12">
        <v>44127</v>
      </c>
      <c r="B462" s="10">
        <v>33.35</v>
      </c>
      <c r="C462" s="12">
        <v>44127</v>
      </c>
      <c r="D462" s="10">
        <v>24.594999999999999</v>
      </c>
      <c r="E462" s="12">
        <v>44127</v>
      </c>
      <c r="F462" s="10">
        <v>56.55</v>
      </c>
      <c r="G462" s="12">
        <v>44127</v>
      </c>
      <c r="H462" s="10">
        <v>30.06</v>
      </c>
      <c r="I462" s="12">
        <v>44127</v>
      </c>
      <c r="J462" s="10">
        <v>33.82</v>
      </c>
      <c r="K462" s="12">
        <v>44127</v>
      </c>
      <c r="L462" s="10">
        <v>22.48</v>
      </c>
      <c r="M462" s="12">
        <v>44127</v>
      </c>
      <c r="N462" s="10">
        <v>25.5</v>
      </c>
      <c r="O462" s="12">
        <v>44127</v>
      </c>
      <c r="P462" s="10">
        <v>18.45</v>
      </c>
      <c r="Q462" s="12">
        <v>44127</v>
      </c>
      <c r="R462" s="10">
        <v>28.27</v>
      </c>
      <c r="S462" s="12">
        <v>44127</v>
      </c>
      <c r="T462" s="10">
        <v>12.34</v>
      </c>
      <c r="U462" s="109">
        <v>44127</v>
      </c>
      <c r="V462" s="10">
        <v>13.48</v>
      </c>
      <c r="Y462" s="3"/>
    </row>
    <row r="463" spans="1:25">
      <c r="A463" s="12">
        <v>44130</v>
      </c>
      <c r="B463" s="10">
        <v>33.270000000000003</v>
      </c>
      <c r="C463" s="12">
        <v>44130</v>
      </c>
      <c r="D463" s="10">
        <v>24.265000000000001</v>
      </c>
      <c r="E463" s="12">
        <v>44130</v>
      </c>
      <c r="F463" s="10">
        <v>55.78</v>
      </c>
      <c r="G463" s="12">
        <v>44130</v>
      </c>
      <c r="H463" s="10">
        <v>29.65</v>
      </c>
      <c r="I463" s="12">
        <v>44130</v>
      </c>
      <c r="J463" s="10">
        <v>33.549999999999997</v>
      </c>
      <c r="K463" s="12">
        <v>44130</v>
      </c>
      <c r="L463" s="10">
        <v>22.42</v>
      </c>
      <c r="M463" s="12">
        <v>44130</v>
      </c>
      <c r="N463" s="10">
        <v>25.48</v>
      </c>
      <c r="O463" s="12">
        <v>44130</v>
      </c>
      <c r="P463" s="10">
        <v>18.260000000000002</v>
      </c>
      <c r="Q463" s="12">
        <v>44130</v>
      </c>
      <c r="R463" s="10">
        <v>28.2</v>
      </c>
      <c r="S463" s="12">
        <v>44130</v>
      </c>
      <c r="T463" s="10">
        <v>12.35</v>
      </c>
      <c r="U463" s="109">
        <v>44130</v>
      </c>
      <c r="V463" s="10">
        <v>13.38</v>
      </c>
      <c r="Y463" s="3"/>
    </row>
    <row r="464" spans="1:25">
      <c r="A464" s="12">
        <v>44131</v>
      </c>
      <c r="B464" s="10">
        <v>33.33</v>
      </c>
      <c r="C464" s="12">
        <v>44131</v>
      </c>
      <c r="D464" s="10">
        <v>24.14</v>
      </c>
      <c r="E464" s="12">
        <v>44131</v>
      </c>
      <c r="F464" s="10">
        <v>55.49</v>
      </c>
      <c r="G464" s="12">
        <v>44131</v>
      </c>
      <c r="H464" s="10">
        <v>29.36</v>
      </c>
      <c r="I464" s="12">
        <v>44131</v>
      </c>
      <c r="J464" s="10">
        <v>33.65</v>
      </c>
      <c r="K464" s="12">
        <v>44131</v>
      </c>
      <c r="L464" s="10">
        <v>22.44</v>
      </c>
      <c r="M464" s="12">
        <v>44131</v>
      </c>
      <c r="N464" s="10">
        <v>25.58</v>
      </c>
      <c r="O464" s="12">
        <v>44131</v>
      </c>
      <c r="P464" s="10">
        <v>18.245000000000001</v>
      </c>
      <c r="Q464" s="12">
        <v>44131</v>
      </c>
      <c r="R464" s="10">
        <v>28.21</v>
      </c>
      <c r="S464" s="12">
        <v>44131</v>
      </c>
      <c r="T464" s="10">
        <v>12.36</v>
      </c>
      <c r="U464" s="109">
        <v>44131</v>
      </c>
      <c r="V464" s="10">
        <v>13.47</v>
      </c>
      <c r="Y464" s="3"/>
    </row>
    <row r="465" spans="1:25">
      <c r="A465" s="12">
        <v>44132</v>
      </c>
      <c r="B465" s="10">
        <v>33.32</v>
      </c>
      <c r="C465" s="12">
        <v>44132</v>
      </c>
      <c r="D465" s="10">
        <v>23.54</v>
      </c>
      <c r="E465" s="12">
        <v>44132</v>
      </c>
      <c r="F465" s="10">
        <v>54.16</v>
      </c>
      <c r="G465" s="12">
        <v>44132</v>
      </c>
      <c r="H465" s="10">
        <v>28.75</v>
      </c>
      <c r="I465" s="12">
        <v>44132</v>
      </c>
      <c r="J465" s="10">
        <v>33.14</v>
      </c>
      <c r="K465" s="12">
        <v>44132</v>
      </c>
      <c r="L465" s="10">
        <v>22.4</v>
      </c>
      <c r="M465" s="12">
        <v>44132</v>
      </c>
      <c r="N465" s="10">
        <v>25.46</v>
      </c>
      <c r="O465" s="12">
        <v>44132</v>
      </c>
      <c r="P465" s="10">
        <v>18.059999999999999</v>
      </c>
      <c r="Q465" s="12">
        <v>44132</v>
      </c>
      <c r="R465" s="10">
        <v>28.2</v>
      </c>
      <c r="S465" s="12">
        <v>44132</v>
      </c>
      <c r="T465" s="10">
        <v>12.36</v>
      </c>
      <c r="U465" s="109">
        <v>44132</v>
      </c>
      <c r="V465" s="10">
        <v>13.38</v>
      </c>
      <c r="Y465" s="3"/>
    </row>
    <row r="466" spans="1:25">
      <c r="A466" s="12">
        <v>44133</v>
      </c>
      <c r="B466" s="10">
        <v>33.22</v>
      </c>
      <c r="C466" s="12">
        <v>44133</v>
      </c>
      <c r="D466" s="10">
        <v>23.62</v>
      </c>
      <c r="E466" s="12">
        <v>44133</v>
      </c>
      <c r="F466" s="10">
        <v>54.92</v>
      </c>
      <c r="G466" s="12">
        <v>44133</v>
      </c>
      <c r="H466" s="10">
        <v>28.93</v>
      </c>
      <c r="I466" s="12">
        <v>44133</v>
      </c>
      <c r="J466" s="10">
        <v>33.450000000000003</v>
      </c>
      <c r="K466" s="12">
        <v>44133</v>
      </c>
      <c r="L466" s="10">
        <v>22.38</v>
      </c>
      <c r="M466" s="12">
        <v>44133</v>
      </c>
      <c r="N466" s="10">
        <v>25.41</v>
      </c>
      <c r="O466" s="12">
        <v>44133</v>
      </c>
      <c r="P466" s="10">
        <v>18.13</v>
      </c>
      <c r="Q466" s="12">
        <v>44133</v>
      </c>
      <c r="R466" s="10">
        <v>28.19</v>
      </c>
      <c r="S466" s="12">
        <v>44133</v>
      </c>
      <c r="T466" s="10">
        <v>12.32</v>
      </c>
      <c r="U466" s="109">
        <v>44133</v>
      </c>
      <c r="V466" s="10">
        <v>13.62</v>
      </c>
      <c r="Y466" s="3"/>
    </row>
    <row r="467" spans="1:25">
      <c r="A467" s="12">
        <v>44134</v>
      </c>
      <c r="B467" s="10">
        <v>33.125</v>
      </c>
      <c r="C467" s="12">
        <v>44134</v>
      </c>
      <c r="D467" s="10">
        <v>23.53</v>
      </c>
      <c r="E467" s="12">
        <v>44134</v>
      </c>
      <c r="F467" s="10">
        <v>54.21</v>
      </c>
      <c r="G467" s="12">
        <v>44134</v>
      </c>
      <c r="H467" s="10">
        <v>28.81</v>
      </c>
      <c r="I467" s="12">
        <v>44134</v>
      </c>
      <c r="J467" s="10">
        <v>33.08</v>
      </c>
      <c r="K467" s="12">
        <v>44134</v>
      </c>
      <c r="L467" s="10">
        <v>22.24</v>
      </c>
      <c r="M467" s="12">
        <v>44134</v>
      </c>
      <c r="N467" s="10">
        <v>25.3</v>
      </c>
      <c r="O467" s="12">
        <v>44134</v>
      </c>
      <c r="P467" s="10">
        <v>18.14</v>
      </c>
      <c r="Q467" s="12">
        <v>44134</v>
      </c>
      <c r="R467" s="10">
        <v>28.17</v>
      </c>
      <c r="S467" s="12">
        <v>44134</v>
      </c>
      <c r="T467" s="10">
        <v>12.27</v>
      </c>
      <c r="U467" s="109">
        <v>44134</v>
      </c>
      <c r="V467" s="10">
        <v>13.46</v>
      </c>
      <c r="Y467" s="3"/>
    </row>
    <row r="468" spans="1:25">
      <c r="A468" s="12">
        <v>44137</v>
      </c>
      <c r="B468" s="10">
        <v>33.21</v>
      </c>
      <c r="C468" s="12">
        <v>44137</v>
      </c>
      <c r="D468" s="10">
        <v>23.62</v>
      </c>
      <c r="E468" s="12">
        <v>44137</v>
      </c>
      <c r="F468" s="10">
        <v>54.32</v>
      </c>
      <c r="G468" s="12">
        <v>44137</v>
      </c>
      <c r="H468" s="10">
        <v>28.94</v>
      </c>
      <c r="I468" s="12">
        <v>44137</v>
      </c>
      <c r="J468" s="10">
        <v>33.32</v>
      </c>
      <c r="K468" s="12">
        <v>44137</v>
      </c>
      <c r="L468" s="10">
        <v>22.36</v>
      </c>
      <c r="M468" s="12">
        <v>44137</v>
      </c>
      <c r="N468" s="10">
        <v>25.38</v>
      </c>
      <c r="O468" s="12">
        <v>44137</v>
      </c>
      <c r="P468" s="10">
        <v>18.2</v>
      </c>
      <c r="Q468" s="12">
        <v>44137</v>
      </c>
      <c r="R468" s="10">
        <v>28.19</v>
      </c>
      <c r="S468" s="12">
        <v>44137</v>
      </c>
      <c r="T468" s="10">
        <v>12.29</v>
      </c>
      <c r="U468" s="109">
        <v>44137</v>
      </c>
      <c r="V468" s="10">
        <v>13.5</v>
      </c>
      <c r="Y468" s="3"/>
    </row>
    <row r="469" spans="1:25">
      <c r="A469" s="12">
        <v>44138</v>
      </c>
      <c r="B469" s="10">
        <v>33.11</v>
      </c>
      <c r="C469" s="12">
        <v>44138</v>
      </c>
      <c r="D469" s="10">
        <v>23.988399999999999</v>
      </c>
      <c r="E469" s="12">
        <v>44138</v>
      </c>
      <c r="F469" s="10">
        <v>55.09</v>
      </c>
      <c r="G469" s="12">
        <v>44138</v>
      </c>
      <c r="H469" s="10">
        <v>29.45</v>
      </c>
      <c r="I469" s="12">
        <v>44138</v>
      </c>
      <c r="J469" s="10">
        <v>33.26</v>
      </c>
      <c r="K469" s="12">
        <v>44138</v>
      </c>
      <c r="L469" s="10">
        <v>22.3</v>
      </c>
      <c r="M469" s="12">
        <v>44138</v>
      </c>
      <c r="N469" s="10">
        <v>25.38</v>
      </c>
      <c r="O469" s="12">
        <v>44138</v>
      </c>
      <c r="P469" s="10">
        <v>18.37</v>
      </c>
      <c r="Q469" s="12">
        <v>44138</v>
      </c>
      <c r="R469" s="10">
        <v>28.18</v>
      </c>
      <c r="S469" s="12">
        <v>44138</v>
      </c>
      <c r="T469" s="10">
        <v>12.27</v>
      </c>
      <c r="U469" s="109">
        <v>44138</v>
      </c>
      <c r="V469" s="10">
        <v>13.47</v>
      </c>
      <c r="Y469" s="3"/>
    </row>
    <row r="470" spans="1:25">
      <c r="A470" s="12">
        <v>44139</v>
      </c>
      <c r="B470" s="10">
        <v>33.31</v>
      </c>
      <c r="C470" s="12">
        <v>44139</v>
      </c>
      <c r="D470" s="10">
        <v>24.09</v>
      </c>
      <c r="E470" s="12">
        <v>44139</v>
      </c>
      <c r="F470" s="10">
        <v>56.26</v>
      </c>
      <c r="G470" s="12">
        <v>44139</v>
      </c>
      <c r="H470" s="10">
        <v>29.79</v>
      </c>
      <c r="I470" s="12">
        <v>44139</v>
      </c>
      <c r="J470" s="10">
        <v>34.29</v>
      </c>
      <c r="K470" s="12">
        <v>44139</v>
      </c>
      <c r="L470" s="10">
        <v>22.42</v>
      </c>
      <c r="M470" s="12">
        <v>44139</v>
      </c>
      <c r="N470" s="10">
        <v>25.74</v>
      </c>
      <c r="O470" s="12">
        <v>44139</v>
      </c>
      <c r="P470" s="10">
        <v>18.510000000000002</v>
      </c>
      <c r="Q470" s="12">
        <v>44139</v>
      </c>
      <c r="R470" s="10">
        <v>28.18</v>
      </c>
      <c r="S470" s="12">
        <v>44139</v>
      </c>
      <c r="T470" s="10">
        <v>12.35</v>
      </c>
      <c r="U470" s="109">
        <v>44139</v>
      </c>
      <c r="V470" s="10">
        <v>13.74</v>
      </c>
      <c r="Y470" s="3"/>
    </row>
    <row r="471" spans="1:25">
      <c r="A471" s="12">
        <v>44140</v>
      </c>
      <c r="B471" s="10">
        <v>33.344999999999999</v>
      </c>
      <c r="C471" s="12">
        <v>44140</v>
      </c>
      <c r="D471" s="10">
        <v>24.49</v>
      </c>
      <c r="E471" s="12">
        <v>44140</v>
      </c>
      <c r="F471" s="10">
        <v>57</v>
      </c>
      <c r="G471" s="12">
        <v>44140</v>
      </c>
      <c r="H471" s="10">
        <v>30.29</v>
      </c>
      <c r="I471" s="12">
        <v>44140</v>
      </c>
      <c r="J471" s="10">
        <v>34.65</v>
      </c>
      <c r="K471" s="12">
        <v>44140</v>
      </c>
      <c r="L471" s="10">
        <v>22.49</v>
      </c>
      <c r="M471" s="12">
        <v>44140</v>
      </c>
      <c r="N471" s="10">
        <v>25.86</v>
      </c>
      <c r="O471" s="12">
        <v>44140</v>
      </c>
      <c r="P471" s="10">
        <v>18.52</v>
      </c>
      <c r="Q471" s="12">
        <v>44140</v>
      </c>
      <c r="R471" s="10">
        <v>28.19</v>
      </c>
      <c r="S471" s="12">
        <v>44140</v>
      </c>
      <c r="T471" s="10">
        <v>12.36</v>
      </c>
      <c r="U471" s="109">
        <v>44140</v>
      </c>
      <c r="V471" s="10">
        <v>14.05</v>
      </c>
      <c r="Y471" s="3"/>
    </row>
    <row r="472" spans="1:25">
      <c r="A472" s="12">
        <v>44141</v>
      </c>
      <c r="B472" s="10">
        <v>33.299999999999997</v>
      </c>
      <c r="C472" s="12">
        <v>44141</v>
      </c>
      <c r="D472" s="10">
        <v>24.46</v>
      </c>
      <c r="E472" s="12">
        <v>44141</v>
      </c>
      <c r="F472" s="10">
        <v>56.92</v>
      </c>
      <c r="G472" s="12">
        <v>44141</v>
      </c>
      <c r="H472" s="10">
        <v>30.38</v>
      </c>
      <c r="I472" s="12">
        <v>44141</v>
      </c>
      <c r="J472" s="10">
        <v>34.78</v>
      </c>
      <c r="K472" s="12">
        <v>44141</v>
      </c>
      <c r="L472" s="10">
        <v>22.48</v>
      </c>
      <c r="M472" s="12">
        <v>44141</v>
      </c>
      <c r="N472" s="10">
        <v>25.78</v>
      </c>
      <c r="O472" s="12">
        <v>44141</v>
      </c>
      <c r="P472" s="10">
        <v>18.61</v>
      </c>
      <c r="Q472" s="12">
        <v>44141</v>
      </c>
      <c r="R472" s="10">
        <v>28.19</v>
      </c>
      <c r="S472" s="12">
        <v>44141</v>
      </c>
      <c r="T472" s="10">
        <v>12.34</v>
      </c>
      <c r="U472" s="109">
        <v>44141</v>
      </c>
      <c r="V472" s="10">
        <v>14.12</v>
      </c>
      <c r="Y472" s="3"/>
    </row>
    <row r="473" spans="1:25">
      <c r="A473" s="12">
        <v>44144</v>
      </c>
      <c r="B473" s="10">
        <v>33.14</v>
      </c>
      <c r="C473" s="12">
        <v>44144</v>
      </c>
      <c r="D473" s="10">
        <v>24.802600000000002</v>
      </c>
      <c r="E473" s="12">
        <v>44144</v>
      </c>
      <c r="F473" s="10">
        <v>57.47</v>
      </c>
      <c r="G473" s="12">
        <v>44144</v>
      </c>
      <c r="H473" s="10">
        <v>31.16</v>
      </c>
      <c r="I473" s="12">
        <v>44144</v>
      </c>
      <c r="J473" s="10">
        <v>34.94</v>
      </c>
      <c r="K473" s="12">
        <v>44144</v>
      </c>
      <c r="L473" s="10">
        <v>22.43</v>
      </c>
      <c r="M473" s="12">
        <v>44144</v>
      </c>
      <c r="N473" s="10">
        <v>25.58</v>
      </c>
      <c r="O473" s="12">
        <v>44144</v>
      </c>
      <c r="P473" s="10">
        <v>18.72</v>
      </c>
      <c r="Q473" s="12">
        <v>44144</v>
      </c>
      <c r="R473" s="10">
        <v>28.17</v>
      </c>
      <c r="S473" s="12">
        <v>44144</v>
      </c>
      <c r="T473" s="10">
        <v>12.31</v>
      </c>
      <c r="U473" s="109">
        <v>44144</v>
      </c>
      <c r="V473" s="10">
        <v>14.18</v>
      </c>
      <c r="Y473" s="3"/>
    </row>
    <row r="474" spans="1:25">
      <c r="A474" s="12">
        <v>44145</v>
      </c>
      <c r="B474" s="10">
        <v>33.049999999999997</v>
      </c>
      <c r="C474" s="12">
        <v>44145</v>
      </c>
      <c r="D474" s="10">
        <v>25.13</v>
      </c>
      <c r="E474" s="12">
        <v>44145</v>
      </c>
      <c r="F474" s="10">
        <v>57.47</v>
      </c>
      <c r="G474" s="12">
        <v>44145</v>
      </c>
      <c r="H474" s="10">
        <v>31.41</v>
      </c>
      <c r="I474" s="12">
        <v>44145</v>
      </c>
      <c r="J474" s="10">
        <v>34.590000000000003</v>
      </c>
      <c r="K474" s="12">
        <v>44145</v>
      </c>
      <c r="L474" s="10">
        <v>22.45</v>
      </c>
      <c r="M474" s="12">
        <v>44145</v>
      </c>
      <c r="N474" s="10">
        <v>25.52</v>
      </c>
      <c r="O474" s="12">
        <v>44145</v>
      </c>
      <c r="P474" s="10">
        <v>18.684999999999999</v>
      </c>
      <c r="Q474" s="12">
        <v>44145</v>
      </c>
      <c r="R474" s="10">
        <v>28.18</v>
      </c>
      <c r="S474" s="12">
        <v>44145</v>
      </c>
      <c r="T474" s="10">
        <v>12.3</v>
      </c>
      <c r="U474" s="109">
        <v>44145</v>
      </c>
      <c r="V474" s="10">
        <v>13.87</v>
      </c>
      <c r="Y474" s="3"/>
    </row>
    <row r="475" spans="1:25">
      <c r="A475" s="12">
        <v>44146</v>
      </c>
      <c r="B475" s="10">
        <v>33.08</v>
      </c>
      <c r="C475" s="12">
        <v>44146</v>
      </c>
      <c r="D475" s="10">
        <v>25.375</v>
      </c>
      <c r="E475" s="12">
        <v>44146</v>
      </c>
      <c r="F475" s="10">
        <v>58.06</v>
      </c>
      <c r="G475" s="12">
        <v>44146</v>
      </c>
      <c r="H475" s="10">
        <v>31.75</v>
      </c>
      <c r="I475" s="12">
        <v>44146</v>
      </c>
      <c r="J475" s="10">
        <v>34.89</v>
      </c>
      <c r="K475" s="12">
        <v>44146</v>
      </c>
      <c r="L475" s="10">
        <v>22.42</v>
      </c>
      <c r="M475" s="12">
        <v>44146</v>
      </c>
      <c r="N475" s="10">
        <v>25.57</v>
      </c>
      <c r="O475" s="12">
        <v>44146</v>
      </c>
      <c r="P475" s="10">
        <v>18.66</v>
      </c>
      <c r="Q475" s="12">
        <v>44146</v>
      </c>
      <c r="R475" s="10">
        <v>28.17</v>
      </c>
      <c r="S475" s="12">
        <v>44146</v>
      </c>
      <c r="T475" s="10">
        <v>12.3</v>
      </c>
      <c r="U475" s="109">
        <v>44146</v>
      </c>
      <c r="V475" s="10">
        <v>13.82</v>
      </c>
      <c r="Y475" s="3"/>
    </row>
    <row r="476" spans="1:25">
      <c r="A476" s="12">
        <v>44147</v>
      </c>
      <c r="B476" s="10">
        <v>33.22</v>
      </c>
      <c r="C476" s="12">
        <v>44147</v>
      </c>
      <c r="D476" s="10">
        <v>25.08</v>
      </c>
      <c r="E476" s="12">
        <v>44147</v>
      </c>
      <c r="F476" s="10">
        <v>57.8</v>
      </c>
      <c r="G476" s="12">
        <v>44147</v>
      </c>
      <c r="H476" s="10">
        <v>31.48</v>
      </c>
      <c r="I476" s="12">
        <v>44147</v>
      </c>
      <c r="J476" s="10">
        <v>34.81</v>
      </c>
      <c r="K476" s="12">
        <v>44147</v>
      </c>
      <c r="L476" s="10">
        <v>22.5</v>
      </c>
      <c r="M476" s="12">
        <v>44147</v>
      </c>
      <c r="N476" s="10">
        <v>25.67</v>
      </c>
      <c r="O476" s="12">
        <v>44147</v>
      </c>
      <c r="P476" s="10">
        <v>18.600000000000001</v>
      </c>
      <c r="Q476" s="12">
        <v>44147</v>
      </c>
      <c r="R476" s="10">
        <v>28.2</v>
      </c>
      <c r="S476" s="12">
        <v>44147</v>
      </c>
      <c r="T476" s="10">
        <v>12.33</v>
      </c>
      <c r="U476" s="109">
        <v>44147</v>
      </c>
      <c r="V476" s="10">
        <v>13.87</v>
      </c>
      <c r="Y476" s="3"/>
    </row>
    <row r="477" spans="1:25">
      <c r="A477" s="12">
        <v>44148</v>
      </c>
      <c r="B477" s="10">
        <v>33.21</v>
      </c>
      <c r="C477" s="12">
        <v>44148</v>
      </c>
      <c r="D477" s="10">
        <v>25.2</v>
      </c>
      <c r="E477" s="12">
        <v>44148</v>
      </c>
      <c r="F477" s="10">
        <v>58.64</v>
      </c>
      <c r="G477" s="12">
        <v>44148</v>
      </c>
      <c r="H477" s="10">
        <v>31.94</v>
      </c>
      <c r="I477" s="12">
        <v>44148</v>
      </c>
      <c r="J477" s="10">
        <v>35.299999999999997</v>
      </c>
      <c r="K477" s="12">
        <v>44148</v>
      </c>
      <c r="L477" s="10">
        <v>22.49</v>
      </c>
      <c r="M477" s="12">
        <v>44148</v>
      </c>
      <c r="N477" s="10">
        <v>25.69</v>
      </c>
      <c r="O477" s="12">
        <v>44148</v>
      </c>
      <c r="P477" s="10">
        <v>18.63</v>
      </c>
      <c r="Q477" s="12">
        <v>44148</v>
      </c>
      <c r="R477" s="10">
        <v>28.16</v>
      </c>
      <c r="S477" s="12">
        <v>44148</v>
      </c>
      <c r="T477" s="10">
        <v>12.33</v>
      </c>
      <c r="U477" s="109">
        <v>44148</v>
      </c>
      <c r="V477" s="10">
        <v>14.11</v>
      </c>
      <c r="Y477" s="3"/>
    </row>
    <row r="478" spans="1:25">
      <c r="A478" s="12">
        <v>44151</v>
      </c>
      <c r="B478" s="10">
        <v>33.18</v>
      </c>
      <c r="C478" s="12">
        <v>44151</v>
      </c>
      <c r="D478" s="10">
        <v>25.53</v>
      </c>
      <c r="E478" s="12">
        <v>44151</v>
      </c>
      <c r="F478" s="10">
        <v>59.11</v>
      </c>
      <c r="G478" s="12">
        <v>44151</v>
      </c>
      <c r="H478" s="10">
        <v>32.17</v>
      </c>
      <c r="I478" s="12">
        <v>44151</v>
      </c>
      <c r="J478" s="10">
        <v>35.630000000000003</v>
      </c>
      <c r="K478" s="12">
        <v>44151</v>
      </c>
      <c r="L478" s="10">
        <v>22.5</v>
      </c>
      <c r="M478" s="12">
        <v>44151</v>
      </c>
      <c r="N478" s="10">
        <v>25.79</v>
      </c>
      <c r="O478" s="12">
        <v>44151</v>
      </c>
      <c r="P478" s="10">
        <v>18.75</v>
      </c>
      <c r="Q478" s="12">
        <v>44151</v>
      </c>
      <c r="R478" s="10">
        <v>28.21</v>
      </c>
      <c r="S478" s="12">
        <v>44151</v>
      </c>
      <c r="T478" s="10">
        <v>12.33</v>
      </c>
      <c r="U478" s="109">
        <v>44151</v>
      </c>
      <c r="V478" s="10">
        <v>14.2</v>
      </c>
      <c r="Y478" s="3"/>
    </row>
    <row r="479" spans="1:25">
      <c r="A479" s="12">
        <v>44152</v>
      </c>
      <c r="B479" s="10">
        <v>33.270000000000003</v>
      </c>
      <c r="C479" s="12">
        <v>44152</v>
      </c>
      <c r="D479" s="10">
        <v>25.62</v>
      </c>
      <c r="E479" s="12">
        <v>44152</v>
      </c>
      <c r="F479" s="10">
        <v>58.85</v>
      </c>
      <c r="G479" s="12">
        <v>44152</v>
      </c>
      <c r="H479" s="10">
        <v>32.14</v>
      </c>
      <c r="I479" s="12">
        <v>44152</v>
      </c>
      <c r="J479" s="10">
        <v>35.6</v>
      </c>
      <c r="K479" s="12">
        <v>44152</v>
      </c>
      <c r="L479" s="10">
        <v>22.54</v>
      </c>
      <c r="M479" s="12">
        <v>44152</v>
      </c>
      <c r="N479" s="10">
        <v>25.87</v>
      </c>
      <c r="O479" s="12">
        <v>44152</v>
      </c>
      <c r="P479" s="10">
        <v>18.739999999999998</v>
      </c>
      <c r="Q479" s="12">
        <v>44152</v>
      </c>
      <c r="R479" s="10">
        <v>28.2</v>
      </c>
      <c r="S479" s="12">
        <v>44152</v>
      </c>
      <c r="T479" s="10">
        <v>12.36</v>
      </c>
      <c r="U479" s="109">
        <v>44152</v>
      </c>
      <c r="V479" s="10">
        <v>14.12</v>
      </c>
      <c r="Y479" s="3"/>
    </row>
    <row r="480" spans="1:25">
      <c r="A480" s="12">
        <v>44153</v>
      </c>
      <c r="B480" s="10">
        <v>33.26</v>
      </c>
      <c r="C480" s="12">
        <v>44153</v>
      </c>
      <c r="D480" s="10">
        <v>25.55</v>
      </c>
      <c r="E480" s="12">
        <v>44153</v>
      </c>
      <c r="F480" s="10">
        <v>58.09</v>
      </c>
      <c r="G480" s="12">
        <v>44153</v>
      </c>
      <c r="H480" s="10">
        <v>31.97</v>
      </c>
      <c r="I480" s="12">
        <v>44153</v>
      </c>
      <c r="J480" s="10">
        <v>35.44</v>
      </c>
      <c r="K480" s="12">
        <v>44153</v>
      </c>
      <c r="L480" s="10">
        <v>22.57</v>
      </c>
      <c r="M480" s="12">
        <v>44153</v>
      </c>
      <c r="N480" s="10">
        <v>25.91</v>
      </c>
      <c r="O480" s="12">
        <v>44153</v>
      </c>
      <c r="P480" s="10">
        <v>18.68</v>
      </c>
      <c r="Q480" s="12">
        <v>44153</v>
      </c>
      <c r="R480" s="10">
        <v>28.21</v>
      </c>
      <c r="S480" s="12">
        <v>44153</v>
      </c>
      <c r="T480" s="10">
        <v>12.36</v>
      </c>
      <c r="U480" s="109">
        <v>44153</v>
      </c>
      <c r="V480" s="10">
        <v>14.09</v>
      </c>
      <c r="Y480" s="3"/>
    </row>
    <row r="481" spans="1:25">
      <c r="A481" s="12">
        <v>44154</v>
      </c>
      <c r="B481" s="10">
        <v>33.33</v>
      </c>
      <c r="C481" s="12">
        <v>44154</v>
      </c>
      <c r="D481" s="10">
        <v>25.61</v>
      </c>
      <c r="E481" s="12">
        <v>44154</v>
      </c>
      <c r="F481" s="10">
        <v>58.28</v>
      </c>
      <c r="G481" s="12">
        <v>44154</v>
      </c>
      <c r="H481" s="10">
        <v>32.1</v>
      </c>
      <c r="I481" s="12">
        <v>44154</v>
      </c>
      <c r="J481" s="10">
        <v>35.43</v>
      </c>
      <c r="K481" s="12">
        <v>44154</v>
      </c>
      <c r="L481" s="10">
        <v>22.59</v>
      </c>
      <c r="M481" s="12">
        <v>44154</v>
      </c>
      <c r="N481" s="10">
        <v>26.06</v>
      </c>
      <c r="O481" s="12">
        <v>44154</v>
      </c>
      <c r="P481" s="10">
        <v>18.7</v>
      </c>
      <c r="Q481" s="12">
        <v>44154</v>
      </c>
      <c r="R481" s="10">
        <v>28.2</v>
      </c>
      <c r="S481" s="12">
        <v>44154</v>
      </c>
      <c r="T481" s="10">
        <v>12.39</v>
      </c>
      <c r="U481" s="109">
        <v>44154</v>
      </c>
      <c r="V481" s="10">
        <v>14.15</v>
      </c>
      <c r="Y481" s="3"/>
    </row>
    <row r="482" spans="1:25">
      <c r="A482" s="12">
        <v>44155</v>
      </c>
      <c r="B482" s="10">
        <v>33.43</v>
      </c>
      <c r="C482" s="12">
        <v>44155</v>
      </c>
      <c r="D482" s="10">
        <v>25.76</v>
      </c>
      <c r="E482" s="12">
        <v>44155</v>
      </c>
      <c r="F482" s="10">
        <v>57.851799999999997</v>
      </c>
      <c r="G482" s="12">
        <v>44155</v>
      </c>
      <c r="H482" s="10">
        <v>32.299999999999997</v>
      </c>
      <c r="I482" s="12">
        <v>44155</v>
      </c>
      <c r="J482" s="10">
        <v>35.700000000000003</v>
      </c>
      <c r="K482" s="12">
        <v>44155</v>
      </c>
      <c r="L482" s="10">
        <v>22.614999999999998</v>
      </c>
      <c r="M482" s="12">
        <v>44155</v>
      </c>
      <c r="N482" s="10">
        <v>26.02</v>
      </c>
      <c r="O482" s="12">
        <v>44155</v>
      </c>
      <c r="P482" s="10">
        <v>18.690000000000001</v>
      </c>
      <c r="Q482" s="12">
        <v>44155</v>
      </c>
      <c r="R482" s="10">
        <v>28.2</v>
      </c>
      <c r="S482" s="12">
        <v>44155</v>
      </c>
      <c r="T482" s="10">
        <v>12.42</v>
      </c>
      <c r="U482" s="109">
        <v>44155</v>
      </c>
      <c r="V482" s="10">
        <v>14.31</v>
      </c>
      <c r="Y482" s="3"/>
    </row>
    <row r="483" spans="1:25">
      <c r="A483" s="12">
        <v>44158</v>
      </c>
      <c r="B483" s="10">
        <v>33.369999999999997</v>
      </c>
      <c r="C483" s="12">
        <v>44158</v>
      </c>
      <c r="D483" s="10">
        <v>25.89</v>
      </c>
      <c r="E483" s="12">
        <v>44158</v>
      </c>
      <c r="F483" s="10">
        <v>58.25</v>
      </c>
      <c r="G483" s="12">
        <v>44158</v>
      </c>
      <c r="H483" s="10">
        <v>32.24</v>
      </c>
      <c r="I483" s="12">
        <v>44158</v>
      </c>
      <c r="J483" s="10">
        <v>35.79</v>
      </c>
      <c r="K483" s="12">
        <v>44158</v>
      </c>
      <c r="L483" s="10">
        <v>22.58</v>
      </c>
      <c r="M483" s="12">
        <v>44158</v>
      </c>
      <c r="N483" s="10">
        <v>26.06</v>
      </c>
      <c r="O483" s="12">
        <v>44158</v>
      </c>
      <c r="P483" s="10">
        <v>18.68</v>
      </c>
      <c r="Q483" s="12">
        <v>44158</v>
      </c>
      <c r="R483" s="10">
        <v>28.21</v>
      </c>
      <c r="S483" s="12">
        <v>44158</v>
      </c>
      <c r="T483" s="10">
        <v>12.4</v>
      </c>
      <c r="U483" s="109">
        <v>44158</v>
      </c>
      <c r="V483" s="10">
        <v>14.43</v>
      </c>
      <c r="Y483" s="3"/>
    </row>
    <row r="484" spans="1:25">
      <c r="A484" s="12">
        <v>44159</v>
      </c>
      <c r="B484" s="10">
        <v>33.26</v>
      </c>
      <c r="C484" s="12">
        <v>44159</v>
      </c>
      <c r="D484" s="10">
        <v>25.97</v>
      </c>
      <c r="E484" s="12">
        <v>44159</v>
      </c>
      <c r="F484" s="10">
        <v>58.8</v>
      </c>
      <c r="G484" s="12">
        <v>44159</v>
      </c>
      <c r="H484" s="10">
        <v>32.56</v>
      </c>
      <c r="I484" s="12">
        <v>44159</v>
      </c>
      <c r="J484" s="10">
        <v>36.03</v>
      </c>
      <c r="K484" s="12">
        <v>44159</v>
      </c>
      <c r="L484" s="10">
        <v>22.55</v>
      </c>
      <c r="M484" s="12">
        <v>44159</v>
      </c>
      <c r="N484" s="10">
        <v>25.96</v>
      </c>
      <c r="O484" s="12">
        <v>44159</v>
      </c>
      <c r="P484" s="10">
        <v>18.7</v>
      </c>
      <c r="Q484" s="12">
        <v>44159</v>
      </c>
      <c r="R484" s="10">
        <v>28.16</v>
      </c>
      <c r="S484" s="12">
        <v>44159</v>
      </c>
      <c r="T484" s="10">
        <v>12.4</v>
      </c>
      <c r="U484" s="109">
        <v>44159</v>
      </c>
      <c r="V484" s="10">
        <v>14.43</v>
      </c>
      <c r="Y484" s="3"/>
    </row>
    <row r="485" spans="1:25">
      <c r="A485" s="12">
        <v>44160</v>
      </c>
      <c r="B485" s="10">
        <v>33.270000000000003</v>
      </c>
      <c r="C485" s="12">
        <v>44160</v>
      </c>
      <c r="D485" s="10">
        <v>26.0152</v>
      </c>
      <c r="E485" s="12">
        <v>44160</v>
      </c>
      <c r="F485" s="10">
        <v>58.72</v>
      </c>
      <c r="G485" s="12">
        <v>44160</v>
      </c>
      <c r="H485" s="10">
        <v>32.47</v>
      </c>
      <c r="I485" s="12">
        <v>44160</v>
      </c>
      <c r="J485" s="10">
        <v>35.85</v>
      </c>
      <c r="K485" s="12">
        <v>44160</v>
      </c>
      <c r="L485" s="10">
        <v>22.58</v>
      </c>
      <c r="M485" s="12">
        <v>44160</v>
      </c>
      <c r="N485" s="10">
        <v>25.97</v>
      </c>
      <c r="O485" s="12">
        <v>44160</v>
      </c>
      <c r="P485" s="10">
        <v>18.7</v>
      </c>
      <c r="Q485" s="12">
        <v>44160</v>
      </c>
      <c r="R485" s="10">
        <v>28.17</v>
      </c>
      <c r="S485" s="12">
        <v>44160</v>
      </c>
      <c r="T485" s="10">
        <v>12.4</v>
      </c>
      <c r="U485" s="109">
        <v>44160</v>
      </c>
      <c r="V485" s="10">
        <v>14.27</v>
      </c>
      <c r="Y485" s="3"/>
    </row>
    <row r="486" spans="1:25">
      <c r="A486" s="12">
        <v>44161</v>
      </c>
      <c r="B486" s="10">
        <v>33.33</v>
      </c>
      <c r="C486" s="12">
        <v>44161</v>
      </c>
      <c r="D486" s="10">
        <v>26.049199999999999</v>
      </c>
      <c r="E486" s="12">
        <v>44161</v>
      </c>
      <c r="F486" s="10">
        <v>58.79</v>
      </c>
      <c r="G486" s="12">
        <v>44161</v>
      </c>
      <c r="H486" s="10">
        <v>32.44</v>
      </c>
      <c r="I486" s="12">
        <v>44161</v>
      </c>
      <c r="J486" s="10">
        <v>36.08</v>
      </c>
      <c r="K486" s="12">
        <v>44161</v>
      </c>
      <c r="L486" s="10">
        <v>22.57</v>
      </c>
      <c r="M486" s="12">
        <v>44161</v>
      </c>
      <c r="N486" s="10">
        <v>26.1</v>
      </c>
      <c r="O486" s="12">
        <v>44161</v>
      </c>
      <c r="P486" s="10">
        <v>18.649999999999999</v>
      </c>
      <c r="Q486" s="12">
        <v>44161</v>
      </c>
      <c r="R486" s="10">
        <v>28.18</v>
      </c>
      <c r="S486" s="12">
        <v>44161</v>
      </c>
      <c r="T486" s="10">
        <v>12.41</v>
      </c>
      <c r="U486" s="109">
        <v>44161</v>
      </c>
      <c r="V486" s="10">
        <v>14.45</v>
      </c>
      <c r="Y486" s="3"/>
    </row>
    <row r="487" spans="1:25">
      <c r="A487" s="12">
        <v>44162</v>
      </c>
      <c r="B487" s="10">
        <v>33.380000000000003</v>
      </c>
      <c r="C487" s="12">
        <v>44162</v>
      </c>
      <c r="D487" s="10">
        <v>26.13</v>
      </c>
      <c r="E487" s="12">
        <v>44162</v>
      </c>
      <c r="F487" s="10">
        <v>58.89</v>
      </c>
      <c r="G487" s="12">
        <v>44162</v>
      </c>
      <c r="H487" s="10">
        <v>32.840000000000003</v>
      </c>
      <c r="I487" s="12">
        <v>44162</v>
      </c>
      <c r="J487" s="10">
        <v>36.130000000000003</v>
      </c>
      <c r="K487" s="12">
        <v>44162</v>
      </c>
      <c r="L487" s="10">
        <v>22.66</v>
      </c>
      <c r="M487" s="12">
        <v>44162</v>
      </c>
      <c r="N487" s="10">
        <v>26.11</v>
      </c>
      <c r="O487" s="12">
        <v>44162</v>
      </c>
      <c r="P487" s="10">
        <v>18.71</v>
      </c>
      <c r="Q487" s="12">
        <v>44162</v>
      </c>
      <c r="R487" s="10">
        <v>28.19</v>
      </c>
      <c r="S487" s="12">
        <v>44162</v>
      </c>
      <c r="T487" s="10">
        <v>12.44</v>
      </c>
      <c r="U487" s="109">
        <v>44162</v>
      </c>
      <c r="V487" s="10">
        <v>14.54</v>
      </c>
      <c r="Y487" s="3"/>
    </row>
    <row r="488" spans="1:25">
      <c r="A488" s="12">
        <v>44165</v>
      </c>
      <c r="B488" s="10">
        <v>33.450000000000003</v>
      </c>
      <c r="C488" s="12">
        <v>44165</v>
      </c>
      <c r="D488" s="10">
        <v>25.83</v>
      </c>
      <c r="E488" s="12">
        <v>44165</v>
      </c>
      <c r="F488" s="10">
        <v>58.6</v>
      </c>
      <c r="G488" s="12">
        <v>44165</v>
      </c>
      <c r="H488" s="10">
        <v>32.04</v>
      </c>
      <c r="I488" s="12">
        <v>44165</v>
      </c>
      <c r="J488" s="10">
        <v>35.200000000000003</v>
      </c>
      <c r="K488" s="12">
        <v>44165</v>
      </c>
      <c r="L488" s="10">
        <v>22.65</v>
      </c>
      <c r="M488" s="12">
        <v>44165</v>
      </c>
      <c r="N488" s="10">
        <v>26.14</v>
      </c>
      <c r="O488" s="12">
        <v>44165</v>
      </c>
      <c r="P488" s="10">
        <v>18.690000000000001</v>
      </c>
      <c r="Q488" s="12">
        <v>44165</v>
      </c>
      <c r="R488" s="10">
        <v>28.21</v>
      </c>
      <c r="S488" s="12">
        <v>44165</v>
      </c>
      <c r="T488" s="10">
        <v>12.44</v>
      </c>
      <c r="U488" s="109">
        <v>44165</v>
      </c>
      <c r="V488" s="10">
        <v>14.22</v>
      </c>
      <c r="Y488" s="3"/>
    </row>
    <row r="489" spans="1:25">
      <c r="A489" s="12">
        <v>44166</v>
      </c>
      <c r="B489" s="10">
        <v>33.340000000000003</v>
      </c>
      <c r="C489" s="12">
        <v>44166</v>
      </c>
      <c r="D489" s="10">
        <v>25.908100000000001</v>
      </c>
      <c r="E489" s="12">
        <v>44166</v>
      </c>
      <c r="F489" s="10">
        <v>58.98</v>
      </c>
      <c r="G489" s="12">
        <v>44166</v>
      </c>
      <c r="H489" s="10">
        <v>32.6</v>
      </c>
      <c r="I489" s="12">
        <v>44166</v>
      </c>
      <c r="J489" s="10">
        <v>35.75</v>
      </c>
      <c r="K489" s="12">
        <v>44166</v>
      </c>
      <c r="L489" s="10">
        <v>22.66</v>
      </c>
      <c r="M489" s="12">
        <v>44166</v>
      </c>
      <c r="N489" s="10">
        <v>26</v>
      </c>
      <c r="O489" s="12">
        <v>44166</v>
      </c>
      <c r="P489" s="10">
        <v>18.78</v>
      </c>
      <c r="Q489" s="12">
        <v>44166</v>
      </c>
      <c r="R489" s="10">
        <v>28.18</v>
      </c>
      <c r="S489" s="12">
        <v>44166</v>
      </c>
      <c r="T489" s="10">
        <v>12.4</v>
      </c>
      <c r="U489" s="109">
        <v>44166</v>
      </c>
      <c r="V489" s="10">
        <v>14.37</v>
      </c>
      <c r="Y489" s="3"/>
    </row>
    <row r="490" spans="1:25">
      <c r="A490" s="12">
        <v>44167</v>
      </c>
      <c r="B490" s="10">
        <v>33.26</v>
      </c>
      <c r="C490" s="12">
        <v>44167</v>
      </c>
      <c r="D490" s="10">
        <v>26.03</v>
      </c>
      <c r="E490" s="12">
        <v>44167</v>
      </c>
      <c r="F490" s="10">
        <v>59.06</v>
      </c>
      <c r="G490" s="12">
        <v>44167</v>
      </c>
      <c r="H490" s="10">
        <v>32.58</v>
      </c>
      <c r="I490" s="12">
        <v>44167</v>
      </c>
      <c r="J490" s="10">
        <v>35.770000000000003</v>
      </c>
      <c r="K490" s="12">
        <v>44167</v>
      </c>
      <c r="L490" s="10">
        <v>22.61</v>
      </c>
      <c r="M490" s="12">
        <v>44167</v>
      </c>
      <c r="N490" s="10">
        <v>25.94</v>
      </c>
      <c r="O490" s="12">
        <v>44167</v>
      </c>
      <c r="P490" s="10">
        <v>18.829999999999998</v>
      </c>
      <c r="Q490" s="12">
        <v>44167</v>
      </c>
      <c r="R490" s="10">
        <v>28.18</v>
      </c>
      <c r="S490" s="12">
        <v>44167</v>
      </c>
      <c r="T490" s="10">
        <v>12.38</v>
      </c>
      <c r="U490" s="109">
        <v>44167</v>
      </c>
      <c r="V490" s="10">
        <v>14.32</v>
      </c>
      <c r="Y490" s="3"/>
    </row>
    <row r="491" spans="1:25">
      <c r="A491" s="12">
        <v>44168</v>
      </c>
      <c r="B491" s="10">
        <v>33.29</v>
      </c>
      <c r="C491" s="12">
        <v>44168</v>
      </c>
      <c r="D491" s="10">
        <v>26.04</v>
      </c>
      <c r="E491" s="12">
        <v>44168</v>
      </c>
      <c r="F491" s="10">
        <v>58.69</v>
      </c>
      <c r="G491" s="12">
        <v>44168</v>
      </c>
      <c r="H491" s="10">
        <v>32.479999999999997</v>
      </c>
      <c r="I491" s="12">
        <v>44168</v>
      </c>
      <c r="J491" s="10">
        <v>36.03</v>
      </c>
      <c r="K491" s="12">
        <v>44168</v>
      </c>
      <c r="L491" s="10">
        <v>22.67</v>
      </c>
      <c r="M491" s="12">
        <v>44168</v>
      </c>
      <c r="N491" s="10">
        <v>26.055</v>
      </c>
      <c r="O491" s="12">
        <v>44168</v>
      </c>
      <c r="P491" s="10">
        <v>18.850000000000001</v>
      </c>
      <c r="Q491" s="12">
        <v>44168</v>
      </c>
      <c r="R491" s="10">
        <v>28.19</v>
      </c>
      <c r="S491" s="12">
        <v>44168</v>
      </c>
      <c r="T491" s="10">
        <v>12.41</v>
      </c>
      <c r="U491" s="109">
        <v>44168</v>
      </c>
      <c r="V491" s="10">
        <v>14.35</v>
      </c>
      <c r="Y491" s="3"/>
    </row>
    <row r="492" spans="1:25">
      <c r="A492" s="12">
        <v>44169</v>
      </c>
      <c r="B492" s="10">
        <v>33.15</v>
      </c>
      <c r="C492" s="12">
        <v>44169</v>
      </c>
      <c r="D492" s="10">
        <v>26.23</v>
      </c>
      <c r="E492" s="12">
        <v>44169</v>
      </c>
      <c r="F492" s="10">
        <v>58.86</v>
      </c>
      <c r="G492" s="12">
        <v>44169</v>
      </c>
      <c r="H492" s="10">
        <v>32.54</v>
      </c>
      <c r="I492" s="12">
        <v>44169</v>
      </c>
      <c r="J492" s="10">
        <v>36.15</v>
      </c>
      <c r="K492" s="12">
        <v>44169</v>
      </c>
      <c r="L492" s="10">
        <v>22.61</v>
      </c>
      <c r="M492" s="12">
        <v>44169</v>
      </c>
      <c r="N492" s="10">
        <v>25.92</v>
      </c>
      <c r="O492" s="12">
        <v>44169</v>
      </c>
      <c r="P492" s="10">
        <v>18.96</v>
      </c>
      <c r="Q492" s="12">
        <v>44169</v>
      </c>
      <c r="R492" s="10">
        <v>28.17</v>
      </c>
      <c r="S492" s="12">
        <v>44169</v>
      </c>
      <c r="T492" s="10">
        <v>12.36</v>
      </c>
      <c r="U492" s="109">
        <v>44169</v>
      </c>
      <c r="V492" s="10">
        <v>14.43</v>
      </c>
      <c r="Y492" s="3"/>
    </row>
    <row r="493" spans="1:25">
      <c r="A493" s="12">
        <v>44172</v>
      </c>
      <c r="B493" s="10">
        <v>33.229999999999997</v>
      </c>
      <c r="C493" s="12">
        <v>44172</v>
      </c>
      <c r="D493" s="10">
        <v>26.336400000000001</v>
      </c>
      <c r="E493" s="12">
        <v>44172</v>
      </c>
      <c r="F493" s="10">
        <v>58.83</v>
      </c>
      <c r="G493" s="12">
        <v>44172</v>
      </c>
      <c r="H493" s="10">
        <v>32.325000000000003</v>
      </c>
      <c r="I493" s="12">
        <v>44172</v>
      </c>
      <c r="J493" s="10">
        <v>36.11</v>
      </c>
      <c r="K493" s="12">
        <v>44172</v>
      </c>
      <c r="L493" s="10">
        <v>22.61</v>
      </c>
      <c r="M493" s="12">
        <v>44172</v>
      </c>
      <c r="N493" s="10">
        <v>25.94</v>
      </c>
      <c r="O493" s="12">
        <v>44172</v>
      </c>
      <c r="P493" s="10">
        <v>18.940000000000001</v>
      </c>
      <c r="Q493" s="12">
        <v>44172</v>
      </c>
      <c r="R493" s="10">
        <v>28.18</v>
      </c>
      <c r="S493" s="12">
        <v>44172</v>
      </c>
      <c r="T493" s="10">
        <v>12.39</v>
      </c>
      <c r="U493" s="109">
        <v>44172</v>
      </c>
      <c r="V493" s="10">
        <v>14.44</v>
      </c>
      <c r="Y493" s="3"/>
    </row>
    <row r="494" spans="1:25">
      <c r="A494" s="12">
        <v>44173</v>
      </c>
      <c r="B494" s="10">
        <v>33.25</v>
      </c>
      <c r="C494" s="12">
        <v>44173</v>
      </c>
      <c r="D494" s="10">
        <v>26.455400000000001</v>
      </c>
      <c r="E494" s="12">
        <v>44173</v>
      </c>
      <c r="F494" s="10">
        <v>59.125</v>
      </c>
      <c r="G494" s="12">
        <v>44173</v>
      </c>
      <c r="H494" s="10">
        <v>32.47</v>
      </c>
      <c r="I494" s="12">
        <v>44173</v>
      </c>
      <c r="J494" s="10">
        <v>36.26</v>
      </c>
      <c r="K494" s="12">
        <v>44173</v>
      </c>
      <c r="L494" s="10">
        <v>22.63</v>
      </c>
      <c r="M494" s="12">
        <v>44173</v>
      </c>
      <c r="N494" s="10">
        <v>25.91</v>
      </c>
      <c r="O494" s="12">
        <v>44173</v>
      </c>
      <c r="P494" s="10">
        <v>18.93</v>
      </c>
      <c r="Q494" s="12">
        <v>44173</v>
      </c>
      <c r="R494" s="10">
        <v>28.18</v>
      </c>
      <c r="S494" s="12">
        <v>44173</v>
      </c>
      <c r="T494" s="10">
        <v>12.4</v>
      </c>
      <c r="U494" s="109">
        <v>44173</v>
      </c>
      <c r="V494" s="10">
        <v>14.56</v>
      </c>
      <c r="Y494" s="3"/>
    </row>
    <row r="495" spans="1:25">
      <c r="A495" s="12">
        <v>44174</v>
      </c>
      <c r="B495" s="10">
        <v>33.24</v>
      </c>
      <c r="C495" s="12">
        <v>44174</v>
      </c>
      <c r="D495" s="10">
        <v>26.4</v>
      </c>
      <c r="E495" s="12">
        <v>44174</v>
      </c>
      <c r="F495" s="10">
        <v>58.63</v>
      </c>
      <c r="G495" s="12">
        <v>44174</v>
      </c>
      <c r="H495" s="10">
        <v>32.54</v>
      </c>
      <c r="I495" s="12">
        <v>44174</v>
      </c>
      <c r="J495" s="10">
        <v>35.94</v>
      </c>
      <c r="K495" s="12">
        <v>44174</v>
      </c>
      <c r="L495" s="10">
        <v>22.65</v>
      </c>
      <c r="M495" s="12">
        <v>44174</v>
      </c>
      <c r="N495" s="10">
        <v>25.82</v>
      </c>
      <c r="O495" s="12">
        <v>44174</v>
      </c>
      <c r="P495" s="10">
        <v>18.88</v>
      </c>
      <c r="Q495" s="12">
        <v>44174</v>
      </c>
      <c r="R495" s="10">
        <v>28.2</v>
      </c>
      <c r="S495" s="12">
        <v>44174</v>
      </c>
      <c r="T495" s="10">
        <v>12.4</v>
      </c>
      <c r="U495" s="109">
        <v>44174</v>
      </c>
      <c r="V495" s="10">
        <v>14.48</v>
      </c>
      <c r="Y495" s="3"/>
    </row>
    <row r="496" spans="1:25">
      <c r="A496" s="12">
        <v>44175</v>
      </c>
      <c r="B496" s="10">
        <v>33.28</v>
      </c>
      <c r="C496" s="12">
        <v>44175</v>
      </c>
      <c r="D496" s="10">
        <v>26.42</v>
      </c>
      <c r="E496" s="12">
        <v>44175</v>
      </c>
      <c r="F496" s="10">
        <v>58.18</v>
      </c>
      <c r="G496" s="12">
        <v>44175</v>
      </c>
      <c r="H496" s="10">
        <v>32.340000000000003</v>
      </c>
      <c r="I496" s="12">
        <v>44175</v>
      </c>
      <c r="J496" s="10">
        <v>36.17</v>
      </c>
      <c r="K496" s="12">
        <v>44175</v>
      </c>
      <c r="L496" s="10">
        <v>22.64</v>
      </c>
      <c r="M496" s="12">
        <v>44175</v>
      </c>
      <c r="N496" s="10">
        <v>25.91</v>
      </c>
      <c r="O496" s="12">
        <v>44175</v>
      </c>
      <c r="P496" s="10">
        <v>18.88</v>
      </c>
      <c r="Q496" s="12">
        <v>44175</v>
      </c>
      <c r="R496" s="10">
        <v>28.2</v>
      </c>
      <c r="S496" s="12">
        <v>44175</v>
      </c>
      <c r="T496" s="10">
        <v>12.41</v>
      </c>
      <c r="U496" s="109">
        <v>44175</v>
      </c>
      <c r="V496" s="10">
        <v>14.48</v>
      </c>
      <c r="Y496" s="3"/>
    </row>
    <row r="497" spans="1:25">
      <c r="A497" s="12">
        <v>44176</v>
      </c>
      <c r="B497" s="10">
        <v>33.33</v>
      </c>
      <c r="C497" s="12">
        <v>44176</v>
      </c>
      <c r="D497" s="10">
        <v>26.35</v>
      </c>
      <c r="E497" s="12">
        <v>44176</v>
      </c>
      <c r="F497" s="10">
        <v>58.21</v>
      </c>
      <c r="G497" s="12">
        <v>44176</v>
      </c>
      <c r="H497" s="10">
        <v>32.35</v>
      </c>
      <c r="I497" s="12">
        <v>44176</v>
      </c>
      <c r="J497" s="10">
        <v>35.92</v>
      </c>
      <c r="K497" s="12">
        <v>44176</v>
      </c>
      <c r="L497" s="10">
        <v>22.63</v>
      </c>
      <c r="M497" s="12">
        <v>44176</v>
      </c>
      <c r="N497" s="10">
        <v>25.97</v>
      </c>
      <c r="O497" s="12">
        <v>44176</v>
      </c>
      <c r="P497" s="10">
        <v>18.91</v>
      </c>
      <c r="Q497" s="12">
        <v>44176</v>
      </c>
      <c r="R497" s="10">
        <v>28.21</v>
      </c>
      <c r="S497" s="12">
        <v>44176</v>
      </c>
      <c r="T497" s="10">
        <v>12.42</v>
      </c>
      <c r="U497" s="109">
        <v>44176</v>
      </c>
      <c r="V497" s="10">
        <v>14.53</v>
      </c>
      <c r="Y497" s="3"/>
    </row>
    <row r="498" spans="1:25">
      <c r="A498" s="12">
        <v>44179</v>
      </c>
      <c r="B498" s="10">
        <v>33.299999999999997</v>
      </c>
      <c r="C498" s="12">
        <v>44179</v>
      </c>
      <c r="D498" s="10">
        <v>26.08</v>
      </c>
      <c r="E498" s="12">
        <v>44179</v>
      </c>
      <c r="F498" s="10">
        <v>57.99</v>
      </c>
      <c r="G498" s="12">
        <v>44179</v>
      </c>
      <c r="H498" s="10">
        <v>32.299999999999997</v>
      </c>
      <c r="I498" s="12">
        <v>44179</v>
      </c>
      <c r="J498" s="10">
        <v>35.729999999999997</v>
      </c>
      <c r="K498" s="12">
        <v>44179</v>
      </c>
      <c r="L498" s="10">
        <v>22.6</v>
      </c>
      <c r="M498" s="12">
        <v>44179</v>
      </c>
      <c r="N498" s="10">
        <v>25.95</v>
      </c>
      <c r="O498" s="12">
        <v>44179</v>
      </c>
      <c r="P498" s="10">
        <v>18.88</v>
      </c>
      <c r="Q498" s="12">
        <v>44179</v>
      </c>
      <c r="R498" s="10">
        <v>28.2</v>
      </c>
      <c r="S498" s="12">
        <v>44179</v>
      </c>
      <c r="T498" s="10">
        <v>12.41</v>
      </c>
      <c r="U498" s="109">
        <v>44179</v>
      </c>
      <c r="V498" s="10">
        <v>14.47</v>
      </c>
      <c r="Y498" s="3"/>
    </row>
    <row r="499" spans="1:25">
      <c r="A499" s="12">
        <v>44180</v>
      </c>
      <c r="B499" s="10">
        <v>33.32</v>
      </c>
      <c r="C499" s="12">
        <v>44180</v>
      </c>
      <c r="D499" s="10">
        <v>26.25</v>
      </c>
      <c r="E499" s="12">
        <v>44180</v>
      </c>
      <c r="F499" s="10">
        <v>58.38</v>
      </c>
      <c r="G499" s="12">
        <v>44180</v>
      </c>
      <c r="H499" s="10">
        <v>32.54</v>
      </c>
      <c r="I499" s="12">
        <v>44180</v>
      </c>
      <c r="J499" s="10">
        <v>35.96</v>
      </c>
      <c r="K499" s="12">
        <v>44180</v>
      </c>
      <c r="L499" s="10">
        <v>22.54</v>
      </c>
      <c r="M499" s="12">
        <v>44180</v>
      </c>
      <c r="N499" s="10">
        <v>26</v>
      </c>
      <c r="O499" s="12">
        <v>44180</v>
      </c>
      <c r="P499" s="10">
        <v>18.899999999999999</v>
      </c>
      <c r="Q499" s="12">
        <v>44180</v>
      </c>
      <c r="R499" s="10">
        <v>28.21</v>
      </c>
      <c r="S499" s="12">
        <v>44180</v>
      </c>
      <c r="T499" s="10">
        <v>12.41</v>
      </c>
      <c r="U499" s="109">
        <v>44180</v>
      </c>
      <c r="V499" s="10">
        <v>14.56</v>
      </c>
      <c r="Y499" s="3"/>
    </row>
    <row r="500" spans="1:25">
      <c r="A500" s="12">
        <v>44181</v>
      </c>
      <c r="B500" s="10">
        <v>33.31</v>
      </c>
      <c r="C500" s="12">
        <v>44181</v>
      </c>
      <c r="D500" s="10">
        <v>26.35</v>
      </c>
      <c r="E500" s="12">
        <v>44181</v>
      </c>
      <c r="F500" s="10">
        <v>58.72</v>
      </c>
      <c r="G500" s="12">
        <v>44181</v>
      </c>
      <c r="H500" s="10">
        <v>32.799999999999997</v>
      </c>
      <c r="I500" s="12">
        <v>44181</v>
      </c>
      <c r="J500" s="10">
        <v>36.24</v>
      </c>
      <c r="K500" s="12">
        <v>44181</v>
      </c>
      <c r="L500" s="10">
        <v>22.66</v>
      </c>
      <c r="M500" s="12">
        <v>44181</v>
      </c>
      <c r="N500" s="10">
        <v>25.97</v>
      </c>
      <c r="O500" s="12">
        <v>44181</v>
      </c>
      <c r="P500" s="10">
        <v>18.899999999999999</v>
      </c>
      <c r="Q500" s="12">
        <v>44181</v>
      </c>
      <c r="R500" s="10">
        <v>28.22</v>
      </c>
      <c r="S500" s="12">
        <v>44181</v>
      </c>
      <c r="T500" s="10">
        <v>12.32</v>
      </c>
      <c r="U500" s="109">
        <v>44181</v>
      </c>
      <c r="V500" s="10">
        <v>14.71</v>
      </c>
      <c r="Y500" s="3"/>
    </row>
    <row r="501" spans="1:25">
      <c r="A501" s="12">
        <v>44182</v>
      </c>
      <c r="B501" s="10">
        <v>33.299999999999997</v>
      </c>
      <c r="C501" s="12">
        <v>44182</v>
      </c>
      <c r="D501" s="10">
        <v>26.47</v>
      </c>
      <c r="E501" s="12">
        <v>44182</v>
      </c>
      <c r="F501" s="10">
        <v>59.01</v>
      </c>
      <c r="G501" s="12">
        <v>44182</v>
      </c>
      <c r="H501" s="10">
        <v>32.97</v>
      </c>
      <c r="I501" s="12">
        <v>44182</v>
      </c>
      <c r="J501" s="10">
        <v>36.46</v>
      </c>
      <c r="K501" s="12">
        <v>44182</v>
      </c>
      <c r="L501" s="10">
        <v>22.59</v>
      </c>
      <c r="M501" s="12">
        <v>44182</v>
      </c>
      <c r="N501" s="10">
        <v>26.01</v>
      </c>
      <c r="O501" s="12">
        <v>44182</v>
      </c>
      <c r="P501" s="10">
        <v>18.98</v>
      </c>
      <c r="Q501" s="12">
        <v>44182</v>
      </c>
      <c r="R501" s="10">
        <v>28.21</v>
      </c>
      <c r="S501" s="12">
        <v>44182</v>
      </c>
      <c r="T501" s="10">
        <v>12.33</v>
      </c>
      <c r="U501" s="109">
        <v>44182</v>
      </c>
      <c r="V501" s="10">
        <v>14.81</v>
      </c>
      <c r="Y501" s="3"/>
    </row>
    <row r="502" spans="1:25">
      <c r="A502" s="12">
        <v>44183</v>
      </c>
      <c r="B502" s="10">
        <v>33.32</v>
      </c>
      <c r="C502" s="12">
        <v>44183</v>
      </c>
      <c r="D502" s="10">
        <v>26.31</v>
      </c>
      <c r="E502" s="12">
        <v>44183</v>
      </c>
      <c r="F502" s="10">
        <v>59.08</v>
      </c>
      <c r="G502" s="12">
        <v>44183</v>
      </c>
      <c r="H502" s="10">
        <v>33.01</v>
      </c>
      <c r="I502" s="12">
        <v>44183</v>
      </c>
      <c r="J502" s="10">
        <v>36.54</v>
      </c>
      <c r="K502" s="12">
        <v>44183</v>
      </c>
      <c r="L502" s="10">
        <v>22.68</v>
      </c>
      <c r="M502" s="12">
        <v>44183</v>
      </c>
      <c r="N502" s="10">
        <v>26.03</v>
      </c>
      <c r="O502" s="12">
        <v>44183</v>
      </c>
      <c r="P502" s="10">
        <v>18.920000000000002</v>
      </c>
      <c r="Q502" s="12">
        <v>44183</v>
      </c>
      <c r="R502" s="10">
        <v>28.21</v>
      </c>
      <c r="S502" s="12">
        <v>44183</v>
      </c>
      <c r="T502" s="10">
        <v>12.34</v>
      </c>
      <c r="U502" s="109">
        <v>44183</v>
      </c>
      <c r="V502" s="10">
        <v>14.89</v>
      </c>
      <c r="Y502" s="3"/>
    </row>
    <row r="503" spans="1:25">
      <c r="A503" s="12">
        <v>44186</v>
      </c>
      <c r="B503" s="10">
        <v>33.340000000000003</v>
      </c>
      <c r="C503" s="12">
        <v>44186</v>
      </c>
      <c r="D503" s="10">
        <v>26.28</v>
      </c>
      <c r="E503" s="12">
        <v>44186</v>
      </c>
      <c r="F503" s="10">
        <v>59.11</v>
      </c>
      <c r="G503" s="12">
        <v>44186</v>
      </c>
      <c r="H503" s="10">
        <v>32.76</v>
      </c>
      <c r="I503" s="12">
        <v>44186</v>
      </c>
      <c r="J503" s="10">
        <v>36.22</v>
      </c>
      <c r="K503" s="12">
        <v>44186</v>
      </c>
      <c r="L503" s="10">
        <v>22.72</v>
      </c>
      <c r="M503" s="12">
        <v>44186</v>
      </c>
      <c r="N503" s="10">
        <v>25.94</v>
      </c>
      <c r="O503" s="12">
        <v>44186</v>
      </c>
      <c r="P503" s="10">
        <v>18.895</v>
      </c>
      <c r="Q503" s="12">
        <v>44186</v>
      </c>
      <c r="R503" s="10">
        <v>28.19</v>
      </c>
      <c r="S503" s="12">
        <v>44186</v>
      </c>
      <c r="T503" s="10">
        <v>12.34</v>
      </c>
      <c r="U503" s="109">
        <v>44186</v>
      </c>
      <c r="V503" s="10">
        <v>14.93</v>
      </c>
      <c r="Y503" s="3"/>
    </row>
    <row r="504" spans="1:25">
      <c r="A504" s="12">
        <v>44187</v>
      </c>
      <c r="B504" s="10">
        <v>33.42</v>
      </c>
      <c r="C504" s="12">
        <v>44187</v>
      </c>
      <c r="D504" s="10">
        <v>26.36</v>
      </c>
      <c r="E504" s="12">
        <v>44187</v>
      </c>
      <c r="F504" s="10">
        <v>59.3</v>
      </c>
      <c r="G504" s="12">
        <v>44187</v>
      </c>
      <c r="H504" s="10">
        <v>32.82</v>
      </c>
      <c r="I504" s="12">
        <v>44187</v>
      </c>
      <c r="J504" s="10">
        <v>36.11</v>
      </c>
      <c r="K504" s="12">
        <v>44187</v>
      </c>
      <c r="L504" s="10">
        <v>22.74</v>
      </c>
      <c r="M504" s="12">
        <v>44187</v>
      </c>
      <c r="N504" s="10">
        <v>26.02</v>
      </c>
      <c r="O504" s="12">
        <v>44187</v>
      </c>
      <c r="P504" s="10">
        <v>18.920000000000002</v>
      </c>
      <c r="Q504" s="12">
        <v>44187</v>
      </c>
      <c r="R504" s="10">
        <v>28.24</v>
      </c>
      <c r="S504" s="12">
        <v>44187</v>
      </c>
      <c r="T504" s="10">
        <v>12.36</v>
      </c>
      <c r="U504" s="109">
        <v>44187</v>
      </c>
      <c r="V504" s="10">
        <v>14.97</v>
      </c>
      <c r="Y504" s="3"/>
    </row>
    <row r="505" spans="1:25">
      <c r="A505" s="12">
        <v>44188</v>
      </c>
      <c r="B505" s="10">
        <v>33.354999999999997</v>
      </c>
      <c r="C505" s="12">
        <v>44188</v>
      </c>
      <c r="D505" s="10">
        <v>26.38</v>
      </c>
      <c r="E505" s="12">
        <v>44188</v>
      </c>
      <c r="F505" s="10">
        <v>59.09</v>
      </c>
      <c r="G505" s="12">
        <v>44188</v>
      </c>
      <c r="H505" s="10">
        <v>33.049999999999997</v>
      </c>
      <c r="I505" s="12">
        <v>44188</v>
      </c>
      <c r="J505" s="10">
        <v>36.32</v>
      </c>
      <c r="K505" s="12">
        <v>44188</v>
      </c>
      <c r="L505" s="10">
        <v>22.73</v>
      </c>
      <c r="M505" s="12">
        <v>44188</v>
      </c>
      <c r="N505" s="10">
        <v>26.02</v>
      </c>
      <c r="O505" s="12">
        <v>44188</v>
      </c>
      <c r="P505" s="10">
        <v>18.93</v>
      </c>
      <c r="Q505" s="12">
        <v>44188</v>
      </c>
      <c r="R505" s="10">
        <v>28.22</v>
      </c>
      <c r="S505" s="12">
        <v>44188</v>
      </c>
      <c r="T505" s="10">
        <v>12.35</v>
      </c>
      <c r="U505" s="109">
        <v>44188</v>
      </c>
      <c r="V505" s="10">
        <v>15.07</v>
      </c>
      <c r="Y505" s="3"/>
    </row>
    <row r="506" spans="1:25">
      <c r="A506" s="12">
        <v>44189</v>
      </c>
      <c r="B506" s="10">
        <v>33.405000000000001</v>
      </c>
      <c r="C506" s="12">
        <v>44189</v>
      </c>
      <c r="D506" s="10">
        <v>26.44</v>
      </c>
      <c r="E506" s="12">
        <v>44189</v>
      </c>
      <c r="F506" s="10">
        <v>59.12</v>
      </c>
      <c r="G506" s="12">
        <v>44189</v>
      </c>
      <c r="H506" s="10">
        <v>32.979999999999997</v>
      </c>
      <c r="I506" s="12">
        <v>44189</v>
      </c>
      <c r="J506" s="10">
        <v>36.11</v>
      </c>
      <c r="K506" s="12">
        <v>44189</v>
      </c>
      <c r="L506" s="10">
        <v>22.75</v>
      </c>
      <c r="M506" s="12">
        <v>44189</v>
      </c>
      <c r="N506" s="10">
        <v>26.08</v>
      </c>
      <c r="O506" s="12">
        <v>44189</v>
      </c>
      <c r="P506" s="10">
        <v>18.95</v>
      </c>
      <c r="Q506" s="12">
        <v>44189</v>
      </c>
      <c r="R506" s="10">
        <v>28.23</v>
      </c>
      <c r="S506" s="12">
        <v>44189</v>
      </c>
      <c r="T506" s="10">
        <v>12.36</v>
      </c>
      <c r="U506" s="109">
        <v>44189</v>
      </c>
      <c r="V506" s="10">
        <v>14.97</v>
      </c>
      <c r="Y506" s="3"/>
    </row>
    <row r="507" spans="1:25">
      <c r="A507" s="12">
        <v>44194</v>
      </c>
      <c r="B507" s="10">
        <v>33.479999999999997</v>
      </c>
      <c r="C507" s="12">
        <v>44194</v>
      </c>
      <c r="D507" s="10">
        <v>26.312200000000001</v>
      </c>
      <c r="E507" s="12">
        <v>44194</v>
      </c>
      <c r="F507" s="10">
        <v>59.5</v>
      </c>
      <c r="G507" s="12">
        <v>44194</v>
      </c>
      <c r="H507" s="10">
        <v>33.4</v>
      </c>
      <c r="I507" s="12">
        <v>44194</v>
      </c>
      <c r="J507" s="10">
        <v>36.659999999999997</v>
      </c>
      <c r="K507" s="12">
        <v>44194</v>
      </c>
      <c r="L507" s="10">
        <v>22.73</v>
      </c>
      <c r="M507" s="12">
        <v>44194</v>
      </c>
      <c r="N507" s="10">
        <v>26.14</v>
      </c>
      <c r="O507" s="12">
        <v>44194</v>
      </c>
      <c r="P507" s="10">
        <v>18.96</v>
      </c>
      <c r="Q507" s="12">
        <v>44194</v>
      </c>
      <c r="R507" s="10">
        <v>28.24</v>
      </c>
      <c r="S507" s="12">
        <v>44194</v>
      </c>
      <c r="T507" s="10">
        <v>12.39</v>
      </c>
      <c r="U507" s="109">
        <v>44194</v>
      </c>
      <c r="V507" s="10">
        <v>15.01</v>
      </c>
      <c r="Y507" s="3"/>
    </row>
    <row r="508" spans="1:25">
      <c r="A508" s="12">
        <v>44195</v>
      </c>
      <c r="B508" s="10">
        <v>33.42</v>
      </c>
      <c r="C508" s="12">
        <v>44195</v>
      </c>
      <c r="D508" s="10">
        <v>26.27</v>
      </c>
      <c r="E508" s="12">
        <v>44195</v>
      </c>
      <c r="F508" s="10">
        <v>58.92</v>
      </c>
      <c r="G508" s="12">
        <v>44195</v>
      </c>
      <c r="H508" s="10">
        <v>33.011899999999997</v>
      </c>
      <c r="I508" s="12">
        <v>44195</v>
      </c>
      <c r="J508" s="10">
        <v>36.68</v>
      </c>
      <c r="K508" s="12">
        <v>44195</v>
      </c>
      <c r="L508" s="10">
        <v>22.664999999999999</v>
      </c>
      <c r="M508" s="12">
        <v>44195</v>
      </c>
      <c r="N508" s="10">
        <v>26.12</v>
      </c>
      <c r="O508" s="12">
        <v>44195</v>
      </c>
      <c r="P508" s="10">
        <v>18.95</v>
      </c>
      <c r="Q508" s="12">
        <v>44195</v>
      </c>
      <c r="R508" s="10">
        <v>28.21</v>
      </c>
      <c r="S508" s="12">
        <v>44195</v>
      </c>
      <c r="T508" s="10">
        <v>12.39</v>
      </c>
      <c r="U508" s="109">
        <v>44195</v>
      </c>
      <c r="V508" s="10">
        <v>15.32</v>
      </c>
      <c r="Y508" s="3"/>
    </row>
    <row r="509" spans="1:25">
      <c r="A509" s="12">
        <v>44196</v>
      </c>
      <c r="B509" s="10">
        <v>33.549999999999997</v>
      </c>
      <c r="C509" s="12">
        <v>44196</v>
      </c>
      <c r="D509" s="10">
        <v>26.07</v>
      </c>
      <c r="E509" s="12">
        <v>44196</v>
      </c>
      <c r="F509" s="10">
        <v>59.16</v>
      </c>
      <c r="G509" s="12">
        <v>44196</v>
      </c>
      <c r="H509" s="10">
        <v>32.79</v>
      </c>
      <c r="I509" s="12">
        <v>44196</v>
      </c>
      <c r="J509" s="10">
        <v>36.549999999999997</v>
      </c>
      <c r="K509" s="12">
        <v>44196</v>
      </c>
      <c r="L509" s="10">
        <v>22.76</v>
      </c>
      <c r="M509" s="12">
        <v>44196</v>
      </c>
      <c r="N509" s="10">
        <v>26.11</v>
      </c>
      <c r="O509" s="12">
        <v>44196</v>
      </c>
      <c r="P509" s="10">
        <v>18.89</v>
      </c>
      <c r="Q509" s="12">
        <v>44196</v>
      </c>
      <c r="R509" s="10">
        <v>28.23</v>
      </c>
      <c r="S509" s="12">
        <v>44196</v>
      </c>
      <c r="T509" s="10">
        <v>12.42</v>
      </c>
      <c r="U509" s="109">
        <v>44196</v>
      </c>
      <c r="V509" s="10">
        <v>15.37</v>
      </c>
      <c r="Y509" s="3"/>
    </row>
    <row r="510" spans="1:25">
      <c r="A510" s="12">
        <v>44200</v>
      </c>
      <c r="B510" s="10">
        <v>33.479999999999997</v>
      </c>
      <c r="C510" s="12">
        <v>44200</v>
      </c>
      <c r="D510" s="10">
        <v>26.24</v>
      </c>
      <c r="E510" s="12">
        <v>44200</v>
      </c>
      <c r="F510" s="10">
        <v>58.57</v>
      </c>
      <c r="G510" s="12">
        <v>44200</v>
      </c>
      <c r="H510" s="10">
        <v>33.04</v>
      </c>
      <c r="I510" s="12">
        <v>44200</v>
      </c>
      <c r="J510" s="10">
        <v>36.93</v>
      </c>
      <c r="K510" s="12">
        <v>44200</v>
      </c>
      <c r="L510" s="10">
        <v>22.78</v>
      </c>
      <c r="M510" s="12">
        <v>44200</v>
      </c>
      <c r="N510" s="10">
        <v>26</v>
      </c>
      <c r="O510" s="12">
        <v>44200</v>
      </c>
      <c r="P510" s="10">
        <v>18.88</v>
      </c>
      <c r="Q510" s="12">
        <v>44200</v>
      </c>
      <c r="R510" s="10">
        <v>28.21</v>
      </c>
      <c r="S510" s="12">
        <v>44200</v>
      </c>
      <c r="T510" s="10">
        <v>12.42</v>
      </c>
      <c r="U510" s="109">
        <v>44200</v>
      </c>
      <c r="V510" s="10">
        <v>15.54</v>
      </c>
      <c r="Y510" s="3"/>
    </row>
    <row r="511" spans="1:25">
      <c r="A511" s="12">
        <v>44201</v>
      </c>
      <c r="B511" s="10">
        <v>33.36</v>
      </c>
      <c r="C511" s="12">
        <v>44201</v>
      </c>
      <c r="D511" s="10">
        <v>26.473800000000001</v>
      </c>
      <c r="E511" s="12">
        <v>44201</v>
      </c>
      <c r="F511" s="10">
        <v>58.46</v>
      </c>
      <c r="G511" s="12">
        <v>44201</v>
      </c>
      <c r="H511" s="10">
        <v>33.14</v>
      </c>
      <c r="I511" s="12">
        <v>44201</v>
      </c>
      <c r="J511" s="10">
        <v>37.51</v>
      </c>
      <c r="K511" s="12">
        <v>44201</v>
      </c>
      <c r="L511" s="10">
        <v>22.72</v>
      </c>
      <c r="M511" s="12">
        <v>44201</v>
      </c>
      <c r="N511" s="10">
        <v>25.91</v>
      </c>
      <c r="O511" s="12">
        <v>44201</v>
      </c>
      <c r="P511" s="10">
        <v>18.97</v>
      </c>
      <c r="Q511" s="12">
        <v>44201</v>
      </c>
      <c r="R511" s="10">
        <v>28.21</v>
      </c>
      <c r="S511" s="12">
        <v>44201</v>
      </c>
      <c r="T511" s="10">
        <v>12.38</v>
      </c>
      <c r="U511" s="109">
        <v>44201</v>
      </c>
      <c r="V511" s="10">
        <v>15.84</v>
      </c>
      <c r="Y511" s="3"/>
    </row>
    <row r="512" spans="1:25">
      <c r="A512" s="12">
        <v>44202</v>
      </c>
      <c r="B512" s="10">
        <v>33.24</v>
      </c>
      <c r="C512" s="12">
        <v>44202</v>
      </c>
      <c r="D512" s="10">
        <v>26.73</v>
      </c>
      <c r="E512" s="12">
        <v>44202</v>
      </c>
      <c r="F512" s="10">
        <v>58.77</v>
      </c>
      <c r="G512" s="12">
        <v>44202</v>
      </c>
      <c r="H512" s="10">
        <v>33.479999999999997</v>
      </c>
      <c r="I512" s="12">
        <v>44202</v>
      </c>
      <c r="J512" s="10">
        <v>37.17</v>
      </c>
      <c r="K512" s="12">
        <v>44202</v>
      </c>
      <c r="L512" s="10">
        <v>22.66</v>
      </c>
      <c r="M512" s="12">
        <v>44202</v>
      </c>
      <c r="N512" s="10">
        <v>25.7</v>
      </c>
      <c r="O512" s="12">
        <v>44202</v>
      </c>
      <c r="P512" s="10">
        <v>18.97</v>
      </c>
      <c r="Q512" s="12">
        <v>44202</v>
      </c>
      <c r="R512" s="10">
        <v>28.2</v>
      </c>
      <c r="S512" s="12">
        <v>44202</v>
      </c>
      <c r="T512" s="10">
        <v>12.34</v>
      </c>
      <c r="U512" s="109">
        <v>44202</v>
      </c>
      <c r="V512" s="10">
        <v>15.76</v>
      </c>
      <c r="Y512" s="3"/>
    </row>
    <row r="513" spans="1:25">
      <c r="A513" s="12">
        <v>44203</v>
      </c>
      <c r="B513" s="10">
        <v>33.19</v>
      </c>
      <c r="C513" s="12">
        <v>44203</v>
      </c>
      <c r="D513" s="10">
        <v>27.05</v>
      </c>
      <c r="E513" s="12">
        <v>44203</v>
      </c>
      <c r="F513" s="10">
        <v>59.668399999999998</v>
      </c>
      <c r="G513" s="12">
        <v>44203</v>
      </c>
      <c r="H513" s="10">
        <v>33.524999999999999</v>
      </c>
      <c r="I513" s="12">
        <v>44203</v>
      </c>
      <c r="J513" s="10">
        <v>37.54</v>
      </c>
      <c r="K513" s="12">
        <v>44203</v>
      </c>
      <c r="L513" s="10">
        <v>22.664999999999999</v>
      </c>
      <c r="M513" s="12">
        <v>44203</v>
      </c>
      <c r="N513" s="10">
        <v>25.69</v>
      </c>
      <c r="O513" s="12">
        <v>44203</v>
      </c>
      <c r="P513" s="10">
        <v>18.98</v>
      </c>
      <c r="Q513" s="12">
        <v>44203</v>
      </c>
      <c r="R513" s="10">
        <v>28.2</v>
      </c>
      <c r="S513" s="12">
        <v>44203</v>
      </c>
      <c r="T513" s="10">
        <v>12.32</v>
      </c>
      <c r="U513" s="109">
        <v>44203</v>
      </c>
      <c r="V513" s="10">
        <v>15.94</v>
      </c>
      <c r="Y513" s="3"/>
    </row>
    <row r="514" spans="1:25">
      <c r="A514" s="12">
        <v>44204</v>
      </c>
      <c r="B514" s="10">
        <v>33.200000000000003</v>
      </c>
      <c r="C514" s="12">
        <v>44204</v>
      </c>
      <c r="D514" s="10">
        <v>27.09</v>
      </c>
      <c r="E514" s="12">
        <v>44204</v>
      </c>
      <c r="F514" s="10">
        <v>60.13</v>
      </c>
      <c r="G514" s="12">
        <v>44204</v>
      </c>
      <c r="H514" s="10">
        <v>33.880000000000003</v>
      </c>
      <c r="I514" s="12">
        <v>44204</v>
      </c>
      <c r="J514" s="10">
        <v>38.61</v>
      </c>
      <c r="K514" s="12">
        <v>44204</v>
      </c>
      <c r="L514" s="10">
        <v>22.67</v>
      </c>
      <c r="M514" s="12">
        <v>44204</v>
      </c>
      <c r="N514" s="10">
        <v>25.67</v>
      </c>
      <c r="O514" s="12">
        <v>44204</v>
      </c>
      <c r="P514" s="10">
        <v>19.05</v>
      </c>
      <c r="Q514" s="12">
        <v>44204</v>
      </c>
      <c r="R514" s="10">
        <v>28.22</v>
      </c>
      <c r="S514" s="12">
        <v>44204</v>
      </c>
      <c r="T514" s="10">
        <v>12.32</v>
      </c>
      <c r="U514" s="109">
        <v>44204</v>
      </c>
      <c r="V514" s="10">
        <v>16.27</v>
      </c>
      <c r="Y514" s="3"/>
    </row>
    <row r="515" spans="1:25">
      <c r="A515" s="12">
        <v>44207</v>
      </c>
      <c r="B515" s="10">
        <v>33.119999999999997</v>
      </c>
      <c r="C515" s="12">
        <v>44207</v>
      </c>
      <c r="D515" s="10">
        <v>26.949400000000001</v>
      </c>
      <c r="E515" s="12">
        <v>44207</v>
      </c>
      <c r="F515" s="10">
        <v>60.08</v>
      </c>
      <c r="G515" s="12">
        <v>44207</v>
      </c>
      <c r="H515" s="10">
        <v>33.61</v>
      </c>
      <c r="I515" s="12">
        <v>44207</v>
      </c>
      <c r="J515" s="10">
        <v>38.340000000000003</v>
      </c>
      <c r="K515" s="12">
        <v>44207</v>
      </c>
      <c r="L515" s="10">
        <v>22.66</v>
      </c>
      <c r="M515" s="12">
        <v>44207</v>
      </c>
      <c r="N515" s="10">
        <v>25.54</v>
      </c>
      <c r="O515" s="12">
        <v>44207</v>
      </c>
      <c r="P515" s="10">
        <v>18.82</v>
      </c>
      <c r="Q515" s="12">
        <v>44207</v>
      </c>
      <c r="R515" s="10">
        <v>28.21</v>
      </c>
      <c r="S515" s="12">
        <v>44207</v>
      </c>
      <c r="T515" s="10">
        <v>12.29</v>
      </c>
      <c r="U515" s="109">
        <v>44207</v>
      </c>
      <c r="V515" s="10">
        <v>16.25</v>
      </c>
      <c r="Y515" s="3"/>
    </row>
    <row r="516" spans="1:25">
      <c r="A516" s="12">
        <v>44208</v>
      </c>
      <c r="B516" s="10">
        <v>33.119999999999997</v>
      </c>
      <c r="C516" s="12">
        <v>44208</v>
      </c>
      <c r="D516" s="10">
        <v>27.02</v>
      </c>
      <c r="E516" s="12">
        <v>44208</v>
      </c>
      <c r="F516" s="10">
        <v>59.86</v>
      </c>
      <c r="G516" s="12">
        <v>44208</v>
      </c>
      <c r="H516" s="10">
        <v>33.61</v>
      </c>
      <c r="I516" s="12">
        <v>44208</v>
      </c>
      <c r="J516" s="10">
        <v>38.51</v>
      </c>
      <c r="K516" s="12">
        <v>44208</v>
      </c>
      <c r="L516" s="10">
        <v>22.63</v>
      </c>
      <c r="M516" s="12">
        <v>44208</v>
      </c>
      <c r="N516" s="10">
        <v>25.61</v>
      </c>
      <c r="O516" s="12">
        <v>44208</v>
      </c>
      <c r="P516" s="10">
        <v>18.93</v>
      </c>
      <c r="Q516" s="12">
        <v>44208</v>
      </c>
      <c r="R516" s="10">
        <v>28.22</v>
      </c>
      <c r="S516" s="12">
        <v>44208</v>
      </c>
      <c r="T516" s="10">
        <v>12.29</v>
      </c>
      <c r="U516" s="109">
        <v>44208</v>
      </c>
      <c r="V516" s="10">
        <v>16.260000000000002</v>
      </c>
      <c r="Y516" s="3"/>
    </row>
    <row r="517" spans="1:25">
      <c r="A517" s="12">
        <v>44209</v>
      </c>
      <c r="B517" s="10">
        <v>33.17</v>
      </c>
      <c r="C517" s="12">
        <v>44209</v>
      </c>
      <c r="D517" s="10">
        <v>26.9693</v>
      </c>
      <c r="E517" s="12">
        <v>44209</v>
      </c>
      <c r="F517" s="10">
        <v>59.92</v>
      </c>
      <c r="G517" s="12">
        <v>44209</v>
      </c>
      <c r="H517" s="10">
        <v>33.54</v>
      </c>
      <c r="I517" s="12">
        <v>44209</v>
      </c>
      <c r="J517" s="10">
        <v>38.549999999999997</v>
      </c>
      <c r="K517" s="12">
        <v>44209</v>
      </c>
      <c r="L517" s="10">
        <v>22.69</v>
      </c>
      <c r="M517" s="12">
        <v>44209</v>
      </c>
      <c r="N517" s="10">
        <v>25.81</v>
      </c>
      <c r="O517" s="12">
        <v>44209</v>
      </c>
      <c r="P517" s="10">
        <v>19.02</v>
      </c>
      <c r="Q517" s="12">
        <v>44209</v>
      </c>
      <c r="R517" s="10">
        <v>28.23</v>
      </c>
      <c r="S517" s="12">
        <v>44209</v>
      </c>
      <c r="T517" s="10">
        <v>12.32</v>
      </c>
      <c r="U517" s="109">
        <v>44209</v>
      </c>
      <c r="V517" s="10">
        <v>16.25</v>
      </c>
      <c r="Y517" s="3"/>
    </row>
    <row r="518" spans="1:25">
      <c r="A518" s="12">
        <v>44210</v>
      </c>
      <c r="B518" s="10">
        <v>33.090000000000003</v>
      </c>
      <c r="C518" s="12">
        <v>44210</v>
      </c>
      <c r="D518" s="10">
        <v>27</v>
      </c>
      <c r="E518" s="12">
        <v>44210</v>
      </c>
      <c r="F518" s="10">
        <v>59.42</v>
      </c>
      <c r="G518" s="12">
        <v>44210</v>
      </c>
      <c r="H518" s="10">
        <v>33.58</v>
      </c>
      <c r="I518" s="12">
        <v>44210</v>
      </c>
      <c r="J518" s="10">
        <v>38.71</v>
      </c>
      <c r="K518" s="12">
        <v>44210</v>
      </c>
      <c r="L518" s="10">
        <v>22.67</v>
      </c>
      <c r="M518" s="12">
        <v>44210</v>
      </c>
      <c r="N518" s="10">
        <v>25.7</v>
      </c>
      <c r="O518" s="12">
        <v>44210</v>
      </c>
      <c r="P518" s="10">
        <v>19</v>
      </c>
      <c r="Q518" s="12">
        <v>44210</v>
      </c>
      <c r="R518" s="10">
        <v>28.21</v>
      </c>
      <c r="S518" s="12">
        <v>44210</v>
      </c>
      <c r="T518" s="10">
        <v>12.3</v>
      </c>
      <c r="U518" s="109">
        <v>44210</v>
      </c>
      <c r="V518" s="10">
        <v>16.27</v>
      </c>
      <c r="Y518" s="3"/>
    </row>
    <row r="519" spans="1:25">
      <c r="A519" s="12">
        <v>44211</v>
      </c>
      <c r="B519" s="10">
        <v>33.200000000000003</v>
      </c>
      <c r="C519" s="12">
        <v>44211</v>
      </c>
      <c r="D519" s="10">
        <v>26.965499999999999</v>
      </c>
      <c r="E519" s="12">
        <v>44211</v>
      </c>
      <c r="F519" s="10">
        <v>59.42</v>
      </c>
      <c r="G519" s="12">
        <v>44211</v>
      </c>
      <c r="H519" s="10">
        <v>33.369999999999997</v>
      </c>
      <c r="I519" s="12">
        <v>44211</v>
      </c>
      <c r="J519" s="10">
        <v>38.450000000000003</v>
      </c>
      <c r="K519" s="12">
        <v>44211</v>
      </c>
      <c r="L519" s="10">
        <v>22.69</v>
      </c>
      <c r="M519" s="12">
        <v>44211</v>
      </c>
      <c r="N519" s="10">
        <v>25.74</v>
      </c>
      <c r="O519" s="12">
        <v>44211</v>
      </c>
      <c r="P519" s="10">
        <v>18.96</v>
      </c>
      <c r="Q519" s="12">
        <v>44211</v>
      </c>
      <c r="R519" s="10">
        <v>28.25</v>
      </c>
      <c r="S519" s="12">
        <v>44211</v>
      </c>
      <c r="T519" s="10">
        <v>12.34</v>
      </c>
      <c r="U519" s="109">
        <v>44211</v>
      </c>
      <c r="V519" s="10">
        <v>16.239999999999998</v>
      </c>
      <c r="Y519" s="3"/>
    </row>
    <row r="520" spans="1:25">
      <c r="A520" s="12">
        <v>44214</v>
      </c>
      <c r="B520" s="10">
        <v>33.229999999999997</v>
      </c>
      <c r="C520" s="12">
        <v>44214</v>
      </c>
      <c r="D520" s="10">
        <v>27</v>
      </c>
      <c r="E520" s="12">
        <v>44214</v>
      </c>
      <c r="F520" s="10">
        <v>59.7</v>
      </c>
      <c r="G520" s="12">
        <v>44214</v>
      </c>
      <c r="H520" s="10">
        <v>33.71</v>
      </c>
      <c r="I520" s="12">
        <v>44214</v>
      </c>
      <c r="J520" s="10">
        <v>38.880000000000003</v>
      </c>
      <c r="K520" s="12">
        <v>44214</v>
      </c>
      <c r="L520" s="10">
        <v>22.68</v>
      </c>
      <c r="M520" s="12">
        <v>44214</v>
      </c>
      <c r="N520" s="10">
        <v>25.81</v>
      </c>
      <c r="O520" s="12">
        <v>44214</v>
      </c>
      <c r="P520" s="10">
        <v>18.899999999999999</v>
      </c>
      <c r="Q520" s="12">
        <v>44214</v>
      </c>
      <c r="R520" s="10">
        <v>28.24</v>
      </c>
      <c r="S520" s="12">
        <v>44214</v>
      </c>
      <c r="T520" s="10">
        <v>12.34</v>
      </c>
      <c r="U520" s="109">
        <v>44214</v>
      </c>
      <c r="V520" s="10">
        <v>16.329999999999998</v>
      </c>
      <c r="Y520" s="3"/>
    </row>
    <row r="521" spans="1:25">
      <c r="A521" s="12">
        <v>44215</v>
      </c>
      <c r="B521" s="10">
        <v>33.19</v>
      </c>
      <c r="C521" s="12">
        <v>44215</v>
      </c>
      <c r="D521" s="10">
        <v>26.96</v>
      </c>
      <c r="E521" s="12">
        <v>44215</v>
      </c>
      <c r="F521" s="10">
        <v>59.9</v>
      </c>
      <c r="G521" s="12">
        <v>44215</v>
      </c>
      <c r="H521" s="10">
        <v>33.619999999999997</v>
      </c>
      <c r="I521" s="12">
        <v>44215</v>
      </c>
      <c r="J521" s="10">
        <v>39.090000000000003</v>
      </c>
      <c r="K521" s="12">
        <v>44215</v>
      </c>
      <c r="L521" s="10">
        <v>22.73</v>
      </c>
      <c r="M521" s="12">
        <v>44215</v>
      </c>
      <c r="N521" s="10">
        <v>25.79</v>
      </c>
      <c r="O521" s="12">
        <v>44215</v>
      </c>
      <c r="P521" s="10">
        <v>18.989999999999998</v>
      </c>
      <c r="Q521" s="12">
        <v>44215</v>
      </c>
      <c r="R521" s="10">
        <v>28.26</v>
      </c>
      <c r="S521" s="12">
        <v>44215</v>
      </c>
      <c r="T521" s="10">
        <v>12.34</v>
      </c>
      <c r="U521" s="109">
        <v>44215</v>
      </c>
      <c r="V521" s="10">
        <v>16.62</v>
      </c>
      <c r="Y521" s="3"/>
    </row>
    <row r="522" spans="1:25">
      <c r="A522" s="12">
        <v>44216</v>
      </c>
      <c r="B522" s="10">
        <v>33.19</v>
      </c>
      <c r="C522" s="12">
        <v>44216</v>
      </c>
      <c r="D522" s="10">
        <v>27.019100000000002</v>
      </c>
      <c r="E522" s="12">
        <v>44216</v>
      </c>
      <c r="F522" s="10">
        <v>60.3</v>
      </c>
      <c r="G522" s="12">
        <v>44216</v>
      </c>
      <c r="H522" s="10">
        <v>33.6</v>
      </c>
      <c r="I522" s="12">
        <v>44216</v>
      </c>
      <c r="J522" s="10">
        <v>39.49</v>
      </c>
      <c r="K522" s="12">
        <v>44216</v>
      </c>
      <c r="L522" s="10">
        <v>22.68</v>
      </c>
      <c r="M522" s="12">
        <v>44216</v>
      </c>
      <c r="N522" s="10">
        <v>25.77</v>
      </c>
      <c r="O522" s="12">
        <v>44216</v>
      </c>
      <c r="P522" s="10">
        <v>19.04</v>
      </c>
      <c r="Q522" s="12">
        <v>44216</v>
      </c>
      <c r="R522" s="10">
        <v>28.25</v>
      </c>
      <c r="S522" s="12">
        <v>44216</v>
      </c>
      <c r="T522" s="10">
        <v>12.33</v>
      </c>
      <c r="U522" s="109">
        <v>44216</v>
      </c>
      <c r="V522" s="10">
        <v>16.87</v>
      </c>
      <c r="Y522" s="3"/>
    </row>
    <row r="523" spans="1:25">
      <c r="A523" s="12">
        <v>44217</v>
      </c>
      <c r="B523" s="10">
        <v>33.11</v>
      </c>
      <c r="C523" s="12">
        <v>44217</v>
      </c>
      <c r="D523" s="10">
        <v>26.86</v>
      </c>
      <c r="E523" s="12">
        <v>44217</v>
      </c>
      <c r="F523" s="10">
        <v>60.25</v>
      </c>
      <c r="G523" s="12">
        <v>44217</v>
      </c>
      <c r="H523" s="10">
        <v>33.630000000000003</v>
      </c>
      <c r="I523" s="12">
        <v>44217</v>
      </c>
      <c r="J523" s="10">
        <v>39.549999999999997</v>
      </c>
      <c r="K523" s="12">
        <v>44217</v>
      </c>
      <c r="L523" s="10">
        <v>22.62</v>
      </c>
      <c r="M523" s="12">
        <v>44217</v>
      </c>
      <c r="N523" s="10">
        <v>25.68</v>
      </c>
      <c r="O523" s="12">
        <v>44217</v>
      </c>
      <c r="P523" s="10">
        <v>18.93</v>
      </c>
      <c r="Q523" s="12">
        <v>44217</v>
      </c>
      <c r="R523" s="10">
        <v>28.24</v>
      </c>
      <c r="S523" s="12">
        <v>44217</v>
      </c>
      <c r="T523" s="10">
        <v>12.31</v>
      </c>
      <c r="U523" s="109">
        <v>44217</v>
      </c>
      <c r="V523" s="10">
        <v>16.82</v>
      </c>
      <c r="Y523" s="3"/>
    </row>
    <row r="524" spans="1:25">
      <c r="A524" s="12">
        <v>44218</v>
      </c>
      <c r="B524" s="10">
        <v>33.130000000000003</v>
      </c>
      <c r="C524" s="12">
        <v>44218</v>
      </c>
      <c r="D524" s="10">
        <v>26.75</v>
      </c>
      <c r="E524" s="12">
        <v>44218</v>
      </c>
      <c r="F524" s="10">
        <v>60.58</v>
      </c>
      <c r="G524" s="12">
        <v>44218</v>
      </c>
      <c r="H524" s="10">
        <v>33.69</v>
      </c>
      <c r="I524" s="12">
        <v>44218</v>
      </c>
      <c r="J524" s="10">
        <v>39.47</v>
      </c>
      <c r="K524" s="12">
        <v>44218</v>
      </c>
      <c r="L524" s="10">
        <v>22.68</v>
      </c>
      <c r="M524" s="12">
        <v>44218</v>
      </c>
      <c r="N524" s="10">
        <v>25.64</v>
      </c>
      <c r="O524" s="12">
        <v>44218</v>
      </c>
      <c r="P524" s="10">
        <v>18.989999999999998</v>
      </c>
      <c r="Q524" s="12">
        <v>44218</v>
      </c>
      <c r="R524" s="10">
        <v>28.24</v>
      </c>
      <c r="S524" s="12">
        <v>44218</v>
      </c>
      <c r="T524" s="10">
        <v>12.32</v>
      </c>
      <c r="U524" s="109">
        <v>44218</v>
      </c>
      <c r="V524" s="10">
        <v>16.899999999999999</v>
      </c>
      <c r="Y524" s="3"/>
    </row>
    <row r="525" spans="1:25">
      <c r="A525" s="12">
        <v>44221</v>
      </c>
      <c r="B525" s="10">
        <v>33.119999999999997</v>
      </c>
      <c r="C525" s="12">
        <v>44221</v>
      </c>
      <c r="D525" s="10">
        <v>26.835000000000001</v>
      </c>
      <c r="E525" s="12">
        <v>44221</v>
      </c>
      <c r="F525" s="10">
        <v>60.81</v>
      </c>
      <c r="G525" s="12">
        <v>44221</v>
      </c>
      <c r="H525" s="10">
        <v>33.65</v>
      </c>
      <c r="I525" s="12">
        <v>44221</v>
      </c>
      <c r="J525" s="10">
        <v>39.840000000000003</v>
      </c>
      <c r="K525" s="12">
        <v>44221</v>
      </c>
      <c r="L525" s="10">
        <v>22.6</v>
      </c>
      <c r="M525" s="12">
        <v>44221</v>
      </c>
      <c r="N525" s="10">
        <v>25.69</v>
      </c>
      <c r="O525" s="12">
        <v>44221</v>
      </c>
      <c r="P525" s="10">
        <v>18.829999999999998</v>
      </c>
      <c r="Q525" s="12">
        <v>44221</v>
      </c>
      <c r="R525" s="10">
        <v>28.19</v>
      </c>
      <c r="S525" s="12">
        <v>44221</v>
      </c>
      <c r="T525" s="10">
        <v>12.34</v>
      </c>
      <c r="U525" s="109">
        <v>44221</v>
      </c>
      <c r="V525" s="10">
        <v>17.02</v>
      </c>
      <c r="Y525" s="3"/>
    </row>
    <row r="526" spans="1:25">
      <c r="A526" s="12">
        <v>44222</v>
      </c>
      <c r="B526" s="10">
        <v>33.08</v>
      </c>
      <c r="C526" s="12">
        <v>44222</v>
      </c>
      <c r="D526" s="10">
        <v>26.619599999999998</v>
      </c>
      <c r="E526" s="12">
        <v>44222</v>
      </c>
      <c r="F526" s="10">
        <v>60.51</v>
      </c>
      <c r="G526" s="12">
        <v>44222</v>
      </c>
      <c r="H526" s="10">
        <v>33.57</v>
      </c>
      <c r="I526" s="12">
        <v>44222</v>
      </c>
      <c r="J526" s="10">
        <v>39.39</v>
      </c>
      <c r="K526" s="12">
        <v>44222</v>
      </c>
      <c r="L526" s="10">
        <v>22.61</v>
      </c>
      <c r="M526" s="12">
        <v>44222</v>
      </c>
      <c r="N526" s="10">
        <v>25.72</v>
      </c>
      <c r="O526" s="12">
        <v>44222</v>
      </c>
      <c r="P526" s="10">
        <v>18.850000000000001</v>
      </c>
      <c r="Q526" s="12">
        <v>44222</v>
      </c>
      <c r="R526" s="10">
        <v>28.2</v>
      </c>
      <c r="S526" s="12">
        <v>44222</v>
      </c>
      <c r="T526" s="10">
        <v>12.33</v>
      </c>
      <c r="U526" s="109">
        <v>44222</v>
      </c>
      <c r="V526" s="10">
        <v>16.77</v>
      </c>
      <c r="Y526" s="3"/>
    </row>
    <row r="527" spans="1:25">
      <c r="A527" s="12">
        <v>44223</v>
      </c>
      <c r="B527" s="10">
        <v>33.04</v>
      </c>
      <c r="C527" s="12">
        <v>44223</v>
      </c>
      <c r="D527" s="10">
        <v>26.046600000000002</v>
      </c>
      <c r="E527" s="12">
        <v>44223</v>
      </c>
      <c r="F527" s="10">
        <v>59.48</v>
      </c>
      <c r="G527" s="12">
        <v>44223</v>
      </c>
      <c r="H527" s="10">
        <v>33.08</v>
      </c>
      <c r="I527" s="12">
        <v>44223</v>
      </c>
      <c r="J527" s="10">
        <v>38.630000000000003</v>
      </c>
      <c r="K527" s="12">
        <v>44223</v>
      </c>
      <c r="L527" s="10">
        <v>22.55</v>
      </c>
      <c r="M527" s="12">
        <v>44223</v>
      </c>
      <c r="N527" s="10">
        <v>25.67</v>
      </c>
      <c r="O527" s="12">
        <v>44223</v>
      </c>
      <c r="P527" s="10">
        <v>18.760000000000002</v>
      </c>
      <c r="Q527" s="12">
        <v>44223</v>
      </c>
      <c r="R527" s="10">
        <v>28.2</v>
      </c>
      <c r="S527" s="12">
        <v>44223</v>
      </c>
      <c r="T527" s="10">
        <v>12.32</v>
      </c>
      <c r="U527" s="109">
        <v>44223</v>
      </c>
      <c r="V527" s="10">
        <v>16.48</v>
      </c>
      <c r="Y527" s="3"/>
    </row>
    <row r="528" spans="1:25">
      <c r="A528" s="12">
        <v>44224</v>
      </c>
      <c r="B528" s="10">
        <v>33.049999999999997</v>
      </c>
      <c r="C528" s="12">
        <v>44224</v>
      </c>
      <c r="D528" s="10">
        <v>26.495000000000001</v>
      </c>
      <c r="E528" s="12">
        <v>44224</v>
      </c>
      <c r="F528" s="10">
        <v>60.25</v>
      </c>
      <c r="G528" s="12">
        <v>44224</v>
      </c>
      <c r="H528" s="10">
        <v>33.35</v>
      </c>
      <c r="I528" s="12">
        <v>44224</v>
      </c>
      <c r="J528" s="10">
        <v>38.93</v>
      </c>
      <c r="K528" s="12">
        <v>44224</v>
      </c>
      <c r="L528" s="10">
        <v>22.56</v>
      </c>
      <c r="M528" s="12">
        <v>44224</v>
      </c>
      <c r="N528" s="10">
        <v>25.63</v>
      </c>
      <c r="O528" s="12">
        <v>44224</v>
      </c>
      <c r="P528" s="10">
        <v>18.82</v>
      </c>
      <c r="Q528" s="12">
        <v>44224</v>
      </c>
      <c r="R528" s="10">
        <v>28.2</v>
      </c>
      <c r="S528" s="12">
        <v>44224</v>
      </c>
      <c r="T528" s="10">
        <v>12.31</v>
      </c>
      <c r="U528" s="109">
        <v>44224</v>
      </c>
      <c r="V528" s="10">
        <v>16.54</v>
      </c>
      <c r="Y528" s="3"/>
    </row>
    <row r="529" spans="1:25">
      <c r="A529" s="12">
        <v>44225</v>
      </c>
      <c r="B529" s="10">
        <v>33.04</v>
      </c>
      <c r="C529" s="12">
        <v>44225</v>
      </c>
      <c r="D529" s="10">
        <v>26.02</v>
      </c>
      <c r="E529" s="12">
        <v>44225</v>
      </c>
      <c r="F529" s="10">
        <v>58.83</v>
      </c>
      <c r="G529" s="12">
        <v>44225</v>
      </c>
      <c r="H529" s="10">
        <v>32.659999999999997</v>
      </c>
      <c r="I529" s="12">
        <v>44225</v>
      </c>
      <c r="J529" s="10">
        <v>37.869999999999997</v>
      </c>
      <c r="K529" s="12">
        <v>44225</v>
      </c>
      <c r="L529" s="10">
        <v>22.53</v>
      </c>
      <c r="M529" s="12">
        <v>44225</v>
      </c>
      <c r="N529" s="10">
        <v>25.59</v>
      </c>
      <c r="O529" s="12">
        <v>44225</v>
      </c>
      <c r="P529" s="10">
        <v>18.8</v>
      </c>
      <c r="Q529" s="12">
        <v>44225</v>
      </c>
      <c r="R529" s="10">
        <v>28.21</v>
      </c>
      <c r="S529" s="12">
        <v>44225</v>
      </c>
      <c r="T529" s="10">
        <v>12.28</v>
      </c>
      <c r="U529" s="109">
        <v>44225</v>
      </c>
      <c r="V529" s="10">
        <v>16.02</v>
      </c>
      <c r="Y529" s="3"/>
    </row>
    <row r="530" spans="1:25">
      <c r="A530" s="12">
        <v>44228</v>
      </c>
      <c r="B530" s="10">
        <v>33.03</v>
      </c>
      <c r="C530" s="12">
        <v>44228</v>
      </c>
      <c r="D530" s="10">
        <v>26.442299999999999</v>
      </c>
      <c r="E530" s="12">
        <v>44228</v>
      </c>
      <c r="F530" s="10">
        <v>60.17</v>
      </c>
      <c r="G530" s="12">
        <v>44228</v>
      </c>
      <c r="H530" s="10">
        <v>33.24</v>
      </c>
      <c r="I530" s="12">
        <v>44228</v>
      </c>
      <c r="J530" s="10">
        <v>39.14</v>
      </c>
      <c r="K530" s="12">
        <v>44228</v>
      </c>
      <c r="L530" s="10">
        <v>22.61</v>
      </c>
      <c r="M530" s="12">
        <v>44228</v>
      </c>
      <c r="N530" s="10">
        <v>25.64</v>
      </c>
      <c r="O530" s="12">
        <v>44228</v>
      </c>
      <c r="P530" s="10">
        <v>18.86</v>
      </c>
      <c r="Q530" s="12">
        <v>44228</v>
      </c>
      <c r="R530" s="10">
        <v>28.21</v>
      </c>
      <c r="S530" s="12">
        <v>44228</v>
      </c>
      <c r="T530" s="10">
        <v>12.29</v>
      </c>
      <c r="U530" s="109">
        <v>44228</v>
      </c>
      <c r="V530" s="10">
        <v>16.649999999999999</v>
      </c>
      <c r="Y530" s="3"/>
    </row>
    <row r="531" spans="1:25">
      <c r="A531" s="12">
        <v>44229</v>
      </c>
      <c r="B531" s="10">
        <v>33.03</v>
      </c>
      <c r="C531" s="12">
        <v>44229</v>
      </c>
      <c r="D531" s="10">
        <v>26.8</v>
      </c>
      <c r="E531" s="12">
        <v>44229</v>
      </c>
      <c r="F531" s="10">
        <v>60.62</v>
      </c>
      <c r="G531" s="12">
        <v>44229</v>
      </c>
      <c r="H531" s="10">
        <v>33.409999999999997</v>
      </c>
      <c r="I531" s="12">
        <v>44229</v>
      </c>
      <c r="J531" s="10">
        <v>39.44</v>
      </c>
      <c r="K531" s="12">
        <v>44229</v>
      </c>
      <c r="L531" s="10">
        <v>22.59</v>
      </c>
      <c r="M531" s="12">
        <v>44229</v>
      </c>
      <c r="N531" s="10">
        <v>25.57</v>
      </c>
      <c r="O531" s="12">
        <v>44229</v>
      </c>
      <c r="P531" s="10">
        <v>18.87</v>
      </c>
      <c r="Q531" s="12">
        <v>44229</v>
      </c>
      <c r="R531" s="10">
        <v>28.2</v>
      </c>
      <c r="S531" s="12">
        <v>44229</v>
      </c>
      <c r="T531" s="10">
        <v>12.28</v>
      </c>
      <c r="U531" s="109">
        <v>44229</v>
      </c>
      <c r="V531" s="10">
        <v>16.829999999999998</v>
      </c>
      <c r="Y531" s="3"/>
    </row>
    <row r="532" spans="1:25">
      <c r="A532" s="12">
        <v>44230</v>
      </c>
      <c r="B532" s="10">
        <v>32.93</v>
      </c>
      <c r="C532" s="12">
        <v>44230</v>
      </c>
      <c r="D532" s="10">
        <v>26.85</v>
      </c>
      <c r="E532" s="12">
        <v>44230</v>
      </c>
      <c r="F532" s="10">
        <v>60.68</v>
      </c>
      <c r="G532" s="12">
        <v>44230</v>
      </c>
      <c r="H532" s="10">
        <v>33.47</v>
      </c>
      <c r="I532" s="12">
        <v>44230</v>
      </c>
      <c r="J532" s="10">
        <v>39.61</v>
      </c>
      <c r="K532" s="12">
        <v>44230</v>
      </c>
      <c r="L532" s="10">
        <v>22.52</v>
      </c>
      <c r="M532" s="12">
        <v>44230</v>
      </c>
      <c r="N532" s="10">
        <v>25.5</v>
      </c>
      <c r="O532" s="12">
        <v>44230</v>
      </c>
      <c r="P532" s="10">
        <v>18.98</v>
      </c>
      <c r="Q532" s="12">
        <v>44230</v>
      </c>
      <c r="R532" s="10">
        <v>28.18</v>
      </c>
      <c r="S532" s="12">
        <v>44230</v>
      </c>
      <c r="T532" s="10">
        <v>12.26</v>
      </c>
      <c r="U532" s="109">
        <v>44230</v>
      </c>
      <c r="V532" s="10">
        <v>16.899999999999999</v>
      </c>
      <c r="Y532" s="3"/>
    </row>
    <row r="533" spans="1:25">
      <c r="A533" s="12">
        <v>44231</v>
      </c>
      <c r="B533" s="10">
        <v>32.85</v>
      </c>
      <c r="C533" s="12">
        <v>44231</v>
      </c>
      <c r="D533" s="10">
        <v>27.063700000000001</v>
      </c>
      <c r="E533" s="12">
        <v>44231</v>
      </c>
      <c r="F533" s="10">
        <v>61.48</v>
      </c>
      <c r="G533" s="12">
        <v>44231</v>
      </c>
      <c r="H533" s="10">
        <v>33.58</v>
      </c>
      <c r="I533" s="12">
        <v>44231</v>
      </c>
      <c r="J533" s="10">
        <v>39.76</v>
      </c>
      <c r="K533" s="12">
        <v>44231</v>
      </c>
      <c r="L533" s="10">
        <v>22.51</v>
      </c>
      <c r="M533" s="12">
        <v>44231</v>
      </c>
      <c r="N533" s="10">
        <v>25.54</v>
      </c>
      <c r="O533" s="12">
        <v>44231</v>
      </c>
      <c r="P533" s="10">
        <v>19.010000000000002</v>
      </c>
      <c r="Q533" s="12">
        <v>44231</v>
      </c>
      <c r="R533" s="10">
        <v>28.17</v>
      </c>
      <c r="S533" s="12">
        <v>44231</v>
      </c>
      <c r="T533" s="10">
        <v>12.24</v>
      </c>
      <c r="U533" s="109">
        <v>44231</v>
      </c>
      <c r="V533" s="10">
        <v>17.05</v>
      </c>
      <c r="Y533" s="3"/>
    </row>
    <row r="534" spans="1:25">
      <c r="A534" s="12">
        <v>44232</v>
      </c>
      <c r="B534" s="10">
        <v>32.79</v>
      </c>
      <c r="C534" s="12">
        <v>44232</v>
      </c>
      <c r="D534" s="10">
        <v>27.1816</v>
      </c>
      <c r="E534" s="12">
        <v>44232</v>
      </c>
      <c r="F534" s="10">
        <v>61.45</v>
      </c>
      <c r="G534" s="12">
        <v>44232</v>
      </c>
      <c r="H534" s="10">
        <v>33.69</v>
      </c>
      <c r="I534" s="12">
        <v>44232</v>
      </c>
      <c r="J534" s="10">
        <v>39.86</v>
      </c>
      <c r="K534" s="12">
        <v>44232</v>
      </c>
      <c r="L534" s="10">
        <v>22.48</v>
      </c>
      <c r="M534" s="12">
        <v>44232</v>
      </c>
      <c r="N534" s="10">
        <v>25.48</v>
      </c>
      <c r="O534" s="12">
        <v>44232</v>
      </c>
      <c r="P534" s="10">
        <v>18.97</v>
      </c>
      <c r="Q534" s="12">
        <v>44232</v>
      </c>
      <c r="R534" s="10">
        <v>28.17</v>
      </c>
      <c r="S534" s="12">
        <v>44232</v>
      </c>
      <c r="T534" s="10">
        <v>12.22</v>
      </c>
      <c r="U534" s="109">
        <v>44232</v>
      </c>
      <c r="V534" s="10">
        <v>17.03</v>
      </c>
      <c r="Y534" s="3"/>
    </row>
    <row r="535" spans="1:25">
      <c r="A535" s="12">
        <v>44235</v>
      </c>
      <c r="B535" s="10">
        <v>32.78</v>
      </c>
      <c r="C535" s="12">
        <v>44235</v>
      </c>
      <c r="D535" s="10">
        <v>27.453099999999999</v>
      </c>
      <c r="E535" s="12">
        <v>44235</v>
      </c>
      <c r="F535" s="10">
        <v>61.76</v>
      </c>
      <c r="G535" s="12">
        <v>44235</v>
      </c>
      <c r="H535" s="10">
        <v>33.869999999999997</v>
      </c>
      <c r="I535" s="12">
        <v>44235</v>
      </c>
      <c r="J535" s="10">
        <v>39.9</v>
      </c>
      <c r="K535" s="12">
        <v>44235</v>
      </c>
      <c r="L535" s="10">
        <v>22.5</v>
      </c>
      <c r="M535" s="12">
        <v>44235</v>
      </c>
      <c r="N535" s="10">
        <v>25.58</v>
      </c>
      <c r="O535" s="12">
        <v>44235</v>
      </c>
      <c r="P535" s="10">
        <v>18.98</v>
      </c>
      <c r="Q535" s="12">
        <v>44235</v>
      </c>
      <c r="R535" s="10">
        <v>28.16</v>
      </c>
      <c r="S535" s="12">
        <v>44235</v>
      </c>
      <c r="T535" s="10">
        <v>12.22</v>
      </c>
      <c r="U535" s="109">
        <v>44235</v>
      </c>
      <c r="V535" s="10">
        <v>17.170000000000002</v>
      </c>
      <c r="Y535" s="3"/>
    </row>
    <row r="536" spans="1:25">
      <c r="A536" s="12">
        <v>44236</v>
      </c>
      <c r="B536" s="10">
        <v>32.81</v>
      </c>
      <c r="C536" s="12">
        <v>44236</v>
      </c>
      <c r="D536" s="10">
        <v>27.56</v>
      </c>
      <c r="E536" s="12">
        <v>44236</v>
      </c>
      <c r="F536" s="10">
        <v>61.57</v>
      </c>
      <c r="G536" s="12">
        <v>44236</v>
      </c>
      <c r="H536" s="10">
        <v>33.909999999999997</v>
      </c>
      <c r="I536" s="12">
        <v>44236</v>
      </c>
      <c r="J536" s="10">
        <v>40.200000000000003</v>
      </c>
      <c r="K536" s="12">
        <v>44236</v>
      </c>
      <c r="L536" s="10">
        <v>22.48</v>
      </c>
      <c r="M536" s="12">
        <v>44236</v>
      </c>
      <c r="N536" s="10">
        <v>25.52</v>
      </c>
      <c r="O536" s="12">
        <v>44236</v>
      </c>
      <c r="P536" s="10">
        <v>19.04</v>
      </c>
      <c r="Q536" s="12">
        <v>44236</v>
      </c>
      <c r="R536" s="10">
        <v>28.15</v>
      </c>
      <c r="S536" s="12">
        <v>44236</v>
      </c>
      <c r="T536" s="10">
        <v>12.22</v>
      </c>
      <c r="U536" s="109">
        <v>44236</v>
      </c>
      <c r="V536" s="10">
        <v>17.21</v>
      </c>
      <c r="Y536" s="3"/>
    </row>
    <row r="537" spans="1:25">
      <c r="A537" s="12">
        <v>44237</v>
      </c>
      <c r="B537" s="10">
        <v>32.840000000000003</v>
      </c>
      <c r="C537" s="12">
        <v>44237</v>
      </c>
      <c r="D537" s="10">
        <v>27.659199999999998</v>
      </c>
      <c r="E537" s="12">
        <v>44237</v>
      </c>
      <c r="F537" s="10">
        <v>61.5</v>
      </c>
      <c r="G537" s="12">
        <v>44237</v>
      </c>
      <c r="H537" s="10">
        <v>33.805</v>
      </c>
      <c r="I537" s="12">
        <v>44237</v>
      </c>
      <c r="J537" s="10">
        <v>40.33</v>
      </c>
      <c r="K537" s="12">
        <v>44237</v>
      </c>
      <c r="L537" s="10">
        <v>22.53</v>
      </c>
      <c r="M537" s="12">
        <v>44237</v>
      </c>
      <c r="N537" s="10">
        <v>25.61</v>
      </c>
      <c r="O537" s="12">
        <v>44237</v>
      </c>
      <c r="P537" s="10">
        <v>18.95</v>
      </c>
      <c r="Q537" s="12">
        <v>44237</v>
      </c>
      <c r="R537" s="10">
        <v>28.16</v>
      </c>
      <c r="S537" s="12">
        <v>44237</v>
      </c>
      <c r="T537" s="10">
        <v>12.23</v>
      </c>
      <c r="U537" s="109">
        <v>44237</v>
      </c>
      <c r="V537" s="10">
        <v>17.350000000000001</v>
      </c>
      <c r="Y537" s="3"/>
    </row>
    <row r="538" spans="1:25">
      <c r="A538" s="12">
        <v>44238</v>
      </c>
      <c r="B538" s="10">
        <v>32.83</v>
      </c>
      <c r="C538" s="12">
        <v>44238</v>
      </c>
      <c r="D538" s="10">
        <v>27.6448</v>
      </c>
      <c r="E538" s="12">
        <v>44238</v>
      </c>
      <c r="F538" s="10">
        <v>61.62</v>
      </c>
      <c r="G538" s="12">
        <v>44238</v>
      </c>
      <c r="H538" s="10">
        <v>34.020000000000003</v>
      </c>
      <c r="I538" s="12">
        <v>44238</v>
      </c>
      <c r="J538" s="10">
        <v>40.76</v>
      </c>
      <c r="K538" s="12">
        <v>44238</v>
      </c>
      <c r="L538" s="10">
        <v>22.51</v>
      </c>
      <c r="M538" s="12">
        <v>44238</v>
      </c>
      <c r="N538" s="10">
        <v>25.54</v>
      </c>
      <c r="O538" s="12">
        <v>44238</v>
      </c>
      <c r="P538" s="10">
        <v>19</v>
      </c>
      <c r="Q538" s="12">
        <v>44238</v>
      </c>
      <c r="R538" s="10">
        <v>28.16</v>
      </c>
      <c r="S538" s="12">
        <v>44238</v>
      </c>
      <c r="T538" s="10">
        <v>12.23</v>
      </c>
      <c r="U538" s="109">
        <v>44238</v>
      </c>
      <c r="V538" s="10">
        <v>17.510000000000002</v>
      </c>
      <c r="Y538" s="3"/>
    </row>
    <row r="539" spans="1:25">
      <c r="A539" s="12">
        <v>44239</v>
      </c>
      <c r="B539" s="10">
        <v>32.76</v>
      </c>
      <c r="C539" s="12">
        <v>44239</v>
      </c>
      <c r="D539" s="10">
        <v>27.76</v>
      </c>
      <c r="E539" s="12">
        <v>44239</v>
      </c>
      <c r="F539" s="10">
        <v>61.96</v>
      </c>
      <c r="G539" s="12">
        <v>44239</v>
      </c>
      <c r="H539" s="10">
        <v>34.229999999999997</v>
      </c>
      <c r="I539" s="12">
        <v>44239</v>
      </c>
      <c r="J539" s="10">
        <v>40.79</v>
      </c>
      <c r="K539" s="12">
        <v>44239</v>
      </c>
      <c r="L539" s="10">
        <v>22.51</v>
      </c>
      <c r="M539" s="12">
        <v>44239</v>
      </c>
      <c r="N539" s="10">
        <v>25.44</v>
      </c>
      <c r="O539" s="12">
        <v>44239</v>
      </c>
      <c r="P539" s="10">
        <v>19.04</v>
      </c>
      <c r="Q539" s="12">
        <v>44239</v>
      </c>
      <c r="R539" s="10">
        <v>28.16</v>
      </c>
      <c r="S539" s="12">
        <v>44239</v>
      </c>
      <c r="T539" s="10">
        <v>12.2</v>
      </c>
      <c r="U539" s="109">
        <v>44239</v>
      </c>
      <c r="V539" s="10">
        <v>17.559999999999999</v>
      </c>
      <c r="Y539" s="3"/>
    </row>
    <row r="540" spans="1:25">
      <c r="A540" s="12">
        <v>44243</v>
      </c>
      <c r="B540" s="10">
        <v>32.520000000000003</v>
      </c>
      <c r="C540" s="12">
        <v>44243</v>
      </c>
      <c r="D540" s="10">
        <v>27.78</v>
      </c>
      <c r="E540" s="12">
        <v>44243</v>
      </c>
      <c r="F540" s="10">
        <v>61.81</v>
      </c>
      <c r="G540" s="12">
        <v>44243</v>
      </c>
      <c r="H540" s="10">
        <v>34.435000000000002</v>
      </c>
      <c r="I540" s="12">
        <v>44243</v>
      </c>
      <c r="J540" s="10">
        <v>40.82</v>
      </c>
      <c r="K540" s="12">
        <v>44243</v>
      </c>
      <c r="L540" s="10">
        <v>22.38</v>
      </c>
      <c r="M540" s="12">
        <v>44243</v>
      </c>
      <c r="N540" s="10">
        <v>25.28</v>
      </c>
      <c r="O540" s="12">
        <v>44243</v>
      </c>
      <c r="P540" s="10">
        <v>19.03</v>
      </c>
      <c r="Q540" s="12">
        <v>44243</v>
      </c>
      <c r="R540" s="10">
        <v>28.13</v>
      </c>
      <c r="S540" s="12">
        <v>44243</v>
      </c>
      <c r="T540" s="10">
        <v>12.14</v>
      </c>
      <c r="U540" s="109">
        <v>44243</v>
      </c>
      <c r="V540" s="10">
        <v>17.61</v>
      </c>
      <c r="Y540" s="3"/>
    </row>
    <row r="541" spans="1:25">
      <c r="A541" s="12">
        <v>44244</v>
      </c>
      <c r="B541" s="10">
        <v>32.549999999999997</v>
      </c>
      <c r="C541" s="12">
        <v>44244</v>
      </c>
      <c r="D541" s="10">
        <v>27.66</v>
      </c>
      <c r="E541" s="12">
        <v>44244</v>
      </c>
      <c r="F541" s="10">
        <v>61.87</v>
      </c>
      <c r="G541" s="12">
        <v>44244</v>
      </c>
      <c r="H541" s="10">
        <v>34.24</v>
      </c>
      <c r="I541" s="12">
        <v>44244</v>
      </c>
      <c r="J541" s="10">
        <v>40.880000000000003</v>
      </c>
      <c r="K541" s="12">
        <v>44244</v>
      </c>
      <c r="L541" s="10">
        <v>22.4</v>
      </c>
      <c r="M541" s="12">
        <v>44244</v>
      </c>
      <c r="N541" s="10">
        <v>25.386500000000002</v>
      </c>
      <c r="O541" s="12">
        <v>44244</v>
      </c>
      <c r="P541" s="10">
        <v>19.010000000000002</v>
      </c>
      <c r="Q541" s="12">
        <v>44244</v>
      </c>
      <c r="R541" s="10">
        <v>28.14</v>
      </c>
      <c r="S541" s="12">
        <v>44244</v>
      </c>
      <c r="T541" s="10">
        <v>12.14</v>
      </c>
      <c r="U541" s="109">
        <v>44244</v>
      </c>
      <c r="V541" s="10">
        <v>17.59</v>
      </c>
      <c r="Y541" s="3"/>
    </row>
    <row r="542" spans="1:25">
      <c r="A542" s="12">
        <v>44245</v>
      </c>
      <c r="B542" s="10">
        <v>32.47</v>
      </c>
      <c r="C542" s="12">
        <v>44245</v>
      </c>
      <c r="D542" s="10">
        <v>27.54</v>
      </c>
      <c r="E542" s="12">
        <v>44245</v>
      </c>
      <c r="F542" s="10">
        <v>61.51</v>
      </c>
      <c r="G542" s="12">
        <v>44245</v>
      </c>
      <c r="H542" s="10">
        <v>33.97</v>
      </c>
      <c r="I542" s="12">
        <v>44245</v>
      </c>
      <c r="J542" s="10">
        <v>40.25</v>
      </c>
      <c r="K542" s="12">
        <v>44245</v>
      </c>
      <c r="L542" s="10">
        <v>22.35</v>
      </c>
      <c r="M542" s="12">
        <v>44245</v>
      </c>
      <c r="N542" s="10">
        <v>25.34</v>
      </c>
      <c r="O542" s="12">
        <v>44245</v>
      </c>
      <c r="P542" s="10">
        <v>19.05</v>
      </c>
      <c r="Q542" s="12">
        <v>44245</v>
      </c>
      <c r="R542" s="10">
        <v>28.12</v>
      </c>
      <c r="S542" s="12">
        <v>44245</v>
      </c>
      <c r="T542" s="10">
        <v>12.12</v>
      </c>
      <c r="U542" s="109">
        <v>44245</v>
      </c>
      <c r="V542" s="10">
        <v>17.36</v>
      </c>
      <c r="Y542" s="3"/>
    </row>
    <row r="543" spans="1:25">
      <c r="A543" s="12">
        <v>44246</v>
      </c>
      <c r="B543" s="10">
        <v>32.29</v>
      </c>
      <c r="C543" s="12">
        <v>44246</v>
      </c>
      <c r="D543" s="10">
        <v>27.69</v>
      </c>
      <c r="E543" s="12">
        <v>44246</v>
      </c>
      <c r="F543" s="10">
        <v>61.13</v>
      </c>
      <c r="G543" s="12">
        <v>44246</v>
      </c>
      <c r="H543" s="10">
        <v>33.94</v>
      </c>
      <c r="I543" s="12">
        <v>44246</v>
      </c>
      <c r="J543" s="10">
        <v>40.32</v>
      </c>
      <c r="K543" s="12">
        <v>44246</v>
      </c>
      <c r="L543" s="10">
        <v>22.21</v>
      </c>
      <c r="M543" s="12">
        <v>44246</v>
      </c>
      <c r="N543" s="10">
        <v>25.16</v>
      </c>
      <c r="O543" s="12">
        <v>44246</v>
      </c>
      <c r="P543" s="10">
        <v>19.010000000000002</v>
      </c>
      <c r="Q543" s="12">
        <v>44246</v>
      </c>
      <c r="R543" s="10">
        <v>28.09</v>
      </c>
      <c r="S543" s="12">
        <v>44246</v>
      </c>
      <c r="T543" s="10">
        <v>12.06</v>
      </c>
      <c r="U543" s="109">
        <v>44246</v>
      </c>
      <c r="V543" s="10">
        <v>17.32</v>
      </c>
      <c r="Y543" s="3"/>
    </row>
    <row r="544" spans="1:25">
      <c r="A544" s="12">
        <v>44249</v>
      </c>
      <c r="B544" s="10">
        <v>32.119999999999997</v>
      </c>
      <c r="C544" s="12">
        <v>44249</v>
      </c>
      <c r="D544" s="10">
        <v>27.540700000000001</v>
      </c>
      <c r="E544" s="12">
        <v>44249</v>
      </c>
      <c r="F544" s="10">
        <v>60.63</v>
      </c>
      <c r="G544" s="12">
        <v>44249</v>
      </c>
      <c r="H544" s="10">
        <v>33.86</v>
      </c>
      <c r="I544" s="12">
        <v>44249</v>
      </c>
      <c r="J544" s="10">
        <v>39.14</v>
      </c>
      <c r="K544" s="12">
        <v>44249</v>
      </c>
      <c r="L544" s="10">
        <v>22.12</v>
      </c>
      <c r="M544" s="12">
        <v>44249</v>
      </c>
      <c r="N544" s="10">
        <v>24.97</v>
      </c>
      <c r="O544" s="12">
        <v>44249</v>
      </c>
      <c r="P544" s="10">
        <v>18.899999999999999</v>
      </c>
      <c r="Q544" s="12">
        <v>44249</v>
      </c>
      <c r="R544" s="10">
        <v>28.01</v>
      </c>
      <c r="S544" s="12">
        <v>44249</v>
      </c>
      <c r="T544" s="10">
        <v>12.03</v>
      </c>
      <c r="U544" s="109">
        <v>44249</v>
      </c>
      <c r="V544" s="10">
        <v>16.850000000000001</v>
      </c>
      <c r="Y544" s="3"/>
    </row>
    <row r="545" spans="1:25">
      <c r="A545" s="12">
        <v>44250</v>
      </c>
      <c r="B545" s="10">
        <v>32.06</v>
      </c>
      <c r="C545" s="12">
        <v>44250</v>
      </c>
      <c r="D545" s="10">
        <v>27.448799999999999</v>
      </c>
      <c r="E545" s="12">
        <v>44250</v>
      </c>
      <c r="F545" s="10">
        <v>60.61</v>
      </c>
      <c r="G545" s="12">
        <v>44250</v>
      </c>
      <c r="H545" s="10">
        <v>33.840000000000003</v>
      </c>
      <c r="I545" s="12">
        <v>44250</v>
      </c>
      <c r="J545" s="10">
        <v>39.200000000000003</v>
      </c>
      <c r="K545" s="12">
        <v>44250</v>
      </c>
      <c r="L545" s="10">
        <v>22.07</v>
      </c>
      <c r="M545" s="12">
        <v>44250</v>
      </c>
      <c r="N545" s="10">
        <v>24.98</v>
      </c>
      <c r="O545" s="12">
        <v>44250</v>
      </c>
      <c r="P545" s="10">
        <v>18.89</v>
      </c>
      <c r="Q545" s="12">
        <v>44250</v>
      </c>
      <c r="R545" s="10">
        <v>28.02</v>
      </c>
      <c r="S545" s="12">
        <v>44250</v>
      </c>
      <c r="T545" s="10">
        <v>12</v>
      </c>
      <c r="U545" s="109">
        <v>44250</v>
      </c>
      <c r="V545" s="10">
        <v>16.739999999999998</v>
      </c>
      <c r="Y545" s="3"/>
    </row>
    <row r="546" spans="1:25">
      <c r="A546" s="12">
        <v>44251</v>
      </c>
      <c r="B546" s="10">
        <v>31.96</v>
      </c>
      <c r="C546" s="12">
        <v>44251</v>
      </c>
      <c r="D546" s="10">
        <v>27.658200000000001</v>
      </c>
      <c r="E546" s="12">
        <v>44251</v>
      </c>
      <c r="F546" s="10">
        <v>60.9</v>
      </c>
      <c r="G546" s="12">
        <v>44251</v>
      </c>
      <c r="H546" s="10">
        <v>33.700000000000003</v>
      </c>
      <c r="I546" s="12">
        <v>44251</v>
      </c>
      <c r="J546" s="10">
        <v>38.74</v>
      </c>
      <c r="K546" s="12">
        <v>44251</v>
      </c>
      <c r="L546" s="10">
        <v>22</v>
      </c>
      <c r="M546" s="12">
        <v>44251</v>
      </c>
      <c r="N546" s="10">
        <v>25.02</v>
      </c>
      <c r="O546" s="12">
        <v>44251</v>
      </c>
      <c r="P546" s="10">
        <v>18.98</v>
      </c>
      <c r="Q546" s="12">
        <v>44251</v>
      </c>
      <c r="R546" s="10">
        <v>28</v>
      </c>
      <c r="S546" s="12">
        <v>44251</v>
      </c>
      <c r="T546" s="10">
        <v>11.98</v>
      </c>
      <c r="U546" s="109">
        <v>44251</v>
      </c>
      <c r="V546" s="10">
        <v>16.510000000000002</v>
      </c>
      <c r="Y546" s="3"/>
    </row>
    <row r="547" spans="1:25">
      <c r="A547" s="12">
        <v>44252</v>
      </c>
      <c r="B547" s="10">
        <v>31.82</v>
      </c>
      <c r="C547" s="12">
        <v>44252</v>
      </c>
      <c r="D547" s="10">
        <v>27.29</v>
      </c>
      <c r="E547" s="12">
        <v>44252</v>
      </c>
      <c r="F547" s="10">
        <v>59.92</v>
      </c>
      <c r="G547" s="12">
        <v>44252</v>
      </c>
      <c r="H547" s="10">
        <v>33.43</v>
      </c>
      <c r="I547" s="12">
        <v>44252</v>
      </c>
      <c r="J547" s="10">
        <v>38.159999999999997</v>
      </c>
      <c r="K547" s="12">
        <v>44252</v>
      </c>
      <c r="L547" s="10">
        <v>21.77</v>
      </c>
      <c r="M547" s="12">
        <v>44252</v>
      </c>
      <c r="N547" s="10">
        <v>24.6</v>
      </c>
      <c r="O547" s="12">
        <v>44252</v>
      </c>
      <c r="P547" s="10">
        <v>18.809999999999999</v>
      </c>
      <c r="Q547" s="12">
        <v>44252</v>
      </c>
      <c r="R547" s="10">
        <v>27.88</v>
      </c>
      <c r="S547" s="12">
        <v>44252</v>
      </c>
      <c r="T547" s="10">
        <v>11.9</v>
      </c>
      <c r="U547" s="109">
        <v>44252</v>
      </c>
      <c r="V547" s="10">
        <v>16.260000000000002</v>
      </c>
      <c r="Y547" s="3"/>
    </row>
    <row r="548" spans="1:25">
      <c r="A548" s="12">
        <v>44253</v>
      </c>
      <c r="B548" s="10">
        <v>32.07</v>
      </c>
      <c r="C548" s="12">
        <v>44253</v>
      </c>
      <c r="D548" s="10">
        <v>26.965</v>
      </c>
      <c r="E548" s="12">
        <v>44253</v>
      </c>
      <c r="F548" s="10">
        <v>60.19</v>
      </c>
      <c r="G548" s="12">
        <v>44253</v>
      </c>
      <c r="H548" s="10">
        <v>33.299999999999997</v>
      </c>
      <c r="I548" s="12">
        <v>44253</v>
      </c>
      <c r="J548" s="10">
        <v>37.99</v>
      </c>
      <c r="K548" s="12">
        <v>44253</v>
      </c>
      <c r="L548" s="10">
        <v>22.08</v>
      </c>
      <c r="M548" s="12">
        <v>44253</v>
      </c>
      <c r="N548" s="10">
        <v>24.9</v>
      </c>
      <c r="O548" s="12">
        <v>44253</v>
      </c>
      <c r="P548" s="10">
        <v>18.77</v>
      </c>
      <c r="Q548" s="12">
        <v>44253</v>
      </c>
      <c r="R548" s="10">
        <v>27.9</v>
      </c>
      <c r="S548" s="12">
        <v>44253</v>
      </c>
      <c r="T548" s="10">
        <v>11.97</v>
      </c>
      <c r="U548" s="109">
        <v>44253</v>
      </c>
      <c r="V548" s="10">
        <v>16.12</v>
      </c>
      <c r="Y548" s="3"/>
    </row>
    <row r="549" spans="1:25">
      <c r="A549" s="12">
        <v>44256</v>
      </c>
      <c r="B549" s="10">
        <v>32.159999999999997</v>
      </c>
      <c r="C549" s="12">
        <v>44256</v>
      </c>
      <c r="D549" s="10">
        <v>27.41</v>
      </c>
      <c r="E549" s="12">
        <v>44256</v>
      </c>
      <c r="F549" s="10">
        <v>61.17</v>
      </c>
      <c r="G549" s="12">
        <v>44256</v>
      </c>
      <c r="H549" s="10">
        <v>33.71</v>
      </c>
      <c r="I549" s="12">
        <v>44256</v>
      </c>
      <c r="J549" s="10">
        <v>38.81</v>
      </c>
      <c r="K549" s="12">
        <v>44256</v>
      </c>
      <c r="L549" s="10">
        <v>22.09</v>
      </c>
      <c r="M549" s="12">
        <v>44256</v>
      </c>
      <c r="N549" s="10">
        <v>24.97</v>
      </c>
      <c r="O549" s="12">
        <v>44256</v>
      </c>
      <c r="P549" s="10">
        <v>18.899999999999999</v>
      </c>
      <c r="Q549" s="12">
        <v>44256</v>
      </c>
      <c r="R549" s="10">
        <v>27.96</v>
      </c>
      <c r="S549" s="12">
        <v>44256</v>
      </c>
      <c r="T549" s="10">
        <v>11.99</v>
      </c>
      <c r="U549" s="109">
        <v>44256</v>
      </c>
      <c r="V549" s="10">
        <v>16.55</v>
      </c>
      <c r="Y549" s="3"/>
    </row>
    <row r="550" spans="1:25">
      <c r="A550" s="12">
        <v>44257</v>
      </c>
      <c r="B550" s="10">
        <v>32.14</v>
      </c>
      <c r="C550" s="12">
        <v>44257</v>
      </c>
      <c r="D550" s="10">
        <v>27.62</v>
      </c>
      <c r="E550" s="12">
        <v>44257</v>
      </c>
      <c r="F550" s="10">
        <v>60.55</v>
      </c>
      <c r="G550" s="12">
        <v>44257</v>
      </c>
      <c r="H550" s="10">
        <v>33.54</v>
      </c>
      <c r="I550" s="12">
        <v>44257</v>
      </c>
      <c r="J550" s="10">
        <v>38.31</v>
      </c>
      <c r="K550" s="12">
        <v>44257</v>
      </c>
      <c r="L550" s="10">
        <v>22.05</v>
      </c>
      <c r="M550" s="12">
        <v>44257</v>
      </c>
      <c r="N550" s="10">
        <v>24.95</v>
      </c>
      <c r="O550" s="12">
        <v>44257</v>
      </c>
      <c r="P550" s="10">
        <v>18.93</v>
      </c>
      <c r="Q550" s="12">
        <v>44257</v>
      </c>
      <c r="R550" s="10">
        <v>27.98</v>
      </c>
      <c r="S550" s="12">
        <v>44257</v>
      </c>
      <c r="T550" s="10">
        <v>11.99</v>
      </c>
      <c r="U550" s="109">
        <v>44257</v>
      </c>
      <c r="V550" s="10">
        <v>16.37</v>
      </c>
      <c r="Y550" s="3"/>
    </row>
    <row r="551" spans="1:25">
      <c r="A551" s="12">
        <v>44258</v>
      </c>
      <c r="B551" s="10">
        <v>32.03</v>
      </c>
      <c r="C551" s="12">
        <v>44258</v>
      </c>
      <c r="D551" s="10">
        <v>27.45</v>
      </c>
      <c r="E551" s="12">
        <v>44258</v>
      </c>
      <c r="F551" s="10">
        <v>59.9</v>
      </c>
      <c r="G551" s="12">
        <v>44258</v>
      </c>
      <c r="H551" s="10">
        <v>33.42</v>
      </c>
      <c r="I551" s="12">
        <v>44258</v>
      </c>
      <c r="J551" s="10">
        <v>38.33</v>
      </c>
      <c r="K551" s="12">
        <v>44258</v>
      </c>
      <c r="L551" s="10">
        <v>22</v>
      </c>
      <c r="M551" s="12">
        <v>44258</v>
      </c>
      <c r="N551" s="10">
        <v>24.78</v>
      </c>
      <c r="O551" s="12">
        <v>44258</v>
      </c>
      <c r="P551" s="10">
        <v>18.739999999999998</v>
      </c>
      <c r="Q551" s="12">
        <v>44258</v>
      </c>
      <c r="R551" s="10">
        <v>27.96</v>
      </c>
      <c r="S551" s="12">
        <v>44258</v>
      </c>
      <c r="T551" s="10">
        <v>11.95</v>
      </c>
      <c r="U551" s="109">
        <v>44258</v>
      </c>
      <c r="V551" s="10">
        <v>16.350000000000001</v>
      </c>
      <c r="Y551" s="3"/>
    </row>
    <row r="552" spans="1:25">
      <c r="A552" s="12">
        <v>44259</v>
      </c>
      <c r="B552" s="10">
        <v>31.84</v>
      </c>
      <c r="C552" s="12">
        <v>44259</v>
      </c>
      <c r="D552" s="10">
        <v>27.22</v>
      </c>
      <c r="E552" s="12">
        <v>44259</v>
      </c>
      <c r="F552" s="10">
        <v>59.14</v>
      </c>
      <c r="G552" s="12">
        <v>44259</v>
      </c>
      <c r="H552" s="10">
        <v>33.14</v>
      </c>
      <c r="I552" s="12">
        <v>44259</v>
      </c>
      <c r="J552" s="10">
        <v>37.47</v>
      </c>
      <c r="K552" s="12">
        <v>44259</v>
      </c>
      <c r="L552" s="10">
        <v>21.82</v>
      </c>
      <c r="M552" s="12">
        <v>44259</v>
      </c>
      <c r="N552" s="10">
        <v>24.59</v>
      </c>
      <c r="O552" s="12">
        <v>44259</v>
      </c>
      <c r="P552" s="10">
        <v>18.75</v>
      </c>
      <c r="Q552" s="12">
        <v>44259</v>
      </c>
      <c r="R552" s="10">
        <v>27.93</v>
      </c>
      <c r="S552" s="12">
        <v>44259</v>
      </c>
      <c r="T552" s="10">
        <v>11.88</v>
      </c>
      <c r="U552" s="109">
        <v>44259</v>
      </c>
      <c r="V552" s="10">
        <v>15.91</v>
      </c>
      <c r="Y552" s="3"/>
    </row>
    <row r="553" spans="1:25">
      <c r="A553" s="12">
        <v>44260</v>
      </c>
      <c r="B553" s="10">
        <v>31.79</v>
      </c>
      <c r="C553" s="12">
        <v>44260</v>
      </c>
      <c r="D553" s="10">
        <v>27.9298</v>
      </c>
      <c r="E553" s="12">
        <v>44260</v>
      </c>
      <c r="F553" s="10">
        <v>60.33</v>
      </c>
      <c r="G553" s="12">
        <v>44260</v>
      </c>
      <c r="H553" s="10">
        <v>33.35</v>
      </c>
      <c r="I553" s="12">
        <v>44260</v>
      </c>
      <c r="J553" s="10">
        <v>37.869999999999997</v>
      </c>
      <c r="K553" s="12">
        <v>44260</v>
      </c>
      <c r="L553" s="10">
        <v>21.83</v>
      </c>
      <c r="M553" s="12">
        <v>44260</v>
      </c>
      <c r="N553" s="10">
        <v>24.52</v>
      </c>
      <c r="O553" s="12">
        <v>44260</v>
      </c>
      <c r="P553" s="10">
        <v>18.850000000000001</v>
      </c>
      <c r="Q553" s="12">
        <v>44260</v>
      </c>
      <c r="R553" s="10">
        <v>27.89</v>
      </c>
      <c r="S553" s="12">
        <v>44260</v>
      </c>
      <c r="T553" s="10">
        <v>11.87</v>
      </c>
      <c r="U553" s="109">
        <v>44260</v>
      </c>
      <c r="V553" s="10">
        <v>16.04</v>
      </c>
      <c r="Y553" s="3"/>
    </row>
    <row r="554" spans="1:25">
      <c r="A554" s="12">
        <v>44263</v>
      </c>
      <c r="B554" s="10">
        <v>31.76</v>
      </c>
      <c r="C554" s="12">
        <v>44263</v>
      </c>
      <c r="D554" s="10">
        <v>27.75</v>
      </c>
      <c r="E554" s="12">
        <v>44263</v>
      </c>
      <c r="F554" s="10">
        <v>60.18</v>
      </c>
      <c r="G554" s="12">
        <v>44263</v>
      </c>
      <c r="H554" s="10">
        <v>33.229999999999997</v>
      </c>
      <c r="I554" s="12">
        <v>44263</v>
      </c>
      <c r="J554" s="10">
        <v>36.9</v>
      </c>
      <c r="K554" s="12">
        <v>44263</v>
      </c>
      <c r="L554" s="10">
        <v>21.81</v>
      </c>
      <c r="M554" s="12">
        <v>44263</v>
      </c>
      <c r="N554" s="10">
        <v>24.33</v>
      </c>
      <c r="O554" s="12">
        <v>44263</v>
      </c>
      <c r="P554" s="10">
        <v>18.62</v>
      </c>
      <c r="Q554" s="12">
        <v>44263</v>
      </c>
      <c r="R554" s="10">
        <v>27.9</v>
      </c>
      <c r="S554" s="12">
        <v>44263</v>
      </c>
      <c r="T554" s="10">
        <v>11.84</v>
      </c>
      <c r="U554" s="109">
        <v>44263</v>
      </c>
      <c r="V554" s="10">
        <v>15.46</v>
      </c>
      <c r="Y554" s="3"/>
    </row>
    <row r="555" spans="1:25">
      <c r="A555" s="12">
        <v>44264</v>
      </c>
      <c r="B555" s="10">
        <v>31.88</v>
      </c>
      <c r="C555" s="12">
        <v>44264</v>
      </c>
      <c r="D555" s="10">
        <v>27.9</v>
      </c>
      <c r="E555" s="12">
        <v>44264</v>
      </c>
      <c r="F555" s="10">
        <v>60.8</v>
      </c>
      <c r="G555" s="12">
        <v>44264</v>
      </c>
      <c r="H555" s="10">
        <v>33.590000000000003</v>
      </c>
      <c r="I555" s="12">
        <v>44264</v>
      </c>
      <c r="J555" s="10">
        <v>37.630000000000003</v>
      </c>
      <c r="K555" s="12">
        <v>44264</v>
      </c>
      <c r="L555" s="10">
        <v>21.85</v>
      </c>
      <c r="M555" s="12">
        <v>44264</v>
      </c>
      <c r="N555" s="10">
        <v>24.48</v>
      </c>
      <c r="O555" s="12">
        <v>44264</v>
      </c>
      <c r="P555" s="10">
        <v>18.690000000000001</v>
      </c>
      <c r="Q555" s="12">
        <v>44264</v>
      </c>
      <c r="R555" s="10">
        <v>27.92</v>
      </c>
      <c r="S555" s="12">
        <v>44264</v>
      </c>
      <c r="T555" s="10">
        <v>11.89</v>
      </c>
      <c r="U555" s="109">
        <v>44264</v>
      </c>
      <c r="V555" s="10">
        <v>15.64</v>
      </c>
      <c r="Y555" s="3"/>
    </row>
    <row r="556" spans="1:25">
      <c r="A556" s="12">
        <v>44265</v>
      </c>
      <c r="B556" s="10">
        <v>32</v>
      </c>
      <c r="C556" s="12">
        <v>44265</v>
      </c>
      <c r="D556" s="10">
        <v>28.0686</v>
      </c>
      <c r="E556" s="12">
        <v>44265</v>
      </c>
      <c r="F556" s="10">
        <v>61.04</v>
      </c>
      <c r="G556" s="12">
        <v>44265</v>
      </c>
      <c r="H556" s="10">
        <v>33.700000000000003</v>
      </c>
      <c r="I556" s="12">
        <v>44265</v>
      </c>
      <c r="J556" s="10">
        <v>37.375</v>
      </c>
      <c r="K556" s="12">
        <v>44265</v>
      </c>
      <c r="L556" s="10">
        <v>21.93</v>
      </c>
      <c r="M556" s="12">
        <v>44265</v>
      </c>
      <c r="N556" s="10">
        <v>24.6</v>
      </c>
      <c r="O556" s="12">
        <v>44265</v>
      </c>
      <c r="P556" s="10">
        <v>18.73</v>
      </c>
      <c r="Q556" s="12">
        <v>44265</v>
      </c>
      <c r="R556" s="10">
        <v>27.96</v>
      </c>
      <c r="S556" s="12">
        <v>44265</v>
      </c>
      <c r="T556" s="10">
        <v>11.91</v>
      </c>
      <c r="U556" s="109">
        <v>44265</v>
      </c>
      <c r="V556" s="10">
        <v>15.65</v>
      </c>
      <c r="Y556" s="3"/>
    </row>
    <row r="557" spans="1:25">
      <c r="A557" s="12">
        <v>44266</v>
      </c>
      <c r="B557" s="10">
        <v>31.88</v>
      </c>
      <c r="C557" s="12">
        <v>44266</v>
      </c>
      <c r="D557" s="10">
        <v>28.25</v>
      </c>
      <c r="E557" s="12">
        <v>44266</v>
      </c>
      <c r="F557" s="10">
        <v>61.22</v>
      </c>
      <c r="G557" s="12">
        <v>44266</v>
      </c>
      <c r="H557" s="10">
        <v>33.64</v>
      </c>
      <c r="I557" s="12">
        <v>44266</v>
      </c>
      <c r="J557" s="10">
        <v>38.17</v>
      </c>
      <c r="K557" s="12">
        <v>44266</v>
      </c>
      <c r="L557" s="10">
        <v>21.9</v>
      </c>
      <c r="M557" s="12">
        <v>44266</v>
      </c>
      <c r="N557" s="10">
        <v>24.62</v>
      </c>
      <c r="O557" s="12">
        <v>44266</v>
      </c>
      <c r="P557" s="10">
        <v>18.77</v>
      </c>
      <c r="Q557" s="12">
        <v>44266</v>
      </c>
      <c r="R557" s="10">
        <v>27.96</v>
      </c>
      <c r="S557" s="12">
        <v>44266</v>
      </c>
      <c r="T557" s="10">
        <v>11.9</v>
      </c>
      <c r="U557" s="109">
        <v>44266</v>
      </c>
      <c r="V557" s="10">
        <v>15.98</v>
      </c>
      <c r="Y557" s="3"/>
    </row>
    <row r="558" spans="1:25">
      <c r="A558" s="12">
        <v>44267</v>
      </c>
      <c r="B558" s="10">
        <v>31.59</v>
      </c>
      <c r="C558" s="12">
        <v>44267</v>
      </c>
      <c r="D558" s="10">
        <v>28.284300000000002</v>
      </c>
      <c r="E558" s="12">
        <v>44267</v>
      </c>
      <c r="F558" s="10">
        <v>61</v>
      </c>
      <c r="G558" s="12">
        <v>44267</v>
      </c>
      <c r="H558" s="10">
        <v>33.619999999999997</v>
      </c>
      <c r="I558" s="12">
        <v>44267</v>
      </c>
      <c r="J558" s="10">
        <v>37.409999999999997</v>
      </c>
      <c r="K558" s="12">
        <v>44267</v>
      </c>
      <c r="L558" s="10">
        <v>21.76</v>
      </c>
      <c r="M558" s="12">
        <v>44267</v>
      </c>
      <c r="N558" s="10">
        <v>24.36</v>
      </c>
      <c r="O558" s="12">
        <v>44267</v>
      </c>
      <c r="P558" s="10">
        <v>18.8</v>
      </c>
      <c r="Q558" s="12">
        <v>44267</v>
      </c>
      <c r="R558" s="10">
        <v>27.9</v>
      </c>
      <c r="S558" s="12">
        <v>44267</v>
      </c>
      <c r="T558" s="10">
        <v>11.79</v>
      </c>
      <c r="U558" s="109">
        <v>44267</v>
      </c>
      <c r="V558" s="10">
        <v>15.75</v>
      </c>
      <c r="Y558" s="3"/>
    </row>
    <row r="559" spans="1:25">
      <c r="A559" s="12">
        <v>44270</v>
      </c>
      <c r="B559" s="10">
        <v>31.61</v>
      </c>
      <c r="C559" s="12">
        <v>44270</v>
      </c>
      <c r="D559" s="10">
        <v>28.43</v>
      </c>
      <c r="E559" s="12">
        <v>44270</v>
      </c>
      <c r="F559" s="10">
        <v>61.42</v>
      </c>
      <c r="G559" s="12">
        <v>44270</v>
      </c>
      <c r="H559" s="10">
        <v>33.590000000000003</v>
      </c>
      <c r="I559" s="12">
        <v>44270</v>
      </c>
      <c r="J559" s="10">
        <v>37.5</v>
      </c>
      <c r="K559" s="12">
        <v>44270</v>
      </c>
      <c r="L559" s="10">
        <v>21.73</v>
      </c>
      <c r="M559" s="12">
        <v>44270</v>
      </c>
      <c r="N559" s="10">
        <v>24.39</v>
      </c>
      <c r="O559" s="12">
        <v>44270</v>
      </c>
      <c r="P559" s="10">
        <v>18.79</v>
      </c>
      <c r="Q559" s="12">
        <v>44270</v>
      </c>
      <c r="R559" s="10">
        <v>27.88</v>
      </c>
      <c r="S559" s="12">
        <v>44270</v>
      </c>
      <c r="T559" s="10">
        <v>11.8</v>
      </c>
      <c r="U559" s="109">
        <v>44270</v>
      </c>
      <c r="V559" s="10">
        <v>15.69</v>
      </c>
      <c r="Y559" s="3"/>
    </row>
    <row r="560" spans="1:25">
      <c r="A560" s="12">
        <v>44271</v>
      </c>
      <c r="B560" s="10">
        <v>31.53</v>
      </c>
      <c r="C560" s="12">
        <v>44271</v>
      </c>
      <c r="D560" s="10">
        <v>28.3368</v>
      </c>
      <c r="E560" s="12">
        <v>44271</v>
      </c>
      <c r="F560" s="10">
        <v>61.204999999999998</v>
      </c>
      <c r="G560" s="12">
        <v>44271</v>
      </c>
      <c r="H560" s="10">
        <v>33.630000000000003</v>
      </c>
      <c r="I560" s="12">
        <v>44271</v>
      </c>
      <c r="J560" s="10">
        <v>37.58</v>
      </c>
      <c r="K560" s="12">
        <v>44271</v>
      </c>
      <c r="L560" s="10">
        <v>21.66</v>
      </c>
      <c r="M560" s="12">
        <v>44271</v>
      </c>
      <c r="N560" s="10">
        <v>24.42</v>
      </c>
      <c r="O560" s="12">
        <v>44271</v>
      </c>
      <c r="P560" s="10">
        <v>18.77</v>
      </c>
      <c r="Q560" s="12">
        <v>44271</v>
      </c>
      <c r="R560" s="10">
        <v>27.89</v>
      </c>
      <c r="S560" s="12">
        <v>44271</v>
      </c>
      <c r="T560" s="10">
        <v>11.78</v>
      </c>
      <c r="U560" s="109">
        <v>44271</v>
      </c>
      <c r="V560" s="10">
        <v>15.65</v>
      </c>
      <c r="Y560" s="3"/>
    </row>
    <row r="561" spans="1:25">
      <c r="A561" s="12">
        <v>44272</v>
      </c>
      <c r="B561" s="10">
        <v>31.46</v>
      </c>
      <c r="C561" s="12">
        <v>44272</v>
      </c>
      <c r="D561" s="10">
        <v>28.514800000000001</v>
      </c>
      <c r="E561" s="12">
        <v>44272</v>
      </c>
      <c r="F561" s="10">
        <v>61.17</v>
      </c>
      <c r="G561" s="12">
        <v>44272</v>
      </c>
      <c r="H561" s="10">
        <v>33.700000000000003</v>
      </c>
      <c r="I561" s="12">
        <v>44272</v>
      </c>
      <c r="J561" s="10">
        <v>37.520000000000003</v>
      </c>
      <c r="K561" s="12">
        <v>44272</v>
      </c>
      <c r="L561" s="10">
        <v>21.62</v>
      </c>
      <c r="M561" s="12">
        <v>44272</v>
      </c>
      <c r="N561" s="10">
        <v>24.45</v>
      </c>
      <c r="O561" s="12">
        <v>44272</v>
      </c>
      <c r="P561" s="10">
        <v>18.8</v>
      </c>
      <c r="Q561" s="12">
        <v>44272</v>
      </c>
      <c r="R561" s="10">
        <v>27.9</v>
      </c>
      <c r="S561" s="12">
        <v>44272</v>
      </c>
      <c r="T561" s="10">
        <v>11.76</v>
      </c>
      <c r="U561" s="109">
        <v>44272</v>
      </c>
      <c r="V561" s="10">
        <v>15.65</v>
      </c>
      <c r="Y561" s="3"/>
    </row>
    <row r="562" spans="1:25">
      <c r="A562" s="12">
        <v>44273</v>
      </c>
      <c r="B562" s="10">
        <v>31.35</v>
      </c>
      <c r="C562" s="12">
        <v>44273</v>
      </c>
      <c r="D562" s="10">
        <v>28.364899999999999</v>
      </c>
      <c r="E562" s="12">
        <v>44273</v>
      </c>
      <c r="F562" s="10">
        <v>60.87</v>
      </c>
      <c r="G562" s="12">
        <v>44273</v>
      </c>
      <c r="H562" s="10">
        <v>33.72</v>
      </c>
      <c r="I562" s="12">
        <v>44273</v>
      </c>
      <c r="J562" s="10">
        <v>37.18</v>
      </c>
      <c r="K562" s="12">
        <v>44273</v>
      </c>
      <c r="L562" s="10">
        <v>21.6</v>
      </c>
      <c r="M562" s="12">
        <v>44273</v>
      </c>
      <c r="N562" s="10">
        <v>24.29</v>
      </c>
      <c r="O562" s="12">
        <v>44273</v>
      </c>
      <c r="P562" s="10">
        <v>18.66</v>
      </c>
      <c r="Q562" s="12">
        <v>44273</v>
      </c>
      <c r="R562" s="10">
        <v>27.88</v>
      </c>
      <c r="S562" s="12">
        <v>44273</v>
      </c>
      <c r="T562" s="10">
        <v>11.73</v>
      </c>
      <c r="U562" s="109">
        <v>44273</v>
      </c>
      <c r="V562" s="10">
        <v>15.61</v>
      </c>
      <c r="Y562" s="3"/>
    </row>
    <row r="563" spans="1:25">
      <c r="A563" s="12">
        <v>44274</v>
      </c>
      <c r="B563" s="10">
        <v>31.43</v>
      </c>
      <c r="C563" s="12">
        <v>44274</v>
      </c>
      <c r="D563" s="10">
        <v>28.32</v>
      </c>
      <c r="E563" s="12">
        <v>44274</v>
      </c>
      <c r="F563" s="10">
        <v>60.72</v>
      </c>
      <c r="G563" s="12">
        <v>44274</v>
      </c>
      <c r="H563" s="10">
        <v>33.729999999999997</v>
      </c>
      <c r="I563" s="12">
        <v>44274</v>
      </c>
      <c r="J563" s="10">
        <v>37.54</v>
      </c>
      <c r="K563" s="12">
        <v>44274</v>
      </c>
      <c r="L563" s="10">
        <v>21.58</v>
      </c>
      <c r="M563" s="12">
        <v>44274</v>
      </c>
      <c r="N563" s="10">
        <v>24.31</v>
      </c>
      <c r="O563" s="12">
        <v>44274</v>
      </c>
      <c r="P563" s="10">
        <v>18.73</v>
      </c>
      <c r="Q563" s="12">
        <v>44274</v>
      </c>
      <c r="R563" s="10">
        <v>27.89</v>
      </c>
      <c r="S563" s="12">
        <v>44274</v>
      </c>
      <c r="T563" s="10">
        <v>11.74</v>
      </c>
      <c r="U563" s="109">
        <v>44274</v>
      </c>
      <c r="V563" s="10">
        <v>15.68</v>
      </c>
      <c r="Y563" s="3"/>
    </row>
    <row r="564" spans="1:25">
      <c r="A564" s="12">
        <v>44277</v>
      </c>
      <c r="B564" s="10">
        <v>31.51</v>
      </c>
      <c r="C564" s="12">
        <v>44277</v>
      </c>
      <c r="D564" s="10">
        <v>28.288499999999999</v>
      </c>
      <c r="E564" s="12">
        <v>44277</v>
      </c>
      <c r="F564" s="10">
        <v>61.27</v>
      </c>
      <c r="G564" s="12">
        <v>44277</v>
      </c>
      <c r="H564" s="10">
        <v>33.83</v>
      </c>
      <c r="I564" s="12">
        <v>44277</v>
      </c>
      <c r="J564" s="10">
        <v>37.54</v>
      </c>
      <c r="K564" s="12">
        <v>44277</v>
      </c>
      <c r="L564" s="10">
        <v>21.66</v>
      </c>
      <c r="M564" s="12">
        <v>44277</v>
      </c>
      <c r="N564" s="10">
        <v>24.44</v>
      </c>
      <c r="O564" s="12">
        <v>44277</v>
      </c>
      <c r="P564" s="10">
        <v>18.8</v>
      </c>
      <c r="Q564" s="12">
        <v>44277</v>
      </c>
      <c r="R564" s="10">
        <v>27.92</v>
      </c>
      <c r="S564" s="12">
        <v>44277</v>
      </c>
      <c r="T564" s="10">
        <v>11.77</v>
      </c>
      <c r="U564" s="109">
        <v>44277</v>
      </c>
      <c r="V564" s="10">
        <v>15.78</v>
      </c>
      <c r="Y564" s="3"/>
    </row>
    <row r="565" spans="1:25">
      <c r="A565" s="12">
        <v>44278</v>
      </c>
      <c r="B565" s="10">
        <v>31.65</v>
      </c>
      <c r="C565" s="12">
        <v>44278</v>
      </c>
      <c r="D565" s="10">
        <v>28.15</v>
      </c>
      <c r="E565" s="12">
        <v>44278</v>
      </c>
      <c r="F565" s="10">
        <v>61.05</v>
      </c>
      <c r="G565" s="12">
        <v>44278</v>
      </c>
      <c r="H565" s="10">
        <v>33.520000000000003</v>
      </c>
      <c r="I565" s="12">
        <v>44278</v>
      </c>
      <c r="J565" s="10">
        <v>37.01</v>
      </c>
      <c r="K565" s="12">
        <v>44278</v>
      </c>
      <c r="L565" s="10">
        <v>21.74</v>
      </c>
      <c r="M565" s="12">
        <v>44278</v>
      </c>
      <c r="N565" s="10">
        <v>24.49</v>
      </c>
      <c r="O565" s="12">
        <v>44278</v>
      </c>
      <c r="P565" s="10">
        <v>18.73</v>
      </c>
      <c r="Q565" s="12">
        <v>44278</v>
      </c>
      <c r="R565" s="10">
        <v>27.93</v>
      </c>
      <c r="S565" s="12">
        <v>44278</v>
      </c>
      <c r="T565" s="10">
        <v>11.81</v>
      </c>
      <c r="U565" s="109">
        <v>44278</v>
      </c>
      <c r="V565" s="10">
        <v>15.59</v>
      </c>
      <c r="Y565" s="3"/>
    </row>
    <row r="566" spans="1:25">
      <c r="A566" s="12">
        <v>44279</v>
      </c>
      <c r="B566" s="10">
        <v>31.72</v>
      </c>
      <c r="C566" s="12">
        <v>44279</v>
      </c>
      <c r="D566" s="10">
        <v>28.119</v>
      </c>
      <c r="E566" s="12">
        <v>44279</v>
      </c>
      <c r="F566" s="10">
        <v>60.76</v>
      </c>
      <c r="G566" s="12">
        <v>44279</v>
      </c>
      <c r="H566" s="10">
        <v>33.340000000000003</v>
      </c>
      <c r="I566" s="12">
        <v>44279</v>
      </c>
      <c r="J566" s="10">
        <v>36.14</v>
      </c>
      <c r="K566" s="12">
        <v>44279</v>
      </c>
      <c r="L566" s="10">
        <v>21.87</v>
      </c>
      <c r="M566" s="12">
        <v>44279</v>
      </c>
      <c r="N566" s="10">
        <v>24.56</v>
      </c>
      <c r="O566" s="12">
        <v>44279</v>
      </c>
      <c r="P566" s="10">
        <v>18.829999999999998</v>
      </c>
      <c r="Q566" s="12">
        <v>44279</v>
      </c>
      <c r="R566" s="10">
        <v>27.94</v>
      </c>
      <c r="S566" s="12">
        <v>44279</v>
      </c>
      <c r="T566" s="10">
        <v>11.84</v>
      </c>
      <c r="U566" s="109">
        <v>44279</v>
      </c>
      <c r="V566" s="10">
        <v>15.2</v>
      </c>
      <c r="Y566" s="3"/>
    </row>
    <row r="567" spans="1:25">
      <c r="A567" s="12">
        <v>44280</v>
      </c>
      <c r="B567" s="10">
        <v>31.7</v>
      </c>
      <c r="C567" s="12">
        <v>44280</v>
      </c>
      <c r="D567" s="10">
        <v>28.1418</v>
      </c>
      <c r="E567" s="12">
        <v>44280</v>
      </c>
      <c r="F567" s="10">
        <v>61.23</v>
      </c>
      <c r="G567" s="12">
        <v>44280</v>
      </c>
      <c r="H567" s="10">
        <v>33.64</v>
      </c>
      <c r="I567" s="12">
        <v>44280</v>
      </c>
      <c r="J567" s="10">
        <v>36.47</v>
      </c>
      <c r="K567" s="12">
        <v>44280</v>
      </c>
      <c r="L567" s="10">
        <v>21.85</v>
      </c>
      <c r="M567" s="12">
        <v>44280</v>
      </c>
      <c r="N567" s="10">
        <v>24.48</v>
      </c>
      <c r="O567" s="12">
        <v>44280</v>
      </c>
      <c r="P567" s="10">
        <v>18.68</v>
      </c>
      <c r="Q567" s="12">
        <v>44280</v>
      </c>
      <c r="R567" s="10">
        <v>27.91</v>
      </c>
      <c r="S567" s="12">
        <v>44280</v>
      </c>
      <c r="T567" s="10">
        <v>11.85</v>
      </c>
      <c r="U567" s="109">
        <v>44280</v>
      </c>
      <c r="V567" s="10">
        <v>15.19</v>
      </c>
      <c r="Y567" s="3"/>
    </row>
    <row r="568" spans="1:25">
      <c r="A568" s="12">
        <v>44281</v>
      </c>
      <c r="B568" s="10">
        <v>31.61</v>
      </c>
      <c r="C568" s="12">
        <v>44281</v>
      </c>
      <c r="D568" s="10">
        <v>28.2818</v>
      </c>
      <c r="E568" s="12">
        <v>44281</v>
      </c>
      <c r="F568" s="10">
        <v>62.02</v>
      </c>
      <c r="G568" s="12">
        <v>44281</v>
      </c>
      <c r="H568" s="10">
        <v>34.020000000000003</v>
      </c>
      <c r="I568" s="12">
        <v>44281</v>
      </c>
      <c r="J568" s="10">
        <v>37.24</v>
      </c>
      <c r="K568" s="12">
        <v>44281</v>
      </c>
      <c r="L568" s="10">
        <v>21.78</v>
      </c>
      <c r="M568" s="12">
        <v>44281</v>
      </c>
      <c r="N568" s="10">
        <v>24.46</v>
      </c>
      <c r="O568" s="12">
        <v>44281</v>
      </c>
      <c r="P568" s="10">
        <v>18.72</v>
      </c>
      <c r="Q568" s="12">
        <v>44281</v>
      </c>
      <c r="R568" s="10">
        <v>27.91</v>
      </c>
      <c r="S568" s="12">
        <v>44281</v>
      </c>
      <c r="T568" s="10">
        <v>11.83</v>
      </c>
      <c r="U568" s="109">
        <v>44281</v>
      </c>
      <c r="V568" s="10">
        <v>15.47</v>
      </c>
      <c r="Y568" s="3"/>
    </row>
    <row r="569" spans="1:25">
      <c r="A569" s="12">
        <v>44284</v>
      </c>
      <c r="B569" s="10">
        <v>31.53</v>
      </c>
      <c r="C569" s="12">
        <v>44284</v>
      </c>
      <c r="D569" s="10">
        <v>28.2652</v>
      </c>
      <c r="E569" s="12">
        <v>44284</v>
      </c>
      <c r="F569" s="10">
        <v>62</v>
      </c>
      <c r="G569" s="12">
        <v>44284</v>
      </c>
      <c r="H569" s="10">
        <v>33.9</v>
      </c>
      <c r="I569" s="12">
        <v>44284</v>
      </c>
      <c r="J569" s="10">
        <v>37</v>
      </c>
      <c r="K569" s="12">
        <v>44284</v>
      </c>
      <c r="L569" s="10">
        <v>21.72</v>
      </c>
      <c r="M569" s="12">
        <v>44284</v>
      </c>
      <c r="N569" s="10">
        <v>24.39</v>
      </c>
      <c r="O569" s="12">
        <v>44284</v>
      </c>
      <c r="P569" s="10">
        <v>18.7</v>
      </c>
      <c r="Q569" s="12">
        <v>44284</v>
      </c>
      <c r="R569" s="10">
        <v>27.89</v>
      </c>
      <c r="S569" s="12">
        <v>44284</v>
      </c>
      <c r="T569" s="10">
        <v>11.8</v>
      </c>
      <c r="U569" s="109">
        <v>44284</v>
      </c>
      <c r="V569" s="10">
        <v>15.39</v>
      </c>
      <c r="Y569" s="3"/>
    </row>
    <row r="570" spans="1:25">
      <c r="A570" s="12">
        <v>44285</v>
      </c>
      <c r="B570" s="10">
        <v>31.55</v>
      </c>
      <c r="C570" s="12">
        <v>44285</v>
      </c>
      <c r="D570" s="10">
        <v>28.27</v>
      </c>
      <c r="E570" s="12">
        <v>44285</v>
      </c>
      <c r="F570" s="10">
        <v>62.03</v>
      </c>
      <c r="G570" s="12">
        <v>44285</v>
      </c>
      <c r="H570" s="10">
        <v>33.93</v>
      </c>
      <c r="I570" s="12">
        <v>44285</v>
      </c>
      <c r="J570" s="10">
        <v>37.26</v>
      </c>
      <c r="K570" s="12">
        <v>44285</v>
      </c>
      <c r="L570" s="10">
        <v>21.72</v>
      </c>
      <c r="M570" s="12">
        <v>44285</v>
      </c>
      <c r="N570" s="10">
        <v>24.48</v>
      </c>
      <c r="O570" s="12">
        <v>44285</v>
      </c>
      <c r="P570" s="10">
        <v>18.77</v>
      </c>
      <c r="Q570" s="12">
        <v>44285</v>
      </c>
      <c r="R570" s="10">
        <v>27.89</v>
      </c>
      <c r="S570" s="12">
        <v>44285</v>
      </c>
      <c r="T570" s="10">
        <v>11.82</v>
      </c>
      <c r="U570" s="109">
        <v>44285</v>
      </c>
      <c r="V570" s="10">
        <v>15.56</v>
      </c>
      <c r="Y570" s="3"/>
    </row>
    <row r="571" spans="1:25">
      <c r="A571" s="12">
        <v>44286</v>
      </c>
      <c r="B571" s="10">
        <v>31.59</v>
      </c>
      <c r="C571" s="12">
        <v>44286</v>
      </c>
      <c r="D571" s="10">
        <v>28.2</v>
      </c>
      <c r="E571" s="12">
        <v>44286</v>
      </c>
      <c r="F571" s="10">
        <v>62.01</v>
      </c>
      <c r="G571" s="12">
        <v>44286</v>
      </c>
      <c r="H571" s="10">
        <v>33.68</v>
      </c>
      <c r="I571" s="12">
        <v>44286</v>
      </c>
      <c r="J571" s="10">
        <v>37.31</v>
      </c>
      <c r="K571" s="12">
        <v>44286</v>
      </c>
      <c r="L571" s="10">
        <v>21.74</v>
      </c>
      <c r="M571" s="12">
        <v>44286</v>
      </c>
      <c r="N571" s="10">
        <v>24.52</v>
      </c>
      <c r="O571" s="12">
        <v>44286</v>
      </c>
      <c r="P571" s="10">
        <v>18.88</v>
      </c>
      <c r="Q571" s="12">
        <v>44286</v>
      </c>
      <c r="R571" s="10">
        <v>27.9</v>
      </c>
      <c r="S571" s="12">
        <v>44286</v>
      </c>
      <c r="T571" s="10">
        <v>11.8</v>
      </c>
      <c r="U571" s="109">
        <v>44286</v>
      </c>
      <c r="V571" s="10">
        <v>15.51</v>
      </c>
      <c r="Y571" s="3"/>
    </row>
    <row r="572" spans="1:25">
      <c r="A572" s="12">
        <v>44287</v>
      </c>
      <c r="B572" s="10">
        <v>31.69</v>
      </c>
      <c r="C572" s="12">
        <v>44287</v>
      </c>
      <c r="D572" s="10">
        <v>28.63</v>
      </c>
      <c r="E572" s="12">
        <v>44287</v>
      </c>
      <c r="F572" s="10">
        <v>62.58</v>
      </c>
      <c r="G572" s="12">
        <v>44287</v>
      </c>
      <c r="H572" s="10">
        <v>34</v>
      </c>
      <c r="I572" s="12">
        <v>44287</v>
      </c>
      <c r="J572" s="10">
        <v>37.56</v>
      </c>
      <c r="K572" s="12">
        <v>44287</v>
      </c>
      <c r="L572" s="10">
        <v>21.88</v>
      </c>
      <c r="M572" s="12">
        <v>44287</v>
      </c>
      <c r="N572" s="10">
        <v>24.684999999999999</v>
      </c>
      <c r="O572" s="12">
        <v>44287</v>
      </c>
      <c r="P572" s="10">
        <v>18.77</v>
      </c>
      <c r="Q572" s="12">
        <v>44287</v>
      </c>
      <c r="R572" s="10">
        <v>27.91</v>
      </c>
      <c r="S572" s="12">
        <v>44287</v>
      </c>
      <c r="T572" s="10">
        <v>11.82</v>
      </c>
      <c r="U572" s="109">
        <v>44287</v>
      </c>
      <c r="V572" s="10">
        <v>15.75</v>
      </c>
      <c r="Y572" s="3"/>
    </row>
    <row r="573" spans="1:25">
      <c r="A573" s="12">
        <v>44291</v>
      </c>
      <c r="B573" s="10">
        <v>31.56</v>
      </c>
      <c r="C573" s="12">
        <v>44291</v>
      </c>
      <c r="D573" s="10">
        <v>28.69</v>
      </c>
      <c r="E573" s="12">
        <v>44291</v>
      </c>
      <c r="F573" s="10">
        <v>63.37</v>
      </c>
      <c r="G573" s="12">
        <v>44291</v>
      </c>
      <c r="H573" s="10">
        <v>34.520000000000003</v>
      </c>
      <c r="I573" s="12">
        <v>44291</v>
      </c>
      <c r="J573" s="10">
        <v>37.65</v>
      </c>
      <c r="K573" s="12">
        <v>44291</v>
      </c>
      <c r="L573" s="10">
        <v>21.77</v>
      </c>
      <c r="M573" s="12">
        <v>44291</v>
      </c>
      <c r="N573" s="10">
        <v>24.57</v>
      </c>
      <c r="O573" s="12">
        <v>44291</v>
      </c>
      <c r="P573" s="10">
        <v>18.850000000000001</v>
      </c>
      <c r="Q573" s="12">
        <v>44291</v>
      </c>
      <c r="R573" s="10">
        <v>27.89</v>
      </c>
      <c r="S573" s="12">
        <v>44291</v>
      </c>
      <c r="T573" s="10">
        <v>11.8</v>
      </c>
      <c r="U573" s="109">
        <v>44291</v>
      </c>
      <c r="V573" s="10">
        <v>15.77</v>
      </c>
      <c r="Y573" s="3"/>
    </row>
    <row r="574" spans="1:25">
      <c r="A574" s="12">
        <v>44292</v>
      </c>
      <c r="B574" s="10">
        <v>31.71</v>
      </c>
      <c r="C574" s="12">
        <v>44292</v>
      </c>
      <c r="D574" s="10">
        <v>28.764700000000001</v>
      </c>
      <c r="E574" s="12">
        <v>44292</v>
      </c>
      <c r="F574" s="10">
        <v>63.55</v>
      </c>
      <c r="G574" s="12">
        <v>44292</v>
      </c>
      <c r="H574" s="10">
        <v>34.29</v>
      </c>
      <c r="I574" s="12">
        <v>44292</v>
      </c>
      <c r="J574" s="10">
        <v>38.01</v>
      </c>
      <c r="K574" s="12">
        <v>44292</v>
      </c>
      <c r="L574" s="10">
        <v>21.88</v>
      </c>
      <c r="M574" s="12">
        <v>44292</v>
      </c>
      <c r="N574" s="10">
        <v>24.73</v>
      </c>
      <c r="O574" s="12">
        <v>44292</v>
      </c>
      <c r="P574" s="10">
        <v>18.97</v>
      </c>
      <c r="Q574" s="12">
        <v>44292</v>
      </c>
      <c r="R574" s="10">
        <v>27.92</v>
      </c>
      <c r="S574" s="12">
        <v>44292</v>
      </c>
      <c r="T574" s="10">
        <v>11.85</v>
      </c>
      <c r="U574" s="109">
        <v>44292</v>
      </c>
      <c r="V574" s="10">
        <v>15.89</v>
      </c>
      <c r="Y574" s="3"/>
    </row>
    <row r="575" spans="1:25">
      <c r="A575" s="12">
        <v>44293</v>
      </c>
      <c r="B575" s="10">
        <v>31.72</v>
      </c>
      <c r="C575" s="12">
        <v>44293</v>
      </c>
      <c r="D575" s="10">
        <v>28.846299999999999</v>
      </c>
      <c r="E575" s="12">
        <v>44293</v>
      </c>
      <c r="F575" s="10">
        <v>63.87</v>
      </c>
      <c r="G575" s="12">
        <v>44293</v>
      </c>
      <c r="H575" s="10">
        <v>34.49</v>
      </c>
      <c r="I575" s="12">
        <v>44293</v>
      </c>
      <c r="J575" s="10">
        <v>37.57</v>
      </c>
      <c r="K575" s="12">
        <v>44293</v>
      </c>
      <c r="L575" s="10">
        <v>21.85</v>
      </c>
      <c r="M575" s="12">
        <v>44293</v>
      </c>
      <c r="N575" s="10">
        <v>24.68</v>
      </c>
      <c r="O575" s="12">
        <v>44293</v>
      </c>
      <c r="P575" s="10">
        <v>18.899999999999999</v>
      </c>
      <c r="Q575" s="12">
        <v>44293</v>
      </c>
      <c r="R575" s="10">
        <v>27.93</v>
      </c>
      <c r="S575" s="12">
        <v>44293</v>
      </c>
      <c r="T575" s="10">
        <v>11.85</v>
      </c>
      <c r="U575" s="109">
        <v>44293</v>
      </c>
      <c r="V575" s="10">
        <v>15.78</v>
      </c>
      <c r="Y575" s="3"/>
    </row>
    <row r="576" spans="1:25">
      <c r="A576" s="12">
        <v>44294</v>
      </c>
      <c r="B576" s="10">
        <v>31.78</v>
      </c>
      <c r="C576" s="12">
        <v>44294</v>
      </c>
      <c r="D576" s="10">
        <v>28.94</v>
      </c>
      <c r="E576" s="12">
        <v>44294</v>
      </c>
      <c r="F576" s="10">
        <v>63.88</v>
      </c>
      <c r="G576" s="12">
        <v>44294</v>
      </c>
      <c r="H576" s="10">
        <v>34.520000000000003</v>
      </c>
      <c r="I576" s="12">
        <v>44294</v>
      </c>
      <c r="J576" s="10">
        <v>37.729999999999997</v>
      </c>
      <c r="K576" s="12">
        <v>44294</v>
      </c>
      <c r="L576" s="10">
        <v>21.89</v>
      </c>
      <c r="M576" s="12">
        <v>44294</v>
      </c>
      <c r="N576" s="10">
        <v>24.78</v>
      </c>
      <c r="O576" s="12">
        <v>44294</v>
      </c>
      <c r="P576" s="10">
        <v>18.89</v>
      </c>
      <c r="Q576" s="12">
        <v>44294</v>
      </c>
      <c r="R576" s="10">
        <v>27.93</v>
      </c>
      <c r="S576" s="12">
        <v>44294</v>
      </c>
      <c r="T576" s="10">
        <v>11.88</v>
      </c>
      <c r="U576" s="109">
        <v>44294</v>
      </c>
      <c r="V576" s="10">
        <v>15.88</v>
      </c>
      <c r="Y576" s="3"/>
    </row>
    <row r="577" spans="1:25">
      <c r="A577" s="12">
        <v>44295</v>
      </c>
      <c r="B577" s="10">
        <v>31.76</v>
      </c>
      <c r="C577" s="12">
        <v>44295</v>
      </c>
      <c r="D577" s="10">
        <v>28.965900000000001</v>
      </c>
      <c r="E577" s="12">
        <v>44295</v>
      </c>
      <c r="F577" s="10">
        <v>64.16</v>
      </c>
      <c r="G577" s="12">
        <v>44295</v>
      </c>
      <c r="H577" s="10">
        <v>34.54</v>
      </c>
      <c r="I577" s="12">
        <v>44295</v>
      </c>
      <c r="J577" s="10">
        <v>37.28</v>
      </c>
      <c r="K577" s="12">
        <v>44295</v>
      </c>
      <c r="L577" s="10">
        <v>21.87</v>
      </c>
      <c r="M577" s="12">
        <v>44295</v>
      </c>
      <c r="N577" s="10">
        <v>24.73</v>
      </c>
      <c r="O577" s="12">
        <v>44295</v>
      </c>
      <c r="P577" s="10">
        <v>18.95</v>
      </c>
      <c r="Q577" s="12">
        <v>44295</v>
      </c>
      <c r="R577" s="10">
        <v>27.91</v>
      </c>
      <c r="S577" s="12">
        <v>44295</v>
      </c>
      <c r="T577" s="10">
        <v>11.86</v>
      </c>
      <c r="U577" s="109">
        <v>44295</v>
      </c>
      <c r="V577" s="10">
        <v>15.76</v>
      </c>
      <c r="Y577" s="3"/>
    </row>
    <row r="578" spans="1:25">
      <c r="A578" s="12">
        <v>44298</v>
      </c>
      <c r="B578" s="10">
        <v>31.7</v>
      </c>
      <c r="C578" s="12">
        <v>44298</v>
      </c>
      <c r="D578" s="10">
        <v>28.9725</v>
      </c>
      <c r="E578" s="12">
        <v>44298</v>
      </c>
      <c r="F578" s="10">
        <v>64.44</v>
      </c>
      <c r="G578" s="12">
        <v>44298</v>
      </c>
      <c r="H578" s="10">
        <v>34.450000000000003</v>
      </c>
      <c r="I578" s="12">
        <v>44298</v>
      </c>
      <c r="J578" s="10">
        <v>37.17</v>
      </c>
      <c r="K578" s="12">
        <v>44298</v>
      </c>
      <c r="L578" s="10">
        <v>21.88</v>
      </c>
      <c r="M578" s="12">
        <v>44298</v>
      </c>
      <c r="N578" s="10">
        <v>24.72</v>
      </c>
      <c r="O578" s="12">
        <v>44298</v>
      </c>
      <c r="P578" s="10">
        <v>18.940000000000001</v>
      </c>
      <c r="Q578" s="12">
        <v>44298</v>
      </c>
      <c r="R578" s="10">
        <v>27.91</v>
      </c>
      <c r="S578" s="12">
        <v>44298</v>
      </c>
      <c r="T578" s="10">
        <v>11.85</v>
      </c>
      <c r="U578" s="109">
        <v>44298</v>
      </c>
      <c r="V578" s="10">
        <v>15.59</v>
      </c>
      <c r="Y578" s="3"/>
    </row>
    <row r="579" spans="1:25">
      <c r="A579" s="12">
        <v>44299</v>
      </c>
      <c r="B579" s="10">
        <v>31.7</v>
      </c>
      <c r="C579" s="12">
        <v>44299</v>
      </c>
      <c r="D579" s="10">
        <v>28.953199999999999</v>
      </c>
      <c r="E579" s="12">
        <v>44299</v>
      </c>
      <c r="F579" s="10">
        <v>64.41</v>
      </c>
      <c r="G579" s="12">
        <v>44299</v>
      </c>
      <c r="H579" s="10">
        <v>34.590000000000003</v>
      </c>
      <c r="I579" s="12">
        <v>44299</v>
      </c>
      <c r="J579" s="10">
        <v>37.26</v>
      </c>
      <c r="K579" s="12">
        <v>44299</v>
      </c>
      <c r="L579" s="10">
        <v>21.86</v>
      </c>
      <c r="M579" s="12">
        <v>44299</v>
      </c>
      <c r="N579" s="10">
        <v>24.795000000000002</v>
      </c>
      <c r="O579" s="12">
        <v>44299</v>
      </c>
      <c r="P579" s="10">
        <v>18.95</v>
      </c>
      <c r="Q579" s="12">
        <v>44299</v>
      </c>
      <c r="R579" s="10">
        <v>27.94</v>
      </c>
      <c r="S579" s="12">
        <v>44299</v>
      </c>
      <c r="T579" s="10">
        <v>11.85</v>
      </c>
      <c r="U579" s="109">
        <v>44299</v>
      </c>
      <c r="V579" s="10">
        <v>15.6</v>
      </c>
      <c r="Y579" s="3"/>
    </row>
    <row r="580" spans="1:25">
      <c r="A580" s="12">
        <v>44300</v>
      </c>
      <c r="B580" s="10">
        <v>31.66</v>
      </c>
      <c r="C580" s="12">
        <v>44300</v>
      </c>
      <c r="D580" s="10">
        <v>28.94</v>
      </c>
      <c r="E580" s="12">
        <v>44300</v>
      </c>
      <c r="F580" s="10">
        <v>64.11</v>
      </c>
      <c r="G580" s="12">
        <v>44300</v>
      </c>
      <c r="H580" s="10">
        <v>34.590000000000003</v>
      </c>
      <c r="I580" s="12">
        <v>44300</v>
      </c>
      <c r="J580" s="10">
        <v>37.39</v>
      </c>
      <c r="K580" s="12">
        <v>44300</v>
      </c>
      <c r="L580" s="10">
        <v>21.85</v>
      </c>
      <c r="M580" s="12">
        <v>44300</v>
      </c>
      <c r="N580" s="10">
        <v>24.79</v>
      </c>
      <c r="O580" s="12">
        <v>44300</v>
      </c>
      <c r="P580" s="10">
        <v>18.87</v>
      </c>
      <c r="Q580" s="12">
        <v>44300</v>
      </c>
      <c r="R580" s="10">
        <v>27.91</v>
      </c>
      <c r="S580" s="12">
        <v>44300</v>
      </c>
      <c r="T580" s="10">
        <v>11.84</v>
      </c>
      <c r="U580" s="109">
        <v>44300</v>
      </c>
      <c r="V580" s="10">
        <v>15.68</v>
      </c>
      <c r="Y580" s="3"/>
    </row>
    <row r="581" spans="1:25">
      <c r="A581" s="12">
        <v>44301</v>
      </c>
      <c r="B581" s="10">
        <v>31.88</v>
      </c>
      <c r="C581" s="12">
        <v>44301</v>
      </c>
      <c r="D581" s="10">
        <v>29.14</v>
      </c>
      <c r="E581" s="12">
        <v>44301</v>
      </c>
      <c r="F581" s="10">
        <v>64.89</v>
      </c>
      <c r="G581" s="12">
        <v>44301</v>
      </c>
      <c r="H581" s="10">
        <v>34.869999999999997</v>
      </c>
      <c r="I581" s="12">
        <v>44301</v>
      </c>
      <c r="J581" s="10">
        <v>37.76</v>
      </c>
      <c r="K581" s="12">
        <v>44301</v>
      </c>
      <c r="L581" s="10">
        <v>21.95</v>
      </c>
      <c r="M581" s="12">
        <v>44301</v>
      </c>
      <c r="N581" s="10">
        <v>24.95</v>
      </c>
      <c r="O581" s="12">
        <v>44301</v>
      </c>
      <c r="P581" s="10">
        <v>18.940000000000001</v>
      </c>
      <c r="Q581" s="12">
        <v>44301</v>
      </c>
      <c r="R581" s="10">
        <v>27.95</v>
      </c>
      <c r="S581" s="12">
        <v>44301</v>
      </c>
      <c r="T581" s="10">
        <v>11.91</v>
      </c>
      <c r="U581" s="109">
        <v>44301</v>
      </c>
      <c r="V581" s="10">
        <v>15.86</v>
      </c>
      <c r="Y581" s="3"/>
    </row>
    <row r="582" spans="1:25">
      <c r="A582" s="12">
        <v>44302</v>
      </c>
      <c r="B582" s="10">
        <v>31.71</v>
      </c>
      <c r="C582" s="12">
        <v>44302</v>
      </c>
      <c r="D582" s="10">
        <v>29.169599999999999</v>
      </c>
      <c r="E582" s="12">
        <v>44302</v>
      </c>
      <c r="F582" s="10">
        <v>64.98</v>
      </c>
      <c r="G582" s="12">
        <v>44302</v>
      </c>
      <c r="H582" s="10">
        <v>35.08</v>
      </c>
      <c r="I582" s="12">
        <v>44302</v>
      </c>
      <c r="J582" s="10">
        <v>37.770000000000003</v>
      </c>
      <c r="K582" s="12">
        <v>44302</v>
      </c>
      <c r="L582" s="10">
        <v>21.83</v>
      </c>
      <c r="M582" s="12">
        <v>44302</v>
      </c>
      <c r="N582" s="10">
        <v>24.79</v>
      </c>
      <c r="O582" s="12">
        <v>44302</v>
      </c>
      <c r="P582" s="10">
        <v>18.91</v>
      </c>
      <c r="Q582" s="12">
        <v>44302</v>
      </c>
      <c r="R582" s="10">
        <v>27.93</v>
      </c>
      <c r="S582" s="12">
        <v>44302</v>
      </c>
      <c r="T582" s="10">
        <v>11.85</v>
      </c>
      <c r="U582" s="109">
        <v>44302</v>
      </c>
      <c r="V582" s="10">
        <v>15.9</v>
      </c>
      <c r="Y582" s="3"/>
    </row>
    <row r="583" spans="1:25">
      <c r="A583" s="12">
        <v>44305</v>
      </c>
      <c r="B583" s="10">
        <v>31.64</v>
      </c>
      <c r="C583" s="12">
        <v>44305</v>
      </c>
      <c r="D583" s="10">
        <v>28.95</v>
      </c>
      <c r="E583" s="12">
        <v>44305</v>
      </c>
      <c r="F583" s="10">
        <v>64.69</v>
      </c>
      <c r="G583" s="12">
        <v>44305</v>
      </c>
      <c r="H583" s="10">
        <v>35.049999999999997</v>
      </c>
      <c r="I583" s="12">
        <v>44305</v>
      </c>
      <c r="J583" s="10">
        <v>37.700000000000003</v>
      </c>
      <c r="K583" s="12">
        <v>44305</v>
      </c>
      <c r="L583" s="10">
        <v>21.79</v>
      </c>
      <c r="M583" s="12">
        <v>44305</v>
      </c>
      <c r="N583" s="10">
        <v>24.69</v>
      </c>
      <c r="O583" s="12">
        <v>44305</v>
      </c>
      <c r="P583" s="10">
        <v>18.87</v>
      </c>
      <c r="Q583" s="12">
        <v>44305</v>
      </c>
      <c r="R583" s="10">
        <v>27.92</v>
      </c>
      <c r="S583" s="12">
        <v>44305</v>
      </c>
      <c r="T583" s="10">
        <v>11.83</v>
      </c>
      <c r="U583" s="109">
        <v>44305</v>
      </c>
      <c r="V583" s="10">
        <v>15.87</v>
      </c>
      <c r="Y583" s="3"/>
    </row>
    <row r="584" spans="1:25">
      <c r="A584" s="12">
        <v>44306</v>
      </c>
      <c r="B584" s="10">
        <v>31.66</v>
      </c>
      <c r="C584" s="12">
        <v>44306</v>
      </c>
      <c r="D584" s="10">
        <v>28.675799999999999</v>
      </c>
      <c r="E584" s="12">
        <v>44306</v>
      </c>
      <c r="F584" s="10">
        <v>64.77</v>
      </c>
      <c r="G584" s="12">
        <v>44306</v>
      </c>
      <c r="H584" s="10">
        <v>34.68</v>
      </c>
      <c r="I584" s="12">
        <v>44306</v>
      </c>
      <c r="J584" s="10">
        <v>37.54</v>
      </c>
      <c r="K584" s="12">
        <v>44306</v>
      </c>
      <c r="L584" s="10">
        <v>21.8</v>
      </c>
      <c r="M584" s="12">
        <v>44306</v>
      </c>
      <c r="N584" s="10">
        <v>24.77</v>
      </c>
      <c r="O584" s="12">
        <v>44306</v>
      </c>
      <c r="P584" s="10">
        <v>18.850000000000001</v>
      </c>
      <c r="Q584" s="12">
        <v>44306</v>
      </c>
      <c r="R584" s="10">
        <v>27.94</v>
      </c>
      <c r="S584" s="12">
        <v>44306</v>
      </c>
      <c r="T584" s="10">
        <v>11.84</v>
      </c>
      <c r="U584" s="109">
        <v>44306</v>
      </c>
      <c r="V584" s="10">
        <v>15.89</v>
      </c>
      <c r="Y584" s="3"/>
    </row>
    <row r="585" spans="1:25">
      <c r="A585" s="12">
        <v>44307</v>
      </c>
      <c r="B585" s="10">
        <v>31.64</v>
      </c>
      <c r="C585" s="12">
        <v>44307</v>
      </c>
      <c r="D585" s="10">
        <v>28.84</v>
      </c>
      <c r="E585" s="12">
        <v>44307</v>
      </c>
      <c r="F585" s="10">
        <v>64.72</v>
      </c>
      <c r="G585" s="12">
        <v>44307</v>
      </c>
      <c r="H585" s="10">
        <v>34.61</v>
      </c>
      <c r="I585" s="12">
        <v>44307</v>
      </c>
      <c r="J585" s="10">
        <v>37.53</v>
      </c>
      <c r="K585" s="12">
        <v>44307</v>
      </c>
      <c r="L585" s="10">
        <v>21.79</v>
      </c>
      <c r="M585" s="12">
        <v>44307</v>
      </c>
      <c r="N585" s="10">
        <v>24.84</v>
      </c>
      <c r="O585" s="12">
        <v>44307</v>
      </c>
      <c r="P585" s="10">
        <v>18.89</v>
      </c>
      <c r="Q585" s="12">
        <v>44307</v>
      </c>
      <c r="R585" s="10">
        <v>27.92</v>
      </c>
      <c r="S585" s="12">
        <v>44307</v>
      </c>
      <c r="T585" s="10">
        <v>11.84</v>
      </c>
      <c r="U585" s="109">
        <v>44307</v>
      </c>
      <c r="V585" s="10">
        <v>15.81</v>
      </c>
      <c r="Y585" s="3"/>
    </row>
    <row r="586" spans="1:25">
      <c r="A586" s="12">
        <v>44308</v>
      </c>
      <c r="B586" s="10">
        <v>31.62</v>
      </c>
      <c r="C586" s="12">
        <v>44308</v>
      </c>
      <c r="D586" s="10">
        <v>28.66</v>
      </c>
      <c r="E586" s="12">
        <v>44308</v>
      </c>
      <c r="F586" s="10">
        <v>64.22</v>
      </c>
      <c r="G586" s="12">
        <v>44308</v>
      </c>
      <c r="H586" s="10">
        <v>34.6</v>
      </c>
      <c r="I586" s="12">
        <v>44308</v>
      </c>
      <c r="J586" s="10">
        <v>37.44</v>
      </c>
      <c r="K586" s="12">
        <v>44308</v>
      </c>
      <c r="L586" s="10">
        <v>21.8</v>
      </c>
      <c r="M586" s="12">
        <v>44308</v>
      </c>
      <c r="N586" s="10">
        <v>24.85</v>
      </c>
      <c r="O586" s="12">
        <v>44308</v>
      </c>
      <c r="P586" s="10">
        <v>18.91</v>
      </c>
      <c r="Q586" s="12">
        <v>44308</v>
      </c>
      <c r="R586" s="10">
        <v>27.92</v>
      </c>
      <c r="S586" s="12">
        <v>44308</v>
      </c>
      <c r="T586" s="10">
        <v>11.83</v>
      </c>
      <c r="U586" s="109">
        <v>44308</v>
      </c>
      <c r="V586" s="10">
        <v>15.76</v>
      </c>
      <c r="Y586" s="3"/>
    </row>
    <row r="587" spans="1:25">
      <c r="A587" s="12">
        <v>44309</v>
      </c>
      <c r="B587" s="10">
        <v>31.61</v>
      </c>
      <c r="C587" s="12">
        <v>44309</v>
      </c>
      <c r="D587" s="10">
        <v>28.765000000000001</v>
      </c>
      <c r="E587" s="12">
        <v>44309</v>
      </c>
      <c r="F587" s="10">
        <v>64.75</v>
      </c>
      <c r="G587" s="12">
        <v>44309</v>
      </c>
      <c r="H587" s="10">
        <v>34.86</v>
      </c>
      <c r="I587" s="12">
        <v>44309</v>
      </c>
      <c r="J587" s="10">
        <v>37.880000000000003</v>
      </c>
      <c r="K587" s="12">
        <v>44309</v>
      </c>
      <c r="L587" s="10">
        <v>21.75</v>
      </c>
      <c r="M587" s="12">
        <v>44309</v>
      </c>
      <c r="N587" s="10">
        <v>24.89</v>
      </c>
      <c r="O587" s="12">
        <v>44309</v>
      </c>
      <c r="P587" s="10">
        <v>18.97</v>
      </c>
      <c r="Q587" s="12">
        <v>44309</v>
      </c>
      <c r="R587" s="10">
        <v>27.94</v>
      </c>
      <c r="S587" s="12">
        <v>44309</v>
      </c>
      <c r="T587" s="10">
        <v>11.83</v>
      </c>
      <c r="U587" s="109">
        <v>44309</v>
      </c>
      <c r="V587" s="10">
        <v>16.010000000000002</v>
      </c>
      <c r="Y587" s="3"/>
    </row>
    <row r="588" spans="1:25">
      <c r="A588" s="12">
        <v>44312</v>
      </c>
      <c r="B588" s="10">
        <v>31.49</v>
      </c>
      <c r="C588" s="12">
        <v>44312</v>
      </c>
      <c r="D588" s="10">
        <v>28.85</v>
      </c>
      <c r="E588" s="12">
        <v>44312</v>
      </c>
      <c r="F588" s="10">
        <v>64.42</v>
      </c>
      <c r="G588" s="12">
        <v>44312</v>
      </c>
      <c r="H588" s="10">
        <v>34.64</v>
      </c>
      <c r="I588" s="12">
        <v>44312</v>
      </c>
      <c r="J588" s="10">
        <v>37.67</v>
      </c>
      <c r="K588" s="12">
        <v>44312</v>
      </c>
      <c r="L588" s="10">
        <v>21.72</v>
      </c>
      <c r="M588" s="12">
        <v>44312</v>
      </c>
      <c r="N588" s="10">
        <v>24.84</v>
      </c>
      <c r="O588" s="12">
        <v>44312</v>
      </c>
      <c r="P588" s="10">
        <v>18.87</v>
      </c>
      <c r="Q588" s="12">
        <v>44312</v>
      </c>
      <c r="R588" s="10">
        <v>27.86</v>
      </c>
      <c r="S588" s="12">
        <v>44312</v>
      </c>
      <c r="T588" s="10">
        <v>11.82</v>
      </c>
      <c r="U588" s="109">
        <v>44312</v>
      </c>
      <c r="V588" s="10">
        <v>15.99</v>
      </c>
      <c r="Y588" s="3"/>
    </row>
    <row r="589" spans="1:25">
      <c r="A589" s="12">
        <v>44313</v>
      </c>
      <c r="B589" s="10">
        <v>31.43</v>
      </c>
      <c r="C589" s="12">
        <v>44313</v>
      </c>
      <c r="D589" s="10">
        <v>28.8767</v>
      </c>
      <c r="E589" s="12">
        <v>44313</v>
      </c>
      <c r="F589" s="10">
        <v>64.489999999999995</v>
      </c>
      <c r="G589" s="12">
        <v>44313</v>
      </c>
      <c r="H589" s="10">
        <v>34.590000000000003</v>
      </c>
      <c r="I589" s="12">
        <v>44313</v>
      </c>
      <c r="J589" s="10">
        <v>37.67</v>
      </c>
      <c r="K589" s="12">
        <v>44313</v>
      </c>
      <c r="L589" s="10">
        <v>21.68</v>
      </c>
      <c r="M589" s="12">
        <v>44313</v>
      </c>
      <c r="N589" s="10">
        <v>24.74</v>
      </c>
      <c r="O589" s="12">
        <v>44313</v>
      </c>
      <c r="P589" s="10">
        <v>18.899999999999999</v>
      </c>
      <c r="Q589" s="12">
        <v>44313</v>
      </c>
      <c r="R589" s="10">
        <v>27.87</v>
      </c>
      <c r="S589" s="12">
        <v>44313</v>
      </c>
      <c r="T589" s="10">
        <v>11.8</v>
      </c>
      <c r="U589" s="109">
        <v>44313</v>
      </c>
      <c r="V589" s="10">
        <v>15.99</v>
      </c>
      <c r="Y589" s="3"/>
    </row>
    <row r="590" spans="1:25">
      <c r="A590" s="12">
        <v>44314</v>
      </c>
      <c r="B590" s="10">
        <v>31.5</v>
      </c>
      <c r="C590" s="12">
        <v>44314</v>
      </c>
      <c r="D590" s="10">
        <v>29.186</v>
      </c>
      <c r="E590" s="12">
        <v>44314</v>
      </c>
      <c r="F590" s="10">
        <v>63.96</v>
      </c>
      <c r="G590" s="12">
        <v>44314</v>
      </c>
      <c r="H590" s="10">
        <v>34.44</v>
      </c>
      <c r="I590" s="12">
        <v>44314</v>
      </c>
      <c r="J590" s="10">
        <v>37.68</v>
      </c>
      <c r="K590" s="12">
        <v>44314</v>
      </c>
      <c r="L590" s="10">
        <v>21.7</v>
      </c>
      <c r="M590" s="12">
        <v>44314</v>
      </c>
      <c r="N590" s="10">
        <v>24.725000000000001</v>
      </c>
      <c r="O590" s="12">
        <v>44314</v>
      </c>
      <c r="P590" s="10">
        <v>18.91</v>
      </c>
      <c r="Q590" s="12">
        <v>44314</v>
      </c>
      <c r="R590" s="10">
        <v>27.9</v>
      </c>
      <c r="S590" s="12">
        <v>44314</v>
      </c>
      <c r="T590" s="10">
        <v>11.82</v>
      </c>
      <c r="U590" s="109">
        <v>44314</v>
      </c>
      <c r="V590" s="10">
        <v>15.92</v>
      </c>
      <c r="Y590" s="3"/>
    </row>
    <row r="591" spans="1:25">
      <c r="A591" s="12">
        <v>44315</v>
      </c>
      <c r="B591" s="10">
        <v>31.5</v>
      </c>
      <c r="C591" s="12">
        <v>44315</v>
      </c>
      <c r="D591" s="10">
        <v>29.05</v>
      </c>
      <c r="E591" s="12">
        <v>44315</v>
      </c>
      <c r="F591" s="10">
        <v>64.150000000000006</v>
      </c>
      <c r="G591" s="12">
        <v>44315</v>
      </c>
      <c r="H591" s="10">
        <v>34.31</v>
      </c>
      <c r="I591" s="12">
        <v>44315</v>
      </c>
      <c r="J591" s="10">
        <v>37.479999999999997</v>
      </c>
      <c r="K591" s="12">
        <v>44315</v>
      </c>
      <c r="L591" s="10">
        <v>21.66</v>
      </c>
      <c r="M591" s="12">
        <v>44315</v>
      </c>
      <c r="N591" s="10">
        <v>24.7</v>
      </c>
      <c r="O591" s="12">
        <v>44315</v>
      </c>
      <c r="P591" s="10">
        <v>18.93</v>
      </c>
      <c r="Q591" s="12">
        <v>44315</v>
      </c>
      <c r="R591" s="10">
        <v>27.88</v>
      </c>
      <c r="S591" s="12">
        <v>44315</v>
      </c>
      <c r="T591" s="10">
        <v>11.8</v>
      </c>
      <c r="U591" s="109">
        <v>44315</v>
      </c>
      <c r="V591" s="10">
        <v>15.9</v>
      </c>
      <c r="Y591" s="3"/>
    </row>
    <row r="592" spans="1:25">
      <c r="A592" s="12">
        <v>44316</v>
      </c>
      <c r="B592" s="10">
        <v>31.5121</v>
      </c>
      <c r="C592" s="12">
        <v>44316</v>
      </c>
      <c r="D592" s="10">
        <v>28.830500000000001</v>
      </c>
      <c r="E592" s="12">
        <v>44316</v>
      </c>
      <c r="F592" s="10">
        <v>63.84</v>
      </c>
      <c r="G592" s="12">
        <v>44316</v>
      </c>
      <c r="H592" s="10">
        <v>33.9</v>
      </c>
      <c r="I592" s="12">
        <v>44316</v>
      </c>
      <c r="J592" s="10">
        <v>36.82</v>
      </c>
      <c r="K592" s="12">
        <v>44316</v>
      </c>
      <c r="L592" s="10">
        <v>21.7</v>
      </c>
      <c r="M592" s="12">
        <v>44316</v>
      </c>
      <c r="N592" s="10">
        <v>24.75</v>
      </c>
      <c r="O592" s="12">
        <v>44316</v>
      </c>
      <c r="P592" s="10">
        <v>18.91</v>
      </c>
      <c r="Q592" s="12">
        <v>44316</v>
      </c>
      <c r="R592" s="10">
        <v>27.88</v>
      </c>
      <c r="S592" s="12">
        <v>44316</v>
      </c>
      <c r="T592" s="10">
        <v>11.8</v>
      </c>
      <c r="U592" s="109">
        <v>44316</v>
      </c>
      <c r="V592" s="10">
        <v>15.66</v>
      </c>
      <c r="Y592" s="3"/>
    </row>
    <row r="593" spans="1:25">
      <c r="A593" s="12">
        <v>44319</v>
      </c>
      <c r="B593" s="10">
        <v>31.53</v>
      </c>
      <c r="C593" s="12">
        <v>44319</v>
      </c>
      <c r="D593" s="10">
        <v>28.941600000000001</v>
      </c>
      <c r="E593" s="12">
        <v>44319</v>
      </c>
      <c r="F593" s="10">
        <v>63.92</v>
      </c>
      <c r="G593" s="12">
        <v>44319</v>
      </c>
      <c r="H593" s="10">
        <v>34.31</v>
      </c>
      <c r="I593" s="12">
        <v>44319</v>
      </c>
      <c r="J593" s="10">
        <v>36.83</v>
      </c>
      <c r="K593" s="12">
        <v>44319</v>
      </c>
      <c r="L593" s="10">
        <v>21.72</v>
      </c>
      <c r="M593" s="12">
        <v>44319</v>
      </c>
      <c r="N593" s="10">
        <v>24.79</v>
      </c>
      <c r="O593" s="12">
        <v>44319</v>
      </c>
      <c r="P593" s="10">
        <v>18.940000000000001</v>
      </c>
      <c r="Q593" s="12">
        <v>44319</v>
      </c>
      <c r="R593" s="10">
        <v>27.9</v>
      </c>
      <c r="S593" s="12">
        <v>44319</v>
      </c>
      <c r="T593" s="10">
        <v>11.81</v>
      </c>
      <c r="U593" s="109">
        <v>44319</v>
      </c>
      <c r="V593" s="10">
        <v>15.56</v>
      </c>
      <c r="Y593" s="3"/>
    </row>
    <row r="594" spans="1:25">
      <c r="A594" s="12">
        <v>44320</v>
      </c>
      <c r="B594" s="10">
        <v>31.55</v>
      </c>
      <c r="C594" s="12">
        <v>44320</v>
      </c>
      <c r="D594" s="10">
        <v>28.9603</v>
      </c>
      <c r="E594" s="12">
        <v>44320</v>
      </c>
      <c r="F594" s="10">
        <v>63.58</v>
      </c>
      <c r="G594" s="12">
        <v>44320</v>
      </c>
      <c r="H594" s="10">
        <v>33.81</v>
      </c>
      <c r="I594" s="12">
        <v>44320</v>
      </c>
      <c r="J594" s="10">
        <v>36.49</v>
      </c>
      <c r="K594" s="12">
        <v>44320</v>
      </c>
      <c r="L594" s="10">
        <v>21.71</v>
      </c>
      <c r="M594" s="12">
        <v>44320</v>
      </c>
      <c r="N594" s="10">
        <v>24.8</v>
      </c>
      <c r="O594" s="12">
        <v>44320</v>
      </c>
      <c r="P594" s="10">
        <v>18.93</v>
      </c>
      <c r="Q594" s="12">
        <v>44320</v>
      </c>
      <c r="R594" s="10">
        <v>27.88</v>
      </c>
      <c r="S594" s="12">
        <v>44320</v>
      </c>
      <c r="T594" s="10">
        <v>11.81</v>
      </c>
      <c r="U594" s="109">
        <v>44320</v>
      </c>
      <c r="V594" s="10">
        <v>15.47</v>
      </c>
      <c r="Y594" s="3"/>
    </row>
    <row r="595" spans="1:25">
      <c r="A595" s="12">
        <v>44321</v>
      </c>
      <c r="B595" s="10">
        <v>31.58</v>
      </c>
      <c r="C595" s="12">
        <v>44321</v>
      </c>
      <c r="D595" s="10">
        <v>29.18</v>
      </c>
      <c r="E595" s="12">
        <v>44321</v>
      </c>
      <c r="F595" s="10">
        <v>63.48</v>
      </c>
      <c r="G595" s="12">
        <v>44321</v>
      </c>
      <c r="H595" s="10">
        <v>34.159999999999997</v>
      </c>
      <c r="I595" s="12">
        <v>44321</v>
      </c>
      <c r="J595" s="10">
        <v>36.58</v>
      </c>
      <c r="K595" s="12">
        <v>44321</v>
      </c>
      <c r="L595" s="10">
        <v>21.75</v>
      </c>
      <c r="M595" s="12">
        <v>44321</v>
      </c>
      <c r="N595" s="10">
        <v>24.83</v>
      </c>
      <c r="O595" s="12">
        <v>44321</v>
      </c>
      <c r="P595" s="10">
        <v>18.95</v>
      </c>
      <c r="Q595" s="12">
        <v>44321</v>
      </c>
      <c r="R595" s="10">
        <v>27.9</v>
      </c>
      <c r="S595" s="12">
        <v>44321</v>
      </c>
      <c r="T595" s="10">
        <v>11.82</v>
      </c>
      <c r="U595" s="109">
        <v>44321</v>
      </c>
      <c r="V595" s="10">
        <v>15.45</v>
      </c>
      <c r="Y595" s="3"/>
    </row>
    <row r="596" spans="1:25">
      <c r="A596" s="12">
        <v>44322</v>
      </c>
      <c r="B596" s="10">
        <v>31.61</v>
      </c>
      <c r="C596" s="12">
        <v>44322</v>
      </c>
      <c r="D596" s="10">
        <v>29.134699999999999</v>
      </c>
      <c r="E596" s="12">
        <v>44322</v>
      </c>
      <c r="F596" s="10">
        <v>63.414999999999999</v>
      </c>
      <c r="G596" s="12">
        <v>44322</v>
      </c>
      <c r="H596" s="10">
        <v>34.130000000000003</v>
      </c>
      <c r="I596" s="12">
        <v>44322</v>
      </c>
      <c r="J596" s="10">
        <v>36.58</v>
      </c>
      <c r="K596" s="12">
        <v>44322</v>
      </c>
      <c r="L596" s="10">
        <v>21.75</v>
      </c>
      <c r="M596" s="12">
        <v>44322</v>
      </c>
      <c r="N596" s="10">
        <v>24.87</v>
      </c>
      <c r="O596" s="12">
        <v>44322</v>
      </c>
      <c r="P596" s="10">
        <v>18.95</v>
      </c>
      <c r="Q596" s="12">
        <v>44322</v>
      </c>
      <c r="R596" s="10">
        <v>27.9</v>
      </c>
      <c r="S596" s="12">
        <v>44322</v>
      </c>
      <c r="T596" s="10">
        <v>11.82</v>
      </c>
      <c r="U596" s="109">
        <v>44322</v>
      </c>
      <c r="V596" s="10">
        <v>15.44</v>
      </c>
      <c r="Y596" s="3"/>
    </row>
    <row r="597" spans="1:25">
      <c r="A597" s="12">
        <v>44323</v>
      </c>
      <c r="B597" s="10">
        <v>31.6</v>
      </c>
      <c r="C597" s="12">
        <v>44323</v>
      </c>
      <c r="D597" s="10">
        <v>29.404499999999999</v>
      </c>
      <c r="E597" s="12">
        <v>44323</v>
      </c>
      <c r="F597" s="10">
        <v>63.8</v>
      </c>
      <c r="G597" s="12">
        <v>44323</v>
      </c>
      <c r="H597" s="10">
        <v>34.49</v>
      </c>
      <c r="I597" s="12">
        <v>44323</v>
      </c>
      <c r="J597" s="10">
        <v>36.9</v>
      </c>
      <c r="K597" s="12">
        <v>44323</v>
      </c>
      <c r="L597" s="10">
        <v>21.76</v>
      </c>
      <c r="M597" s="12">
        <v>44323</v>
      </c>
      <c r="N597" s="10">
        <v>24.87</v>
      </c>
      <c r="O597" s="12">
        <v>44323</v>
      </c>
      <c r="P597" s="10">
        <v>18.940000000000001</v>
      </c>
      <c r="Q597" s="12">
        <v>44323</v>
      </c>
      <c r="R597" s="10">
        <v>27.92</v>
      </c>
      <c r="S597" s="12">
        <v>44323</v>
      </c>
      <c r="T597" s="10">
        <v>11.83</v>
      </c>
      <c r="U597" s="109">
        <v>44323</v>
      </c>
      <c r="V597" s="10">
        <v>15.49</v>
      </c>
      <c r="Y597" s="3"/>
    </row>
    <row r="598" spans="1:25">
      <c r="A598" s="12">
        <v>44326</v>
      </c>
      <c r="B598" s="10">
        <v>31.57</v>
      </c>
      <c r="C598" s="12">
        <v>44326</v>
      </c>
      <c r="D598" s="10">
        <v>29.26</v>
      </c>
      <c r="E598" s="12">
        <v>44326</v>
      </c>
      <c r="F598" s="10">
        <v>62.93</v>
      </c>
      <c r="G598" s="12">
        <v>44326</v>
      </c>
      <c r="H598" s="10">
        <v>34.15</v>
      </c>
      <c r="I598" s="12">
        <v>44326</v>
      </c>
      <c r="J598" s="10">
        <v>36.090000000000003</v>
      </c>
      <c r="K598" s="12">
        <v>44326</v>
      </c>
      <c r="L598" s="10">
        <v>21.7</v>
      </c>
      <c r="M598" s="12">
        <v>44326</v>
      </c>
      <c r="N598" s="10">
        <v>24.77</v>
      </c>
      <c r="O598" s="12">
        <v>44326</v>
      </c>
      <c r="P598" s="10">
        <v>18.940000000000001</v>
      </c>
      <c r="Q598" s="12">
        <v>44326</v>
      </c>
      <c r="R598" s="10">
        <v>27.91</v>
      </c>
      <c r="S598" s="12">
        <v>44326</v>
      </c>
      <c r="T598" s="10">
        <v>11.81</v>
      </c>
      <c r="U598" s="109">
        <v>44326</v>
      </c>
      <c r="V598" s="10">
        <v>15.3</v>
      </c>
      <c r="Y598" s="3"/>
    </row>
    <row r="599" spans="1:25">
      <c r="A599" s="12">
        <v>44327</v>
      </c>
      <c r="B599" s="10">
        <v>31.46</v>
      </c>
      <c r="C599" s="12">
        <v>44327</v>
      </c>
      <c r="D599" s="10">
        <v>29.065000000000001</v>
      </c>
      <c r="E599" s="12">
        <v>44327</v>
      </c>
      <c r="F599" s="10">
        <v>62.42</v>
      </c>
      <c r="G599" s="12">
        <v>44327</v>
      </c>
      <c r="H599" s="10">
        <v>33.71</v>
      </c>
      <c r="I599" s="12">
        <v>44327</v>
      </c>
      <c r="J599" s="10">
        <v>35.99</v>
      </c>
      <c r="K599" s="12">
        <v>44327</v>
      </c>
      <c r="L599" s="10">
        <v>21.68</v>
      </c>
      <c r="M599" s="12">
        <v>44327</v>
      </c>
      <c r="N599" s="10">
        <v>24.66</v>
      </c>
      <c r="O599" s="12">
        <v>44327</v>
      </c>
      <c r="P599" s="10">
        <v>18.850000000000001</v>
      </c>
      <c r="Q599" s="12">
        <v>44327</v>
      </c>
      <c r="R599" s="10">
        <v>27.91</v>
      </c>
      <c r="S599" s="12">
        <v>44327</v>
      </c>
      <c r="T599" s="10">
        <v>11.78</v>
      </c>
      <c r="U599" s="109">
        <v>44327</v>
      </c>
      <c r="V599" s="10">
        <v>15.14</v>
      </c>
      <c r="Y599" s="3"/>
    </row>
    <row r="600" spans="1:25">
      <c r="A600" s="12">
        <v>44328</v>
      </c>
      <c r="B600" s="10">
        <v>31.32</v>
      </c>
      <c r="C600" s="12">
        <v>44328</v>
      </c>
      <c r="D600" s="10">
        <v>28.95</v>
      </c>
      <c r="E600" s="12">
        <v>44328</v>
      </c>
      <c r="F600" s="10">
        <v>61.26</v>
      </c>
      <c r="G600" s="12">
        <v>44328</v>
      </c>
      <c r="H600" s="10">
        <v>33.270000000000003</v>
      </c>
      <c r="I600" s="12">
        <v>44328</v>
      </c>
      <c r="J600" s="10">
        <v>35.090000000000003</v>
      </c>
      <c r="K600" s="12">
        <v>44328</v>
      </c>
      <c r="L600" s="10">
        <v>21.57</v>
      </c>
      <c r="M600" s="12">
        <v>44328</v>
      </c>
      <c r="N600" s="10">
        <v>24.53</v>
      </c>
      <c r="O600" s="12">
        <v>44328</v>
      </c>
      <c r="P600" s="10">
        <v>18.8</v>
      </c>
      <c r="Q600" s="12">
        <v>44328</v>
      </c>
      <c r="R600" s="10">
        <v>27.87</v>
      </c>
      <c r="S600" s="12">
        <v>44328</v>
      </c>
      <c r="T600" s="10">
        <v>11.74</v>
      </c>
      <c r="U600" s="109">
        <v>44328</v>
      </c>
      <c r="V600" s="10">
        <v>14.88</v>
      </c>
      <c r="Y600" s="3"/>
    </row>
    <row r="601" spans="1:25">
      <c r="A601" s="12">
        <v>44329</v>
      </c>
      <c r="B601" s="10">
        <v>31.42</v>
      </c>
      <c r="C601" s="12">
        <v>44329</v>
      </c>
      <c r="D601" s="10">
        <v>29.07</v>
      </c>
      <c r="E601" s="12">
        <v>44329</v>
      </c>
      <c r="F601" s="10">
        <v>62.15</v>
      </c>
      <c r="G601" s="12">
        <v>44329</v>
      </c>
      <c r="H601" s="10">
        <v>33.58</v>
      </c>
      <c r="I601" s="12">
        <v>44329</v>
      </c>
      <c r="J601" s="10">
        <v>35.049999999999997</v>
      </c>
      <c r="K601" s="12">
        <v>44329</v>
      </c>
      <c r="L601" s="10">
        <v>21.63</v>
      </c>
      <c r="M601" s="12">
        <v>44329</v>
      </c>
      <c r="N601" s="10">
        <v>24.62</v>
      </c>
      <c r="O601" s="12">
        <v>44329</v>
      </c>
      <c r="P601" s="10">
        <v>18.82</v>
      </c>
      <c r="Q601" s="12">
        <v>44329</v>
      </c>
      <c r="R601" s="10">
        <v>27.89</v>
      </c>
      <c r="S601" s="12">
        <v>44329</v>
      </c>
      <c r="T601" s="10">
        <v>11.76</v>
      </c>
      <c r="U601" s="109">
        <v>44329</v>
      </c>
      <c r="V601" s="10">
        <v>14.79</v>
      </c>
      <c r="Y601" s="3"/>
    </row>
    <row r="602" spans="1:25">
      <c r="A602" s="12">
        <v>44330</v>
      </c>
      <c r="B602" s="10">
        <v>31.43</v>
      </c>
      <c r="C602" s="12">
        <v>44330</v>
      </c>
      <c r="D602" s="10">
        <v>29.392199999999999</v>
      </c>
      <c r="E602" s="12">
        <v>44330</v>
      </c>
      <c r="F602" s="10">
        <v>62.88</v>
      </c>
      <c r="G602" s="12">
        <v>44330</v>
      </c>
      <c r="H602" s="10">
        <v>33.97</v>
      </c>
      <c r="I602" s="12">
        <v>44330</v>
      </c>
      <c r="J602" s="10">
        <v>35.71</v>
      </c>
      <c r="K602" s="12">
        <v>44330</v>
      </c>
      <c r="L602" s="10">
        <v>21.66</v>
      </c>
      <c r="M602" s="12">
        <v>44330</v>
      </c>
      <c r="N602" s="10">
        <v>24.76</v>
      </c>
      <c r="O602" s="12">
        <v>44330</v>
      </c>
      <c r="P602" s="10">
        <v>18.86</v>
      </c>
      <c r="Q602" s="12">
        <v>44330</v>
      </c>
      <c r="R602" s="10">
        <v>27.89</v>
      </c>
      <c r="S602" s="12">
        <v>44330</v>
      </c>
      <c r="T602" s="10">
        <v>11.77</v>
      </c>
      <c r="U602" s="109">
        <v>44330</v>
      </c>
      <c r="V602" s="10">
        <v>14.95</v>
      </c>
      <c r="Y602" s="3"/>
    </row>
    <row r="603" spans="1:25">
      <c r="A603" s="12">
        <v>44333</v>
      </c>
      <c r="B603" s="10">
        <v>31.39</v>
      </c>
      <c r="C603" s="12">
        <v>44333</v>
      </c>
      <c r="D603" s="10">
        <v>29.57</v>
      </c>
      <c r="E603" s="12">
        <v>44333</v>
      </c>
      <c r="F603" s="10">
        <v>62.43</v>
      </c>
      <c r="G603" s="12">
        <v>44333</v>
      </c>
      <c r="H603" s="10">
        <v>33.75</v>
      </c>
      <c r="I603" s="12">
        <v>44333</v>
      </c>
      <c r="J603" s="10">
        <v>35.49</v>
      </c>
      <c r="K603" s="12">
        <v>44333</v>
      </c>
      <c r="L603" s="10">
        <v>21.62</v>
      </c>
      <c r="M603" s="12">
        <v>44333</v>
      </c>
      <c r="N603" s="10">
        <v>24.74</v>
      </c>
      <c r="O603" s="12">
        <v>44333</v>
      </c>
      <c r="P603" s="10">
        <v>18.850000000000001</v>
      </c>
      <c r="Q603" s="12">
        <v>44333</v>
      </c>
      <c r="R603" s="10">
        <v>27.88</v>
      </c>
      <c r="S603" s="12">
        <v>44333</v>
      </c>
      <c r="T603" s="10">
        <v>11.76</v>
      </c>
      <c r="U603" s="109">
        <v>44333</v>
      </c>
      <c r="V603" s="10">
        <v>14.87</v>
      </c>
      <c r="Y603" s="3"/>
    </row>
    <row r="604" spans="1:25">
      <c r="A604" s="12">
        <v>44334</v>
      </c>
      <c r="B604" s="10">
        <v>31.45</v>
      </c>
      <c r="C604" s="12">
        <v>44334</v>
      </c>
      <c r="D604" s="10">
        <v>29.601500000000001</v>
      </c>
      <c r="E604" s="12">
        <v>44334</v>
      </c>
      <c r="F604" s="10">
        <v>61.96</v>
      </c>
      <c r="G604" s="12">
        <v>44334</v>
      </c>
      <c r="H604" s="10">
        <v>33.89</v>
      </c>
      <c r="I604" s="12">
        <v>44334</v>
      </c>
      <c r="J604" s="10">
        <v>35.97</v>
      </c>
      <c r="K604" s="12">
        <v>44334</v>
      </c>
      <c r="L604" s="10">
        <v>21.62</v>
      </c>
      <c r="M604" s="12">
        <v>44334</v>
      </c>
      <c r="N604" s="10">
        <v>24.66</v>
      </c>
      <c r="O604" s="12">
        <v>44334</v>
      </c>
      <c r="P604" s="10">
        <v>18.850000000000001</v>
      </c>
      <c r="Q604" s="12">
        <v>44334</v>
      </c>
      <c r="R604" s="10">
        <v>27.89</v>
      </c>
      <c r="S604" s="12">
        <v>44334</v>
      </c>
      <c r="T604" s="10">
        <v>11.77</v>
      </c>
      <c r="U604" s="109">
        <v>44334</v>
      </c>
      <c r="V604" s="10">
        <v>15.02</v>
      </c>
      <c r="Y604" s="3"/>
    </row>
    <row r="605" spans="1:25">
      <c r="A605" s="12">
        <v>44335</v>
      </c>
      <c r="B605" s="10">
        <v>31.43</v>
      </c>
      <c r="C605" s="12">
        <v>44335</v>
      </c>
      <c r="D605" s="10">
        <v>29.467199999999998</v>
      </c>
      <c r="E605" s="12">
        <v>44335</v>
      </c>
      <c r="F605" s="10">
        <v>61.95</v>
      </c>
      <c r="G605" s="12">
        <v>44335</v>
      </c>
      <c r="H605" s="10">
        <v>33.75</v>
      </c>
      <c r="I605" s="12">
        <v>44335</v>
      </c>
      <c r="J605" s="10">
        <v>36.03</v>
      </c>
      <c r="K605" s="12">
        <v>44335</v>
      </c>
      <c r="L605" s="10">
        <v>21.64</v>
      </c>
      <c r="M605" s="12">
        <v>44335</v>
      </c>
      <c r="N605" s="10">
        <v>24.62</v>
      </c>
      <c r="O605" s="12">
        <v>44335</v>
      </c>
      <c r="P605" s="10">
        <v>18.79</v>
      </c>
      <c r="Q605" s="12">
        <v>44335</v>
      </c>
      <c r="R605" s="10">
        <v>27.86</v>
      </c>
      <c r="S605" s="12">
        <v>44335</v>
      </c>
      <c r="T605" s="10">
        <v>11.76</v>
      </c>
      <c r="U605" s="109">
        <v>44335</v>
      </c>
      <c r="V605" s="10">
        <v>15.04</v>
      </c>
      <c r="Y605" s="3"/>
    </row>
    <row r="606" spans="1:25">
      <c r="A606" s="12">
        <v>44336</v>
      </c>
      <c r="B606" s="10">
        <v>31.5</v>
      </c>
      <c r="C606" s="12">
        <v>44336</v>
      </c>
      <c r="D606" s="10">
        <v>29.673100000000002</v>
      </c>
      <c r="E606" s="12">
        <v>44336</v>
      </c>
      <c r="F606" s="10">
        <v>62.31</v>
      </c>
      <c r="G606" s="12">
        <v>44336</v>
      </c>
      <c r="H606" s="10">
        <v>34.03</v>
      </c>
      <c r="I606" s="12">
        <v>44336</v>
      </c>
      <c r="J606" s="10">
        <v>36.04</v>
      </c>
      <c r="K606" s="12">
        <v>44336</v>
      </c>
      <c r="L606" s="10">
        <v>21.68</v>
      </c>
      <c r="M606" s="12">
        <v>44336</v>
      </c>
      <c r="N606" s="10">
        <v>24.78</v>
      </c>
      <c r="O606" s="12">
        <v>44336</v>
      </c>
      <c r="P606" s="10">
        <v>18.84</v>
      </c>
      <c r="Q606" s="12">
        <v>44336</v>
      </c>
      <c r="R606" s="10">
        <v>27.89</v>
      </c>
      <c r="S606" s="12">
        <v>44336</v>
      </c>
      <c r="T606" s="10">
        <v>11.78</v>
      </c>
      <c r="U606" s="109">
        <v>44336</v>
      </c>
      <c r="V606" s="10">
        <v>15.08</v>
      </c>
      <c r="Y606" s="3"/>
    </row>
    <row r="607" spans="1:25">
      <c r="A607" s="12">
        <v>44337</v>
      </c>
      <c r="B607" s="10">
        <v>31.41</v>
      </c>
      <c r="C607" s="12">
        <v>44337</v>
      </c>
      <c r="D607" s="10">
        <v>29.446899999999999</v>
      </c>
      <c r="E607" s="12">
        <v>44337</v>
      </c>
      <c r="F607" s="10">
        <v>62.3</v>
      </c>
      <c r="G607" s="12">
        <v>44337</v>
      </c>
      <c r="H607" s="10">
        <v>34.07</v>
      </c>
      <c r="I607" s="12">
        <v>44337</v>
      </c>
      <c r="J607" s="10">
        <v>35.64</v>
      </c>
      <c r="K607" s="12">
        <v>44337</v>
      </c>
      <c r="L607" s="10">
        <v>21.63</v>
      </c>
      <c r="M607" s="12">
        <v>44337</v>
      </c>
      <c r="N607" s="10">
        <v>24.73</v>
      </c>
      <c r="O607" s="12">
        <v>44337</v>
      </c>
      <c r="P607" s="10">
        <v>18.82</v>
      </c>
      <c r="Q607" s="12">
        <v>44337</v>
      </c>
      <c r="R607" s="10">
        <v>27.85</v>
      </c>
      <c r="S607" s="12">
        <v>44337</v>
      </c>
      <c r="T607" s="10">
        <v>11.78</v>
      </c>
      <c r="U607" s="109">
        <v>44337</v>
      </c>
      <c r="V607" s="10">
        <v>15.01</v>
      </c>
      <c r="Y607" s="3"/>
    </row>
    <row r="608" spans="1:25">
      <c r="A608" s="12">
        <v>44341</v>
      </c>
      <c r="B608" s="10">
        <v>31.61</v>
      </c>
      <c r="C608" s="12">
        <v>44341</v>
      </c>
      <c r="D608" s="10">
        <v>29.525099999999998</v>
      </c>
      <c r="E608" s="12">
        <v>44341</v>
      </c>
      <c r="F608" s="10">
        <v>62.83</v>
      </c>
      <c r="G608" s="12">
        <v>44341</v>
      </c>
      <c r="H608" s="10">
        <v>34.28</v>
      </c>
      <c r="I608" s="12">
        <v>44341</v>
      </c>
      <c r="J608" s="10">
        <v>36.26</v>
      </c>
      <c r="K608" s="12">
        <v>44341</v>
      </c>
      <c r="L608" s="10">
        <v>21.69</v>
      </c>
      <c r="M608" s="12">
        <v>44341</v>
      </c>
      <c r="N608" s="10">
        <v>24.91</v>
      </c>
      <c r="O608" s="12">
        <v>44341</v>
      </c>
      <c r="P608" s="10">
        <v>18.829999999999998</v>
      </c>
      <c r="Q608" s="12">
        <v>44341</v>
      </c>
      <c r="R608" s="10">
        <v>27.89</v>
      </c>
      <c r="S608" s="12">
        <v>44341</v>
      </c>
      <c r="T608" s="10">
        <v>11.85</v>
      </c>
      <c r="U608" s="109">
        <v>44341</v>
      </c>
      <c r="V608" s="10">
        <v>15.17</v>
      </c>
      <c r="Y608" s="3"/>
    </row>
    <row r="609" spans="1:25">
      <c r="A609" s="12">
        <v>44342</v>
      </c>
      <c r="B609" s="10">
        <v>31.63</v>
      </c>
      <c r="C609" s="12">
        <v>44342</v>
      </c>
      <c r="D609" s="10">
        <v>29.806799999999999</v>
      </c>
      <c r="E609" s="12">
        <v>44342</v>
      </c>
      <c r="F609" s="10">
        <v>63.19</v>
      </c>
      <c r="G609" s="12">
        <v>44342</v>
      </c>
      <c r="H609" s="10">
        <v>34.4</v>
      </c>
      <c r="I609" s="12">
        <v>44342</v>
      </c>
      <c r="J609" s="10">
        <v>36.71</v>
      </c>
      <c r="K609" s="12">
        <v>44342</v>
      </c>
      <c r="L609" s="10">
        <v>21.74</v>
      </c>
      <c r="M609" s="12">
        <v>44342</v>
      </c>
      <c r="N609" s="10">
        <v>24.87</v>
      </c>
      <c r="O609" s="12">
        <v>44342</v>
      </c>
      <c r="P609" s="10">
        <v>18.850000000000001</v>
      </c>
      <c r="Q609" s="12">
        <v>44342</v>
      </c>
      <c r="R609" s="10">
        <v>27.89</v>
      </c>
      <c r="S609" s="12">
        <v>44342</v>
      </c>
      <c r="T609" s="10">
        <v>11.86</v>
      </c>
      <c r="U609" s="109">
        <v>44342</v>
      </c>
      <c r="V609" s="10">
        <v>15.36</v>
      </c>
      <c r="Y609" s="3"/>
    </row>
    <row r="610" spans="1:25">
      <c r="A610" s="12">
        <v>44343</v>
      </c>
      <c r="B610" s="10">
        <v>31.6</v>
      </c>
      <c r="C610" s="12">
        <v>44343</v>
      </c>
      <c r="D610" s="10">
        <v>29.832100000000001</v>
      </c>
      <c r="E610" s="12">
        <v>44343</v>
      </c>
      <c r="F610" s="10">
        <v>63</v>
      </c>
      <c r="G610" s="12">
        <v>44343</v>
      </c>
      <c r="H610" s="10">
        <v>34.35</v>
      </c>
      <c r="I610" s="12">
        <v>44343</v>
      </c>
      <c r="J610" s="10">
        <v>36.58</v>
      </c>
      <c r="K610" s="12">
        <v>44343</v>
      </c>
      <c r="L610" s="10">
        <v>21.73</v>
      </c>
      <c r="M610" s="12">
        <v>44343</v>
      </c>
      <c r="N610" s="10">
        <v>24.81</v>
      </c>
      <c r="O610" s="12">
        <v>44343</v>
      </c>
      <c r="P610" s="10">
        <v>18.82</v>
      </c>
      <c r="Q610" s="12">
        <v>44343</v>
      </c>
      <c r="R610" s="10">
        <v>27.87</v>
      </c>
      <c r="S610" s="12">
        <v>44343</v>
      </c>
      <c r="T610" s="10">
        <v>11.84</v>
      </c>
      <c r="U610" s="109">
        <v>44343</v>
      </c>
      <c r="V610" s="10">
        <v>15.33</v>
      </c>
      <c r="Y610" s="3"/>
    </row>
    <row r="611" spans="1:25">
      <c r="A611" s="12">
        <v>44344</v>
      </c>
      <c r="B611" s="10">
        <v>31.63</v>
      </c>
      <c r="C611" s="12">
        <v>44344</v>
      </c>
      <c r="D611" s="10">
        <v>29.95</v>
      </c>
      <c r="E611" s="12">
        <v>44344</v>
      </c>
      <c r="F611" s="10">
        <v>63.19</v>
      </c>
      <c r="G611" s="12">
        <v>44344</v>
      </c>
      <c r="H611" s="10">
        <v>34.49</v>
      </c>
      <c r="I611" s="12">
        <v>44344</v>
      </c>
      <c r="J611" s="10">
        <v>36.880000000000003</v>
      </c>
      <c r="K611" s="12">
        <v>44344</v>
      </c>
      <c r="L611" s="10">
        <v>21.7</v>
      </c>
      <c r="M611" s="12">
        <v>44344</v>
      </c>
      <c r="N611" s="10">
        <v>24.84</v>
      </c>
      <c r="O611" s="12">
        <v>44344</v>
      </c>
      <c r="P611" s="10">
        <v>18.82</v>
      </c>
      <c r="Q611" s="12">
        <v>44344</v>
      </c>
      <c r="R611" s="10">
        <v>27.87</v>
      </c>
      <c r="S611" s="12">
        <v>44344</v>
      </c>
      <c r="T611" s="10">
        <v>11.84</v>
      </c>
      <c r="U611" s="109">
        <v>44344</v>
      </c>
      <c r="V611" s="10">
        <v>15.43</v>
      </c>
      <c r="Y611" s="3"/>
    </row>
    <row r="612" spans="1:25">
      <c r="A612" s="12">
        <v>44347</v>
      </c>
      <c r="B612" s="10">
        <v>31.65</v>
      </c>
      <c r="C612" s="12">
        <v>44347</v>
      </c>
      <c r="D612" s="10">
        <v>29.727</v>
      </c>
      <c r="E612" s="12">
        <v>44347</v>
      </c>
      <c r="F612" s="10">
        <v>62.85</v>
      </c>
      <c r="G612" s="12">
        <v>44347</v>
      </c>
      <c r="H612" s="10">
        <v>34.57</v>
      </c>
      <c r="I612" s="12">
        <v>44347</v>
      </c>
      <c r="J612" s="10">
        <v>37.03</v>
      </c>
      <c r="K612" s="12">
        <v>44347</v>
      </c>
      <c r="L612" s="10">
        <v>21.73</v>
      </c>
      <c r="M612" s="12">
        <v>44347</v>
      </c>
      <c r="N612" s="10">
        <v>24.74</v>
      </c>
      <c r="O612" s="12">
        <v>44347</v>
      </c>
      <c r="P612" s="10">
        <v>18.95</v>
      </c>
      <c r="Q612" s="12">
        <v>44347</v>
      </c>
      <c r="R612" s="10">
        <v>27.85</v>
      </c>
      <c r="S612" s="12">
        <v>44347</v>
      </c>
      <c r="T612" s="10">
        <v>11.84</v>
      </c>
      <c r="U612" s="109">
        <v>44347</v>
      </c>
      <c r="V612" s="10">
        <v>15.51</v>
      </c>
      <c r="Y612" s="3"/>
    </row>
    <row r="613" spans="1:25">
      <c r="A613" s="12">
        <v>44348</v>
      </c>
      <c r="B613" s="10">
        <v>31.66</v>
      </c>
      <c r="C613" s="12">
        <v>44348</v>
      </c>
      <c r="D613" s="10">
        <v>30.1371</v>
      </c>
      <c r="E613" s="12">
        <v>44348</v>
      </c>
      <c r="F613" s="10">
        <v>63.07</v>
      </c>
      <c r="G613" s="12">
        <v>44348</v>
      </c>
      <c r="H613" s="10">
        <v>34.520000000000003</v>
      </c>
      <c r="I613" s="12">
        <v>44348</v>
      </c>
      <c r="J613" s="10">
        <v>37.56</v>
      </c>
      <c r="K613" s="12">
        <v>44348</v>
      </c>
      <c r="L613" s="10">
        <v>21.77</v>
      </c>
      <c r="M613" s="12">
        <v>44348</v>
      </c>
      <c r="N613" s="10">
        <v>24.83</v>
      </c>
      <c r="O613" s="12">
        <v>44348</v>
      </c>
      <c r="P613" s="10">
        <v>18.91</v>
      </c>
      <c r="Q613" s="12">
        <v>44348</v>
      </c>
      <c r="R613" s="10">
        <v>27.88</v>
      </c>
      <c r="S613" s="12">
        <v>44348</v>
      </c>
      <c r="T613" s="10">
        <v>11.84</v>
      </c>
      <c r="U613" s="109">
        <v>44348</v>
      </c>
      <c r="V613" s="10">
        <v>15.66</v>
      </c>
      <c r="Y613" s="3"/>
    </row>
    <row r="614" spans="1:25">
      <c r="A614" s="12">
        <v>44349</v>
      </c>
      <c r="B614" s="10">
        <v>31.69</v>
      </c>
      <c r="C614" s="12">
        <v>44349</v>
      </c>
      <c r="D614" s="10">
        <v>30.0962</v>
      </c>
      <c r="E614" s="12">
        <v>44349</v>
      </c>
      <c r="F614" s="10">
        <v>62.9</v>
      </c>
      <c r="G614" s="12">
        <v>44349</v>
      </c>
      <c r="H614" s="10">
        <v>34.58</v>
      </c>
      <c r="I614" s="12">
        <v>44349</v>
      </c>
      <c r="J614" s="10">
        <v>37.5</v>
      </c>
      <c r="K614" s="12">
        <v>44349</v>
      </c>
      <c r="L614" s="10">
        <v>21.78</v>
      </c>
      <c r="M614" s="12">
        <v>44349</v>
      </c>
      <c r="N614" s="10">
        <v>24.88</v>
      </c>
      <c r="O614" s="12">
        <v>44349</v>
      </c>
      <c r="P614" s="10">
        <v>18.899999999999999</v>
      </c>
      <c r="Q614" s="12">
        <v>44349</v>
      </c>
      <c r="R614" s="10">
        <v>27.88</v>
      </c>
      <c r="S614" s="12">
        <v>44349</v>
      </c>
      <c r="T614" s="10">
        <v>11.85</v>
      </c>
      <c r="U614" s="109">
        <v>44349</v>
      </c>
      <c r="V614" s="10">
        <v>15.57</v>
      </c>
      <c r="Y614" s="3"/>
    </row>
    <row r="615" spans="1:25">
      <c r="A615" s="12">
        <v>44350</v>
      </c>
      <c r="B615" s="10">
        <v>31.62</v>
      </c>
      <c r="C615" s="12">
        <v>44350</v>
      </c>
      <c r="D615" s="10">
        <v>30.08</v>
      </c>
      <c r="E615" s="12">
        <v>44350</v>
      </c>
      <c r="F615" s="10">
        <v>63.14</v>
      </c>
      <c r="G615" s="12">
        <v>44350</v>
      </c>
      <c r="H615" s="10">
        <v>34.58</v>
      </c>
      <c r="I615" s="12">
        <v>44350</v>
      </c>
      <c r="J615" s="10">
        <v>37.31</v>
      </c>
      <c r="K615" s="12">
        <v>44350</v>
      </c>
      <c r="L615" s="10">
        <v>21.76</v>
      </c>
      <c r="M615" s="12">
        <v>44350</v>
      </c>
      <c r="N615" s="10">
        <v>24.8</v>
      </c>
      <c r="O615" s="12">
        <v>44350</v>
      </c>
      <c r="P615" s="10">
        <v>18.899999999999999</v>
      </c>
      <c r="Q615" s="12">
        <v>44350</v>
      </c>
      <c r="R615" s="10">
        <v>27.87</v>
      </c>
      <c r="S615" s="12">
        <v>44350</v>
      </c>
      <c r="T615" s="10">
        <v>11.83</v>
      </c>
      <c r="U615" s="109">
        <v>44350</v>
      </c>
      <c r="V615" s="10">
        <v>15.54</v>
      </c>
      <c r="Y615" s="3"/>
    </row>
    <row r="616" spans="1:25">
      <c r="A616" s="12">
        <v>44351</v>
      </c>
      <c r="B616" s="10">
        <v>31.77</v>
      </c>
      <c r="C616" s="12">
        <v>44351</v>
      </c>
      <c r="D616" s="10">
        <v>30.24</v>
      </c>
      <c r="E616" s="12">
        <v>44351</v>
      </c>
      <c r="F616" s="10">
        <v>63.55</v>
      </c>
      <c r="G616" s="12">
        <v>44351</v>
      </c>
      <c r="H616" s="10">
        <v>34.840000000000003</v>
      </c>
      <c r="I616" s="12">
        <v>44351</v>
      </c>
      <c r="J616" s="10">
        <v>37.58</v>
      </c>
      <c r="K616" s="12">
        <v>44351</v>
      </c>
      <c r="L616" s="10">
        <v>21.83</v>
      </c>
      <c r="M616" s="12">
        <v>44351</v>
      </c>
      <c r="N616" s="10">
        <v>24.945</v>
      </c>
      <c r="O616" s="12">
        <v>44351</v>
      </c>
      <c r="P616" s="10">
        <v>18.91</v>
      </c>
      <c r="Q616" s="12">
        <v>44351</v>
      </c>
      <c r="R616" s="10">
        <v>27.9</v>
      </c>
      <c r="S616" s="12">
        <v>44351</v>
      </c>
      <c r="T616" s="10">
        <v>11.88</v>
      </c>
      <c r="U616" s="109">
        <v>44351</v>
      </c>
      <c r="V616" s="10">
        <v>15.07</v>
      </c>
      <c r="Y616" s="3"/>
    </row>
    <row r="617" spans="1:25">
      <c r="A617" s="12">
        <v>44354</v>
      </c>
      <c r="B617" s="10">
        <v>31.74</v>
      </c>
      <c r="C617" s="12">
        <v>44354</v>
      </c>
      <c r="D617" s="10">
        <v>30.215399999999999</v>
      </c>
      <c r="E617" s="12">
        <v>44354</v>
      </c>
      <c r="F617" s="10">
        <v>63.5</v>
      </c>
      <c r="G617" s="12">
        <v>44354</v>
      </c>
      <c r="H617" s="10">
        <v>34.950000000000003</v>
      </c>
      <c r="I617" s="12">
        <v>44354</v>
      </c>
      <c r="J617" s="10">
        <v>37.369999999999997</v>
      </c>
      <c r="K617" s="12">
        <v>44354</v>
      </c>
      <c r="L617" s="10">
        <v>21.8</v>
      </c>
      <c r="M617" s="12">
        <v>44354</v>
      </c>
      <c r="N617" s="10">
        <v>24.93</v>
      </c>
      <c r="O617" s="12">
        <v>44354</v>
      </c>
      <c r="P617" s="10">
        <v>18.899999999999999</v>
      </c>
      <c r="Q617" s="12">
        <v>44354</v>
      </c>
      <c r="R617" s="10">
        <v>27.89</v>
      </c>
      <c r="S617" s="12">
        <v>44354</v>
      </c>
      <c r="T617" s="10">
        <v>11.87</v>
      </c>
      <c r="U617" s="109">
        <v>44354</v>
      </c>
      <c r="V617" s="10">
        <v>15</v>
      </c>
      <c r="Y617" s="3"/>
    </row>
    <row r="618" spans="1:25">
      <c r="A618" s="12">
        <v>44355</v>
      </c>
      <c r="B618" s="10">
        <v>31.78</v>
      </c>
      <c r="C618" s="12">
        <v>44355</v>
      </c>
      <c r="D618" s="10">
        <v>30.241099999999999</v>
      </c>
      <c r="E618" s="12">
        <v>44355</v>
      </c>
      <c r="F618" s="10">
        <v>63.72</v>
      </c>
      <c r="G618" s="12">
        <v>44355</v>
      </c>
      <c r="H618" s="10">
        <v>35.049999999999997</v>
      </c>
      <c r="I618" s="12">
        <v>44355</v>
      </c>
      <c r="J618" s="10">
        <v>37.26</v>
      </c>
      <c r="K618" s="12">
        <v>44355</v>
      </c>
      <c r="L618" s="10">
        <v>21.83</v>
      </c>
      <c r="M618" s="12">
        <v>44355</v>
      </c>
      <c r="N618" s="10">
        <v>25.02</v>
      </c>
      <c r="O618" s="12">
        <v>44355</v>
      </c>
      <c r="P618" s="10">
        <v>18.93</v>
      </c>
      <c r="Q618" s="12">
        <v>44355</v>
      </c>
      <c r="R618" s="10">
        <v>27.89</v>
      </c>
      <c r="S618" s="12">
        <v>44355</v>
      </c>
      <c r="T618" s="10">
        <v>11.89</v>
      </c>
      <c r="U618" s="109">
        <v>44355</v>
      </c>
      <c r="V618" s="10">
        <v>14.98</v>
      </c>
      <c r="Y618" s="3"/>
    </row>
    <row r="619" spans="1:25">
      <c r="A619" s="12">
        <v>44356</v>
      </c>
      <c r="B619" s="10">
        <v>31.85</v>
      </c>
      <c r="C619" s="12">
        <v>44356</v>
      </c>
      <c r="D619" s="10">
        <v>30.14</v>
      </c>
      <c r="E619" s="12">
        <v>44356</v>
      </c>
      <c r="F619" s="10">
        <v>63.61</v>
      </c>
      <c r="G619" s="12">
        <v>44356</v>
      </c>
      <c r="H619" s="10">
        <v>34.909999999999997</v>
      </c>
      <c r="I619" s="12">
        <v>44356</v>
      </c>
      <c r="J619" s="10">
        <v>37.159999999999997</v>
      </c>
      <c r="K619" s="12">
        <v>44356</v>
      </c>
      <c r="L619" s="10">
        <v>21.86</v>
      </c>
      <c r="M619" s="12">
        <v>44356</v>
      </c>
      <c r="N619" s="10">
        <v>25.12</v>
      </c>
      <c r="O619" s="12">
        <v>44356</v>
      </c>
      <c r="P619" s="10">
        <v>18.96</v>
      </c>
      <c r="Q619" s="12">
        <v>44356</v>
      </c>
      <c r="R619" s="10">
        <v>27.9</v>
      </c>
      <c r="S619" s="12">
        <v>44356</v>
      </c>
      <c r="T619" s="10">
        <v>11.91</v>
      </c>
      <c r="U619" s="109">
        <v>44356</v>
      </c>
      <c r="V619" s="10">
        <v>14.93</v>
      </c>
      <c r="Y619" s="3"/>
    </row>
    <row r="620" spans="1:25">
      <c r="A620" s="12">
        <v>44357</v>
      </c>
      <c r="B620" s="10">
        <v>31.88</v>
      </c>
      <c r="C620" s="12">
        <v>44357</v>
      </c>
      <c r="D620" s="10">
        <v>30.176200000000001</v>
      </c>
      <c r="E620" s="12">
        <v>44357</v>
      </c>
      <c r="F620" s="10">
        <v>63.74</v>
      </c>
      <c r="G620" s="12">
        <v>44357</v>
      </c>
      <c r="H620" s="10">
        <v>34.97</v>
      </c>
      <c r="I620" s="12">
        <v>44357</v>
      </c>
      <c r="J620" s="10">
        <v>37.409999999999997</v>
      </c>
      <c r="K620" s="12">
        <v>44357</v>
      </c>
      <c r="L620" s="10">
        <v>21.87</v>
      </c>
      <c r="M620" s="12">
        <v>44357</v>
      </c>
      <c r="N620" s="10">
        <v>25.2</v>
      </c>
      <c r="O620" s="12">
        <v>44357</v>
      </c>
      <c r="P620" s="10">
        <v>18.920000000000002</v>
      </c>
      <c r="Q620" s="12">
        <v>44357</v>
      </c>
      <c r="R620" s="10">
        <v>27.92</v>
      </c>
      <c r="S620" s="12">
        <v>44357</v>
      </c>
      <c r="T620" s="10">
        <v>11.92</v>
      </c>
      <c r="U620" s="109">
        <v>44357</v>
      </c>
      <c r="V620" s="10">
        <v>15.05</v>
      </c>
      <c r="Y620" s="3"/>
    </row>
    <row r="621" spans="1:25">
      <c r="A621" s="12">
        <v>44358</v>
      </c>
      <c r="B621" s="10">
        <v>31.88</v>
      </c>
      <c r="C621" s="12">
        <v>44358</v>
      </c>
      <c r="D621" s="10">
        <v>30.317799999999998</v>
      </c>
      <c r="E621" s="12">
        <v>44358</v>
      </c>
      <c r="F621" s="10">
        <v>64.22</v>
      </c>
      <c r="G621" s="12">
        <v>44358</v>
      </c>
      <c r="H621" s="10">
        <v>35.24</v>
      </c>
      <c r="I621" s="12">
        <v>44358</v>
      </c>
      <c r="J621" s="10">
        <v>37.380000000000003</v>
      </c>
      <c r="K621" s="12">
        <v>44358</v>
      </c>
      <c r="L621" s="10">
        <v>21.89</v>
      </c>
      <c r="M621" s="12">
        <v>44358</v>
      </c>
      <c r="N621" s="10">
        <v>25.26</v>
      </c>
      <c r="O621" s="12">
        <v>44358</v>
      </c>
      <c r="P621" s="10">
        <v>18.989999999999998</v>
      </c>
      <c r="Q621" s="12">
        <v>44358</v>
      </c>
      <c r="R621" s="10">
        <v>27.91</v>
      </c>
      <c r="S621" s="12">
        <v>44358</v>
      </c>
      <c r="T621" s="10">
        <v>11.92</v>
      </c>
      <c r="U621" s="109">
        <v>44358</v>
      </c>
      <c r="V621" s="10">
        <v>15.17</v>
      </c>
      <c r="Y621" s="3"/>
    </row>
    <row r="622" spans="1:25">
      <c r="A622" s="12">
        <v>44361</v>
      </c>
      <c r="B622" s="10">
        <v>31.82</v>
      </c>
      <c r="C622" s="12">
        <v>44361</v>
      </c>
      <c r="D622" s="10">
        <v>30.41</v>
      </c>
      <c r="E622" s="12">
        <v>44361</v>
      </c>
      <c r="F622" s="10">
        <v>64.260000000000005</v>
      </c>
      <c r="G622" s="12">
        <v>44361</v>
      </c>
      <c r="H622" s="10">
        <v>35.24</v>
      </c>
      <c r="I622" s="12">
        <v>44361</v>
      </c>
      <c r="J622" s="10">
        <v>37.659999999999997</v>
      </c>
      <c r="K622" s="12">
        <v>44361</v>
      </c>
      <c r="L622" s="10">
        <v>21.85</v>
      </c>
      <c r="M622" s="12">
        <v>44361</v>
      </c>
      <c r="N622" s="10">
        <v>25.16</v>
      </c>
      <c r="O622" s="12">
        <v>44361</v>
      </c>
      <c r="P622" s="10">
        <v>19.010000000000002</v>
      </c>
      <c r="Q622" s="12">
        <v>44361</v>
      </c>
      <c r="R622" s="10">
        <v>27.9</v>
      </c>
      <c r="S622" s="12">
        <v>44361</v>
      </c>
      <c r="T622" s="10">
        <v>11.91</v>
      </c>
      <c r="U622" s="109">
        <v>44361</v>
      </c>
      <c r="V622" s="10">
        <v>15.17</v>
      </c>
      <c r="Y622" s="3"/>
    </row>
    <row r="623" spans="1:25">
      <c r="A623" s="12">
        <v>44362</v>
      </c>
      <c r="B623" s="10">
        <v>31.89</v>
      </c>
      <c r="C623" s="12">
        <v>44362</v>
      </c>
      <c r="D623" s="10">
        <v>30.5626</v>
      </c>
      <c r="E623" s="12">
        <v>44362</v>
      </c>
      <c r="F623" s="10">
        <v>64.364999999999995</v>
      </c>
      <c r="G623" s="12">
        <v>44362</v>
      </c>
      <c r="H623" s="10">
        <v>35.380000000000003</v>
      </c>
      <c r="I623" s="12">
        <v>44362</v>
      </c>
      <c r="J623" s="10">
        <v>37.4</v>
      </c>
      <c r="K623" s="12">
        <v>44362</v>
      </c>
      <c r="L623" s="10">
        <v>21.88</v>
      </c>
      <c r="M623" s="12">
        <v>44362</v>
      </c>
      <c r="N623" s="10">
        <v>25.19</v>
      </c>
      <c r="O623" s="12">
        <v>44362</v>
      </c>
      <c r="P623" s="10">
        <v>18.989999999999998</v>
      </c>
      <c r="Q623" s="12">
        <v>44362</v>
      </c>
      <c r="R623" s="10">
        <v>27.88</v>
      </c>
      <c r="S623" s="12">
        <v>44362</v>
      </c>
      <c r="T623" s="10">
        <v>11.92</v>
      </c>
      <c r="U623" s="109">
        <v>44362</v>
      </c>
      <c r="V623" s="10">
        <v>15.12</v>
      </c>
      <c r="Y623" s="3"/>
    </row>
    <row r="624" spans="1:25">
      <c r="A624" s="12">
        <v>44363</v>
      </c>
      <c r="B624" s="10">
        <v>31.8</v>
      </c>
      <c r="C624" s="12">
        <v>44363</v>
      </c>
      <c r="D624" s="10">
        <v>30.57</v>
      </c>
      <c r="E624" s="12">
        <v>44363</v>
      </c>
      <c r="F624" s="10">
        <v>64.39</v>
      </c>
      <c r="G624" s="12">
        <v>44363</v>
      </c>
      <c r="H624" s="10">
        <v>35.32</v>
      </c>
      <c r="I624" s="12">
        <v>44363</v>
      </c>
      <c r="J624" s="10">
        <v>37.119999999999997</v>
      </c>
      <c r="K624" s="12">
        <v>44363</v>
      </c>
      <c r="L624" s="10">
        <v>21.795000000000002</v>
      </c>
      <c r="M624" s="12">
        <v>44363</v>
      </c>
      <c r="N624" s="10">
        <v>25.114999999999998</v>
      </c>
      <c r="O624" s="12">
        <v>44363</v>
      </c>
      <c r="P624" s="10">
        <v>18.97</v>
      </c>
      <c r="Q624" s="12">
        <v>44363</v>
      </c>
      <c r="R624" s="10">
        <v>27.83</v>
      </c>
      <c r="S624" s="12">
        <v>44363</v>
      </c>
      <c r="T624" s="10">
        <v>11.89</v>
      </c>
      <c r="U624" s="109">
        <v>44363</v>
      </c>
      <c r="V624" s="10">
        <v>15.06</v>
      </c>
      <c r="Y624" s="3"/>
    </row>
    <row r="625" spans="1:25">
      <c r="A625" s="12">
        <v>44364</v>
      </c>
      <c r="B625" s="10">
        <v>31.88</v>
      </c>
      <c r="C625" s="12">
        <v>44364</v>
      </c>
      <c r="D625" s="10">
        <v>30.515499999999999</v>
      </c>
      <c r="E625" s="12">
        <v>44364</v>
      </c>
      <c r="F625" s="10">
        <v>64.930000000000007</v>
      </c>
      <c r="G625" s="12">
        <v>44364</v>
      </c>
      <c r="H625" s="10">
        <v>35.340000000000003</v>
      </c>
      <c r="I625" s="12">
        <v>44364</v>
      </c>
      <c r="J625" s="10">
        <v>37.659999999999997</v>
      </c>
      <c r="K625" s="12">
        <v>44364</v>
      </c>
      <c r="L625" s="10">
        <v>21.87</v>
      </c>
      <c r="M625" s="12">
        <v>44364</v>
      </c>
      <c r="N625" s="10">
        <v>25.24</v>
      </c>
      <c r="O625" s="12">
        <v>44364</v>
      </c>
      <c r="P625" s="10">
        <v>18.97</v>
      </c>
      <c r="Q625" s="12">
        <v>44364</v>
      </c>
      <c r="R625" s="10">
        <v>27.84</v>
      </c>
      <c r="S625" s="12">
        <v>44364</v>
      </c>
      <c r="T625" s="10">
        <v>11.92</v>
      </c>
      <c r="U625" s="109">
        <v>44364</v>
      </c>
      <c r="V625" s="10">
        <v>15.19</v>
      </c>
      <c r="Y625" s="3"/>
    </row>
    <row r="626" spans="1:25">
      <c r="A626" s="12">
        <v>44365</v>
      </c>
      <c r="B626" s="10">
        <v>31.99</v>
      </c>
      <c r="C626" s="12">
        <v>44365</v>
      </c>
      <c r="D626" s="10">
        <v>30.31</v>
      </c>
      <c r="E626" s="12">
        <v>44365</v>
      </c>
      <c r="F626" s="10">
        <v>64.45</v>
      </c>
      <c r="G626" s="12">
        <v>44365</v>
      </c>
      <c r="H626" s="10">
        <v>34.97</v>
      </c>
      <c r="I626" s="12">
        <v>44365</v>
      </c>
      <c r="J626" s="10">
        <v>37.6</v>
      </c>
      <c r="K626" s="12">
        <v>44365</v>
      </c>
      <c r="L626" s="10">
        <v>21.89</v>
      </c>
      <c r="M626" s="12">
        <v>44365</v>
      </c>
      <c r="N626" s="10">
        <v>25.4</v>
      </c>
      <c r="O626" s="12">
        <v>44365</v>
      </c>
      <c r="P626" s="10">
        <v>18.97</v>
      </c>
      <c r="Q626" s="12">
        <v>44365</v>
      </c>
      <c r="R626" s="10">
        <v>27.81</v>
      </c>
      <c r="S626" s="12">
        <v>44365</v>
      </c>
      <c r="T626" s="10">
        <v>11.95</v>
      </c>
      <c r="U626" s="109">
        <v>44365</v>
      </c>
      <c r="V626" s="10">
        <v>15.19</v>
      </c>
      <c r="Y626" s="3"/>
    </row>
    <row r="627" spans="1:25">
      <c r="A627" s="12">
        <v>44368</v>
      </c>
      <c r="B627" s="10">
        <v>31.89</v>
      </c>
      <c r="C627" s="12">
        <v>44368</v>
      </c>
      <c r="D627" s="10">
        <v>30.53</v>
      </c>
      <c r="E627" s="12">
        <v>44368</v>
      </c>
      <c r="F627" s="10">
        <v>64.98</v>
      </c>
      <c r="G627" s="12">
        <v>44368</v>
      </c>
      <c r="H627" s="10">
        <v>35.15</v>
      </c>
      <c r="I627" s="12">
        <v>44368</v>
      </c>
      <c r="J627" s="10">
        <v>37.54</v>
      </c>
      <c r="K627" s="12">
        <v>44368</v>
      </c>
      <c r="L627" s="10">
        <v>21.89</v>
      </c>
      <c r="M627" s="12">
        <v>44368</v>
      </c>
      <c r="N627" s="10">
        <v>25.25</v>
      </c>
      <c r="O627" s="12">
        <v>44368</v>
      </c>
      <c r="P627" s="10">
        <v>18.97</v>
      </c>
      <c r="Q627" s="12">
        <v>44368</v>
      </c>
      <c r="R627" s="10">
        <v>27.79</v>
      </c>
      <c r="S627" s="12">
        <v>44368</v>
      </c>
      <c r="T627" s="10">
        <v>11.92</v>
      </c>
      <c r="U627" s="109">
        <v>44368</v>
      </c>
      <c r="V627" s="10">
        <v>15.25</v>
      </c>
      <c r="Y627" s="3"/>
    </row>
    <row r="628" spans="1:25">
      <c r="A628" s="12">
        <v>44369</v>
      </c>
      <c r="B628" s="10">
        <v>31.93</v>
      </c>
      <c r="C628" s="12">
        <v>44369</v>
      </c>
      <c r="D628" s="10">
        <v>30.562799999999999</v>
      </c>
      <c r="E628" s="12">
        <v>44369</v>
      </c>
      <c r="F628" s="10">
        <v>65.02</v>
      </c>
      <c r="G628" s="12">
        <v>44369</v>
      </c>
      <c r="H628" s="10">
        <v>34.94</v>
      </c>
      <c r="I628" s="12">
        <v>44369</v>
      </c>
      <c r="J628" s="10">
        <v>37.21</v>
      </c>
      <c r="K628" s="12">
        <v>44369</v>
      </c>
      <c r="L628" s="10">
        <v>21.91</v>
      </c>
      <c r="M628" s="12">
        <v>44369</v>
      </c>
      <c r="N628" s="10">
        <v>25.27</v>
      </c>
      <c r="O628" s="12">
        <v>44369</v>
      </c>
      <c r="P628" s="10">
        <v>18.98</v>
      </c>
      <c r="Q628" s="12">
        <v>44369</v>
      </c>
      <c r="R628" s="10">
        <v>27.82</v>
      </c>
      <c r="S628" s="12">
        <v>44369</v>
      </c>
      <c r="T628" s="10">
        <v>11.93</v>
      </c>
      <c r="U628" s="109">
        <v>44369</v>
      </c>
      <c r="V628" s="10">
        <v>15.13</v>
      </c>
      <c r="Y628" s="3"/>
    </row>
    <row r="629" spans="1:25">
      <c r="A629" s="12">
        <v>44370</v>
      </c>
      <c r="B629" s="10">
        <v>31.95</v>
      </c>
      <c r="C629" s="12">
        <v>44370</v>
      </c>
      <c r="D629" s="10">
        <v>30.4879</v>
      </c>
      <c r="E629" s="12">
        <v>44370</v>
      </c>
      <c r="F629" s="10">
        <v>64.959999999999994</v>
      </c>
      <c r="G629" s="12">
        <v>44370</v>
      </c>
      <c r="H629" s="10">
        <v>34.83</v>
      </c>
      <c r="I629" s="12">
        <v>44370</v>
      </c>
      <c r="J629" s="10">
        <v>37.43</v>
      </c>
      <c r="K629" s="12">
        <v>44370</v>
      </c>
      <c r="L629" s="10">
        <v>21.89</v>
      </c>
      <c r="M629" s="12">
        <v>44370</v>
      </c>
      <c r="N629" s="10">
        <v>25.24</v>
      </c>
      <c r="O629" s="12">
        <v>44370</v>
      </c>
      <c r="P629" s="10">
        <v>18.98</v>
      </c>
      <c r="Q629" s="12">
        <v>44370</v>
      </c>
      <c r="R629" s="10">
        <v>27.83</v>
      </c>
      <c r="S629" s="12">
        <v>44370</v>
      </c>
      <c r="T629" s="10">
        <v>11.92</v>
      </c>
      <c r="U629" s="109">
        <v>44370</v>
      </c>
      <c r="V629" s="10">
        <v>15.16</v>
      </c>
      <c r="Y629" s="3"/>
    </row>
    <row r="630" spans="1:25">
      <c r="A630" s="12">
        <v>44371</v>
      </c>
      <c r="B630" s="10">
        <v>31.91</v>
      </c>
      <c r="C630" s="12">
        <v>44371</v>
      </c>
      <c r="D630" s="10">
        <v>30.5669</v>
      </c>
      <c r="E630" s="12">
        <v>44371</v>
      </c>
      <c r="F630" s="10">
        <v>65.11</v>
      </c>
      <c r="G630" s="12">
        <v>44371</v>
      </c>
      <c r="H630" s="10">
        <v>34.619999999999997</v>
      </c>
      <c r="I630" s="12">
        <v>44371</v>
      </c>
      <c r="J630" s="10">
        <v>37.69</v>
      </c>
      <c r="K630" s="12">
        <v>44371</v>
      </c>
      <c r="L630" s="10">
        <v>21.87</v>
      </c>
      <c r="M630" s="12">
        <v>44371</v>
      </c>
      <c r="N630" s="10">
        <v>25.22</v>
      </c>
      <c r="O630" s="12">
        <v>44371</v>
      </c>
      <c r="P630" s="10">
        <v>18.93</v>
      </c>
      <c r="Q630" s="12">
        <v>44371</v>
      </c>
      <c r="R630" s="10">
        <v>27.79</v>
      </c>
      <c r="S630" s="12">
        <v>44371</v>
      </c>
      <c r="T630" s="10">
        <v>11.94</v>
      </c>
      <c r="U630" s="109">
        <v>44371</v>
      </c>
      <c r="V630" s="10">
        <v>15.32</v>
      </c>
      <c r="Y630" s="3"/>
    </row>
    <row r="631" spans="1:25">
      <c r="A631" s="12">
        <v>44372</v>
      </c>
      <c r="B631" s="10">
        <v>31.81</v>
      </c>
      <c r="C631" s="12">
        <v>44372</v>
      </c>
      <c r="D631" s="10">
        <v>30.6248</v>
      </c>
      <c r="E631" s="12">
        <v>44372</v>
      </c>
      <c r="F631" s="10">
        <v>65.19</v>
      </c>
      <c r="G631" s="12">
        <v>44372</v>
      </c>
      <c r="H631" s="10">
        <v>34.72</v>
      </c>
      <c r="I631" s="12">
        <v>44372</v>
      </c>
      <c r="J631" s="10">
        <v>37.909999999999997</v>
      </c>
      <c r="K631" s="12">
        <v>44372</v>
      </c>
      <c r="L631" s="10">
        <v>21.81</v>
      </c>
      <c r="M631" s="12">
        <v>44372</v>
      </c>
      <c r="N631" s="10">
        <v>25.18</v>
      </c>
      <c r="O631" s="12">
        <v>44372</v>
      </c>
      <c r="P631" s="10">
        <v>18.98</v>
      </c>
      <c r="Q631" s="12">
        <v>44372</v>
      </c>
      <c r="R631" s="10">
        <v>27.77</v>
      </c>
      <c r="S631" s="12">
        <v>44372</v>
      </c>
      <c r="T631" s="10">
        <v>11.9</v>
      </c>
      <c r="U631" s="109">
        <v>44372</v>
      </c>
      <c r="V631" s="10">
        <v>15.43</v>
      </c>
      <c r="Y631" s="3"/>
    </row>
    <row r="632" spans="1:25">
      <c r="A632" s="12">
        <v>44375</v>
      </c>
      <c r="B632" s="10">
        <v>31.85</v>
      </c>
      <c r="C632" s="12">
        <v>44375</v>
      </c>
      <c r="D632" s="10">
        <v>30.479500000000002</v>
      </c>
      <c r="E632" s="12">
        <v>44375</v>
      </c>
      <c r="F632" s="10">
        <v>65.599999999999994</v>
      </c>
      <c r="G632" s="12">
        <v>44375</v>
      </c>
      <c r="H632" s="10">
        <v>34.630000000000003</v>
      </c>
      <c r="I632" s="12">
        <v>44375</v>
      </c>
      <c r="J632" s="10">
        <v>38.119999999999997</v>
      </c>
      <c r="K632" s="12">
        <v>44375</v>
      </c>
      <c r="L632" s="10">
        <v>21.85</v>
      </c>
      <c r="M632" s="12">
        <v>44375</v>
      </c>
      <c r="N632" s="10">
        <v>25.27</v>
      </c>
      <c r="O632" s="12">
        <v>44375</v>
      </c>
      <c r="P632" s="10">
        <v>18.98</v>
      </c>
      <c r="Q632" s="12">
        <v>44375</v>
      </c>
      <c r="R632" s="10">
        <v>27.78</v>
      </c>
      <c r="S632" s="12">
        <v>44375</v>
      </c>
      <c r="T632" s="10">
        <v>11.92</v>
      </c>
      <c r="U632" s="109">
        <v>44375</v>
      </c>
      <c r="V632" s="10">
        <v>15.5</v>
      </c>
      <c r="Y632" s="3"/>
    </row>
    <row r="633" spans="1:25">
      <c r="A633" s="12">
        <v>44376</v>
      </c>
      <c r="B633" s="10">
        <v>31.84</v>
      </c>
      <c r="C633" s="12">
        <v>44376</v>
      </c>
      <c r="D633" s="10">
        <v>30.563500000000001</v>
      </c>
      <c r="E633" s="12">
        <v>44376</v>
      </c>
      <c r="F633" s="10">
        <v>65.849999999999994</v>
      </c>
      <c r="G633" s="12">
        <v>44376</v>
      </c>
      <c r="H633" s="10">
        <v>34.76</v>
      </c>
      <c r="I633" s="12">
        <v>44376</v>
      </c>
      <c r="J633" s="10">
        <v>38.25</v>
      </c>
      <c r="K633" s="12">
        <v>44376</v>
      </c>
      <c r="L633" s="10">
        <v>21.84</v>
      </c>
      <c r="M633" s="12">
        <v>44376</v>
      </c>
      <c r="N633" s="10">
        <v>25.3</v>
      </c>
      <c r="O633" s="12">
        <v>44376</v>
      </c>
      <c r="P633" s="10">
        <v>18.98</v>
      </c>
      <c r="Q633" s="12">
        <v>44376</v>
      </c>
      <c r="R633" s="10">
        <v>27.76</v>
      </c>
      <c r="S633" s="12">
        <v>44376</v>
      </c>
      <c r="T633" s="10">
        <v>11.92</v>
      </c>
      <c r="U633" s="109">
        <v>44376</v>
      </c>
      <c r="V633" s="10">
        <v>15.59</v>
      </c>
      <c r="Y633" s="3"/>
    </row>
    <row r="634" spans="1:25">
      <c r="A634" s="12">
        <v>44377</v>
      </c>
      <c r="B634" s="10">
        <v>31.92</v>
      </c>
      <c r="C634" s="12">
        <v>44377</v>
      </c>
      <c r="D634" s="10">
        <v>30.535299999999999</v>
      </c>
      <c r="E634" s="12">
        <v>44377</v>
      </c>
      <c r="F634" s="10">
        <v>65.989999999999995</v>
      </c>
      <c r="G634" s="12">
        <v>44377</v>
      </c>
      <c r="H634" s="10">
        <v>34.5</v>
      </c>
      <c r="I634" s="12">
        <v>44377</v>
      </c>
      <c r="J634" s="10">
        <v>38.03</v>
      </c>
      <c r="K634" s="12">
        <v>44377</v>
      </c>
      <c r="L634" s="10">
        <v>21.89</v>
      </c>
      <c r="M634" s="12">
        <v>44377</v>
      </c>
      <c r="N634" s="10">
        <v>25.34</v>
      </c>
      <c r="O634" s="12">
        <v>44377</v>
      </c>
      <c r="P634" s="10">
        <v>19.02</v>
      </c>
      <c r="Q634" s="12">
        <v>44377</v>
      </c>
      <c r="R634" s="10">
        <v>27.76</v>
      </c>
      <c r="S634" s="12">
        <v>44377</v>
      </c>
      <c r="T634" s="10">
        <v>11.92</v>
      </c>
      <c r="U634" s="109">
        <v>44377</v>
      </c>
      <c r="V634" s="10">
        <v>15.56</v>
      </c>
      <c r="Y634" s="3"/>
    </row>
    <row r="635" spans="1:25">
      <c r="A635" s="12">
        <v>44379</v>
      </c>
      <c r="B635" s="10">
        <v>31.92</v>
      </c>
      <c r="C635" s="12">
        <v>44379</v>
      </c>
      <c r="D635" s="10">
        <v>30.61</v>
      </c>
      <c r="E635" s="12">
        <v>44379</v>
      </c>
      <c r="F635" s="10">
        <v>66.42</v>
      </c>
      <c r="G635" s="12">
        <v>44379</v>
      </c>
      <c r="H635" s="10">
        <v>34.51</v>
      </c>
      <c r="I635" s="12">
        <v>44379</v>
      </c>
      <c r="J635" s="10">
        <v>37.46</v>
      </c>
      <c r="K635" s="12">
        <v>44379</v>
      </c>
      <c r="L635" s="10">
        <v>21.9</v>
      </c>
      <c r="M635" s="12">
        <v>44379</v>
      </c>
      <c r="N635" s="10">
        <v>25.37</v>
      </c>
      <c r="O635" s="12">
        <v>44379</v>
      </c>
      <c r="P635" s="10">
        <v>19.010000000000002</v>
      </c>
      <c r="Q635" s="12">
        <v>44379</v>
      </c>
      <c r="R635" s="10">
        <v>27.78</v>
      </c>
      <c r="S635" s="12">
        <v>44379</v>
      </c>
      <c r="T635" s="10">
        <v>11.93</v>
      </c>
      <c r="U635" s="109">
        <v>44379</v>
      </c>
      <c r="V635" s="10">
        <v>15.36</v>
      </c>
      <c r="Y635" s="3"/>
    </row>
    <row r="636" spans="1:25">
      <c r="A636" s="12">
        <v>44382</v>
      </c>
      <c r="B636" s="10">
        <v>31.87</v>
      </c>
      <c r="C636" s="12">
        <v>44382</v>
      </c>
      <c r="D636" s="10">
        <v>30.7104</v>
      </c>
      <c r="E636" s="12">
        <v>44382</v>
      </c>
      <c r="F636" s="10">
        <v>66.540000000000006</v>
      </c>
      <c r="G636" s="12">
        <v>44382</v>
      </c>
      <c r="H636" s="10">
        <v>34.71</v>
      </c>
      <c r="I636" s="12">
        <v>44382</v>
      </c>
      <c r="J636" s="10">
        <v>37.22</v>
      </c>
      <c r="K636" s="12">
        <v>44382</v>
      </c>
      <c r="L636" s="10">
        <v>21.89</v>
      </c>
      <c r="M636" s="12">
        <v>44382</v>
      </c>
      <c r="N636" s="10">
        <v>25.43</v>
      </c>
      <c r="O636" s="12">
        <v>44382</v>
      </c>
      <c r="P636" s="10">
        <v>18.899999999999999</v>
      </c>
      <c r="Q636" s="12">
        <v>44382</v>
      </c>
      <c r="R636" s="10">
        <v>27.77</v>
      </c>
      <c r="S636" s="12">
        <v>44382</v>
      </c>
      <c r="T636" s="10">
        <v>11.92</v>
      </c>
      <c r="U636" s="109">
        <v>44382</v>
      </c>
      <c r="V636" s="10">
        <v>15.37</v>
      </c>
      <c r="Y636" s="3"/>
    </row>
    <row r="637" spans="1:25">
      <c r="A637" s="12">
        <v>44383</v>
      </c>
      <c r="B637" s="10">
        <v>31.98</v>
      </c>
      <c r="C637" s="12">
        <v>44383</v>
      </c>
      <c r="D637" s="10">
        <v>30.7685</v>
      </c>
      <c r="E637" s="12">
        <v>44383</v>
      </c>
      <c r="F637" s="10">
        <v>67.05</v>
      </c>
      <c r="G637" s="12">
        <v>44383</v>
      </c>
      <c r="H637" s="10">
        <v>34.72</v>
      </c>
      <c r="I637" s="12">
        <v>44383</v>
      </c>
      <c r="J637" s="10">
        <v>37.159999999999997</v>
      </c>
      <c r="K637" s="12">
        <v>44383</v>
      </c>
      <c r="L637" s="10">
        <v>21.97</v>
      </c>
      <c r="M637" s="12">
        <v>44383</v>
      </c>
      <c r="N637" s="10">
        <v>25.5</v>
      </c>
      <c r="O637" s="12">
        <v>44383</v>
      </c>
      <c r="P637" s="10">
        <v>19.09</v>
      </c>
      <c r="Q637" s="12">
        <v>44383</v>
      </c>
      <c r="R637" s="10">
        <v>27.77</v>
      </c>
      <c r="S637" s="12">
        <v>44383</v>
      </c>
      <c r="T637" s="10">
        <v>11.96</v>
      </c>
      <c r="U637" s="109">
        <v>44383</v>
      </c>
      <c r="V637" s="10">
        <v>15.35</v>
      </c>
      <c r="Y637" s="3"/>
    </row>
    <row r="638" spans="1:25">
      <c r="A638" s="12">
        <v>44384</v>
      </c>
      <c r="B638" s="10">
        <v>32.07</v>
      </c>
      <c r="C638" s="12">
        <v>44384</v>
      </c>
      <c r="D638" s="10">
        <v>30.774999999999999</v>
      </c>
      <c r="E638" s="12">
        <v>44384</v>
      </c>
      <c r="F638" s="10">
        <v>67.39</v>
      </c>
      <c r="G638" s="12">
        <v>44384</v>
      </c>
      <c r="H638" s="10">
        <v>34.93</v>
      </c>
      <c r="I638" s="12">
        <v>44384</v>
      </c>
      <c r="J638" s="10">
        <v>37.32</v>
      </c>
      <c r="K638" s="12">
        <v>44384</v>
      </c>
      <c r="L638" s="10">
        <v>21.98</v>
      </c>
      <c r="M638" s="12">
        <v>44384</v>
      </c>
      <c r="N638" s="10">
        <v>25.58</v>
      </c>
      <c r="O638" s="12">
        <v>44384</v>
      </c>
      <c r="P638" s="10">
        <v>18.96</v>
      </c>
      <c r="Q638" s="12">
        <v>44384</v>
      </c>
      <c r="R638" s="10">
        <v>27.79</v>
      </c>
      <c r="S638" s="12">
        <v>44384</v>
      </c>
      <c r="T638" s="10">
        <v>11.99</v>
      </c>
      <c r="U638" s="109">
        <v>44384</v>
      </c>
      <c r="V638" s="10">
        <v>15.43</v>
      </c>
      <c r="Y638" s="3"/>
    </row>
    <row r="639" spans="1:25">
      <c r="A639" s="12">
        <v>44385</v>
      </c>
      <c r="B639" s="10">
        <v>32.119999999999997</v>
      </c>
      <c r="C639" s="12">
        <v>44385</v>
      </c>
      <c r="D639" s="10">
        <v>30.42</v>
      </c>
      <c r="E639" s="12">
        <v>44385</v>
      </c>
      <c r="F639" s="10">
        <v>67.05</v>
      </c>
      <c r="G639" s="12">
        <v>44385</v>
      </c>
      <c r="H639" s="10">
        <v>34.707999999999998</v>
      </c>
      <c r="I639" s="12">
        <v>44385</v>
      </c>
      <c r="J639" s="10">
        <v>36.68</v>
      </c>
      <c r="K639" s="12">
        <v>44385</v>
      </c>
      <c r="L639" s="10">
        <v>22</v>
      </c>
      <c r="M639" s="12">
        <v>44385</v>
      </c>
      <c r="N639" s="10">
        <v>25.6</v>
      </c>
      <c r="O639" s="12">
        <v>44385</v>
      </c>
      <c r="P639" s="10">
        <v>18.989999999999998</v>
      </c>
      <c r="Q639" s="12">
        <v>44385</v>
      </c>
      <c r="R639" s="10">
        <v>27.79</v>
      </c>
      <c r="S639" s="12">
        <v>44385</v>
      </c>
      <c r="T639" s="10">
        <v>12.01</v>
      </c>
      <c r="U639" s="109">
        <v>44385</v>
      </c>
      <c r="V639" s="10">
        <v>15.2</v>
      </c>
      <c r="Y639" s="3"/>
    </row>
    <row r="640" spans="1:25">
      <c r="A640" s="12">
        <v>44386</v>
      </c>
      <c r="B640" s="10">
        <v>31.96</v>
      </c>
      <c r="C640" s="12">
        <v>44386</v>
      </c>
      <c r="D640" s="10">
        <v>30.71</v>
      </c>
      <c r="E640" s="12">
        <v>44386</v>
      </c>
      <c r="F640" s="10">
        <v>67.400000000000006</v>
      </c>
      <c r="G640" s="12">
        <v>44386</v>
      </c>
      <c r="H640" s="10">
        <v>34.96</v>
      </c>
      <c r="I640" s="12">
        <v>44386</v>
      </c>
      <c r="J640" s="10">
        <v>37.06</v>
      </c>
      <c r="K640" s="12">
        <v>44386</v>
      </c>
      <c r="L640" s="10">
        <v>21.91</v>
      </c>
      <c r="M640" s="12">
        <v>44386</v>
      </c>
      <c r="N640" s="10">
        <v>25.47</v>
      </c>
      <c r="O640" s="12">
        <v>44386</v>
      </c>
      <c r="P640" s="10">
        <v>18.98</v>
      </c>
      <c r="Q640" s="12">
        <v>44386</v>
      </c>
      <c r="R640" s="10">
        <v>27.78</v>
      </c>
      <c r="S640" s="12">
        <v>44386</v>
      </c>
      <c r="T640" s="10">
        <v>11.95</v>
      </c>
      <c r="U640" s="109">
        <v>44386</v>
      </c>
      <c r="V640" s="10">
        <v>15.25</v>
      </c>
      <c r="Y640" s="3"/>
    </row>
    <row r="641" spans="1:25">
      <c r="A641" s="12">
        <v>44389</v>
      </c>
      <c r="B641" s="10">
        <v>32</v>
      </c>
      <c r="C641" s="12">
        <v>44389</v>
      </c>
      <c r="D641" s="10">
        <v>30.69</v>
      </c>
      <c r="E641" s="12">
        <v>44389</v>
      </c>
      <c r="F641" s="10">
        <v>67.64</v>
      </c>
      <c r="G641" s="12">
        <v>44389</v>
      </c>
      <c r="H641" s="10">
        <v>35.14</v>
      </c>
      <c r="I641" s="12">
        <v>44389</v>
      </c>
      <c r="J641" s="10">
        <v>37.119999999999997</v>
      </c>
      <c r="K641" s="12">
        <v>44389</v>
      </c>
      <c r="L641" s="10">
        <v>21.93</v>
      </c>
      <c r="M641" s="12">
        <v>44389</v>
      </c>
      <c r="N641" s="10">
        <v>25.47</v>
      </c>
      <c r="O641" s="12">
        <v>44389</v>
      </c>
      <c r="P641" s="10">
        <v>19.02</v>
      </c>
      <c r="Q641" s="12">
        <v>44389</v>
      </c>
      <c r="R641" s="10">
        <v>27.79</v>
      </c>
      <c r="S641" s="12">
        <v>44389</v>
      </c>
      <c r="T641" s="10">
        <v>11.96</v>
      </c>
      <c r="U641" s="109">
        <v>44389</v>
      </c>
      <c r="V641" s="10">
        <v>15.29</v>
      </c>
      <c r="Y641" s="3"/>
    </row>
    <row r="642" spans="1:25">
      <c r="A642" s="12">
        <v>44390</v>
      </c>
      <c r="B642" s="10">
        <v>31.85</v>
      </c>
      <c r="C642" s="12">
        <v>44390</v>
      </c>
      <c r="D642" s="10">
        <v>30.79</v>
      </c>
      <c r="E642" s="12">
        <v>44390</v>
      </c>
      <c r="F642" s="10">
        <v>67.73</v>
      </c>
      <c r="G642" s="12">
        <v>44390</v>
      </c>
      <c r="H642" s="10">
        <v>35.119999999999997</v>
      </c>
      <c r="I642" s="12">
        <v>44390</v>
      </c>
      <c r="J642" s="10">
        <v>37.380000000000003</v>
      </c>
      <c r="K642" s="12">
        <v>44390</v>
      </c>
      <c r="L642" s="10">
        <v>21.91</v>
      </c>
      <c r="M642" s="12">
        <v>44390</v>
      </c>
      <c r="N642" s="10">
        <v>25.38</v>
      </c>
      <c r="O642" s="12">
        <v>44390</v>
      </c>
      <c r="P642" s="10">
        <v>19.010000000000002</v>
      </c>
      <c r="Q642" s="12">
        <v>44390</v>
      </c>
      <c r="R642" s="10">
        <v>27.78</v>
      </c>
      <c r="S642" s="12">
        <v>44390</v>
      </c>
      <c r="T642" s="10">
        <v>11.94</v>
      </c>
      <c r="U642" s="109">
        <v>44390</v>
      </c>
      <c r="V642" s="10">
        <v>15.4</v>
      </c>
      <c r="Y642" s="3"/>
    </row>
    <row r="643" spans="1:25">
      <c r="A643" s="12">
        <v>44391</v>
      </c>
      <c r="B643" s="10">
        <v>32.04</v>
      </c>
      <c r="C643" s="12">
        <v>44391</v>
      </c>
      <c r="D643" s="10">
        <v>30.59</v>
      </c>
      <c r="E643" s="12">
        <v>44391</v>
      </c>
      <c r="F643" s="10">
        <v>67.760000000000005</v>
      </c>
      <c r="G643" s="12">
        <v>44391</v>
      </c>
      <c r="H643" s="10">
        <v>35.17</v>
      </c>
      <c r="I643" s="12">
        <v>44391</v>
      </c>
      <c r="J643" s="10">
        <v>37.47</v>
      </c>
      <c r="K643" s="12">
        <v>44391</v>
      </c>
      <c r="L643" s="10">
        <v>21.96</v>
      </c>
      <c r="M643" s="12">
        <v>44391</v>
      </c>
      <c r="N643" s="10">
        <v>25.484999999999999</v>
      </c>
      <c r="O643" s="12">
        <v>44391</v>
      </c>
      <c r="P643" s="10">
        <v>19.010000000000002</v>
      </c>
      <c r="Q643" s="12">
        <v>44391</v>
      </c>
      <c r="R643" s="10">
        <v>27.8</v>
      </c>
      <c r="S643" s="12">
        <v>44391</v>
      </c>
      <c r="T643" s="10">
        <v>11.97</v>
      </c>
      <c r="U643" s="109">
        <v>44391</v>
      </c>
      <c r="V643" s="10">
        <v>15.43</v>
      </c>
      <c r="Y643" s="3"/>
    </row>
    <row r="644" spans="1:25">
      <c r="A644" s="12">
        <v>44392</v>
      </c>
      <c r="B644" s="10">
        <v>32.11</v>
      </c>
      <c r="C644" s="12">
        <v>44392</v>
      </c>
      <c r="D644" s="10">
        <v>30.69</v>
      </c>
      <c r="E644" s="12">
        <v>44392</v>
      </c>
      <c r="F644" s="10">
        <v>68.03</v>
      </c>
      <c r="G644" s="12">
        <v>44392</v>
      </c>
      <c r="H644" s="10">
        <v>35.08</v>
      </c>
      <c r="I644" s="12">
        <v>44392</v>
      </c>
      <c r="J644" s="10">
        <v>37.82</v>
      </c>
      <c r="K644" s="12">
        <v>44392</v>
      </c>
      <c r="L644" s="10">
        <v>21.984999999999999</v>
      </c>
      <c r="M644" s="12">
        <v>44392</v>
      </c>
      <c r="N644" s="10">
        <v>25.55</v>
      </c>
      <c r="O644" s="12">
        <v>44392</v>
      </c>
      <c r="P644" s="10">
        <v>18.989999999999998</v>
      </c>
      <c r="Q644" s="12">
        <v>44392</v>
      </c>
      <c r="R644" s="10">
        <v>27.82</v>
      </c>
      <c r="S644" s="12">
        <v>44392</v>
      </c>
      <c r="T644" s="10">
        <v>12</v>
      </c>
      <c r="U644" s="109">
        <v>44392</v>
      </c>
      <c r="V644" s="10">
        <v>15.61</v>
      </c>
      <c r="Y644" s="3"/>
    </row>
    <row r="645" spans="1:25">
      <c r="A645" s="12">
        <v>44393</v>
      </c>
      <c r="B645" s="10">
        <v>32.15</v>
      </c>
      <c r="C645" s="12">
        <v>44393</v>
      </c>
      <c r="D645" s="10">
        <v>30.4</v>
      </c>
      <c r="E645" s="12">
        <v>44393</v>
      </c>
      <c r="F645" s="10">
        <v>67.59</v>
      </c>
      <c r="G645" s="12">
        <v>44393</v>
      </c>
      <c r="H645" s="10">
        <v>34.89</v>
      </c>
      <c r="I645" s="12">
        <v>44393</v>
      </c>
      <c r="J645" s="10">
        <v>37.520000000000003</v>
      </c>
      <c r="K645" s="12">
        <v>44393</v>
      </c>
      <c r="L645" s="10">
        <v>22.02</v>
      </c>
      <c r="M645" s="12">
        <v>44393</v>
      </c>
      <c r="N645" s="10">
        <v>25.52</v>
      </c>
      <c r="O645" s="12">
        <v>44393</v>
      </c>
      <c r="P645" s="10">
        <v>18.96</v>
      </c>
      <c r="Q645" s="12">
        <v>44393</v>
      </c>
      <c r="R645" s="10">
        <v>27.83</v>
      </c>
      <c r="S645" s="12">
        <v>44393</v>
      </c>
      <c r="T645" s="10">
        <v>12</v>
      </c>
      <c r="U645" s="109">
        <v>44393</v>
      </c>
      <c r="V645" s="10">
        <v>15.44</v>
      </c>
      <c r="Y645" s="3"/>
    </row>
    <row r="646" spans="1:25">
      <c r="A646" s="12">
        <v>44396</v>
      </c>
      <c r="B646" s="10">
        <v>32.33</v>
      </c>
      <c r="C646" s="12">
        <v>44396</v>
      </c>
      <c r="D646" s="10">
        <v>30.0259</v>
      </c>
      <c r="E646" s="12">
        <v>44396</v>
      </c>
      <c r="F646" s="10">
        <v>67.27</v>
      </c>
      <c r="G646" s="12">
        <v>44396</v>
      </c>
      <c r="H646" s="10">
        <v>34.54</v>
      </c>
      <c r="I646" s="12">
        <v>44396</v>
      </c>
      <c r="J646" s="10">
        <v>37.46</v>
      </c>
      <c r="K646" s="12">
        <v>44396</v>
      </c>
      <c r="L646" s="10">
        <v>22.12</v>
      </c>
      <c r="M646" s="12">
        <v>44396</v>
      </c>
      <c r="N646" s="10">
        <v>25.7</v>
      </c>
      <c r="O646" s="12">
        <v>44396</v>
      </c>
      <c r="P646" s="10">
        <v>18.89</v>
      </c>
      <c r="Q646" s="12">
        <v>44396</v>
      </c>
      <c r="R646" s="10">
        <v>27.86</v>
      </c>
      <c r="S646" s="12">
        <v>44396</v>
      </c>
      <c r="T646" s="10">
        <v>12.07</v>
      </c>
      <c r="U646" s="109">
        <v>44396</v>
      </c>
      <c r="V646" s="10">
        <v>15.38</v>
      </c>
      <c r="Y646" s="3"/>
    </row>
    <row r="647" spans="1:25">
      <c r="A647" s="12">
        <v>44397</v>
      </c>
      <c r="B647" s="10">
        <v>32.229999999999997</v>
      </c>
      <c r="C647" s="12">
        <v>44397</v>
      </c>
      <c r="D647" s="10">
        <v>30.32</v>
      </c>
      <c r="E647" s="12">
        <v>44397</v>
      </c>
      <c r="F647" s="10">
        <v>67.930000000000007</v>
      </c>
      <c r="G647" s="12">
        <v>44397</v>
      </c>
      <c r="H647" s="10">
        <v>34.6</v>
      </c>
      <c r="I647" s="12">
        <v>44397</v>
      </c>
      <c r="J647" s="10">
        <v>37.31</v>
      </c>
      <c r="K647" s="12">
        <v>44397</v>
      </c>
      <c r="L647" s="10">
        <v>22.08</v>
      </c>
      <c r="M647" s="12">
        <v>44397</v>
      </c>
      <c r="N647" s="10">
        <v>25.66</v>
      </c>
      <c r="O647" s="12">
        <v>44397</v>
      </c>
      <c r="P647" s="10">
        <v>18.93</v>
      </c>
      <c r="Q647" s="12">
        <v>44397</v>
      </c>
      <c r="R647" s="10">
        <v>27.88</v>
      </c>
      <c r="S647" s="12">
        <v>44397</v>
      </c>
      <c r="T647" s="10">
        <v>12.04</v>
      </c>
      <c r="U647" s="109">
        <v>44397</v>
      </c>
      <c r="V647" s="10">
        <v>15.44</v>
      </c>
      <c r="Y647" s="3"/>
    </row>
    <row r="648" spans="1:25">
      <c r="A648" s="12">
        <v>44398</v>
      </c>
      <c r="B648" s="10">
        <v>32.1</v>
      </c>
      <c r="C648" s="12">
        <v>44398</v>
      </c>
      <c r="D648" s="10">
        <v>30.54</v>
      </c>
      <c r="E648" s="12">
        <v>44398</v>
      </c>
      <c r="F648" s="10">
        <v>67.86</v>
      </c>
      <c r="G648" s="12">
        <v>44398</v>
      </c>
      <c r="H648" s="10">
        <v>34.89</v>
      </c>
      <c r="I648" s="12">
        <v>44398</v>
      </c>
      <c r="J648" s="10">
        <v>37.049999999999997</v>
      </c>
      <c r="K648" s="12">
        <v>44398</v>
      </c>
      <c r="L648" s="10">
        <v>22.02</v>
      </c>
      <c r="M648" s="12">
        <v>44398</v>
      </c>
      <c r="N648" s="10">
        <v>25.56</v>
      </c>
      <c r="O648" s="12">
        <v>44398</v>
      </c>
      <c r="P648" s="10">
        <v>19.02</v>
      </c>
      <c r="Q648" s="12">
        <v>44398</v>
      </c>
      <c r="R648" s="10">
        <v>27.87</v>
      </c>
      <c r="S648" s="12">
        <v>44398</v>
      </c>
      <c r="T648" s="10">
        <v>12</v>
      </c>
      <c r="U648" s="109">
        <v>44398</v>
      </c>
      <c r="V648" s="10">
        <v>15.35</v>
      </c>
      <c r="Y648" s="3"/>
    </row>
    <row r="649" spans="1:25">
      <c r="A649" s="12">
        <v>44399</v>
      </c>
      <c r="B649" s="10">
        <v>32.24</v>
      </c>
      <c r="C649" s="12">
        <v>44399</v>
      </c>
      <c r="D649" s="10">
        <v>30.545000000000002</v>
      </c>
      <c r="E649" s="12">
        <v>44399</v>
      </c>
      <c r="F649" s="10">
        <v>67.97</v>
      </c>
      <c r="G649" s="12">
        <v>44399</v>
      </c>
      <c r="H649" s="10">
        <v>34.909999999999997</v>
      </c>
      <c r="I649" s="12">
        <v>44399</v>
      </c>
      <c r="J649" s="10">
        <v>37.229999999999997</v>
      </c>
      <c r="K649" s="12">
        <v>44399</v>
      </c>
      <c r="L649" s="10">
        <v>22.09</v>
      </c>
      <c r="M649" s="12">
        <v>44399</v>
      </c>
      <c r="N649" s="10">
        <v>25.67</v>
      </c>
      <c r="O649" s="12">
        <v>44399</v>
      </c>
      <c r="P649" s="10">
        <v>18.89</v>
      </c>
      <c r="Q649" s="12">
        <v>44399</v>
      </c>
      <c r="R649" s="10">
        <v>27.87</v>
      </c>
      <c r="S649" s="12">
        <v>44399</v>
      </c>
      <c r="T649" s="10">
        <v>12.03</v>
      </c>
      <c r="U649" s="109">
        <v>44399</v>
      </c>
      <c r="V649" s="10">
        <v>15.43</v>
      </c>
      <c r="Y649" s="3"/>
    </row>
    <row r="650" spans="1:25">
      <c r="A650" s="12">
        <v>44400</v>
      </c>
      <c r="B650" s="10">
        <v>32.200000000000003</v>
      </c>
      <c r="C650" s="12">
        <v>44400</v>
      </c>
      <c r="D650" s="10">
        <v>30.716699999999999</v>
      </c>
      <c r="E650" s="12">
        <v>44400</v>
      </c>
      <c r="F650" s="10">
        <v>68.69</v>
      </c>
      <c r="G650" s="12">
        <v>44400</v>
      </c>
      <c r="H650" s="10">
        <v>35.19</v>
      </c>
      <c r="I650" s="12">
        <v>44400</v>
      </c>
      <c r="J650" s="10">
        <v>36.659999999999997</v>
      </c>
      <c r="K650" s="12">
        <v>44400</v>
      </c>
      <c r="L650" s="10">
        <v>22.06</v>
      </c>
      <c r="M650" s="12">
        <v>44400</v>
      </c>
      <c r="N650" s="10">
        <v>25.67</v>
      </c>
      <c r="O650" s="12">
        <v>44400</v>
      </c>
      <c r="P650" s="10">
        <v>19.02</v>
      </c>
      <c r="Q650" s="12">
        <v>44400</v>
      </c>
      <c r="R650" s="10">
        <v>27.87</v>
      </c>
      <c r="S650" s="12">
        <v>44400</v>
      </c>
      <c r="T650" s="10">
        <v>12.02</v>
      </c>
      <c r="U650" s="109">
        <v>44400</v>
      </c>
      <c r="V650" s="10">
        <v>15.3</v>
      </c>
      <c r="Y650" s="3"/>
    </row>
    <row r="651" spans="1:25">
      <c r="A651" s="12">
        <v>44403</v>
      </c>
      <c r="B651" s="10">
        <v>32.11</v>
      </c>
      <c r="C651" s="12">
        <v>44403</v>
      </c>
      <c r="D651" s="10">
        <v>30.638100000000001</v>
      </c>
      <c r="E651" s="12">
        <v>44403</v>
      </c>
      <c r="F651" s="10">
        <v>68.73</v>
      </c>
      <c r="G651" s="12">
        <v>44403</v>
      </c>
      <c r="H651" s="10">
        <v>35.15</v>
      </c>
      <c r="I651" s="12">
        <v>44403</v>
      </c>
      <c r="J651" s="10">
        <v>35.880000000000003</v>
      </c>
      <c r="K651" s="12">
        <v>44403</v>
      </c>
      <c r="L651" s="10">
        <v>21.97</v>
      </c>
      <c r="M651" s="12">
        <v>44403</v>
      </c>
      <c r="N651" s="10">
        <v>25.55</v>
      </c>
      <c r="O651" s="12">
        <v>44403</v>
      </c>
      <c r="P651" s="10">
        <v>18.899999999999999</v>
      </c>
      <c r="Q651" s="12">
        <v>44403</v>
      </c>
      <c r="R651" s="10">
        <v>27.81</v>
      </c>
      <c r="S651" s="12">
        <v>44403</v>
      </c>
      <c r="T651" s="10">
        <v>12.01</v>
      </c>
      <c r="U651" s="109">
        <v>44403</v>
      </c>
      <c r="V651" s="10">
        <v>14.98</v>
      </c>
      <c r="Y651" s="3"/>
    </row>
    <row r="652" spans="1:25">
      <c r="A652" s="12">
        <v>44404</v>
      </c>
      <c r="B652" s="10">
        <v>32.200000000000003</v>
      </c>
      <c r="C652" s="12">
        <v>44404</v>
      </c>
      <c r="D652" s="10">
        <v>30.662199999999999</v>
      </c>
      <c r="E652" s="12">
        <v>44404</v>
      </c>
      <c r="F652" s="10">
        <v>68.69</v>
      </c>
      <c r="G652" s="12">
        <v>44404</v>
      </c>
      <c r="H652" s="10">
        <v>35.15</v>
      </c>
      <c r="I652" s="12">
        <v>44404</v>
      </c>
      <c r="J652" s="10">
        <v>35.33</v>
      </c>
      <c r="K652" s="12">
        <v>44404</v>
      </c>
      <c r="L652" s="10">
        <v>22.06</v>
      </c>
      <c r="M652" s="12">
        <v>44404</v>
      </c>
      <c r="N652" s="10">
        <v>25.65</v>
      </c>
      <c r="O652" s="12">
        <v>44404</v>
      </c>
      <c r="P652" s="10">
        <v>18.899999999999999</v>
      </c>
      <c r="Q652" s="12">
        <v>44404</v>
      </c>
      <c r="R652" s="10">
        <v>27.85</v>
      </c>
      <c r="S652" s="12">
        <v>44404</v>
      </c>
      <c r="T652" s="10">
        <v>12.05</v>
      </c>
      <c r="U652" s="109">
        <v>44404</v>
      </c>
      <c r="V652" s="10">
        <v>14.69</v>
      </c>
      <c r="Y652" s="3"/>
    </row>
    <row r="653" spans="1:25">
      <c r="A653" s="12">
        <v>44405</v>
      </c>
      <c r="B653" s="10">
        <v>32.22</v>
      </c>
      <c r="C653" s="12">
        <v>44405</v>
      </c>
      <c r="D653" s="10">
        <v>30.71</v>
      </c>
      <c r="E653" s="12">
        <v>44405</v>
      </c>
      <c r="F653" s="10">
        <v>68.36</v>
      </c>
      <c r="G653" s="12">
        <v>44405</v>
      </c>
      <c r="H653" s="10">
        <v>35.155000000000001</v>
      </c>
      <c r="I653" s="12">
        <v>44405</v>
      </c>
      <c r="J653" s="10">
        <v>36.119999999999997</v>
      </c>
      <c r="K653" s="12">
        <v>44405</v>
      </c>
      <c r="L653" s="10">
        <v>22.06</v>
      </c>
      <c r="M653" s="12">
        <v>44405</v>
      </c>
      <c r="N653" s="10">
        <v>25.72</v>
      </c>
      <c r="O653" s="12">
        <v>44405</v>
      </c>
      <c r="P653" s="10">
        <v>18.91</v>
      </c>
      <c r="Q653" s="12">
        <v>44405</v>
      </c>
      <c r="R653" s="10">
        <v>27.82</v>
      </c>
      <c r="S653" s="12">
        <v>44405</v>
      </c>
      <c r="T653" s="10">
        <v>12.05</v>
      </c>
      <c r="U653" s="109">
        <v>44405</v>
      </c>
      <c r="V653" s="10">
        <v>14.85</v>
      </c>
      <c r="Y653" s="3"/>
    </row>
    <row r="654" spans="1:25">
      <c r="A654" s="12">
        <v>44406</v>
      </c>
      <c r="B654" s="10">
        <v>32.159999999999997</v>
      </c>
      <c r="C654" s="12">
        <v>44406</v>
      </c>
      <c r="D654" s="10">
        <v>30.827400000000001</v>
      </c>
      <c r="E654" s="12">
        <v>44406</v>
      </c>
      <c r="F654" s="10">
        <v>68.180000000000007</v>
      </c>
      <c r="G654" s="12">
        <v>44406</v>
      </c>
      <c r="H654" s="10">
        <v>35.159999999999997</v>
      </c>
      <c r="I654" s="12">
        <v>44406</v>
      </c>
      <c r="J654" s="10">
        <v>36.03</v>
      </c>
      <c r="K654" s="12">
        <v>44406</v>
      </c>
      <c r="L654" s="10">
        <v>22.03</v>
      </c>
      <c r="M654" s="12">
        <v>44406</v>
      </c>
      <c r="N654" s="10">
        <v>25.65</v>
      </c>
      <c r="O654" s="12">
        <v>44406</v>
      </c>
      <c r="P654" s="10">
        <v>18.989999999999998</v>
      </c>
      <c r="Q654" s="12">
        <v>44406</v>
      </c>
      <c r="R654" s="10">
        <v>27.83</v>
      </c>
      <c r="S654" s="12">
        <v>44406</v>
      </c>
      <c r="T654" s="10">
        <v>12.04</v>
      </c>
      <c r="U654" s="109">
        <v>44406</v>
      </c>
      <c r="V654" s="10">
        <v>14.98</v>
      </c>
      <c r="Y654" s="3"/>
    </row>
    <row r="655" spans="1:25">
      <c r="A655" s="12">
        <v>44407</v>
      </c>
      <c r="B655" s="10">
        <v>32.200000000000003</v>
      </c>
      <c r="C655" s="12">
        <v>44407</v>
      </c>
      <c r="D655" s="10">
        <v>30.758299999999998</v>
      </c>
      <c r="E655" s="12">
        <v>44407</v>
      </c>
      <c r="F655" s="10">
        <v>67.98</v>
      </c>
      <c r="G655" s="12">
        <v>44407</v>
      </c>
      <c r="H655" s="10">
        <v>34.950000000000003</v>
      </c>
      <c r="I655" s="12">
        <v>44407</v>
      </c>
      <c r="J655" s="10">
        <v>35.81</v>
      </c>
      <c r="K655" s="12">
        <v>44407</v>
      </c>
      <c r="L655" s="10">
        <v>22.04</v>
      </c>
      <c r="M655" s="12">
        <v>44407</v>
      </c>
      <c r="N655" s="10">
        <v>25.67</v>
      </c>
      <c r="O655" s="12">
        <v>44407</v>
      </c>
      <c r="P655" s="10">
        <v>18.97</v>
      </c>
      <c r="Q655" s="12">
        <v>44407</v>
      </c>
      <c r="R655" s="10">
        <v>27.84</v>
      </c>
      <c r="S655" s="12">
        <v>44407</v>
      </c>
      <c r="T655" s="10">
        <v>12.01</v>
      </c>
      <c r="U655" s="109">
        <v>44407</v>
      </c>
      <c r="V655" s="10">
        <v>14.85</v>
      </c>
      <c r="Y655" s="3"/>
    </row>
    <row r="656" spans="1:25">
      <c r="A656" s="12">
        <v>44411</v>
      </c>
      <c r="B656" s="10">
        <v>32.340000000000003</v>
      </c>
      <c r="C656" s="12">
        <v>44411</v>
      </c>
      <c r="D656" s="10">
        <v>30.944500000000001</v>
      </c>
      <c r="E656" s="12">
        <v>44411</v>
      </c>
      <c r="F656" s="10">
        <v>68.709999999999994</v>
      </c>
      <c r="G656" s="12">
        <v>44411</v>
      </c>
      <c r="H656" s="10">
        <v>35.67</v>
      </c>
      <c r="I656" s="12">
        <v>44411</v>
      </c>
      <c r="J656" s="10">
        <v>36.25</v>
      </c>
      <c r="K656" s="12">
        <v>44411</v>
      </c>
      <c r="L656" s="10">
        <v>22.12</v>
      </c>
      <c r="M656" s="12">
        <v>44411</v>
      </c>
      <c r="N656" s="10">
        <v>25.76</v>
      </c>
      <c r="O656" s="12">
        <v>44411</v>
      </c>
      <c r="P656" s="10">
        <v>18.96</v>
      </c>
      <c r="Q656" s="12">
        <v>44411</v>
      </c>
      <c r="R656" s="10">
        <v>27.87</v>
      </c>
      <c r="S656" s="12">
        <v>44411</v>
      </c>
      <c r="T656" s="10">
        <v>12.07</v>
      </c>
      <c r="U656" s="109">
        <v>44411</v>
      </c>
      <c r="V656" s="10">
        <v>15.16</v>
      </c>
      <c r="Y656" s="3"/>
    </row>
    <row r="657" spans="1:25">
      <c r="A657" s="12">
        <v>44412</v>
      </c>
      <c r="B657" s="10">
        <v>32.299999999999997</v>
      </c>
      <c r="C657" s="12">
        <v>44412</v>
      </c>
      <c r="D657" s="10">
        <v>30.908799999999999</v>
      </c>
      <c r="E657" s="12">
        <v>44412</v>
      </c>
      <c r="F657" s="10">
        <v>68.5</v>
      </c>
      <c r="G657" s="12">
        <v>44412</v>
      </c>
      <c r="H657" s="10">
        <v>35.590000000000003</v>
      </c>
      <c r="I657" s="12">
        <v>44412</v>
      </c>
      <c r="J657" s="10">
        <v>36.590000000000003</v>
      </c>
      <c r="K657" s="12">
        <v>44412</v>
      </c>
      <c r="L657" s="10">
        <v>22.09</v>
      </c>
      <c r="M657" s="12">
        <v>44412</v>
      </c>
      <c r="N657" s="10">
        <v>25.76</v>
      </c>
      <c r="O657" s="12">
        <v>44412</v>
      </c>
      <c r="P657" s="10">
        <v>18.899999999999999</v>
      </c>
      <c r="Q657" s="12">
        <v>44412</v>
      </c>
      <c r="R657" s="10">
        <v>27.84</v>
      </c>
      <c r="S657" s="12">
        <v>44412</v>
      </c>
      <c r="T657" s="10">
        <v>12.06</v>
      </c>
      <c r="U657" s="109">
        <v>44412</v>
      </c>
      <c r="V657" s="10">
        <v>15.24</v>
      </c>
      <c r="Y657" s="3"/>
    </row>
    <row r="658" spans="1:25">
      <c r="A658" s="12">
        <v>44413</v>
      </c>
      <c r="B658" s="10">
        <v>32.25</v>
      </c>
      <c r="C658" s="12">
        <v>44413</v>
      </c>
      <c r="D658" s="10">
        <v>30.968900000000001</v>
      </c>
      <c r="E658" s="12">
        <v>44413</v>
      </c>
      <c r="F658" s="10">
        <v>68.47</v>
      </c>
      <c r="G658" s="12">
        <v>44413</v>
      </c>
      <c r="H658" s="10">
        <v>35.61</v>
      </c>
      <c r="I658" s="12">
        <v>44413</v>
      </c>
      <c r="J658" s="10">
        <v>36.28</v>
      </c>
      <c r="K658" s="12">
        <v>44413</v>
      </c>
      <c r="L658" s="10">
        <v>22.06</v>
      </c>
      <c r="M658" s="12">
        <v>44413</v>
      </c>
      <c r="N658" s="10">
        <v>25.664999999999999</v>
      </c>
      <c r="O658" s="12">
        <v>44413</v>
      </c>
      <c r="P658" s="10">
        <v>18.87</v>
      </c>
      <c r="Q658" s="12">
        <v>44413</v>
      </c>
      <c r="R658" s="10">
        <v>27.81</v>
      </c>
      <c r="S658" s="12">
        <v>44413</v>
      </c>
      <c r="T658" s="10">
        <v>12.04</v>
      </c>
      <c r="U658" s="109">
        <v>44413</v>
      </c>
      <c r="V658" s="10">
        <v>15.22</v>
      </c>
      <c r="Y658" s="3"/>
    </row>
    <row r="659" spans="1:25">
      <c r="A659" s="12">
        <v>44414</v>
      </c>
      <c r="B659" s="10">
        <v>32.130000000000003</v>
      </c>
      <c r="C659" s="12">
        <v>44414</v>
      </c>
      <c r="D659" s="10">
        <v>31.166499999999999</v>
      </c>
      <c r="E659" s="12">
        <v>44414</v>
      </c>
      <c r="F659" s="10">
        <v>69</v>
      </c>
      <c r="G659" s="12">
        <v>44414</v>
      </c>
      <c r="H659" s="10">
        <v>35.590000000000003</v>
      </c>
      <c r="I659" s="12">
        <v>44414</v>
      </c>
      <c r="J659" s="10">
        <v>36.24</v>
      </c>
      <c r="K659" s="12">
        <v>44414</v>
      </c>
      <c r="L659" s="10">
        <v>22.01</v>
      </c>
      <c r="M659" s="12">
        <v>44414</v>
      </c>
      <c r="N659" s="10">
        <v>25.46</v>
      </c>
      <c r="O659" s="12">
        <v>44414</v>
      </c>
      <c r="P659" s="10">
        <v>18.88</v>
      </c>
      <c r="Q659" s="12">
        <v>44414</v>
      </c>
      <c r="R659" s="10">
        <v>27.8</v>
      </c>
      <c r="S659" s="12">
        <v>44414</v>
      </c>
      <c r="T659" s="10">
        <v>11.99</v>
      </c>
      <c r="U659" s="109">
        <v>44414</v>
      </c>
      <c r="V659" s="10">
        <v>15.23</v>
      </c>
      <c r="Y659" s="3"/>
    </row>
    <row r="660" spans="1:25">
      <c r="A660" s="12">
        <v>44417</v>
      </c>
      <c r="B660" s="10">
        <v>32.049999999999997</v>
      </c>
      <c r="C660" s="12">
        <v>44417</v>
      </c>
      <c r="D660" s="10">
        <v>31.130600000000001</v>
      </c>
      <c r="E660" s="12">
        <v>44417</v>
      </c>
      <c r="F660" s="10">
        <v>69.150000000000006</v>
      </c>
      <c r="G660" s="12">
        <v>44417</v>
      </c>
      <c r="H660" s="10">
        <v>35.65</v>
      </c>
      <c r="I660" s="12">
        <v>44417</v>
      </c>
      <c r="J660" s="10">
        <v>36.42</v>
      </c>
      <c r="K660" s="12">
        <v>44417</v>
      </c>
      <c r="L660" s="10">
        <v>21.96</v>
      </c>
      <c r="M660" s="12">
        <v>44417</v>
      </c>
      <c r="N660" s="10">
        <v>25.35</v>
      </c>
      <c r="O660" s="12">
        <v>44417</v>
      </c>
      <c r="P660" s="10">
        <v>18.82</v>
      </c>
      <c r="Q660" s="12">
        <v>44417</v>
      </c>
      <c r="R660" s="10">
        <v>27.8</v>
      </c>
      <c r="S660" s="12">
        <v>44417</v>
      </c>
      <c r="T660" s="10">
        <v>11.97</v>
      </c>
      <c r="U660" s="109">
        <v>44417</v>
      </c>
      <c r="V660" s="10">
        <v>15.29</v>
      </c>
      <c r="Y660" s="3"/>
    </row>
    <row r="661" spans="1:25">
      <c r="A661" s="12">
        <v>44418</v>
      </c>
      <c r="B661" s="10">
        <v>32.03</v>
      </c>
      <c r="C661" s="12">
        <v>44418</v>
      </c>
      <c r="D661" s="10">
        <v>31.213200000000001</v>
      </c>
      <c r="E661" s="12">
        <v>44418</v>
      </c>
      <c r="F661" s="10">
        <v>68.91</v>
      </c>
      <c r="G661" s="12">
        <v>44418</v>
      </c>
      <c r="H661" s="10">
        <v>35.54</v>
      </c>
      <c r="I661" s="12">
        <v>44418</v>
      </c>
      <c r="J661" s="10">
        <v>36.229999999999997</v>
      </c>
      <c r="K661" s="12">
        <v>44418</v>
      </c>
      <c r="L661" s="10">
        <v>21.94</v>
      </c>
      <c r="M661" s="12">
        <v>44418</v>
      </c>
      <c r="N661" s="10">
        <v>25.3</v>
      </c>
      <c r="O661" s="12">
        <v>44418</v>
      </c>
      <c r="P661" s="10">
        <v>18.79</v>
      </c>
      <c r="Q661" s="12">
        <v>44418</v>
      </c>
      <c r="R661" s="10">
        <v>27.78</v>
      </c>
      <c r="S661" s="12">
        <v>44418</v>
      </c>
      <c r="T661" s="10">
        <v>11.95</v>
      </c>
      <c r="U661" s="109">
        <v>44418</v>
      </c>
      <c r="V661" s="10">
        <v>15.35</v>
      </c>
      <c r="Y661" s="3"/>
    </row>
    <row r="662" spans="1:25">
      <c r="A662" s="12">
        <v>44419</v>
      </c>
      <c r="B662" s="10">
        <v>32.01</v>
      </c>
      <c r="C662" s="12">
        <v>44419</v>
      </c>
      <c r="D662" s="10">
        <v>31.27</v>
      </c>
      <c r="E662" s="12">
        <v>44419</v>
      </c>
      <c r="F662" s="10">
        <v>68.95</v>
      </c>
      <c r="G662" s="12">
        <v>44419</v>
      </c>
      <c r="H662" s="10">
        <v>35.799999999999997</v>
      </c>
      <c r="I662" s="12">
        <v>44419</v>
      </c>
      <c r="J662" s="10">
        <v>36.36</v>
      </c>
      <c r="K662" s="12">
        <v>44419</v>
      </c>
      <c r="L662" s="10">
        <v>21.94</v>
      </c>
      <c r="M662" s="12">
        <v>44419</v>
      </c>
      <c r="N662" s="10">
        <v>25.33</v>
      </c>
      <c r="O662" s="12">
        <v>44419</v>
      </c>
      <c r="P662" s="10">
        <v>18.84</v>
      </c>
      <c r="Q662" s="12">
        <v>44419</v>
      </c>
      <c r="R662" s="10">
        <v>27.8</v>
      </c>
      <c r="S662" s="12">
        <v>44419</v>
      </c>
      <c r="T662" s="10">
        <v>11.95</v>
      </c>
      <c r="U662" s="109">
        <v>44419</v>
      </c>
      <c r="V662" s="10">
        <v>15.27</v>
      </c>
      <c r="Y662" s="3"/>
    </row>
    <row r="663" spans="1:25">
      <c r="A663" s="12">
        <v>44420</v>
      </c>
      <c r="B663" s="10">
        <v>32</v>
      </c>
      <c r="C663" s="12">
        <v>44420</v>
      </c>
      <c r="D663" s="10">
        <v>31.240600000000001</v>
      </c>
      <c r="E663" s="12">
        <v>44420</v>
      </c>
      <c r="F663" s="10">
        <v>69.25</v>
      </c>
      <c r="G663" s="12">
        <v>44420</v>
      </c>
      <c r="H663" s="10">
        <v>35.72</v>
      </c>
      <c r="I663" s="12">
        <v>44420</v>
      </c>
      <c r="J663" s="10">
        <v>36.049999999999997</v>
      </c>
      <c r="K663" s="12">
        <v>44420</v>
      </c>
      <c r="L663" s="10">
        <v>21.96</v>
      </c>
      <c r="M663" s="12">
        <v>44420</v>
      </c>
      <c r="N663" s="10">
        <v>25.37</v>
      </c>
      <c r="O663" s="12">
        <v>44420</v>
      </c>
      <c r="P663" s="10">
        <v>18.84</v>
      </c>
      <c r="Q663" s="12">
        <v>44420</v>
      </c>
      <c r="R663" s="10">
        <v>27.79</v>
      </c>
      <c r="S663" s="12">
        <v>44420</v>
      </c>
      <c r="T663" s="10">
        <v>11.95</v>
      </c>
      <c r="U663" s="109">
        <v>44420</v>
      </c>
      <c r="V663" s="10">
        <v>15.24</v>
      </c>
      <c r="Y663" s="3"/>
    </row>
    <row r="664" spans="1:25">
      <c r="A664" s="12">
        <v>44421</v>
      </c>
      <c r="B664" s="10">
        <v>32.159999999999997</v>
      </c>
      <c r="C664" s="12">
        <v>44421</v>
      </c>
      <c r="D664" s="10">
        <v>31.228999999999999</v>
      </c>
      <c r="E664" s="12">
        <v>44421</v>
      </c>
      <c r="F664" s="10">
        <v>69.34</v>
      </c>
      <c r="G664" s="12">
        <v>44421</v>
      </c>
      <c r="H664" s="10">
        <v>35.93</v>
      </c>
      <c r="I664" s="12">
        <v>44421</v>
      </c>
      <c r="J664" s="10">
        <v>35.97</v>
      </c>
      <c r="K664" s="12">
        <v>44421</v>
      </c>
      <c r="L664" s="10">
        <v>22.03</v>
      </c>
      <c r="M664" s="12">
        <v>44421</v>
      </c>
      <c r="N664" s="10">
        <v>25.52</v>
      </c>
      <c r="O664" s="12">
        <v>44421</v>
      </c>
      <c r="P664" s="10">
        <v>18.899999999999999</v>
      </c>
      <c r="Q664" s="12">
        <v>44421</v>
      </c>
      <c r="R664" s="10">
        <v>27.82</v>
      </c>
      <c r="S664" s="12">
        <v>44421</v>
      </c>
      <c r="T664" s="10">
        <v>12</v>
      </c>
      <c r="U664" s="109">
        <v>44421</v>
      </c>
      <c r="V664" s="10">
        <v>15.18</v>
      </c>
      <c r="Y664" s="3"/>
    </row>
    <row r="665" spans="1:25">
      <c r="A665" s="12">
        <v>44424</v>
      </c>
      <c r="B665" s="10">
        <v>32.229999999999997</v>
      </c>
      <c r="C665" s="12">
        <v>44424</v>
      </c>
      <c r="D665" s="10">
        <v>31.2</v>
      </c>
      <c r="E665" s="12">
        <v>44424</v>
      </c>
      <c r="F665" s="10">
        <v>69.83</v>
      </c>
      <c r="G665" s="12">
        <v>44424</v>
      </c>
      <c r="H665" s="10">
        <v>35.93</v>
      </c>
      <c r="I665" s="12">
        <v>44424</v>
      </c>
      <c r="J665" s="10">
        <v>35.82</v>
      </c>
      <c r="K665" s="12">
        <v>44424</v>
      </c>
      <c r="L665" s="10">
        <v>22.06</v>
      </c>
      <c r="M665" s="12">
        <v>44424</v>
      </c>
      <c r="N665" s="10">
        <v>25.55</v>
      </c>
      <c r="O665" s="12">
        <v>44424</v>
      </c>
      <c r="P665" s="10">
        <v>18.86</v>
      </c>
      <c r="Q665" s="12">
        <v>44424</v>
      </c>
      <c r="R665" s="10">
        <v>27.84</v>
      </c>
      <c r="S665" s="12">
        <v>44424</v>
      </c>
      <c r="T665" s="10">
        <v>12.02</v>
      </c>
      <c r="U665" s="109">
        <v>44424</v>
      </c>
      <c r="V665" s="10">
        <v>15.15</v>
      </c>
      <c r="Y665" s="3"/>
    </row>
    <row r="666" spans="1:25">
      <c r="A666" s="12">
        <v>44425</v>
      </c>
      <c r="B666" s="10">
        <v>32.21</v>
      </c>
      <c r="C666" s="12">
        <v>44425</v>
      </c>
      <c r="D666" s="10">
        <v>31.0502</v>
      </c>
      <c r="E666" s="12">
        <v>44425</v>
      </c>
      <c r="F666" s="10">
        <v>69.61</v>
      </c>
      <c r="G666" s="12">
        <v>44425</v>
      </c>
      <c r="H666" s="10">
        <v>35.74</v>
      </c>
      <c r="I666" s="12">
        <v>44425</v>
      </c>
      <c r="J666" s="10">
        <v>35.299999999999997</v>
      </c>
      <c r="K666" s="12">
        <v>44425</v>
      </c>
      <c r="L666" s="10">
        <v>22.05</v>
      </c>
      <c r="M666" s="12">
        <v>44425</v>
      </c>
      <c r="N666" s="10">
        <v>25.51</v>
      </c>
      <c r="O666" s="12">
        <v>44425</v>
      </c>
      <c r="P666" s="10">
        <v>18.88</v>
      </c>
      <c r="Q666" s="12">
        <v>44425</v>
      </c>
      <c r="R666" s="10">
        <v>27.82</v>
      </c>
      <c r="S666" s="12">
        <v>44425</v>
      </c>
      <c r="T666" s="10">
        <v>12.02</v>
      </c>
      <c r="U666" s="109">
        <v>44425</v>
      </c>
      <c r="V666" s="10">
        <v>14.98</v>
      </c>
      <c r="Y666" s="3"/>
    </row>
    <row r="667" spans="1:25">
      <c r="A667" s="12">
        <v>44426</v>
      </c>
      <c r="B667" s="10">
        <v>32.200000000000003</v>
      </c>
      <c r="C667" s="12">
        <v>44426</v>
      </c>
      <c r="D667" s="10">
        <v>30.952999999999999</v>
      </c>
      <c r="E667" s="12">
        <v>44426</v>
      </c>
      <c r="F667" s="10">
        <v>69.099999999999994</v>
      </c>
      <c r="G667" s="12">
        <v>44426</v>
      </c>
      <c r="H667" s="10">
        <v>35.71</v>
      </c>
      <c r="I667" s="12">
        <v>44426</v>
      </c>
      <c r="J667" s="10">
        <v>35.46</v>
      </c>
      <c r="K667" s="12">
        <v>44426</v>
      </c>
      <c r="L667" s="10">
        <v>22.03</v>
      </c>
      <c r="M667" s="12">
        <v>44426</v>
      </c>
      <c r="N667" s="10">
        <v>25.47</v>
      </c>
      <c r="O667" s="12">
        <v>44426</v>
      </c>
      <c r="P667" s="10">
        <v>18.78</v>
      </c>
      <c r="Q667" s="12">
        <v>44426</v>
      </c>
      <c r="R667" s="10">
        <v>27.83</v>
      </c>
      <c r="S667" s="12">
        <v>44426</v>
      </c>
      <c r="T667" s="10">
        <v>12.02</v>
      </c>
      <c r="U667" s="109">
        <v>44426</v>
      </c>
      <c r="V667" s="10">
        <v>15.04</v>
      </c>
      <c r="Y667" s="3"/>
    </row>
    <row r="668" spans="1:25">
      <c r="A668" s="12">
        <v>44427</v>
      </c>
      <c r="B668" s="10">
        <v>32.25</v>
      </c>
      <c r="C668" s="12">
        <v>44427</v>
      </c>
      <c r="D668" s="10">
        <v>30.83</v>
      </c>
      <c r="E668" s="12">
        <v>44427</v>
      </c>
      <c r="F668" s="10">
        <v>70.05</v>
      </c>
      <c r="G668" s="12">
        <v>44427</v>
      </c>
      <c r="H668" s="10">
        <v>35.85</v>
      </c>
      <c r="I668" s="12">
        <v>44427</v>
      </c>
      <c r="J668" s="10">
        <v>35.21</v>
      </c>
      <c r="K668" s="12">
        <v>44427</v>
      </c>
      <c r="L668" s="10">
        <v>22.04</v>
      </c>
      <c r="M668" s="12">
        <v>44427</v>
      </c>
      <c r="N668" s="10">
        <v>25.53</v>
      </c>
      <c r="O668" s="12">
        <v>44427</v>
      </c>
      <c r="P668" s="10">
        <v>18.78</v>
      </c>
      <c r="Q668" s="12">
        <v>44427</v>
      </c>
      <c r="R668" s="10">
        <v>27.82</v>
      </c>
      <c r="S668" s="12">
        <v>44427</v>
      </c>
      <c r="T668" s="10">
        <v>12.04</v>
      </c>
      <c r="U668" s="109">
        <v>44427</v>
      </c>
      <c r="V668" s="10">
        <v>15.01</v>
      </c>
      <c r="Y668" s="3"/>
    </row>
    <row r="669" spans="1:25">
      <c r="A669" s="12">
        <v>44428</v>
      </c>
      <c r="B669" s="10">
        <v>32.25</v>
      </c>
      <c r="C669" s="12">
        <v>44428</v>
      </c>
      <c r="D669" s="10">
        <v>31.02</v>
      </c>
      <c r="E669" s="12">
        <v>44428</v>
      </c>
      <c r="F669" s="10">
        <v>70.69</v>
      </c>
      <c r="G669" s="12">
        <v>44428</v>
      </c>
      <c r="H669" s="10">
        <v>35.93</v>
      </c>
      <c r="I669" s="12">
        <v>44428</v>
      </c>
      <c r="J669" s="10">
        <v>35.18</v>
      </c>
      <c r="K669" s="12">
        <v>44428</v>
      </c>
      <c r="L669" s="10">
        <v>22.06</v>
      </c>
      <c r="M669" s="12">
        <v>44428</v>
      </c>
      <c r="N669" s="10">
        <v>25.56</v>
      </c>
      <c r="O669" s="12">
        <v>44428</v>
      </c>
      <c r="P669" s="10">
        <v>18.8</v>
      </c>
      <c r="Q669" s="12">
        <v>44428</v>
      </c>
      <c r="R669" s="10">
        <v>27.83</v>
      </c>
      <c r="S669" s="12">
        <v>44428</v>
      </c>
      <c r="T669" s="10">
        <v>12.03</v>
      </c>
      <c r="U669" s="109">
        <v>44428</v>
      </c>
      <c r="V669" s="10">
        <v>14.98</v>
      </c>
      <c r="Y669" s="3"/>
    </row>
    <row r="670" spans="1:25">
      <c r="A670" s="12">
        <v>44431</v>
      </c>
      <c r="B670" s="10">
        <v>32.200000000000003</v>
      </c>
      <c r="C670" s="12">
        <v>44431</v>
      </c>
      <c r="D670" s="10">
        <v>31.18</v>
      </c>
      <c r="E670" s="12">
        <v>44431</v>
      </c>
      <c r="F670" s="10">
        <v>70.38</v>
      </c>
      <c r="G670" s="12">
        <v>44431</v>
      </c>
      <c r="H670" s="10">
        <v>35.83</v>
      </c>
      <c r="I670" s="12">
        <v>44431</v>
      </c>
      <c r="J670" s="10">
        <v>35.340000000000003</v>
      </c>
      <c r="K670" s="12">
        <v>44431</v>
      </c>
      <c r="L670" s="10">
        <v>22.05</v>
      </c>
      <c r="M670" s="12">
        <v>44431</v>
      </c>
      <c r="N670" s="10">
        <v>25.57</v>
      </c>
      <c r="O670" s="12">
        <v>44431</v>
      </c>
      <c r="P670" s="10">
        <v>18.850000000000001</v>
      </c>
      <c r="Q670" s="12">
        <v>44431</v>
      </c>
      <c r="R670" s="10">
        <v>27.81</v>
      </c>
      <c r="S670" s="12">
        <v>44431</v>
      </c>
      <c r="T670" s="10">
        <v>12.02</v>
      </c>
      <c r="U670" s="109">
        <v>44431</v>
      </c>
      <c r="V670" s="10">
        <v>14.95</v>
      </c>
      <c r="Y670" s="3"/>
    </row>
    <row r="671" spans="1:25">
      <c r="A671" s="12">
        <v>44432</v>
      </c>
      <c r="B671" s="10">
        <v>32.11</v>
      </c>
      <c r="C671" s="12">
        <v>44432</v>
      </c>
      <c r="D671" s="10">
        <v>31.261500000000002</v>
      </c>
      <c r="E671" s="12">
        <v>44432</v>
      </c>
      <c r="F671" s="10">
        <v>70.150000000000006</v>
      </c>
      <c r="G671" s="12">
        <v>44432</v>
      </c>
      <c r="H671" s="10">
        <v>35.729999999999997</v>
      </c>
      <c r="I671" s="12">
        <v>44432</v>
      </c>
      <c r="J671" s="10">
        <v>36</v>
      </c>
      <c r="K671" s="12">
        <v>44432</v>
      </c>
      <c r="L671" s="10">
        <v>22.02</v>
      </c>
      <c r="M671" s="12">
        <v>44432</v>
      </c>
      <c r="N671" s="10">
        <v>25.53</v>
      </c>
      <c r="O671" s="12">
        <v>44432</v>
      </c>
      <c r="P671" s="10">
        <v>18.899999999999999</v>
      </c>
      <c r="Q671" s="12">
        <v>44432</v>
      </c>
      <c r="R671" s="10">
        <v>27.83</v>
      </c>
      <c r="S671" s="12">
        <v>44432</v>
      </c>
      <c r="T671" s="10">
        <v>12</v>
      </c>
      <c r="U671" s="109">
        <v>44432</v>
      </c>
      <c r="V671" s="10">
        <v>15.14</v>
      </c>
      <c r="Y671" s="3"/>
    </row>
    <row r="672" spans="1:25">
      <c r="A672" s="12">
        <v>44433</v>
      </c>
      <c r="B672" s="10">
        <v>31.96</v>
      </c>
      <c r="C672" s="12">
        <v>44433</v>
      </c>
      <c r="D672" s="10">
        <v>31.11</v>
      </c>
      <c r="E672" s="12">
        <v>44433</v>
      </c>
      <c r="F672" s="10">
        <v>70.25</v>
      </c>
      <c r="G672" s="12">
        <v>44433</v>
      </c>
      <c r="H672" s="10">
        <v>35.770000000000003</v>
      </c>
      <c r="I672" s="12">
        <v>44433</v>
      </c>
      <c r="J672" s="10">
        <v>35.909999999999997</v>
      </c>
      <c r="K672" s="12">
        <v>44433</v>
      </c>
      <c r="L672" s="10">
        <v>21.896599999999999</v>
      </c>
      <c r="M672" s="12">
        <v>44433</v>
      </c>
      <c r="N672" s="10">
        <v>25.4</v>
      </c>
      <c r="O672" s="12">
        <v>44433</v>
      </c>
      <c r="P672" s="10">
        <v>18.88</v>
      </c>
      <c r="Q672" s="12">
        <v>44433</v>
      </c>
      <c r="R672" s="10">
        <v>27.75</v>
      </c>
      <c r="S672" s="12">
        <v>44433</v>
      </c>
      <c r="T672" s="10">
        <v>11.96</v>
      </c>
      <c r="U672" s="109">
        <v>44433</v>
      </c>
      <c r="V672" s="10">
        <v>15.26</v>
      </c>
      <c r="Y672" s="3"/>
    </row>
    <row r="673" spans="1:25">
      <c r="A673" s="12">
        <v>44434</v>
      </c>
      <c r="B673" s="10">
        <v>32.03</v>
      </c>
      <c r="C673" s="12">
        <v>44434</v>
      </c>
      <c r="D673" s="10">
        <v>30.97</v>
      </c>
      <c r="E673" s="12">
        <v>44434</v>
      </c>
      <c r="F673" s="10">
        <v>70.37</v>
      </c>
      <c r="G673" s="12">
        <v>44434</v>
      </c>
      <c r="H673" s="10">
        <v>35.840000000000003</v>
      </c>
      <c r="I673" s="12">
        <v>44434</v>
      </c>
      <c r="J673" s="10">
        <v>35.799999999999997</v>
      </c>
      <c r="K673" s="12">
        <v>44434</v>
      </c>
      <c r="L673" s="10">
        <v>21.96</v>
      </c>
      <c r="M673" s="12">
        <v>44434</v>
      </c>
      <c r="N673" s="10">
        <v>25.39</v>
      </c>
      <c r="O673" s="12">
        <v>44434</v>
      </c>
      <c r="P673" s="10">
        <v>18.899999999999999</v>
      </c>
      <c r="Q673" s="12">
        <v>44434</v>
      </c>
      <c r="R673" s="10">
        <v>27.76</v>
      </c>
      <c r="S673" s="12">
        <v>44434</v>
      </c>
      <c r="T673" s="10">
        <v>11.99</v>
      </c>
      <c r="U673" s="109">
        <v>44434</v>
      </c>
      <c r="V673" s="10">
        <v>15.2</v>
      </c>
      <c r="Y673" s="3"/>
    </row>
    <row r="674" spans="1:25">
      <c r="A674" s="12">
        <v>44435</v>
      </c>
      <c r="B674" s="10">
        <v>32.090000000000003</v>
      </c>
      <c r="C674" s="12">
        <v>44435</v>
      </c>
      <c r="D674" s="10">
        <v>31.11</v>
      </c>
      <c r="E674" s="12">
        <v>44435</v>
      </c>
      <c r="F674" s="10">
        <v>70.55</v>
      </c>
      <c r="G674" s="12">
        <v>44435</v>
      </c>
      <c r="H674" s="10">
        <v>35.979999999999997</v>
      </c>
      <c r="I674" s="12">
        <v>44435</v>
      </c>
      <c r="J674" s="10">
        <v>36.159999999999997</v>
      </c>
      <c r="K674" s="12">
        <v>44435</v>
      </c>
      <c r="L674" s="10">
        <v>22.01</v>
      </c>
      <c r="M674" s="12">
        <v>44435</v>
      </c>
      <c r="N674" s="10">
        <v>25.54</v>
      </c>
      <c r="O674" s="12">
        <v>44435</v>
      </c>
      <c r="P674" s="10">
        <v>18.89</v>
      </c>
      <c r="Q674" s="12">
        <v>44435</v>
      </c>
      <c r="R674" s="10">
        <v>27.79</v>
      </c>
      <c r="S674" s="12">
        <v>44435</v>
      </c>
      <c r="T674" s="10">
        <v>12.01</v>
      </c>
      <c r="U674" s="109">
        <v>44435</v>
      </c>
      <c r="V674" s="10">
        <v>15.29</v>
      </c>
      <c r="Y674" s="3"/>
    </row>
    <row r="675" spans="1:25">
      <c r="A675" s="12">
        <v>44438</v>
      </c>
      <c r="B675" s="10">
        <v>32.14</v>
      </c>
      <c r="C675" s="12">
        <v>44438</v>
      </c>
      <c r="D675" s="10">
        <v>31.08</v>
      </c>
      <c r="E675" s="12">
        <v>44438</v>
      </c>
      <c r="F675" s="10">
        <v>70.849999999999994</v>
      </c>
      <c r="G675" s="12">
        <v>44438</v>
      </c>
      <c r="H675" s="10">
        <v>35.950000000000003</v>
      </c>
      <c r="I675" s="12">
        <v>44438</v>
      </c>
      <c r="J675" s="10">
        <v>36.21</v>
      </c>
      <c r="K675" s="12">
        <v>44438</v>
      </c>
      <c r="L675" s="10">
        <v>22.01</v>
      </c>
      <c r="M675" s="12">
        <v>44438</v>
      </c>
      <c r="N675" s="10">
        <v>25.58</v>
      </c>
      <c r="O675" s="12">
        <v>44438</v>
      </c>
      <c r="P675" s="10">
        <v>18.97</v>
      </c>
      <c r="Q675" s="12">
        <v>44438</v>
      </c>
      <c r="R675" s="10">
        <v>27.78</v>
      </c>
      <c r="S675" s="12">
        <v>44438</v>
      </c>
      <c r="T675" s="10">
        <v>12.03</v>
      </c>
      <c r="U675" s="109">
        <v>44438</v>
      </c>
      <c r="V675" s="10">
        <v>15.4</v>
      </c>
      <c r="Y675" s="3"/>
    </row>
    <row r="676" spans="1:25">
      <c r="A676" s="12">
        <v>44439</v>
      </c>
      <c r="B676" s="10">
        <v>32.049999999999997</v>
      </c>
      <c r="C676" s="12">
        <v>44439</v>
      </c>
      <c r="D676" s="10">
        <v>30.99</v>
      </c>
      <c r="E676" s="12">
        <v>44439</v>
      </c>
      <c r="F676" s="10">
        <v>70.78</v>
      </c>
      <c r="G676" s="12">
        <v>44439</v>
      </c>
      <c r="H676" s="10">
        <v>35.997999999999998</v>
      </c>
      <c r="I676" s="12">
        <v>44439</v>
      </c>
      <c r="J676" s="10">
        <v>36.74</v>
      </c>
      <c r="K676" s="12">
        <v>44439</v>
      </c>
      <c r="L676" s="10">
        <v>21.96</v>
      </c>
      <c r="M676" s="12">
        <v>44439</v>
      </c>
      <c r="N676" s="10">
        <v>25.55</v>
      </c>
      <c r="O676" s="12">
        <v>44439</v>
      </c>
      <c r="P676" s="10">
        <v>18.98</v>
      </c>
      <c r="Q676" s="12">
        <v>44439</v>
      </c>
      <c r="R676" s="10">
        <v>27.8</v>
      </c>
      <c r="S676" s="12">
        <v>44439</v>
      </c>
      <c r="T676" s="10">
        <v>11.98</v>
      </c>
      <c r="U676" s="109">
        <v>44439</v>
      </c>
      <c r="V676" s="10">
        <v>15.6</v>
      </c>
      <c r="Y676" s="3"/>
    </row>
    <row r="677" spans="1:25">
      <c r="A677" s="12">
        <v>44440</v>
      </c>
      <c r="B677" s="10">
        <v>32.17</v>
      </c>
      <c r="C677" s="12">
        <v>44440</v>
      </c>
      <c r="D677" s="10">
        <v>31.1816</v>
      </c>
      <c r="E677" s="12">
        <v>44440</v>
      </c>
      <c r="F677" s="10">
        <v>70.86</v>
      </c>
      <c r="G677" s="12">
        <v>44440</v>
      </c>
      <c r="H677" s="10">
        <v>36.33</v>
      </c>
      <c r="I677" s="12">
        <v>44440</v>
      </c>
      <c r="J677" s="10">
        <v>37.229999999999997</v>
      </c>
      <c r="K677" s="12">
        <v>44440</v>
      </c>
      <c r="L677" s="10">
        <v>22.04</v>
      </c>
      <c r="M677" s="12">
        <v>44440</v>
      </c>
      <c r="N677" s="10">
        <v>25.54</v>
      </c>
      <c r="O677" s="12">
        <v>44440</v>
      </c>
      <c r="P677" s="10">
        <v>18.97</v>
      </c>
      <c r="Q677" s="12">
        <v>44440</v>
      </c>
      <c r="R677" s="10">
        <v>27.82</v>
      </c>
      <c r="S677" s="12">
        <v>44440</v>
      </c>
      <c r="T677" s="10">
        <v>12.03</v>
      </c>
      <c r="U677" s="109">
        <v>44440</v>
      </c>
      <c r="V677" s="10">
        <v>15.66</v>
      </c>
      <c r="Y677" s="3"/>
    </row>
    <row r="678" spans="1:25">
      <c r="A678" s="12">
        <v>44441</v>
      </c>
      <c r="B678" s="10">
        <v>32.24</v>
      </c>
      <c r="C678" s="12">
        <v>44441</v>
      </c>
      <c r="D678" s="10">
        <v>31.359500000000001</v>
      </c>
      <c r="E678" s="12">
        <v>44441</v>
      </c>
      <c r="F678" s="10">
        <v>70.67</v>
      </c>
      <c r="G678" s="12">
        <v>44441</v>
      </c>
      <c r="H678" s="10">
        <v>36.32</v>
      </c>
      <c r="I678" s="12">
        <v>44441</v>
      </c>
      <c r="J678" s="10">
        <v>36.75</v>
      </c>
      <c r="K678" s="12">
        <v>44441</v>
      </c>
      <c r="L678" s="10">
        <v>22.07</v>
      </c>
      <c r="M678" s="12">
        <v>44441</v>
      </c>
      <c r="N678" s="10">
        <v>25.58</v>
      </c>
      <c r="O678" s="12">
        <v>44441</v>
      </c>
      <c r="P678" s="10">
        <v>18.98</v>
      </c>
      <c r="Q678" s="12">
        <v>44441</v>
      </c>
      <c r="R678" s="10">
        <v>27.83</v>
      </c>
      <c r="S678" s="12">
        <v>44441</v>
      </c>
      <c r="T678" s="10">
        <v>12.04</v>
      </c>
      <c r="U678" s="109">
        <v>44441</v>
      </c>
      <c r="V678" s="10">
        <v>15.59</v>
      </c>
      <c r="Y678" s="3"/>
    </row>
    <row r="679" spans="1:25">
      <c r="A679" s="12">
        <v>44442</v>
      </c>
      <c r="B679" s="10">
        <v>32.19</v>
      </c>
      <c r="C679" s="12">
        <v>44442</v>
      </c>
      <c r="D679" s="10">
        <v>31.379000000000001</v>
      </c>
      <c r="E679" s="12">
        <v>44442</v>
      </c>
      <c r="F679" s="10">
        <v>70.5</v>
      </c>
      <c r="G679" s="12">
        <v>44442</v>
      </c>
      <c r="H679" s="10">
        <v>36.36</v>
      </c>
      <c r="I679" s="12">
        <v>44442</v>
      </c>
      <c r="J679" s="10">
        <v>36.97</v>
      </c>
      <c r="K679" s="12">
        <v>44442</v>
      </c>
      <c r="L679" s="10">
        <v>22.05</v>
      </c>
      <c r="M679" s="12">
        <v>44442</v>
      </c>
      <c r="N679" s="10">
        <v>25.51</v>
      </c>
      <c r="O679" s="12">
        <v>44442</v>
      </c>
      <c r="P679" s="10">
        <v>19</v>
      </c>
      <c r="Q679" s="12">
        <v>44442</v>
      </c>
      <c r="R679" s="10">
        <v>27.83</v>
      </c>
      <c r="S679" s="12">
        <v>44442</v>
      </c>
      <c r="T679" s="10">
        <v>12.02</v>
      </c>
      <c r="U679" s="109">
        <v>44442</v>
      </c>
      <c r="V679" s="10">
        <v>15.59</v>
      </c>
      <c r="Y679" s="3"/>
    </row>
    <row r="680" spans="1:25">
      <c r="A680" s="12">
        <v>44446</v>
      </c>
      <c r="B680" s="10">
        <v>32.090000000000003</v>
      </c>
      <c r="C680" s="12">
        <v>44446</v>
      </c>
      <c r="D680" s="10">
        <v>31.390699999999999</v>
      </c>
      <c r="E680" s="12">
        <v>44446</v>
      </c>
      <c r="F680" s="10">
        <v>70.98</v>
      </c>
      <c r="G680" s="12">
        <v>44446</v>
      </c>
      <c r="H680" s="10">
        <v>36.770000000000003</v>
      </c>
      <c r="I680" s="12">
        <v>44446</v>
      </c>
      <c r="J680" s="10">
        <v>37.590000000000003</v>
      </c>
      <c r="K680" s="12">
        <v>44446</v>
      </c>
      <c r="L680" s="10">
        <v>21.99</v>
      </c>
      <c r="M680" s="12">
        <v>44446</v>
      </c>
      <c r="N680" s="10">
        <v>25.38</v>
      </c>
      <c r="O680" s="12">
        <v>44446</v>
      </c>
      <c r="P680" s="10">
        <v>18.989999999999998</v>
      </c>
      <c r="Q680" s="12">
        <v>44446</v>
      </c>
      <c r="R680" s="10">
        <v>27.82</v>
      </c>
      <c r="S680" s="12">
        <v>44446</v>
      </c>
      <c r="T680" s="10">
        <v>11.99</v>
      </c>
      <c r="U680" s="109">
        <v>44446</v>
      </c>
      <c r="V680" s="10">
        <v>15.81</v>
      </c>
      <c r="Y680" s="3"/>
    </row>
    <row r="681" spans="1:25">
      <c r="A681" s="12">
        <v>44447</v>
      </c>
      <c r="B681" s="10">
        <v>32.130000000000003</v>
      </c>
      <c r="C681" s="12">
        <v>44447</v>
      </c>
      <c r="D681" s="10">
        <v>31.309200000000001</v>
      </c>
      <c r="E681" s="12">
        <v>44447</v>
      </c>
      <c r="F681" s="10">
        <v>71.06</v>
      </c>
      <c r="G681" s="12">
        <v>44447</v>
      </c>
      <c r="H681" s="10">
        <v>36.51</v>
      </c>
      <c r="I681" s="12">
        <v>44447</v>
      </c>
      <c r="J681" s="10">
        <v>37.1</v>
      </c>
      <c r="K681" s="12">
        <v>44447</v>
      </c>
      <c r="L681" s="10">
        <v>22</v>
      </c>
      <c r="M681" s="12">
        <v>44447</v>
      </c>
      <c r="N681" s="10">
        <v>25.47</v>
      </c>
      <c r="O681" s="12">
        <v>44447</v>
      </c>
      <c r="P681" s="10">
        <v>19</v>
      </c>
      <c r="Q681" s="12">
        <v>44447</v>
      </c>
      <c r="R681" s="10">
        <v>27.83</v>
      </c>
      <c r="S681" s="12">
        <v>44447</v>
      </c>
      <c r="T681" s="10">
        <v>12.01</v>
      </c>
      <c r="U681" s="109">
        <v>44447</v>
      </c>
      <c r="V681" s="10">
        <v>15.71</v>
      </c>
      <c r="Y681" s="3"/>
    </row>
    <row r="682" spans="1:25">
      <c r="A682" s="12">
        <v>44448</v>
      </c>
      <c r="B682" s="10">
        <v>32.19</v>
      </c>
      <c r="C682" s="12">
        <v>44448</v>
      </c>
      <c r="D682" s="10">
        <v>31.239899999999999</v>
      </c>
      <c r="E682" s="12">
        <v>44448</v>
      </c>
      <c r="F682" s="10">
        <v>70.599999999999994</v>
      </c>
      <c r="G682" s="12">
        <v>44448</v>
      </c>
      <c r="H682" s="10">
        <v>36.42</v>
      </c>
      <c r="I682" s="12">
        <v>44448</v>
      </c>
      <c r="J682" s="10">
        <v>36.96</v>
      </c>
      <c r="K682" s="12">
        <v>44448</v>
      </c>
      <c r="L682" s="10">
        <v>22.07</v>
      </c>
      <c r="M682" s="12">
        <v>44448</v>
      </c>
      <c r="N682" s="10">
        <v>25.63</v>
      </c>
      <c r="O682" s="12">
        <v>44448</v>
      </c>
      <c r="P682" s="10">
        <v>19</v>
      </c>
      <c r="Q682" s="12">
        <v>44448</v>
      </c>
      <c r="R682" s="10">
        <v>27.83</v>
      </c>
      <c r="S682" s="12">
        <v>44448</v>
      </c>
      <c r="T682" s="10">
        <v>12.03</v>
      </c>
      <c r="U682" s="109">
        <v>44448</v>
      </c>
      <c r="V682" s="10">
        <v>15.59</v>
      </c>
      <c r="Y682" s="3"/>
    </row>
    <row r="683" spans="1:25">
      <c r="A683" s="12">
        <v>44449</v>
      </c>
      <c r="B683" s="10">
        <v>32.06</v>
      </c>
      <c r="C683" s="12">
        <v>44449</v>
      </c>
      <c r="D683" s="10">
        <v>31.111000000000001</v>
      </c>
      <c r="E683" s="12">
        <v>44449</v>
      </c>
      <c r="F683" s="10">
        <v>70.180000000000007</v>
      </c>
      <c r="G683" s="12">
        <v>44449</v>
      </c>
      <c r="H683" s="10">
        <v>36.4</v>
      </c>
      <c r="I683" s="12">
        <v>44449</v>
      </c>
      <c r="J683" s="10">
        <v>36.99</v>
      </c>
      <c r="K683" s="12">
        <v>44449</v>
      </c>
      <c r="L683" s="10">
        <v>21.98</v>
      </c>
      <c r="M683" s="12">
        <v>44449</v>
      </c>
      <c r="N683" s="10">
        <v>25.57</v>
      </c>
      <c r="O683" s="12">
        <v>44449</v>
      </c>
      <c r="P683" s="10">
        <v>19</v>
      </c>
      <c r="Q683" s="12">
        <v>44449</v>
      </c>
      <c r="R683" s="10">
        <v>27.8</v>
      </c>
      <c r="S683" s="12">
        <v>44449</v>
      </c>
      <c r="T683" s="10">
        <v>11.99</v>
      </c>
      <c r="U683" s="109">
        <v>44449</v>
      </c>
      <c r="V683" s="10">
        <v>15.64</v>
      </c>
      <c r="Y683" s="3"/>
    </row>
    <row r="684" spans="1:25">
      <c r="A684" s="12">
        <v>44452</v>
      </c>
      <c r="B684" s="10">
        <v>32.049999999999997</v>
      </c>
      <c r="C684" s="12">
        <v>44452</v>
      </c>
      <c r="D684" s="10">
        <v>31.162199999999999</v>
      </c>
      <c r="E684" s="12">
        <v>44452</v>
      </c>
      <c r="F684" s="10">
        <v>70.2</v>
      </c>
      <c r="G684" s="12">
        <v>44452</v>
      </c>
      <c r="H684" s="10">
        <v>36.61</v>
      </c>
      <c r="I684" s="12">
        <v>44452</v>
      </c>
      <c r="J684" s="10">
        <v>36.99</v>
      </c>
      <c r="K684" s="12">
        <v>44452</v>
      </c>
      <c r="L684" s="10">
        <v>22.01</v>
      </c>
      <c r="M684" s="12">
        <v>44452</v>
      </c>
      <c r="N684" s="10">
        <v>25.625</v>
      </c>
      <c r="O684" s="12">
        <v>44452</v>
      </c>
      <c r="P684" s="10">
        <v>18.96</v>
      </c>
      <c r="Q684" s="12">
        <v>44452</v>
      </c>
      <c r="R684" s="10">
        <v>27.82</v>
      </c>
      <c r="S684" s="12">
        <v>44452</v>
      </c>
      <c r="T684" s="10">
        <v>12</v>
      </c>
      <c r="U684" s="109">
        <v>44452</v>
      </c>
      <c r="V684" s="10">
        <v>15.61</v>
      </c>
      <c r="Y684" s="3"/>
    </row>
    <row r="685" spans="1:25">
      <c r="A685" s="12">
        <v>44453</v>
      </c>
      <c r="B685" s="10">
        <v>32.159999999999997</v>
      </c>
      <c r="C685" s="12">
        <v>44453</v>
      </c>
      <c r="D685" s="10">
        <v>31</v>
      </c>
      <c r="E685" s="12">
        <v>44453</v>
      </c>
      <c r="F685" s="10">
        <v>70.03</v>
      </c>
      <c r="G685" s="12">
        <v>44453</v>
      </c>
      <c r="H685" s="10">
        <v>36.590000000000003</v>
      </c>
      <c r="I685" s="12">
        <v>44453</v>
      </c>
      <c r="J685" s="10">
        <v>36.770000000000003</v>
      </c>
      <c r="K685" s="12">
        <v>44453</v>
      </c>
      <c r="L685" s="10">
        <v>22.07</v>
      </c>
      <c r="M685" s="12">
        <v>44453</v>
      </c>
      <c r="N685" s="10">
        <v>25.69</v>
      </c>
      <c r="O685" s="12">
        <v>44453</v>
      </c>
      <c r="P685" s="10">
        <v>19.010000000000002</v>
      </c>
      <c r="Q685" s="12">
        <v>44453</v>
      </c>
      <c r="R685" s="10">
        <v>27.83</v>
      </c>
      <c r="S685" s="12">
        <v>44453</v>
      </c>
      <c r="T685" s="10">
        <v>12.03</v>
      </c>
      <c r="U685" s="109">
        <v>44453</v>
      </c>
      <c r="V685" s="10">
        <v>15.57</v>
      </c>
      <c r="Y685" s="3"/>
    </row>
    <row r="686" spans="1:25">
      <c r="A686" s="12">
        <v>44454</v>
      </c>
      <c r="B686" s="10">
        <v>32.07</v>
      </c>
      <c r="C686" s="12">
        <v>44454</v>
      </c>
      <c r="D686" s="10">
        <v>31.21</v>
      </c>
      <c r="E686" s="12">
        <v>44454</v>
      </c>
      <c r="F686" s="10">
        <v>70.260000000000005</v>
      </c>
      <c r="G686" s="12">
        <v>44454</v>
      </c>
      <c r="H686" s="10">
        <v>36.479999999999997</v>
      </c>
      <c r="I686" s="12">
        <v>44454</v>
      </c>
      <c r="J686" s="10">
        <v>36.61</v>
      </c>
      <c r="K686" s="12">
        <v>44454</v>
      </c>
      <c r="L686" s="10">
        <v>21.99</v>
      </c>
      <c r="M686" s="12">
        <v>44454</v>
      </c>
      <c r="N686" s="10">
        <v>25.68</v>
      </c>
      <c r="O686" s="12">
        <v>44454</v>
      </c>
      <c r="P686" s="10">
        <v>19</v>
      </c>
      <c r="Q686" s="12">
        <v>44454</v>
      </c>
      <c r="R686" s="10">
        <v>27.81</v>
      </c>
      <c r="S686" s="12">
        <v>44454</v>
      </c>
      <c r="T686" s="10">
        <v>12</v>
      </c>
      <c r="U686" s="109">
        <v>44454</v>
      </c>
      <c r="V686" s="10">
        <v>15.5</v>
      </c>
      <c r="Y686" s="3"/>
    </row>
    <row r="687" spans="1:25">
      <c r="A687" s="12">
        <v>44455</v>
      </c>
      <c r="B687" s="10">
        <v>32.07</v>
      </c>
      <c r="C687" s="12">
        <v>44455</v>
      </c>
      <c r="D687" s="10">
        <v>31.08</v>
      </c>
      <c r="E687" s="12">
        <v>44455</v>
      </c>
      <c r="F687" s="10">
        <v>70.47</v>
      </c>
      <c r="G687" s="12">
        <v>44455</v>
      </c>
      <c r="H687" s="10">
        <v>36.619999999999997</v>
      </c>
      <c r="I687" s="12">
        <v>44455</v>
      </c>
      <c r="J687" s="10">
        <v>36.32</v>
      </c>
      <c r="K687" s="12">
        <v>44455</v>
      </c>
      <c r="L687" s="10">
        <v>21.98</v>
      </c>
      <c r="M687" s="12">
        <v>44455</v>
      </c>
      <c r="N687" s="10">
        <v>25.64</v>
      </c>
      <c r="O687" s="12">
        <v>44455</v>
      </c>
      <c r="P687" s="10">
        <v>19.02</v>
      </c>
      <c r="Q687" s="12">
        <v>44455</v>
      </c>
      <c r="R687" s="10">
        <v>27.78</v>
      </c>
      <c r="S687" s="12">
        <v>44455</v>
      </c>
      <c r="T687" s="10">
        <v>11.99</v>
      </c>
      <c r="U687" s="109">
        <v>44455</v>
      </c>
      <c r="V687" s="10">
        <v>15.4</v>
      </c>
      <c r="Y687" s="3"/>
    </row>
    <row r="688" spans="1:25">
      <c r="A688" s="12">
        <v>44456</v>
      </c>
      <c r="B688" s="10">
        <v>31.95</v>
      </c>
      <c r="C688" s="12">
        <v>44456</v>
      </c>
      <c r="D688" s="10">
        <v>30.880400000000002</v>
      </c>
      <c r="E688" s="12">
        <v>44456</v>
      </c>
      <c r="F688" s="10">
        <v>70.180000000000007</v>
      </c>
      <c r="G688" s="12">
        <v>44456</v>
      </c>
      <c r="H688" s="10">
        <v>36.33</v>
      </c>
      <c r="I688" s="12">
        <v>44456</v>
      </c>
      <c r="J688" s="10">
        <v>36.39</v>
      </c>
      <c r="K688" s="12">
        <v>44456</v>
      </c>
      <c r="L688" s="10">
        <v>21.91</v>
      </c>
      <c r="M688" s="12">
        <v>44456</v>
      </c>
      <c r="N688" s="10">
        <v>25.58</v>
      </c>
      <c r="O688" s="12">
        <v>44456</v>
      </c>
      <c r="P688" s="10">
        <v>19.02</v>
      </c>
      <c r="Q688" s="12">
        <v>44456</v>
      </c>
      <c r="R688" s="10">
        <v>27.78</v>
      </c>
      <c r="S688" s="12">
        <v>44456</v>
      </c>
      <c r="T688" s="10">
        <v>11.95</v>
      </c>
      <c r="U688" s="109">
        <v>44456</v>
      </c>
      <c r="V688" s="10">
        <v>15.38</v>
      </c>
      <c r="Y688" s="3"/>
    </row>
    <row r="689" spans="1:25">
      <c r="A689" s="12">
        <v>44459</v>
      </c>
      <c r="B689" s="10">
        <v>32.049999999999997</v>
      </c>
      <c r="C689" s="12">
        <v>44459</v>
      </c>
      <c r="D689" s="10">
        <v>30.398900000000001</v>
      </c>
      <c r="E689" s="12">
        <v>44459</v>
      </c>
      <c r="F689" s="10">
        <v>69.38</v>
      </c>
      <c r="G689" s="12">
        <v>44459</v>
      </c>
      <c r="H689" s="10">
        <v>35.82</v>
      </c>
      <c r="I689" s="12">
        <v>44459</v>
      </c>
      <c r="J689" s="10">
        <v>35.590000000000003</v>
      </c>
      <c r="K689" s="12">
        <v>44459</v>
      </c>
      <c r="L689" s="10">
        <v>21.99</v>
      </c>
      <c r="M689" s="12">
        <v>44459</v>
      </c>
      <c r="N689" s="10">
        <v>25.64</v>
      </c>
      <c r="O689" s="12">
        <v>44459</v>
      </c>
      <c r="P689" s="10">
        <v>18.96</v>
      </c>
      <c r="Q689" s="12">
        <v>44459</v>
      </c>
      <c r="R689" s="10">
        <v>27.79</v>
      </c>
      <c r="S689" s="12">
        <v>44459</v>
      </c>
      <c r="T689" s="10">
        <v>11.99</v>
      </c>
      <c r="U689" s="109">
        <v>44459</v>
      </c>
      <c r="V689" s="10">
        <v>14.87</v>
      </c>
      <c r="Y689" s="3"/>
    </row>
    <row r="690" spans="1:25">
      <c r="A690" s="12">
        <v>44460</v>
      </c>
      <c r="B690" s="10">
        <v>32.020000000000003</v>
      </c>
      <c r="C690" s="12">
        <v>44460</v>
      </c>
      <c r="D690" s="10">
        <v>30.5486</v>
      </c>
      <c r="E690" s="12">
        <v>44460</v>
      </c>
      <c r="F690" s="10">
        <v>69.319999999999993</v>
      </c>
      <c r="G690" s="12">
        <v>44460</v>
      </c>
      <c r="H690" s="10">
        <v>36.15</v>
      </c>
      <c r="I690" s="12">
        <v>44460</v>
      </c>
      <c r="J690" s="10">
        <v>35.86</v>
      </c>
      <c r="K690" s="12">
        <v>44460</v>
      </c>
      <c r="L690" s="10">
        <v>21.96</v>
      </c>
      <c r="M690" s="12">
        <v>44460</v>
      </c>
      <c r="N690" s="10">
        <v>25.66</v>
      </c>
      <c r="O690" s="12">
        <v>44460</v>
      </c>
      <c r="P690" s="10">
        <v>19.02</v>
      </c>
      <c r="Q690" s="12">
        <v>44460</v>
      </c>
      <c r="R690" s="10">
        <v>27.79</v>
      </c>
      <c r="S690" s="12">
        <v>44460</v>
      </c>
      <c r="T690" s="10">
        <v>11.98</v>
      </c>
      <c r="U690" s="109">
        <v>44460</v>
      </c>
      <c r="V690" s="10">
        <v>14.96</v>
      </c>
      <c r="Y690" s="3"/>
    </row>
    <row r="691" spans="1:25">
      <c r="A691" s="12">
        <v>44461</v>
      </c>
      <c r="B691" s="10">
        <v>32.090000000000003</v>
      </c>
      <c r="C691" s="12">
        <v>44461</v>
      </c>
      <c r="D691" s="10">
        <v>30.779599999999999</v>
      </c>
      <c r="E691" s="12">
        <v>44461</v>
      </c>
      <c r="F691" s="10">
        <v>69.64</v>
      </c>
      <c r="G691" s="12">
        <v>44461</v>
      </c>
      <c r="H691" s="10">
        <v>36.19</v>
      </c>
      <c r="I691" s="12">
        <v>44461</v>
      </c>
      <c r="J691" s="10">
        <v>36.15</v>
      </c>
      <c r="K691" s="12">
        <v>44461</v>
      </c>
      <c r="L691" s="10">
        <v>22</v>
      </c>
      <c r="M691" s="12">
        <v>44461</v>
      </c>
      <c r="N691" s="10">
        <v>25.73</v>
      </c>
      <c r="O691" s="12">
        <v>44461</v>
      </c>
      <c r="P691" s="10">
        <v>19</v>
      </c>
      <c r="Q691" s="12">
        <v>44461</v>
      </c>
      <c r="R691" s="10">
        <v>27.79</v>
      </c>
      <c r="S691" s="12">
        <v>44461</v>
      </c>
      <c r="T691" s="10">
        <v>12</v>
      </c>
      <c r="U691" s="109">
        <v>44461</v>
      </c>
      <c r="V691" s="10">
        <v>15.02</v>
      </c>
      <c r="Y691" s="3"/>
    </row>
    <row r="692" spans="1:25">
      <c r="A692" s="12">
        <v>44462</v>
      </c>
      <c r="B692" s="10">
        <v>31.88</v>
      </c>
      <c r="C692" s="12">
        <v>44462</v>
      </c>
      <c r="D692" s="10">
        <v>30.91</v>
      </c>
      <c r="E692" s="12">
        <v>44462</v>
      </c>
      <c r="F692" s="10">
        <v>69.89</v>
      </c>
      <c r="G692" s="12">
        <v>44462</v>
      </c>
      <c r="H692" s="10">
        <v>36.28</v>
      </c>
      <c r="I692" s="12">
        <v>44462</v>
      </c>
      <c r="J692" s="10">
        <v>36.15</v>
      </c>
      <c r="K692" s="12">
        <v>44462</v>
      </c>
      <c r="L692" s="10">
        <v>21.88</v>
      </c>
      <c r="M692" s="12">
        <v>44462</v>
      </c>
      <c r="N692" s="10">
        <v>25.55</v>
      </c>
      <c r="O692" s="12">
        <v>44462</v>
      </c>
      <c r="P692" s="10">
        <v>19.02</v>
      </c>
      <c r="Q692" s="12">
        <v>44462</v>
      </c>
      <c r="R692" s="10">
        <v>27.75</v>
      </c>
      <c r="S692" s="12">
        <v>44462</v>
      </c>
      <c r="T692" s="10">
        <v>11.92</v>
      </c>
      <c r="U692" s="109">
        <v>44462</v>
      </c>
      <c r="V692" s="10">
        <v>15.06</v>
      </c>
      <c r="Y692" s="3"/>
    </row>
    <row r="693" spans="1:25">
      <c r="A693" s="12">
        <v>44463</v>
      </c>
      <c r="B693" s="10">
        <v>31.71</v>
      </c>
      <c r="C693" s="12">
        <v>44463</v>
      </c>
      <c r="D693" s="10">
        <v>30.82</v>
      </c>
      <c r="E693" s="12">
        <v>44463</v>
      </c>
      <c r="F693" s="10">
        <v>70.010000000000005</v>
      </c>
      <c r="G693" s="12">
        <v>44463</v>
      </c>
      <c r="H693" s="10">
        <v>35.9</v>
      </c>
      <c r="I693" s="12">
        <v>44463</v>
      </c>
      <c r="J693" s="10">
        <v>35.74</v>
      </c>
      <c r="K693" s="12">
        <v>44463</v>
      </c>
      <c r="L693" s="10">
        <v>21.72</v>
      </c>
      <c r="M693" s="12">
        <v>44463</v>
      </c>
      <c r="N693" s="10">
        <v>25.45</v>
      </c>
      <c r="O693" s="12">
        <v>44463</v>
      </c>
      <c r="P693" s="10">
        <v>18.899999999999999</v>
      </c>
      <c r="Q693" s="12">
        <v>44463</v>
      </c>
      <c r="R693" s="10">
        <v>27.69</v>
      </c>
      <c r="S693" s="12">
        <v>44463</v>
      </c>
      <c r="T693" s="10">
        <v>11.88</v>
      </c>
      <c r="U693" s="109">
        <v>44463</v>
      </c>
      <c r="V693" s="10">
        <v>14.95</v>
      </c>
      <c r="Y693" s="3"/>
    </row>
    <row r="694" spans="1:25">
      <c r="A694" s="12">
        <v>44466</v>
      </c>
      <c r="B694" s="10">
        <v>31.67</v>
      </c>
      <c r="C694" s="12">
        <v>44466</v>
      </c>
      <c r="D694" s="10">
        <v>30.9361</v>
      </c>
      <c r="E694" s="12">
        <v>44466</v>
      </c>
      <c r="F694" s="10">
        <v>69.650000000000006</v>
      </c>
      <c r="G694" s="12">
        <v>44466</v>
      </c>
      <c r="H694" s="10">
        <v>35.81</v>
      </c>
      <c r="I694" s="12">
        <v>44466</v>
      </c>
      <c r="J694" s="10">
        <v>35.86</v>
      </c>
      <c r="K694" s="12">
        <v>44466</v>
      </c>
      <c r="L694" s="10">
        <v>21.75</v>
      </c>
      <c r="M694" s="12">
        <v>44466</v>
      </c>
      <c r="N694" s="10">
        <v>25.42</v>
      </c>
      <c r="O694" s="12">
        <v>44466</v>
      </c>
      <c r="P694" s="10">
        <v>18.91</v>
      </c>
      <c r="Q694" s="12">
        <v>44466</v>
      </c>
      <c r="R694" s="10">
        <v>27.67</v>
      </c>
      <c r="S694" s="12">
        <v>44466</v>
      </c>
      <c r="T694" s="10">
        <v>11.87</v>
      </c>
      <c r="U694" s="109">
        <v>44466</v>
      </c>
      <c r="V694" s="10">
        <v>14.93</v>
      </c>
      <c r="Y694" s="3"/>
    </row>
    <row r="695" spans="1:25">
      <c r="A695" s="12">
        <v>44467</v>
      </c>
      <c r="B695" s="10">
        <v>31.56</v>
      </c>
      <c r="C695" s="12">
        <v>44467</v>
      </c>
      <c r="D695" s="10">
        <v>30.5307</v>
      </c>
      <c r="E695" s="12">
        <v>44467</v>
      </c>
      <c r="F695" s="10">
        <v>68.56</v>
      </c>
      <c r="G695" s="12">
        <v>44467</v>
      </c>
      <c r="H695" s="10">
        <v>35.1</v>
      </c>
      <c r="I695" s="12">
        <v>44467</v>
      </c>
      <c r="J695" s="10">
        <v>35.56</v>
      </c>
      <c r="K695" s="12">
        <v>44467</v>
      </c>
      <c r="L695" s="10">
        <v>21.68</v>
      </c>
      <c r="M695" s="12">
        <v>44467</v>
      </c>
      <c r="N695" s="10">
        <v>25.17</v>
      </c>
      <c r="O695" s="12">
        <v>44467</v>
      </c>
      <c r="P695" s="10">
        <v>18.760000000000002</v>
      </c>
      <c r="Q695" s="12">
        <v>44467</v>
      </c>
      <c r="R695" s="10">
        <v>27.67</v>
      </c>
      <c r="S695" s="12">
        <v>44467</v>
      </c>
      <c r="T695" s="10">
        <v>11.83</v>
      </c>
      <c r="U695" s="109">
        <v>44467</v>
      </c>
      <c r="V695" s="10">
        <v>14.75</v>
      </c>
      <c r="Y695" s="3"/>
    </row>
    <row r="696" spans="1:25">
      <c r="A696" s="12">
        <v>44468</v>
      </c>
      <c r="B696" s="10">
        <v>31.52</v>
      </c>
      <c r="C696" s="12">
        <v>44468</v>
      </c>
      <c r="D696" s="10">
        <v>30.5458</v>
      </c>
      <c r="E696" s="12">
        <v>44468</v>
      </c>
      <c r="F696" s="10">
        <v>69.06</v>
      </c>
      <c r="G696" s="12">
        <v>44468</v>
      </c>
      <c r="H696" s="10">
        <v>35.26</v>
      </c>
      <c r="I696" s="12">
        <v>44468</v>
      </c>
      <c r="J696" s="10">
        <v>35.340000000000003</v>
      </c>
      <c r="K696" s="12">
        <v>44468</v>
      </c>
      <c r="L696" s="10">
        <v>21.66</v>
      </c>
      <c r="M696" s="12">
        <v>44468</v>
      </c>
      <c r="N696" s="10">
        <v>25.15</v>
      </c>
      <c r="O696" s="12">
        <v>44468</v>
      </c>
      <c r="P696" s="10">
        <v>18.809999999999999</v>
      </c>
      <c r="Q696" s="12">
        <v>44468</v>
      </c>
      <c r="R696" s="10">
        <v>27.64</v>
      </c>
      <c r="S696" s="12">
        <v>44468</v>
      </c>
      <c r="T696" s="10">
        <v>11.82</v>
      </c>
      <c r="U696" s="109">
        <v>44468</v>
      </c>
      <c r="V696" s="10">
        <v>14.78</v>
      </c>
      <c r="Y696" s="3"/>
    </row>
    <row r="697" spans="1:25">
      <c r="A697" s="12">
        <v>44469</v>
      </c>
      <c r="B697" s="10">
        <v>31.5</v>
      </c>
      <c r="C697" s="12">
        <v>44469</v>
      </c>
      <c r="D697" s="10">
        <v>30.37</v>
      </c>
      <c r="E697" s="12">
        <v>44469</v>
      </c>
      <c r="F697" s="10">
        <v>67.760000000000005</v>
      </c>
      <c r="G697" s="12">
        <v>44469</v>
      </c>
      <c r="H697" s="10">
        <v>34.86</v>
      </c>
      <c r="I697" s="12">
        <v>44469</v>
      </c>
      <c r="J697" s="10">
        <v>35.46</v>
      </c>
      <c r="K697" s="12">
        <v>44469</v>
      </c>
      <c r="L697" s="10">
        <v>21.65</v>
      </c>
      <c r="M697" s="12">
        <v>44469</v>
      </c>
      <c r="N697" s="10">
        <v>25.08</v>
      </c>
      <c r="O697" s="12">
        <v>44469</v>
      </c>
      <c r="P697" s="10">
        <v>18.82</v>
      </c>
      <c r="Q697" s="12">
        <v>44469</v>
      </c>
      <c r="R697" s="10">
        <v>27.65</v>
      </c>
      <c r="S697" s="12">
        <v>44469</v>
      </c>
      <c r="T697" s="10">
        <v>11.8</v>
      </c>
      <c r="U697" s="109">
        <v>44469</v>
      </c>
      <c r="V697" s="10">
        <v>14.68</v>
      </c>
      <c r="Y697" s="3"/>
    </row>
    <row r="698" spans="1:25">
      <c r="A698" s="12">
        <v>44470</v>
      </c>
      <c r="B698" s="10">
        <v>31.59</v>
      </c>
      <c r="C698" s="12">
        <v>44470</v>
      </c>
      <c r="D698" s="10">
        <v>30.516300000000001</v>
      </c>
      <c r="E698" s="12">
        <v>44470</v>
      </c>
      <c r="F698" s="10">
        <v>68.34</v>
      </c>
      <c r="G698" s="12">
        <v>44470</v>
      </c>
      <c r="H698" s="10">
        <v>34.9</v>
      </c>
      <c r="I698" s="12">
        <v>44470</v>
      </c>
      <c r="J698" s="10">
        <v>35.33</v>
      </c>
      <c r="K698" s="12">
        <v>44470</v>
      </c>
      <c r="L698" s="10">
        <v>21.71</v>
      </c>
      <c r="M698" s="12">
        <v>44470</v>
      </c>
      <c r="N698" s="10">
        <v>25.26</v>
      </c>
      <c r="O698" s="12">
        <v>44470</v>
      </c>
      <c r="P698" s="10">
        <v>18.82</v>
      </c>
      <c r="Q698" s="12">
        <v>44470</v>
      </c>
      <c r="R698" s="10">
        <v>27.65</v>
      </c>
      <c r="S698" s="12">
        <v>44470</v>
      </c>
      <c r="T698" s="10">
        <v>11.83</v>
      </c>
      <c r="U698" s="109">
        <v>44470</v>
      </c>
      <c r="V698" s="10">
        <v>14.69</v>
      </c>
      <c r="Y698" s="3"/>
    </row>
    <row r="699" spans="1:25">
      <c r="A699" s="12">
        <v>44473</v>
      </c>
      <c r="B699" s="10">
        <v>31.6</v>
      </c>
      <c r="C699" s="12">
        <v>44473</v>
      </c>
      <c r="D699" s="10">
        <v>30.4</v>
      </c>
      <c r="E699" s="12">
        <v>44473</v>
      </c>
      <c r="F699" s="10">
        <v>67.180000000000007</v>
      </c>
      <c r="G699" s="12">
        <v>44473</v>
      </c>
      <c r="H699" s="10">
        <v>34.43</v>
      </c>
      <c r="I699" s="12">
        <v>44473</v>
      </c>
      <c r="J699" s="10">
        <v>34.56</v>
      </c>
      <c r="K699" s="12">
        <v>44473</v>
      </c>
      <c r="L699" s="10">
        <v>21.7</v>
      </c>
      <c r="M699" s="12">
        <v>44473</v>
      </c>
      <c r="N699" s="10">
        <v>25.23</v>
      </c>
      <c r="O699" s="12">
        <v>44473</v>
      </c>
      <c r="P699" s="10">
        <v>18.8</v>
      </c>
      <c r="Q699" s="12">
        <v>44473</v>
      </c>
      <c r="R699" s="10">
        <v>27.68</v>
      </c>
      <c r="S699" s="12">
        <v>44473</v>
      </c>
      <c r="T699" s="10">
        <v>11.82</v>
      </c>
      <c r="U699" s="109">
        <v>44473</v>
      </c>
      <c r="V699" s="10">
        <v>14.36</v>
      </c>
      <c r="Y699" s="3"/>
    </row>
    <row r="700" spans="1:25">
      <c r="A700" s="12">
        <v>44474</v>
      </c>
      <c r="B700" s="10">
        <v>31.5</v>
      </c>
      <c r="C700" s="12">
        <v>44474</v>
      </c>
      <c r="D700" s="10">
        <v>30.604800000000001</v>
      </c>
      <c r="E700" s="12">
        <v>44474</v>
      </c>
      <c r="F700" s="10">
        <v>67.86</v>
      </c>
      <c r="G700" s="12">
        <v>44474</v>
      </c>
      <c r="H700" s="10">
        <v>34.6</v>
      </c>
      <c r="I700" s="12">
        <v>44474</v>
      </c>
      <c r="J700" s="10">
        <v>34.89</v>
      </c>
      <c r="K700" s="12">
        <v>44474</v>
      </c>
      <c r="L700" s="10">
        <v>21.65</v>
      </c>
      <c r="M700" s="12">
        <v>44474</v>
      </c>
      <c r="N700" s="10">
        <v>25.13</v>
      </c>
      <c r="O700" s="12">
        <v>44474</v>
      </c>
      <c r="P700" s="10">
        <v>18.760000000000002</v>
      </c>
      <c r="Q700" s="12">
        <v>44474</v>
      </c>
      <c r="R700" s="10">
        <v>27.66</v>
      </c>
      <c r="S700" s="12">
        <v>44474</v>
      </c>
      <c r="T700" s="10">
        <v>11.79</v>
      </c>
      <c r="U700" s="109">
        <v>44474</v>
      </c>
      <c r="V700" s="10">
        <v>14.51</v>
      </c>
      <c r="Y700" s="3"/>
    </row>
    <row r="701" spans="1:25">
      <c r="A701" s="12">
        <v>44475</v>
      </c>
      <c r="B701" s="10">
        <v>31.57</v>
      </c>
      <c r="C701" s="12">
        <v>44475</v>
      </c>
      <c r="D701" s="10">
        <v>30.647300000000001</v>
      </c>
      <c r="E701" s="12">
        <v>44475</v>
      </c>
      <c r="F701" s="10">
        <v>68.19</v>
      </c>
      <c r="G701" s="12">
        <v>44475</v>
      </c>
      <c r="H701" s="10">
        <v>34.43</v>
      </c>
      <c r="I701" s="12">
        <v>44475</v>
      </c>
      <c r="J701" s="10">
        <v>34.74</v>
      </c>
      <c r="K701" s="12">
        <v>44475</v>
      </c>
      <c r="L701" s="10">
        <v>21.67</v>
      </c>
      <c r="M701" s="12">
        <v>44475</v>
      </c>
      <c r="N701" s="10">
        <v>25.12</v>
      </c>
      <c r="O701" s="12">
        <v>44475</v>
      </c>
      <c r="P701" s="10">
        <v>18.8</v>
      </c>
      <c r="Q701" s="12">
        <v>44475</v>
      </c>
      <c r="R701" s="10">
        <v>27.66</v>
      </c>
      <c r="S701" s="12">
        <v>44475</v>
      </c>
      <c r="T701" s="10">
        <v>11.81</v>
      </c>
      <c r="U701" s="109">
        <v>44475</v>
      </c>
      <c r="V701" s="10">
        <v>14.4</v>
      </c>
      <c r="Y701" s="3"/>
    </row>
    <row r="702" spans="1:25">
      <c r="A702" s="12">
        <v>44476</v>
      </c>
      <c r="B702" s="10">
        <v>31.45</v>
      </c>
      <c r="C702" s="12">
        <v>44476</v>
      </c>
      <c r="D702" s="10">
        <v>30.977599999999999</v>
      </c>
      <c r="E702" s="12">
        <v>44476</v>
      </c>
      <c r="F702" s="10">
        <v>68.540000000000006</v>
      </c>
      <c r="G702" s="12">
        <v>44476</v>
      </c>
      <c r="H702" s="10">
        <v>34.5</v>
      </c>
      <c r="I702" s="12">
        <v>44476</v>
      </c>
      <c r="J702" s="10">
        <v>35.299999999999997</v>
      </c>
      <c r="K702" s="12">
        <v>44476</v>
      </c>
      <c r="L702" s="10">
        <v>21.63</v>
      </c>
      <c r="M702" s="12">
        <v>44476</v>
      </c>
      <c r="N702" s="10">
        <v>25.02</v>
      </c>
      <c r="O702" s="12">
        <v>44476</v>
      </c>
      <c r="P702" s="10">
        <v>18.760000000000002</v>
      </c>
      <c r="Q702" s="12">
        <v>44476</v>
      </c>
      <c r="R702" s="10">
        <v>27.64</v>
      </c>
      <c r="S702" s="12">
        <v>44476</v>
      </c>
      <c r="T702" s="10">
        <v>11.77</v>
      </c>
      <c r="U702" s="109">
        <v>44476</v>
      </c>
      <c r="V702" s="10">
        <v>14.56</v>
      </c>
      <c r="Y702" s="3"/>
    </row>
    <row r="703" spans="1:25">
      <c r="A703" s="12">
        <v>44477</v>
      </c>
      <c r="B703" s="10">
        <v>31.32</v>
      </c>
      <c r="C703" s="12">
        <v>44477</v>
      </c>
      <c r="D703" s="10">
        <v>31.01</v>
      </c>
      <c r="E703" s="12">
        <v>44477</v>
      </c>
      <c r="F703" s="10">
        <v>68.040000000000006</v>
      </c>
      <c r="G703" s="12">
        <v>44477</v>
      </c>
      <c r="H703" s="10">
        <v>34.32</v>
      </c>
      <c r="I703" s="12">
        <v>44477</v>
      </c>
      <c r="J703" s="10">
        <v>35.24</v>
      </c>
      <c r="K703" s="12">
        <v>44477</v>
      </c>
      <c r="L703" s="10">
        <v>21.55</v>
      </c>
      <c r="M703" s="12">
        <v>44477</v>
      </c>
      <c r="N703" s="10">
        <v>24.92</v>
      </c>
      <c r="O703" s="12">
        <v>44477</v>
      </c>
      <c r="P703" s="10">
        <v>18.649999999999999</v>
      </c>
      <c r="Q703" s="12">
        <v>44477</v>
      </c>
      <c r="R703" s="10">
        <v>27.57</v>
      </c>
      <c r="S703" s="12">
        <v>44477</v>
      </c>
      <c r="T703" s="10">
        <v>11.72</v>
      </c>
      <c r="U703" s="109">
        <v>44477</v>
      </c>
      <c r="V703" s="10">
        <v>14.41</v>
      </c>
      <c r="Y703" s="3"/>
    </row>
    <row r="704" spans="1:25">
      <c r="A704" s="12">
        <v>44481</v>
      </c>
      <c r="B704" s="10">
        <v>31.29</v>
      </c>
      <c r="C704" s="12">
        <v>44481</v>
      </c>
      <c r="D704" s="10">
        <v>30.999199999999998</v>
      </c>
      <c r="E704" s="12">
        <v>44481</v>
      </c>
      <c r="F704" s="10">
        <v>67.31</v>
      </c>
      <c r="G704" s="12">
        <v>44481</v>
      </c>
      <c r="H704" s="10">
        <v>34.159999999999997</v>
      </c>
      <c r="I704" s="12">
        <v>44481</v>
      </c>
      <c r="J704" s="10">
        <v>34.93</v>
      </c>
      <c r="K704" s="12">
        <v>44481</v>
      </c>
      <c r="L704" s="10">
        <v>21.54</v>
      </c>
      <c r="M704" s="12">
        <v>44481</v>
      </c>
      <c r="N704" s="10">
        <v>25.01</v>
      </c>
      <c r="O704" s="12">
        <v>44481</v>
      </c>
      <c r="P704" s="10">
        <v>18.670000000000002</v>
      </c>
      <c r="Q704" s="12">
        <v>44481</v>
      </c>
      <c r="R704" s="10">
        <v>27.54</v>
      </c>
      <c r="S704" s="12">
        <v>44481</v>
      </c>
      <c r="T704" s="10">
        <v>11.72</v>
      </c>
      <c r="U704" s="109">
        <v>44481</v>
      </c>
      <c r="V704" s="10">
        <v>14.32</v>
      </c>
      <c r="Y704" s="3"/>
    </row>
    <row r="705" spans="1:25">
      <c r="A705" s="12">
        <v>44482</v>
      </c>
      <c r="B705" s="10">
        <v>31.32</v>
      </c>
      <c r="C705" s="12">
        <v>44482</v>
      </c>
      <c r="D705" s="10">
        <v>31.239699999999999</v>
      </c>
      <c r="E705" s="12">
        <v>44482</v>
      </c>
      <c r="F705" s="10">
        <v>67.459999999999994</v>
      </c>
      <c r="G705" s="12">
        <v>44482</v>
      </c>
      <c r="H705" s="10">
        <v>34.51</v>
      </c>
      <c r="I705" s="12">
        <v>44482</v>
      </c>
      <c r="J705" s="10">
        <v>35.380000000000003</v>
      </c>
      <c r="K705" s="12">
        <v>44482</v>
      </c>
      <c r="L705" s="10">
        <v>21.56</v>
      </c>
      <c r="M705" s="12">
        <v>44482</v>
      </c>
      <c r="N705" s="10">
        <v>25.13</v>
      </c>
      <c r="O705" s="12">
        <v>44482</v>
      </c>
      <c r="P705" s="10">
        <v>18.78</v>
      </c>
      <c r="Q705" s="12">
        <v>44482</v>
      </c>
      <c r="R705" s="10">
        <v>27.52</v>
      </c>
      <c r="S705" s="12">
        <v>44482</v>
      </c>
      <c r="T705" s="10">
        <v>11.73</v>
      </c>
      <c r="U705" s="109">
        <v>44482</v>
      </c>
      <c r="V705" s="10">
        <v>14.49</v>
      </c>
      <c r="Y705" s="3"/>
    </row>
    <row r="706" spans="1:25">
      <c r="A706" s="12">
        <v>44483</v>
      </c>
      <c r="B706" s="10">
        <v>31.53</v>
      </c>
      <c r="C706" s="12">
        <v>44483</v>
      </c>
      <c r="D706" s="10">
        <v>31.543199999999999</v>
      </c>
      <c r="E706" s="12">
        <v>44483</v>
      </c>
      <c r="F706" s="10">
        <v>68.239999999999995</v>
      </c>
      <c r="G706" s="12">
        <v>44483</v>
      </c>
      <c r="H706" s="10">
        <v>34.64</v>
      </c>
      <c r="I706" s="12">
        <v>44483</v>
      </c>
      <c r="J706" s="10">
        <v>35.42</v>
      </c>
      <c r="K706" s="12">
        <v>44483</v>
      </c>
      <c r="L706" s="10">
        <v>21.63</v>
      </c>
      <c r="M706" s="12">
        <v>44483</v>
      </c>
      <c r="N706" s="10">
        <v>25.24</v>
      </c>
      <c r="O706" s="12">
        <v>44483</v>
      </c>
      <c r="P706" s="10">
        <v>18.829999999999998</v>
      </c>
      <c r="Q706" s="12">
        <v>44483</v>
      </c>
      <c r="R706" s="10">
        <v>27.57</v>
      </c>
      <c r="S706" s="12">
        <v>44483</v>
      </c>
      <c r="T706" s="10">
        <v>11.79</v>
      </c>
      <c r="U706" s="109">
        <v>44483</v>
      </c>
      <c r="V706" s="10">
        <v>14.54</v>
      </c>
      <c r="Y706" s="3"/>
    </row>
    <row r="707" spans="1:25">
      <c r="A707" s="12">
        <v>44484</v>
      </c>
      <c r="B707" s="10">
        <v>31.48</v>
      </c>
      <c r="C707" s="12">
        <v>44484</v>
      </c>
      <c r="D707" s="10">
        <v>31.759</v>
      </c>
      <c r="E707" s="12">
        <v>44484</v>
      </c>
      <c r="F707" s="10">
        <v>68.75</v>
      </c>
      <c r="G707" s="12">
        <v>44484</v>
      </c>
      <c r="H707" s="10">
        <v>34.94</v>
      </c>
      <c r="I707" s="12">
        <v>44484</v>
      </c>
      <c r="J707" s="10">
        <v>35.72</v>
      </c>
      <c r="K707" s="12">
        <v>44484</v>
      </c>
      <c r="L707" s="10">
        <v>21.57</v>
      </c>
      <c r="M707" s="12">
        <v>44484</v>
      </c>
      <c r="N707" s="10">
        <v>25.15</v>
      </c>
      <c r="O707" s="12">
        <v>44484</v>
      </c>
      <c r="P707" s="10">
        <v>18.78</v>
      </c>
      <c r="Q707" s="12">
        <v>44484</v>
      </c>
      <c r="R707" s="10">
        <v>27.54</v>
      </c>
      <c r="S707" s="12">
        <v>44484</v>
      </c>
      <c r="T707" s="10">
        <v>11.76</v>
      </c>
      <c r="U707" s="109">
        <v>44484</v>
      </c>
      <c r="V707" s="10">
        <v>14.69</v>
      </c>
      <c r="Y707" s="3"/>
    </row>
    <row r="708" spans="1:25">
      <c r="A708" s="12">
        <v>44487</v>
      </c>
      <c r="B708" s="10">
        <v>31.47</v>
      </c>
      <c r="C708" s="12">
        <v>44487</v>
      </c>
      <c r="D708" s="10">
        <v>31.87</v>
      </c>
      <c r="E708" s="12">
        <v>44487</v>
      </c>
      <c r="F708" s="10">
        <v>69.010000000000005</v>
      </c>
      <c r="G708" s="12">
        <v>44487</v>
      </c>
      <c r="H708" s="10">
        <v>34.75</v>
      </c>
      <c r="I708" s="12">
        <v>44487</v>
      </c>
      <c r="J708" s="10">
        <v>35.64</v>
      </c>
      <c r="K708" s="12">
        <v>44487</v>
      </c>
      <c r="L708" s="10">
        <v>21.59</v>
      </c>
      <c r="M708" s="12">
        <v>44487</v>
      </c>
      <c r="N708" s="10">
        <v>25.18</v>
      </c>
      <c r="O708" s="12">
        <v>44487</v>
      </c>
      <c r="P708" s="10">
        <v>18.809999999999999</v>
      </c>
      <c r="Q708" s="12">
        <v>44487</v>
      </c>
      <c r="R708" s="10">
        <v>27.52</v>
      </c>
      <c r="S708" s="12">
        <v>44487</v>
      </c>
      <c r="T708" s="10">
        <v>11.76</v>
      </c>
      <c r="U708" s="109">
        <v>44487</v>
      </c>
      <c r="V708" s="10">
        <v>14.73</v>
      </c>
      <c r="Y708" s="3"/>
    </row>
    <row r="709" spans="1:25">
      <c r="A709" s="12">
        <v>44488</v>
      </c>
      <c r="B709" s="10">
        <v>31.38</v>
      </c>
      <c r="C709" s="12">
        <v>44488</v>
      </c>
      <c r="D709" s="10">
        <v>32.01</v>
      </c>
      <c r="E709" s="12">
        <v>44488</v>
      </c>
      <c r="F709" s="10">
        <v>69.430000000000007</v>
      </c>
      <c r="G709" s="12">
        <v>44488</v>
      </c>
      <c r="H709" s="10">
        <v>34.950000000000003</v>
      </c>
      <c r="I709" s="12">
        <v>44488</v>
      </c>
      <c r="J709" s="10">
        <v>36.08</v>
      </c>
      <c r="K709" s="12">
        <v>44488</v>
      </c>
      <c r="L709" s="10">
        <v>21.57</v>
      </c>
      <c r="M709" s="12">
        <v>44488</v>
      </c>
      <c r="N709" s="10">
        <v>25.02</v>
      </c>
      <c r="O709" s="12">
        <v>44488</v>
      </c>
      <c r="P709" s="10">
        <v>18.829999999999998</v>
      </c>
      <c r="Q709" s="12">
        <v>44488</v>
      </c>
      <c r="R709" s="10">
        <v>27.49</v>
      </c>
      <c r="S709" s="12">
        <v>44488</v>
      </c>
      <c r="T709" s="10">
        <v>11.74</v>
      </c>
      <c r="U709" s="109">
        <v>44488</v>
      </c>
      <c r="V709" s="10">
        <v>14.85</v>
      </c>
      <c r="Y709" s="3"/>
    </row>
    <row r="710" spans="1:25">
      <c r="A710" s="12">
        <v>44489</v>
      </c>
      <c r="B710" s="10">
        <v>31.35</v>
      </c>
      <c r="C710" s="12">
        <v>44489</v>
      </c>
      <c r="D710" s="10">
        <v>32.159999999999997</v>
      </c>
      <c r="E710" s="12">
        <v>44489</v>
      </c>
      <c r="F710" s="10">
        <v>69.45</v>
      </c>
      <c r="G710" s="12">
        <v>44489</v>
      </c>
      <c r="H710" s="10">
        <v>35</v>
      </c>
      <c r="I710" s="12">
        <v>44489</v>
      </c>
      <c r="J710" s="10">
        <v>35.96</v>
      </c>
      <c r="K710" s="12">
        <v>44489</v>
      </c>
      <c r="L710" s="10">
        <v>21.57</v>
      </c>
      <c r="M710" s="12">
        <v>44489</v>
      </c>
      <c r="N710" s="10">
        <v>24.96</v>
      </c>
      <c r="O710" s="12">
        <v>44489</v>
      </c>
      <c r="P710" s="10">
        <v>18.8</v>
      </c>
      <c r="Q710" s="12">
        <v>44489</v>
      </c>
      <c r="R710" s="10">
        <v>27.51</v>
      </c>
      <c r="S710" s="12">
        <v>44489</v>
      </c>
      <c r="T710" s="10">
        <v>11.73</v>
      </c>
      <c r="U710" s="109">
        <v>44489</v>
      </c>
      <c r="V710" s="10">
        <v>14.77</v>
      </c>
      <c r="Y710" s="3"/>
    </row>
    <row r="711" spans="1:25">
      <c r="A711" s="12">
        <v>44490</v>
      </c>
      <c r="B711" s="10">
        <v>31.23</v>
      </c>
      <c r="C711" s="12">
        <v>44490</v>
      </c>
      <c r="D711" s="10">
        <v>32.210599999999999</v>
      </c>
      <c r="E711" s="12">
        <v>44490</v>
      </c>
      <c r="F711" s="10">
        <v>69.92</v>
      </c>
      <c r="G711" s="12">
        <v>44490</v>
      </c>
      <c r="H711" s="10">
        <v>34.950000000000003</v>
      </c>
      <c r="I711" s="12">
        <v>44490</v>
      </c>
      <c r="J711" s="10">
        <v>35.85</v>
      </c>
      <c r="K711" s="12">
        <v>44490</v>
      </c>
      <c r="L711" s="10">
        <v>21.46</v>
      </c>
      <c r="M711" s="12">
        <v>44490</v>
      </c>
      <c r="N711" s="10">
        <v>24.9</v>
      </c>
      <c r="O711" s="12">
        <v>44490</v>
      </c>
      <c r="P711" s="10">
        <v>18.690000000000001</v>
      </c>
      <c r="Q711" s="12">
        <v>44490</v>
      </c>
      <c r="R711" s="10">
        <v>27.47</v>
      </c>
      <c r="S711" s="12">
        <v>44490</v>
      </c>
      <c r="T711" s="10">
        <v>11.69</v>
      </c>
      <c r="U711" s="109">
        <v>44490</v>
      </c>
      <c r="V711" s="10">
        <v>14.71</v>
      </c>
      <c r="Y711" s="3"/>
    </row>
    <row r="712" spans="1:25">
      <c r="A712" s="12">
        <v>44491</v>
      </c>
      <c r="B712" s="10">
        <v>31.28</v>
      </c>
      <c r="C712" s="12">
        <v>44491</v>
      </c>
      <c r="D712" s="10">
        <v>32.217199999999998</v>
      </c>
      <c r="E712" s="12">
        <v>44491</v>
      </c>
      <c r="F712" s="10">
        <v>69.86</v>
      </c>
      <c r="G712" s="12">
        <v>44491</v>
      </c>
      <c r="H712" s="10">
        <v>35.1</v>
      </c>
      <c r="I712" s="12">
        <v>44491</v>
      </c>
      <c r="J712" s="10">
        <v>35.729999999999997</v>
      </c>
      <c r="K712" s="12">
        <v>44491</v>
      </c>
      <c r="L712" s="10">
        <v>21.54</v>
      </c>
      <c r="M712" s="12">
        <v>44491</v>
      </c>
      <c r="N712" s="10">
        <v>24.99</v>
      </c>
      <c r="O712" s="12">
        <v>44491</v>
      </c>
      <c r="P712" s="10">
        <v>18.809999999999999</v>
      </c>
      <c r="Q712" s="12">
        <v>44491</v>
      </c>
      <c r="R712" s="10">
        <v>27.48</v>
      </c>
      <c r="S712" s="12">
        <v>44491</v>
      </c>
      <c r="T712" s="10">
        <v>11.71</v>
      </c>
      <c r="U712" s="109">
        <v>44491</v>
      </c>
      <c r="V712" s="10">
        <v>14.65</v>
      </c>
      <c r="Y712" s="3"/>
    </row>
    <row r="713" spans="1:25">
      <c r="A713" s="12">
        <v>44494</v>
      </c>
      <c r="B713" s="10">
        <v>31.23</v>
      </c>
      <c r="C713" s="12">
        <v>44494</v>
      </c>
      <c r="D713" s="10">
        <v>32.305399999999999</v>
      </c>
      <c r="E713" s="12">
        <v>44494</v>
      </c>
      <c r="F713" s="10">
        <v>70.239999999999995</v>
      </c>
      <c r="G713" s="12">
        <v>44494</v>
      </c>
      <c r="H713" s="10">
        <v>35.14</v>
      </c>
      <c r="I713" s="12">
        <v>44494</v>
      </c>
      <c r="J713" s="10">
        <v>36.01</v>
      </c>
      <c r="K713" s="12">
        <v>44494</v>
      </c>
      <c r="L713" s="10">
        <v>21.44</v>
      </c>
      <c r="M713" s="12">
        <v>44494</v>
      </c>
      <c r="N713" s="10">
        <v>24.97</v>
      </c>
      <c r="O713" s="12">
        <v>44494</v>
      </c>
      <c r="P713" s="10">
        <v>18.63</v>
      </c>
      <c r="Q713" s="12">
        <v>44494</v>
      </c>
      <c r="R713" s="10">
        <v>27.44</v>
      </c>
      <c r="S713" s="12">
        <v>44494</v>
      </c>
      <c r="T713" s="10">
        <v>11.71</v>
      </c>
      <c r="U713" s="109">
        <v>44494</v>
      </c>
      <c r="V713" s="10">
        <v>14.74</v>
      </c>
      <c r="Y713" s="3"/>
    </row>
    <row r="714" spans="1:25">
      <c r="A714" s="12">
        <v>44495</v>
      </c>
      <c r="B714" s="10">
        <v>31.27</v>
      </c>
      <c r="C714" s="12">
        <v>44495</v>
      </c>
      <c r="D714" s="10">
        <v>32.146099999999997</v>
      </c>
      <c r="E714" s="12">
        <v>44495</v>
      </c>
      <c r="F714" s="10">
        <v>70.44</v>
      </c>
      <c r="G714" s="12">
        <v>44495</v>
      </c>
      <c r="H714" s="10">
        <v>35.159999999999997</v>
      </c>
      <c r="I714" s="12">
        <v>44495</v>
      </c>
      <c r="J714" s="10">
        <v>35.81</v>
      </c>
      <c r="K714" s="12">
        <v>44495</v>
      </c>
      <c r="L714" s="10">
        <v>21.49</v>
      </c>
      <c r="M714" s="12">
        <v>44495</v>
      </c>
      <c r="N714" s="10">
        <v>25.08</v>
      </c>
      <c r="O714" s="12">
        <v>44495</v>
      </c>
      <c r="P714" s="10">
        <v>18.68</v>
      </c>
      <c r="Q714" s="12">
        <v>44495</v>
      </c>
      <c r="R714" s="10">
        <v>27.43</v>
      </c>
      <c r="S714" s="12">
        <v>44495</v>
      </c>
      <c r="T714" s="10">
        <v>11.73</v>
      </c>
      <c r="U714" s="109">
        <v>44495</v>
      </c>
      <c r="V714" s="10">
        <v>14.69</v>
      </c>
      <c r="Y714" s="3"/>
    </row>
    <row r="715" spans="1:25">
      <c r="A715" s="12">
        <v>44496</v>
      </c>
      <c r="B715" s="10">
        <v>31.35</v>
      </c>
      <c r="C715" s="12">
        <v>44496</v>
      </c>
      <c r="D715" s="10">
        <v>31.8322</v>
      </c>
      <c r="E715" s="12">
        <v>44496</v>
      </c>
      <c r="F715" s="10">
        <v>69.94</v>
      </c>
      <c r="G715" s="12">
        <v>44496</v>
      </c>
      <c r="H715" s="10">
        <v>34.979999999999997</v>
      </c>
      <c r="I715" s="12">
        <v>44496</v>
      </c>
      <c r="J715" s="10">
        <v>35.450000000000003</v>
      </c>
      <c r="K715" s="12">
        <v>44496</v>
      </c>
      <c r="L715" s="10">
        <v>21.5</v>
      </c>
      <c r="M715" s="12">
        <v>44496</v>
      </c>
      <c r="N715" s="10">
        <v>25.22</v>
      </c>
      <c r="O715" s="12">
        <v>44496</v>
      </c>
      <c r="P715" s="10">
        <v>18.739999999999998</v>
      </c>
      <c r="Q715" s="12">
        <v>44496</v>
      </c>
      <c r="R715" s="10">
        <v>27.34</v>
      </c>
      <c r="S715" s="12">
        <v>44496</v>
      </c>
      <c r="T715" s="10">
        <v>11.75</v>
      </c>
      <c r="U715" s="109">
        <v>44496</v>
      </c>
      <c r="V715" s="10">
        <v>14.53</v>
      </c>
      <c r="Y715" s="3"/>
    </row>
    <row r="716" spans="1:25">
      <c r="A716" s="12">
        <v>44497</v>
      </c>
      <c r="B716" s="10">
        <v>31.31</v>
      </c>
      <c r="C716" s="12">
        <v>44497</v>
      </c>
      <c r="D716" s="10">
        <v>32.229100000000003</v>
      </c>
      <c r="E716" s="12">
        <v>44497</v>
      </c>
      <c r="F716" s="10">
        <v>70.47</v>
      </c>
      <c r="G716" s="12">
        <v>44497</v>
      </c>
      <c r="H716" s="10">
        <v>35.26</v>
      </c>
      <c r="I716" s="12">
        <v>44497</v>
      </c>
      <c r="J716" s="10">
        <v>35.43</v>
      </c>
      <c r="K716" s="12">
        <v>44497</v>
      </c>
      <c r="L716" s="10">
        <v>21.47</v>
      </c>
      <c r="M716" s="12">
        <v>44497</v>
      </c>
      <c r="N716" s="10">
        <v>25.18</v>
      </c>
      <c r="O716" s="12">
        <v>44497</v>
      </c>
      <c r="P716" s="10">
        <v>18.7</v>
      </c>
      <c r="Q716" s="12">
        <v>44497</v>
      </c>
      <c r="R716" s="10">
        <v>27.35</v>
      </c>
      <c r="S716" s="12">
        <v>44497</v>
      </c>
      <c r="T716" s="10">
        <v>11.72</v>
      </c>
      <c r="U716" s="109">
        <v>44497</v>
      </c>
      <c r="V716" s="10">
        <v>14.58</v>
      </c>
      <c r="Y716" s="3"/>
    </row>
    <row r="717" spans="1:25">
      <c r="A717" s="12">
        <v>44498</v>
      </c>
      <c r="B717" s="10">
        <v>31.13</v>
      </c>
      <c r="C717" s="12">
        <v>44498</v>
      </c>
      <c r="D717" s="10">
        <v>32.013399999999997</v>
      </c>
      <c r="E717" s="12">
        <v>44498</v>
      </c>
      <c r="F717" s="10">
        <v>70.790000000000006</v>
      </c>
      <c r="G717" s="12">
        <v>44498</v>
      </c>
      <c r="H717" s="10">
        <v>35.17</v>
      </c>
      <c r="I717" s="12">
        <v>44498</v>
      </c>
      <c r="J717" s="10">
        <v>35.020000000000003</v>
      </c>
      <c r="K717" s="12">
        <v>44498</v>
      </c>
      <c r="L717" s="10">
        <v>21.42</v>
      </c>
      <c r="M717" s="12">
        <v>44498</v>
      </c>
      <c r="N717" s="10">
        <v>25.19</v>
      </c>
      <c r="O717" s="12">
        <v>44498</v>
      </c>
      <c r="P717" s="10">
        <v>18.63</v>
      </c>
      <c r="Q717" s="12">
        <v>44498</v>
      </c>
      <c r="R717" s="10">
        <v>27.29</v>
      </c>
      <c r="S717" s="12">
        <v>44498</v>
      </c>
      <c r="T717" s="10">
        <v>11.65</v>
      </c>
      <c r="U717" s="109">
        <v>44498</v>
      </c>
      <c r="V717" s="10">
        <v>14.5</v>
      </c>
      <c r="Y717" s="3"/>
    </row>
    <row r="718" spans="1:25">
      <c r="A718" s="12">
        <v>44501</v>
      </c>
      <c r="B718" s="10">
        <v>31.1</v>
      </c>
      <c r="C718" s="12">
        <v>44501</v>
      </c>
      <c r="D718" s="10">
        <v>32.31</v>
      </c>
      <c r="E718" s="12">
        <v>44501</v>
      </c>
      <c r="F718" s="10">
        <v>70.87</v>
      </c>
      <c r="G718" s="12">
        <v>44501</v>
      </c>
      <c r="H718" s="10">
        <v>35.44</v>
      </c>
      <c r="I718" s="12">
        <v>44501</v>
      </c>
      <c r="J718" s="10">
        <v>35.270000000000003</v>
      </c>
      <c r="K718" s="12">
        <v>44501</v>
      </c>
      <c r="L718" s="10">
        <v>21.41</v>
      </c>
      <c r="M718" s="12">
        <v>44501</v>
      </c>
      <c r="N718" s="10">
        <v>25.09</v>
      </c>
      <c r="O718" s="12">
        <v>44501</v>
      </c>
      <c r="P718" s="10">
        <v>18.63</v>
      </c>
      <c r="Q718" s="12">
        <v>44501</v>
      </c>
      <c r="R718" s="10">
        <v>27.29</v>
      </c>
      <c r="S718" s="12">
        <v>44501</v>
      </c>
      <c r="T718" s="10">
        <v>11.64</v>
      </c>
      <c r="U718" s="109">
        <v>44501</v>
      </c>
      <c r="V718" s="10">
        <v>14.51</v>
      </c>
      <c r="Y718" s="3"/>
    </row>
    <row r="719" spans="1:25">
      <c r="A719" s="12">
        <v>44502</v>
      </c>
      <c r="B719" s="10">
        <v>31.08</v>
      </c>
      <c r="C719" s="12">
        <v>44502</v>
      </c>
      <c r="D719" s="10">
        <v>32.219299999999997</v>
      </c>
      <c r="E719" s="12">
        <v>44502</v>
      </c>
      <c r="F719" s="10">
        <v>71.34</v>
      </c>
      <c r="G719" s="12">
        <v>44502</v>
      </c>
      <c r="H719" s="10">
        <v>35.42</v>
      </c>
      <c r="I719" s="12">
        <v>44502</v>
      </c>
      <c r="J719" s="10">
        <v>35.04</v>
      </c>
      <c r="K719" s="12">
        <v>44502</v>
      </c>
      <c r="L719" s="10">
        <v>21.42</v>
      </c>
      <c r="M719" s="12">
        <v>44502</v>
      </c>
      <c r="N719" s="10">
        <v>25.21</v>
      </c>
      <c r="O719" s="12">
        <v>44502</v>
      </c>
      <c r="P719" s="10">
        <v>18.62</v>
      </c>
      <c r="Q719" s="12">
        <v>44502</v>
      </c>
      <c r="R719" s="10">
        <v>27.31</v>
      </c>
      <c r="S719" s="12">
        <v>44502</v>
      </c>
      <c r="T719" s="10">
        <v>11.64</v>
      </c>
      <c r="U719" s="109">
        <v>44502</v>
      </c>
      <c r="V719" s="10">
        <v>14.51</v>
      </c>
      <c r="Y719" s="3"/>
    </row>
    <row r="720" spans="1:25">
      <c r="A720" s="12">
        <v>44503</v>
      </c>
      <c r="B720" s="10">
        <v>31.07</v>
      </c>
      <c r="C720" s="12">
        <v>44503</v>
      </c>
      <c r="D720" s="10">
        <v>32.3414</v>
      </c>
      <c r="E720" s="12">
        <v>44503</v>
      </c>
      <c r="F720" s="10">
        <v>71.73</v>
      </c>
      <c r="G720" s="12">
        <v>44503</v>
      </c>
      <c r="H720" s="10">
        <v>35.71</v>
      </c>
      <c r="I720" s="12">
        <v>44503</v>
      </c>
      <c r="J720" s="10">
        <v>35.18</v>
      </c>
      <c r="K720" s="12">
        <v>44503</v>
      </c>
      <c r="L720" s="10">
        <v>21.38</v>
      </c>
      <c r="M720" s="12">
        <v>44503</v>
      </c>
      <c r="N720" s="10">
        <v>25.16</v>
      </c>
      <c r="O720" s="12">
        <v>44503</v>
      </c>
      <c r="P720" s="10">
        <v>18.66</v>
      </c>
      <c r="Q720" s="12">
        <v>44503</v>
      </c>
      <c r="R720" s="10">
        <v>27.32</v>
      </c>
      <c r="S720" s="12">
        <v>44503</v>
      </c>
      <c r="T720" s="10">
        <v>11.65</v>
      </c>
      <c r="U720" s="109">
        <v>44503</v>
      </c>
      <c r="V720" s="10">
        <v>14.52</v>
      </c>
      <c r="Y720" s="3"/>
    </row>
    <row r="721" spans="1:25">
      <c r="A721" s="12">
        <v>44504</v>
      </c>
      <c r="B721" s="10">
        <v>31.24</v>
      </c>
      <c r="C721" s="12">
        <v>44504</v>
      </c>
      <c r="D721" s="10">
        <v>32.520000000000003</v>
      </c>
      <c r="E721" s="12">
        <v>44504</v>
      </c>
      <c r="F721" s="10">
        <v>72.47</v>
      </c>
      <c r="G721" s="12">
        <v>44504</v>
      </c>
      <c r="H721" s="10">
        <v>35.85</v>
      </c>
      <c r="I721" s="12">
        <v>44504</v>
      </c>
      <c r="J721" s="10">
        <v>35.299999999999997</v>
      </c>
      <c r="K721" s="12">
        <v>44504</v>
      </c>
      <c r="L721" s="10">
        <v>21.46</v>
      </c>
      <c r="M721" s="12">
        <v>44504</v>
      </c>
      <c r="N721" s="10">
        <v>25.3</v>
      </c>
      <c r="O721" s="12">
        <v>44504</v>
      </c>
      <c r="P721" s="10">
        <v>18.8</v>
      </c>
      <c r="Q721" s="12">
        <v>44504</v>
      </c>
      <c r="R721" s="10">
        <v>27.38</v>
      </c>
      <c r="S721" s="12">
        <v>44504</v>
      </c>
      <c r="T721" s="10">
        <v>11.7</v>
      </c>
      <c r="U721" s="109">
        <v>44504</v>
      </c>
      <c r="V721" s="10">
        <v>14.65</v>
      </c>
      <c r="Y721" s="3"/>
    </row>
    <row r="722" spans="1:25">
      <c r="A722" s="12">
        <v>44505</v>
      </c>
      <c r="B722" s="10">
        <v>31.38</v>
      </c>
      <c r="C722" s="12">
        <v>44505</v>
      </c>
      <c r="D722" s="10">
        <v>32.630000000000003</v>
      </c>
      <c r="E722" s="12">
        <v>44505</v>
      </c>
      <c r="F722" s="10">
        <v>72.61</v>
      </c>
      <c r="G722" s="12">
        <v>44505</v>
      </c>
      <c r="H722" s="10">
        <v>35.909999999999997</v>
      </c>
      <c r="I722" s="12">
        <v>44505</v>
      </c>
      <c r="J722" s="10">
        <v>35.21</v>
      </c>
      <c r="K722" s="12">
        <v>44505</v>
      </c>
      <c r="L722" s="10">
        <v>21.59</v>
      </c>
      <c r="M722" s="12">
        <v>44505</v>
      </c>
      <c r="N722" s="10">
        <v>25.46</v>
      </c>
      <c r="O722" s="12">
        <v>44505</v>
      </c>
      <c r="P722" s="10">
        <v>18.82</v>
      </c>
      <c r="Q722" s="12">
        <v>44505</v>
      </c>
      <c r="R722" s="10">
        <v>27.4</v>
      </c>
      <c r="S722" s="12">
        <v>44505</v>
      </c>
      <c r="T722" s="10">
        <v>11.75</v>
      </c>
      <c r="U722" s="109">
        <v>44505</v>
      </c>
      <c r="V722" s="10">
        <v>14.62</v>
      </c>
      <c r="Y722" s="3"/>
    </row>
    <row r="723" spans="1:25">
      <c r="A723" s="12">
        <v>44508</v>
      </c>
      <c r="B723" s="10">
        <v>31.31</v>
      </c>
      <c r="C723" s="12">
        <v>44508</v>
      </c>
      <c r="D723" s="10">
        <v>32.74</v>
      </c>
      <c r="E723" s="12">
        <v>44508</v>
      </c>
      <c r="F723" s="10">
        <v>72.709999999999994</v>
      </c>
      <c r="G723" s="12">
        <v>44508</v>
      </c>
      <c r="H723" s="10">
        <v>35.880000000000003</v>
      </c>
      <c r="I723" s="12">
        <v>44508</v>
      </c>
      <c r="J723" s="10">
        <v>35.549999999999997</v>
      </c>
      <c r="K723" s="12">
        <v>44508</v>
      </c>
      <c r="L723" s="10">
        <v>21.52</v>
      </c>
      <c r="M723" s="12">
        <v>44508</v>
      </c>
      <c r="N723" s="10">
        <v>25.39</v>
      </c>
      <c r="O723" s="12">
        <v>44508</v>
      </c>
      <c r="P723" s="10">
        <v>18.850000000000001</v>
      </c>
      <c r="Q723" s="12">
        <v>44508</v>
      </c>
      <c r="R723" s="10">
        <v>27.36</v>
      </c>
      <c r="S723" s="12">
        <v>44508</v>
      </c>
      <c r="T723" s="10">
        <v>11.73</v>
      </c>
      <c r="U723" s="109">
        <v>44508</v>
      </c>
      <c r="V723" s="10">
        <v>14.72</v>
      </c>
      <c r="Y723" s="3"/>
    </row>
    <row r="724" spans="1:25">
      <c r="A724" s="12">
        <v>44509</v>
      </c>
      <c r="B724" s="10">
        <v>31.37</v>
      </c>
      <c r="C724" s="12">
        <v>44509</v>
      </c>
      <c r="D724" s="10">
        <v>32.838099999999997</v>
      </c>
      <c r="E724" s="12">
        <v>44509</v>
      </c>
      <c r="F724" s="10">
        <v>72.45</v>
      </c>
      <c r="G724" s="12">
        <v>44509</v>
      </c>
      <c r="H724" s="10">
        <v>35.79</v>
      </c>
      <c r="I724" s="12">
        <v>44509</v>
      </c>
      <c r="J724" s="10">
        <v>35.39</v>
      </c>
      <c r="K724" s="12">
        <v>44509</v>
      </c>
      <c r="L724" s="10">
        <v>21.6</v>
      </c>
      <c r="M724" s="12">
        <v>44509</v>
      </c>
      <c r="N724" s="10">
        <v>25.48</v>
      </c>
      <c r="O724" s="12">
        <v>44509</v>
      </c>
      <c r="P724" s="10">
        <v>18.89</v>
      </c>
      <c r="Q724" s="12">
        <v>44509</v>
      </c>
      <c r="R724" s="10">
        <v>27.39</v>
      </c>
      <c r="S724" s="12">
        <v>44509</v>
      </c>
      <c r="T724" s="10">
        <v>11.75</v>
      </c>
      <c r="U724" s="109">
        <v>44509</v>
      </c>
      <c r="V724" s="10">
        <v>14.74</v>
      </c>
      <c r="Y724" s="3"/>
    </row>
    <row r="725" spans="1:25">
      <c r="A725" s="12">
        <v>44510</v>
      </c>
      <c r="B725" s="10">
        <v>31.16</v>
      </c>
      <c r="C725" s="12">
        <v>44510</v>
      </c>
      <c r="D725" s="10">
        <v>32.65</v>
      </c>
      <c r="E725" s="12">
        <v>44510</v>
      </c>
      <c r="F725" s="10">
        <v>72.22</v>
      </c>
      <c r="G725" s="12">
        <v>44510</v>
      </c>
      <c r="H725" s="10">
        <v>35.520000000000003</v>
      </c>
      <c r="I725" s="12">
        <v>44510</v>
      </c>
      <c r="J725" s="10">
        <v>35.39</v>
      </c>
      <c r="K725" s="12">
        <v>44510</v>
      </c>
      <c r="L725" s="10">
        <v>21.49</v>
      </c>
      <c r="M725" s="12">
        <v>44510</v>
      </c>
      <c r="N725" s="10">
        <v>25.23</v>
      </c>
      <c r="O725" s="12">
        <v>44510</v>
      </c>
      <c r="P725" s="10">
        <v>18.75</v>
      </c>
      <c r="Q725" s="12">
        <v>44510</v>
      </c>
      <c r="R725" s="10">
        <v>27.34</v>
      </c>
      <c r="S725" s="12">
        <v>44510</v>
      </c>
      <c r="T725" s="10">
        <v>11.69</v>
      </c>
      <c r="U725" s="109">
        <v>44510</v>
      </c>
      <c r="V725" s="10">
        <v>14.65</v>
      </c>
      <c r="Y725" s="3"/>
    </row>
    <row r="726" spans="1:25">
      <c r="A726" s="12">
        <v>44511</v>
      </c>
      <c r="B726" s="10">
        <v>31.2</v>
      </c>
      <c r="C726" s="12">
        <v>44511</v>
      </c>
      <c r="D726" s="10">
        <v>32.799599999999998</v>
      </c>
      <c r="E726" s="12">
        <v>44511</v>
      </c>
      <c r="F726" s="10">
        <v>72.73</v>
      </c>
      <c r="G726" s="12">
        <v>44511</v>
      </c>
      <c r="H726" s="10">
        <v>35.92</v>
      </c>
      <c r="I726" s="12">
        <v>44511</v>
      </c>
      <c r="J726" s="10">
        <v>36.28</v>
      </c>
      <c r="K726" s="12">
        <v>44511</v>
      </c>
      <c r="L726" s="10">
        <v>21.4</v>
      </c>
      <c r="M726" s="12">
        <v>44511</v>
      </c>
      <c r="N726" s="10">
        <v>25.14</v>
      </c>
      <c r="O726" s="12">
        <v>44511</v>
      </c>
      <c r="P726" s="10">
        <v>18.75</v>
      </c>
      <c r="Q726" s="12">
        <v>44511</v>
      </c>
      <c r="R726" s="10">
        <v>27.34</v>
      </c>
      <c r="S726" s="12">
        <v>44511</v>
      </c>
      <c r="T726" s="10">
        <v>11.69</v>
      </c>
      <c r="U726" s="109">
        <v>44511</v>
      </c>
      <c r="V726" s="10">
        <v>14.85</v>
      </c>
      <c r="Y726" s="3"/>
    </row>
    <row r="727" spans="1:25">
      <c r="A727" s="12">
        <v>44512</v>
      </c>
      <c r="B727" s="10">
        <v>31.16</v>
      </c>
      <c r="C727" s="12">
        <v>44512</v>
      </c>
      <c r="D727" s="10">
        <v>33.18</v>
      </c>
      <c r="E727" s="12">
        <v>44512</v>
      </c>
      <c r="F727" s="10">
        <v>73.069999999999993</v>
      </c>
      <c r="G727" s="12">
        <v>44512</v>
      </c>
      <c r="H727" s="10">
        <v>35.96</v>
      </c>
      <c r="I727" s="12">
        <v>44512</v>
      </c>
      <c r="J727" s="10">
        <v>36.25</v>
      </c>
      <c r="K727" s="12">
        <v>44512</v>
      </c>
      <c r="L727" s="10">
        <v>21.48</v>
      </c>
      <c r="M727" s="12">
        <v>44512</v>
      </c>
      <c r="N727" s="10">
        <v>25.13</v>
      </c>
      <c r="O727" s="12">
        <v>44512</v>
      </c>
      <c r="P727" s="10">
        <v>18.8</v>
      </c>
      <c r="Q727" s="12">
        <v>44512</v>
      </c>
      <c r="R727" s="10">
        <v>27.35</v>
      </c>
      <c r="S727" s="12">
        <v>44512</v>
      </c>
      <c r="T727" s="10">
        <v>11.68</v>
      </c>
      <c r="U727" s="109">
        <v>44512</v>
      </c>
      <c r="V727" s="10">
        <v>14.9</v>
      </c>
      <c r="Y727" s="3"/>
    </row>
    <row r="728" spans="1:25">
      <c r="A728" s="12">
        <v>44515</v>
      </c>
      <c r="B728" s="10">
        <v>31.1</v>
      </c>
      <c r="C728" s="12">
        <v>44515</v>
      </c>
      <c r="D728" s="10">
        <v>33.049999999999997</v>
      </c>
      <c r="E728" s="12">
        <v>44515</v>
      </c>
      <c r="F728" s="10">
        <v>72.91</v>
      </c>
      <c r="G728" s="12">
        <v>44515</v>
      </c>
      <c r="H728" s="10">
        <v>35.840000000000003</v>
      </c>
      <c r="I728" s="12">
        <v>44515</v>
      </c>
      <c r="J728" s="10">
        <v>36.049999999999997</v>
      </c>
      <c r="K728" s="12">
        <v>44515</v>
      </c>
      <c r="L728" s="10">
        <v>21.41</v>
      </c>
      <c r="M728" s="12">
        <v>44515</v>
      </c>
      <c r="N728" s="10">
        <v>24.94</v>
      </c>
      <c r="O728" s="12">
        <v>44515</v>
      </c>
      <c r="P728" s="10">
        <v>18.739999999999998</v>
      </c>
      <c r="Q728" s="12">
        <v>44515</v>
      </c>
      <c r="R728" s="10">
        <v>27.34</v>
      </c>
      <c r="S728" s="12">
        <v>44515</v>
      </c>
      <c r="T728" s="10">
        <v>11.65</v>
      </c>
      <c r="U728" s="109">
        <v>44515</v>
      </c>
      <c r="V728" s="10">
        <v>14.84</v>
      </c>
      <c r="Y728" s="3"/>
    </row>
    <row r="729" spans="1:25">
      <c r="A729" s="12">
        <v>44516</v>
      </c>
      <c r="B729" s="10">
        <v>30.97</v>
      </c>
      <c r="C729" s="12">
        <v>44516</v>
      </c>
      <c r="D729" s="10">
        <v>33.1</v>
      </c>
      <c r="E729" s="12">
        <v>44516</v>
      </c>
      <c r="F729" s="10">
        <v>73.44</v>
      </c>
      <c r="G729" s="12">
        <v>44516</v>
      </c>
      <c r="H729" s="10">
        <v>35.869999999999997</v>
      </c>
      <c r="I729" s="12">
        <v>44516</v>
      </c>
      <c r="J729" s="10">
        <v>36.229999999999997</v>
      </c>
      <c r="K729" s="12">
        <v>44516</v>
      </c>
      <c r="L729" s="10">
        <v>21.32</v>
      </c>
      <c r="M729" s="12">
        <v>44516</v>
      </c>
      <c r="N729" s="10">
        <v>24.9</v>
      </c>
      <c r="O729" s="12">
        <v>44516</v>
      </c>
      <c r="P729" s="10">
        <v>18.68</v>
      </c>
      <c r="Q729" s="12">
        <v>44516</v>
      </c>
      <c r="R729" s="10">
        <v>27.28</v>
      </c>
      <c r="S729" s="12">
        <v>44516</v>
      </c>
      <c r="T729" s="10">
        <v>11.61</v>
      </c>
      <c r="U729" s="109">
        <v>44516</v>
      </c>
      <c r="V729" s="10">
        <v>14.97</v>
      </c>
      <c r="Y729" s="3"/>
    </row>
    <row r="730" spans="1:25">
      <c r="A730" s="12">
        <v>44517</v>
      </c>
      <c r="B730" s="10">
        <v>31.12</v>
      </c>
      <c r="C730" s="12">
        <v>44517</v>
      </c>
      <c r="D730" s="10">
        <v>33</v>
      </c>
      <c r="E730" s="12">
        <v>44517</v>
      </c>
      <c r="F730" s="10">
        <v>73.56</v>
      </c>
      <c r="G730" s="12">
        <v>44517</v>
      </c>
      <c r="H730" s="10">
        <v>35.92</v>
      </c>
      <c r="I730" s="12">
        <v>44517</v>
      </c>
      <c r="J730" s="10">
        <v>36.15</v>
      </c>
      <c r="K730" s="12">
        <v>44517</v>
      </c>
      <c r="L730" s="10">
        <v>21.41</v>
      </c>
      <c r="M730" s="12">
        <v>44517</v>
      </c>
      <c r="N730" s="10">
        <v>24.98</v>
      </c>
      <c r="O730" s="12">
        <v>44517</v>
      </c>
      <c r="P730" s="10">
        <v>18.75</v>
      </c>
      <c r="Q730" s="12">
        <v>44517</v>
      </c>
      <c r="R730" s="10">
        <v>27.33</v>
      </c>
      <c r="S730" s="12">
        <v>44517</v>
      </c>
      <c r="T730" s="10">
        <v>11.66</v>
      </c>
      <c r="U730" s="109">
        <v>44517</v>
      </c>
      <c r="V730" s="10">
        <v>14.96</v>
      </c>
      <c r="Y730" s="3"/>
    </row>
    <row r="731" spans="1:25">
      <c r="A731" s="12">
        <v>44518</v>
      </c>
      <c r="B731" s="10">
        <v>31.15</v>
      </c>
      <c r="C731" s="12">
        <v>44518</v>
      </c>
      <c r="D731" s="10">
        <v>33.042000000000002</v>
      </c>
      <c r="E731" s="12">
        <v>44518</v>
      </c>
      <c r="F731" s="10">
        <v>73.73</v>
      </c>
      <c r="G731" s="12">
        <v>44518</v>
      </c>
      <c r="H731" s="10">
        <v>36</v>
      </c>
      <c r="I731" s="12">
        <v>44518</v>
      </c>
      <c r="J731" s="10">
        <v>35.68</v>
      </c>
      <c r="K731" s="12">
        <v>44518</v>
      </c>
      <c r="L731" s="10">
        <v>21.44</v>
      </c>
      <c r="M731" s="12">
        <v>44518</v>
      </c>
      <c r="N731" s="10">
        <v>25.04</v>
      </c>
      <c r="O731" s="12">
        <v>44518</v>
      </c>
      <c r="P731" s="10">
        <v>18.677499999999998</v>
      </c>
      <c r="Q731" s="12">
        <v>44518</v>
      </c>
      <c r="R731" s="10">
        <v>27.3032</v>
      </c>
      <c r="S731" s="12">
        <v>44518</v>
      </c>
      <c r="T731" s="10">
        <v>11.66</v>
      </c>
      <c r="U731" s="109">
        <v>44518</v>
      </c>
      <c r="V731" s="10">
        <v>14.79</v>
      </c>
      <c r="Y731" s="3"/>
    </row>
    <row r="732" spans="1:25">
      <c r="A732" s="12">
        <v>44519</v>
      </c>
      <c r="B732" s="10">
        <v>31.22</v>
      </c>
      <c r="C732" s="12">
        <v>44519</v>
      </c>
      <c r="D732" s="10">
        <v>32.93</v>
      </c>
      <c r="E732" s="12">
        <v>44519</v>
      </c>
      <c r="F732" s="10">
        <v>73.92</v>
      </c>
      <c r="G732" s="12">
        <v>44519</v>
      </c>
      <c r="H732" s="10">
        <v>35.799999999999997</v>
      </c>
      <c r="I732" s="12">
        <v>44519</v>
      </c>
      <c r="J732" s="10">
        <v>35.770000000000003</v>
      </c>
      <c r="K732" s="12">
        <v>44519</v>
      </c>
      <c r="L732" s="10">
        <v>21.49</v>
      </c>
      <c r="M732" s="12">
        <v>44519</v>
      </c>
      <c r="N732" s="10">
        <v>25.13</v>
      </c>
      <c r="O732" s="12">
        <v>44519</v>
      </c>
      <c r="P732" s="10">
        <v>18.7</v>
      </c>
      <c r="Q732" s="12">
        <v>44519</v>
      </c>
      <c r="R732" s="10">
        <v>27.33</v>
      </c>
      <c r="S732" s="12">
        <v>44519</v>
      </c>
      <c r="T732" s="10">
        <v>11.69</v>
      </c>
      <c r="U732" s="109">
        <v>44519</v>
      </c>
      <c r="V732" s="10">
        <v>14.79</v>
      </c>
      <c r="Y732" s="3"/>
    </row>
    <row r="733" spans="1:25">
      <c r="A733" s="12">
        <v>44522</v>
      </c>
      <c r="B733" s="10">
        <v>31</v>
      </c>
      <c r="C733" s="12">
        <v>44522</v>
      </c>
      <c r="D733" s="10">
        <v>32.729999999999997</v>
      </c>
      <c r="E733" s="12">
        <v>44522</v>
      </c>
      <c r="F733" s="10">
        <v>74.010000000000005</v>
      </c>
      <c r="G733" s="12">
        <v>44522</v>
      </c>
      <c r="H733" s="10">
        <v>35.71</v>
      </c>
      <c r="I733" s="12">
        <v>44522</v>
      </c>
      <c r="J733" s="10">
        <v>35.659999999999997</v>
      </c>
      <c r="K733" s="12">
        <v>44522</v>
      </c>
      <c r="L733" s="10">
        <v>21.31</v>
      </c>
      <c r="M733" s="12">
        <v>44522</v>
      </c>
      <c r="N733" s="10">
        <v>24.92</v>
      </c>
      <c r="O733" s="12">
        <v>44522</v>
      </c>
      <c r="P733" s="10">
        <v>18.61</v>
      </c>
      <c r="Q733" s="12">
        <v>44522</v>
      </c>
      <c r="R733" s="10">
        <v>27.27</v>
      </c>
      <c r="S733" s="12">
        <v>44522</v>
      </c>
      <c r="T733" s="10">
        <v>11.62</v>
      </c>
      <c r="U733" s="109">
        <v>44522</v>
      </c>
      <c r="V733" s="10">
        <v>14.7</v>
      </c>
      <c r="Y733" s="3"/>
    </row>
    <row r="734" spans="1:25">
      <c r="A734" s="12">
        <v>44523</v>
      </c>
      <c r="B734" s="10">
        <v>30.81</v>
      </c>
      <c r="C734" s="12">
        <v>44523</v>
      </c>
      <c r="D734" s="10">
        <v>32.64</v>
      </c>
      <c r="E734" s="12">
        <v>44523</v>
      </c>
      <c r="F734" s="10">
        <v>73.95</v>
      </c>
      <c r="G734" s="12">
        <v>44523</v>
      </c>
      <c r="H734" s="10">
        <v>35.57</v>
      </c>
      <c r="I734" s="12">
        <v>44523</v>
      </c>
      <c r="J734" s="10">
        <v>35.520000000000003</v>
      </c>
      <c r="K734" s="12">
        <v>44523</v>
      </c>
      <c r="L734" s="10">
        <v>21.24</v>
      </c>
      <c r="M734" s="12">
        <v>44523</v>
      </c>
      <c r="N734" s="10">
        <v>24.74</v>
      </c>
      <c r="O734" s="12">
        <v>44523</v>
      </c>
      <c r="P734" s="10">
        <v>18.53</v>
      </c>
      <c r="Q734" s="12">
        <v>44523</v>
      </c>
      <c r="R734" s="10">
        <v>27.23</v>
      </c>
      <c r="S734" s="12">
        <v>44523</v>
      </c>
      <c r="T734" s="10">
        <v>11.58</v>
      </c>
      <c r="U734" s="109">
        <v>44523</v>
      </c>
      <c r="V734" s="10">
        <v>14.64</v>
      </c>
      <c r="Y734" s="3"/>
    </row>
    <row r="735" spans="1:25">
      <c r="A735" s="12">
        <v>44524</v>
      </c>
      <c r="B735" s="10">
        <v>30.94</v>
      </c>
      <c r="C735" s="12">
        <v>44524</v>
      </c>
      <c r="D735" s="10">
        <v>32.799999999999997</v>
      </c>
      <c r="E735" s="12">
        <v>44524</v>
      </c>
      <c r="F735" s="10">
        <v>73.989999999999995</v>
      </c>
      <c r="G735" s="12">
        <v>44524</v>
      </c>
      <c r="H735" s="10">
        <v>35.28</v>
      </c>
      <c r="I735" s="12">
        <v>44524</v>
      </c>
      <c r="J735" s="10">
        <v>35.44</v>
      </c>
      <c r="K735" s="12">
        <v>44524</v>
      </c>
      <c r="L735" s="10">
        <v>21.27</v>
      </c>
      <c r="M735" s="12">
        <v>44524</v>
      </c>
      <c r="N735" s="10">
        <v>24.83</v>
      </c>
      <c r="O735" s="12">
        <v>44524</v>
      </c>
      <c r="P735" s="10">
        <v>18.47</v>
      </c>
      <c r="Q735" s="12">
        <v>44524</v>
      </c>
      <c r="R735" s="10">
        <v>27.21</v>
      </c>
      <c r="S735" s="12">
        <v>44524</v>
      </c>
      <c r="T735" s="10">
        <v>11.61</v>
      </c>
      <c r="U735" s="109">
        <v>44524</v>
      </c>
      <c r="V735" s="10">
        <v>14.62</v>
      </c>
      <c r="Y735" s="3"/>
    </row>
    <row r="736" spans="1:25">
      <c r="A736" s="12">
        <v>44525</v>
      </c>
      <c r="B736" s="10">
        <v>30.93</v>
      </c>
      <c r="C736" s="12">
        <v>44525</v>
      </c>
      <c r="D736" s="10">
        <v>32.902299999999997</v>
      </c>
      <c r="E736" s="12">
        <v>44525</v>
      </c>
      <c r="F736" s="10">
        <v>74.27</v>
      </c>
      <c r="G736" s="12">
        <v>44525</v>
      </c>
      <c r="H736" s="10">
        <v>35.39</v>
      </c>
      <c r="I736" s="12">
        <v>44525</v>
      </c>
      <c r="J736" s="10">
        <v>35.71</v>
      </c>
      <c r="K736" s="12">
        <v>44525</v>
      </c>
      <c r="L736" s="10">
        <v>21.24</v>
      </c>
      <c r="M736" s="12">
        <v>44525</v>
      </c>
      <c r="N736" s="10">
        <v>24.91</v>
      </c>
      <c r="O736" s="12">
        <v>44525</v>
      </c>
      <c r="P736" s="10">
        <v>18.48</v>
      </c>
      <c r="Q736" s="12">
        <v>44525</v>
      </c>
      <c r="R736" s="10">
        <v>27.21</v>
      </c>
      <c r="S736" s="12">
        <v>44525</v>
      </c>
      <c r="T736" s="10">
        <v>11.6</v>
      </c>
      <c r="U736" s="109">
        <v>44525</v>
      </c>
      <c r="V736" s="10">
        <v>14.59</v>
      </c>
      <c r="Y736" s="3"/>
    </row>
    <row r="737" spans="1:25">
      <c r="A737" s="12">
        <v>44526</v>
      </c>
      <c r="B737" s="10">
        <v>31.2</v>
      </c>
      <c r="C737" s="12">
        <v>44526</v>
      </c>
      <c r="D737" s="10">
        <v>32.163899999999998</v>
      </c>
      <c r="E737" s="12">
        <v>44526</v>
      </c>
      <c r="F737" s="10">
        <v>73.209999999999994</v>
      </c>
      <c r="G737" s="12">
        <v>44526</v>
      </c>
      <c r="H737" s="10">
        <v>34.619999999999997</v>
      </c>
      <c r="I737" s="12">
        <v>44526</v>
      </c>
      <c r="J737" s="10">
        <v>34.46</v>
      </c>
      <c r="K737" s="12">
        <v>44526</v>
      </c>
      <c r="L737" s="10">
        <v>21.44</v>
      </c>
      <c r="M737" s="12">
        <v>44526</v>
      </c>
      <c r="N737" s="10">
        <v>24.87</v>
      </c>
      <c r="O737" s="12">
        <v>44526</v>
      </c>
      <c r="P737" s="10">
        <v>18.260000000000002</v>
      </c>
      <c r="Q737" s="12">
        <v>44526</v>
      </c>
      <c r="R737" s="10">
        <v>27.32</v>
      </c>
      <c r="S737" s="12">
        <v>44526</v>
      </c>
      <c r="T737" s="10">
        <v>11.7</v>
      </c>
      <c r="U737" s="109">
        <v>44526</v>
      </c>
      <c r="V737" s="10">
        <v>14.31</v>
      </c>
      <c r="Y737" s="3"/>
    </row>
    <row r="738" spans="1:25">
      <c r="A738" s="12">
        <v>44529</v>
      </c>
      <c r="B738" s="10">
        <v>31.22</v>
      </c>
      <c r="C738" s="12">
        <v>44529</v>
      </c>
      <c r="D738" s="10">
        <v>32.21</v>
      </c>
      <c r="E738" s="12">
        <v>44529</v>
      </c>
      <c r="F738" s="10">
        <v>73.83</v>
      </c>
      <c r="G738" s="12">
        <v>44529</v>
      </c>
      <c r="H738" s="10">
        <v>34.81</v>
      </c>
      <c r="I738" s="12">
        <v>44529</v>
      </c>
      <c r="J738" s="10">
        <v>34.64</v>
      </c>
      <c r="K738" s="12">
        <v>44529</v>
      </c>
      <c r="L738" s="10">
        <v>21.37</v>
      </c>
      <c r="M738" s="12">
        <v>44529</v>
      </c>
      <c r="N738" s="10">
        <v>25.06</v>
      </c>
      <c r="O738" s="12">
        <v>44529</v>
      </c>
      <c r="P738" s="10">
        <v>18.38</v>
      </c>
      <c r="Q738" s="12">
        <v>44529</v>
      </c>
      <c r="R738" s="10">
        <v>27.29</v>
      </c>
      <c r="S738" s="12">
        <v>44529</v>
      </c>
      <c r="T738" s="10">
        <v>11.7</v>
      </c>
      <c r="U738" s="109">
        <v>44529</v>
      </c>
      <c r="V738" s="10">
        <v>14.37</v>
      </c>
      <c r="Y738" s="3"/>
    </row>
    <row r="739" spans="1:25">
      <c r="A739" s="12">
        <v>44530</v>
      </c>
      <c r="B739" s="10">
        <v>31.31</v>
      </c>
      <c r="C739" s="12">
        <v>44530</v>
      </c>
      <c r="D739" s="10">
        <v>31.63</v>
      </c>
      <c r="E739" s="12">
        <v>44530</v>
      </c>
      <c r="F739" s="10">
        <v>72.53</v>
      </c>
      <c r="G739" s="12">
        <v>44530</v>
      </c>
      <c r="H739" s="10">
        <v>34.5182</v>
      </c>
      <c r="I739" s="12">
        <v>44530</v>
      </c>
      <c r="J739" s="10">
        <v>34.71</v>
      </c>
      <c r="K739" s="12">
        <v>44530</v>
      </c>
      <c r="L739" s="10">
        <v>21.36</v>
      </c>
      <c r="M739" s="12">
        <v>44530</v>
      </c>
      <c r="N739" s="10">
        <v>25.11</v>
      </c>
      <c r="O739" s="12">
        <v>44530</v>
      </c>
      <c r="P739" s="10">
        <v>18.39</v>
      </c>
      <c r="Q739" s="12">
        <v>44530</v>
      </c>
      <c r="R739" s="10">
        <v>27.3</v>
      </c>
      <c r="S739" s="12">
        <v>44530</v>
      </c>
      <c r="T739" s="10">
        <v>11.71</v>
      </c>
      <c r="U739" s="109">
        <v>44530</v>
      </c>
      <c r="V739" s="10">
        <v>14.26</v>
      </c>
      <c r="Y739" s="3"/>
    </row>
    <row r="740" spans="1:25">
      <c r="A740" s="12">
        <v>44531</v>
      </c>
      <c r="B740" s="10">
        <v>31.48</v>
      </c>
      <c r="C740" s="12">
        <v>44531</v>
      </c>
      <c r="D740" s="10">
        <v>31.226199999999999</v>
      </c>
      <c r="E740" s="12">
        <v>44531</v>
      </c>
      <c r="F740" s="10">
        <v>72.099999999999994</v>
      </c>
      <c r="G740" s="12">
        <v>44531</v>
      </c>
      <c r="H740" s="10">
        <v>34.53</v>
      </c>
      <c r="I740" s="12">
        <v>44531</v>
      </c>
      <c r="J740" s="10">
        <v>34.94</v>
      </c>
      <c r="K740" s="12">
        <v>44531</v>
      </c>
      <c r="L740" s="10">
        <v>21.47</v>
      </c>
      <c r="M740" s="12">
        <v>44531</v>
      </c>
      <c r="N740" s="10">
        <v>25.09</v>
      </c>
      <c r="O740" s="12">
        <v>44531</v>
      </c>
      <c r="P740" s="10">
        <v>18.309999999999999</v>
      </c>
      <c r="Q740" s="12">
        <v>44531</v>
      </c>
      <c r="R740" s="10">
        <v>27.33</v>
      </c>
      <c r="S740" s="12">
        <v>44531</v>
      </c>
      <c r="T740" s="10">
        <v>11.77</v>
      </c>
      <c r="U740" s="109">
        <v>44531</v>
      </c>
      <c r="V740" s="10">
        <v>14.3</v>
      </c>
      <c r="Y740" s="3"/>
    </row>
    <row r="741" spans="1:25">
      <c r="A741" s="12">
        <v>44532</v>
      </c>
      <c r="B741" s="10">
        <v>31.5</v>
      </c>
      <c r="C741" s="12">
        <v>44532</v>
      </c>
      <c r="D741" s="10">
        <v>31.72</v>
      </c>
      <c r="E741" s="12">
        <v>44532</v>
      </c>
      <c r="F741" s="10">
        <v>72.97</v>
      </c>
      <c r="G741" s="12">
        <v>44532</v>
      </c>
      <c r="H741" s="10">
        <v>34.880000000000003</v>
      </c>
      <c r="I741" s="12">
        <v>44532</v>
      </c>
      <c r="J741" s="10">
        <v>35.44</v>
      </c>
      <c r="K741" s="12">
        <v>44532</v>
      </c>
      <c r="L741" s="10">
        <v>21.52</v>
      </c>
      <c r="M741" s="12">
        <v>44532</v>
      </c>
      <c r="N741" s="10">
        <v>25.15</v>
      </c>
      <c r="O741" s="12">
        <v>44532</v>
      </c>
      <c r="P741" s="10">
        <v>18.559999999999999</v>
      </c>
      <c r="Q741" s="12">
        <v>44532</v>
      </c>
      <c r="R741" s="10">
        <v>27.3</v>
      </c>
      <c r="S741" s="12">
        <v>44532</v>
      </c>
      <c r="T741" s="10">
        <v>11.78</v>
      </c>
      <c r="U741" s="109">
        <v>44532</v>
      </c>
      <c r="V741" s="10">
        <v>14.56</v>
      </c>
      <c r="Y741" s="3"/>
    </row>
    <row r="742" spans="1:25">
      <c r="A742" s="12">
        <v>44533</v>
      </c>
      <c r="B742" s="10">
        <v>31.59</v>
      </c>
      <c r="C742" s="12">
        <v>44533</v>
      </c>
      <c r="D742" s="10">
        <v>31.545000000000002</v>
      </c>
      <c r="E742" s="12">
        <v>44533</v>
      </c>
      <c r="F742" s="10">
        <v>72.53</v>
      </c>
      <c r="G742" s="12">
        <v>44533</v>
      </c>
      <c r="H742" s="10">
        <v>34.82</v>
      </c>
      <c r="I742" s="12">
        <v>44533</v>
      </c>
      <c r="J742" s="10">
        <v>34.89</v>
      </c>
      <c r="K742" s="12">
        <v>44533</v>
      </c>
      <c r="L742" s="10">
        <v>21.61</v>
      </c>
      <c r="M742" s="12">
        <v>44533</v>
      </c>
      <c r="N742" s="10">
        <v>25.35</v>
      </c>
      <c r="O742" s="12">
        <v>44533</v>
      </c>
      <c r="P742" s="10">
        <v>18.579999999999998</v>
      </c>
      <c r="Q742" s="12">
        <v>44533</v>
      </c>
      <c r="R742" s="10">
        <v>27.3</v>
      </c>
      <c r="S742" s="12">
        <v>44533</v>
      </c>
      <c r="T742" s="10">
        <v>11.81</v>
      </c>
      <c r="U742" s="109">
        <v>44533</v>
      </c>
      <c r="V742" s="10">
        <v>14.36</v>
      </c>
      <c r="Y742" s="3"/>
    </row>
    <row r="743" spans="1:25">
      <c r="A743" s="12">
        <v>44536</v>
      </c>
      <c r="B743" s="10">
        <v>31.45</v>
      </c>
      <c r="C743" s="12">
        <v>44536</v>
      </c>
      <c r="D743" s="10">
        <v>31.864999999999998</v>
      </c>
      <c r="E743" s="12">
        <v>44536</v>
      </c>
      <c r="F743" s="10">
        <v>72.95</v>
      </c>
      <c r="G743" s="12">
        <v>44536</v>
      </c>
      <c r="H743" s="10">
        <v>34.880000000000003</v>
      </c>
      <c r="I743" s="12">
        <v>44536</v>
      </c>
      <c r="J743" s="10">
        <v>34.92</v>
      </c>
      <c r="K743" s="12">
        <v>44536</v>
      </c>
      <c r="L743" s="10">
        <v>21.54</v>
      </c>
      <c r="M743" s="12">
        <v>44536</v>
      </c>
      <c r="N743" s="10">
        <v>25.25</v>
      </c>
      <c r="O743" s="12">
        <v>44536</v>
      </c>
      <c r="P743" s="10">
        <v>18.64</v>
      </c>
      <c r="Q743" s="12">
        <v>44536</v>
      </c>
      <c r="R743" s="10">
        <v>27.27</v>
      </c>
      <c r="S743" s="12">
        <v>44536</v>
      </c>
      <c r="T743" s="10">
        <v>11.76</v>
      </c>
      <c r="U743" s="109">
        <v>44536</v>
      </c>
      <c r="V743" s="10">
        <v>14.31</v>
      </c>
      <c r="Y743" s="3"/>
    </row>
    <row r="744" spans="1:25">
      <c r="A744" s="12">
        <v>44537</v>
      </c>
      <c r="B744" s="10">
        <v>31.34</v>
      </c>
      <c r="C744" s="12">
        <v>44537</v>
      </c>
      <c r="D744" s="10">
        <v>32.295000000000002</v>
      </c>
      <c r="E744" s="12">
        <v>44537</v>
      </c>
      <c r="F744" s="10">
        <v>73.760000000000005</v>
      </c>
      <c r="G744" s="12">
        <v>44537</v>
      </c>
      <c r="H744" s="10">
        <v>35.32</v>
      </c>
      <c r="I744" s="12">
        <v>44537</v>
      </c>
      <c r="J744" s="10">
        <v>35.200000000000003</v>
      </c>
      <c r="K744" s="12">
        <v>44537</v>
      </c>
      <c r="L744" s="10">
        <v>21.41</v>
      </c>
      <c r="M744" s="12">
        <v>44537</v>
      </c>
      <c r="N744" s="10">
        <v>25.24</v>
      </c>
      <c r="O744" s="12">
        <v>44537</v>
      </c>
      <c r="P744" s="10">
        <v>18.75</v>
      </c>
      <c r="Q744" s="12">
        <v>44537</v>
      </c>
      <c r="R744" s="10">
        <v>27.22</v>
      </c>
      <c r="S744" s="12">
        <v>44537</v>
      </c>
      <c r="T744" s="10">
        <v>11.73</v>
      </c>
      <c r="U744" s="109">
        <v>44537</v>
      </c>
      <c r="V744" s="10">
        <v>14.45</v>
      </c>
      <c r="Y744" s="3"/>
    </row>
    <row r="745" spans="1:25">
      <c r="A745" s="12">
        <v>44538</v>
      </c>
      <c r="B745" s="10">
        <v>31.37</v>
      </c>
      <c r="C745" s="12">
        <v>44538</v>
      </c>
      <c r="D745" s="10">
        <v>32.206600000000002</v>
      </c>
      <c r="E745" s="12">
        <v>44538</v>
      </c>
      <c r="F745" s="10">
        <v>74.03</v>
      </c>
      <c r="G745" s="12">
        <v>44538</v>
      </c>
      <c r="H745" s="10">
        <v>35.380000000000003</v>
      </c>
      <c r="I745" s="12">
        <v>44538</v>
      </c>
      <c r="J745" s="10">
        <v>35.35</v>
      </c>
      <c r="K745" s="12">
        <v>44538</v>
      </c>
      <c r="L745" s="10">
        <v>21.46</v>
      </c>
      <c r="M745" s="12">
        <v>44538</v>
      </c>
      <c r="N745" s="10">
        <v>25.1</v>
      </c>
      <c r="O745" s="12">
        <v>44538</v>
      </c>
      <c r="P745" s="10">
        <v>18.62</v>
      </c>
      <c r="Q745" s="12">
        <v>44538</v>
      </c>
      <c r="R745" s="10">
        <v>27.26</v>
      </c>
      <c r="S745" s="12">
        <v>44538</v>
      </c>
      <c r="T745" s="10">
        <v>11.73</v>
      </c>
      <c r="U745" s="109">
        <v>44538</v>
      </c>
      <c r="V745" s="10">
        <v>14.59</v>
      </c>
      <c r="Y745" s="3"/>
    </row>
    <row r="746" spans="1:25">
      <c r="A746" s="12">
        <v>44539</v>
      </c>
      <c r="B746" s="10">
        <v>31.49</v>
      </c>
      <c r="C746" s="12">
        <v>44539</v>
      </c>
      <c r="D746" s="10">
        <v>32</v>
      </c>
      <c r="E746" s="12">
        <v>44539</v>
      </c>
      <c r="F746" s="10">
        <v>73.92</v>
      </c>
      <c r="G746" s="12">
        <v>44539</v>
      </c>
      <c r="H746" s="10">
        <v>35.270000000000003</v>
      </c>
      <c r="I746" s="12">
        <v>44539</v>
      </c>
      <c r="J746" s="10">
        <v>35.25</v>
      </c>
      <c r="K746" s="12">
        <v>44539</v>
      </c>
      <c r="L746" s="10">
        <v>21.6</v>
      </c>
      <c r="M746" s="12">
        <v>44539</v>
      </c>
      <c r="N746" s="10">
        <v>25.1</v>
      </c>
      <c r="O746" s="12">
        <v>44539</v>
      </c>
      <c r="P746" s="10">
        <v>18.59</v>
      </c>
      <c r="Q746" s="12">
        <v>44539</v>
      </c>
      <c r="R746" s="10">
        <v>27.32</v>
      </c>
      <c r="S746" s="12">
        <v>44539</v>
      </c>
      <c r="T746" s="10">
        <v>11.77</v>
      </c>
      <c r="U746" s="109">
        <v>44539</v>
      </c>
      <c r="V746" s="10">
        <v>14.59</v>
      </c>
      <c r="Y746" s="3"/>
    </row>
    <row r="747" spans="1:25">
      <c r="A747" s="12">
        <v>44540</v>
      </c>
      <c r="B747" s="10">
        <v>31.55</v>
      </c>
      <c r="C747" s="12">
        <v>44540</v>
      </c>
      <c r="D747" s="10">
        <v>31.9834</v>
      </c>
      <c r="E747" s="12">
        <v>44540</v>
      </c>
      <c r="F747" s="10">
        <v>74.58</v>
      </c>
      <c r="G747" s="12">
        <v>44540</v>
      </c>
      <c r="H747" s="10">
        <v>35.380000000000003</v>
      </c>
      <c r="I747" s="12">
        <v>44540</v>
      </c>
      <c r="J747" s="10">
        <v>35.33</v>
      </c>
      <c r="K747" s="12">
        <v>44540</v>
      </c>
      <c r="L747" s="10">
        <v>21.59</v>
      </c>
      <c r="M747" s="12">
        <v>44540</v>
      </c>
      <c r="N747" s="10">
        <v>25.1</v>
      </c>
      <c r="O747" s="12">
        <v>44540</v>
      </c>
      <c r="P747" s="10">
        <v>18.61</v>
      </c>
      <c r="Q747" s="12">
        <v>44540</v>
      </c>
      <c r="R747" s="10">
        <v>27.35</v>
      </c>
      <c r="S747" s="12">
        <v>44540</v>
      </c>
      <c r="T747" s="10">
        <v>11.79</v>
      </c>
      <c r="U747" s="109">
        <v>44540</v>
      </c>
      <c r="V747" s="10">
        <v>14.62</v>
      </c>
      <c r="Y747" s="3"/>
    </row>
    <row r="748" spans="1:25">
      <c r="A748" s="12">
        <v>44543</v>
      </c>
      <c r="B748" s="10">
        <v>31.7</v>
      </c>
      <c r="C748" s="12">
        <v>44543</v>
      </c>
      <c r="D748" s="10">
        <v>31.74</v>
      </c>
      <c r="E748" s="12">
        <v>44543</v>
      </c>
      <c r="F748" s="10">
        <v>74.45</v>
      </c>
      <c r="G748" s="12">
        <v>44543</v>
      </c>
      <c r="H748" s="10">
        <v>35.26</v>
      </c>
      <c r="I748" s="12">
        <v>44543</v>
      </c>
      <c r="J748" s="10">
        <v>35.11</v>
      </c>
      <c r="K748" s="12">
        <v>44543</v>
      </c>
      <c r="L748" s="10">
        <v>21.71</v>
      </c>
      <c r="M748" s="12">
        <v>44543</v>
      </c>
      <c r="N748" s="10">
        <v>25.21</v>
      </c>
      <c r="O748" s="12">
        <v>44543</v>
      </c>
      <c r="P748" s="10">
        <v>18.559999999999999</v>
      </c>
      <c r="Q748" s="12">
        <v>44543</v>
      </c>
      <c r="R748" s="10">
        <v>27.38</v>
      </c>
      <c r="S748" s="12">
        <v>44543</v>
      </c>
      <c r="T748" s="10">
        <v>11.84</v>
      </c>
      <c r="U748" s="109">
        <v>44543</v>
      </c>
      <c r="V748" s="10">
        <v>14.56</v>
      </c>
      <c r="Y748" s="3"/>
    </row>
    <row r="749" spans="1:25">
      <c r="A749" s="12">
        <v>44544</v>
      </c>
      <c r="B749" s="10">
        <v>31.59</v>
      </c>
      <c r="C749" s="12">
        <v>44544</v>
      </c>
      <c r="D749" s="10">
        <v>31.69</v>
      </c>
      <c r="E749" s="12">
        <v>44544</v>
      </c>
      <c r="F749" s="10">
        <v>74.13</v>
      </c>
      <c r="G749" s="12">
        <v>44544</v>
      </c>
      <c r="H749" s="10">
        <v>35.19</v>
      </c>
      <c r="I749" s="12">
        <v>44544</v>
      </c>
      <c r="J749" s="10">
        <v>35.15</v>
      </c>
      <c r="K749" s="12">
        <v>44544</v>
      </c>
      <c r="L749" s="10">
        <v>21.63</v>
      </c>
      <c r="M749" s="12">
        <v>44544</v>
      </c>
      <c r="N749" s="10">
        <v>25.1</v>
      </c>
      <c r="O749" s="12">
        <v>44544</v>
      </c>
      <c r="P749" s="10">
        <v>18.68</v>
      </c>
      <c r="Q749" s="12">
        <v>44544</v>
      </c>
      <c r="R749" s="10">
        <v>27.36</v>
      </c>
      <c r="S749" s="12">
        <v>44544</v>
      </c>
      <c r="T749" s="10">
        <v>11.81</v>
      </c>
      <c r="U749" s="109">
        <v>44544</v>
      </c>
      <c r="V749" s="10">
        <v>14.5</v>
      </c>
      <c r="Y749" s="3"/>
    </row>
    <row r="750" spans="1:25">
      <c r="A750" s="12">
        <v>44545</v>
      </c>
      <c r="B750" s="10">
        <v>31.68</v>
      </c>
      <c r="C750" s="12">
        <v>44545</v>
      </c>
      <c r="D750" s="10">
        <v>31.872299999999999</v>
      </c>
      <c r="E750" s="12">
        <v>44545</v>
      </c>
      <c r="F750" s="10">
        <v>75.25</v>
      </c>
      <c r="G750" s="12">
        <v>44545</v>
      </c>
      <c r="H750" s="10">
        <v>35.58</v>
      </c>
      <c r="I750" s="12">
        <v>44545</v>
      </c>
      <c r="J750" s="10">
        <v>34.92</v>
      </c>
      <c r="K750" s="12">
        <v>44545</v>
      </c>
      <c r="L750" s="10">
        <v>21.68</v>
      </c>
      <c r="M750" s="12">
        <v>44545</v>
      </c>
      <c r="N750" s="10">
        <v>25.1</v>
      </c>
      <c r="O750" s="12">
        <v>44545</v>
      </c>
      <c r="P750" s="10">
        <v>18.690000000000001</v>
      </c>
      <c r="Q750" s="12">
        <v>44545</v>
      </c>
      <c r="R750" s="10">
        <v>27.37</v>
      </c>
      <c r="S750" s="12">
        <v>44545</v>
      </c>
      <c r="T750" s="10">
        <v>11.84</v>
      </c>
      <c r="U750" s="109">
        <v>44545</v>
      </c>
      <c r="V750" s="10">
        <v>14.51</v>
      </c>
      <c r="Y750" s="3"/>
    </row>
    <row r="751" spans="1:25">
      <c r="A751" s="12">
        <v>44546</v>
      </c>
      <c r="B751" s="10">
        <v>31.84</v>
      </c>
      <c r="C751" s="12">
        <v>44546</v>
      </c>
      <c r="D751" s="10">
        <v>31.83</v>
      </c>
      <c r="E751" s="12">
        <v>44546</v>
      </c>
      <c r="F751" s="10">
        <v>74.23</v>
      </c>
      <c r="G751" s="12">
        <v>44546</v>
      </c>
      <c r="H751" s="10">
        <v>35.46</v>
      </c>
      <c r="I751" s="12">
        <v>44546</v>
      </c>
      <c r="J751" s="10">
        <v>34.799999999999997</v>
      </c>
      <c r="K751" s="12">
        <v>44546</v>
      </c>
      <c r="L751" s="10">
        <v>21.72</v>
      </c>
      <c r="M751" s="12">
        <v>44546</v>
      </c>
      <c r="N751" s="10">
        <v>25.07</v>
      </c>
      <c r="O751" s="12">
        <v>44546</v>
      </c>
      <c r="P751" s="10">
        <v>18.7</v>
      </c>
      <c r="Q751" s="12">
        <v>44546</v>
      </c>
      <c r="R751" s="10">
        <v>27.42</v>
      </c>
      <c r="S751" s="12">
        <v>44546</v>
      </c>
      <c r="T751" s="10">
        <v>11.88</v>
      </c>
      <c r="U751" s="109">
        <v>44546</v>
      </c>
      <c r="V751" s="10">
        <v>14.37</v>
      </c>
      <c r="Y751" s="3"/>
    </row>
    <row r="752" spans="1:25">
      <c r="A752" s="12">
        <v>44547</v>
      </c>
      <c r="B752" s="10">
        <v>31.91</v>
      </c>
      <c r="C752" s="12">
        <v>44547</v>
      </c>
      <c r="D752" s="10">
        <v>31.81</v>
      </c>
      <c r="E752" s="12">
        <v>44547</v>
      </c>
      <c r="F752" s="10">
        <v>74.12</v>
      </c>
      <c r="G752" s="12">
        <v>44547</v>
      </c>
      <c r="H752" s="10">
        <v>35.229999999999997</v>
      </c>
      <c r="I752" s="12">
        <v>44547</v>
      </c>
      <c r="J752" s="10">
        <v>34.92</v>
      </c>
      <c r="K752" s="12">
        <v>44547</v>
      </c>
      <c r="L752" s="10">
        <v>21.83</v>
      </c>
      <c r="M752" s="12">
        <v>44547</v>
      </c>
      <c r="N752" s="10">
        <v>25.15</v>
      </c>
      <c r="O752" s="12">
        <v>44547</v>
      </c>
      <c r="P752" s="10">
        <v>18.670000000000002</v>
      </c>
      <c r="Q752" s="12">
        <v>44547</v>
      </c>
      <c r="R752" s="10">
        <v>27.41</v>
      </c>
      <c r="S752" s="12">
        <v>44547</v>
      </c>
      <c r="T752" s="10">
        <v>11.9</v>
      </c>
      <c r="U752" s="109">
        <v>44547</v>
      </c>
      <c r="V752" s="10">
        <v>14.41</v>
      </c>
      <c r="Y752" s="3"/>
    </row>
    <row r="753" spans="1:25">
      <c r="A753" s="12">
        <v>44550</v>
      </c>
      <c r="B753" s="10">
        <v>31.73</v>
      </c>
      <c r="C753" s="12">
        <v>44550</v>
      </c>
      <c r="D753" s="10">
        <v>31.501000000000001</v>
      </c>
      <c r="E753" s="12">
        <v>44550</v>
      </c>
      <c r="F753" s="10">
        <v>73.56</v>
      </c>
      <c r="G753" s="12">
        <v>44550</v>
      </c>
      <c r="H753" s="10">
        <v>35.380000000000003</v>
      </c>
      <c r="I753" s="12">
        <v>44550</v>
      </c>
      <c r="J753" s="10">
        <v>34.53</v>
      </c>
      <c r="K753" s="12">
        <v>44550</v>
      </c>
      <c r="L753" s="10">
        <v>21.73</v>
      </c>
      <c r="M753" s="12">
        <v>44550</v>
      </c>
      <c r="N753" s="10">
        <v>25.04</v>
      </c>
      <c r="O753" s="12">
        <v>44550</v>
      </c>
      <c r="P753" s="10">
        <v>18.559999999999999</v>
      </c>
      <c r="Q753" s="12">
        <v>44550</v>
      </c>
      <c r="R753" s="10">
        <v>27.39</v>
      </c>
      <c r="S753" s="12">
        <v>44550</v>
      </c>
      <c r="T753" s="10">
        <v>11.85</v>
      </c>
      <c r="U753" s="109">
        <v>44550</v>
      </c>
      <c r="V753" s="10">
        <v>14.19</v>
      </c>
      <c r="Y753" s="3"/>
    </row>
    <row r="754" spans="1:25">
      <c r="A754" s="12">
        <v>44551</v>
      </c>
      <c r="B754" s="10">
        <v>31.63</v>
      </c>
      <c r="C754" s="12">
        <v>44551</v>
      </c>
      <c r="D754" s="10">
        <v>32.0578</v>
      </c>
      <c r="E754" s="12">
        <v>44551</v>
      </c>
      <c r="F754" s="10">
        <v>74.709999999999994</v>
      </c>
      <c r="G754" s="12">
        <v>44551</v>
      </c>
      <c r="H754" s="10">
        <v>35.659999999999997</v>
      </c>
      <c r="I754" s="12">
        <v>44551</v>
      </c>
      <c r="J754" s="10">
        <v>35.049999999999997</v>
      </c>
      <c r="K754" s="12">
        <v>44551</v>
      </c>
      <c r="L754" s="10">
        <v>21.62</v>
      </c>
      <c r="M754" s="12">
        <v>44551</v>
      </c>
      <c r="N754" s="10">
        <v>25.08</v>
      </c>
      <c r="O754" s="12">
        <v>44551</v>
      </c>
      <c r="P754" s="10">
        <v>18.63</v>
      </c>
      <c r="Q754" s="12">
        <v>44551</v>
      </c>
      <c r="R754" s="10">
        <v>27.34</v>
      </c>
      <c r="S754" s="12">
        <v>44551</v>
      </c>
      <c r="T754" s="10">
        <v>11.81</v>
      </c>
      <c r="U754" s="109">
        <v>44551</v>
      </c>
      <c r="V754" s="10">
        <v>14.41</v>
      </c>
      <c r="Y754" s="3"/>
    </row>
    <row r="755" spans="1:25">
      <c r="A755" s="12">
        <v>44552</v>
      </c>
      <c r="B755" s="10">
        <v>31.7</v>
      </c>
      <c r="C755" s="12">
        <v>44552</v>
      </c>
      <c r="D755" s="10">
        <v>32.28</v>
      </c>
      <c r="E755" s="12">
        <v>44552</v>
      </c>
      <c r="F755" s="10">
        <v>74.900000000000006</v>
      </c>
      <c r="G755" s="12">
        <v>44552</v>
      </c>
      <c r="H755" s="10">
        <v>35.78</v>
      </c>
      <c r="I755" s="12">
        <v>44552</v>
      </c>
      <c r="J755" s="10">
        <v>34.89</v>
      </c>
      <c r="K755" s="12">
        <v>44552</v>
      </c>
      <c r="L755" s="10">
        <v>21.71</v>
      </c>
      <c r="M755" s="12">
        <v>44552</v>
      </c>
      <c r="N755" s="10">
        <v>25.14</v>
      </c>
      <c r="O755" s="12">
        <v>44552</v>
      </c>
      <c r="P755" s="10">
        <v>18.75</v>
      </c>
      <c r="Q755" s="12">
        <v>44552</v>
      </c>
      <c r="R755" s="10">
        <v>27.36</v>
      </c>
      <c r="S755" s="12">
        <v>44552</v>
      </c>
      <c r="T755" s="10">
        <v>11.84</v>
      </c>
      <c r="U755" s="109">
        <v>44552</v>
      </c>
      <c r="V755" s="10">
        <v>14.38</v>
      </c>
      <c r="Y755" s="3"/>
    </row>
    <row r="756" spans="1:25">
      <c r="A756" s="12">
        <v>44553</v>
      </c>
      <c r="B756" s="10">
        <v>31.71</v>
      </c>
      <c r="C756" s="12">
        <v>44553</v>
      </c>
      <c r="D756" s="10">
        <v>32.54</v>
      </c>
      <c r="E756" s="12">
        <v>44553</v>
      </c>
      <c r="F756" s="10">
        <v>75.430000000000007</v>
      </c>
      <c r="G756" s="12">
        <v>44553</v>
      </c>
      <c r="H756" s="10">
        <v>35.97</v>
      </c>
      <c r="I756" s="12">
        <v>44553</v>
      </c>
      <c r="J756" s="10">
        <v>35.085000000000001</v>
      </c>
      <c r="K756" s="12">
        <v>44553</v>
      </c>
      <c r="L756" s="10">
        <v>21.67</v>
      </c>
      <c r="M756" s="12">
        <v>44553</v>
      </c>
      <c r="N756" s="10">
        <v>25.12</v>
      </c>
      <c r="O756" s="12">
        <v>44553</v>
      </c>
      <c r="P756" s="10">
        <v>18.89</v>
      </c>
      <c r="Q756" s="12">
        <v>44553</v>
      </c>
      <c r="R756" s="10">
        <v>27.38</v>
      </c>
      <c r="S756" s="12">
        <v>44553</v>
      </c>
      <c r="T756" s="10">
        <v>11.83</v>
      </c>
      <c r="U756" s="109">
        <v>44553</v>
      </c>
      <c r="V756" s="10">
        <v>13.85</v>
      </c>
      <c r="Y756" s="3"/>
    </row>
    <row r="757" spans="1:25">
      <c r="A757" s="12">
        <v>44554</v>
      </c>
      <c r="B757" s="10">
        <v>31.63</v>
      </c>
      <c r="C757" s="12">
        <v>44554</v>
      </c>
      <c r="D757" s="10">
        <v>32.54</v>
      </c>
      <c r="E757" s="12">
        <v>44554</v>
      </c>
      <c r="F757" s="10">
        <v>75.25</v>
      </c>
      <c r="G757" s="12">
        <v>44554</v>
      </c>
      <c r="H757" s="10">
        <v>36.1</v>
      </c>
      <c r="I757" s="12">
        <v>44554</v>
      </c>
      <c r="J757" s="10">
        <v>35.340000000000003</v>
      </c>
      <c r="K757" s="12">
        <v>44554</v>
      </c>
      <c r="L757" s="10">
        <v>21.67</v>
      </c>
      <c r="M757" s="12">
        <v>44554</v>
      </c>
      <c r="N757" s="10">
        <v>24.99</v>
      </c>
      <c r="O757" s="12">
        <v>44554</v>
      </c>
      <c r="P757" s="10">
        <v>18.73</v>
      </c>
      <c r="Q757" s="12">
        <v>44554</v>
      </c>
      <c r="R757" s="10">
        <v>27.37</v>
      </c>
      <c r="S757" s="12">
        <v>44554</v>
      </c>
      <c r="T757" s="10">
        <v>11.81</v>
      </c>
      <c r="U757" s="109">
        <v>44554</v>
      </c>
      <c r="V757" s="10">
        <v>13.8</v>
      </c>
      <c r="Y757" s="3"/>
    </row>
    <row r="758" spans="1:25">
      <c r="A758" s="12">
        <v>44559</v>
      </c>
      <c r="B758" s="10">
        <v>31.64</v>
      </c>
      <c r="C758" s="12">
        <v>44559</v>
      </c>
      <c r="D758" s="10">
        <v>32.721699999999998</v>
      </c>
      <c r="E758" s="12">
        <v>44559</v>
      </c>
      <c r="F758" s="10">
        <v>76.319999999999993</v>
      </c>
      <c r="G758" s="12">
        <v>44559</v>
      </c>
      <c r="H758" s="10">
        <v>36.24</v>
      </c>
      <c r="I758" s="12">
        <v>44559</v>
      </c>
      <c r="J758" s="10">
        <v>34.93</v>
      </c>
      <c r="K758" s="12">
        <v>44559</v>
      </c>
      <c r="L758" s="10">
        <v>21.68</v>
      </c>
      <c r="M758" s="12">
        <v>44559</v>
      </c>
      <c r="N758" s="10">
        <v>25.03</v>
      </c>
      <c r="O758" s="12">
        <v>44559</v>
      </c>
      <c r="P758" s="10">
        <v>18.84</v>
      </c>
      <c r="Q758" s="12">
        <v>44559</v>
      </c>
      <c r="R758" s="10">
        <v>27.36</v>
      </c>
      <c r="S758" s="12">
        <v>44559</v>
      </c>
      <c r="T758" s="10">
        <v>11.82</v>
      </c>
      <c r="U758" s="109">
        <v>44559</v>
      </c>
      <c r="V758" s="10">
        <v>13.78</v>
      </c>
      <c r="Y758" s="3"/>
    </row>
    <row r="759" spans="1:25">
      <c r="A759" s="12">
        <v>44560</v>
      </c>
      <c r="B759" s="10">
        <v>31.68</v>
      </c>
      <c r="C759" s="12">
        <v>44560</v>
      </c>
      <c r="D759" s="10">
        <v>32.65</v>
      </c>
      <c r="E759" s="12">
        <v>44560</v>
      </c>
      <c r="F759" s="10">
        <v>75.38</v>
      </c>
      <c r="G759" s="12">
        <v>44560</v>
      </c>
      <c r="H759" s="10">
        <v>35.56</v>
      </c>
      <c r="I759" s="12">
        <v>44560</v>
      </c>
      <c r="J759" s="10">
        <v>34.68</v>
      </c>
      <c r="K759" s="12">
        <v>44560</v>
      </c>
      <c r="L759" s="10">
        <v>21.69</v>
      </c>
      <c r="M759" s="12">
        <v>44560</v>
      </c>
      <c r="N759" s="10">
        <v>25.04</v>
      </c>
      <c r="O759" s="12">
        <v>44560</v>
      </c>
      <c r="P759" s="10">
        <v>18.649999999999999</v>
      </c>
      <c r="Q759" s="12">
        <v>44560</v>
      </c>
      <c r="R759" s="10">
        <v>27.32</v>
      </c>
      <c r="S759" s="12">
        <v>44560</v>
      </c>
      <c r="T759" s="10">
        <v>11.85</v>
      </c>
      <c r="U759" s="109">
        <v>44560</v>
      </c>
      <c r="V759" s="10">
        <v>13.8</v>
      </c>
      <c r="Y759" s="3"/>
    </row>
    <row r="760" spans="1:25">
      <c r="A760" s="12">
        <v>44561</v>
      </c>
      <c r="B760" s="10">
        <v>31.79</v>
      </c>
      <c r="C760" s="12">
        <v>44561</v>
      </c>
      <c r="D760" s="10">
        <v>32.528300000000002</v>
      </c>
      <c r="E760" s="12">
        <v>44561</v>
      </c>
      <c r="F760" s="10">
        <v>74.62</v>
      </c>
      <c r="G760" s="12">
        <v>44561</v>
      </c>
      <c r="H760" s="10">
        <v>35.33</v>
      </c>
      <c r="I760" s="12">
        <v>44561</v>
      </c>
      <c r="J760" s="10">
        <v>34.340000000000003</v>
      </c>
      <c r="K760" s="12">
        <v>44561</v>
      </c>
      <c r="L760" s="10">
        <v>21.69</v>
      </c>
      <c r="M760" s="12">
        <v>44561</v>
      </c>
      <c r="N760" s="10">
        <v>25.06</v>
      </c>
      <c r="O760" s="12">
        <v>44561</v>
      </c>
      <c r="P760" s="10">
        <v>18.68</v>
      </c>
      <c r="Q760" s="12">
        <v>44561</v>
      </c>
      <c r="R760" s="10">
        <v>27.36</v>
      </c>
      <c r="S760" s="12">
        <v>44561</v>
      </c>
      <c r="T760" s="10">
        <v>11.87</v>
      </c>
      <c r="U760" s="109">
        <v>44561</v>
      </c>
      <c r="V760" s="10">
        <v>13.76</v>
      </c>
      <c r="Y760" s="3"/>
    </row>
    <row r="761" spans="1:25">
      <c r="A761" s="12">
        <v>44565</v>
      </c>
      <c r="B761" s="10">
        <v>31.4</v>
      </c>
      <c r="C761" s="12">
        <v>44565</v>
      </c>
      <c r="D761" s="10">
        <v>32.54</v>
      </c>
      <c r="E761" s="12">
        <v>44565</v>
      </c>
      <c r="F761" s="10">
        <v>75.44</v>
      </c>
      <c r="G761" s="12">
        <v>44565</v>
      </c>
      <c r="H761" s="10">
        <v>35.9</v>
      </c>
      <c r="I761" s="12">
        <v>44565</v>
      </c>
      <c r="J761" s="10">
        <v>34.58</v>
      </c>
      <c r="K761" s="12">
        <v>44565</v>
      </c>
      <c r="L761" s="10">
        <v>21.48</v>
      </c>
      <c r="M761" s="12">
        <v>44565</v>
      </c>
      <c r="N761" s="10">
        <v>24.79</v>
      </c>
      <c r="O761" s="12">
        <v>44565</v>
      </c>
      <c r="P761" s="10">
        <v>18.72</v>
      </c>
      <c r="Q761" s="12">
        <v>44565</v>
      </c>
      <c r="R761" s="10">
        <v>27.28</v>
      </c>
      <c r="S761" s="12">
        <v>44565</v>
      </c>
      <c r="T761" s="10">
        <v>11.75</v>
      </c>
      <c r="U761" s="109">
        <v>44565</v>
      </c>
      <c r="V761" s="10">
        <v>13.84</v>
      </c>
      <c r="Y761" s="3"/>
    </row>
    <row r="762" spans="1:25">
      <c r="A762" s="12">
        <v>44566</v>
      </c>
      <c r="B762" s="10">
        <v>31.34</v>
      </c>
      <c r="C762" s="12">
        <v>44566</v>
      </c>
      <c r="D762" s="10">
        <v>32.29</v>
      </c>
      <c r="E762" s="12">
        <v>44566</v>
      </c>
      <c r="F762" s="10">
        <v>74.39</v>
      </c>
      <c r="G762" s="12">
        <v>44566</v>
      </c>
      <c r="H762" s="10">
        <v>35.78</v>
      </c>
      <c r="I762" s="12">
        <v>44566</v>
      </c>
      <c r="J762" s="10">
        <v>34.130000000000003</v>
      </c>
      <c r="K762" s="12">
        <v>44566</v>
      </c>
      <c r="L762" s="10">
        <v>21.42</v>
      </c>
      <c r="M762" s="12">
        <v>44566</v>
      </c>
      <c r="N762" s="10">
        <v>24.65</v>
      </c>
      <c r="O762" s="12">
        <v>44566</v>
      </c>
      <c r="P762" s="10">
        <v>18.48</v>
      </c>
      <c r="Q762" s="12">
        <v>44566</v>
      </c>
      <c r="R762" s="10">
        <v>27.26</v>
      </c>
      <c r="S762" s="12">
        <v>44566</v>
      </c>
      <c r="T762" s="10">
        <v>11.72</v>
      </c>
      <c r="U762" s="109">
        <v>44566</v>
      </c>
      <c r="V762" s="10">
        <v>13.66</v>
      </c>
      <c r="Y762" s="3"/>
    </row>
    <row r="763" spans="1:25">
      <c r="A763" s="12">
        <v>44567</v>
      </c>
      <c r="B763" s="10">
        <v>31.13</v>
      </c>
      <c r="C763" s="12">
        <v>44567</v>
      </c>
      <c r="D763" s="10">
        <v>32.36</v>
      </c>
      <c r="E763" s="12">
        <v>44567</v>
      </c>
      <c r="F763" s="10">
        <v>74.03</v>
      </c>
      <c r="G763" s="12">
        <v>44567</v>
      </c>
      <c r="H763" s="10">
        <v>35.42</v>
      </c>
      <c r="I763" s="12">
        <v>44567</v>
      </c>
      <c r="J763" s="10">
        <v>34.19</v>
      </c>
      <c r="K763" s="12">
        <v>44567</v>
      </c>
      <c r="L763" s="10">
        <v>21.32</v>
      </c>
      <c r="M763" s="12">
        <v>44567</v>
      </c>
      <c r="N763" s="10">
        <v>24.62</v>
      </c>
      <c r="O763" s="12">
        <v>44567</v>
      </c>
      <c r="P763" s="10">
        <v>18.489999999999998</v>
      </c>
      <c r="Q763" s="12">
        <v>44567</v>
      </c>
      <c r="R763" s="10">
        <v>27.22</v>
      </c>
      <c r="S763" s="12">
        <v>44567</v>
      </c>
      <c r="T763" s="10">
        <v>11.65</v>
      </c>
      <c r="U763" s="109">
        <v>44567</v>
      </c>
      <c r="V763" s="10">
        <v>13.65</v>
      </c>
      <c r="Y763" s="3"/>
    </row>
    <row r="764" spans="1:25">
      <c r="A764" s="12">
        <v>44568</v>
      </c>
      <c r="B764" s="10">
        <v>31.01</v>
      </c>
      <c r="C764" s="12">
        <v>44568</v>
      </c>
      <c r="D764" s="10">
        <v>32.409999999999997</v>
      </c>
      <c r="E764" s="12">
        <v>44568</v>
      </c>
      <c r="F764" s="10">
        <v>73.23</v>
      </c>
      <c r="G764" s="12">
        <v>44568</v>
      </c>
      <c r="H764" s="10">
        <v>35.25</v>
      </c>
      <c r="I764" s="12">
        <v>44568</v>
      </c>
      <c r="J764" s="10">
        <v>34.26</v>
      </c>
      <c r="K764" s="12">
        <v>44568</v>
      </c>
      <c r="L764" s="10">
        <v>21.3</v>
      </c>
      <c r="M764" s="12">
        <v>44568</v>
      </c>
      <c r="N764" s="10">
        <v>24.52</v>
      </c>
      <c r="O764" s="12">
        <v>44568</v>
      </c>
      <c r="P764" s="10">
        <v>18.52</v>
      </c>
      <c r="Q764" s="12">
        <v>44568</v>
      </c>
      <c r="R764" s="10">
        <v>27.22</v>
      </c>
      <c r="S764" s="12">
        <v>44568</v>
      </c>
      <c r="T764" s="10">
        <v>11.62</v>
      </c>
      <c r="U764" s="109">
        <v>44568</v>
      </c>
      <c r="V764" s="10">
        <v>13.6</v>
      </c>
      <c r="Y764" s="3"/>
    </row>
    <row r="765" spans="1:25">
      <c r="A765" s="12">
        <v>44571</v>
      </c>
      <c r="B765" s="10">
        <v>31.05</v>
      </c>
      <c r="C765" s="12">
        <v>44571</v>
      </c>
      <c r="D765" s="10">
        <v>32.42</v>
      </c>
      <c r="E765" s="12">
        <v>44571</v>
      </c>
      <c r="F765" s="10">
        <v>73.33</v>
      </c>
      <c r="G765" s="12">
        <v>44571</v>
      </c>
      <c r="H765" s="10">
        <v>34.99</v>
      </c>
      <c r="I765" s="12">
        <v>44571</v>
      </c>
      <c r="J765" s="10">
        <v>34.36</v>
      </c>
      <c r="K765" s="12">
        <v>44571</v>
      </c>
      <c r="L765" s="10">
        <v>21.28</v>
      </c>
      <c r="M765" s="12">
        <v>44571</v>
      </c>
      <c r="N765" s="10">
        <v>24.48</v>
      </c>
      <c r="O765" s="12">
        <v>44571</v>
      </c>
      <c r="P765" s="10">
        <v>18.399999999999999</v>
      </c>
      <c r="Q765" s="12">
        <v>44571</v>
      </c>
      <c r="R765" s="10">
        <v>27.2</v>
      </c>
      <c r="S765" s="12">
        <v>44571</v>
      </c>
      <c r="T765" s="10">
        <v>11.62</v>
      </c>
      <c r="U765" s="109">
        <v>44571</v>
      </c>
      <c r="V765" s="10">
        <v>13.63</v>
      </c>
      <c r="Y765" s="3"/>
    </row>
    <row r="766" spans="1:25">
      <c r="A766" s="12">
        <v>44572</v>
      </c>
      <c r="B766" s="10">
        <v>31.05</v>
      </c>
      <c r="C766" s="12">
        <v>44572</v>
      </c>
      <c r="D766" s="10">
        <v>32.72</v>
      </c>
      <c r="E766" s="12">
        <v>44572</v>
      </c>
      <c r="F766" s="10">
        <v>73.42</v>
      </c>
      <c r="G766" s="12">
        <v>44572</v>
      </c>
      <c r="H766" s="10">
        <v>35.11</v>
      </c>
      <c r="I766" s="12">
        <v>44572</v>
      </c>
      <c r="J766" s="10">
        <v>34.85</v>
      </c>
      <c r="K766" s="12">
        <v>44572</v>
      </c>
      <c r="L766" s="10">
        <v>21.31</v>
      </c>
      <c r="M766" s="12">
        <v>44572</v>
      </c>
      <c r="N766" s="10">
        <v>24.53</v>
      </c>
      <c r="O766" s="12">
        <v>44572</v>
      </c>
      <c r="P766" s="10">
        <v>18.489999999999998</v>
      </c>
      <c r="Q766" s="12">
        <v>44572</v>
      </c>
      <c r="R766" s="10">
        <v>27.21</v>
      </c>
      <c r="S766" s="12">
        <v>44572</v>
      </c>
      <c r="T766" s="10">
        <v>11.63</v>
      </c>
      <c r="U766" s="109">
        <v>44572</v>
      </c>
      <c r="V766" s="10">
        <v>13.73</v>
      </c>
      <c r="Y766" s="3"/>
    </row>
    <row r="767" spans="1:25">
      <c r="A767" s="12">
        <v>44573</v>
      </c>
      <c r="B767" s="10">
        <v>31</v>
      </c>
      <c r="C767" s="12">
        <v>44573</v>
      </c>
      <c r="D767" s="10">
        <v>32.89</v>
      </c>
      <c r="E767" s="12">
        <v>44573</v>
      </c>
      <c r="F767" s="10">
        <v>73.23</v>
      </c>
      <c r="G767" s="12">
        <v>44573</v>
      </c>
      <c r="H767" s="10">
        <v>35.29</v>
      </c>
      <c r="I767" s="12">
        <v>44573</v>
      </c>
      <c r="J767" s="10">
        <v>35.21</v>
      </c>
      <c r="K767" s="12">
        <v>44573</v>
      </c>
      <c r="L767" s="10">
        <v>21.26</v>
      </c>
      <c r="M767" s="12">
        <v>44573</v>
      </c>
      <c r="N767" s="10">
        <v>24.54</v>
      </c>
      <c r="O767" s="12">
        <v>44573</v>
      </c>
      <c r="P767" s="10">
        <v>18.53</v>
      </c>
      <c r="Q767" s="12">
        <v>44573</v>
      </c>
      <c r="R767" s="10">
        <v>27.18</v>
      </c>
      <c r="S767" s="12">
        <v>44573</v>
      </c>
      <c r="T767" s="10">
        <v>11.61</v>
      </c>
      <c r="U767" s="109">
        <v>44573</v>
      </c>
      <c r="V767" s="10">
        <v>13.84</v>
      </c>
      <c r="Y767" s="3"/>
    </row>
    <row r="768" spans="1:25">
      <c r="A768" s="12">
        <v>44574</v>
      </c>
      <c r="B768" s="10">
        <v>31.08</v>
      </c>
      <c r="C768" s="12">
        <v>44574</v>
      </c>
      <c r="D768" s="10">
        <v>32.75</v>
      </c>
      <c r="E768" s="12">
        <v>44574</v>
      </c>
      <c r="F768" s="10">
        <v>72.16</v>
      </c>
      <c r="G768" s="12">
        <v>44574</v>
      </c>
      <c r="H768" s="10">
        <v>35.01</v>
      </c>
      <c r="I768" s="12">
        <v>44574</v>
      </c>
      <c r="J768" s="10">
        <v>34.75</v>
      </c>
      <c r="K768" s="12">
        <v>44574</v>
      </c>
      <c r="L768" s="10">
        <v>21.29</v>
      </c>
      <c r="M768" s="12">
        <v>44574</v>
      </c>
      <c r="N768" s="10">
        <v>24.6</v>
      </c>
      <c r="O768" s="12">
        <v>44574</v>
      </c>
      <c r="P768" s="10">
        <v>18.489999999999998</v>
      </c>
      <c r="Q768" s="12">
        <v>44574</v>
      </c>
      <c r="R768" s="10">
        <v>27.2</v>
      </c>
      <c r="S768" s="12">
        <v>44574</v>
      </c>
      <c r="T768" s="10">
        <v>11.63</v>
      </c>
      <c r="U768" s="109">
        <v>44574</v>
      </c>
      <c r="V768" s="10">
        <v>13.71</v>
      </c>
      <c r="Y768" s="3"/>
    </row>
    <row r="769" spans="1:25">
      <c r="A769" s="12">
        <v>44575</v>
      </c>
      <c r="B769" s="10">
        <v>30.89</v>
      </c>
      <c r="C769" s="12">
        <v>44575</v>
      </c>
      <c r="D769" s="10">
        <v>32.880000000000003</v>
      </c>
      <c r="E769" s="12">
        <v>44575</v>
      </c>
      <c r="F769" s="10">
        <v>72.489999999999995</v>
      </c>
      <c r="G769" s="12">
        <v>44575</v>
      </c>
      <c r="H769" s="10">
        <v>35.049999999999997</v>
      </c>
      <c r="I769" s="12">
        <v>44575</v>
      </c>
      <c r="J769" s="10">
        <v>34.85</v>
      </c>
      <c r="K769" s="12">
        <v>44575</v>
      </c>
      <c r="L769" s="10">
        <v>21.23</v>
      </c>
      <c r="M769" s="12">
        <v>44575</v>
      </c>
      <c r="N769" s="10">
        <v>24.42</v>
      </c>
      <c r="O769" s="12">
        <v>44575</v>
      </c>
      <c r="P769" s="10">
        <v>18.59</v>
      </c>
      <c r="Q769" s="12">
        <v>44575</v>
      </c>
      <c r="R769" s="10">
        <v>27.16</v>
      </c>
      <c r="S769" s="12">
        <v>44575</v>
      </c>
      <c r="T769" s="10">
        <v>11.58</v>
      </c>
      <c r="U769" s="109">
        <v>44575</v>
      </c>
      <c r="V769" s="10">
        <v>13.78</v>
      </c>
      <c r="Y769" s="3"/>
    </row>
    <row r="770" spans="1:25">
      <c r="A770" s="12">
        <v>44578</v>
      </c>
      <c r="B770" s="10">
        <v>30.81</v>
      </c>
      <c r="C770" s="12">
        <v>44578</v>
      </c>
      <c r="D770" s="10">
        <v>33.15</v>
      </c>
      <c r="E770" s="12">
        <v>44578</v>
      </c>
      <c r="F770" s="10">
        <v>72.5</v>
      </c>
      <c r="G770" s="12">
        <v>44578</v>
      </c>
      <c r="H770" s="10">
        <v>35.11</v>
      </c>
      <c r="I770" s="12">
        <v>44578</v>
      </c>
      <c r="J770" s="10">
        <v>34.619999999999997</v>
      </c>
      <c r="K770" s="12">
        <v>44578</v>
      </c>
      <c r="L770" s="10">
        <v>21.14</v>
      </c>
      <c r="M770" s="12">
        <v>44578</v>
      </c>
      <c r="N770" s="10">
        <v>24.58</v>
      </c>
      <c r="O770" s="12">
        <v>44578</v>
      </c>
      <c r="P770" s="10">
        <v>18.54</v>
      </c>
      <c r="Q770" s="12">
        <v>44578</v>
      </c>
      <c r="R770" s="10">
        <v>27.12</v>
      </c>
      <c r="S770" s="12">
        <v>44578</v>
      </c>
      <c r="T770" s="10">
        <v>11.55</v>
      </c>
      <c r="U770" s="109">
        <v>44578</v>
      </c>
      <c r="V770" s="10">
        <v>13.73</v>
      </c>
      <c r="Y770" s="3"/>
    </row>
    <row r="771" spans="1:25">
      <c r="A771" s="12">
        <v>44579</v>
      </c>
      <c r="B771" s="10">
        <v>30.61</v>
      </c>
      <c r="C771" s="12">
        <v>44579</v>
      </c>
      <c r="D771" s="10">
        <v>32.750999999999998</v>
      </c>
      <c r="E771" s="12">
        <v>44579</v>
      </c>
      <c r="F771" s="10">
        <v>71.010000000000005</v>
      </c>
      <c r="G771" s="12">
        <v>44579</v>
      </c>
      <c r="H771" s="10">
        <v>34.43</v>
      </c>
      <c r="I771" s="12">
        <v>44579</v>
      </c>
      <c r="J771" s="10">
        <v>34.270000000000003</v>
      </c>
      <c r="K771" s="12">
        <v>44579</v>
      </c>
      <c r="L771" s="10">
        <v>21.06</v>
      </c>
      <c r="M771" s="12">
        <v>44579</v>
      </c>
      <c r="N771" s="10">
        <v>24.17</v>
      </c>
      <c r="O771" s="12">
        <v>44579</v>
      </c>
      <c r="P771" s="10">
        <v>18.36</v>
      </c>
      <c r="Q771" s="12">
        <v>44579</v>
      </c>
      <c r="R771" s="10">
        <v>27.07</v>
      </c>
      <c r="S771" s="12">
        <v>44579</v>
      </c>
      <c r="T771" s="10">
        <v>11.48</v>
      </c>
      <c r="U771" s="109">
        <v>44579</v>
      </c>
      <c r="V771" s="10">
        <v>13.54</v>
      </c>
      <c r="Y771" s="3"/>
    </row>
    <row r="772" spans="1:25">
      <c r="A772" s="12">
        <v>44580</v>
      </c>
      <c r="B772" s="10">
        <v>30.68</v>
      </c>
      <c r="C772" s="12">
        <v>44580</v>
      </c>
      <c r="D772" s="10">
        <v>32.600200000000001</v>
      </c>
      <c r="E772" s="12">
        <v>44580</v>
      </c>
      <c r="F772" s="10">
        <v>70.23</v>
      </c>
      <c r="G772" s="12">
        <v>44580</v>
      </c>
      <c r="H772" s="10">
        <v>34.33</v>
      </c>
      <c r="I772" s="12">
        <v>44580</v>
      </c>
      <c r="J772" s="10">
        <v>34.25</v>
      </c>
      <c r="K772" s="12">
        <v>44580</v>
      </c>
      <c r="L772" s="10">
        <v>21.07</v>
      </c>
      <c r="M772" s="12">
        <v>44580</v>
      </c>
      <c r="N772" s="10">
        <v>24.22</v>
      </c>
      <c r="O772" s="12">
        <v>44580</v>
      </c>
      <c r="P772" s="10">
        <v>18.38</v>
      </c>
      <c r="Q772" s="12">
        <v>44580</v>
      </c>
      <c r="R772" s="10">
        <v>27.07</v>
      </c>
      <c r="S772" s="12">
        <v>44580</v>
      </c>
      <c r="T772" s="10">
        <v>11.5</v>
      </c>
      <c r="U772" s="109">
        <v>44580</v>
      </c>
      <c r="V772" s="10">
        <v>13.46</v>
      </c>
      <c r="Y772" s="3"/>
    </row>
    <row r="773" spans="1:25">
      <c r="A773" s="12">
        <v>44581</v>
      </c>
      <c r="B773" s="10">
        <v>30.71</v>
      </c>
      <c r="C773" s="12">
        <v>44581</v>
      </c>
      <c r="D773" s="10">
        <v>32.39</v>
      </c>
      <c r="E773" s="12">
        <v>44581</v>
      </c>
      <c r="F773" s="10">
        <v>69.540000000000006</v>
      </c>
      <c r="G773" s="12">
        <v>44581</v>
      </c>
      <c r="H773" s="10">
        <v>34.200000000000003</v>
      </c>
      <c r="I773" s="12">
        <v>44581</v>
      </c>
      <c r="J773" s="10">
        <v>34.5</v>
      </c>
      <c r="K773" s="12">
        <v>44581</v>
      </c>
      <c r="L773" s="10">
        <v>21.08</v>
      </c>
      <c r="M773" s="12">
        <v>44581</v>
      </c>
      <c r="N773" s="10">
        <v>24.21</v>
      </c>
      <c r="O773" s="12">
        <v>44581</v>
      </c>
      <c r="P773" s="10">
        <v>18.36</v>
      </c>
      <c r="Q773" s="12">
        <v>44581</v>
      </c>
      <c r="R773" s="10">
        <v>27.08</v>
      </c>
      <c r="S773" s="12">
        <v>44581</v>
      </c>
      <c r="T773" s="10">
        <v>11.51</v>
      </c>
      <c r="U773" s="109">
        <v>44581</v>
      </c>
      <c r="V773" s="10">
        <v>13.49</v>
      </c>
      <c r="Y773" s="3"/>
    </row>
    <row r="774" spans="1:25">
      <c r="A774" s="12">
        <v>44582</v>
      </c>
      <c r="B774" s="10">
        <v>30.85</v>
      </c>
      <c r="C774" s="12">
        <v>44582</v>
      </c>
      <c r="D774" s="10">
        <v>31.716000000000001</v>
      </c>
      <c r="E774" s="12">
        <v>44582</v>
      </c>
      <c r="F774" s="10">
        <v>68.540000000000006</v>
      </c>
      <c r="G774" s="12">
        <v>44582</v>
      </c>
      <c r="H774" s="10">
        <v>33.94</v>
      </c>
      <c r="I774" s="12">
        <v>44582</v>
      </c>
      <c r="J774" s="10">
        <v>34.17</v>
      </c>
      <c r="K774" s="12">
        <v>44582</v>
      </c>
      <c r="L774" s="10">
        <v>21.16</v>
      </c>
      <c r="M774" s="12">
        <v>44582</v>
      </c>
      <c r="N774" s="10">
        <v>24.33</v>
      </c>
      <c r="O774" s="12">
        <v>44582</v>
      </c>
      <c r="P774" s="10">
        <v>18.41</v>
      </c>
      <c r="Q774" s="12">
        <v>44582</v>
      </c>
      <c r="R774" s="10">
        <v>27.11</v>
      </c>
      <c r="S774" s="12">
        <v>44582</v>
      </c>
      <c r="T774" s="10">
        <v>11.55</v>
      </c>
      <c r="U774" s="109">
        <v>44582</v>
      </c>
      <c r="V774" s="10">
        <v>13.42</v>
      </c>
      <c r="Y774" s="3"/>
    </row>
    <row r="775" spans="1:25">
      <c r="A775" s="12">
        <v>44585</v>
      </c>
      <c r="B775" s="10">
        <v>30.69</v>
      </c>
      <c r="C775" s="12">
        <v>44585</v>
      </c>
      <c r="D775" s="10">
        <v>31.63</v>
      </c>
      <c r="E775" s="12">
        <v>44585</v>
      </c>
      <c r="F775" s="10">
        <v>69.039900000000003</v>
      </c>
      <c r="G775" s="12">
        <v>44585</v>
      </c>
      <c r="H775" s="10">
        <v>33.700000000000003</v>
      </c>
      <c r="I775" s="12">
        <v>44585</v>
      </c>
      <c r="J775" s="10">
        <v>33.85</v>
      </c>
      <c r="K775" s="12">
        <v>44585</v>
      </c>
      <c r="L775" s="10">
        <v>21.15</v>
      </c>
      <c r="M775" s="12">
        <v>44585</v>
      </c>
      <c r="N775" s="10">
        <v>24.26</v>
      </c>
      <c r="O775" s="12">
        <v>44585</v>
      </c>
      <c r="P775" s="10">
        <v>18.27</v>
      </c>
      <c r="Q775" s="12">
        <v>44585</v>
      </c>
      <c r="R775" s="10">
        <v>27.09</v>
      </c>
      <c r="S775" s="12">
        <v>44585</v>
      </c>
      <c r="T775" s="10">
        <v>11.51</v>
      </c>
      <c r="U775" s="109">
        <v>44585</v>
      </c>
      <c r="V775" s="10">
        <v>13.36</v>
      </c>
      <c r="Y775" s="3"/>
    </row>
    <row r="776" spans="1:25">
      <c r="A776" s="12">
        <v>44586</v>
      </c>
      <c r="B776" s="10">
        <v>30.64</v>
      </c>
      <c r="C776" s="12">
        <v>44586</v>
      </c>
      <c r="D776" s="10">
        <v>31.69</v>
      </c>
      <c r="E776" s="12">
        <v>44586</v>
      </c>
      <c r="F776" s="10">
        <v>68.11</v>
      </c>
      <c r="G776" s="12">
        <v>44586</v>
      </c>
      <c r="H776" s="10">
        <v>33.54</v>
      </c>
      <c r="I776" s="12">
        <v>44586</v>
      </c>
      <c r="J776" s="10">
        <v>33.729999999999997</v>
      </c>
      <c r="K776" s="12">
        <v>44586</v>
      </c>
      <c r="L776" s="10">
        <v>21.05</v>
      </c>
      <c r="M776" s="12">
        <v>44586</v>
      </c>
      <c r="N776" s="10">
        <v>24.19</v>
      </c>
      <c r="O776" s="12">
        <v>44586</v>
      </c>
      <c r="P776" s="10">
        <v>18.2</v>
      </c>
      <c r="Q776" s="12">
        <v>44586</v>
      </c>
      <c r="R776" s="10">
        <v>27.03</v>
      </c>
      <c r="S776" s="12">
        <v>44586</v>
      </c>
      <c r="T776" s="10">
        <v>11.5</v>
      </c>
      <c r="U776" s="109">
        <v>44586</v>
      </c>
      <c r="V776" s="10">
        <v>13.17</v>
      </c>
      <c r="Y776" s="3"/>
    </row>
    <row r="777" spans="1:25">
      <c r="A777" s="12">
        <v>44587</v>
      </c>
      <c r="B777" s="10">
        <v>30.61</v>
      </c>
      <c r="C777" s="12">
        <v>44587</v>
      </c>
      <c r="D777" s="10">
        <v>31.75</v>
      </c>
      <c r="E777" s="12">
        <v>44587</v>
      </c>
      <c r="F777" s="10">
        <v>68.25</v>
      </c>
      <c r="G777" s="12">
        <v>44587</v>
      </c>
      <c r="H777" s="10">
        <v>33.520000000000003</v>
      </c>
      <c r="I777" s="12">
        <v>44587</v>
      </c>
      <c r="J777" s="10">
        <v>33.51</v>
      </c>
      <c r="K777" s="12">
        <v>44587</v>
      </c>
      <c r="L777" s="10">
        <v>21.01</v>
      </c>
      <c r="M777" s="12">
        <v>44587</v>
      </c>
      <c r="N777" s="10">
        <v>23.99</v>
      </c>
      <c r="O777" s="12">
        <v>44587</v>
      </c>
      <c r="P777" s="10">
        <v>18.149999999999999</v>
      </c>
      <c r="Q777" s="12">
        <v>44587</v>
      </c>
      <c r="R777" s="10">
        <v>27.03</v>
      </c>
      <c r="S777" s="12">
        <v>44587</v>
      </c>
      <c r="T777" s="10">
        <v>11.49</v>
      </c>
      <c r="U777" s="109">
        <v>44587</v>
      </c>
      <c r="V777" s="10">
        <v>13.19</v>
      </c>
      <c r="Y777" s="3"/>
    </row>
    <row r="778" spans="1:25">
      <c r="A778" s="12">
        <v>44588</v>
      </c>
      <c r="B778" s="10">
        <v>30.71</v>
      </c>
      <c r="C778" s="12">
        <v>44588</v>
      </c>
      <c r="D778" s="10">
        <v>31.66</v>
      </c>
      <c r="E778" s="12">
        <v>44588</v>
      </c>
      <c r="F778" s="10">
        <v>68.33</v>
      </c>
      <c r="G778" s="12">
        <v>44588</v>
      </c>
      <c r="H778" s="10">
        <v>33.409999999999997</v>
      </c>
      <c r="I778" s="12">
        <v>44588</v>
      </c>
      <c r="J778" s="10">
        <v>33.24</v>
      </c>
      <c r="K778" s="12">
        <v>44588</v>
      </c>
      <c r="L778" s="10">
        <v>21.04</v>
      </c>
      <c r="M778" s="12">
        <v>44588</v>
      </c>
      <c r="N778" s="10">
        <v>24.035</v>
      </c>
      <c r="O778" s="12">
        <v>44588</v>
      </c>
      <c r="P778" s="10">
        <v>18.010000000000002</v>
      </c>
      <c r="Q778" s="12">
        <v>44588</v>
      </c>
      <c r="R778" s="10">
        <v>27.04</v>
      </c>
      <c r="S778" s="12">
        <v>44588</v>
      </c>
      <c r="T778" s="10">
        <v>11.52</v>
      </c>
      <c r="U778" s="109">
        <v>44588</v>
      </c>
      <c r="V778" s="10">
        <v>13.03</v>
      </c>
      <c r="Y778" s="3"/>
    </row>
    <row r="779" spans="1:25">
      <c r="A779" s="12">
        <v>44589</v>
      </c>
      <c r="B779" s="10">
        <v>30.65</v>
      </c>
      <c r="C779" s="12">
        <v>44589</v>
      </c>
      <c r="D779" s="10">
        <v>31.93</v>
      </c>
      <c r="E779" s="12">
        <v>44589</v>
      </c>
      <c r="F779" s="10">
        <v>70.16</v>
      </c>
      <c r="G779" s="12">
        <v>44589</v>
      </c>
      <c r="H779" s="10">
        <v>33.65</v>
      </c>
      <c r="I779" s="12">
        <v>44589</v>
      </c>
      <c r="J779" s="10">
        <v>33.49</v>
      </c>
      <c r="K779" s="12">
        <v>44589</v>
      </c>
      <c r="L779" s="10">
        <v>21.01</v>
      </c>
      <c r="M779" s="12">
        <v>44589</v>
      </c>
      <c r="N779" s="10">
        <v>24.08</v>
      </c>
      <c r="O779" s="12">
        <v>44589</v>
      </c>
      <c r="P779" s="10">
        <v>18.05</v>
      </c>
      <c r="Q779" s="12">
        <v>44589</v>
      </c>
      <c r="R779" s="10">
        <v>27.06</v>
      </c>
      <c r="S779" s="12">
        <v>44589</v>
      </c>
      <c r="T779" s="10">
        <v>11.51</v>
      </c>
      <c r="U779" s="109">
        <v>44589</v>
      </c>
      <c r="V779" s="10">
        <v>13.13</v>
      </c>
      <c r="Y779" s="3"/>
    </row>
    <row r="780" spans="1:25">
      <c r="A780" s="12">
        <v>44592</v>
      </c>
      <c r="B780" s="10">
        <v>30.61</v>
      </c>
      <c r="C780" s="12">
        <v>44592</v>
      </c>
      <c r="D780" s="10">
        <v>32.459600000000002</v>
      </c>
      <c r="E780" s="12">
        <v>44592</v>
      </c>
      <c r="F780" s="10">
        <v>71.06</v>
      </c>
      <c r="G780" s="12">
        <v>44592</v>
      </c>
      <c r="H780" s="10">
        <v>34.01</v>
      </c>
      <c r="I780" s="12">
        <v>44592</v>
      </c>
      <c r="J780" s="10">
        <v>34.4</v>
      </c>
      <c r="K780" s="12">
        <v>44592</v>
      </c>
      <c r="L780" s="10">
        <v>20.97</v>
      </c>
      <c r="M780" s="12">
        <v>44592</v>
      </c>
      <c r="N780" s="10">
        <v>24.07</v>
      </c>
      <c r="O780" s="12">
        <v>44592</v>
      </c>
      <c r="P780" s="10">
        <v>18.03</v>
      </c>
      <c r="Q780" s="12">
        <v>44592</v>
      </c>
      <c r="R780" s="10">
        <v>27.03</v>
      </c>
      <c r="S780" s="12">
        <v>44592</v>
      </c>
      <c r="T780" s="10">
        <v>11.45</v>
      </c>
      <c r="U780" s="109">
        <v>44592</v>
      </c>
      <c r="V780" s="10">
        <v>13.37</v>
      </c>
      <c r="Y780" s="3"/>
    </row>
    <row r="781" spans="1:25">
      <c r="A781" s="12">
        <v>44593</v>
      </c>
      <c r="B781" s="10">
        <v>30.53</v>
      </c>
      <c r="C781" s="12">
        <v>44593</v>
      </c>
      <c r="D781" s="10">
        <v>32.78</v>
      </c>
      <c r="E781" s="12">
        <v>44593</v>
      </c>
      <c r="F781" s="10">
        <v>71.400000000000006</v>
      </c>
      <c r="G781" s="12">
        <v>44593</v>
      </c>
      <c r="H781" s="10">
        <v>34.28</v>
      </c>
      <c r="I781" s="12">
        <v>44593</v>
      </c>
      <c r="J781" s="10">
        <v>34.54</v>
      </c>
      <c r="K781" s="12">
        <v>44593</v>
      </c>
      <c r="L781" s="10">
        <v>20.92</v>
      </c>
      <c r="M781" s="12">
        <v>44593</v>
      </c>
      <c r="N781" s="10">
        <v>24.11</v>
      </c>
      <c r="O781" s="12">
        <v>44593</v>
      </c>
      <c r="P781" s="10">
        <v>18.13</v>
      </c>
      <c r="Q781" s="12">
        <v>44593</v>
      </c>
      <c r="R781" s="10">
        <v>27.01</v>
      </c>
      <c r="S781" s="12">
        <v>44593</v>
      </c>
      <c r="T781" s="10">
        <v>11.44</v>
      </c>
      <c r="U781" s="109">
        <v>44593</v>
      </c>
      <c r="V781" s="10">
        <v>13.4</v>
      </c>
      <c r="Y781" s="3"/>
    </row>
    <row r="782" spans="1:25">
      <c r="A782" s="12">
        <v>44594</v>
      </c>
      <c r="B782" s="10">
        <v>30.71</v>
      </c>
      <c r="C782" s="12">
        <v>44594</v>
      </c>
      <c r="D782" s="10">
        <v>32.799999999999997</v>
      </c>
      <c r="E782" s="12">
        <v>44594</v>
      </c>
      <c r="F782" s="10">
        <v>72.069999999999993</v>
      </c>
      <c r="G782" s="12">
        <v>44594</v>
      </c>
      <c r="H782" s="10">
        <v>34.51</v>
      </c>
      <c r="I782" s="12">
        <v>44594</v>
      </c>
      <c r="J782" s="10">
        <v>34.46</v>
      </c>
      <c r="K782" s="12">
        <v>44594</v>
      </c>
      <c r="L782" s="10">
        <v>20.99</v>
      </c>
      <c r="M782" s="12">
        <v>44594</v>
      </c>
      <c r="N782" s="10">
        <v>24.13</v>
      </c>
      <c r="O782" s="12">
        <v>44594</v>
      </c>
      <c r="P782" s="10">
        <v>18.16</v>
      </c>
      <c r="Q782" s="12">
        <v>44594</v>
      </c>
      <c r="R782" s="10">
        <v>27.07</v>
      </c>
      <c r="S782" s="12">
        <v>44594</v>
      </c>
      <c r="T782" s="10">
        <v>11.48</v>
      </c>
      <c r="U782" s="109">
        <v>44594</v>
      </c>
      <c r="V782" s="10">
        <v>13.39</v>
      </c>
      <c r="Y782" s="3"/>
    </row>
    <row r="783" spans="1:25">
      <c r="A783" s="12">
        <v>44595</v>
      </c>
      <c r="B783" s="10">
        <v>30.6</v>
      </c>
      <c r="C783" s="12">
        <v>44595</v>
      </c>
      <c r="D783" s="10">
        <v>32.46</v>
      </c>
      <c r="E783" s="12">
        <v>44595</v>
      </c>
      <c r="F783" s="10">
        <v>70.41</v>
      </c>
      <c r="G783" s="12">
        <v>44595</v>
      </c>
      <c r="H783" s="10">
        <v>34.04</v>
      </c>
      <c r="I783" s="12">
        <v>44595</v>
      </c>
      <c r="J783" s="10">
        <v>34.26</v>
      </c>
      <c r="K783" s="12">
        <v>44595</v>
      </c>
      <c r="L783" s="10">
        <v>20.94</v>
      </c>
      <c r="M783" s="12">
        <v>44595</v>
      </c>
      <c r="N783" s="10">
        <v>23.91</v>
      </c>
      <c r="O783" s="12">
        <v>44595</v>
      </c>
      <c r="P783" s="10">
        <v>18.13</v>
      </c>
      <c r="Q783" s="12">
        <v>44595</v>
      </c>
      <c r="R783" s="10">
        <v>27.05</v>
      </c>
      <c r="S783" s="12">
        <v>44595</v>
      </c>
      <c r="T783" s="10">
        <v>11.45</v>
      </c>
      <c r="U783" s="109">
        <v>44595</v>
      </c>
      <c r="V783" s="10">
        <v>13.23</v>
      </c>
      <c r="Y783" s="3"/>
    </row>
    <row r="784" spans="1:25">
      <c r="A784" s="12">
        <v>44596</v>
      </c>
      <c r="B784" s="10">
        <v>30.48</v>
      </c>
      <c r="C784" s="12">
        <v>44596</v>
      </c>
      <c r="D784" s="10">
        <v>32.765099999999997</v>
      </c>
      <c r="E784" s="12">
        <v>44596</v>
      </c>
      <c r="F784" s="10">
        <v>71.150000000000006</v>
      </c>
      <c r="G784" s="12">
        <v>44596</v>
      </c>
      <c r="H784" s="10">
        <v>34.255000000000003</v>
      </c>
      <c r="I784" s="12">
        <v>44596</v>
      </c>
      <c r="J784" s="10">
        <v>34.39</v>
      </c>
      <c r="K784" s="12">
        <v>44596</v>
      </c>
      <c r="L784" s="10">
        <v>20.86</v>
      </c>
      <c r="M784" s="12">
        <v>44596</v>
      </c>
      <c r="N784" s="10">
        <v>23.7</v>
      </c>
      <c r="O784" s="12">
        <v>44596</v>
      </c>
      <c r="P784" s="10">
        <v>18.079999999999998</v>
      </c>
      <c r="Q784" s="12">
        <v>44596</v>
      </c>
      <c r="R784" s="10">
        <v>26.99</v>
      </c>
      <c r="S784" s="12">
        <v>44596</v>
      </c>
      <c r="T784" s="10">
        <v>11.4</v>
      </c>
      <c r="U784" s="109">
        <v>44596</v>
      </c>
      <c r="V784" s="10">
        <v>13.41</v>
      </c>
      <c r="Y784" s="3"/>
    </row>
    <row r="785" spans="1:25">
      <c r="A785" s="12">
        <v>44599</v>
      </c>
      <c r="B785" s="10">
        <v>30.48</v>
      </c>
      <c r="C785" s="12">
        <v>44599</v>
      </c>
      <c r="D785" s="10">
        <v>32.68</v>
      </c>
      <c r="E785" s="12">
        <v>44599</v>
      </c>
      <c r="F785" s="10">
        <v>70.349999999999994</v>
      </c>
      <c r="G785" s="12">
        <v>44599</v>
      </c>
      <c r="H785" s="10">
        <v>34.11</v>
      </c>
      <c r="I785" s="12">
        <v>44599</v>
      </c>
      <c r="J785" s="10">
        <v>34.1</v>
      </c>
      <c r="K785" s="12">
        <v>44599</v>
      </c>
      <c r="L785" s="10">
        <v>20.92</v>
      </c>
      <c r="M785" s="12">
        <v>44599</v>
      </c>
      <c r="N785" s="10">
        <v>23.75</v>
      </c>
      <c r="O785" s="12">
        <v>44599</v>
      </c>
      <c r="P785" s="10">
        <v>17.920000000000002</v>
      </c>
      <c r="Q785" s="12">
        <v>44599</v>
      </c>
      <c r="R785" s="10">
        <v>27.02</v>
      </c>
      <c r="S785" s="12">
        <v>44599</v>
      </c>
      <c r="T785" s="10">
        <v>11.4</v>
      </c>
      <c r="U785" s="109">
        <v>44599</v>
      </c>
      <c r="V785" s="10">
        <v>13.27</v>
      </c>
      <c r="Y785" s="3"/>
    </row>
    <row r="786" spans="1:25">
      <c r="A786" s="12">
        <v>44600</v>
      </c>
      <c r="B786" s="10">
        <v>30.4</v>
      </c>
      <c r="C786" s="12">
        <v>44600</v>
      </c>
      <c r="D786" s="10">
        <v>32.89</v>
      </c>
      <c r="E786" s="12">
        <v>44600</v>
      </c>
      <c r="F786" s="10">
        <v>71.260000000000005</v>
      </c>
      <c r="G786" s="12">
        <v>44600</v>
      </c>
      <c r="H786" s="10">
        <v>34.380000000000003</v>
      </c>
      <c r="I786" s="12">
        <v>44600</v>
      </c>
      <c r="J786" s="10">
        <v>34.479999999999997</v>
      </c>
      <c r="K786" s="12">
        <v>44600</v>
      </c>
      <c r="L786" s="10">
        <v>20.85</v>
      </c>
      <c r="M786" s="12">
        <v>44600</v>
      </c>
      <c r="N786" s="10">
        <v>23.64</v>
      </c>
      <c r="O786" s="12">
        <v>44600</v>
      </c>
      <c r="P786" s="10">
        <v>17.89</v>
      </c>
      <c r="Q786" s="12">
        <v>44600</v>
      </c>
      <c r="R786" s="10">
        <v>27</v>
      </c>
      <c r="S786" s="12">
        <v>44600</v>
      </c>
      <c r="T786" s="10">
        <v>11.37</v>
      </c>
      <c r="U786" s="109">
        <v>44600</v>
      </c>
      <c r="V786" s="10">
        <v>13.37</v>
      </c>
      <c r="Y786" s="3"/>
    </row>
    <row r="787" spans="1:25">
      <c r="A787" s="12">
        <v>44601</v>
      </c>
      <c r="B787" s="10">
        <v>30.39</v>
      </c>
      <c r="C787" s="12">
        <v>44601</v>
      </c>
      <c r="D787" s="10">
        <v>33.21</v>
      </c>
      <c r="E787" s="12">
        <v>44601</v>
      </c>
      <c r="F787" s="10">
        <v>72.040000000000006</v>
      </c>
      <c r="G787" s="12">
        <v>44601</v>
      </c>
      <c r="H787" s="10">
        <v>34.82</v>
      </c>
      <c r="I787" s="12">
        <v>44601</v>
      </c>
      <c r="J787" s="10">
        <v>35.08</v>
      </c>
      <c r="K787" s="12">
        <v>44601</v>
      </c>
      <c r="L787" s="10">
        <v>20.86</v>
      </c>
      <c r="M787" s="12">
        <v>44601</v>
      </c>
      <c r="N787" s="10">
        <v>23.71</v>
      </c>
      <c r="O787" s="12">
        <v>44601</v>
      </c>
      <c r="P787" s="10">
        <v>18</v>
      </c>
      <c r="Q787" s="12">
        <v>44601</v>
      </c>
      <c r="R787" s="10">
        <v>27.01</v>
      </c>
      <c r="S787" s="12">
        <v>44601</v>
      </c>
      <c r="T787" s="10">
        <v>11.38</v>
      </c>
      <c r="U787" s="109">
        <v>44601</v>
      </c>
      <c r="V787" s="10">
        <v>13.57</v>
      </c>
      <c r="Y787" s="3"/>
    </row>
    <row r="788" spans="1:25">
      <c r="A788" s="12">
        <v>44602</v>
      </c>
      <c r="B788" s="10">
        <v>30.18</v>
      </c>
      <c r="C788" s="12">
        <v>44602</v>
      </c>
      <c r="D788" s="10">
        <v>33.07</v>
      </c>
      <c r="E788" s="12">
        <v>44602</v>
      </c>
      <c r="F788" s="10">
        <v>71.06</v>
      </c>
      <c r="G788" s="12">
        <v>44602</v>
      </c>
      <c r="H788" s="10">
        <v>34.53</v>
      </c>
      <c r="I788" s="12">
        <v>44602</v>
      </c>
      <c r="J788" s="10">
        <v>34.89</v>
      </c>
      <c r="K788" s="12">
        <v>44602</v>
      </c>
      <c r="L788" s="10">
        <v>20.75</v>
      </c>
      <c r="M788" s="12">
        <v>44602</v>
      </c>
      <c r="N788" s="10">
        <v>23.41</v>
      </c>
      <c r="O788" s="12">
        <v>44602</v>
      </c>
      <c r="P788" s="10">
        <v>17.93</v>
      </c>
      <c r="Q788" s="12">
        <v>44602</v>
      </c>
      <c r="R788" s="10">
        <v>26.91</v>
      </c>
      <c r="S788" s="12">
        <v>44602</v>
      </c>
      <c r="T788" s="10">
        <v>11.3</v>
      </c>
      <c r="U788" s="109">
        <v>44602</v>
      </c>
      <c r="V788" s="10">
        <v>13.53</v>
      </c>
      <c r="Y788" s="3"/>
    </row>
    <row r="789" spans="1:25">
      <c r="A789" s="12">
        <v>44603</v>
      </c>
      <c r="B789" s="10">
        <v>30.36</v>
      </c>
      <c r="C789" s="12">
        <v>44603</v>
      </c>
      <c r="D789" s="10">
        <v>33.11</v>
      </c>
      <c r="E789" s="12">
        <v>44603</v>
      </c>
      <c r="F789" s="10">
        <v>69.77</v>
      </c>
      <c r="G789" s="12">
        <v>44603</v>
      </c>
      <c r="H789" s="10">
        <v>34.03</v>
      </c>
      <c r="I789" s="12">
        <v>44603</v>
      </c>
      <c r="J789" s="10">
        <v>34.43</v>
      </c>
      <c r="K789" s="12">
        <v>44603</v>
      </c>
      <c r="L789" s="10">
        <v>20.77</v>
      </c>
      <c r="M789" s="12">
        <v>44603</v>
      </c>
      <c r="N789" s="10">
        <v>23.54</v>
      </c>
      <c r="O789" s="12">
        <v>44603</v>
      </c>
      <c r="P789" s="10">
        <v>17.82</v>
      </c>
      <c r="Q789" s="12">
        <v>44603</v>
      </c>
      <c r="R789" s="10">
        <v>26.94</v>
      </c>
      <c r="S789" s="12">
        <v>44603</v>
      </c>
      <c r="T789" s="10">
        <v>11.34</v>
      </c>
      <c r="U789" s="109">
        <v>44603</v>
      </c>
      <c r="V789" s="10">
        <v>13.36</v>
      </c>
      <c r="Y789" s="3"/>
    </row>
    <row r="790" spans="1:25">
      <c r="A790" s="12">
        <v>44606</v>
      </c>
      <c r="B790" s="10">
        <v>30.24</v>
      </c>
      <c r="C790" s="12">
        <v>44606</v>
      </c>
      <c r="D790" s="10">
        <v>32.818899999999999</v>
      </c>
      <c r="E790" s="12">
        <v>44606</v>
      </c>
      <c r="F790" s="10">
        <v>69.41</v>
      </c>
      <c r="G790" s="12">
        <v>44606</v>
      </c>
      <c r="H790" s="10">
        <v>33.81</v>
      </c>
      <c r="I790" s="12">
        <v>44606</v>
      </c>
      <c r="J790" s="10">
        <v>34.04</v>
      </c>
      <c r="K790" s="12">
        <v>44606</v>
      </c>
      <c r="L790" s="10">
        <v>20.73</v>
      </c>
      <c r="M790" s="12">
        <v>44606</v>
      </c>
      <c r="N790" s="10">
        <v>23.36</v>
      </c>
      <c r="O790" s="12">
        <v>44606</v>
      </c>
      <c r="P790" s="10">
        <v>17.72</v>
      </c>
      <c r="Q790" s="12">
        <v>44606</v>
      </c>
      <c r="R790" s="10">
        <v>26.92</v>
      </c>
      <c r="S790" s="12">
        <v>44606</v>
      </c>
      <c r="T790" s="10">
        <v>11.28</v>
      </c>
      <c r="U790" s="109">
        <v>44606</v>
      </c>
      <c r="V790" s="10">
        <v>13.23</v>
      </c>
      <c r="Y790" s="3"/>
    </row>
    <row r="791" spans="1:25">
      <c r="A791" s="12">
        <v>44607</v>
      </c>
      <c r="B791" s="10">
        <v>30.09</v>
      </c>
      <c r="C791" s="12">
        <v>44607</v>
      </c>
      <c r="D791" s="10">
        <v>33.022599999999997</v>
      </c>
      <c r="E791" s="12">
        <v>44607</v>
      </c>
      <c r="F791" s="10">
        <v>70.56</v>
      </c>
      <c r="G791" s="12">
        <v>44607</v>
      </c>
      <c r="H791" s="10">
        <v>34.479999999999997</v>
      </c>
      <c r="I791" s="12">
        <v>44607</v>
      </c>
      <c r="J791" s="10">
        <v>34.880000000000003</v>
      </c>
      <c r="K791" s="12">
        <v>44607</v>
      </c>
      <c r="L791" s="10">
        <v>20.66</v>
      </c>
      <c r="M791" s="12">
        <v>44607</v>
      </c>
      <c r="N791" s="10">
        <v>23.26</v>
      </c>
      <c r="O791" s="12">
        <v>44607</v>
      </c>
      <c r="P791" s="10">
        <v>17.71</v>
      </c>
      <c r="Q791" s="12">
        <v>44607</v>
      </c>
      <c r="R791" s="10">
        <v>26.9</v>
      </c>
      <c r="S791" s="12">
        <v>44607</v>
      </c>
      <c r="T791" s="10">
        <v>11.26</v>
      </c>
      <c r="U791" s="109">
        <v>44607</v>
      </c>
      <c r="V791" s="10">
        <v>13.5</v>
      </c>
      <c r="Y791" s="3"/>
    </row>
    <row r="792" spans="1:25">
      <c r="A792" s="12">
        <v>44608</v>
      </c>
      <c r="B792" s="10">
        <v>30.15</v>
      </c>
      <c r="C792" s="12">
        <v>44608</v>
      </c>
      <c r="D792" s="10">
        <v>32.82</v>
      </c>
      <c r="E792" s="12">
        <v>44608</v>
      </c>
      <c r="F792" s="10">
        <v>70.41</v>
      </c>
      <c r="G792" s="12">
        <v>44608</v>
      </c>
      <c r="H792" s="10">
        <v>34.450000000000003</v>
      </c>
      <c r="I792" s="12">
        <v>44608</v>
      </c>
      <c r="J792" s="10">
        <v>34.99</v>
      </c>
      <c r="K792" s="12">
        <v>44608</v>
      </c>
      <c r="L792" s="10">
        <v>20.7</v>
      </c>
      <c r="M792" s="12">
        <v>44608</v>
      </c>
      <c r="N792" s="10">
        <v>23.28</v>
      </c>
      <c r="O792" s="12">
        <v>44608</v>
      </c>
      <c r="P792" s="10">
        <v>17.8</v>
      </c>
      <c r="Q792" s="12">
        <v>44608</v>
      </c>
      <c r="R792" s="10">
        <v>26.9</v>
      </c>
      <c r="S792" s="12">
        <v>44608</v>
      </c>
      <c r="T792" s="10">
        <v>11.27</v>
      </c>
      <c r="U792" s="109">
        <v>44608</v>
      </c>
      <c r="V792" s="10">
        <v>13.53</v>
      </c>
      <c r="Y792" s="3"/>
    </row>
    <row r="793" spans="1:25">
      <c r="A793" s="12">
        <v>44609</v>
      </c>
      <c r="B793" s="10">
        <v>30.19</v>
      </c>
      <c r="C793" s="12">
        <v>44609</v>
      </c>
      <c r="D793" s="10">
        <v>32.478099999999998</v>
      </c>
      <c r="E793" s="12">
        <v>44609</v>
      </c>
      <c r="F793" s="10">
        <v>69</v>
      </c>
      <c r="G793" s="12">
        <v>44609</v>
      </c>
      <c r="H793" s="10">
        <v>33.99</v>
      </c>
      <c r="I793" s="12">
        <v>44609</v>
      </c>
      <c r="J793" s="10">
        <v>34.549999999999997</v>
      </c>
      <c r="K793" s="12">
        <v>44609</v>
      </c>
      <c r="L793" s="10">
        <v>20.7</v>
      </c>
      <c r="M793" s="12">
        <v>44609</v>
      </c>
      <c r="N793" s="10">
        <v>23.24</v>
      </c>
      <c r="O793" s="12">
        <v>44609</v>
      </c>
      <c r="P793" s="10">
        <v>17.87</v>
      </c>
      <c r="Q793" s="12">
        <v>44609</v>
      </c>
      <c r="R793" s="10">
        <v>26.92</v>
      </c>
      <c r="S793" s="12">
        <v>44609</v>
      </c>
      <c r="T793" s="10">
        <v>11.29</v>
      </c>
      <c r="U793" s="109">
        <v>44609</v>
      </c>
      <c r="V793" s="10">
        <v>13.43</v>
      </c>
      <c r="Y793" s="3"/>
    </row>
    <row r="794" spans="1:25">
      <c r="A794" s="12">
        <v>44610</v>
      </c>
      <c r="B794" s="10">
        <v>30.26</v>
      </c>
      <c r="C794" s="12">
        <v>44610</v>
      </c>
      <c r="D794" s="10">
        <v>32.28</v>
      </c>
      <c r="E794" s="12">
        <v>44610</v>
      </c>
      <c r="F794" s="10">
        <v>68.83</v>
      </c>
      <c r="G794" s="12">
        <v>44610</v>
      </c>
      <c r="H794" s="10">
        <v>33.909999999999997</v>
      </c>
      <c r="I794" s="12">
        <v>44610</v>
      </c>
      <c r="J794" s="10">
        <v>34.47</v>
      </c>
      <c r="K794" s="12">
        <v>44610</v>
      </c>
      <c r="L794" s="10">
        <v>20.7</v>
      </c>
      <c r="M794" s="12">
        <v>44610</v>
      </c>
      <c r="N794" s="10">
        <v>23.35</v>
      </c>
      <c r="O794" s="12">
        <v>44610</v>
      </c>
      <c r="P794" s="10">
        <v>17.89</v>
      </c>
      <c r="Q794" s="12">
        <v>44610</v>
      </c>
      <c r="R794" s="10">
        <v>26.94</v>
      </c>
      <c r="S794" s="12">
        <v>44610</v>
      </c>
      <c r="T794" s="10">
        <v>11.31</v>
      </c>
      <c r="U794" s="109">
        <v>44610</v>
      </c>
      <c r="V794" s="10">
        <v>13.4</v>
      </c>
      <c r="Y794" s="3"/>
    </row>
    <row r="795" spans="1:25">
      <c r="A795" s="12">
        <v>44614</v>
      </c>
      <c r="B795" s="10">
        <v>30.13</v>
      </c>
      <c r="C795" s="12">
        <v>44614</v>
      </c>
      <c r="D795" s="10">
        <v>31.93</v>
      </c>
      <c r="E795" s="12">
        <v>44614</v>
      </c>
      <c r="F795" s="10">
        <v>68.2</v>
      </c>
      <c r="G795" s="12">
        <v>44614</v>
      </c>
      <c r="H795" s="10">
        <v>33.57</v>
      </c>
      <c r="I795" s="12">
        <v>44614</v>
      </c>
      <c r="J795" s="10">
        <v>33.869999999999997</v>
      </c>
      <c r="K795" s="12">
        <v>44614</v>
      </c>
      <c r="L795" s="10">
        <v>20.64</v>
      </c>
      <c r="M795" s="12">
        <v>44614</v>
      </c>
      <c r="N795" s="10">
        <v>23.23</v>
      </c>
      <c r="O795" s="12">
        <v>44614</v>
      </c>
      <c r="P795" s="10">
        <v>17.64</v>
      </c>
      <c r="Q795" s="12">
        <v>44614</v>
      </c>
      <c r="R795" s="10">
        <v>26.88</v>
      </c>
      <c r="S795" s="12">
        <v>44614</v>
      </c>
      <c r="T795" s="10">
        <v>11.28</v>
      </c>
      <c r="U795" s="109">
        <v>44614</v>
      </c>
      <c r="V795" s="10">
        <v>13.19</v>
      </c>
      <c r="Y795" s="3"/>
    </row>
    <row r="796" spans="1:25">
      <c r="A796" s="12">
        <v>44615</v>
      </c>
      <c r="B796" s="10">
        <v>29.99</v>
      </c>
      <c r="C796" s="12">
        <v>44615</v>
      </c>
      <c r="D796" s="10">
        <v>31.65</v>
      </c>
      <c r="E796" s="12">
        <v>44615</v>
      </c>
      <c r="F796" s="10">
        <v>66.87</v>
      </c>
      <c r="G796" s="12">
        <v>44615</v>
      </c>
      <c r="H796" s="10">
        <v>33.21</v>
      </c>
      <c r="I796" s="12">
        <v>44615</v>
      </c>
      <c r="J796" s="10">
        <v>33.49</v>
      </c>
      <c r="K796" s="12">
        <v>44615</v>
      </c>
      <c r="L796" s="10">
        <v>20.53</v>
      </c>
      <c r="M796" s="12">
        <v>44615</v>
      </c>
      <c r="N796" s="10">
        <v>23.08</v>
      </c>
      <c r="O796" s="12">
        <v>44615</v>
      </c>
      <c r="P796" s="10">
        <v>17.66</v>
      </c>
      <c r="Q796" s="12">
        <v>44615</v>
      </c>
      <c r="R796" s="10">
        <v>26.83</v>
      </c>
      <c r="S796" s="12">
        <v>44615</v>
      </c>
      <c r="T796" s="10">
        <v>11.23</v>
      </c>
      <c r="U796" s="109">
        <v>44615</v>
      </c>
      <c r="V796" s="10">
        <v>13.09</v>
      </c>
      <c r="Y796" s="3"/>
    </row>
    <row r="797" spans="1:25">
      <c r="A797" s="12">
        <v>44616</v>
      </c>
      <c r="B797" s="10">
        <v>30.04</v>
      </c>
      <c r="C797" s="12">
        <v>44616</v>
      </c>
      <c r="D797" s="10">
        <v>31.68</v>
      </c>
      <c r="E797" s="12">
        <v>44616</v>
      </c>
      <c r="F797" s="10">
        <v>68.150000000000006</v>
      </c>
      <c r="G797" s="12">
        <v>44616</v>
      </c>
      <c r="H797" s="10">
        <v>32.9</v>
      </c>
      <c r="I797" s="12">
        <v>44616</v>
      </c>
      <c r="J797" s="10">
        <v>33</v>
      </c>
      <c r="K797" s="12">
        <v>44616</v>
      </c>
      <c r="L797" s="10">
        <v>20.6</v>
      </c>
      <c r="M797" s="12">
        <v>44616</v>
      </c>
      <c r="N797" s="10">
        <v>23.18</v>
      </c>
      <c r="O797" s="12">
        <v>44616</v>
      </c>
      <c r="P797" s="10">
        <v>17.7</v>
      </c>
      <c r="Q797" s="12">
        <v>44616</v>
      </c>
      <c r="R797" s="10">
        <v>26.84</v>
      </c>
      <c r="S797" s="12">
        <v>44616</v>
      </c>
      <c r="T797" s="10">
        <v>11.25</v>
      </c>
      <c r="U797" s="109">
        <v>44616</v>
      </c>
      <c r="V797" s="10">
        <v>12.9</v>
      </c>
      <c r="Y797" s="3"/>
    </row>
    <row r="798" spans="1:25">
      <c r="A798" s="12">
        <v>44617</v>
      </c>
      <c r="B798" s="10">
        <v>30.15</v>
      </c>
      <c r="C798" s="12">
        <v>44617</v>
      </c>
      <c r="D798" s="10">
        <v>32.243000000000002</v>
      </c>
      <c r="E798" s="12">
        <v>44617</v>
      </c>
      <c r="F798" s="10">
        <v>69.099999999999994</v>
      </c>
      <c r="G798" s="12">
        <v>44617</v>
      </c>
      <c r="H798" s="10">
        <v>33.44</v>
      </c>
      <c r="I798" s="12">
        <v>44617</v>
      </c>
      <c r="J798" s="10">
        <v>33.26</v>
      </c>
      <c r="K798" s="12">
        <v>44617</v>
      </c>
      <c r="L798" s="10">
        <v>20.6</v>
      </c>
      <c r="M798" s="12">
        <v>44617</v>
      </c>
      <c r="N798" s="10">
        <v>23.29</v>
      </c>
      <c r="O798" s="12">
        <v>44617</v>
      </c>
      <c r="P798" s="10">
        <v>17.850000000000001</v>
      </c>
      <c r="Q798" s="12">
        <v>44617</v>
      </c>
      <c r="R798" s="10">
        <v>26.88</v>
      </c>
      <c r="S798" s="12">
        <v>44617</v>
      </c>
      <c r="T798" s="10">
        <v>11.27</v>
      </c>
      <c r="U798" s="109">
        <v>44617</v>
      </c>
      <c r="V798" s="10">
        <v>12.98</v>
      </c>
      <c r="Y798" s="3"/>
    </row>
    <row r="799" spans="1:25">
      <c r="A799" s="12">
        <v>44620</v>
      </c>
      <c r="B799" s="10">
        <v>30.32</v>
      </c>
      <c r="C799" s="12">
        <v>44620</v>
      </c>
      <c r="D799" s="10">
        <v>32.211500000000001</v>
      </c>
      <c r="E799" s="12">
        <v>44620</v>
      </c>
      <c r="F799" s="10">
        <v>68.78</v>
      </c>
      <c r="G799" s="12">
        <v>44620</v>
      </c>
      <c r="H799" s="10">
        <v>32.880000000000003</v>
      </c>
      <c r="I799" s="12">
        <v>44620</v>
      </c>
      <c r="J799" s="10">
        <v>32.840000000000003</v>
      </c>
      <c r="K799" s="12">
        <v>44620</v>
      </c>
      <c r="L799" s="10">
        <v>20.72</v>
      </c>
      <c r="M799" s="12">
        <v>44620</v>
      </c>
      <c r="N799" s="10">
        <v>23.51</v>
      </c>
      <c r="O799" s="12">
        <v>44620</v>
      </c>
      <c r="P799" s="10">
        <v>17.899999999999999</v>
      </c>
      <c r="Q799" s="12">
        <v>44620</v>
      </c>
      <c r="R799" s="10">
        <v>26.95</v>
      </c>
      <c r="S799" s="12">
        <v>44620</v>
      </c>
      <c r="T799" s="10">
        <v>11.32</v>
      </c>
      <c r="U799" s="109">
        <v>44620</v>
      </c>
      <c r="V799" s="10">
        <v>12.84</v>
      </c>
      <c r="Y799" s="3"/>
    </row>
    <row r="800" spans="1:25">
      <c r="A800" s="12">
        <v>44621</v>
      </c>
      <c r="B800" s="10">
        <v>30.65</v>
      </c>
      <c r="C800" s="12">
        <v>44621</v>
      </c>
      <c r="D800" s="10">
        <v>31.97</v>
      </c>
      <c r="E800" s="12">
        <v>44621</v>
      </c>
      <c r="F800" s="10">
        <v>68.06</v>
      </c>
      <c r="G800" s="12">
        <v>44621</v>
      </c>
      <c r="H800" s="10">
        <v>32.31</v>
      </c>
      <c r="I800" s="12">
        <v>44621</v>
      </c>
      <c r="J800" s="10">
        <v>32.57</v>
      </c>
      <c r="K800" s="12">
        <v>44621</v>
      </c>
      <c r="L800" s="10">
        <v>20.88</v>
      </c>
      <c r="M800" s="12">
        <v>44621</v>
      </c>
      <c r="N800" s="10">
        <v>23.61</v>
      </c>
      <c r="O800" s="12">
        <v>44621</v>
      </c>
      <c r="P800" s="10">
        <v>17.91</v>
      </c>
      <c r="Q800" s="12">
        <v>44621</v>
      </c>
      <c r="R800" s="10">
        <v>27.05</v>
      </c>
      <c r="S800" s="12">
        <v>44621</v>
      </c>
      <c r="T800" s="10">
        <v>11.44</v>
      </c>
      <c r="U800" s="109">
        <v>44621</v>
      </c>
      <c r="V800" s="10">
        <v>12.82</v>
      </c>
      <c r="Y800" s="3"/>
    </row>
    <row r="801" spans="1:25">
      <c r="A801" s="12">
        <v>44622</v>
      </c>
      <c r="B801" s="10">
        <v>30.44</v>
      </c>
      <c r="C801" s="12">
        <v>44622</v>
      </c>
      <c r="D801" s="10">
        <v>32.409999999999997</v>
      </c>
      <c r="E801" s="12">
        <v>44622</v>
      </c>
      <c r="F801" s="10">
        <v>68.8</v>
      </c>
      <c r="G801" s="12">
        <v>44622</v>
      </c>
      <c r="H801" s="10">
        <v>32.42</v>
      </c>
      <c r="I801" s="12">
        <v>44622</v>
      </c>
      <c r="J801" s="10">
        <v>32.33</v>
      </c>
      <c r="K801" s="12">
        <v>44622</v>
      </c>
      <c r="L801" s="10">
        <v>20.75</v>
      </c>
      <c r="M801" s="12">
        <v>44622</v>
      </c>
      <c r="N801" s="10">
        <v>23.25</v>
      </c>
      <c r="O801" s="12">
        <v>44622</v>
      </c>
      <c r="P801" s="10">
        <v>17.899999999999999</v>
      </c>
      <c r="Q801" s="12">
        <v>44622</v>
      </c>
      <c r="R801" s="10">
        <v>26.93</v>
      </c>
      <c r="S801" s="12">
        <v>44622</v>
      </c>
      <c r="T801" s="10">
        <v>11.35</v>
      </c>
      <c r="U801" s="109">
        <v>44622</v>
      </c>
      <c r="V801" s="10">
        <v>12.74</v>
      </c>
      <c r="Y801" s="3"/>
    </row>
    <row r="802" spans="1:25">
      <c r="A802" s="12">
        <v>44623</v>
      </c>
      <c r="B802" s="10">
        <v>30.46</v>
      </c>
      <c r="C802" s="12">
        <v>44623</v>
      </c>
      <c r="D802" s="10">
        <v>32.47</v>
      </c>
      <c r="E802" s="12">
        <v>44623</v>
      </c>
      <c r="F802" s="10">
        <v>68.7</v>
      </c>
      <c r="G802" s="12">
        <v>44623</v>
      </c>
      <c r="H802" s="10">
        <v>31.92</v>
      </c>
      <c r="I802" s="12">
        <v>44623</v>
      </c>
      <c r="J802" s="10">
        <v>32.020000000000003</v>
      </c>
      <c r="K802" s="12">
        <v>44623</v>
      </c>
      <c r="L802" s="10">
        <v>20.71</v>
      </c>
      <c r="M802" s="12">
        <v>44623</v>
      </c>
      <c r="N802" s="10">
        <v>23.33</v>
      </c>
      <c r="O802" s="12">
        <v>44623</v>
      </c>
      <c r="P802" s="10">
        <v>17.8</v>
      </c>
      <c r="Q802" s="12">
        <v>44623</v>
      </c>
      <c r="R802" s="10">
        <v>26.93</v>
      </c>
      <c r="S802" s="12">
        <v>44623</v>
      </c>
      <c r="T802" s="10">
        <v>11.36</v>
      </c>
      <c r="U802" s="109">
        <v>44623</v>
      </c>
      <c r="V802" s="10">
        <v>12.66</v>
      </c>
      <c r="Y802" s="3"/>
    </row>
    <row r="803" spans="1:25">
      <c r="A803" s="12">
        <v>44624</v>
      </c>
      <c r="B803" s="10">
        <v>30.64</v>
      </c>
      <c r="C803" s="12">
        <v>44624</v>
      </c>
      <c r="D803" s="10">
        <v>32.75</v>
      </c>
      <c r="E803" s="12">
        <v>44624</v>
      </c>
      <c r="F803" s="10">
        <v>68.349999999999994</v>
      </c>
      <c r="G803" s="12">
        <v>44624</v>
      </c>
      <c r="H803" s="10">
        <v>31.09</v>
      </c>
      <c r="I803" s="12">
        <v>44624</v>
      </c>
      <c r="J803" s="10">
        <v>31.43</v>
      </c>
      <c r="K803" s="12">
        <v>44624</v>
      </c>
      <c r="L803" s="10">
        <v>20.81</v>
      </c>
      <c r="M803" s="12">
        <v>44624</v>
      </c>
      <c r="N803" s="10">
        <v>23.34</v>
      </c>
      <c r="O803" s="12">
        <v>44624</v>
      </c>
      <c r="P803" s="10">
        <v>17.670000000000002</v>
      </c>
      <c r="Q803" s="12">
        <v>44624</v>
      </c>
      <c r="R803" s="10">
        <v>27.02</v>
      </c>
      <c r="S803" s="12">
        <v>44624</v>
      </c>
      <c r="T803" s="10">
        <v>11.41</v>
      </c>
      <c r="U803" s="109">
        <v>44624</v>
      </c>
      <c r="V803" s="10">
        <v>12.44</v>
      </c>
      <c r="Y803" s="3"/>
    </row>
    <row r="804" spans="1:25">
      <c r="A804" s="12">
        <v>44627</v>
      </c>
      <c r="B804" s="10">
        <v>30.4</v>
      </c>
      <c r="C804" s="12">
        <v>44627</v>
      </c>
      <c r="D804" s="10">
        <v>32.61</v>
      </c>
      <c r="E804" s="12">
        <v>44627</v>
      </c>
      <c r="F804" s="10">
        <v>66.8</v>
      </c>
      <c r="G804" s="12">
        <v>44627</v>
      </c>
      <c r="H804" s="10">
        <v>30.29</v>
      </c>
      <c r="I804" s="12">
        <v>44627</v>
      </c>
      <c r="J804" s="10">
        <v>30.5</v>
      </c>
      <c r="K804" s="12">
        <v>44627</v>
      </c>
      <c r="L804" s="10">
        <v>20.69</v>
      </c>
      <c r="M804" s="12">
        <v>44627</v>
      </c>
      <c r="N804" s="10">
        <v>23.05</v>
      </c>
      <c r="O804" s="12">
        <v>44627</v>
      </c>
      <c r="P804" s="10">
        <v>17.510000000000002</v>
      </c>
      <c r="Q804" s="12">
        <v>44627</v>
      </c>
      <c r="R804" s="10">
        <v>26.93</v>
      </c>
      <c r="S804" s="12">
        <v>44627</v>
      </c>
      <c r="T804" s="10">
        <v>11.34</v>
      </c>
      <c r="U804" s="109">
        <v>44627</v>
      </c>
      <c r="V804" s="10">
        <v>12.06</v>
      </c>
      <c r="Y804" s="3"/>
    </row>
    <row r="805" spans="1:25">
      <c r="A805" s="12">
        <v>44628</v>
      </c>
      <c r="B805" s="10">
        <v>30.2</v>
      </c>
      <c r="C805" s="12">
        <v>44628</v>
      </c>
      <c r="D805" s="10">
        <v>32.409999999999997</v>
      </c>
      <c r="E805" s="12">
        <v>44628</v>
      </c>
      <c r="F805" s="10">
        <v>66.97</v>
      </c>
      <c r="G805" s="12">
        <v>44628</v>
      </c>
      <c r="H805" s="10">
        <v>30.69</v>
      </c>
      <c r="I805" s="12">
        <v>44628</v>
      </c>
      <c r="J805" s="10">
        <v>30.79</v>
      </c>
      <c r="K805" s="12">
        <v>44628</v>
      </c>
      <c r="L805" s="10">
        <v>20.53</v>
      </c>
      <c r="M805" s="12">
        <v>44628</v>
      </c>
      <c r="N805" s="10">
        <v>22.93</v>
      </c>
      <c r="O805" s="12">
        <v>44628</v>
      </c>
      <c r="P805" s="10">
        <v>17.43</v>
      </c>
      <c r="Q805" s="12">
        <v>44628</v>
      </c>
      <c r="R805" s="10">
        <v>26.885000000000002</v>
      </c>
      <c r="S805" s="12">
        <v>44628</v>
      </c>
      <c r="T805" s="10">
        <v>11.25</v>
      </c>
      <c r="U805" s="109">
        <v>44628</v>
      </c>
      <c r="V805" s="10">
        <v>12.12</v>
      </c>
      <c r="Y805" s="3"/>
    </row>
    <row r="806" spans="1:25">
      <c r="A806" s="12">
        <v>44629</v>
      </c>
      <c r="B806" s="10">
        <v>30.09</v>
      </c>
      <c r="C806" s="12">
        <v>44629</v>
      </c>
      <c r="D806" s="10">
        <v>32.8157</v>
      </c>
      <c r="E806" s="12">
        <v>44629</v>
      </c>
      <c r="F806" s="10">
        <v>68</v>
      </c>
      <c r="G806" s="12">
        <v>44629</v>
      </c>
      <c r="H806" s="10">
        <v>31.83</v>
      </c>
      <c r="I806" s="12">
        <v>44629</v>
      </c>
      <c r="J806" s="10">
        <v>31.46</v>
      </c>
      <c r="K806" s="12">
        <v>44629</v>
      </c>
      <c r="L806" s="10">
        <v>20.48</v>
      </c>
      <c r="M806" s="12">
        <v>44629</v>
      </c>
      <c r="N806" s="10">
        <v>22.97</v>
      </c>
      <c r="O806" s="12">
        <v>44629</v>
      </c>
      <c r="P806" s="10">
        <v>17.649999999999999</v>
      </c>
      <c r="Q806" s="12">
        <v>44629</v>
      </c>
      <c r="R806" s="10">
        <v>26.9</v>
      </c>
      <c r="S806" s="12">
        <v>44629</v>
      </c>
      <c r="T806" s="10">
        <v>11.21</v>
      </c>
      <c r="U806" s="109">
        <v>44629</v>
      </c>
      <c r="V806" s="10">
        <v>12.3</v>
      </c>
      <c r="Y806" s="3"/>
    </row>
    <row r="807" spans="1:25">
      <c r="A807" s="12">
        <v>44630</v>
      </c>
      <c r="B807" s="10">
        <v>29.98</v>
      </c>
      <c r="C807" s="12">
        <v>44630</v>
      </c>
      <c r="D807" s="10">
        <v>32.94</v>
      </c>
      <c r="E807" s="12">
        <v>44630</v>
      </c>
      <c r="F807" s="10">
        <v>67.53</v>
      </c>
      <c r="G807" s="12">
        <v>44630</v>
      </c>
      <c r="H807" s="10">
        <v>31.34</v>
      </c>
      <c r="I807" s="12">
        <v>44630</v>
      </c>
      <c r="J807" s="10">
        <v>30.78</v>
      </c>
      <c r="K807" s="12">
        <v>44630</v>
      </c>
      <c r="L807" s="10">
        <v>20.37</v>
      </c>
      <c r="M807" s="12">
        <v>44630</v>
      </c>
      <c r="N807" s="10">
        <v>22.71</v>
      </c>
      <c r="O807" s="12">
        <v>44630</v>
      </c>
      <c r="P807" s="10">
        <v>17.45</v>
      </c>
      <c r="Q807" s="12">
        <v>44630</v>
      </c>
      <c r="R807" s="10">
        <v>26.86</v>
      </c>
      <c r="S807" s="12">
        <v>44630</v>
      </c>
      <c r="T807" s="10">
        <v>11.16</v>
      </c>
      <c r="U807" s="109">
        <v>44630</v>
      </c>
      <c r="V807" s="10">
        <v>12.22</v>
      </c>
      <c r="Y807" s="3"/>
    </row>
    <row r="808" spans="1:25">
      <c r="A808" s="12">
        <v>44631</v>
      </c>
      <c r="B808" s="10">
        <v>29.8</v>
      </c>
      <c r="C808" s="12">
        <v>44631</v>
      </c>
      <c r="D808" s="10">
        <v>32.777500000000003</v>
      </c>
      <c r="E808" s="12">
        <v>44631</v>
      </c>
      <c r="F808" s="10">
        <v>66.61</v>
      </c>
      <c r="G808" s="12">
        <v>44631</v>
      </c>
      <c r="H808" s="10">
        <v>30.95</v>
      </c>
      <c r="I808" s="12">
        <v>44631</v>
      </c>
      <c r="J808" s="10">
        <v>30.08</v>
      </c>
      <c r="K808" s="12">
        <v>44631</v>
      </c>
      <c r="L808" s="10">
        <v>20.350000000000001</v>
      </c>
      <c r="M808" s="12">
        <v>44631</v>
      </c>
      <c r="N808" s="10">
        <v>22.7</v>
      </c>
      <c r="O808" s="12">
        <v>44631</v>
      </c>
      <c r="P808" s="10">
        <v>17.309999999999999</v>
      </c>
      <c r="Q808" s="12">
        <v>44631</v>
      </c>
      <c r="R808" s="10">
        <v>26.76</v>
      </c>
      <c r="S808" s="12">
        <v>44631</v>
      </c>
      <c r="T808" s="10">
        <v>11.11</v>
      </c>
      <c r="U808" s="109">
        <v>44631</v>
      </c>
      <c r="V808" s="10">
        <v>11.99</v>
      </c>
      <c r="Y808" s="3"/>
    </row>
    <row r="809" spans="1:25">
      <c r="A809" s="12">
        <v>44634</v>
      </c>
      <c r="B809" s="10">
        <v>29.48</v>
      </c>
      <c r="C809" s="12">
        <v>44634</v>
      </c>
      <c r="D809" s="10">
        <v>32.479999999999997</v>
      </c>
      <c r="E809" s="12">
        <v>44634</v>
      </c>
      <c r="F809" s="10">
        <v>66.44</v>
      </c>
      <c r="G809" s="12">
        <v>44634</v>
      </c>
      <c r="H809" s="10">
        <v>31.46</v>
      </c>
      <c r="I809" s="12">
        <v>44634</v>
      </c>
      <c r="J809" s="10">
        <v>29.51</v>
      </c>
      <c r="K809" s="12">
        <v>44634</v>
      </c>
      <c r="L809" s="10">
        <v>20.13</v>
      </c>
      <c r="M809" s="12">
        <v>44634</v>
      </c>
      <c r="N809" s="10">
        <v>22.33</v>
      </c>
      <c r="O809" s="12">
        <v>44634</v>
      </c>
      <c r="P809" s="10">
        <v>17.11</v>
      </c>
      <c r="Q809" s="12">
        <v>44634</v>
      </c>
      <c r="R809" s="10">
        <v>26.67</v>
      </c>
      <c r="S809" s="12">
        <v>44634</v>
      </c>
      <c r="T809" s="10">
        <v>10.99</v>
      </c>
      <c r="U809" s="109">
        <v>44634</v>
      </c>
      <c r="V809" s="10">
        <v>11.82</v>
      </c>
      <c r="Y809" s="3"/>
    </row>
    <row r="810" spans="1:25">
      <c r="A810" s="12">
        <v>44635</v>
      </c>
      <c r="B810" s="10">
        <v>29.4</v>
      </c>
      <c r="C810" s="12">
        <v>44635</v>
      </c>
      <c r="D810" s="10">
        <v>32.450000000000003</v>
      </c>
      <c r="E810" s="12">
        <v>44635</v>
      </c>
      <c r="F810" s="10">
        <v>67.569999999999993</v>
      </c>
      <c r="G810" s="12">
        <v>44635</v>
      </c>
      <c r="H810" s="10">
        <v>31.62</v>
      </c>
      <c r="I810" s="12">
        <v>44635</v>
      </c>
      <c r="J810" s="10">
        <v>29.45</v>
      </c>
      <c r="K810" s="12">
        <v>44635</v>
      </c>
      <c r="L810" s="10">
        <v>20.14</v>
      </c>
      <c r="M810" s="12">
        <v>44635</v>
      </c>
      <c r="N810" s="10">
        <v>22.52</v>
      </c>
      <c r="O810" s="12">
        <v>44635</v>
      </c>
      <c r="P810" s="10">
        <v>17.239999999999998</v>
      </c>
      <c r="Q810" s="12">
        <v>44635</v>
      </c>
      <c r="R810" s="10">
        <v>26.61</v>
      </c>
      <c r="S810" s="12">
        <v>44635</v>
      </c>
      <c r="T810" s="10">
        <v>10.94</v>
      </c>
      <c r="U810" s="109">
        <v>44635</v>
      </c>
      <c r="V810" s="10">
        <v>11.64</v>
      </c>
      <c r="Y810" s="3"/>
    </row>
    <row r="811" spans="1:25">
      <c r="A811" s="12">
        <v>44636</v>
      </c>
      <c r="B811" s="10">
        <v>29.53</v>
      </c>
      <c r="C811" s="12">
        <v>44636</v>
      </c>
      <c r="D811" s="10">
        <v>32.86</v>
      </c>
      <c r="E811" s="12">
        <v>44636</v>
      </c>
      <c r="F811" s="10">
        <v>68.55</v>
      </c>
      <c r="G811" s="12">
        <v>44636</v>
      </c>
      <c r="H811" s="10">
        <v>32.49</v>
      </c>
      <c r="I811" s="12">
        <v>44636</v>
      </c>
      <c r="J811" s="10">
        <v>31.63</v>
      </c>
      <c r="K811" s="12">
        <v>44636</v>
      </c>
      <c r="L811" s="10">
        <v>20.22</v>
      </c>
      <c r="M811" s="12">
        <v>44636</v>
      </c>
      <c r="N811" s="10">
        <v>22.73</v>
      </c>
      <c r="O811" s="12">
        <v>44636</v>
      </c>
      <c r="P811" s="10">
        <v>17.52</v>
      </c>
      <c r="Q811" s="12">
        <v>44636</v>
      </c>
      <c r="R811" s="10">
        <v>26.64</v>
      </c>
      <c r="S811" s="12">
        <v>44636</v>
      </c>
      <c r="T811" s="10">
        <v>10.99</v>
      </c>
      <c r="U811" s="109">
        <v>44636</v>
      </c>
      <c r="V811" s="10">
        <v>12.19</v>
      </c>
      <c r="Y811" s="3"/>
    </row>
    <row r="812" spans="1:25">
      <c r="A812" s="12">
        <v>44637</v>
      </c>
      <c r="B812" s="10">
        <v>29.52</v>
      </c>
      <c r="C812" s="12">
        <v>44637</v>
      </c>
      <c r="D812" s="10">
        <v>33.28</v>
      </c>
      <c r="E812" s="12">
        <v>44637</v>
      </c>
      <c r="F812" s="10">
        <v>69.05</v>
      </c>
      <c r="G812" s="12">
        <v>44637</v>
      </c>
      <c r="H812" s="10">
        <v>32.58</v>
      </c>
      <c r="I812" s="12">
        <v>44637</v>
      </c>
      <c r="J812" s="10">
        <v>31.28</v>
      </c>
      <c r="K812" s="12">
        <v>44637</v>
      </c>
      <c r="L812" s="10">
        <v>20.18</v>
      </c>
      <c r="M812" s="12">
        <v>44637</v>
      </c>
      <c r="N812" s="10">
        <v>22.94</v>
      </c>
      <c r="O812" s="12">
        <v>44637</v>
      </c>
      <c r="P812" s="10">
        <v>17.61</v>
      </c>
      <c r="Q812" s="12">
        <v>44637</v>
      </c>
      <c r="R812" s="10">
        <v>26.63</v>
      </c>
      <c r="S812" s="12">
        <v>44637</v>
      </c>
      <c r="T812" s="10">
        <v>11</v>
      </c>
      <c r="U812" s="109">
        <v>44637</v>
      </c>
      <c r="V812" s="10">
        <v>12.4</v>
      </c>
      <c r="Y812" s="3"/>
    </row>
    <row r="813" spans="1:25">
      <c r="A813" s="12">
        <v>44638</v>
      </c>
      <c r="B813" s="10">
        <v>29.58</v>
      </c>
      <c r="C813" s="12">
        <v>44638</v>
      </c>
      <c r="D813" s="10">
        <v>33.369999999999997</v>
      </c>
      <c r="E813" s="12">
        <v>44638</v>
      </c>
      <c r="F813" s="10">
        <v>69.8</v>
      </c>
      <c r="G813" s="12">
        <v>44638</v>
      </c>
      <c r="H813" s="10">
        <v>32.85</v>
      </c>
      <c r="I813" s="12">
        <v>44638</v>
      </c>
      <c r="J813" s="10">
        <v>31.67</v>
      </c>
      <c r="K813" s="12">
        <v>44638</v>
      </c>
      <c r="L813" s="10">
        <v>20.28</v>
      </c>
      <c r="M813" s="12">
        <v>44638</v>
      </c>
      <c r="N813" s="10">
        <v>23</v>
      </c>
      <c r="O813" s="12">
        <v>44638</v>
      </c>
      <c r="P813" s="10">
        <v>17.670000000000002</v>
      </c>
      <c r="Q813" s="12">
        <v>44638</v>
      </c>
      <c r="R813" s="10">
        <v>26.66</v>
      </c>
      <c r="S813" s="12">
        <v>44638</v>
      </c>
      <c r="T813" s="10">
        <v>11.02</v>
      </c>
      <c r="U813" s="109">
        <v>44638</v>
      </c>
      <c r="V813" s="10">
        <v>12.48</v>
      </c>
      <c r="Y813" s="3"/>
    </row>
    <row r="814" spans="1:25">
      <c r="A814" s="12">
        <v>44641</v>
      </c>
      <c r="B814" s="10">
        <v>29.36</v>
      </c>
      <c r="C814" s="12">
        <v>44641</v>
      </c>
      <c r="D814" s="10">
        <v>33.645099999999999</v>
      </c>
      <c r="E814" s="12">
        <v>44641</v>
      </c>
      <c r="F814" s="10">
        <v>69.73</v>
      </c>
      <c r="G814" s="12">
        <v>44641</v>
      </c>
      <c r="H814" s="10">
        <v>32.619999999999997</v>
      </c>
      <c r="I814" s="12">
        <v>44641</v>
      </c>
      <c r="J814" s="10">
        <v>31.26</v>
      </c>
      <c r="K814" s="12">
        <v>44641</v>
      </c>
      <c r="L814" s="10">
        <v>20.14</v>
      </c>
      <c r="M814" s="12">
        <v>44641</v>
      </c>
      <c r="N814" s="10">
        <v>22.67</v>
      </c>
      <c r="O814" s="12">
        <v>44641</v>
      </c>
      <c r="P814" s="10">
        <v>17.53</v>
      </c>
      <c r="Q814" s="12">
        <v>44641</v>
      </c>
      <c r="R814" s="10">
        <v>26.55</v>
      </c>
      <c r="S814" s="12">
        <v>44641</v>
      </c>
      <c r="T814" s="10">
        <v>10.94</v>
      </c>
      <c r="U814" s="109">
        <v>44641</v>
      </c>
      <c r="V814" s="10">
        <v>12.32</v>
      </c>
      <c r="Y814" s="3"/>
    </row>
    <row r="815" spans="1:25">
      <c r="A815" s="12">
        <v>44642</v>
      </c>
      <c r="B815" s="10">
        <v>29.13</v>
      </c>
      <c r="C815" s="12">
        <v>44642</v>
      </c>
      <c r="D815" s="10">
        <v>33.743099999999998</v>
      </c>
      <c r="E815" s="12">
        <v>44642</v>
      </c>
      <c r="F815" s="10">
        <v>70.42</v>
      </c>
      <c r="G815" s="12">
        <v>44642</v>
      </c>
      <c r="H815" s="10">
        <v>32.880000000000003</v>
      </c>
      <c r="I815" s="12">
        <v>44642</v>
      </c>
      <c r="J815" s="10">
        <v>31.68</v>
      </c>
      <c r="K815" s="12">
        <v>44642</v>
      </c>
      <c r="L815" s="10">
        <v>20.05</v>
      </c>
      <c r="M815" s="12">
        <v>44642</v>
      </c>
      <c r="N815" s="10">
        <v>22.62</v>
      </c>
      <c r="O815" s="12">
        <v>44642</v>
      </c>
      <c r="P815" s="10">
        <v>17.63</v>
      </c>
      <c r="Q815" s="12">
        <v>44642</v>
      </c>
      <c r="R815" s="10">
        <v>26.5</v>
      </c>
      <c r="S815" s="12">
        <v>44642</v>
      </c>
      <c r="T815" s="10">
        <v>10.87</v>
      </c>
      <c r="U815" s="109">
        <v>44642</v>
      </c>
      <c r="V815" s="10">
        <v>12.5</v>
      </c>
      <c r="Y815" s="3"/>
    </row>
    <row r="816" spans="1:25">
      <c r="A816" s="12">
        <v>44643</v>
      </c>
      <c r="B816" s="10">
        <v>29.42</v>
      </c>
      <c r="C816" s="12">
        <v>44643</v>
      </c>
      <c r="D816" s="10">
        <v>33.469799999999999</v>
      </c>
      <c r="E816" s="12">
        <v>44643</v>
      </c>
      <c r="F816" s="10">
        <v>69.540000000000006</v>
      </c>
      <c r="G816" s="12">
        <v>44643</v>
      </c>
      <c r="H816" s="10">
        <v>32.49</v>
      </c>
      <c r="I816" s="12">
        <v>44643</v>
      </c>
      <c r="J816" s="10">
        <v>31.47</v>
      </c>
      <c r="K816" s="12">
        <v>44643</v>
      </c>
      <c r="L816" s="10">
        <v>20.170000000000002</v>
      </c>
      <c r="M816" s="12">
        <v>44643</v>
      </c>
      <c r="N816" s="10">
        <v>22.69</v>
      </c>
      <c r="O816" s="12">
        <v>44643</v>
      </c>
      <c r="P816" s="10">
        <v>17.649999999999999</v>
      </c>
      <c r="Q816" s="12">
        <v>44643</v>
      </c>
      <c r="R816" s="10">
        <v>26.53</v>
      </c>
      <c r="S816" s="12">
        <v>44643</v>
      </c>
      <c r="T816" s="10">
        <v>10.95</v>
      </c>
      <c r="U816" s="109">
        <v>44643</v>
      </c>
      <c r="V816" s="10">
        <v>12.46</v>
      </c>
      <c r="Y816" s="3"/>
    </row>
    <row r="817" spans="1:25">
      <c r="A817" s="12">
        <v>44644</v>
      </c>
      <c r="B817" s="10">
        <v>29.29</v>
      </c>
      <c r="C817" s="12">
        <v>44644</v>
      </c>
      <c r="D817" s="10">
        <v>33.5</v>
      </c>
      <c r="E817" s="12">
        <v>44644</v>
      </c>
      <c r="F817" s="10">
        <v>70.33</v>
      </c>
      <c r="G817" s="12">
        <v>44644</v>
      </c>
      <c r="H817" s="10">
        <v>32.6</v>
      </c>
      <c r="I817" s="12">
        <v>44644</v>
      </c>
      <c r="J817" s="10">
        <v>31.64</v>
      </c>
      <c r="K817" s="12">
        <v>44644</v>
      </c>
      <c r="L817" s="10">
        <v>20.12</v>
      </c>
      <c r="M817" s="12">
        <v>44644</v>
      </c>
      <c r="N817" s="10">
        <v>22.69</v>
      </c>
      <c r="O817" s="12">
        <v>44644</v>
      </c>
      <c r="P817" s="10">
        <v>17.55</v>
      </c>
      <c r="Q817" s="12">
        <v>44644</v>
      </c>
      <c r="R817" s="10">
        <v>26.5</v>
      </c>
      <c r="S817" s="12">
        <v>44644</v>
      </c>
      <c r="T817" s="10">
        <v>10.92</v>
      </c>
      <c r="U817" s="109">
        <v>44644</v>
      </c>
      <c r="V817" s="10">
        <v>12.48</v>
      </c>
      <c r="Y817" s="3"/>
    </row>
    <row r="818" spans="1:25">
      <c r="A818" s="12">
        <v>44645</v>
      </c>
      <c r="B818" s="10">
        <v>28.96</v>
      </c>
      <c r="C818" s="12">
        <v>44645</v>
      </c>
      <c r="D818" s="10">
        <v>33.619999999999997</v>
      </c>
      <c r="E818" s="12">
        <v>44645</v>
      </c>
      <c r="F818" s="10">
        <v>70.33</v>
      </c>
      <c r="G818" s="12">
        <v>44645</v>
      </c>
      <c r="H818" s="10">
        <v>32.47</v>
      </c>
      <c r="I818" s="12">
        <v>44645</v>
      </c>
      <c r="J818" s="10">
        <v>31.11</v>
      </c>
      <c r="K818" s="12">
        <v>44645</v>
      </c>
      <c r="L818" s="10">
        <v>19.89</v>
      </c>
      <c r="M818" s="12">
        <v>44645</v>
      </c>
      <c r="N818" s="10">
        <v>22.48</v>
      </c>
      <c r="O818" s="12">
        <v>44645</v>
      </c>
      <c r="P818" s="10">
        <v>17.46</v>
      </c>
      <c r="Q818" s="12">
        <v>44645</v>
      </c>
      <c r="R818" s="10">
        <v>26.31</v>
      </c>
      <c r="S818" s="12">
        <v>44645</v>
      </c>
      <c r="T818" s="10">
        <v>10.83</v>
      </c>
      <c r="U818" s="109">
        <v>44645</v>
      </c>
      <c r="V818" s="10">
        <v>12.27</v>
      </c>
      <c r="Y818" s="3"/>
    </row>
    <row r="819" spans="1:25">
      <c r="A819" s="12">
        <v>44648</v>
      </c>
      <c r="B819" s="10">
        <v>29.08</v>
      </c>
      <c r="C819" s="12">
        <v>44648</v>
      </c>
      <c r="D819" s="10">
        <v>33.619999999999997</v>
      </c>
      <c r="E819" s="12">
        <v>44648</v>
      </c>
      <c r="F819" s="10">
        <v>71.09</v>
      </c>
      <c r="G819" s="12">
        <v>44648</v>
      </c>
      <c r="H819" s="10">
        <v>32.479999999999997</v>
      </c>
      <c r="I819" s="12">
        <v>44648</v>
      </c>
      <c r="J819" s="10">
        <v>31.38</v>
      </c>
      <c r="K819" s="12">
        <v>44648</v>
      </c>
      <c r="L819" s="10">
        <v>19.89</v>
      </c>
      <c r="M819" s="12">
        <v>44648</v>
      </c>
      <c r="N819" s="10">
        <v>22.6</v>
      </c>
      <c r="O819" s="12">
        <v>44648</v>
      </c>
      <c r="P819" s="10">
        <v>17.59</v>
      </c>
      <c r="Q819" s="12">
        <v>44648</v>
      </c>
      <c r="R819" s="10">
        <v>26.3</v>
      </c>
      <c r="S819" s="12">
        <v>44648</v>
      </c>
      <c r="T819" s="10">
        <v>10.87</v>
      </c>
      <c r="U819" s="109">
        <v>44648</v>
      </c>
      <c r="V819" s="10">
        <v>12.36</v>
      </c>
      <c r="Y819" s="3"/>
    </row>
    <row r="820" spans="1:25">
      <c r="A820" s="12">
        <v>44649</v>
      </c>
      <c r="B820" s="10">
        <v>29.11</v>
      </c>
      <c r="C820" s="12">
        <v>44649</v>
      </c>
      <c r="D820" s="10">
        <v>33.74</v>
      </c>
      <c r="E820" s="12">
        <v>44649</v>
      </c>
      <c r="F820" s="10">
        <v>71.83</v>
      </c>
      <c r="G820" s="12">
        <v>44649</v>
      </c>
      <c r="H820" s="10">
        <v>33.17</v>
      </c>
      <c r="I820" s="12">
        <v>44649</v>
      </c>
      <c r="J820" s="10">
        <v>31.85</v>
      </c>
      <c r="K820" s="12">
        <v>44649</v>
      </c>
      <c r="L820" s="10">
        <v>19.98</v>
      </c>
      <c r="M820" s="12">
        <v>44649</v>
      </c>
      <c r="N820" s="10">
        <v>22.78</v>
      </c>
      <c r="O820" s="12">
        <v>44649</v>
      </c>
      <c r="P820" s="10">
        <v>17.75</v>
      </c>
      <c r="Q820" s="12">
        <v>44649</v>
      </c>
      <c r="R820" s="10">
        <v>26.35</v>
      </c>
      <c r="S820" s="12">
        <v>44649</v>
      </c>
      <c r="T820" s="10">
        <v>10.9</v>
      </c>
      <c r="U820" s="109">
        <v>44649</v>
      </c>
      <c r="V820" s="10">
        <v>12.49</v>
      </c>
      <c r="Y820" s="3"/>
    </row>
    <row r="821" spans="1:25">
      <c r="A821" s="12">
        <v>44650</v>
      </c>
      <c r="B821" s="10">
        <v>29.22</v>
      </c>
      <c r="C821" s="12">
        <v>44650</v>
      </c>
      <c r="D821" s="10">
        <v>33.733600000000003</v>
      </c>
      <c r="E821" s="12">
        <v>44650</v>
      </c>
      <c r="F821" s="10">
        <v>71.180000000000007</v>
      </c>
      <c r="G821" s="12">
        <v>44650</v>
      </c>
      <c r="H821" s="10">
        <v>32.94</v>
      </c>
      <c r="I821" s="12">
        <v>44650</v>
      </c>
      <c r="J821" s="10">
        <v>31.7</v>
      </c>
      <c r="K821" s="12">
        <v>44650</v>
      </c>
      <c r="L821" s="10">
        <v>20.05</v>
      </c>
      <c r="M821" s="12">
        <v>44650</v>
      </c>
      <c r="N821" s="10">
        <v>22.86</v>
      </c>
      <c r="O821" s="12">
        <v>44650</v>
      </c>
      <c r="P821" s="10">
        <v>17.72</v>
      </c>
      <c r="Q821" s="12">
        <v>44650</v>
      </c>
      <c r="R821" s="10">
        <v>26.37</v>
      </c>
      <c r="S821" s="12">
        <v>44650</v>
      </c>
      <c r="T821" s="10">
        <v>10.94</v>
      </c>
      <c r="U821" s="109">
        <v>44650</v>
      </c>
      <c r="V821" s="10">
        <v>12.5</v>
      </c>
      <c r="Y821" s="3"/>
    </row>
    <row r="822" spans="1:25">
      <c r="A822" s="12">
        <v>44651</v>
      </c>
      <c r="B822" s="10">
        <v>29.35</v>
      </c>
      <c r="C822" s="12">
        <v>44651</v>
      </c>
      <c r="D822" s="10">
        <v>33.479999999999997</v>
      </c>
      <c r="E822" s="12">
        <v>44651</v>
      </c>
      <c r="F822" s="10">
        <v>70.540000000000006</v>
      </c>
      <c r="G822" s="12">
        <v>44651</v>
      </c>
      <c r="H822" s="10">
        <v>32.49</v>
      </c>
      <c r="I822" s="12">
        <v>44651</v>
      </c>
      <c r="J822" s="10">
        <v>31.38</v>
      </c>
      <c r="K822" s="12">
        <v>44651</v>
      </c>
      <c r="L822" s="10">
        <v>20.07</v>
      </c>
      <c r="M822" s="12">
        <v>44651</v>
      </c>
      <c r="N822" s="10">
        <v>22.79</v>
      </c>
      <c r="O822" s="12">
        <v>44651</v>
      </c>
      <c r="P822" s="10">
        <v>17.61</v>
      </c>
      <c r="Q822" s="12">
        <v>44651</v>
      </c>
      <c r="R822" s="10">
        <v>26.4</v>
      </c>
      <c r="S822" s="12">
        <v>44651</v>
      </c>
      <c r="T822" s="10">
        <v>10.96</v>
      </c>
      <c r="U822" s="109">
        <v>44651</v>
      </c>
      <c r="V822" s="10">
        <v>12.41</v>
      </c>
      <c r="Y822" s="3"/>
    </row>
    <row r="823" spans="1:25">
      <c r="A823" s="12">
        <v>44652</v>
      </c>
      <c r="B823" s="10">
        <v>29.28</v>
      </c>
      <c r="C823" s="12">
        <v>44652</v>
      </c>
      <c r="D823" s="10">
        <v>33.54</v>
      </c>
      <c r="E823" s="12">
        <v>44652</v>
      </c>
      <c r="F823" s="10">
        <v>70.63</v>
      </c>
      <c r="G823" s="12">
        <v>44652</v>
      </c>
      <c r="H823" s="10">
        <v>32.799999999999997</v>
      </c>
      <c r="I823" s="12">
        <v>44652</v>
      </c>
      <c r="J823" s="10">
        <v>31.82</v>
      </c>
      <c r="K823" s="12">
        <v>44652</v>
      </c>
      <c r="L823" s="10">
        <v>20.07</v>
      </c>
      <c r="M823" s="12">
        <v>44652</v>
      </c>
      <c r="N823" s="10">
        <v>22.88</v>
      </c>
      <c r="O823" s="12">
        <v>44652</v>
      </c>
      <c r="P823" s="10">
        <v>17.61</v>
      </c>
      <c r="Q823" s="12">
        <v>44652</v>
      </c>
      <c r="R823" s="10">
        <v>26.34</v>
      </c>
      <c r="S823" s="12">
        <v>44652</v>
      </c>
      <c r="T823" s="10">
        <v>10.94</v>
      </c>
      <c r="U823" s="109">
        <v>44652</v>
      </c>
      <c r="V823" s="10">
        <v>12.58</v>
      </c>
      <c r="Y823" s="3"/>
    </row>
    <row r="824" spans="1:25">
      <c r="A824" s="12">
        <v>44655</v>
      </c>
      <c r="B824" s="10">
        <v>29.33</v>
      </c>
      <c r="C824" s="12">
        <v>44655</v>
      </c>
      <c r="D824" s="10">
        <v>33.780799999999999</v>
      </c>
      <c r="E824" s="12">
        <v>44655</v>
      </c>
      <c r="F824" s="10">
        <v>71.069999999999993</v>
      </c>
      <c r="G824" s="12">
        <v>44655</v>
      </c>
      <c r="H824" s="10">
        <v>32.869999999999997</v>
      </c>
      <c r="I824" s="12">
        <v>44655</v>
      </c>
      <c r="J824" s="10">
        <v>32.32</v>
      </c>
      <c r="K824" s="12">
        <v>44655</v>
      </c>
      <c r="L824" s="10">
        <v>20.059999999999999</v>
      </c>
      <c r="M824" s="12">
        <v>44655</v>
      </c>
      <c r="N824" s="10">
        <v>22.945</v>
      </c>
      <c r="O824" s="12">
        <v>44655</v>
      </c>
      <c r="P824" s="10">
        <v>17.7</v>
      </c>
      <c r="Q824" s="12">
        <v>44655</v>
      </c>
      <c r="R824" s="10">
        <v>26.375</v>
      </c>
      <c r="S824" s="12">
        <v>44655</v>
      </c>
      <c r="T824" s="10">
        <v>10.95</v>
      </c>
      <c r="U824" s="109">
        <v>44655</v>
      </c>
      <c r="V824" s="10">
        <v>12.8</v>
      </c>
      <c r="Y824" s="3"/>
    </row>
    <row r="825" spans="1:25">
      <c r="A825" s="12">
        <v>44656</v>
      </c>
      <c r="B825" s="10">
        <v>29.14</v>
      </c>
      <c r="C825" s="12">
        <v>44656</v>
      </c>
      <c r="D825" s="10">
        <v>33.630000000000003</v>
      </c>
      <c r="E825" s="12">
        <v>44656</v>
      </c>
      <c r="F825" s="10">
        <v>70.22</v>
      </c>
      <c r="G825" s="12">
        <v>44656</v>
      </c>
      <c r="H825" s="10">
        <v>32.5</v>
      </c>
      <c r="I825" s="12">
        <v>44656</v>
      </c>
      <c r="J825" s="10">
        <v>31.88</v>
      </c>
      <c r="K825" s="12">
        <v>44656</v>
      </c>
      <c r="L825" s="10">
        <v>20</v>
      </c>
      <c r="M825" s="12">
        <v>44656</v>
      </c>
      <c r="N825" s="10">
        <v>22.56</v>
      </c>
      <c r="O825" s="12">
        <v>44656</v>
      </c>
      <c r="P825" s="10">
        <v>17.55</v>
      </c>
      <c r="Q825" s="12">
        <v>44656</v>
      </c>
      <c r="R825" s="10">
        <v>26.32</v>
      </c>
      <c r="S825" s="12">
        <v>44656</v>
      </c>
      <c r="T825" s="10">
        <v>10.89</v>
      </c>
      <c r="U825" s="109">
        <v>44656</v>
      </c>
      <c r="V825" s="10">
        <v>12.62</v>
      </c>
      <c r="Y825" s="3"/>
    </row>
    <row r="826" spans="1:25">
      <c r="A826" s="12">
        <v>44657</v>
      </c>
      <c r="B826" s="10">
        <v>29.1</v>
      </c>
      <c r="C826" s="12">
        <v>44657</v>
      </c>
      <c r="D826" s="10">
        <v>33.43</v>
      </c>
      <c r="E826" s="12">
        <v>44657</v>
      </c>
      <c r="F826" s="10">
        <v>69.72</v>
      </c>
      <c r="G826" s="12">
        <v>44657</v>
      </c>
      <c r="H826" s="10">
        <v>32.15</v>
      </c>
      <c r="I826" s="12">
        <v>44657</v>
      </c>
      <c r="J826" s="10">
        <v>31.43</v>
      </c>
      <c r="K826" s="12">
        <v>44657</v>
      </c>
      <c r="L826" s="10">
        <v>19.940000000000001</v>
      </c>
      <c r="M826" s="12">
        <v>44657</v>
      </c>
      <c r="N826" s="10">
        <v>22.4</v>
      </c>
      <c r="O826" s="12">
        <v>44657</v>
      </c>
      <c r="P826" s="10">
        <v>17.309999999999999</v>
      </c>
      <c r="Q826" s="12">
        <v>44657</v>
      </c>
      <c r="R826" s="10">
        <v>26.31</v>
      </c>
      <c r="S826" s="12">
        <v>44657</v>
      </c>
      <c r="T826" s="10">
        <v>10.88</v>
      </c>
      <c r="U826" s="109">
        <v>44657</v>
      </c>
      <c r="V826" s="10">
        <v>12.45</v>
      </c>
      <c r="Y826" s="3"/>
    </row>
    <row r="827" spans="1:25">
      <c r="A827" s="12">
        <v>44658</v>
      </c>
      <c r="B827" s="10">
        <v>29.03</v>
      </c>
      <c r="C827" s="12">
        <v>44658</v>
      </c>
      <c r="D827" s="10">
        <v>33.47</v>
      </c>
      <c r="E827" s="12">
        <v>44658</v>
      </c>
      <c r="F827" s="10">
        <v>70.459999999999994</v>
      </c>
      <c r="G827" s="12">
        <v>44658</v>
      </c>
      <c r="H827" s="10">
        <v>32.4</v>
      </c>
      <c r="I827" s="12">
        <v>44658</v>
      </c>
      <c r="J827" s="10">
        <v>31.39</v>
      </c>
      <c r="K827" s="12">
        <v>44658</v>
      </c>
      <c r="L827" s="10">
        <v>19.91</v>
      </c>
      <c r="M827" s="12">
        <v>44658</v>
      </c>
      <c r="N827" s="10">
        <v>22.32</v>
      </c>
      <c r="O827" s="12">
        <v>44658</v>
      </c>
      <c r="P827" s="10">
        <v>17.27</v>
      </c>
      <c r="Q827" s="12">
        <v>44658</v>
      </c>
      <c r="R827" s="10">
        <v>26.32</v>
      </c>
      <c r="S827" s="12">
        <v>44658</v>
      </c>
      <c r="T827" s="10">
        <v>10.84</v>
      </c>
      <c r="U827" s="109">
        <v>44658</v>
      </c>
      <c r="V827" s="10">
        <v>12.4</v>
      </c>
      <c r="Y827" s="3"/>
    </row>
    <row r="828" spans="1:25">
      <c r="A828" s="12">
        <v>44659</v>
      </c>
      <c r="B828" s="10">
        <v>28.91</v>
      </c>
      <c r="C828" s="12">
        <v>44659</v>
      </c>
      <c r="D828" s="10">
        <v>33.5</v>
      </c>
      <c r="E828" s="12">
        <v>44659</v>
      </c>
      <c r="F828" s="10">
        <v>70</v>
      </c>
      <c r="G828" s="12">
        <v>44659</v>
      </c>
      <c r="H828" s="10">
        <v>32.31</v>
      </c>
      <c r="I828" s="12">
        <v>44659</v>
      </c>
      <c r="J828" s="10">
        <v>31.29</v>
      </c>
      <c r="K828" s="12">
        <v>44659</v>
      </c>
      <c r="L828" s="10">
        <v>19.850000000000001</v>
      </c>
      <c r="M828" s="12">
        <v>44659</v>
      </c>
      <c r="N828" s="10">
        <v>22.11</v>
      </c>
      <c r="O828" s="12">
        <v>44659</v>
      </c>
      <c r="P828" s="10">
        <v>17.23</v>
      </c>
      <c r="Q828" s="12">
        <v>44659</v>
      </c>
      <c r="R828" s="10">
        <v>26.26</v>
      </c>
      <c r="S828" s="12">
        <v>44659</v>
      </c>
      <c r="T828" s="10">
        <v>10.79</v>
      </c>
      <c r="U828" s="109">
        <v>44659</v>
      </c>
      <c r="V828" s="10">
        <v>12.38</v>
      </c>
      <c r="Y828" s="3"/>
    </row>
    <row r="829" spans="1:25">
      <c r="A829" s="12">
        <v>44662</v>
      </c>
      <c r="B829" s="10">
        <v>28.71</v>
      </c>
      <c r="C829" s="12">
        <v>44662</v>
      </c>
      <c r="D829" s="10">
        <v>33.42</v>
      </c>
      <c r="E829" s="12">
        <v>44662</v>
      </c>
      <c r="F829" s="10">
        <v>69.2</v>
      </c>
      <c r="G829" s="12">
        <v>44662</v>
      </c>
      <c r="H829" s="10">
        <v>32.14</v>
      </c>
      <c r="I829" s="12">
        <v>44662</v>
      </c>
      <c r="J829" s="10">
        <v>31.09</v>
      </c>
      <c r="K829" s="12">
        <v>44662</v>
      </c>
      <c r="L829" s="10">
        <v>19.78</v>
      </c>
      <c r="M829" s="12">
        <v>44662</v>
      </c>
      <c r="N829" s="10">
        <v>21.9</v>
      </c>
      <c r="O829" s="12">
        <v>44662</v>
      </c>
      <c r="P829" s="10">
        <v>17.190000000000001</v>
      </c>
      <c r="Q829" s="12">
        <v>44662</v>
      </c>
      <c r="R829" s="10">
        <v>26.25</v>
      </c>
      <c r="S829" s="12">
        <v>44662</v>
      </c>
      <c r="T829" s="10">
        <v>10.74</v>
      </c>
      <c r="U829" s="109">
        <v>44662</v>
      </c>
      <c r="V829" s="10">
        <v>12.2</v>
      </c>
      <c r="Y829" s="3"/>
    </row>
    <row r="830" spans="1:25">
      <c r="A830" s="12">
        <v>44663</v>
      </c>
      <c r="B830" s="10">
        <v>28.84</v>
      </c>
      <c r="C830" s="12">
        <v>44663</v>
      </c>
      <c r="D830" s="10">
        <v>33.270000000000003</v>
      </c>
      <c r="E830" s="12">
        <v>44663</v>
      </c>
      <c r="F830" s="10">
        <v>69.05</v>
      </c>
      <c r="G830" s="12">
        <v>44663</v>
      </c>
      <c r="H830" s="10">
        <v>31.89</v>
      </c>
      <c r="I830" s="12">
        <v>44663</v>
      </c>
      <c r="J830" s="10">
        <v>30.99</v>
      </c>
      <c r="K830" s="12">
        <v>44663</v>
      </c>
      <c r="L830" s="10">
        <v>19.809999999999999</v>
      </c>
      <c r="M830" s="12">
        <v>44663</v>
      </c>
      <c r="N830" s="10">
        <v>21.95</v>
      </c>
      <c r="O830" s="12">
        <v>44663</v>
      </c>
      <c r="P830" s="10">
        <v>17.21</v>
      </c>
      <c r="Q830" s="12">
        <v>44663</v>
      </c>
      <c r="R830" s="10">
        <v>26.34</v>
      </c>
      <c r="S830" s="12">
        <v>44663</v>
      </c>
      <c r="T830" s="10">
        <v>10.78</v>
      </c>
      <c r="U830" s="109">
        <v>44663</v>
      </c>
      <c r="V830" s="10">
        <v>12.21</v>
      </c>
      <c r="Y830" s="3"/>
    </row>
    <row r="831" spans="1:25">
      <c r="A831" s="12">
        <v>44664</v>
      </c>
      <c r="B831" s="10">
        <v>28.91</v>
      </c>
      <c r="C831" s="12">
        <v>44664</v>
      </c>
      <c r="D831" s="10">
        <v>33.35</v>
      </c>
      <c r="E831" s="12">
        <v>44664</v>
      </c>
      <c r="F831" s="10">
        <v>69.41</v>
      </c>
      <c r="G831" s="12">
        <v>44664</v>
      </c>
      <c r="H831" s="10">
        <v>32.090000000000003</v>
      </c>
      <c r="I831" s="12">
        <v>44664</v>
      </c>
      <c r="J831" s="10">
        <v>31.2</v>
      </c>
      <c r="K831" s="12">
        <v>44664</v>
      </c>
      <c r="L831" s="10">
        <v>19.809999999999999</v>
      </c>
      <c r="M831" s="12">
        <v>44664</v>
      </c>
      <c r="N831" s="10">
        <v>22.05</v>
      </c>
      <c r="O831" s="12">
        <v>44664</v>
      </c>
      <c r="P831" s="10">
        <v>17.29</v>
      </c>
      <c r="Q831" s="12">
        <v>44664</v>
      </c>
      <c r="R831" s="10">
        <v>26.33</v>
      </c>
      <c r="S831" s="12">
        <v>44664</v>
      </c>
      <c r="T831" s="10">
        <v>10.78</v>
      </c>
      <c r="U831" s="109">
        <v>44664</v>
      </c>
      <c r="V831" s="10">
        <v>12.26</v>
      </c>
      <c r="Y831" s="3"/>
    </row>
    <row r="832" spans="1:25">
      <c r="A832" s="12">
        <v>44665</v>
      </c>
      <c r="B832" s="10">
        <v>28.64</v>
      </c>
      <c r="C832" s="12">
        <v>44665</v>
      </c>
      <c r="D832" s="10">
        <v>33.44</v>
      </c>
      <c r="E832" s="12">
        <v>44665</v>
      </c>
      <c r="F832" s="10">
        <v>68.84</v>
      </c>
      <c r="G832" s="12">
        <v>44665</v>
      </c>
      <c r="H832" s="10">
        <v>32.06</v>
      </c>
      <c r="I832" s="12">
        <v>44665</v>
      </c>
      <c r="J832" s="10">
        <v>30.91</v>
      </c>
      <c r="K832" s="12">
        <v>44665</v>
      </c>
      <c r="L832" s="10">
        <v>19.649999999999999</v>
      </c>
      <c r="M832" s="12">
        <v>44665</v>
      </c>
      <c r="N832" s="10">
        <v>21.78</v>
      </c>
      <c r="O832" s="12">
        <v>44665</v>
      </c>
      <c r="P832" s="10">
        <v>17.2</v>
      </c>
      <c r="Q832" s="12">
        <v>44665</v>
      </c>
      <c r="R832" s="10">
        <v>26.24</v>
      </c>
      <c r="S832" s="12">
        <v>44665</v>
      </c>
      <c r="T832" s="10">
        <v>10.71</v>
      </c>
      <c r="U832" s="109">
        <v>44665</v>
      </c>
      <c r="V832" s="10">
        <v>12.2</v>
      </c>
      <c r="Y832" s="3"/>
    </row>
    <row r="833" spans="1:25">
      <c r="A833" s="12">
        <v>44669</v>
      </c>
      <c r="B833" s="10">
        <v>28.59</v>
      </c>
      <c r="C833" s="12">
        <v>44669</v>
      </c>
      <c r="D833" s="10">
        <v>33.43</v>
      </c>
      <c r="E833" s="12">
        <v>44669</v>
      </c>
      <c r="F833" s="10">
        <v>68.849999999999994</v>
      </c>
      <c r="G833" s="12">
        <v>44669</v>
      </c>
      <c r="H833" s="10">
        <v>31.95</v>
      </c>
      <c r="I833" s="12">
        <v>44669</v>
      </c>
      <c r="J833" s="10">
        <v>30.82</v>
      </c>
      <c r="K833" s="12">
        <v>44669</v>
      </c>
      <c r="L833" s="10">
        <v>19.600000000000001</v>
      </c>
      <c r="M833" s="12">
        <v>44669</v>
      </c>
      <c r="N833" s="10">
        <v>21.61</v>
      </c>
      <c r="O833" s="12">
        <v>44669</v>
      </c>
      <c r="P833" s="10">
        <v>17.28</v>
      </c>
      <c r="Q833" s="12">
        <v>44669</v>
      </c>
      <c r="R833" s="10">
        <v>26.25</v>
      </c>
      <c r="S833" s="12">
        <v>44669</v>
      </c>
      <c r="T833" s="10">
        <v>10.68</v>
      </c>
      <c r="U833" s="109">
        <v>44669</v>
      </c>
      <c r="V833" s="10">
        <v>12.14</v>
      </c>
      <c r="Y833" s="3"/>
    </row>
    <row r="834" spans="1:25">
      <c r="A834" s="12">
        <v>44670</v>
      </c>
      <c r="B834" s="10">
        <v>28.49</v>
      </c>
      <c r="C834" s="12">
        <v>44670</v>
      </c>
      <c r="D834" s="10">
        <v>33.69</v>
      </c>
      <c r="E834" s="12">
        <v>44670</v>
      </c>
      <c r="F834" s="10">
        <v>69.86</v>
      </c>
      <c r="G834" s="12">
        <v>44670</v>
      </c>
      <c r="H834" s="10">
        <v>32.01</v>
      </c>
      <c r="I834" s="12">
        <v>44670</v>
      </c>
      <c r="J834" s="10">
        <v>30.58</v>
      </c>
      <c r="K834" s="12">
        <v>44670</v>
      </c>
      <c r="L834" s="10">
        <v>19.55</v>
      </c>
      <c r="M834" s="12">
        <v>44670</v>
      </c>
      <c r="N834" s="10">
        <v>21.43</v>
      </c>
      <c r="O834" s="12">
        <v>44670</v>
      </c>
      <c r="P834" s="10">
        <v>17.21</v>
      </c>
      <c r="Q834" s="12">
        <v>44670</v>
      </c>
      <c r="R834" s="10">
        <v>26.2</v>
      </c>
      <c r="S834" s="12">
        <v>44670</v>
      </c>
      <c r="T834" s="10">
        <v>10.64</v>
      </c>
      <c r="U834" s="109">
        <v>44670</v>
      </c>
      <c r="V834" s="10">
        <v>12.11</v>
      </c>
      <c r="Y834" s="3"/>
    </row>
    <row r="835" spans="1:25">
      <c r="A835" s="12">
        <v>44671</v>
      </c>
      <c r="B835" s="10">
        <v>28.48</v>
      </c>
      <c r="C835" s="12">
        <v>44671</v>
      </c>
      <c r="D835" s="10">
        <v>33.619999999999997</v>
      </c>
      <c r="E835" s="12">
        <v>44671</v>
      </c>
      <c r="F835" s="10">
        <v>69.22</v>
      </c>
      <c r="G835" s="12">
        <v>44671</v>
      </c>
      <c r="H835" s="10">
        <v>31.92</v>
      </c>
      <c r="I835" s="12">
        <v>44671</v>
      </c>
      <c r="J835" s="10">
        <v>30.18</v>
      </c>
      <c r="K835" s="12">
        <v>44671</v>
      </c>
      <c r="L835" s="10">
        <v>19.57</v>
      </c>
      <c r="M835" s="12">
        <v>44671</v>
      </c>
      <c r="N835" s="10">
        <v>21.66</v>
      </c>
      <c r="O835" s="12">
        <v>44671</v>
      </c>
      <c r="P835" s="10">
        <v>17.190000000000001</v>
      </c>
      <c r="Q835" s="12">
        <v>44671</v>
      </c>
      <c r="R835" s="10">
        <v>26.17</v>
      </c>
      <c r="S835" s="12">
        <v>44671</v>
      </c>
      <c r="T835" s="10">
        <v>10.63</v>
      </c>
      <c r="U835" s="109">
        <v>44671</v>
      </c>
      <c r="V835" s="10">
        <v>11.93</v>
      </c>
      <c r="Y835" s="3"/>
    </row>
    <row r="836" spans="1:25">
      <c r="A836" s="12">
        <v>44672</v>
      </c>
      <c r="B836" s="10">
        <v>28.34</v>
      </c>
      <c r="C836" s="12">
        <v>44672</v>
      </c>
      <c r="D836" s="10">
        <v>33.147500000000001</v>
      </c>
      <c r="E836" s="12">
        <v>44672</v>
      </c>
      <c r="F836" s="10">
        <v>68.7</v>
      </c>
      <c r="G836" s="12">
        <v>44672</v>
      </c>
      <c r="H836" s="10">
        <v>31.79</v>
      </c>
      <c r="I836" s="12">
        <v>44672</v>
      </c>
      <c r="J836" s="10">
        <v>29.79</v>
      </c>
      <c r="K836" s="12">
        <v>44672</v>
      </c>
      <c r="L836" s="10">
        <v>19.420000000000002</v>
      </c>
      <c r="M836" s="12">
        <v>44672</v>
      </c>
      <c r="N836" s="10">
        <v>21.42</v>
      </c>
      <c r="O836" s="12">
        <v>44672</v>
      </c>
      <c r="P836" s="10">
        <v>17.2</v>
      </c>
      <c r="Q836" s="12">
        <v>44672</v>
      </c>
      <c r="R836" s="10">
        <v>26.12</v>
      </c>
      <c r="S836" s="12">
        <v>44672</v>
      </c>
      <c r="T836" s="10">
        <v>10.59</v>
      </c>
      <c r="U836" s="109">
        <v>44672</v>
      </c>
      <c r="V836" s="10">
        <v>11.78</v>
      </c>
      <c r="Y836" s="3"/>
    </row>
    <row r="837" spans="1:25">
      <c r="A837" s="12">
        <v>44673</v>
      </c>
      <c r="B837" s="10">
        <v>28.33</v>
      </c>
      <c r="C837" s="12">
        <v>44673</v>
      </c>
      <c r="D837" s="10">
        <v>32.479999999999997</v>
      </c>
      <c r="E837" s="12">
        <v>44673</v>
      </c>
      <c r="F837" s="10">
        <v>67.5</v>
      </c>
      <c r="G837" s="12">
        <v>44673</v>
      </c>
      <c r="H837" s="10">
        <v>31.65</v>
      </c>
      <c r="I837" s="12">
        <v>44673</v>
      </c>
      <c r="J837" s="10">
        <v>29.92</v>
      </c>
      <c r="K837" s="12">
        <v>44673</v>
      </c>
      <c r="L837" s="10">
        <v>19.47</v>
      </c>
      <c r="M837" s="12">
        <v>44673</v>
      </c>
      <c r="N837" s="10">
        <v>21.39</v>
      </c>
      <c r="O837" s="12">
        <v>44673</v>
      </c>
      <c r="P837" s="10">
        <v>17.07</v>
      </c>
      <c r="Q837" s="12">
        <v>44673</v>
      </c>
      <c r="R837" s="10">
        <v>26.1</v>
      </c>
      <c r="S837" s="12">
        <v>44673</v>
      </c>
      <c r="T837" s="10">
        <v>10.58</v>
      </c>
      <c r="U837" s="109">
        <v>44673</v>
      </c>
      <c r="V837" s="10">
        <v>11.77</v>
      </c>
      <c r="Y837" s="3"/>
    </row>
    <row r="838" spans="1:25">
      <c r="A838" s="12">
        <v>44676</v>
      </c>
      <c r="B838" s="10">
        <v>28.33</v>
      </c>
      <c r="C838" s="12">
        <v>44676</v>
      </c>
      <c r="D838" s="10">
        <v>32.19</v>
      </c>
      <c r="E838" s="12">
        <v>44676</v>
      </c>
      <c r="F838" s="10">
        <v>67.91</v>
      </c>
      <c r="G838" s="12">
        <v>44676</v>
      </c>
      <c r="H838" s="10">
        <v>31.5</v>
      </c>
      <c r="I838" s="12">
        <v>44676</v>
      </c>
      <c r="J838" s="10">
        <v>29.68</v>
      </c>
      <c r="K838" s="12">
        <v>44676</v>
      </c>
      <c r="L838" s="10">
        <v>19.39</v>
      </c>
      <c r="M838" s="12">
        <v>44676</v>
      </c>
      <c r="N838" s="10">
        <v>21.59</v>
      </c>
      <c r="O838" s="12">
        <v>44676</v>
      </c>
      <c r="P838" s="10">
        <v>17</v>
      </c>
      <c r="Q838" s="12">
        <v>44676</v>
      </c>
      <c r="R838" s="10">
        <v>26.13</v>
      </c>
      <c r="S838" s="12">
        <v>44676</v>
      </c>
      <c r="T838" s="10">
        <v>10.62</v>
      </c>
      <c r="U838" s="109">
        <v>44676</v>
      </c>
      <c r="V838" s="10">
        <v>11.59</v>
      </c>
      <c r="Y838" s="3"/>
    </row>
    <row r="839" spans="1:25">
      <c r="A839" s="12">
        <v>44677</v>
      </c>
      <c r="B839" s="10">
        <v>28.44</v>
      </c>
      <c r="C839" s="12">
        <v>44677</v>
      </c>
      <c r="D839" s="10">
        <v>31.72</v>
      </c>
      <c r="E839" s="12">
        <v>44677</v>
      </c>
      <c r="F839" s="10">
        <v>66.459999999999994</v>
      </c>
      <c r="G839" s="12">
        <v>44677</v>
      </c>
      <c r="H839" s="10">
        <v>30.84</v>
      </c>
      <c r="I839" s="12">
        <v>44677</v>
      </c>
      <c r="J839" s="10">
        <v>29.23</v>
      </c>
      <c r="K839" s="12">
        <v>44677</v>
      </c>
      <c r="L839" s="10">
        <v>19.45</v>
      </c>
      <c r="M839" s="12">
        <v>44677</v>
      </c>
      <c r="N839" s="10">
        <v>21.56</v>
      </c>
      <c r="O839" s="12">
        <v>44677</v>
      </c>
      <c r="P839" s="10">
        <v>16.920000000000002</v>
      </c>
      <c r="Q839" s="12">
        <v>44677</v>
      </c>
      <c r="R839" s="10">
        <v>26.19</v>
      </c>
      <c r="S839" s="12">
        <v>44677</v>
      </c>
      <c r="T839" s="10">
        <v>10.66</v>
      </c>
      <c r="U839" s="109">
        <v>44677</v>
      </c>
      <c r="V839" s="10">
        <v>11.46</v>
      </c>
      <c r="Y839" s="3"/>
    </row>
    <row r="840" spans="1:25">
      <c r="A840" s="12">
        <v>44678</v>
      </c>
      <c r="B840" s="10">
        <v>28.34</v>
      </c>
      <c r="C840" s="12">
        <v>44678</v>
      </c>
      <c r="D840" s="10">
        <v>31.8</v>
      </c>
      <c r="E840" s="12">
        <v>44678</v>
      </c>
      <c r="F840" s="10">
        <v>66.599999999999994</v>
      </c>
      <c r="G840" s="12">
        <v>44678</v>
      </c>
      <c r="H840" s="10">
        <v>31.01</v>
      </c>
      <c r="I840" s="12">
        <v>44678</v>
      </c>
      <c r="J840" s="10">
        <v>29.59</v>
      </c>
      <c r="K840" s="12">
        <v>44678</v>
      </c>
      <c r="L840" s="10">
        <v>19.41</v>
      </c>
      <c r="M840" s="12">
        <v>44678</v>
      </c>
      <c r="N840" s="10">
        <v>21.35</v>
      </c>
      <c r="O840" s="12">
        <v>44678</v>
      </c>
      <c r="P840" s="10">
        <v>16.940000000000001</v>
      </c>
      <c r="Q840" s="12">
        <v>44678</v>
      </c>
      <c r="R840" s="10">
        <v>26.14</v>
      </c>
      <c r="S840" s="12">
        <v>44678</v>
      </c>
      <c r="T840" s="10">
        <v>10.61</v>
      </c>
      <c r="U840" s="109">
        <v>44678</v>
      </c>
      <c r="V840" s="10">
        <v>11.63</v>
      </c>
      <c r="Y840" s="3"/>
    </row>
    <row r="841" spans="1:25">
      <c r="A841" s="12">
        <v>44679</v>
      </c>
      <c r="B841" s="10">
        <v>28.43</v>
      </c>
      <c r="C841" s="12">
        <v>44679</v>
      </c>
      <c r="D841" s="10">
        <v>32.36</v>
      </c>
      <c r="E841" s="12">
        <v>44679</v>
      </c>
      <c r="F841" s="10">
        <v>68.34</v>
      </c>
      <c r="G841" s="12">
        <v>44679</v>
      </c>
      <c r="H841" s="10">
        <v>31.37</v>
      </c>
      <c r="I841" s="12">
        <v>44679</v>
      </c>
      <c r="J841" s="10">
        <v>29.93</v>
      </c>
      <c r="K841" s="12">
        <v>44679</v>
      </c>
      <c r="L841" s="10">
        <v>19.440000000000001</v>
      </c>
      <c r="M841" s="12">
        <v>44679</v>
      </c>
      <c r="N841" s="10">
        <v>21.42</v>
      </c>
      <c r="O841" s="12">
        <v>44679</v>
      </c>
      <c r="P841" s="10">
        <v>17.02</v>
      </c>
      <c r="Q841" s="12">
        <v>44679</v>
      </c>
      <c r="R841" s="10">
        <v>26.16</v>
      </c>
      <c r="S841" s="12">
        <v>44679</v>
      </c>
      <c r="T841" s="10">
        <v>10.63</v>
      </c>
      <c r="U841" s="109">
        <v>44679</v>
      </c>
      <c r="V841" s="10">
        <v>11.81</v>
      </c>
      <c r="Y841" s="3"/>
    </row>
    <row r="842" spans="1:25">
      <c r="A842" s="12">
        <v>44680</v>
      </c>
      <c r="B842" s="10">
        <v>28.22</v>
      </c>
      <c r="C842" s="12">
        <v>44680</v>
      </c>
      <c r="D842" s="10">
        <v>31.8</v>
      </c>
      <c r="E842" s="12">
        <v>44680</v>
      </c>
      <c r="F842" s="10">
        <v>65.849999999999994</v>
      </c>
      <c r="G842" s="12">
        <v>44680</v>
      </c>
      <c r="H842" s="10">
        <v>31.17</v>
      </c>
      <c r="I842" s="12">
        <v>44680</v>
      </c>
      <c r="J842" s="10">
        <v>30.16</v>
      </c>
      <c r="K842" s="12">
        <v>44680</v>
      </c>
      <c r="L842" s="10">
        <v>19.34</v>
      </c>
      <c r="M842" s="12">
        <v>44680</v>
      </c>
      <c r="N842" s="10">
        <v>21.15</v>
      </c>
      <c r="O842" s="12">
        <v>44680</v>
      </c>
      <c r="P842" s="10">
        <v>16.79</v>
      </c>
      <c r="Q842" s="12">
        <v>44680</v>
      </c>
      <c r="R842" s="10">
        <v>26.09</v>
      </c>
      <c r="S842" s="12">
        <v>44680</v>
      </c>
      <c r="T842" s="10">
        <v>10.56</v>
      </c>
      <c r="U842" s="109">
        <v>44680</v>
      </c>
      <c r="V842" s="10">
        <v>11.87</v>
      </c>
      <c r="Y842" s="3"/>
    </row>
    <row r="843" spans="1:25">
      <c r="A843" s="12">
        <v>44683</v>
      </c>
      <c r="B843" s="10">
        <v>28.1</v>
      </c>
      <c r="C843" s="12">
        <v>44683</v>
      </c>
      <c r="D843" s="10">
        <v>31.78</v>
      </c>
      <c r="E843" s="12">
        <v>44683</v>
      </c>
      <c r="F843" s="10">
        <v>66.459999999999994</v>
      </c>
      <c r="G843" s="12">
        <v>44683</v>
      </c>
      <c r="H843" s="10">
        <v>31.1</v>
      </c>
      <c r="I843" s="12">
        <v>44683</v>
      </c>
      <c r="J843" s="10">
        <v>30.21</v>
      </c>
      <c r="K843" s="12">
        <v>44683</v>
      </c>
      <c r="L843" s="10">
        <v>19.25</v>
      </c>
      <c r="M843" s="12">
        <v>44683</v>
      </c>
      <c r="N843" s="10">
        <v>21.05</v>
      </c>
      <c r="O843" s="12">
        <v>44683</v>
      </c>
      <c r="P843" s="10">
        <v>16.71</v>
      </c>
      <c r="Q843" s="12">
        <v>44683</v>
      </c>
      <c r="R843" s="10">
        <v>26.05</v>
      </c>
      <c r="S843" s="12">
        <v>44683</v>
      </c>
      <c r="T843" s="10">
        <v>10.51</v>
      </c>
      <c r="U843" s="109">
        <v>44683</v>
      </c>
      <c r="V843" s="10">
        <v>11.91</v>
      </c>
      <c r="Y843" s="3"/>
    </row>
    <row r="844" spans="1:25">
      <c r="A844" s="12">
        <v>44684</v>
      </c>
      <c r="B844" s="10">
        <v>28.07</v>
      </c>
      <c r="C844" s="12">
        <v>44684</v>
      </c>
      <c r="D844" s="10">
        <v>32.1</v>
      </c>
      <c r="E844" s="12">
        <v>44684</v>
      </c>
      <c r="F844" s="10">
        <v>66.56</v>
      </c>
      <c r="G844" s="12">
        <v>44684</v>
      </c>
      <c r="H844" s="10">
        <v>31.24</v>
      </c>
      <c r="I844" s="12">
        <v>44684</v>
      </c>
      <c r="J844" s="10">
        <v>30.3</v>
      </c>
      <c r="K844" s="12">
        <v>44684</v>
      </c>
      <c r="L844" s="10">
        <v>19.27</v>
      </c>
      <c r="M844" s="12">
        <v>44684</v>
      </c>
      <c r="N844" s="10">
        <v>21.2</v>
      </c>
      <c r="O844" s="12">
        <v>44684</v>
      </c>
      <c r="P844" s="10">
        <v>16.82</v>
      </c>
      <c r="Q844" s="12">
        <v>44684</v>
      </c>
      <c r="R844" s="10">
        <v>26.04</v>
      </c>
      <c r="S844" s="12">
        <v>44684</v>
      </c>
      <c r="T844" s="10">
        <v>10.49</v>
      </c>
      <c r="U844" s="109">
        <v>44684</v>
      </c>
      <c r="V844" s="10">
        <v>11.93</v>
      </c>
      <c r="Y844" s="3"/>
    </row>
    <row r="845" spans="1:25">
      <c r="A845" s="12">
        <v>44685</v>
      </c>
      <c r="B845" s="10">
        <v>28.25</v>
      </c>
      <c r="C845" s="12">
        <v>44685</v>
      </c>
      <c r="D845" s="10">
        <v>32.479999999999997</v>
      </c>
      <c r="E845" s="12">
        <v>44685</v>
      </c>
      <c r="F845" s="10">
        <v>68.06</v>
      </c>
      <c r="G845" s="12">
        <v>44685</v>
      </c>
      <c r="H845" s="10">
        <v>31.53</v>
      </c>
      <c r="I845" s="12">
        <v>44685</v>
      </c>
      <c r="J845" s="10">
        <v>30.27</v>
      </c>
      <c r="K845" s="12">
        <v>44685</v>
      </c>
      <c r="L845" s="10">
        <v>19.34</v>
      </c>
      <c r="M845" s="12">
        <v>44685</v>
      </c>
      <c r="N845" s="10">
        <v>21.4</v>
      </c>
      <c r="O845" s="12">
        <v>44685</v>
      </c>
      <c r="P845" s="10">
        <v>16.96</v>
      </c>
      <c r="Q845" s="12">
        <v>44685</v>
      </c>
      <c r="R845" s="10">
        <v>26.13</v>
      </c>
      <c r="S845" s="12">
        <v>44685</v>
      </c>
      <c r="T845" s="10">
        <v>10.53</v>
      </c>
      <c r="U845" s="109">
        <v>44685</v>
      </c>
      <c r="V845" s="10">
        <v>11.92</v>
      </c>
      <c r="Y845" s="3"/>
    </row>
    <row r="846" spans="1:25">
      <c r="A846" s="12">
        <v>44686</v>
      </c>
      <c r="B846" s="10">
        <v>27.97</v>
      </c>
      <c r="C846" s="12">
        <v>44686</v>
      </c>
      <c r="D846" s="10">
        <v>31.77</v>
      </c>
      <c r="E846" s="12">
        <v>44686</v>
      </c>
      <c r="F846" s="10">
        <v>66.23</v>
      </c>
      <c r="G846" s="12">
        <v>44686</v>
      </c>
      <c r="H846" s="10">
        <v>30.76</v>
      </c>
      <c r="I846" s="12">
        <v>44686</v>
      </c>
      <c r="J846" s="10">
        <v>29.5</v>
      </c>
      <c r="K846" s="12">
        <v>44686</v>
      </c>
      <c r="L846" s="10">
        <v>19.2</v>
      </c>
      <c r="M846" s="12">
        <v>44686</v>
      </c>
      <c r="N846" s="10">
        <v>21.08</v>
      </c>
      <c r="O846" s="12">
        <v>44686</v>
      </c>
      <c r="P846" s="10">
        <v>16.77</v>
      </c>
      <c r="Q846" s="12">
        <v>44686</v>
      </c>
      <c r="R846" s="10">
        <v>26.08</v>
      </c>
      <c r="S846" s="12">
        <v>44686</v>
      </c>
      <c r="T846" s="10">
        <v>10.45</v>
      </c>
      <c r="U846" s="109">
        <v>44686</v>
      </c>
      <c r="V846" s="10">
        <v>11.66</v>
      </c>
      <c r="Y846" s="3"/>
    </row>
    <row r="847" spans="1:25">
      <c r="A847" s="12">
        <v>44687</v>
      </c>
      <c r="B847" s="10">
        <v>27.81</v>
      </c>
      <c r="C847" s="12">
        <v>44687</v>
      </c>
      <c r="D847" s="10">
        <v>31.68</v>
      </c>
      <c r="E847" s="12">
        <v>44687</v>
      </c>
      <c r="F847" s="10">
        <v>66.05</v>
      </c>
      <c r="G847" s="12">
        <v>44687</v>
      </c>
      <c r="H847" s="10">
        <v>30.53</v>
      </c>
      <c r="I847" s="12">
        <v>44687</v>
      </c>
      <c r="J847" s="10">
        <v>29.22</v>
      </c>
      <c r="K847" s="12">
        <v>44687</v>
      </c>
      <c r="L847" s="10">
        <v>19.14</v>
      </c>
      <c r="M847" s="12">
        <v>44687</v>
      </c>
      <c r="N847" s="10">
        <v>20.9</v>
      </c>
      <c r="O847" s="12">
        <v>44687</v>
      </c>
      <c r="P847" s="10">
        <v>16.62</v>
      </c>
      <c r="Q847" s="12">
        <v>44687</v>
      </c>
      <c r="R847" s="10">
        <v>26.02</v>
      </c>
      <c r="S847" s="12">
        <v>44687</v>
      </c>
      <c r="T847" s="10">
        <v>10.39</v>
      </c>
      <c r="U847" s="109">
        <v>44687</v>
      </c>
      <c r="V847" s="10">
        <v>11.49</v>
      </c>
      <c r="Y847" s="3"/>
    </row>
    <row r="848" spans="1:25">
      <c r="A848" s="12">
        <v>44690</v>
      </c>
      <c r="B848" s="10">
        <v>27.99</v>
      </c>
      <c r="C848" s="12">
        <v>44690</v>
      </c>
      <c r="D848" s="10">
        <v>30.799800000000001</v>
      </c>
      <c r="E848" s="12">
        <v>44690</v>
      </c>
      <c r="F848" s="10">
        <v>64.55</v>
      </c>
      <c r="G848" s="12">
        <v>44690</v>
      </c>
      <c r="H848" s="10">
        <v>29.92</v>
      </c>
      <c r="I848" s="12">
        <v>44690</v>
      </c>
      <c r="J848" s="10">
        <v>28.67</v>
      </c>
      <c r="K848" s="12">
        <v>44690</v>
      </c>
      <c r="L848" s="10">
        <v>19.239999999999998</v>
      </c>
      <c r="M848" s="12">
        <v>44690</v>
      </c>
      <c r="N848" s="10">
        <v>20.94</v>
      </c>
      <c r="O848" s="12">
        <v>44690</v>
      </c>
      <c r="P848" s="10">
        <v>16.5</v>
      </c>
      <c r="Q848" s="12">
        <v>44690</v>
      </c>
      <c r="R848" s="10">
        <v>26.08</v>
      </c>
      <c r="S848" s="12">
        <v>44690</v>
      </c>
      <c r="T848" s="10">
        <v>10.45</v>
      </c>
      <c r="U848" s="109">
        <v>44690</v>
      </c>
      <c r="V848" s="10">
        <v>11.26</v>
      </c>
      <c r="Y848" s="3"/>
    </row>
    <row r="849" spans="1:25">
      <c r="A849" s="12">
        <v>44691</v>
      </c>
      <c r="B849" s="10">
        <v>27.94</v>
      </c>
      <c r="C849" s="12">
        <v>44691</v>
      </c>
      <c r="D849" s="10">
        <v>30.63</v>
      </c>
      <c r="E849" s="12">
        <v>44691</v>
      </c>
      <c r="F849" s="10">
        <v>64.81</v>
      </c>
      <c r="G849" s="12">
        <v>44691</v>
      </c>
      <c r="H849" s="10">
        <v>30.1</v>
      </c>
      <c r="I849" s="12">
        <v>44691</v>
      </c>
      <c r="J849" s="10">
        <v>28.82</v>
      </c>
      <c r="K849" s="12">
        <v>44691</v>
      </c>
      <c r="L849" s="10">
        <v>19.25</v>
      </c>
      <c r="M849" s="12">
        <v>44691</v>
      </c>
      <c r="N849" s="10">
        <v>21.07</v>
      </c>
      <c r="O849" s="12">
        <v>44691</v>
      </c>
      <c r="P849" s="10">
        <v>16.5</v>
      </c>
      <c r="Q849" s="12">
        <v>44691</v>
      </c>
      <c r="R849" s="10">
        <v>26.09</v>
      </c>
      <c r="S849" s="12">
        <v>44691</v>
      </c>
      <c r="T849" s="10">
        <v>10.45</v>
      </c>
      <c r="U849" s="109">
        <v>44691</v>
      </c>
      <c r="V849" s="10">
        <v>11.33</v>
      </c>
      <c r="Y849" s="3"/>
    </row>
    <row r="850" spans="1:25">
      <c r="A850" s="12">
        <v>44692</v>
      </c>
      <c r="B850" s="10">
        <v>27.99</v>
      </c>
      <c r="C850" s="12">
        <v>44692</v>
      </c>
      <c r="D850" s="10">
        <v>30.5657</v>
      </c>
      <c r="E850" s="12">
        <v>44692</v>
      </c>
      <c r="F850" s="10">
        <v>63.54</v>
      </c>
      <c r="G850" s="12">
        <v>44692</v>
      </c>
      <c r="H850" s="10">
        <v>29.89</v>
      </c>
      <c r="I850" s="12">
        <v>44692</v>
      </c>
      <c r="J850" s="10">
        <v>28.56</v>
      </c>
      <c r="K850" s="12">
        <v>44692</v>
      </c>
      <c r="L850" s="10">
        <v>19.23</v>
      </c>
      <c r="M850" s="12">
        <v>44692</v>
      </c>
      <c r="N850" s="10">
        <v>21.15</v>
      </c>
      <c r="O850" s="12">
        <v>44692</v>
      </c>
      <c r="P850" s="10">
        <v>16.55</v>
      </c>
      <c r="Q850" s="12">
        <v>44692</v>
      </c>
      <c r="R850" s="10">
        <v>26.07</v>
      </c>
      <c r="S850" s="12">
        <v>44692</v>
      </c>
      <c r="T850" s="10">
        <v>10.45</v>
      </c>
      <c r="U850" s="109">
        <v>44692</v>
      </c>
      <c r="V850" s="10">
        <v>11.25</v>
      </c>
      <c r="Y850" s="3"/>
    </row>
    <row r="851" spans="1:25">
      <c r="A851" s="12">
        <v>44693</v>
      </c>
      <c r="B851" s="10">
        <v>28.15</v>
      </c>
      <c r="C851" s="12">
        <v>44693</v>
      </c>
      <c r="D851" s="10">
        <v>30.43</v>
      </c>
      <c r="E851" s="12">
        <v>44693</v>
      </c>
      <c r="F851" s="10">
        <v>63.74</v>
      </c>
      <c r="G851" s="12">
        <v>44693</v>
      </c>
      <c r="H851" s="10">
        <v>29.91</v>
      </c>
      <c r="I851" s="12">
        <v>44693</v>
      </c>
      <c r="J851" s="10">
        <v>28.45</v>
      </c>
      <c r="K851" s="12">
        <v>44693</v>
      </c>
      <c r="L851" s="10">
        <v>19.32</v>
      </c>
      <c r="M851" s="12">
        <v>44693</v>
      </c>
      <c r="N851" s="10">
        <v>21.21</v>
      </c>
      <c r="O851" s="12">
        <v>44693</v>
      </c>
      <c r="P851" s="10">
        <v>16.54</v>
      </c>
      <c r="Q851" s="12">
        <v>44693</v>
      </c>
      <c r="R851" s="10">
        <v>26.11</v>
      </c>
      <c r="S851" s="12">
        <v>44693</v>
      </c>
      <c r="T851" s="10">
        <v>10.5</v>
      </c>
      <c r="U851" s="109">
        <v>44693</v>
      </c>
      <c r="V851" s="10">
        <v>11.25</v>
      </c>
      <c r="Y851" s="3"/>
    </row>
    <row r="852" spans="1:25">
      <c r="A852" s="12">
        <v>44694</v>
      </c>
      <c r="B852" s="10">
        <v>28.09</v>
      </c>
      <c r="C852" s="12">
        <v>44694</v>
      </c>
      <c r="D852" s="10">
        <v>30.94</v>
      </c>
      <c r="E852" s="12">
        <v>44694</v>
      </c>
      <c r="F852" s="10">
        <v>64.55</v>
      </c>
      <c r="G852" s="12">
        <v>44694</v>
      </c>
      <c r="H852" s="10">
        <v>30.45</v>
      </c>
      <c r="I852" s="12">
        <v>44694</v>
      </c>
      <c r="J852" s="10">
        <v>28.97</v>
      </c>
      <c r="K852" s="12">
        <v>44694</v>
      </c>
      <c r="L852" s="10">
        <v>19.28</v>
      </c>
      <c r="M852" s="12">
        <v>44694</v>
      </c>
      <c r="N852" s="10">
        <v>21.04</v>
      </c>
      <c r="O852" s="12">
        <v>44694</v>
      </c>
      <c r="P852" s="10">
        <v>16.440000000000001</v>
      </c>
      <c r="Q852" s="12">
        <v>44694</v>
      </c>
      <c r="R852" s="10">
        <v>26.1</v>
      </c>
      <c r="S852" s="12">
        <v>44694</v>
      </c>
      <c r="T852" s="10">
        <v>10.48</v>
      </c>
      <c r="U852" s="109">
        <v>44694</v>
      </c>
      <c r="V852" s="10">
        <v>11.43</v>
      </c>
      <c r="Y852" s="3"/>
    </row>
    <row r="853" spans="1:25">
      <c r="A853" s="12">
        <v>44697</v>
      </c>
      <c r="B853" s="10">
        <v>28.15</v>
      </c>
      <c r="C853" s="12">
        <v>44697</v>
      </c>
      <c r="D853" s="10">
        <v>31.08</v>
      </c>
      <c r="E853" s="12">
        <v>44697</v>
      </c>
      <c r="F853" s="10">
        <v>64.040000000000006</v>
      </c>
      <c r="G853" s="12">
        <v>44697</v>
      </c>
      <c r="H853" s="10">
        <v>30.35</v>
      </c>
      <c r="I853" s="12">
        <v>44697</v>
      </c>
      <c r="J853" s="10">
        <v>28.69</v>
      </c>
      <c r="K853" s="12">
        <v>44697</v>
      </c>
      <c r="L853" s="10">
        <v>19.32</v>
      </c>
      <c r="M853" s="12">
        <v>44697</v>
      </c>
      <c r="N853" s="10">
        <v>21.09</v>
      </c>
      <c r="O853" s="12">
        <v>44697</v>
      </c>
      <c r="P853" s="10">
        <v>16.43</v>
      </c>
      <c r="Q853" s="12">
        <v>44697</v>
      </c>
      <c r="R853" s="10">
        <v>26.15</v>
      </c>
      <c r="S853" s="12">
        <v>44697</v>
      </c>
      <c r="T853" s="10">
        <v>10.5</v>
      </c>
      <c r="U853" s="109">
        <v>44697</v>
      </c>
      <c r="V853" s="10">
        <v>11.3</v>
      </c>
      <c r="Y853" s="3"/>
    </row>
    <row r="854" spans="1:25">
      <c r="A854" s="12">
        <v>44698</v>
      </c>
      <c r="B854" s="10">
        <v>27.93</v>
      </c>
      <c r="C854" s="12">
        <v>44698</v>
      </c>
      <c r="D854" s="10">
        <v>31.47</v>
      </c>
      <c r="E854" s="12">
        <v>44698</v>
      </c>
      <c r="F854" s="10">
        <v>65.11</v>
      </c>
      <c r="G854" s="12">
        <v>44698</v>
      </c>
      <c r="H854" s="10">
        <v>30.82</v>
      </c>
      <c r="I854" s="12">
        <v>44698</v>
      </c>
      <c r="J854" s="10">
        <v>29.33</v>
      </c>
      <c r="K854" s="12">
        <v>44698</v>
      </c>
      <c r="L854" s="10">
        <v>19.239999999999998</v>
      </c>
      <c r="M854" s="12">
        <v>44698</v>
      </c>
      <c r="N854" s="10">
        <v>20.95</v>
      </c>
      <c r="O854" s="12">
        <v>44698</v>
      </c>
      <c r="P854" s="10">
        <v>16.48</v>
      </c>
      <c r="Q854" s="12">
        <v>44698</v>
      </c>
      <c r="R854" s="10">
        <v>26.06</v>
      </c>
      <c r="S854" s="12">
        <v>44698</v>
      </c>
      <c r="T854" s="10">
        <v>10.41</v>
      </c>
      <c r="U854" s="109">
        <v>44698</v>
      </c>
      <c r="V854" s="10">
        <v>11.62</v>
      </c>
      <c r="Y854" s="3"/>
    </row>
    <row r="855" spans="1:25">
      <c r="A855" s="12">
        <v>44699</v>
      </c>
      <c r="B855" s="10">
        <v>28.05</v>
      </c>
      <c r="C855" s="12">
        <v>44699</v>
      </c>
      <c r="D855" s="10">
        <v>30.88</v>
      </c>
      <c r="E855" s="12">
        <v>44699</v>
      </c>
      <c r="F855" s="10">
        <v>62.91</v>
      </c>
      <c r="G855" s="12">
        <v>44699</v>
      </c>
      <c r="H855" s="10">
        <v>30.24</v>
      </c>
      <c r="I855" s="12">
        <v>44699</v>
      </c>
      <c r="J855" s="10">
        <v>28.79</v>
      </c>
      <c r="K855" s="12">
        <v>44699</v>
      </c>
      <c r="L855" s="10">
        <v>19.260000000000002</v>
      </c>
      <c r="M855" s="12">
        <v>44699</v>
      </c>
      <c r="N855" s="10">
        <v>21.03</v>
      </c>
      <c r="O855" s="12">
        <v>44699</v>
      </c>
      <c r="P855" s="10">
        <v>16.32</v>
      </c>
      <c r="Q855" s="12">
        <v>44699</v>
      </c>
      <c r="R855" s="10">
        <v>26.04</v>
      </c>
      <c r="S855" s="12">
        <v>44699</v>
      </c>
      <c r="T855" s="10">
        <v>10.45</v>
      </c>
      <c r="U855" s="109">
        <v>44699</v>
      </c>
      <c r="V855" s="10">
        <v>11.45</v>
      </c>
      <c r="Y855" s="3"/>
    </row>
    <row r="856" spans="1:25">
      <c r="A856" s="12">
        <v>44700</v>
      </c>
      <c r="B856" s="10">
        <v>28.14</v>
      </c>
      <c r="C856" s="12">
        <v>44700</v>
      </c>
      <c r="D856" s="10">
        <v>30.95</v>
      </c>
      <c r="E856" s="12">
        <v>44700</v>
      </c>
      <c r="F856" s="10">
        <v>62.16</v>
      </c>
      <c r="G856" s="12">
        <v>44700</v>
      </c>
      <c r="H856" s="10">
        <v>30.38</v>
      </c>
      <c r="I856" s="12">
        <v>44700</v>
      </c>
      <c r="J856" s="10">
        <v>29.1</v>
      </c>
      <c r="K856" s="12">
        <v>44700</v>
      </c>
      <c r="L856" s="10">
        <v>19.309999999999999</v>
      </c>
      <c r="M856" s="12">
        <v>44700</v>
      </c>
      <c r="N856" s="10">
        <v>21.09</v>
      </c>
      <c r="O856" s="12">
        <v>44700</v>
      </c>
      <c r="P856" s="10">
        <v>16.43</v>
      </c>
      <c r="Q856" s="12">
        <v>44700</v>
      </c>
      <c r="R856" s="10">
        <v>26.11</v>
      </c>
      <c r="S856" s="12">
        <v>44700</v>
      </c>
      <c r="T856" s="10">
        <v>10.49</v>
      </c>
      <c r="U856" s="109">
        <v>44700</v>
      </c>
      <c r="V856" s="10">
        <v>11.45</v>
      </c>
      <c r="Y856" s="3"/>
    </row>
    <row r="857" spans="1:25">
      <c r="A857" s="12">
        <v>44701</v>
      </c>
      <c r="B857" s="10">
        <v>28.25</v>
      </c>
      <c r="C857" s="12">
        <v>44701</v>
      </c>
      <c r="D857" s="10">
        <v>31.01</v>
      </c>
      <c r="E857" s="12">
        <v>44701</v>
      </c>
      <c r="F857" s="10">
        <v>62.29</v>
      </c>
      <c r="G857" s="12">
        <v>44701</v>
      </c>
      <c r="H857" s="10">
        <v>30.66</v>
      </c>
      <c r="I857" s="12">
        <v>44701</v>
      </c>
      <c r="J857" s="10">
        <v>29.25</v>
      </c>
      <c r="K857" s="12">
        <v>44701</v>
      </c>
      <c r="L857" s="10">
        <v>19.350000000000001</v>
      </c>
      <c r="M857" s="12">
        <v>44701</v>
      </c>
      <c r="N857" s="10">
        <v>21.19</v>
      </c>
      <c r="O857" s="12">
        <v>44701</v>
      </c>
      <c r="P857" s="10">
        <v>16.399999999999999</v>
      </c>
      <c r="Q857" s="12">
        <v>44701</v>
      </c>
      <c r="R857" s="10">
        <v>26.11</v>
      </c>
      <c r="S857" s="12">
        <v>44701</v>
      </c>
      <c r="T857" s="10">
        <v>10.53</v>
      </c>
      <c r="U857" s="109">
        <v>44701</v>
      </c>
      <c r="V857" s="10">
        <v>11.61</v>
      </c>
      <c r="Y857" s="3"/>
    </row>
    <row r="858" spans="1:25">
      <c r="A858" s="12">
        <v>44705</v>
      </c>
      <c r="B858" s="10">
        <v>28.26</v>
      </c>
      <c r="C858" s="12">
        <v>44705</v>
      </c>
      <c r="D858" s="10">
        <v>30.97</v>
      </c>
      <c r="E858" s="12">
        <v>44705</v>
      </c>
      <c r="F858" s="10">
        <v>62.8</v>
      </c>
      <c r="G858" s="12">
        <v>44705</v>
      </c>
      <c r="H858" s="10">
        <v>31.07</v>
      </c>
      <c r="I858" s="12">
        <v>44705</v>
      </c>
      <c r="J858" s="10">
        <v>28.89</v>
      </c>
      <c r="K858" s="12">
        <v>44705</v>
      </c>
      <c r="L858" s="10">
        <v>19.329999999999998</v>
      </c>
      <c r="M858" s="12">
        <v>44705</v>
      </c>
      <c r="N858" s="10">
        <v>21.35</v>
      </c>
      <c r="O858" s="12">
        <v>44705</v>
      </c>
      <c r="P858" s="10">
        <v>16.531600000000001</v>
      </c>
      <c r="Q858" s="12">
        <v>44705</v>
      </c>
      <c r="R858" s="10">
        <v>26.14</v>
      </c>
      <c r="S858" s="12">
        <v>44705</v>
      </c>
      <c r="T858" s="10">
        <v>10.56</v>
      </c>
      <c r="U858" s="109">
        <v>44705</v>
      </c>
      <c r="V858" s="10">
        <v>11.47</v>
      </c>
      <c r="Y858" s="3"/>
    </row>
    <row r="859" spans="1:25">
      <c r="A859" s="12">
        <v>44706</v>
      </c>
      <c r="B859" s="10">
        <v>28.34</v>
      </c>
      <c r="C859" s="12">
        <v>44706</v>
      </c>
      <c r="D859" s="10">
        <v>31.07</v>
      </c>
      <c r="E859" s="12">
        <v>44706</v>
      </c>
      <c r="F859" s="10">
        <v>63.45</v>
      </c>
      <c r="G859" s="12">
        <v>44706</v>
      </c>
      <c r="H859" s="10">
        <v>31.03</v>
      </c>
      <c r="I859" s="12">
        <v>44706</v>
      </c>
      <c r="J859" s="10">
        <v>29.07</v>
      </c>
      <c r="K859" s="12">
        <v>44706</v>
      </c>
      <c r="L859" s="10">
        <v>19.399999999999999</v>
      </c>
      <c r="M859" s="12">
        <v>44706</v>
      </c>
      <c r="N859" s="10">
        <v>21.56</v>
      </c>
      <c r="O859" s="12">
        <v>44706</v>
      </c>
      <c r="P859" s="10">
        <v>16.63</v>
      </c>
      <c r="Q859" s="12">
        <v>44706</v>
      </c>
      <c r="R859" s="10">
        <v>26.19</v>
      </c>
      <c r="S859" s="12">
        <v>44706</v>
      </c>
      <c r="T859" s="10">
        <v>10.59</v>
      </c>
      <c r="U859" s="109">
        <v>44706</v>
      </c>
      <c r="V859" s="10">
        <v>11.47</v>
      </c>
      <c r="Y859" s="3"/>
    </row>
    <row r="860" spans="1:25">
      <c r="A860" s="12">
        <v>44707</v>
      </c>
      <c r="B860" s="10">
        <v>28.29</v>
      </c>
      <c r="C860" s="12">
        <v>44707</v>
      </c>
      <c r="D860" s="10">
        <v>31.28</v>
      </c>
      <c r="E860" s="12">
        <v>44707</v>
      </c>
      <c r="F860" s="10">
        <v>64.63</v>
      </c>
      <c r="G860" s="12">
        <v>44707</v>
      </c>
      <c r="H860" s="10">
        <v>31.32</v>
      </c>
      <c r="I860" s="12">
        <v>44707</v>
      </c>
      <c r="J860" s="10">
        <v>29.42</v>
      </c>
      <c r="K860" s="12">
        <v>44707</v>
      </c>
      <c r="L860" s="10">
        <v>19.38</v>
      </c>
      <c r="M860" s="12">
        <v>44707</v>
      </c>
      <c r="N860" s="10">
        <v>21.59</v>
      </c>
      <c r="O860" s="12">
        <v>44707</v>
      </c>
      <c r="P860" s="10">
        <v>16.88</v>
      </c>
      <c r="Q860" s="12">
        <v>44707</v>
      </c>
      <c r="R860" s="10">
        <v>26.18</v>
      </c>
      <c r="S860" s="12">
        <v>44707</v>
      </c>
      <c r="T860" s="10">
        <v>10.56</v>
      </c>
      <c r="U860" s="109">
        <v>44707</v>
      </c>
      <c r="V860" s="10">
        <v>11.59</v>
      </c>
      <c r="Y860" s="3"/>
    </row>
    <row r="861" spans="1:25">
      <c r="A861" s="12">
        <v>44708</v>
      </c>
      <c r="B861" s="10">
        <v>28.35</v>
      </c>
      <c r="C861" s="12">
        <v>44708</v>
      </c>
      <c r="D861" s="10">
        <v>31.625299999999999</v>
      </c>
      <c r="E861" s="12">
        <v>44708</v>
      </c>
      <c r="F861" s="10">
        <v>65.8</v>
      </c>
      <c r="G861" s="12">
        <v>44708</v>
      </c>
      <c r="H861" s="10">
        <v>31.52</v>
      </c>
      <c r="I861" s="12">
        <v>44708</v>
      </c>
      <c r="J861" s="10">
        <v>29.65</v>
      </c>
      <c r="K861" s="12">
        <v>44708</v>
      </c>
      <c r="L861" s="10">
        <v>19.440000000000001</v>
      </c>
      <c r="M861" s="12">
        <v>44708</v>
      </c>
      <c r="N861" s="10">
        <v>21.7</v>
      </c>
      <c r="O861" s="12">
        <v>44708</v>
      </c>
      <c r="P861" s="10">
        <v>17.03</v>
      </c>
      <c r="Q861" s="12">
        <v>44708</v>
      </c>
      <c r="R861" s="10">
        <v>26.17</v>
      </c>
      <c r="S861" s="12">
        <v>44708</v>
      </c>
      <c r="T861" s="10">
        <v>10.58</v>
      </c>
      <c r="U861" s="109">
        <v>44708</v>
      </c>
      <c r="V861" s="10">
        <v>11.75</v>
      </c>
      <c r="Y861" s="3"/>
    </row>
    <row r="862" spans="1:25">
      <c r="A862" s="12">
        <v>44711</v>
      </c>
      <c r="B862" s="10">
        <v>28.29</v>
      </c>
      <c r="C862" s="12">
        <v>44711</v>
      </c>
      <c r="D862" s="10">
        <v>31.87</v>
      </c>
      <c r="E862" s="12">
        <v>44711</v>
      </c>
      <c r="F862" s="10">
        <v>66.17</v>
      </c>
      <c r="G862" s="12">
        <v>44711</v>
      </c>
      <c r="H862" s="10">
        <v>31.89</v>
      </c>
      <c r="I862" s="12">
        <v>44711</v>
      </c>
      <c r="J862" s="10">
        <v>30.05</v>
      </c>
      <c r="K862" s="12">
        <v>44711</v>
      </c>
      <c r="L862" s="10">
        <v>19.39</v>
      </c>
      <c r="M862" s="12">
        <v>44711</v>
      </c>
      <c r="N862" s="10">
        <v>21.75</v>
      </c>
      <c r="O862" s="12">
        <v>44711</v>
      </c>
      <c r="P862" s="10">
        <v>16.98</v>
      </c>
      <c r="Q862" s="12">
        <v>44711</v>
      </c>
      <c r="R862" s="10">
        <v>26.17</v>
      </c>
      <c r="S862" s="12">
        <v>44711</v>
      </c>
      <c r="T862" s="10">
        <v>10.56</v>
      </c>
      <c r="U862" s="109">
        <v>44711</v>
      </c>
      <c r="V862" s="10">
        <v>11.82</v>
      </c>
      <c r="Y862" s="3"/>
    </row>
    <row r="863" spans="1:25">
      <c r="A863" s="12">
        <v>44712</v>
      </c>
      <c r="B863" s="10">
        <v>28.16</v>
      </c>
      <c r="C863" s="12">
        <v>44712</v>
      </c>
      <c r="D863" s="10">
        <v>31.621200000000002</v>
      </c>
      <c r="E863" s="12">
        <v>44712</v>
      </c>
      <c r="F863" s="10">
        <v>65.150000000000006</v>
      </c>
      <c r="G863" s="12">
        <v>44712</v>
      </c>
      <c r="H863" s="10">
        <v>31.22</v>
      </c>
      <c r="I863" s="12">
        <v>44712</v>
      </c>
      <c r="J863" s="10">
        <v>29.9</v>
      </c>
      <c r="K863" s="12">
        <v>44712</v>
      </c>
      <c r="L863" s="10">
        <v>19.29</v>
      </c>
      <c r="M863" s="12">
        <v>44712</v>
      </c>
      <c r="N863" s="10">
        <v>21.52</v>
      </c>
      <c r="O863" s="12">
        <v>44712</v>
      </c>
      <c r="P863" s="10">
        <v>16.98</v>
      </c>
      <c r="Q863" s="12">
        <v>44712</v>
      </c>
      <c r="R863" s="10">
        <v>26.11</v>
      </c>
      <c r="S863" s="12">
        <v>44712</v>
      </c>
      <c r="T863" s="10">
        <v>10.5</v>
      </c>
      <c r="U863" s="109">
        <v>44712</v>
      </c>
      <c r="V863" s="10">
        <v>11.89</v>
      </c>
      <c r="Y863" s="3"/>
    </row>
    <row r="864" spans="1:25">
      <c r="A864" s="12">
        <v>44713</v>
      </c>
      <c r="B864" s="10">
        <v>28.04</v>
      </c>
      <c r="C864" s="12">
        <v>44713</v>
      </c>
      <c r="D864" s="10">
        <v>31.59</v>
      </c>
      <c r="E864" s="12">
        <v>44713</v>
      </c>
      <c r="F864" s="10">
        <v>64.650000000000006</v>
      </c>
      <c r="G864" s="12">
        <v>44713</v>
      </c>
      <c r="H864" s="10">
        <v>30.89</v>
      </c>
      <c r="I864" s="12">
        <v>44713</v>
      </c>
      <c r="J864" s="10">
        <v>29.69</v>
      </c>
      <c r="K864" s="12">
        <v>44713</v>
      </c>
      <c r="L864" s="10">
        <v>19.239999999999998</v>
      </c>
      <c r="M864" s="12">
        <v>44713</v>
      </c>
      <c r="N864" s="10">
        <v>21.39</v>
      </c>
      <c r="O864" s="12">
        <v>44713</v>
      </c>
      <c r="P864" s="10">
        <v>16.88</v>
      </c>
      <c r="Q864" s="12">
        <v>44713</v>
      </c>
      <c r="R864" s="10">
        <v>26.02</v>
      </c>
      <c r="S864" s="12">
        <v>44713</v>
      </c>
      <c r="T864" s="10">
        <v>10.45</v>
      </c>
      <c r="U864" s="109">
        <v>44713</v>
      </c>
      <c r="V864" s="10">
        <v>11.78</v>
      </c>
      <c r="Y864" s="3"/>
    </row>
    <row r="865" spans="1:25">
      <c r="A865" s="12">
        <v>44714</v>
      </c>
      <c r="B865" s="10">
        <v>27.99</v>
      </c>
      <c r="C865" s="12">
        <v>44714</v>
      </c>
      <c r="D865" s="10">
        <v>32.06</v>
      </c>
      <c r="E865" s="12">
        <v>44714</v>
      </c>
      <c r="F865" s="10">
        <v>65.39</v>
      </c>
      <c r="G865" s="12">
        <v>44714</v>
      </c>
      <c r="H865" s="10">
        <v>31.31</v>
      </c>
      <c r="I865" s="12">
        <v>44714</v>
      </c>
      <c r="J865" s="10">
        <v>29.98</v>
      </c>
      <c r="K865" s="12">
        <v>44714</v>
      </c>
      <c r="L865" s="10">
        <v>19.190000000000001</v>
      </c>
      <c r="M865" s="12">
        <v>44714</v>
      </c>
      <c r="N865" s="10">
        <v>21.41</v>
      </c>
      <c r="O865" s="12">
        <v>44714</v>
      </c>
      <c r="P865" s="10">
        <v>16.920000000000002</v>
      </c>
      <c r="Q865" s="12">
        <v>44714</v>
      </c>
      <c r="R865" s="10">
        <v>26</v>
      </c>
      <c r="S865" s="12">
        <v>44714</v>
      </c>
      <c r="T865" s="10">
        <v>10.43</v>
      </c>
      <c r="U865" s="109">
        <v>44714</v>
      </c>
      <c r="V865" s="10">
        <v>11.86</v>
      </c>
      <c r="Y865" s="3"/>
    </row>
    <row r="866" spans="1:25">
      <c r="A866" s="12">
        <v>44715</v>
      </c>
      <c r="B866" s="10">
        <v>27.87</v>
      </c>
      <c r="C866" s="12">
        <v>44715</v>
      </c>
      <c r="D866" s="10">
        <v>31.65</v>
      </c>
      <c r="E866" s="12">
        <v>44715</v>
      </c>
      <c r="F866" s="10">
        <v>64.319999999999993</v>
      </c>
      <c r="G866" s="12">
        <v>44715</v>
      </c>
      <c r="H866" s="10">
        <v>30.9</v>
      </c>
      <c r="I866" s="12">
        <v>44715</v>
      </c>
      <c r="J866" s="10">
        <v>29.55</v>
      </c>
      <c r="K866" s="12">
        <v>44715</v>
      </c>
      <c r="L866" s="10">
        <v>19.149999999999999</v>
      </c>
      <c r="M866" s="12">
        <v>44715</v>
      </c>
      <c r="N866" s="10">
        <v>21.34</v>
      </c>
      <c r="O866" s="12">
        <v>44715</v>
      </c>
      <c r="P866" s="10">
        <v>16.8</v>
      </c>
      <c r="Q866" s="12">
        <v>44715</v>
      </c>
      <c r="R866" s="10">
        <v>25.96</v>
      </c>
      <c r="S866" s="12">
        <v>44715</v>
      </c>
      <c r="T866" s="10">
        <v>10.39</v>
      </c>
      <c r="U866" s="109">
        <v>44715</v>
      </c>
      <c r="V866" s="10">
        <v>11.7</v>
      </c>
      <c r="Y866" s="3"/>
    </row>
    <row r="867" spans="1:25">
      <c r="A867" s="12">
        <v>44718</v>
      </c>
      <c r="B867" s="10">
        <v>27.64</v>
      </c>
      <c r="C867" s="12">
        <v>44718</v>
      </c>
      <c r="D867" s="10">
        <v>31.72</v>
      </c>
      <c r="E867" s="12">
        <v>44718</v>
      </c>
      <c r="F867" s="10">
        <v>64.55</v>
      </c>
      <c r="G867" s="12">
        <v>44718</v>
      </c>
      <c r="H867" s="10">
        <v>30.98</v>
      </c>
      <c r="I867" s="12">
        <v>44718</v>
      </c>
      <c r="J867" s="10">
        <v>29.69</v>
      </c>
      <c r="K867" s="12">
        <v>44718</v>
      </c>
      <c r="L867" s="10">
        <v>19.03</v>
      </c>
      <c r="M867" s="12">
        <v>44718</v>
      </c>
      <c r="N867" s="10">
        <v>21.2</v>
      </c>
      <c r="O867" s="12">
        <v>44718</v>
      </c>
      <c r="P867" s="10">
        <v>16.68</v>
      </c>
      <c r="Q867" s="12">
        <v>44718</v>
      </c>
      <c r="R867" s="10">
        <v>25.89</v>
      </c>
      <c r="S867" s="12">
        <v>44718</v>
      </c>
      <c r="T867" s="10">
        <v>10.3</v>
      </c>
      <c r="U867" s="109">
        <v>44718</v>
      </c>
      <c r="V867" s="10">
        <v>11.8</v>
      </c>
      <c r="Y867" s="3"/>
    </row>
    <row r="868" spans="1:25">
      <c r="A868" s="12">
        <v>44719</v>
      </c>
      <c r="B868" s="10">
        <v>27.58</v>
      </c>
      <c r="C868" s="12">
        <v>44719</v>
      </c>
      <c r="D868" s="10">
        <v>31.86</v>
      </c>
      <c r="E868" s="12">
        <v>44719</v>
      </c>
      <c r="F868" s="10">
        <v>64.900000000000006</v>
      </c>
      <c r="G868" s="12">
        <v>44719</v>
      </c>
      <c r="H868" s="10">
        <v>30.94</v>
      </c>
      <c r="I868" s="12">
        <v>44719</v>
      </c>
      <c r="J868" s="10">
        <v>29.66</v>
      </c>
      <c r="K868" s="12">
        <v>44719</v>
      </c>
      <c r="L868" s="10">
        <v>19.02</v>
      </c>
      <c r="M868" s="12">
        <v>44719</v>
      </c>
      <c r="N868" s="10">
        <v>21.32</v>
      </c>
      <c r="O868" s="12">
        <v>44719</v>
      </c>
      <c r="P868" s="10">
        <v>16.7</v>
      </c>
      <c r="Q868" s="12">
        <v>44719</v>
      </c>
      <c r="R868" s="10">
        <v>25.87</v>
      </c>
      <c r="S868" s="12">
        <v>44719</v>
      </c>
      <c r="T868" s="10">
        <v>10.29</v>
      </c>
      <c r="U868" s="109">
        <v>44719</v>
      </c>
      <c r="V868" s="10">
        <v>11.77</v>
      </c>
      <c r="Y868" s="3"/>
    </row>
    <row r="869" spans="1:25">
      <c r="A869" s="12">
        <v>44720</v>
      </c>
      <c r="B869" s="10">
        <v>27.46</v>
      </c>
      <c r="C869" s="12">
        <v>44720</v>
      </c>
      <c r="D869" s="10">
        <v>31.63</v>
      </c>
      <c r="E869" s="12">
        <v>44720</v>
      </c>
      <c r="F869" s="10">
        <v>64.31</v>
      </c>
      <c r="G869" s="12">
        <v>44720</v>
      </c>
      <c r="H869" s="10">
        <v>30.6</v>
      </c>
      <c r="I869" s="12">
        <v>44720</v>
      </c>
      <c r="J869" s="10">
        <v>29.8</v>
      </c>
      <c r="K869" s="12">
        <v>44720</v>
      </c>
      <c r="L869" s="10">
        <v>18.95</v>
      </c>
      <c r="M869" s="12">
        <v>44720</v>
      </c>
      <c r="N869" s="10">
        <v>21.2</v>
      </c>
      <c r="O869" s="12">
        <v>44720</v>
      </c>
      <c r="P869" s="10">
        <v>16.579999999999998</v>
      </c>
      <c r="Q869" s="12">
        <v>44720</v>
      </c>
      <c r="R869" s="10">
        <v>25.85</v>
      </c>
      <c r="S869" s="12">
        <v>44720</v>
      </c>
      <c r="T869" s="10">
        <v>10.24</v>
      </c>
      <c r="U869" s="109">
        <v>44720</v>
      </c>
      <c r="V869" s="10">
        <v>11.82</v>
      </c>
      <c r="Y869" s="3"/>
    </row>
    <row r="870" spans="1:25">
      <c r="A870" s="12">
        <v>44721</v>
      </c>
      <c r="B870" s="10">
        <v>27.55</v>
      </c>
      <c r="C870" s="12">
        <v>44721</v>
      </c>
      <c r="D870" s="10">
        <v>31.32</v>
      </c>
      <c r="E870" s="12">
        <v>44721</v>
      </c>
      <c r="F870" s="10">
        <v>65.5</v>
      </c>
      <c r="G870" s="12">
        <v>44721</v>
      </c>
      <c r="H870" s="10">
        <v>30.32</v>
      </c>
      <c r="I870" s="12">
        <v>44721</v>
      </c>
      <c r="J870" s="10">
        <v>29.46</v>
      </c>
      <c r="K870" s="12">
        <v>44721</v>
      </c>
      <c r="L870" s="10">
        <v>18.989999999999998</v>
      </c>
      <c r="M870" s="12">
        <v>44721</v>
      </c>
      <c r="N870" s="10">
        <v>21.04</v>
      </c>
      <c r="O870" s="12">
        <v>44721</v>
      </c>
      <c r="P870" s="10">
        <v>16.43</v>
      </c>
      <c r="Q870" s="12">
        <v>44721</v>
      </c>
      <c r="R870" s="10">
        <v>25.87</v>
      </c>
      <c r="S870" s="12">
        <v>44721</v>
      </c>
      <c r="T870" s="10">
        <v>10.26</v>
      </c>
      <c r="U870" s="109">
        <v>44721</v>
      </c>
      <c r="V870" s="10">
        <v>11.73</v>
      </c>
      <c r="Y870" s="3"/>
    </row>
    <row r="871" spans="1:25">
      <c r="A871" s="12">
        <v>44722</v>
      </c>
      <c r="B871" s="10">
        <v>27.31</v>
      </c>
      <c r="C871" s="12">
        <v>44722</v>
      </c>
      <c r="D871" s="10">
        <v>30.855499999999999</v>
      </c>
      <c r="E871" s="12">
        <v>44722</v>
      </c>
      <c r="F871" s="10">
        <v>62.04</v>
      </c>
      <c r="G871" s="12">
        <v>44722</v>
      </c>
      <c r="H871" s="10">
        <v>29.75</v>
      </c>
      <c r="I871" s="12">
        <v>44722</v>
      </c>
      <c r="J871" s="10">
        <v>29.4</v>
      </c>
      <c r="K871" s="12">
        <v>44722</v>
      </c>
      <c r="L871" s="10">
        <v>18.86</v>
      </c>
      <c r="M871" s="12">
        <v>44722</v>
      </c>
      <c r="N871" s="10">
        <v>20.82</v>
      </c>
      <c r="O871" s="12">
        <v>44722</v>
      </c>
      <c r="P871" s="10">
        <v>16.28</v>
      </c>
      <c r="Q871" s="12">
        <v>44722</v>
      </c>
      <c r="R871" s="10">
        <v>25.74</v>
      </c>
      <c r="S871" s="12">
        <v>44722</v>
      </c>
      <c r="T871" s="10">
        <v>10.19</v>
      </c>
      <c r="U871" s="109">
        <v>44722</v>
      </c>
      <c r="V871" s="10">
        <v>11.63</v>
      </c>
      <c r="Y871" s="3"/>
    </row>
    <row r="872" spans="1:25">
      <c r="A872" s="12">
        <v>44725</v>
      </c>
      <c r="B872" s="10">
        <v>26.99</v>
      </c>
      <c r="C872" s="12">
        <v>44725</v>
      </c>
      <c r="D872" s="10">
        <v>30.14</v>
      </c>
      <c r="E872" s="12">
        <v>44725</v>
      </c>
      <c r="F872" s="10">
        <v>60.16</v>
      </c>
      <c r="G872" s="12">
        <v>44725</v>
      </c>
      <c r="H872" s="10">
        <v>29.05</v>
      </c>
      <c r="I872" s="12">
        <v>44725</v>
      </c>
      <c r="J872" s="10">
        <v>28.57</v>
      </c>
      <c r="K872" s="12">
        <v>44725</v>
      </c>
      <c r="L872" s="10">
        <v>18.62</v>
      </c>
      <c r="M872" s="12">
        <v>44725</v>
      </c>
      <c r="N872" s="10">
        <v>20.34</v>
      </c>
      <c r="O872" s="12">
        <v>44725</v>
      </c>
      <c r="P872" s="10">
        <v>15.62</v>
      </c>
      <c r="Q872" s="12">
        <v>44725</v>
      </c>
      <c r="R872" s="10">
        <v>25.6</v>
      </c>
      <c r="S872" s="12">
        <v>44725</v>
      </c>
      <c r="T872" s="10">
        <v>10.08</v>
      </c>
      <c r="U872" s="109">
        <v>44725</v>
      </c>
      <c r="V872" s="10">
        <v>11.36</v>
      </c>
      <c r="Y872" s="3"/>
    </row>
    <row r="873" spans="1:25">
      <c r="A873" s="12">
        <v>44726</v>
      </c>
      <c r="B873" s="10">
        <v>26.78</v>
      </c>
      <c r="C873" s="12">
        <v>44726</v>
      </c>
      <c r="D873" s="10">
        <v>29.89</v>
      </c>
      <c r="E873" s="12">
        <v>44726</v>
      </c>
      <c r="F873" s="10">
        <v>60.27</v>
      </c>
      <c r="G873" s="12">
        <v>44726</v>
      </c>
      <c r="H873" s="10">
        <v>28.84</v>
      </c>
      <c r="I873" s="12">
        <v>44726</v>
      </c>
      <c r="J873" s="10">
        <v>29.11</v>
      </c>
      <c r="K873" s="12">
        <v>44726</v>
      </c>
      <c r="L873" s="10">
        <v>18.579999999999998</v>
      </c>
      <c r="M873" s="12">
        <v>44726</v>
      </c>
      <c r="N873" s="10">
        <v>20.239999999999998</v>
      </c>
      <c r="O873" s="12">
        <v>44726</v>
      </c>
      <c r="P873" s="10">
        <v>15.78</v>
      </c>
      <c r="Q873" s="12">
        <v>44726</v>
      </c>
      <c r="R873" s="10">
        <v>25.56</v>
      </c>
      <c r="S873" s="12">
        <v>44726</v>
      </c>
      <c r="T873" s="10">
        <v>10.02</v>
      </c>
      <c r="U873" s="109">
        <v>44726</v>
      </c>
      <c r="V873" s="10">
        <v>11.51</v>
      </c>
      <c r="Y873" s="3"/>
    </row>
    <row r="874" spans="1:25">
      <c r="A874" s="12">
        <v>44727</v>
      </c>
      <c r="B874" s="10">
        <v>27.03</v>
      </c>
      <c r="C874" s="12">
        <v>44727</v>
      </c>
      <c r="D874" s="10">
        <v>29.953399999999998</v>
      </c>
      <c r="E874" s="12">
        <v>44727</v>
      </c>
      <c r="F874" s="10">
        <v>60.88</v>
      </c>
      <c r="G874" s="12">
        <v>44727</v>
      </c>
      <c r="H874" s="10">
        <v>29.27</v>
      </c>
      <c r="I874" s="12">
        <v>44727</v>
      </c>
      <c r="J874" s="10">
        <v>29.35</v>
      </c>
      <c r="K874" s="12">
        <v>44727</v>
      </c>
      <c r="L874" s="10">
        <v>18.7</v>
      </c>
      <c r="M874" s="12">
        <v>44727</v>
      </c>
      <c r="N874" s="10">
        <v>20.57</v>
      </c>
      <c r="O874" s="12">
        <v>44727</v>
      </c>
      <c r="P874" s="10">
        <v>16.16</v>
      </c>
      <c r="Q874" s="12">
        <v>44727</v>
      </c>
      <c r="R874" s="10">
        <v>25.69</v>
      </c>
      <c r="S874" s="12">
        <v>44727</v>
      </c>
      <c r="T874" s="10">
        <v>10.09</v>
      </c>
      <c r="U874" s="109">
        <v>44727</v>
      </c>
      <c r="V874" s="10">
        <v>11.61</v>
      </c>
      <c r="Y874" s="3"/>
    </row>
    <row r="875" spans="1:25">
      <c r="A875" s="12">
        <v>44728</v>
      </c>
      <c r="B875" s="10">
        <v>27.13</v>
      </c>
      <c r="C875" s="12">
        <v>44728</v>
      </c>
      <c r="D875" s="10">
        <v>29.07</v>
      </c>
      <c r="E875" s="12">
        <v>44728</v>
      </c>
      <c r="F875" s="10">
        <v>59.14</v>
      </c>
      <c r="G875" s="12">
        <v>44728</v>
      </c>
      <c r="H875" s="10">
        <v>28.71</v>
      </c>
      <c r="I875" s="12">
        <v>44728</v>
      </c>
      <c r="J875" s="10">
        <v>28.55</v>
      </c>
      <c r="K875" s="12">
        <v>44728</v>
      </c>
      <c r="L875" s="10">
        <v>18.760000000000002</v>
      </c>
      <c r="M875" s="12">
        <v>44728</v>
      </c>
      <c r="N875" s="10">
        <v>20.57</v>
      </c>
      <c r="O875" s="12">
        <v>44728</v>
      </c>
      <c r="P875" s="10">
        <v>15.71</v>
      </c>
      <c r="Q875" s="12">
        <v>44728</v>
      </c>
      <c r="R875" s="10">
        <v>25.72</v>
      </c>
      <c r="S875" s="12">
        <v>44728</v>
      </c>
      <c r="T875" s="10">
        <v>10.130000000000001</v>
      </c>
      <c r="U875" s="109">
        <v>44728</v>
      </c>
      <c r="V875" s="10">
        <v>11.28</v>
      </c>
      <c r="Y875" s="3"/>
    </row>
    <row r="876" spans="1:25">
      <c r="A876" s="12">
        <v>44729</v>
      </c>
      <c r="B876" s="10">
        <v>27.17</v>
      </c>
      <c r="C876" s="12">
        <v>44729</v>
      </c>
      <c r="D876" s="10">
        <v>29.001999999999999</v>
      </c>
      <c r="E876" s="12">
        <v>44729</v>
      </c>
      <c r="F876" s="10">
        <v>59.65</v>
      </c>
      <c r="G876" s="12">
        <v>44729</v>
      </c>
      <c r="H876" s="10">
        <v>28.81</v>
      </c>
      <c r="I876" s="12">
        <v>44729</v>
      </c>
      <c r="J876" s="10">
        <v>28.88</v>
      </c>
      <c r="K876" s="12">
        <v>44729</v>
      </c>
      <c r="L876" s="10">
        <v>18.739999999999998</v>
      </c>
      <c r="M876" s="12">
        <v>44729</v>
      </c>
      <c r="N876" s="10">
        <v>20.62</v>
      </c>
      <c r="O876" s="12">
        <v>44729</v>
      </c>
      <c r="P876" s="10">
        <v>15.78</v>
      </c>
      <c r="Q876" s="12">
        <v>44729</v>
      </c>
      <c r="R876" s="10">
        <v>25.75</v>
      </c>
      <c r="S876" s="12">
        <v>44729</v>
      </c>
      <c r="T876" s="10">
        <v>10.130000000000001</v>
      </c>
      <c r="U876" s="109">
        <v>44729</v>
      </c>
      <c r="V876" s="10">
        <v>11.41</v>
      </c>
      <c r="Y876" s="3"/>
    </row>
    <row r="877" spans="1:25">
      <c r="A877" s="12">
        <v>44732</v>
      </c>
      <c r="B877" s="10">
        <v>27.1</v>
      </c>
      <c r="C877" s="12">
        <v>44732</v>
      </c>
      <c r="D877" s="10">
        <v>29.42</v>
      </c>
      <c r="E877" s="12">
        <v>44732</v>
      </c>
      <c r="F877" s="10">
        <v>60.2</v>
      </c>
      <c r="G877" s="12">
        <v>44732</v>
      </c>
      <c r="H877" s="10">
        <v>29.05</v>
      </c>
      <c r="I877" s="12">
        <v>44732</v>
      </c>
      <c r="J877" s="10">
        <v>28.77</v>
      </c>
      <c r="K877" s="12">
        <v>44732</v>
      </c>
      <c r="L877" s="10">
        <v>18.760000000000002</v>
      </c>
      <c r="M877" s="12">
        <v>44732</v>
      </c>
      <c r="N877" s="10">
        <v>20.78</v>
      </c>
      <c r="O877" s="12">
        <v>44732</v>
      </c>
      <c r="P877" s="10">
        <v>15.83</v>
      </c>
      <c r="Q877" s="12">
        <v>44732</v>
      </c>
      <c r="R877" s="10">
        <v>25.72</v>
      </c>
      <c r="S877" s="12">
        <v>44732</v>
      </c>
      <c r="T877" s="10">
        <v>10.11</v>
      </c>
      <c r="U877" s="109">
        <v>44732</v>
      </c>
      <c r="V877" s="10">
        <v>11.41</v>
      </c>
      <c r="Y877" s="3"/>
    </row>
    <row r="878" spans="1:25">
      <c r="A878" s="12">
        <v>44733</v>
      </c>
      <c r="B878" s="10">
        <v>26.98</v>
      </c>
      <c r="C878" s="12">
        <v>44733</v>
      </c>
      <c r="D878" s="10">
        <v>29.49</v>
      </c>
      <c r="E878" s="12">
        <v>44733</v>
      </c>
      <c r="F878" s="10">
        <v>60.59</v>
      </c>
      <c r="G878" s="12">
        <v>44733</v>
      </c>
      <c r="H878" s="10">
        <v>29</v>
      </c>
      <c r="I878" s="12">
        <v>44733</v>
      </c>
      <c r="J878" s="10">
        <v>29.074999999999999</v>
      </c>
      <c r="K878" s="12">
        <v>44733</v>
      </c>
      <c r="L878" s="10">
        <v>18.72</v>
      </c>
      <c r="M878" s="12">
        <v>44733</v>
      </c>
      <c r="N878" s="10">
        <v>20.41</v>
      </c>
      <c r="O878" s="12">
        <v>44733</v>
      </c>
      <c r="P878" s="10">
        <v>15.74</v>
      </c>
      <c r="Q878" s="12">
        <v>44733</v>
      </c>
      <c r="R878" s="10">
        <v>25.67</v>
      </c>
      <c r="S878" s="12">
        <v>44733</v>
      </c>
      <c r="T878" s="10">
        <v>10.07</v>
      </c>
      <c r="U878" s="109">
        <v>44733</v>
      </c>
      <c r="V878" s="10">
        <v>11.51</v>
      </c>
      <c r="Y878" s="3"/>
    </row>
    <row r="879" spans="1:25">
      <c r="A879" s="12">
        <v>44734</v>
      </c>
      <c r="B879" s="10">
        <v>27.12</v>
      </c>
      <c r="C879" s="12">
        <v>44734</v>
      </c>
      <c r="D879" s="10">
        <v>29.17</v>
      </c>
      <c r="E879" s="12">
        <v>44734</v>
      </c>
      <c r="F879" s="10">
        <v>60.8</v>
      </c>
      <c r="G879" s="12">
        <v>44734</v>
      </c>
      <c r="H879" s="10">
        <v>28.88</v>
      </c>
      <c r="I879" s="12">
        <v>44734</v>
      </c>
      <c r="J879" s="10">
        <v>28.59</v>
      </c>
      <c r="K879" s="12">
        <v>44734</v>
      </c>
      <c r="L879" s="10">
        <v>18.77</v>
      </c>
      <c r="M879" s="12">
        <v>44734</v>
      </c>
      <c r="N879" s="10">
        <v>20.55</v>
      </c>
      <c r="O879" s="12">
        <v>44734</v>
      </c>
      <c r="P879" s="10">
        <v>15.76</v>
      </c>
      <c r="Q879" s="12">
        <v>44734</v>
      </c>
      <c r="R879" s="10">
        <v>25.74</v>
      </c>
      <c r="S879" s="12">
        <v>44734</v>
      </c>
      <c r="T879" s="10">
        <v>10.119999999999999</v>
      </c>
      <c r="U879" s="109">
        <v>44734</v>
      </c>
      <c r="V879" s="10">
        <v>11.32</v>
      </c>
      <c r="Y879" s="3"/>
    </row>
    <row r="880" spans="1:25">
      <c r="A880" s="12">
        <v>44735</v>
      </c>
      <c r="B880" s="10">
        <v>27.36</v>
      </c>
      <c r="C880" s="12">
        <v>44735</v>
      </c>
      <c r="D880" s="10">
        <v>28.78</v>
      </c>
      <c r="E880" s="12">
        <v>44735</v>
      </c>
      <c r="F880" s="10">
        <v>61.4</v>
      </c>
      <c r="G880" s="12">
        <v>44735</v>
      </c>
      <c r="H880" s="10">
        <v>28.92</v>
      </c>
      <c r="I880" s="12">
        <v>44735</v>
      </c>
      <c r="J880" s="10">
        <v>28.79</v>
      </c>
      <c r="K880" s="12">
        <v>44735</v>
      </c>
      <c r="L880" s="10">
        <v>18.88</v>
      </c>
      <c r="M880" s="12">
        <v>44735</v>
      </c>
      <c r="N880" s="10">
        <v>20.72</v>
      </c>
      <c r="O880" s="12">
        <v>44735</v>
      </c>
      <c r="P880" s="10">
        <v>15.86</v>
      </c>
      <c r="Q880" s="12">
        <v>44735</v>
      </c>
      <c r="R880" s="10">
        <v>25.87</v>
      </c>
      <c r="S880" s="12">
        <v>44735</v>
      </c>
      <c r="T880" s="10">
        <v>10.199999999999999</v>
      </c>
      <c r="U880" s="109">
        <v>44735</v>
      </c>
      <c r="V880" s="10">
        <v>11.44</v>
      </c>
      <c r="Y880" s="3"/>
    </row>
    <row r="881" spans="1:25">
      <c r="A881" s="12">
        <v>44736</v>
      </c>
      <c r="B881" s="10">
        <v>27.26</v>
      </c>
      <c r="C881" s="12">
        <v>44736</v>
      </c>
      <c r="D881" s="10">
        <v>29.257000000000001</v>
      </c>
      <c r="E881" s="12">
        <v>44736</v>
      </c>
      <c r="F881" s="10">
        <v>62.48</v>
      </c>
      <c r="G881" s="12">
        <v>44736</v>
      </c>
      <c r="H881" s="10">
        <v>28.97</v>
      </c>
      <c r="I881" s="12">
        <v>44736</v>
      </c>
      <c r="J881" s="10">
        <v>29.08</v>
      </c>
      <c r="K881" s="12">
        <v>44736</v>
      </c>
      <c r="L881" s="10">
        <v>18.844999999999999</v>
      </c>
      <c r="M881" s="12">
        <v>44736</v>
      </c>
      <c r="N881" s="10">
        <v>20.71</v>
      </c>
      <c r="O881" s="12">
        <v>44736</v>
      </c>
      <c r="P881" s="10">
        <v>16.04</v>
      </c>
      <c r="Q881" s="12">
        <v>44736</v>
      </c>
      <c r="R881" s="10">
        <v>25.8</v>
      </c>
      <c r="S881" s="12">
        <v>44736</v>
      </c>
      <c r="T881" s="10">
        <v>10.18</v>
      </c>
      <c r="U881" s="109">
        <v>44736</v>
      </c>
      <c r="V881" s="10">
        <v>11.62</v>
      </c>
      <c r="Y881" s="3"/>
    </row>
    <row r="882" spans="1:25">
      <c r="A882" s="12">
        <v>44739</v>
      </c>
      <c r="B882" s="10">
        <v>27.15</v>
      </c>
      <c r="C882" s="12">
        <v>44739</v>
      </c>
      <c r="D882" s="10">
        <v>29.56</v>
      </c>
      <c r="E882" s="12">
        <v>44739</v>
      </c>
      <c r="F882" s="10">
        <v>62.24</v>
      </c>
      <c r="G882" s="12">
        <v>44739</v>
      </c>
      <c r="H882" s="10">
        <v>28.86</v>
      </c>
      <c r="I882" s="12">
        <v>44739</v>
      </c>
      <c r="J882" s="10">
        <v>29.04</v>
      </c>
      <c r="K882" s="12">
        <v>44739</v>
      </c>
      <c r="L882" s="10">
        <v>18.77</v>
      </c>
      <c r="M882" s="12">
        <v>44739</v>
      </c>
      <c r="N882" s="10">
        <v>20.5</v>
      </c>
      <c r="O882" s="12">
        <v>44739</v>
      </c>
      <c r="P882" s="10">
        <v>16.07</v>
      </c>
      <c r="Q882" s="12">
        <v>44739</v>
      </c>
      <c r="R882" s="10">
        <v>25.76</v>
      </c>
      <c r="S882" s="12">
        <v>44739</v>
      </c>
      <c r="T882" s="10">
        <v>10.14</v>
      </c>
      <c r="U882" s="109">
        <v>44739</v>
      </c>
      <c r="V882" s="10">
        <v>11.63</v>
      </c>
      <c r="Y882" s="3"/>
    </row>
    <row r="883" spans="1:25">
      <c r="A883" s="12">
        <v>44740</v>
      </c>
      <c r="B883" s="10">
        <v>27.2</v>
      </c>
      <c r="C883" s="12">
        <v>44740</v>
      </c>
      <c r="D883" s="10">
        <v>29.471900000000002</v>
      </c>
      <c r="E883" s="12">
        <v>44740</v>
      </c>
      <c r="F883" s="10">
        <v>60.97</v>
      </c>
      <c r="G883" s="12">
        <v>44740</v>
      </c>
      <c r="H883" s="10">
        <v>28.66</v>
      </c>
      <c r="I883" s="12">
        <v>44740</v>
      </c>
      <c r="J883" s="10">
        <v>28.91</v>
      </c>
      <c r="K883" s="12">
        <v>44740</v>
      </c>
      <c r="L883" s="10">
        <v>18.79</v>
      </c>
      <c r="M883" s="12">
        <v>44740</v>
      </c>
      <c r="N883" s="10">
        <v>20.5</v>
      </c>
      <c r="O883" s="12">
        <v>44740</v>
      </c>
      <c r="P883" s="10">
        <v>15.64</v>
      </c>
      <c r="Q883" s="12">
        <v>44740</v>
      </c>
      <c r="R883" s="10">
        <v>25.795999999999999</v>
      </c>
      <c r="S883" s="12">
        <v>44740</v>
      </c>
      <c r="T883" s="10">
        <v>10.16</v>
      </c>
      <c r="U883" s="109">
        <v>44740</v>
      </c>
      <c r="V883" s="10">
        <v>11.53</v>
      </c>
      <c r="Y883" s="3"/>
    </row>
    <row r="884" spans="1:25">
      <c r="A884" s="12">
        <v>44741</v>
      </c>
      <c r="B884" s="10">
        <v>27.35</v>
      </c>
      <c r="C884" s="12">
        <v>44741</v>
      </c>
      <c r="D884" s="10">
        <v>29.32</v>
      </c>
      <c r="E884" s="12">
        <v>44741</v>
      </c>
      <c r="F884" s="10">
        <v>61.02</v>
      </c>
      <c r="G884" s="12">
        <v>44741</v>
      </c>
      <c r="H884" s="10">
        <v>28.57</v>
      </c>
      <c r="I884" s="12">
        <v>44741</v>
      </c>
      <c r="J884" s="10">
        <v>28.81</v>
      </c>
      <c r="K884" s="12">
        <v>44741</v>
      </c>
      <c r="L884" s="10">
        <v>18.89</v>
      </c>
      <c r="M884" s="12">
        <v>44741</v>
      </c>
      <c r="N884" s="10">
        <v>20.63</v>
      </c>
      <c r="O884" s="12">
        <v>44741</v>
      </c>
      <c r="P884" s="10">
        <v>15.61</v>
      </c>
      <c r="Q884" s="12">
        <v>44741</v>
      </c>
      <c r="R884" s="10">
        <v>25.81</v>
      </c>
      <c r="S884" s="12">
        <v>44741</v>
      </c>
      <c r="T884" s="10">
        <v>10.210000000000001</v>
      </c>
      <c r="U884" s="109">
        <v>44741</v>
      </c>
      <c r="V884" s="10">
        <v>11.49</v>
      </c>
      <c r="Y884" s="3"/>
    </row>
    <row r="885" spans="1:25">
      <c r="A885" s="12">
        <v>44742</v>
      </c>
      <c r="B885" s="10">
        <v>27.47</v>
      </c>
      <c r="C885" s="12">
        <v>44742</v>
      </c>
      <c r="D885" s="10">
        <v>28.95</v>
      </c>
      <c r="E885" s="12">
        <v>44742</v>
      </c>
      <c r="F885" s="10">
        <v>60.34</v>
      </c>
      <c r="G885" s="12">
        <v>44742</v>
      </c>
      <c r="H885" s="10">
        <v>28.4</v>
      </c>
      <c r="I885" s="12">
        <v>44742</v>
      </c>
      <c r="J885" s="10">
        <v>28.56</v>
      </c>
      <c r="K885" s="12">
        <v>44742</v>
      </c>
      <c r="L885" s="10">
        <v>18.88</v>
      </c>
      <c r="M885" s="12">
        <v>44742</v>
      </c>
      <c r="N885" s="10">
        <v>20.7</v>
      </c>
      <c r="O885" s="12">
        <v>44742</v>
      </c>
      <c r="P885" s="10">
        <v>15.74</v>
      </c>
      <c r="Q885" s="12">
        <v>44742</v>
      </c>
      <c r="R885" s="10">
        <v>25.85</v>
      </c>
      <c r="S885" s="12">
        <v>44742</v>
      </c>
      <c r="T885" s="10">
        <v>10.25</v>
      </c>
      <c r="U885" s="109">
        <v>44742</v>
      </c>
      <c r="V885" s="10">
        <v>11.38</v>
      </c>
      <c r="Y885" s="3"/>
    </row>
    <row r="886" spans="1:25">
      <c r="A886" s="12">
        <v>44746</v>
      </c>
      <c r="B886" s="10">
        <v>27.57</v>
      </c>
      <c r="C886" s="12">
        <v>44746</v>
      </c>
      <c r="D886" s="10">
        <v>29.239100000000001</v>
      </c>
      <c r="E886" s="12">
        <v>44746</v>
      </c>
      <c r="F886" s="10">
        <v>60.97</v>
      </c>
      <c r="G886" s="12">
        <v>44746</v>
      </c>
      <c r="H886" s="10">
        <v>28.56</v>
      </c>
      <c r="I886" s="12">
        <v>44746</v>
      </c>
      <c r="J886" s="10">
        <v>28.7</v>
      </c>
      <c r="K886" s="12">
        <v>44746</v>
      </c>
      <c r="L886" s="10">
        <v>18.989999999999998</v>
      </c>
      <c r="M886" s="12">
        <v>44746</v>
      </c>
      <c r="N886" s="10">
        <v>20.8</v>
      </c>
      <c r="O886" s="12">
        <v>44746</v>
      </c>
      <c r="P886" s="10">
        <v>15.7</v>
      </c>
      <c r="Q886" s="12">
        <v>44746</v>
      </c>
      <c r="R886" s="10">
        <v>25.9</v>
      </c>
      <c r="S886" s="12">
        <v>44746</v>
      </c>
      <c r="T886" s="10">
        <v>10.29</v>
      </c>
      <c r="U886" s="109">
        <v>44746</v>
      </c>
      <c r="V886" s="10">
        <v>11.26</v>
      </c>
      <c r="Y886" s="3"/>
    </row>
    <row r="887" spans="1:25">
      <c r="A887" s="12">
        <v>44747</v>
      </c>
      <c r="B887" s="10">
        <v>27.74</v>
      </c>
      <c r="C887" s="12">
        <v>44747</v>
      </c>
      <c r="D887" s="10">
        <v>29.031700000000001</v>
      </c>
      <c r="E887" s="12">
        <v>44747</v>
      </c>
      <c r="F887" s="10">
        <v>61.91</v>
      </c>
      <c r="G887" s="12">
        <v>44747</v>
      </c>
      <c r="H887" s="10">
        <v>28.19</v>
      </c>
      <c r="I887" s="12">
        <v>44747</v>
      </c>
      <c r="J887" s="10">
        <v>28.51</v>
      </c>
      <c r="K887" s="12">
        <v>44747</v>
      </c>
      <c r="L887" s="10">
        <v>19.05</v>
      </c>
      <c r="M887" s="12">
        <v>44747</v>
      </c>
      <c r="N887" s="10">
        <v>20.954999999999998</v>
      </c>
      <c r="O887" s="12">
        <v>44747</v>
      </c>
      <c r="P887" s="10">
        <v>15.76</v>
      </c>
      <c r="Q887" s="12">
        <v>44747</v>
      </c>
      <c r="R887" s="10">
        <v>25.95</v>
      </c>
      <c r="S887" s="12">
        <v>44747</v>
      </c>
      <c r="T887" s="10">
        <v>10.35</v>
      </c>
      <c r="U887" s="109">
        <v>44747</v>
      </c>
      <c r="V887" s="10">
        <v>11.47</v>
      </c>
      <c r="Y887" s="3"/>
    </row>
    <row r="888" spans="1:25">
      <c r="A888" s="12">
        <v>44748</v>
      </c>
      <c r="B888" s="10">
        <v>27.55</v>
      </c>
      <c r="C888" s="12">
        <v>44748</v>
      </c>
      <c r="D888" s="10">
        <v>28.9</v>
      </c>
      <c r="E888" s="12">
        <v>44748</v>
      </c>
      <c r="F888" s="10">
        <v>62.16</v>
      </c>
      <c r="G888" s="12">
        <v>44748</v>
      </c>
      <c r="H888" s="10">
        <v>28.24</v>
      </c>
      <c r="I888" s="12">
        <v>44748</v>
      </c>
      <c r="J888" s="10">
        <v>28.43</v>
      </c>
      <c r="K888" s="12">
        <v>44748</v>
      </c>
      <c r="L888" s="10">
        <v>19</v>
      </c>
      <c r="M888" s="12">
        <v>44748</v>
      </c>
      <c r="N888" s="10">
        <v>20.83</v>
      </c>
      <c r="O888" s="12">
        <v>44748</v>
      </c>
      <c r="P888" s="10">
        <v>15.71</v>
      </c>
      <c r="Q888" s="12">
        <v>44748</v>
      </c>
      <c r="R888" s="10">
        <v>25.88</v>
      </c>
      <c r="S888" s="12">
        <v>44748</v>
      </c>
      <c r="T888" s="10">
        <v>10.29</v>
      </c>
      <c r="U888" s="109">
        <v>44748</v>
      </c>
      <c r="V888" s="10">
        <v>11.37</v>
      </c>
      <c r="Y888" s="3"/>
    </row>
    <row r="889" spans="1:25">
      <c r="A889" s="12">
        <v>44749</v>
      </c>
      <c r="B889" s="10">
        <v>27.48</v>
      </c>
      <c r="C889" s="12">
        <v>44749</v>
      </c>
      <c r="D889" s="10">
        <v>29.3156</v>
      </c>
      <c r="E889" s="12">
        <v>44749</v>
      </c>
      <c r="F889" s="10">
        <v>62.76</v>
      </c>
      <c r="G889" s="12">
        <v>44749</v>
      </c>
      <c r="H889" s="10">
        <v>28.46</v>
      </c>
      <c r="I889" s="12">
        <v>44749</v>
      </c>
      <c r="J889" s="10">
        <v>28.85</v>
      </c>
      <c r="K889" s="12">
        <v>44749</v>
      </c>
      <c r="L889" s="10">
        <v>18.989999999999998</v>
      </c>
      <c r="M889" s="12">
        <v>44749</v>
      </c>
      <c r="N889" s="10">
        <v>20.85</v>
      </c>
      <c r="O889" s="12">
        <v>44749</v>
      </c>
      <c r="P889" s="10">
        <v>15.97</v>
      </c>
      <c r="Q889" s="12">
        <v>44749</v>
      </c>
      <c r="R889" s="10">
        <v>25.83</v>
      </c>
      <c r="S889" s="12">
        <v>44749</v>
      </c>
      <c r="T889" s="10">
        <v>10.26</v>
      </c>
      <c r="U889" s="109">
        <v>44749</v>
      </c>
      <c r="V889" s="10">
        <v>11.52</v>
      </c>
      <c r="Y889" s="3"/>
    </row>
    <row r="890" spans="1:25">
      <c r="A890" s="12">
        <v>44750</v>
      </c>
      <c r="B890" s="10">
        <v>27.42</v>
      </c>
      <c r="C890" s="12">
        <v>44750</v>
      </c>
      <c r="D890" s="10">
        <v>29.261099999999999</v>
      </c>
      <c r="E890" s="12">
        <v>44750</v>
      </c>
      <c r="F890" s="10">
        <v>62.62</v>
      </c>
      <c r="G890" s="12">
        <v>44750</v>
      </c>
      <c r="H890" s="10">
        <v>28.48</v>
      </c>
      <c r="I890" s="12">
        <v>44750</v>
      </c>
      <c r="J890" s="10">
        <v>28.77</v>
      </c>
      <c r="K890" s="12">
        <v>44750</v>
      </c>
      <c r="L890" s="10">
        <v>18.88</v>
      </c>
      <c r="M890" s="12">
        <v>44750</v>
      </c>
      <c r="N890" s="10">
        <v>20.81</v>
      </c>
      <c r="O890" s="12">
        <v>44750</v>
      </c>
      <c r="P890" s="10">
        <v>16.07</v>
      </c>
      <c r="Q890" s="12">
        <v>44750</v>
      </c>
      <c r="R890" s="10">
        <v>25.79</v>
      </c>
      <c r="S890" s="12">
        <v>44750</v>
      </c>
      <c r="T890" s="10">
        <v>10.220000000000001</v>
      </c>
      <c r="U890" s="109">
        <v>44750</v>
      </c>
      <c r="V890" s="10">
        <v>11.5</v>
      </c>
      <c r="Y890" s="3"/>
    </row>
    <row r="891" spans="1:25">
      <c r="A891" s="12">
        <v>44753</v>
      </c>
      <c r="B891" s="10">
        <v>27.47</v>
      </c>
      <c r="C891" s="12">
        <v>44753</v>
      </c>
      <c r="D891" s="10">
        <v>28.96</v>
      </c>
      <c r="E891" s="12">
        <v>44753</v>
      </c>
      <c r="F891" s="10">
        <v>62.13</v>
      </c>
      <c r="G891" s="12">
        <v>44753</v>
      </c>
      <c r="H891" s="10">
        <v>28.3</v>
      </c>
      <c r="I891" s="12">
        <v>44753</v>
      </c>
      <c r="J891" s="10">
        <v>28.12</v>
      </c>
      <c r="K891" s="12">
        <v>44753</v>
      </c>
      <c r="L891" s="10">
        <v>18.96</v>
      </c>
      <c r="M891" s="12">
        <v>44753</v>
      </c>
      <c r="N891" s="10">
        <v>20.88</v>
      </c>
      <c r="O891" s="12">
        <v>44753</v>
      </c>
      <c r="P891" s="10">
        <v>15.96</v>
      </c>
      <c r="Q891" s="12">
        <v>44753</v>
      </c>
      <c r="R891" s="10">
        <v>25.83</v>
      </c>
      <c r="S891" s="12">
        <v>44753</v>
      </c>
      <c r="T891" s="10">
        <v>10.25</v>
      </c>
      <c r="U891" s="109">
        <v>44753</v>
      </c>
      <c r="V891" s="10">
        <v>11.26</v>
      </c>
      <c r="Y891" s="3"/>
    </row>
    <row r="892" spans="1:25">
      <c r="A892" s="12">
        <v>44754</v>
      </c>
      <c r="B892" s="10">
        <v>27.59</v>
      </c>
      <c r="C892" s="12">
        <v>44754</v>
      </c>
      <c r="D892" s="10">
        <v>28.76</v>
      </c>
      <c r="E892" s="12">
        <v>44754</v>
      </c>
      <c r="F892" s="10">
        <v>61.64</v>
      </c>
      <c r="G892" s="12">
        <v>44754</v>
      </c>
      <c r="H892" s="10">
        <v>28.12</v>
      </c>
      <c r="I892" s="12">
        <v>44754</v>
      </c>
      <c r="J892" s="10">
        <v>28.05</v>
      </c>
      <c r="K892" s="12">
        <v>44754</v>
      </c>
      <c r="L892" s="10">
        <v>18.98</v>
      </c>
      <c r="M892" s="12">
        <v>44754</v>
      </c>
      <c r="N892" s="10">
        <v>20.92</v>
      </c>
      <c r="O892" s="12">
        <v>44754</v>
      </c>
      <c r="P892" s="10">
        <v>16.02</v>
      </c>
      <c r="Q892" s="12">
        <v>44754</v>
      </c>
      <c r="R892" s="10">
        <v>25.86</v>
      </c>
      <c r="S892" s="12">
        <v>44754</v>
      </c>
      <c r="T892" s="10">
        <v>10.29</v>
      </c>
      <c r="U892" s="109">
        <v>44754</v>
      </c>
      <c r="V892" s="10">
        <v>11.16</v>
      </c>
      <c r="Y892" s="3"/>
    </row>
    <row r="893" spans="1:25">
      <c r="A893" s="12">
        <v>44755</v>
      </c>
      <c r="B893" s="10">
        <v>27.64</v>
      </c>
      <c r="C893" s="12">
        <v>44755</v>
      </c>
      <c r="D893" s="10">
        <v>28.656199999999998</v>
      </c>
      <c r="E893" s="12">
        <v>44755</v>
      </c>
      <c r="F893" s="10">
        <v>61.14</v>
      </c>
      <c r="G893" s="12">
        <v>44755</v>
      </c>
      <c r="H893" s="10">
        <v>28.07</v>
      </c>
      <c r="I893" s="12">
        <v>44755</v>
      </c>
      <c r="J893" s="10">
        <v>27.87</v>
      </c>
      <c r="K893" s="12">
        <v>44755</v>
      </c>
      <c r="L893" s="10">
        <v>19.04</v>
      </c>
      <c r="M893" s="12">
        <v>44755</v>
      </c>
      <c r="N893" s="10">
        <v>21.05</v>
      </c>
      <c r="O893" s="12">
        <v>44755</v>
      </c>
      <c r="P893" s="10">
        <v>16.04</v>
      </c>
      <c r="Q893" s="12">
        <v>44755</v>
      </c>
      <c r="R893" s="10">
        <v>25.8</v>
      </c>
      <c r="S893" s="12">
        <v>44755</v>
      </c>
      <c r="T893" s="10">
        <v>10.31</v>
      </c>
      <c r="U893" s="109">
        <v>44755</v>
      </c>
      <c r="V893" s="10">
        <v>11.15</v>
      </c>
      <c r="Y893" s="3"/>
    </row>
    <row r="894" spans="1:25">
      <c r="A894" s="12">
        <v>44756</v>
      </c>
      <c r="B894" s="10">
        <v>27.61</v>
      </c>
      <c r="C894" s="12">
        <v>44756</v>
      </c>
      <c r="D894" s="10">
        <v>28.2</v>
      </c>
      <c r="E894" s="12">
        <v>44756</v>
      </c>
      <c r="F894" s="10">
        <v>61.57</v>
      </c>
      <c r="G894" s="12">
        <v>44756</v>
      </c>
      <c r="H894" s="10">
        <v>27.934999999999999</v>
      </c>
      <c r="I894" s="12">
        <v>44756</v>
      </c>
      <c r="J894" s="10">
        <v>27.92</v>
      </c>
      <c r="K894" s="12">
        <v>44756</v>
      </c>
      <c r="L894" s="10">
        <v>19.03</v>
      </c>
      <c r="M894" s="12">
        <v>44756</v>
      </c>
      <c r="N894" s="10">
        <v>20.91</v>
      </c>
      <c r="O894" s="12">
        <v>44756</v>
      </c>
      <c r="P894" s="10">
        <v>15.96</v>
      </c>
      <c r="Q894" s="12">
        <v>44756</v>
      </c>
      <c r="R894" s="10">
        <v>25.81</v>
      </c>
      <c r="S894" s="12">
        <v>44756</v>
      </c>
      <c r="T894" s="10">
        <v>10.31</v>
      </c>
      <c r="U894" s="109">
        <v>44756</v>
      </c>
      <c r="V894" s="10">
        <v>11.21</v>
      </c>
      <c r="Y894" s="3"/>
    </row>
    <row r="895" spans="1:25">
      <c r="A895" s="12">
        <v>44757</v>
      </c>
      <c r="B895" s="10">
        <v>27.71</v>
      </c>
      <c r="C895" s="12">
        <v>44757</v>
      </c>
      <c r="D895" s="10">
        <v>28.26</v>
      </c>
      <c r="E895" s="12">
        <v>44757</v>
      </c>
      <c r="F895" s="10">
        <v>62.34</v>
      </c>
      <c r="G895" s="12">
        <v>44757</v>
      </c>
      <c r="H895" s="10">
        <v>28.2</v>
      </c>
      <c r="I895" s="12">
        <v>44757</v>
      </c>
      <c r="J895" s="10">
        <v>27.9</v>
      </c>
      <c r="K895" s="12">
        <v>44757</v>
      </c>
      <c r="L895" s="10">
        <v>19.14</v>
      </c>
      <c r="M895" s="12">
        <v>44757</v>
      </c>
      <c r="N895" s="10">
        <v>21.08</v>
      </c>
      <c r="O895" s="12">
        <v>44757</v>
      </c>
      <c r="P895" s="10">
        <v>16.13</v>
      </c>
      <c r="Q895" s="12">
        <v>44757</v>
      </c>
      <c r="R895" s="10">
        <v>25.88</v>
      </c>
      <c r="S895" s="12">
        <v>44757</v>
      </c>
      <c r="T895" s="10">
        <v>10.35</v>
      </c>
      <c r="U895" s="109">
        <v>44757</v>
      </c>
      <c r="V895" s="10">
        <v>11.22</v>
      </c>
      <c r="Y895" s="3"/>
    </row>
    <row r="896" spans="1:25">
      <c r="A896" s="12">
        <v>44760</v>
      </c>
      <c r="B896" s="10">
        <v>27.71</v>
      </c>
      <c r="C896" s="12">
        <v>44760</v>
      </c>
      <c r="D896" s="10">
        <v>28.51</v>
      </c>
      <c r="E896" s="12">
        <v>44760</v>
      </c>
      <c r="F896" s="10">
        <v>61.67</v>
      </c>
      <c r="G896" s="12">
        <v>44760</v>
      </c>
      <c r="H896" s="10">
        <v>28.22</v>
      </c>
      <c r="I896" s="12">
        <v>44760</v>
      </c>
      <c r="J896" s="10">
        <v>27.98</v>
      </c>
      <c r="K896" s="12">
        <v>44760</v>
      </c>
      <c r="L896" s="10">
        <v>19.149999999999999</v>
      </c>
      <c r="M896" s="12">
        <v>44760</v>
      </c>
      <c r="N896" s="10">
        <v>20.95</v>
      </c>
      <c r="O896" s="12">
        <v>44760</v>
      </c>
      <c r="P896" s="10">
        <v>16.100000000000001</v>
      </c>
      <c r="Q896" s="12">
        <v>44760</v>
      </c>
      <c r="R896" s="10">
        <v>25.88</v>
      </c>
      <c r="S896" s="12">
        <v>44760</v>
      </c>
      <c r="T896" s="10">
        <v>10.34</v>
      </c>
      <c r="U896" s="109">
        <v>44760</v>
      </c>
      <c r="V896" s="10">
        <v>11.2</v>
      </c>
      <c r="Y896" s="3"/>
    </row>
    <row r="897" spans="1:25">
      <c r="A897" s="12">
        <v>44761</v>
      </c>
      <c r="B897" s="10">
        <v>27.73</v>
      </c>
      <c r="C897" s="12">
        <v>44761</v>
      </c>
      <c r="D897" s="10">
        <v>29.012699999999999</v>
      </c>
      <c r="E897" s="12">
        <v>44761</v>
      </c>
      <c r="F897" s="10">
        <v>62.81</v>
      </c>
      <c r="G897" s="12">
        <v>44761</v>
      </c>
      <c r="H897" s="10">
        <v>28.74</v>
      </c>
      <c r="I897" s="12">
        <v>44761</v>
      </c>
      <c r="J897" s="10">
        <v>28.17</v>
      </c>
      <c r="K897" s="12">
        <v>44761</v>
      </c>
      <c r="L897" s="10">
        <v>19.13</v>
      </c>
      <c r="M897" s="12">
        <v>44761</v>
      </c>
      <c r="N897" s="10">
        <v>21</v>
      </c>
      <c r="O897" s="12">
        <v>44761</v>
      </c>
      <c r="P897" s="10">
        <v>16.34</v>
      </c>
      <c r="Q897" s="12">
        <v>44761</v>
      </c>
      <c r="R897" s="10">
        <v>25.84</v>
      </c>
      <c r="S897" s="12">
        <v>44761</v>
      </c>
      <c r="T897" s="10">
        <v>10.33</v>
      </c>
      <c r="U897" s="109">
        <v>44761</v>
      </c>
      <c r="V897" s="10">
        <v>11.29</v>
      </c>
      <c r="Y897" s="3"/>
    </row>
    <row r="898" spans="1:25">
      <c r="A898" s="12">
        <v>44762</v>
      </c>
      <c r="B898" s="10">
        <v>27.71</v>
      </c>
      <c r="C898" s="12">
        <v>44762</v>
      </c>
      <c r="D898" s="10">
        <v>29.12</v>
      </c>
      <c r="E898" s="12">
        <v>44762</v>
      </c>
      <c r="F898" s="10">
        <v>63.26</v>
      </c>
      <c r="G898" s="12">
        <v>44762</v>
      </c>
      <c r="H898" s="10">
        <v>28.58</v>
      </c>
      <c r="I898" s="12">
        <v>44762</v>
      </c>
      <c r="J898" s="10">
        <v>28.11</v>
      </c>
      <c r="K898" s="12">
        <v>44762</v>
      </c>
      <c r="L898" s="10">
        <v>19.100000000000001</v>
      </c>
      <c r="M898" s="12">
        <v>44762</v>
      </c>
      <c r="N898" s="10">
        <v>20.98</v>
      </c>
      <c r="O898" s="12">
        <v>44762</v>
      </c>
      <c r="P898" s="10">
        <v>16.29</v>
      </c>
      <c r="Q898" s="12">
        <v>44762</v>
      </c>
      <c r="R898" s="10">
        <v>25.84</v>
      </c>
      <c r="S898" s="12">
        <v>44762</v>
      </c>
      <c r="T898" s="10">
        <v>10.32</v>
      </c>
      <c r="U898" s="109">
        <v>44762</v>
      </c>
      <c r="V898" s="10">
        <v>11.28</v>
      </c>
      <c r="Y898" s="3"/>
    </row>
    <row r="899" spans="1:25">
      <c r="A899" s="12">
        <v>44763</v>
      </c>
      <c r="B899" s="10">
        <v>28</v>
      </c>
      <c r="C899" s="12">
        <v>44763</v>
      </c>
      <c r="D899" s="10">
        <v>29.21</v>
      </c>
      <c r="E899" s="12">
        <v>44763</v>
      </c>
      <c r="F899" s="10">
        <v>63.85</v>
      </c>
      <c r="G899" s="12">
        <v>44763</v>
      </c>
      <c r="H899" s="10">
        <v>28.93</v>
      </c>
      <c r="I899" s="12">
        <v>44763</v>
      </c>
      <c r="J899" s="10">
        <v>28.44</v>
      </c>
      <c r="K899" s="12">
        <v>44763</v>
      </c>
      <c r="L899" s="10">
        <v>19.25</v>
      </c>
      <c r="M899" s="12">
        <v>44763</v>
      </c>
      <c r="N899" s="10">
        <v>21.23</v>
      </c>
      <c r="O899" s="12">
        <v>44763</v>
      </c>
      <c r="P899" s="10">
        <v>16.440000000000001</v>
      </c>
      <c r="Q899" s="12">
        <v>44763</v>
      </c>
      <c r="R899" s="10">
        <v>25.95</v>
      </c>
      <c r="S899" s="12">
        <v>44763</v>
      </c>
      <c r="T899" s="10">
        <v>10.43</v>
      </c>
      <c r="U899" s="109">
        <v>44763</v>
      </c>
      <c r="V899" s="10">
        <v>11.36</v>
      </c>
      <c r="Y899" s="3"/>
    </row>
    <row r="900" spans="1:25">
      <c r="A900" s="12">
        <v>44764</v>
      </c>
      <c r="B900" s="10">
        <v>28.22</v>
      </c>
      <c r="C900" s="12">
        <v>44764</v>
      </c>
      <c r="D900" s="10">
        <v>29.1</v>
      </c>
      <c r="E900" s="12">
        <v>44764</v>
      </c>
      <c r="F900" s="10">
        <v>63.47</v>
      </c>
      <c r="G900" s="12">
        <v>44764</v>
      </c>
      <c r="H900" s="10">
        <v>28.95</v>
      </c>
      <c r="I900" s="12">
        <v>44764</v>
      </c>
      <c r="J900" s="10">
        <v>28.23</v>
      </c>
      <c r="K900" s="12">
        <v>44764</v>
      </c>
      <c r="L900" s="10">
        <v>19.41</v>
      </c>
      <c r="M900" s="12">
        <v>44764</v>
      </c>
      <c r="N900" s="10">
        <v>21.41</v>
      </c>
      <c r="O900" s="12">
        <v>44764</v>
      </c>
      <c r="P900" s="10">
        <v>16.5</v>
      </c>
      <c r="Q900" s="12">
        <v>44764</v>
      </c>
      <c r="R900" s="10">
        <v>26.03</v>
      </c>
      <c r="S900" s="12">
        <v>44764</v>
      </c>
      <c r="T900" s="10">
        <v>10.52</v>
      </c>
      <c r="U900" s="109">
        <v>44764</v>
      </c>
      <c r="V900" s="10">
        <v>11.3</v>
      </c>
      <c r="Y900" s="3"/>
    </row>
    <row r="901" spans="1:25">
      <c r="A901" s="12">
        <v>44767</v>
      </c>
      <c r="B901" s="10">
        <v>28.1</v>
      </c>
      <c r="C901" s="12">
        <v>44767</v>
      </c>
      <c r="D901" s="10">
        <v>29.302499999999998</v>
      </c>
      <c r="E901" s="12">
        <v>44767</v>
      </c>
      <c r="F901" s="10">
        <v>63.12</v>
      </c>
      <c r="G901" s="12">
        <v>44767</v>
      </c>
      <c r="H901" s="10">
        <v>28.97</v>
      </c>
      <c r="I901" s="12">
        <v>44767</v>
      </c>
      <c r="J901" s="10">
        <v>28.17</v>
      </c>
      <c r="K901" s="12">
        <v>44767</v>
      </c>
      <c r="L901" s="10">
        <v>19.3</v>
      </c>
      <c r="M901" s="12">
        <v>44767</v>
      </c>
      <c r="N901" s="10">
        <v>21.22</v>
      </c>
      <c r="O901" s="12">
        <v>44767</v>
      </c>
      <c r="P901" s="10">
        <v>16.440000000000001</v>
      </c>
      <c r="Q901" s="12">
        <v>44767</v>
      </c>
      <c r="R901" s="10">
        <v>25.97</v>
      </c>
      <c r="S901" s="12">
        <v>44767</v>
      </c>
      <c r="T901" s="10">
        <v>10.49</v>
      </c>
      <c r="U901" s="109">
        <v>44767</v>
      </c>
      <c r="V901" s="10">
        <v>11.25</v>
      </c>
      <c r="Y901" s="3"/>
    </row>
    <row r="902" spans="1:25">
      <c r="A902" s="12">
        <v>44768</v>
      </c>
      <c r="B902" s="10">
        <v>28.17</v>
      </c>
      <c r="C902" s="12">
        <v>44768</v>
      </c>
      <c r="D902" s="10">
        <v>29.1</v>
      </c>
      <c r="E902" s="12">
        <v>44768</v>
      </c>
      <c r="F902" s="10">
        <v>62.68</v>
      </c>
      <c r="G902" s="12">
        <v>44768</v>
      </c>
      <c r="H902" s="10">
        <v>28.69</v>
      </c>
      <c r="I902" s="12">
        <v>44768</v>
      </c>
      <c r="J902" s="10">
        <v>28.05</v>
      </c>
      <c r="K902" s="12">
        <v>44768</v>
      </c>
      <c r="L902" s="10">
        <v>19.329999999999998</v>
      </c>
      <c r="M902" s="12">
        <v>44768</v>
      </c>
      <c r="N902" s="10">
        <v>21.21</v>
      </c>
      <c r="O902" s="12">
        <v>44768</v>
      </c>
      <c r="P902" s="10">
        <v>16.28</v>
      </c>
      <c r="Q902" s="12">
        <v>44768</v>
      </c>
      <c r="R902" s="10">
        <v>25.97</v>
      </c>
      <c r="S902" s="12">
        <v>44768</v>
      </c>
      <c r="T902" s="10">
        <v>10.52</v>
      </c>
      <c r="U902" s="109">
        <v>44768</v>
      </c>
      <c r="V902" s="10">
        <v>11.21</v>
      </c>
      <c r="Y902" s="3"/>
    </row>
    <row r="903" spans="1:25">
      <c r="A903" s="12">
        <v>44769</v>
      </c>
      <c r="B903" s="10">
        <v>28.2</v>
      </c>
      <c r="C903" s="12">
        <v>44769</v>
      </c>
      <c r="D903" s="10">
        <v>29.532</v>
      </c>
      <c r="E903" s="12">
        <v>44769</v>
      </c>
      <c r="F903" s="10">
        <v>63.61</v>
      </c>
      <c r="G903" s="12">
        <v>44769</v>
      </c>
      <c r="H903" s="10">
        <v>29.17</v>
      </c>
      <c r="I903" s="12">
        <v>44769</v>
      </c>
      <c r="J903" s="10">
        <v>28.39</v>
      </c>
      <c r="K903" s="12">
        <v>44769</v>
      </c>
      <c r="L903" s="10">
        <v>19.38</v>
      </c>
      <c r="M903" s="12">
        <v>44769</v>
      </c>
      <c r="N903" s="10">
        <v>21.31</v>
      </c>
      <c r="O903" s="12">
        <v>44769</v>
      </c>
      <c r="P903" s="10">
        <v>16.350000000000001</v>
      </c>
      <c r="Q903" s="12">
        <v>44769</v>
      </c>
      <c r="R903" s="10">
        <v>25.98</v>
      </c>
      <c r="S903" s="12">
        <v>44769</v>
      </c>
      <c r="T903" s="10">
        <v>10.54</v>
      </c>
      <c r="U903" s="109">
        <v>44769</v>
      </c>
      <c r="V903" s="10">
        <v>11.37</v>
      </c>
      <c r="Y903" s="3"/>
    </row>
    <row r="904" spans="1:25">
      <c r="A904" s="12">
        <v>44770</v>
      </c>
      <c r="B904" s="10">
        <v>28.51</v>
      </c>
      <c r="C904" s="12">
        <v>44770</v>
      </c>
      <c r="D904" s="10">
        <v>29.78</v>
      </c>
      <c r="E904" s="12">
        <v>44770</v>
      </c>
      <c r="F904" s="10">
        <v>64.78</v>
      </c>
      <c r="G904" s="12">
        <v>44770</v>
      </c>
      <c r="H904" s="10">
        <v>29.38</v>
      </c>
      <c r="I904" s="12">
        <v>44770</v>
      </c>
      <c r="J904" s="10">
        <v>28.54</v>
      </c>
      <c r="K904" s="12">
        <v>44770</v>
      </c>
      <c r="L904" s="10">
        <v>19.53</v>
      </c>
      <c r="M904" s="12">
        <v>44770</v>
      </c>
      <c r="N904" s="10">
        <v>21.49</v>
      </c>
      <c r="O904" s="12">
        <v>44770</v>
      </c>
      <c r="P904" s="10">
        <v>16.64</v>
      </c>
      <c r="Q904" s="12">
        <v>44770</v>
      </c>
      <c r="R904" s="10">
        <v>26.1</v>
      </c>
      <c r="S904" s="12">
        <v>44770</v>
      </c>
      <c r="T904" s="10">
        <v>10.64</v>
      </c>
      <c r="U904" s="109">
        <v>44770</v>
      </c>
      <c r="V904" s="10">
        <v>11.43</v>
      </c>
      <c r="Y904" s="3"/>
    </row>
    <row r="905" spans="1:25">
      <c r="A905" s="12">
        <v>44771</v>
      </c>
      <c r="B905" s="10">
        <v>28.5</v>
      </c>
      <c r="C905" s="12">
        <v>44771</v>
      </c>
      <c r="D905" s="10">
        <v>30.11</v>
      </c>
      <c r="E905" s="12">
        <v>44771</v>
      </c>
      <c r="F905" s="10">
        <v>65.650000000000006</v>
      </c>
      <c r="G905" s="12">
        <v>44771</v>
      </c>
      <c r="H905" s="10">
        <v>29.74</v>
      </c>
      <c r="I905" s="12">
        <v>44771</v>
      </c>
      <c r="J905" s="10">
        <v>28.38</v>
      </c>
      <c r="K905" s="12">
        <v>44771</v>
      </c>
      <c r="L905" s="10">
        <v>19.91</v>
      </c>
      <c r="M905" s="12">
        <v>44771</v>
      </c>
      <c r="N905" s="10">
        <v>21.56</v>
      </c>
      <c r="O905" s="12">
        <v>44771</v>
      </c>
      <c r="P905" s="10">
        <v>16.78</v>
      </c>
      <c r="Q905" s="12">
        <v>44771</v>
      </c>
      <c r="R905" s="10">
        <v>26.13</v>
      </c>
      <c r="S905" s="12">
        <v>44771</v>
      </c>
      <c r="T905" s="10">
        <v>10.62</v>
      </c>
      <c r="U905" s="109">
        <v>44771</v>
      </c>
      <c r="V905" s="10">
        <v>11.37</v>
      </c>
      <c r="Y905" s="3"/>
    </row>
    <row r="906" spans="1:25">
      <c r="A906" s="12">
        <v>44775</v>
      </c>
      <c r="B906" s="10">
        <v>28.33</v>
      </c>
      <c r="C906" s="12">
        <v>44775</v>
      </c>
      <c r="D906" s="10">
        <v>29.86</v>
      </c>
      <c r="E906" s="12">
        <v>44775</v>
      </c>
      <c r="F906" s="10">
        <v>65.33</v>
      </c>
      <c r="G906" s="12">
        <v>44775</v>
      </c>
      <c r="H906" s="10">
        <v>29.44</v>
      </c>
      <c r="I906" s="12">
        <v>44775</v>
      </c>
      <c r="J906" s="10">
        <v>28.13</v>
      </c>
      <c r="K906" s="12">
        <v>44775</v>
      </c>
      <c r="L906" s="10">
        <v>19.41</v>
      </c>
      <c r="M906" s="12">
        <v>44775</v>
      </c>
      <c r="N906" s="10">
        <v>21.31</v>
      </c>
      <c r="O906" s="12">
        <v>44775</v>
      </c>
      <c r="P906" s="10">
        <v>16.71</v>
      </c>
      <c r="Q906" s="12">
        <v>44775</v>
      </c>
      <c r="R906" s="10">
        <v>26.02</v>
      </c>
      <c r="S906" s="12">
        <v>44775</v>
      </c>
      <c r="T906" s="10">
        <v>10.56</v>
      </c>
      <c r="U906" s="109">
        <v>44775</v>
      </c>
      <c r="V906" s="10">
        <v>11.33</v>
      </c>
      <c r="Y906" s="3"/>
    </row>
    <row r="907" spans="1:25">
      <c r="A907" s="12">
        <v>44776</v>
      </c>
      <c r="B907" s="10">
        <v>28.31</v>
      </c>
      <c r="C907" s="12">
        <v>44776</v>
      </c>
      <c r="D907" s="10">
        <v>29.97</v>
      </c>
      <c r="E907" s="12">
        <v>44776</v>
      </c>
      <c r="F907" s="10">
        <v>66.349999999999994</v>
      </c>
      <c r="G907" s="12">
        <v>44776</v>
      </c>
      <c r="H907" s="10">
        <v>29.54</v>
      </c>
      <c r="I907" s="12">
        <v>44776</v>
      </c>
      <c r="J907" s="10">
        <v>28.31</v>
      </c>
      <c r="K907" s="12">
        <v>44776</v>
      </c>
      <c r="L907" s="10">
        <v>19.47</v>
      </c>
      <c r="M907" s="12">
        <v>44776</v>
      </c>
      <c r="N907" s="10">
        <v>21.56</v>
      </c>
      <c r="O907" s="12">
        <v>44776</v>
      </c>
      <c r="P907" s="10">
        <v>16.7</v>
      </c>
      <c r="Q907" s="12">
        <v>44776</v>
      </c>
      <c r="R907" s="10">
        <v>25.99</v>
      </c>
      <c r="S907" s="12">
        <v>44776</v>
      </c>
      <c r="T907" s="10">
        <v>10.57</v>
      </c>
      <c r="U907" s="109">
        <v>44776</v>
      </c>
      <c r="V907" s="10">
        <v>11.33</v>
      </c>
      <c r="Y907" s="3"/>
    </row>
    <row r="908" spans="1:25">
      <c r="A908" s="12">
        <v>44777</v>
      </c>
      <c r="B908" s="10">
        <v>28.39</v>
      </c>
      <c r="C908" s="12">
        <v>44777</v>
      </c>
      <c r="D908" s="10">
        <v>30.02</v>
      </c>
      <c r="E908" s="12">
        <v>44777</v>
      </c>
      <c r="F908" s="10">
        <v>66.2</v>
      </c>
      <c r="G908" s="12">
        <v>44777</v>
      </c>
      <c r="H908" s="10">
        <v>29.77</v>
      </c>
      <c r="I908" s="12">
        <v>44777</v>
      </c>
      <c r="J908" s="10">
        <v>28.52</v>
      </c>
      <c r="K908" s="12">
        <v>44777</v>
      </c>
      <c r="L908" s="10">
        <v>19.52</v>
      </c>
      <c r="M908" s="12">
        <v>44777</v>
      </c>
      <c r="N908" s="10">
        <v>21.6</v>
      </c>
      <c r="O908" s="12">
        <v>44777</v>
      </c>
      <c r="P908" s="10">
        <v>16.93</v>
      </c>
      <c r="Q908" s="12">
        <v>44777</v>
      </c>
      <c r="R908" s="10">
        <v>26.02</v>
      </c>
      <c r="S908" s="12">
        <v>44777</v>
      </c>
      <c r="T908" s="10">
        <v>10.6</v>
      </c>
      <c r="U908" s="109">
        <v>44781</v>
      </c>
      <c r="V908" s="10">
        <v>11.51</v>
      </c>
      <c r="Y908" s="3"/>
    </row>
    <row r="909" spans="1:25">
      <c r="A909" s="12">
        <v>44778</v>
      </c>
      <c r="B909" s="10">
        <v>28.27</v>
      </c>
      <c r="C909" s="12">
        <v>44778</v>
      </c>
      <c r="D909" s="10">
        <v>30.073499999999999</v>
      </c>
      <c r="E909" s="12">
        <v>44778</v>
      </c>
      <c r="F909" s="10">
        <v>66.52</v>
      </c>
      <c r="G909" s="12">
        <v>44778</v>
      </c>
      <c r="H909" s="10">
        <v>29.704999999999998</v>
      </c>
      <c r="I909" s="12">
        <v>44778</v>
      </c>
      <c r="J909" s="10">
        <v>28.7</v>
      </c>
      <c r="K909" s="12">
        <v>44778</v>
      </c>
      <c r="L909" s="10">
        <v>19.43</v>
      </c>
      <c r="M909" s="12">
        <v>44778</v>
      </c>
      <c r="N909" s="10">
        <v>21.29</v>
      </c>
      <c r="O909" s="12">
        <v>44778</v>
      </c>
      <c r="P909" s="10">
        <v>16.84</v>
      </c>
      <c r="Q909" s="12">
        <v>44778</v>
      </c>
      <c r="R909" s="10">
        <v>25.97</v>
      </c>
      <c r="S909" s="12">
        <v>44778</v>
      </c>
      <c r="T909" s="10">
        <v>10.54</v>
      </c>
      <c r="U909" s="109">
        <v>44782</v>
      </c>
      <c r="V909" s="10">
        <v>11.49</v>
      </c>
      <c r="Y909" s="3"/>
    </row>
    <row r="910" spans="1:25">
      <c r="A910" s="12">
        <v>44781</v>
      </c>
      <c r="B910" s="10">
        <v>28.35</v>
      </c>
      <c r="C910" s="12">
        <v>44781</v>
      </c>
      <c r="D910" s="10">
        <v>30.06</v>
      </c>
      <c r="E910" s="12">
        <v>44781</v>
      </c>
      <c r="F910" s="10">
        <v>66.08</v>
      </c>
      <c r="G910" s="12">
        <v>44781</v>
      </c>
      <c r="H910" s="10">
        <v>29.61</v>
      </c>
      <c r="I910" s="12">
        <v>44781</v>
      </c>
      <c r="J910" s="10">
        <v>28.58</v>
      </c>
      <c r="K910" s="12">
        <v>44781</v>
      </c>
      <c r="L910" s="10">
        <v>19.440000000000001</v>
      </c>
      <c r="M910" s="12">
        <v>44781</v>
      </c>
      <c r="N910" s="10">
        <v>21.38</v>
      </c>
      <c r="O910" s="12">
        <v>44781</v>
      </c>
      <c r="P910" s="10">
        <v>16.86</v>
      </c>
      <c r="Q910" s="12">
        <v>44781</v>
      </c>
      <c r="R910" s="10">
        <v>25.99</v>
      </c>
      <c r="S910" s="12">
        <v>44781</v>
      </c>
      <c r="T910" s="10">
        <v>10.58</v>
      </c>
      <c r="U910" s="109">
        <v>44783</v>
      </c>
      <c r="V910" s="10">
        <v>11.49</v>
      </c>
      <c r="Y910" s="3"/>
    </row>
    <row r="911" spans="1:25">
      <c r="A911" s="12">
        <v>44782</v>
      </c>
      <c r="B911" s="10">
        <v>28.3</v>
      </c>
      <c r="C911" s="12">
        <v>44782</v>
      </c>
      <c r="D911" s="10">
        <v>29.959499999999998</v>
      </c>
      <c r="E911" s="12">
        <v>44782</v>
      </c>
      <c r="F911" s="10">
        <v>65.89</v>
      </c>
      <c r="G911" s="12">
        <v>44782</v>
      </c>
      <c r="H911" s="10">
        <v>29.49</v>
      </c>
      <c r="I911" s="12">
        <v>44782</v>
      </c>
      <c r="J911" s="10">
        <v>28.53</v>
      </c>
      <c r="K911" s="12">
        <v>44782</v>
      </c>
      <c r="L911" s="10">
        <v>19.5</v>
      </c>
      <c r="M911" s="12">
        <v>44782</v>
      </c>
      <c r="N911" s="10">
        <v>21.28</v>
      </c>
      <c r="O911" s="12">
        <v>44782</v>
      </c>
      <c r="P911" s="10">
        <v>16.57</v>
      </c>
      <c r="Q911" s="12">
        <v>44782</v>
      </c>
      <c r="R911" s="10">
        <v>25.95</v>
      </c>
      <c r="S911" s="12">
        <v>44782</v>
      </c>
      <c r="T911" s="10">
        <v>10.56</v>
      </c>
      <c r="U911" s="109">
        <v>44784</v>
      </c>
      <c r="V911" s="10">
        <v>11.51</v>
      </c>
      <c r="Y911" s="3"/>
    </row>
    <row r="912" spans="1:25">
      <c r="A912" s="12">
        <v>44783</v>
      </c>
      <c r="B912" s="10">
        <v>28.38</v>
      </c>
      <c r="C912" s="12">
        <v>44783</v>
      </c>
      <c r="D912" s="10">
        <v>30.42</v>
      </c>
      <c r="E912" s="12">
        <v>44783</v>
      </c>
      <c r="F912" s="10">
        <v>66.75</v>
      </c>
      <c r="G912" s="12">
        <v>44783</v>
      </c>
      <c r="H912" s="10">
        <v>29.96</v>
      </c>
      <c r="I912" s="12">
        <v>44783</v>
      </c>
      <c r="J912" s="10">
        <v>28.64</v>
      </c>
      <c r="K912" s="12">
        <v>44783</v>
      </c>
      <c r="L912" s="10">
        <v>19.510000000000002</v>
      </c>
      <c r="M912" s="12">
        <v>44783</v>
      </c>
      <c r="N912" s="10">
        <v>21.47</v>
      </c>
      <c r="O912" s="12">
        <v>44783</v>
      </c>
      <c r="P912" s="10">
        <v>16.8</v>
      </c>
      <c r="Q912" s="12">
        <v>44783</v>
      </c>
      <c r="R912" s="10">
        <v>26.04</v>
      </c>
      <c r="S912" s="12">
        <v>44783</v>
      </c>
      <c r="T912" s="10">
        <v>10.59</v>
      </c>
      <c r="U912" s="109">
        <v>44785</v>
      </c>
      <c r="V912" s="10">
        <v>11.64</v>
      </c>
      <c r="Y912" s="3"/>
    </row>
    <row r="913" spans="1:25">
      <c r="A913" s="12">
        <v>44784</v>
      </c>
      <c r="B913" s="10">
        <v>28.21</v>
      </c>
      <c r="C913" s="12">
        <v>44784</v>
      </c>
      <c r="D913" s="10">
        <v>30.5914</v>
      </c>
      <c r="E913" s="12">
        <v>44784</v>
      </c>
      <c r="F913" s="10">
        <v>66.72</v>
      </c>
      <c r="G913" s="12">
        <v>44784</v>
      </c>
      <c r="H913" s="10">
        <v>29.95</v>
      </c>
      <c r="I913" s="12">
        <v>44784</v>
      </c>
      <c r="J913" s="10">
        <v>28.74</v>
      </c>
      <c r="K913" s="12">
        <v>44784</v>
      </c>
      <c r="L913" s="10">
        <v>19.420000000000002</v>
      </c>
      <c r="M913" s="12">
        <v>44784</v>
      </c>
      <c r="N913" s="10">
        <v>21.29</v>
      </c>
      <c r="O913" s="12">
        <v>44784</v>
      </c>
      <c r="P913" s="10">
        <v>16.75</v>
      </c>
      <c r="Q913" s="12">
        <v>44784</v>
      </c>
      <c r="R913" s="10">
        <v>25.98</v>
      </c>
      <c r="S913" s="12">
        <v>44784</v>
      </c>
      <c r="T913" s="10">
        <v>10.52</v>
      </c>
      <c r="U913" s="109">
        <v>44788</v>
      </c>
      <c r="V913" s="10">
        <v>11.73</v>
      </c>
      <c r="Y913" s="3"/>
    </row>
    <row r="914" spans="1:25">
      <c r="A914" s="12">
        <v>44785</v>
      </c>
      <c r="B914" s="10">
        <v>28.32</v>
      </c>
      <c r="C914" s="12">
        <v>44785</v>
      </c>
      <c r="D914" s="10">
        <v>30.91</v>
      </c>
      <c r="E914" s="12">
        <v>44785</v>
      </c>
      <c r="F914" s="10">
        <v>67.819999999999993</v>
      </c>
      <c r="G914" s="12">
        <v>44785</v>
      </c>
      <c r="H914" s="10">
        <v>30.11</v>
      </c>
      <c r="I914" s="12">
        <v>44785</v>
      </c>
      <c r="J914" s="10">
        <v>29.05</v>
      </c>
      <c r="K914" s="12">
        <v>44785</v>
      </c>
      <c r="L914" s="10">
        <v>19.47</v>
      </c>
      <c r="M914" s="12">
        <v>44785</v>
      </c>
      <c r="N914" s="10">
        <v>21.5</v>
      </c>
      <c r="O914" s="12">
        <v>44785</v>
      </c>
      <c r="P914" s="10">
        <v>16.84</v>
      </c>
      <c r="Q914" s="12">
        <v>44785</v>
      </c>
      <c r="R914" s="10">
        <v>25.98</v>
      </c>
      <c r="S914" s="12">
        <v>44785</v>
      </c>
      <c r="T914" s="10">
        <v>10.54</v>
      </c>
      <c r="U914" s="109">
        <v>44789</v>
      </c>
      <c r="V914" s="10">
        <v>11.67</v>
      </c>
      <c r="Y914" s="3"/>
    </row>
    <row r="915" spans="1:25">
      <c r="A915" s="12">
        <v>44788</v>
      </c>
      <c r="B915" s="10">
        <v>28.3</v>
      </c>
      <c r="C915" s="12">
        <v>44788</v>
      </c>
      <c r="D915" s="10">
        <v>30.94</v>
      </c>
      <c r="E915" s="12">
        <v>44788</v>
      </c>
      <c r="F915" s="10">
        <v>68.84</v>
      </c>
      <c r="G915" s="12">
        <v>44788</v>
      </c>
      <c r="H915" s="10">
        <v>30.29</v>
      </c>
      <c r="I915" s="12">
        <v>44788</v>
      </c>
      <c r="J915" s="10">
        <v>29.22</v>
      </c>
      <c r="K915" s="12">
        <v>44788</v>
      </c>
      <c r="L915" s="10">
        <v>19.48</v>
      </c>
      <c r="M915" s="12">
        <v>44788</v>
      </c>
      <c r="N915" s="10">
        <v>21.53</v>
      </c>
      <c r="O915" s="12">
        <v>44788</v>
      </c>
      <c r="P915" s="10">
        <v>16.809999999999999</v>
      </c>
      <c r="Q915" s="12">
        <v>44788</v>
      </c>
      <c r="R915" s="10">
        <v>26</v>
      </c>
      <c r="S915" s="12">
        <v>44788</v>
      </c>
      <c r="T915" s="10">
        <v>10.57</v>
      </c>
      <c r="U915" s="109">
        <v>44790</v>
      </c>
      <c r="V915" s="10">
        <v>11.67</v>
      </c>
      <c r="Y915" s="3"/>
    </row>
    <row r="916" spans="1:25">
      <c r="A916" s="12">
        <v>44789</v>
      </c>
      <c r="B916" s="10">
        <v>28.3</v>
      </c>
      <c r="C916" s="12">
        <v>44789</v>
      </c>
      <c r="D916" s="10">
        <v>31.11</v>
      </c>
      <c r="E916" s="12">
        <v>44789</v>
      </c>
      <c r="F916" s="10">
        <v>68.63</v>
      </c>
      <c r="G916" s="12">
        <v>44789</v>
      </c>
      <c r="H916" s="10">
        <v>30.11</v>
      </c>
      <c r="I916" s="12">
        <v>44789</v>
      </c>
      <c r="J916" s="10">
        <v>29.08</v>
      </c>
      <c r="K916" s="12">
        <v>44789</v>
      </c>
      <c r="L916" s="10">
        <v>19.41</v>
      </c>
      <c r="M916" s="12">
        <v>44789</v>
      </c>
      <c r="N916" s="10">
        <v>21.43</v>
      </c>
      <c r="O916" s="12">
        <v>44789</v>
      </c>
      <c r="P916" s="10">
        <v>16.829999999999998</v>
      </c>
      <c r="Q916" s="12">
        <v>44789</v>
      </c>
      <c r="R916" s="10">
        <v>25.94</v>
      </c>
      <c r="S916" s="12">
        <v>44789</v>
      </c>
      <c r="T916" s="10">
        <v>10.54</v>
      </c>
      <c r="U916" s="109">
        <v>44791</v>
      </c>
      <c r="V916" s="10">
        <v>11.67</v>
      </c>
      <c r="Y916" s="3"/>
    </row>
    <row r="917" spans="1:25">
      <c r="A917" s="12">
        <v>44790</v>
      </c>
      <c r="B917" s="10">
        <v>28.11</v>
      </c>
      <c r="C917" s="12">
        <v>44790</v>
      </c>
      <c r="D917" s="10">
        <v>30.99</v>
      </c>
      <c r="E917" s="12">
        <v>44790</v>
      </c>
      <c r="F917" s="10">
        <v>68.510000000000005</v>
      </c>
      <c r="G917" s="12">
        <v>44790</v>
      </c>
      <c r="H917" s="10">
        <v>30</v>
      </c>
      <c r="I917" s="12">
        <v>44790</v>
      </c>
      <c r="J917" s="10">
        <v>28.99</v>
      </c>
      <c r="K917" s="12">
        <v>44790</v>
      </c>
      <c r="L917" s="10">
        <v>19.329999999999998</v>
      </c>
      <c r="M917" s="12">
        <v>44790</v>
      </c>
      <c r="N917" s="10">
        <v>21.25</v>
      </c>
      <c r="O917" s="12">
        <v>44790</v>
      </c>
      <c r="P917" s="10">
        <v>16.649999999999999</v>
      </c>
      <c r="Q917" s="12">
        <v>44790</v>
      </c>
      <c r="R917" s="10">
        <v>25.9</v>
      </c>
      <c r="S917" s="12">
        <v>44790</v>
      </c>
      <c r="T917" s="10">
        <v>10.48</v>
      </c>
      <c r="U917" s="109">
        <v>44792</v>
      </c>
      <c r="V917" s="10">
        <v>11.54</v>
      </c>
      <c r="Y917" s="3"/>
    </row>
    <row r="918" spans="1:25">
      <c r="A918" s="12">
        <v>44791</v>
      </c>
      <c r="B918" s="10">
        <v>28.1</v>
      </c>
      <c r="C918" s="12">
        <v>44791</v>
      </c>
      <c r="D918" s="10">
        <v>31.12</v>
      </c>
      <c r="E918" s="12">
        <v>44791</v>
      </c>
      <c r="F918" s="10">
        <v>68.8</v>
      </c>
      <c r="G918" s="12">
        <v>44791</v>
      </c>
      <c r="H918" s="10">
        <v>29.95</v>
      </c>
      <c r="I918" s="12">
        <v>44791</v>
      </c>
      <c r="J918" s="10">
        <v>29</v>
      </c>
      <c r="K918" s="12">
        <v>44791</v>
      </c>
      <c r="L918" s="10">
        <v>19.350000000000001</v>
      </c>
      <c r="M918" s="12">
        <v>44791</v>
      </c>
      <c r="N918" s="10">
        <v>21.28</v>
      </c>
      <c r="O918" s="12">
        <v>44791</v>
      </c>
      <c r="P918" s="10">
        <v>16.690000000000001</v>
      </c>
      <c r="Q918" s="12">
        <v>44791</v>
      </c>
      <c r="R918" s="10">
        <v>25.91</v>
      </c>
      <c r="S918" s="12">
        <v>44791</v>
      </c>
      <c r="T918" s="10">
        <v>10.49</v>
      </c>
      <c r="U918" s="109">
        <v>44795</v>
      </c>
      <c r="V918" s="10">
        <v>11.47</v>
      </c>
      <c r="Y918" s="3"/>
    </row>
    <row r="919" spans="1:25">
      <c r="A919" s="12">
        <v>44792</v>
      </c>
      <c r="B919" s="10">
        <v>27.94</v>
      </c>
      <c r="C919" s="12">
        <v>44792</v>
      </c>
      <c r="D919" s="10">
        <v>30.9</v>
      </c>
      <c r="E919" s="12">
        <v>44792</v>
      </c>
      <c r="F919" s="10">
        <v>68.28</v>
      </c>
      <c r="G919" s="12">
        <v>44792</v>
      </c>
      <c r="H919" s="10">
        <v>29.64</v>
      </c>
      <c r="I919" s="12">
        <v>44792</v>
      </c>
      <c r="J919" s="10">
        <v>28.67</v>
      </c>
      <c r="K919" s="12">
        <v>44792</v>
      </c>
      <c r="L919" s="10">
        <v>19.27</v>
      </c>
      <c r="M919" s="12">
        <v>44792</v>
      </c>
      <c r="N919" s="10">
        <v>21.03</v>
      </c>
      <c r="O919" s="12">
        <v>44792</v>
      </c>
      <c r="P919" s="10">
        <v>16.5</v>
      </c>
      <c r="Q919" s="12">
        <v>44792</v>
      </c>
      <c r="R919" s="10">
        <v>25.87</v>
      </c>
      <c r="S919" s="12">
        <v>44792</v>
      </c>
      <c r="T919" s="10">
        <v>10.43</v>
      </c>
      <c r="U919" s="109">
        <v>44796</v>
      </c>
      <c r="V919" s="10">
        <v>11.44</v>
      </c>
      <c r="Y919" s="3"/>
    </row>
    <row r="920" spans="1:25">
      <c r="A920" s="12">
        <v>44795</v>
      </c>
      <c r="B920" s="10">
        <v>27.85</v>
      </c>
      <c r="C920" s="12">
        <v>44795</v>
      </c>
      <c r="D920" s="10">
        <v>30.74</v>
      </c>
      <c r="E920" s="12">
        <v>44795</v>
      </c>
      <c r="F920" s="10">
        <v>67.03</v>
      </c>
      <c r="G920" s="12">
        <v>44795</v>
      </c>
      <c r="H920" s="10">
        <v>29.27</v>
      </c>
      <c r="I920" s="12">
        <v>44795</v>
      </c>
      <c r="J920" s="10">
        <v>28.61</v>
      </c>
      <c r="K920" s="12">
        <v>44795</v>
      </c>
      <c r="L920" s="10">
        <v>19.190000000000001</v>
      </c>
      <c r="M920" s="12">
        <v>44795</v>
      </c>
      <c r="N920" s="10">
        <v>20.87</v>
      </c>
      <c r="O920" s="12">
        <v>44795</v>
      </c>
      <c r="P920" s="10">
        <v>16.28</v>
      </c>
      <c r="Q920" s="12">
        <v>44795</v>
      </c>
      <c r="R920" s="10">
        <v>25.83</v>
      </c>
      <c r="S920" s="12">
        <v>44795</v>
      </c>
      <c r="T920" s="10">
        <v>10.39</v>
      </c>
      <c r="U920" s="109">
        <v>44797</v>
      </c>
      <c r="V920" s="10">
        <v>11.45</v>
      </c>
      <c r="Y920" s="3"/>
    </row>
    <row r="921" spans="1:25">
      <c r="A921" s="12">
        <v>44796</v>
      </c>
      <c r="B921" s="10">
        <v>27.8</v>
      </c>
      <c r="C921" s="12">
        <v>44796</v>
      </c>
      <c r="D921" s="10">
        <v>30.68</v>
      </c>
      <c r="E921" s="12">
        <v>44796</v>
      </c>
      <c r="F921" s="10">
        <v>66.41</v>
      </c>
      <c r="G921" s="12">
        <v>44796</v>
      </c>
      <c r="H921" s="10">
        <v>29.07</v>
      </c>
      <c r="I921" s="12">
        <v>44796</v>
      </c>
      <c r="J921" s="10">
        <v>28.52</v>
      </c>
      <c r="K921" s="12">
        <v>44796</v>
      </c>
      <c r="L921" s="10">
        <v>19.170000000000002</v>
      </c>
      <c r="M921" s="12">
        <v>44796</v>
      </c>
      <c r="N921" s="10">
        <v>20.94</v>
      </c>
      <c r="O921" s="12">
        <v>44796</v>
      </c>
      <c r="P921" s="10">
        <v>16.420000000000002</v>
      </c>
      <c r="Q921" s="12">
        <v>44796</v>
      </c>
      <c r="R921" s="10">
        <v>25.82</v>
      </c>
      <c r="S921" s="12">
        <v>44796</v>
      </c>
      <c r="T921" s="10">
        <v>10.37</v>
      </c>
      <c r="U921" s="109">
        <v>44798</v>
      </c>
      <c r="V921" s="10">
        <v>11.61</v>
      </c>
      <c r="Y921" s="3"/>
    </row>
    <row r="922" spans="1:25">
      <c r="A922" s="12">
        <v>44797</v>
      </c>
      <c r="B922" s="10">
        <v>27.67</v>
      </c>
      <c r="C922" s="12">
        <v>44797</v>
      </c>
      <c r="D922" s="10">
        <v>30.6694</v>
      </c>
      <c r="E922" s="12">
        <v>44797</v>
      </c>
      <c r="F922" s="10">
        <v>66.67</v>
      </c>
      <c r="G922" s="12">
        <v>44797</v>
      </c>
      <c r="H922" s="10">
        <v>29.1</v>
      </c>
      <c r="I922" s="12">
        <v>44797</v>
      </c>
      <c r="J922" s="10">
        <v>28.59</v>
      </c>
      <c r="K922" s="12">
        <v>44797</v>
      </c>
      <c r="L922" s="10">
        <v>19.14</v>
      </c>
      <c r="M922" s="12">
        <v>44797</v>
      </c>
      <c r="N922" s="10">
        <v>20.86</v>
      </c>
      <c r="O922" s="12">
        <v>44797</v>
      </c>
      <c r="P922" s="10">
        <v>16.309999999999999</v>
      </c>
      <c r="Q922" s="12">
        <v>44797</v>
      </c>
      <c r="R922" s="10">
        <v>25.78</v>
      </c>
      <c r="S922" s="12">
        <v>44797</v>
      </c>
      <c r="T922" s="10">
        <v>10.34</v>
      </c>
      <c r="U922" s="109">
        <v>44799</v>
      </c>
      <c r="V922" s="10">
        <v>11.56</v>
      </c>
      <c r="Y922" s="3"/>
    </row>
    <row r="923" spans="1:25">
      <c r="A923" s="12">
        <v>44798</v>
      </c>
      <c r="B923" s="10">
        <v>27.75</v>
      </c>
      <c r="C923" s="12">
        <v>44798</v>
      </c>
      <c r="D923" s="10">
        <v>30.69</v>
      </c>
      <c r="E923" s="12">
        <v>44798</v>
      </c>
      <c r="F923" s="10">
        <v>67.41</v>
      </c>
      <c r="G923" s="12">
        <v>44798</v>
      </c>
      <c r="H923" s="10">
        <v>29.38</v>
      </c>
      <c r="I923" s="12">
        <v>44798</v>
      </c>
      <c r="J923" s="10">
        <v>29.07</v>
      </c>
      <c r="K923" s="12">
        <v>44798</v>
      </c>
      <c r="L923" s="10">
        <v>19.16</v>
      </c>
      <c r="M923" s="12">
        <v>44798</v>
      </c>
      <c r="N923" s="10">
        <v>21.03</v>
      </c>
      <c r="O923" s="12">
        <v>44798</v>
      </c>
      <c r="P923" s="10">
        <v>16.329999999999998</v>
      </c>
      <c r="Q923" s="12">
        <v>44798</v>
      </c>
      <c r="R923" s="10">
        <v>25.76</v>
      </c>
      <c r="S923" s="12">
        <v>44798</v>
      </c>
      <c r="T923" s="10">
        <v>10.38</v>
      </c>
      <c r="U923" s="109">
        <v>44802</v>
      </c>
      <c r="V923" s="10">
        <v>11.5</v>
      </c>
      <c r="Y923" s="3"/>
    </row>
    <row r="924" spans="1:25">
      <c r="A924" s="12">
        <v>44799</v>
      </c>
      <c r="B924" s="10">
        <v>27.8</v>
      </c>
      <c r="C924" s="12">
        <v>44799</v>
      </c>
      <c r="D924" s="10">
        <v>30.21</v>
      </c>
      <c r="E924" s="12">
        <v>44799</v>
      </c>
      <c r="F924" s="10">
        <v>65.709999999999994</v>
      </c>
      <c r="G924" s="12">
        <v>44799</v>
      </c>
      <c r="H924" s="10">
        <v>28.85</v>
      </c>
      <c r="I924" s="12">
        <v>44799</v>
      </c>
      <c r="J924" s="10">
        <v>28.91</v>
      </c>
      <c r="K924" s="12">
        <v>44799</v>
      </c>
      <c r="L924" s="10">
        <v>19.14</v>
      </c>
      <c r="M924" s="12">
        <v>44799</v>
      </c>
      <c r="N924" s="10">
        <v>20.9</v>
      </c>
      <c r="O924" s="12">
        <v>44799</v>
      </c>
      <c r="P924" s="10">
        <v>16.260000000000002</v>
      </c>
      <c r="Q924" s="12">
        <v>44799</v>
      </c>
      <c r="R924" s="10">
        <v>25.74</v>
      </c>
      <c r="S924" s="12">
        <v>44799</v>
      </c>
      <c r="T924" s="10">
        <v>10.39</v>
      </c>
      <c r="U924" s="109">
        <v>44803</v>
      </c>
      <c r="V924" s="10">
        <v>11.52</v>
      </c>
      <c r="Y924" s="3"/>
    </row>
    <row r="925" spans="1:25">
      <c r="A925" s="12">
        <v>44802</v>
      </c>
      <c r="B925" s="10">
        <v>27.67</v>
      </c>
      <c r="C925" s="12">
        <v>44802</v>
      </c>
      <c r="D925" s="10">
        <v>30.2</v>
      </c>
      <c r="E925" s="12">
        <v>44802</v>
      </c>
      <c r="F925" s="10">
        <v>65.2</v>
      </c>
      <c r="G925" s="12">
        <v>44802</v>
      </c>
      <c r="H925" s="10">
        <v>28.73</v>
      </c>
      <c r="I925" s="12">
        <v>44802</v>
      </c>
      <c r="J925" s="10">
        <v>28.65</v>
      </c>
      <c r="K925" s="12">
        <v>44802</v>
      </c>
      <c r="L925" s="10">
        <v>19.059999999999999</v>
      </c>
      <c r="M925" s="12">
        <v>44802</v>
      </c>
      <c r="N925" s="10">
        <v>20.73</v>
      </c>
      <c r="O925" s="12">
        <v>44802</v>
      </c>
      <c r="P925" s="10">
        <v>16.12</v>
      </c>
      <c r="Q925" s="12">
        <v>44802</v>
      </c>
      <c r="R925" s="10">
        <v>25.72</v>
      </c>
      <c r="S925" s="12">
        <v>44802</v>
      </c>
      <c r="T925" s="10">
        <v>10.35</v>
      </c>
      <c r="U925" s="109">
        <v>44804</v>
      </c>
      <c r="V925" s="10">
        <v>11.57</v>
      </c>
      <c r="Y925" s="3"/>
    </row>
    <row r="926" spans="1:25">
      <c r="A926" s="12">
        <v>44803</v>
      </c>
      <c r="B926" s="10">
        <v>27.72</v>
      </c>
      <c r="C926" s="12">
        <v>44803</v>
      </c>
      <c r="D926" s="10">
        <v>29.715699999999998</v>
      </c>
      <c r="E926" s="12">
        <v>44803</v>
      </c>
      <c r="F926" s="10">
        <v>64.89</v>
      </c>
      <c r="G926" s="12">
        <v>44803</v>
      </c>
      <c r="H926" s="10">
        <v>28.76</v>
      </c>
      <c r="I926" s="12">
        <v>44803</v>
      </c>
      <c r="J926" s="10">
        <v>28.52</v>
      </c>
      <c r="K926" s="12">
        <v>44803</v>
      </c>
      <c r="L926" s="10">
        <v>19.079999999999998</v>
      </c>
      <c r="M926" s="12">
        <v>44803</v>
      </c>
      <c r="N926" s="10">
        <v>20.76</v>
      </c>
      <c r="O926" s="12">
        <v>44803</v>
      </c>
      <c r="P926" s="10">
        <v>16.07</v>
      </c>
      <c r="Q926" s="12">
        <v>44803</v>
      </c>
      <c r="R926" s="10">
        <v>25.71</v>
      </c>
      <c r="S926" s="12">
        <v>44803</v>
      </c>
      <c r="T926" s="10">
        <v>10.36</v>
      </c>
      <c r="U926" s="109">
        <v>44805</v>
      </c>
      <c r="V926" s="10">
        <v>11.49</v>
      </c>
      <c r="Y926" s="3"/>
    </row>
    <row r="927" spans="1:25">
      <c r="A927" s="12">
        <v>44804</v>
      </c>
      <c r="B927" s="10">
        <v>27.62</v>
      </c>
      <c r="C927" s="12">
        <v>44804</v>
      </c>
      <c r="D927" s="10">
        <v>29.4115</v>
      </c>
      <c r="E927" s="12">
        <v>44804</v>
      </c>
      <c r="F927" s="10">
        <v>64.58</v>
      </c>
      <c r="G927" s="12">
        <v>44804</v>
      </c>
      <c r="H927" s="10">
        <v>28.65</v>
      </c>
      <c r="I927" s="12">
        <v>44804</v>
      </c>
      <c r="J927" s="10">
        <v>28.74</v>
      </c>
      <c r="K927" s="12">
        <v>44804</v>
      </c>
      <c r="L927" s="10">
        <v>19.05</v>
      </c>
      <c r="M927" s="12">
        <v>44804</v>
      </c>
      <c r="N927" s="10">
        <v>20.56</v>
      </c>
      <c r="O927" s="12">
        <v>44804</v>
      </c>
      <c r="P927" s="10">
        <v>15.77</v>
      </c>
      <c r="Q927" s="12">
        <v>44804</v>
      </c>
      <c r="R927" s="10">
        <v>25.68</v>
      </c>
      <c r="S927" s="12">
        <v>44804</v>
      </c>
      <c r="T927" s="10">
        <v>10.32</v>
      </c>
      <c r="U927" s="109">
        <v>44806</v>
      </c>
      <c r="V927" s="10">
        <v>11.37</v>
      </c>
      <c r="Y927" s="3"/>
    </row>
    <row r="928" spans="1:25">
      <c r="A928" s="12">
        <v>44805</v>
      </c>
      <c r="B928" s="10">
        <v>27.49</v>
      </c>
      <c r="C928" s="12">
        <v>44805</v>
      </c>
      <c r="D928" s="10">
        <v>29.19</v>
      </c>
      <c r="E928" s="12">
        <v>44805</v>
      </c>
      <c r="F928" s="10">
        <v>64.900000000000006</v>
      </c>
      <c r="G928" s="12">
        <v>44805</v>
      </c>
      <c r="H928" s="10">
        <v>28.31</v>
      </c>
      <c r="I928" s="12">
        <v>44805</v>
      </c>
      <c r="J928" s="10">
        <v>28.45</v>
      </c>
      <c r="K928" s="12">
        <v>44805</v>
      </c>
      <c r="L928" s="10">
        <v>18.98</v>
      </c>
      <c r="M928" s="12">
        <v>44805</v>
      </c>
      <c r="N928" s="10">
        <v>20.41</v>
      </c>
      <c r="O928" s="12">
        <v>44805</v>
      </c>
      <c r="P928" s="10">
        <v>15.84</v>
      </c>
      <c r="Q928" s="12">
        <v>44805</v>
      </c>
      <c r="R928" s="10">
        <v>25.69</v>
      </c>
      <c r="S928" s="12">
        <v>44805</v>
      </c>
      <c r="T928" s="10">
        <v>10.27</v>
      </c>
      <c r="U928" s="109">
        <v>44810</v>
      </c>
      <c r="V928" s="10">
        <v>11.3</v>
      </c>
      <c r="Y928" s="3"/>
    </row>
    <row r="929" spans="1:25">
      <c r="A929" s="12">
        <v>44806</v>
      </c>
      <c r="B929" s="10">
        <v>27.72</v>
      </c>
      <c r="C929" s="12">
        <v>44806</v>
      </c>
      <c r="D929" s="10">
        <v>29.39</v>
      </c>
      <c r="E929" s="12">
        <v>44806</v>
      </c>
      <c r="F929" s="10">
        <v>63.83</v>
      </c>
      <c r="G929" s="12">
        <v>44806</v>
      </c>
      <c r="H929" s="10">
        <v>28.07</v>
      </c>
      <c r="I929" s="12">
        <v>44806</v>
      </c>
      <c r="J929" s="10">
        <v>28.24</v>
      </c>
      <c r="K929" s="12">
        <v>44806</v>
      </c>
      <c r="L929" s="10">
        <v>19.12</v>
      </c>
      <c r="M929" s="12">
        <v>44806</v>
      </c>
      <c r="N929" s="10">
        <v>20.45</v>
      </c>
      <c r="O929" s="12">
        <v>44806</v>
      </c>
      <c r="P929" s="10">
        <v>15.99</v>
      </c>
      <c r="Q929" s="12">
        <v>44806</v>
      </c>
      <c r="R929" s="10">
        <v>25.75</v>
      </c>
      <c r="S929" s="12">
        <v>44806</v>
      </c>
      <c r="T929" s="10">
        <v>10.32</v>
      </c>
      <c r="U929" s="109">
        <v>44811</v>
      </c>
      <c r="V929" s="10">
        <v>11.35</v>
      </c>
      <c r="Y929" s="3"/>
    </row>
    <row r="930" spans="1:25">
      <c r="A930" s="12">
        <v>44810</v>
      </c>
      <c r="B930" s="10">
        <v>27.48</v>
      </c>
      <c r="C930" s="12">
        <v>44810</v>
      </c>
      <c r="D930" s="10">
        <v>29.097000000000001</v>
      </c>
      <c r="E930" s="12">
        <v>44810</v>
      </c>
      <c r="F930" s="10">
        <v>63.86</v>
      </c>
      <c r="G930" s="12">
        <v>44810</v>
      </c>
      <c r="H930" s="10">
        <v>27.97</v>
      </c>
      <c r="I930" s="12">
        <v>44810</v>
      </c>
      <c r="J930" s="10">
        <v>27.91</v>
      </c>
      <c r="K930" s="12">
        <v>44810</v>
      </c>
      <c r="L930" s="10">
        <v>19</v>
      </c>
      <c r="M930" s="12">
        <v>44810</v>
      </c>
      <c r="N930" s="10">
        <v>20.16</v>
      </c>
      <c r="O930" s="12">
        <v>44810</v>
      </c>
      <c r="P930" s="10">
        <v>15.81</v>
      </c>
      <c r="Q930" s="12">
        <v>44810</v>
      </c>
      <c r="R930" s="10">
        <v>25.71</v>
      </c>
      <c r="S930" s="12">
        <v>44810</v>
      </c>
      <c r="T930" s="10">
        <v>10.26</v>
      </c>
      <c r="U930" s="109">
        <v>44812</v>
      </c>
      <c r="V930" s="10">
        <v>11.29</v>
      </c>
      <c r="Y930" s="3"/>
    </row>
    <row r="931" spans="1:25">
      <c r="A931" s="12">
        <v>44811</v>
      </c>
      <c r="B931" s="10">
        <v>27.55</v>
      </c>
      <c r="C931" s="12">
        <v>44811</v>
      </c>
      <c r="D931" s="10">
        <v>29.35</v>
      </c>
      <c r="E931" s="12">
        <v>44811</v>
      </c>
      <c r="F931" s="10">
        <v>64.83</v>
      </c>
      <c r="G931" s="12">
        <v>44811</v>
      </c>
      <c r="H931" s="10">
        <v>28.12</v>
      </c>
      <c r="I931" s="12">
        <v>44811</v>
      </c>
      <c r="J931" s="10">
        <v>28.06</v>
      </c>
      <c r="K931" s="12">
        <v>44811</v>
      </c>
      <c r="L931" s="10">
        <v>19.02</v>
      </c>
      <c r="M931" s="12">
        <v>44811</v>
      </c>
      <c r="N931" s="10">
        <v>20.41</v>
      </c>
      <c r="O931" s="12">
        <v>44811</v>
      </c>
      <c r="P931" s="10">
        <v>16</v>
      </c>
      <c r="Q931" s="12">
        <v>44811</v>
      </c>
      <c r="R931" s="10">
        <v>25.73</v>
      </c>
      <c r="S931" s="12">
        <v>44811</v>
      </c>
      <c r="T931" s="10">
        <v>10.28</v>
      </c>
      <c r="U931" s="109">
        <v>44813</v>
      </c>
      <c r="V931" s="10">
        <v>11.41</v>
      </c>
      <c r="Y931" s="3"/>
    </row>
    <row r="932" spans="1:25">
      <c r="A932" s="12">
        <v>44812</v>
      </c>
      <c r="B932" s="10">
        <v>27.43</v>
      </c>
      <c r="C932" s="12">
        <v>44812</v>
      </c>
      <c r="D932" s="10">
        <v>29.630099999999999</v>
      </c>
      <c r="E932" s="12">
        <v>44812</v>
      </c>
      <c r="F932" s="10">
        <v>65.2</v>
      </c>
      <c r="G932" s="12">
        <v>44812</v>
      </c>
      <c r="H932" s="10">
        <v>28.16</v>
      </c>
      <c r="I932" s="12">
        <v>44812</v>
      </c>
      <c r="J932" s="10">
        <v>27.91</v>
      </c>
      <c r="K932" s="12">
        <v>44812</v>
      </c>
      <c r="L932" s="10">
        <v>18.98</v>
      </c>
      <c r="M932" s="12">
        <v>44812</v>
      </c>
      <c r="N932" s="10">
        <v>20.38</v>
      </c>
      <c r="O932" s="12">
        <v>44812</v>
      </c>
      <c r="P932" s="10">
        <v>16.13</v>
      </c>
      <c r="Q932" s="12">
        <v>44812</v>
      </c>
      <c r="R932" s="10">
        <v>25.7</v>
      </c>
      <c r="S932" s="12">
        <v>44812</v>
      </c>
      <c r="T932" s="10">
        <v>10.24</v>
      </c>
      <c r="U932" s="109">
        <v>44816</v>
      </c>
      <c r="V932" s="10">
        <v>11.47</v>
      </c>
      <c r="Y932" s="3"/>
    </row>
    <row r="933" spans="1:25">
      <c r="A933" s="12">
        <v>44813</v>
      </c>
      <c r="B933" s="10">
        <v>27.54</v>
      </c>
      <c r="C933" s="12">
        <v>44813</v>
      </c>
      <c r="D933" s="10">
        <v>30.2</v>
      </c>
      <c r="E933" s="12">
        <v>44813</v>
      </c>
      <c r="F933" s="10">
        <v>65.819999999999993</v>
      </c>
      <c r="G933" s="12">
        <v>44813</v>
      </c>
      <c r="H933" s="10">
        <v>28.69</v>
      </c>
      <c r="I933" s="12">
        <v>44813</v>
      </c>
      <c r="J933" s="10">
        <v>28.14</v>
      </c>
      <c r="K933" s="12">
        <v>44813</v>
      </c>
      <c r="L933" s="10">
        <v>19.059999999999999</v>
      </c>
      <c r="M933" s="12">
        <v>44813</v>
      </c>
      <c r="N933" s="10">
        <v>20.420000000000002</v>
      </c>
      <c r="O933" s="12">
        <v>44813</v>
      </c>
      <c r="P933" s="10">
        <v>16.16</v>
      </c>
      <c r="Q933" s="12">
        <v>44813</v>
      </c>
      <c r="R933" s="10">
        <v>25.74</v>
      </c>
      <c r="S933" s="12">
        <v>44813</v>
      </c>
      <c r="T933" s="10">
        <v>10.27</v>
      </c>
      <c r="U933" s="109">
        <v>44817</v>
      </c>
      <c r="V933" s="10">
        <v>11.33</v>
      </c>
      <c r="Y933" s="3"/>
    </row>
    <row r="934" spans="1:25">
      <c r="A934" s="12">
        <v>44816</v>
      </c>
      <c r="B934" s="10">
        <v>27.56</v>
      </c>
      <c r="C934" s="12">
        <v>44816</v>
      </c>
      <c r="D934" s="10">
        <v>30.4788</v>
      </c>
      <c r="E934" s="12">
        <v>44816</v>
      </c>
      <c r="F934" s="10">
        <v>66.349999999999994</v>
      </c>
      <c r="G934" s="12">
        <v>44816</v>
      </c>
      <c r="H934" s="10">
        <v>28.98</v>
      </c>
      <c r="I934" s="12">
        <v>44816</v>
      </c>
      <c r="J934" s="10">
        <v>28.484999999999999</v>
      </c>
      <c r="K934" s="12">
        <v>44816</v>
      </c>
      <c r="L934" s="10">
        <v>19.04</v>
      </c>
      <c r="M934" s="12">
        <v>44816</v>
      </c>
      <c r="N934" s="10">
        <v>20.37</v>
      </c>
      <c r="O934" s="12">
        <v>44816</v>
      </c>
      <c r="P934" s="10">
        <v>16.2</v>
      </c>
      <c r="Q934" s="12">
        <v>44816</v>
      </c>
      <c r="R934" s="10">
        <v>25.77</v>
      </c>
      <c r="S934" s="12">
        <v>44816</v>
      </c>
      <c r="T934" s="10">
        <v>10.27</v>
      </c>
      <c r="U934" s="109">
        <v>44818</v>
      </c>
      <c r="V934" s="10">
        <v>11.38</v>
      </c>
      <c r="Y934" s="3"/>
    </row>
    <row r="935" spans="1:25">
      <c r="A935" s="12">
        <v>44817</v>
      </c>
      <c r="B935" s="10">
        <v>27.46</v>
      </c>
      <c r="C935" s="12">
        <v>44817</v>
      </c>
      <c r="D935" s="10">
        <v>29.9618</v>
      </c>
      <c r="E935" s="12">
        <v>44817</v>
      </c>
      <c r="F935" s="10">
        <v>64.31</v>
      </c>
      <c r="G935" s="12">
        <v>44817</v>
      </c>
      <c r="H935" s="10">
        <v>28.39</v>
      </c>
      <c r="I935" s="12">
        <v>44817</v>
      </c>
      <c r="J935" s="10">
        <v>28.02</v>
      </c>
      <c r="K935" s="12">
        <v>44817</v>
      </c>
      <c r="L935" s="10">
        <v>18.96</v>
      </c>
      <c r="M935" s="12">
        <v>44817</v>
      </c>
      <c r="N935" s="10">
        <v>20.23</v>
      </c>
      <c r="O935" s="12">
        <v>44817</v>
      </c>
      <c r="P935" s="10">
        <v>15.92</v>
      </c>
      <c r="Q935" s="12">
        <v>44817</v>
      </c>
      <c r="R935" s="10">
        <v>25.68</v>
      </c>
      <c r="S935" s="12">
        <v>44817</v>
      </c>
      <c r="T935" s="10">
        <v>10.24</v>
      </c>
      <c r="U935" s="109">
        <v>44819</v>
      </c>
      <c r="V935" s="10">
        <v>11.28</v>
      </c>
      <c r="Y935" s="3"/>
    </row>
    <row r="936" spans="1:25">
      <c r="A936" s="12">
        <v>44818</v>
      </c>
      <c r="B936" s="10">
        <v>27.52</v>
      </c>
      <c r="C936" s="12">
        <v>44818</v>
      </c>
      <c r="D936" s="10">
        <v>30.077300000000001</v>
      </c>
      <c r="E936" s="12">
        <v>44818</v>
      </c>
      <c r="F936" s="10">
        <v>64.66</v>
      </c>
      <c r="G936" s="12">
        <v>44818</v>
      </c>
      <c r="H936" s="10">
        <v>28.5</v>
      </c>
      <c r="I936" s="12">
        <v>44818</v>
      </c>
      <c r="J936" s="10">
        <v>28.15</v>
      </c>
      <c r="K936" s="12">
        <v>44818</v>
      </c>
      <c r="L936" s="10">
        <v>19.05</v>
      </c>
      <c r="M936" s="12">
        <v>44818</v>
      </c>
      <c r="N936" s="10">
        <v>20.32</v>
      </c>
      <c r="O936" s="12">
        <v>44818</v>
      </c>
      <c r="P936" s="10">
        <v>15.8</v>
      </c>
      <c r="Q936" s="12">
        <v>44818</v>
      </c>
      <c r="R936" s="10">
        <v>25.67</v>
      </c>
      <c r="S936" s="12">
        <v>44818</v>
      </c>
      <c r="T936" s="10">
        <v>10.27</v>
      </c>
      <c r="U936" s="109">
        <v>44820</v>
      </c>
      <c r="V936" s="10">
        <v>11.19</v>
      </c>
      <c r="Y936" s="3"/>
    </row>
    <row r="937" spans="1:25">
      <c r="A937" s="12">
        <v>44819</v>
      </c>
      <c r="B937" s="10">
        <v>27.57</v>
      </c>
      <c r="C937" s="12">
        <v>44819</v>
      </c>
      <c r="D937" s="10">
        <v>29.86</v>
      </c>
      <c r="E937" s="12">
        <v>44819</v>
      </c>
      <c r="F937" s="10">
        <v>64.22</v>
      </c>
      <c r="G937" s="12">
        <v>44819</v>
      </c>
      <c r="H937" s="10">
        <v>28.39</v>
      </c>
      <c r="I937" s="12">
        <v>44819</v>
      </c>
      <c r="J937" s="10">
        <v>28.01</v>
      </c>
      <c r="K937" s="12">
        <v>44819</v>
      </c>
      <c r="L937" s="10">
        <v>19.02</v>
      </c>
      <c r="M937" s="12">
        <v>44819</v>
      </c>
      <c r="N937" s="10">
        <v>20.21</v>
      </c>
      <c r="O937" s="12">
        <v>44819</v>
      </c>
      <c r="P937" s="10">
        <v>15.92</v>
      </c>
      <c r="Q937" s="12">
        <v>44819</v>
      </c>
      <c r="R937" s="10">
        <v>25.65</v>
      </c>
      <c r="S937" s="12">
        <v>44819</v>
      </c>
      <c r="T937" s="10">
        <v>10.28</v>
      </c>
      <c r="U937" s="109">
        <v>44823</v>
      </c>
      <c r="V937" s="10">
        <v>11.23</v>
      </c>
      <c r="Y937" s="3"/>
    </row>
    <row r="938" spans="1:25">
      <c r="A938" s="12">
        <v>44820</v>
      </c>
      <c r="B938" s="10">
        <v>27.61</v>
      </c>
      <c r="C938" s="12">
        <v>44820</v>
      </c>
      <c r="D938" s="10">
        <v>29.626300000000001</v>
      </c>
      <c r="E938" s="12">
        <v>44820</v>
      </c>
      <c r="F938" s="10">
        <v>63.94</v>
      </c>
      <c r="G938" s="12">
        <v>44820</v>
      </c>
      <c r="H938" s="10">
        <v>28.31</v>
      </c>
      <c r="I938" s="12">
        <v>44820</v>
      </c>
      <c r="J938" s="10">
        <v>27.8</v>
      </c>
      <c r="K938" s="12">
        <v>44820</v>
      </c>
      <c r="L938" s="10">
        <v>19.010000000000002</v>
      </c>
      <c r="M938" s="12">
        <v>44820</v>
      </c>
      <c r="N938" s="10">
        <v>20.18</v>
      </c>
      <c r="O938" s="12">
        <v>44820</v>
      </c>
      <c r="P938" s="10">
        <v>15.84</v>
      </c>
      <c r="Q938" s="12">
        <v>44820</v>
      </c>
      <c r="R938" s="10">
        <v>25.68</v>
      </c>
      <c r="S938" s="12">
        <v>44820</v>
      </c>
      <c r="T938" s="10">
        <v>10.28</v>
      </c>
      <c r="U938" s="109">
        <v>44824</v>
      </c>
      <c r="V938" s="10">
        <v>11.31</v>
      </c>
      <c r="Y938" s="3"/>
    </row>
    <row r="939" spans="1:25">
      <c r="A939" s="12">
        <v>44823</v>
      </c>
      <c r="B939" s="10">
        <v>27.56</v>
      </c>
      <c r="C939" s="12">
        <v>44823</v>
      </c>
      <c r="D939" s="10">
        <v>29.8932</v>
      </c>
      <c r="E939" s="12">
        <v>44823</v>
      </c>
      <c r="F939" s="10">
        <v>64.25</v>
      </c>
      <c r="G939" s="12">
        <v>44823</v>
      </c>
      <c r="H939" s="10">
        <v>28.36</v>
      </c>
      <c r="I939" s="12">
        <v>44823</v>
      </c>
      <c r="J939" s="10">
        <v>27.85</v>
      </c>
      <c r="K939" s="12">
        <v>44823</v>
      </c>
      <c r="L939" s="10">
        <v>19.010000000000002</v>
      </c>
      <c r="M939" s="12">
        <v>44823</v>
      </c>
      <c r="N939" s="10">
        <v>20.2</v>
      </c>
      <c r="O939" s="12">
        <v>44823</v>
      </c>
      <c r="P939" s="10">
        <v>16.010000000000002</v>
      </c>
      <c r="Q939" s="12">
        <v>44823</v>
      </c>
      <c r="R939" s="10">
        <v>25.69</v>
      </c>
      <c r="S939" s="12">
        <v>44823</v>
      </c>
      <c r="T939" s="10">
        <v>10.29</v>
      </c>
      <c r="U939" s="109">
        <v>44825</v>
      </c>
      <c r="V939" s="10">
        <v>11.23</v>
      </c>
      <c r="Y939" s="3"/>
    </row>
    <row r="940" spans="1:25">
      <c r="A940" s="12">
        <v>44824</v>
      </c>
      <c r="B940" s="10">
        <v>27.64</v>
      </c>
      <c r="C940" s="12">
        <v>44824</v>
      </c>
      <c r="D940" s="10">
        <v>29.64</v>
      </c>
      <c r="E940" s="12">
        <v>44824</v>
      </c>
      <c r="F940" s="10">
        <v>64.150000000000006</v>
      </c>
      <c r="G940" s="12">
        <v>44824</v>
      </c>
      <c r="H940" s="10">
        <v>28.11</v>
      </c>
      <c r="I940" s="12">
        <v>44824</v>
      </c>
      <c r="J940" s="10">
        <v>27.94</v>
      </c>
      <c r="K940" s="12">
        <v>44824</v>
      </c>
      <c r="L940" s="10">
        <v>19.09</v>
      </c>
      <c r="M940" s="12">
        <v>44824</v>
      </c>
      <c r="N940" s="10">
        <v>20.010000000000002</v>
      </c>
      <c r="O940" s="12">
        <v>44824</v>
      </c>
      <c r="P940" s="10">
        <v>15.7</v>
      </c>
      <c r="Q940" s="12">
        <v>44824</v>
      </c>
      <c r="R940" s="10">
        <v>25.7</v>
      </c>
      <c r="S940" s="12">
        <v>44824</v>
      </c>
      <c r="T940" s="10">
        <v>10.3</v>
      </c>
      <c r="U940" s="109">
        <v>44826</v>
      </c>
      <c r="V940" s="10">
        <v>11.02</v>
      </c>
      <c r="Y940" s="3"/>
    </row>
    <row r="941" spans="1:25">
      <c r="A941" s="12">
        <v>44825</v>
      </c>
      <c r="B941" s="10">
        <v>27.76</v>
      </c>
      <c r="C941" s="12">
        <v>44825</v>
      </c>
      <c r="D941" s="10">
        <v>29.32</v>
      </c>
      <c r="E941" s="12">
        <v>44825</v>
      </c>
      <c r="F941" s="10">
        <v>63.45</v>
      </c>
      <c r="G941" s="12">
        <v>44825</v>
      </c>
      <c r="H941" s="10">
        <v>27.9</v>
      </c>
      <c r="I941" s="12">
        <v>44825</v>
      </c>
      <c r="J941" s="10">
        <v>27.74</v>
      </c>
      <c r="K941" s="12">
        <v>44825</v>
      </c>
      <c r="L941" s="10">
        <v>19.09</v>
      </c>
      <c r="M941" s="12">
        <v>44825</v>
      </c>
      <c r="N941" s="10">
        <v>20.07</v>
      </c>
      <c r="O941" s="12">
        <v>44825</v>
      </c>
      <c r="P941" s="10">
        <v>15.7</v>
      </c>
      <c r="Q941" s="12">
        <v>44825</v>
      </c>
      <c r="R941" s="10">
        <v>25.72</v>
      </c>
      <c r="S941" s="12">
        <v>44825</v>
      </c>
      <c r="T941" s="10">
        <v>10.35</v>
      </c>
      <c r="U941" s="109">
        <v>44827</v>
      </c>
      <c r="V941" s="10">
        <v>10.85</v>
      </c>
      <c r="Y941" s="3"/>
    </row>
    <row r="942" spans="1:25">
      <c r="A942" s="12">
        <v>44826</v>
      </c>
      <c r="B942" s="10">
        <v>27.63</v>
      </c>
      <c r="C942" s="12">
        <v>44826</v>
      </c>
      <c r="D942" s="10">
        <v>29.1311</v>
      </c>
      <c r="E942" s="12">
        <v>44826</v>
      </c>
      <c r="F942" s="10">
        <v>63.07</v>
      </c>
      <c r="G942" s="12">
        <v>44826</v>
      </c>
      <c r="H942" s="10">
        <v>27.92</v>
      </c>
      <c r="I942" s="12">
        <v>44826</v>
      </c>
      <c r="J942" s="10">
        <v>27.58</v>
      </c>
      <c r="K942" s="12">
        <v>44826</v>
      </c>
      <c r="L942" s="10">
        <v>19.07</v>
      </c>
      <c r="M942" s="12">
        <v>44826</v>
      </c>
      <c r="N942" s="10">
        <v>19.79</v>
      </c>
      <c r="O942" s="12">
        <v>44826</v>
      </c>
      <c r="P942" s="10">
        <v>15.68</v>
      </c>
      <c r="Q942" s="12">
        <v>44826</v>
      </c>
      <c r="R942" s="10">
        <v>25.7</v>
      </c>
      <c r="S942" s="12">
        <v>44826</v>
      </c>
      <c r="T942" s="10">
        <v>10.31</v>
      </c>
      <c r="U942" s="109">
        <v>44830</v>
      </c>
      <c r="V942" s="10">
        <v>10.83</v>
      </c>
      <c r="Y942" s="3"/>
    </row>
    <row r="943" spans="1:25">
      <c r="A943" s="12">
        <v>44827</v>
      </c>
      <c r="B943" s="10">
        <v>27.63</v>
      </c>
      <c r="C943" s="12">
        <v>44827</v>
      </c>
      <c r="D943" s="10">
        <v>28.38</v>
      </c>
      <c r="E943" s="12">
        <v>44827</v>
      </c>
      <c r="F943" s="10">
        <v>62.47</v>
      </c>
      <c r="G943" s="12">
        <v>44827</v>
      </c>
      <c r="H943" s="10">
        <v>27.24</v>
      </c>
      <c r="I943" s="12">
        <v>44827</v>
      </c>
      <c r="J943" s="10">
        <v>27.03</v>
      </c>
      <c r="K943" s="12">
        <v>44827</v>
      </c>
      <c r="L943" s="10">
        <v>18.97</v>
      </c>
      <c r="M943" s="12">
        <v>44827</v>
      </c>
      <c r="N943" s="10">
        <v>19.68</v>
      </c>
      <c r="O943" s="12">
        <v>44827</v>
      </c>
      <c r="P943" s="10">
        <v>15.44</v>
      </c>
      <c r="Q943" s="12">
        <v>44827</v>
      </c>
      <c r="R943" s="10">
        <v>25.63</v>
      </c>
      <c r="S943" s="12">
        <v>44827</v>
      </c>
      <c r="T943" s="10">
        <v>10.32</v>
      </c>
      <c r="U943" s="109">
        <v>44831</v>
      </c>
      <c r="V943" s="10">
        <v>10.83</v>
      </c>
      <c r="Y943" s="3"/>
    </row>
    <row r="944" spans="1:25">
      <c r="A944" s="12">
        <v>44830</v>
      </c>
      <c r="B944" s="10">
        <v>27.49</v>
      </c>
      <c r="C944" s="12">
        <v>44830</v>
      </c>
      <c r="D944" s="10">
        <v>28.171500000000002</v>
      </c>
      <c r="E944" s="12">
        <v>44830</v>
      </c>
      <c r="F944" s="10">
        <v>62.42</v>
      </c>
      <c r="G944" s="12">
        <v>44830</v>
      </c>
      <c r="H944" s="10">
        <v>27.07</v>
      </c>
      <c r="I944" s="12">
        <v>44830</v>
      </c>
      <c r="J944" s="10">
        <v>27.14</v>
      </c>
      <c r="K944" s="12">
        <v>44830</v>
      </c>
      <c r="L944" s="10">
        <v>18.87</v>
      </c>
      <c r="M944" s="12">
        <v>44830</v>
      </c>
      <c r="N944" s="10">
        <v>19.29</v>
      </c>
      <c r="O944" s="12">
        <v>44830</v>
      </c>
      <c r="P944" s="10">
        <v>15.17</v>
      </c>
      <c r="Q944" s="12">
        <v>44830</v>
      </c>
      <c r="R944" s="10">
        <v>25.58</v>
      </c>
      <c r="S944" s="12">
        <v>44830</v>
      </c>
      <c r="T944" s="10">
        <v>10.25</v>
      </c>
      <c r="U944" s="109">
        <v>44832</v>
      </c>
      <c r="V944" s="10">
        <v>10.78</v>
      </c>
      <c r="Y944" s="3"/>
    </row>
    <row r="945" spans="1:25">
      <c r="A945" s="12">
        <v>44831</v>
      </c>
      <c r="B945" s="10">
        <v>27.14</v>
      </c>
      <c r="C945" s="12">
        <v>44831</v>
      </c>
      <c r="D945" s="10">
        <v>28.116700000000002</v>
      </c>
      <c r="E945" s="12">
        <v>44831</v>
      </c>
      <c r="F945" s="10">
        <v>62.21</v>
      </c>
      <c r="G945" s="12">
        <v>44831</v>
      </c>
      <c r="H945" s="10">
        <v>26.89</v>
      </c>
      <c r="I945" s="12">
        <v>44831</v>
      </c>
      <c r="J945" s="10">
        <v>27.02</v>
      </c>
      <c r="K945" s="12">
        <v>44831</v>
      </c>
      <c r="L945" s="10">
        <v>18.71</v>
      </c>
      <c r="M945" s="12">
        <v>44831</v>
      </c>
      <c r="N945" s="10">
        <v>19.04</v>
      </c>
      <c r="O945" s="12">
        <v>44831</v>
      </c>
      <c r="P945" s="10">
        <v>15.21</v>
      </c>
      <c r="Q945" s="12">
        <v>44831</v>
      </c>
      <c r="R945" s="10">
        <v>25.53</v>
      </c>
      <c r="S945" s="12">
        <v>44831</v>
      </c>
      <c r="T945" s="10">
        <v>10.16</v>
      </c>
      <c r="U945" s="109">
        <v>44833</v>
      </c>
      <c r="V945" s="10">
        <v>10.65</v>
      </c>
      <c r="Y945" s="3"/>
    </row>
    <row r="946" spans="1:25">
      <c r="A946" s="12">
        <v>44832</v>
      </c>
      <c r="B946" s="10">
        <v>27.63</v>
      </c>
      <c r="C946" s="12">
        <v>44832</v>
      </c>
      <c r="D946" s="10">
        <v>28.62</v>
      </c>
      <c r="E946" s="12">
        <v>44832</v>
      </c>
      <c r="F946" s="10">
        <v>63.03</v>
      </c>
      <c r="G946" s="12">
        <v>44832</v>
      </c>
      <c r="H946" s="10">
        <v>27.26</v>
      </c>
      <c r="I946" s="12">
        <v>44832</v>
      </c>
      <c r="J946" s="10">
        <v>27.04</v>
      </c>
      <c r="K946" s="12">
        <v>44832</v>
      </c>
      <c r="L946" s="10">
        <v>18.920000000000002</v>
      </c>
      <c r="M946" s="12">
        <v>44832</v>
      </c>
      <c r="N946" s="10">
        <v>19.41</v>
      </c>
      <c r="O946" s="12">
        <v>44832</v>
      </c>
      <c r="P946" s="10">
        <v>15.5</v>
      </c>
      <c r="Q946" s="12">
        <v>44832</v>
      </c>
      <c r="R946" s="10">
        <v>25.68</v>
      </c>
      <c r="S946" s="12">
        <v>44832</v>
      </c>
      <c r="T946" s="10">
        <v>10.31</v>
      </c>
      <c r="U946" s="109">
        <v>44834</v>
      </c>
      <c r="V946" s="10">
        <v>10.71</v>
      </c>
      <c r="Y946" s="3"/>
    </row>
    <row r="947" spans="1:25">
      <c r="A947" s="12">
        <v>44833</v>
      </c>
      <c r="B947" s="10">
        <v>27.4</v>
      </c>
      <c r="C947" s="12">
        <v>44833</v>
      </c>
      <c r="D947" s="10">
        <v>28.31</v>
      </c>
      <c r="E947" s="12">
        <v>44833</v>
      </c>
      <c r="F947" s="10">
        <v>61.99</v>
      </c>
      <c r="G947" s="12">
        <v>44833</v>
      </c>
      <c r="H947" s="10">
        <v>27.11</v>
      </c>
      <c r="I947" s="12">
        <v>44833</v>
      </c>
      <c r="J947" s="10">
        <v>26.54</v>
      </c>
      <c r="K947" s="12">
        <v>44833</v>
      </c>
      <c r="L947" s="10">
        <v>18.84</v>
      </c>
      <c r="M947" s="12">
        <v>44833</v>
      </c>
      <c r="N947" s="10">
        <v>19.2</v>
      </c>
      <c r="O947" s="12">
        <v>44833</v>
      </c>
      <c r="P947" s="10">
        <v>15.27</v>
      </c>
      <c r="Q947" s="12">
        <v>44833</v>
      </c>
      <c r="R947" s="10">
        <v>25.59</v>
      </c>
      <c r="S947" s="12">
        <v>44833</v>
      </c>
      <c r="T947" s="10">
        <v>10.23</v>
      </c>
      <c r="U947" s="109">
        <v>44837</v>
      </c>
      <c r="V947" s="10">
        <v>10.72</v>
      </c>
      <c r="Y947" s="3"/>
    </row>
    <row r="948" spans="1:25">
      <c r="A948" s="12">
        <v>44834</v>
      </c>
      <c r="B948" s="10">
        <v>27.37</v>
      </c>
      <c r="C948" s="12">
        <v>44834</v>
      </c>
      <c r="D948" s="10">
        <v>28.28</v>
      </c>
      <c r="E948" s="12">
        <v>44834</v>
      </c>
      <c r="F948" s="10">
        <v>61.65</v>
      </c>
      <c r="G948" s="12">
        <v>44834</v>
      </c>
      <c r="H948" s="10">
        <v>27.24</v>
      </c>
      <c r="I948" s="12">
        <v>44834</v>
      </c>
      <c r="J948" s="10">
        <v>26.77</v>
      </c>
      <c r="K948" s="12">
        <v>44834</v>
      </c>
      <c r="L948" s="10">
        <v>18.79</v>
      </c>
      <c r="M948" s="12">
        <v>44834</v>
      </c>
      <c r="N948" s="10">
        <v>19.21</v>
      </c>
      <c r="O948" s="12">
        <v>44834</v>
      </c>
      <c r="P948" s="10">
        <v>15.08</v>
      </c>
      <c r="Q948" s="12">
        <v>44834</v>
      </c>
      <c r="R948" s="10">
        <v>25.6</v>
      </c>
      <c r="S948" s="12">
        <v>44834</v>
      </c>
      <c r="T948" s="10">
        <v>10.220000000000001</v>
      </c>
      <c r="U948" s="109">
        <v>44838</v>
      </c>
      <c r="V948" s="10">
        <v>10.86</v>
      </c>
      <c r="Y948" s="3"/>
    </row>
    <row r="949" spans="1:25">
      <c r="A949" s="12">
        <v>44837</v>
      </c>
      <c r="B949" s="10">
        <v>27.4</v>
      </c>
      <c r="C949" s="12">
        <v>44837</v>
      </c>
      <c r="D949" s="10">
        <v>28.91</v>
      </c>
      <c r="E949" s="12">
        <v>44837</v>
      </c>
      <c r="F949" s="10">
        <v>62.31</v>
      </c>
      <c r="G949" s="12">
        <v>44837</v>
      </c>
      <c r="H949" s="10">
        <v>27.39</v>
      </c>
      <c r="I949" s="12">
        <v>44837</v>
      </c>
      <c r="J949" s="10">
        <v>26.75</v>
      </c>
      <c r="K949" s="12">
        <v>44837</v>
      </c>
      <c r="L949" s="10">
        <v>18.8</v>
      </c>
      <c r="M949" s="12">
        <v>44837</v>
      </c>
      <c r="N949" s="10">
        <v>19.55</v>
      </c>
      <c r="O949" s="12">
        <v>44837</v>
      </c>
      <c r="P949" s="10">
        <v>15.51</v>
      </c>
      <c r="Q949" s="12">
        <v>44837</v>
      </c>
      <c r="R949" s="10">
        <v>25.64</v>
      </c>
      <c r="S949" s="12">
        <v>44837</v>
      </c>
      <c r="T949" s="10">
        <v>10.210000000000001</v>
      </c>
      <c r="U949" s="109">
        <v>44839</v>
      </c>
      <c r="V949" s="10">
        <v>11</v>
      </c>
      <c r="Y949" s="3"/>
    </row>
    <row r="950" spans="1:25">
      <c r="A950" s="12">
        <v>44838</v>
      </c>
      <c r="B950" s="10">
        <v>27.45</v>
      </c>
      <c r="C950" s="12">
        <v>44838</v>
      </c>
      <c r="D950" s="10">
        <v>29.648700000000002</v>
      </c>
      <c r="E950" s="12">
        <v>44838</v>
      </c>
      <c r="F950" s="10">
        <v>63.69</v>
      </c>
      <c r="G950" s="12">
        <v>44838</v>
      </c>
      <c r="H950" s="10">
        <v>28.31</v>
      </c>
      <c r="I950" s="12">
        <v>44838</v>
      </c>
      <c r="J950" s="10">
        <v>27.42</v>
      </c>
      <c r="K950" s="12">
        <v>44838</v>
      </c>
      <c r="L950" s="10">
        <v>18.88</v>
      </c>
      <c r="M950" s="12">
        <v>44838</v>
      </c>
      <c r="N950" s="10">
        <v>19.66</v>
      </c>
      <c r="O950" s="12">
        <v>44838</v>
      </c>
      <c r="P950" s="10">
        <v>15.7</v>
      </c>
      <c r="Q950" s="12">
        <v>44838</v>
      </c>
      <c r="R950" s="10">
        <v>25.66</v>
      </c>
      <c r="S950" s="12">
        <v>44838</v>
      </c>
      <c r="T950" s="10">
        <v>10.220000000000001</v>
      </c>
      <c r="U950" s="109">
        <v>44840</v>
      </c>
      <c r="V950" s="10">
        <v>11.05</v>
      </c>
      <c r="Y950" s="3"/>
    </row>
    <row r="951" spans="1:25">
      <c r="A951" s="12">
        <v>44839</v>
      </c>
      <c r="B951" s="10">
        <v>27.18</v>
      </c>
      <c r="C951" s="12">
        <v>44839</v>
      </c>
      <c r="D951" s="10">
        <v>29.42</v>
      </c>
      <c r="E951" s="12">
        <v>44839</v>
      </c>
      <c r="F951" s="10">
        <v>63.96</v>
      </c>
      <c r="G951" s="12">
        <v>44839</v>
      </c>
      <c r="H951" s="10">
        <v>28.13</v>
      </c>
      <c r="I951" s="12">
        <v>44839</v>
      </c>
      <c r="J951" s="10">
        <v>27.62</v>
      </c>
      <c r="K951" s="12">
        <v>44839</v>
      </c>
      <c r="L951" s="10">
        <v>18.73</v>
      </c>
      <c r="M951" s="12">
        <v>44839</v>
      </c>
      <c r="N951" s="10">
        <v>19.510000000000002</v>
      </c>
      <c r="O951" s="12">
        <v>44839</v>
      </c>
      <c r="P951" s="10">
        <v>15.74</v>
      </c>
      <c r="Q951" s="12">
        <v>44839</v>
      </c>
      <c r="R951" s="10">
        <v>25.57</v>
      </c>
      <c r="S951" s="12">
        <v>44839</v>
      </c>
      <c r="T951" s="10">
        <v>10.14</v>
      </c>
      <c r="U951" s="109">
        <v>44841</v>
      </c>
      <c r="V951" s="10">
        <v>10.84</v>
      </c>
      <c r="Y951" s="3"/>
    </row>
    <row r="952" spans="1:25">
      <c r="A952" s="12">
        <v>44840</v>
      </c>
      <c r="B952" s="10">
        <v>27.14</v>
      </c>
      <c r="C952" s="12">
        <v>44840</v>
      </c>
      <c r="D952" s="10">
        <v>29.01</v>
      </c>
      <c r="E952" s="12">
        <v>44840</v>
      </c>
      <c r="F952" s="10">
        <v>64</v>
      </c>
      <c r="G952" s="12">
        <v>44840</v>
      </c>
      <c r="H952" s="10">
        <v>27.93</v>
      </c>
      <c r="I952" s="12">
        <v>44840</v>
      </c>
      <c r="J952" s="10">
        <v>27.74</v>
      </c>
      <c r="K952" s="12">
        <v>44840</v>
      </c>
      <c r="L952" s="10">
        <v>18.690000000000001</v>
      </c>
      <c r="M952" s="12">
        <v>44840</v>
      </c>
      <c r="N952" s="10">
        <v>19.46</v>
      </c>
      <c r="O952" s="12">
        <v>44840</v>
      </c>
      <c r="P952" s="10">
        <v>15.73</v>
      </c>
      <c r="Q952" s="12">
        <v>44840</v>
      </c>
      <c r="R952" s="10">
        <v>25.52</v>
      </c>
      <c r="S952" s="12">
        <v>44840</v>
      </c>
      <c r="T952" s="10">
        <v>10.119999999999999</v>
      </c>
      <c r="U952" s="109">
        <v>44845</v>
      </c>
      <c r="V952" s="10">
        <v>10.58</v>
      </c>
      <c r="Y952" s="3"/>
    </row>
    <row r="953" spans="1:25">
      <c r="A953" s="12">
        <v>44841</v>
      </c>
      <c r="B953" s="10">
        <v>27</v>
      </c>
      <c r="C953" s="12">
        <v>44841</v>
      </c>
      <c r="D953" s="10">
        <v>28.45</v>
      </c>
      <c r="E953" s="12">
        <v>44841</v>
      </c>
      <c r="F953" s="10">
        <v>62.18</v>
      </c>
      <c r="G953" s="12">
        <v>44841</v>
      </c>
      <c r="H953" s="10">
        <v>27.49</v>
      </c>
      <c r="I953" s="12">
        <v>44841</v>
      </c>
      <c r="J953" s="10">
        <v>27.15</v>
      </c>
      <c r="K953" s="12">
        <v>44841</v>
      </c>
      <c r="L953" s="10">
        <v>18.64</v>
      </c>
      <c r="M953" s="12">
        <v>44841</v>
      </c>
      <c r="N953" s="10">
        <v>19.260000000000002</v>
      </c>
      <c r="O953" s="12">
        <v>44841</v>
      </c>
      <c r="P953" s="10">
        <v>15.5</v>
      </c>
      <c r="Q953" s="12">
        <v>44841</v>
      </c>
      <c r="R953" s="10">
        <v>25.49</v>
      </c>
      <c r="S953" s="12">
        <v>44841</v>
      </c>
      <c r="T953" s="10">
        <v>10.08</v>
      </c>
      <c r="U953" s="109">
        <v>44846</v>
      </c>
      <c r="V953" s="10">
        <v>10.63</v>
      </c>
      <c r="Y953" s="3"/>
    </row>
    <row r="954" spans="1:25">
      <c r="A954" s="12">
        <v>44845</v>
      </c>
      <c r="B954" s="10">
        <v>26.85</v>
      </c>
      <c r="C954" s="12">
        <v>44845</v>
      </c>
      <c r="D954" s="10">
        <v>27.89</v>
      </c>
      <c r="E954" s="12">
        <v>44845</v>
      </c>
      <c r="F954" s="10">
        <v>61.58</v>
      </c>
      <c r="G954" s="12">
        <v>44845</v>
      </c>
      <c r="H954" s="10">
        <v>27.13</v>
      </c>
      <c r="I954" s="12">
        <v>44845</v>
      </c>
      <c r="J954" s="10">
        <v>26.47</v>
      </c>
      <c r="K954" s="12">
        <v>44845</v>
      </c>
      <c r="L954" s="10">
        <v>18.54</v>
      </c>
      <c r="M954" s="12">
        <v>44845</v>
      </c>
      <c r="N954" s="10">
        <v>19.04</v>
      </c>
      <c r="O954" s="12">
        <v>44845</v>
      </c>
      <c r="P954" s="10">
        <v>15.26</v>
      </c>
      <c r="Q954" s="12">
        <v>44845</v>
      </c>
      <c r="R954" s="10">
        <v>25.43</v>
      </c>
      <c r="S954" s="12">
        <v>44845</v>
      </c>
      <c r="T954" s="10">
        <v>10.02</v>
      </c>
      <c r="U954" s="109">
        <v>44847</v>
      </c>
      <c r="V954" s="10">
        <v>10.61</v>
      </c>
      <c r="Y954" s="3"/>
    </row>
    <row r="955" spans="1:25">
      <c r="A955" s="12">
        <v>44846</v>
      </c>
      <c r="B955" s="10">
        <v>26.86</v>
      </c>
      <c r="C955" s="12">
        <v>44846</v>
      </c>
      <c r="D955" s="10">
        <v>27.85</v>
      </c>
      <c r="E955" s="12">
        <v>44846</v>
      </c>
      <c r="F955" s="10">
        <v>61.5</v>
      </c>
      <c r="G955" s="12">
        <v>44846</v>
      </c>
      <c r="H955" s="10">
        <v>27.09</v>
      </c>
      <c r="I955" s="12">
        <v>44846</v>
      </c>
      <c r="J955" s="10">
        <v>26.51</v>
      </c>
      <c r="K955" s="12">
        <v>44846</v>
      </c>
      <c r="L955" s="10">
        <v>18.54</v>
      </c>
      <c r="M955" s="12">
        <v>44846</v>
      </c>
      <c r="N955" s="10">
        <v>19.02</v>
      </c>
      <c r="O955" s="12">
        <v>44846</v>
      </c>
      <c r="P955" s="10">
        <v>15.32</v>
      </c>
      <c r="Q955" s="12">
        <v>44846</v>
      </c>
      <c r="R955" s="10">
        <v>25.46</v>
      </c>
      <c r="S955" s="12">
        <v>44846</v>
      </c>
      <c r="T955" s="10">
        <v>10.02</v>
      </c>
      <c r="U955" s="109">
        <v>44848</v>
      </c>
      <c r="V955" s="10">
        <v>10.57</v>
      </c>
      <c r="Y955" s="3"/>
    </row>
    <row r="956" spans="1:25">
      <c r="A956" s="12">
        <v>44847</v>
      </c>
      <c r="B956" s="10">
        <v>26.88</v>
      </c>
      <c r="C956" s="12">
        <v>44847</v>
      </c>
      <c r="D956" s="10">
        <v>28.511900000000001</v>
      </c>
      <c r="E956" s="12">
        <v>44847</v>
      </c>
      <c r="F956" s="10">
        <v>62.77</v>
      </c>
      <c r="G956" s="12">
        <v>44847</v>
      </c>
      <c r="H956" s="10">
        <v>27.55</v>
      </c>
      <c r="I956" s="12">
        <v>44847</v>
      </c>
      <c r="J956" s="10">
        <v>26.47</v>
      </c>
      <c r="K956" s="12">
        <v>44847</v>
      </c>
      <c r="L956" s="10">
        <v>18.57</v>
      </c>
      <c r="M956" s="12">
        <v>44847</v>
      </c>
      <c r="N956" s="10">
        <v>19.04</v>
      </c>
      <c r="O956" s="12">
        <v>44847</v>
      </c>
      <c r="P956" s="10">
        <v>15.39</v>
      </c>
      <c r="Q956" s="12">
        <v>44847</v>
      </c>
      <c r="R956" s="10">
        <v>25.43</v>
      </c>
      <c r="S956" s="12">
        <v>44847</v>
      </c>
      <c r="T956" s="10">
        <v>10.029999999999999</v>
      </c>
      <c r="U956" s="109">
        <v>44851</v>
      </c>
      <c r="V956" s="10">
        <v>10.67</v>
      </c>
      <c r="Y956" s="3"/>
    </row>
    <row r="957" spans="1:25">
      <c r="A957" s="12">
        <v>44848</v>
      </c>
      <c r="B957" s="10">
        <v>26.75</v>
      </c>
      <c r="C957" s="12">
        <v>44848</v>
      </c>
      <c r="D957" s="10">
        <v>28.1</v>
      </c>
      <c r="E957" s="12">
        <v>44848</v>
      </c>
      <c r="F957" s="10">
        <v>61.9</v>
      </c>
      <c r="G957" s="12">
        <v>44848</v>
      </c>
      <c r="H957" s="10">
        <v>27.32</v>
      </c>
      <c r="I957" s="12">
        <v>44848</v>
      </c>
      <c r="J957" s="10">
        <v>26.43</v>
      </c>
      <c r="K957" s="12">
        <v>44848</v>
      </c>
      <c r="L957" s="10">
        <v>18.489999999999998</v>
      </c>
      <c r="M957" s="12">
        <v>44848</v>
      </c>
      <c r="N957" s="10">
        <v>18.87</v>
      </c>
      <c r="O957" s="12">
        <v>44848</v>
      </c>
      <c r="P957" s="10">
        <v>15.4</v>
      </c>
      <c r="Q957" s="12">
        <v>44848</v>
      </c>
      <c r="R957" s="10">
        <v>25.4</v>
      </c>
      <c r="S957" s="12">
        <v>44848</v>
      </c>
      <c r="T957" s="10">
        <v>9.98</v>
      </c>
      <c r="U957" s="109">
        <v>44852</v>
      </c>
      <c r="V957" s="10">
        <v>10.74</v>
      </c>
      <c r="Y957" s="3"/>
    </row>
    <row r="958" spans="1:25">
      <c r="A958" s="12">
        <v>44851</v>
      </c>
      <c r="B958" s="10">
        <v>26.82</v>
      </c>
      <c r="C958" s="12">
        <v>44851</v>
      </c>
      <c r="D958" s="10">
        <v>28.54</v>
      </c>
      <c r="E958" s="12">
        <v>44851</v>
      </c>
      <c r="F958" s="10">
        <v>62.84</v>
      </c>
      <c r="G958" s="12">
        <v>44851</v>
      </c>
      <c r="H958" s="10">
        <v>27.72</v>
      </c>
      <c r="I958" s="12">
        <v>44851</v>
      </c>
      <c r="J958" s="10">
        <v>26.73</v>
      </c>
      <c r="K958" s="12">
        <v>44851</v>
      </c>
      <c r="L958" s="10">
        <v>18.489999999999998</v>
      </c>
      <c r="M958" s="12">
        <v>44851</v>
      </c>
      <c r="N958" s="10">
        <v>18.97</v>
      </c>
      <c r="O958" s="12">
        <v>44851</v>
      </c>
      <c r="P958" s="10">
        <v>15.4</v>
      </c>
      <c r="Q958" s="12">
        <v>44851</v>
      </c>
      <c r="R958" s="10">
        <v>25.43</v>
      </c>
      <c r="S958" s="12">
        <v>44851</v>
      </c>
      <c r="T958" s="10">
        <v>9.99</v>
      </c>
      <c r="U958" s="109">
        <v>44853</v>
      </c>
      <c r="V958" s="10">
        <v>10.57</v>
      </c>
      <c r="Y958" s="3"/>
    </row>
    <row r="959" spans="1:25">
      <c r="A959" s="12">
        <v>44852</v>
      </c>
      <c r="B959" s="10">
        <v>26.94</v>
      </c>
      <c r="C959" s="12">
        <v>44852</v>
      </c>
      <c r="D959" s="10">
        <v>28.8355</v>
      </c>
      <c r="E959" s="12">
        <v>44852</v>
      </c>
      <c r="F959" s="10">
        <v>63.59</v>
      </c>
      <c r="G959" s="12">
        <v>44852</v>
      </c>
      <c r="H959" s="10">
        <v>27.96</v>
      </c>
      <c r="I959" s="12">
        <v>44852</v>
      </c>
      <c r="J959" s="10">
        <v>26.77</v>
      </c>
      <c r="K959" s="12">
        <v>44852</v>
      </c>
      <c r="L959" s="10">
        <v>18.579999999999998</v>
      </c>
      <c r="M959" s="12">
        <v>44852</v>
      </c>
      <c r="N959" s="10">
        <v>19.09</v>
      </c>
      <c r="O959" s="12">
        <v>44852</v>
      </c>
      <c r="P959" s="10">
        <v>15.6</v>
      </c>
      <c r="Q959" s="12">
        <v>44852</v>
      </c>
      <c r="R959" s="10">
        <v>25.51</v>
      </c>
      <c r="S959" s="12">
        <v>44852</v>
      </c>
      <c r="T959" s="10">
        <v>10.039999999999999</v>
      </c>
      <c r="U959" s="109">
        <v>44854</v>
      </c>
      <c r="V959" s="10">
        <v>10.58</v>
      </c>
      <c r="Y959" s="3"/>
    </row>
    <row r="960" spans="1:25">
      <c r="A960" s="12">
        <v>44853</v>
      </c>
      <c r="B960" s="10">
        <v>26.57</v>
      </c>
      <c r="C960" s="12">
        <v>44853</v>
      </c>
      <c r="D960" s="10">
        <v>28.68</v>
      </c>
      <c r="E960" s="12">
        <v>44853</v>
      </c>
      <c r="F960" s="10">
        <v>63.28</v>
      </c>
      <c r="G960" s="12">
        <v>44853</v>
      </c>
      <c r="H960" s="10">
        <v>27.62</v>
      </c>
      <c r="I960" s="12">
        <v>44853</v>
      </c>
      <c r="J960" s="10">
        <v>26.31</v>
      </c>
      <c r="K960" s="12">
        <v>44853</v>
      </c>
      <c r="L960" s="10">
        <v>18.37</v>
      </c>
      <c r="M960" s="12">
        <v>44853</v>
      </c>
      <c r="N960" s="10">
        <v>18.8</v>
      </c>
      <c r="O960" s="12">
        <v>44853</v>
      </c>
      <c r="P960" s="10">
        <v>15.58</v>
      </c>
      <c r="Q960" s="12">
        <v>44853</v>
      </c>
      <c r="R960" s="10">
        <v>25.37</v>
      </c>
      <c r="S960" s="12">
        <v>44853</v>
      </c>
      <c r="T960" s="10">
        <v>9.91</v>
      </c>
      <c r="U960" s="109">
        <v>44855</v>
      </c>
      <c r="V960" s="10">
        <v>10.6</v>
      </c>
      <c r="Y960" s="3"/>
    </row>
    <row r="961" spans="1:25">
      <c r="A961" s="12">
        <v>44854</v>
      </c>
      <c r="B961" s="10">
        <v>26.36</v>
      </c>
      <c r="C961" s="12">
        <v>44854</v>
      </c>
      <c r="D961" s="10">
        <v>28.54</v>
      </c>
      <c r="E961" s="12">
        <v>44854</v>
      </c>
      <c r="F961" s="10">
        <v>62.79</v>
      </c>
      <c r="G961" s="12">
        <v>44854</v>
      </c>
      <c r="H961" s="10">
        <v>27.59</v>
      </c>
      <c r="I961" s="12">
        <v>44854</v>
      </c>
      <c r="J961" s="10">
        <v>26.53</v>
      </c>
      <c r="K961" s="12">
        <v>44854</v>
      </c>
      <c r="L961" s="10">
        <v>18.309999999999999</v>
      </c>
      <c r="M961" s="12">
        <v>44854</v>
      </c>
      <c r="N961" s="10">
        <v>18.649999999999999</v>
      </c>
      <c r="O961" s="12">
        <v>44854</v>
      </c>
      <c r="P961" s="10">
        <v>15.45</v>
      </c>
      <c r="Q961" s="12">
        <v>44854</v>
      </c>
      <c r="R961" s="10">
        <v>25.3</v>
      </c>
      <c r="S961" s="12">
        <v>44854</v>
      </c>
      <c r="T961" s="10">
        <v>9.83</v>
      </c>
      <c r="U961" s="109">
        <v>44858</v>
      </c>
      <c r="V961" s="10">
        <v>10.3</v>
      </c>
      <c r="Y961" s="3"/>
    </row>
    <row r="962" spans="1:25">
      <c r="A962" s="12">
        <v>44855</v>
      </c>
      <c r="B962" s="10">
        <v>26.41</v>
      </c>
      <c r="C962" s="12">
        <v>44855</v>
      </c>
      <c r="D962" s="10">
        <v>29</v>
      </c>
      <c r="E962" s="12">
        <v>44855</v>
      </c>
      <c r="F962" s="10">
        <v>63.68</v>
      </c>
      <c r="G962" s="12">
        <v>44855</v>
      </c>
      <c r="H962" s="10">
        <v>27.81</v>
      </c>
      <c r="I962" s="12">
        <v>44855</v>
      </c>
      <c r="J962" s="10">
        <v>26.68</v>
      </c>
      <c r="K962" s="12">
        <v>44855</v>
      </c>
      <c r="L962" s="10">
        <v>18.311</v>
      </c>
      <c r="M962" s="12">
        <v>44855</v>
      </c>
      <c r="N962" s="10">
        <v>18.72</v>
      </c>
      <c r="O962" s="12">
        <v>44855</v>
      </c>
      <c r="P962" s="10">
        <v>15.59</v>
      </c>
      <c r="Q962" s="12">
        <v>44855</v>
      </c>
      <c r="R962" s="10">
        <v>25.38</v>
      </c>
      <c r="S962" s="12">
        <v>44855</v>
      </c>
      <c r="T962" s="10">
        <v>9.84</v>
      </c>
      <c r="U962" s="109">
        <v>44859</v>
      </c>
      <c r="V962" s="10">
        <v>10.3</v>
      </c>
      <c r="Y962" s="3"/>
    </row>
    <row r="963" spans="1:25">
      <c r="A963" s="12">
        <v>44858</v>
      </c>
      <c r="B963" s="10">
        <v>26.52</v>
      </c>
      <c r="C963" s="12">
        <v>44858</v>
      </c>
      <c r="D963" s="10">
        <v>29.04</v>
      </c>
      <c r="E963" s="12">
        <v>44858</v>
      </c>
      <c r="F963" s="10">
        <v>64.75</v>
      </c>
      <c r="G963" s="12">
        <v>44858</v>
      </c>
      <c r="H963" s="10">
        <v>27.96</v>
      </c>
      <c r="I963" s="12">
        <v>44858</v>
      </c>
      <c r="J963" s="10">
        <v>25.77</v>
      </c>
      <c r="K963" s="12">
        <v>44858</v>
      </c>
      <c r="L963" s="10">
        <v>18.329999999999998</v>
      </c>
      <c r="M963" s="12">
        <v>44858</v>
      </c>
      <c r="N963" s="10">
        <v>18.68</v>
      </c>
      <c r="O963" s="12">
        <v>44858</v>
      </c>
      <c r="P963" s="10">
        <v>15.54</v>
      </c>
      <c r="Q963" s="12">
        <v>44858</v>
      </c>
      <c r="R963" s="10">
        <v>25.43</v>
      </c>
      <c r="S963" s="12">
        <v>44858</v>
      </c>
      <c r="T963" s="10">
        <v>9.86</v>
      </c>
      <c r="U963" s="109">
        <v>44860</v>
      </c>
      <c r="V963" s="10">
        <v>10.36</v>
      </c>
      <c r="Y963" s="3"/>
    </row>
    <row r="964" spans="1:25">
      <c r="A964" s="12">
        <v>44859</v>
      </c>
      <c r="B964" s="10">
        <v>26.58</v>
      </c>
      <c r="C964" s="12">
        <v>44859</v>
      </c>
      <c r="D964" s="10">
        <v>29.3</v>
      </c>
      <c r="E964" s="12">
        <v>44859</v>
      </c>
      <c r="F964" s="10">
        <v>65.31</v>
      </c>
      <c r="G964" s="12">
        <v>44859</v>
      </c>
      <c r="H964" s="10">
        <v>28.33</v>
      </c>
      <c r="I964" s="12">
        <v>44859</v>
      </c>
      <c r="J964" s="10">
        <v>25.82</v>
      </c>
      <c r="K964" s="12">
        <v>44859</v>
      </c>
      <c r="L964" s="10">
        <v>18.36</v>
      </c>
      <c r="M964" s="12">
        <v>44859</v>
      </c>
      <c r="N964" s="10">
        <v>18.88</v>
      </c>
      <c r="O964" s="12">
        <v>44859</v>
      </c>
      <c r="P964" s="10">
        <v>15.65</v>
      </c>
      <c r="Q964" s="12">
        <v>44859</v>
      </c>
      <c r="R964" s="10">
        <v>25.41</v>
      </c>
      <c r="S964" s="12">
        <v>44859</v>
      </c>
      <c r="T964" s="10">
        <v>9.91</v>
      </c>
      <c r="U964" s="109">
        <v>44861</v>
      </c>
      <c r="V964" s="10">
        <v>10.35</v>
      </c>
      <c r="Y964" s="3"/>
    </row>
    <row r="965" spans="1:25">
      <c r="A965" s="12">
        <v>44860</v>
      </c>
      <c r="B965" s="10">
        <v>26.97</v>
      </c>
      <c r="C965" s="12">
        <v>44860</v>
      </c>
      <c r="D965" s="10">
        <v>29.563300000000002</v>
      </c>
      <c r="E965" s="12">
        <v>44860</v>
      </c>
      <c r="F965" s="10">
        <v>64.63</v>
      </c>
      <c r="G965" s="12">
        <v>44860</v>
      </c>
      <c r="H965" s="10">
        <v>28.51</v>
      </c>
      <c r="I965" s="12">
        <v>44860</v>
      </c>
      <c r="J965" s="10">
        <v>26.17</v>
      </c>
      <c r="K965" s="12">
        <v>44860</v>
      </c>
      <c r="L965" s="10">
        <v>18.54</v>
      </c>
      <c r="M965" s="12">
        <v>44860</v>
      </c>
      <c r="N965" s="10">
        <v>18.97</v>
      </c>
      <c r="O965" s="12">
        <v>44860</v>
      </c>
      <c r="P965" s="10">
        <v>15.69</v>
      </c>
      <c r="Q965" s="12">
        <v>44860</v>
      </c>
      <c r="R965" s="10">
        <v>25.58</v>
      </c>
      <c r="S965" s="12">
        <v>44860</v>
      </c>
      <c r="T965" s="10">
        <v>10.029999999999999</v>
      </c>
      <c r="U965" s="109">
        <v>44862</v>
      </c>
      <c r="V965" s="10">
        <v>10.38</v>
      </c>
      <c r="Y965" s="3"/>
    </row>
    <row r="966" spans="1:25">
      <c r="A966" s="12">
        <v>44861</v>
      </c>
      <c r="B966" s="10">
        <v>27.15</v>
      </c>
      <c r="C966" s="12">
        <v>44861</v>
      </c>
      <c r="D966" s="10">
        <v>29.7164</v>
      </c>
      <c r="E966" s="12">
        <v>44861</v>
      </c>
      <c r="F966" s="10">
        <v>64.22</v>
      </c>
      <c r="G966" s="12">
        <v>44861</v>
      </c>
      <c r="H966" s="10">
        <v>28.28</v>
      </c>
      <c r="I966" s="12">
        <v>44861</v>
      </c>
      <c r="J966" s="10">
        <v>25.94</v>
      </c>
      <c r="K966" s="12">
        <v>44861</v>
      </c>
      <c r="L966" s="10">
        <v>18.68</v>
      </c>
      <c r="M966" s="12">
        <v>44861</v>
      </c>
      <c r="N966" s="10">
        <v>19.04</v>
      </c>
      <c r="O966" s="12">
        <v>44861</v>
      </c>
      <c r="P966" s="10">
        <v>15.82</v>
      </c>
      <c r="Q966" s="12">
        <v>44861</v>
      </c>
      <c r="R966" s="10">
        <v>25.62</v>
      </c>
      <c r="S966" s="12">
        <v>44861</v>
      </c>
      <c r="T966" s="10">
        <v>10.1</v>
      </c>
      <c r="U966" s="109">
        <v>44865</v>
      </c>
      <c r="V966" s="10">
        <v>10.35</v>
      </c>
      <c r="Y966" s="3"/>
    </row>
    <row r="967" spans="1:25">
      <c r="A967" s="12">
        <v>44862</v>
      </c>
      <c r="B967" s="10">
        <v>27.14</v>
      </c>
      <c r="C967" s="12">
        <v>44862</v>
      </c>
      <c r="D967" s="10">
        <v>29.92</v>
      </c>
      <c r="E967" s="12">
        <v>44862</v>
      </c>
      <c r="F967" s="10">
        <v>66.06</v>
      </c>
      <c r="G967" s="12">
        <v>44862</v>
      </c>
      <c r="H967" s="10">
        <v>28.65</v>
      </c>
      <c r="I967" s="12">
        <v>44862</v>
      </c>
      <c r="J967" s="10">
        <v>25.85</v>
      </c>
      <c r="K967" s="12">
        <v>44862</v>
      </c>
      <c r="L967" s="10">
        <v>18.68</v>
      </c>
      <c r="M967" s="12">
        <v>44862</v>
      </c>
      <c r="N967" s="10">
        <v>19.09</v>
      </c>
      <c r="O967" s="12">
        <v>44862</v>
      </c>
      <c r="P967" s="10">
        <v>15.95</v>
      </c>
      <c r="Q967" s="12">
        <v>44862</v>
      </c>
      <c r="R967" s="10">
        <v>25.59</v>
      </c>
      <c r="S967" s="12">
        <v>44862</v>
      </c>
      <c r="T967" s="10">
        <v>10.09</v>
      </c>
      <c r="U967" s="109">
        <v>44866</v>
      </c>
      <c r="V967" s="10">
        <v>10.58</v>
      </c>
      <c r="Y967" s="3"/>
    </row>
    <row r="968" spans="1:25">
      <c r="A968" s="12">
        <v>44865</v>
      </c>
      <c r="B968" s="10">
        <v>27.09</v>
      </c>
      <c r="C968" s="12">
        <v>44865</v>
      </c>
      <c r="D968" s="10">
        <v>29.87</v>
      </c>
      <c r="E968" s="12">
        <v>44865</v>
      </c>
      <c r="F968" s="10">
        <v>65.599999999999994</v>
      </c>
      <c r="G968" s="12">
        <v>44865</v>
      </c>
      <c r="H968" s="10">
        <v>28.43</v>
      </c>
      <c r="I968" s="12">
        <v>44865</v>
      </c>
      <c r="J968" s="10">
        <v>25.88</v>
      </c>
      <c r="K968" s="12">
        <v>44865</v>
      </c>
      <c r="L968" s="10">
        <v>18.629000000000001</v>
      </c>
      <c r="M968" s="12">
        <v>44865</v>
      </c>
      <c r="N968" s="10">
        <v>18.989799999999999</v>
      </c>
      <c r="O968" s="12">
        <v>44865</v>
      </c>
      <c r="P968" s="10">
        <v>15.676</v>
      </c>
      <c r="Q968" s="12">
        <v>44865</v>
      </c>
      <c r="R968" s="10">
        <v>25.57</v>
      </c>
      <c r="S968" s="12">
        <v>44865</v>
      </c>
      <c r="T968" s="10">
        <v>10.050000000000001</v>
      </c>
      <c r="U968" s="109">
        <v>44867</v>
      </c>
      <c r="V968" s="10">
        <v>10.58</v>
      </c>
      <c r="Y968" s="3"/>
    </row>
    <row r="969" spans="1:25">
      <c r="A969" s="12">
        <v>44866</v>
      </c>
      <c r="B969" s="10">
        <v>27.19</v>
      </c>
      <c r="C969" s="12">
        <v>44866</v>
      </c>
      <c r="D969" s="10">
        <v>29.976199999999999</v>
      </c>
      <c r="E969" s="12">
        <v>44866</v>
      </c>
      <c r="F969" s="10">
        <v>65.41</v>
      </c>
      <c r="G969" s="12">
        <v>44866</v>
      </c>
      <c r="H969" s="10">
        <v>28.66</v>
      </c>
      <c r="I969" s="12">
        <v>44866</v>
      </c>
      <c r="J969" s="10">
        <v>26.32</v>
      </c>
      <c r="K969" s="12">
        <v>44866</v>
      </c>
      <c r="L969" s="10">
        <v>18.7</v>
      </c>
      <c r="M969" s="12">
        <v>44866</v>
      </c>
      <c r="N969" s="10">
        <v>19.14</v>
      </c>
      <c r="O969" s="12">
        <v>44866</v>
      </c>
      <c r="P969" s="10">
        <v>15.68</v>
      </c>
      <c r="Q969" s="12">
        <v>44866</v>
      </c>
      <c r="R969" s="10">
        <v>25.58</v>
      </c>
      <c r="S969" s="12">
        <v>44866</v>
      </c>
      <c r="T969" s="10">
        <v>10.09</v>
      </c>
      <c r="U969" s="109">
        <v>44868</v>
      </c>
      <c r="V969" s="10">
        <v>10.6</v>
      </c>
      <c r="Y969" s="3"/>
    </row>
    <row r="970" spans="1:25">
      <c r="A970" s="12">
        <v>44867</v>
      </c>
      <c r="B970" s="10">
        <v>27.02</v>
      </c>
      <c r="C970" s="12">
        <v>44867</v>
      </c>
      <c r="D970" s="10">
        <v>29.660799999999998</v>
      </c>
      <c r="E970" s="12">
        <v>44867</v>
      </c>
      <c r="F970" s="10">
        <v>64.099999999999994</v>
      </c>
      <c r="G970" s="12">
        <v>44867</v>
      </c>
      <c r="H970" s="10">
        <v>28.4</v>
      </c>
      <c r="I970" s="12">
        <v>44867</v>
      </c>
      <c r="J970" s="10">
        <v>26.24</v>
      </c>
      <c r="K970" s="12">
        <v>44867</v>
      </c>
      <c r="L970" s="10">
        <v>18.600000000000001</v>
      </c>
      <c r="M970" s="12">
        <v>44867</v>
      </c>
      <c r="N970" s="10">
        <v>19.04</v>
      </c>
      <c r="O970" s="12">
        <v>44867</v>
      </c>
      <c r="P970" s="10">
        <v>15.68</v>
      </c>
      <c r="Q970" s="12">
        <v>44867</v>
      </c>
      <c r="R970" s="10">
        <v>25.53</v>
      </c>
      <c r="S970" s="12">
        <v>44867</v>
      </c>
      <c r="T970" s="10">
        <v>10.050000000000001</v>
      </c>
      <c r="U970" s="109">
        <v>44869</v>
      </c>
      <c r="V970" s="10">
        <v>10.74</v>
      </c>
      <c r="Y970" s="3"/>
    </row>
    <row r="971" spans="1:25">
      <c r="A971" s="12">
        <v>44868</v>
      </c>
      <c r="B971" s="10">
        <v>26.85</v>
      </c>
      <c r="C971" s="12">
        <v>44868</v>
      </c>
      <c r="D971" s="10">
        <v>29.61</v>
      </c>
      <c r="E971" s="12">
        <v>44868</v>
      </c>
      <c r="F971" s="10">
        <v>63.64</v>
      </c>
      <c r="G971" s="12">
        <v>44868</v>
      </c>
      <c r="H971" s="10">
        <v>28.24</v>
      </c>
      <c r="I971" s="12">
        <v>44868</v>
      </c>
      <c r="J971" s="10">
        <v>26.47</v>
      </c>
      <c r="K971" s="12">
        <v>44868</v>
      </c>
      <c r="L971" s="10">
        <v>18.489999999999998</v>
      </c>
      <c r="M971" s="12">
        <v>44868</v>
      </c>
      <c r="N971" s="10">
        <v>18.96</v>
      </c>
      <c r="O971" s="12">
        <v>44868</v>
      </c>
      <c r="P971" s="10">
        <v>15.58</v>
      </c>
      <c r="Q971" s="12">
        <v>44868</v>
      </c>
      <c r="R971" s="10">
        <v>25.48</v>
      </c>
      <c r="S971" s="12">
        <v>44868</v>
      </c>
      <c r="T971" s="10">
        <v>9.99</v>
      </c>
      <c r="U971" s="109">
        <v>44872</v>
      </c>
      <c r="V971" s="10">
        <v>10.8</v>
      </c>
      <c r="Y971" s="3"/>
    </row>
    <row r="972" spans="1:25">
      <c r="A972" s="12">
        <v>44869</v>
      </c>
      <c r="B972" s="10">
        <v>26.69</v>
      </c>
      <c r="C972" s="12">
        <v>44869</v>
      </c>
      <c r="D972" s="10">
        <v>29.89</v>
      </c>
      <c r="E972" s="12">
        <v>44869</v>
      </c>
      <c r="F972" s="10">
        <v>63.22</v>
      </c>
      <c r="G972" s="12">
        <v>44869</v>
      </c>
      <c r="H972" s="10">
        <v>28.77</v>
      </c>
      <c r="I972" s="12">
        <v>44869</v>
      </c>
      <c r="J972" s="10">
        <v>27.03</v>
      </c>
      <c r="K972" s="12">
        <v>44869</v>
      </c>
      <c r="L972" s="10">
        <v>18.41</v>
      </c>
      <c r="M972" s="12">
        <v>44869</v>
      </c>
      <c r="N972" s="10">
        <v>19.010000000000002</v>
      </c>
      <c r="O972" s="12">
        <v>44869</v>
      </c>
      <c r="P972" s="10">
        <v>15.69</v>
      </c>
      <c r="Q972" s="12">
        <v>44869</v>
      </c>
      <c r="R972" s="10">
        <v>25.41</v>
      </c>
      <c r="S972" s="12">
        <v>44869</v>
      </c>
      <c r="T972" s="10">
        <v>9.92</v>
      </c>
      <c r="U972" s="109">
        <v>44873</v>
      </c>
      <c r="V972" s="10">
        <v>10.81</v>
      </c>
      <c r="Y972" s="3"/>
    </row>
    <row r="973" spans="1:25">
      <c r="A973" s="12">
        <v>44872</v>
      </c>
      <c r="B973" s="10">
        <v>26.48</v>
      </c>
      <c r="C973" s="12">
        <v>44872</v>
      </c>
      <c r="D973" s="10">
        <v>29.99</v>
      </c>
      <c r="E973" s="12">
        <v>44872</v>
      </c>
      <c r="F973" s="10">
        <v>63.94</v>
      </c>
      <c r="G973" s="12">
        <v>44872</v>
      </c>
      <c r="H973" s="10">
        <v>28.91</v>
      </c>
      <c r="I973" s="12">
        <v>44872</v>
      </c>
      <c r="J973" s="10">
        <v>27.06</v>
      </c>
      <c r="K973" s="12">
        <v>44872</v>
      </c>
      <c r="L973" s="10">
        <v>18.37</v>
      </c>
      <c r="M973" s="12">
        <v>44872</v>
      </c>
      <c r="N973" s="10">
        <v>18.93</v>
      </c>
      <c r="O973" s="12">
        <v>44872</v>
      </c>
      <c r="P973" s="10">
        <v>15.54</v>
      </c>
      <c r="Q973" s="12">
        <v>44872</v>
      </c>
      <c r="R973" s="10">
        <v>25.37</v>
      </c>
      <c r="S973" s="12">
        <v>44872</v>
      </c>
      <c r="T973" s="10">
        <v>9.85</v>
      </c>
      <c r="U973" s="109">
        <v>44874</v>
      </c>
      <c r="V973" s="10">
        <v>10.73</v>
      </c>
      <c r="Y973" s="3"/>
    </row>
    <row r="974" spans="1:25">
      <c r="A974" s="12">
        <v>44873</v>
      </c>
      <c r="B974" s="10">
        <v>26.71</v>
      </c>
      <c r="C974" s="12">
        <v>44873</v>
      </c>
      <c r="D974" s="10">
        <v>30.19</v>
      </c>
      <c r="E974" s="12">
        <v>44873</v>
      </c>
      <c r="F974" s="10">
        <v>64</v>
      </c>
      <c r="G974" s="12">
        <v>44873</v>
      </c>
      <c r="H974" s="10">
        <v>29.13</v>
      </c>
      <c r="I974" s="12">
        <v>44873</v>
      </c>
      <c r="J974" s="10">
        <v>27.16</v>
      </c>
      <c r="K974" s="12">
        <v>44873</v>
      </c>
      <c r="L974" s="10">
        <v>18.399999999999999</v>
      </c>
      <c r="M974" s="12">
        <v>44873</v>
      </c>
      <c r="N974" s="10">
        <v>19.02</v>
      </c>
      <c r="O974" s="12">
        <v>44873</v>
      </c>
      <c r="P974" s="10">
        <v>15.64</v>
      </c>
      <c r="Q974" s="12">
        <v>44873</v>
      </c>
      <c r="R974" s="10">
        <v>25.44</v>
      </c>
      <c r="S974" s="12">
        <v>44873</v>
      </c>
      <c r="T974" s="10">
        <v>9.92</v>
      </c>
      <c r="U974" s="109">
        <v>44875</v>
      </c>
      <c r="V974" s="10">
        <v>10.75</v>
      </c>
      <c r="Y974" s="3"/>
    </row>
    <row r="975" spans="1:25">
      <c r="A975" s="12">
        <v>44874</v>
      </c>
      <c r="B975" s="10">
        <v>26.77</v>
      </c>
      <c r="C975" s="12">
        <v>44874</v>
      </c>
      <c r="D975" s="10">
        <v>29.76</v>
      </c>
      <c r="E975" s="12">
        <v>44874</v>
      </c>
      <c r="F975" s="10">
        <v>63.17</v>
      </c>
      <c r="G975" s="12">
        <v>44874</v>
      </c>
      <c r="H975" s="10">
        <v>28.89</v>
      </c>
      <c r="I975" s="12">
        <v>44874</v>
      </c>
      <c r="J975" s="10">
        <v>26.86</v>
      </c>
      <c r="K975" s="12">
        <v>44874</v>
      </c>
      <c r="L975" s="10">
        <v>18.489999999999998</v>
      </c>
      <c r="M975" s="12">
        <v>44874</v>
      </c>
      <c r="N975" s="10">
        <v>18.97</v>
      </c>
      <c r="O975" s="12">
        <v>44874</v>
      </c>
      <c r="P975" s="10">
        <v>15.4</v>
      </c>
      <c r="Q975" s="12">
        <v>44874</v>
      </c>
      <c r="R975" s="10">
        <v>25.48</v>
      </c>
      <c r="S975" s="12">
        <v>44874</v>
      </c>
      <c r="T975" s="10">
        <v>9.9600000000000009</v>
      </c>
      <c r="U975" s="109">
        <v>44876</v>
      </c>
      <c r="V975" s="10">
        <v>11</v>
      </c>
      <c r="Y975" s="3"/>
    </row>
    <row r="976" spans="1:25">
      <c r="A976" s="12">
        <v>44875</v>
      </c>
      <c r="B976" s="10">
        <v>27.37</v>
      </c>
      <c r="C976" s="12">
        <v>44875</v>
      </c>
      <c r="D976" s="10">
        <v>30.74</v>
      </c>
      <c r="E976" s="12">
        <v>44875</v>
      </c>
      <c r="F976" s="10">
        <v>65.599999999999994</v>
      </c>
      <c r="G976" s="12">
        <v>44875</v>
      </c>
      <c r="H976" s="10">
        <v>30.04</v>
      </c>
      <c r="I976" s="12">
        <v>44875</v>
      </c>
      <c r="J976" s="10">
        <v>27.44</v>
      </c>
      <c r="K976" s="12">
        <v>44875</v>
      </c>
      <c r="L976" s="10">
        <v>18.89</v>
      </c>
      <c r="M976" s="12">
        <v>44875</v>
      </c>
      <c r="N976" s="10">
        <v>19.579999999999998</v>
      </c>
      <c r="O976" s="12">
        <v>44875</v>
      </c>
      <c r="P976" s="10">
        <v>15.79</v>
      </c>
      <c r="Q976" s="12">
        <v>44875</v>
      </c>
      <c r="R976" s="10">
        <v>25.71</v>
      </c>
      <c r="S976" s="12">
        <v>44875</v>
      </c>
      <c r="T976" s="10">
        <v>10.14</v>
      </c>
      <c r="U976" s="109">
        <v>44879</v>
      </c>
      <c r="V976" s="10">
        <v>11.03</v>
      </c>
      <c r="Y976" s="3"/>
    </row>
    <row r="977" spans="1:25">
      <c r="A977" s="12">
        <v>44876</v>
      </c>
      <c r="B977" s="10">
        <v>27.33</v>
      </c>
      <c r="C977" s="12">
        <v>44876</v>
      </c>
      <c r="D977" s="10">
        <v>30.87</v>
      </c>
      <c r="E977" s="12">
        <v>44876</v>
      </c>
      <c r="F977" s="10">
        <v>65.930000000000007</v>
      </c>
      <c r="G977" s="12">
        <v>44876</v>
      </c>
      <c r="H977" s="10">
        <v>30.52</v>
      </c>
      <c r="I977" s="12">
        <v>44876</v>
      </c>
      <c r="J977" s="10">
        <v>28.03</v>
      </c>
      <c r="K977" s="12">
        <v>44876</v>
      </c>
      <c r="L977" s="10">
        <v>18.850000000000001</v>
      </c>
      <c r="M977" s="12">
        <v>44876</v>
      </c>
      <c r="N977" s="10">
        <v>19.61</v>
      </c>
      <c r="O977" s="12">
        <v>44876</v>
      </c>
      <c r="P977" s="10">
        <v>15.92</v>
      </c>
      <c r="Q977" s="12">
        <v>44876</v>
      </c>
      <c r="R977" s="10">
        <v>25.7</v>
      </c>
      <c r="S977" s="12">
        <v>44876</v>
      </c>
      <c r="T977" s="10">
        <v>10.130000000000001</v>
      </c>
      <c r="U977" s="109">
        <v>44880</v>
      </c>
      <c r="V977" s="10">
        <v>11.23</v>
      </c>
      <c r="Y977" s="3"/>
    </row>
    <row r="978" spans="1:25">
      <c r="A978" s="12">
        <v>44879</v>
      </c>
      <c r="B978" s="10">
        <v>27.32</v>
      </c>
      <c r="C978" s="12">
        <v>44879</v>
      </c>
      <c r="D978" s="10">
        <v>30.63</v>
      </c>
      <c r="E978" s="12">
        <v>44879</v>
      </c>
      <c r="F978" s="10">
        <v>65.59</v>
      </c>
      <c r="G978" s="12">
        <v>44879</v>
      </c>
      <c r="H978" s="10">
        <v>30.33</v>
      </c>
      <c r="I978" s="12">
        <v>44879</v>
      </c>
      <c r="J978" s="10">
        <v>27.99</v>
      </c>
      <c r="K978" s="12">
        <v>44879</v>
      </c>
      <c r="L978" s="10">
        <v>18.79</v>
      </c>
      <c r="M978" s="12">
        <v>44879</v>
      </c>
      <c r="N978" s="10">
        <v>19.579999999999998</v>
      </c>
      <c r="O978" s="12">
        <v>44879</v>
      </c>
      <c r="P978" s="10">
        <v>15.88</v>
      </c>
      <c r="Q978" s="12">
        <v>44879</v>
      </c>
      <c r="R978" s="10">
        <v>25.65</v>
      </c>
      <c r="S978" s="12">
        <v>44879</v>
      </c>
      <c r="T978" s="10">
        <v>10.130000000000001</v>
      </c>
      <c r="U978" s="109">
        <v>44881</v>
      </c>
      <c r="V978" s="10">
        <v>11.14</v>
      </c>
      <c r="Y978" s="3"/>
    </row>
    <row r="979" spans="1:25">
      <c r="A979" s="12">
        <v>44880</v>
      </c>
      <c r="B979" s="10">
        <v>27.38</v>
      </c>
      <c r="C979" s="12">
        <v>44880</v>
      </c>
      <c r="D979" s="10">
        <v>30.74</v>
      </c>
      <c r="E979" s="12">
        <v>44880</v>
      </c>
      <c r="F979" s="10">
        <v>66.040000000000006</v>
      </c>
      <c r="G979" s="12">
        <v>44880</v>
      </c>
      <c r="H979" s="10">
        <v>30.46</v>
      </c>
      <c r="I979" s="12">
        <v>44880</v>
      </c>
      <c r="J979" s="10">
        <v>28.56</v>
      </c>
      <c r="K979" s="12">
        <v>44880</v>
      </c>
      <c r="L979" s="10">
        <v>18.84</v>
      </c>
      <c r="M979" s="12">
        <v>44880</v>
      </c>
      <c r="N979" s="10">
        <v>19.79</v>
      </c>
      <c r="O979" s="12">
        <v>44880</v>
      </c>
      <c r="P979" s="10">
        <v>16.03</v>
      </c>
      <c r="Q979" s="12">
        <v>44880</v>
      </c>
      <c r="R979" s="10">
        <v>25.68</v>
      </c>
      <c r="S979" s="12">
        <v>44880</v>
      </c>
      <c r="T979" s="10">
        <v>10.16</v>
      </c>
      <c r="U979" s="109">
        <v>44882</v>
      </c>
      <c r="V979" s="10">
        <v>11.07</v>
      </c>
      <c r="Y979" s="3"/>
    </row>
    <row r="980" spans="1:25">
      <c r="A980" s="12">
        <v>44881</v>
      </c>
      <c r="B980" s="10">
        <v>27.5</v>
      </c>
      <c r="C980" s="12">
        <v>44881</v>
      </c>
      <c r="D980" s="10">
        <v>30.75</v>
      </c>
      <c r="E980" s="12">
        <v>44881</v>
      </c>
      <c r="F980" s="10">
        <v>65.73</v>
      </c>
      <c r="G980" s="12">
        <v>44881</v>
      </c>
      <c r="H980" s="10">
        <v>30.45</v>
      </c>
      <c r="I980" s="12">
        <v>44881</v>
      </c>
      <c r="J980" s="10">
        <v>28.27</v>
      </c>
      <c r="K980" s="12">
        <v>44881</v>
      </c>
      <c r="L980" s="10">
        <v>18.920000000000002</v>
      </c>
      <c r="M980" s="12">
        <v>44881</v>
      </c>
      <c r="N980" s="10">
        <v>19.95</v>
      </c>
      <c r="O980" s="12">
        <v>44881</v>
      </c>
      <c r="P980" s="10">
        <v>15.94</v>
      </c>
      <c r="Q980" s="12">
        <v>44881</v>
      </c>
      <c r="R980" s="10">
        <v>25.69</v>
      </c>
      <c r="S980" s="12">
        <v>44881</v>
      </c>
      <c r="T980" s="10">
        <v>10.23</v>
      </c>
      <c r="U980" s="109">
        <v>44883</v>
      </c>
      <c r="V980" s="10">
        <v>11.12</v>
      </c>
      <c r="Y980" s="3"/>
    </row>
    <row r="981" spans="1:25">
      <c r="A981" s="12">
        <v>44882</v>
      </c>
      <c r="B981" s="10">
        <v>27.43</v>
      </c>
      <c r="C981" s="12">
        <v>44882</v>
      </c>
      <c r="D981" s="10">
        <v>30.67</v>
      </c>
      <c r="E981" s="12">
        <v>44882</v>
      </c>
      <c r="F981" s="10">
        <v>65.489999999999995</v>
      </c>
      <c r="G981" s="12">
        <v>44882</v>
      </c>
      <c r="H981" s="10">
        <v>30.44</v>
      </c>
      <c r="I981" s="12">
        <v>44882</v>
      </c>
      <c r="J981" s="10">
        <v>28.24</v>
      </c>
      <c r="K981" s="12">
        <v>44882</v>
      </c>
      <c r="L981" s="10">
        <v>18.84</v>
      </c>
      <c r="M981" s="12">
        <v>44882</v>
      </c>
      <c r="N981" s="10">
        <v>19.86</v>
      </c>
      <c r="O981" s="12">
        <v>44882</v>
      </c>
      <c r="P981" s="10">
        <v>15.93</v>
      </c>
      <c r="Q981" s="12">
        <v>44882</v>
      </c>
      <c r="R981" s="10">
        <v>25.65</v>
      </c>
      <c r="S981" s="12">
        <v>44882</v>
      </c>
      <c r="T981" s="10">
        <v>10.18</v>
      </c>
      <c r="U981" s="109">
        <v>44886</v>
      </c>
      <c r="V981" s="10">
        <v>11.06</v>
      </c>
      <c r="Y981" s="3"/>
    </row>
    <row r="982" spans="1:25">
      <c r="A982" s="12">
        <v>44883</v>
      </c>
      <c r="B982" s="10">
        <v>27.4</v>
      </c>
      <c r="C982" s="12">
        <v>44883</v>
      </c>
      <c r="D982" s="10">
        <v>30.82</v>
      </c>
      <c r="E982" s="12">
        <v>44883</v>
      </c>
      <c r="F982" s="10">
        <v>66.150000000000006</v>
      </c>
      <c r="G982" s="12">
        <v>44883</v>
      </c>
      <c r="H982" s="10">
        <v>30.64</v>
      </c>
      <c r="I982" s="12">
        <v>44883</v>
      </c>
      <c r="J982" s="10">
        <v>28.18</v>
      </c>
      <c r="K982" s="12">
        <v>44883</v>
      </c>
      <c r="L982" s="10">
        <v>18.82</v>
      </c>
      <c r="M982" s="12">
        <v>44883</v>
      </c>
      <c r="N982" s="10">
        <v>19.86</v>
      </c>
      <c r="O982" s="12">
        <v>44883</v>
      </c>
      <c r="P982" s="10">
        <v>15.9</v>
      </c>
      <c r="Q982" s="12">
        <v>44883</v>
      </c>
      <c r="R982" s="10">
        <v>25.64</v>
      </c>
      <c r="S982" s="12">
        <v>44883</v>
      </c>
      <c r="T982" s="10">
        <v>10.17</v>
      </c>
      <c r="U982" s="109">
        <v>44887</v>
      </c>
      <c r="V982" s="10">
        <v>11.01</v>
      </c>
      <c r="Y982" s="3"/>
    </row>
    <row r="983" spans="1:25">
      <c r="A983" s="12">
        <v>44886</v>
      </c>
      <c r="B983" s="10">
        <v>27.43</v>
      </c>
      <c r="C983" s="12">
        <v>44886</v>
      </c>
      <c r="D983" s="10">
        <v>30.59</v>
      </c>
      <c r="E983" s="12">
        <v>44886</v>
      </c>
      <c r="F983" s="10">
        <v>66.23</v>
      </c>
      <c r="G983" s="12">
        <v>44886</v>
      </c>
      <c r="H983" s="10">
        <v>30.56</v>
      </c>
      <c r="I983" s="12">
        <v>44886</v>
      </c>
      <c r="J983" s="10">
        <v>27.99</v>
      </c>
      <c r="K983" s="12">
        <v>44886</v>
      </c>
      <c r="L983" s="10">
        <v>18.87</v>
      </c>
      <c r="M983" s="12">
        <v>44886</v>
      </c>
      <c r="N983" s="10">
        <v>19.77</v>
      </c>
      <c r="O983" s="12">
        <v>44886</v>
      </c>
      <c r="P983" s="10">
        <v>15.84</v>
      </c>
      <c r="Q983" s="12">
        <v>44886</v>
      </c>
      <c r="R983" s="10">
        <v>25.61</v>
      </c>
      <c r="S983" s="12">
        <v>44886</v>
      </c>
      <c r="T983" s="10">
        <v>10.210000000000001</v>
      </c>
      <c r="U983" s="109">
        <v>44888</v>
      </c>
      <c r="V983" s="10">
        <v>11.03</v>
      </c>
      <c r="Y983" s="3"/>
    </row>
    <row r="984" spans="1:25">
      <c r="A984" s="12">
        <v>44887</v>
      </c>
      <c r="B984" s="10">
        <v>27.56</v>
      </c>
      <c r="C984" s="12">
        <v>44887</v>
      </c>
      <c r="D984" s="10">
        <v>30.94</v>
      </c>
      <c r="E984" s="12">
        <v>44887</v>
      </c>
      <c r="F984" s="10">
        <v>66.739999999999995</v>
      </c>
      <c r="G984" s="12">
        <v>44887</v>
      </c>
      <c r="H984" s="10">
        <v>30.82</v>
      </c>
      <c r="I984" s="12">
        <v>44887</v>
      </c>
      <c r="J984" s="10">
        <v>27.89</v>
      </c>
      <c r="K984" s="12">
        <v>44887</v>
      </c>
      <c r="L984" s="10">
        <v>18.899999999999999</v>
      </c>
      <c r="M984" s="12">
        <v>44887</v>
      </c>
      <c r="N984" s="10">
        <v>19.96</v>
      </c>
      <c r="O984" s="12">
        <v>44887</v>
      </c>
      <c r="P984" s="10">
        <v>16.010000000000002</v>
      </c>
      <c r="Q984" s="12">
        <v>44887</v>
      </c>
      <c r="R984" s="10">
        <v>25.65</v>
      </c>
      <c r="S984" s="12">
        <v>44887</v>
      </c>
      <c r="T984" s="10">
        <v>10.26</v>
      </c>
      <c r="U984" s="109">
        <v>44889</v>
      </c>
      <c r="V984" s="10">
        <v>11.12</v>
      </c>
      <c r="Y984" s="3"/>
    </row>
    <row r="985" spans="1:25">
      <c r="A985" s="12">
        <v>44888</v>
      </c>
      <c r="B985" s="10">
        <v>27.74</v>
      </c>
      <c r="C985" s="12">
        <v>44888</v>
      </c>
      <c r="D985" s="10">
        <v>31.05</v>
      </c>
      <c r="E985" s="12">
        <v>44888</v>
      </c>
      <c r="F985" s="10">
        <v>66.97</v>
      </c>
      <c r="G985" s="12">
        <v>44888</v>
      </c>
      <c r="H985" s="10">
        <v>30.630299999999998</v>
      </c>
      <c r="I985" s="12">
        <v>44888</v>
      </c>
      <c r="J985" s="10">
        <v>28.08</v>
      </c>
      <c r="K985" s="12">
        <v>44888</v>
      </c>
      <c r="L985" s="10">
        <v>19.059999999999999</v>
      </c>
      <c r="M985" s="12">
        <v>44888</v>
      </c>
      <c r="N985" s="10">
        <v>20.11</v>
      </c>
      <c r="O985" s="12">
        <v>44888</v>
      </c>
      <c r="P985" s="10">
        <v>16.059999999999999</v>
      </c>
      <c r="Q985" s="12">
        <v>44888</v>
      </c>
      <c r="R985" s="10">
        <v>25.67</v>
      </c>
      <c r="S985" s="12">
        <v>44888</v>
      </c>
      <c r="T985" s="10">
        <v>10.32</v>
      </c>
      <c r="U985" s="109">
        <v>44890</v>
      </c>
      <c r="V985" s="10">
        <v>11.02</v>
      </c>
      <c r="Y985" s="3"/>
    </row>
    <row r="986" spans="1:25">
      <c r="A986" s="12">
        <v>44889</v>
      </c>
      <c r="B986" s="10">
        <v>27.85</v>
      </c>
      <c r="C986" s="12">
        <v>44889</v>
      </c>
      <c r="D986" s="10">
        <v>31.12</v>
      </c>
      <c r="E986" s="12">
        <v>44889</v>
      </c>
      <c r="F986" s="10">
        <v>67</v>
      </c>
      <c r="G986" s="12">
        <v>44889</v>
      </c>
      <c r="H986" s="10">
        <v>31.23</v>
      </c>
      <c r="I986" s="12">
        <v>44889</v>
      </c>
      <c r="J986" s="10">
        <v>28.31</v>
      </c>
      <c r="K986" s="12">
        <v>44889</v>
      </c>
      <c r="L986" s="10">
        <v>19.09</v>
      </c>
      <c r="M986" s="12">
        <v>44889</v>
      </c>
      <c r="N986" s="10">
        <v>20.29</v>
      </c>
      <c r="O986" s="12">
        <v>44889</v>
      </c>
      <c r="P986" s="10">
        <v>15.99</v>
      </c>
      <c r="Q986" s="12">
        <v>44889</v>
      </c>
      <c r="R986" s="10">
        <v>25.72</v>
      </c>
      <c r="S986" s="12">
        <v>44889</v>
      </c>
      <c r="T986" s="10">
        <v>10.35</v>
      </c>
      <c r="U986" s="109">
        <v>44893</v>
      </c>
      <c r="V986" s="10">
        <v>11.04</v>
      </c>
      <c r="Y986" s="3"/>
    </row>
    <row r="987" spans="1:25">
      <c r="A987" s="12">
        <v>44890</v>
      </c>
      <c r="B987" s="10">
        <v>27.91</v>
      </c>
      <c r="C987" s="12">
        <v>44890</v>
      </c>
      <c r="D987" s="10">
        <v>31.184999999999999</v>
      </c>
      <c r="E987" s="12">
        <v>44890</v>
      </c>
      <c r="F987" s="10">
        <v>67.19</v>
      </c>
      <c r="G987" s="12">
        <v>44890</v>
      </c>
      <c r="H987" s="10">
        <v>31.56</v>
      </c>
      <c r="I987" s="12">
        <v>44890</v>
      </c>
      <c r="J987" s="10">
        <v>27.93</v>
      </c>
      <c r="K987" s="12">
        <v>44890</v>
      </c>
      <c r="L987" s="10">
        <v>19.16</v>
      </c>
      <c r="M987" s="12">
        <v>44890</v>
      </c>
      <c r="N987" s="10">
        <v>20.21</v>
      </c>
      <c r="O987" s="12">
        <v>44890</v>
      </c>
      <c r="P987" s="10">
        <v>15.92</v>
      </c>
      <c r="Q987" s="12">
        <v>44890</v>
      </c>
      <c r="R987" s="10">
        <v>25.72</v>
      </c>
      <c r="S987" s="12">
        <v>44890</v>
      </c>
      <c r="T987" s="10">
        <v>10.36</v>
      </c>
      <c r="U987" s="109">
        <v>44894</v>
      </c>
      <c r="V987" s="10">
        <v>11.32</v>
      </c>
      <c r="Y987" s="3"/>
    </row>
    <row r="988" spans="1:25">
      <c r="A988" s="12">
        <v>44893</v>
      </c>
      <c r="B988" s="10">
        <v>27.83</v>
      </c>
      <c r="C988" s="12">
        <v>44893</v>
      </c>
      <c r="D988" s="10">
        <v>30.97</v>
      </c>
      <c r="E988" s="12">
        <v>44893</v>
      </c>
      <c r="F988" s="10">
        <v>66.73</v>
      </c>
      <c r="G988" s="12">
        <v>44893</v>
      </c>
      <c r="H988" s="10">
        <v>31.13</v>
      </c>
      <c r="I988" s="12">
        <v>44893</v>
      </c>
      <c r="J988" s="10">
        <v>28.13</v>
      </c>
      <c r="K988" s="12">
        <v>44893</v>
      </c>
      <c r="L988" s="10">
        <v>19.170000000000002</v>
      </c>
      <c r="M988" s="12">
        <v>44893</v>
      </c>
      <c r="N988" s="10">
        <v>20.04</v>
      </c>
      <c r="O988" s="12">
        <v>44893</v>
      </c>
      <c r="P988" s="10">
        <v>15.83</v>
      </c>
      <c r="Q988" s="12">
        <v>44893</v>
      </c>
      <c r="R988" s="10">
        <v>25.72</v>
      </c>
      <c r="S988" s="12">
        <v>44893</v>
      </c>
      <c r="T988" s="10">
        <v>10.35</v>
      </c>
      <c r="U988" s="109">
        <v>44895</v>
      </c>
      <c r="V988" s="10">
        <v>11.59</v>
      </c>
      <c r="Y988" s="3"/>
    </row>
    <row r="989" spans="1:25">
      <c r="A989" s="12">
        <v>44894</v>
      </c>
      <c r="B989" s="10">
        <v>27.73</v>
      </c>
      <c r="C989" s="12">
        <v>44894</v>
      </c>
      <c r="D989" s="10">
        <v>31.037700000000001</v>
      </c>
      <c r="E989" s="12">
        <v>44894</v>
      </c>
      <c r="F989" s="10">
        <v>67</v>
      </c>
      <c r="G989" s="12">
        <v>44894</v>
      </c>
      <c r="H989" s="10">
        <v>31.43</v>
      </c>
      <c r="I989" s="12">
        <v>44894</v>
      </c>
      <c r="J989" s="10">
        <v>28.9</v>
      </c>
      <c r="K989" s="12">
        <v>44894</v>
      </c>
      <c r="L989" s="10">
        <v>19.07</v>
      </c>
      <c r="M989" s="12">
        <v>44894</v>
      </c>
      <c r="N989" s="10">
        <v>19.93</v>
      </c>
      <c r="O989" s="12">
        <v>44894</v>
      </c>
      <c r="P989" s="10">
        <v>15.89</v>
      </c>
      <c r="Q989" s="12">
        <v>44894</v>
      </c>
      <c r="R989" s="10">
        <v>25.71</v>
      </c>
      <c r="S989" s="12">
        <v>44894</v>
      </c>
      <c r="T989" s="10">
        <v>10.32</v>
      </c>
      <c r="U989" s="109">
        <v>44896</v>
      </c>
      <c r="V989" s="10">
        <v>11.52</v>
      </c>
      <c r="Y989" s="3"/>
    </row>
    <row r="990" spans="1:25">
      <c r="A990" s="12">
        <v>44895</v>
      </c>
      <c r="B990" s="10">
        <v>27.78</v>
      </c>
      <c r="C990" s="12">
        <v>44895</v>
      </c>
      <c r="D990" s="10">
        <v>31.28</v>
      </c>
      <c r="E990" s="12">
        <v>44895</v>
      </c>
      <c r="F990" s="10">
        <v>68.39</v>
      </c>
      <c r="G990" s="12">
        <v>44895</v>
      </c>
      <c r="H990" s="10">
        <v>31.61</v>
      </c>
      <c r="I990" s="12">
        <v>44895</v>
      </c>
      <c r="J990" s="10">
        <v>29.45</v>
      </c>
      <c r="K990" s="12">
        <v>44895</v>
      </c>
      <c r="L990" s="10">
        <v>19.11</v>
      </c>
      <c r="M990" s="12">
        <v>44895</v>
      </c>
      <c r="N990" s="10">
        <v>20.149999999999999</v>
      </c>
      <c r="O990" s="12">
        <v>44895</v>
      </c>
      <c r="P990" s="10">
        <v>16.059999999999999</v>
      </c>
      <c r="Q990" s="12">
        <v>44895</v>
      </c>
      <c r="R990" s="10">
        <v>25.76</v>
      </c>
      <c r="S990" s="12">
        <v>44895</v>
      </c>
      <c r="T990" s="10">
        <v>10.32</v>
      </c>
      <c r="U990" s="109">
        <v>44897</v>
      </c>
      <c r="V990" s="10">
        <v>11.58</v>
      </c>
      <c r="Y990" s="3"/>
    </row>
    <row r="991" spans="1:25">
      <c r="A991" s="12">
        <v>44896</v>
      </c>
      <c r="B991" s="10">
        <v>28.14</v>
      </c>
      <c r="C991" s="12">
        <v>44896</v>
      </c>
      <c r="D991" s="10">
        <v>31.36</v>
      </c>
      <c r="E991" s="12">
        <v>44896</v>
      </c>
      <c r="F991" s="10">
        <v>68.3</v>
      </c>
      <c r="G991" s="12">
        <v>44896</v>
      </c>
      <c r="H991" s="10">
        <v>31.9</v>
      </c>
      <c r="I991" s="12">
        <v>44896</v>
      </c>
      <c r="J991" s="10">
        <v>29.34</v>
      </c>
      <c r="K991" s="12">
        <v>44896</v>
      </c>
      <c r="L991" s="10">
        <v>19.309999999999999</v>
      </c>
      <c r="M991" s="12">
        <v>44896</v>
      </c>
      <c r="N991" s="10">
        <v>20.399999999999999</v>
      </c>
      <c r="O991" s="12">
        <v>44896</v>
      </c>
      <c r="P991" s="10">
        <v>16.13</v>
      </c>
      <c r="Q991" s="12">
        <v>44896</v>
      </c>
      <c r="R991" s="10">
        <v>25.84</v>
      </c>
      <c r="S991" s="12">
        <v>44896</v>
      </c>
      <c r="T991" s="10">
        <v>10.44</v>
      </c>
      <c r="U991" s="109">
        <v>44900</v>
      </c>
      <c r="V991" s="10">
        <v>11.63</v>
      </c>
      <c r="Y991" s="3"/>
    </row>
    <row r="992" spans="1:25">
      <c r="A992" s="12">
        <v>44897</v>
      </c>
      <c r="B992" s="10">
        <v>28.23</v>
      </c>
      <c r="C992" s="12">
        <v>44897</v>
      </c>
      <c r="D992" s="10">
        <v>31.28</v>
      </c>
      <c r="E992" s="12">
        <v>44897</v>
      </c>
      <c r="F992" s="10">
        <v>68.349999999999994</v>
      </c>
      <c r="G992" s="12">
        <v>44897</v>
      </c>
      <c r="H992" s="10">
        <v>31.99</v>
      </c>
      <c r="I992" s="12">
        <v>44897</v>
      </c>
      <c r="J992" s="10">
        <v>29.52</v>
      </c>
      <c r="K992" s="12">
        <v>44897</v>
      </c>
      <c r="L992" s="10">
        <v>19.34</v>
      </c>
      <c r="M992" s="12">
        <v>44897</v>
      </c>
      <c r="N992" s="10">
        <v>20.48</v>
      </c>
      <c r="O992" s="12">
        <v>44897</v>
      </c>
      <c r="P992" s="10">
        <v>16.22</v>
      </c>
      <c r="Q992" s="12">
        <v>44897</v>
      </c>
      <c r="R992" s="10">
        <v>25.85</v>
      </c>
      <c r="S992" s="12">
        <v>44897</v>
      </c>
      <c r="T992" s="10">
        <v>10.49</v>
      </c>
      <c r="U992" s="109">
        <v>44901</v>
      </c>
      <c r="V992" s="10">
        <v>11.63</v>
      </c>
      <c r="Y992" s="3"/>
    </row>
    <row r="993" spans="1:25">
      <c r="A993" s="12">
        <v>44900</v>
      </c>
      <c r="B993" s="10">
        <v>28.07</v>
      </c>
      <c r="C993" s="12">
        <v>44900</v>
      </c>
      <c r="D993" s="10">
        <v>30.96</v>
      </c>
      <c r="E993" s="12">
        <v>44900</v>
      </c>
      <c r="F993" s="10">
        <v>67.849999999999994</v>
      </c>
      <c r="G993" s="12">
        <v>44900</v>
      </c>
      <c r="H993" s="10">
        <v>31.89</v>
      </c>
      <c r="I993" s="12">
        <v>44900</v>
      </c>
      <c r="J993" s="10">
        <v>29.46</v>
      </c>
      <c r="K993" s="12">
        <v>44900</v>
      </c>
      <c r="L993" s="10">
        <v>19.29</v>
      </c>
      <c r="M993" s="12">
        <v>44900</v>
      </c>
      <c r="N993" s="10">
        <v>20.34</v>
      </c>
      <c r="O993" s="12">
        <v>44900</v>
      </c>
      <c r="P993" s="10">
        <v>16.12</v>
      </c>
      <c r="Q993" s="12">
        <v>44900</v>
      </c>
      <c r="R993" s="10">
        <v>25.82</v>
      </c>
      <c r="S993" s="12">
        <v>44900</v>
      </c>
      <c r="T993" s="10">
        <v>10.45</v>
      </c>
      <c r="U993" s="109">
        <v>44902</v>
      </c>
      <c r="V993" s="10">
        <v>11.55</v>
      </c>
      <c r="Y993" s="3"/>
    </row>
    <row r="994" spans="1:25">
      <c r="A994" s="12">
        <v>44901</v>
      </c>
      <c r="B994" s="10">
        <v>28.24</v>
      </c>
      <c r="C994" s="12">
        <v>44901</v>
      </c>
      <c r="D994" s="10">
        <v>30.59</v>
      </c>
      <c r="E994" s="12">
        <v>44901</v>
      </c>
      <c r="F994" s="10">
        <v>67.06</v>
      </c>
      <c r="G994" s="12">
        <v>44901</v>
      </c>
      <c r="H994" s="10">
        <v>31.81</v>
      </c>
      <c r="I994" s="12">
        <v>44901</v>
      </c>
      <c r="J994" s="10">
        <v>29.56</v>
      </c>
      <c r="K994" s="12">
        <v>44901</v>
      </c>
      <c r="L994" s="10">
        <v>19.329999999999998</v>
      </c>
      <c r="M994" s="12">
        <v>44901</v>
      </c>
      <c r="N994" s="10">
        <v>20.41</v>
      </c>
      <c r="O994" s="12">
        <v>44901</v>
      </c>
      <c r="P994" s="10">
        <v>16</v>
      </c>
      <c r="Q994" s="12">
        <v>44901</v>
      </c>
      <c r="R994" s="10">
        <v>25.85</v>
      </c>
      <c r="S994" s="12">
        <v>44901</v>
      </c>
      <c r="T994" s="10">
        <v>10.5</v>
      </c>
      <c r="U994" s="109">
        <v>44903</v>
      </c>
      <c r="V994" s="10">
        <v>11.64</v>
      </c>
      <c r="Y994" s="3"/>
    </row>
    <row r="995" spans="1:25">
      <c r="A995" s="12">
        <v>44902</v>
      </c>
      <c r="B995" s="10">
        <v>28.31</v>
      </c>
      <c r="C995" s="12">
        <v>44902</v>
      </c>
      <c r="D995" s="10">
        <v>30.54</v>
      </c>
      <c r="E995" s="12">
        <v>44902</v>
      </c>
      <c r="F995" s="10">
        <v>67</v>
      </c>
      <c r="G995" s="12">
        <v>44902</v>
      </c>
      <c r="H995" s="10">
        <v>31.82</v>
      </c>
      <c r="I995" s="12">
        <v>44902</v>
      </c>
      <c r="J995" s="10">
        <v>29.37</v>
      </c>
      <c r="K995" s="12">
        <v>44902</v>
      </c>
      <c r="L995" s="10">
        <v>19.440000000000001</v>
      </c>
      <c r="M995" s="12">
        <v>44902</v>
      </c>
      <c r="N995" s="10">
        <v>20.62</v>
      </c>
      <c r="O995" s="12">
        <v>44902</v>
      </c>
      <c r="P995" s="10">
        <v>16.05</v>
      </c>
      <c r="Q995" s="12">
        <v>44902</v>
      </c>
      <c r="R995" s="10">
        <v>25.86</v>
      </c>
      <c r="S995" s="12">
        <v>44902</v>
      </c>
      <c r="T995" s="10">
        <v>10.53</v>
      </c>
      <c r="U995" s="109">
        <v>44904</v>
      </c>
      <c r="V995" s="10">
        <v>11.69</v>
      </c>
      <c r="Y995" s="3"/>
    </row>
    <row r="996" spans="1:25">
      <c r="A996" s="12">
        <v>44903</v>
      </c>
      <c r="B996" s="10">
        <v>28.29</v>
      </c>
      <c r="C996" s="12">
        <v>44903</v>
      </c>
      <c r="D996" s="10">
        <v>30.56</v>
      </c>
      <c r="E996" s="12">
        <v>44903</v>
      </c>
      <c r="F996" s="10">
        <v>67.14</v>
      </c>
      <c r="G996" s="12">
        <v>44903</v>
      </c>
      <c r="H996" s="10">
        <v>31.79</v>
      </c>
      <c r="I996" s="12">
        <v>44903</v>
      </c>
      <c r="J996" s="10">
        <v>29.56</v>
      </c>
      <c r="K996" s="12">
        <v>44903</v>
      </c>
      <c r="L996" s="10">
        <v>19.399999999999999</v>
      </c>
      <c r="M996" s="12">
        <v>44903</v>
      </c>
      <c r="N996" s="10">
        <v>20.58</v>
      </c>
      <c r="O996" s="12">
        <v>44903</v>
      </c>
      <c r="P996" s="10">
        <v>16.079999999999998</v>
      </c>
      <c r="Q996" s="12">
        <v>44903</v>
      </c>
      <c r="R996" s="10">
        <v>25.84</v>
      </c>
      <c r="S996" s="12">
        <v>44903</v>
      </c>
      <c r="T996" s="10">
        <v>10.51</v>
      </c>
      <c r="U996" s="109">
        <v>44907</v>
      </c>
      <c r="V996" s="10">
        <v>11.59</v>
      </c>
      <c r="Y996" s="3"/>
    </row>
    <row r="997" spans="1:25">
      <c r="A997" s="12">
        <v>44904</v>
      </c>
      <c r="B997" s="10">
        <v>28.15</v>
      </c>
      <c r="C997" s="12">
        <v>44904</v>
      </c>
      <c r="D997" s="10">
        <v>30.52</v>
      </c>
      <c r="E997" s="12">
        <v>44904</v>
      </c>
      <c r="F997" s="10">
        <v>66.95</v>
      </c>
      <c r="G997" s="12">
        <v>44904</v>
      </c>
      <c r="H997" s="10">
        <v>31.99</v>
      </c>
      <c r="I997" s="12">
        <v>44904</v>
      </c>
      <c r="J997" s="10">
        <v>29.53</v>
      </c>
      <c r="K997" s="12">
        <v>44904</v>
      </c>
      <c r="L997" s="10">
        <v>19.36</v>
      </c>
      <c r="M997" s="12">
        <v>44904</v>
      </c>
      <c r="N997" s="10">
        <v>20.440000000000001</v>
      </c>
      <c r="O997" s="12">
        <v>44904</v>
      </c>
      <c r="P997" s="10">
        <v>16.09</v>
      </c>
      <c r="Q997" s="12">
        <v>44904</v>
      </c>
      <c r="R997" s="10">
        <v>25.81</v>
      </c>
      <c r="S997" s="12">
        <v>44904</v>
      </c>
      <c r="T997" s="10">
        <v>10.46</v>
      </c>
      <c r="U997" s="109">
        <v>44908</v>
      </c>
      <c r="V997" s="10">
        <v>11.56</v>
      </c>
      <c r="Y997" s="3"/>
    </row>
    <row r="998" spans="1:25">
      <c r="A998" s="12">
        <v>44907</v>
      </c>
      <c r="B998" s="10">
        <v>28.04</v>
      </c>
      <c r="C998" s="12">
        <v>44907</v>
      </c>
      <c r="D998" s="10">
        <v>30.6006</v>
      </c>
      <c r="E998" s="12">
        <v>44907</v>
      </c>
      <c r="F998" s="10">
        <v>67.72</v>
      </c>
      <c r="G998" s="12">
        <v>44907</v>
      </c>
      <c r="H998" s="10">
        <v>32.020000000000003</v>
      </c>
      <c r="I998" s="12">
        <v>44907</v>
      </c>
      <c r="J998" s="10">
        <v>29.37</v>
      </c>
      <c r="K998" s="12">
        <v>44907</v>
      </c>
      <c r="L998" s="10">
        <v>19.309999999999999</v>
      </c>
      <c r="M998" s="12">
        <v>44907</v>
      </c>
      <c r="N998" s="10">
        <v>20.41</v>
      </c>
      <c r="O998" s="12">
        <v>44907</v>
      </c>
      <c r="P998" s="10">
        <v>16.11</v>
      </c>
      <c r="Q998" s="12">
        <v>44907</v>
      </c>
      <c r="R998" s="10">
        <v>25.82</v>
      </c>
      <c r="S998" s="12">
        <v>44907</v>
      </c>
      <c r="T998" s="10">
        <v>10.42</v>
      </c>
      <c r="U998" s="109">
        <v>44909</v>
      </c>
      <c r="V998" s="10">
        <v>11.58</v>
      </c>
      <c r="Y998" s="3"/>
    </row>
    <row r="999" spans="1:25">
      <c r="A999" s="12">
        <v>44908</v>
      </c>
      <c r="B999" s="10">
        <v>28.15</v>
      </c>
      <c r="C999" s="12">
        <v>44908</v>
      </c>
      <c r="D999" s="10">
        <v>30.54</v>
      </c>
      <c r="E999" s="12">
        <v>44908</v>
      </c>
      <c r="F999" s="10">
        <v>67.92</v>
      </c>
      <c r="G999" s="12">
        <v>44908</v>
      </c>
      <c r="H999" s="10">
        <v>32.33</v>
      </c>
      <c r="I999" s="12">
        <v>44908</v>
      </c>
      <c r="J999" s="10">
        <v>29.39</v>
      </c>
      <c r="K999" s="12">
        <v>44908</v>
      </c>
      <c r="L999" s="10">
        <v>19.41</v>
      </c>
      <c r="M999" s="12">
        <v>44908</v>
      </c>
      <c r="N999" s="10">
        <v>20.58</v>
      </c>
      <c r="O999" s="12">
        <v>44908</v>
      </c>
      <c r="P999" s="10">
        <v>16.3</v>
      </c>
      <c r="Q999" s="12">
        <v>44908</v>
      </c>
      <c r="R999" s="10">
        <v>25.91</v>
      </c>
      <c r="S999" s="12">
        <v>44908</v>
      </c>
      <c r="T999" s="10">
        <v>10.48</v>
      </c>
      <c r="U999" s="109">
        <v>44910</v>
      </c>
      <c r="V999" s="10">
        <v>11.43</v>
      </c>
      <c r="Y999" s="3"/>
    </row>
    <row r="1000" spans="1:25">
      <c r="A1000" s="12">
        <v>44909</v>
      </c>
      <c r="B1000" s="10">
        <v>28.22</v>
      </c>
      <c r="C1000" s="12">
        <v>44909</v>
      </c>
      <c r="D1000" s="10">
        <v>30.35</v>
      </c>
      <c r="E1000" s="12">
        <v>44909</v>
      </c>
      <c r="F1000" s="10">
        <v>67.569999999999993</v>
      </c>
      <c r="G1000" s="12">
        <v>44909</v>
      </c>
      <c r="H1000" s="10">
        <v>32.29</v>
      </c>
      <c r="I1000" s="12">
        <v>44909</v>
      </c>
      <c r="J1000" s="10">
        <v>29.38</v>
      </c>
      <c r="K1000" s="12">
        <v>44909</v>
      </c>
      <c r="L1000" s="10">
        <v>19.420000000000002</v>
      </c>
      <c r="M1000" s="12">
        <v>44909</v>
      </c>
      <c r="N1000" s="10">
        <v>20.59</v>
      </c>
      <c r="O1000" s="12">
        <v>44909</v>
      </c>
      <c r="P1000" s="10">
        <v>16.149999999999999</v>
      </c>
      <c r="Q1000" s="12">
        <v>44909</v>
      </c>
      <c r="R1000" s="10">
        <v>25.94</v>
      </c>
      <c r="S1000" s="12">
        <v>44909</v>
      </c>
      <c r="T1000" s="10">
        <v>10.49</v>
      </c>
      <c r="U1000" s="109">
        <v>44911</v>
      </c>
      <c r="V1000" s="10">
        <v>11.47</v>
      </c>
      <c r="Y1000" s="3"/>
    </row>
    <row r="1001" spans="1:25">
      <c r="A1001" s="12">
        <v>44910</v>
      </c>
      <c r="B1001" s="10">
        <v>28.28</v>
      </c>
      <c r="C1001" s="12">
        <v>44910</v>
      </c>
      <c r="D1001" s="10">
        <v>29.910900000000002</v>
      </c>
      <c r="E1001" s="12">
        <v>44910</v>
      </c>
      <c r="F1001" s="10">
        <v>66.37</v>
      </c>
      <c r="G1001" s="12">
        <v>44910</v>
      </c>
      <c r="H1001" s="10">
        <v>31.77</v>
      </c>
      <c r="I1001" s="12">
        <v>44910</v>
      </c>
      <c r="J1001" s="10">
        <v>28.92</v>
      </c>
      <c r="K1001" s="12">
        <v>44910</v>
      </c>
      <c r="L1001" s="10">
        <v>19.47</v>
      </c>
      <c r="M1001" s="12">
        <v>44910</v>
      </c>
      <c r="N1001" s="10">
        <v>20.63</v>
      </c>
      <c r="O1001" s="12">
        <v>44910</v>
      </c>
      <c r="P1001" s="10">
        <v>16.170000000000002</v>
      </c>
      <c r="Q1001" s="12">
        <v>44910</v>
      </c>
      <c r="R1001" s="10">
        <v>25.96</v>
      </c>
      <c r="S1001" s="12">
        <v>44910</v>
      </c>
      <c r="T1001" s="10">
        <v>10.52</v>
      </c>
      <c r="U1001" s="109">
        <v>44914</v>
      </c>
      <c r="V1001" s="10">
        <v>11.46</v>
      </c>
      <c r="Y1001" s="3"/>
    </row>
    <row r="1002" spans="1:25">
      <c r="A1002" s="12">
        <v>44911</v>
      </c>
      <c r="B1002" s="10">
        <v>28.2</v>
      </c>
      <c r="C1002" s="12">
        <v>44911</v>
      </c>
      <c r="D1002" s="10">
        <v>29.64</v>
      </c>
      <c r="E1002" s="12">
        <v>44911</v>
      </c>
      <c r="F1002" s="10">
        <v>65.77</v>
      </c>
      <c r="G1002" s="12">
        <v>44911</v>
      </c>
      <c r="H1002" s="10">
        <v>31.54</v>
      </c>
      <c r="I1002" s="12">
        <v>44911</v>
      </c>
      <c r="J1002" s="10">
        <v>29.08</v>
      </c>
      <c r="K1002" s="12">
        <v>44911</v>
      </c>
      <c r="L1002" s="10">
        <v>19.37</v>
      </c>
      <c r="M1002" s="12">
        <v>44911</v>
      </c>
      <c r="N1002" s="10">
        <v>20.52</v>
      </c>
      <c r="O1002" s="12">
        <v>44911</v>
      </c>
      <c r="P1002" s="10">
        <v>16.170000000000002</v>
      </c>
      <c r="Q1002" s="12">
        <v>44911</v>
      </c>
      <c r="R1002" s="10">
        <v>25.97</v>
      </c>
      <c r="S1002" s="12">
        <v>44911</v>
      </c>
      <c r="T1002" s="10">
        <v>10.47</v>
      </c>
      <c r="U1002" s="109">
        <v>44915</v>
      </c>
      <c r="V1002" s="10">
        <v>11.43</v>
      </c>
      <c r="Y1002" s="3"/>
    </row>
    <row r="1003" spans="1:25">
      <c r="A1003" s="12">
        <v>44914</v>
      </c>
      <c r="B1003" s="10">
        <v>28.03</v>
      </c>
      <c r="C1003" s="12">
        <v>44914</v>
      </c>
      <c r="D1003" s="10">
        <v>29.3432</v>
      </c>
      <c r="E1003" s="12">
        <v>44914</v>
      </c>
      <c r="F1003" s="10">
        <v>65.03</v>
      </c>
      <c r="G1003" s="12">
        <v>44914</v>
      </c>
      <c r="H1003" s="10">
        <v>31.4</v>
      </c>
      <c r="I1003" s="12">
        <v>44914</v>
      </c>
      <c r="J1003" s="10">
        <v>29.04</v>
      </c>
      <c r="K1003" s="12">
        <v>44914</v>
      </c>
      <c r="L1003" s="10">
        <v>19.32</v>
      </c>
      <c r="M1003" s="12">
        <v>44914</v>
      </c>
      <c r="N1003" s="10">
        <v>20.329999999999998</v>
      </c>
      <c r="O1003" s="12">
        <v>44914</v>
      </c>
      <c r="P1003" s="10">
        <v>16</v>
      </c>
      <c r="Q1003" s="12">
        <v>44914</v>
      </c>
      <c r="R1003" s="10">
        <v>25.97</v>
      </c>
      <c r="S1003" s="12">
        <v>44914</v>
      </c>
      <c r="T1003" s="10">
        <v>10.4</v>
      </c>
      <c r="U1003" s="109">
        <v>44916</v>
      </c>
      <c r="V1003" s="10">
        <v>11.45</v>
      </c>
      <c r="Y1003" s="3"/>
    </row>
    <row r="1004" spans="1:25">
      <c r="A1004" s="12">
        <v>44915</v>
      </c>
      <c r="B1004" s="10">
        <v>27.86</v>
      </c>
      <c r="C1004" s="12">
        <v>44915</v>
      </c>
      <c r="D1004" s="10">
        <v>29.5123</v>
      </c>
      <c r="E1004" s="12">
        <v>44915</v>
      </c>
      <c r="F1004" s="10">
        <v>64.87</v>
      </c>
      <c r="G1004" s="12">
        <v>44915</v>
      </c>
      <c r="H1004" s="10">
        <v>31.45</v>
      </c>
      <c r="I1004" s="12">
        <v>44915</v>
      </c>
      <c r="J1004" s="10">
        <v>28.93</v>
      </c>
      <c r="K1004" s="12">
        <v>44915</v>
      </c>
      <c r="L1004" s="10">
        <v>19.22</v>
      </c>
      <c r="M1004" s="12">
        <v>44915</v>
      </c>
      <c r="N1004" s="10">
        <v>20.07</v>
      </c>
      <c r="O1004" s="12">
        <v>44915</v>
      </c>
      <c r="P1004" s="10">
        <v>15.95</v>
      </c>
      <c r="Q1004" s="12">
        <v>44915</v>
      </c>
      <c r="R1004" s="10">
        <v>25.91</v>
      </c>
      <c r="S1004" s="12">
        <v>44915</v>
      </c>
      <c r="T1004" s="10">
        <v>10.34</v>
      </c>
      <c r="U1004" s="109">
        <v>44917</v>
      </c>
      <c r="V1004" s="10">
        <v>11.41</v>
      </c>
      <c r="Y1004" s="3"/>
    </row>
    <row r="1005" spans="1:25">
      <c r="A1005" s="12">
        <v>44916</v>
      </c>
      <c r="B1005" s="10">
        <v>27.88</v>
      </c>
      <c r="C1005" s="12">
        <v>44916</v>
      </c>
      <c r="D1005" s="10">
        <v>29.88</v>
      </c>
      <c r="E1005" s="12">
        <v>44916</v>
      </c>
      <c r="F1005" s="10">
        <v>65.75</v>
      </c>
      <c r="G1005" s="12">
        <v>44916</v>
      </c>
      <c r="H1005" s="10">
        <v>31.74</v>
      </c>
      <c r="I1005" s="12">
        <v>44916</v>
      </c>
      <c r="J1005" s="10">
        <v>29.17</v>
      </c>
      <c r="K1005" s="12">
        <v>44916</v>
      </c>
      <c r="L1005" s="10">
        <v>19.21</v>
      </c>
      <c r="M1005" s="12">
        <v>44916</v>
      </c>
      <c r="N1005" s="10">
        <v>20.21</v>
      </c>
      <c r="O1005" s="12">
        <v>44916</v>
      </c>
      <c r="P1005" s="10">
        <v>16.09</v>
      </c>
      <c r="Q1005" s="12">
        <v>44916</v>
      </c>
      <c r="R1005" s="10">
        <v>25.89</v>
      </c>
      <c r="S1005" s="12">
        <v>44916</v>
      </c>
      <c r="T1005" s="10">
        <v>10.34</v>
      </c>
      <c r="U1005" s="109">
        <v>44918</v>
      </c>
      <c r="V1005" s="10">
        <v>11.35</v>
      </c>
      <c r="Y1005" s="3"/>
    </row>
    <row r="1006" spans="1:25">
      <c r="A1006" s="12">
        <v>44917</v>
      </c>
      <c r="B1006" s="10">
        <v>27.73</v>
      </c>
      <c r="C1006" s="12">
        <v>44917</v>
      </c>
      <c r="D1006" s="10">
        <v>29.55</v>
      </c>
      <c r="E1006" s="12">
        <v>44917</v>
      </c>
      <c r="F1006" s="10">
        <v>65</v>
      </c>
      <c r="G1006" s="12">
        <v>44917</v>
      </c>
      <c r="H1006" s="10">
        <v>31.6</v>
      </c>
      <c r="I1006" s="12">
        <v>44917</v>
      </c>
      <c r="J1006" s="10">
        <v>28.99</v>
      </c>
      <c r="K1006" s="12">
        <v>44917</v>
      </c>
      <c r="L1006" s="10">
        <v>19.14</v>
      </c>
      <c r="M1006" s="12">
        <v>44917</v>
      </c>
      <c r="N1006" s="10">
        <v>20.22</v>
      </c>
      <c r="O1006" s="12">
        <v>44917</v>
      </c>
      <c r="P1006" s="10">
        <v>16.02</v>
      </c>
      <c r="Q1006" s="12">
        <v>44917</v>
      </c>
      <c r="R1006" s="10">
        <v>25.86</v>
      </c>
      <c r="S1006" s="12">
        <v>44917</v>
      </c>
      <c r="T1006" s="10">
        <v>10.3</v>
      </c>
      <c r="U1006" s="109">
        <v>44923</v>
      </c>
      <c r="V1006" s="10">
        <v>11.37</v>
      </c>
      <c r="Y1006" s="3"/>
    </row>
    <row r="1007" spans="1:25">
      <c r="A1007" s="12">
        <v>44918</v>
      </c>
      <c r="B1007" s="10">
        <v>27.62</v>
      </c>
      <c r="C1007" s="12">
        <v>44918</v>
      </c>
      <c r="D1007" s="10">
        <v>29.796600000000002</v>
      </c>
      <c r="E1007" s="12">
        <v>44918</v>
      </c>
      <c r="F1007" s="10">
        <v>65.180000000000007</v>
      </c>
      <c r="G1007" s="12">
        <v>44918</v>
      </c>
      <c r="H1007" s="10">
        <v>31.58</v>
      </c>
      <c r="I1007" s="12">
        <v>44918</v>
      </c>
      <c r="J1007" s="10">
        <v>28.86</v>
      </c>
      <c r="K1007" s="12">
        <v>44918</v>
      </c>
      <c r="L1007" s="10">
        <v>19.11</v>
      </c>
      <c r="M1007" s="12">
        <v>44918</v>
      </c>
      <c r="N1007" s="10">
        <v>20.14</v>
      </c>
      <c r="O1007" s="12">
        <v>44918</v>
      </c>
      <c r="P1007" s="10">
        <v>16.11</v>
      </c>
      <c r="Q1007" s="12">
        <v>44918</v>
      </c>
      <c r="R1007" s="10">
        <v>25.78</v>
      </c>
      <c r="S1007" s="12">
        <v>44918</v>
      </c>
      <c r="T1007" s="10">
        <v>10.24</v>
      </c>
      <c r="U1007" s="109">
        <v>44924</v>
      </c>
      <c r="V1007" s="10">
        <v>11.48</v>
      </c>
      <c r="Y1007" s="3"/>
    </row>
    <row r="1008" spans="1:25">
      <c r="A1008" s="12">
        <v>44923</v>
      </c>
      <c r="B1008" s="10">
        <v>27.34</v>
      </c>
      <c r="C1008" s="12">
        <v>44923</v>
      </c>
      <c r="D1008" s="10">
        <v>29.466999999999999</v>
      </c>
      <c r="E1008" s="12">
        <v>44923</v>
      </c>
      <c r="F1008" s="10">
        <v>64.260000000000005</v>
      </c>
      <c r="G1008" s="12">
        <v>44923</v>
      </c>
      <c r="H1008" s="10">
        <v>31.31</v>
      </c>
      <c r="I1008" s="12">
        <v>44923</v>
      </c>
      <c r="J1008" s="10">
        <v>28.86</v>
      </c>
      <c r="K1008" s="12">
        <v>44923</v>
      </c>
      <c r="L1008" s="10">
        <v>18.95</v>
      </c>
      <c r="M1008" s="12">
        <v>44923</v>
      </c>
      <c r="N1008" s="10">
        <v>19.829999999999998</v>
      </c>
      <c r="O1008" s="12">
        <v>44923</v>
      </c>
      <c r="P1008" s="10">
        <v>15.6</v>
      </c>
      <c r="Q1008" s="12">
        <v>44923</v>
      </c>
      <c r="R1008" s="10">
        <v>25.71</v>
      </c>
      <c r="S1008" s="12">
        <v>44923</v>
      </c>
      <c r="T1008" s="10">
        <v>10.15</v>
      </c>
      <c r="U1008" s="109">
        <v>44925</v>
      </c>
      <c r="V1008" s="10">
        <v>11.37</v>
      </c>
      <c r="Y1008" s="3"/>
    </row>
    <row r="1009" spans="1:25">
      <c r="A1009" s="12">
        <v>44924</v>
      </c>
      <c r="B1009" s="10">
        <v>27.34</v>
      </c>
      <c r="C1009" s="12">
        <v>44924</v>
      </c>
      <c r="D1009" s="10">
        <v>29.782599999999999</v>
      </c>
      <c r="E1009" s="12">
        <v>44924</v>
      </c>
      <c r="F1009" s="10">
        <v>64.48</v>
      </c>
      <c r="G1009" s="12">
        <v>44924</v>
      </c>
      <c r="H1009" s="10">
        <v>31.31</v>
      </c>
      <c r="I1009" s="12">
        <v>44924</v>
      </c>
      <c r="J1009" s="10">
        <v>28.81</v>
      </c>
      <c r="K1009" s="12">
        <v>44924</v>
      </c>
      <c r="L1009" s="10">
        <v>18.89</v>
      </c>
      <c r="M1009" s="12">
        <v>44924</v>
      </c>
      <c r="N1009" s="10">
        <v>19.87</v>
      </c>
      <c r="O1009" s="12">
        <v>44924</v>
      </c>
      <c r="P1009" s="10">
        <v>15.65</v>
      </c>
      <c r="Q1009" s="12">
        <v>44924</v>
      </c>
      <c r="R1009" s="10">
        <v>25.66</v>
      </c>
      <c r="S1009" s="12">
        <v>44924</v>
      </c>
      <c r="T1009" s="10">
        <v>10.17</v>
      </c>
      <c r="U1009" s="109">
        <v>44929</v>
      </c>
      <c r="V1009" s="10">
        <v>11.52</v>
      </c>
      <c r="Y1009" s="3"/>
    </row>
    <row r="1010" spans="1:25">
      <c r="A1010" s="12">
        <v>44925</v>
      </c>
      <c r="B1010" s="10">
        <v>27.3</v>
      </c>
      <c r="C1010" s="12">
        <v>44925</v>
      </c>
      <c r="D1010" s="10">
        <v>29.59</v>
      </c>
      <c r="E1010" s="12">
        <v>44925</v>
      </c>
      <c r="F1010" s="10">
        <v>64.31</v>
      </c>
      <c r="G1010" s="12">
        <v>44925</v>
      </c>
      <c r="H1010" s="10">
        <v>30.99</v>
      </c>
      <c r="I1010" s="12">
        <v>44925</v>
      </c>
      <c r="J1010" s="10">
        <v>28.42</v>
      </c>
      <c r="K1010" s="12">
        <v>44925</v>
      </c>
      <c r="L1010" s="10">
        <v>18.88</v>
      </c>
      <c r="M1010" s="12">
        <v>44925</v>
      </c>
      <c r="N1010" s="10">
        <v>19.760000000000002</v>
      </c>
      <c r="O1010" s="12">
        <v>44925</v>
      </c>
      <c r="P1010" s="10">
        <v>15.71</v>
      </c>
      <c r="Q1010" s="12">
        <v>44925</v>
      </c>
      <c r="R1010" s="10">
        <v>25.67</v>
      </c>
      <c r="S1010" s="12">
        <v>44925</v>
      </c>
      <c r="T1010" s="10">
        <v>10.14</v>
      </c>
      <c r="U1010" s="109">
        <v>44930</v>
      </c>
      <c r="V1010" s="10">
        <v>11.57</v>
      </c>
      <c r="Y1010" s="3"/>
    </row>
    <row r="1011" spans="1:25">
      <c r="A1011" s="12">
        <v>44929</v>
      </c>
      <c r="B1011" s="10">
        <v>27.39</v>
      </c>
      <c r="C1011" s="12">
        <v>44929</v>
      </c>
      <c r="D1011" s="10">
        <v>29.734500000000001</v>
      </c>
      <c r="E1011" s="12">
        <v>44929</v>
      </c>
      <c r="F1011" s="10">
        <v>64.7</v>
      </c>
      <c r="G1011" s="12">
        <v>44929</v>
      </c>
      <c r="H1011" s="10">
        <v>31.53</v>
      </c>
      <c r="I1011" s="12">
        <v>44929</v>
      </c>
      <c r="J1011" s="10">
        <v>28.91</v>
      </c>
      <c r="K1011" s="12">
        <v>44929</v>
      </c>
      <c r="L1011" s="10">
        <v>18.97</v>
      </c>
      <c r="M1011" s="12">
        <v>44929</v>
      </c>
      <c r="N1011" s="10">
        <v>19.899999999999999</v>
      </c>
      <c r="O1011" s="12">
        <v>44929</v>
      </c>
      <c r="P1011" s="10">
        <v>15.81</v>
      </c>
      <c r="Q1011" s="12">
        <v>44929</v>
      </c>
      <c r="R1011" s="10">
        <v>25.67</v>
      </c>
      <c r="S1011" s="12">
        <v>44929</v>
      </c>
      <c r="T1011" s="10">
        <v>10.199999999999999</v>
      </c>
      <c r="U1011" s="109">
        <v>44931</v>
      </c>
      <c r="V1011" s="10">
        <v>11.66</v>
      </c>
      <c r="Y1011" s="3"/>
    </row>
    <row r="1012" spans="1:25">
      <c r="A1012" s="12">
        <v>44930</v>
      </c>
      <c r="B1012" s="10">
        <v>27.51</v>
      </c>
      <c r="C1012" s="12">
        <v>44930</v>
      </c>
      <c r="D1012" s="10">
        <v>29.936499999999999</v>
      </c>
      <c r="E1012" s="12">
        <v>44930</v>
      </c>
      <c r="F1012" s="10">
        <v>64.290000000000006</v>
      </c>
      <c r="G1012" s="12">
        <v>44930</v>
      </c>
      <c r="H1012" s="10">
        <v>31.46</v>
      </c>
      <c r="I1012" s="12">
        <v>44930</v>
      </c>
      <c r="J1012" s="10">
        <v>29.39</v>
      </c>
      <c r="K1012" s="12">
        <v>44930</v>
      </c>
      <c r="L1012" s="10">
        <v>18.98</v>
      </c>
      <c r="M1012" s="12">
        <v>44930</v>
      </c>
      <c r="N1012" s="10">
        <v>20.010000000000002</v>
      </c>
      <c r="O1012" s="12">
        <v>44930</v>
      </c>
      <c r="P1012" s="10">
        <v>16</v>
      </c>
      <c r="Q1012" s="12">
        <v>44930</v>
      </c>
      <c r="R1012" s="10">
        <v>25.7</v>
      </c>
      <c r="S1012" s="12">
        <v>44930</v>
      </c>
      <c r="T1012" s="10">
        <v>10.25</v>
      </c>
      <c r="U1012" s="109">
        <v>44932</v>
      </c>
      <c r="V1012" s="10">
        <v>11.74</v>
      </c>
      <c r="Y1012" s="3"/>
    </row>
    <row r="1013" spans="1:25">
      <c r="A1013" s="12">
        <v>44931</v>
      </c>
      <c r="B1013" s="10">
        <v>27.51</v>
      </c>
      <c r="C1013" s="12">
        <v>44931</v>
      </c>
      <c r="D1013" s="10">
        <v>29.84</v>
      </c>
      <c r="E1013" s="12">
        <v>44931</v>
      </c>
      <c r="F1013" s="10">
        <v>64.010000000000005</v>
      </c>
      <c r="G1013" s="12">
        <v>44931</v>
      </c>
      <c r="H1013" s="10">
        <v>31.41</v>
      </c>
      <c r="I1013" s="12">
        <v>44931</v>
      </c>
      <c r="J1013" s="10">
        <v>29.52</v>
      </c>
      <c r="K1013" s="12">
        <v>44931</v>
      </c>
      <c r="L1013" s="10">
        <v>18.95</v>
      </c>
      <c r="M1013" s="12">
        <v>44931</v>
      </c>
      <c r="N1013" s="10">
        <v>20.03</v>
      </c>
      <c r="O1013" s="12">
        <v>44931</v>
      </c>
      <c r="P1013" s="10">
        <v>15.99</v>
      </c>
      <c r="Q1013" s="12">
        <v>44931</v>
      </c>
      <c r="R1013" s="10">
        <v>25.7</v>
      </c>
      <c r="S1013" s="12">
        <v>44931</v>
      </c>
      <c r="T1013" s="10">
        <v>10.24</v>
      </c>
      <c r="U1013" s="109">
        <v>44935</v>
      </c>
      <c r="V1013" s="10">
        <v>11.79</v>
      </c>
      <c r="Y1013" s="3"/>
    </row>
    <row r="1014" spans="1:25">
      <c r="A1014" s="12">
        <v>44932</v>
      </c>
      <c r="B1014" s="10">
        <v>27.65</v>
      </c>
      <c r="C1014" s="12">
        <v>44932</v>
      </c>
      <c r="D1014" s="10">
        <v>30.31</v>
      </c>
      <c r="E1014" s="12">
        <v>44932</v>
      </c>
      <c r="F1014" s="10">
        <v>64.8</v>
      </c>
      <c r="G1014" s="12">
        <v>44932</v>
      </c>
      <c r="H1014" s="10">
        <v>31.85</v>
      </c>
      <c r="I1014" s="12">
        <v>44932</v>
      </c>
      <c r="J1014" s="10">
        <v>29.81</v>
      </c>
      <c r="K1014" s="12">
        <v>44932</v>
      </c>
      <c r="L1014" s="10">
        <v>19.12</v>
      </c>
      <c r="M1014" s="12">
        <v>44932</v>
      </c>
      <c r="N1014" s="10">
        <v>20.34</v>
      </c>
      <c r="O1014" s="12">
        <v>44932</v>
      </c>
      <c r="P1014" s="10">
        <v>16.05</v>
      </c>
      <c r="Q1014" s="12">
        <v>44932</v>
      </c>
      <c r="R1014" s="10">
        <v>25.75</v>
      </c>
      <c r="S1014" s="12">
        <v>44932</v>
      </c>
      <c r="T1014" s="10">
        <v>10.3</v>
      </c>
      <c r="U1014" s="109">
        <v>44936</v>
      </c>
      <c r="V1014" s="10">
        <v>11.88</v>
      </c>
      <c r="Y1014" s="3"/>
    </row>
    <row r="1015" spans="1:25">
      <c r="A1015" s="12">
        <v>44935</v>
      </c>
      <c r="B1015" s="10">
        <v>27.65</v>
      </c>
      <c r="C1015" s="12">
        <v>44935</v>
      </c>
      <c r="D1015" s="10">
        <v>30.36</v>
      </c>
      <c r="E1015" s="12">
        <v>44935</v>
      </c>
      <c r="F1015" s="10">
        <v>64.510000000000005</v>
      </c>
      <c r="G1015" s="12">
        <v>44935</v>
      </c>
      <c r="H1015" s="10">
        <v>31.88</v>
      </c>
      <c r="I1015" s="12">
        <v>44935</v>
      </c>
      <c r="J1015" s="10">
        <v>29.92</v>
      </c>
      <c r="K1015" s="12">
        <v>44935</v>
      </c>
      <c r="L1015" s="10">
        <v>19.13</v>
      </c>
      <c r="M1015" s="12">
        <v>44935</v>
      </c>
      <c r="N1015" s="10">
        <v>20.420000000000002</v>
      </c>
      <c r="O1015" s="12">
        <v>44935</v>
      </c>
      <c r="P1015" s="10">
        <v>16.11</v>
      </c>
      <c r="Q1015" s="12">
        <v>44935</v>
      </c>
      <c r="R1015" s="10">
        <v>25.77</v>
      </c>
      <c r="S1015" s="12">
        <v>44935</v>
      </c>
      <c r="T1015" s="10">
        <v>10.31</v>
      </c>
      <c r="U1015" s="109">
        <v>44937</v>
      </c>
      <c r="V1015" s="10">
        <v>11.95</v>
      </c>
      <c r="Y1015" s="3"/>
    </row>
    <row r="1016" spans="1:25">
      <c r="A1016" s="12">
        <v>44936</v>
      </c>
      <c r="B1016" s="10">
        <v>27.62</v>
      </c>
      <c r="C1016" s="12">
        <v>44936</v>
      </c>
      <c r="D1016" s="10">
        <v>30.38</v>
      </c>
      <c r="E1016" s="12">
        <v>44936</v>
      </c>
      <c r="F1016" s="10">
        <v>65.099999999999994</v>
      </c>
      <c r="G1016" s="12">
        <v>44936</v>
      </c>
      <c r="H1016" s="10">
        <v>32.07</v>
      </c>
      <c r="I1016" s="12">
        <v>44936</v>
      </c>
      <c r="J1016" s="10">
        <v>30.2</v>
      </c>
      <c r="K1016" s="12">
        <v>44936</v>
      </c>
      <c r="L1016" s="10">
        <v>19.05</v>
      </c>
      <c r="M1016" s="12">
        <v>44936</v>
      </c>
      <c r="N1016" s="10">
        <v>20.36</v>
      </c>
      <c r="O1016" s="12">
        <v>44936</v>
      </c>
      <c r="P1016" s="10">
        <v>16.12</v>
      </c>
      <c r="Q1016" s="12">
        <v>44936</v>
      </c>
      <c r="R1016" s="10">
        <v>25.75</v>
      </c>
      <c r="S1016" s="12">
        <v>44936</v>
      </c>
      <c r="T1016" s="10">
        <v>10.29</v>
      </c>
      <c r="U1016" s="109">
        <v>44938</v>
      </c>
      <c r="V1016" s="10">
        <v>11.95</v>
      </c>
      <c r="Y1016" s="3"/>
    </row>
    <row r="1017" spans="1:25">
      <c r="A1017" s="12">
        <v>44937</v>
      </c>
      <c r="B1017" s="10">
        <v>27.8</v>
      </c>
      <c r="C1017" s="12">
        <v>44937</v>
      </c>
      <c r="D1017" s="10">
        <v>30.57</v>
      </c>
      <c r="E1017" s="12">
        <v>44937</v>
      </c>
      <c r="F1017" s="10">
        <v>65.98</v>
      </c>
      <c r="G1017" s="12">
        <v>44937</v>
      </c>
      <c r="H1017" s="10">
        <v>32.29</v>
      </c>
      <c r="I1017" s="12">
        <v>44937</v>
      </c>
      <c r="J1017" s="10">
        <v>30.31</v>
      </c>
      <c r="K1017" s="12">
        <v>44937</v>
      </c>
      <c r="L1017" s="10">
        <v>19.21</v>
      </c>
      <c r="M1017" s="12">
        <v>44937</v>
      </c>
      <c r="N1017" s="10">
        <v>20.53</v>
      </c>
      <c r="O1017" s="12">
        <v>44937</v>
      </c>
      <c r="P1017" s="10">
        <v>16.2</v>
      </c>
      <c r="Q1017" s="12">
        <v>44937</v>
      </c>
      <c r="R1017" s="10">
        <v>25.82</v>
      </c>
      <c r="S1017" s="12">
        <v>44937</v>
      </c>
      <c r="T1017" s="10">
        <v>10.36</v>
      </c>
      <c r="U1017" s="109">
        <v>44939</v>
      </c>
      <c r="V1017" s="10">
        <v>12.12</v>
      </c>
      <c r="Y1017" s="3"/>
    </row>
    <row r="1018" spans="1:25">
      <c r="A1018" s="12">
        <v>44938</v>
      </c>
      <c r="B1018" s="10">
        <v>28.09</v>
      </c>
      <c r="C1018" s="12">
        <v>44938</v>
      </c>
      <c r="D1018" s="10">
        <v>30.822500000000002</v>
      </c>
      <c r="E1018" s="12">
        <v>44938</v>
      </c>
      <c r="F1018" s="10">
        <v>65.89</v>
      </c>
      <c r="G1018" s="12">
        <v>44938</v>
      </c>
      <c r="H1018" s="10">
        <v>32.619999999999997</v>
      </c>
      <c r="I1018" s="12">
        <v>44938</v>
      </c>
      <c r="J1018" s="10">
        <v>30.355</v>
      </c>
      <c r="K1018" s="12">
        <v>44938</v>
      </c>
      <c r="L1018" s="10">
        <v>19.309999999999999</v>
      </c>
      <c r="M1018" s="12">
        <v>44938</v>
      </c>
      <c r="N1018" s="10">
        <v>20.75</v>
      </c>
      <c r="O1018" s="12">
        <v>44938</v>
      </c>
      <c r="P1018" s="10">
        <v>16.29</v>
      </c>
      <c r="Q1018" s="12">
        <v>44938</v>
      </c>
      <c r="R1018" s="10">
        <v>25.9</v>
      </c>
      <c r="S1018" s="12">
        <v>44938</v>
      </c>
      <c r="T1018" s="10">
        <v>10.45</v>
      </c>
      <c r="U1018" s="109">
        <v>44942</v>
      </c>
      <c r="V1018" s="10">
        <v>12.05</v>
      </c>
      <c r="Y1018" s="3"/>
    </row>
    <row r="1019" spans="1:25">
      <c r="A1019" s="12">
        <v>44939</v>
      </c>
      <c r="B1019" s="10">
        <v>28.1</v>
      </c>
      <c r="C1019" s="12">
        <v>44939</v>
      </c>
      <c r="D1019" s="10">
        <v>31.087599999999998</v>
      </c>
      <c r="E1019" s="12">
        <v>44939</v>
      </c>
      <c r="F1019" s="10">
        <v>66.31</v>
      </c>
      <c r="G1019" s="12">
        <v>44939</v>
      </c>
      <c r="H1019" s="10">
        <v>32.869999999999997</v>
      </c>
      <c r="I1019" s="12">
        <v>44939</v>
      </c>
      <c r="J1019" s="10">
        <v>30.64</v>
      </c>
      <c r="K1019" s="12">
        <v>44939</v>
      </c>
      <c r="L1019" s="10">
        <v>19.36</v>
      </c>
      <c r="M1019" s="12">
        <v>44939</v>
      </c>
      <c r="N1019" s="10">
        <v>20.67</v>
      </c>
      <c r="O1019" s="12">
        <v>44939</v>
      </c>
      <c r="P1019" s="10">
        <v>16.350000000000001</v>
      </c>
      <c r="Q1019" s="12">
        <v>44939</v>
      </c>
      <c r="R1019" s="10">
        <v>25.91</v>
      </c>
      <c r="S1019" s="12">
        <v>44939</v>
      </c>
      <c r="T1019" s="10">
        <v>10.46</v>
      </c>
      <c r="U1019" s="109">
        <v>44943</v>
      </c>
      <c r="V1019" s="10">
        <v>12.04</v>
      </c>
      <c r="Y1019" s="3"/>
    </row>
    <row r="1020" spans="1:25">
      <c r="A1020" s="12">
        <v>44942</v>
      </c>
      <c r="B1020" s="10">
        <v>28.13</v>
      </c>
      <c r="C1020" s="12">
        <v>44942</v>
      </c>
      <c r="D1020" s="10">
        <v>31.15</v>
      </c>
      <c r="E1020" s="12">
        <v>44942</v>
      </c>
      <c r="F1020" s="10">
        <v>66.319999999999993</v>
      </c>
      <c r="G1020" s="12">
        <v>44942</v>
      </c>
      <c r="H1020" s="10">
        <v>32.96</v>
      </c>
      <c r="I1020" s="12">
        <v>44942</v>
      </c>
      <c r="J1020" s="10">
        <v>30.3</v>
      </c>
      <c r="K1020" s="12">
        <v>44942</v>
      </c>
      <c r="L1020" s="10">
        <v>19.39</v>
      </c>
      <c r="M1020" s="12">
        <v>44942</v>
      </c>
      <c r="N1020" s="10">
        <v>20.74</v>
      </c>
      <c r="O1020" s="12">
        <v>44942</v>
      </c>
      <c r="P1020" s="10">
        <v>16.21</v>
      </c>
      <c r="Q1020" s="12">
        <v>44942</v>
      </c>
      <c r="R1020" s="10">
        <v>25.97</v>
      </c>
      <c r="S1020" s="12">
        <v>44942</v>
      </c>
      <c r="T1020" s="10">
        <v>10.48</v>
      </c>
      <c r="U1020" s="109">
        <v>44944</v>
      </c>
      <c r="V1020" s="10">
        <v>12.05</v>
      </c>
      <c r="Y1020" s="3"/>
    </row>
    <row r="1021" spans="1:25">
      <c r="A1021" s="12">
        <v>44943</v>
      </c>
      <c r="B1021" s="10">
        <v>28.17</v>
      </c>
      <c r="C1021" s="12">
        <v>44943</v>
      </c>
      <c r="D1021" s="10">
        <v>31.25</v>
      </c>
      <c r="E1021" s="12">
        <v>44943</v>
      </c>
      <c r="F1021" s="10">
        <v>66.12</v>
      </c>
      <c r="G1021" s="12">
        <v>44943</v>
      </c>
      <c r="H1021" s="10">
        <v>32.94</v>
      </c>
      <c r="I1021" s="12">
        <v>44943</v>
      </c>
      <c r="J1021" s="10">
        <v>30.45</v>
      </c>
      <c r="K1021" s="12">
        <v>44943</v>
      </c>
      <c r="L1021" s="10">
        <v>19.38</v>
      </c>
      <c r="M1021" s="12">
        <v>44943</v>
      </c>
      <c r="N1021" s="10">
        <v>20.63</v>
      </c>
      <c r="O1021" s="12">
        <v>44943</v>
      </c>
      <c r="P1021" s="10">
        <v>16.25</v>
      </c>
      <c r="Q1021" s="12">
        <v>44943</v>
      </c>
      <c r="R1021" s="10">
        <v>25.98</v>
      </c>
      <c r="S1021" s="12">
        <v>44943</v>
      </c>
      <c r="T1021" s="10">
        <v>10.48</v>
      </c>
      <c r="U1021" s="109">
        <v>44945</v>
      </c>
      <c r="V1021" s="10">
        <v>12.09</v>
      </c>
      <c r="Y1021" s="3"/>
    </row>
    <row r="1022" spans="1:25">
      <c r="A1022" s="12">
        <v>44944</v>
      </c>
      <c r="B1022" s="10">
        <v>28.38</v>
      </c>
      <c r="C1022" s="12">
        <v>44944</v>
      </c>
      <c r="D1022" s="10">
        <v>31.11</v>
      </c>
      <c r="E1022" s="12">
        <v>44944</v>
      </c>
      <c r="F1022" s="10">
        <v>65.63</v>
      </c>
      <c r="G1022" s="12">
        <v>44944</v>
      </c>
      <c r="H1022" s="10">
        <v>33.1</v>
      </c>
      <c r="I1022" s="12">
        <v>44944</v>
      </c>
      <c r="J1022" s="10">
        <v>30.46</v>
      </c>
      <c r="K1022" s="12">
        <v>44944</v>
      </c>
      <c r="L1022" s="10">
        <v>19.57</v>
      </c>
      <c r="M1022" s="12">
        <v>44944</v>
      </c>
      <c r="N1022" s="10">
        <v>20.87</v>
      </c>
      <c r="O1022" s="12">
        <v>44944</v>
      </c>
      <c r="P1022" s="10">
        <v>16.23</v>
      </c>
      <c r="Q1022" s="12">
        <v>44944</v>
      </c>
      <c r="R1022" s="10">
        <v>26.07</v>
      </c>
      <c r="S1022" s="12">
        <v>44944</v>
      </c>
      <c r="T1022" s="10">
        <v>10.57</v>
      </c>
      <c r="U1022" s="109">
        <v>44946</v>
      </c>
      <c r="V1022" s="10">
        <v>12.19</v>
      </c>
      <c r="Y1022" s="3"/>
    </row>
    <row r="1023" spans="1:25">
      <c r="A1023" s="12">
        <v>44945</v>
      </c>
      <c r="B1023" s="10">
        <v>28.33</v>
      </c>
      <c r="C1023" s="12">
        <v>44945</v>
      </c>
      <c r="D1023" s="10">
        <v>31.06</v>
      </c>
      <c r="E1023" s="12">
        <v>44945</v>
      </c>
      <c r="F1023" s="10">
        <v>65.010000000000005</v>
      </c>
      <c r="G1023" s="12">
        <v>44945</v>
      </c>
      <c r="H1023" s="10">
        <v>32.950000000000003</v>
      </c>
      <c r="I1023" s="12">
        <v>44945</v>
      </c>
      <c r="J1023" s="10">
        <v>30.66</v>
      </c>
      <c r="K1023" s="12">
        <v>44945</v>
      </c>
      <c r="L1023" s="10">
        <v>19.54</v>
      </c>
      <c r="M1023" s="12">
        <v>44945</v>
      </c>
      <c r="N1023" s="10">
        <v>20.82</v>
      </c>
      <c r="O1023" s="12">
        <v>44945</v>
      </c>
      <c r="P1023" s="10">
        <v>16.12</v>
      </c>
      <c r="Q1023" s="12">
        <v>44945</v>
      </c>
      <c r="R1023" s="10">
        <v>26.06</v>
      </c>
      <c r="S1023" s="12">
        <v>44945</v>
      </c>
      <c r="T1023" s="10">
        <v>10.56</v>
      </c>
      <c r="U1023" s="109">
        <v>44949</v>
      </c>
      <c r="V1023" s="10">
        <v>12.28</v>
      </c>
      <c r="Y1023" s="3"/>
    </row>
    <row r="1024" spans="1:25">
      <c r="A1024" s="12">
        <v>44946</v>
      </c>
      <c r="B1024" s="10">
        <v>28.15</v>
      </c>
      <c r="C1024" s="12">
        <v>44946</v>
      </c>
      <c r="D1024" s="10">
        <v>31.32</v>
      </c>
      <c r="E1024" s="12">
        <v>44946</v>
      </c>
      <c r="F1024" s="10">
        <v>65.760000000000005</v>
      </c>
      <c r="G1024" s="12">
        <v>44946</v>
      </c>
      <c r="H1024" s="10">
        <v>33.049999999999997</v>
      </c>
      <c r="I1024" s="12">
        <v>44946</v>
      </c>
      <c r="J1024" s="10">
        <v>30.92</v>
      </c>
      <c r="K1024" s="12">
        <v>44946</v>
      </c>
      <c r="L1024" s="10">
        <v>19.45</v>
      </c>
      <c r="M1024" s="12">
        <v>44946</v>
      </c>
      <c r="N1024" s="10">
        <v>20.71</v>
      </c>
      <c r="O1024" s="12">
        <v>44946</v>
      </c>
      <c r="P1024" s="10">
        <v>16.23</v>
      </c>
      <c r="Q1024" s="12">
        <v>44946</v>
      </c>
      <c r="R1024" s="10">
        <v>26.02</v>
      </c>
      <c r="S1024" s="12">
        <v>44946</v>
      </c>
      <c r="T1024" s="10">
        <v>10.49</v>
      </c>
      <c r="U1024" s="109">
        <v>44950</v>
      </c>
      <c r="V1024" s="10">
        <v>12.28</v>
      </c>
      <c r="Y1024" s="3"/>
    </row>
    <row r="1025" spans="1:25">
      <c r="A1025" s="12">
        <v>44949</v>
      </c>
      <c r="B1025" s="10">
        <v>28.05</v>
      </c>
      <c r="C1025" s="12">
        <v>44949</v>
      </c>
      <c r="D1025" s="10">
        <v>31.506599999999999</v>
      </c>
      <c r="E1025" s="12">
        <v>44949</v>
      </c>
      <c r="F1025" s="10">
        <v>66.58</v>
      </c>
      <c r="G1025" s="12">
        <v>44949</v>
      </c>
      <c r="H1025" s="10">
        <v>33.159999999999997</v>
      </c>
      <c r="I1025" s="12">
        <v>44949</v>
      </c>
      <c r="J1025" s="10">
        <v>31.14</v>
      </c>
      <c r="K1025" s="12">
        <v>44949</v>
      </c>
      <c r="L1025" s="10">
        <v>19.41</v>
      </c>
      <c r="M1025" s="12">
        <v>44949</v>
      </c>
      <c r="N1025" s="10">
        <v>20.64</v>
      </c>
      <c r="O1025" s="12">
        <v>44949</v>
      </c>
      <c r="P1025" s="10">
        <v>16.14</v>
      </c>
      <c r="Q1025" s="12">
        <v>44949</v>
      </c>
      <c r="R1025" s="10">
        <v>25.98</v>
      </c>
      <c r="S1025" s="12">
        <v>44949</v>
      </c>
      <c r="T1025" s="10">
        <v>10.46</v>
      </c>
      <c r="U1025" s="109">
        <v>44951</v>
      </c>
      <c r="V1025" s="10">
        <v>12.29</v>
      </c>
      <c r="Y1025" s="3"/>
    </row>
    <row r="1026" spans="1:25">
      <c r="A1026" s="12">
        <v>44950</v>
      </c>
      <c r="B1026" s="10">
        <v>28.11</v>
      </c>
      <c r="C1026" s="12">
        <v>44950</v>
      </c>
      <c r="D1026" s="10">
        <v>31.494199999999999</v>
      </c>
      <c r="E1026" s="12">
        <v>44950</v>
      </c>
      <c r="F1026" s="10">
        <v>66.52</v>
      </c>
      <c r="G1026" s="12">
        <v>44950</v>
      </c>
      <c r="H1026" s="10">
        <v>33.130000000000003</v>
      </c>
      <c r="I1026" s="12">
        <v>44950</v>
      </c>
      <c r="J1026" s="10">
        <v>31.12</v>
      </c>
      <c r="K1026" s="12">
        <v>44950</v>
      </c>
      <c r="L1026" s="10">
        <v>19.41</v>
      </c>
      <c r="M1026" s="12">
        <v>44950</v>
      </c>
      <c r="N1026" s="10">
        <v>20.75</v>
      </c>
      <c r="O1026" s="12">
        <v>44950</v>
      </c>
      <c r="P1026" s="10">
        <v>16.23</v>
      </c>
      <c r="Q1026" s="12">
        <v>44950</v>
      </c>
      <c r="R1026" s="10">
        <v>26</v>
      </c>
      <c r="S1026" s="12">
        <v>44950</v>
      </c>
      <c r="T1026" s="10">
        <v>10.48</v>
      </c>
      <c r="U1026" s="109">
        <v>44952</v>
      </c>
      <c r="V1026" s="10">
        <v>12.33</v>
      </c>
      <c r="Y1026" s="3"/>
    </row>
    <row r="1027" spans="1:25">
      <c r="A1027" s="12">
        <v>44951</v>
      </c>
      <c r="B1027" s="10">
        <v>28.19</v>
      </c>
      <c r="C1027" s="12">
        <v>44951</v>
      </c>
      <c r="D1027" s="10">
        <v>31.48</v>
      </c>
      <c r="E1027" s="12">
        <v>44951</v>
      </c>
      <c r="F1027" s="10">
        <v>66.569999999999993</v>
      </c>
      <c r="G1027" s="12">
        <v>44951</v>
      </c>
      <c r="H1027" s="10">
        <v>33.4</v>
      </c>
      <c r="I1027" s="12">
        <v>44951</v>
      </c>
      <c r="J1027" s="10">
        <v>31.18</v>
      </c>
      <c r="K1027" s="12">
        <v>44951</v>
      </c>
      <c r="L1027" s="10">
        <v>19.48</v>
      </c>
      <c r="M1027" s="12">
        <v>44951</v>
      </c>
      <c r="N1027" s="10">
        <v>20.69</v>
      </c>
      <c r="O1027" s="12">
        <v>44951</v>
      </c>
      <c r="P1027" s="10">
        <v>16.100000000000001</v>
      </c>
      <c r="Q1027" s="12">
        <v>44951</v>
      </c>
      <c r="R1027" s="10">
        <v>26.01</v>
      </c>
      <c r="S1027" s="12">
        <v>44951</v>
      </c>
      <c r="T1027" s="10">
        <v>10.52</v>
      </c>
      <c r="U1027" s="109">
        <v>44953</v>
      </c>
      <c r="V1027" s="10">
        <v>12.25</v>
      </c>
      <c r="Y1027" s="3"/>
    </row>
    <row r="1028" spans="1:25">
      <c r="A1028" s="12">
        <v>44952</v>
      </c>
      <c r="B1028" s="10">
        <v>28.15</v>
      </c>
      <c r="C1028" s="12">
        <v>44952</v>
      </c>
      <c r="D1028" s="10">
        <v>31.65</v>
      </c>
      <c r="E1028" s="12">
        <v>44952</v>
      </c>
      <c r="F1028" s="10">
        <v>67.010000000000005</v>
      </c>
      <c r="G1028" s="12">
        <v>44952</v>
      </c>
      <c r="H1028" s="10">
        <v>33.25</v>
      </c>
      <c r="I1028" s="12">
        <v>44952</v>
      </c>
      <c r="J1028" s="10">
        <v>31.35</v>
      </c>
      <c r="K1028" s="12">
        <v>44952</v>
      </c>
      <c r="L1028" s="10">
        <v>19.41</v>
      </c>
      <c r="M1028" s="12">
        <v>44952</v>
      </c>
      <c r="N1028" s="10">
        <v>20.69</v>
      </c>
      <c r="O1028" s="12">
        <v>44952</v>
      </c>
      <c r="P1028" s="10">
        <v>16.2</v>
      </c>
      <c r="Q1028" s="12">
        <v>44952</v>
      </c>
      <c r="R1028" s="10">
        <v>25.99</v>
      </c>
      <c r="S1028" s="12">
        <v>44952</v>
      </c>
      <c r="T1028" s="10">
        <v>10.5</v>
      </c>
      <c r="U1028" s="109">
        <v>44956</v>
      </c>
      <c r="V1028" s="10">
        <v>12.17</v>
      </c>
      <c r="Y1028" s="3"/>
    </row>
    <row r="1029" spans="1:25">
      <c r="A1029" s="12">
        <v>44953</v>
      </c>
      <c r="B1029" s="10">
        <v>28.09</v>
      </c>
      <c r="C1029" s="12">
        <v>44953</v>
      </c>
      <c r="D1029" s="10">
        <v>31.6631</v>
      </c>
      <c r="E1029" s="12">
        <v>44953</v>
      </c>
      <c r="F1029" s="10">
        <v>67.09</v>
      </c>
      <c r="G1029" s="12">
        <v>44953</v>
      </c>
      <c r="H1029" s="10">
        <v>33.18</v>
      </c>
      <c r="I1029" s="12">
        <v>44953</v>
      </c>
      <c r="J1029" s="10">
        <v>31.17</v>
      </c>
      <c r="K1029" s="12">
        <v>44953</v>
      </c>
      <c r="L1029" s="10">
        <v>19.37</v>
      </c>
      <c r="M1029" s="12">
        <v>44953</v>
      </c>
      <c r="N1029" s="10">
        <v>20.63</v>
      </c>
      <c r="O1029" s="12">
        <v>44953</v>
      </c>
      <c r="P1029" s="10">
        <v>16.16</v>
      </c>
      <c r="Q1029" s="12">
        <v>44953</v>
      </c>
      <c r="R1029" s="10">
        <v>25.94</v>
      </c>
      <c r="S1029" s="12">
        <v>44953</v>
      </c>
      <c r="T1029" s="10">
        <v>10.48</v>
      </c>
      <c r="U1029" s="109">
        <v>44957</v>
      </c>
      <c r="V1029" s="10">
        <v>12.07</v>
      </c>
      <c r="Y1029" s="3"/>
    </row>
    <row r="1030" spans="1:25">
      <c r="A1030" s="12">
        <v>44956</v>
      </c>
      <c r="B1030" s="10">
        <v>28.03</v>
      </c>
      <c r="C1030" s="12">
        <v>44956</v>
      </c>
      <c r="D1030" s="10">
        <v>31.46</v>
      </c>
      <c r="E1030" s="12">
        <v>44956</v>
      </c>
      <c r="F1030" s="10">
        <v>66.64</v>
      </c>
      <c r="G1030" s="12">
        <v>44956</v>
      </c>
      <c r="H1030" s="10">
        <v>33.18</v>
      </c>
      <c r="I1030" s="12">
        <v>44956</v>
      </c>
      <c r="J1030" s="10">
        <v>30.72</v>
      </c>
      <c r="K1030" s="12">
        <v>44956</v>
      </c>
      <c r="L1030" s="10">
        <v>19.38</v>
      </c>
      <c r="M1030" s="12">
        <v>44956</v>
      </c>
      <c r="N1030" s="10">
        <v>20.55</v>
      </c>
      <c r="O1030" s="12">
        <v>44956</v>
      </c>
      <c r="P1030" s="10">
        <v>16.02</v>
      </c>
      <c r="Q1030" s="12">
        <v>44956</v>
      </c>
      <c r="R1030" s="10">
        <v>25.92</v>
      </c>
      <c r="S1030" s="12">
        <v>44956</v>
      </c>
      <c r="T1030" s="10">
        <v>10.47</v>
      </c>
      <c r="U1030" s="109">
        <v>44958</v>
      </c>
      <c r="V1030" s="10">
        <v>12.19</v>
      </c>
      <c r="Y1030" s="3"/>
    </row>
    <row r="1031" spans="1:25">
      <c r="A1031" s="12">
        <v>44957</v>
      </c>
      <c r="B1031" s="10">
        <v>28.04</v>
      </c>
      <c r="C1031" s="12">
        <v>44957</v>
      </c>
      <c r="D1031" s="10">
        <v>31.765499999999999</v>
      </c>
      <c r="E1031" s="12">
        <v>44957</v>
      </c>
      <c r="F1031" s="10">
        <v>67.180000000000007</v>
      </c>
      <c r="G1031" s="12">
        <v>44957</v>
      </c>
      <c r="H1031" s="10">
        <v>33.15</v>
      </c>
      <c r="I1031" s="12">
        <v>44957</v>
      </c>
      <c r="J1031" s="10">
        <v>30.48</v>
      </c>
      <c r="K1031" s="12">
        <v>44957</v>
      </c>
      <c r="L1031" s="10">
        <v>19.39</v>
      </c>
      <c r="M1031" s="12">
        <v>44957</v>
      </c>
      <c r="N1031" s="10">
        <v>20.69</v>
      </c>
      <c r="O1031" s="12">
        <v>44957</v>
      </c>
      <c r="P1031" s="10">
        <v>16.149999999999999</v>
      </c>
      <c r="Q1031" s="12">
        <v>44957</v>
      </c>
      <c r="R1031" s="10">
        <v>25.93</v>
      </c>
      <c r="S1031" s="12">
        <v>44957</v>
      </c>
      <c r="T1031" s="10">
        <v>10.44</v>
      </c>
      <c r="U1031" s="109">
        <v>44959</v>
      </c>
      <c r="V1031" s="10">
        <v>12.17</v>
      </c>
      <c r="Y1031" s="3"/>
    </row>
    <row r="1032" spans="1:25">
      <c r="A1032" s="12">
        <v>44958</v>
      </c>
      <c r="B1032" s="10">
        <v>28.2</v>
      </c>
      <c r="C1032" s="12">
        <v>44958</v>
      </c>
      <c r="D1032" s="10">
        <v>31.74</v>
      </c>
      <c r="E1032" s="12">
        <v>44958</v>
      </c>
      <c r="F1032" s="10">
        <v>67.8</v>
      </c>
      <c r="G1032" s="12">
        <v>44958</v>
      </c>
      <c r="H1032" s="10">
        <v>33.42</v>
      </c>
      <c r="I1032" s="12">
        <v>44958</v>
      </c>
      <c r="J1032" s="10">
        <v>30.81</v>
      </c>
      <c r="K1032" s="12">
        <v>44958</v>
      </c>
      <c r="L1032" s="10">
        <v>19.52</v>
      </c>
      <c r="M1032" s="12">
        <v>44958</v>
      </c>
      <c r="N1032" s="10">
        <v>20.9</v>
      </c>
      <c r="O1032" s="12">
        <v>44958</v>
      </c>
      <c r="P1032" s="10">
        <v>16.38</v>
      </c>
      <c r="Q1032" s="12">
        <v>44958</v>
      </c>
      <c r="R1032" s="10">
        <v>26</v>
      </c>
      <c r="S1032" s="12">
        <v>44958</v>
      </c>
      <c r="T1032" s="10">
        <v>10.49</v>
      </c>
      <c r="U1032" s="109">
        <v>44960</v>
      </c>
      <c r="V1032" s="10">
        <v>12.07</v>
      </c>
      <c r="Y1032" s="3"/>
    </row>
    <row r="1033" spans="1:25">
      <c r="A1033" s="12">
        <v>44959</v>
      </c>
      <c r="B1033" s="10">
        <v>28.26</v>
      </c>
      <c r="C1033" s="12">
        <v>44959</v>
      </c>
      <c r="D1033" s="10">
        <v>31.6876</v>
      </c>
      <c r="E1033" s="12">
        <v>44959</v>
      </c>
      <c r="F1033" s="10">
        <v>68.88</v>
      </c>
      <c r="G1033" s="12">
        <v>44959</v>
      </c>
      <c r="H1033" s="10">
        <v>33.47</v>
      </c>
      <c r="I1033" s="12">
        <v>44959</v>
      </c>
      <c r="J1033" s="10">
        <v>30.65</v>
      </c>
      <c r="K1033" s="12">
        <v>44959</v>
      </c>
      <c r="L1033" s="10">
        <v>19.55</v>
      </c>
      <c r="M1033" s="12">
        <v>44959</v>
      </c>
      <c r="N1033" s="10">
        <v>20.93</v>
      </c>
      <c r="O1033" s="12">
        <v>44959</v>
      </c>
      <c r="P1033" s="10">
        <v>16.54</v>
      </c>
      <c r="Q1033" s="12">
        <v>44959</v>
      </c>
      <c r="R1033" s="10">
        <v>26.03</v>
      </c>
      <c r="S1033" s="12">
        <v>44959</v>
      </c>
      <c r="T1033" s="10">
        <v>10.52</v>
      </c>
      <c r="U1033" s="109">
        <v>44963</v>
      </c>
      <c r="V1033" s="10">
        <v>11.92</v>
      </c>
      <c r="Y1033" s="3"/>
    </row>
    <row r="1034" spans="1:25">
      <c r="A1034" s="12">
        <v>44960</v>
      </c>
      <c r="B1034" s="10">
        <v>28.05</v>
      </c>
      <c r="C1034" s="12">
        <v>44960</v>
      </c>
      <c r="D1034" s="10">
        <v>31.7697</v>
      </c>
      <c r="E1034" s="12">
        <v>44960</v>
      </c>
      <c r="F1034" s="10">
        <v>68.64</v>
      </c>
      <c r="G1034" s="12">
        <v>44960</v>
      </c>
      <c r="H1034" s="10">
        <v>33.340000000000003</v>
      </c>
      <c r="I1034" s="12">
        <v>44960</v>
      </c>
      <c r="J1034" s="10">
        <v>30.33</v>
      </c>
      <c r="K1034" s="12">
        <v>44960</v>
      </c>
      <c r="L1034" s="10">
        <v>19.45</v>
      </c>
      <c r="M1034" s="12">
        <v>44960</v>
      </c>
      <c r="N1034" s="10">
        <v>20.7</v>
      </c>
      <c r="O1034" s="12">
        <v>44960</v>
      </c>
      <c r="P1034" s="10">
        <v>16.329999999999998</v>
      </c>
      <c r="Q1034" s="12">
        <v>44960</v>
      </c>
      <c r="R1034" s="10">
        <v>25.95</v>
      </c>
      <c r="S1034" s="12">
        <v>44960</v>
      </c>
      <c r="T1034" s="10">
        <v>10.46</v>
      </c>
      <c r="U1034" s="109">
        <v>44964</v>
      </c>
      <c r="V1034" s="10">
        <v>11.94</v>
      </c>
      <c r="Y1034" s="3"/>
    </row>
    <row r="1035" spans="1:25">
      <c r="A1035" s="12">
        <v>44963</v>
      </c>
      <c r="B1035" s="10">
        <v>27.83</v>
      </c>
      <c r="C1035" s="12">
        <v>44963</v>
      </c>
      <c r="D1035" s="10">
        <v>31.58</v>
      </c>
      <c r="E1035" s="12">
        <v>44963</v>
      </c>
      <c r="F1035" s="10">
        <v>68.459999999999994</v>
      </c>
      <c r="G1035" s="12">
        <v>44963</v>
      </c>
      <c r="H1035" s="10">
        <v>33.1</v>
      </c>
      <c r="I1035" s="12">
        <v>44963</v>
      </c>
      <c r="J1035" s="10">
        <v>29.97</v>
      </c>
      <c r="K1035" s="12">
        <v>44963</v>
      </c>
      <c r="L1035" s="10">
        <v>19.36</v>
      </c>
      <c r="M1035" s="12">
        <v>44963</v>
      </c>
      <c r="N1035" s="10">
        <v>20.55</v>
      </c>
      <c r="O1035" s="12">
        <v>44963</v>
      </c>
      <c r="P1035" s="10">
        <v>16.32</v>
      </c>
      <c r="Q1035" s="12">
        <v>44963</v>
      </c>
      <c r="R1035" s="10">
        <v>25.87</v>
      </c>
      <c r="S1035" s="12">
        <v>44963</v>
      </c>
      <c r="T1035" s="10">
        <v>10.38</v>
      </c>
      <c r="U1035" s="109">
        <v>44965</v>
      </c>
      <c r="V1035" s="10">
        <v>11.94</v>
      </c>
      <c r="Y1035" s="3"/>
    </row>
    <row r="1036" spans="1:25">
      <c r="A1036" s="12">
        <v>44964</v>
      </c>
      <c r="B1036" s="10">
        <v>27.79</v>
      </c>
      <c r="C1036" s="12">
        <v>44964</v>
      </c>
      <c r="D1036" s="10">
        <v>31.69</v>
      </c>
      <c r="E1036" s="12">
        <v>44964</v>
      </c>
      <c r="F1036" s="10">
        <v>69.14</v>
      </c>
      <c r="G1036" s="12">
        <v>44964</v>
      </c>
      <c r="H1036" s="10">
        <v>33.28</v>
      </c>
      <c r="I1036" s="12">
        <v>44964</v>
      </c>
      <c r="J1036" s="10">
        <v>30.02</v>
      </c>
      <c r="K1036" s="12">
        <v>44964</v>
      </c>
      <c r="L1036" s="10">
        <v>19.309999999999999</v>
      </c>
      <c r="M1036" s="12">
        <v>44964</v>
      </c>
      <c r="N1036" s="10">
        <v>20.48</v>
      </c>
      <c r="O1036" s="12">
        <v>44964</v>
      </c>
      <c r="P1036" s="10">
        <v>16.260000000000002</v>
      </c>
      <c r="Q1036" s="12">
        <v>44964</v>
      </c>
      <c r="R1036" s="10">
        <v>25.83</v>
      </c>
      <c r="S1036" s="12">
        <v>44964</v>
      </c>
      <c r="T1036" s="10">
        <v>10.36</v>
      </c>
      <c r="U1036" s="109">
        <v>44966</v>
      </c>
      <c r="V1036" s="10">
        <v>11.99</v>
      </c>
      <c r="Y1036" s="3"/>
    </row>
    <row r="1037" spans="1:25">
      <c r="A1037" s="12">
        <v>44965</v>
      </c>
      <c r="B1037" s="10">
        <v>27.89</v>
      </c>
      <c r="C1037" s="12">
        <v>44965</v>
      </c>
      <c r="D1037" s="10">
        <v>31.61</v>
      </c>
      <c r="E1037" s="12">
        <v>44965</v>
      </c>
      <c r="F1037" s="10">
        <v>68.59</v>
      </c>
      <c r="G1037" s="12">
        <v>44965</v>
      </c>
      <c r="H1037" s="10">
        <v>33.17</v>
      </c>
      <c r="I1037" s="12">
        <v>44965</v>
      </c>
      <c r="J1037" s="10">
        <v>30.06</v>
      </c>
      <c r="K1037" s="12">
        <v>44965</v>
      </c>
      <c r="L1037" s="10">
        <v>19.39</v>
      </c>
      <c r="M1037" s="12">
        <v>44965</v>
      </c>
      <c r="N1037" s="10">
        <v>20.49</v>
      </c>
      <c r="O1037" s="12">
        <v>44965</v>
      </c>
      <c r="P1037" s="10">
        <v>16.260000000000002</v>
      </c>
      <c r="Q1037" s="12">
        <v>44965</v>
      </c>
      <c r="R1037" s="10">
        <v>25.86</v>
      </c>
      <c r="S1037" s="12">
        <v>44965</v>
      </c>
      <c r="T1037" s="10">
        <v>10.39</v>
      </c>
      <c r="U1037" s="109">
        <v>44967</v>
      </c>
      <c r="V1037" s="10">
        <v>11.82</v>
      </c>
      <c r="Y1037" s="3"/>
    </row>
    <row r="1038" spans="1:25">
      <c r="A1038" s="12">
        <v>44966</v>
      </c>
      <c r="B1038" s="10">
        <v>27.82</v>
      </c>
      <c r="C1038" s="12">
        <v>44966</v>
      </c>
      <c r="D1038" s="10">
        <v>31.54</v>
      </c>
      <c r="E1038" s="12">
        <v>44966</v>
      </c>
      <c r="F1038" s="10">
        <v>68.069999999999993</v>
      </c>
      <c r="G1038" s="12">
        <v>44966</v>
      </c>
      <c r="H1038" s="10">
        <v>33.28</v>
      </c>
      <c r="I1038" s="12">
        <v>44966</v>
      </c>
      <c r="J1038" s="10">
        <v>30.26</v>
      </c>
      <c r="K1038" s="12">
        <v>44966</v>
      </c>
      <c r="L1038" s="10">
        <v>19.32</v>
      </c>
      <c r="M1038" s="12">
        <v>44966</v>
      </c>
      <c r="N1038" s="10">
        <v>20.329999999999998</v>
      </c>
      <c r="O1038" s="12">
        <v>44966</v>
      </c>
      <c r="P1038" s="10">
        <v>16.03</v>
      </c>
      <c r="Q1038" s="12">
        <v>44966</v>
      </c>
      <c r="R1038" s="10">
        <v>25.86</v>
      </c>
      <c r="S1038" s="12">
        <v>44966</v>
      </c>
      <c r="T1038" s="10">
        <v>10.36</v>
      </c>
      <c r="U1038" s="109">
        <v>44970</v>
      </c>
      <c r="V1038" s="10">
        <v>11.87</v>
      </c>
      <c r="Y1038" s="3"/>
    </row>
    <row r="1039" spans="1:25">
      <c r="A1039" s="12">
        <v>44967</v>
      </c>
      <c r="B1039" s="10">
        <v>27.59</v>
      </c>
      <c r="C1039" s="12">
        <v>44967</v>
      </c>
      <c r="D1039" s="10">
        <v>31.58</v>
      </c>
      <c r="E1039" s="12">
        <v>44967</v>
      </c>
      <c r="F1039" s="10">
        <v>67.650000000000006</v>
      </c>
      <c r="G1039" s="12">
        <v>44967</v>
      </c>
      <c r="H1039" s="10">
        <v>32.840000000000003</v>
      </c>
      <c r="I1039" s="12">
        <v>44967</v>
      </c>
      <c r="J1039" s="10">
        <v>29.68</v>
      </c>
      <c r="K1039" s="12">
        <v>44967</v>
      </c>
      <c r="L1039" s="10">
        <v>19.14</v>
      </c>
      <c r="M1039" s="12">
        <v>44967</v>
      </c>
      <c r="N1039" s="10">
        <v>20.190000000000001</v>
      </c>
      <c r="O1039" s="12">
        <v>44967</v>
      </c>
      <c r="P1039" s="10">
        <v>16.04</v>
      </c>
      <c r="Q1039" s="12">
        <v>44967</v>
      </c>
      <c r="R1039" s="10">
        <v>25.78</v>
      </c>
      <c r="S1039" s="12">
        <v>44967</v>
      </c>
      <c r="T1039" s="10">
        <v>10.3</v>
      </c>
      <c r="U1039" s="109">
        <v>44971</v>
      </c>
      <c r="V1039" s="10">
        <v>11.83</v>
      </c>
      <c r="Y1039" s="3"/>
    </row>
    <row r="1040" spans="1:25">
      <c r="A1040" s="12">
        <v>44970</v>
      </c>
      <c r="B1040" s="10">
        <v>27.74</v>
      </c>
      <c r="C1040" s="12">
        <v>44970</v>
      </c>
      <c r="D1040" s="10">
        <v>31.721900000000002</v>
      </c>
      <c r="E1040" s="12">
        <v>44970</v>
      </c>
      <c r="F1040" s="10">
        <v>68.37</v>
      </c>
      <c r="G1040" s="12">
        <v>44970</v>
      </c>
      <c r="H1040" s="10">
        <v>33.119999999999997</v>
      </c>
      <c r="I1040" s="12">
        <v>44970</v>
      </c>
      <c r="J1040" s="10">
        <v>29.94</v>
      </c>
      <c r="K1040" s="12">
        <v>44970</v>
      </c>
      <c r="L1040" s="10">
        <v>19.21</v>
      </c>
      <c r="M1040" s="12">
        <v>44970</v>
      </c>
      <c r="N1040" s="10">
        <v>20.260000000000002</v>
      </c>
      <c r="O1040" s="12">
        <v>44970</v>
      </c>
      <c r="P1040" s="10">
        <v>15.95</v>
      </c>
      <c r="Q1040" s="12">
        <v>44970</v>
      </c>
      <c r="R1040" s="10">
        <v>25.8</v>
      </c>
      <c r="S1040" s="12">
        <v>44970</v>
      </c>
      <c r="T1040" s="10">
        <v>10.33</v>
      </c>
      <c r="U1040" s="109">
        <v>44972</v>
      </c>
      <c r="V1040" s="10">
        <v>11.81</v>
      </c>
      <c r="Y1040" s="3"/>
    </row>
    <row r="1041" spans="1:25">
      <c r="A1041" s="12">
        <v>44971</v>
      </c>
      <c r="B1041" s="10">
        <v>27.58</v>
      </c>
      <c r="C1041" s="12">
        <v>44971</v>
      </c>
      <c r="D1041" s="10">
        <v>31.73</v>
      </c>
      <c r="E1041" s="12">
        <v>44971</v>
      </c>
      <c r="F1041" s="10">
        <v>68.34</v>
      </c>
      <c r="G1041" s="12">
        <v>44971</v>
      </c>
      <c r="H1041" s="10">
        <v>33.17</v>
      </c>
      <c r="I1041" s="12">
        <v>44971</v>
      </c>
      <c r="J1041" s="10">
        <v>29.86</v>
      </c>
      <c r="K1041" s="12">
        <v>44971</v>
      </c>
      <c r="L1041" s="10">
        <v>19.13</v>
      </c>
      <c r="M1041" s="12">
        <v>44971</v>
      </c>
      <c r="N1041" s="10">
        <v>20.21</v>
      </c>
      <c r="O1041" s="12">
        <v>44971</v>
      </c>
      <c r="P1041" s="10">
        <v>16.03</v>
      </c>
      <c r="Q1041" s="12">
        <v>44971</v>
      </c>
      <c r="R1041" s="10">
        <v>25.72</v>
      </c>
      <c r="S1041" s="12">
        <v>44971</v>
      </c>
      <c r="T1041" s="10">
        <v>10.27</v>
      </c>
      <c r="U1041" s="109">
        <v>44973</v>
      </c>
      <c r="V1041" s="10">
        <v>11.84</v>
      </c>
      <c r="Y1041" s="3"/>
    </row>
    <row r="1042" spans="1:25">
      <c r="A1042" s="12">
        <v>44972</v>
      </c>
      <c r="B1042" s="10">
        <v>27.44</v>
      </c>
      <c r="C1042" s="12">
        <v>44972</v>
      </c>
      <c r="D1042" s="10">
        <v>31.76</v>
      </c>
      <c r="E1042" s="12">
        <v>44972</v>
      </c>
      <c r="F1042" s="10">
        <v>68.83</v>
      </c>
      <c r="G1042" s="12">
        <v>44972</v>
      </c>
      <c r="H1042" s="10">
        <v>33.17</v>
      </c>
      <c r="I1042" s="12">
        <v>44972</v>
      </c>
      <c r="J1042" s="10">
        <v>29.71</v>
      </c>
      <c r="K1042" s="12">
        <v>44972</v>
      </c>
      <c r="L1042" s="10">
        <v>19.09</v>
      </c>
      <c r="M1042" s="12">
        <v>44972</v>
      </c>
      <c r="N1042" s="10">
        <v>20.12</v>
      </c>
      <c r="O1042" s="12">
        <v>44972</v>
      </c>
      <c r="P1042" s="10">
        <v>16.04</v>
      </c>
      <c r="Q1042" s="12">
        <v>44972</v>
      </c>
      <c r="R1042" s="10">
        <v>25.72</v>
      </c>
      <c r="S1042" s="12">
        <v>44972</v>
      </c>
      <c r="T1042" s="10">
        <v>10.23</v>
      </c>
      <c r="U1042" s="109">
        <v>44974</v>
      </c>
      <c r="V1042" s="10">
        <v>11.73</v>
      </c>
      <c r="Y1042" s="3"/>
    </row>
    <row r="1043" spans="1:25">
      <c r="A1043" s="12">
        <v>44973</v>
      </c>
      <c r="B1043" s="10">
        <v>27.42</v>
      </c>
      <c r="C1043" s="12">
        <v>44973</v>
      </c>
      <c r="D1043" s="10">
        <v>31.54</v>
      </c>
      <c r="E1043" s="12">
        <v>44973</v>
      </c>
      <c r="F1043" s="10">
        <v>68.25</v>
      </c>
      <c r="G1043" s="12">
        <v>44973</v>
      </c>
      <c r="H1043" s="10">
        <v>33.17</v>
      </c>
      <c r="I1043" s="12">
        <v>44973</v>
      </c>
      <c r="J1043" s="10">
        <v>29.89</v>
      </c>
      <c r="K1043" s="12">
        <v>44973</v>
      </c>
      <c r="L1043" s="10">
        <v>19.03</v>
      </c>
      <c r="M1043" s="12">
        <v>44973</v>
      </c>
      <c r="N1043" s="10">
        <v>19.97</v>
      </c>
      <c r="O1043" s="12">
        <v>44973</v>
      </c>
      <c r="P1043" s="10">
        <v>15.95</v>
      </c>
      <c r="Q1043" s="12">
        <v>44973</v>
      </c>
      <c r="R1043" s="10">
        <v>25.73</v>
      </c>
      <c r="S1043" s="12">
        <v>44973</v>
      </c>
      <c r="T1043" s="10">
        <v>10.210000000000001</v>
      </c>
      <c r="U1043" s="109">
        <v>44978</v>
      </c>
      <c r="V1043" s="10">
        <v>11.65</v>
      </c>
      <c r="Y1043" s="3"/>
    </row>
    <row r="1044" spans="1:25">
      <c r="A1044" s="12">
        <v>44974</v>
      </c>
      <c r="B1044" s="10">
        <v>27.46</v>
      </c>
      <c r="C1044" s="12">
        <v>44974</v>
      </c>
      <c r="D1044" s="10">
        <v>31.397099999999998</v>
      </c>
      <c r="E1044" s="12">
        <v>44974</v>
      </c>
      <c r="F1044" s="10">
        <v>68.13</v>
      </c>
      <c r="G1044" s="12">
        <v>44974</v>
      </c>
      <c r="H1044" s="10">
        <v>33.29</v>
      </c>
      <c r="I1044" s="12">
        <v>44974</v>
      </c>
      <c r="J1044" s="10">
        <v>29.64</v>
      </c>
      <c r="K1044" s="12">
        <v>44974</v>
      </c>
      <c r="L1044" s="10">
        <v>19.059999999999999</v>
      </c>
      <c r="M1044" s="12">
        <v>44974</v>
      </c>
      <c r="N1044" s="10">
        <v>20.04</v>
      </c>
      <c r="O1044" s="12">
        <v>44974</v>
      </c>
      <c r="P1044" s="10">
        <v>16</v>
      </c>
      <c r="Q1044" s="12">
        <v>44974</v>
      </c>
      <c r="R1044" s="10">
        <v>25.73</v>
      </c>
      <c r="S1044" s="12">
        <v>44974</v>
      </c>
      <c r="T1044" s="10">
        <v>10.220000000000001</v>
      </c>
      <c r="U1044" s="109">
        <v>44979</v>
      </c>
      <c r="V1044" s="10">
        <v>11.59</v>
      </c>
      <c r="Y1044" s="3"/>
    </row>
    <row r="1045" spans="1:25">
      <c r="A1045" s="12">
        <v>44978</v>
      </c>
      <c r="B1045" s="10">
        <v>27.17</v>
      </c>
      <c r="C1045" s="12">
        <v>44978</v>
      </c>
      <c r="D1045" s="10">
        <v>31.04</v>
      </c>
      <c r="E1045" s="12">
        <v>44978</v>
      </c>
      <c r="F1045" s="10">
        <v>67.11</v>
      </c>
      <c r="G1045" s="12">
        <v>44978</v>
      </c>
      <c r="H1045" s="10">
        <v>33.08</v>
      </c>
      <c r="I1045" s="12">
        <v>44978</v>
      </c>
      <c r="J1045" s="10">
        <v>29.37</v>
      </c>
      <c r="K1045" s="12">
        <v>44978</v>
      </c>
      <c r="L1045" s="10">
        <v>18.920000000000002</v>
      </c>
      <c r="M1045" s="12">
        <v>44978</v>
      </c>
      <c r="N1045" s="10">
        <v>19.760000000000002</v>
      </c>
      <c r="O1045" s="12">
        <v>44978</v>
      </c>
      <c r="P1045" s="10">
        <v>15.77</v>
      </c>
      <c r="Q1045" s="12">
        <v>44978</v>
      </c>
      <c r="R1045" s="10">
        <v>25.66</v>
      </c>
      <c r="S1045" s="12">
        <v>44978</v>
      </c>
      <c r="T1045" s="10">
        <v>10.14</v>
      </c>
      <c r="U1045" s="109">
        <v>44980</v>
      </c>
      <c r="V1045" s="10">
        <v>11.61</v>
      </c>
      <c r="Y1045" s="3"/>
    </row>
    <row r="1046" spans="1:25">
      <c r="A1046" s="12">
        <v>44979</v>
      </c>
      <c r="B1046" s="10">
        <v>27.2</v>
      </c>
      <c r="C1046" s="12">
        <v>44979</v>
      </c>
      <c r="D1046" s="10">
        <v>30.665199999999999</v>
      </c>
      <c r="E1046" s="12">
        <v>44979</v>
      </c>
      <c r="F1046" s="10">
        <v>67.069999999999993</v>
      </c>
      <c r="G1046" s="12">
        <v>44979</v>
      </c>
      <c r="H1046" s="10">
        <v>32.94</v>
      </c>
      <c r="I1046" s="12">
        <v>44979</v>
      </c>
      <c r="J1046" s="10">
        <v>29.15</v>
      </c>
      <c r="K1046" s="12">
        <v>44979</v>
      </c>
      <c r="L1046" s="10">
        <v>18.899999999999999</v>
      </c>
      <c r="M1046" s="12">
        <v>44979</v>
      </c>
      <c r="N1046" s="10">
        <v>19.739999999999998</v>
      </c>
      <c r="O1046" s="12">
        <v>44979</v>
      </c>
      <c r="P1046" s="10">
        <v>15.74</v>
      </c>
      <c r="Q1046" s="12">
        <v>44979</v>
      </c>
      <c r="R1046" s="10">
        <v>25.61</v>
      </c>
      <c r="S1046" s="12">
        <v>44979</v>
      </c>
      <c r="T1046" s="10">
        <v>10.17</v>
      </c>
      <c r="U1046" s="109">
        <v>44981</v>
      </c>
      <c r="V1046" s="10">
        <v>11.46</v>
      </c>
      <c r="Y1046" s="3"/>
    </row>
    <row r="1047" spans="1:25">
      <c r="A1047" s="12">
        <v>44980</v>
      </c>
      <c r="B1047" s="10">
        <v>27.34</v>
      </c>
      <c r="C1047" s="12">
        <v>44980</v>
      </c>
      <c r="D1047" s="10">
        <v>30.64</v>
      </c>
      <c r="E1047" s="12">
        <v>44980</v>
      </c>
      <c r="F1047" s="10">
        <v>67.38</v>
      </c>
      <c r="G1047" s="12">
        <v>44980</v>
      </c>
      <c r="H1047" s="10">
        <v>33.090000000000003</v>
      </c>
      <c r="I1047" s="12">
        <v>44980</v>
      </c>
      <c r="J1047" s="10">
        <v>29.35</v>
      </c>
      <c r="K1047" s="12">
        <v>44980</v>
      </c>
      <c r="L1047" s="10">
        <v>19</v>
      </c>
      <c r="M1047" s="12">
        <v>44980</v>
      </c>
      <c r="N1047" s="10">
        <v>19.899999999999999</v>
      </c>
      <c r="O1047" s="12">
        <v>44980</v>
      </c>
      <c r="P1047" s="10">
        <v>15.97</v>
      </c>
      <c r="Q1047" s="12">
        <v>44980</v>
      </c>
      <c r="R1047" s="10">
        <v>25.68</v>
      </c>
      <c r="S1047" s="12">
        <v>44980</v>
      </c>
      <c r="T1047" s="10">
        <v>10.210000000000001</v>
      </c>
      <c r="U1047" s="109">
        <v>44984</v>
      </c>
      <c r="V1047" s="10">
        <v>11.46</v>
      </c>
      <c r="Y1047" s="3"/>
    </row>
    <row r="1048" spans="1:25">
      <c r="A1048" s="12">
        <v>44981</v>
      </c>
      <c r="B1048" s="10">
        <v>27.21</v>
      </c>
      <c r="C1048" s="12">
        <v>44981</v>
      </c>
      <c r="D1048" s="10">
        <v>30.691199999999998</v>
      </c>
      <c r="E1048" s="12">
        <v>44981</v>
      </c>
      <c r="F1048" s="10">
        <v>66.989999999999995</v>
      </c>
      <c r="G1048" s="12">
        <v>44981</v>
      </c>
      <c r="H1048" s="10">
        <v>32.71</v>
      </c>
      <c r="I1048" s="12">
        <v>44981</v>
      </c>
      <c r="J1048" s="10">
        <v>28.87</v>
      </c>
      <c r="K1048" s="12">
        <v>44981</v>
      </c>
      <c r="L1048" s="10">
        <v>18.93</v>
      </c>
      <c r="M1048" s="12">
        <v>44981</v>
      </c>
      <c r="N1048" s="10">
        <v>19.760000000000002</v>
      </c>
      <c r="O1048" s="12">
        <v>44981</v>
      </c>
      <c r="P1048" s="10">
        <v>15.74</v>
      </c>
      <c r="Q1048" s="12">
        <v>44981</v>
      </c>
      <c r="R1048" s="10">
        <v>25.59</v>
      </c>
      <c r="S1048" s="12">
        <v>44981</v>
      </c>
      <c r="T1048" s="10">
        <v>10.17</v>
      </c>
      <c r="U1048" s="109">
        <v>44985</v>
      </c>
      <c r="V1048" s="10">
        <v>11.48</v>
      </c>
      <c r="Y1048" s="3"/>
    </row>
    <row r="1049" spans="1:25">
      <c r="A1049" s="12">
        <v>44984</v>
      </c>
      <c r="B1049" s="10">
        <v>27.28</v>
      </c>
      <c r="C1049" s="12">
        <v>44984</v>
      </c>
      <c r="D1049" s="10">
        <v>30.7624</v>
      </c>
      <c r="E1049" s="12">
        <v>44984</v>
      </c>
      <c r="F1049" s="10">
        <v>67.06</v>
      </c>
      <c r="G1049" s="12">
        <v>44984</v>
      </c>
      <c r="H1049" s="10">
        <v>33.03</v>
      </c>
      <c r="I1049" s="12">
        <v>44984</v>
      </c>
      <c r="J1049" s="10">
        <v>28.89</v>
      </c>
      <c r="K1049" s="12">
        <v>44984</v>
      </c>
      <c r="L1049" s="10">
        <v>18.95</v>
      </c>
      <c r="M1049" s="12">
        <v>44984</v>
      </c>
      <c r="N1049" s="10">
        <v>19.760000000000002</v>
      </c>
      <c r="O1049" s="12">
        <v>44984</v>
      </c>
      <c r="P1049" s="10">
        <v>15.87</v>
      </c>
      <c r="Q1049" s="12">
        <v>44984</v>
      </c>
      <c r="R1049" s="10">
        <v>25.64</v>
      </c>
      <c r="S1049" s="12">
        <v>44984</v>
      </c>
      <c r="T1049" s="10">
        <v>10.19</v>
      </c>
      <c r="U1049" s="109">
        <v>44986</v>
      </c>
      <c r="V1049" s="10">
        <v>11.67</v>
      </c>
      <c r="Y1049" s="3"/>
    </row>
    <row r="1050" spans="1:25">
      <c r="A1050" s="12">
        <v>44985</v>
      </c>
      <c r="B1050" s="10">
        <v>27.42</v>
      </c>
      <c r="C1050" s="12">
        <v>44985</v>
      </c>
      <c r="D1050" s="10">
        <v>30.69</v>
      </c>
      <c r="E1050" s="12">
        <v>44985</v>
      </c>
      <c r="F1050" s="10">
        <v>67.19</v>
      </c>
      <c r="G1050" s="12">
        <v>44985</v>
      </c>
      <c r="H1050" s="10">
        <v>32.97</v>
      </c>
      <c r="I1050" s="12">
        <v>44985</v>
      </c>
      <c r="J1050" s="10">
        <v>28.88</v>
      </c>
      <c r="K1050" s="12">
        <v>44985</v>
      </c>
      <c r="L1050" s="10">
        <v>19.05</v>
      </c>
      <c r="M1050" s="12">
        <v>44985</v>
      </c>
      <c r="N1050" s="10">
        <v>19.760000000000002</v>
      </c>
      <c r="O1050" s="12">
        <v>44985</v>
      </c>
      <c r="P1050" s="10">
        <v>15.88</v>
      </c>
      <c r="Q1050" s="12">
        <v>44985</v>
      </c>
      <c r="R1050" s="10">
        <v>25.66</v>
      </c>
      <c r="S1050" s="12">
        <v>44985</v>
      </c>
      <c r="T1050" s="10">
        <v>10.210000000000001</v>
      </c>
      <c r="U1050" s="109">
        <v>44987</v>
      </c>
      <c r="V1050" s="10">
        <v>11.72</v>
      </c>
      <c r="Y1050" s="3"/>
    </row>
    <row r="1051" spans="1:25">
      <c r="A1051" s="12">
        <v>44986</v>
      </c>
      <c r="B1051" s="10">
        <v>27.28</v>
      </c>
      <c r="C1051" s="12">
        <v>44986</v>
      </c>
      <c r="D1051" s="10">
        <v>30.713000000000001</v>
      </c>
      <c r="E1051" s="12">
        <v>44986</v>
      </c>
      <c r="F1051" s="10">
        <v>66.66</v>
      </c>
      <c r="G1051" s="12">
        <v>44986</v>
      </c>
      <c r="H1051" s="10">
        <v>33.03</v>
      </c>
      <c r="I1051" s="12">
        <v>44986</v>
      </c>
      <c r="J1051" s="10">
        <v>29.41</v>
      </c>
      <c r="K1051" s="12">
        <v>44986</v>
      </c>
      <c r="L1051" s="10">
        <v>18.97</v>
      </c>
      <c r="M1051" s="12">
        <v>44986</v>
      </c>
      <c r="N1051" s="10">
        <v>19.63</v>
      </c>
      <c r="O1051" s="12">
        <v>44986</v>
      </c>
      <c r="P1051" s="10">
        <v>15.79</v>
      </c>
      <c r="Q1051" s="12">
        <v>44986</v>
      </c>
      <c r="R1051" s="10">
        <v>25.63</v>
      </c>
      <c r="S1051" s="12">
        <v>44986</v>
      </c>
      <c r="T1051" s="10">
        <v>10.16</v>
      </c>
      <c r="U1051" s="109">
        <v>44988</v>
      </c>
      <c r="V1051" s="10">
        <v>11.82</v>
      </c>
      <c r="Y1051" s="3"/>
    </row>
    <row r="1052" spans="1:25">
      <c r="A1052" s="12">
        <v>44987</v>
      </c>
      <c r="B1052" s="10">
        <v>27.16</v>
      </c>
      <c r="C1052" s="12">
        <v>44987</v>
      </c>
      <c r="D1052" s="10">
        <v>30.88</v>
      </c>
      <c r="E1052" s="12">
        <v>44987</v>
      </c>
      <c r="F1052" s="10">
        <v>67.16</v>
      </c>
      <c r="G1052" s="12">
        <v>44987</v>
      </c>
      <c r="H1052" s="10">
        <v>33.08</v>
      </c>
      <c r="I1052" s="12">
        <v>44987</v>
      </c>
      <c r="J1052" s="10">
        <v>29.52</v>
      </c>
      <c r="K1052" s="12">
        <v>44987</v>
      </c>
      <c r="L1052" s="10">
        <v>18.899999999999999</v>
      </c>
      <c r="M1052" s="12">
        <v>44987</v>
      </c>
      <c r="N1052" s="10">
        <v>19.649999999999999</v>
      </c>
      <c r="O1052" s="12">
        <v>44987</v>
      </c>
      <c r="P1052" s="10">
        <v>15.77</v>
      </c>
      <c r="Q1052" s="12">
        <v>44987</v>
      </c>
      <c r="R1052" s="10">
        <v>25.62</v>
      </c>
      <c r="S1052" s="12">
        <v>44987</v>
      </c>
      <c r="T1052" s="10">
        <v>10.11</v>
      </c>
      <c r="U1052" s="109">
        <v>44991</v>
      </c>
      <c r="V1052" s="10">
        <v>11.82</v>
      </c>
      <c r="Y1052" s="3"/>
    </row>
    <row r="1053" spans="1:25">
      <c r="A1053" s="12">
        <v>44988</v>
      </c>
      <c r="B1053" s="10">
        <v>27.44</v>
      </c>
      <c r="C1053" s="12">
        <v>44988</v>
      </c>
      <c r="D1053" s="10">
        <v>31.23</v>
      </c>
      <c r="E1053" s="12">
        <v>44988</v>
      </c>
      <c r="F1053" s="10">
        <v>68.23</v>
      </c>
      <c r="G1053" s="12">
        <v>44988</v>
      </c>
      <c r="H1053" s="10">
        <v>33.520000000000003</v>
      </c>
      <c r="I1053" s="12">
        <v>44988</v>
      </c>
      <c r="J1053" s="10">
        <v>29.76</v>
      </c>
      <c r="K1053" s="12">
        <v>44988</v>
      </c>
      <c r="L1053" s="10">
        <v>19.03</v>
      </c>
      <c r="M1053" s="12">
        <v>44988</v>
      </c>
      <c r="N1053" s="10">
        <v>19.87</v>
      </c>
      <c r="O1053" s="12">
        <v>44988</v>
      </c>
      <c r="P1053" s="10">
        <v>15.89</v>
      </c>
      <c r="Q1053" s="12">
        <v>44988</v>
      </c>
      <c r="R1053" s="10">
        <v>25.69</v>
      </c>
      <c r="S1053" s="12">
        <v>44988</v>
      </c>
      <c r="T1053" s="10">
        <v>10.220000000000001</v>
      </c>
      <c r="U1053" s="109">
        <v>44992</v>
      </c>
      <c r="V1053" s="10">
        <v>11.79</v>
      </c>
      <c r="Y1053" s="3"/>
    </row>
    <row r="1054" spans="1:25">
      <c r="A1054" s="12">
        <v>44991</v>
      </c>
      <c r="B1054" s="10">
        <v>27.39</v>
      </c>
      <c r="C1054" s="12">
        <v>44991</v>
      </c>
      <c r="D1054" s="10">
        <v>31.16</v>
      </c>
      <c r="E1054" s="12">
        <v>44991</v>
      </c>
      <c r="F1054" s="10">
        <v>68.42</v>
      </c>
      <c r="G1054" s="12">
        <v>44991</v>
      </c>
      <c r="H1054" s="10">
        <v>33.520000000000003</v>
      </c>
      <c r="I1054" s="12">
        <v>44991</v>
      </c>
      <c r="J1054" s="10">
        <v>29.71</v>
      </c>
      <c r="K1054" s="12">
        <v>44991</v>
      </c>
      <c r="L1054" s="10">
        <v>19.05</v>
      </c>
      <c r="M1054" s="12">
        <v>44991</v>
      </c>
      <c r="N1054" s="10">
        <v>19.82</v>
      </c>
      <c r="O1054" s="12">
        <v>44991</v>
      </c>
      <c r="P1054" s="10">
        <v>15.89</v>
      </c>
      <c r="Q1054" s="12">
        <v>44991</v>
      </c>
      <c r="R1054" s="10">
        <v>25.64</v>
      </c>
      <c r="S1054" s="12">
        <v>44991</v>
      </c>
      <c r="T1054" s="10">
        <v>10.199999999999999</v>
      </c>
      <c r="U1054" s="109">
        <v>44993</v>
      </c>
      <c r="V1054" s="10">
        <v>11.84</v>
      </c>
      <c r="Y1054" s="3"/>
    </row>
    <row r="1055" spans="1:25">
      <c r="A1055" s="12">
        <v>44992</v>
      </c>
      <c r="B1055" s="10">
        <v>27.44</v>
      </c>
      <c r="C1055" s="12">
        <v>44992</v>
      </c>
      <c r="D1055" s="10">
        <v>30.76</v>
      </c>
      <c r="E1055" s="12">
        <v>44992</v>
      </c>
      <c r="F1055" s="10">
        <v>68.03</v>
      </c>
      <c r="G1055" s="12">
        <v>44992</v>
      </c>
      <c r="H1055" s="10">
        <v>33.299999999999997</v>
      </c>
      <c r="I1055" s="12">
        <v>44992</v>
      </c>
      <c r="J1055" s="10">
        <v>29.48</v>
      </c>
      <c r="K1055" s="12">
        <v>44992</v>
      </c>
      <c r="L1055" s="10">
        <v>19.059999999999999</v>
      </c>
      <c r="M1055" s="12">
        <v>44992</v>
      </c>
      <c r="N1055" s="10">
        <v>19.760000000000002</v>
      </c>
      <c r="O1055" s="12">
        <v>44992</v>
      </c>
      <c r="P1055" s="10">
        <v>15.86</v>
      </c>
      <c r="Q1055" s="12">
        <v>44992</v>
      </c>
      <c r="R1055" s="10">
        <v>25.65</v>
      </c>
      <c r="S1055" s="12">
        <v>44992</v>
      </c>
      <c r="T1055" s="10">
        <v>10.23</v>
      </c>
      <c r="U1055" s="109">
        <v>44994</v>
      </c>
      <c r="V1055" s="10">
        <v>11.65</v>
      </c>
      <c r="Y1055" s="3"/>
    </row>
    <row r="1056" spans="1:25">
      <c r="A1056" s="12">
        <v>44993</v>
      </c>
      <c r="B1056" s="10">
        <v>27.52</v>
      </c>
      <c r="C1056" s="12">
        <v>44993</v>
      </c>
      <c r="D1056" s="10">
        <v>30.88</v>
      </c>
      <c r="E1056" s="12">
        <v>44993</v>
      </c>
      <c r="F1056" s="10">
        <v>68.319999999999993</v>
      </c>
      <c r="G1056" s="12">
        <v>44993</v>
      </c>
      <c r="H1056" s="10">
        <v>33.520000000000003</v>
      </c>
      <c r="I1056" s="12">
        <v>44993</v>
      </c>
      <c r="J1056" s="10">
        <v>29.7</v>
      </c>
      <c r="K1056" s="12">
        <v>44993</v>
      </c>
      <c r="L1056" s="10">
        <v>19.11</v>
      </c>
      <c r="M1056" s="12">
        <v>44993</v>
      </c>
      <c r="N1056" s="10">
        <v>19.739999999999998</v>
      </c>
      <c r="O1056" s="12">
        <v>44993</v>
      </c>
      <c r="P1056" s="10">
        <v>15.7</v>
      </c>
      <c r="Q1056" s="12">
        <v>44993</v>
      </c>
      <c r="R1056" s="10">
        <v>25.69</v>
      </c>
      <c r="S1056" s="12">
        <v>44993</v>
      </c>
      <c r="T1056" s="10">
        <v>10.27</v>
      </c>
      <c r="U1056" s="109">
        <v>44995</v>
      </c>
      <c r="V1056" s="10">
        <v>11.56</v>
      </c>
      <c r="Y1056" s="3"/>
    </row>
    <row r="1057" spans="1:25">
      <c r="A1057" s="12">
        <v>44994</v>
      </c>
      <c r="B1057" s="10">
        <v>27.68</v>
      </c>
      <c r="C1057" s="12">
        <v>44994</v>
      </c>
      <c r="D1057" s="10">
        <v>30.49</v>
      </c>
      <c r="E1057" s="12">
        <v>44994</v>
      </c>
      <c r="F1057" s="10">
        <v>67.3</v>
      </c>
      <c r="G1057" s="12">
        <v>44994</v>
      </c>
      <c r="H1057" s="10">
        <v>33.43</v>
      </c>
      <c r="I1057" s="12">
        <v>44994</v>
      </c>
      <c r="J1057" s="10">
        <v>29.08</v>
      </c>
      <c r="K1057" s="12">
        <v>44994</v>
      </c>
      <c r="L1057" s="10">
        <v>19.239999999999998</v>
      </c>
      <c r="M1057" s="12">
        <v>44994</v>
      </c>
      <c r="N1057" s="10">
        <v>19.71</v>
      </c>
      <c r="O1057" s="12">
        <v>44994</v>
      </c>
      <c r="P1057" s="10">
        <v>15.74</v>
      </c>
      <c r="Q1057" s="12">
        <v>44994</v>
      </c>
      <c r="R1057" s="10">
        <v>25.8</v>
      </c>
      <c r="S1057" s="12">
        <v>44994</v>
      </c>
      <c r="T1057" s="10">
        <v>10.33</v>
      </c>
      <c r="U1057" s="109">
        <v>44998</v>
      </c>
      <c r="V1057" s="10">
        <v>11.48</v>
      </c>
      <c r="Y1057" s="3"/>
    </row>
    <row r="1058" spans="1:25">
      <c r="A1058" s="12">
        <v>44995</v>
      </c>
      <c r="B1058" s="10">
        <v>27.97</v>
      </c>
      <c r="C1058" s="12">
        <v>44995</v>
      </c>
      <c r="D1058" s="10">
        <v>30.024999999999999</v>
      </c>
      <c r="E1058" s="12">
        <v>44995</v>
      </c>
      <c r="F1058" s="10">
        <v>66.3</v>
      </c>
      <c r="G1058" s="12">
        <v>44995</v>
      </c>
      <c r="H1058" s="10">
        <v>33.06</v>
      </c>
      <c r="I1058" s="12">
        <v>44995</v>
      </c>
      <c r="J1058" s="10">
        <v>28.99</v>
      </c>
      <c r="K1058" s="12">
        <v>44995</v>
      </c>
      <c r="L1058" s="10">
        <v>19.38</v>
      </c>
      <c r="M1058" s="12">
        <v>44995</v>
      </c>
      <c r="N1058" s="10">
        <v>20</v>
      </c>
      <c r="O1058" s="12">
        <v>44995</v>
      </c>
      <c r="P1058" s="10">
        <v>15.71</v>
      </c>
      <c r="Q1058" s="12">
        <v>44995</v>
      </c>
      <c r="R1058" s="10">
        <v>25.9</v>
      </c>
      <c r="S1058" s="12">
        <v>44995</v>
      </c>
      <c r="T1058" s="10">
        <v>10.45</v>
      </c>
      <c r="U1058" s="109">
        <v>44999</v>
      </c>
      <c r="V1058" s="10">
        <v>11.45</v>
      </c>
      <c r="Y1058" s="3"/>
    </row>
    <row r="1059" spans="1:25">
      <c r="A1059" s="12">
        <v>44998</v>
      </c>
      <c r="B1059" s="10">
        <v>28.3</v>
      </c>
      <c r="C1059" s="12">
        <v>44998</v>
      </c>
      <c r="D1059" s="10">
        <v>29.726800000000001</v>
      </c>
      <c r="E1059" s="12">
        <v>44998</v>
      </c>
      <c r="F1059" s="10">
        <v>65.709999999999994</v>
      </c>
      <c r="G1059" s="12">
        <v>44998</v>
      </c>
      <c r="H1059" s="10">
        <v>32.64</v>
      </c>
      <c r="I1059" s="12">
        <v>44998</v>
      </c>
      <c r="J1059" s="10">
        <v>28.83</v>
      </c>
      <c r="K1059" s="12">
        <v>44998</v>
      </c>
      <c r="L1059" s="10">
        <v>19.59</v>
      </c>
      <c r="M1059" s="12">
        <v>44998</v>
      </c>
      <c r="N1059" s="10">
        <v>20.010000000000002</v>
      </c>
      <c r="O1059" s="12">
        <v>44998</v>
      </c>
      <c r="P1059" s="10">
        <v>15.64</v>
      </c>
      <c r="Q1059" s="12">
        <v>44998</v>
      </c>
      <c r="R1059" s="10">
        <v>26.11</v>
      </c>
      <c r="S1059" s="12">
        <v>44998</v>
      </c>
      <c r="T1059" s="10">
        <v>10.58</v>
      </c>
      <c r="U1059" s="109">
        <v>45000</v>
      </c>
      <c r="V1059" s="10">
        <v>11.36</v>
      </c>
      <c r="Y1059" s="3"/>
    </row>
    <row r="1060" spans="1:25">
      <c r="A1060" s="12">
        <v>44999</v>
      </c>
      <c r="B1060" s="10">
        <v>28.11</v>
      </c>
      <c r="C1060" s="12">
        <v>44999</v>
      </c>
      <c r="D1060" s="10">
        <v>29.88</v>
      </c>
      <c r="E1060" s="12">
        <v>44999</v>
      </c>
      <c r="F1060" s="10">
        <v>66.55</v>
      </c>
      <c r="G1060" s="12">
        <v>44999</v>
      </c>
      <c r="H1060" s="10">
        <v>32.880000000000003</v>
      </c>
      <c r="I1060" s="12">
        <v>44999</v>
      </c>
      <c r="J1060" s="10">
        <v>28.73</v>
      </c>
      <c r="K1060" s="12">
        <v>44999</v>
      </c>
      <c r="L1060" s="10">
        <v>19.36</v>
      </c>
      <c r="M1060" s="12">
        <v>44999</v>
      </c>
      <c r="N1060" s="10">
        <v>19.95</v>
      </c>
      <c r="O1060" s="12">
        <v>44999</v>
      </c>
      <c r="P1060" s="10">
        <v>15.72</v>
      </c>
      <c r="Q1060" s="12">
        <v>44999</v>
      </c>
      <c r="R1060" s="10">
        <v>26.01</v>
      </c>
      <c r="S1060" s="12">
        <v>44999</v>
      </c>
      <c r="T1060" s="10">
        <v>10.49</v>
      </c>
      <c r="U1060" s="109">
        <v>45001</v>
      </c>
      <c r="V1060" s="10">
        <v>11.42</v>
      </c>
      <c r="Y1060" s="3"/>
    </row>
    <row r="1061" spans="1:25">
      <c r="A1061" s="12">
        <v>45000</v>
      </c>
      <c r="B1061" s="10">
        <v>28.32</v>
      </c>
      <c r="C1061" s="12">
        <v>45000</v>
      </c>
      <c r="D1061" s="10">
        <v>29.43</v>
      </c>
      <c r="E1061" s="12">
        <v>45000</v>
      </c>
      <c r="F1061" s="10">
        <v>66.510000000000005</v>
      </c>
      <c r="G1061" s="12">
        <v>45000</v>
      </c>
      <c r="H1061" s="10">
        <v>32.11</v>
      </c>
      <c r="I1061" s="12">
        <v>45000</v>
      </c>
      <c r="J1061" s="10">
        <v>28.37</v>
      </c>
      <c r="K1061" s="12">
        <v>45000</v>
      </c>
      <c r="L1061" s="10">
        <v>19.38</v>
      </c>
      <c r="M1061" s="12">
        <v>45000</v>
      </c>
      <c r="N1061" s="10">
        <v>20.14</v>
      </c>
      <c r="O1061" s="12">
        <v>45000</v>
      </c>
      <c r="P1061" s="10">
        <v>15.61</v>
      </c>
      <c r="Q1061" s="12">
        <v>45000</v>
      </c>
      <c r="R1061" s="10">
        <v>26.11</v>
      </c>
      <c r="S1061" s="12">
        <v>45000</v>
      </c>
      <c r="T1061" s="10">
        <v>10.53</v>
      </c>
      <c r="U1061" s="109">
        <v>45002</v>
      </c>
      <c r="V1061" s="10">
        <v>11.41</v>
      </c>
      <c r="Y1061" s="3"/>
    </row>
    <row r="1062" spans="1:25">
      <c r="A1062" s="12">
        <v>45001</v>
      </c>
      <c r="B1062" s="10">
        <v>27.97</v>
      </c>
      <c r="C1062" s="12">
        <v>45001</v>
      </c>
      <c r="D1062" s="10">
        <v>29.7</v>
      </c>
      <c r="E1062" s="12">
        <v>45001</v>
      </c>
      <c r="F1062" s="10">
        <v>67.489999999999995</v>
      </c>
      <c r="G1062" s="12">
        <v>45001</v>
      </c>
      <c r="H1062" s="10">
        <v>32.47</v>
      </c>
      <c r="I1062" s="12">
        <v>45001</v>
      </c>
      <c r="J1062" s="10">
        <v>28.725000000000001</v>
      </c>
      <c r="K1062" s="12">
        <v>45001</v>
      </c>
      <c r="L1062" s="10">
        <v>19.27</v>
      </c>
      <c r="M1062" s="12">
        <v>45001</v>
      </c>
      <c r="N1062" s="10">
        <v>20.100000000000001</v>
      </c>
      <c r="O1062" s="12">
        <v>45001</v>
      </c>
      <c r="P1062" s="10">
        <v>15.66</v>
      </c>
      <c r="Q1062" s="12">
        <v>45001</v>
      </c>
      <c r="R1062" s="10">
        <v>25.94</v>
      </c>
      <c r="S1062" s="12">
        <v>45001</v>
      </c>
      <c r="T1062" s="10">
        <v>10.43</v>
      </c>
      <c r="U1062" s="109">
        <v>45005</v>
      </c>
      <c r="V1062" s="10">
        <v>11.33</v>
      </c>
      <c r="Y1062" s="3"/>
    </row>
    <row r="1063" spans="1:25">
      <c r="A1063" s="12">
        <v>45002</v>
      </c>
      <c r="B1063" s="10">
        <v>28.19</v>
      </c>
      <c r="C1063" s="12">
        <v>45002</v>
      </c>
      <c r="D1063" s="10">
        <v>29.4361</v>
      </c>
      <c r="E1063" s="12">
        <v>45002</v>
      </c>
      <c r="F1063" s="10">
        <v>66.739999999999995</v>
      </c>
      <c r="G1063" s="12">
        <v>45002</v>
      </c>
      <c r="H1063" s="10">
        <v>32.130000000000003</v>
      </c>
      <c r="I1063" s="12">
        <v>45002</v>
      </c>
      <c r="J1063" s="10">
        <v>28.57</v>
      </c>
      <c r="K1063" s="12">
        <v>45002</v>
      </c>
      <c r="L1063" s="10">
        <v>19.329999999999998</v>
      </c>
      <c r="M1063" s="12">
        <v>45002</v>
      </c>
      <c r="N1063" s="10">
        <v>20.23</v>
      </c>
      <c r="O1063" s="12">
        <v>45002</v>
      </c>
      <c r="P1063" s="10">
        <v>15.61</v>
      </c>
      <c r="Q1063" s="12">
        <v>45002</v>
      </c>
      <c r="R1063" s="10">
        <v>26.09</v>
      </c>
      <c r="S1063" s="12">
        <v>45002</v>
      </c>
      <c r="T1063" s="10">
        <v>10.52</v>
      </c>
      <c r="U1063" s="109">
        <v>45006</v>
      </c>
      <c r="V1063" s="10">
        <v>11.5</v>
      </c>
      <c r="Y1063" s="3"/>
    </row>
    <row r="1064" spans="1:25">
      <c r="A1064" s="12">
        <v>45005</v>
      </c>
      <c r="B1064" s="10">
        <v>28.06</v>
      </c>
      <c r="C1064" s="12">
        <v>45005</v>
      </c>
      <c r="D1064" s="10">
        <v>29.64</v>
      </c>
      <c r="E1064" s="12">
        <v>45005</v>
      </c>
      <c r="F1064" s="10">
        <v>67.040000000000006</v>
      </c>
      <c r="G1064" s="12">
        <v>45005</v>
      </c>
      <c r="H1064" s="10">
        <v>32.44</v>
      </c>
      <c r="I1064" s="12">
        <v>45005</v>
      </c>
      <c r="J1064" s="10">
        <v>28.52</v>
      </c>
      <c r="K1064" s="12">
        <v>45005</v>
      </c>
      <c r="L1064" s="10">
        <v>19.34</v>
      </c>
      <c r="M1064" s="12">
        <v>45005</v>
      </c>
      <c r="N1064" s="10">
        <v>20.149999999999999</v>
      </c>
      <c r="O1064" s="12">
        <v>45005</v>
      </c>
      <c r="P1064" s="10">
        <v>15.54</v>
      </c>
      <c r="Q1064" s="12">
        <v>45005</v>
      </c>
      <c r="R1064" s="10">
        <v>26.01</v>
      </c>
      <c r="S1064" s="12">
        <v>45005</v>
      </c>
      <c r="T1064" s="10">
        <v>10.46</v>
      </c>
      <c r="U1064" s="109">
        <v>45007</v>
      </c>
      <c r="V1064" s="10">
        <v>11.5</v>
      </c>
      <c r="Y1064" s="3"/>
    </row>
    <row r="1065" spans="1:25">
      <c r="A1065" s="12">
        <v>45006</v>
      </c>
      <c r="B1065" s="10">
        <v>28</v>
      </c>
      <c r="C1065" s="12">
        <v>45006</v>
      </c>
      <c r="D1065" s="10">
        <v>29.87</v>
      </c>
      <c r="E1065" s="12">
        <v>45006</v>
      </c>
      <c r="F1065" s="10">
        <v>68.14</v>
      </c>
      <c r="G1065" s="12">
        <v>45006</v>
      </c>
      <c r="H1065" s="10">
        <v>33.04</v>
      </c>
      <c r="I1065" s="12">
        <v>45006</v>
      </c>
      <c r="J1065" s="10">
        <v>28.91</v>
      </c>
      <c r="K1065" s="12">
        <v>45006</v>
      </c>
      <c r="L1065" s="10">
        <v>19.260000000000002</v>
      </c>
      <c r="M1065" s="12">
        <v>45006</v>
      </c>
      <c r="N1065" s="10">
        <v>20.25</v>
      </c>
      <c r="O1065" s="12">
        <v>45006</v>
      </c>
      <c r="P1065" s="10">
        <v>15.73</v>
      </c>
      <c r="Q1065" s="12">
        <v>45006</v>
      </c>
      <c r="R1065" s="10">
        <v>25.95</v>
      </c>
      <c r="S1065" s="12">
        <v>45006</v>
      </c>
      <c r="T1065" s="10">
        <v>10.43</v>
      </c>
      <c r="U1065" s="109">
        <v>45008</v>
      </c>
      <c r="V1065" s="10">
        <v>11.67</v>
      </c>
      <c r="Y1065" s="3"/>
    </row>
    <row r="1066" spans="1:25">
      <c r="A1066" s="12">
        <v>45007</v>
      </c>
      <c r="B1066" s="10">
        <v>28.28</v>
      </c>
      <c r="C1066" s="12">
        <v>45007</v>
      </c>
      <c r="D1066" s="10">
        <v>29.65</v>
      </c>
      <c r="E1066" s="12">
        <v>45007</v>
      </c>
      <c r="F1066" s="10">
        <v>67.11</v>
      </c>
      <c r="G1066" s="12">
        <v>45007</v>
      </c>
      <c r="H1066" s="10">
        <v>32.89</v>
      </c>
      <c r="I1066" s="12">
        <v>45007</v>
      </c>
      <c r="J1066" s="10">
        <v>29.07</v>
      </c>
      <c r="K1066" s="12">
        <v>45007</v>
      </c>
      <c r="L1066" s="10">
        <v>19.36</v>
      </c>
      <c r="M1066" s="12">
        <v>45007</v>
      </c>
      <c r="N1066" s="10">
        <v>20.28</v>
      </c>
      <c r="O1066" s="12">
        <v>45007</v>
      </c>
      <c r="P1066" s="10">
        <v>15.7</v>
      </c>
      <c r="Q1066" s="12">
        <v>45007</v>
      </c>
      <c r="R1066" s="10">
        <v>26.05</v>
      </c>
      <c r="S1066" s="12">
        <v>45007</v>
      </c>
      <c r="T1066" s="10">
        <v>10.55</v>
      </c>
      <c r="U1066" s="109">
        <v>45009</v>
      </c>
      <c r="V1066" s="10">
        <v>11.67</v>
      </c>
      <c r="Y1066" s="3"/>
    </row>
    <row r="1067" spans="1:25">
      <c r="A1067" s="12">
        <v>45008</v>
      </c>
      <c r="B1067" s="10">
        <v>28.18</v>
      </c>
      <c r="C1067" s="12">
        <v>45008</v>
      </c>
      <c r="D1067" s="10">
        <v>29.53</v>
      </c>
      <c r="E1067" s="12">
        <v>45008</v>
      </c>
      <c r="F1067" s="10">
        <v>67.2</v>
      </c>
      <c r="G1067" s="12">
        <v>45008</v>
      </c>
      <c r="H1067" s="10">
        <v>32.93</v>
      </c>
      <c r="I1067" s="12">
        <v>45008</v>
      </c>
      <c r="J1067" s="10">
        <v>29.45</v>
      </c>
      <c r="K1067" s="12">
        <v>45008</v>
      </c>
      <c r="L1067" s="10">
        <v>19.34</v>
      </c>
      <c r="M1067" s="12">
        <v>45008</v>
      </c>
      <c r="N1067" s="10">
        <v>20.37</v>
      </c>
      <c r="O1067" s="12">
        <v>45008</v>
      </c>
      <c r="P1067" s="10">
        <v>15.67</v>
      </c>
      <c r="Q1067" s="12">
        <v>45008</v>
      </c>
      <c r="R1067" s="10">
        <v>26.1</v>
      </c>
      <c r="S1067" s="12">
        <v>45008</v>
      </c>
      <c r="T1067" s="10">
        <v>10.52</v>
      </c>
      <c r="U1067" s="109">
        <v>45012</v>
      </c>
      <c r="V1067" s="10">
        <v>11.55</v>
      </c>
      <c r="Y1067" s="3"/>
    </row>
    <row r="1068" spans="1:25">
      <c r="A1068" s="12">
        <v>45009</v>
      </c>
      <c r="B1068" s="10">
        <v>28.16</v>
      </c>
      <c r="C1068" s="12">
        <v>45009</v>
      </c>
      <c r="D1068" s="10">
        <v>29.64</v>
      </c>
      <c r="E1068" s="12">
        <v>45009</v>
      </c>
      <c r="F1068" s="10">
        <v>67.73</v>
      </c>
      <c r="G1068" s="12">
        <v>45009</v>
      </c>
      <c r="H1068" s="10">
        <v>32.85</v>
      </c>
      <c r="I1068" s="12">
        <v>45009</v>
      </c>
      <c r="J1068" s="10">
        <v>29.4</v>
      </c>
      <c r="K1068" s="12">
        <v>45009</v>
      </c>
      <c r="L1068" s="10">
        <v>19.309999999999999</v>
      </c>
      <c r="M1068" s="12">
        <v>45009</v>
      </c>
      <c r="N1068" s="10">
        <v>20.43</v>
      </c>
      <c r="O1068" s="12">
        <v>45009</v>
      </c>
      <c r="P1068" s="10">
        <v>15.69</v>
      </c>
      <c r="Q1068" s="12">
        <v>45009</v>
      </c>
      <c r="R1068" s="10">
        <v>26.09</v>
      </c>
      <c r="S1068" s="12">
        <v>45009</v>
      </c>
      <c r="T1068" s="10">
        <v>10.53</v>
      </c>
      <c r="U1068" s="109">
        <v>45013</v>
      </c>
      <c r="V1068" s="10">
        <v>11.61</v>
      </c>
      <c r="Y1068" s="3"/>
    </row>
    <row r="1069" spans="1:25">
      <c r="A1069" s="12">
        <v>45012</v>
      </c>
      <c r="B1069" s="10">
        <v>27.92</v>
      </c>
      <c r="C1069" s="12">
        <v>45012</v>
      </c>
      <c r="D1069" s="10">
        <v>29.83</v>
      </c>
      <c r="E1069" s="12">
        <v>45012</v>
      </c>
      <c r="F1069" s="10">
        <v>67.42</v>
      </c>
      <c r="G1069" s="12">
        <v>45012</v>
      </c>
      <c r="H1069" s="10">
        <v>32.94</v>
      </c>
      <c r="I1069" s="12">
        <v>45012</v>
      </c>
      <c r="J1069" s="10">
        <v>29.08</v>
      </c>
      <c r="K1069" s="12">
        <v>45012</v>
      </c>
      <c r="L1069" s="10">
        <v>19.18</v>
      </c>
      <c r="M1069" s="12">
        <v>45012</v>
      </c>
      <c r="N1069" s="10">
        <v>20.18</v>
      </c>
      <c r="O1069" s="12">
        <v>45012</v>
      </c>
      <c r="P1069" s="10">
        <v>15.64</v>
      </c>
      <c r="Q1069" s="12">
        <v>45012</v>
      </c>
      <c r="R1069" s="10">
        <v>25.96</v>
      </c>
      <c r="S1069" s="12">
        <v>45012</v>
      </c>
      <c r="T1069" s="10">
        <v>10.42</v>
      </c>
      <c r="U1069" s="109">
        <v>45014</v>
      </c>
      <c r="V1069" s="10">
        <v>11.69</v>
      </c>
      <c r="Y1069" s="3"/>
    </row>
    <row r="1070" spans="1:25">
      <c r="A1070" s="12">
        <v>45013</v>
      </c>
      <c r="B1070" s="10">
        <v>27.85</v>
      </c>
      <c r="C1070" s="12">
        <v>45013</v>
      </c>
      <c r="D1070" s="10">
        <v>29.86</v>
      </c>
      <c r="E1070" s="12">
        <v>45013</v>
      </c>
      <c r="F1070" s="10">
        <v>67.05</v>
      </c>
      <c r="G1070" s="12">
        <v>45013</v>
      </c>
      <c r="H1070" s="10">
        <v>32.83</v>
      </c>
      <c r="I1070" s="12">
        <v>45013</v>
      </c>
      <c r="J1070" s="10">
        <v>29.34</v>
      </c>
      <c r="K1070" s="12">
        <v>45013</v>
      </c>
      <c r="L1070" s="10">
        <v>19.14</v>
      </c>
      <c r="M1070" s="12">
        <v>45013</v>
      </c>
      <c r="N1070" s="10">
        <v>20.14</v>
      </c>
      <c r="O1070" s="12">
        <v>45013</v>
      </c>
      <c r="P1070" s="10">
        <v>15.57</v>
      </c>
      <c r="Q1070" s="12">
        <v>45013</v>
      </c>
      <c r="R1070" s="10">
        <v>25.91</v>
      </c>
      <c r="S1070" s="12">
        <v>45013</v>
      </c>
      <c r="T1070" s="10">
        <v>10.38</v>
      </c>
      <c r="U1070" s="109">
        <v>45015</v>
      </c>
      <c r="V1070" s="10">
        <v>11.75</v>
      </c>
      <c r="Y1070" s="3"/>
    </row>
    <row r="1071" spans="1:25">
      <c r="A1071" s="12">
        <v>45014</v>
      </c>
      <c r="B1071" s="10">
        <v>27.88</v>
      </c>
      <c r="C1071" s="12">
        <v>45014</v>
      </c>
      <c r="D1071" s="10">
        <v>30.15</v>
      </c>
      <c r="E1071" s="12">
        <v>45014</v>
      </c>
      <c r="F1071" s="10">
        <v>67.819999999999993</v>
      </c>
      <c r="G1071" s="12">
        <v>45014</v>
      </c>
      <c r="H1071" s="10">
        <v>33.15</v>
      </c>
      <c r="I1071" s="12">
        <v>45014</v>
      </c>
      <c r="J1071" s="10">
        <v>29.37</v>
      </c>
      <c r="K1071" s="12">
        <v>45014</v>
      </c>
      <c r="L1071" s="10">
        <v>19.16</v>
      </c>
      <c r="M1071" s="12">
        <v>45014</v>
      </c>
      <c r="N1071" s="10">
        <v>20.21</v>
      </c>
      <c r="O1071" s="12">
        <v>45014</v>
      </c>
      <c r="P1071" s="10">
        <v>15.73</v>
      </c>
      <c r="Q1071" s="12">
        <v>45014</v>
      </c>
      <c r="R1071" s="10">
        <v>25.88</v>
      </c>
      <c r="S1071" s="12">
        <v>45014</v>
      </c>
      <c r="T1071" s="10">
        <v>10.38</v>
      </c>
      <c r="U1071" s="109">
        <v>45016</v>
      </c>
      <c r="V1071" s="10">
        <v>11.76</v>
      </c>
      <c r="Y1071" s="3"/>
    </row>
    <row r="1072" spans="1:25">
      <c r="A1072" s="12">
        <v>45015</v>
      </c>
      <c r="B1072" s="10">
        <v>27.88</v>
      </c>
      <c r="C1072" s="12">
        <v>45015</v>
      </c>
      <c r="D1072" s="10">
        <v>30.31</v>
      </c>
      <c r="E1072" s="12">
        <v>45015</v>
      </c>
      <c r="F1072" s="10">
        <v>68.02</v>
      </c>
      <c r="G1072" s="12">
        <v>45015</v>
      </c>
      <c r="H1072" s="10">
        <v>33.43</v>
      </c>
      <c r="I1072" s="12">
        <v>45015</v>
      </c>
      <c r="J1072" s="10">
        <v>29.59</v>
      </c>
      <c r="K1072" s="12">
        <v>45015</v>
      </c>
      <c r="L1072" s="10">
        <v>19.21</v>
      </c>
      <c r="M1072" s="12">
        <v>45015</v>
      </c>
      <c r="N1072" s="10">
        <v>20.260000000000002</v>
      </c>
      <c r="O1072" s="12">
        <v>45015</v>
      </c>
      <c r="P1072" s="10">
        <v>15.88</v>
      </c>
      <c r="Q1072" s="12">
        <v>45015</v>
      </c>
      <c r="R1072" s="10">
        <v>25.93</v>
      </c>
      <c r="S1072" s="12">
        <v>45015</v>
      </c>
      <c r="T1072" s="10">
        <v>10.39</v>
      </c>
      <c r="U1072" s="109">
        <v>45019</v>
      </c>
      <c r="V1072" s="10">
        <v>11.68</v>
      </c>
      <c r="Y1072" s="3"/>
    </row>
    <row r="1073" spans="1:25">
      <c r="A1073" s="12">
        <v>45016</v>
      </c>
      <c r="B1073" s="10">
        <v>27.95</v>
      </c>
      <c r="C1073" s="12">
        <v>45016</v>
      </c>
      <c r="D1073" s="10">
        <v>30.53</v>
      </c>
      <c r="E1073" s="12">
        <v>45016</v>
      </c>
      <c r="F1073" s="10">
        <v>68.91</v>
      </c>
      <c r="G1073" s="12">
        <v>45016</v>
      </c>
      <c r="H1073" s="10">
        <v>33.51</v>
      </c>
      <c r="I1073" s="12">
        <v>45016</v>
      </c>
      <c r="J1073" s="10">
        <v>29.51</v>
      </c>
      <c r="K1073" s="12">
        <v>45016</v>
      </c>
      <c r="L1073" s="10">
        <v>19.27</v>
      </c>
      <c r="M1073" s="12">
        <v>45016</v>
      </c>
      <c r="N1073" s="10">
        <v>20.45</v>
      </c>
      <c r="O1073" s="12">
        <v>45016</v>
      </c>
      <c r="P1073" s="10">
        <v>16.02</v>
      </c>
      <c r="Q1073" s="12">
        <v>45016</v>
      </c>
      <c r="R1073" s="10">
        <v>25.94</v>
      </c>
      <c r="S1073" s="12">
        <v>45016</v>
      </c>
      <c r="T1073" s="10">
        <v>10.39</v>
      </c>
      <c r="U1073" s="109">
        <v>45020</v>
      </c>
      <c r="V1073" s="10">
        <v>11.67</v>
      </c>
      <c r="Y1073" s="3"/>
    </row>
    <row r="1074" spans="1:25">
      <c r="A1074" s="12">
        <v>45019</v>
      </c>
      <c r="B1074" s="10">
        <v>28.03</v>
      </c>
      <c r="C1074" s="12">
        <v>45019</v>
      </c>
      <c r="D1074" s="10">
        <v>30.86</v>
      </c>
      <c r="E1074" s="12">
        <v>45019</v>
      </c>
      <c r="F1074" s="10">
        <v>68.73</v>
      </c>
      <c r="G1074" s="12">
        <v>45019</v>
      </c>
      <c r="H1074" s="10">
        <v>33.58</v>
      </c>
      <c r="I1074" s="12">
        <v>45019</v>
      </c>
      <c r="J1074" s="10">
        <v>29.36</v>
      </c>
      <c r="K1074" s="12">
        <v>45019</v>
      </c>
      <c r="L1074" s="10">
        <v>19.38</v>
      </c>
      <c r="M1074" s="12">
        <v>45019</v>
      </c>
      <c r="N1074" s="10">
        <v>20.56</v>
      </c>
      <c r="O1074" s="12">
        <v>45019</v>
      </c>
      <c r="P1074" s="10">
        <v>16</v>
      </c>
      <c r="Q1074" s="12">
        <v>45019</v>
      </c>
      <c r="R1074" s="10">
        <v>26</v>
      </c>
      <c r="S1074" s="12">
        <v>45019</v>
      </c>
      <c r="T1074" s="10">
        <v>10.45</v>
      </c>
      <c r="U1074" s="109">
        <v>45021</v>
      </c>
      <c r="V1074" s="10">
        <v>11.63</v>
      </c>
      <c r="Y1074" s="3"/>
    </row>
    <row r="1075" spans="1:25">
      <c r="A1075" s="12">
        <v>45020</v>
      </c>
      <c r="B1075" s="10">
        <v>28.14</v>
      </c>
      <c r="C1075" s="12">
        <v>45020</v>
      </c>
      <c r="D1075" s="10">
        <v>30.9</v>
      </c>
      <c r="E1075" s="12">
        <v>45020</v>
      </c>
      <c r="F1075" s="10">
        <v>68.430000000000007</v>
      </c>
      <c r="G1075" s="12">
        <v>45020</v>
      </c>
      <c r="H1075" s="10">
        <v>33.630000000000003</v>
      </c>
      <c r="I1075" s="12">
        <v>45020</v>
      </c>
      <c r="J1075" s="10">
        <v>29.42</v>
      </c>
      <c r="K1075" s="12">
        <v>45020</v>
      </c>
      <c r="L1075" s="10">
        <v>19.41</v>
      </c>
      <c r="M1075" s="12">
        <v>45020</v>
      </c>
      <c r="N1075" s="10">
        <v>20.59</v>
      </c>
      <c r="O1075" s="12">
        <v>45020</v>
      </c>
      <c r="P1075" s="10">
        <v>15.98</v>
      </c>
      <c r="Q1075" s="12">
        <v>45020</v>
      </c>
      <c r="R1075" s="10">
        <v>26.07</v>
      </c>
      <c r="S1075" s="12">
        <v>45020</v>
      </c>
      <c r="T1075" s="10">
        <v>10.49</v>
      </c>
      <c r="U1075" s="109">
        <v>45022</v>
      </c>
      <c r="V1075" s="10">
        <v>11.69</v>
      </c>
      <c r="Y1075" s="3"/>
    </row>
    <row r="1076" spans="1:25">
      <c r="A1076" s="12">
        <v>45021</v>
      </c>
      <c r="B1076" s="10">
        <v>28.17</v>
      </c>
      <c r="C1076" s="12">
        <v>45021</v>
      </c>
      <c r="D1076" s="10">
        <v>30.76</v>
      </c>
      <c r="E1076" s="12">
        <v>45021</v>
      </c>
      <c r="F1076" s="10">
        <v>68.400000000000006</v>
      </c>
      <c r="G1076" s="12">
        <v>45021</v>
      </c>
      <c r="H1076" s="10">
        <v>33.43</v>
      </c>
      <c r="I1076" s="12">
        <v>45021</v>
      </c>
      <c r="J1076" s="10">
        <v>29.22</v>
      </c>
      <c r="K1076" s="12">
        <v>45021</v>
      </c>
      <c r="L1076" s="10">
        <v>19.350000000000001</v>
      </c>
      <c r="M1076" s="12">
        <v>45021</v>
      </c>
      <c r="N1076" s="10">
        <v>20.65</v>
      </c>
      <c r="O1076" s="12">
        <v>45021</v>
      </c>
      <c r="P1076" s="10">
        <v>15.87</v>
      </c>
      <c r="Q1076" s="12">
        <v>45021</v>
      </c>
      <c r="R1076" s="10">
        <v>26.05</v>
      </c>
      <c r="S1076" s="12">
        <v>45021</v>
      </c>
      <c r="T1076" s="10">
        <v>10.48</v>
      </c>
      <c r="U1076" s="109">
        <v>45026</v>
      </c>
      <c r="V1076" s="10">
        <v>11.72</v>
      </c>
      <c r="Y1076" s="3"/>
    </row>
    <row r="1077" spans="1:25">
      <c r="A1077" s="12">
        <v>45022</v>
      </c>
      <c r="B1077" s="10">
        <v>28.15</v>
      </c>
      <c r="C1077" s="12">
        <v>45022</v>
      </c>
      <c r="D1077" s="10">
        <v>30.81</v>
      </c>
      <c r="E1077" s="12">
        <v>45022</v>
      </c>
      <c r="F1077" s="10">
        <v>68.760000000000005</v>
      </c>
      <c r="G1077" s="12">
        <v>45022</v>
      </c>
      <c r="H1077" s="10">
        <v>33.58</v>
      </c>
      <c r="I1077" s="12">
        <v>45022</v>
      </c>
      <c r="J1077" s="10">
        <v>29.38</v>
      </c>
      <c r="K1077" s="12">
        <v>45022</v>
      </c>
      <c r="L1077" s="10">
        <v>19.420000000000002</v>
      </c>
      <c r="M1077" s="12">
        <v>45022</v>
      </c>
      <c r="N1077" s="10">
        <v>20.64</v>
      </c>
      <c r="O1077" s="12">
        <v>45022</v>
      </c>
      <c r="P1077" s="10">
        <v>15.97</v>
      </c>
      <c r="Q1077" s="12">
        <v>45022</v>
      </c>
      <c r="R1077" s="10">
        <v>26.05</v>
      </c>
      <c r="S1077" s="12">
        <v>45022</v>
      </c>
      <c r="T1077" s="10">
        <v>10.48</v>
      </c>
      <c r="U1077" s="109">
        <v>45027</v>
      </c>
      <c r="V1077" s="10">
        <v>11.73</v>
      </c>
      <c r="Y1077" s="3"/>
    </row>
    <row r="1078" spans="1:25">
      <c r="A1078" s="12">
        <v>45026</v>
      </c>
      <c r="B1078" s="10">
        <v>27.99</v>
      </c>
      <c r="C1078" s="12">
        <v>45026</v>
      </c>
      <c r="D1078" s="10">
        <v>30.92</v>
      </c>
      <c r="E1078" s="12">
        <v>45026</v>
      </c>
      <c r="F1078" s="10">
        <v>68.930000000000007</v>
      </c>
      <c r="G1078" s="12">
        <v>45026</v>
      </c>
      <c r="H1078" s="10">
        <v>33.619999999999997</v>
      </c>
      <c r="I1078" s="12">
        <v>45026</v>
      </c>
      <c r="J1078" s="10">
        <v>29.46</v>
      </c>
      <c r="K1078" s="12">
        <v>45026</v>
      </c>
      <c r="L1078" s="10">
        <v>19.29</v>
      </c>
      <c r="M1078" s="12">
        <v>45026</v>
      </c>
      <c r="N1078" s="10">
        <v>20.55</v>
      </c>
      <c r="O1078" s="12">
        <v>45026</v>
      </c>
      <c r="P1078" s="10">
        <v>15.92</v>
      </c>
      <c r="Q1078" s="12">
        <v>45026</v>
      </c>
      <c r="R1078" s="10">
        <v>25.95</v>
      </c>
      <c r="S1078" s="12">
        <v>45026</v>
      </c>
      <c r="T1078" s="10">
        <v>10.42</v>
      </c>
      <c r="U1078" s="109">
        <v>45028</v>
      </c>
      <c r="V1078" s="10">
        <v>11.66</v>
      </c>
      <c r="Y1078" s="3"/>
    </row>
    <row r="1079" spans="1:25">
      <c r="A1079" s="12">
        <v>45027</v>
      </c>
      <c r="B1079" s="10">
        <v>27.96</v>
      </c>
      <c r="C1079" s="12">
        <v>45027</v>
      </c>
      <c r="D1079" s="10">
        <v>31.14</v>
      </c>
      <c r="E1079" s="12">
        <v>45027</v>
      </c>
      <c r="F1079" s="10">
        <v>68.739999999999995</v>
      </c>
      <c r="G1079" s="12">
        <v>45027</v>
      </c>
      <c r="H1079" s="10">
        <v>33.64</v>
      </c>
      <c r="I1079" s="12">
        <v>45027</v>
      </c>
      <c r="J1079" s="10">
        <v>29.59</v>
      </c>
      <c r="K1079" s="12">
        <v>45027</v>
      </c>
      <c r="L1079" s="10">
        <v>19.260000000000002</v>
      </c>
      <c r="M1079" s="12">
        <v>45027</v>
      </c>
      <c r="N1079" s="10">
        <v>20.53</v>
      </c>
      <c r="O1079" s="12">
        <v>45027</v>
      </c>
      <c r="P1079" s="10">
        <v>15.97</v>
      </c>
      <c r="Q1079" s="12">
        <v>45027</v>
      </c>
      <c r="R1079" s="10">
        <v>25.94</v>
      </c>
      <c r="S1079" s="12">
        <v>45027</v>
      </c>
      <c r="T1079" s="10">
        <v>10.41</v>
      </c>
      <c r="U1079" s="109">
        <v>45029</v>
      </c>
      <c r="V1079" s="10">
        <v>11.69</v>
      </c>
      <c r="Y1079" s="3"/>
    </row>
    <row r="1080" spans="1:25">
      <c r="A1080" s="12">
        <v>45028</v>
      </c>
      <c r="B1080" s="10">
        <v>28.01</v>
      </c>
      <c r="C1080" s="12">
        <v>45028</v>
      </c>
      <c r="D1080" s="10">
        <v>31.2</v>
      </c>
      <c r="E1080" s="12">
        <v>45028</v>
      </c>
      <c r="F1080" s="10">
        <v>68.34</v>
      </c>
      <c r="G1080" s="12">
        <v>45028</v>
      </c>
      <c r="H1080" s="10">
        <v>33.82</v>
      </c>
      <c r="I1080" s="12">
        <v>45028</v>
      </c>
      <c r="J1080" s="10">
        <v>29.3</v>
      </c>
      <c r="K1080" s="12">
        <v>45028</v>
      </c>
      <c r="L1080" s="10">
        <v>19.28</v>
      </c>
      <c r="M1080" s="12">
        <v>45028</v>
      </c>
      <c r="N1080" s="10">
        <v>20.48</v>
      </c>
      <c r="O1080" s="12">
        <v>45028</v>
      </c>
      <c r="P1080" s="10">
        <v>16.02</v>
      </c>
      <c r="Q1080" s="12">
        <v>45028</v>
      </c>
      <c r="R1080" s="10">
        <v>25.95</v>
      </c>
      <c r="S1080" s="12">
        <v>45028</v>
      </c>
      <c r="T1080" s="10">
        <v>10.42</v>
      </c>
      <c r="U1080" s="109">
        <v>45030</v>
      </c>
      <c r="V1080" s="10">
        <v>11.67</v>
      </c>
      <c r="Y1080" s="3"/>
    </row>
    <row r="1081" spans="1:25">
      <c r="A1081" s="12">
        <v>45029</v>
      </c>
      <c r="B1081" s="10">
        <v>27.87</v>
      </c>
      <c r="C1081" s="12">
        <v>45029</v>
      </c>
      <c r="D1081" s="10">
        <v>31.37</v>
      </c>
      <c r="E1081" s="12">
        <v>45029</v>
      </c>
      <c r="F1081" s="10">
        <v>68.709999999999994</v>
      </c>
      <c r="G1081" s="12">
        <v>45029</v>
      </c>
      <c r="H1081" s="10">
        <v>34</v>
      </c>
      <c r="I1081" s="12">
        <v>45029</v>
      </c>
      <c r="J1081" s="10">
        <v>29.5</v>
      </c>
      <c r="K1081" s="12">
        <v>45029</v>
      </c>
      <c r="L1081" s="10">
        <v>19.28</v>
      </c>
      <c r="M1081" s="12">
        <v>45029</v>
      </c>
      <c r="N1081" s="10">
        <v>20.52</v>
      </c>
      <c r="O1081" s="12">
        <v>45029</v>
      </c>
      <c r="P1081" s="10">
        <v>16.170000000000002</v>
      </c>
      <c r="Q1081" s="12">
        <v>45029</v>
      </c>
      <c r="R1081" s="10">
        <v>25.91</v>
      </c>
      <c r="S1081" s="12">
        <v>45029</v>
      </c>
      <c r="T1081" s="10">
        <v>10.37</v>
      </c>
      <c r="U1081" s="109">
        <v>45033</v>
      </c>
      <c r="V1081" s="10">
        <v>11.74</v>
      </c>
      <c r="Y1081" s="3"/>
    </row>
    <row r="1082" spans="1:25">
      <c r="A1082" s="12">
        <v>45030</v>
      </c>
      <c r="B1082" s="10">
        <v>27.76</v>
      </c>
      <c r="C1082" s="12">
        <v>45030</v>
      </c>
      <c r="D1082" s="10">
        <v>31.41</v>
      </c>
      <c r="E1082" s="12">
        <v>45030</v>
      </c>
      <c r="F1082" s="10">
        <v>68.72</v>
      </c>
      <c r="G1082" s="12">
        <v>45030</v>
      </c>
      <c r="H1082" s="10">
        <v>33.94</v>
      </c>
      <c r="I1082" s="12">
        <v>45030</v>
      </c>
      <c r="J1082" s="10">
        <v>29.37</v>
      </c>
      <c r="K1082" s="12">
        <v>45030</v>
      </c>
      <c r="L1082" s="10">
        <v>19.239999999999998</v>
      </c>
      <c r="M1082" s="12">
        <v>45030</v>
      </c>
      <c r="N1082" s="10">
        <v>20.46</v>
      </c>
      <c r="O1082" s="12">
        <v>45030</v>
      </c>
      <c r="P1082" s="10">
        <v>16.059999999999999</v>
      </c>
      <c r="Q1082" s="12">
        <v>45030</v>
      </c>
      <c r="R1082" s="10">
        <v>25.87</v>
      </c>
      <c r="S1082" s="12">
        <v>45030</v>
      </c>
      <c r="T1082" s="10">
        <v>10.33</v>
      </c>
      <c r="U1082" s="109">
        <v>45034</v>
      </c>
      <c r="V1082" s="10">
        <v>11.72</v>
      </c>
      <c r="Y1082" s="3"/>
    </row>
    <row r="1083" spans="1:25">
      <c r="A1083" s="12">
        <v>45033</v>
      </c>
      <c r="B1083" s="10">
        <v>27.69</v>
      </c>
      <c r="C1083" s="12">
        <v>45033</v>
      </c>
      <c r="D1083" s="10">
        <v>31.53</v>
      </c>
      <c r="E1083" s="12">
        <v>45033</v>
      </c>
      <c r="F1083" s="10">
        <v>69.069999999999993</v>
      </c>
      <c r="G1083" s="12">
        <v>45033</v>
      </c>
      <c r="H1083" s="10">
        <v>33.950000000000003</v>
      </c>
      <c r="I1083" s="12">
        <v>45033</v>
      </c>
      <c r="J1083" s="10">
        <v>29.56</v>
      </c>
      <c r="K1083" s="12">
        <v>45033</v>
      </c>
      <c r="L1083" s="10">
        <v>19.2</v>
      </c>
      <c r="M1083" s="12">
        <v>45033</v>
      </c>
      <c r="N1083" s="10">
        <v>20.34</v>
      </c>
      <c r="O1083" s="12">
        <v>45033</v>
      </c>
      <c r="P1083" s="10">
        <v>16.079999999999998</v>
      </c>
      <c r="Q1083" s="12">
        <v>45033</v>
      </c>
      <c r="R1083" s="10">
        <v>25.83</v>
      </c>
      <c r="S1083" s="12">
        <v>45033</v>
      </c>
      <c r="T1083" s="10">
        <v>10.3</v>
      </c>
      <c r="U1083" s="109">
        <v>45035</v>
      </c>
      <c r="V1083" s="10">
        <v>11.64</v>
      </c>
      <c r="Y1083" s="3"/>
    </row>
    <row r="1084" spans="1:25">
      <c r="A1084" s="12">
        <v>45034</v>
      </c>
      <c r="B1084" s="10">
        <v>27.75</v>
      </c>
      <c r="C1084" s="12">
        <v>45034</v>
      </c>
      <c r="D1084" s="10">
        <v>31.58</v>
      </c>
      <c r="E1084" s="12">
        <v>45034</v>
      </c>
      <c r="F1084" s="10">
        <v>69.150000000000006</v>
      </c>
      <c r="G1084" s="12">
        <v>45034</v>
      </c>
      <c r="H1084" s="10">
        <v>34.11</v>
      </c>
      <c r="I1084" s="12">
        <v>45034</v>
      </c>
      <c r="J1084" s="10">
        <v>29.53</v>
      </c>
      <c r="K1084" s="12">
        <v>45034</v>
      </c>
      <c r="L1084" s="10">
        <v>19.239999999999998</v>
      </c>
      <c r="M1084" s="12">
        <v>45034</v>
      </c>
      <c r="N1084" s="10">
        <v>20.39</v>
      </c>
      <c r="O1084" s="12">
        <v>45034</v>
      </c>
      <c r="P1084" s="10">
        <v>16.12</v>
      </c>
      <c r="Q1084" s="12">
        <v>45034</v>
      </c>
      <c r="R1084" s="10">
        <v>25.86</v>
      </c>
      <c r="S1084" s="12">
        <v>45034</v>
      </c>
      <c r="T1084" s="10">
        <v>10.32</v>
      </c>
      <c r="U1084" s="109">
        <v>45036</v>
      </c>
      <c r="V1084" s="10">
        <v>11.65</v>
      </c>
      <c r="Y1084" s="3"/>
    </row>
    <row r="1085" spans="1:25">
      <c r="A1085" s="12">
        <v>45035</v>
      </c>
      <c r="B1085" s="10">
        <v>27.72</v>
      </c>
      <c r="C1085" s="12">
        <v>45035</v>
      </c>
      <c r="D1085" s="10">
        <v>31.59</v>
      </c>
      <c r="E1085" s="12">
        <v>45035</v>
      </c>
      <c r="F1085" s="10">
        <v>69.41</v>
      </c>
      <c r="G1085" s="12">
        <v>45035</v>
      </c>
      <c r="H1085" s="10">
        <v>34.119999999999997</v>
      </c>
      <c r="I1085" s="12">
        <v>45035</v>
      </c>
      <c r="J1085" s="10">
        <v>29.36</v>
      </c>
      <c r="K1085" s="12">
        <v>45035</v>
      </c>
      <c r="L1085" s="10">
        <v>19.18</v>
      </c>
      <c r="M1085" s="12">
        <v>45035</v>
      </c>
      <c r="N1085" s="10">
        <v>20.28</v>
      </c>
      <c r="O1085" s="12">
        <v>45035</v>
      </c>
      <c r="P1085" s="10">
        <v>15.9</v>
      </c>
      <c r="Q1085" s="12">
        <v>45035</v>
      </c>
      <c r="R1085" s="10">
        <v>25.85</v>
      </c>
      <c r="S1085" s="12">
        <v>45035</v>
      </c>
      <c r="T1085" s="10">
        <v>10.32</v>
      </c>
      <c r="U1085" s="109">
        <v>45037</v>
      </c>
      <c r="V1085" s="10">
        <v>11.62</v>
      </c>
      <c r="Y1085" s="3"/>
    </row>
    <row r="1086" spans="1:25">
      <c r="A1086" s="12">
        <v>45036</v>
      </c>
      <c r="B1086" s="10">
        <v>27.87</v>
      </c>
      <c r="C1086" s="12">
        <v>45036</v>
      </c>
      <c r="D1086" s="10">
        <v>31.544599999999999</v>
      </c>
      <c r="E1086" s="12">
        <v>45036</v>
      </c>
      <c r="F1086" s="10">
        <v>69.14</v>
      </c>
      <c r="G1086" s="12">
        <v>45036</v>
      </c>
      <c r="H1086" s="10">
        <v>34.200000000000003</v>
      </c>
      <c r="I1086" s="12">
        <v>45036</v>
      </c>
      <c r="J1086" s="10">
        <v>29.36</v>
      </c>
      <c r="K1086" s="12">
        <v>45036</v>
      </c>
      <c r="L1086" s="10">
        <v>19.27</v>
      </c>
      <c r="M1086" s="12">
        <v>45036</v>
      </c>
      <c r="N1086" s="10">
        <v>20.37</v>
      </c>
      <c r="O1086" s="12">
        <v>45036</v>
      </c>
      <c r="P1086" s="10">
        <v>16.079999999999998</v>
      </c>
      <c r="Q1086" s="12">
        <v>45036</v>
      </c>
      <c r="R1086" s="10">
        <v>25.9</v>
      </c>
      <c r="S1086" s="12">
        <v>45036</v>
      </c>
      <c r="T1086" s="10">
        <v>10.37</v>
      </c>
      <c r="U1086" s="109">
        <v>45040</v>
      </c>
      <c r="V1086" s="10">
        <v>11.61</v>
      </c>
      <c r="Y1086" s="3"/>
    </row>
    <row r="1087" spans="1:25">
      <c r="A1087" s="12">
        <v>45037</v>
      </c>
      <c r="B1087" s="10">
        <v>28</v>
      </c>
      <c r="C1087" s="12">
        <v>45037</v>
      </c>
      <c r="D1087" s="10">
        <v>31.65</v>
      </c>
      <c r="E1087" s="12">
        <v>45037</v>
      </c>
      <c r="F1087" s="10">
        <v>69.540000000000006</v>
      </c>
      <c r="G1087" s="12">
        <v>45037</v>
      </c>
      <c r="H1087" s="10">
        <v>34.520000000000003</v>
      </c>
      <c r="I1087" s="12">
        <v>45037</v>
      </c>
      <c r="J1087" s="10">
        <v>29.17</v>
      </c>
      <c r="K1087" s="12">
        <v>45037</v>
      </c>
      <c r="L1087" s="10">
        <v>19.38</v>
      </c>
      <c r="M1087" s="12">
        <v>45037</v>
      </c>
      <c r="N1087" s="10">
        <v>20.38</v>
      </c>
      <c r="O1087" s="12">
        <v>45037</v>
      </c>
      <c r="P1087" s="10">
        <v>16</v>
      </c>
      <c r="Q1087" s="12">
        <v>45037</v>
      </c>
      <c r="R1087" s="10">
        <v>25.96</v>
      </c>
      <c r="S1087" s="12">
        <v>45037</v>
      </c>
      <c r="T1087" s="10">
        <v>10.4</v>
      </c>
      <c r="U1087" s="109">
        <v>45041</v>
      </c>
      <c r="V1087" s="10">
        <v>11.49</v>
      </c>
      <c r="Y1087" s="3"/>
    </row>
    <row r="1088" spans="1:25">
      <c r="A1088" s="12">
        <v>45040</v>
      </c>
      <c r="B1088" s="10">
        <v>27.95</v>
      </c>
      <c r="C1088" s="12">
        <v>45040</v>
      </c>
      <c r="D1088" s="10">
        <v>31.62</v>
      </c>
      <c r="E1088" s="12">
        <v>45040</v>
      </c>
      <c r="F1088" s="10">
        <v>69.56</v>
      </c>
      <c r="G1088" s="12">
        <v>45040</v>
      </c>
      <c r="H1088" s="10">
        <v>34.61</v>
      </c>
      <c r="I1088" s="12">
        <v>45040</v>
      </c>
      <c r="J1088" s="10">
        <v>29.15</v>
      </c>
      <c r="K1088" s="12">
        <v>45040</v>
      </c>
      <c r="L1088" s="10">
        <v>19.27</v>
      </c>
      <c r="M1088" s="12">
        <v>45040</v>
      </c>
      <c r="N1088" s="10">
        <v>20.420000000000002</v>
      </c>
      <c r="O1088" s="12">
        <v>45040</v>
      </c>
      <c r="P1088" s="10">
        <v>15.94</v>
      </c>
      <c r="Q1088" s="12">
        <v>45040</v>
      </c>
      <c r="R1088" s="10">
        <v>25.91</v>
      </c>
      <c r="S1088" s="12">
        <v>45040</v>
      </c>
      <c r="T1088" s="10">
        <v>10.42</v>
      </c>
      <c r="U1088" s="109">
        <v>45042</v>
      </c>
      <c r="V1088" s="10">
        <v>11.56</v>
      </c>
      <c r="Y1088" s="3"/>
    </row>
    <row r="1089" spans="1:25">
      <c r="A1089" s="12">
        <v>45041</v>
      </c>
      <c r="B1089" s="10">
        <v>28.19</v>
      </c>
      <c r="C1089" s="12">
        <v>45041</v>
      </c>
      <c r="D1089" s="10">
        <v>31.29</v>
      </c>
      <c r="E1089" s="12">
        <v>45041</v>
      </c>
      <c r="F1089" s="10">
        <v>68.98</v>
      </c>
      <c r="G1089" s="12">
        <v>45041</v>
      </c>
      <c r="H1089" s="10">
        <v>34.35</v>
      </c>
      <c r="I1089" s="12">
        <v>45041</v>
      </c>
      <c r="J1089" s="10">
        <v>28.81</v>
      </c>
      <c r="K1089" s="12">
        <v>45041</v>
      </c>
      <c r="L1089" s="10">
        <v>19.399999999999999</v>
      </c>
      <c r="M1089" s="12">
        <v>45041</v>
      </c>
      <c r="N1089" s="10">
        <v>20.51</v>
      </c>
      <c r="O1089" s="12">
        <v>45041</v>
      </c>
      <c r="P1089" s="10">
        <v>15.85</v>
      </c>
      <c r="Q1089" s="12">
        <v>45041</v>
      </c>
      <c r="R1089" s="10">
        <v>26.04</v>
      </c>
      <c r="S1089" s="12">
        <v>45041</v>
      </c>
      <c r="T1089" s="10">
        <v>10.52</v>
      </c>
      <c r="U1089" s="109">
        <v>45043</v>
      </c>
      <c r="V1089" s="10">
        <v>11.69</v>
      </c>
      <c r="Y1089" s="3"/>
    </row>
    <row r="1090" spans="1:25">
      <c r="A1090" s="12">
        <v>45042</v>
      </c>
      <c r="B1090" s="10">
        <v>28.05</v>
      </c>
      <c r="C1090" s="12">
        <v>45042</v>
      </c>
      <c r="D1090" s="10">
        <v>31.18</v>
      </c>
      <c r="E1090" s="12">
        <v>45042</v>
      </c>
      <c r="F1090" s="10">
        <v>68.8</v>
      </c>
      <c r="G1090" s="12">
        <v>45042</v>
      </c>
      <c r="H1090" s="10">
        <v>34.369999999999997</v>
      </c>
      <c r="I1090" s="12">
        <v>45042</v>
      </c>
      <c r="J1090" s="10">
        <v>28.99</v>
      </c>
      <c r="K1090" s="12">
        <v>45042</v>
      </c>
      <c r="L1090" s="10">
        <v>19.399999999999999</v>
      </c>
      <c r="M1090" s="12">
        <v>45042</v>
      </c>
      <c r="N1090" s="10">
        <v>20.405000000000001</v>
      </c>
      <c r="O1090" s="12">
        <v>45042</v>
      </c>
      <c r="P1090" s="10">
        <v>15.96</v>
      </c>
      <c r="Q1090" s="12">
        <v>45042</v>
      </c>
      <c r="R1090" s="10">
        <v>25.97</v>
      </c>
      <c r="S1090" s="12">
        <v>45042</v>
      </c>
      <c r="T1090" s="10">
        <v>10.47</v>
      </c>
      <c r="U1090" s="109">
        <v>45044</v>
      </c>
      <c r="V1090" s="10">
        <v>11.7</v>
      </c>
      <c r="Y1090" s="3"/>
    </row>
    <row r="1091" spans="1:25">
      <c r="A1091" s="12">
        <v>45043</v>
      </c>
      <c r="B1091" s="10">
        <v>27.85</v>
      </c>
      <c r="C1091" s="12">
        <v>45043</v>
      </c>
      <c r="D1091" s="10">
        <v>31.44</v>
      </c>
      <c r="E1091" s="12">
        <v>45043</v>
      </c>
      <c r="F1091" s="10">
        <v>69.819999999999993</v>
      </c>
      <c r="G1091" s="12">
        <v>45043</v>
      </c>
      <c r="H1091" s="10">
        <v>34.67</v>
      </c>
      <c r="I1091" s="12">
        <v>45043</v>
      </c>
      <c r="J1091" s="10">
        <v>29.31</v>
      </c>
      <c r="K1091" s="12">
        <v>45043</v>
      </c>
      <c r="L1091" s="10">
        <v>19.309999999999999</v>
      </c>
      <c r="M1091" s="12">
        <v>45043</v>
      </c>
      <c r="N1091" s="10">
        <v>20.34</v>
      </c>
      <c r="O1091" s="12">
        <v>45043</v>
      </c>
      <c r="P1091" s="10">
        <v>15.96</v>
      </c>
      <c r="Q1091" s="12">
        <v>45043</v>
      </c>
      <c r="R1091" s="10">
        <v>25.9</v>
      </c>
      <c r="S1091" s="12">
        <v>45043</v>
      </c>
      <c r="T1091" s="10">
        <v>10.4</v>
      </c>
      <c r="U1091" s="109">
        <v>45047</v>
      </c>
      <c r="V1091" s="10">
        <v>11.68</v>
      </c>
      <c r="Y1091" s="3"/>
    </row>
    <row r="1092" spans="1:25">
      <c r="A1092" s="12">
        <v>45044</v>
      </c>
      <c r="B1092" s="10">
        <v>28.12</v>
      </c>
      <c r="C1092" s="12">
        <v>45044</v>
      </c>
      <c r="D1092" s="10">
        <v>31.61</v>
      </c>
      <c r="E1092" s="12">
        <v>45044</v>
      </c>
      <c r="F1092" s="10">
        <v>70.16</v>
      </c>
      <c r="G1092" s="12">
        <v>45044</v>
      </c>
      <c r="H1092" s="10">
        <v>34.54</v>
      </c>
      <c r="I1092" s="12">
        <v>45044</v>
      </c>
      <c r="J1092" s="10">
        <v>29.31</v>
      </c>
      <c r="K1092" s="12">
        <v>45044</v>
      </c>
      <c r="L1092" s="10">
        <v>19.440000000000001</v>
      </c>
      <c r="M1092" s="12">
        <v>45044</v>
      </c>
      <c r="N1092" s="10">
        <v>20.5</v>
      </c>
      <c r="O1092" s="12">
        <v>45044</v>
      </c>
      <c r="P1092" s="10">
        <v>15.98</v>
      </c>
      <c r="Q1092" s="12">
        <v>45044</v>
      </c>
      <c r="R1092" s="10">
        <v>25.98</v>
      </c>
      <c r="S1092" s="12">
        <v>45044</v>
      </c>
      <c r="T1092" s="10">
        <v>10.47</v>
      </c>
      <c r="U1092" s="109">
        <v>45048</v>
      </c>
      <c r="V1092" s="10">
        <v>11.66</v>
      </c>
      <c r="Y1092" s="3"/>
    </row>
    <row r="1093" spans="1:25">
      <c r="A1093" s="12">
        <v>45047</v>
      </c>
      <c r="B1093" s="10">
        <v>27.82</v>
      </c>
      <c r="C1093" s="12">
        <v>45047</v>
      </c>
      <c r="D1093" s="10">
        <v>31.59</v>
      </c>
      <c r="E1093" s="12">
        <v>45047</v>
      </c>
      <c r="F1093" s="10">
        <v>70.209999999999994</v>
      </c>
      <c r="G1093" s="12">
        <v>45047</v>
      </c>
      <c r="H1093" s="10">
        <v>34.520000000000003</v>
      </c>
      <c r="I1093" s="12">
        <v>45047</v>
      </c>
      <c r="J1093" s="10">
        <v>29.24</v>
      </c>
      <c r="K1093" s="12">
        <v>45047</v>
      </c>
      <c r="L1093" s="10">
        <v>19.260000000000002</v>
      </c>
      <c r="M1093" s="12">
        <v>45047</v>
      </c>
      <c r="N1093" s="10">
        <v>20.16</v>
      </c>
      <c r="O1093" s="12">
        <v>45047</v>
      </c>
      <c r="P1093" s="10">
        <v>16.010000000000002</v>
      </c>
      <c r="Q1093" s="12">
        <v>45047</v>
      </c>
      <c r="R1093" s="10">
        <v>25.9</v>
      </c>
      <c r="S1093" s="12">
        <v>45047</v>
      </c>
      <c r="T1093" s="10">
        <v>10.36</v>
      </c>
      <c r="U1093" s="109">
        <v>45049</v>
      </c>
      <c r="V1093" s="10">
        <v>11.67</v>
      </c>
      <c r="Y1093" s="3"/>
    </row>
    <row r="1094" spans="1:25">
      <c r="A1094" s="12">
        <v>45048</v>
      </c>
      <c r="B1094" s="10">
        <v>28.08</v>
      </c>
      <c r="C1094" s="12">
        <v>45048</v>
      </c>
      <c r="D1094" s="10">
        <v>31.23</v>
      </c>
      <c r="E1094" s="12">
        <v>45048</v>
      </c>
      <c r="F1094" s="10">
        <v>69.78</v>
      </c>
      <c r="G1094" s="12">
        <v>45048</v>
      </c>
      <c r="H1094" s="10">
        <v>34.32</v>
      </c>
      <c r="I1094" s="12">
        <v>45048</v>
      </c>
      <c r="J1094" s="10">
        <v>29.11</v>
      </c>
      <c r="K1094" s="12">
        <v>45048</v>
      </c>
      <c r="L1094" s="10">
        <v>19.41</v>
      </c>
      <c r="M1094" s="12">
        <v>45048</v>
      </c>
      <c r="N1094" s="10">
        <v>20.399999999999999</v>
      </c>
      <c r="O1094" s="12">
        <v>45048</v>
      </c>
      <c r="P1094" s="10">
        <v>15.89</v>
      </c>
      <c r="Q1094" s="12">
        <v>45048</v>
      </c>
      <c r="R1094" s="10">
        <v>26.01</v>
      </c>
      <c r="S1094" s="12">
        <v>45048</v>
      </c>
      <c r="T1094" s="10">
        <v>10.47</v>
      </c>
      <c r="U1094" s="109">
        <v>45050</v>
      </c>
      <c r="V1094" s="10">
        <v>11.65</v>
      </c>
      <c r="Y1094" s="3"/>
    </row>
    <row r="1095" spans="1:25">
      <c r="A1095" s="12">
        <v>45049</v>
      </c>
      <c r="B1095" s="10">
        <v>28.18</v>
      </c>
      <c r="C1095" s="12">
        <v>45049</v>
      </c>
      <c r="D1095" s="10">
        <v>31.17</v>
      </c>
      <c r="E1095" s="12">
        <v>45049</v>
      </c>
      <c r="F1095" s="10">
        <v>69.3</v>
      </c>
      <c r="G1095" s="12">
        <v>45049</v>
      </c>
      <c r="H1095" s="10">
        <v>34.46</v>
      </c>
      <c r="I1095" s="12">
        <v>45049</v>
      </c>
      <c r="J1095" s="10">
        <v>29.08</v>
      </c>
      <c r="K1095" s="12">
        <v>45049</v>
      </c>
      <c r="L1095" s="10">
        <v>19.5</v>
      </c>
      <c r="M1095" s="12">
        <v>45049</v>
      </c>
      <c r="N1095" s="10">
        <v>20.45</v>
      </c>
      <c r="O1095" s="12">
        <v>45049</v>
      </c>
      <c r="P1095" s="10">
        <v>15.98</v>
      </c>
      <c r="Q1095" s="12">
        <v>45049</v>
      </c>
      <c r="R1095" s="10">
        <v>26.08</v>
      </c>
      <c r="S1095" s="12">
        <v>45049</v>
      </c>
      <c r="T1095" s="10">
        <v>10.51</v>
      </c>
      <c r="U1095" s="109">
        <v>45051</v>
      </c>
      <c r="V1095" s="10">
        <v>11.61</v>
      </c>
      <c r="Y1095" s="3"/>
    </row>
    <row r="1096" spans="1:25">
      <c r="A1096" s="12">
        <v>45050</v>
      </c>
      <c r="B1096" s="10">
        <v>28.15</v>
      </c>
      <c r="C1096" s="12">
        <v>45050</v>
      </c>
      <c r="D1096" s="10">
        <v>31.015000000000001</v>
      </c>
      <c r="E1096" s="12">
        <v>45050</v>
      </c>
      <c r="F1096" s="10">
        <v>68.319999999999993</v>
      </c>
      <c r="G1096" s="12">
        <v>45050</v>
      </c>
      <c r="H1096" s="10">
        <v>34.18</v>
      </c>
      <c r="I1096" s="12">
        <v>45050</v>
      </c>
      <c r="J1096" s="10">
        <v>29.15</v>
      </c>
      <c r="K1096" s="12">
        <v>45050</v>
      </c>
      <c r="L1096" s="10">
        <v>19.45</v>
      </c>
      <c r="M1096" s="12">
        <v>45050</v>
      </c>
      <c r="N1096" s="10">
        <v>20.399999999999999</v>
      </c>
      <c r="O1096" s="12">
        <v>45050</v>
      </c>
      <c r="P1096" s="10">
        <v>15.89</v>
      </c>
      <c r="Q1096" s="12">
        <v>45050</v>
      </c>
      <c r="R1096" s="10">
        <v>26.08</v>
      </c>
      <c r="S1096" s="12">
        <v>45050</v>
      </c>
      <c r="T1096" s="10">
        <v>10.48</v>
      </c>
      <c r="U1096" s="109">
        <v>45054</v>
      </c>
      <c r="V1096" s="10">
        <v>11.64</v>
      </c>
      <c r="Y1096" s="3"/>
    </row>
    <row r="1097" spans="1:25">
      <c r="A1097" s="12">
        <v>45051</v>
      </c>
      <c r="B1097" s="10">
        <v>27.98</v>
      </c>
      <c r="C1097" s="12">
        <v>45051</v>
      </c>
      <c r="D1097" s="10">
        <v>31.47</v>
      </c>
      <c r="E1097" s="12">
        <v>45051</v>
      </c>
      <c r="F1097" s="10">
        <v>68.760000000000005</v>
      </c>
      <c r="G1097" s="12">
        <v>45051</v>
      </c>
      <c r="H1097" s="10">
        <v>34.28</v>
      </c>
      <c r="I1097" s="12">
        <v>45051</v>
      </c>
      <c r="J1097" s="10">
        <v>29.17</v>
      </c>
      <c r="K1097" s="12">
        <v>45051</v>
      </c>
      <c r="L1097" s="10">
        <v>19.329999999999998</v>
      </c>
      <c r="M1097" s="12">
        <v>45051</v>
      </c>
      <c r="N1097" s="10">
        <v>20.3</v>
      </c>
      <c r="O1097" s="12">
        <v>45051</v>
      </c>
      <c r="P1097" s="10">
        <v>15.98</v>
      </c>
      <c r="Q1097" s="12">
        <v>45051</v>
      </c>
      <c r="R1097" s="10">
        <v>25.98</v>
      </c>
      <c r="S1097" s="12">
        <v>45051</v>
      </c>
      <c r="T1097" s="10">
        <v>10.4</v>
      </c>
      <c r="U1097" s="109">
        <v>45055</v>
      </c>
      <c r="V1097" s="10">
        <v>11.56</v>
      </c>
      <c r="Y1097" s="3"/>
    </row>
    <row r="1098" spans="1:25">
      <c r="A1098" s="12">
        <v>45054</v>
      </c>
      <c r="B1098" s="10">
        <v>27.87</v>
      </c>
      <c r="C1098" s="12">
        <v>45054</v>
      </c>
      <c r="D1098" s="10">
        <v>31.535</v>
      </c>
      <c r="E1098" s="12">
        <v>45054</v>
      </c>
      <c r="F1098" s="10">
        <v>68.77</v>
      </c>
      <c r="G1098" s="12">
        <v>45054</v>
      </c>
      <c r="H1098" s="10">
        <v>34.28</v>
      </c>
      <c r="I1098" s="12">
        <v>45054</v>
      </c>
      <c r="J1098" s="10">
        <v>29.15</v>
      </c>
      <c r="K1098" s="12">
        <v>45054</v>
      </c>
      <c r="L1098" s="10">
        <v>19.239999999999998</v>
      </c>
      <c r="M1098" s="12">
        <v>45054</v>
      </c>
      <c r="N1098" s="10">
        <v>20.170000000000002</v>
      </c>
      <c r="O1098" s="12">
        <v>45054</v>
      </c>
      <c r="P1098" s="10">
        <v>16.010000000000002</v>
      </c>
      <c r="Q1098" s="12">
        <v>45054</v>
      </c>
      <c r="R1098" s="10">
        <v>25.93</v>
      </c>
      <c r="S1098" s="12">
        <v>45054</v>
      </c>
      <c r="T1098" s="10">
        <v>10.36</v>
      </c>
      <c r="U1098" s="109">
        <v>45056</v>
      </c>
      <c r="V1098" s="10">
        <v>11.59</v>
      </c>
      <c r="Y1098" s="3"/>
    </row>
    <row r="1099" spans="1:25">
      <c r="A1099" s="12">
        <v>45055</v>
      </c>
      <c r="B1099" s="10">
        <v>27.9</v>
      </c>
      <c r="C1099" s="12">
        <v>45055</v>
      </c>
      <c r="D1099" s="10">
        <v>31.49</v>
      </c>
      <c r="E1099" s="12">
        <v>45055</v>
      </c>
      <c r="F1099" s="10">
        <v>68.55</v>
      </c>
      <c r="G1099" s="12">
        <v>45055</v>
      </c>
      <c r="H1099" s="10">
        <v>34.15</v>
      </c>
      <c r="I1099" s="12">
        <v>45055</v>
      </c>
      <c r="J1099" s="10">
        <v>28.99</v>
      </c>
      <c r="K1099" s="12">
        <v>45055</v>
      </c>
      <c r="L1099" s="10">
        <v>19.25</v>
      </c>
      <c r="M1099" s="12">
        <v>45055</v>
      </c>
      <c r="N1099" s="10">
        <v>20.16</v>
      </c>
      <c r="O1099" s="12">
        <v>45055</v>
      </c>
      <c r="P1099" s="10">
        <v>15.85</v>
      </c>
      <c r="Q1099" s="12">
        <v>45055</v>
      </c>
      <c r="R1099" s="10">
        <v>25.93</v>
      </c>
      <c r="S1099" s="12">
        <v>45055</v>
      </c>
      <c r="T1099" s="10">
        <v>10.37</v>
      </c>
      <c r="U1099" s="109">
        <v>45057</v>
      </c>
      <c r="V1099" s="10">
        <v>11.66</v>
      </c>
      <c r="Y1099" s="3"/>
    </row>
    <row r="1100" spans="1:25">
      <c r="A1100" s="12">
        <v>45056</v>
      </c>
      <c r="B1100" s="10">
        <v>27.97</v>
      </c>
      <c r="C1100" s="12">
        <v>45056</v>
      </c>
      <c r="D1100" s="10">
        <v>31.4</v>
      </c>
      <c r="E1100" s="12">
        <v>45056</v>
      </c>
      <c r="F1100" s="10">
        <v>68.790000000000006</v>
      </c>
      <c r="G1100" s="12">
        <v>45056</v>
      </c>
      <c r="H1100" s="10">
        <v>34.07</v>
      </c>
      <c r="I1100" s="12">
        <v>45056</v>
      </c>
      <c r="J1100" s="10">
        <v>28.98</v>
      </c>
      <c r="K1100" s="12">
        <v>45056</v>
      </c>
      <c r="L1100" s="10">
        <v>19.329999999999998</v>
      </c>
      <c r="M1100" s="12">
        <v>45056</v>
      </c>
      <c r="N1100" s="10">
        <v>20.32</v>
      </c>
      <c r="O1100" s="12">
        <v>45056</v>
      </c>
      <c r="P1100" s="10">
        <v>15.97</v>
      </c>
      <c r="Q1100" s="12">
        <v>45056</v>
      </c>
      <c r="R1100" s="10">
        <v>25.99</v>
      </c>
      <c r="S1100" s="12">
        <v>45056</v>
      </c>
      <c r="T1100" s="10">
        <v>10.41</v>
      </c>
      <c r="U1100" s="109">
        <v>45058</v>
      </c>
      <c r="V1100" s="10">
        <v>11.62</v>
      </c>
      <c r="Y1100" s="3"/>
    </row>
    <row r="1101" spans="1:25">
      <c r="A1101" s="12">
        <v>45057</v>
      </c>
      <c r="B1101" s="10">
        <v>28.13</v>
      </c>
      <c r="C1101" s="12">
        <v>45057</v>
      </c>
      <c r="D1101" s="10">
        <v>31.3</v>
      </c>
      <c r="E1101" s="12">
        <v>45057</v>
      </c>
      <c r="F1101" s="10">
        <v>69.28</v>
      </c>
      <c r="G1101" s="12">
        <v>45057</v>
      </c>
      <c r="H1101" s="10">
        <v>34.25</v>
      </c>
      <c r="I1101" s="12">
        <v>45057</v>
      </c>
      <c r="J1101" s="10">
        <v>29.13</v>
      </c>
      <c r="K1101" s="12">
        <v>45057</v>
      </c>
      <c r="L1101" s="10">
        <v>19.440000000000001</v>
      </c>
      <c r="M1101" s="12">
        <v>45057</v>
      </c>
      <c r="N1101" s="10">
        <v>20.39</v>
      </c>
      <c r="O1101" s="12">
        <v>45057</v>
      </c>
      <c r="P1101" s="10">
        <v>15.94</v>
      </c>
      <c r="Q1101" s="12">
        <v>45057</v>
      </c>
      <c r="R1101" s="10">
        <v>26.024999999999999</v>
      </c>
      <c r="S1101" s="12">
        <v>45057</v>
      </c>
      <c r="T1101" s="10">
        <v>10.47</v>
      </c>
      <c r="U1101" s="109">
        <v>45061</v>
      </c>
      <c r="V1101" s="10">
        <v>11.73</v>
      </c>
      <c r="Y1101" s="3"/>
    </row>
    <row r="1102" spans="1:25">
      <c r="A1102" s="12">
        <v>45058</v>
      </c>
      <c r="B1102" s="10">
        <v>28.08</v>
      </c>
      <c r="C1102" s="12">
        <v>45058</v>
      </c>
      <c r="D1102" s="10">
        <v>31.33</v>
      </c>
      <c r="E1102" s="12">
        <v>45058</v>
      </c>
      <c r="F1102" s="10">
        <v>69.5</v>
      </c>
      <c r="G1102" s="12">
        <v>45058</v>
      </c>
      <c r="H1102" s="10">
        <v>34.35</v>
      </c>
      <c r="I1102" s="12">
        <v>45058</v>
      </c>
      <c r="J1102" s="10">
        <v>28.91</v>
      </c>
      <c r="K1102" s="12">
        <v>45058</v>
      </c>
      <c r="L1102" s="10">
        <v>19.37</v>
      </c>
      <c r="M1102" s="12">
        <v>45058</v>
      </c>
      <c r="N1102" s="10">
        <v>20.27</v>
      </c>
      <c r="O1102" s="12">
        <v>45058</v>
      </c>
      <c r="P1102" s="10">
        <v>15.85</v>
      </c>
      <c r="Q1102" s="12">
        <v>45058</v>
      </c>
      <c r="R1102" s="10">
        <v>25.99</v>
      </c>
      <c r="S1102" s="12">
        <v>45058</v>
      </c>
      <c r="T1102" s="10">
        <v>10.44</v>
      </c>
      <c r="U1102" s="109">
        <v>45062</v>
      </c>
      <c r="V1102" s="10">
        <v>11.68</v>
      </c>
      <c r="Y1102" s="3"/>
    </row>
    <row r="1103" spans="1:25">
      <c r="A1103" s="12">
        <v>45061</v>
      </c>
      <c r="B1103" s="10">
        <v>27.95</v>
      </c>
      <c r="C1103" s="12">
        <v>45061</v>
      </c>
      <c r="D1103" s="10">
        <v>31.508700000000001</v>
      </c>
      <c r="E1103" s="12">
        <v>45061</v>
      </c>
      <c r="F1103" s="10">
        <v>69.260000000000005</v>
      </c>
      <c r="G1103" s="12">
        <v>45061</v>
      </c>
      <c r="H1103" s="10">
        <v>34.4</v>
      </c>
      <c r="I1103" s="12">
        <v>45061</v>
      </c>
      <c r="J1103" s="10">
        <v>29.27</v>
      </c>
      <c r="K1103" s="12">
        <v>45061</v>
      </c>
      <c r="L1103" s="10">
        <v>19.34</v>
      </c>
      <c r="M1103" s="12">
        <v>45061</v>
      </c>
      <c r="N1103" s="10">
        <v>20.149999999999999</v>
      </c>
      <c r="O1103" s="12">
        <v>45061</v>
      </c>
      <c r="P1103" s="10">
        <v>15.83</v>
      </c>
      <c r="Q1103" s="12">
        <v>45061</v>
      </c>
      <c r="R1103" s="10">
        <v>25.96</v>
      </c>
      <c r="S1103" s="12">
        <v>45061</v>
      </c>
      <c r="T1103" s="10">
        <v>10.39</v>
      </c>
      <c r="U1103" s="109">
        <v>45063</v>
      </c>
      <c r="V1103" s="10">
        <v>11.68</v>
      </c>
      <c r="Y1103" s="3"/>
    </row>
    <row r="1104" spans="1:25">
      <c r="A1104" s="12">
        <v>45062</v>
      </c>
      <c r="B1104" s="10">
        <v>27.79</v>
      </c>
      <c r="C1104" s="12">
        <v>45062</v>
      </c>
      <c r="D1104" s="10">
        <v>31.023900000000001</v>
      </c>
      <c r="E1104" s="12">
        <v>45062</v>
      </c>
      <c r="F1104" s="10">
        <v>68.91</v>
      </c>
      <c r="G1104" s="12">
        <v>45062</v>
      </c>
      <c r="H1104" s="10">
        <v>34.119999999999997</v>
      </c>
      <c r="I1104" s="12">
        <v>45062</v>
      </c>
      <c r="J1104" s="10">
        <v>29.11</v>
      </c>
      <c r="K1104" s="12">
        <v>45062</v>
      </c>
      <c r="L1104" s="10">
        <v>19.195</v>
      </c>
      <c r="M1104" s="12">
        <v>45062</v>
      </c>
      <c r="N1104" s="10">
        <v>20.05</v>
      </c>
      <c r="O1104" s="12">
        <v>45062</v>
      </c>
      <c r="P1104" s="10">
        <v>15.78</v>
      </c>
      <c r="Q1104" s="12">
        <v>45062</v>
      </c>
      <c r="R1104" s="10">
        <v>25.84</v>
      </c>
      <c r="S1104" s="12">
        <v>45062</v>
      </c>
      <c r="T1104" s="10">
        <v>10.32</v>
      </c>
      <c r="U1104" s="109">
        <v>45064</v>
      </c>
      <c r="V1104" s="10">
        <v>11.68</v>
      </c>
      <c r="Y1104" s="3"/>
    </row>
    <row r="1105" spans="1:25">
      <c r="A1105" s="12">
        <v>45063</v>
      </c>
      <c r="B1105" s="10">
        <v>27.77</v>
      </c>
      <c r="C1105" s="12">
        <v>45063</v>
      </c>
      <c r="D1105" s="10">
        <v>31.08</v>
      </c>
      <c r="E1105" s="12">
        <v>45063</v>
      </c>
      <c r="F1105" s="10">
        <v>69.56</v>
      </c>
      <c r="G1105" s="12">
        <v>45063</v>
      </c>
      <c r="H1105" s="10">
        <v>34.18</v>
      </c>
      <c r="I1105" s="12">
        <v>45063</v>
      </c>
      <c r="J1105" s="10">
        <v>29.15</v>
      </c>
      <c r="K1105" s="12">
        <v>45063</v>
      </c>
      <c r="L1105" s="10">
        <v>19.149999999999999</v>
      </c>
      <c r="M1105" s="12">
        <v>45063</v>
      </c>
      <c r="N1105" s="10">
        <v>20.05</v>
      </c>
      <c r="O1105" s="12">
        <v>45063</v>
      </c>
      <c r="P1105" s="10">
        <v>15.84</v>
      </c>
      <c r="Q1105" s="12">
        <v>45063</v>
      </c>
      <c r="R1105" s="10">
        <v>25.84</v>
      </c>
      <c r="S1105" s="12">
        <v>45063</v>
      </c>
      <c r="T1105" s="10">
        <v>10.3</v>
      </c>
      <c r="U1105" s="109">
        <v>45065</v>
      </c>
      <c r="V1105" s="10">
        <v>11.7</v>
      </c>
      <c r="Y1105" s="3"/>
    </row>
    <row r="1106" spans="1:25">
      <c r="A1106" s="12">
        <v>45064</v>
      </c>
      <c r="B1106" s="10">
        <v>27.6</v>
      </c>
      <c r="C1106" s="12">
        <v>45064</v>
      </c>
      <c r="D1106" s="10">
        <v>31.07</v>
      </c>
      <c r="E1106" s="12">
        <v>45064</v>
      </c>
      <c r="F1106" s="10">
        <v>70.510000000000005</v>
      </c>
      <c r="G1106" s="12">
        <v>45064</v>
      </c>
      <c r="H1106" s="10">
        <v>34.22</v>
      </c>
      <c r="I1106" s="12">
        <v>45064</v>
      </c>
      <c r="J1106" s="10">
        <v>29.11</v>
      </c>
      <c r="K1106" s="12">
        <v>45064</v>
      </c>
      <c r="L1106" s="10">
        <v>19.14</v>
      </c>
      <c r="M1106" s="12">
        <v>45064</v>
      </c>
      <c r="N1106" s="10">
        <v>19.98</v>
      </c>
      <c r="O1106" s="12">
        <v>45064</v>
      </c>
      <c r="P1106" s="10">
        <v>15.83</v>
      </c>
      <c r="Q1106" s="12">
        <v>45064</v>
      </c>
      <c r="R1106" s="10">
        <v>25.78</v>
      </c>
      <c r="S1106" s="12">
        <v>45064</v>
      </c>
      <c r="T1106" s="10">
        <v>10.25</v>
      </c>
      <c r="U1106" s="109">
        <v>45069</v>
      </c>
      <c r="V1106" s="10">
        <v>11.64</v>
      </c>
      <c r="Y1106" s="3"/>
    </row>
    <row r="1107" spans="1:25">
      <c r="A1107" s="12">
        <v>45065</v>
      </c>
      <c r="B1107" s="10">
        <v>27.7</v>
      </c>
      <c r="C1107" s="12">
        <v>45065</v>
      </c>
      <c r="D1107" s="10">
        <v>31.16</v>
      </c>
      <c r="E1107" s="12">
        <v>45065</v>
      </c>
      <c r="F1107" s="10">
        <v>70.48</v>
      </c>
      <c r="G1107" s="12">
        <v>45065</v>
      </c>
      <c r="H1107" s="10">
        <v>34.43</v>
      </c>
      <c r="I1107" s="12">
        <v>45065</v>
      </c>
      <c r="J1107" s="10">
        <v>29.16</v>
      </c>
      <c r="K1107" s="12">
        <v>45065</v>
      </c>
      <c r="L1107" s="10">
        <v>19.21</v>
      </c>
      <c r="M1107" s="12">
        <v>45065</v>
      </c>
      <c r="N1107" s="10">
        <v>19.940000000000001</v>
      </c>
      <c r="O1107" s="12">
        <v>45065</v>
      </c>
      <c r="P1107" s="10">
        <v>15.83</v>
      </c>
      <c r="Q1107" s="12">
        <v>45065</v>
      </c>
      <c r="R1107" s="10">
        <v>25.85</v>
      </c>
      <c r="S1107" s="12">
        <v>45065</v>
      </c>
      <c r="T1107" s="10">
        <v>10.28</v>
      </c>
      <c r="U1107" s="109">
        <v>45070</v>
      </c>
      <c r="V1107" s="10">
        <v>11.66</v>
      </c>
      <c r="Y1107" s="3"/>
    </row>
    <row r="1108" spans="1:25">
      <c r="A1108" s="12">
        <v>45069</v>
      </c>
      <c r="B1108" s="10">
        <v>27.53</v>
      </c>
      <c r="C1108" s="12">
        <v>45069</v>
      </c>
      <c r="D1108" s="10">
        <v>30.79</v>
      </c>
      <c r="E1108" s="12">
        <v>45069</v>
      </c>
      <c r="F1108" s="10">
        <v>69.7</v>
      </c>
      <c r="G1108" s="12">
        <v>45069</v>
      </c>
      <c r="H1108" s="10">
        <v>33.96</v>
      </c>
      <c r="I1108" s="12">
        <v>45069</v>
      </c>
      <c r="J1108" s="10">
        <v>28.91</v>
      </c>
      <c r="K1108" s="12">
        <v>45069</v>
      </c>
      <c r="L1108" s="10">
        <v>19.059999999999999</v>
      </c>
      <c r="M1108" s="12">
        <v>45069</v>
      </c>
      <c r="N1108" s="10">
        <v>19.96</v>
      </c>
      <c r="O1108" s="12">
        <v>45069</v>
      </c>
      <c r="P1108" s="10">
        <v>15.85</v>
      </c>
      <c r="Q1108" s="12">
        <v>45069</v>
      </c>
      <c r="R1108" s="10">
        <v>25.76</v>
      </c>
      <c r="S1108" s="12">
        <v>45069</v>
      </c>
      <c r="T1108" s="10">
        <v>10.210000000000001</v>
      </c>
      <c r="U1108" s="109">
        <v>45071</v>
      </c>
      <c r="V1108" s="10">
        <v>11.7</v>
      </c>
      <c r="Y1108" s="3"/>
    </row>
    <row r="1109" spans="1:25">
      <c r="A1109" s="12">
        <v>45070</v>
      </c>
      <c r="B1109" s="10">
        <v>27.39</v>
      </c>
      <c r="C1109" s="12">
        <v>45070</v>
      </c>
      <c r="D1109" s="10">
        <v>30.24</v>
      </c>
      <c r="E1109" s="12">
        <v>45070</v>
      </c>
      <c r="F1109" s="10">
        <v>69.64</v>
      </c>
      <c r="G1109" s="12">
        <v>45070</v>
      </c>
      <c r="H1109" s="10">
        <v>33.659999999999997</v>
      </c>
      <c r="I1109" s="12">
        <v>45070</v>
      </c>
      <c r="J1109" s="10">
        <v>28.91</v>
      </c>
      <c r="K1109" s="12">
        <v>45070</v>
      </c>
      <c r="L1109" s="10">
        <v>18.96</v>
      </c>
      <c r="M1109" s="12">
        <v>45070</v>
      </c>
      <c r="N1109" s="10">
        <v>19.84</v>
      </c>
      <c r="O1109" s="12">
        <v>45070</v>
      </c>
      <c r="P1109" s="10">
        <v>15.7</v>
      </c>
      <c r="Q1109" s="12">
        <v>45070</v>
      </c>
      <c r="R1109" s="10">
        <v>25.67</v>
      </c>
      <c r="S1109" s="12">
        <v>45070</v>
      </c>
      <c r="T1109" s="10">
        <v>10.18</v>
      </c>
      <c r="U1109" s="109">
        <v>45072</v>
      </c>
      <c r="V1109" s="10">
        <v>11.89</v>
      </c>
      <c r="Y1109" s="3"/>
    </row>
    <row r="1110" spans="1:25">
      <c r="A1110" s="12">
        <v>45071</v>
      </c>
      <c r="B1110" s="10">
        <v>27.3</v>
      </c>
      <c r="C1110" s="12">
        <v>45071</v>
      </c>
      <c r="D1110" s="10">
        <v>29.99</v>
      </c>
      <c r="E1110" s="12">
        <v>45071</v>
      </c>
      <c r="F1110" s="10">
        <v>70.45</v>
      </c>
      <c r="G1110" s="12">
        <v>45071</v>
      </c>
      <c r="H1110" s="10">
        <v>33.68</v>
      </c>
      <c r="I1110" s="12">
        <v>45071</v>
      </c>
      <c r="J1110" s="10">
        <v>28.95</v>
      </c>
      <c r="K1110" s="12">
        <v>45071</v>
      </c>
      <c r="L1110" s="10">
        <v>18.93</v>
      </c>
      <c r="M1110" s="12">
        <v>45071</v>
      </c>
      <c r="N1110" s="10">
        <v>19.77</v>
      </c>
      <c r="O1110" s="12">
        <v>45071</v>
      </c>
      <c r="P1110" s="10">
        <v>15.65</v>
      </c>
      <c r="Q1110" s="12">
        <v>45071</v>
      </c>
      <c r="R1110" s="10">
        <v>25.66</v>
      </c>
      <c r="S1110" s="12">
        <v>45071</v>
      </c>
      <c r="T1110" s="10">
        <v>10.15</v>
      </c>
      <c r="U1110" s="109">
        <v>45075</v>
      </c>
      <c r="V1110" s="10">
        <v>11.79</v>
      </c>
      <c r="Y1110" s="3"/>
    </row>
    <row r="1111" spans="1:25">
      <c r="A1111" s="12">
        <v>45072</v>
      </c>
      <c r="B1111" s="10">
        <v>27.3</v>
      </c>
      <c r="C1111" s="12">
        <v>45072</v>
      </c>
      <c r="D1111" s="10">
        <v>30.23</v>
      </c>
      <c r="E1111" s="12">
        <v>45072</v>
      </c>
      <c r="F1111" s="10">
        <v>71.209999999999994</v>
      </c>
      <c r="G1111" s="12">
        <v>45072</v>
      </c>
      <c r="H1111" s="10">
        <v>33.94</v>
      </c>
      <c r="I1111" s="12">
        <v>45072</v>
      </c>
      <c r="J1111" s="10">
        <v>29.4</v>
      </c>
      <c r="K1111" s="12">
        <v>45072</v>
      </c>
      <c r="L1111" s="10">
        <v>18.920000000000002</v>
      </c>
      <c r="M1111" s="12">
        <v>45072</v>
      </c>
      <c r="N1111" s="10">
        <v>19.850000000000001</v>
      </c>
      <c r="O1111" s="12">
        <v>45072</v>
      </c>
      <c r="P1111" s="10">
        <v>15.77</v>
      </c>
      <c r="Q1111" s="12">
        <v>45072</v>
      </c>
      <c r="R1111" s="10">
        <v>25.6</v>
      </c>
      <c r="S1111" s="12">
        <v>45072</v>
      </c>
      <c r="T1111" s="10">
        <v>10.14</v>
      </c>
      <c r="U1111" s="109">
        <v>45076</v>
      </c>
      <c r="V1111" s="10">
        <v>11.73</v>
      </c>
      <c r="Y1111" s="3"/>
    </row>
    <row r="1112" spans="1:25">
      <c r="A1112" s="12">
        <v>45075</v>
      </c>
      <c r="B1112" s="10">
        <v>27.3</v>
      </c>
      <c r="C1112" s="12">
        <v>45075</v>
      </c>
      <c r="D1112" s="10">
        <v>30.274999999999999</v>
      </c>
      <c r="E1112" s="12">
        <v>45075</v>
      </c>
      <c r="F1112" s="10">
        <v>71.510000000000005</v>
      </c>
      <c r="G1112" s="12">
        <v>45075</v>
      </c>
      <c r="H1112" s="10">
        <v>33.78</v>
      </c>
      <c r="I1112" s="12">
        <v>45075</v>
      </c>
      <c r="J1112" s="10">
        <v>29.19</v>
      </c>
      <c r="K1112" s="12">
        <v>45075</v>
      </c>
      <c r="L1112" s="10">
        <v>18.97</v>
      </c>
      <c r="M1112" s="12">
        <v>45075</v>
      </c>
      <c r="N1112" s="10">
        <v>19.97</v>
      </c>
      <c r="O1112" s="12">
        <v>45075</v>
      </c>
      <c r="P1112" s="10">
        <v>15.7</v>
      </c>
      <c r="Q1112" s="12">
        <v>45075</v>
      </c>
      <c r="R1112" s="10">
        <v>25.61</v>
      </c>
      <c r="S1112" s="12">
        <v>45075</v>
      </c>
      <c r="T1112" s="10">
        <v>10.15</v>
      </c>
      <c r="U1112" s="109">
        <v>45077</v>
      </c>
      <c r="V1112" s="10">
        <v>11.62</v>
      </c>
      <c r="Y1112" s="3"/>
    </row>
    <row r="1113" spans="1:25">
      <c r="A1113" s="12">
        <v>45076</v>
      </c>
      <c r="B1113" s="10">
        <v>27.47</v>
      </c>
      <c r="C1113" s="12">
        <v>45076</v>
      </c>
      <c r="D1113" s="10">
        <v>29.9359</v>
      </c>
      <c r="E1113" s="12">
        <v>45076</v>
      </c>
      <c r="F1113" s="10">
        <v>71.17</v>
      </c>
      <c r="G1113" s="12">
        <v>45076</v>
      </c>
      <c r="H1113" s="10">
        <v>33.61</v>
      </c>
      <c r="I1113" s="12">
        <v>45076</v>
      </c>
      <c r="J1113" s="10">
        <v>29.03</v>
      </c>
      <c r="K1113" s="12">
        <v>45076</v>
      </c>
      <c r="L1113" s="10">
        <v>18.989999999999998</v>
      </c>
      <c r="M1113" s="12">
        <v>45076</v>
      </c>
      <c r="N1113" s="10">
        <v>19.98</v>
      </c>
      <c r="O1113" s="12">
        <v>45076</v>
      </c>
      <c r="P1113" s="10">
        <v>15.75</v>
      </c>
      <c r="Q1113" s="12">
        <v>45076</v>
      </c>
      <c r="R1113" s="10">
        <v>25.65</v>
      </c>
      <c r="S1113" s="12">
        <v>45076</v>
      </c>
      <c r="T1113" s="10">
        <v>10.199999999999999</v>
      </c>
      <c r="U1113" s="109">
        <v>45078</v>
      </c>
      <c r="V1113" s="10">
        <v>11.67</v>
      </c>
      <c r="Y1113" s="3"/>
    </row>
    <row r="1114" spans="1:25">
      <c r="A1114" s="12">
        <v>45077</v>
      </c>
      <c r="B1114" s="10">
        <v>27.59</v>
      </c>
      <c r="C1114" s="12">
        <v>45077</v>
      </c>
      <c r="D1114" s="10">
        <v>29.67</v>
      </c>
      <c r="E1114" s="12">
        <v>45077</v>
      </c>
      <c r="F1114" s="10">
        <v>70.650000000000006</v>
      </c>
      <c r="G1114" s="12">
        <v>45077</v>
      </c>
      <c r="H1114" s="10">
        <v>33.26</v>
      </c>
      <c r="I1114" s="12">
        <v>45077</v>
      </c>
      <c r="J1114" s="10">
        <v>28.7</v>
      </c>
      <c r="K1114" s="12">
        <v>45077</v>
      </c>
      <c r="L1114" s="10">
        <v>19.11</v>
      </c>
      <c r="M1114" s="12">
        <v>45077</v>
      </c>
      <c r="N1114" s="10">
        <v>20.05</v>
      </c>
      <c r="O1114" s="12">
        <v>45077</v>
      </c>
      <c r="P1114" s="10">
        <v>15.72</v>
      </c>
      <c r="Q1114" s="12">
        <v>45077</v>
      </c>
      <c r="R1114" s="10">
        <v>25.68</v>
      </c>
      <c r="S1114" s="12">
        <v>45077</v>
      </c>
      <c r="T1114" s="10">
        <v>10.23</v>
      </c>
      <c r="U1114" s="109">
        <v>45079</v>
      </c>
      <c r="V1114" s="10">
        <v>11.81</v>
      </c>
      <c r="Y1114" s="3"/>
    </row>
    <row r="1115" spans="1:25">
      <c r="A1115" s="12">
        <v>45078</v>
      </c>
      <c r="B1115" s="10">
        <v>27.7</v>
      </c>
      <c r="C1115" s="12">
        <v>45078</v>
      </c>
      <c r="D1115" s="10">
        <v>29.83</v>
      </c>
      <c r="E1115" s="12">
        <v>45078</v>
      </c>
      <c r="F1115" s="10">
        <v>70.680000000000007</v>
      </c>
      <c r="G1115" s="12">
        <v>45078</v>
      </c>
      <c r="H1115" s="10">
        <v>33.409999999999997</v>
      </c>
      <c r="I1115" s="12">
        <v>45078</v>
      </c>
      <c r="J1115" s="10">
        <v>28.87</v>
      </c>
      <c r="K1115" s="12">
        <v>45078</v>
      </c>
      <c r="L1115" s="10">
        <v>19.16</v>
      </c>
      <c r="M1115" s="12">
        <v>45078</v>
      </c>
      <c r="N1115" s="10">
        <v>20.12</v>
      </c>
      <c r="O1115" s="12">
        <v>45078</v>
      </c>
      <c r="P1115" s="10">
        <v>15.82</v>
      </c>
      <c r="Q1115" s="12">
        <v>45078</v>
      </c>
      <c r="R1115" s="10">
        <v>25.71</v>
      </c>
      <c r="S1115" s="12">
        <v>45078</v>
      </c>
      <c r="T1115" s="10">
        <v>10.27</v>
      </c>
      <c r="U1115" s="109">
        <v>45082</v>
      </c>
      <c r="V1115" s="10">
        <v>11.8</v>
      </c>
      <c r="Y1115" s="3"/>
    </row>
    <row r="1116" spans="1:25">
      <c r="A1116" s="12">
        <v>45079</v>
      </c>
      <c r="B1116" s="10">
        <v>27.55</v>
      </c>
      <c r="C1116" s="12">
        <v>45079</v>
      </c>
      <c r="D1116" s="10">
        <v>30.3597</v>
      </c>
      <c r="E1116" s="12">
        <v>45079</v>
      </c>
      <c r="F1116" s="10">
        <v>71.569999999999993</v>
      </c>
      <c r="G1116" s="12">
        <v>45079</v>
      </c>
      <c r="H1116" s="10">
        <v>33.79</v>
      </c>
      <c r="I1116" s="12">
        <v>45079</v>
      </c>
      <c r="J1116" s="10">
        <v>29.39</v>
      </c>
      <c r="K1116" s="12">
        <v>45079</v>
      </c>
      <c r="L1116" s="10">
        <v>19.100000000000001</v>
      </c>
      <c r="M1116" s="12">
        <v>45079</v>
      </c>
      <c r="N1116" s="10">
        <v>20.059999999999999</v>
      </c>
      <c r="O1116" s="12">
        <v>45079</v>
      </c>
      <c r="P1116" s="10">
        <v>15.97</v>
      </c>
      <c r="Q1116" s="12">
        <v>45079</v>
      </c>
      <c r="R1116" s="10">
        <v>25.66</v>
      </c>
      <c r="S1116" s="12">
        <v>45079</v>
      </c>
      <c r="T1116" s="10">
        <v>10.220000000000001</v>
      </c>
      <c r="U1116" s="109">
        <v>45083</v>
      </c>
      <c r="V1116" s="10">
        <v>11.85</v>
      </c>
      <c r="Y1116" s="3"/>
    </row>
    <row r="1117" spans="1:25">
      <c r="A1117" s="12">
        <v>45082</v>
      </c>
      <c r="B1117" s="10">
        <v>27.48</v>
      </c>
      <c r="C1117" s="12">
        <v>45082</v>
      </c>
      <c r="D1117" s="10">
        <v>30.22</v>
      </c>
      <c r="E1117" s="12">
        <v>45082</v>
      </c>
      <c r="F1117" s="10">
        <v>71.540000000000006</v>
      </c>
      <c r="G1117" s="12">
        <v>45082</v>
      </c>
      <c r="H1117" s="10">
        <v>33.659999999999997</v>
      </c>
      <c r="I1117" s="12">
        <v>45082</v>
      </c>
      <c r="J1117" s="10">
        <v>29.39</v>
      </c>
      <c r="K1117" s="12">
        <v>45082</v>
      </c>
      <c r="L1117" s="10">
        <v>19.09</v>
      </c>
      <c r="M1117" s="12">
        <v>45082</v>
      </c>
      <c r="N1117" s="10">
        <v>20.02</v>
      </c>
      <c r="O1117" s="12">
        <v>45082</v>
      </c>
      <c r="P1117" s="10">
        <v>15.94</v>
      </c>
      <c r="Q1117" s="12">
        <v>45082</v>
      </c>
      <c r="R1117" s="10">
        <v>25.66</v>
      </c>
      <c r="S1117" s="12">
        <v>45082</v>
      </c>
      <c r="T1117" s="10">
        <v>10.19</v>
      </c>
      <c r="U1117" s="109">
        <v>45084</v>
      </c>
      <c r="V1117" s="10">
        <v>11.8</v>
      </c>
      <c r="Y1117" s="3"/>
    </row>
    <row r="1118" spans="1:25">
      <c r="A1118" s="12">
        <v>45083</v>
      </c>
      <c r="B1118" s="10">
        <v>27.46</v>
      </c>
      <c r="C1118" s="12">
        <v>45083</v>
      </c>
      <c r="D1118" s="10">
        <v>30.39</v>
      </c>
      <c r="E1118" s="12">
        <v>45083</v>
      </c>
      <c r="F1118" s="10">
        <v>71.510000000000005</v>
      </c>
      <c r="G1118" s="12">
        <v>45083</v>
      </c>
      <c r="H1118" s="10">
        <v>33.840000000000003</v>
      </c>
      <c r="I1118" s="12">
        <v>45083</v>
      </c>
      <c r="J1118" s="10">
        <v>29.51</v>
      </c>
      <c r="K1118" s="12">
        <v>45083</v>
      </c>
      <c r="L1118" s="10">
        <v>19.100000000000001</v>
      </c>
      <c r="M1118" s="12">
        <v>45083</v>
      </c>
      <c r="N1118" s="10">
        <v>20.04</v>
      </c>
      <c r="O1118" s="12">
        <v>45083</v>
      </c>
      <c r="P1118" s="10">
        <v>15.86</v>
      </c>
      <c r="Q1118" s="12">
        <v>45083</v>
      </c>
      <c r="R1118" s="10">
        <v>25.63</v>
      </c>
      <c r="S1118" s="12">
        <v>45083</v>
      </c>
      <c r="T1118" s="10">
        <v>10.19</v>
      </c>
      <c r="U1118" s="109">
        <v>45085</v>
      </c>
      <c r="V1118" s="10">
        <v>11.84</v>
      </c>
      <c r="Y1118" s="3"/>
    </row>
    <row r="1119" spans="1:25">
      <c r="A1119" s="12">
        <v>45084</v>
      </c>
      <c r="B1119" s="10">
        <v>27.18</v>
      </c>
      <c r="C1119" s="12">
        <v>45084</v>
      </c>
      <c r="D1119" s="10">
        <v>30.26</v>
      </c>
      <c r="E1119" s="12">
        <v>45084</v>
      </c>
      <c r="F1119" s="10">
        <v>71.06</v>
      </c>
      <c r="G1119" s="12">
        <v>45084</v>
      </c>
      <c r="H1119" s="10">
        <v>33.43</v>
      </c>
      <c r="I1119" s="12">
        <v>45084</v>
      </c>
      <c r="J1119" s="10">
        <v>29.35</v>
      </c>
      <c r="K1119" s="12">
        <v>45084</v>
      </c>
      <c r="L1119" s="10">
        <v>18.920000000000002</v>
      </c>
      <c r="M1119" s="12">
        <v>45084</v>
      </c>
      <c r="N1119" s="10">
        <v>19.88</v>
      </c>
      <c r="O1119" s="12">
        <v>45084</v>
      </c>
      <c r="P1119" s="10">
        <v>15.71</v>
      </c>
      <c r="Q1119" s="12">
        <v>45084</v>
      </c>
      <c r="R1119" s="10">
        <v>25.51</v>
      </c>
      <c r="S1119" s="12">
        <v>45084</v>
      </c>
      <c r="T1119" s="10">
        <v>10.09</v>
      </c>
      <c r="U1119" s="109">
        <v>45086</v>
      </c>
      <c r="V1119" s="10">
        <v>11.88</v>
      </c>
      <c r="Y1119" s="3"/>
    </row>
    <row r="1120" spans="1:25">
      <c r="A1120" s="12">
        <v>45085</v>
      </c>
      <c r="B1120" s="10">
        <v>27.26</v>
      </c>
      <c r="C1120" s="12">
        <v>45085</v>
      </c>
      <c r="D1120" s="10">
        <v>30.24</v>
      </c>
      <c r="E1120" s="12">
        <v>45085</v>
      </c>
      <c r="F1120" s="10">
        <v>71.38</v>
      </c>
      <c r="G1120" s="12">
        <v>45085</v>
      </c>
      <c r="H1120" s="10">
        <v>33.74</v>
      </c>
      <c r="I1120" s="12">
        <v>45085</v>
      </c>
      <c r="J1120" s="10">
        <v>29.5</v>
      </c>
      <c r="K1120" s="12">
        <v>45085</v>
      </c>
      <c r="L1120" s="10">
        <v>18.98</v>
      </c>
      <c r="M1120" s="12">
        <v>45085</v>
      </c>
      <c r="N1120" s="10">
        <v>20</v>
      </c>
      <c r="O1120" s="12">
        <v>45085</v>
      </c>
      <c r="P1120" s="10">
        <v>15.92</v>
      </c>
      <c r="Q1120" s="12">
        <v>45085</v>
      </c>
      <c r="R1120" s="10">
        <v>25.55</v>
      </c>
      <c r="S1120" s="12">
        <v>45085</v>
      </c>
      <c r="T1120" s="10">
        <v>10.11</v>
      </c>
      <c r="U1120" s="109">
        <v>45089</v>
      </c>
      <c r="V1120" s="10">
        <v>11.96</v>
      </c>
      <c r="Y1120" s="3"/>
    </row>
    <row r="1121" spans="1:25">
      <c r="A1121" s="12">
        <v>45086</v>
      </c>
      <c r="B1121" s="10">
        <v>27.33</v>
      </c>
      <c r="C1121" s="12">
        <v>45086</v>
      </c>
      <c r="D1121" s="10">
        <v>30.19</v>
      </c>
      <c r="E1121" s="12">
        <v>45086</v>
      </c>
      <c r="F1121" s="10">
        <v>71.430000000000007</v>
      </c>
      <c r="G1121" s="12">
        <v>45086</v>
      </c>
      <c r="H1121" s="10">
        <v>33.71</v>
      </c>
      <c r="I1121" s="12">
        <v>45086</v>
      </c>
      <c r="J1121" s="10">
        <v>29.63</v>
      </c>
      <c r="K1121" s="12">
        <v>45086</v>
      </c>
      <c r="L1121" s="10">
        <v>18.97</v>
      </c>
      <c r="M1121" s="12">
        <v>45086</v>
      </c>
      <c r="N1121" s="10">
        <v>19.940000000000001</v>
      </c>
      <c r="O1121" s="12">
        <v>45086</v>
      </c>
      <c r="P1121" s="10">
        <v>15.84</v>
      </c>
      <c r="Q1121" s="12">
        <v>45086</v>
      </c>
      <c r="R1121" s="10">
        <v>25.57</v>
      </c>
      <c r="S1121" s="12">
        <v>45086</v>
      </c>
      <c r="T1121" s="10">
        <v>10.130000000000001</v>
      </c>
      <c r="U1121" s="109">
        <v>45090</v>
      </c>
      <c r="V1121" s="10">
        <v>12.03</v>
      </c>
      <c r="Y1121" s="3"/>
    </row>
    <row r="1122" spans="1:25">
      <c r="A1122" s="12">
        <v>45089</v>
      </c>
      <c r="B1122" s="10">
        <v>27.39</v>
      </c>
      <c r="C1122" s="12">
        <v>45089</v>
      </c>
      <c r="D1122" s="10">
        <v>30.23</v>
      </c>
      <c r="E1122" s="12">
        <v>45089</v>
      </c>
      <c r="F1122" s="10">
        <v>72.209999999999994</v>
      </c>
      <c r="G1122" s="12">
        <v>45089</v>
      </c>
      <c r="H1122" s="10">
        <v>33.9</v>
      </c>
      <c r="I1122" s="12">
        <v>45089</v>
      </c>
      <c r="J1122" s="10">
        <v>29.75</v>
      </c>
      <c r="K1122" s="12">
        <v>45089</v>
      </c>
      <c r="L1122" s="10">
        <v>19.04</v>
      </c>
      <c r="M1122" s="12">
        <v>45089</v>
      </c>
      <c r="N1122" s="10">
        <v>19.989999999999998</v>
      </c>
      <c r="O1122" s="12">
        <v>45089</v>
      </c>
      <c r="P1122" s="10">
        <v>15.82</v>
      </c>
      <c r="Q1122" s="12">
        <v>45089</v>
      </c>
      <c r="R1122" s="10">
        <v>25.61</v>
      </c>
      <c r="S1122" s="12">
        <v>45089</v>
      </c>
      <c r="T1122" s="10">
        <v>10.15</v>
      </c>
      <c r="U1122" s="109">
        <v>45091</v>
      </c>
      <c r="V1122" s="10">
        <v>12.1</v>
      </c>
      <c r="Y1122" s="3"/>
    </row>
    <row r="1123" spans="1:25">
      <c r="A1123" s="12">
        <v>45090</v>
      </c>
      <c r="B1123" s="10">
        <v>27.12</v>
      </c>
      <c r="C1123" s="12">
        <v>45090</v>
      </c>
      <c r="D1123" s="10">
        <v>30.35</v>
      </c>
      <c r="E1123" s="12">
        <v>45090</v>
      </c>
      <c r="F1123" s="10">
        <v>72.36</v>
      </c>
      <c r="G1123" s="12">
        <v>45090</v>
      </c>
      <c r="H1123" s="10">
        <v>34.04</v>
      </c>
      <c r="I1123" s="12">
        <v>45090</v>
      </c>
      <c r="J1123" s="10">
        <v>29.89</v>
      </c>
      <c r="K1123" s="12">
        <v>45090</v>
      </c>
      <c r="L1123" s="10">
        <v>18.91</v>
      </c>
      <c r="M1123" s="12">
        <v>45090</v>
      </c>
      <c r="N1123" s="10">
        <v>19.93</v>
      </c>
      <c r="O1123" s="12">
        <v>45090</v>
      </c>
      <c r="P1123" s="10">
        <v>15.82</v>
      </c>
      <c r="Q1123" s="12">
        <v>45090</v>
      </c>
      <c r="R1123" s="10">
        <v>25.54</v>
      </c>
      <c r="S1123" s="12">
        <v>45090</v>
      </c>
      <c r="T1123" s="10">
        <v>10.07</v>
      </c>
      <c r="U1123" s="109">
        <v>45092</v>
      </c>
      <c r="V1123" s="10">
        <v>12.12</v>
      </c>
      <c r="Y1123" s="3"/>
    </row>
    <row r="1124" spans="1:25">
      <c r="A1124" s="12">
        <v>45091</v>
      </c>
      <c r="B1124" s="10">
        <v>27.26</v>
      </c>
      <c r="C1124" s="12">
        <v>45091</v>
      </c>
      <c r="D1124" s="10">
        <v>30.43</v>
      </c>
      <c r="E1124" s="12">
        <v>45091</v>
      </c>
      <c r="F1124" s="10">
        <v>72.62</v>
      </c>
      <c r="G1124" s="12">
        <v>45091</v>
      </c>
      <c r="H1124" s="10">
        <v>34.19</v>
      </c>
      <c r="I1124" s="12">
        <v>45091</v>
      </c>
      <c r="J1124" s="10">
        <v>30.21</v>
      </c>
      <c r="K1124" s="12">
        <v>45091</v>
      </c>
      <c r="L1124" s="10">
        <v>18.97</v>
      </c>
      <c r="M1124" s="12">
        <v>45091</v>
      </c>
      <c r="N1124" s="10">
        <v>19.98</v>
      </c>
      <c r="O1124" s="12">
        <v>45091</v>
      </c>
      <c r="P1124" s="10">
        <v>15.98</v>
      </c>
      <c r="Q1124" s="12">
        <v>45091</v>
      </c>
      <c r="R1124" s="10">
        <v>25.57</v>
      </c>
      <c r="S1124" s="12">
        <v>45091</v>
      </c>
      <c r="T1124" s="10">
        <v>10.11</v>
      </c>
      <c r="U1124" s="109">
        <v>45093</v>
      </c>
      <c r="V1124" s="10">
        <v>12.09</v>
      </c>
      <c r="Y1124" s="3"/>
    </row>
    <row r="1125" spans="1:25">
      <c r="A1125" s="12">
        <v>45092</v>
      </c>
      <c r="B1125" s="10">
        <v>27.38</v>
      </c>
      <c r="C1125" s="12">
        <v>45092</v>
      </c>
      <c r="D1125" s="10">
        <v>30.46</v>
      </c>
      <c r="E1125" s="12">
        <v>45092</v>
      </c>
      <c r="F1125" s="10">
        <v>72.81</v>
      </c>
      <c r="G1125" s="12">
        <v>45092</v>
      </c>
      <c r="H1125" s="10">
        <v>34.299999999999997</v>
      </c>
      <c r="I1125" s="12">
        <v>45092</v>
      </c>
      <c r="J1125" s="10">
        <v>30.21</v>
      </c>
      <c r="K1125" s="12">
        <v>45092</v>
      </c>
      <c r="L1125" s="10">
        <v>19.07</v>
      </c>
      <c r="M1125" s="12">
        <v>45092</v>
      </c>
      <c r="N1125" s="10">
        <v>20.16</v>
      </c>
      <c r="O1125" s="12">
        <v>45092</v>
      </c>
      <c r="P1125" s="10">
        <v>16.03</v>
      </c>
      <c r="Q1125" s="12">
        <v>45092</v>
      </c>
      <c r="R1125" s="10">
        <v>25.594999999999999</v>
      </c>
      <c r="S1125" s="12">
        <v>45092</v>
      </c>
      <c r="T1125" s="10">
        <v>10.16</v>
      </c>
      <c r="U1125" s="109">
        <v>45096</v>
      </c>
      <c r="V1125" s="10">
        <v>12.06</v>
      </c>
      <c r="Y1125" s="3"/>
    </row>
    <row r="1126" spans="1:25">
      <c r="A1126" s="12">
        <v>45093</v>
      </c>
      <c r="B1126" s="10">
        <v>27.42</v>
      </c>
      <c r="C1126" s="12">
        <v>45093</v>
      </c>
      <c r="D1126" s="10">
        <v>30.38</v>
      </c>
      <c r="E1126" s="12">
        <v>45093</v>
      </c>
      <c r="F1126" s="10">
        <v>72.489999999999995</v>
      </c>
      <c r="G1126" s="12">
        <v>45093</v>
      </c>
      <c r="H1126" s="10">
        <v>34.159999999999997</v>
      </c>
      <c r="I1126" s="12">
        <v>45093</v>
      </c>
      <c r="J1126" s="10">
        <v>30.05</v>
      </c>
      <c r="K1126" s="12">
        <v>45093</v>
      </c>
      <c r="L1126" s="10">
        <v>19.079999999999998</v>
      </c>
      <c r="M1126" s="12">
        <v>45093</v>
      </c>
      <c r="N1126" s="10">
        <v>20.11</v>
      </c>
      <c r="O1126" s="12">
        <v>45093</v>
      </c>
      <c r="P1126" s="10">
        <v>15.99</v>
      </c>
      <c r="Q1126" s="12">
        <v>45093</v>
      </c>
      <c r="R1126" s="10">
        <v>25.58</v>
      </c>
      <c r="S1126" s="12">
        <v>45093</v>
      </c>
      <c r="T1126" s="10">
        <v>10.15</v>
      </c>
      <c r="U1126" s="109">
        <v>45097</v>
      </c>
      <c r="V1126" s="10">
        <v>11.96</v>
      </c>
      <c r="Y1126" s="3"/>
    </row>
    <row r="1127" spans="1:25">
      <c r="A1127" s="12">
        <v>45096</v>
      </c>
      <c r="B1127" s="10">
        <v>27.31</v>
      </c>
      <c r="C1127" s="12">
        <v>45096</v>
      </c>
      <c r="D1127" s="10">
        <v>30.31</v>
      </c>
      <c r="E1127" s="12">
        <v>45096</v>
      </c>
      <c r="F1127" s="10">
        <v>72.680000000000007</v>
      </c>
      <c r="G1127" s="12">
        <v>45096</v>
      </c>
      <c r="H1127" s="10">
        <v>33.99</v>
      </c>
      <c r="I1127" s="12">
        <v>45096</v>
      </c>
      <c r="J1127" s="10">
        <v>29.82</v>
      </c>
      <c r="K1127" s="12">
        <v>45096</v>
      </c>
      <c r="L1127" s="10">
        <v>19</v>
      </c>
      <c r="M1127" s="12">
        <v>45096</v>
      </c>
      <c r="N1127" s="10">
        <v>20.03</v>
      </c>
      <c r="O1127" s="12">
        <v>45096</v>
      </c>
      <c r="P1127" s="10">
        <v>16.010000000000002</v>
      </c>
      <c r="Q1127" s="12">
        <v>45096</v>
      </c>
      <c r="R1127" s="10">
        <v>25.54</v>
      </c>
      <c r="S1127" s="12">
        <v>45096</v>
      </c>
      <c r="T1127" s="10">
        <v>10.119999999999999</v>
      </c>
      <c r="U1127" s="109">
        <v>45098</v>
      </c>
      <c r="V1127" s="10">
        <v>11.87</v>
      </c>
      <c r="Y1127" s="3"/>
    </row>
    <row r="1128" spans="1:25">
      <c r="A1128" s="12">
        <v>45097</v>
      </c>
      <c r="B1128" s="10">
        <v>27.42</v>
      </c>
      <c r="C1128" s="12">
        <v>45097</v>
      </c>
      <c r="D1128" s="10">
        <v>30.02</v>
      </c>
      <c r="E1128" s="12">
        <v>45097</v>
      </c>
      <c r="F1128" s="10">
        <v>72.33</v>
      </c>
      <c r="G1128" s="12">
        <v>45097</v>
      </c>
      <c r="H1128" s="10">
        <v>33.79</v>
      </c>
      <c r="I1128" s="12">
        <v>45097</v>
      </c>
      <c r="J1128" s="10">
        <v>29.49</v>
      </c>
      <c r="K1128" s="12">
        <v>45097</v>
      </c>
      <c r="L1128" s="10">
        <v>19.059999999999999</v>
      </c>
      <c r="M1128" s="12">
        <v>45097</v>
      </c>
      <c r="N1128" s="10">
        <v>20.16</v>
      </c>
      <c r="O1128" s="12">
        <v>45097</v>
      </c>
      <c r="P1128" s="10">
        <v>15.87</v>
      </c>
      <c r="Q1128" s="12">
        <v>45097</v>
      </c>
      <c r="R1128" s="10">
        <v>25.6</v>
      </c>
      <c r="S1128" s="12">
        <v>45097</v>
      </c>
      <c r="T1128" s="10">
        <v>10.17</v>
      </c>
      <c r="U1128" s="109">
        <v>45099</v>
      </c>
      <c r="V1128" s="10">
        <v>11.82</v>
      </c>
      <c r="Y1128" s="3"/>
    </row>
    <row r="1129" spans="1:25">
      <c r="A1129" s="12">
        <v>45098</v>
      </c>
      <c r="B1129" s="10">
        <v>27.35</v>
      </c>
      <c r="C1129" s="12">
        <v>45098</v>
      </c>
      <c r="D1129" s="10">
        <v>29.98</v>
      </c>
      <c r="E1129" s="12">
        <v>45098</v>
      </c>
      <c r="F1129" s="10">
        <v>71.59</v>
      </c>
      <c r="G1129" s="12">
        <v>45098</v>
      </c>
      <c r="H1129" s="10">
        <v>33.69</v>
      </c>
      <c r="I1129" s="12">
        <v>45098</v>
      </c>
      <c r="J1129" s="10">
        <v>29.24</v>
      </c>
      <c r="K1129" s="12">
        <v>45098</v>
      </c>
      <c r="L1129" s="10">
        <v>18.98</v>
      </c>
      <c r="M1129" s="12">
        <v>45098</v>
      </c>
      <c r="N1129" s="10">
        <v>20.170000000000002</v>
      </c>
      <c r="O1129" s="12">
        <v>45098</v>
      </c>
      <c r="P1129" s="10">
        <v>15.97</v>
      </c>
      <c r="Q1129" s="12">
        <v>45098</v>
      </c>
      <c r="R1129" s="10">
        <v>25.56</v>
      </c>
      <c r="S1129" s="12">
        <v>45098</v>
      </c>
      <c r="T1129" s="10">
        <v>10.14</v>
      </c>
      <c r="U1129" s="109">
        <v>45100</v>
      </c>
      <c r="V1129" s="10">
        <v>11.7</v>
      </c>
      <c r="Y1129" s="3"/>
    </row>
    <row r="1130" spans="1:25">
      <c r="A1130" s="12">
        <v>45099</v>
      </c>
      <c r="B1130" s="10">
        <v>27.17</v>
      </c>
      <c r="C1130" s="12">
        <v>45099</v>
      </c>
      <c r="D1130" s="10">
        <v>29.8</v>
      </c>
      <c r="E1130" s="12">
        <v>45099</v>
      </c>
      <c r="F1130" s="10">
        <v>71.78</v>
      </c>
      <c r="G1130" s="12">
        <v>45099</v>
      </c>
      <c r="H1130" s="10">
        <v>33.43</v>
      </c>
      <c r="I1130" s="12">
        <v>45099</v>
      </c>
      <c r="J1130" s="10">
        <v>29.1</v>
      </c>
      <c r="K1130" s="12">
        <v>45099</v>
      </c>
      <c r="L1130" s="10">
        <v>18.87</v>
      </c>
      <c r="M1130" s="12">
        <v>45099</v>
      </c>
      <c r="N1130" s="10">
        <v>20.05</v>
      </c>
      <c r="O1130" s="12">
        <v>45099</v>
      </c>
      <c r="P1130" s="10">
        <v>15.8</v>
      </c>
      <c r="Q1130" s="12">
        <v>45099</v>
      </c>
      <c r="R1130" s="10">
        <v>25.48</v>
      </c>
      <c r="S1130" s="12">
        <v>45099</v>
      </c>
      <c r="T1130" s="10">
        <v>10.08</v>
      </c>
      <c r="U1130" s="109">
        <v>45103</v>
      </c>
      <c r="V1130" s="10">
        <v>11.66</v>
      </c>
      <c r="Y1130" s="3"/>
    </row>
    <row r="1131" spans="1:25">
      <c r="A1131" s="12">
        <v>45100</v>
      </c>
      <c r="B1131" s="10">
        <v>27.38</v>
      </c>
      <c r="C1131" s="12">
        <v>45100</v>
      </c>
      <c r="D1131" s="10">
        <v>29.57</v>
      </c>
      <c r="E1131" s="12">
        <v>45100</v>
      </c>
      <c r="F1131" s="10">
        <v>71.430000000000007</v>
      </c>
      <c r="G1131" s="12">
        <v>45100</v>
      </c>
      <c r="H1131" s="10">
        <v>33.01</v>
      </c>
      <c r="I1131" s="12">
        <v>45100</v>
      </c>
      <c r="J1131" s="10">
        <v>28.77</v>
      </c>
      <c r="K1131" s="12">
        <v>45100</v>
      </c>
      <c r="L1131" s="10">
        <v>19.02</v>
      </c>
      <c r="M1131" s="12">
        <v>45100</v>
      </c>
      <c r="N1131" s="10">
        <v>20.11</v>
      </c>
      <c r="O1131" s="12">
        <v>45100</v>
      </c>
      <c r="P1131" s="10">
        <v>15.76</v>
      </c>
      <c r="Q1131" s="12">
        <v>45100</v>
      </c>
      <c r="R1131" s="10">
        <v>25.55</v>
      </c>
      <c r="S1131" s="12">
        <v>45100</v>
      </c>
      <c r="T1131" s="10">
        <v>10.14</v>
      </c>
      <c r="U1131" s="109">
        <v>45104</v>
      </c>
      <c r="V1131" s="10">
        <v>11.82</v>
      </c>
      <c r="Y1131" s="3"/>
    </row>
    <row r="1132" spans="1:25">
      <c r="A1132" s="12">
        <v>45103</v>
      </c>
      <c r="B1132" s="10">
        <v>27.33</v>
      </c>
      <c r="C1132" s="12">
        <v>45103</v>
      </c>
      <c r="D1132" s="10">
        <v>29.85</v>
      </c>
      <c r="E1132" s="12">
        <v>45103</v>
      </c>
      <c r="F1132" s="10">
        <v>70.5</v>
      </c>
      <c r="G1132" s="12">
        <v>45103</v>
      </c>
      <c r="H1132" s="10">
        <v>32.33</v>
      </c>
      <c r="I1132" s="12">
        <v>45103</v>
      </c>
      <c r="J1132" s="10">
        <v>28.6</v>
      </c>
      <c r="K1132" s="12">
        <v>45103</v>
      </c>
      <c r="L1132" s="10">
        <v>18.96</v>
      </c>
      <c r="M1132" s="12">
        <v>45103</v>
      </c>
      <c r="N1132" s="10">
        <v>20.079999999999998</v>
      </c>
      <c r="O1132" s="12">
        <v>45103</v>
      </c>
      <c r="P1132" s="10">
        <v>15.69</v>
      </c>
      <c r="Q1132" s="12">
        <v>45103</v>
      </c>
      <c r="R1132" s="10">
        <v>25.52</v>
      </c>
      <c r="S1132" s="12">
        <v>45103</v>
      </c>
      <c r="T1132" s="10">
        <v>10.18</v>
      </c>
      <c r="U1132" s="109">
        <v>45105</v>
      </c>
      <c r="V1132" s="10">
        <v>11.84</v>
      </c>
      <c r="Y1132" s="3"/>
    </row>
    <row r="1133" spans="1:25">
      <c r="A1133" s="12">
        <v>45104</v>
      </c>
      <c r="B1133" s="10">
        <v>27.34</v>
      </c>
      <c r="C1133" s="12">
        <v>45104</v>
      </c>
      <c r="D1133" s="10">
        <v>30.08</v>
      </c>
      <c r="E1133" s="12">
        <v>45104</v>
      </c>
      <c r="F1133" s="10">
        <v>71.459999999999994</v>
      </c>
      <c r="G1133" s="12">
        <v>45104</v>
      </c>
      <c r="H1133" s="10">
        <v>32.630000000000003</v>
      </c>
      <c r="I1133" s="12">
        <v>45104</v>
      </c>
      <c r="J1133" s="10">
        <v>28.95</v>
      </c>
      <c r="K1133" s="12">
        <v>45104</v>
      </c>
      <c r="L1133" s="10">
        <v>18.989999999999998</v>
      </c>
      <c r="M1133" s="12">
        <v>45104</v>
      </c>
      <c r="N1133" s="10">
        <v>20.05</v>
      </c>
      <c r="O1133" s="12">
        <v>45104</v>
      </c>
      <c r="P1133" s="10">
        <v>15.74</v>
      </c>
      <c r="Q1133" s="12">
        <v>45104</v>
      </c>
      <c r="R1133" s="10">
        <v>25.51</v>
      </c>
      <c r="S1133" s="12">
        <v>45104</v>
      </c>
      <c r="T1133" s="10">
        <v>10.17</v>
      </c>
      <c r="U1133" s="109">
        <v>45106</v>
      </c>
      <c r="V1133" s="10">
        <v>11.8</v>
      </c>
      <c r="Y1133" s="3"/>
    </row>
    <row r="1134" spans="1:25">
      <c r="A1134" s="12">
        <v>45105</v>
      </c>
      <c r="B1134" s="10">
        <v>27.54</v>
      </c>
      <c r="C1134" s="12">
        <v>45105</v>
      </c>
      <c r="D1134" s="10">
        <v>30.22</v>
      </c>
      <c r="E1134" s="12">
        <v>45105</v>
      </c>
      <c r="F1134" s="10">
        <v>71.88</v>
      </c>
      <c r="G1134" s="12">
        <v>45105</v>
      </c>
      <c r="H1134" s="10">
        <v>32.869999999999997</v>
      </c>
      <c r="I1134" s="12">
        <v>45105</v>
      </c>
      <c r="J1134" s="10">
        <v>28.93</v>
      </c>
      <c r="K1134" s="12">
        <v>45105</v>
      </c>
      <c r="L1134" s="10">
        <v>19.07</v>
      </c>
      <c r="M1134" s="12">
        <v>45105</v>
      </c>
      <c r="N1134" s="10">
        <v>20.14</v>
      </c>
      <c r="O1134" s="12">
        <v>45105</v>
      </c>
      <c r="P1134" s="10">
        <v>15.8</v>
      </c>
      <c r="Q1134" s="12">
        <v>45105</v>
      </c>
      <c r="R1134" s="10">
        <v>25.57</v>
      </c>
      <c r="S1134" s="12">
        <v>45105</v>
      </c>
      <c r="T1134" s="10">
        <v>10.23</v>
      </c>
      <c r="U1134" s="109">
        <v>45107</v>
      </c>
      <c r="V1134" s="10">
        <v>11.9</v>
      </c>
      <c r="Y1134" s="3"/>
    </row>
    <row r="1135" spans="1:25">
      <c r="A1135" s="12">
        <v>45106</v>
      </c>
      <c r="B1135" s="10">
        <v>27.31</v>
      </c>
      <c r="C1135" s="12">
        <v>45106</v>
      </c>
      <c r="D1135" s="10">
        <v>30.37</v>
      </c>
      <c r="E1135" s="12">
        <v>45106</v>
      </c>
      <c r="F1135" s="10">
        <v>72.150000000000006</v>
      </c>
      <c r="G1135" s="12">
        <v>45106</v>
      </c>
      <c r="H1135" s="10">
        <v>32.79</v>
      </c>
      <c r="I1135" s="12">
        <v>45106</v>
      </c>
      <c r="J1135" s="10">
        <v>28.85</v>
      </c>
      <c r="K1135" s="12">
        <v>45106</v>
      </c>
      <c r="L1135" s="10">
        <v>18.97</v>
      </c>
      <c r="M1135" s="12">
        <v>45106</v>
      </c>
      <c r="N1135" s="10">
        <v>19.98</v>
      </c>
      <c r="O1135" s="12">
        <v>45106</v>
      </c>
      <c r="P1135" s="10">
        <v>15.82</v>
      </c>
      <c r="Q1135" s="12">
        <v>45106</v>
      </c>
      <c r="R1135" s="10">
        <v>25.49</v>
      </c>
      <c r="S1135" s="12">
        <v>45106</v>
      </c>
      <c r="T1135" s="10">
        <v>10.15</v>
      </c>
      <c r="U1135" s="109">
        <v>45111</v>
      </c>
      <c r="V1135" s="10">
        <v>12.02</v>
      </c>
      <c r="Y1135" s="3"/>
    </row>
    <row r="1136" spans="1:25">
      <c r="A1136" s="12">
        <v>45107</v>
      </c>
      <c r="B1136" s="10">
        <v>27.54</v>
      </c>
      <c r="C1136" s="12">
        <v>45107</v>
      </c>
      <c r="D1136" s="10">
        <v>30.73</v>
      </c>
      <c r="E1136" s="12">
        <v>45107</v>
      </c>
      <c r="F1136" s="10">
        <v>73.010000000000005</v>
      </c>
      <c r="G1136" s="12">
        <v>45107</v>
      </c>
      <c r="H1136" s="10">
        <v>33.19</v>
      </c>
      <c r="I1136" s="12">
        <v>45107</v>
      </c>
      <c r="J1136" s="10">
        <v>29.01</v>
      </c>
      <c r="K1136" s="12">
        <v>45107</v>
      </c>
      <c r="L1136" s="10">
        <v>19.09</v>
      </c>
      <c r="M1136" s="12">
        <v>45107</v>
      </c>
      <c r="N1136" s="10">
        <v>20.12</v>
      </c>
      <c r="O1136" s="12">
        <v>45107</v>
      </c>
      <c r="P1136" s="10">
        <v>15.8</v>
      </c>
      <c r="Q1136" s="12">
        <v>45107</v>
      </c>
      <c r="R1136" s="10">
        <v>25.57</v>
      </c>
      <c r="S1136" s="12">
        <v>45107</v>
      </c>
      <c r="T1136" s="10">
        <v>10.199999999999999</v>
      </c>
      <c r="U1136" s="109">
        <v>45112</v>
      </c>
      <c r="V1136" s="10">
        <v>12</v>
      </c>
      <c r="Y1136" s="3"/>
    </row>
    <row r="1137" spans="1:25">
      <c r="A1137" s="12">
        <v>45111</v>
      </c>
      <c r="B1137" s="10">
        <v>27.45</v>
      </c>
      <c r="C1137" s="12">
        <v>45111</v>
      </c>
      <c r="D1137" s="10">
        <v>30.81</v>
      </c>
      <c r="E1137" s="12">
        <v>45111</v>
      </c>
      <c r="F1137" s="10">
        <v>73.150000000000006</v>
      </c>
      <c r="G1137" s="12">
        <v>45111</v>
      </c>
      <c r="H1137" s="10">
        <v>33.15</v>
      </c>
      <c r="I1137" s="12">
        <v>45111</v>
      </c>
      <c r="J1137" s="10">
        <v>29.39</v>
      </c>
      <c r="K1137" s="12">
        <v>45111</v>
      </c>
      <c r="L1137" s="10">
        <v>19.02</v>
      </c>
      <c r="M1137" s="12">
        <v>45111</v>
      </c>
      <c r="N1137" s="10">
        <v>20.079999999999998</v>
      </c>
      <c r="O1137" s="12">
        <v>45111</v>
      </c>
      <c r="P1137" s="10">
        <v>15.85</v>
      </c>
      <c r="Q1137" s="12">
        <v>45111</v>
      </c>
      <c r="R1137" s="10">
        <v>25.53</v>
      </c>
      <c r="S1137" s="12">
        <v>45111</v>
      </c>
      <c r="T1137" s="10">
        <v>10.17</v>
      </c>
      <c r="U1137" s="109">
        <v>45113</v>
      </c>
      <c r="V1137" s="10">
        <v>11.87</v>
      </c>
      <c r="Y1137" s="3"/>
    </row>
    <row r="1138" spans="1:25">
      <c r="A1138" s="12">
        <v>45112</v>
      </c>
      <c r="B1138" s="10">
        <v>27.22</v>
      </c>
      <c r="C1138" s="12">
        <v>45112</v>
      </c>
      <c r="D1138" s="10">
        <v>30.65</v>
      </c>
      <c r="E1138" s="12">
        <v>45112</v>
      </c>
      <c r="F1138" s="10">
        <v>73.16</v>
      </c>
      <c r="G1138" s="12">
        <v>45112</v>
      </c>
      <c r="H1138" s="10">
        <v>32.94</v>
      </c>
      <c r="I1138" s="12">
        <v>45112</v>
      </c>
      <c r="J1138" s="10">
        <v>29.26</v>
      </c>
      <c r="K1138" s="12">
        <v>45112</v>
      </c>
      <c r="L1138" s="10">
        <v>18.93</v>
      </c>
      <c r="M1138" s="12">
        <v>45112</v>
      </c>
      <c r="N1138" s="10">
        <v>19.93</v>
      </c>
      <c r="O1138" s="12">
        <v>45112</v>
      </c>
      <c r="P1138" s="10">
        <v>15.81</v>
      </c>
      <c r="Q1138" s="12">
        <v>45112</v>
      </c>
      <c r="R1138" s="10">
        <v>25.48</v>
      </c>
      <c r="S1138" s="12">
        <v>45112</v>
      </c>
      <c r="T1138" s="10">
        <v>10.1</v>
      </c>
      <c r="U1138" s="109">
        <v>45114</v>
      </c>
      <c r="V1138" s="10">
        <v>11.84</v>
      </c>
      <c r="Y1138" s="3"/>
    </row>
    <row r="1139" spans="1:25">
      <c r="A1139" s="12">
        <v>45113</v>
      </c>
      <c r="B1139" s="10">
        <v>27.16</v>
      </c>
      <c r="C1139" s="12">
        <v>45113</v>
      </c>
      <c r="D1139" s="10">
        <v>30.18</v>
      </c>
      <c r="E1139" s="12">
        <v>45113</v>
      </c>
      <c r="F1139" s="10">
        <v>73.05</v>
      </c>
      <c r="G1139" s="12">
        <v>45113</v>
      </c>
      <c r="H1139" s="10">
        <v>32.57</v>
      </c>
      <c r="I1139" s="12">
        <v>45113</v>
      </c>
      <c r="J1139" s="10">
        <v>28.77</v>
      </c>
      <c r="K1139" s="12">
        <v>45113</v>
      </c>
      <c r="L1139" s="10">
        <v>18.87</v>
      </c>
      <c r="M1139" s="12">
        <v>45113</v>
      </c>
      <c r="N1139" s="10">
        <v>19.739999999999998</v>
      </c>
      <c r="O1139" s="12">
        <v>45113</v>
      </c>
      <c r="P1139" s="10">
        <v>15.79</v>
      </c>
      <c r="Q1139" s="12">
        <v>45113</v>
      </c>
      <c r="R1139" s="10">
        <v>25.43</v>
      </c>
      <c r="S1139" s="12">
        <v>45113</v>
      </c>
      <c r="T1139" s="10">
        <v>10.050000000000001</v>
      </c>
      <c r="U1139" s="109">
        <v>45117</v>
      </c>
      <c r="V1139" s="10">
        <v>11.82</v>
      </c>
      <c r="Y1139" s="3"/>
    </row>
    <row r="1140" spans="1:25">
      <c r="A1140" s="12">
        <v>45114</v>
      </c>
      <c r="B1140" s="10">
        <v>27.04</v>
      </c>
      <c r="C1140" s="12">
        <v>45114</v>
      </c>
      <c r="D1140" s="10">
        <v>30.2</v>
      </c>
      <c r="E1140" s="12">
        <v>45114</v>
      </c>
      <c r="F1140" s="10">
        <v>72.349999999999994</v>
      </c>
      <c r="G1140" s="12">
        <v>45114</v>
      </c>
      <c r="H1140" s="10">
        <v>32.630000000000003</v>
      </c>
      <c r="I1140" s="12">
        <v>45114</v>
      </c>
      <c r="J1140" s="10">
        <v>28.96</v>
      </c>
      <c r="K1140" s="12">
        <v>45114</v>
      </c>
      <c r="L1140" s="10">
        <v>18.809999999999999</v>
      </c>
      <c r="M1140" s="12">
        <v>45114</v>
      </c>
      <c r="N1140" s="10">
        <v>19.7</v>
      </c>
      <c r="O1140" s="12">
        <v>45114</v>
      </c>
      <c r="P1140" s="10">
        <v>15.71</v>
      </c>
      <c r="Q1140" s="12">
        <v>45114</v>
      </c>
      <c r="R1140" s="10">
        <v>25.4</v>
      </c>
      <c r="S1140" s="12">
        <v>45114</v>
      </c>
      <c r="T1140" s="10">
        <v>9.99</v>
      </c>
      <c r="U1140" s="109">
        <v>45118</v>
      </c>
      <c r="V1140" s="10">
        <v>11.92</v>
      </c>
      <c r="Y1140" s="3"/>
    </row>
    <row r="1141" spans="1:25">
      <c r="A1141" s="12">
        <v>45117</v>
      </c>
      <c r="B1141" s="10">
        <v>27.1</v>
      </c>
      <c r="C1141" s="12">
        <v>45117</v>
      </c>
      <c r="D1141" s="10">
        <v>30.14</v>
      </c>
      <c r="E1141" s="12">
        <v>45117</v>
      </c>
      <c r="F1141" s="10">
        <v>72.569999999999993</v>
      </c>
      <c r="G1141" s="12">
        <v>45117</v>
      </c>
      <c r="H1141" s="10">
        <v>32.74</v>
      </c>
      <c r="I1141" s="12">
        <v>45117</v>
      </c>
      <c r="J1141" s="10">
        <v>28.95</v>
      </c>
      <c r="K1141" s="12">
        <v>45117</v>
      </c>
      <c r="L1141" s="10">
        <v>18.82</v>
      </c>
      <c r="M1141" s="12">
        <v>45117</v>
      </c>
      <c r="N1141" s="10">
        <v>19.809999999999999</v>
      </c>
      <c r="O1141" s="12">
        <v>45117</v>
      </c>
      <c r="P1141" s="10">
        <v>15.79</v>
      </c>
      <c r="Q1141" s="12">
        <v>45117</v>
      </c>
      <c r="R1141" s="10">
        <v>25.44</v>
      </c>
      <c r="S1141" s="12">
        <v>45117</v>
      </c>
      <c r="T1141" s="10">
        <v>10.02</v>
      </c>
      <c r="U1141" s="109">
        <v>45119</v>
      </c>
      <c r="V1141" s="10">
        <v>12.06</v>
      </c>
      <c r="Y1141" s="3"/>
    </row>
    <row r="1142" spans="1:25">
      <c r="A1142" s="12">
        <v>45118</v>
      </c>
      <c r="B1142" s="10">
        <v>27.07</v>
      </c>
      <c r="C1142" s="12">
        <v>45118</v>
      </c>
      <c r="D1142" s="10">
        <v>30.22</v>
      </c>
      <c r="E1142" s="12">
        <v>45118</v>
      </c>
      <c r="F1142" s="10">
        <v>72.81</v>
      </c>
      <c r="G1142" s="12">
        <v>45118</v>
      </c>
      <c r="H1142" s="10">
        <v>32.93</v>
      </c>
      <c r="I1142" s="12">
        <v>45118</v>
      </c>
      <c r="J1142" s="10">
        <v>29.16</v>
      </c>
      <c r="K1142" s="12">
        <v>45118</v>
      </c>
      <c r="L1142" s="10">
        <v>18.829999999999998</v>
      </c>
      <c r="M1142" s="12">
        <v>45118</v>
      </c>
      <c r="N1142" s="10">
        <v>19.899999999999999</v>
      </c>
      <c r="O1142" s="12">
        <v>45118</v>
      </c>
      <c r="P1142" s="10">
        <v>15.95</v>
      </c>
      <c r="Q1142" s="12">
        <v>45118</v>
      </c>
      <c r="R1142" s="10">
        <v>25.42</v>
      </c>
      <c r="S1142" s="12">
        <v>45118</v>
      </c>
      <c r="T1142" s="10">
        <v>10.01</v>
      </c>
      <c r="U1142" s="109">
        <v>45120</v>
      </c>
      <c r="V1142" s="10">
        <v>12.18</v>
      </c>
      <c r="Y1142" s="3"/>
    </row>
    <row r="1143" spans="1:25">
      <c r="A1143" s="12">
        <v>45119</v>
      </c>
      <c r="B1143" s="10">
        <v>27.24</v>
      </c>
      <c r="C1143" s="12">
        <v>45119</v>
      </c>
      <c r="D1143" s="10">
        <v>30.49</v>
      </c>
      <c r="E1143" s="12">
        <v>45119</v>
      </c>
      <c r="F1143" s="10">
        <v>73.069999999999993</v>
      </c>
      <c r="G1143" s="12">
        <v>45119</v>
      </c>
      <c r="H1143" s="10">
        <v>33.43</v>
      </c>
      <c r="I1143" s="12">
        <v>45119</v>
      </c>
      <c r="J1143" s="10">
        <v>29.71</v>
      </c>
      <c r="K1143" s="12">
        <v>45119</v>
      </c>
      <c r="L1143" s="10">
        <v>18.98</v>
      </c>
      <c r="M1143" s="12">
        <v>45119</v>
      </c>
      <c r="N1143" s="10">
        <v>20.07</v>
      </c>
      <c r="O1143" s="12">
        <v>45119</v>
      </c>
      <c r="P1143" s="10">
        <v>16.07</v>
      </c>
      <c r="Q1143" s="12">
        <v>45119</v>
      </c>
      <c r="R1143" s="10">
        <v>25.52</v>
      </c>
      <c r="S1143" s="12">
        <v>45119</v>
      </c>
      <c r="T1143" s="10">
        <v>10.09</v>
      </c>
      <c r="U1143" s="109">
        <v>45121</v>
      </c>
      <c r="V1143" s="10">
        <v>12.28</v>
      </c>
      <c r="Y1143" s="3"/>
    </row>
    <row r="1144" spans="1:25">
      <c r="A1144" s="12">
        <v>45120</v>
      </c>
      <c r="B1144" s="10">
        <v>27.37</v>
      </c>
      <c r="C1144" s="12">
        <v>45120</v>
      </c>
      <c r="D1144" s="10">
        <v>30.857299999999999</v>
      </c>
      <c r="E1144" s="12">
        <v>45120</v>
      </c>
      <c r="F1144" s="10">
        <v>73.28</v>
      </c>
      <c r="G1144" s="12">
        <v>45120</v>
      </c>
      <c r="H1144" s="10">
        <v>33.76</v>
      </c>
      <c r="I1144" s="12">
        <v>45120</v>
      </c>
      <c r="J1144" s="10">
        <v>29.93</v>
      </c>
      <c r="K1144" s="12">
        <v>45120</v>
      </c>
      <c r="L1144" s="10">
        <v>19.059999999999999</v>
      </c>
      <c r="M1144" s="12">
        <v>45120</v>
      </c>
      <c r="N1144" s="10">
        <v>20.22</v>
      </c>
      <c r="O1144" s="12">
        <v>45120</v>
      </c>
      <c r="P1144" s="10">
        <v>16.170000000000002</v>
      </c>
      <c r="Q1144" s="12">
        <v>45120</v>
      </c>
      <c r="R1144" s="10">
        <v>25.56</v>
      </c>
      <c r="S1144" s="12">
        <v>45120</v>
      </c>
      <c r="T1144" s="10">
        <v>10.14</v>
      </c>
      <c r="U1144" s="109">
        <v>45124</v>
      </c>
      <c r="V1144" s="10">
        <v>12.27</v>
      </c>
      <c r="Y1144" s="3"/>
    </row>
    <row r="1145" spans="1:25">
      <c r="A1145" s="12">
        <v>45121</v>
      </c>
      <c r="B1145" s="10">
        <v>27.3</v>
      </c>
      <c r="C1145" s="12">
        <v>45121</v>
      </c>
      <c r="D1145" s="10">
        <v>30.84</v>
      </c>
      <c r="E1145" s="12">
        <v>45121</v>
      </c>
      <c r="F1145" s="10">
        <v>73.849999999999994</v>
      </c>
      <c r="G1145" s="12">
        <v>45121</v>
      </c>
      <c r="H1145" s="10">
        <v>33.83</v>
      </c>
      <c r="I1145" s="12">
        <v>45121</v>
      </c>
      <c r="J1145" s="10">
        <v>30.03</v>
      </c>
      <c r="K1145" s="12">
        <v>45121</v>
      </c>
      <c r="L1145" s="10">
        <v>19</v>
      </c>
      <c r="M1145" s="12">
        <v>45121</v>
      </c>
      <c r="N1145" s="10">
        <v>20.05</v>
      </c>
      <c r="O1145" s="12">
        <v>45121</v>
      </c>
      <c r="P1145" s="10">
        <v>15.99</v>
      </c>
      <c r="Q1145" s="12">
        <v>45121</v>
      </c>
      <c r="R1145" s="10">
        <v>25.55</v>
      </c>
      <c r="S1145" s="12">
        <v>45121</v>
      </c>
      <c r="T1145" s="10">
        <v>10.130000000000001</v>
      </c>
      <c r="U1145" s="109">
        <v>45125</v>
      </c>
      <c r="V1145" s="10">
        <v>12.17</v>
      </c>
      <c r="Y1145" s="3"/>
    </row>
    <row r="1146" spans="1:25">
      <c r="A1146" s="12">
        <v>45124</v>
      </c>
      <c r="B1146" s="10">
        <v>27.28</v>
      </c>
      <c r="C1146" s="12">
        <v>45124</v>
      </c>
      <c r="D1146" s="10">
        <v>30.78</v>
      </c>
      <c r="E1146" s="12">
        <v>45124</v>
      </c>
      <c r="F1146" s="10">
        <v>73.930000000000007</v>
      </c>
      <c r="G1146" s="12">
        <v>45124</v>
      </c>
      <c r="H1146" s="10">
        <v>33.72</v>
      </c>
      <c r="I1146" s="12">
        <v>45124</v>
      </c>
      <c r="J1146" s="10">
        <v>29.96</v>
      </c>
      <c r="K1146" s="12">
        <v>45124</v>
      </c>
      <c r="L1146" s="10">
        <v>18.95</v>
      </c>
      <c r="M1146" s="12">
        <v>45124</v>
      </c>
      <c r="N1146" s="10">
        <v>20.079999999999998</v>
      </c>
      <c r="O1146" s="12">
        <v>45124</v>
      </c>
      <c r="P1146" s="10">
        <v>16.010000000000002</v>
      </c>
      <c r="Q1146" s="12">
        <v>45124</v>
      </c>
      <c r="R1146" s="10">
        <v>25.53</v>
      </c>
      <c r="S1146" s="12">
        <v>45124</v>
      </c>
      <c r="T1146" s="10">
        <v>10.11</v>
      </c>
      <c r="U1146" s="109">
        <v>45126</v>
      </c>
      <c r="V1146" s="10">
        <v>12.1</v>
      </c>
      <c r="Y1146" s="3"/>
    </row>
    <row r="1147" spans="1:25">
      <c r="A1147" s="12">
        <v>45125</v>
      </c>
      <c r="B1147" s="10">
        <v>27.3</v>
      </c>
      <c r="C1147" s="12">
        <v>45125</v>
      </c>
      <c r="D1147" s="10">
        <v>30.97</v>
      </c>
      <c r="E1147" s="12">
        <v>45125</v>
      </c>
      <c r="F1147" s="10">
        <v>74.34</v>
      </c>
      <c r="G1147" s="12">
        <v>45125</v>
      </c>
      <c r="H1147" s="10">
        <v>33.9</v>
      </c>
      <c r="I1147" s="12">
        <v>45125</v>
      </c>
      <c r="J1147" s="10">
        <v>29.69</v>
      </c>
      <c r="K1147" s="12">
        <v>45125</v>
      </c>
      <c r="L1147" s="10">
        <v>19.04</v>
      </c>
      <c r="M1147" s="12">
        <v>45125</v>
      </c>
      <c r="N1147" s="10">
        <v>20.149999999999999</v>
      </c>
      <c r="O1147" s="12">
        <v>45125</v>
      </c>
      <c r="P1147" s="10">
        <v>16.04</v>
      </c>
      <c r="Q1147" s="12">
        <v>45125</v>
      </c>
      <c r="R1147" s="10">
        <v>25.58</v>
      </c>
      <c r="S1147" s="12">
        <v>45125</v>
      </c>
      <c r="T1147" s="10">
        <v>10.130000000000001</v>
      </c>
      <c r="U1147" s="109">
        <v>45127</v>
      </c>
      <c r="V1147" s="10">
        <v>12.04</v>
      </c>
      <c r="Y1147" s="3"/>
    </row>
    <row r="1148" spans="1:25">
      <c r="A1148" s="12">
        <v>45126</v>
      </c>
      <c r="B1148" s="10">
        <v>27.38</v>
      </c>
      <c r="C1148" s="12">
        <v>45126</v>
      </c>
      <c r="D1148" s="10">
        <v>31.13</v>
      </c>
      <c r="E1148" s="12">
        <v>45126</v>
      </c>
      <c r="F1148" s="10">
        <v>74.5</v>
      </c>
      <c r="G1148" s="12">
        <v>45126</v>
      </c>
      <c r="H1148" s="10">
        <v>33.880000000000003</v>
      </c>
      <c r="I1148" s="12">
        <v>45126</v>
      </c>
      <c r="J1148" s="10">
        <v>29.64</v>
      </c>
      <c r="K1148" s="12">
        <v>45126</v>
      </c>
      <c r="L1148" s="10">
        <v>19.09</v>
      </c>
      <c r="M1148" s="12">
        <v>45126</v>
      </c>
      <c r="N1148" s="10">
        <v>20.239999999999998</v>
      </c>
      <c r="O1148" s="12">
        <v>45126</v>
      </c>
      <c r="P1148" s="10">
        <v>16.100000000000001</v>
      </c>
      <c r="Q1148" s="12">
        <v>45126</v>
      </c>
      <c r="R1148" s="10">
        <v>25.57</v>
      </c>
      <c r="S1148" s="12">
        <v>45126</v>
      </c>
      <c r="T1148" s="10">
        <v>10.16</v>
      </c>
      <c r="U1148" s="109">
        <v>45128</v>
      </c>
      <c r="V1148" s="10">
        <v>12.07</v>
      </c>
      <c r="Y1148" s="3"/>
    </row>
    <row r="1149" spans="1:25">
      <c r="A1149" s="12">
        <v>45127</v>
      </c>
      <c r="B1149" s="10">
        <v>27.15</v>
      </c>
      <c r="C1149" s="12">
        <v>45127</v>
      </c>
      <c r="D1149" s="10">
        <v>31.08</v>
      </c>
      <c r="E1149" s="12">
        <v>45127</v>
      </c>
      <c r="F1149" s="10">
        <v>74.05</v>
      </c>
      <c r="G1149" s="12">
        <v>45127</v>
      </c>
      <c r="H1149" s="10">
        <v>33.71</v>
      </c>
      <c r="I1149" s="12">
        <v>45127</v>
      </c>
      <c r="J1149" s="10">
        <v>29.42</v>
      </c>
      <c r="K1149" s="12">
        <v>45127</v>
      </c>
      <c r="L1149" s="10">
        <v>18.96</v>
      </c>
      <c r="M1149" s="12">
        <v>45127</v>
      </c>
      <c r="N1149" s="10">
        <v>20.100000000000001</v>
      </c>
      <c r="O1149" s="12">
        <v>45127</v>
      </c>
      <c r="P1149" s="10">
        <v>16.07</v>
      </c>
      <c r="Q1149" s="12">
        <v>45127</v>
      </c>
      <c r="R1149" s="10">
        <v>25.51</v>
      </c>
      <c r="S1149" s="12">
        <v>45127</v>
      </c>
      <c r="T1149" s="10">
        <v>10.07</v>
      </c>
      <c r="U1149" s="109">
        <v>45131</v>
      </c>
      <c r="V1149" s="10">
        <v>12.07</v>
      </c>
      <c r="Y1149" s="3"/>
    </row>
    <row r="1150" spans="1:25">
      <c r="A1150" s="12">
        <v>45128</v>
      </c>
      <c r="B1150" s="10">
        <v>27.3</v>
      </c>
      <c r="C1150" s="12">
        <v>45128</v>
      </c>
      <c r="D1150" s="10">
        <v>31.27</v>
      </c>
      <c r="E1150" s="12">
        <v>45128</v>
      </c>
      <c r="F1150" s="10">
        <v>74.290000000000006</v>
      </c>
      <c r="G1150" s="12">
        <v>45128</v>
      </c>
      <c r="H1150" s="10">
        <v>33.869999999999997</v>
      </c>
      <c r="I1150" s="12">
        <v>45128</v>
      </c>
      <c r="J1150" s="10">
        <v>29.51</v>
      </c>
      <c r="K1150" s="12">
        <v>45128</v>
      </c>
      <c r="L1150" s="10">
        <v>19</v>
      </c>
      <c r="M1150" s="12">
        <v>45128</v>
      </c>
      <c r="N1150" s="10">
        <v>20.149999999999999</v>
      </c>
      <c r="O1150" s="12">
        <v>45128</v>
      </c>
      <c r="P1150" s="10">
        <v>16.03</v>
      </c>
      <c r="Q1150" s="12">
        <v>45128</v>
      </c>
      <c r="R1150" s="10">
        <v>25.57</v>
      </c>
      <c r="S1150" s="12">
        <v>45128</v>
      </c>
      <c r="T1150" s="10">
        <v>10.11</v>
      </c>
      <c r="U1150" s="109">
        <v>45132</v>
      </c>
      <c r="V1150" s="10">
        <v>12.19</v>
      </c>
      <c r="Y1150" s="3"/>
    </row>
    <row r="1151" spans="1:25">
      <c r="A1151" s="12">
        <v>45131</v>
      </c>
      <c r="B1151" s="10">
        <v>27.13</v>
      </c>
      <c r="C1151" s="12">
        <v>45131</v>
      </c>
      <c r="D1151" s="10">
        <v>31.34</v>
      </c>
      <c r="E1151" s="12">
        <v>45131</v>
      </c>
      <c r="F1151" s="10">
        <v>74.349999999999994</v>
      </c>
      <c r="G1151" s="12">
        <v>45131</v>
      </c>
      <c r="H1151" s="10">
        <v>33.64</v>
      </c>
      <c r="I1151" s="12">
        <v>45131</v>
      </c>
      <c r="J1151" s="10">
        <v>29.77</v>
      </c>
      <c r="K1151" s="12">
        <v>45131</v>
      </c>
      <c r="L1151" s="10">
        <v>18.96</v>
      </c>
      <c r="M1151" s="12">
        <v>45131</v>
      </c>
      <c r="N1151" s="10">
        <v>20.13</v>
      </c>
      <c r="O1151" s="12">
        <v>45131</v>
      </c>
      <c r="P1151" s="10">
        <v>16.05</v>
      </c>
      <c r="Q1151" s="12">
        <v>45131</v>
      </c>
      <c r="R1151" s="10">
        <v>25.51</v>
      </c>
      <c r="S1151" s="12">
        <v>45131</v>
      </c>
      <c r="T1151" s="10">
        <v>10.06</v>
      </c>
      <c r="U1151" s="109">
        <v>45133</v>
      </c>
      <c r="V1151" s="10">
        <v>12.25</v>
      </c>
      <c r="Y1151" s="3"/>
    </row>
    <row r="1152" spans="1:25">
      <c r="A1152" s="12">
        <v>45132</v>
      </c>
      <c r="B1152" s="10">
        <v>27.06</v>
      </c>
      <c r="C1152" s="12">
        <v>45132</v>
      </c>
      <c r="D1152" s="10">
        <v>31.27</v>
      </c>
      <c r="E1152" s="12">
        <v>45132</v>
      </c>
      <c r="F1152" s="10">
        <v>74.569999999999993</v>
      </c>
      <c r="G1152" s="12">
        <v>45132</v>
      </c>
      <c r="H1152" s="10">
        <v>33.74</v>
      </c>
      <c r="I1152" s="12">
        <v>45132</v>
      </c>
      <c r="J1152" s="10">
        <v>30.05</v>
      </c>
      <c r="K1152" s="12">
        <v>45132</v>
      </c>
      <c r="L1152" s="10">
        <v>18.82</v>
      </c>
      <c r="M1152" s="12">
        <v>45132</v>
      </c>
      <c r="N1152" s="10">
        <v>20.03</v>
      </c>
      <c r="O1152" s="12">
        <v>45132</v>
      </c>
      <c r="P1152" s="10">
        <v>15.88</v>
      </c>
      <c r="Q1152" s="12">
        <v>45132</v>
      </c>
      <c r="R1152" s="10">
        <v>25.4</v>
      </c>
      <c r="S1152" s="12">
        <v>45132</v>
      </c>
      <c r="T1152" s="10">
        <v>10.050000000000001</v>
      </c>
      <c r="U1152" s="109">
        <v>45134</v>
      </c>
      <c r="V1152" s="10">
        <v>12.19</v>
      </c>
      <c r="Y1152" s="3"/>
    </row>
    <row r="1153" spans="1:25">
      <c r="A1153" s="12">
        <v>45133</v>
      </c>
      <c r="B1153" s="10">
        <v>27.14</v>
      </c>
      <c r="C1153" s="12">
        <v>45133</v>
      </c>
      <c r="D1153" s="10">
        <v>31.28</v>
      </c>
      <c r="E1153" s="12">
        <v>45133</v>
      </c>
      <c r="F1153" s="10">
        <v>74.61</v>
      </c>
      <c r="G1153" s="12">
        <v>45133</v>
      </c>
      <c r="H1153" s="10">
        <v>33.909999999999997</v>
      </c>
      <c r="I1153" s="12">
        <v>45133</v>
      </c>
      <c r="J1153" s="10">
        <v>30.27</v>
      </c>
      <c r="K1153" s="12">
        <v>45133</v>
      </c>
      <c r="L1153" s="10">
        <v>18.91</v>
      </c>
      <c r="M1153" s="12">
        <v>45133</v>
      </c>
      <c r="N1153" s="10">
        <v>20.14</v>
      </c>
      <c r="O1153" s="12">
        <v>45133</v>
      </c>
      <c r="P1153" s="10">
        <v>16.03</v>
      </c>
      <c r="Q1153" s="12">
        <v>45133</v>
      </c>
      <c r="R1153" s="10">
        <v>25.46</v>
      </c>
      <c r="S1153" s="12">
        <v>45133</v>
      </c>
      <c r="T1153" s="10">
        <v>10.1</v>
      </c>
      <c r="U1153" s="109">
        <v>45135</v>
      </c>
      <c r="V1153" s="10">
        <v>12.42</v>
      </c>
      <c r="Y1153" s="3"/>
    </row>
    <row r="1154" spans="1:25">
      <c r="A1154" s="12">
        <v>45134</v>
      </c>
      <c r="B1154" s="10">
        <v>26.9</v>
      </c>
      <c r="C1154" s="12">
        <v>45134</v>
      </c>
      <c r="D1154" s="10">
        <v>31.047499999999999</v>
      </c>
      <c r="E1154" s="12">
        <v>45134</v>
      </c>
      <c r="F1154" s="10">
        <v>74.48</v>
      </c>
      <c r="G1154" s="12">
        <v>45134</v>
      </c>
      <c r="H1154" s="10">
        <v>33.9</v>
      </c>
      <c r="I1154" s="12">
        <v>45134</v>
      </c>
      <c r="J1154" s="10">
        <v>29.99</v>
      </c>
      <c r="K1154" s="12">
        <v>45134</v>
      </c>
      <c r="L1154" s="10">
        <v>18.79</v>
      </c>
      <c r="M1154" s="12">
        <v>45134</v>
      </c>
      <c r="N1154" s="10">
        <v>19.899999999999999</v>
      </c>
      <c r="O1154" s="12">
        <v>45134</v>
      </c>
      <c r="P1154" s="10">
        <v>15.93</v>
      </c>
      <c r="Q1154" s="12">
        <v>45134</v>
      </c>
      <c r="R1154" s="10">
        <v>25.38</v>
      </c>
      <c r="S1154" s="12">
        <v>45134</v>
      </c>
      <c r="T1154" s="10">
        <v>10</v>
      </c>
      <c r="U1154" s="109">
        <v>45138</v>
      </c>
      <c r="V1154" s="10">
        <v>12.38</v>
      </c>
      <c r="Y1154" s="3"/>
    </row>
    <row r="1155" spans="1:25">
      <c r="A1155" s="12">
        <v>45135</v>
      </c>
      <c r="B1155" s="10">
        <v>27.08</v>
      </c>
      <c r="C1155" s="12">
        <v>45135</v>
      </c>
      <c r="D1155" s="10">
        <v>31.22</v>
      </c>
      <c r="E1155" s="12">
        <v>45135</v>
      </c>
      <c r="F1155" s="10">
        <v>75.16</v>
      </c>
      <c r="G1155" s="12">
        <v>45135</v>
      </c>
      <c r="H1155" s="10">
        <v>34.11</v>
      </c>
      <c r="I1155" s="12">
        <v>45135</v>
      </c>
      <c r="J1155" s="10">
        <v>30.74</v>
      </c>
      <c r="K1155" s="12">
        <v>45135</v>
      </c>
      <c r="L1155" s="10">
        <v>18.88</v>
      </c>
      <c r="M1155" s="12">
        <v>45135</v>
      </c>
      <c r="N1155" s="10">
        <v>20.010000000000002</v>
      </c>
      <c r="O1155" s="12">
        <v>45135</v>
      </c>
      <c r="P1155" s="10">
        <v>15.87</v>
      </c>
      <c r="Q1155" s="12">
        <v>45135</v>
      </c>
      <c r="R1155" s="10">
        <v>25.44</v>
      </c>
      <c r="S1155" s="12">
        <v>45135</v>
      </c>
      <c r="T1155" s="10">
        <v>10.06</v>
      </c>
      <c r="U1155" s="109">
        <v>45139</v>
      </c>
      <c r="V1155" s="10">
        <v>12.37</v>
      </c>
      <c r="Y1155" s="3"/>
    </row>
    <row r="1156" spans="1:25">
      <c r="A1156" s="12">
        <v>45138</v>
      </c>
      <c r="B1156" s="10">
        <v>27.12</v>
      </c>
      <c r="C1156" s="12">
        <v>45138</v>
      </c>
      <c r="D1156" s="10">
        <v>31.39</v>
      </c>
      <c r="E1156" s="12">
        <v>45138</v>
      </c>
      <c r="F1156" s="10">
        <v>75.03</v>
      </c>
      <c r="G1156" s="12">
        <v>45138</v>
      </c>
      <c r="H1156" s="10">
        <v>33.93</v>
      </c>
      <c r="I1156" s="12">
        <v>45138</v>
      </c>
      <c r="J1156" s="10">
        <v>30.62</v>
      </c>
      <c r="K1156" s="12">
        <v>45138</v>
      </c>
      <c r="L1156" s="10">
        <v>18.97</v>
      </c>
      <c r="M1156" s="12">
        <v>45138</v>
      </c>
      <c r="N1156" s="10">
        <v>20.07</v>
      </c>
      <c r="O1156" s="12">
        <v>45138</v>
      </c>
      <c r="P1156" s="10">
        <v>16.059999999999999</v>
      </c>
      <c r="Q1156" s="12">
        <v>45138</v>
      </c>
      <c r="R1156" s="10">
        <v>25.46</v>
      </c>
      <c r="S1156" s="12">
        <v>45138</v>
      </c>
      <c r="T1156" s="10">
        <v>10.06</v>
      </c>
      <c r="U1156" s="109">
        <v>45140</v>
      </c>
      <c r="V1156" s="10">
        <v>12.16</v>
      </c>
      <c r="Y1156" s="3"/>
    </row>
    <row r="1157" spans="1:25">
      <c r="A1157" s="12">
        <v>45139</v>
      </c>
      <c r="B1157" s="10">
        <v>26.96</v>
      </c>
      <c r="C1157" s="12">
        <v>45139</v>
      </c>
      <c r="D1157" s="10">
        <v>31.241</v>
      </c>
      <c r="E1157" s="12">
        <v>45139</v>
      </c>
      <c r="F1157" s="10">
        <v>75.400000000000006</v>
      </c>
      <c r="G1157" s="12">
        <v>45139</v>
      </c>
      <c r="H1157" s="10">
        <v>33.840000000000003</v>
      </c>
      <c r="I1157" s="12">
        <v>45139</v>
      </c>
      <c r="J1157" s="10">
        <v>30.52</v>
      </c>
      <c r="K1157" s="12">
        <v>45139</v>
      </c>
      <c r="L1157" s="10">
        <v>18.8</v>
      </c>
      <c r="M1157" s="12">
        <v>45139</v>
      </c>
      <c r="N1157" s="10">
        <v>19.86</v>
      </c>
      <c r="O1157" s="12">
        <v>45139</v>
      </c>
      <c r="P1157" s="10">
        <v>15.91</v>
      </c>
      <c r="Q1157" s="12">
        <v>45139</v>
      </c>
      <c r="R1157" s="10">
        <v>25.43</v>
      </c>
      <c r="S1157" s="12">
        <v>45139</v>
      </c>
      <c r="T1157" s="10">
        <v>9.99</v>
      </c>
      <c r="U1157" s="109">
        <v>45141</v>
      </c>
      <c r="V1157" s="10">
        <v>12.19</v>
      </c>
      <c r="Y1157" s="3"/>
    </row>
    <row r="1158" spans="1:25">
      <c r="A1158" s="12">
        <v>45140</v>
      </c>
      <c r="B1158" s="10">
        <v>26.91</v>
      </c>
      <c r="C1158" s="12">
        <v>45140</v>
      </c>
      <c r="D1158" s="10">
        <v>30.74</v>
      </c>
      <c r="E1158" s="12">
        <v>45140</v>
      </c>
      <c r="F1158" s="10">
        <v>74.69</v>
      </c>
      <c r="G1158" s="12">
        <v>45140</v>
      </c>
      <c r="H1158" s="10">
        <v>33.380000000000003</v>
      </c>
      <c r="I1158" s="12">
        <v>45140</v>
      </c>
      <c r="J1158" s="10">
        <v>29.87</v>
      </c>
      <c r="K1158" s="12">
        <v>45140</v>
      </c>
      <c r="L1158" s="10">
        <v>18.84</v>
      </c>
      <c r="M1158" s="12">
        <v>45140</v>
      </c>
      <c r="N1158" s="10">
        <v>19.75</v>
      </c>
      <c r="O1158" s="12">
        <v>45140</v>
      </c>
      <c r="P1158" s="10">
        <v>15.79</v>
      </c>
      <c r="Q1158" s="12">
        <v>45140</v>
      </c>
      <c r="R1158" s="10">
        <v>25.46</v>
      </c>
      <c r="S1158" s="12">
        <v>45140</v>
      </c>
      <c r="T1158" s="10">
        <v>9.98</v>
      </c>
      <c r="U1158" s="109">
        <v>45142</v>
      </c>
      <c r="V1158" s="10">
        <v>12.24</v>
      </c>
      <c r="Y1158" s="3"/>
    </row>
    <row r="1159" spans="1:25">
      <c r="A1159" s="12">
        <v>45141</v>
      </c>
      <c r="B1159" s="10">
        <v>26.69</v>
      </c>
      <c r="C1159" s="12">
        <v>45141</v>
      </c>
      <c r="D1159" s="10">
        <v>30.549199999999999</v>
      </c>
      <c r="E1159" s="12">
        <v>45141</v>
      </c>
      <c r="F1159" s="10">
        <v>74.52</v>
      </c>
      <c r="G1159" s="12">
        <v>45141</v>
      </c>
      <c r="H1159" s="10">
        <v>33.33</v>
      </c>
      <c r="I1159" s="12">
        <v>45141</v>
      </c>
      <c r="J1159" s="10">
        <v>30.01</v>
      </c>
      <c r="K1159" s="12">
        <v>45141</v>
      </c>
      <c r="L1159" s="10">
        <v>18.739999999999998</v>
      </c>
      <c r="M1159" s="12">
        <v>45141</v>
      </c>
      <c r="N1159" s="10">
        <v>19.57</v>
      </c>
      <c r="O1159" s="12">
        <v>45141</v>
      </c>
      <c r="P1159" s="10">
        <v>15.86</v>
      </c>
      <c r="Q1159" s="12">
        <v>45141</v>
      </c>
      <c r="R1159" s="10">
        <v>25.44</v>
      </c>
      <c r="S1159" s="12">
        <v>45141</v>
      </c>
      <c r="T1159" s="10">
        <v>9.9</v>
      </c>
      <c r="U1159" s="109">
        <v>45146</v>
      </c>
      <c r="V1159" s="10">
        <v>12.15</v>
      </c>
      <c r="Y1159" s="3"/>
    </row>
    <row r="1160" spans="1:25">
      <c r="A1160" s="12">
        <v>45142</v>
      </c>
      <c r="B1160" s="10">
        <v>27</v>
      </c>
      <c r="C1160" s="12">
        <v>45142</v>
      </c>
      <c r="D1160" s="10">
        <v>30.73</v>
      </c>
      <c r="E1160" s="12">
        <v>45142</v>
      </c>
      <c r="F1160" s="10">
        <v>74.3</v>
      </c>
      <c r="G1160" s="12">
        <v>45142</v>
      </c>
      <c r="H1160" s="10">
        <v>33.49</v>
      </c>
      <c r="I1160" s="12">
        <v>45142</v>
      </c>
      <c r="J1160" s="10">
        <v>30.04</v>
      </c>
      <c r="K1160" s="12">
        <v>45142</v>
      </c>
      <c r="L1160" s="10">
        <v>18.93</v>
      </c>
      <c r="M1160" s="12">
        <v>45142</v>
      </c>
      <c r="N1160" s="10">
        <v>19.78</v>
      </c>
      <c r="O1160" s="12">
        <v>45142</v>
      </c>
      <c r="P1160" s="10">
        <v>15.99</v>
      </c>
      <c r="Q1160" s="12">
        <v>45142</v>
      </c>
      <c r="R1160" s="10">
        <v>25.55</v>
      </c>
      <c r="S1160" s="12">
        <v>45142</v>
      </c>
      <c r="T1160" s="10">
        <v>10.01</v>
      </c>
      <c r="U1160" s="109">
        <v>45147</v>
      </c>
      <c r="V1160" s="10">
        <v>12.17</v>
      </c>
      <c r="Y1160" s="3"/>
    </row>
    <row r="1161" spans="1:25">
      <c r="A1161" s="12">
        <v>45146</v>
      </c>
      <c r="B1161" s="10">
        <v>27.04</v>
      </c>
      <c r="C1161" s="12">
        <v>45146</v>
      </c>
      <c r="D1161" s="10">
        <v>30.67</v>
      </c>
      <c r="E1161" s="12">
        <v>45146</v>
      </c>
      <c r="F1161" s="10">
        <v>74.849999999999994</v>
      </c>
      <c r="G1161" s="12">
        <v>45146</v>
      </c>
      <c r="H1161" s="10">
        <v>33.619999999999997</v>
      </c>
      <c r="I1161" s="12">
        <v>45146</v>
      </c>
      <c r="J1161" s="10">
        <v>29.66</v>
      </c>
      <c r="K1161" s="12">
        <v>45146</v>
      </c>
      <c r="L1161" s="10">
        <v>18.89</v>
      </c>
      <c r="M1161" s="12">
        <v>45146</v>
      </c>
      <c r="N1161" s="10">
        <v>19.8</v>
      </c>
      <c r="O1161" s="12">
        <v>45146</v>
      </c>
      <c r="P1161" s="10">
        <v>15.98</v>
      </c>
      <c r="Q1161" s="12">
        <v>45146</v>
      </c>
      <c r="R1161" s="10">
        <v>25.57</v>
      </c>
      <c r="S1161" s="12">
        <v>45146</v>
      </c>
      <c r="T1161" s="10">
        <v>10.039999999999999</v>
      </c>
      <c r="U1161" s="109">
        <v>45148</v>
      </c>
      <c r="V1161" s="10">
        <v>12.2</v>
      </c>
      <c r="Y1161" s="3"/>
    </row>
    <row r="1162" spans="1:25">
      <c r="A1162" s="12">
        <v>45147</v>
      </c>
      <c r="B1162" s="10">
        <v>27.07</v>
      </c>
      <c r="C1162" s="12">
        <v>45147</v>
      </c>
      <c r="D1162" s="10">
        <v>30.83</v>
      </c>
      <c r="E1162" s="12">
        <v>45147</v>
      </c>
      <c r="F1162" s="10">
        <v>74.36</v>
      </c>
      <c r="G1162" s="12">
        <v>45147</v>
      </c>
      <c r="H1162" s="10">
        <v>33.659999999999997</v>
      </c>
      <c r="I1162" s="12">
        <v>45147</v>
      </c>
      <c r="J1162" s="10">
        <v>29.78</v>
      </c>
      <c r="K1162" s="12">
        <v>45147</v>
      </c>
      <c r="L1162" s="10">
        <v>18.920000000000002</v>
      </c>
      <c r="M1162" s="12">
        <v>45147</v>
      </c>
      <c r="N1162" s="10">
        <v>19.809999999999999</v>
      </c>
      <c r="O1162" s="12">
        <v>45147</v>
      </c>
      <c r="P1162" s="10">
        <v>15.95</v>
      </c>
      <c r="Q1162" s="12">
        <v>45147</v>
      </c>
      <c r="R1162" s="10">
        <v>25.52</v>
      </c>
      <c r="S1162" s="12">
        <v>45147</v>
      </c>
      <c r="T1162" s="10">
        <v>10.029999999999999</v>
      </c>
      <c r="U1162" s="109">
        <v>45149</v>
      </c>
      <c r="V1162" s="10">
        <v>12.03</v>
      </c>
      <c r="Y1162" s="3"/>
    </row>
    <row r="1163" spans="1:25">
      <c r="A1163" s="12">
        <v>45148</v>
      </c>
      <c r="B1163" s="10">
        <v>26.96</v>
      </c>
      <c r="C1163" s="12">
        <v>45148</v>
      </c>
      <c r="D1163" s="10">
        <v>30.96</v>
      </c>
      <c r="E1163" s="12">
        <v>45148</v>
      </c>
      <c r="F1163" s="10">
        <v>74.489999999999995</v>
      </c>
      <c r="G1163" s="12">
        <v>45148</v>
      </c>
      <c r="H1163" s="10">
        <v>33.81</v>
      </c>
      <c r="I1163" s="12">
        <v>45148</v>
      </c>
      <c r="J1163" s="10">
        <v>29.86</v>
      </c>
      <c r="K1163" s="12">
        <v>45148</v>
      </c>
      <c r="L1163" s="10">
        <v>18.809999999999999</v>
      </c>
      <c r="M1163" s="12">
        <v>45148</v>
      </c>
      <c r="N1163" s="10">
        <v>19.670000000000002</v>
      </c>
      <c r="O1163" s="12">
        <v>45148</v>
      </c>
      <c r="P1163" s="10">
        <v>16.010000000000002</v>
      </c>
      <c r="Q1163" s="12">
        <v>45148</v>
      </c>
      <c r="R1163" s="10">
        <v>25.52</v>
      </c>
      <c r="S1163" s="12">
        <v>45148</v>
      </c>
      <c r="T1163" s="10">
        <v>9.99</v>
      </c>
      <c r="U1163" s="109">
        <v>45152</v>
      </c>
      <c r="V1163" s="10">
        <v>11.97</v>
      </c>
      <c r="Y1163" s="3"/>
    </row>
    <row r="1164" spans="1:25">
      <c r="A1164" s="12">
        <v>45149</v>
      </c>
      <c r="B1164" s="10">
        <v>26.86</v>
      </c>
      <c r="C1164" s="12">
        <v>45149</v>
      </c>
      <c r="D1164" s="10">
        <v>31.05</v>
      </c>
      <c r="E1164" s="12">
        <v>45149</v>
      </c>
      <c r="F1164" s="10">
        <v>74.45</v>
      </c>
      <c r="G1164" s="12">
        <v>45149</v>
      </c>
      <c r="H1164" s="10">
        <v>33.61</v>
      </c>
      <c r="I1164" s="12">
        <v>45149</v>
      </c>
      <c r="J1164" s="10">
        <v>29.48</v>
      </c>
      <c r="K1164" s="12">
        <v>45149</v>
      </c>
      <c r="L1164" s="10">
        <v>18.77</v>
      </c>
      <c r="M1164" s="12">
        <v>45149</v>
      </c>
      <c r="N1164" s="10">
        <v>19.600000000000001</v>
      </c>
      <c r="O1164" s="12">
        <v>45149</v>
      </c>
      <c r="P1164" s="10">
        <v>15.99</v>
      </c>
      <c r="Q1164" s="12">
        <v>45149</v>
      </c>
      <c r="R1164" s="10">
        <v>25.46</v>
      </c>
      <c r="S1164" s="12">
        <v>45149</v>
      </c>
      <c r="T1164" s="10">
        <v>9.9499999999999993</v>
      </c>
      <c r="U1164" s="109">
        <v>45153</v>
      </c>
      <c r="V1164" s="10">
        <v>11.88</v>
      </c>
      <c r="Y1164" s="3"/>
    </row>
    <row r="1165" spans="1:25">
      <c r="A1165" s="12">
        <v>45152</v>
      </c>
      <c r="B1165" s="10">
        <v>26.82</v>
      </c>
      <c r="C1165" s="12">
        <v>45152</v>
      </c>
      <c r="D1165" s="10">
        <v>30.88</v>
      </c>
      <c r="E1165" s="12">
        <v>45152</v>
      </c>
      <c r="F1165" s="10">
        <v>75</v>
      </c>
      <c r="G1165" s="12">
        <v>45152</v>
      </c>
      <c r="H1165" s="10">
        <v>33.51</v>
      </c>
      <c r="I1165" s="12">
        <v>45152</v>
      </c>
      <c r="J1165" s="10">
        <v>29.33</v>
      </c>
      <c r="K1165" s="12">
        <v>45152</v>
      </c>
      <c r="L1165" s="10">
        <v>18.739999999999998</v>
      </c>
      <c r="M1165" s="12">
        <v>45152</v>
      </c>
      <c r="N1165" s="10">
        <v>19.61</v>
      </c>
      <c r="O1165" s="12">
        <v>45152</v>
      </c>
      <c r="P1165" s="10">
        <v>15.95</v>
      </c>
      <c r="Q1165" s="12">
        <v>45152</v>
      </c>
      <c r="R1165" s="10">
        <v>25.46</v>
      </c>
      <c r="S1165" s="12">
        <v>45152</v>
      </c>
      <c r="T1165" s="10">
        <v>9.93</v>
      </c>
      <c r="U1165" s="109">
        <v>45154</v>
      </c>
      <c r="V1165" s="10">
        <v>11.83</v>
      </c>
      <c r="Y1165" s="3"/>
    </row>
    <row r="1166" spans="1:25">
      <c r="A1166" s="12">
        <v>45153</v>
      </c>
      <c r="B1166" s="10">
        <v>26.65</v>
      </c>
      <c r="C1166" s="12">
        <v>45153</v>
      </c>
      <c r="D1166" s="10">
        <v>30.26</v>
      </c>
      <c r="E1166" s="12">
        <v>45153</v>
      </c>
      <c r="F1166" s="10">
        <v>74.319999999999993</v>
      </c>
      <c r="G1166" s="12">
        <v>45153</v>
      </c>
      <c r="H1166" s="10">
        <v>33.17</v>
      </c>
      <c r="I1166" s="12">
        <v>45153</v>
      </c>
      <c r="J1166" s="10">
        <v>29.07</v>
      </c>
      <c r="K1166" s="12">
        <v>45153</v>
      </c>
      <c r="L1166" s="10">
        <v>18.72</v>
      </c>
      <c r="M1166" s="12">
        <v>45153</v>
      </c>
      <c r="N1166" s="10">
        <v>19.5</v>
      </c>
      <c r="O1166" s="12">
        <v>45153</v>
      </c>
      <c r="P1166" s="10">
        <v>15.9</v>
      </c>
      <c r="Q1166" s="12">
        <v>45153</v>
      </c>
      <c r="R1166" s="10">
        <v>25.4</v>
      </c>
      <c r="S1166" s="12">
        <v>45153</v>
      </c>
      <c r="T1166" s="10">
        <v>9.89</v>
      </c>
      <c r="U1166" s="109">
        <v>45155</v>
      </c>
      <c r="V1166" s="10">
        <v>11.85</v>
      </c>
      <c r="Y1166" s="3"/>
    </row>
    <row r="1167" spans="1:25">
      <c r="A1167" s="12">
        <v>45154</v>
      </c>
      <c r="B1167" s="10">
        <v>26.61</v>
      </c>
      <c r="C1167" s="12">
        <v>45154</v>
      </c>
      <c r="D1167" s="10">
        <v>30.27</v>
      </c>
      <c r="E1167" s="12">
        <v>45154</v>
      </c>
      <c r="F1167" s="10">
        <v>73.94</v>
      </c>
      <c r="G1167" s="12">
        <v>45154</v>
      </c>
      <c r="H1167" s="10">
        <v>33.01</v>
      </c>
      <c r="I1167" s="12">
        <v>45154</v>
      </c>
      <c r="J1167" s="10">
        <v>28.88</v>
      </c>
      <c r="K1167" s="12">
        <v>45154</v>
      </c>
      <c r="L1167" s="10">
        <v>18.649999999999999</v>
      </c>
      <c r="M1167" s="12">
        <v>45154</v>
      </c>
      <c r="N1167" s="10">
        <v>19.39</v>
      </c>
      <c r="O1167" s="12">
        <v>45154</v>
      </c>
      <c r="P1167" s="10">
        <v>15.76</v>
      </c>
      <c r="Q1167" s="12">
        <v>45154</v>
      </c>
      <c r="R1167" s="10">
        <v>25.39</v>
      </c>
      <c r="S1167" s="12">
        <v>45154</v>
      </c>
      <c r="T1167" s="10">
        <v>9.8699999999999992</v>
      </c>
      <c r="U1167" s="109">
        <v>45156</v>
      </c>
      <c r="V1167" s="10">
        <v>11.79</v>
      </c>
      <c r="Y1167" s="3"/>
    </row>
    <row r="1168" spans="1:25">
      <c r="A1168" s="12">
        <v>45155</v>
      </c>
      <c r="B1168" s="10">
        <v>26.64</v>
      </c>
      <c r="C1168" s="12">
        <v>45155</v>
      </c>
      <c r="D1168" s="10">
        <v>30.14</v>
      </c>
      <c r="E1168" s="12">
        <v>45155</v>
      </c>
      <c r="F1168" s="10">
        <v>73.42</v>
      </c>
      <c r="G1168" s="12">
        <v>45155</v>
      </c>
      <c r="H1168" s="10">
        <v>32.81</v>
      </c>
      <c r="I1168" s="12">
        <v>45155</v>
      </c>
      <c r="J1168" s="10">
        <v>28.97</v>
      </c>
      <c r="K1168" s="12">
        <v>45155</v>
      </c>
      <c r="L1168" s="10">
        <v>18.66</v>
      </c>
      <c r="M1168" s="12">
        <v>45155</v>
      </c>
      <c r="N1168" s="10">
        <v>19.329999999999998</v>
      </c>
      <c r="O1168" s="12">
        <v>45155</v>
      </c>
      <c r="P1168" s="10">
        <v>15.68</v>
      </c>
      <c r="Q1168" s="12">
        <v>45155</v>
      </c>
      <c r="R1168" s="10">
        <v>25.39</v>
      </c>
      <c r="S1168" s="12">
        <v>45155</v>
      </c>
      <c r="T1168" s="10">
        <v>9.86</v>
      </c>
      <c r="U1168" s="109">
        <v>45159</v>
      </c>
      <c r="V1168" s="10">
        <v>11.79</v>
      </c>
      <c r="Y1168" s="3"/>
    </row>
    <row r="1169" spans="1:25">
      <c r="A1169" s="12">
        <v>45156</v>
      </c>
      <c r="B1169" s="10">
        <v>26.73</v>
      </c>
      <c r="C1169" s="12">
        <v>45156</v>
      </c>
      <c r="D1169" s="10">
        <v>30.15</v>
      </c>
      <c r="E1169" s="12">
        <v>45156</v>
      </c>
      <c r="F1169" s="10">
        <v>73.459999999999994</v>
      </c>
      <c r="G1169" s="12">
        <v>45156</v>
      </c>
      <c r="H1169" s="10">
        <v>32.76</v>
      </c>
      <c r="I1169" s="12">
        <v>45156</v>
      </c>
      <c r="J1169" s="10">
        <v>28.82</v>
      </c>
      <c r="K1169" s="12">
        <v>45156</v>
      </c>
      <c r="L1169" s="10">
        <v>18.7</v>
      </c>
      <c r="M1169" s="12">
        <v>45156</v>
      </c>
      <c r="N1169" s="10">
        <v>19.420000000000002</v>
      </c>
      <c r="O1169" s="12">
        <v>45156</v>
      </c>
      <c r="P1169" s="10">
        <v>15.68</v>
      </c>
      <c r="Q1169" s="12">
        <v>45156</v>
      </c>
      <c r="R1169" s="10">
        <v>25.42</v>
      </c>
      <c r="S1169" s="12">
        <v>45156</v>
      </c>
      <c r="T1169" s="10">
        <v>9.9</v>
      </c>
      <c r="U1169" s="109">
        <v>45160</v>
      </c>
      <c r="V1169" s="10">
        <v>11.85</v>
      </c>
      <c r="Y1169" s="3"/>
    </row>
    <row r="1170" spans="1:25">
      <c r="A1170" s="12">
        <v>45159</v>
      </c>
      <c r="B1170" s="10">
        <v>26.66</v>
      </c>
      <c r="C1170" s="12">
        <v>45159</v>
      </c>
      <c r="D1170" s="10">
        <v>30.09</v>
      </c>
      <c r="E1170" s="12">
        <v>45159</v>
      </c>
      <c r="F1170" s="10">
        <v>73.98</v>
      </c>
      <c r="G1170" s="12">
        <v>45159</v>
      </c>
      <c r="H1170" s="10">
        <v>32.909999999999997</v>
      </c>
      <c r="I1170" s="12">
        <v>45159</v>
      </c>
      <c r="J1170" s="10">
        <v>28.84</v>
      </c>
      <c r="K1170" s="12">
        <v>45159</v>
      </c>
      <c r="L1170" s="10">
        <v>18.68</v>
      </c>
      <c r="M1170" s="12">
        <v>45159</v>
      </c>
      <c r="N1170" s="10">
        <v>19.309999999999999</v>
      </c>
      <c r="O1170" s="12">
        <v>45159</v>
      </c>
      <c r="P1170" s="10">
        <v>15.77</v>
      </c>
      <c r="Q1170" s="12">
        <v>45159</v>
      </c>
      <c r="R1170" s="10">
        <v>25.42</v>
      </c>
      <c r="S1170" s="12">
        <v>45159</v>
      </c>
      <c r="T1170" s="10">
        <v>9.86</v>
      </c>
      <c r="U1170" s="109">
        <v>45161</v>
      </c>
      <c r="V1170" s="10">
        <v>11.97</v>
      </c>
      <c r="Y1170" s="3"/>
    </row>
    <row r="1171" spans="1:25">
      <c r="A1171" s="12">
        <v>45160</v>
      </c>
      <c r="B1171" s="10">
        <v>26.59</v>
      </c>
      <c r="C1171" s="12">
        <v>45160</v>
      </c>
      <c r="D1171" s="10">
        <v>29.93</v>
      </c>
      <c r="E1171" s="12">
        <v>45160</v>
      </c>
      <c r="F1171" s="10">
        <v>73.81</v>
      </c>
      <c r="G1171" s="12">
        <v>45160</v>
      </c>
      <c r="H1171" s="10">
        <v>32.869999999999997</v>
      </c>
      <c r="I1171" s="12">
        <v>45160</v>
      </c>
      <c r="J1171" s="10">
        <v>28.81</v>
      </c>
      <c r="K1171" s="12">
        <v>45160</v>
      </c>
      <c r="L1171" s="10">
        <v>18.649999999999999</v>
      </c>
      <c r="M1171" s="12">
        <v>45160</v>
      </c>
      <c r="N1171" s="10">
        <v>19.36</v>
      </c>
      <c r="O1171" s="12">
        <v>45160</v>
      </c>
      <c r="P1171" s="10">
        <v>15.76</v>
      </c>
      <c r="Q1171" s="12">
        <v>45160</v>
      </c>
      <c r="R1171" s="10">
        <v>25.38</v>
      </c>
      <c r="S1171" s="12">
        <v>45160</v>
      </c>
      <c r="T1171" s="10">
        <v>9.84</v>
      </c>
      <c r="U1171" s="109">
        <v>45162</v>
      </c>
      <c r="V1171" s="10">
        <v>11.97</v>
      </c>
      <c r="Y1171" s="3"/>
    </row>
    <row r="1172" spans="1:25">
      <c r="A1172" s="12">
        <v>45161</v>
      </c>
      <c r="B1172" s="10">
        <v>26.87</v>
      </c>
      <c r="C1172" s="12">
        <v>45161</v>
      </c>
      <c r="D1172" s="10">
        <v>30.23</v>
      </c>
      <c r="E1172" s="12">
        <v>45161</v>
      </c>
      <c r="F1172" s="10">
        <v>74.489999999999995</v>
      </c>
      <c r="G1172" s="12">
        <v>45161</v>
      </c>
      <c r="H1172" s="10">
        <v>33.15</v>
      </c>
      <c r="I1172" s="12">
        <v>45161</v>
      </c>
      <c r="J1172" s="10">
        <v>29.22</v>
      </c>
      <c r="K1172" s="12">
        <v>45161</v>
      </c>
      <c r="L1172" s="10">
        <v>18.79</v>
      </c>
      <c r="M1172" s="12">
        <v>45161</v>
      </c>
      <c r="N1172" s="10">
        <v>19.649999999999999</v>
      </c>
      <c r="O1172" s="12">
        <v>45161</v>
      </c>
      <c r="P1172" s="10">
        <v>15.84</v>
      </c>
      <c r="Q1172" s="12">
        <v>45161</v>
      </c>
      <c r="R1172" s="10">
        <v>25.47</v>
      </c>
      <c r="S1172" s="12">
        <v>45161</v>
      </c>
      <c r="T1172" s="10">
        <v>9.9600000000000009</v>
      </c>
      <c r="U1172" s="109">
        <v>45163</v>
      </c>
      <c r="V1172" s="10">
        <v>11.94</v>
      </c>
      <c r="Y1172" s="3"/>
    </row>
    <row r="1173" spans="1:25">
      <c r="A1173" s="12">
        <v>45162</v>
      </c>
      <c r="B1173" s="10">
        <v>26.81</v>
      </c>
      <c r="C1173" s="12">
        <v>45162</v>
      </c>
      <c r="D1173" s="10">
        <v>30.08</v>
      </c>
      <c r="E1173" s="12">
        <v>45162</v>
      </c>
      <c r="F1173" s="10">
        <v>73.86</v>
      </c>
      <c r="G1173" s="12">
        <v>45162</v>
      </c>
      <c r="H1173" s="10">
        <v>32.83</v>
      </c>
      <c r="I1173" s="12">
        <v>45162</v>
      </c>
      <c r="J1173" s="10">
        <v>29.22</v>
      </c>
      <c r="K1173" s="12">
        <v>45162</v>
      </c>
      <c r="L1173" s="10">
        <v>18.79</v>
      </c>
      <c r="M1173" s="12">
        <v>45162</v>
      </c>
      <c r="N1173" s="10">
        <v>19.57</v>
      </c>
      <c r="O1173" s="12">
        <v>45162</v>
      </c>
      <c r="P1173" s="10">
        <v>15.79</v>
      </c>
      <c r="Q1173" s="12">
        <v>45162</v>
      </c>
      <c r="R1173" s="10">
        <v>25.44</v>
      </c>
      <c r="S1173" s="12">
        <v>45162</v>
      </c>
      <c r="T1173" s="10">
        <v>9.93</v>
      </c>
      <c r="U1173" s="109">
        <v>45166</v>
      </c>
      <c r="V1173" s="10">
        <v>12.04</v>
      </c>
      <c r="Y1173" s="3"/>
    </row>
    <row r="1174" spans="1:25">
      <c r="A1174" s="12">
        <v>45163</v>
      </c>
      <c r="B1174" s="10">
        <v>26.74</v>
      </c>
      <c r="C1174" s="12">
        <v>45163</v>
      </c>
      <c r="D1174" s="10">
        <v>29.92</v>
      </c>
      <c r="E1174" s="12">
        <v>45163</v>
      </c>
      <c r="F1174" s="10">
        <v>74.41</v>
      </c>
      <c r="G1174" s="12">
        <v>45163</v>
      </c>
      <c r="H1174" s="10">
        <v>33.08</v>
      </c>
      <c r="I1174" s="12">
        <v>45163</v>
      </c>
      <c r="J1174" s="10">
        <v>29.29</v>
      </c>
      <c r="K1174" s="12">
        <v>45163</v>
      </c>
      <c r="L1174" s="10">
        <v>18.72</v>
      </c>
      <c r="M1174" s="12">
        <v>45163</v>
      </c>
      <c r="N1174" s="10">
        <v>19.52</v>
      </c>
      <c r="O1174" s="12">
        <v>45163</v>
      </c>
      <c r="P1174" s="10">
        <v>15.73</v>
      </c>
      <c r="Q1174" s="12">
        <v>45163</v>
      </c>
      <c r="R1174" s="10">
        <v>25.38</v>
      </c>
      <c r="S1174" s="12">
        <v>45163</v>
      </c>
      <c r="T1174" s="10">
        <v>9.92</v>
      </c>
      <c r="U1174" s="109">
        <v>45167</v>
      </c>
      <c r="V1174" s="10">
        <v>12.16</v>
      </c>
      <c r="Y1174" s="3"/>
    </row>
    <row r="1175" spans="1:25">
      <c r="A1175" s="12">
        <v>45166</v>
      </c>
      <c r="B1175" s="10">
        <v>26.77</v>
      </c>
      <c r="C1175" s="12">
        <v>45166</v>
      </c>
      <c r="D1175" s="10">
        <v>30.193200000000001</v>
      </c>
      <c r="E1175" s="12">
        <v>45166</v>
      </c>
      <c r="F1175" s="10">
        <v>74.88</v>
      </c>
      <c r="G1175" s="12">
        <v>45166</v>
      </c>
      <c r="H1175" s="10">
        <v>33.409999999999997</v>
      </c>
      <c r="I1175" s="12">
        <v>45166</v>
      </c>
      <c r="J1175" s="10">
        <v>29.57</v>
      </c>
      <c r="K1175" s="12">
        <v>45166</v>
      </c>
      <c r="L1175" s="10">
        <v>18.75</v>
      </c>
      <c r="M1175" s="12">
        <v>45166</v>
      </c>
      <c r="N1175" s="10">
        <v>19.59</v>
      </c>
      <c r="O1175" s="12">
        <v>45166</v>
      </c>
      <c r="P1175" s="10">
        <v>15.82</v>
      </c>
      <c r="Q1175" s="12">
        <v>45166</v>
      </c>
      <c r="R1175" s="10">
        <v>25.4</v>
      </c>
      <c r="S1175" s="12">
        <v>45166</v>
      </c>
      <c r="T1175" s="10">
        <v>9.94</v>
      </c>
      <c r="U1175" s="109">
        <v>45168</v>
      </c>
      <c r="V1175" s="10">
        <v>12.11</v>
      </c>
      <c r="Y1175" s="3"/>
    </row>
    <row r="1176" spans="1:25">
      <c r="A1176" s="12">
        <v>45167</v>
      </c>
      <c r="B1176" s="10">
        <v>26.94</v>
      </c>
      <c r="C1176" s="12">
        <v>45167</v>
      </c>
      <c r="D1176" s="10">
        <v>30.62</v>
      </c>
      <c r="E1176" s="12">
        <v>45167</v>
      </c>
      <c r="F1176" s="10">
        <v>75.75</v>
      </c>
      <c r="G1176" s="12">
        <v>45167</v>
      </c>
      <c r="H1176" s="10">
        <v>33.76</v>
      </c>
      <c r="I1176" s="12">
        <v>45167</v>
      </c>
      <c r="J1176" s="10">
        <v>29.84</v>
      </c>
      <c r="K1176" s="12">
        <v>45167</v>
      </c>
      <c r="L1176" s="10">
        <v>18.84</v>
      </c>
      <c r="M1176" s="12">
        <v>45167</v>
      </c>
      <c r="N1176" s="10">
        <v>19.734999999999999</v>
      </c>
      <c r="O1176" s="12">
        <v>45167</v>
      </c>
      <c r="P1176" s="10">
        <v>15.92</v>
      </c>
      <c r="Q1176" s="12">
        <v>45167</v>
      </c>
      <c r="R1176" s="10">
        <v>25.47</v>
      </c>
      <c r="S1176" s="12">
        <v>45167</v>
      </c>
      <c r="T1176" s="10">
        <v>10</v>
      </c>
      <c r="U1176" s="109">
        <v>45169</v>
      </c>
      <c r="V1176" s="10">
        <v>11.98</v>
      </c>
      <c r="Y1176" s="3"/>
    </row>
    <row r="1177" spans="1:25">
      <c r="A1177" s="12">
        <v>45168</v>
      </c>
      <c r="B1177" s="10">
        <v>26.94</v>
      </c>
      <c r="C1177" s="12">
        <v>45168</v>
      </c>
      <c r="D1177" s="10">
        <v>30.72</v>
      </c>
      <c r="E1177" s="12">
        <v>45168</v>
      </c>
      <c r="F1177" s="10">
        <v>75.88</v>
      </c>
      <c r="G1177" s="12">
        <v>45168</v>
      </c>
      <c r="H1177" s="10">
        <v>33.65</v>
      </c>
      <c r="I1177" s="12">
        <v>45168</v>
      </c>
      <c r="J1177" s="10">
        <v>29.66</v>
      </c>
      <c r="K1177" s="12">
        <v>45168</v>
      </c>
      <c r="L1177" s="10">
        <v>18.850000000000001</v>
      </c>
      <c r="M1177" s="12">
        <v>45168</v>
      </c>
      <c r="N1177" s="10">
        <v>19.72</v>
      </c>
      <c r="O1177" s="12">
        <v>45168</v>
      </c>
      <c r="P1177" s="10">
        <v>15.91</v>
      </c>
      <c r="Q1177" s="12">
        <v>45168</v>
      </c>
      <c r="R1177" s="10">
        <v>25.48</v>
      </c>
      <c r="S1177" s="12">
        <v>45168</v>
      </c>
      <c r="T1177" s="10">
        <v>10.01</v>
      </c>
      <c r="U1177" s="109">
        <v>45170</v>
      </c>
      <c r="V1177" s="10">
        <v>12.15</v>
      </c>
      <c r="Y1177" s="3"/>
    </row>
    <row r="1178" spans="1:25">
      <c r="A1178" s="12">
        <v>45169</v>
      </c>
      <c r="B1178" s="10">
        <v>27.02</v>
      </c>
      <c r="C1178" s="12">
        <v>45169</v>
      </c>
      <c r="D1178" s="10">
        <v>30.69</v>
      </c>
      <c r="E1178" s="12">
        <v>45169</v>
      </c>
      <c r="F1178" s="10">
        <v>75.64</v>
      </c>
      <c r="G1178" s="12">
        <v>45169</v>
      </c>
      <c r="H1178" s="10">
        <v>33.46</v>
      </c>
      <c r="I1178" s="12">
        <v>45169</v>
      </c>
      <c r="J1178" s="10">
        <v>29.2</v>
      </c>
      <c r="K1178" s="12">
        <v>45169</v>
      </c>
      <c r="L1178" s="10">
        <v>18.88</v>
      </c>
      <c r="M1178" s="12">
        <v>45169</v>
      </c>
      <c r="N1178" s="10">
        <v>19.78</v>
      </c>
      <c r="O1178" s="12">
        <v>45169</v>
      </c>
      <c r="P1178" s="10">
        <v>16</v>
      </c>
      <c r="Q1178" s="12">
        <v>45169</v>
      </c>
      <c r="R1178" s="10">
        <v>25.52</v>
      </c>
      <c r="S1178" s="12">
        <v>45169</v>
      </c>
      <c r="T1178" s="10">
        <v>10.02</v>
      </c>
      <c r="U1178" s="109">
        <v>45174</v>
      </c>
      <c r="V1178" s="10">
        <v>12.14</v>
      </c>
      <c r="Y1178" s="3"/>
    </row>
    <row r="1179" spans="1:25">
      <c r="A1179" s="12">
        <v>45170</v>
      </c>
      <c r="B1179" s="10">
        <v>27.05</v>
      </c>
      <c r="C1179" s="12">
        <v>45170</v>
      </c>
      <c r="D1179" s="10">
        <v>31.071100000000001</v>
      </c>
      <c r="E1179" s="12">
        <v>45170</v>
      </c>
      <c r="F1179" s="10">
        <v>76.290000000000006</v>
      </c>
      <c r="G1179" s="12">
        <v>45170</v>
      </c>
      <c r="H1179" s="10">
        <v>33.69</v>
      </c>
      <c r="I1179" s="12">
        <v>45170</v>
      </c>
      <c r="J1179" s="10">
        <v>29.82</v>
      </c>
      <c r="K1179" s="12">
        <v>45170</v>
      </c>
      <c r="L1179" s="10">
        <v>18.91</v>
      </c>
      <c r="M1179" s="12">
        <v>45170</v>
      </c>
      <c r="N1179" s="10">
        <v>19.600000000000001</v>
      </c>
      <c r="O1179" s="12">
        <v>45170</v>
      </c>
      <c r="P1179" s="10">
        <v>16.03</v>
      </c>
      <c r="Q1179" s="12">
        <v>45170</v>
      </c>
      <c r="R1179" s="10">
        <v>25.55</v>
      </c>
      <c r="S1179" s="12">
        <v>45170</v>
      </c>
      <c r="T1179" s="10">
        <v>10.02</v>
      </c>
      <c r="U1179" s="109">
        <v>45175</v>
      </c>
      <c r="V1179" s="10">
        <v>12.07</v>
      </c>
      <c r="Y1179" s="3"/>
    </row>
    <row r="1180" spans="1:25">
      <c r="A1180" s="12">
        <v>45174</v>
      </c>
      <c r="B1180" s="10">
        <v>26.79</v>
      </c>
      <c r="C1180" s="12">
        <v>45174</v>
      </c>
      <c r="D1180" s="10">
        <v>30.86</v>
      </c>
      <c r="E1180" s="12">
        <v>45174</v>
      </c>
      <c r="F1180" s="10">
        <v>76.180000000000007</v>
      </c>
      <c r="G1180" s="12">
        <v>45174</v>
      </c>
      <c r="H1180" s="10">
        <v>33.53</v>
      </c>
      <c r="I1180" s="12">
        <v>45174</v>
      </c>
      <c r="J1180" s="10">
        <v>29.65</v>
      </c>
      <c r="K1180" s="12">
        <v>45174</v>
      </c>
      <c r="L1180" s="10">
        <v>18.75</v>
      </c>
      <c r="M1180" s="12">
        <v>45174</v>
      </c>
      <c r="N1180" s="10">
        <v>19.48</v>
      </c>
      <c r="O1180" s="12">
        <v>45174</v>
      </c>
      <c r="P1180" s="10">
        <v>15.94</v>
      </c>
      <c r="Q1180" s="12">
        <v>45174</v>
      </c>
      <c r="R1180" s="10">
        <v>25.5</v>
      </c>
      <c r="S1180" s="12">
        <v>45174</v>
      </c>
      <c r="T1180" s="10">
        <v>9.93</v>
      </c>
      <c r="U1180" s="109">
        <v>45176</v>
      </c>
      <c r="V1180" s="10">
        <v>12</v>
      </c>
      <c r="Y1180" s="3"/>
    </row>
    <row r="1181" spans="1:25">
      <c r="A1181" s="12">
        <v>45175</v>
      </c>
      <c r="B1181" s="10">
        <v>26.82</v>
      </c>
      <c r="C1181" s="12">
        <v>45175</v>
      </c>
      <c r="D1181" s="10">
        <v>30.56</v>
      </c>
      <c r="E1181" s="12">
        <v>45175</v>
      </c>
      <c r="F1181" s="10">
        <v>75.63</v>
      </c>
      <c r="G1181" s="12">
        <v>45175</v>
      </c>
      <c r="H1181" s="10">
        <v>33.44</v>
      </c>
      <c r="I1181" s="12">
        <v>45175</v>
      </c>
      <c r="J1181" s="10">
        <v>29.49</v>
      </c>
      <c r="K1181" s="12">
        <v>45175</v>
      </c>
      <c r="L1181" s="10">
        <v>18.73</v>
      </c>
      <c r="M1181" s="12">
        <v>45175</v>
      </c>
      <c r="N1181" s="10">
        <v>19.45</v>
      </c>
      <c r="O1181" s="12">
        <v>45175</v>
      </c>
      <c r="P1181" s="10">
        <v>15.85</v>
      </c>
      <c r="Q1181" s="12">
        <v>45175</v>
      </c>
      <c r="R1181" s="10">
        <v>25.45</v>
      </c>
      <c r="S1181" s="12">
        <v>45175</v>
      </c>
      <c r="T1181" s="10">
        <v>9.93</v>
      </c>
      <c r="U1181" s="109">
        <v>45177</v>
      </c>
      <c r="V1181" s="10">
        <v>11.97</v>
      </c>
      <c r="Y1181" s="3"/>
    </row>
    <row r="1182" spans="1:25">
      <c r="A1182" s="12">
        <v>45176</v>
      </c>
      <c r="B1182" s="10">
        <v>26.89</v>
      </c>
      <c r="C1182" s="12">
        <v>45176</v>
      </c>
      <c r="D1182" s="10">
        <v>30.45</v>
      </c>
      <c r="E1182" s="12">
        <v>45176</v>
      </c>
      <c r="F1182" s="10">
        <v>75.7</v>
      </c>
      <c r="G1182" s="12">
        <v>45176</v>
      </c>
      <c r="H1182" s="10">
        <v>33.4</v>
      </c>
      <c r="I1182" s="12">
        <v>45176</v>
      </c>
      <c r="J1182" s="10">
        <v>29.19</v>
      </c>
      <c r="K1182" s="12">
        <v>45176</v>
      </c>
      <c r="L1182" s="10">
        <v>18.75</v>
      </c>
      <c r="M1182" s="12">
        <v>45176</v>
      </c>
      <c r="N1182" s="10">
        <v>19.53</v>
      </c>
      <c r="O1182" s="12">
        <v>45176</v>
      </c>
      <c r="P1182" s="10">
        <v>15.9</v>
      </c>
      <c r="Q1182" s="12">
        <v>45176</v>
      </c>
      <c r="R1182" s="10">
        <v>25.51</v>
      </c>
      <c r="S1182" s="12">
        <v>45176</v>
      </c>
      <c r="T1182" s="10">
        <v>9.9600000000000009</v>
      </c>
      <c r="U1182" s="109">
        <v>45180</v>
      </c>
      <c r="V1182" s="10">
        <v>12.01</v>
      </c>
      <c r="Y1182" s="3"/>
    </row>
    <row r="1183" spans="1:25">
      <c r="A1183" s="12">
        <v>45177</v>
      </c>
      <c r="B1183" s="10">
        <v>26.87</v>
      </c>
      <c r="C1183" s="12">
        <v>45177</v>
      </c>
      <c r="D1183" s="10">
        <v>30.36</v>
      </c>
      <c r="E1183" s="12">
        <v>45177</v>
      </c>
      <c r="F1183" s="10">
        <v>75.569999999999993</v>
      </c>
      <c r="G1183" s="12">
        <v>45177</v>
      </c>
      <c r="H1183" s="10">
        <v>33.270000000000003</v>
      </c>
      <c r="I1183" s="12">
        <v>45177</v>
      </c>
      <c r="J1183" s="10">
        <v>29.15</v>
      </c>
      <c r="K1183" s="12">
        <v>45177</v>
      </c>
      <c r="L1183" s="10">
        <v>18.78</v>
      </c>
      <c r="M1183" s="12">
        <v>45177</v>
      </c>
      <c r="N1183" s="10">
        <v>19.559999999999999</v>
      </c>
      <c r="O1183" s="12">
        <v>45177</v>
      </c>
      <c r="P1183" s="10">
        <v>15.94</v>
      </c>
      <c r="Q1183" s="12">
        <v>45177</v>
      </c>
      <c r="R1183" s="10">
        <v>25.48</v>
      </c>
      <c r="S1183" s="12">
        <v>45177</v>
      </c>
      <c r="T1183" s="10">
        <v>9.9499999999999993</v>
      </c>
      <c r="U1183" s="109">
        <v>45181</v>
      </c>
      <c r="V1183" s="10">
        <v>11.95</v>
      </c>
      <c r="Y1183" s="3"/>
    </row>
    <row r="1184" spans="1:25">
      <c r="A1184" s="12">
        <v>45180</v>
      </c>
      <c r="B1184" s="10">
        <v>26.82</v>
      </c>
      <c r="C1184" s="12">
        <v>45180</v>
      </c>
      <c r="D1184" s="10">
        <v>30.54</v>
      </c>
      <c r="E1184" s="12">
        <v>45180</v>
      </c>
      <c r="F1184" s="10">
        <v>75.7</v>
      </c>
      <c r="G1184" s="12">
        <v>45180</v>
      </c>
      <c r="H1184" s="10">
        <v>33.43</v>
      </c>
      <c r="I1184" s="12">
        <v>45180</v>
      </c>
      <c r="J1184" s="10">
        <v>29.44</v>
      </c>
      <c r="K1184" s="12">
        <v>45180</v>
      </c>
      <c r="L1184" s="10">
        <v>18.73</v>
      </c>
      <c r="M1184" s="12">
        <v>45180</v>
      </c>
      <c r="N1184" s="10">
        <v>19.510000000000002</v>
      </c>
      <c r="O1184" s="12">
        <v>45180</v>
      </c>
      <c r="P1184" s="10">
        <v>15.93</v>
      </c>
      <c r="Q1184" s="12">
        <v>45180</v>
      </c>
      <c r="R1184" s="10">
        <v>25.49</v>
      </c>
      <c r="S1184" s="12">
        <v>45180</v>
      </c>
      <c r="T1184" s="10">
        <v>9.93</v>
      </c>
      <c r="U1184" s="109">
        <v>45182</v>
      </c>
      <c r="V1184" s="10">
        <v>11.95</v>
      </c>
      <c r="Y1184" s="3"/>
    </row>
    <row r="1185" spans="1:25">
      <c r="A1185" s="12">
        <v>45181</v>
      </c>
      <c r="B1185" s="10">
        <v>26.83</v>
      </c>
      <c r="C1185" s="12">
        <v>45181</v>
      </c>
      <c r="D1185" s="10">
        <v>30.6</v>
      </c>
      <c r="E1185" s="12">
        <v>45181</v>
      </c>
      <c r="F1185" s="10">
        <v>75.150000000000006</v>
      </c>
      <c r="G1185" s="12">
        <v>45181</v>
      </c>
      <c r="H1185" s="10">
        <v>33.26</v>
      </c>
      <c r="I1185" s="12">
        <v>45181</v>
      </c>
      <c r="J1185" s="10">
        <v>29.33</v>
      </c>
      <c r="K1185" s="12">
        <v>45181</v>
      </c>
      <c r="L1185" s="10">
        <v>18.739999999999998</v>
      </c>
      <c r="M1185" s="12">
        <v>45181</v>
      </c>
      <c r="N1185" s="10">
        <v>19.5</v>
      </c>
      <c r="O1185" s="12">
        <v>45181</v>
      </c>
      <c r="P1185" s="10">
        <v>15.91</v>
      </c>
      <c r="Q1185" s="12">
        <v>45181</v>
      </c>
      <c r="R1185" s="10">
        <v>25.5</v>
      </c>
      <c r="S1185" s="12">
        <v>45181</v>
      </c>
      <c r="T1185" s="10">
        <v>9.94</v>
      </c>
      <c r="U1185" s="109">
        <v>45183</v>
      </c>
      <c r="V1185" s="10">
        <v>11.98</v>
      </c>
      <c r="Y1185" s="3"/>
    </row>
    <row r="1186" spans="1:25">
      <c r="A1186" s="12">
        <v>45182</v>
      </c>
      <c r="B1186" s="10">
        <v>26.78</v>
      </c>
      <c r="C1186" s="12">
        <v>45182</v>
      </c>
      <c r="D1186" s="10">
        <v>30.73</v>
      </c>
      <c r="E1186" s="12">
        <v>45182</v>
      </c>
      <c r="F1186" s="10">
        <v>75.25</v>
      </c>
      <c r="G1186" s="12">
        <v>45182</v>
      </c>
      <c r="H1186" s="10">
        <v>33.14</v>
      </c>
      <c r="I1186" s="12">
        <v>45182</v>
      </c>
      <c r="J1186" s="10">
        <v>29.26</v>
      </c>
      <c r="K1186" s="12">
        <v>45182</v>
      </c>
      <c r="L1186" s="10">
        <v>18.77</v>
      </c>
      <c r="M1186" s="12">
        <v>45182</v>
      </c>
      <c r="N1186" s="10">
        <v>19.54</v>
      </c>
      <c r="O1186" s="12">
        <v>45182</v>
      </c>
      <c r="P1186" s="10">
        <v>16.03</v>
      </c>
      <c r="Q1186" s="12">
        <v>45182</v>
      </c>
      <c r="R1186" s="10">
        <v>25.51</v>
      </c>
      <c r="S1186" s="12">
        <v>45182</v>
      </c>
      <c r="T1186" s="10">
        <v>9.94</v>
      </c>
      <c r="U1186" s="109">
        <v>45184</v>
      </c>
      <c r="V1186" s="10">
        <v>11.94</v>
      </c>
      <c r="Y1186" s="3"/>
    </row>
    <row r="1187" spans="1:25">
      <c r="A1187" s="12">
        <v>45183</v>
      </c>
      <c r="B1187" s="10">
        <v>26.83</v>
      </c>
      <c r="C1187" s="12">
        <v>45183</v>
      </c>
      <c r="D1187" s="10">
        <v>31.2</v>
      </c>
      <c r="E1187" s="12">
        <v>45183</v>
      </c>
      <c r="F1187" s="10">
        <v>75.680000000000007</v>
      </c>
      <c r="G1187" s="12">
        <v>45183</v>
      </c>
      <c r="H1187" s="10">
        <v>33.479999999999997</v>
      </c>
      <c r="I1187" s="12">
        <v>45183</v>
      </c>
      <c r="J1187" s="10">
        <v>29.37</v>
      </c>
      <c r="K1187" s="12">
        <v>45183</v>
      </c>
      <c r="L1187" s="10">
        <v>18.77</v>
      </c>
      <c r="M1187" s="12">
        <v>45183</v>
      </c>
      <c r="N1187" s="10">
        <v>19.52</v>
      </c>
      <c r="O1187" s="12">
        <v>45183</v>
      </c>
      <c r="P1187" s="10">
        <v>16.03</v>
      </c>
      <c r="Q1187" s="12">
        <v>45183</v>
      </c>
      <c r="R1187" s="10">
        <v>25.53</v>
      </c>
      <c r="S1187" s="12">
        <v>45183</v>
      </c>
      <c r="T1187" s="10">
        <v>9.94</v>
      </c>
      <c r="U1187" s="109">
        <v>45187</v>
      </c>
      <c r="V1187" s="10">
        <v>11.88</v>
      </c>
      <c r="Y1187" s="3"/>
    </row>
    <row r="1188" spans="1:25">
      <c r="A1188" s="12">
        <v>45184</v>
      </c>
      <c r="B1188" s="10">
        <v>26.72</v>
      </c>
      <c r="C1188" s="12">
        <v>45184</v>
      </c>
      <c r="D1188" s="10">
        <v>31.290600000000001</v>
      </c>
      <c r="E1188" s="12">
        <v>45184</v>
      </c>
      <c r="F1188" s="10">
        <v>74.790000000000006</v>
      </c>
      <c r="G1188" s="12">
        <v>45184</v>
      </c>
      <c r="H1188" s="10">
        <v>33.380000000000003</v>
      </c>
      <c r="I1188" s="12">
        <v>45184</v>
      </c>
      <c r="J1188" s="10">
        <v>29.3</v>
      </c>
      <c r="K1188" s="12">
        <v>45184</v>
      </c>
      <c r="L1188" s="10">
        <v>18.72</v>
      </c>
      <c r="M1188" s="12">
        <v>45184</v>
      </c>
      <c r="N1188" s="10">
        <v>19.48</v>
      </c>
      <c r="O1188" s="12">
        <v>45184</v>
      </c>
      <c r="P1188" s="10">
        <v>15.99</v>
      </c>
      <c r="Q1188" s="12">
        <v>45184</v>
      </c>
      <c r="R1188" s="10">
        <v>25.48</v>
      </c>
      <c r="S1188" s="12">
        <v>45184</v>
      </c>
      <c r="T1188" s="10">
        <v>9.91</v>
      </c>
      <c r="U1188" s="109">
        <v>45188</v>
      </c>
      <c r="V1188" s="10">
        <v>11.79</v>
      </c>
      <c r="Y1188" s="3"/>
    </row>
    <row r="1189" spans="1:25">
      <c r="A1189" s="12">
        <v>45187</v>
      </c>
      <c r="B1189" s="10">
        <v>26.73</v>
      </c>
      <c r="C1189" s="12">
        <v>45187</v>
      </c>
      <c r="D1189" s="10">
        <v>31.06</v>
      </c>
      <c r="E1189" s="12">
        <v>45187</v>
      </c>
      <c r="F1189" s="10">
        <v>74.67</v>
      </c>
      <c r="G1189" s="12">
        <v>45187</v>
      </c>
      <c r="H1189" s="10">
        <v>33.18</v>
      </c>
      <c r="I1189" s="12">
        <v>45187</v>
      </c>
      <c r="J1189" s="10">
        <v>29.16</v>
      </c>
      <c r="K1189" s="12">
        <v>45187</v>
      </c>
      <c r="L1189" s="10">
        <v>18.72</v>
      </c>
      <c r="M1189" s="12">
        <v>45187</v>
      </c>
      <c r="N1189" s="10">
        <v>19.510000000000002</v>
      </c>
      <c r="O1189" s="12">
        <v>45187</v>
      </c>
      <c r="P1189" s="10">
        <v>15.92</v>
      </c>
      <c r="Q1189" s="12">
        <v>45187</v>
      </c>
      <c r="R1189" s="10">
        <v>25.46</v>
      </c>
      <c r="S1189" s="12">
        <v>45187</v>
      </c>
      <c r="T1189" s="10">
        <v>9.9</v>
      </c>
      <c r="U1189" s="109">
        <v>45189</v>
      </c>
      <c r="V1189" s="10">
        <v>11.73</v>
      </c>
      <c r="Y1189" s="3"/>
    </row>
    <row r="1190" spans="1:25">
      <c r="A1190" s="12">
        <v>45188</v>
      </c>
      <c r="B1190" s="10">
        <v>26.53</v>
      </c>
      <c r="C1190" s="12">
        <v>45188</v>
      </c>
      <c r="D1190" s="10">
        <v>30.66</v>
      </c>
      <c r="E1190" s="12">
        <v>45188</v>
      </c>
      <c r="F1190" s="10">
        <v>74.22</v>
      </c>
      <c r="G1190" s="12">
        <v>45188</v>
      </c>
      <c r="H1190" s="10">
        <v>33.115000000000002</v>
      </c>
      <c r="I1190" s="12">
        <v>45188</v>
      </c>
      <c r="J1190" s="10">
        <v>28.88</v>
      </c>
      <c r="K1190" s="12">
        <v>45188</v>
      </c>
      <c r="L1190" s="10">
        <v>18.59</v>
      </c>
      <c r="M1190" s="12">
        <v>45188</v>
      </c>
      <c r="N1190" s="10">
        <v>19.45</v>
      </c>
      <c r="O1190" s="12">
        <v>45188</v>
      </c>
      <c r="P1190" s="10">
        <v>15.73</v>
      </c>
      <c r="Q1190" s="12">
        <v>45188</v>
      </c>
      <c r="R1190" s="10">
        <v>25.37</v>
      </c>
      <c r="S1190" s="12">
        <v>45188</v>
      </c>
      <c r="T1190" s="10">
        <v>9.84</v>
      </c>
      <c r="U1190" s="109">
        <v>45190</v>
      </c>
      <c r="V1190" s="10">
        <v>11.55</v>
      </c>
      <c r="Y1190" s="3"/>
    </row>
    <row r="1191" spans="1:25">
      <c r="A1191" s="12">
        <v>45189</v>
      </c>
      <c r="B1191" s="10">
        <v>26.48</v>
      </c>
      <c r="C1191" s="12">
        <v>45189</v>
      </c>
      <c r="D1191" s="10">
        <v>30.67</v>
      </c>
      <c r="E1191" s="12">
        <v>45189</v>
      </c>
      <c r="F1191" s="10">
        <v>73.7</v>
      </c>
      <c r="G1191" s="12">
        <v>45189</v>
      </c>
      <c r="H1191" s="10">
        <v>33.1</v>
      </c>
      <c r="I1191" s="12">
        <v>45189</v>
      </c>
      <c r="J1191" s="10">
        <v>28.92</v>
      </c>
      <c r="K1191" s="12">
        <v>45189</v>
      </c>
      <c r="L1191" s="10">
        <v>18.559999999999999</v>
      </c>
      <c r="M1191" s="12">
        <v>45189</v>
      </c>
      <c r="N1191" s="10">
        <v>19.510000000000002</v>
      </c>
      <c r="O1191" s="12">
        <v>45189</v>
      </c>
      <c r="P1191" s="10">
        <v>15.76</v>
      </c>
      <c r="Q1191" s="12">
        <v>45189</v>
      </c>
      <c r="R1191" s="10">
        <v>25.37</v>
      </c>
      <c r="S1191" s="12">
        <v>45189</v>
      </c>
      <c r="T1191" s="10">
        <v>9.83</v>
      </c>
      <c r="U1191" s="109">
        <v>45191</v>
      </c>
      <c r="V1191" s="10">
        <v>11.67</v>
      </c>
      <c r="Y1191" s="3"/>
    </row>
    <row r="1192" spans="1:25">
      <c r="A1192" s="12">
        <v>45190</v>
      </c>
      <c r="B1192" s="10">
        <v>26.37</v>
      </c>
      <c r="C1192" s="12">
        <v>45190</v>
      </c>
      <c r="D1192" s="10">
        <v>29.99</v>
      </c>
      <c r="E1192" s="12">
        <v>45190</v>
      </c>
      <c r="F1192" s="10">
        <v>72.569999999999993</v>
      </c>
      <c r="G1192" s="12">
        <v>45190</v>
      </c>
      <c r="H1192" s="10">
        <v>32.61</v>
      </c>
      <c r="I1192" s="12">
        <v>45190</v>
      </c>
      <c r="J1192" s="10">
        <v>28.37</v>
      </c>
      <c r="K1192" s="12">
        <v>45190</v>
      </c>
      <c r="L1192" s="10">
        <v>18.510000000000002</v>
      </c>
      <c r="M1192" s="12">
        <v>45190</v>
      </c>
      <c r="N1192" s="10">
        <v>19.27</v>
      </c>
      <c r="O1192" s="12">
        <v>45190</v>
      </c>
      <c r="P1192" s="10">
        <v>15.66</v>
      </c>
      <c r="Q1192" s="12">
        <v>45190</v>
      </c>
      <c r="R1192" s="10">
        <v>25.35</v>
      </c>
      <c r="S1192" s="12">
        <v>45190</v>
      </c>
      <c r="T1192" s="10">
        <v>9.7799999999999994</v>
      </c>
      <c r="U1192" s="109">
        <v>45194</v>
      </c>
      <c r="V1192" s="10">
        <v>11.61</v>
      </c>
      <c r="Y1192" s="3"/>
    </row>
    <row r="1193" spans="1:25">
      <c r="A1193" s="12">
        <v>45191</v>
      </c>
      <c r="B1193" s="10">
        <v>26.45</v>
      </c>
      <c r="C1193" s="12">
        <v>45191</v>
      </c>
      <c r="D1193" s="10">
        <v>29.97</v>
      </c>
      <c r="E1193" s="12">
        <v>45191</v>
      </c>
      <c r="F1193" s="10">
        <v>72.36</v>
      </c>
      <c r="G1193" s="12">
        <v>45191</v>
      </c>
      <c r="H1193" s="10">
        <v>32.64</v>
      </c>
      <c r="I1193" s="12">
        <v>45191</v>
      </c>
      <c r="J1193" s="10">
        <v>28.7</v>
      </c>
      <c r="K1193" s="12">
        <v>45191</v>
      </c>
      <c r="L1193" s="10">
        <v>18.54</v>
      </c>
      <c r="M1193" s="12">
        <v>45191</v>
      </c>
      <c r="N1193" s="10">
        <v>19.39</v>
      </c>
      <c r="O1193" s="12">
        <v>45191</v>
      </c>
      <c r="P1193" s="10">
        <v>15.68</v>
      </c>
      <c r="Q1193" s="12">
        <v>45191</v>
      </c>
      <c r="R1193" s="10">
        <v>25.38</v>
      </c>
      <c r="S1193" s="12">
        <v>45191</v>
      </c>
      <c r="T1193" s="10">
        <v>9.8000000000000007</v>
      </c>
      <c r="U1193" s="109">
        <v>45195</v>
      </c>
      <c r="V1193" s="10">
        <v>11.49</v>
      </c>
      <c r="Y1193" s="3"/>
    </row>
    <row r="1194" spans="1:25">
      <c r="A1194" s="12">
        <v>45194</v>
      </c>
      <c r="B1194" s="10">
        <v>26.22</v>
      </c>
      <c r="C1194" s="12">
        <v>45194</v>
      </c>
      <c r="D1194" s="10">
        <v>30.02</v>
      </c>
      <c r="E1194" s="12">
        <v>45194</v>
      </c>
      <c r="F1194" s="10">
        <v>72.56</v>
      </c>
      <c r="G1194" s="12">
        <v>45194</v>
      </c>
      <c r="H1194" s="10">
        <v>32.42</v>
      </c>
      <c r="I1194" s="12">
        <v>45194</v>
      </c>
      <c r="J1194" s="10">
        <v>28.54</v>
      </c>
      <c r="K1194" s="12">
        <v>45194</v>
      </c>
      <c r="L1194" s="10">
        <v>18.41</v>
      </c>
      <c r="M1194" s="12">
        <v>45194</v>
      </c>
      <c r="N1194" s="10">
        <v>19.14</v>
      </c>
      <c r="O1194" s="12">
        <v>45194</v>
      </c>
      <c r="P1194" s="10">
        <v>15.6</v>
      </c>
      <c r="Q1194" s="12">
        <v>45194</v>
      </c>
      <c r="R1194" s="10">
        <v>25.28</v>
      </c>
      <c r="S1194" s="12">
        <v>45194</v>
      </c>
      <c r="T1194" s="10">
        <v>9.73</v>
      </c>
      <c r="U1194" s="109">
        <v>45196</v>
      </c>
      <c r="V1194" s="10">
        <v>11.52</v>
      </c>
      <c r="Y1194" s="3"/>
    </row>
    <row r="1195" spans="1:25">
      <c r="A1195" s="12">
        <v>45195</v>
      </c>
      <c r="B1195" s="10">
        <v>26.19</v>
      </c>
      <c r="C1195" s="12">
        <v>45195</v>
      </c>
      <c r="D1195" s="10">
        <v>29.68</v>
      </c>
      <c r="E1195" s="12">
        <v>45195</v>
      </c>
      <c r="F1195" s="10">
        <v>71.77</v>
      </c>
      <c r="G1195" s="12">
        <v>45195</v>
      </c>
      <c r="H1195" s="10">
        <v>32.159999999999997</v>
      </c>
      <c r="I1195" s="12">
        <v>45195</v>
      </c>
      <c r="J1195" s="10">
        <v>28.23</v>
      </c>
      <c r="K1195" s="12">
        <v>45195</v>
      </c>
      <c r="L1195" s="10">
        <v>18.38</v>
      </c>
      <c r="M1195" s="12">
        <v>45195</v>
      </c>
      <c r="N1195" s="10">
        <v>19.07</v>
      </c>
      <c r="O1195" s="12">
        <v>45195</v>
      </c>
      <c r="P1195" s="10">
        <v>15.61</v>
      </c>
      <c r="Q1195" s="12">
        <v>45195</v>
      </c>
      <c r="R1195" s="10">
        <v>25.3</v>
      </c>
      <c r="S1195" s="12">
        <v>45195</v>
      </c>
      <c r="T1195" s="10">
        <v>9.73</v>
      </c>
      <c r="U1195" s="109">
        <v>45197</v>
      </c>
      <c r="V1195" s="10">
        <v>11.52</v>
      </c>
      <c r="Y1195" s="3"/>
    </row>
    <row r="1196" spans="1:25">
      <c r="A1196" s="12">
        <v>45196</v>
      </c>
      <c r="B1196" s="10">
        <v>26.11</v>
      </c>
      <c r="C1196" s="12">
        <v>45196</v>
      </c>
      <c r="D1196" s="10">
        <v>29.493500000000001</v>
      </c>
      <c r="E1196" s="12">
        <v>45196</v>
      </c>
      <c r="F1196" s="10">
        <v>71.7</v>
      </c>
      <c r="G1196" s="12">
        <v>45196</v>
      </c>
      <c r="H1196" s="10">
        <v>32.08</v>
      </c>
      <c r="I1196" s="12">
        <v>45196</v>
      </c>
      <c r="J1196" s="10">
        <v>28.24</v>
      </c>
      <c r="K1196" s="12">
        <v>45196</v>
      </c>
      <c r="L1196" s="10">
        <v>18.350000000000001</v>
      </c>
      <c r="M1196" s="12">
        <v>45196</v>
      </c>
      <c r="N1196" s="10">
        <v>18.989999999999998</v>
      </c>
      <c r="O1196" s="12">
        <v>45196</v>
      </c>
      <c r="P1196" s="10">
        <v>15.51</v>
      </c>
      <c r="Q1196" s="12">
        <v>45196</v>
      </c>
      <c r="R1196" s="10">
        <v>25.28</v>
      </c>
      <c r="S1196" s="12">
        <v>45196</v>
      </c>
      <c r="T1196" s="10">
        <v>9.69</v>
      </c>
      <c r="U1196" s="109">
        <v>45198</v>
      </c>
      <c r="V1196" s="10">
        <v>11.63</v>
      </c>
      <c r="Y1196" s="3"/>
    </row>
    <row r="1197" spans="1:25">
      <c r="A1197" s="12">
        <v>45197</v>
      </c>
      <c r="B1197" s="10">
        <v>26.16</v>
      </c>
      <c r="C1197" s="12">
        <v>45197</v>
      </c>
      <c r="D1197" s="10">
        <v>29.76</v>
      </c>
      <c r="E1197" s="12">
        <v>45197</v>
      </c>
      <c r="F1197" s="10">
        <v>72.040000000000006</v>
      </c>
      <c r="G1197" s="12">
        <v>45197</v>
      </c>
      <c r="H1197" s="10">
        <v>32.26</v>
      </c>
      <c r="I1197" s="12">
        <v>45197</v>
      </c>
      <c r="J1197" s="10">
        <v>28.32</v>
      </c>
      <c r="K1197" s="12">
        <v>45197</v>
      </c>
      <c r="L1197" s="10">
        <v>18.399999999999999</v>
      </c>
      <c r="M1197" s="12">
        <v>45197</v>
      </c>
      <c r="N1197" s="10">
        <v>19.03</v>
      </c>
      <c r="O1197" s="12">
        <v>45197</v>
      </c>
      <c r="P1197" s="10">
        <v>15.58</v>
      </c>
      <c r="Q1197" s="12">
        <v>45197</v>
      </c>
      <c r="R1197" s="10">
        <v>25.3</v>
      </c>
      <c r="S1197" s="12">
        <v>45197</v>
      </c>
      <c r="T1197" s="10">
        <v>9.6999999999999993</v>
      </c>
      <c r="U1197" s="109">
        <v>45201</v>
      </c>
      <c r="V1197" s="10">
        <v>11.68</v>
      </c>
      <c r="Y1197" s="3"/>
    </row>
    <row r="1198" spans="1:25">
      <c r="A1198" s="12">
        <v>45198</v>
      </c>
      <c r="B1198" s="10">
        <v>26.27</v>
      </c>
      <c r="C1198" s="12">
        <v>45198</v>
      </c>
      <c r="D1198" s="10">
        <v>29.7</v>
      </c>
      <c r="E1198" s="12">
        <v>45198</v>
      </c>
      <c r="F1198" s="10">
        <v>72.37</v>
      </c>
      <c r="G1198" s="12">
        <v>45198</v>
      </c>
      <c r="H1198" s="10">
        <v>32.44</v>
      </c>
      <c r="I1198" s="12">
        <v>45198</v>
      </c>
      <c r="J1198" s="10">
        <v>28.48</v>
      </c>
      <c r="K1198" s="12">
        <v>45198</v>
      </c>
      <c r="L1198" s="10">
        <v>18.420000000000002</v>
      </c>
      <c r="M1198" s="12">
        <v>45198</v>
      </c>
      <c r="N1198" s="10">
        <v>18.97</v>
      </c>
      <c r="O1198" s="12">
        <v>45198</v>
      </c>
      <c r="P1198" s="10">
        <v>15.67</v>
      </c>
      <c r="Q1198" s="12">
        <v>45198</v>
      </c>
      <c r="R1198" s="10">
        <v>25.35</v>
      </c>
      <c r="S1198" s="12">
        <v>45198</v>
      </c>
      <c r="T1198" s="10">
        <v>9.7100000000000009</v>
      </c>
      <c r="U1198" s="109">
        <v>45202</v>
      </c>
      <c r="V1198" s="10">
        <v>11.55</v>
      </c>
      <c r="Y1198" s="3"/>
    </row>
    <row r="1199" spans="1:25">
      <c r="A1199" s="12">
        <v>45201</v>
      </c>
      <c r="B1199" s="10">
        <v>26.23</v>
      </c>
      <c r="C1199" s="12">
        <v>45201</v>
      </c>
      <c r="D1199" s="10">
        <v>29.17</v>
      </c>
      <c r="E1199" s="12">
        <v>45201</v>
      </c>
      <c r="F1199" s="10">
        <v>72.83</v>
      </c>
      <c r="G1199" s="12">
        <v>45201</v>
      </c>
      <c r="H1199" s="10">
        <v>32.119999999999997</v>
      </c>
      <c r="I1199" s="12">
        <v>45201</v>
      </c>
      <c r="J1199" s="10">
        <v>28.55</v>
      </c>
      <c r="K1199" s="12">
        <v>45201</v>
      </c>
      <c r="L1199" s="10">
        <v>18.39</v>
      </c>
      <c r="M1199" s="12">
        <v>45201</v>
      </c>
      <c r="N1199" s="10">
        <v>18.8</v>
      </c>
      <c r="O1199" s="12">
        <v>45201</v>
      </c>
      <c r="P1199" s="10">
        <v>15.63</v>
      </c>
      <c r="Q1199" s="12">
        <v>45201</v>
      </c>
      <c r="R1199" s="10">
        <v>25.33</v>
      </c>
      <c r="S1199" s="12">
        <v>45201</v>
      </c>
      <c r="T1199" s="10">
        <v>9.7100000000000009</v>
      </c>
      <c r="U1199" s="109">
        <v>45203</v>
      </c>
      <c r="V1199" s="10">
        <v>11.59</v>
      </c>
      <c r="Y1199" s="3"/>
    </row>
    <row r="1200" spans="1:25">
      <c r="A1200" s="12">
        <v>45202</v>
      </c>
      <c r="B1200" s="10">
        <v>25.84</v>
      </c>
      <c r="C1200" s="12">
        <v>45202</v>
      </c>
      <c r="D1200" s="10">
        <v>28.91</v>
      </c>
      <c r="E1200" s="12">
        <v>45202</v>
      </c>
      <c r="F1200" s="10">
        <v>72.040000000000006</v>
      </c>
      <c r="G1200" s="12">
        <v>45202</v>
      </c>
      <c r="H1200" s="10">
        <v>31.81</v>
      </c>
      <c r="I1200" s="12">
        <v>45202</v>
      </c>
      <c r="J1200" s="10">
        <v>28.25</v>
      </c>
      <c r="K1200" s="12">
        <v>45202</v>
      </c>
      <c r="L1200" s="10">
        <v>18.22</v>
      </c>
      <c r="M1200" s="12">
        <v>45202</v>
      </c>
      <c r="N1200" s="10">
        <v>18.579999999999998</v>
      </c>
      <c r="O1200" s="12">
        <v>45202</v>
      </c>
      <c r="P1200" s="10">
        <v>15.31</v>
      </c>
      <c r="Q1200" s="12">
        <v>45202</v>
      </c>
      <c r="R1200" s="10">
        <v>25.24</v>
      </c>
      <c r="S1200" s="12">
        <v>45202</v>
      </c>
      <c r="T1200" s="10">
        <v>9.57</v>
      </c>
      <c r="U1200" s="109">
        <v>45204</v>
      </c>
      <c r="V1200" s="10">
        <v>11.56</v>
      </c>
      <c r="Y1200" s="3"/>
    </row>
    <row r="1201" spans="1:25">
      <c r="A1201" s="12">
        <v>45203</v>
      </c>
      <c r="B1201" s="10">
        <v>26.02</v>
      </c>
      <c r="C1201" s="12">
        <v>45203</v>
      </c>
      <c r="D1201" s="10">
        <v>28.95</v>
      </c>
      <c r="E1201" s="12">
        <v>45203</v>
      </c>
      <c r="F1201" s="10">
        <v>72.77</v>
      </c>
      <c r="G1201" s="12">
        <v>45203</v>
      </c>
      <c r="H1201" s="10">
        <v>31.94</v>
      </c>
      <c r="I1201" s="12">
        <v>45203</v>
      </c>
      <c r="J1201" s="10">
        <v>28.22</v>
      </c>
      <c r="K1201" s="12">
        <v>45203</v>
      </c>
      <c r="L1201" s="10">
        <v>18.309999999999999</v>
      </c>
      <c r="M1201" s="12">
        <v>45203</v>
      </c>
      <c r="N1201" s="10">
        <v>18.739999999999998</v>
      </c>
      <c r="O1201" s="12">
        <v>45203</v>
      </c>
      <c r="P1201" s="10">
        <v>15.37</v>
      </c>
      <c r="Q1201" s="12">
        <v>45203</v>
      </c>
      <c r="R1201" s="10">
        <v>25.29</v>
      </c>
      <c r="S1201" s="12">
        <v>45203</v>
      </c>
      <c r="T1201" s="10">
        <v>9.6300000000000008</v>
      </c>
      <c r="U1201" s="109">
        <v>45205</v>
      </c>
      <c r="V1201" s="10">
        <v>11.65</v>
      </c>
      <c r="Y1201" s="3"/>
    </row>
    <row r="1202" spans="1:25">
      <c r="A1202" s="12">
        <v>45204</v>
      </c>
      <c r="B1202" s="10">
        <v>26.08</v>
      </c>
      <c r="C1202" s="12">
        <v>45204</v>
      </c>
      <c r="D1202" s="10">
        <v>29.12</v>
      </c>
      <c r="E1202" s="12">
        <v>45204</v>
      </c>
      <c r="F1202" s="10">
        <v>72.53</v>
      </c>
      <c r="G1202" s="12">
        <v>45204</v>
      </c>
      <c r="H1202" s="10">
        <v>32.15</v>
      </c>
      <c r="I1202" s="12">
        <v>45204</v>
      </c>
      <c r="J1202" s="10">
        <v>28.29</v>
      </c>
      <c r="K1202" s="12">
        <v>45204</v>
      </c>
      <c r="L1202" s="10">
        <v>18.38</v>
      </c>
      <c r="M1202" s="12">
        <v>45204</v>
      </c>
      <c r="N1202" s="10">
        <v>18.73</v>
      </c>
      <c r="O1202" s="12">
        <v>45204</v>
      </c>
      <c r="P1202" s="10">
        <v>15.4</v>
      </c>
      <c r="Q1202" s="12">
        <v>45204</v>
      </c>
      <c r="R1202" s="10">
        <v>25.35</v>
      </c>
      <c r="S1202" s="12">
        <v>45204</v>
      </c>
      <c r="T1202" s="10">
        <v>9.65</v>
      </c>
      <c r="U1202" s="109">
        <v>45209</v>
      </c>
      <c r="V1202" s="10">
        <v>11.66</v>
      </c>
      <c r="Y1202" s="3"/>
    </row>
    <row r="1203" spans="1:25">
      <c r="A1203" s="12">
        <v>45205</v>
      </c>
      <c r="B1203" s="10">
        <v>26.09</v>
      </c>
      <c r="C1203" s="12">
        <v>45205</v>
      </c>
      <c r="D1203" s="10">
        <v>29.25</v>
      </c>
      <c r="E1203" s="12">
        <v>45205</v>
      </c>
      <c r="F1203" s="10">
        <v>73.16</v>
      </c>
      <c r="G1203" s="12">
        <v>45205</v>
      </c>
      <c r="H1203" s="10">
        <v>32.369999999999997</v>
      </c>
      <c r="I1203" s="12">
        <v>45205</v>
      </c>
      <c r="J1203" s="10">
        <v>28.59</v>
      </c>
      <c r="K1203" s="12">
        <v>45205</v>
      </c>
      <c r="L1203" s="10">
        <v>18.309999999999999</v>
      </c>
      <c r="M1203" s="12">
        <v>45205</v>
      </c>
      <c r="N1203" s="10">
        <v>18.66</v>
      </c>
      <c r="O1203" s="12">
        <v>45205</v>
      </c>
      <c r="P1203" s="10">
        <v>15.4</v>
      </c>
      <c r="Q1203" s="12">
        <v>45205</v>
      </c>
      <c r="R1203" s="10">
        <v>25.31</v>
      </c>
      <c r="S1203" s="12">
        <v>45205</v>
      </c>
      <c r="T1203" s="10">
        <v>9.64</v>
      </c>
      <c r="U1203" s="109">
        <v>45210</v>
      </c>
      <c r="V1203" s="10">
        <v>11.75</v>
      </c>
      <c r="Y1203" s="3"/>
    </row>
    <row r="1204" spans="1:25">
      <c r="A1204" s="12">
        <v>45209</v>
      </c>
      <c r="B1204" s="10">
        <v>26.36</v>
      </c>
      <c r="C1204" s="12">
        <v>45209</v>
      </c>
      <c r="D1204" s="10">
        <v>29.67</v>
      </c>
      <c r="E1204" s="12">
        <v>45209</v>
      </c>
      <c r="F1204" s="10">
        <v>73.56</v>
      </c>
      <c r="G1204" s="12">
        <v>45209</v>
      </c>
      <c r="H1204" s="10">
        <v>32.54</v>
      </c>
      <c r="I1204" s="12">
        <v>45209</v>
      </c>
      <c r="J1204" s="10">
        <v>28.71</v>
      </c>
      <c r="K1204" s="12">
        <v>45209</v>
      </c>
      <c r="L1204" s="10">
        <v>18.47</v>
      </c>
      <c r="M1204" s="12">
        <v>45209</v>
      </c>
      <c r="N1204" s="10">
        <v>18.899999999999999</v>
      </c>
      <c r="O1204" s="12">
        <v>45209</v>
      </c>
      <c r="P1204" s="10">
        <v>15.53</v>
      </c>
      <c r="Q1204" s="12">
        <v>45209</v>
      </c>
      <c r="R1204" s="10">
        <v>25.43</v>
      </c>
      <c r="S1204" s="12">
        <v>45209</v>
      </c>
      <c r="T1204" s="10">
        <v>9.75</v>
      </c>
      <c r="U1204" s="109">
        <v>45211</v>
      </c>
      <c r="V1204" s="10">
        <v>11.76</v>
      </c>
      <c r="Y1204" s="3"/>
    </row>
    <row r="1205" spans="1:25">
      <c r="A1205" s="12">
        <v>45210</v>
      </c>
      <c r="B1205" s="10">
        <v>26.47</v>
      </c>
      <c r="C1205" s="12">
        <v>45210</v>
      </c>
      <c r="D1205" s="10">
        <v>29.93</v>
      </c>
      <c r="E1205" s="12">
        <v>45210</v>
      </c>
      <c r="F1205" s="10">
        <v>73.97</v>
      </c>
      <c r="G1205" s="12">
        <v>45210</v>
      </c>
      <c r="H1205" s="10">
        <v>32.700000000000003</v>
      </c>
      <c r="I1205" s="12">
        <v>45210</v>
      </c>
      <c r="J1205" s="10">
        <v>28.9</v>
      </c>
      <c r="K1205" s="12">
        <v>45210</v>
      </c>
      <c r="L1205" s="10">
        <v>18.55</v>
      </c>
      <c r="M1205" s="12">
        <v>45210</v>
      </c>
      <c r="N1205" s="10">
        <v>19.02</v>
      </c>
      <c r="O1205" s="12">
        <v>45210</v>
      </c>
      <c r="P1205" s="10">
        <v>15.6</v>
      </c>
      <c r="Q1205" s="12">
        <v>45210</v>
      </c>
      <c r="R1205" s="10">
        <v>25.43</v>
      </c>
      <c r="S1205" s="12">
        <v>45210</v>
      </c>
      <c r="T1205" s="10">
        <v>9.7899999999999991</v>
      </c>
      <c r="U1205" s="109">
        <v>45212</v>
      </c>
      <c r="V1205" s="10">
        <v>11.67</v>
      </c>
      <c r="Y1205" s="3"/>
    </row>
    <row r="1206" spans="1:25">
      <c r="A1206" s="12">
        <v>45211</v>
      </c>
      <c r="B1206" s="10">
        <v>26.23</v>
      </c>
      <c r="C1206" s="12">
        <v>45211</v>
      </c>
      <c r="D1206" s="10">
        <v>29.73</v>
      </c>
      <c r="E1206" s="12">
        <v>45211</v>
      </c>
      <c r="F1206" s="10">
        <v>74.03</v>
      </c>
      <c r="G1206" s="12">
        <v>45211</v>
      </c>
      <c r="H1206" s="10">
        <v>32.659999999999997</v>
      </c>
      <c r="I1206" s="12">
        <v>45211</v>
      </c>
      <c r="J1206" s="10">
        <v>28.79</v>
      </c>
      <c r="K1206" s="12">
        <v>45211</v>
      </c>
      <c r="L1206" s="10">
        <v>18.43</v>
      </c>
      <c r="M1206" s="12">
        <v>45211</v>
      </c>
      <c r="N1206" s="10">
        <v>18.829999999999998</v>
      </c>
      <c r="O1206" s="12">
        <v>45211</v>
      </c>
      <c r="P1206" s="10">
        <v>15.42</v>
      </c>
      <c r="Q1206" s="12">
        <v>45211</v>
      </c>
      <c r="R1206" s="10">
        <v>25.36</v>
      </c>
      <c r="S1206" s="12">
        <v>45211</v>
      </c>
      <c r="T1206" s="10">
        <v>9.7100000000000009</v>
      </c>
      <c r="U1206" s="109">
        <v>45215</v>
      </c>
      <c r="V1206" s="10">
        <v>11.66</v>
      </c>
      <c r="Y1206" s="3"/>
    </row>
    <row r="1207" spans="1:25">
      <c r="A1207" s="12">
        <v>45212</v>
      </c>
      <c r="B1207" s="10">
        <v>26.39</v>
      </c>
      <c r="C1207" s="12">
        <v>45212</v>
      </c>
      <c r="D1207" s="10">
        <v>29.649699999999999</v>
      </c>
      <c r="E1207" s="12">
        <v>45212</v>
      </c>
      <c r="F1207" s="10">
        <v>73.45</v>
      </c>
      <c r="G1207" s="12">
        <v>45212</v>
      </c>
      <c r="H1207" s="10">
        <v>32.26</v>
      </c>
      <c r="I1207" s="12">
        <v>45212</v>
      </c>
      <c r="J1207" s="10">
        <v>28.6</v>
      </c>
      <c r="K1207" s="12">
        <v>45212</v>
      </c>
      <c r="L1207" s="10">
        <v>18.47</v>
      </c>
      <c r="M1207" s="12">
        <v>45212</v>
      </c>
      <c r="N1207" s="10">
        <v>18.93</v>
      </c>
      <c r="O1207" s="12">
        <v>45212</v>
      </c>
      <c r="P1207" s="10">
        <v>15.43</v>
      </c>
      <c r="Q1207" s="12">
        <v>45212</v>
      </c>
      <c r="R1207" s="10">
        <v>25.36</v>
      </c>
      <c r="S1207" s="12">
        <v>45212</v>
      </c>
      <c r="T1207" s="10">
        <v>9.76</v>
      </c>
      <c r="U1207" s="109">
        <v>45216</v>
      </c>
      <c r="V1207" s="10">
        <v>11.67</v>
      </c>
      <c r="Y1207" s="3"/>
    </row>
    <row r="1208" spans="1:25">
      <c r="A1208" s="12">
        <v>45215</v>
      </c>
      <c r="B1208" s="10">
        <v>26.27</v>
      </c>
      <c r="C1208" s="12">
        <v>45215</v>
      </c>
      <c r="D1208" s="10">
        <v>29.91</v>
      </c>
      <c r="E1208" s="12">
        <v>45215</v>
      </c>
      <c r="F1208" s="10">
        <v>73.95</v>
      </c>
      <c r="G1208" s="12">
        <v>45215</v>
      </c>
      <c r="H1208" s="10">
        <v>32.380000000000003</v>
      </c>
      <c r="I1208" s="12">
        <v>45215</v>
      </c>
      <c r="J1208" s="10">
        <v>28.71</v>
      </c>
      <c r="K1208" s="12">
        <v>45215</v>
      </c>
      <c r="L1208" s="10">
        <v>18.45</v>
      </c>
      <c r="M1208" s="12">
        <v>45215</v>
      </c>
      <c r="N1208" s="10">
        <v>18.8</v>
      </c>
      <c r="O1208" s="12">
        <v>45215</v>
      </c>
      <c r="P1208" s="10">
        <v>15.5</v>
      </c>
      <c r="Q1208" s="12">
        <v>45215</v>
      </c>
      <c r="R1208" s="10">
        <v>25.33</v>
      </c>
      <c r="S1208" s="12">
        <v>45215</v>
      </c>
      <c r="T1208" s="10">
        <v>9.7200000000000006</v>
      </c>
      <c r="U1208" s="109">
        <v>45217</v>
      </c>
      <c r="V1208" s="10">
        <v>11.57</v>
      </c>
      <c r="Y1208" s="3"/>
    </row>
    <row r="1209" spans="1:25">
      <c r="A1209" s="12">
        <v>45216</v>
      </c>
      <c r="B1209" s="10">
        <v>26.26</v>
      </c>
      <c r="C1209" s="12">
        <v>45216</v>
      </c>
      <c r="D1209" s="10">
        <v>30.02</v>
      </c>
      <c r="E1209" s="12">
        <v>45216</v>
      </c>
      <c r="F1209" s="10">
        <v>74.17</v>
      </c>
      <c r="G1209" s="12">
        <v>45216</v>
      </c>
      <c r="H1209" s="10">
        <v>32.47</v>
      </c>
      <c r="I1209" s="12">
        <v>45216</v>
      </c>
      <c r="J1209" s="10">
        <v>28.71</v>
      </c>
      <c r="K1209" s="12">
        <v>45216</v>
      </c>
      <c r="L1209" s="10">
        <v>18.43</v>
      </c>
      <c r="M1209" s="12">
        <v>45216</v>
      </c>
      <c r="N1209" s="10">
        <v>18.649999999999999</v>
      </c>
      <c r="O1209" s="12">
        <v>45216</v>
      </c>
      <c r="P1209" s="10">
        <v>15.4</v>
      </c>
      <c r="Q1209" s="12">
        <v>45216</v>
      </c>
      <c r="R1209" s="10">
        <v>25.34</v>
      </c>
      <c r="S1209" s="12">
        <v>45216</v>
      </c>
      <c r="T1209" s="10">
        <v>9.6999999999999993</v>
      </c>
      <c r="U1209" s="109">
        <v>45218</v>
      </c>
      <c r="V1209" s="10">
        <v>11.48</v>
      </c>
      <c r="Y1209" s="3"/>
    </row>
    <row r="1210" spans="1:25">
      <c r="A1210" s="12">
        <v>45217</v>
      </c>
      <c r="B1210" s="10">
        <v>26.2</v>
      </c>
      <c r="C1210" s="12">
        <v>45217</v>
      </c>
      <c r="D1210" s="10">
        <v>29.65</v>
      </c>
      <c r="E1210" s="12">
        <v>45217</v>
      </c>
      <c r="F1210" s="10">
        <v>73.53</v>
      </c>
      <c r="G1210" s="12">
        <v>45217</v>
      </c>
      <c r="H1210" s="10">
        <v>32.06</v>
      </c>
      <c r="I1210" s="12">
        <v>45217</v>
      </c>
      <c r="J1210" s="10">
        <v>28.4</v>
      </c>
      <c r="K1210" s="12">
        <v>45217</v>
      </c>
      <c r="L1210" s="10">
        <v>18.420000000000002</v>
      </c>
      <c r="M1210" s="12">
        <v>45217</v>
      </c>
      <c r="N1210" s="10">
        <v>18.489999999999998</v>
      </c>
      <c r="O1210" s="12">
        <v>45217</v>
      </c>
      <c r="P1210" s="10">
        <v>15.34</v>
      </c>
      <c r="Q1210" s="12">
        <v>45217</v>
      </c>
      <c r="R1210" s="10">
        <v>25.33</v>
      </c>
      <c r="S1210" s="12">
        <v>45217</v>
      </c>
      <c r="T1210" s="10">
        <v>9.68</v>
      </c>
      <c r="U1210" s="109">
        <v>45219</v>
      </c>
      <c r="V1210" s="10">
        <v>11.38</v>
      </c>
      <c r="Y1210" s="3"/>
    </row>
    <row r="1211" spans="1:25">
      <c r="A1211" s="12">
        <v>45218</v>
      </c>
      <c r="B1211" s="10">
        <v>26.1</v>
      </c>
      <c r="C1211" s="12">
        <v>45218</v>
      </c>
      <c r="D1211" s="10">
        <v>29.48</v>
      </c>
      <c r="E1211" s="12">
        <v>45218</v>
      </c>
      <c r="F1211" s="10">
        <v>72.91</v>
      </c>
      <c r="G1211" s="12">
        <v>45218</v>
      </c>
      <c r="H1211" s="10">
        <v>31.78</v>
      </c>
      <c r="I1211" s="12">
        <v>45218</v>
      </c>
      <c r="J1211" s="10">
        <v>28.28</v>
      </c>
      <c r="K1211" s="12">
        <v>45218</v>
      </c>
      <c r="L1211" s="10">
        <v>18.309999999999999</v>
      </c>
      <c r="M1211" s="12">
        <v>45218</v>
      </c>
      <c r="N1211" s="10">
        <v>18.350000000000001</v>
      </c>
      <c r="O1211" s="12">
        <v>45218</v>
      </c>
      <c r="P1211" s="10">
        <v>15.33</v>
      </c>
      <c r="Q1211" s="12">
        <v>45218</v>
      </c>
      <c r="R1211" s="10">
        <v>25.31</v>
      </c>
      <c r="S1211" s="12">
        <v>45218</v>
      </c>
      <c r="T1211" s="10">
        <v>9.6300000000000008</v>
      </c>
      <c r="U1211" s="109">
        <v>45222</v>
      </c>
      <c r="V1211" s="10">
        <v>11.31</v>
      </c>
      <c r="Y1211" s="3"/>
    </row>
    <row r="1212" spans="1:25">
      <c r="A1212" s="12">
        <v>45219</v>
      </c>
      <c r="B1212" s="10">
        <v>26.14</v>
      </c>
      <c r="C1212" s="12">
        <v>45219</v>
      </c>
      <c r="D1212" s="10">
        <v>29.13</v>
      </c>
      <c r="E1212" s="12">
        <v>45219</v>
      </c>
      <c r="F1212" s="10">
        <v>72.02</v>
      </c>
      <c r="G1212" s="12">
        <v>45219</v>
      </c>
      <c r="H1212" s="10">
        <v>31.51</v>
      </c>
      <c r="I1212" s="12">
        <v>45219</v>
      </c>
      <c r="J1212" s="10">
        <v>27.89</v>
      </c>
      <c r="K1212" s="12">
        <v>45219</v>
      </c>
      <c r="L1212" s="10">
        <v>18.39</v>
      </c>
      <c r="M1212" s="12">
        <v>45219</v>
      </c>
      <c r="N1212" s="10">
        <v>18.41</v>
      </c>
      <c r="O1212" s="12">
        <v>45219</v>
      </c>
      <c r="P1212" s="10">
        <v>15.28</v>
      </c>
      <c r="Q1212" s="12">
        <v>45219</v>
      </c>
      <c r="R1212" s="10">
        <v>25.41</v>
      </c>
      <c r="S1212" s="12">
        <v>45219</v>
      </c>
      <c r="T1212" s="10">
        <v>9.67</v>
      </c>
      <c r="U1212" s="109">
        <v>45223</v>
      </c>
      <c r="V1212" s="10">
        <v>11.45</v>
      </c>
      <c r="Y1212" s="3"/>
    </row>
    <row r="1213" spans="1:25">
      <c r="A1213" s="12">
        <v>45222</v>
      </c>
      <c r="B1213" s="10">
        <v>26.33</v>
      </c>
      <c r="C1213" s="12">
        <v>45222</v>
      </c>
      <c r="D1213" s="10">
        <v>29.0381</v>
      </c>
      <c r="E1213" s="12">
        <v>45222</v>
      </c>
      <c r="F1213" s="10">
        <v>71.81</v>
      </c>
      <c r="G1213" s="12">
        <v>45222</v>
      </c>
      <c r="H1213" s="10">
        <v>31.52</v>
      </c>
      <c r="I1213" s="12">
        <v>45222</v>
      </c>
      <c r="J1213" s="10">
        <v>27.83</v>
      </c>
      <c r="K1213" s="12">
        <v>45222</v>
      </c>
      <c r="L1213" s="10">
        <v>18.46</v>
      </c>
      <c r="M1213" s="12">
        <v>45222</v>
      </c>
      <c r="N1213" s="10">
        <v>18.559999999999999</v>
      </c>
      <c r="O1213" s="12">
        <v>45222</v>
      </c>
      <c r="P1213" s="10">
        <v>15.43</v>
      </c>
      <c r="Q1213" s="12">
        <v>45222</v>
      </c>
      <c r="R1213" s="10">
        <v>25.45</v>
      </c>
      <c r="S1213" s="12">
        <v>45222</v>
      </c>
      <c r="T1213" s="10">
        <v>9.7200000000000006</v>
      </c>
      <c r="U1213" s="109">
        <v>45224</v>
      </c>
      <c r="V1213" s="10">
        <v>11.37</v>
      </c>
      <c r="Y1213" s="3"/>
    </row>
    <row r="1214" spans="1:25">
      <c r="A1214" s="12">
        <v>45223</v>
      </c>
      <c r="B1214" s="10">
        <v>26.37</v>
      </c>
      <c r="C1214" s="12">
        <v>45223</v>
      </c>
      <c r="D1214" s="10">
        <v>28.924700000000001</v>
      </c>
      <c r="E1214" s="12">
        <v>45223</v>
      </c>
      <c r="F1214" s="10">
        <v>72.56</v>
      </c>
      <c r="G1214" s="12">
        <v>45223</v>
      </c>
      <c r="H1214" s="10">
        <v>31.74</v>
      </c>
      <c r="I1214" s="12">
        <v>45223</v>
      </c>
      <c r="J1214" s="10">
        <v>28.27</v>
      </c>
      <c r="K1214" s="12">
        <v>45223</v>
      </c>
      <c r="L1214" s="10">
        <v>18.54</v>
      </c>
      <c r="M1214" s="12">
        <v>45223</v>
      </c>
      <c r="N1214" s="10">
        <v>18.66</v>
      </c>
      <c r="O1214" s="12">
        <v>45223</v>
      </c>
      <c r="P1214" s="10">
        <v>15.55</v>
      </c>
      <c r="Q1214" s="12">
        <v>45223</v>
      </c>
      <c r="R1214" s="10">
        <v>25.48</v>
      </c>
      <c r="S1214" s="12">
        <v>45223</v>
      </c>
      <c r="T1214" s="10">
        <v>9.74</v>
      </c>
      <c r="U1214" s="109">
        <v>45225</v>
      </c>
      <c r="V1214" s="10">
        <v>11.35</v>
      </c>
      <c r="Y1214" s="3"/>
    </row>
    <row r="1215" spans="1:25">
      <c r="A1215" s="12">
        <v>45224</v>
      </c>
      <c r="B1215" s="10">
        <v>26.14</v>
      </c>
      <c r="C1215" s="12">
        <v>45224</v>
      </c>
      <c r="D1215" s="10">
        <v>28.9</v>
      </c>
      <c r="E1215" s="12">
        <v>45224</v>
      </c>
      <c r="F1215" s="10">
        <v>71.8</v>
      </c>
      <c r="G1215" s="12">
        <v>45224</v>
      </c>
      <c r="H1215" s="10">
        <v>31.61</v>
      </c>
      <c r="I1215" s="12">
        <v>45224</v>
      </c>
      <c r="J1215" s="10">
        <v>28.03</v>
      </c>
      <c r="K1215" s="12">
        <v>45224</v>
      </c>
      <c r="L1215" s="10">
        <v>18.34</v>
      </c>
      <c r="M1215" s="12">
        <v>45224</v>
      </c>
      <c r="N1215" s="10">
        <v>18.43</v>
      </c>
      <c r="O1215" s="12">
        <v>45224</v>
      </c>
      <c r="P1215" s="10">
        <v>15.3</v>
      </c>
      <c r="Q1215" s="12">
        <v>45224</v>
      </c>
      <c r="R1215" s="10">
        <v>25.38</v>
      </c>
      <c r="S1215" s="12">
        <v>45224</v>
      </c>
      <c r="T1215" s="10">
        <v>9.67</v>
      </c>
      <c r="U1215" s="109">
        <v>45226</v>
      </c>
      <c r="V1215" s="10">
        <v>11.42</v>
      </c>
      <c r="Y1215" s="3"/>
    </row>
    <row r="1216" spans="1:25">
      <c r="A1216" s="12">
        <v>45225</v>
      </c>
      <c r="B1216" s="10">
        <v>26.35</v>
      </c>
      <c r="C1216" s="12">
        <v>45225</v>
      </c>
      <c r="D1216" s="10">
        <v>28.78</v>
      </c>
      <c r="E1216" s="12">
        <v>45225</v>
      </c>
      <c r="F1216" s="10">
        <v>71.12</v>
      </c>
      <c r="G1216" s="12">
        <v>45225</v>
      </c>
      <c r="H1216" s="10">
        <v>31.51</v>
      </c>
      <c r="I1216" s="12">
        <v>45225</v>
      </c>
      <c r="J1216" s="10">
        <v>27.95</v>
      </c>
      <c r="K1216" s="12">
        <v>45225</v>
      </c>
      <c r="L1216" s="10">
        <v>18.48</v>
      </c>
      <c r="M1216" s="12">
        <v>45225</v>
      </c>
      <c r="N1216" s="10">
        <v>18.559999999999999</v>
      </c>
      <c r="O1216" s="12">
        <v>45225</v>
      </c>
      <c r="P1216" s="10">
        <v>15.38</v>
      </c>
      <c r="Q1216" s="12">
        <v>45225</v>
      </c>
      <c r="R1216" s="10">
        <v>25.44</v>
      </c>
      <c r="S1216" s="12">
        <v>45225</v>
      </c>
      <c r="T1216" s="10">
        <v>9.75</v>
      </c>
      <c r="U1216" s="109">
        <v>45229</v>
      </c>
      <c r="V1216" s="10">
        <v>11.47</v>
      </c>
      <c r="Y1216" s="3"/>
    </row>
    <row r="1217" spans="1:25">
      <c r="A1217" s="12">
        <v>45226</v>
      </c>
      <c r="B1217" s="10">
        <v>26.38</v>
      </c>
      <c r="C1217" s="12">
        <v>45226</v>
      </c>
      <c r="D1217" s="10">
        <v>28.545500000000001</v>
      </c>
      <c r="E1217" s="12">
        <v>45226</v>
      </c>
      <c r="F1217" s="10">
        <v>71.010000000000005</v>
      </c>
      <c r="G1217" s="12">
        <v>45226</v>
      </c>
      <c r="H1217" s="10">
        <v>31.53</v>
      </c>
      <c r="I1217" s="12">
        <v>45226</v>
      </c>
      <c r="J1217" s="10">
        <v>28.02</v>
      </c>
      <c r="K1217" s="12">
        <v>45226</v>
      </c>
      <c r="L1217" s="10">
        <v>18.5</v>
      </c>
      <c r="M1217" s="12">
        <v>45226</v>
      </c>
      <c r="N1217" s="10">
        <v>18.510000000000002</v>
      </c>
      <c r="O1217" s="12">
        <v>45226</v>
      </c>
      <c r="P1217" s="10">
        <v>15.37</v>
      </c>
      <c r="Q1217" s="12">
        <v>45226</v>
      </c>
      <c r="R1217" s="10">
        <v>25.51</v>
      </c>
      <c r="S1217" s="12">
        <v>45226</v>
      </c>
      <c r="T1217" s="10">
        <v>9.77</v>
      </c>
      <c r="U1217" s="109">
        <v>45230</v>
      </c>
      <c r="V1217" s="10">
        <v>11.46</v>
      </c>
      <c r="Y1217" s="3"/>
    </row>
    <row r="1218" spans="1:25">
      <c r="A1218" s="12">
        <v>45229</v>
      </c>
      <c r="B1218" s="10">
        <v>26.27</v>
      </c>
      <c r="C1218" s="12">
        <v>45229</v>
      </c>
      <c r="D1218" s="10">
        <v>28.7318</v>
      </c>
      <c r="E1218" s="12">
        <v>45229</v>
      </c>
      <c r="F1218" s="10">
        <v>71.62</v>
      </c>
      <c r="G1218" s="12">
        <v>45229</v>
      </c>
      <c r="H1218" s="10">
        <v>31.82</v>
      </c>
      <c r="I1218" s="12">
        <v>45229</v>
      </c>
      <c r="J1218" s="10">
        <v>28.23</v>
      </c>
      <c r="K1218" s="12">
        <v>45229</v>
      </c>
      <c r="L1218" s="10">
        <v>18.46</v>
      </c>
      <c r="M1218" s="12">
        <v>45229</v>
      </c>
      <c r="N1218" s="10">
        <v>18.45</v>
      </c>
      <c r="O1218" s="12">
        <v>45229</v>
      </c>
      <c r="P1218" s="10">
        <v>15.42</v>
      </c>
      <c r="Q1218" s="12">
        <v>45229</v>
      </c>
      <c r="R1218" s="10">
        <v>25.48</v>
      </c>
      <c r="S1218" s="12">
        <v>45229</v>
      </c>
      <c r="T1218" s="10">
        <v>9.73</v>
      </c>
      <c r="U1218" s="109">
        <v>45231</v>
      </c>
      <c r="V1218" s="10">
        <v>11.48</v>
      </c>
      <c r="Y1218" s="3"/>
    </row>
    <row r="1219" spans="1:25">
      <c r="A1219" s="12">
        <v>45230</v>
      </c>
      <c r="B1219" s="10">
        <v>26.22</v>
      </c>
      <c r="C1219" s="12">
        <v>45230</v>
      </c>
      <c r="D1219" s="10">
        <v>28.760300000000001</v>
      </c>
      <c r="E1219" s="12">
        <v>45230</v>
      </c>
      <c r="F1219" s="10">
        <v>72.3</v>
      </c>
      <c r="G1219" s="12">
        <v>45230</v>
      </c>
      <c r="H1219" s="10">
        <v>32</v>
      </c>
      <c r="I1219" s="12">
        <v>45230</v>
      </c>
      <c r="J1219" s="10">
        <v>28.06</v>
      </c>
      <c r="K1219" s="12">
        <v>45230</v>
      </c>
      <c r="L1219" s="10">
        <v>18.45</v>
      </c>
      <c r="M1219" s="12">
        <v>45230</v>
      </c>
      <c r="N1219" s="10">
        <v>18.43</v>
      </c>
      <c r="O1219" s="12">
        <v>45230</v>
      </c>
      <c r="P1219" s="10">
        <v>15.4</v>
      </c>
      <c r="Q1219" s="12">
        <v>45230</v>
      </c>
      <c r="R1219" s="10">
        <v>25.46</v>
      </c>
      <c r="S1219" s="12">
        <v>45230</v>
      </c>
      <c r="T1219" s="10">
        <v>9.6999999999999993</v>
      </c>
      <c r="U1219" s="109">
        <v>45232</v>
      </c>
      <c r="V1219" s="10">
        <v>11.56</v>
      </c>
      <c r="Y1219" s="3"/>
    </row>
    <row r="1220" spans="1:25">
      <c r="A1220" s="12">
        <v>45231</v>
      </c>
      <c r="B1220" s="10">
        <v>26.5</v>
      </c>
      <c r="C1220" s="12">
        <v>45231</v>
      </c>
      <c r="D1220" s="10">
        <v>29.08</v>
      </c>
      <c r="E1220" s="12">
        <v>45231</v>
      </c>
      <c r="F1220" s="10">
        <v>73.05</v>
      </c>
      <c r="G1220" s="12">
        <v>45231</v>
      </c>
      <c r="H1220" s="10">
        <v>32.35</v>
      </c>
      <c r="I1220" s="12">
        <v>45231</v>
      </c>
      <c r="J1220" s="10">
        <v>28.42</v>
      </c>
      <c r="K1220" s="12">
        <v>45231</v>
      </c>
      <c r="L1220" s="10">
        <v>18.600000000000001</v>
      </c>
      <c r="M1220" s="12">
        <v>45231</v>
      </c>
      <c r="N1220" s="10">
        <v>18.68</v>
      </c>
      <c r="O1220" s="12">
        <v>45231</v>
      </c>
      <c r="P1220" s="10">
        <v>15.42</v>
      </c>
      <c r="Q1220" s="12">
        <v>45231</v>
      </c>
      <c r="R1220" s="10">
        <v>25.59</v>
      </c>
      <c r="S1220" s="12">
        <v>45231</v>
      </c>
      <c r="T1220" s="10">
        <v>9.7799999999999994</v>
      </c>
      <c r="U1220" s="109">
        <v>45233</v>
      </c>
      <c r="V1220" s="10">
        <v>11.71</v>
      </c>
      <c r="Y1220" s="3"/>
    </row>
    <row r="1221" spans="1:25">
      <c r="A1221" s="12">
        <v>45232</v>
      </c>
      <c r="B1221" s="10">
        <v>26.62</v>
      </c>
      <c r="C1221" s="12">
        <v>45232</v>
      </c>
      <c r="D1221" s="10">
        <v>29.99</v>
      </c>
      <c r="E1221" s="12">
        <v>45232</v>
      </c>
      <c r="F1221" s="10">
        <v>73.790000000000006</v>
      </c>
      <c r="G1221" s="12">
        <v>45232</v>
      </c>
      <c r="H1221" s="10">
        <v>32.71</v>
      </c>
      <c r="I1221" s="12">
        <v>45232</v>
      </c>
      <c r="J1221" s="10">
        <v>28.67</v>
      </c>
      <c r="K1221" s="12">
        <v>45232</v>
      </c>
      <c r="L1221" s="10">
        <v>18.68</v>
      </c>
      <c r="M1221" s="12">
        <v>45232</v>
      </c>
      <c r="N1221" s="10">
        <v>18.91</v>
      </c>
      <c r="O1221" s="12">
        <v>45232</v>
      </c>
      <c r="P1221" s="10">
        <v>15.62</v>
      </c>
      <c r="Q1221" s="12">
        <v>45232</v>
      </c>
      <c r="R1221" s="10">
        <v>25.58</v>
      </c>
      <c r="S1221" s="12">
        <v>45232</v>
      </c>
      <c r="T1221" s="10">
        <v>9.84</v>
      </c>
      <c r="U1221" s="109">
        <v>45236</v>
      </c>
      <c r="V1221" s="10">
        <v>11.82</v>
      </c>
      <c r="Y1221" s="3"/>
    </row>
    <row r="1222" spans="1:25">
      <c r="A1222" s="12">
        <v>45233</v>
      </c>
      <c r="B1222" s="10">
        <v>26.87</v>
      </c>
      <c r="C1222" s="12">
        <v>45233</v>
      </c>
      <c r="D1222" s="10">
        <v>30.23</v>
      </c>
      <c r="E1222" s="12">
        <v>45233</v>
      </c>
      <c r="F1222" s="10">
        <v>74.099999999999994</v>
      </c>
      <c r="G1222" s="12">
        <v>45233</v>
      </c>
      <c r="H1222" s="10">
        <v>32.9</v>
      </c>
      <c r="I1222" s="12">
        <v>45233</v>
      </c>
      <c r="J1222" s="10">
        <v>29.07</v>
      </c>
      <c r="K1222" s="12">
        <v>45233</v>
      </c>
      <c r="L1222" s="10">
        <v>18.850000000000001</v>
      </c>
      <c r="M1222" s="12">
        <v>45233</v>
      </c>
      <c r="N1222" s="10">
        <v>19</v>
      </c>
      <c r="O1222" s="12">
        <v>45233</v>
      </c>
      <c r="P1222" s="10">
        <v>15.9</v>
      </c>
      <c r="Q1222" s="12">
        <v>45233</v>
      </c>
      <c r="R1222" s="10">
        <v>25.68</v>
      </c>
      <c r="S1222" s="12">
        <v>45233</v>
      </c>
      <c r="T1222" s="10">
        <v>9.93</v>
      </c>
      <c r="U1222" s="109">
        <v>45237</v>
      </c>
      <c r="V1222" s="10">
        <v>11.86</v>
      </c>
      <c r="Y1222" s="3"/>
    </row>
    <row r="1223" spans="1:25">
      <c r="A1223" s="12">
        <v>45236</v>
      </c>
      <c r="B1223" s="10">
        <v>26.71</v>
      </c>
      <c r="C1223" s="12">
        <v>45236</v>
      </c>
      <c r="D1223" s="10">
        <v>30.12</v>
      </c>
      <c r="E1223" s="12">
        <v>45236</v>
      </c>
      <c r="F1223" s="10">
        <v>74.39</v>
      </c>
      <c r="G1223" s="12">
        <v>45236</v>
      </c>
      <c r="H1223" s="10">
        <v>32.799999999999997</v>
      </c>
      <c r="I1223" s="12">
        <v>45236</v>
      </c>
      <c r="J1223" s="10">
        <v>29.38</v>
      </c>
      <c r="K1223" s="12">
        <v>45236</v>
      </c>
      <c r="L1223" s="10">
        <v>18.71</v>
      </c>
      <c r="M1223" s="12">
        <v>45236</v>
      </c>
      <c r="N1223" s="10">
        <v>18.91</v>
      </c>
      <c r="O1223" s="12">
        <v>45236</v>
      </c>
      <c r="P1223" s="10">
        <v>15.77</v>
      </c>
      <c r="Q1223" s="12">
        <v>45236</v>
      </c>
      <c r="R1223" s="10">
        <v>25.66</v>
      </c>
      <c r="S1223" s="12">
        <v>45236</v>
      </c>
      <c r="T1223" s="10">
        <v>9.8800000000000008</v>
      </c>
      <c r="U1223" s="109">
        <v>45238</v>
      </c>
      <c r="V1223" s="10">
        <v>11.86</v>
      </c>
      <c r="Y1223" s="3"/>
    </row>
    <row r="1224" spans="1:25">
      <c r="A1224" s="12">
        <v>45237</v>
      </c>
      <c r="B1224" s="10">
        <v>26.8</v>
      </c>
      <c r="C1224" s="12">
        <v>45237</v>
      </c>
      <c r="D1224" s="10">
        <v>29.9</v>
      </c>
      <c r="E1224" s="12">
        <v>45237</v>
      </c>
      <c r="F1224" s="10">
        <v>74.97</v>
      </c>
      <c r="G1224" s="12">
        <v>45237</v>
      </c>
      <c r="H1224" s="10">
        <v>32.770000000000003</v>
      </c>
      <c r="I1224" s="12">
        <v>45237</v>
      </c>
      <c r="J1224" s="10">
        <v>29.45</v>
      </c>
      <c r="K1224" s="12">
        <v>45237</v>
      </c>
      <c r="L1224" s="10">
        <v>18.79</v>
      </c>
      <c r="M1224" s="12">
        <v>45237</v>
      </c>
      <c r="N1224" s="10">
        <v>19.05</v>
      </c>
      <c r="O1224" s="12">
        <v>45237</v>
      </c>
      <c r="P1224" s="10">
        <v>15.78</v>
      </c>
      <c r="Q1224" s="12">
        <v>45237</v>
      </c>
      <c r="R1224" s="10">
        <v>25.69</v>
      </c>
      <c r="S1224" s="12">
        <v>45237</v>
      </c>
      <c r="T1224" s="10">
        <v>9.92</v>
      </c>
      <c r="U1224" s="109">
        <v>45239</v>
      </c>
      <c r="V1224" s="10">
        <v>11.76</v>
      </c>
      <c r="Y1224" s="3"/>
    </row>
    <row r="1225" spans="1:25">
      <c r="A1225" s="12">
        <v>45238</v>
      </c>
      <c r="B1225" s="10">
        <v>26.91</v>
      </c>
      <c r="C1225" s="12">
        <v>45238</v>
      </c>
      <c r="D1225" s="10">
        <v>29.85</v>
      </c>
      <c r="E1225" s="12">
        <v>45238</v>
      </c>
      <c r="F1225" s="10">
        <v>75.22</v>
      </c>
      <c r="G1225" s="12">
        <v>45238</v>
      </c>
      <c r="H1225" s="10">
        <v>32.79</v>
      </c>
      <c r="I1225" s="12">
        <v>45238</v>
      </c>
      <c r="J1225" s="10">
        <v>29.32</v>
      </c>
      <c r="K1225" s="12">
        <v>45238</v>
      </c>
      <c r="L1225" s="10">
        <v>18.829999999999998</v>
      </c>
      <c r="M1225" s="12">
        <v>45238</v>
      </c>
      <c r="N1225" s="10">
        <v>19.14</v>
      </c>
      <c r="O1225" s="12">
        <v>45238</v>
      </c>
      <c r="P1225" s="10">
        <v>15.85</v>
      </c>
      <c r="Q1225" s="12">
        <v>45238</v>
      </c>
      <c r="R1225" s="10">
        <v>25.7</v>
      </c>
      <c r="S1225" s="12">
        <v>45238</v>
      </c>
      <c r="T1225" s="10">
        <v>9.9499999999999993</v>
      </c>
      <c r="U1225" s="109">
        <v>45240</v>
      </c>
      <c r="V1225" s="10">
        <v>11.84</v>
      </c>
      <c r="Y1225" s="3"/>
    </row>
    <row r="1226" spans="1:25">
      <c r="A1226" s="12">
        <v>45239</v>
      </c>
      <c r="B1226" s="10">
        <v>26.66</v>
      </c>
      <c r="C1226" s="12">
        <v>45239</v>
      </c>
      <c r="D1226" s="10">
        <v>29.98</v>
      </c>
      <c r="E1226" s="12">
        <v>45239</v>
      </c>
      <c r="F1226" s="10">
        <v>74.680000000000007</v>
      </c>
      <c r="G1226" s="12">
        <v>45239</v>
      </c>
      <c r="H1226" s="10">
        <v>32.82</v>
      </c>
      <c r="I1226" s="12">
        <v>45239</v>
      </c>
      <c r="J1226" s="10">
        <v>29.08</v>
      </c>
      <c r="K1226" s="12">
        <v>45239</v>
      </c>
      <c r="L1226" s="10">
        <v>18.71</v>
      </c>
      <c r="M1226" s="12">
        <v>45239</v>
      </c>
      <c r="N1226" s="10">
        <v>18.95</v>
      </c>
      <c r="O1226" s="12">
        <v>45239</v>
      </c>
      <c r="P1226" s="10">
        <v>15.73</v>
      </c>
      <c r="Q1226" s="12">
        <v>45239</v>
      </c>
      <c r="R1226" s="10">
        <v>25.59</v>
      </c>
      <c r="S1226" s="12">
        <v>45239</v>
      </c>
      <c r="T1226" s="10">
        <v>9.86</v>
      </c>
      <c r="U1226" s="109">
        <v>45243</v>
      </c>
      <c r="V1226" s="10">
        <v>11.84</v>
      </c>
      <c r="Y1226" s="3"/>
    </row>
    <row r="1227" spans="1:25">
      <c r="A1227" s="12">
        <v>45240</v>
      </c>
      <c r="B1227" s="10">
        <v>26.7</v>
      </c>
      <c r="C1227" s="12">
        <v>45240</v>
      </c>
      <c r="D1227" s="10">
        <v>30.053799999999999</v>
      </c>
      <c r="E1227" s="12">
        <v>45240</v>
      </c>
      <c r="F1227" s="10">
        <v>75.81</v>
      </c>
      <c r="G1227" s="12">
        <v>45240</v>
      </c>
      <c r="H1227" s="10">
        <v>32.950000000000003</v>
      </c>
      <c r="I1227" s="12">
        <v>45240</v>
      </c>
      <c r="J1227" s="10">
        <v>29.25</v>
      </c>
      <c r="K1227" s="12">
        <v>45240</v>
      </c>
      <c r="L1227" s="10">
        <v>18.72</v>
      </c>
      <c r="M1227" s="12">
        <v>45240</v>
      </c>
      <c r="N1227" s="10">
        <v>19.05</v>
      </c>
      <c r="O1227" s="12">
        <v>45240</v>
      </c>
      <c r="P1227" s="10">
        <v>15.77</v>
      </c>
      <c r="Q1227" s="12">
        <v>45240</v>
      </c>
      <c r="R1227" s="10">
        <v>25.63</v>
      </c>
      <c r="S1227" s="12">
        <v>45240</v>
      </c>
      <c r="T1227" s="10">
        <v>9.8699999999999992</v>
      </c>
      <c r="U1227" s="109">
        <v>45244</v>
      </c>
      <c r="V1227" s="10">
        <v>11.96</v>
      </c>
      <c r="Y1227" s="3"/>
    </row>
    <row r="1228" spans="1:25">
      <c r="A1228" s="12">
        <v>45243</v>
      </c>
      <c r="B1228" s="10">
        <v>26.74</v>
      </c>
      <c r="C1228" s="12">
        <v>45243</v>
      </c>
      <c r="D1228" s="10">
        <v>30.2</v>
      </c>
      <c r="E1228" s="12">
        <v>45243</v>
      </c>
      <c r="F1228" s="10">
        <v>75.75</v>
      </c>
      <c r="G1228" s="12">
        <v>45243</v>
      </c>
      <c r="H1228" s="10">
        <v>33.03</v>
      </c>
      <c r="I1228" s="12">
        <v>45243</v>
      </c>
      <c r="J1228" s="10">
        <v>29.19</v>
      </c>
      <c r="K1228" s="12">
        <v>45243</v>
      </c>
      <c r="L1228" s="10">
        <v>18.73</v>
      </c>
      <c r="M1228" s="12">
        <v>45243</v>
      </c>
      <c r="N1228" s="10">
        <v>19.059999999999999</v>
      </c>
      <c r="O1228" s="12">
        <v>45243</v>
      </c>
      <c r="P1228" s="10">
        <v>15.79</v>
      </c>
      <c r="Q1228" s="12">
        <v>45243</v>
      </c>
      <c r="R1228" s="10">
        <v>25.6</v>
      </c>
      <c r="S1228" s="12">
        <v>45243</v>
      </c>
      <c r="T1228" s="10">
        <v>9.8699999999999992</v>
      </c>
      <c r="U1228" s="109">
        <v>45245</v>
      </c>
      <c r="V1228" s="10">
        <v>12.1</v>
      </c>
      <c r="Y1228" s="3"/>
    </row>
    <row r="1229" spans="1:25">
      <c r="A1229" s="12">
        <v>45244</v>
      </c>
      <c r="B1229" s="10">
        <v>26.97</v>
      </c>
      <c r="C1229" s="12">
        <v>45244</v>
      </c>
      <c r="D1229" s="10">
        <v>30.63</v>
      </c>
      <c r="E1229" s="12">
        <v>45244</v>
      </c>
      <c r="F1229" s="10">
        <v>76.61</v>
      </c>
      <c r="G1229" s="12">
        <v>45244</v>
      </c>
      <c r="H1229" s="10">
        <v>33.65</v>
      </c>
      <c r="I1229" s="12">
        <v>45244</v>
      </c>
      <c r="J1229" s="10">
        <v>29.8</v>
      </c>
      <c r="K1229" s="12">
        <v>45244</v>
      </c>
      <c r="L1229" s="10">
        <v>18.920000000000002</v>
      </c>
      <c r="M1229" s="12">
        <v>45244</v>
      </c>
      <c r="N1229" s="10">
        <v>19.350000000000001</v>
      </c>
      <c r="O1229" s="12">
        <v>45244</v>
      </c>
      <c r="P1229" s="10">
        <v>15.85</v>
      </c>
      <c r="Q1229" s="12">
        <v>45244</v>
      </c>
      <c r="R1229" s="10">
        <v>25.75</v>
      </c>
      <c r="S1229" s="12">
        <v>45244</v>
      </c>
      <c r="T1229" s="10">
        <v>9.99</v>
      </c>
      <c r="U1229" s="109">
        <v>45246</v>
      </c>
      <c r="V1229" s="10">
        <v>12.11</v>
      </c>
      <c r="Y1229" s="3"/>
    </row>
    <row r="1230" spans="1:25">
      <c r="A1230" s="12">
        <v>45245</v>
      </c>
      <c r="B1230" s="10">
        <v>26.86</v>
      </c>
      <c r="C1230" s="12">
        <v>45245</v>
      </c>
      <c r="D1230" s="10">
        <v>30.7</v>
      </c>
      <c r="E1230" s="12">
        <v>45245</v>
      </c>
      <c r="F1230" s="10">
        <v>76.7</v>
      </c>
      <c r="G1230" s="12">
        <v>45245</v>
      </c>
      <c r="H1230" s="10">
        <v>33.520000000000003</v>
      </c>
      <c r="I1230" s="12">
        <v>45245</v>
      </c>
      <c r="J1230" s="10">
        <v>30.05</v>
      </c>
      <c r="K1230" s="12">
        <v>45245</v>
      </c>
      <c r="L1230" s="10">
        <v>18.829999999999998</v>
      </c>
      <c r="M1230" s="12">
        <v>45245</v>
      </c>
      <c r="N1230" s="10">
        <v>19.25</v>
      </c>
      <c r="O1230" s="12">
        <v>45245</v>
      </c>
      <c r="P1230" s="10">
        <v>15.9</v>
      </c>
      <c r="Q1230" s="12">
        <v>45245</v>
      </c>
      <c r="R1230" s="10">
        <v>25.68</v>
      </c>
      <c r="S1230" s="12">
        <v>45245</v>
      </c>
      <c r="T1230" s="10">
        <v>9.93</v>
      </c>
      <c r="U1230" s="109">
        <v>45247</v>
      </c>
      <c r="V1230" s="10">
        <v>12.1</v>
      </c>
      <c r="Y1230" s="3"/>
    </row>
    <row r="1231" spans="1:25">
      <c r="A1231" s="12">
        <v>45246</v>
      </c>
      <c r="B1231" s="10">
        <v>26.98</v>
      </c>
      <c r="C1231" s="12">
        <v>45246</v>
      </c>
      <c r="D1231" s="10">
        <v>30.72</v>
      </c>
      <c r="E1231" s="12">
        <v>45246</v>
      </c>
      <c r="F1231" s="10">
        <v>77.260000000000005</v>
      </c>
      <c r="G1231" s="12">
        <v>45246</v>
      </c>
      <c r="H1231" s="10">
        <v>33.69</v>
      </c>
      <c r="I1231" s="12">
        <v>45246</v>
      </c>
      <c r="J1231" s="10">
        <v>29.92</v>
      </c>
      <c r="K1231" s="12">
        <v>45246</v>
      </c>
      <c r="L1231" s="10">
        <v>18.920000000000002</v>
      </c>
      <c r="M1231" s="12">
        <v>45246</v>
      </c>
      <c r="N1231" s="10">
        <v>19.420000000000002</v>
      </c>
      <c r="O1231" s="12">
        <v>45246</v>
      </c>
      <c r="P1231" s="10">
        <v>15.94</v>
      </c>
      <c r="Q1231" s="12">
        <v>45246</v>
      </c>
      <c r="R1231" s="10">
        <v>25.74</v>
      </c>
      <c r="S1231" s="12">
        <v>45246</v>
      </c>
      <c r="T1231" s="10">
        <v>9.98</v>
      </c>
      <c r="U1231" s="109">
        <v>45250</v>
      </c>
      <c r="V1231" s="10">
        <v>12.24</v>
      </c>
      <c r="Y1231" s="3"/>
    </row>
    <row r="1232" spans="1:25">
      <c r="A1232" s="12">
        <v>45247</v>
      </c>
      <c r="B1232" s="10">
        <v>27.02</v>
      </c>
      <c r="C1232" s="12">
        <v>45247</v>
      </c>
      <c r="D1232" s="10">
        <v>30.94</v>
      </c>
      <c r="E1232" s="12">
        <v>45247</v>
      </c>
      <c r="F1232" s="10">
        <v>77.069999999999993</v>
      </c>
      <c r="G1232" s="12">
        <v>45247</v>
      </c>
      <c r="H1232" s="10">
        <v>34.049999999999997</v>
      </c>
      <c r="I1232" s="12">
        <v>45247</v>
      </c>
      <c r="J1232" s="10">
        <v>29.86</v>
      </c>
      <c r="K1232" s="12">
        <v>45247</v>
      </c>
      <c r="L1232" s="10">
        <v>18.920000000000002</v>
      </c>
      <c r="M1232" s="12">
        <v>45247</v>
      </c>
      <c r="N1232" s="10">
        <v>19.46</v>
      </c>
      <c r="O1232" s="12">
        <v>45247</v>
      </c>
      <c r="P1232" s="10">
        <v>15.96</v>
      </c>
      <c r="Q1232" s="12">
        <v>45247</v>
      </c>
      <c r="R1232" s="10">
        <v>25.72</v>
      </c>
      <c r="S1232" s="12">
        <v>45247</v>
      </c>
      <c r="T1232" s="10">
        <v>9.99</v>
      </c>
      <c r="U1232" s="109">
        <v>45251</v>
      </c>
      <c r="V1232" s="10">
        <v>12.15</v>
      </c>
      <c r="Y1232" s="3"/>
    </row>
    <row r="1233" spans="1:25">
      <c r="A1233" s="12">
        <v>45250</v>
      </c>
      <c r="B1233" s="10">
        <v>27.06</v>
      </c>
      <c r="C1233" s="12">
        <v>45250</v>
      </c>
      <c r="D1233" s="10">
        <v>31.03</v>
      </c>
      <c r="E1233" s="12">
        <v>45250</v>
      </c>
      <c r="F1233" s="10">
        <v>77.69</v>
      </c>
      <c r="G1233" s="12">
        <v>45250</v>
      </c>
      <c r="H1233" s="10">
        <v>34.18</v>
      </c>
      <c r="I1233" s="12">
        <v>45250</v>
      </c>
      <c r="J1233" s="10">
        <v>30.26</v>
      </c>
      <c r="K1233" s="12">
        <v>45250</v>
      </c>
      <c r="L1233" s="10">
        <v>18.989999999999998</v>
      </c>
      <c r="M1233" s="12">
        <v>45250</v>
      </c>
      <c r="N1233" s="10">
        <v>19.54</v>
      </c>
      <c r="O1233" s="12">
        <v>45250</v>
      </c>
      <c r="P1233" s="10">
        <v>15.91</v>
      </c>
      <c r="Q1233" s="12">
        <v>45250</v>
      </c>
      <c r="R1233" s="10">
        <v>25.77</v>
      </c>
      <c r="S1233" s="12">
        <v>45250</v>
      </c>
      <c r="T1233" s="10">
        <v>10.01</v>
      </c>
      <c r="U1233" s="109">
        <v>45252</v>
      </c>
      <c r="V1233" s="10">
        <v>12.14</v>
      </c>
      <c r="Y1233" s="3"/>
    </row>
    <row r="1234" spans="1:25">
      <c r="A1234" s="12">
        <v>45251</v>
      </c>
      <c r="B1234" s="10">
        <v>27.02</v>
      </c>
      <c r="C1234" s="12">
        <v>45251</v>
      </c>
      <c r="D1234" s="10">
        <v>30.57</v>
      </c>
      <c r="E1234" s="12">
        <v>45251</v>
      </c>
      <c r="F1234" s="10">
        <v>77.42</v>
      </c>
      <c r="G1234" s="12">
        <v>45251</v>
      </c>
      <c r="H1234" s="10">
        <v>33.99</v>
      </c>
      <c r="I1234" s="12">
        <v>45251</v>
      </c>
      <c r="J1234" s="10">
        <v>29.99</v>
      </c>
      <c r="K1234" s="12">
        <v>45251</v>
      </c>
      <c r="L1234" s="10">
        <v>18.940000000000001</v>
      </c>
      <c r="M1234" s="12">
        <v>45251</v>
      </c>
      <c r="N1234" s="10">
        <v>19.47</v>
      </c>
      <c r="O1234" s="12">
        <v>45251</v>
      </c>
      <c r="P1234" s="10">
        <v>15.83</v>
      </c>
      <c r="Q1234" s="12">
        <v>45251</v>
      </c>
      <c r="R1234" s="10">
        <v>25.72</v>
      </c>
      <c r="S1234" s="12">
        <v>45251</v>
      </c>
      <c r="T1234" s="10">
        <v>10.02</v>
      </c>
      <c r="U1234" s="109">
        <v>45253</v>
      </c>
      <c r="V1234" s="10">
        <v>12.19</v>
      </c>
      <c r="Y1234" s="3"/>
    </row>
    <row r="1235" spans="1:25">
      <c r="A1235" s="12">
        <v>45252</v>
      </c>
      <c r="B1235" s="10">
        <v>27.01</v>
      </c>
      <c r="C1235" s="12">
        <v>45252</v>
      </c>
      <c r="D1235" s="10">
        <v>30.570399999999999</v>
      </c>
      <c r="E1235" s="12">
        <v>45252</v>
      </c>
      <c r="F1235" s="10">
        <v>77.72</v>
      </c>
      <c r="G1235" s="12">
        <v>45252</v>
      </c>
      <c r="H1235" s="10">
        <v>34.04</v>
      </c>
      <c r="I1235" s="12">
        <v>45252</v>
      </c>
      <c r="J1235" s="10">
        <v>29.93</v>
      </c>
      <c r="K1235" s="12">
        <v>45252</v>
      </c>
      <c r="L1235" s="10">
        <v>18.940000000000001</v>
      </c>
      <c r="M1235" s="12">
        <v>45252</v>
      </c>
      <c r="N1235" s="10">
        <v>19.559999999999999</v>
      </c>
      <c r="O1235" s="12">
        <v>45252</v>
      </c>
      <c r="P1235" s="10">
        <v>15.94</v>
      </c>
      <c r="Q1235" s="12">
        <v>45252</v>
      </c>
      <c r="R1235" s="10">
        <v>25.74</v>
      </c>
      <c r="S1235" s="12">
        <v>45252</v>
      </c>
      <c r="T1235" s="10">
        <v>10.029999999999999</v>
      </c>
      <c r="U1235" s="109">
        <v>45254</v>
      </c>
      <c r="V1235" s="10">
        <v>12.07</v>
      </c>
      <c r="Y1235" s="3"/>
    </row>
    <row r="1236" spans="1:25">
      <c r="A1236" s="12">
        <v>45253</v>
      </c>
      <c r="B1236" s="10">
        <v>26.94</v>
      </c>
      <c r="C1236" s="12">
        <v>45253</v>
      </c>
      <c r="D1236" s="10">
        <v>30.56</v>
      </c>
      <c r="E1236" s="12">
        <v>45253</v>
      </c>
      <c r="F1236" s="10">
        <v>77.959999999999994</v>
      </c>
      <c r="G1236" s="12">
        <v>45253</v>
      </c>
      <c r="H1236" s="10">
        <v>34.11</v>
      </c>
      <c r="I1236" s="12">
        <v>45253</v>
      </c>
      <c r="J1236" s="10">
        <v>30.12</v>
      </c>
      <c r="K1236" s="12">
        <v>45253</v>
      </c>
      <c r="L1236" s="10">
        <v>18.91</v>
      </c>
      <c r="M1236" s="12">
        <v>45253</v>
      </c>
      <c r="N1236" s="10">
        <v>19.52</v>
      </c>
      <c r="O1236" s="12">
        <v>45253</v>
      </c>
      <c r="P1236" s="10">
        <v>15.89</v>
      </c>
      <c r="Q1236" s="12">
        <v>45253</v>
      </c>
      <c r="R1236" s="10">
        <v>25.7</v>
      </c>
      <c r="S1236" s="12">
        <v>45253</v>
      </c>
      <c r="T1236" s="10">
        <v>9.99</v>
      </c>
      <c r="U1236" s="109">
        <v>45257</v>
      </c>
      <c r="V1236" s="10">
        <v>12.01</v>
      </c>
      <c r="Y1236" s="3"/>
    </row>
    <row r="1237" spans="1:25">
      <c r="A1237" s="12">
        <v>45254</v>
      </c>
      <c r="B1237" s="10">
        <v>27</v>
      </c>
      <c r="C1237" s="12">
        <v>45254</v>
      </c>
      <c r="D1237" s="10">
        <v>30.54</v>
      </c>
      <c r="E1237" s="12">
        <v>45254</v>
      </c>
      <c r="F1237" s="10">
        <v>77.400000000000006</v>
      </c>
      <c r="G1237" s="12">
        <v>45254</v>
      </c>
      <c r="H1237" s="10">
        <v>34.18</v>
      </c>
      <c r="I1237" s="12">
        <v>45254</v>
      </c>
      <c r="J1237" s="10">
        <v>29.93</v>
      </c>
      <c r="K1237" s="12">
        <v>45254</v>
      </c>
      <c r="L1237" s="10">
        <v>18.91</v>
      </c>
      <c r="M1237" s="12">
        <v>45254</v>
      </c>
      <c r="N1237" s="10">
        <v>19.53</v>
      </c>
      <c r="O1237" s="12">
        <v>45254</v>
      </c>
      <c r="P1237" s="10">
        <v>15.89</v>
      </c>
      <c r="Q1237" s="12">
        <v>45254</v>
      </c>
      <c r="R1237" s="10">
        <v>25.7</v>
      </c>
      <c r="S1237" s="12">
        <v>45254</v>
      </c>
      <c r="T1237" s="10">
        <v>10</v>
      </c>
      <c r="U1237" s="109">
        <v>45258</v>
      </c>
      <c r="V1237" s="10">
        <v>12.03</v>
      </c>
      <c r="Y1237" s="3"/>
    </row>
    <row r="1238" spans="1:25">
      <c r="A1238" s="12">
        <v>45257</v>
      </c>
      <c r="B1238" s="10">
        <v>27.12</v>
      </c>
      <c r="C1238" s="12">
        <v>45257</v>
      </c>
      <c r="D1238" s="10">
        <v>30.42</v>
      </c>
      <c r="E1238" s="12">
        <v>45257</v>
      </c>
      <c r="F1238" s="10">
        <v>77.180000000000007</v>
      </c>
      <c r="G1238" s="12">
        <v>45257</v>
      </c>
      <c r="H1238" s="10">
        <v>34.020000000000003</v>
      </c>
      <c r="I1238" s="12">
        <v>45257</v>
      </c>
      <c r="J1238" s="10">
        <v>29.68</v>
      </c>
      <c r="K1238" s="12">
        <v>45257</v>
      </c>
      <c r="L1238" s="10">
        <v>19.010000000000002</v>
      </c>
      <c r="M1238" s="12">
        <v>45257</v>
      </c>
      <c r="N1238" s="10">
        <v>19.600000000000001</v>
      </c>
      <c r="O1238" s="12">
        <v>45257</v>
      </c>
      <c r="P1238" s="10">
        <v>15.93</v>
      </c>
      <c r="Q1238" s="12">
        <v>45257</v>
      </c>
      <c r="R1238" s="10">
        <v>25.74</v>
      </c>
      <c r="S1238" s="12">
        <v>45257</v>
      </c>
      <c r="T1238" s="10">
        <v>10.06</v>
      </c>
      <c r="U1238" s="109">
        <v>45259</v>
      </c>
      <c r="V1238" s="10">
        <v>11.98</v>
      </c>
      <c r="Y1238" s="3"/>
    </row>
    <row r="1239" spans="1:25">
      <c r="A1239" s="12">
        <v>45258</v>
      </c>
      <c r="B1239" s="10">
        <v>27.23</v>
      </c>
      <c r="C1239" s="12">
        <v>45258</v>
      </c>
      <c r="D1239" s="10">
        <v>30.43</v>
      </c>
      <c r="E1239" s="12">
        <v>45258</v>
      </c>
      <c r="F1239" s="10">
        <v>76.98</v>
      </c>
      <c r="G1239" s="12">
        <v>45258</v>
      </c>
      <c r="H1239" s="10">
        <v>33.950000000000003</v>
      </c>
      <c r="I1239" s="12">
        <v>45258</v>
      </c>
      <c r="J1239" s="10">
        <v>29.86</v>
      </c>
      <c r="K1239" s="12">
        <v>45258</v>
      </c>
      <c r="L1239" s="10">
        <v>19.02</v>
      </c>
      <c r="M1239" s="12">
        <v>45258</v>
      </c>
      <c r="N1239" s="10">
        <v>19.670000000000002</v>
      </c>
      <c r="O1239" s="12">
        <v>45258</v>
      </c>
      <c r="P1239" s="10">
        <v>15.94</v>
      </c>
      <c r="Q1239" s="12">
        <v>45258</v>
      </c>
      <c r="R1239" s="10">
        <v>25.83</v>
      </c>
      <c r="S1239" s="12">
        <v>45258</v>
      </c>
      <c r="T1239" s="10">
        <v>10.1</v>
      </c>
      <c r="U1239" s="109">
        <v>45260</v>
      </c>
      <c r="V1239" s="10">
        <v>11.99</v>
      </c>
      <c r="Y1239" s="3"/>
    </row>
    <row r="1240" spans="1:25">
      <c r="A1240" s="12">
        <v>45259</v>
      </c>
      <c r="B1240" s="10">
        <v>27.37</v>
      </c>
      <c r="C1240" s="12">
        <v>45259</v>
      </c>
      <c r="D1240" s="10">
        <v>30.5671</v>
      </c>
      <c r="E1240" s="12">
        <v>45259</v>
      </c>
      <c r="F1240" s="10">
        <v>77.05</v>
      </c>
      <c r="G1240" s="12">
        <v>45259</v>
      </c>
      <c r="H1240" s="10">
        <v>34.07</v>
      </c>
      <c r="I1240" s="12">
        <v>45259</v>
      </c>
      <c r="J1240" s="10">
        <v>29.69</v>
      </c>
      <c r="K1240" s="12">
        <v>45259</v>
      </c>
      <c r="L1240" s="10">
        <v>19.12</v>
      </c>
      <c r="M1240" s="12">
        <v>45259</v>
      </c>
      <c r="N1240" s="10">
        <v>19.829999999999998</v>
      </c>
      <c r="O1240" s="12">
        <v>45259</v>
      </c>
      <c r="P1240" s="10">
        <v>16.03</v>
      </c>
      <c r="Q1240" s="12">
        <v>45259</v>
      </c>
      <c r="R1240" s="10">
        <v>25.88</v>
      </c>
      <c r="S1240" s="12">
        <v>45259</v>
      </c>
      <c r="T1240" s="10">
        <v>10.15</v>
      </c>
      <c r="U1240" s="109">
        <v>45261</v>
      </c>
      <c r="V1240" s="10">
        <v>11.98</v>
      </c>
      <c r="Y1240" s="3"/>
    </row>
    <row r="1241" spans="1:25">
      <c r="A1241" s="12">
        <v>45260</v>
      </c>
      <c r="B1241" s="10">
        <v>27.32</v>
      </c>
      <c r="C1241" s="12">
        <v>45260</v>
      </c>
      <c r="D1241" s="10">
        <v>30.77</v>
      </c>
      <c r="E1241" s="12">
        <v>45260</v>
      </c>
      <c r="F1241" s="10">
        <v>77.2</v>
      </c>
      <c r="G1241" s="12">
        <v>45260</v>
      </c>
      <c r="H1241" s="10">
        <v>33.93</v>
      </c>
      <c r="I1241" s="12">
        <v>45260</v>
      </c>
      <c r="J1241" s="10">
        <v>29.68</v>
      </c>
      <c r="K1241" s="12">
        <v>45260</v>
      </c>
      <c r="L1241" s="10">
        <v>19.12</v>
      </c>
      <c r="M1241" s="12">
        <v>45260</v>
      </c>
      <c r="N1241" s="10">
        <v>19.739999999999998</v>
      </c>
      <c r="O1241" s="12">
        <v>45260</v>
      </c>
      <c r="P1241" s="10">
        <v>16</v>
      </c>
      <c r="Q1241" s="12">
        <v>45260</v>
      </c>
      <c r="R1241" s="10">
        <v>25.88</v>
      </c>
      <c r="S1241" s="12">
        <v>45260</v>
      </c>
      <c r="T1241" s="10">
        <v>10.11</v>
      </c>
      <c r="U1241" s="109">
        <v>45264</v>
      </c>
      <c r="V1241" s="10">
        <v>11.92</v>
      </c>
      <c r="Y1241" s="3"/>
    </row>
    <row r="1242" spans="1:25">
      <c r="A1242" s="12">
        <v>45261</v>
      </c>
      <c r="B1242" s="10">
        <v>27.54</v>
      </c>
      <c r="C1242" s="12">
        <v>45261</v>
      </c>
      <c r="D1242" s="10">
        <v>31.06</v>
      </c>
      <c r="E1242" s="12">
        <v>45261</v>
      </c>
      <c r="F1242" s="10">
        <v>77.239999999999995</v>
      </c>
      <c r="G1242" s="12">
        <v>45261</v>
      </c>
      <c r="H1242" s="10">
        <v>34.130000000000003</v>
      </c>
      <c r="I1242" s="12">
        <v>45261</v>
      </c>
      <c r="J1242" s="10">
        <v>29.67</v>
      </c>
      <c r="K1242" s="12">
        <v>45261</v>
      </c>
      <c r="L1242" s="10">
        <v>19.309999999999999</v>
      </c>
      <c r="M1242" s="12">
        <v>45261</v>
      </c>
      <c r="N1242" s="10">
        <v>19.96</v>
      </c>
      <c r="O1242" s="12">
        <v>45261</v>
      </c>
      <c r="P1242" s="10">
        <v>16.21</v>
      </c>
      <c r="Q1242" s="12">
        <v>45261</v>
      </c>
      <c r="R1242" s="10">
        <v>25.96</v>
      </c>
      <c r="S1242" s="12">
        <v>45261</v>
      </c>
      <c r="T1242" s="10">
        <v>10.210000000000001</v>
      </c>
      <c r="U1242" s="109">
        <v>45265</v>
      </c>
      <c r="V1242" s="10">
        <v>11.91</v>
      </c>
      <c r="Y1242" s="3"/>
    </row>
    <row r="1243" spans="1:25">
      <c r="A1243" s="12">
        <v>45264</v>
      </c>
      <c r="B1243" s="10">
        <v>27.54</v>
      </c>
      <c r="C1243" s="12">
        <v>45264</v>
      </c>
      <c r="D1243" s="10">
        <v>31.05</v>
      </c>
      <c r="E1243" s="12">
        <v>45264</v>
      </c>
      <c r="F1243" s="10">
        <v>77.08</v>
      </c>
      <c r="G1243" s="12">
        <v>45264</v>
      </c>
      <c r="H1243" s="10">
        <v>33.96</v>
      </c>
      <c r="I1243" s="12">
        <v>45264</v>
      </c>
      <c r="J1243" s="10">
        <v>29.39</v>
      </c>
      <c r="K1243" s="12">
        <v>45264</v>
      </c>
      <c r="L1243" s="10">
        <v>19.260000000000002</v>
      </c>
      <c r="M1243" s="12">
        <v>45264</v>
      </c>
      <c r="N1243" s="10">
        <v>19.87</v>
      </c>
      <c r="O1243" s="12">
        <v>45264</v>
      </c>
      <c r="P1243" s="10">
        <v>16.2</v>
      </c>
      <c r="Q1243" s="12">
        <v>45264</v>
      </c>
      <c r="R1243" s="10">
        <v>25.95</v>
      </c>
      <c r="S1243" s="12">
        <v>45264</v>
      </c>
      <c r="T1243" s="10">
        <v>10.19</v>
      </c>
      <c r="U1243" s="109">
        <v>45266</v>
      </c>
      <c r="V1243" s="10">
        <v>11.89</v>
      </c>
      <c r="Y1243" s="3"/>
    </row>
    <row r="1244" spans="1:25">
      <c r="A1244" s="12">
        <v>45265</v>
      </c>
      <c r="B1244" s="10">
        <v>27.72</v>
      </c>
      <c r="C1244" s="12">
        <v>45265</v>
      </c>
      <c r="D1244" s="10">
        <v>31.0547</v>
      </c>
      <c r="E1244" s="12">
        <v>45265</v>
      </c>
      <c r="F1244" s="10">
        <v>77.37</v>
      </c>
      <c r="G1244" s="12">
        <v>45265</v>
      </c>
      <c r="H1244" s="10">
        <v>33.97</v>
      </c>
      <c r="I1244" s="12">
        <v>45265</v>
      </c>
      <c r="J1244" s="10">
        <v>29.35</v>
      </c>
      <c r="K1244" s="12">
        <v>45265</v>
      </c>
      <c r="L1244" s="10">
        <v>19.350000000000001</v>
      </c>
      <c r="M1244" s="12">
        <v>45265</v>
      </c>
      <c r="N1244" s="10">
        <v>20.02</v>
      </c>
      <c r="O1244" s="12">
        <v>45265</v>
      </c>
      <c r="P1244" s="10">
        <v>16.190000000000001</v>
      </c>
      <c r="Q1244" s="12">
        <v>45265</v>
      </c>
      <c r="R1244" s="10">
        <v>26.01</v>
      </c>
      <c r="S1244" s="12">
        <v>45265</v>
      </c>
      <c r="T1244" s="10">
        <v>10.27</v>
      </c>
      <c r="U1244" s="109">
        <v>45267</v>
      </c>
      <c r="V1244" s="10">
        <v>11.93</v>
      </c>
      <c r="Y1244" s="3"/>
    </row>
    <row r="1245" spans="1:25">
      <c r="A1245" s="12">
        <v>45266</v>
      </c>
      <c r="B1245" s="10">
        <v>27.82</v>
      </c>
      <c r="C1245" s="12">
        <v>45266</v>
      </c>
      <c r="D1245" s="10">
        <v>30.89</v>
      </c>
      <c r="E1245" s="12">
        <v>45266</v>
      </c>
      <c r="F1245" s="10">
        <v>77.069999999999993</v>
      </c>
      <c r="G1245" s="12">
        <v>45266</v>
      </c>
      <c r="H1245" s="10">
        <v>34.08</v>
      </c>
      <c r="I1245" s="12">
        <v>45266</v>
      </c>
      <c r="J1245" s="10">
        <v>29.31</v>
      </c>
      <c r="K1245" s="12">
        <v>45266</v>
      </c>
      <c r="L1245" s="10">
        <v>19.399999999999999</v>
      </c>
      <c r="M1245" s="12">
        <v>45266</v>
      </c>
      <c r="N1245" s="10">
        <v>20.09</v>
      </c>
      <c r="O1245" s="12">
        <v>45266</v>
      </c>
      <c r="P1245" s="10">
        <v>16.14</v>
      </c>
      <c r="Q1245" s="12">
        <v>45266</v>
      </c>
      <c r="R1245" s="10">
        <v>26.05</v>
      </c>
      <c r="S1245" s="12">
        <v>45266</v>
      </c>
      <c r="T1245" s="10">
        <v>10.31</v>
      </c>
      <c r="U1245" s="109">
        <v>45268</v>
      </c>
      <c r="V1245" s="10">
        <v>11.93</v>
      </c>
      <c r="Y1245" s="3"/>
    </row>
    <row r="1246" spans="1:25">
      <c r="A1246" s="12">
        <v>45267</v>
      </c>
      <c r="B1246" s="10">
        <v>27.82</v>
      </c>
      <c r="C1246" s="12">
        <v>45267</v>
      </c>
      <c r="D1246" s="10">
        <v>30.87</v>
      </c>
      <c r="E1246" s="12">
        <v>45267</v>
      </c>
      <c r="F1246" s="10">
        <v>77.66</v>
      </c>
      <c r="G1246" s="12">
        <v>45267</v>
      </c>
      <c r="H1246" s="10">
        <v>34.29</v>
      </c>
      <c r="I1246" s="12">
        <v>45267</v>
      </c>
      <c r="J1246" s="10">
        <v>29.45</v>
      </c>
      <c r="K1246" s="12">
        <v>45267</v>
      </c>
      <c r="L1246" s="10">
        <v>19.45</v>
      </c>
      <c r="M1246" s="12">
        <v>45267</v>
      </c>
      <c r="N1246" s="10">
        <v>20.100000000000001</v>
      </c>
      <c r="O1246" s="12">
        <v>45267</v>
      </c>
      <c r="P1246" s="10">
        <v>16.190000000000001</v>
      </c>
      <c r="Q1246" s="12">
        <v>45267</v>
      </c>
      <c r="R1246" s="10">
        <v>26.04</v>
      </c>
      <c r="S1246" s="12">
        <v>45267</v>
      </c>
      <c r="T1246" s="10">
        <v>10.31</v>
      </c>
      <c r="U1246" s="109">
        <v>45271</v>
      </c>
      <c r="V1246" s="10">
        <v>11.96</v>
      </c>
      <c r="Y1246" s="3"/>
    </row>
    <row r="1247" spans="1:25">
      <c r="A1247" s="12">
        <v>45268</v>
      </c>
      <c r="B1247" s="10">
        <v>27.71</v>
      </c>
      <c r="C1247" s="12">
        <v>45268</v>
      </c>
      <c r="D1247" s="10">
        <v>30.96</v>
      </c>
      <c r="E1247" s="12">
        <v>45268</v>
      </c>
      <c r="F1247" s="10">
        <v>77.959999999999994</v>
      </c>
      <c r="G1247" s="12">
        <v>45268</v>
      </c>
      <c r="H1247" s="10">
        <v>34.35</v>
      </c>
      <c r="I1247" s="12">
        <v>45268</v>
      </c>
      <c r="J1247" s="10">
        <v>29.35</v>
      </c>
      <c r="K1247" s="12">
        <v>45268</v>
      </c>
      <c r="L1247" s="10">
        <v>19.34</v>
      </c>
      <c r="M1247" s="12">
        <v>45268</v>
      </c>
      <c r="N1247" s="10">
        <v>19.989999999999998</v>
      </c>
      <c r="O1247" s="12">
        <v>45268</v>
      </c>
      <c r="P1247" s="10">
        <v>16.13</v>
      </c>
      <c r="Q1247" s="12">
        <v>45268</v>
      </c>
      <c r="R1247" s="10">
        <v>25.98</v>
      </c>
      <c r="S1247" s="12">
        <v>45268</v>
      </c>
      <c r="T1247" s="10">
        <v>10.27</v>
      </c>
      <c r="U1247" s="109">
        <v>45272</v>
      </c>
      <c r="V1247" s="10">
        <v>12</v>
      </c>
      <c r="Y1247" s="3"/>
    </row>
    <row r="1248" spans="1:25">
      <c r="A1248" s="12">
        <v>45271</v>
      </c>
      <c r="B1248" s="10">
        <v>27.66</v>
      </c>
      <c r="C1248" s="12">
        <v>45271</v>
      </c>
      <c r="D1248" s="10">
        <v>31.01</v>
      </c>
      <c r="E1248" s="12">
        <v>45271</v>
      </c>
      <c r="F1248" s="10">
        <v>78.2</v>
      </c>
      <c r="G1248" s="12">
        <v>45271</v>
      </c>
      <c r="H1248" s="10">
        <v>34.39</v>
      </c>
      <c r="I1248" s="12">
        <v>45271</v>
      </c>
      <c r="J1248" s="10">
        <v>29.47</v>
      </c>
      <c r="K1248" s="12">
        <v>45271</v>
      </c>
      <c r="L1248" s="10">
        <v>19.3</v>
      </c>
      <c r="M1248" s="12">
        <v>45271</v>
      </c>
      <c r="N1248" s="10">
        <v>19.97</v>
      </c>
      <c r="O1248" s="12">
        <v>45271</v>
      </c>
      <c r="P1248" s="10">
        <v>16.149999999999999</v>
      </c>
      <c r="Q1248" s="12">
        <v>45271</v>
      </c>
      <c r="R1248" s="10">
        <v>25.95</v>
      </c>
      <c r="S1248" s="12">
        <v>45271</v>
      </c>
      <c r="T1248" s="10">
        <v>10.24</v>
      </c>
      <c r="U1248" s="109">
        <v>45273</v>
      </c>
      <c r="V1248" s="10">
        <v>12.01</v>
      </c>
      <c r="Y1248" s="3"/>
    </row>
    <row r="1249" spans="1:25">
      <c r="A1249" s="12">
        <v>45272</v>
      </c>
      <c r="B1249" s="10">
        <v>27.67</v>
      </c>
      <c r="C1249" s="12">
        <v>45272</v>
      </c>
      <c r="D1249" s="10">
        <v>30.91</v>
      </c>
      <c r="E1249" s="12">
        <v>45272</v>
      </c>
      <c r="F1249" s="10">
        <v>78.650000000000006</v>
      </c>
      <c r="G1249" s="12">
        <v>45272</v>
      </c>
      <c r="H1249" s="10">
        <v>34.479999999999997</v>
      </c>
      <c r="I1249" s="12">
        <v>45272</v>
      </c>
      <c r="J1249" s="10">
        <v>29.52</v>
      </c>
      <c r="K1249" s="12">
        <v>45272</v>
      </c>
      <c r="L1249" s="10">
        <v>19.329999999999998</v>
      </c>
      <c r="M1249" s="12">
        <v>45272</v>
      </c>
      <c r="N1249" s="10">
        <v>20.079999999999998</v>
      </c>
      <c r="O1249" s="12">
        <v>45272</v>
      </c>
      <c r="P1249" s="10">
        <v>16.260000000000002</v>
      </c>
      <c r="Q1249" s="12">
        <v>45272</v>
      </c>
      <c r="R1249" s="10">
        <v>25.95</v>
      </c>
      <c r="S1249" s="12">
        <v>45272</v>
      </c>
      <c r="T1249" s="10">
        <v>10.25</v>
      </c>
      <c r="U1249" s="109">
        <v>45274</v>
      </c>
      <c r="V1249" s="10">
        <v>12.1</v>
      </c>
      <c r="Y1249" s="3"/>
    </row>
    <row r="1250" spans="1:25">
      <c r="A1250" s="12">
        <v>45273</v>
      </c>
      <c r="B1250" s="10">
        <v>27.99</v>
      </c>
      <c r="C1250" s="12">
        <v>45273</v>
      </c>
      <c r="D1250" s="10">
        <v>31.47</v>
      </c>
      <c r="E1250" s="12">
        <v>45273</v>
      </c>
      <c r="F1250" s="10">
        <v>79.2</v>
      </c>
      <c r="G1250" s="12">
        <v>45273</v>
      </c>
      <c r="H1250" s="10">
        <v>34.75</v>
      </c>
      <c r="I1250" s="12">
        <v>45273</v>
      </c>
      <c r="J1250" s="10">
        <v>29.62</v>
      </c>
      <c r="K1250" s="12">
        <v>45273</v>
      </c>
      <c r="L1250" s="10">
        <v>19.55</v>
      </c>
      <c r="M1250" s="12">
        <v>45273</v>
      </c>
      <c r="N1250" s="10">
        <v>20.420000000000002</v>
      </c>
      <c r="O1250" s="12">
        <v>45273</v>
      </c>
      <c r="P1250" s="10">
        <v>16.45</v>
      </c>
      <c r="Q1250" s="12">
        <v>45273</v>
      </c>
      <c r="R1250" s="10">
        <v>26.15</v>
      </c>
      <c r="S1250" s="12">
        <v>45273</v>
      </c>
      <c r="T1250" s="10">
        <v>10.38</v>
      </c>
      <c r="U1250" s="109">
        <v>45275</v>
      </c>
      <c r="V1250" s="10">
        <v>12.09</v>
      </c>
      <c r="Y1250" s="3"/>
    </row>
    <row r="1251" spans="1:25">
      <c r="A1251" s="12">
        <v>45274</v>
      </c>
      <c r="B1251" s="10">
        <v>28.23</v>
      </c>
      <c r="C1251" s="12">
        <v>45274</v>
      </c>
      <c r="D1251" s="10">
        <v>31.7</v>
      </c>
      <c r="E1251" s="12">
        <v>45274</v>
      </c>
      <c r="F1251" s="10">
        <v>78.88</v>
      </c>
      <c r="G1251" s="12">
        <v>45274</v>
      </c>
      <c r="H1251" s="10">
        <v>34.81</v>
      </c>
      <c r="I1251" s="12">
        <v>45274</v>
      </c>
      <c r="J1251" s="10">
        <v>29.84</v>
      </c>
      <c r="K1251" s="12">
        <v>45274</v>
      </c>
      <c r="L1251" s="10">
        <v>19.72</v>
      </c>
      <c r="M1251" s="12">
        <v>45274</v>
      </c>
      <c r="N1251" s="10">
        <v>20.65</v>
      </c>
      <c r="O1251" s="12">
        <v>45274</v>
      </c>
      <c r="P1251" s="10">
        <v>16.489999999999998</v>
      </c>
      <c r="Q1251" s="12">
        <v>45274</v>
      </c>
      <c r="R1251" s="10">
        <v>26.18</v>
      </c>
      <c r="S1251" s="12">
        <v>45274</v>
      </c>
      <c r="T1251" s="10">
        <v>10.47</v>
      </c>
      <c r="U1251" s="109">
        <v>45278</v>
      </c>
      <c r="V1251" s="10">
        <v>12.09</v>
      </c>
      <c r="Y1251" s="3"/>
    </row>
    <row r="1252" spans="1:25">
      <c r="A1252" s="12">
        <v>45275</v>
      </c>
      <c r="B1252" s="10">
        <v>28.26</v>
      </c>
      <c r="C1252" s="12">
        <v>45275</v>
      </c>
      <c r="D1252" s="10">
        <v>31.29</v>
      </c>
      <c r="E1252" s="12">
        <v>45275</v>
      </c>
      <c r="F1252" s="10">
        <v>78.680000000000007</v>
      </c>
      <c r="G1252" s="12">
        <v>45275</v>
      </c>
      <c r="H1252" s="10">
        <v>34.409999999999997</v>
      </c>
      <c r="I1252" s="12">
        <v>45275</v>
      </c>
      <c r="J1252" s="10">
        <v>29.59</v>
      </c>
      <c r="K1252" s="12">
        <v>45275</v>
      </c>
      <c r="L1252" s="10">
        <v>19.7</v>
      </c>
      <c r="M1252" s="12">
        <v>45275</v>
      </c>
      <c r="N1252" s="10">
        <v>20.61</v>
      </c>
      <c r="O1252" s="12">
        <v>45275</v>
      </c>
      <c r="P1252" s="10">
        <v>16.47</v>
      </c>
      <c r="Q1252" s="12">
        <v>45275</v>
      </c>
      <c r="R1252" s="10">
        <v>26.17</v>
      </c>
      <c r="S1252" s="12">
        <v>45275</v>
      </c>
      <c r="T1252" s="10">
        <v>10.5</v>
      </c>
      <c r="U1252" s="109">
        <v>45279</v>
      </c>
      <c r="V1252" s="10">
        <v>12.11</v>
      </c>
      <c r="Y1252" s="3"/>
    </row>
    <row r="1253" spans="1:25">
      <c r="A1253" s="12">
        <v>45278</v>
      </c>
      <c r="B1253" s="10">
        <v>28.16</v>
      </c>
      <c r="C1253" s="12">
        <v>45278</v>
      </c>
      <c r="D1253" s="10">
        <v>31.466699999999999</v>
      </c>
      <c r="E1253" s="12">
        <v>45278</v>
      </c>
      <c r="F1253" s="10">
        <v>79.16</v>
      </c>
      <c r="G1253" s="12">
        <v>45278</v>
      </c>
      <c r="H1253" s="10">
        <v>34.56</v>
      </c>
      <c r="I1253" s="12">
        <v>45278</v>
      </c>
      <c r="J1253" s="10">
        <v>29.63</v>
      </c>
      <c r="K1253" s="12">
        <v>45278</v>
      </c>
      <c r="L1253" s="10">
        <v>19.68</v>
      </c>
      <c r="M1253" s="12">
        <v>45278</v>
      </c>
      <c r="N1253" s="10">
        <v>20.51</v>
      </c>
      <c r="O1253" s="12">
        <v>45278</v>
      </c>
      <c r="P1253" s="10">
        <v>16.43</v>
      </c>
      <c r="Q1253" s="12">
        <v>45278</v>
      </c>
      <c r="R1253" s="10">
        <v>26.15</v>
      </c>
      <c r="S1253" s="12">
        <v>45278</v>
      </c>
      <c r="T1253" s="10">
        <v>10.45</v>
      </c>
      <c r="U1253" s="109">
        <v>45280</v>
      </c>
      <c r="V1253" s="10">
        <v>11.94</v>
      </c>
      <c r="Y1253" s="3"/>
    </row>
    <row r="1254" spans="1:25">
      <c r="A1254" s="12">
        <v>45279</v>
      </c>
      <c r="B1254" s="10">
        <v>28.25</v>
      </c>
      <c r="C1254" s="12">
        <v>45279</v>
      </c>
      <c r="D1254" s="10">
        <v>31.77</v>
      </c>
      <c r="E1254" s="12">
        <v>45279</v>
      </c>
      <c r="F1254" s="10">
        <v>79.260000000000005</v>
      </c>
      <c r="G1254" s="12">
        <v>45279</v>
      </c>
      <c r="H1254" s="10">
        <v>34.72</v>
      </c>
      <c r="I1254" s="12">
        <v>45279</v>
      </c>
      <c r="J1254" s="10">
        <v>29.75</v>
      </c>
      <c r="K1254" s="12">
        <v>45279</v>
      </c>
      <c r="L1254" s="10">
        <v>19.7</v>
      </c>
      <c r="M1254" s="12">
        <v>45279</v>
      </c>
      <c r="N1254" s="10">
        <v>20.53</v>
      </c>
      <c r="O1254" s="12">
        <v>45279</v>
      </c>
      <c r="P1254" s="10">
        <v>16.53</v>
      </c>
      <c r="Q1254" s="12">
        <v>45279</v>
      </c>
      <c r="R1254" s="10">
        <v>26.15</v>
      </c>
      <c r="S1254" s="12">
        <v>45279</v>
      </c>
      <c r="T1254" s="10">
        <v>10.47</v>
      </c>
      <c r="U1254" s="109">
        <v>45281</v>
      </c>
      <c r="V1254" s="10">
        <v>11.88</v>
      </c>
      <c r="Y1254" s="3"/>
    </row>
    <row r="1255" spans="1:25">
      <c r="A1255" s="12">
        <v>45280</v>
      </c>
      <c r="B1255" s="10">
        <v>28.36</v>
      </c>
      <c r="C1255" s="12">
        <v>45280</v>
      </c>
      <c r="D1255" s="10">
        <v>31.425699999999999</v>
      </c>
      <c r="E1255" s="12">
        <v>45280</v>
      </c>
      <c r="F1255" s="10">
        <v>78.28</v>
      </c>
      <c r="G1255" s="12">
        <v>45280</v>
      </c>
      <c r="H1255" s="10">
        <v>34.450000000000003</v>
      </c>
      <c r="I1255" s="12">
        <v>45280</v>
      </c>
      <c r="J1255" s="10">
        <v>29.2</v>
      </c>
      <c r="K1255" s="12">
        <v>45280</v>
      </c>
      <c r="L1255" s="10">
        <v>19.8</v>
      </c>
      <c r="M1255" s="12">
        <v>45280</v>
      </c>
      <c r="N1255" s="10">
        <v>20.59</v>
      </c>
      <c r="O1255" s="12">
        <v>45280</v>
      </c>
      <c r="P1255" s="10">
        <v>16.52</v>
      </c>
      <c r="Q1255" s="12">
        <v>45280</v>
      </c>
      <c r="R1255" s="10">
        <v>26.23</v>
      </c>
      <c r="S1255" s="12">
        <v>45280</v>
      </c>
      <c r="T1255" s="10">
        <v>10.52</v>
      </c>
      <c r="U1255" s="109">
        <v>45282</v>
      </c>
      <c r="V1255" s="10">
        <v>11.78</v>
      </c>
      <c r="Y1255" s="3"/>
    </row>
    <row r="1256" spans="1:25">
      <c r="A1256" s="12">
        <v>45281</v>
      </c>
      <c r="B1256" s="10">
        <v>28.25</v>
      </c>
      <c r="C1256" s="12">
        <v>45281</v>
      </c>
      <c r="D1256" s="10">
        <v>31.67</v>
      </c>
      <c r="E1256" s="12">
        <v>45281</v>
      </c>
      <c r="F1256" s="10">
        <v>78.55</v>
      </c>
      <c r="G1256" s="12">
        <v>45281</v>
      </c>
      <c r="H1256" s="10">
        <v>34.799999999999997</v>
      </c>
      <c r="I1256" s="12">
        <v>45281</v>
      </c>
      <c r="J1256" s="10">
        <v>29.57</v>
      </c>
      <c r="K1256" s="12">
        <v>45281</v>
      </c>
      <c r="L1256" s="10">
        <v>19.72</v>
      </c>
      <c r="M1256" s="12">
        <v>45281</v>
      </c>
      <c r="N1256" s="10">
        <v>20.58</v>
      </c>
      <c r="O1256" s="12">
        <v>45281</v>
      </c>
      <c r="P1256" s="10">
        <v>16.579999999999998</v>
      </c>
      <c r="Q1256" s="12">
        <v>45281</v>
      </c>
      <c r="R1256" s="10">
        <v>26.23</v>
      </c>
      <c r="S1256" s="12">
        <v>45281</v>
      </c>
      <c r="T1256" s="10">
        <v>10.48</v>
      </c>
      <c r="U1256" s="109">
        <v>45287</v>
      </c>
      <c r="V1256" s="10">
        <v>11.9</v>
      </c>
      <c r="Y1256" s="3"/>
    </row>
    <row r="1257" spans="1:25">
      <c r="A1257" s="12">
        <v>45282</v>
      </c>
      <c r="B1257" s="10">
        <v>28.07</v>
      </c>
      <c r="C1257" s="12">
        <v>45282</v>
      </c>
      <c r="D1257" s="10">
        <v>31.83</v>
      </c>
      <c r="E1257" s="12">
        <v>45282</v>
      </c>
      <c r="F1257" s="10">
        <v>78.58</v>
      </c>
      <c r="G1257" s="12">
        <v>45282</v>
      </c>
      <c r="H1257" s="10">
        <v>34.76</v>
      </c>
      <c r="I1257" s="12">
        <v>45282</v>
      </c>
      <c r="J1257" s="10">
        <v>29.34</v>
      </c>
      <c r="K1257" s="12">
        <v>45282</v>
      </c>
      <c r="L1257" s="10">
        <v>19.72</v>
      </c>
      <c r="M1257" s="12">
        <v>45282</v>
      </c>
      <c r="N1257" s="10">
        <v>20.55</v>
      </c>
      <c r="O1257" s="12">
        <v>45282</v>
      </c>
      <c r="P1257" s="10">
        <v>16.62</v>
      </c>
      <c r="Q1257" s="12">
        <v>45282</v>
      </c>
      <c r="R1257" s="10">
        <v>26.22</v>
      </c>
      <c r="S1257" s="12">
        <v>45282</v>
      </c>
      <c r="T1257" s="10">
        <v>10.41</v>
      </c>
      <c r="U1257" s="109">
        <v>45288</v>
      </c>
      <c r="V1257" s="10">
        <v>12.04</v>
      </c>
      <c r="Y1257" s="3"/>
    </row>
    <row r="1258" spans="1:25">
      <c r="A1258" s="12">
        <v>45287</v>
      </c>
      <c r="B1258" s="10">
        <v>28.29</v>
      </c>
      <c r="C1258" s="12">
        <v>45287</v>
      </c>
      <c r="D1258" s="10">
        <v>32.0503</v>
      </c>
      <c r="E1258" s="12">
        <v>45287</v>
      </c>
      <c r="F1258" s="10">
        <v>78.709999999999994</v>
      </c>
      <c r="G1258" s="12">
        <v>45287</v>
      </c>
      <c r="H1258" s="10">
        <v>34.96</v>
      </c>
      <c r="I1258" s="12">
        <v>45287</v>
      </c>
      <c r="J1258" s="10">
        <v>29.65</v>
      </c>
      <c r="K1258" s="12">
        <v>45287</v>
      </c>
      <c r="L1258" s="10">
        <v>19.8</v>
      </c>
      <c r="M1258" s="12">
        <v>45287</v>
      </c>
      <c r="N1258" s="10">
        <v>20.78</v>
      </c>
      <c r="O1258" s="12">
        <v>45287</v>
      </c>
      <c r="P1258" s="10">
        <v>16.68</v>
      </c>
      <c r="Q1258" s="12">
        <v>45287</v>
      </c>
      <c r="R1258" s="10">
        <v>26.26</v>
      </c>
      <c r="S1258" s="12">
        <v>45287</v>
      </c>
      <c r="T1258" s="10">
        <v>10.51</v>
      </c>
      <c r="U1258" s="109">
        <v>45289</v>
      </c>
      <c r="V1258" s="10">
        <v>12.06</v>
      </c>
      <c r="Y1258" s="3"/>
    </row>
    <row r="1259" spans="1:25">
      <c r="A1259" s="12">
        <v>45288</v>
      </c>
      <c r="B1259" s="10">
        <v>28.17</v>
      </c>
      <c r="C1259" s="12">
        <v>45288</v>
      </c>
      <c r="D1259" s="10">
        <v>31.96</v>
      </c>
      <c r="E1259" s="12">
        <v>45288</v>
      </c>
      <c r="F1259" s="10">
        <v>78.349999999999994</v>
      </c>
      <c r="G1259" s="12">
        <v>45288</v>
      </c>
      <c r="H1259" s="10">
        <v>34.58</v>
      </c>
      <c r="I1259" s="12">
        <v>45288</v>
      </c>
      <c r="J1259" s="10">
        <v>29.39</v>
      </c>
      <c r="K1259" s="12">
        <v>45288</v>
      </c>
      <c r="L1259" s="10">
        <v>19.649999999999999</v>
      </c>
      <c r="M1259" s="12">
        <v>45288</v>
      </c>
      <c r="N1259" s="10">
        <v>20.57</v>
      </c>
      <c r="O1259" s="12">
        <v>45288</v>
      </c>
      <c r="P1259" s="10">
        <v>16.53</v>
      </c>
      <c r="Q1259" s="12">
        <v>45288</v>
      </c>
      <c r="R1259" s="10">
        <v>26.15</v>
      </c>
      <c r="S1259" s="12">
        <v>45288</v>
      </c>
      <c r="T1259" s="10">
        <v>10.48</v>
      </c>
      <c r="U1259" s="109">
        <v>45293</v>
      </c>
      <c r="V1259" s="10">
        <v>11.98</v>
      </c>
      <c r="Y1259" s="3"/>
    </row>
    <row r="1260" spans="1:25">
      <c r="A1260" s="12">
        <v>45289</v>
      </c>
      <c r="B1260" s="10">
        <v>28.23</v>
      </c>
      <c r="C1260" s="12">
        <v>45289</v>
      </c>
      <c r="D1260" s="10">
        <v>32.020000000000003</v>
      </c>
      <c r="E1260" s="12">
        <v>45289</v>
      </c>
      <c r="F1260" s="10">
        <v>78.3</v>
      </c>
      <c r="G1260" s="12">
        <v>45289</v>
      </c>
      <c r="H1260" s="10">
        <v>34.700000000000003</v>
      </c>
      <c r="I1260" s="12">
        <v>45289</v>
      </c>
      <c r="J1260" s="10">
        <v>29.46</v>
      </c>
      <c r="K1260" s="12">
        <v>45289</v>
      </c>
      <c r="L1260" s="10">
        <v>19.71</v>
      </c>
      <c r="M1260" s="12">
        <v>45289</v>
      </c>
      <c r="N1260" s="10">
        <v>20.51</v>
      </c>
      <c r="O1260" s="12">
        <v>45289</v>
      </c>
      <c r="P1260" s="10">
        <v>16.47</v>
      </c>
      <c r="Q1260" s="12">
        <v>45289</v>
      </c>
      <c r="R1260" s="10">
        <v>26.15</v>
      </c>
      <c r="S1260" s="12">
        <v>45289</v>
      </c>
      <c r="T1260" s="10">
        <v>10.49</v>
      </c>
      <c r="U1260" s="109">
        <v>45294</v>
      </c>
      <c r="V1260" s="10">
        <v>11.91</v>
      </c>
      <c r="Y1260" s="3"/>
    </row>
    <row r="1261" spans="1:25">
      <c r="A1261" s="12">
        <v>45293</v>
      </c>
      <c r="B1261" s="10">
        <v>28.04</v>
      </c>
      <c r="C1261" s="12">
        <v>45293</v>
      </c>
      <c r="D1261" s="10">
        <v>31.93</v>
      </c>
      <c r="E1261" s="12">
        <v>45293</v>
      </c>
      <c r="F1261" s="10">
        <v>78.28</v>
      </c>
      <c r="G1261" s="12">
        <v>45293</v>
      </c>
      <c r="H1261" s="10">
        <v>34.479999999999997</v>
      </c>
      <c r="I1261" s="12">
        <v>45293</v>
      </c>
      <c r="J1261" s="10">
        <v>29.24</v>
      </c>
      <c r="K1261" s="12">
        <v>45293</v>
      </c>
      <c r="L1261" s="10">
        <v>19.559999999999999</v>
      </c>
      <c r="M1261" s="12">
        <v>45293</v>
      </c>
      <c r="N1261" s="10">
        <v>20.350000000000001</v>
      </c>
      <c r="O1261" s="12">
        <v>45293</v>
      </c>
      <c r="P1261" s="10">
        <v>16.36</v>
      </c>
      <c r="Q1261" s="12">
        <v>45293</v>
      </c>
      <c r="R1261" s="10">
        <v>26.14</v>
      </c>
      <c r="S1261" s="12">
        <v>45293</v>
      </c>
      <c r="T1261" s="10">
        <v>10.42</v>
      </c>
      <c r="U1261" s="109">
        <v>45295</v>
      </c>
      <c r="V1261" s="10">
        <v>11.88</v>
      </c>
      <c r="Y1261" s="3"/>
    </row>
    <row r="1262" spans="1:25">
      <c r="A1262" s="12">
        <v>45294</v>
      </c>
      <c r="B1262" s="10">
        <v>28.06</v>
      </c>
      <c r="C1262" s="12">
        <v>45294</v>
      </c>
      <c r="D1262" s="10">
        <v>31.89</v>
      </c>
      <c r="E1262" s="12">
        <v>45294</v>
      </c>
      <c r="F1262" s="10">
        <v>77.819999999999993</v>
      </c>
      <c r="G1262" s="12">
        <v>45294</v>
      </c>
      <c r="H1262" s="10">
        <v>34.340000000000003</v>
      </c>
      <c r="I1262" s="12">
        <v>45294</v>
      </c>
      <c r="J1262" s="10">
        <v>29.17</v>
      </c>
      <c r="K1262" s="12">
        <v>45294</v>
      </c>
      <c r="L1262" s="10">
        <v>19.59</v>
      </c>
      <c r="M1262" s="12">
        <v>45294</v>
      </c>
      <c r="N1262" s="10">
        <v>20.309999999999999</v>
      </c>
      <c r="O1262" s="12">
        <v>45294</v>
      </c>
      <c r="P1262" s="10">
        <v>16.34</v>
      </c>
      <c r="Q1262" s="12">
        <v>45294</v>
      </c>
      <c r="R1262" s="10">
        <v>26.13</v>
      </c>
      <c r="S1262" s="12">
        <v>45294</v>
      </c>
      <c r="T1262" s="10">
        <v>10.44</v>
      </c>
      <c r="U1262" s="109">
        <v>45296</v>
      </c>
      <c r="V1262" s="10">
        <v>11.89</v>
      </c>
      <c r="Y1262" s="3"/>
    </row>
    <row r="1263" spans="1:25">
      <c r="A1263" s="12">
        <v>45295</v>
      </c>
      <c r="B1263" s="10">
        <v>27.9</v>
      </c>
      <c r="C1263" s="12">
        <v>45295</v>
      </c>
      <c r="D1263" s="10">
        <v>31.96</v>
      </c>
      <c r="E1263" s="12">
        <v>45295</v>
      </c>
      <c r="F1263" s="10">
        <v>77.510000000000005</v>
      </c>
      <c r="G1263" s="12">
        <v>45295</v>
      </c>
      <c r="H1263" s="10">
        <v>34.409999999999997</v>
      </c>
      <c r="I1263" s="12">
        <v>45295</v>
      </c>
      <c r="J1263" s="10">
        <v>29.06</v>
      </c>
      <c r="K1263" s="12">
        <v>45295</v>
      </c>
      <c r="L1263" s="10">
        <v>19.510000000000002</v>
      </c>
      <c r="M1263" s="12">
        <v>45295</v>
      </c>
      <c r="N1263" s="10">
        <v>20.2</v>
      </c>
      <c r="O1263" s="12">
        <v>45295</v>
      </c>
      <c r="P1263" s="10">
        <v>16.27</v>
      </c>
      <c r="Q1263" s="12">
        <v>45295</v>
      </c>
      <c r="R1263" s="10">
        <v>26.08</v>
      </c>
      <c r="S1263" s="12">
        <v>45295</v>
      </c>
      <c r="T1263" s="10">
        <v>10.38</v>
      </c>
      <c r="U1263" s="109">
        <v>45299</v>
      </c>
      <c r="V1263" s="10">
        <v>11.89</v>
      </c>
      <c r="Y1263" s="3"/>
    </row>
    <row r="1264" spans="1:25">
      <c r="A1264" s="12">
        <v>45296</v>
      </c>
      <c r="B1264" s="10">
        <v>27.87</v>
      </c>
      <c r="C1264" s="12">
        <v>45296</v>
      </c>
      <c r="D1264" s="10">
        <v>32.049999999999997</v>
      </c>
      <c r="E1264" s="12">
        <v>45296</v>
      </c>
      <c r="F1264" s="10">
        <v>77.69</v>
      </c>
      <c r="G1264" s="12">
        <v>45296</v>
      </c>
      <c r="H1264" s="10">
        <v>34.44</v>
      </c>
      <c r="I1264" s="12">
        <v>45296</v>
      </c>
      <c r="J1264" s="10">
        <v>29.12</v>
      </c>
      <c r="K1264" s="12">
        <v>45296</v>
      </c>
      <c r="L1264" s="10">
        <v>19.5</v>
      </c>
      <c r="M1264" s="12">
        <v>45296</v>
      </c>
      <c r="N1264" s="10">
        <v>20.13</v>
      </c>
      <c r="O1264" s="12">
        <v>45296</v>
      </c>
      <c r="P1264" s="10">
        <v>16.29</v>
      </c>
      <c r="Q1264" s="12">
        <v>45296</v>
      </c>
      <c r="R1264" s="10">
        <v>26.09</v>
      </c>
      <c r="S1264" s="12">
        <v>45296</v>
      </c>
      <c r="T1264" s="10">
        <v>10.36</v>
      </c>
      <c r="U1264" s="109">
        <v>45300</v>
      </c>
      <c r="V1264" s="10">
        <v>11.79</v>
      </c>
      <c r="Y1264" s="3"/>
    </row>
    <row r="1265" spans="1:25">
      <c r="A1265" s="12">
        <v>45299</v>
      </c>
      <c r="B1265" s="10">
        <v>27.91</v>
      </c>
      <c r="C1265" s="12">
        <v>45299</v>
      </c>
      <c r="D1265" s="10">
        <v>32.25</v>
      </c>
      <c r="E1265" s="12">
        <v>45299</v>
      </c>
      <c r="F1265" s="10">
        <v>78.73</v>
      </c>
      <c r="G1265" s="12">
        <v>45299</v>
      </c>
      <c r="H1265" s="10">
        <v>34.78</v>
      </c>
      <c r="I1265" s="12">
        <v>45299</v>
      </c>
      <c r="J1265" s="10">
        <v>29.16</v>
      </c>
      <c r="K1265" s="12">
        <v>45299</v>
      </c>
      <c r="L1265" s="10">
        <v>19.53</v>
      </c>
      <c r="M1265" s="12">
        <v>45299</v>
      </c>
      <c r="N1265" s="10">
        <v>20.27</v>
      </c>
      <c r="O1265" s="12">
        <v>45299</v>
      </c>
      <c r="P1265" s="10">
        <v>16.329999999999998</v>
      </c>
      <c r="Q1265" s="12">
        <v>45299</v>
      </c>
      <c r="R1265" s="10">
        <v>26.09</v>
      </c>
      <c r="S1265" s="12">
        <v>45299</v>
      </c>
      <c r="T1265" s="10">
        <v>10.39</v>
      </c>
      <c r="U1265" s="109">
        <v>45301</v>
      </c>
      <c r="V1265" s="10">
        <v>11.76</v>
      </c>
      <c r="Y1265" s="3"/>
    </row>
    <row r="1266" spans="1:25">
      <c r="A1266" s="12">
        <v>45300</v>
      </c>
      <c r="B1266" s="10">
        <v>27.92</v>
      </c>
      <c r="C1266" s="12">
        <v>45300</v>
      </c>
      <c r="D1266" s="10">
        <v>32.119999999999997</v>
      </c>
      <c r="E1266" s="12">
        <v>45300</v>
      </c>
      <c r="F1266" s="10">
        <v>78.900000000000006</v>
      </c>
      <c r="G1266" s="12">
        <v>45300</v>
      </c>
      <c r="H1266" s="10">
        <v>34.58</v>
      </c>
      <c r="I1266" s="12">
        <v>45300</v>
      </c>
      <c r="J1266" s="10">
        <v>28.86</v>
      </c>
      <c r="K1266" s="12">
        <v>45300</v>
      </c>
      <c r="L1266" s="10">
        <v>19.53</v>
      </c>
      <c r="M1266" s="12">
        <v>45300</v>
      </c>
      <c r="N1266" s="10">
        <v>20.3</v>
      </c>
      <c r="O1266" s="12">
        <v>45300</v>
      </c>
      <c r="P1266" s="10">
        <v>16.39</v>
      </c>
      <c r="Q1266" s="12">
        <v>45300</v>
      </c>
      <c r="R1266" s="10">
        <v>26.12</v>
      </c>
      <c r="S1266" s="12">
        <v>45300</v>
      </c>
      <c r="T1266" s="10">
        <v>10.4</v>
      </c>
      <c r="U1266" s="109">
        <v>45302</v>
      </c>
      <c r="V1266" s="10">
        <v>11.81</v>
      </c>
      <c r="Y1266" s="3"/>
    </row>
    <row r="1267" spans="1:25">
      <c r="A1267" s="12">
        <v>45301</v>
      </c>
      <c r="B1267" s="10">
        <v>27.84</v>
      </c>
      <c r="C1267" s="12">
        <v>45301</v>
      </c>
      <c r="D1267" s="10">
        <v>32.130000000000003</v>
      </c>
      <c r="E1267" s="12">
        <v>45301</v>
      </c>
      <c r="F1267" s="10">
        <v>79.239999999999995</v>
      </c>
      <c r="G1267" s="12">
        <v>45301</v>
      </c>
      <c r="H1267" s="10">
        <v>34.770000000000003</v>
      </c>
      <c r="I1267" s="12">
        <v>45301</v>
      </c>
      <c r="J1267" s="10">
        <v>28.74</v>
      </c>
      <c r="K1267" s="12">
        <v>45301</v>
      </c>
      <c r="L1267" s="10">
        <v>19.489999999999998</v>
      </c>
      <c r="M1267" s="12">
        <v>45301</v>
      </c>
      <c r="N1267" s="10">
        <v>20.29</v>
      </c>
      <c r="O1267" s="12">
        <v>45301</v>
      </c>
      <c r="P1267" s="10">
        <v>16.440000000000001</v>
      </c>
      <c r="Q1267" s="12">
        <v>45301</v>
      </c>
      <c r="R1267" s="10">
        <v>26.08</v>
      </c>
      <c r="S1267" s="12">
        <v>45301</v>
      </c>
      <c r="T1267" s="10">
        <v>10.37</v>
      </c>
      <c r="U1267" s="109">
        <v>45303</v>
      </c>
      <c r="V1267" s="10">
        <v>11.86</v>
      </c>
      <c r="Y1267" s="3"/>
    </row>
    <row r="1268" spans="1:25">
      <c r="A1268" s="12">
        <v>45302</v>
      </c>
      <c r="B1268" s="10">
        <v>27.88</v>
      </c>
      <c r="C1268" s="12">
        <v>45302</v>
      </c>
      <c r="D1268" s="10">
        <v>32.01</v>
      </c>
      <c r="E1268" s="12">
        <v>45302</v>
      </c>
      <c r="F1268" s="10">
        <v>79.290000000000006</v>
      </c>
      <c r="G1268" s="12">
        <v>45302</v>
      </c>
      <c r="H1268" s="10">
        <v>34.79</v>
      </c>
      <c r="I1268" s="12">
        <v>45302</v>
      </c>
      <c r="J1268" s="10">
        <v>28.89</v>
      </c>
      <c r="K1268" s="12">
        <v>45302</v>
      </c>
      <c r="L1268" s="10">
        <v>19.52</v>
      </c>
      <c r="M1268" s="12">
        <v>45302</v>
      </c>
      <c r="N1268" s="10">
        <v>20.420000000000002</v>
      </c>
      <c r="O1268" s="12">
        <v>45302</v>
      </c>
      <c r="P1268" s="10">
        <v>16.46</v>
      </c>
      <c r="Q1268" s="12">
        <v>45302</v>
      </c>
      <c r="R1268" s="10">
        <v>26.14</v>
      </c>
      <c r="S1268" s="12">
        <v>45302</v>
      </c>
      <c r="T1268" s="10">
        <v>10.38</v>
      </c>
      <c r="U1268" s="109">
        <v>45306</v>
      </c>
      <c r="V1268" s="10">
        <v>11.85</v>
      </c>
      <c r="Y1268" s="3"/>
    </row>
    <row r="1269" spans="1:25">
      <c r="A1269" s="12">
        <v>45303</v>
      </c>
      <c r="B1269" s="10">
        <v>27.91</v>
      </c>
      <c r="C1269" s="12">
        <v>45303</v>
      </c>
      <c r="D1269" s="10">
        <v>32.06</v>
      </c>
      <c r="E1269" s="12">
        <v>45303</v>
      </c>
      <c r="F1269" s="10">
        <v>79.400000000000006</v>
      </c>
      <c r="G1269" s="12">
        <v>45303</v>
      </c>
      <c r="H1269" s="10">
        <v>34.950000000000003</v>
      </c>
      <c r="I1269" s="12">
        <v>45303</v>
      </c>
      <c r="J1269" s="10">
        <v>29.04</v>
      </c>
      <c r="K1269" s="12">
        <v>45303</v>
      </c>
      <c r="L1269" s="10">
        <v>19.53</v>
      </c>
      <c r="M1269" s="12">
        <v>45303</v>
      </c>
      <c r="N1269" s="10">
        <v>20.45</v>
      </c>
      <c r="O1269" s="12">
        <v>45303</v>
      </c>
      <c r="P1269" s="10">
        <v>16.54</v>
      </c>
      <c r="Q1269" s="12">
        <v>45303</v>
      </c>
      <c r="R1269" s="10">
        <v>26.17</v>
      </c>
      <c r="S1269" s="12">
        <v>45303</v>
      </c>
      <c r="T1269" s="10">
        <v>10.4</v>
      </c>
      <c r="U1269" s="109">
        <v>45307</v>
      </c>
      <c r="V1269" s="10">
        <v>11.75</v>
      </c>
      <c r="Y1269" s="3"/>
    </row>
    <row r="1270" spans="1:25">
      <c r="A1270" s="12">
        <v>45306</v>
      </c>
      <c r="B1270" s="10">
        <v>27.93</v>
      </c>
      <c r="C1270" s="12">
        <v>45306</v>
      </c>
      <c r="D1270" s="10">
        <v>32.159999999999997</v>
      </c>
      <c r="E1270" s="12">
        <v>45306</v>
      </c>
      <c r="F1270" s="10">
        <v>79.55</v>
      </c>
      <c r="G1270" s="12">
        <v>45306</v>
      </c>
      <c r="H1270" s="10">
        <v>34.880000000000003</v>
      </c>
      <c r="I1270" s="12">
        <v>45306</v>
      </c>
      <c r="J1270" s="10">
        <v>28.98</v>
      </c>
      <c r="K1270" s="12">
        <v>45306</v>
      </c>
      <c r="L1270" s="10">
        <v>19.57</v>
      </c>
      <c r="M1270" s="12">
        <v>45306</v>
      </c>
      <c r="N1270" s="10">
        <v>20.5</v>
      </c>
      <c r="O1270" s="12">
        <v>45306</v>
      </c>
      <c r="P1270" s="10">
        <v>16.54</v>
      </c>
      <c r="Q1270" s="12">
        <v>45306</v>
      </c>
      <c r="R1270" s="10">
        <v>26.16</v>
      </c>
      <c r="S1270" s="12">
        <v>45306</v>
      </c>
      <c r="T1270" s="10">
        <v>10.4</v>
      </c>
      <c r="U1270" s="109">
        <v>45308</v>
      </c>
      <c r="V1270" s="10">
        <v>11.56</v>
      </c>
      <c r="Y1270" s="3"/>
    </row>
    <row r="1271" spans="1:25">
      <c r="A1271" s="12">
        <v>45307</v>
      </c>
      <c r="B1271" s="10">
        <v>27.69</v>
      </c>
      <c r="C1271" s="12">
        <v>45307</v>
      </c>
      <c r="D1271" s="10">
        <v>32.020000000000003</v>
      </c>
      <c r="E1271" s="12">
        <v>45307</v>
      </c>
      <c r="F1271" s="10">
        <v>79.64</v>
      </c>
      <c r="G1271" s="12">
        <v>45307</v>
      </c>
      <c r="H1271" s="10">
        <v>34.590000000000003</v>
      </c>
      <c r="I1271" s="12">
        <v>45307</v>
      </c>
      <c r="J1271" s="10">
        <v>28.49</v>
      </c>
      <c r="K1271" s="12">
        <v>45307</v>
      </c>
      <c r="L1271" s="10">
        <v>19.420000000000002</v>
      </c>
      <c r="M1271" s="12">
        <v>45307</v>
      </c>
      <c r="N1271" s="10">
        <v>20.239999999999998</v>
      </c>
      <c r="O1271" s="12">
        <v>45307</v>
      </c>
      <c r="P1271" s="10">
        <v>16.39</v>
      </c>
      <c r="Q1271" s="12">
        <v>45307</v>
      </c>
      <c r="R1271" s="10">
        <v>26.09</v>
      </c>
      <c r="S1271" s="12">
        <v>45307</v>
      </c>
      <c r="T1271" s="10">
        <v>10.31</v>
      </c>
      <c r="U1271" s="109">
        <v>45309</v>
      </c>
      <c r="V1271" s="10">
        <v>11.61</v>
      </c>
      <c r="Y1271" s="3"/>
    </row>
    <row r="1272" spans="1:25">
      <c r="A1272" s="12">
        <v>45308</v>
      </c>
      <c r="B1272" s="10">
        <v>27.52</v>
      </c>
      <c r="C1272" s="12">
        <v>45308</v>
      </c>
      <c r="D1272" s="10">
        <v>31.66</v>
      </c>
      <c r="E1272" s="12">
        <v>45308</v>
      </c>
      <c r="F1272" s="10">
        <v>79.28</v>
      </c>
      <c r="G1272" s="12">
        <v>45308</v>
      </c>
      <c r="H1272" s="10">
        <v>34.299999999999997</v>
      </c>
      <c r="I1272" s="12">
        <v>45308</v>
      </c>
      <c r="J1272" s="10">
        <v>28.14</v>
      </c>
      <c r="K1272" s="12">
        <v>45308</v>
      </c>
      <c r="L1272" s="10">
        <v>19.329999999999998</v>
      </c>
      <c r="M1272" s="12">
        <v>45308</v>
      </c>
      <c r="N1272" s="10">
        <v>20.2</v>
      </c>
      <c r="O1272" s="12">
        <v>45308</v>
      </c>
      <c r="P1272" s="10">
        <v>16.25</v>
      </c>
      <c r="Q1272" s="12">
        <v>45308</v>
      </c>
      <c r="R1272" s="10">
        <v>26.02</v>
      </c>
      <c r="S1272" s="12">
        <v>45308</v>
      </c>
      <c r="T1272" s="10">
        <v>10.25</v>
      </c>
      <c r="U1272" s="109">
        <v>45310</v>
      </c>
      <c r="V1272" s="10">
        <v>11.71</v>
      </c>
      <c r="Y1272" s="3"/>
    </row>
    <row r="1273" spans="1:25">
      <c r="A1273" s="12">
        <v>45309</v>
      </c>
      <c r="B1273" s="10">
        <v>27.44</v>
      </c>
      <c r="C1273" s="12">
        <v>45309</v>
      </c>
      <c r="D1273" s="10">
        <v>31.75</v>
      </c>
      <c r="E1273" s="12">
        <v>45309</v>
      </c>
      <c r="F1273" s="10">
        <v>79.900000000000006</v>
      </c>
      <c r="G1273" s="12">
        <v>45309</v>
      </c>
      <c r="H1273" s="10">
        <v>34.54</v>
      </c>
      <c r="I1273" s="12">
        <v>45309</v>
      </c>
      <c r="J1273" s="10">
        <v>28.32</v>
      </c>
      <c r="K1273" s="12">
        <v>45309</v>
      </c>
      <c r="L1273" s="10">
        <v>19.32</v>
      </c>
      <c r="M1273" s="12">
        <v>45309</v>
      </c>
      <c r="N1273" s="10">
        <v>20.16</v>
      </c>
      <c r="O1273" s="12">
        <v>45309</v>
      </c>
      <c r="P1273" s="10">
        <v>16.329999999999998</v>
      </c>
      <c r="Q1273" s="12">
        <v>45309</v>
      </c>
      <c r="R1273" s="10">
        <v>26.02</v>
      </c>
      <c r="S1273" s="12">
        <v>45309</v>
      </c>
      <c r="T1273" s="10">
        <v>10.23</v>
      </c>
      <c r="U1273" s="109">
        <v>45313</v>
      </c>
      <c r="V1273" s="10">
        <v>11.66</v>
      </c>
      <c r="Y1273" s="3"/>
    </row>
    <row r="1274" spans="1:25">
      <c r="A1274" s="12">
        <v>45310</v>
      </c>
      <c r="B1274" s="10">
        <v>27.45</v>
      </c>
      <c r="C1274" s="12">
        <v>45310</v>
      </c>
      <c r="D1274" s="10">
        <v>31.98</v>
      </c>
      <c r="E1274" s="12">
        <v>45310</v>
      </c>
      <c r="F1274" s="10">
        <v>80.510000000000005</v>
      </c>
      <c r="G1274" s="12">
        <v>45310</v>
      </c>
      <c r="H1274" s="10">
        <v>34.450000000000003</v>
      </c>
      <c r="I1274" s="12">
        <v>45310</v>
      </c>
      <c r="J1274" s="10">
        <v>28.47</v>
      </c>
      <c r="K1274" s="12">
        <v>45310</v>
      </c>
      <c r="L1274" s="10">
        <v>19.32</v>
      </c>
      <c r="M1274" s="12">
        <v>45310</v>
      </c>
      <c r="N1274" s="10">
        <v>20.18</v>
      </c>
      <c r="O1274" s="12">
        <v>45310</v>
      </c>
      <c r="P1274" s="10">
        <v>16.29</v>
      </c>
      <c r="Q1274" s="12">
        <v>45310</v>
      </c>
      <c r="R1274" s="10">
        <v>26</v>
      </c>
      <c r="S1274" s="12">
        <v>45310</v>
      </c>
      <c r="T1274" s="10">
        <v>10.220000000000001</v>
      </c>
      <c r="U1274" s="109">
        <v>45314</v>
      </c>
      <c r="V1274" s="10">
        <v>11.7</v>
      </c>
      <c r="Y1274" s="3"/>
    </row>
    <row r="1275" spans="1:25">
      <c r="A1275" s="12">
        <v>45313</v>
      </c>
      <c r="B1275" s="10">
        <v>27.5</v>
      </c>
      <c r="C1275" s="12">
        <v>45313</v>
      </c>
      <c r="D1275" s="10">
        <v>31.98</v>
      </c>
      <c r="E1275" s="12">
        <v>45313</v>
      </c>
      <c r="F1275" s="10">
        <v>80.98</v>
      </c>
      <c r="G1275" s="12">
        <v>45313</v>
      </c>
      <c r="H1275" s="10">
        <v>34.69</v>
      </c>
      <c r="I1275" s="12">
        <v>45313</v>
      </c>
      <c r="J1275" s="10">
        <v>28.32</v>
      </c>
      <c r="K1275" s="12">
        <v>45313</v>
      </c>
      <c r="L1275" s="10">
        <v>19.350000000000001</v>
      </c>
      <c r="M1275" s="12">
        <v>45313</v>
      </c>
      <c r="N1275" s="10">
        <v>20.239999999999998</v>
      </c>
      <c r="O1275" s="12">
        <v>45313</v>
      </c>
      <c r="P1275" s="10">
        <v>16.3</v>
      </c>
      <c r="Q1275" s="12">
        <v>45313</v>
      </c>
      <c r="R1275" s="10">
        <v>26.04</v>
      </c>
      <c r="S1275" s="12">
        <v>45313</v>
      </c>
      <c r="T1275" s="10">
        <v>10.26</v>
      </c>
      <c r="U1275" s="109">
        <v>45315</v>
      </c>
      <c r="V1275" s="10">
        <v>11.86</v>
      </c>
      <c r="Y1275" s="3"/>
    </row>
    <row r="1276" spans="1:25">
      <c r="A1276" s="12">
        <v>45314</v>
      </c>
      <c r="B1276" s="10">
        <v>27.48</v>
      </c>
      <c r="C1276" s="12">
        <v>45314</v>
      </c>
      <c r="D1276" s="10">
        <v>32.11</v>
      </c>
      <c r="E1276" s="12">
        <v>45314</v>
      </c>
      <c r="F1276" s="10">
        <v>81.150000000000006</v>
      </c>
      <c r="G1276" s="12">
        <v>45314</v>
      </c>
      <c r="H1276" s="10">
        <v>34.56</v>
      </c>
      <c r="I1276" s="12">
        <v>45314</v>
      </c>
      <c r="J1276" s="10">
        <v>28.54</v>
      </c>
      <c r="K1276" s="12">
        <v>45314</v>
      </c>
      <c r="L1276" s="10">
        <v>19.36</v>
      </c>
      <c r="M1276" s="12">
        <v>45314</v>
      </c>
      <c r="N1276" s="10">
        <v>20.149999999999999</v>
      </c>
      <c r="O1276" s="12">
        <v>45314</v>
      </c>
      <c r="P1276" s="10">
        <v>16.329999999999998</v>
      </c>
      <c r="Q1276" s="12">
        <v>45314</v>
      </c>
      <c r="R1276" s="10">
        <v>26.02</v>
      </c>
      <c r="S1276" s="12">
        <v>45314</v>
      </c>
      <c r="T1276" s="10">
        <v>10.24</v>
      </c>
      <c r="U1276" s="109">
        <v>45316</v>
      </c>
      <c r="V1276" s="10">
        <v>11.86</v>
      </c>
      <c r="Y1276" s="3"/>
    </row>
    <row r="1277" spans="1:25">
      <c r="A1277" s="12">
        <v>45315</v>
      </c>
      <c r="B1277" s="10">
        <v>27.43</v>
      </c>
      <c r="C1277" s="12">
        <v>45315</v>
      </c>
      <c r="D1277" s="10">
        <v>32.145000000000003</v>
      </c>
      <c r="E1277" s="12">
        <v>45315</v>
      </c>
      <c r="F1277" s="10">
        <v>81.540000000000006</v>
      </c>
      <c r="G1277" s="12">
        <v>45315</v>
      </c>
      <c r="H1277" s="10">
        <v>34.99</v>
      </c>
      <c r="I1277" s="12">
        <v>45315</v>
      </c>
      <c r="J1277" s="10">
        <v>28.99</v>
      </c>
      <c r="K1277" s="12">
        <v>45315</v>
      </c>
      <c r="L1277" s="10">
        <v>19.32</v>
      </c>
      <c r="M1277" s="12">
        <v>45315</v>
      </c>
      <c r="N1277" s="10">
        <v>20.12</v>
      </c>
      <c r="O1277" s="12">
        <v>45315</v>
      </c>
      <c r="P1277" s="10">
        <v>16.309999999999999</v>
      </c>
      <c r="Q1277" s="12">
        <v>45315</v>
      </c>
      <c r="R1277" s="10">
        <v>26.04</v>
      </c>
      <c r="S1277" s="12">
        <v>45315</v>
      </c>
      <c r="T1277" s="10">
        <v>10.23</v>
      </c>
      <c r="U1277" s="109">
        <v>45317</v>
      </c>
      <c r="V1277" s="10">
        <v>11.82</v>
      </c>
      <c r="Y1277" s="3"/>
    </row>
    <row r="1278" spans="1:25">
      <c r="A1278" s="12">
        <v>45316</v>
      </c>
      <c r="B1278" s="10">
        <v>27.4</v>
      </c>
      <c r="C1278" s="12">
        <v>45316</v>
      </c>
      <c r="D1278" s="10">
        <v>32.245100000000001</v>
      </c>
      <c r="E1278" s="12">
        <v>45316</v>
      </c>
      <c r="F1278" s="10">
        <v>81.67</v>
      </c>
      <c r="G1278" s="12">
        <v>45316</v>
      </c>
      <c r="H1278" s="10">
        <v>34.92</v>
      </c>
      <c r="I1278" s="12">
        <v>45316</v>
      </c>
      <c r="J1278" s="10">
        <v>28.92</v>
      </c>
      <c r="K1278" s="12">
        <v>45316</v>
      </c>
      <c r="L1278" s="10">
        <v>19.260000000000002</v>
      </c>
      <c r="M1278" s="12">
        <v>45316</v>
      </c>
      <c r="N1278" s="10">
        <v>20.18</v>
      </c>
      <c r="O1278" s="12">
        <v>45316</v>
      </c>
      <c r="P1278" s="10">
        <v>16.329999999999998</v>
      </c>
      <c r="Q1278" s="12">
        <v>45316</v>
      </c>
      <c r="R1278" s="10">
        <v>26.02</v>
      </c>
      <c r="S1278" s="12">
        <v>45316</v>
      </c>
      <c r="T1278" s="10">
        <v>10.25</v>
      </c>
      <c r="U1278" s="109">
        <v>45320</v>
      </c>
      <c r="V1278" s="10">
        <v>11.82</v>
      </c>
      <c r="Y1278" s="3"/>
    </row>
    <row r="1279" spans="1:25">
      <c r="A1279" s="12">
        <v>45317</v>
      </c>
      <c r="B1279" s="10">
        <v>27.33</v>
      </c>
      <c r="C1279" s="12">
        <v>45317</v>
      </c>
      <c r="D1279" s="10">
        <v>32.28</v>
      </c>
      <c r="E1279" s="12">
        <v>45317</v>
      </c>
      <c r="F1279" s="10">
        <v>81.42</v>
      </c>
      <c r="G1279" s="12">
        <v>45317</v>
      </c>
      <c r="H1279" s="10">
        <v>34.97</v>
      </c>
      <c r="I1279" s="12">
        <v>45317</v>
      </c>
      <c r="J1279" s="10">
        <v>28.89</v>
      </c>
      <c r="K1279" s="12">
        <v>45317</v>
      </c>
      <c r="L1279" s="10">
        <v>19.260000000000002</v>
      </c>
      <c r="M1279" s="12">
        <v>45317</v>
      </c>
      <c r="N1279" s="10">
        <v>20.13</v>
      </c>
      <c r="O1279" s="12">
        <v>45317</v>
      </c>
      <c r="P1279" s="10">
        <v>16.32</v>
      </c>
      <c r="Q1279" s="12">
        <v>45317</v>
      </c>
      <c r="R1279" s="10">
        <v>25.98</v>
      </c>
      <c r="S1279" s="12">
        <v>45317</v>
      </c>
      <c r="T1279" s="10">
        <v>10.220000000000001</v>
      </c>
      <c r="U1279" s="109">
        <v>45321</v>
      </c>
      <c r="V1279" s="10">
        <v>11.7</v>
      </c>
      <c r="Y1279" s="3"/>
    </row>
    <row r="1280" spans="1:25">
      <c r="A1280" s="12">
        <v>45320</v>
      </c>
      <c r="B1280" s="10">
        <v>27.53</v>
      </c>
      <c r="C1280" s="12">
        <v>45320</v>
      </c>
      <c r="D1280" s="10">
        <v>32.450000000000003</v>
      </c>
      <c r="E1280" s="12">
        <v>45320</v>
      </c>
      <c r="F1280" s="10">
        <v>81.849999999999994</v>
      </c>
      <c r="G1280" s="12">
        <v>45320</v>
      </c>
      <c r="H1280" s="10">
        <v>35.119999999999997</v>
      </c>
      <c r="I1280" s="12">
        <v>45320</v>
      </c>
      <c r="J1280" s="10">
        <v>28.79</v>
      </c>
      <c r="K1280" s="12">
        <v>45320</v>
      </c>
      <c r="L1280" s="10">
        <v>19.36</v>
      </c>
      <c r="M1280" s="12">
        <v>45320</v>
      </c>
      <c r="N1280" s="10">
        <v>20.2</v>
      </c>
      <c r="O1280" s="12">
        <v>45320</v>
      </c>
      <c r="P1280" s="10">
        <v>16.37</v>
      </c>
      <c r="Q1280" s="12">
        <v>45320</v>
      </c>
      <c r="R1280" s="10">
        <v>26.02</v>
      </c>
      <c r="S1280" s="12">
        <v>45320</v>
      </c>
      <c r="T1280" s="10">
        <v>10.28</v>
      </c>
      <c r="U1280" s="109">
        <v>45322</v>
      </c>
      <c r="V1280" s="10">
        <v>11.67</v>
      </c>
      <c r="Y1280" s="3"/>
    </row>
    <row r="1281" spans="1:25">
      <c r="A1281" s="12">
        <v>45321</v>
      </c>
      <c r="B1281" s="10">
        <v>27.62</v>
      </c>
      <c r="C1281" s="12">
        <v>45321</v>
      </c>
      <c r="D1281" s="10">
        <v>32.49</v>
      </c>
      <c r="E1281" s="12">
        <v>45321</v>
      </c>
      <c r="F1281" s="10">
        <v>81.760000000000005</v>
      </c>
      <c r="G1281" s="12">
        <v>45321</v>
      </c>
      <c r="H1281" s="10">
        <v>35.03</v>
      </c>
      <c r="I1281" s="12">
        <v>45321</v>
      </c>
      <c r="J1281" s="10">
        <v>28.55</v>
      </c>
      <c r="K1281" s="12">
        <v>45321</v>
      </c>
      <c r="L1281" s="10">
        <v>19.399999999999999</v>
      </c>
      <c r="M1281" s="12">
        <v>45321</v>
      </c>
      <c r="N1281" s="10">
        <v>20.28</v>
      </c>
      <c r="O1281" s="12">
        <v>45321</v>
      </c>
      <c r="P1281" s="10">
        <v>16.38</v>
      </c>
      <c r="Q1281" s="12">
        <v>45321</v>
      </c>
      <c r="R1281" s="10">
        <v>26.03</v>
      </c>
      <c r="S1281" s="12">
        <v>45321</v>
      </c>
      <c r="T1281" s="10">
        <v>10.31</v>
      </c>
      <c r="U1281" s="109">
        <v>45323</v>
      </c>
      <c r="V1281" s="10">
        <v>11.77</v>
      </c>
      <c r="Y1281" s="3"/>
    </row>
    <row r="1282" spans="1:25">
      <c r="A1282" s="12">
        <v>45322</v>
      </c>
      <c r="B1282" s="10">
        <v>27.73</v>
      </c>
      <c r="C1282" s="12">
        <v>45322</v>
      </c>
      <c r="D1282" s="10">
        <v>32.18</v>
      </c>
      <c r="E1282" s="12">
        <v>45322</v>
      </c>
      <c r="F1282" s="10">
        <v>80.7</v>
      </c>
      <c r="G1282" s="12">
        <v>45322</v>
      </c>
      <c r="H1282" s="10">
        <v>34.96</v>
      </c>
      <c r="I1282" s="12">
        <v>45322</v>
      </c>
      <c r="J1282" s="10">
        <v>28.49</v>
      </c>
      <c r="K1282" s="12">
        <v>45322</v>
      </c>
      <c r="L1282" s="10">
        <v>19.48</v>
      </c>
      <c r="M1282" s="12">
        <v>45322</v>
      </c>
      <c r="N1282" s="10">
        <v>20.32</v>
      </c>
      <c r="O1282" s="12">
        <v>45322</v>
      </c>
      <c r="P1282" s="10">
        <v>16.38</v>
      </c>
      <c r="Q1282" s="12">
        <v>45322</v>
      </c>
      <c r="R1282" s="10">
        <v>26.08</v>
      </c>
      <c r="S1282" s="12">
        <v>45322</v>
      </c>
      <c r="T1282" s="10">
        <v>10.33</v>
      </c>
      <c r="U1282" s="109">
        <v>45324</v>
      </c>
      <c r="V1282" s="10">
        <v>11.86</v>
      </c>
      <c r="Y1282" s="3"/>
    </row>
    <row r="1283" spans="1:25">
      <c r="A1283" s="12">
        <v>45323</v>
      </c>
      <c r="B1283" s="10">
        <v>27.94</v>
      </c>
      <c r="C1283" s="12">
        <v>45323</v>
      </c>
      <c r="D1283" s="10">
        <v>32.28</v>
      </c>
      <c r="E1283" s="12">
        <v>45323</v>
      </c>
      <c r="F1283" s="10">
        <v>81.400000000000006</v>
      </c>
      <c r="G1283" s="12">
        <v>45323</v>
      </c>
      <c r="H1283" s="10">
        <v>35.18</v>
      </c>
      <c r="I1283" s="12">
        <v>45323</v>
      </c>
      <c r="J1283" s="10">
        <v>28.66</v>
      </c>
      <c r="K1283" s="12">
        <v>45323</v>
      </c>
      <c r="L1283" s="10">
        <v>19.59</v>
      </c>
      <c r="M1283" s="12">
        <v>45323</v>
      </c>
      <c r="N1283" s="10">
        <v>20.48</v>
      </c>
      <c r="O1283" s="12">
        <v>45323</v>
      </c>
      <c r="P1283" s="10">
        <v>16.489999999999998</v>
      </c>
      <c r="Q1283" s="12">
        <v>45323</v>
      </c>
      <c r="R1283" s="10">
        <v>26.14</v>
      </c>
      <c r="S1283" s="12">
        <v>45323</v>
      </c>
      <c r="T1283" s="10">
        <v>10.4</v>
      </c>
      <c r="U1283" s="109">
        <v>45327</v>
      </c>
      <c r="V1283" s="10">
        <v>11.94</v>
      </c>
      <c r="Y1283" s="3"/>
    </row>
    <row r="1284" spans="1:25">
      <c r="A1284" s="12">
        <v>45324</v>
      </c>
      <c r="B1284" s="10">
        <v>27.68</v>
      </c>
      <c r="C1284" s="12">
        <v>45324</v>
      </c>
      <c r="D1284" s="10">
        <v>32.26</v>
      </c>
      <c r="E1284" s="12">
        <v>45324</v>
      </c>
      <c r="F1284" s="10">
        <v>82.69</v>
      </c>
      <c r="G1284" s="12">
        <v>45324</v>
      </c>
      <c r="H1284" s="10">
        <v>35.049999999999997</v>
      </c>
      <c r="I1284" s="12">
        <v>45324</v>
      </c>
      <c r="J1284" s="10">
        <v>28.71</v>
      </c>
      <c r="K1284" s="12">
        <v>45324</v>
      </c>
      <c r="L1284" s="10">
        <v>19.48</v>
      </c>
      <c r="M1284" s="12">
        <v>45324</v>
      </c>
      <c r="N1284" s="10">
        <v>20.3</v>
      </c>
      <c r="O1284" s="12">
        <v>45324</v>
      </c>
      <c r="P1284" s="10">
        <v>16.41</v>
      </c>
      <c r="Q1284" s="12">
        <v>45324</v>
      </c>
      <c r="R1284" s="10">
        <v>26.04</v>
      </c>
      <c r="S1284" s="12">
        <v>45324</v>
      </c>
      <c r="T1284" s="10">
        <v>10.3</v>
      </c>
      <c r="U1284" s="109">
        <v>45328</v>
      </c>
      <c r="V1284" s="10">
        <v>12.11</v>
      </c>
      <c r="Y1284" s="3"/>
    </row>
    <row r="1285" spans="1:25">
      <c r="A1285" s="12">
        <v>45327</v>
      </c>
      <c r="B1285" s="10">
        <v>27.47</v>
      </c>
      <c r="C1285" s="12">
        <v>45327</v>
      </c>
      <c r="D1285" s="10">
        <v>31.95</v>
      </c>
      <c r="E1285" s="12">
        <v>45327</v>
      </c>
      <c r="F1285" s="10">
        <v>82.88</v>
      </c>
      <c r="G1285" s="12">
        <v>45327</v>
      </c>
      <c r="H1285" s="10">
        <v>35.07</v>
      </c>
      <c r="I1285" s="12">
        <v>45327</v>
      </c>
      <c r="J1285" s="10">
        <v>28.91</v>
      </c>
      <c r="K1285" s="12">
        <v>45327</v>
      </c>
      <c r="L1285" s="10">
        <v>19.36</v>
      </c>
      <c r="M1285" s="12">
        <v>45327</v>
      </c>
      <c r="N1285" s="10">
        <v>20.100000000000001</v>
      </c>
      <c r="O1285" s="12">
        <v>45327</v>
      </c>
      <c r="P1285" s="10">
        <v>16.38</v>
      </c>
      <c r="Q1285" s="12">
        <v>45327</v>
      </c>
      <c r="R1285" s="10">
        <v>25.95</v>
      </c>
      <c r="S1285" s="12">
        <v>45327</v>
      </c>
      <c r="T1285" s="10">
        <v>10.220000000000001</v>
      </c>
      <c r="U1285" s="109">
        <v>45329</v>
      </c>
      <c r="V1285" s="10">
        <v>12.16</v>
      </c>
      <c r="Y1285" s="3"/>
    </row>
    <row r="1286" spans="1:25">
      <c r="A1286" s="12">
        <v>45328</v>
      </c>
      <c r="B1286" s="10">
        <v>27.6</v>
      </c>
      <c r="C1286" s="12">
        <v>45328</v>
      </c>
      <c r="D1286" s="10">
        <v>32.07</v>
      </c>
      <c r="E1286" s="12">
        <v>45328</v>
      </c>
      <c r="F1286" s="10">
        <v>82.77</v>
      </c>
      <c r="G1286" s="12">
        <v>45328</v>
      </c>
      <c r="H1286" s="10">
        <v>35.130000000000003</v>
      </c>
      <c r="I1286" s="12">
        <v>45328</v>
      </c>
      <c r="J1286" s="10">
        <v>29.47</v>
      </c>
      <c r="K1286" s="12">
        <v>45328</v>
      </c>
      <c r="L1286" s="10">
        <v>19.43</v>
      </c>
      <c r="M1286" s="12">
        <v>45328</v>
      </c>
      <c r="N1286" s="10">
        <v>20.21</v>
      </c>
      <c r="O1286" s="12">
        <v>45328</v>
      </c>
      <c r="P1286" s="10">
        <v>16.38</v>
      </c>
      <c r="Q1286" s="12">
        <v>45328</v>
      </c>
      <c r="R1286" s="10">
        <v>26.02</v>
      </c>
      <c r="S1286" s="12">
        <v>45328</v>
      </c>
      <c r="T1286" s="10">
        <v>10.28</v>
      </c>
      <c r="U1286" s="109">
        <v>45330</v>
      </c>
      <c r="V1286" s="10">
        <v>12.13</v>
      </c>
      <c r="Y1286" s="3"/>
    </row>
    <row r="1287" spans="1:25">
      <c r="A1287" s="12">
        <v>45329</v>
      </c>
      <c r="B1287" s="10">
        <v>27.53</v>
      </c>
      <c r="C1287" s="12">
        <v>45329</v>
      </c>
      <c r="D1287" s="10">
        <v>32.090000000000003</v>
      </c>
      <c r="E1287" s="12">
        <v>45329</v>
      </c>
      <c r="F1287" s="10">
        <v>83.31</v>
      </c>
      <c r="G1287" s="12">
        <v>45329</v>
      </c>
      <c r="H1287" s="10">
        <v>35.06</v>
      </c>
      <c r="I1287" s="12">
        <v>45329</v>
      </c>
      <c r="J1287" s="10">
        <v>29.44</v>
      </c>
      <c r="K1287" s="12">
        <v>45329</v>
      </c>
      <c r="L1287" s="10">
        <v>19.420000000000002</v>
      </c>
      <c r="M1287" s="12">
        <v>45329</v>
      </c>
      <c r="N1287" s="10">
        <v>20.149999999999999</v>
      </c>
      <c r="O1287" s="12">
        <v>45329</v>
      </c>
      <c r="P1287" s="10">
        <v>16.38</v>
      </c>
      <c r="Q1287" s="12">
        <v>45329</v>
      </c>
      <c r="R1287" s="10">
        <v>25.99</v>
      </c>
      <c r="S1287" s="12">
        <v>45329</v>
      </c>
      <c r="T1287" s="10">
        <v>10.25</v>
      </c>
      <c r="U1287" s="109">
        <v>45331</v>
      </c>
      <c r="V1287" s="10">
        <v>12.19</v>
      </c>
      <c r="Y1287" s="3"/>
    </row>
    <row r="1288" spans="1:25">
      <c r="A1288" s="12">
        <v>45330</v>
      </c>
      <c r="B1288" s="10">
        <v>27.4</v>
      </c>
      <c r="C1288" s="12">
        <v>45330</v>
      </c>
      <c r="D1288" s="10">
        <v>32.090000000000003</v>
      </c>
      <c r="E1288" s="12">
        <v>45330</v>
      </c>
      <c r="F1288" s="10">
        <v>83.35</v>
      </c>
      <c r="G1288" s="12">
        <v>45330</v>
      </c>
      <c r="H1288" s="10">
        <v>34.99</v>
      </c>
      <c r="I1288" s="12">
        <v>45330</v>
      </c>
      <c r="J1288" s="10">
        <v>29.27</v>
      </c>
      <c r="K1288" s="12">
        <v>45330</v>
      </c>
      <c r="L1288" s="10">
        <v>19.350000000000001</v>
      </c>
      <c r="M1288" s="12">
        <v>45330</v>
      </c>
      <c r="N1288" s="10">
        <v>20.04</v>
      </c>
      <c r="O1288" s="12">
        <v>45330</v>
      </c>
      <c r="P1288" s="10">
        <v>16.350000000000001</v>
      </c>
      <c r="Q1288" s="12">
        <v>45330</v>
      </c>
      <c r="R1288" s="10">
        <v>25.96</v>
      </c>
      <c r="S1288" s="12">
        <v>45330</v>
      </c>
      <c r="T1288" s="10">
        <v>10.199999999999999</v>
      </c>
      <c r="U1288" s="109">
        <v>45334</v>
      </c>
      <c r="V1288" s="10">
        <v>12.2</v>
      </c>
      <c r="Y1288" s="3"/>
    </row>
    <row r="1289" spans="1:25">
      <c r="A1289" s="12">
        <v>45331</v>
      </c>
      <c r="B1289" s="10">
        <v>27.42</v>
      </c>
      <c r="C1289" s="12">
        <v>45331</v>
      </c>
      <c r="D1289" s="10">
        <v>32.22</v>
      </c>
      <c r="E1289" s="12">
        <v>45331</v>
      </c>
      <c r="F1289" s="10">
        <v>83.79</v>
      </c>
      <c r="G1289" s="12">
        <v>45331</v>
      </c>
      <c r="H1289" s="10">
        <v>35.08</v>
      </c>
      <c r="I1289" s="12">
        <v>45331</v>
      </c>
      <c r="J1289" s="10">
        <v>29.43</v>
      </c>
      <c r="K1289" s="12">
        <v>45331</v>
      </c>
      <c r="L1289" s="10">
        <v>19.399999999999999</v>
      </c>
      <c r="M1289" s="12">
        <v>45331</v>
      </c>
      <c r="N1289" s="10">
        <v>20.02</v>
      </c>
      <c r="O1289" s="12">
        <v>45331</v>
      </c>
      <c r="P1289" s="10">
        <v>16.41</v>
      </c>
      <c r="Q1289" s="12">
        <v>45331</v>
      </c>
      <c r="R1289" s="10">
        <v>25.96</v>
      </c>
      <c r="S1289" s="12">
        <v>45331</v>
      </c>
      <c r="T1289" s="10">
        <v>10.210000000000001</v>
      </c>
      <c r="U1289" s="109">
        <v>45335</v>
      </c>
      <c r="V1289" s="10">
        <v>12.15</v>
      </c>
      <c r="Y1289" s="3"/>
    </row>
    <row r="1290" spans="1:25">
      <c r="A1290" s="12">
        <v>45334</v>
      </c>
      <c r="B1290" s="10">
        <v>27.4</v>
      </c>
      <c r="C1290" s="12">
        <v>45334</v>
      </c>
      <c r="D1290" s="10">
        <v>32.270000000000003</v>
      </c>
      <c r="E1290" s="12">
        <v>45334</v>
      </c>
      <c r="F1290" s="10">
        <v>83.73</v>
      </c>
      <c r="G1290" s="12">
        <v>45334</v>
      </c>
      <c r="H1290" s="10">
        <v>35.17</v>
      </c>
      <c r="I1290" s="12">
        <v>45334</v>
      </c>
      <c r="J1290" s="10">
        <v>29.63</v>
      </c>
      <c r="K1290" s="12">
        <v>45334</v>
      </c>
      <c r="L1290" s="10">
        <v>19.38</v>
      </c>
      <c r="M1290" s="12">
        <v>45334</v>
      </c>
      <c r="N1290" s="10">
        <v>20.03</v>
      </c>
      <c r="O1290" s="12">
        <v>45334</v>
      </c>
      <c r="P1290" s="10">
        <v>16.39</v>
      </c>
      <c r="Q1290" s="12">
        <v>45334</v>
      </c>
      <c r="R1290" s="10">
        <v>25.94</v>
      </c>
      <c r="S1290" s="12">
        <v>45334</v>
      </c>
      <c r="T1290" s="10">
        <v>10.199999999999999</v>
      </c>
      <c r="U1290" s="109">
        <v>45336</v>
      </c>
      <c r="V1290" s="10">
        <v>12.26</v>
      </c>
      <c r="Y1290" s="3"/>
    </row>
    <row r="1291" spans="1:25">
      <c r="A1291" s="12">
        <v>45335</v>
      </c>
      <c r="B1291" s="10">
        <v>27.24</v>
      </c>
      <c r="C1291" s="12">
        <v>45335</v>
      </c>
      <c r="D1291" s="10">
        <v>31.52</v>
      </c>
      <c r="E1291" s="12">
        <v>45335</v>
      </c>
      <c r="F1291" s="10">
        <v>83.3</v>
      </c>
      <c r="G1291" s="12">
        <v>45335</v>
      </c>
      <c r="H1291" s="10">
        <v>34.96</v>
      </c>
      <c r="I1291" s="12">
        <v>45335</v>
      </c>
      <c r="J1291" s="10">
        <v>29.29</v>
      </c>
      <c r="K1291" s="12">
        <v>45335</v>
      </c>
      <c r="L1291" s="10">
        <v>19.260000000000002</v>
      </c>
      <c r="M1291" s="12">
        <v>45335</v>
      </c>
      <c r="N1291" s="10">
        <v>19.8</v>
      </c>
      <c r="O1291" s="12">
        <v>45335</v>
      </c>
      <c r="P1291" s="10">
        <v>16.27</v>
      </c>
      <c r="Q1291" s="12">
        <v>45335</v>
      </c>
      <c r="R1291" s="10">
        <v>25.89</v>
      </c>
      <c r="S1291" s="12">
        <v>45335</v>
      </c>
      <c r="T1291" s="10">
        <v>10.14</v>
      </c>
      <c r="U1291" s="109">
        <v>45337</v>
      </c>
      <c r="V1291" s="10">
        <v>12.26</v>
      </c>
      <c r="Y1291" s="3"/>
    </row>
    <row r="1292" spans="1:25">
      <c r="A1292" s="12">
        <v>45336</v>
      </c>
      <c r="B1292" s="10">
        <v>27.41</v>
      </c>
      <c r="C1292" s="12">
        <v>45336</v>
      </c>
      <c r="D1292" s="10">
        <v>32.03</v>
      </c>
      <c r="E1292" s="12">
        <v>45336</v>
      </c>
      <c r="F1292" s="10">
        <v>83.91</v>
      </c>
      <c r="G1292" s="12">
        <v>45336</v>
      </c>
      <c r="H1292" s="10">
        <v>35.25</v>
      </c>
      <c r="I1292" s="12">
        <v>45336</v>
      </c>
      <c r="J1292" s="10">
        <v>29.69</v>
      </c>
      <c r="K1292" s="12">
        <v>45336</v>
      </c>
      <c r="L1292" s="10">
        <v>19.39</v>
      </c>
      <c r="M1292" s="12">
        <v>45336</v>
      </c>
      <c r="N1292" s="10">
        <v>19.89</v>
      </c>
      <c r="O1292" s="12">
        <v>45336</v>
      </c>
      <c r="P1292" s="10">
        <v>16.309999999999999</v>
      </c>
      <c r="Q1292" s="12">
        <v>45336</v>
      </c>
      <c r="R1292" s="10">
        <v>25.94</v>
      </c>
      <c r="S1292" s="12">
        <v>45336</v>
      </c>
      <c r="T1292" s="10">
        <v>10.199999999999999</v>
      </c>
      <c r="U1292" s="109">
        <v>45338</v>
      </c>
      <c r="V1292" s="10">
        <v>12.32</v>
      </c>
      <c r="Y1292" s="3"/>
    </row>
    <row r="1293" spans="1:25">
      <c r="A1293" s="12">
        <v>45337</v>
      </c>
      <c r="B1293" s="10">
        <v>27.42</v>
      </c>
      <c r="C1293" s="12">
        <v>45337</v>
      </c>
      <c r="D1293" s="10">
        <v>32.53</v>
      </c>
      <c r="E1293" s="12">
        <v>45337</v>
      </c>
      <c r="F1293" s="10">
        <v>84.01</v>
      </c>
      <c r="G1293" s="12">
        <v>45337</v>
      </c>
      <c r="H1293" s="10">
        <v>35.42</v>
      </c>
      <c r="I1293" s="12">
        <v>45337</v>
      </c>
      <c r="J1293" s="10">
        <v>29.67</v>
      </c>
      <c r="K1293" s="12">
        <v>45337</v>
      </c>
      <c r="L1293" s="10">
        <v>19.399999999999999</v>
      </c>
      <c r="M1293" s="12">
        <v>45337</v>
      </c>
      <c r="N1293" s="10">
        <v>19.96</v>
      </c>
      <c r="O1293" s="12">
        <v>45337</v>
      </c>
      <c r="P1293" s="10">
        <v>16.329999999999998</v>
      </c>
      <c r="Q1293" s="12">
        <v>45337</v>
      </c>
      <c r="R1293" s="10">
        <v>25.98</v>
      </c>
      <c r="S1293" s="12">
        <v>45337</v>
      </c>
      <c r="T1293" s="10">
        <v>10.220000000000001</v>
      </c>
      <c r="U1293" s="109">
        <v>45342</v>
      </c>
      <c r="V1293" s="10">
        <v>12.37</v>
      </c>
      <c r="Y1293" s="3"/>
    </row>
    <row r="1294" spans="1:25">
      <c r="A1294" s="12">
        <v>45338</v>
      </c>
      <c r="B1294" s="10">
        <v>27.42</v>
      </c>
      <c r="C1294" s="12">
        <v>45338</v>
      </c>
      <c r="D1294" s="10">
        <v>32.590000000000003</v>
      </c>
      <c r="E1294" s="12">
        <v>45338</v>
      </c>
      <c r="F1294" s="10">
        <v>83.7</v>
      </c>
      <c r="G1294" s="12">
        <v>45338</v>
      </c>
      <c r="H1294" s="10">
        <v>35.54</v>
      </c>
      <c r="I1294" s="12">
        <v>45338</v>
      </c>
      <c r="J1294" s="10">
        <v>29.83</v>
      </c>
      <c r="K1294" s="12">
        <v>45338</v>
      </c>
      <c r="L1294" s="10">
        <v>19.43</v>
      </c>
      <c r="M1294" s="12">
        <v>45338</v>
      </c>
      <c r="N1294" s="10">
        <v>19.89</v>
      </c>
      <c r="O1294" s="12">
        <v>45338</v>
      </c>
      <c r="P1294" s="10">
        <v>16.34</v>
      </c>
      <c r="Q1294" s="12">
        <v>45338</v>
      </c>
      <c r="R1294" s="10">
        <v>25.94</v>
      </c>
      <c r="S1294" s="12">
        <v>45338</v>
      </c>
      <c r="T1294" s="10">
        <v>10.199999999999999</v>
      </c>
      <c r="U1294" s="109">
        <v>45343</v>
      </c>
      <c r="V1294" s="10">
        <v>12.39</v>
      </c>
      <c r="Y1294" s="3"/>
    </row>
    <row r="1295" spans="1:25">
      <c r="A1295" s="12">
        <v>45342</v>
      </c>
      <c r="B1295" s="10">
        <v>27.57</v>
      </c>
      <c r="C1295" s="12">
        <v>45342</v>
      </c>
      <c r="D1295" s="10">
        <v>32.567500000000003</v>
      </c>
      <c r="E1295" s="12">
        <v>45342</v>
      </c>
      <c r="F1295" s="10">
        <v>83.43</v>
      </c>
      <c r="G1295" s="12">
        <v>45342</v>
      </c>
      <c r="H1295" s="10">
        <v>35.75</v>
      </c>
      <c r="I1295" s="12">
        <v>45342</v>
      </c>
      <c r="J1295" s="10">
        <v>29.98</v>
      </c>
      <c r="K1295" s="12">
        <v>45342</v>
      </c>
      <c r="L1295" s="10">
        <v>19.48</v>
      </c>
      <c r="M1295" s="12">
        <v>45342</v>
      </c>
      <c r="N1295" s="10">
        <v>19.96</v>
      </c>
      <c r="O1295" s="12">
        <v>45342</v>
      </c>
      <c r="P1295" s="10">
        <v>16.309999999999999</v>
      </c>
      <c r="Q1295" s="12">
        <v>45342</v>
      </c>
      <c r="R1295" s="10">
        <v>26.04</v>
      </c>
      <c r="S1295" s="12">
        <v>45342</v>
      </c>
      <c r="T1295" s="10">
        <v>10.25</v>
      </c>
      <c r="U1295" s="109">
        <v>45344</v>
      </c>
      <c r="V1295" s="10">
        <v>12.53</v>
      </c>
      <c r="Y1295" s="3"/>
    </row>
    <row r="1296" spans="1:25">
      <c r="A1296" s="12">
        <v>45343</v>
      </c>
      <c r="B1296" s="10">
        <v>27.48</v>
      </c>
      <c r="C1296" s="12">
        <v>45343</v>
      </c>
      <c r="D1296" s="10">
        <v>32.450000000000003</v>
      </c>
      <c r="E1296" s="12">
        <v>45343</v>
      </c>
      <c r="F1296" s="10">
        <v>83.43</v>
      </c>
      <c r="G1296" s="12">
        <v>45343</v>
      </c>
      <c r="H1296" s="10">
        <v>35.729999999999997</v>
      </c>
      <c r="I1296" s="12">
        <v>45343</v>
      </c>
      <c r="J1296" s="10">
        <v>30</v>
      </c>
      <c r="K1296" s="12">
        <v>45343</v>
      </c>
      <c r="L1296" s="10">
        <v>19.420000000000002</v>
      </c>
      <c r="M1296" s="12">
        <v>45343</v>
      </c>
      <c r="N1296" s="10">
        <v>19.899999999999999</v>
      </c>
      <c r="O1296" s="12">
        <v>45343</v>
      </c>
      <c r="P1296" s="10">
        <v>16.32</v>
      </c>
      <c r="Q1296" s="12">
        <v>45343</v>
      </c>
      <c r="R1296" s="10">
        <v>26.03</v>
      </c>
      <c r="S1296" s="12">
        <v>45343</v>
      </c>
      <c r="T1296" s="10">
        <v>10.23</v>
      </c>
      <c r="U1296" s="109">
        <v>45345</v>
      </c>
      <c r="V1296" s="10">
        <v>12.52</v>
      </c>
      <c r="Y1296" s="3"/>
    </row>
    <row r="1297" spans="1:25">
      <c r="A1297" s="12">
        <v>45344</v>
      </c>
      <c r="B1297" s="10">
        <v>27.53</v>
      </c>
      <c r="C1297" s="12">
        <v>45344</v>
      </c>
      <c r="D1297" s="10">
        <v>32.729999999999997</v>
      </c>
      <c r="E1297" s="12">
        <v>45344</v>
      </c>
      <c r="F1297" s="10">
        <v>85.04</v>
      </c>
      <c r="G1297" s="12">
        <v>45344</v>
      </c>
      <c r="H1297" s="10">
        <v>36.04</v>
      </c>
      <c r="I1297" s="12">
        <v>45344</v>
      </c>
      <c r="J1297" s="10">
        <v>30.24</v>
      </c>
      <c r="K1297" s="12">
        <v>45344</v>
      </c>
      <c r="L1297" s="10">
        <v>19.489999999999998</v>
      </c>
      <c r="M1297" s="12">
        <v>45344</v>
      </c>
      <c r="N1297" s="10">
        <v>19.940000000000001</v>
      </c>
      <c r="O1297" s="12">
        <v>45344</v>
      </c>
      <c r="P1297" s="10">
        <v>16.41</v>
      </c>
      <c r="Q1297" s="12">
        <v>45344</v>
      </c>
      <c r="R1297" s="10">
        <v>26.01</v>
      </c>
      <c r="S1297" s="12">
        <v>45344</v>
      </c>
      <c r="T1297" s="10">
        <v>10.24</v>
      </c>
      <c r="U1297" s="109">
        <v>45348</v>
      </c>
      <c r="V1297" s="10">
        <v>12.49</v>
      </c>
      <c r="Y1297" s="3"/>
    </row>
    <row r="1298" spans="1:25">
      <c r="A1298" s="12">
        <v>45345</v>
      </c>
      <c r="B1298" s="10">
        <v>27.59</v>
      </c>
      <c r="C1298" s="12">
        <v>45345</v>
      </c>
      <c r="D1298" s="10">
        <v>32.65</v>
      </c>
      <c r="E1298" s="12">
        <v>45345</v>
      </c>
      <c r="F1298" s="10">
        <v>85.22</v>
      </c>
      <c r="G1298" s="12">
        <v>45345</v>
      </c>
      <c r="H1298" s="10">
        <v>36.15</v>
      </c>
      <c r="I1298" s="12">
        <v>45345</v>
      </c>
      <c r="J1298" s="10">
        <v>30.25</v>
      </c>
      <c r="K1298" s="12">
        <v>45345</v>
      </c>
      <c r="L1298" s="10">
        <v>19.489999999999998</v>
      </c>
      <c r="M1298" s="12">
        <v>45345</v>
      </c>
      <c r="N1298" s="10">
        <v>19.93</v>
      </c>
      <c r="O1298" s="12">
        <v>45345</v>
      </c>
      <c r="P1298" s="10">
        <v>16.32</v>
      </c>
      <c r="Q1298" s="12">
        <v>45345</v>
      </c>
      <c r="R1298" s="10">
        <v>26.02</v>
      </c>
      <c r="S1298" s="12">
        <v>45345</v>
      </c>
      <c r="T1298" s="10">
        <v>10.29</v>
      </c>
      <c r="U1298" s="109">
        <v>45349</v>
      </c>
      <c r="V1298" s="10">
        <v>12.55</v>
      </c>
      <c r="Y1298" s="3"/>
    </row>
    <row r="1299" spans="1:25">
      <c r="A1299" s="12">
        <v>45348</v>
      </c>
      <c r="B1299" s="10">
        <v>27.52</v>
      </c>
      <c r="C1299" s="12">
        <v>45348</v>
      </c>
      <c r="D1299" s="10">
        <v>32.479999999999997</v>
      </c>
      <c r="E1299" s="12">
        <v>45348</v>
      </c>
      <c r="F1299" s="10">
        <v>84.9</v>
      </c>
      <c r="G1299" s="12">
        <v>45348</v>
      </c>
      <c r="H1299" s="10">
        <v>36.15</v>
      </c>
      <c r="I1299" s="12">
        <v>45348</v>
      </c>
      <c r="J1299" s="10">
        <v>30.13</v>
      </c>
      <c r="K1299" s="12">
        <v>45348</v>
      </c>
      <c r="L1299" s="10">
        <v>19.48</v>
      </c>
      <c r="M1299" s="12">
        <v>45348</v>
      </c>
      <c r="N1299" s="10">
        <v>19.86</v>
      </c>
      <c r="O1299" s="12">
        <v>45348</v>
      </c>
      <c r="P1299" s="10">
        <v>16.29</v>
      </c>
      <c r="Q1299" s="12">
        <v>45348</v>
      </c>
      <c r="R1299" s="10">
        <v>25.99</v>
      </c>
      <c r="S1299" s="12">
        <v>45348</v>
      </c>
      <c r="T1299" s="10">
        <v>10.28</v>
      </c>
      <c r="U1299" s="109">
        <v>45350</v>
      </c>
      <c r="V1299" s="10">
        <v>12.48</v>
      </c>
      <c r="Y1299" s="3"/>
    </row>
    <row r="1300" spans="1:25">
      <c r="A1300" s="12">
        <v>45349</v>
      </c>
      <c r="B1300" s="10">
        <v>27.44</v>
      </c>
      <c r="C1300" s="12">
        <v>45349</v>
      </c>
      <c r="D1300" s="10">
        <v>32.42</v>
      </c>
      <c r="E1300" s="12">
        <v>45349</v>
      </c>
      <c r="F1300" s="10">
        <v>85.25</v>
      </c>
      <c r="G1300" s="12">
        <v>45349</v>
      </c>
      <c r="H1300" s="10">
        <v>36.299999999999997</v>
      </c>
      <c r="I1300" s="12">
        <v>45349</v>
      </c>
      <c r="J1300" s="10">
        <v>30.25</v>
      </c>
      <c r="K1300" s="12">
        <v>45349</v>
      </c>
      <c r="L1300" s="10">
        <v>19.420000000000002</v>
      </c>
      <c r="M1300" s="12">
        <v>45349</v>
      </c>
      <c r="N1300" s="10">
        <v>19.82</v>
      </c>
      <c r="O1300" s="12">
        <v>45349</v>
      </c>
      <c r="P1300" s="10">
        <v>16.32</v>
      </c>
      <c r="Q1300" s="12">
        <v>45349</v>
      </c>
      <c r="R1300" s="10">
        <v>25.99</v>
      </c>
      <c r="S1300" s="12">
        <v>45349</v>
      </c>
      <c r="T1300" s="10">
        <v>10.24</v>
      </c>
      <c r="U1300" s="109">
        <v>45351</v>
      </c>
      <c r="V1300" s="10">
        <v>12.53</v>
      </c>
      <c r="Y1300" s="3"/>
    </row>
    <row r="1301" spans="1:25">
      <c r="A1301" s="12">
        <v>45350</v>
      </c>
      <c r="B1301" s="10">
        <v>27.47</v>
      </c>
      <c r="C1301" s="12">
        <v>45350</v>
      </c>
      <c r="D1301" s="10">
        <v>32.340000000000003</v>
      </c>
      <c r="E1301" s="12">
        <v>45350</v>
      </c>
      <c r="F1301" s="10">
        <v>85.35</v>
      </c>
      <c r="G1301" s="12">
        <v>45350</v>
      </c>
      <c r="H1301" s="10">
        <v>36.18</v>
      </c>
      <c r="I1301" s="12">
        <v>45350</v>
      </c>
      <c r="J1301" s="10">
        <v>29.97</v>
      </c>
      <c r="K1301" s="12">
        <v>45350</v>
      </c>
      <c r="L1301" s="10">
        <v>19.43</v>
      </c>
      <c r="M1301" s="12">
        <v>45350</v>
      </c>
      <c r="N1301" s="10">
        <v>19.829999999999998</v>
      </c>
      <c r="O1301" s="12">
        <v>45350</v>
      </c>
      <c r="P1301" s="10">
        <v>16.34</v>
      </c>
      <c r="Q1301" s="12">
        <v>45350</v>
      </c>
      <c r="R1301" s="10">
        <v>26.01</v>
      </c>
      <c r="S1301" s="12">
        <v>45350</v>
      </c>
      <c r="T1301" s="10">
        <v>10.26</v>
      </c>
      <c r="U1301" s="109">
        <v>45352</v>
      </c>
      <c r="V1301" s="10">
        <v>12.63</v>
      </c>
      <c r="Y1301" s="3"/>
    </row>
    <row r="1302" spans="1:25">
      <c r="A1302" s="12">
        <v>45351</v>
      </c>
      <c r="B1302" s="10">
        <v>27.55</v>
      </c>
      <c r="C1302" s="12">
        <v>45351</v>
      </c>
      <c r="D1302" s="10">
        <v>32.54</v>
      </c>
      <c r="E1302" s="12">
        <v>45351</v>
      </c>
      <c r="F1302" s="10">
        <v>85.75</v>
      </c>
      <c r="G1302" s="12">
        <v>45351</v>
      </c>
      <c r="H1302" s="10">
        <v>36.25</v>
      </c>
      <c r="I1302" s="12">
        <v>45351</v>
      </c>
      <c r="J1302" s="10">
        <v>29.99</v>
      </c>
      <c r="K1302" s="12">
        <v>45351</v>
      </c>
      <c r="L1302" s="10">
        <v>19.48</v>
      </c>
      <c r="M1302" s="12">
        <v>45351</v>
      </c>
      <c r="N1302" s="10">
        <v>19.850000000000001</v>
      </c>
      <c r="O1302" s="12">
        <v>45351</v>
      </c>
      <c r="P1302" s="10">
        <v>16.37</v>
      </c>
      <c r="Q1302" s="12">
        <v>45351</v>
      </c>
      <c r="R1302" s="10">
        <v>26.04</v>
      </c>
      <c r="S1302" s="12">
        <v>45351</v>
      </c>
      <c r="T1302" s="10">
        <v>10.26</v>
      </c>
      <c r="U1302" s="109">
        <v>45355</v>
      </c>
      <c r="V1302" s="10">
        <v>12.64</v>
      </c>
      <c r="Y1302" s="3"/>
    </row>
    <row r="1303" spans="1:25">
      <c r="A1303" s="12">
        <v>45352</v>
      </c>
      <c r="B1303" s="10">
        <v>27.68</v>
      </c>
      <c r="C1303" s="12">
        <v>45352</v>
      </c>
      <c r="D1303" s="10">
        <v>32.81</v>
      </c>
      <c r="E1303" s="12">
        <v>45352</v>
      </c>
      <c r="F1303" s="10">
        <v>86.44</v>
      </c>
      <c r="G1303" s="12">
        <v>45352</v>
      </c>
      <c r="H1303" s="10">
        <v>36.590000000000003</v>
      </c>
      <c r="I1303" s="12">
        <v>45352</v>
      </c>
      <c r="J1303" s="10">
        <v>30.3</v>
      </c>
      <c r="K1303" s="12">
        <v>45352</v>
      </c>
      <c r="L1303" s="10">
        <v>19.52</v>
      </c>
      <c r="M1303" s="12">
        <v>45352</v>
      </c>
      <c r="N1303" s="10">
        <v>19.97</v>
      </c>
      <c r="O1303" s="12">
        <v>45352</v>
      </c>
      <c r="P1303" s="10">
        <v>16.43</v>
      </c>
      <c r="Q1303" s="12">
        <v>45352</v>
      </c>
      <c r="R1303" s="10">
        <v>26.09</v>
      </c>
      <c r="S1303" s="12">
        <v>45352</v>
      </c>
      <c r="T1303" s="10">
        <v>10.3</v>
      </c>
      <c r="U1303" s="109">
        <v>45356</v>
      </c>
      <c r="V1303" s="10">
        <v>12.56</v>
      </c>
      <c r="Y1303" s="3"/>
    </row>
    <row r="1304" spans="1:25">
      <c r="A1304" s="12">
        <v>45355</v>
      </c>
      <c r="B1304" s="10">
        <v>27.58</v>
      </c>
      <c r="C1304" s="12">
        <v>45355</v>
      </c>
      <c r="D1304" s="10">
        <v>32.75</v>
      </c>
      <c r="E1304" s="12">
        <v>45355</v>
      </c>
      <c r="F1304" s="10">
        <v>86.43</v>
      </c>
      <c r="G1304" s="12">
        <v>45355</v>
      </c>
      <c r="H1304" s="10">
        <v>36.54</v>
      </c>
      <c r="I1304" s="12">
        <v>45355</v>
      </c>
      <c r="J1304" s="10">
        <v>30.29</v>
      </c>
      <c r="K1304" s="12">
        <v>45355</v>
      </c>
      <c r="L1304" s="10">
        <v>19.48</v>
      </c>
      <c r="M1304" s="12">
        <v>45355</v>
      </c>
      <c r="N1304" s="10">
        <v>19.920000000000002</v>
      </c>
      <c r="O1304" s="12">
        <v>45355</v>
      </c>
      <c r="P1304" s="10">
        <v>16.39</v>
      </c>
      <c r="Q1304" s="12">
        <v>45355</v>
      </c>
      <c r="R1304" s="10">
        <v>26.07</v>
      </c>
      <c r="S1304" s="12">
        <v>45355</v>
      </c>
      <c r="T1304" s="10">
        <v>10.29</v>
      </c>
      <c r="U1304" s="109">
        <v>45357</v>
      </c>
      <c r="V1304" s="10">
        <v>12.65</v>
      </c>
      <c r="Y1304" s="3"/>
    </row>
    <row r="1305" spans="1:25">
      <c r="A1305" s="12">
        <v>45356</v>
      </c>
      <c r="B1305" s="10">
        <v>27.75</v>
      </c>
      <c r="C1305" s="12">
        <v>45356</v>
      </c>
      <c r="D1305" s="10">
        <v>32.79</v>
      </c>
      <c r="E1305" s="12">
        <v>45356</v>
      </c>
      <c r="F1305" s="10">
        <v>85.69</v>
      </c>
      <c r="G1305" s="12">
        <v>45356</v>
      </c>
      <c r="H1305" s="10">
        <v>36.51</v>
      </c>
      <c r="I1305" s="12">
        <v>45356</v>
      </c>
      <c r="J1305" s="10">
        <v>30.05</v>
      </c>
      <c r="K1305" s="12">
        <v>45356</v>
      </c>
      <c r="L1305" s="10">
        <v>19.559999999999999</v>
      </c>
      <c r="M1305" s="12">
        <v>45356</v>
      </c>
      <c r="N1305" s="10">
        <v>20.03</v>
      </c>
      <c r="O1305" s="12">
        <v>45356</v>
      </c>
      <c r="P1305" s="10">
        <v>16.3</v>
      </c>
      <c r="Q1305" s="12">
        <v>45356</v>
      </c>
      <c r="R1305" s="10">
        <v>26.12</v>
      </c>
      <c r="S1305" s="12">
        <v>45356</v>
      </c>
      <c r="T1305" s="10">
        <v>10.35</v>
      </c>
      <c r="U1305" s="109">
        <v>45358</v>
      </c>
      <c r="V1305" s="10">
        <v>12.67</v>
      </c>
      <c r="Y1305" s="3"/>
    </row>
    <row r="1306" spans="1:25">
      <c r="A1306" s="12">
        <v>45357</v>
      </c>
      <c r="B1306" s="10">
        <v>27.78</v>
      </c>
      <c r="C1306" s="12">
        <v>45357</v>
      </c>
      <c r="D1306" s="10">
        <v>32.86</v>
      </c>
      <c r="E1306" s="12">
        <v>45357</v>
      </c>
      <c r="F1306" s="10">
        <v>85.63</v>
      </c>
      <c r="G1306" s="12">
        <v>45357</v>
      </c>
      <c r="H1306" s="10">
        <v>36.75</v>
      </c>
      <c r="I1306" s="12">
        <v>45357</v>
      </c>
      <c r="J1306" s="10">
        <v>30.33</v>
      </c>
      <c r="K1306" s="12">
        <v>45357</v>
      </c>
      <c r="L1306" s="10">
        <v>19.559999999999999</v>
      </c>
      <c r="M1306" s="12">
        <v>45357</v>
      </c>
      <c r="N1306" s="10">
        <v>20.079999999999998</v>
      </c>
      <c r="O1306" s="12">
        <v>45357</v>
      </c>
      <c r="P1306" s="10">
        <v>16.32</v>
      </c>
      <c r="Q1306" s="12">
        <v>45357</v>
      </c>
      <c r="R1306" s="10">
        <v>26.12</v>
      </c>
      <c r="S1306" s="12">
        <v>45357</v>
      </c>
      <c r="T1306" s="10">
        <v>10.36</v>
      </c>
      <c r="U1306" s="109">
        <v>45359</v>
      </c>
      <c r="V1306" s="10">
        <v>12.68</v>
      </c>
      <c r="Y1306" s="3"/>
    </row>
    <row r="1307" spans="1:25">
      <c r="A1307" s="12">
        <v>45358</v>
      </c>
      <c r="B1307" s="10">
        <v>27.77</v>
      </c>
      <c r="C1307" s="12">
        <v>45358</v>
      </c>
      <c r="D1307" s="10">
        <v>33.17</v>
      </c>
      <c r="E1307" s="12">
        <v>45358</v>
      </c>
      <c r="F1307" s="10">
        <v>86.12</v>
      </c>
      <c r="G1307" s="12">
        <v>45358</v>
      </c>
      <c r="H1307" s="10">
        <v>37</v>
      </c>
      <c r="I1307" s="12">
        <v>45358</v>
      </c>
      <c r="J1307" s="10">
        <v>30.39</v>
      </c>
      <c r="K1307" s="12">
        <v>45358</v>
      </c>
      <c r="L1307" s="10">
        <v>19.57</v>
      </c>
      <c r="M1307" s="12">
        <v>45358</v>
      </c>
      <c r="N1307" s="10">
        <v>20.13</v>
      </c>
      <c r="O1307" s="12">
        <v>45358</v>
      </c>
      <c r="P1307" s="10">
        <v>16.36</v>
      </c>
      <c r="Q1307" s="12">
        <v>45358</v>
      </c>
      <c r="R1307" s="10">
        <v>26.1</v>
      </c>
      <c r="S1307" s="12">
        <v>45358</v>
      </c>
      <c r="T1307" s="10">
        <v>10.36</v>
      </c>
      <c r="U1307" s="109">
        <v>45362</v>
      </c>
      <c r="V1307" s="10">
        <v>12.71</v>
      </c>
      <c r="Y1307" s="3"/>
    </row>
    <row r="1308" spans="1:25">
      <c r="A1308" s="12">
        <v>45359</v>
      </c>
      <c r="B1308" s="10">
        <v>27.82</v>
      </c>
      <c r="C1308" s="12">
        <v>45359</v>
      </c>
      <c r="D1308" s="10">
        <v>33.11</v>
      </c>
      <c r="E1308" s="12">
        <v>45359</v>
      </c>
      <c r="F1308" s="10">
        <v>85.84</v>
      </c>
      <c r="G1308" s="12">
        <v>45359</v>
      </c>
      <c r="H1308" s="10">
        <v>37</v>
      </c>
      <c r="I1308" s="12">
        <v>45359</v>
      </c>
      <c r="J1308" s="10">
        <v>30.4</v>
      </c>
      <c r="K1308" s="12">
        <v>45359</v>
      </c>
      <c r="L1308" s="10">
        <v>19.600000000000001</v>
      </c>
      <c r="M1308" s="12">
        <v>45359</v>
      </c>
      <c r="N1308" s="10">
        <v>20.16</v>
      </c>
      <c r="O1308" s="12">
        <v>45359</v>
      </c>
      <c r="P1308" s="10">
        <v>16.399999999999999</v>
      </c>
      <c r="Q1308" s="12">
        <v>45359</v>
      </c>
      <c r="R1308" s="10">
        <v>26.16</v>
      </c>
      <c r="S1308" s="12">
        <v>45359</v>
      </c>
      <c r="T1308" s="10">
        <v>10.37</v>
      </c>
      <c r="U1308" s="109">
        <v>45363</v>
      </c>
      <c r="V1308" s="10">
        <v>12.85</v>
      </c>
      <c r="Y1308" s="3"/>
    </row>
    <row r="1309" spans="1:25">
      <c r="A1309" s="12">
        <v>45362</v>
      </c>
      <c r="B1309" s="10">
        <v>27.74</v>
      </c>
      <c r="C1309" s="12">
        <v>45362</v>
      </c>
      <c r="D1309" s="10">
        <v>33.17</v>
      </c>
      <c r="E1309" s="12">
        <v>45362</v>
      </c>
      <c r="F1309" s="10">
        <v>85.65</v>
      </c>
      <c r="G1309" s="12">
        <v>45362</v>
      </c>
      <c r="H1309" s="10">
        <v>36.75</v>
      </c>
      <c r="I1309" s="12">
        <v>45362</v>
      </c>
      <c r="J1309" s="10">
        <v>30.48</v>
      </c>
      <c r="K1309" s="12">
        <v>45362</v>
      </c>
      <c r="L1309" s="10">
        <v>19.57</v>
      </c>
      <c r="M1309" s="12">
        <v>45362</v>
      </c>
      <c r="N1309" s="10">
        <v>20.16</v>
      </c>
      <c r="O1309" s="12">
        <v>45362</v>
      </c>
      <c r="P1309" s="10">
        <v>16.440000000000001</v>
      </c>
      <c r="Q1309" s="12">
        <v>45362</v>
      </c>
      <c r="R1309" s="10">
        <v>26.12</v>
      </c>
      <c r="S1309" s="12">
        <v>45362</v>
      </c>
      <c r="T1309" s="10">
        <v>10.36</v>
      </c>
      <c r="U1309" s="109">
        <v>45364</v>
      </c>
      <c r="V1309" s="10">
        <v>12.76</v>
      </c>
      <c r="Y1309" s="3"/>
    </row>
    <row r="1310" spans="1:25">
      <c r="A1310" s="12">
        <v>45363</v>
      </c>
      <c r="B1310" s="10">
        <v>27.69</v>
      </c>
      <c r="C1310" s="12">
        <v>45363</v>
      </c>
      <c r="D1310" s="10">
        <v>33.29</v>
      </c>
      <c r="E1310" s="12">
        <v>45363</v>
      </c>
      <c r="F1310" s="10">
        <v>86.67</v>
      </c>
      <c r="G1310" s="12">
        <v>45363</v>
      </c>
      <c r="H1310" s="10">
        <v>37.07</v>
      </c>
      <c r="I1310" s="12">
        <v>45363</v>
      </c>
      <c r="J1310" s="10">
        <v>30.81</v>
      </c>
      <c r="K1310" s="12">
        <v>45363</v>
      </c>
      <c r="L1310" s="10">
        <v>19.5</v>
      </c>
      <c r="M1310" s="12">
        <v>45363</v>
      </c>
      <c r="N1310" s="10">
        <v>20.100000000000001</v>
      </c>
      <c r="O1310" s="12">
        <v>45363</v>
      </c>
      <c r="P1310" s="10">
        <v>16.46</v>
      </c>
      <c r="Q1310" s="12">
        <v>45363</v>
      </c>
      <c r="R1310" s="10">
        <v>26.09</v>
      </c>
      <c r="S1310" s="12">
        <v>45363</v>
      </c>
      <c r="T1310" s="10">
        <v>10.33</v>
      </c>
      <c r="U1310" s="109">
        <v>45365</v>
      </c>
      <c r="V1310" s="10">
        <v>12.77</v>
      </c>
      <c r="Y1310" s="3"/>
    </row>
    <row r="1311" spans="1:25">
      <c r="A1311" s="12">
        <v>45364</v>
      </c>
      <c r="B1311" s="10">
        <v>27.64</v>
      </c>
      <c r="C1311" s="12">
        <v>45364</v>
      </c>
      <c r="D1311" s="10">
        <v>33.5</v>
      </c>
      <c r="E1311" s="12">
        <v>45364</v>
      </c>
      <c r="F1311" s="10">
        <v>86.37</v>
      </c>
      <c r="G1311" s="12">
        <v>45364</v>
      </c>
      <c r="H1311" s="10">
        <v>36.979999999999997</v>
      </c>
      <c r="I1311" s="12">
        <v>45364</v>
      </c>
      <c r="J1311" s="10">
        <v>30.68</v>
      </c>
      <c r="K1311" s="12">
        <v>45364</v>
      </c>
      <c r="L1311" s="10">
        <v>19.46</v>
      </c>
      <c r="M1311" s="12">
        <v>45364</v>
      </c>
      <c r="N1311" s="10">
        <v>20.09</v>
      </c>
      <c r="O1311" s="12">
        <v>45364</v>
      </c>
      <c r="P1311" s="10">
        <v>16.48</v>
      </c>
      <c r="Q1311" s="12">
        <v>45364</v>
      </c>
      <c r="R1311" s="10">
        <v>26.08</v>
      </c>
      <c r="S1311" s="12">
        <v>45364</v>
      </c>
      <c r="T1311" s="10">
        <v>10.31</v>
      </c>
      <c r="U1311" s="109">
        <v>45366</v>
      </c>
      <c r="V1311" s="10">
        <v>12.65</v>
      </c>
      <c r="Y1311" s="3"/>
    </row>
    <row r="1312" spans="1:25">
      <c r="A1312" s="12">
        <v>45365</v>
      </c>
      <c r="B1312" s="10">
        <v>27.48</v>
      </c>
      <c r="C1312" s="12">
        <v>45365</v>
      </c>
      <c r="D1312" s="10">
        <v>33.29</v>
      </c>
      <c r="E1312" s="12">
        <v>45365</v>
      </c>
      <c r="F1312" s="10">
        <v>86.57</v>
      </c>
      <c r="G1312" s="12">
        <v>45365</v>
      </c>
      <c r="H1312" s="10">
        <v>36.909999999999997</v>
      </c>
      <c r="I1312" s="12">
        <v>45365</v>
      </c>
      <c r="J1312" s="10">
        <v>30.66</v>
      </c>
      <c r="K1312" s="12">
        <v>45365</v>
      </c>
      <c r="L1312" s="10">
        <v>19.38</v>
      </c>
      <c r="M1312" s="12">
        <v>45365</v>
      </c>
      <c r="N1312" s="10">
        <v>19.93</v>
      </c>
      <c r="O1312" s="12">
        <v>45365</v>
      </c>
      <c r="P1312" s="10">
        <v>16.37</v>
      </c>
      <c r="Q1312" s="12">
        <v>45365</v>
      </c>
      <c r="R1312" s="10">
        <v>26.02</v>
      </c>
      <c r="S1312" s="12">
        <v>45365</v>
      </c>
      <c r="T1312" s="10">
        <v>10.24</v>
      </c>
      <c r="U1312" s="109">
        <v>45369</v>
      </c>
      <c r="V1312" s="10">
        <v>12.67</v>
      </c>
      <c r="Y1312" s="3"/>
    </row>
    <row r="1313" spans="1:25">
      <c r="A1313" s="12">
        <v>45366</v>
      </c>
      <c r="B1313" s="10">
        <v>27.46</v>
      </c>
      <c r="C1313" s="12">
        <v>45366</v>
      </c>
      <c r="D1313" s="10">
        <v>33.29</v>
      </c>
      <c r="E1313" s="12">
        <v>45366</v>
      </c>
      <c r="F1313" s="10">
        <v>86.05</v>
      </c>
      <c r="G1313" s="12">
        <v>45366</v>
      </c>
      <c r="H1313" s="10">
        <v>36.96</v>
      </c>
      <c r="I1313" s="12">
        <v>45366</v>
      </c>
      <c r="J1313" s="10">
        <v>30.48</v>
      </c>
      <c r="K1313" s="12">
        <v>45366</v>
      </c>
      <c r="L1313" s="10">
        <v>19.420000000000002</v>
      </c>
      <c r="M1313" s="12">
        <v>45366</v>
      </c>
      <c r="N1313" s="10">
        <v>19.95</v>
      </c>
      <c r="O1313" s="12">
        <v>45366</v>
      </c>
      <c r="P1313" s="10">
        <v>16.329999999999998</v>
      </c>
      <c r="Q1313" s="12">
        <v>45366</v>
      </c>
      <c r="R1313" s="10">
        <v>26.02</v>
      </c>
      <c r="S1313" s="12">
        <v>45366</v>
      </c>
      <c r="T1313" s="10">
        <v>10.23</v>
      </c>
      <c r="U1313" s="109">
        <v>45370</v>
      </c>
      <c r="V1313" s="10">
        <v>12.63</v>
      </c>
      <c r="Y1313" s="3"/>
    </row>
    <row r="1314" spans="1:25">
      <c r="A1314" s="12">
        <v>45369</v>
      </c>
      <c r="B1314" s="10">
        <v>27.35</v>
      </c>
      <c r="C1314" s="12">
        <v>45369</v>
      </c>
      <c r="D1314" s="10">
        <v>33.26</v>
      </c>
      <c r="E1314" s="12">
        <v>45369</v>
      </c>
      <c r="F1314" s="10">
        <v>86.52</v>
      </c>
      <c r="G1314" s="12">
        <v>45369</v>
      </c>
      <c r="H1314" s="10">
        <v>36.909999999999997</v>
      </c>
      <c r="I1314" s="12">
        <v>45369</v>
      </c>
      <c r="J1314" s="10">
        <v>30.52</v>
      </c>
      <c r="K1314" s="12">
        <v>45369</v>
      </c>
      <c r="L1314" s="10">
        <v>19.38</v>
      </c>
      <c r="M1314" s="12">
        <v>45369</v>
      </c>
      <c r="N1314" s="10">
        <v>19.91</v>
      </c>
      <c r="O1314" s="12">
        <v>45369</v>
      </c>
      <c r="P1314" s="10">
        <v>16.34</v>
      </c>
      <c r="Q1314" s="12">
        <v>45369</v>
      </c>
      <c r="R1314" s="10">
        <v>25.99</v>
      </c>
      <c r="S1314" s="12">
        <v>45369</v>
      </c>
      <c r="T1314" s="10">
        <v>10.199999999999999</v>
      </c>
      <c r="U1314" s="109">
        <v>45371</v>
      </c>
      <c r="V1314" s="10">
        <v>12.66</v>
      </c>
      <c r="Y1314" s="3"/>
    </row>
    <row r="1315" spans="1:25">
      <c r="A1315" s="12">
        <v>45370</v>
      </c>
      <c r="B1315" s="10">
        <v>27.49</v>
      </c>
      <c r="C1315" s="12">
        <v>45370</v>
      </c>
      <c r="D1315" s="10">
        <v>33.29</v>
      </c>
      <c r="E1315" s="12">
        <v>45370</v>
      </c>
      <c r="F1315" s="10">
        <v>87.24</v>
      </c>
      <c r="G1315" s="12">
        <v>45370</v>
      </c>
      <c r="H1315" s="10">
        <v>37.04</v>
      </c>
      <c r="I1315" s="12">
        <v>45370</v>
      </c>
      <c r="J1315" s="10">
        <v>30.46</v>
      </c>
      <c r="K1315" s="12">
        <v>45370</v>
      </c>
      <c r="L1315" s="10">
        <v>19.420000000000002</v>
      </c>
      <c r="M1315" s="12">
        <v>45370</v>
      </c>
      <c r="N1315" s="10">
        <v>19.97</v>
      </c>
      <c r="O1315" s="12">
        <v>45370</v>
      </c>
      <c r="P1315" s="10">
        <v>16.43</v>
      </c>
      <c r="Q1315" s="12">
        <v>45370</v>
      </c>
      <c r="R1315" s="10">
        <v>26.1</v>
      </c>
      <c r="S1315" s="12">
        <v>45370</v>
      </c>
      <c r="T1315" s="10">
        <v>10.25</v>
      </c>
      <c r="U1315" s="109">
        <v>45372</v>
      </c>
      <c r="V1315" s="10">
        <v>12.76</v>
      </c>
      <c r="Y1315" s="3"/>
    </row>
    <row r="1316" spans="1:25">
      <c r="A1316" s="12">
        <v>45371</v>
      </c>
      <c r="B1316" s="10">
        <v>27.56</v>
      </c>
      <c r="C1316" s="12">
        <v>45371</v>
      </c>
      <c r="D1316" s="10">
        <v>33.57</v>
      </c>
      <c r="E1316" s="12">
        <v>45371</v>
      </c>
      <c r="F1316" s="10">
        <v>87.48</v>
      </c>
      <c r="G1316" s="12">
        <v>45371</v>
      </c>
      <c r="H1316" s="10">
        <v>37.24</v>
      </c>
      <c r="I1316" s="12">
        <v>45371</v>
      </c>
      <c r="J1316" s="10">
        <v>30.62</v>
      </c>
      <c r="K1316" s="12">
        <v>45371</v>
      </c>
      <c r="L1316" s="10">
        <v>19.5</v>
      </c>
      <c r="M1316" s="12">
        <v>45371</v>
      </c>
      <c r="N1316" s="10">
        <v>20</v>
      </c>
      <c r="O1316" s="12">
        <v>45371</v>
      </c>
      <c r="P1316" s="10">
        <v>16.45</v>
      </c>
      <c r="Q1316" s="12">
        <v>45371</v>
      </c>
      <c r="R1316" s="10">
        <v>26.14</v>
      </c>
      <c r="S1316" s="12">
        <v>45371</v>
      </c>
      <c r="T1316" s="10">
        <v>10.28</v>
      </c>
      <c r="U1316" s="109">
        <v>45373</v>
      </c>
      <c r="V1316" s="10">
        <v>12.73</v>
      </c>
      <c r="Y1316" s="3"/>
    </row>
    <row r="1317" spans="1:25">
      <c r="A1317" s="12">
        <v>45372</v>
      </c>
      <c r="B1317" s="10">
        <v>27.53</v>
      </c>
      <c r="C1317" s="12">
        <v>45372</v>
      </c>
      <c r="D1317" s="10">
        <v>33.619999999999997</v>
      </c>
      <c r="E1317" s="12">
        <v>45372</v>
      </c>
      <c r="F1317" s="10">
        <v>88.04</v>
      </c>
      <c r="G1317" s="12">
        <v>45372</v>
      </c>
      <c r="H1317" s="10">
        <v>37.35</v>
      </c>
      <c r="I1317" s="12">
        <v>45372</v>
      </c>
      <c r="J1317" s="10">
        <v>30.75</v>
      </c>
      <c r="K1317" s="12">
        <v>45372</v>
      </c>
      <c r="L1317" s="10">
        <v>19.489999999999998</v>
      </c>
      <c r="M1317" s="12">
        <v>45372</v>
      </c>
      <c r="N1317" s="10">
        <v>20.03</v>
      </c>
      <c r="O1317" s="12">
        <v>45372</v>
      </c>
      <c r="P1317" s="10">
        <v>16.489999999999998</v>
      </c>
      <c r="Q1317" s="12">
        <v>45372</v>
      </c>
      <c r="R1317" s="10">
        <v>26.11</v>
      </c>
      <c r="S1317" s="12">
        <v>45372</v>
      </c>
      <c r="T1317" s="10">
        <v>10.26</v>
      </c>
      <c r="U1317" s="109">
        <v>45376</v>
      </c>
      <c r="V1317" s="10">
        <v>12.7</v>
      </c>
      <c r="Y1317" s="3"/>
    </row>
    <row r="1318" spans="1:25">
      <c r="A1318" s="12">
        <v>45373</v>
      </c>
      <c r="B1318" s="10">
        <v>27.58</v>
      </c>
      <c r="C1318" s="12">
        <v>45373</v>
      </c>
      <c r="D1318" s="10">
        <v>33.46</v>
      </c>
      <c r="E1318" s="12">
        <v>45373</v>
      </c>
      <c r="F1318" s="10">
        <v>88.4</v>
      </c>
      <c r="G1318" s="12">
        <v>45373</v>
      </c>
      <c r="H1318" s="10">
        <v>37.53</v>
      </c>
      <c r="I1318" s="12">
        <v>45373</v>
      </c>
      <c r="J1318" s="10">
        <v>30.7</v>
      </c>
      <c r="K1318" s="12">
        <v>45373</v>
      </c>
      <c r="L1318" s="10">
        <v>19.48</v>
      </c>
      <c r="M1318" s="12">
        <v>45373</v>
      </c>
      <c r="N1318" s="10">
        <v>20.03</v>
      </c>
      <c r="O1318" s="12">
        <v>45373</v>
      </c>
      <c r="P1318" s="10">
        <v>16.37</v>
      </c>
      <c r="Q1318" s="12">
        <v>45373</v>
      </c>
      <c r="R1318" s="10">
        <v>26.1</v>
      </c>
      <c r="S1318" s="12">
        <v>45373</v>
      </c>
      <c r="T1318" s="10">
        <v>10.31</v>
      </c>
      <c r="U1318" s="109">
        <v>45377</v>
      </c>
      <c r="V1318" s="10">
        <v>12.71</v>
      </c>
      <c r="Y1318" s="3"/>
    </row>
    <row r="1319" spans="1:25">
      <c r="A1319" s="12">
        <v>45376</v>
      </c>
      <c r="B1319" s="10">
        <v>27.51</v>
      </c>
      <c r="C1319" s="12">
        <v>45376</v>
      </c>
      <c r="D1319" s="10">
        <v>33.409999999999997</v>
      </c>
      <c r="E1319" s="12">
        <v>45376</v>
      </c>
      <c r="F1319" s="10">
        <v>88</v>
      </c>
      <c r="G1319" s="12">
        <v>45376</v>
      </c>
      <c r="H1319" s="10">
        <v>37.32</v>
      </c>
      <c r="I1319" s="12">
        <v>45376</v>
      </c>
      <c r="J1319" s="10">
        <v>30.67</v>
      </c>
      <c r="K1319" s="12">
        <v>45376</v>
      </c>
      <c r="L1319" s="10">
        <v>19.43</v>
      </c>
      <c r="M1319" s="12">
        <v>45376</v>
      </c>
      <c r="N1319" s="10">
        <v>19.95</v>
      </c>
      <c r="O1319" s="12">
        <v>45376</v>
      </c>
      <c r="P1319" s="10">
        <v>16.36</v>
      </c>
      <c r="Q1319" s="12">
        <v>45376</v>
      </c>
      <c r="R1319" s="10">
        <v>26.08</v>
      </c>
      <c r="S1319" s="12">
        <v>45376</v>
      </c>
      <c r="T1319" s="10">
        <v>10.29</v>
      </c>
      <c r="U1319" s="109">
        <v>45378</v>
      </c>
      <c r="V1319" s="10">
        <v>12.7</v>
      </c>
      <c r="Y1319" s="3"/>
    </row>
    <row r="1320" spans="1:25">
      <c r="A1320" s="12">
        <v>45377</v>
      </c>
      <c r="B1320" s="10">
        <v>27.5</v>
      </c>
      <c r="C1320" s="12">
        <v>45377</v>
      </c>
      <c r="D1320" s="10">
        <v>33.380000000000003</v>
      </c>
      <c r="E1320" s="12">
        <v>45377</v>
      </c>
      <c r="F1320" s="10">
        <v>87.78</v>
      </c>
      <c r="G1320" s="12">
        <v>45377</v>
      </c>
      <c r="H1320" s="10">
        <v>37.35</v>
      </c>
      <c r="I1320" s="12">
        <v>45377</v>
      </c>
      <c r="J1320" s="10">
        <v>30.66</v>
      </c>
      <c r="K1320" s="12">
        <v>45377</v>
      </c>
      <c r="L1320" s="10">
        <v>19.43</v>
      </c>
      <c r="M1320" s="12">
        <v>45377</v>
      </c>
      <c r="N1320" s="10">
        <v>19.95</v>
      </c>
      <c r="O1320" s="12">
        <v>45377</v>
      </c>
      <c r="P1320" s="10">
        <v>16.37</v>
      </c>
      <c r="Q1320" s="12">
        <v>45377</v>
      </c>
      <c r="R1320" s="10">
        <v>26.05</v>
      </c>
      <c r="S1320" s="12">
        <v>45377</v>
      </c>
      <c r="T1320" s="10">
        <v>10.28</v>
      </c>
      <c r="U1320" s="109">
        <v>45379</v>
      </c>
      <c r="V1320" s="10">
        <v>12.72</v>
      </c>
      <c r="Y1320" s="3"/>
    </row>
    <row r="1321" spans="1:25">
      <c r="A1321" s="12">
        <v>45378</v>
      </c>
      <c r="B1321" s="10">
        <v>27.6</v>
      </c>
      <c r="C1321" s="12">
        <v>45378</v>
      </c>
      <c r="D1321" s="10">
        <v>33.67</v>
      </c>
      <c r="E1321" s="12">
        <v>45378</v>
      </c>
      <c r="F1321" s="10">
        <v>88.42</v>
      </c>
      <c r="G1321" s="12">
        <v>45378</v>
      </c>
      <c r="H1321" s="10">
        <v>37.549999999999997</v>
      </c>
      <c r="I1321" s="12">
        <v>45378</v>
      </c>
      <c r="J1321" s="10">
        <v>30.67</v>
      </c>
      <c r="K1321" s="12">
        <v>45378</v>
      </c>
      <c r="L1321" s="10">
        <v>19.46</v>
      </c>
      <c r="M1321" s="12">
        <v>45378</v>
      </c>
      <c r="N1321" s="10">
        <v>20.07</v>
      </c>
      <c r="O1321" s="12">
        <v>45378</v>
      </c>
      <c r="P1321" s="10">
        <v>16.420000000000002</v>
      </c>
      <c r="Q1321" s="12">
        <v>45378</v>
      </c>
      <c r="R1321" s="10">
        <v>26.1</v>
      </c>
      <c r="S1321" s="12">
        <v>45378</v>
      </c>
      <c r="T1321" s="10">
        <v>10.32</v>
      </c>
      <c r="U1321" s="109">
        <v>45383</v>
      </c>
      <c r="V1321" s="10">
        <v>12.73</v>
      </c>
      <c r="Y1321" s="3"/>
    </row>
    <row r="1322" spans="1:25">
      <c r="A1322" s="12">
        <v>45379</v>
      </c>
      <c r="B1322" s="10">
        <v>27.62</v>
      </c>
      <c r="C1322" s="12">
        <v>45379</v>
      </c>
      <c r="D1322" s="10">
        <v>33.75</v>
      </c>
      <c r="E1322" s="12">
        <v>45379</v>
      </c>
      <c r="F1322" s="10">
        <v>88.41</v>
      </c>
      <c r="G1322" s="12">
        <v>45379</v>
      </c>
      <c r="H1322" s="10">
        <v>37.380000000000003</v>
      </c>
      <c r="I1322" s="12">
        <v>45379</v>
      </c>
      <c r="J1322" s="10">
        <v>30.74</v>
      </c>
      <c r="K1322" s="12">
        <v>45379</v>
      </c>
      <c r="L1322" s="10">
        <v>19.52</v>
      </c>
      <c r="M1322" s="12">
        <v>45379</v>
      </c>
      <c r="N1322" s="10">
        <v>20.07</v>
      </c>
      <c r="O1322" s="12">
        <v>45379</v>
      </c>
      <c r="P1322" s="10">
        <v>16.37</v>
      </c>
      <c r="Q1322" s="12">
        <v>45379</v>
      </c>
      <c r="R1322" s="10">
        <v>26.08</v>
      </c>
      <c r="S1322" s="12">
        <v>45379</v>
      </c>
      <c r="T1322" s="10">
        <v>10.3</v>
      </c>
      <c r="U1322" s="109">
        <v>45384</v>
      </c>
      <c r="V1322" s="10">
        <v>12.8</v>
      </c>
      <c r="Y1322" s="3"/>
    </row>
    <row r="1323" spans="1:25">
      <c r="A1323" s="12">
        <v>45383</v>
      </c>
      <c r="B1323" s="10">
        <v>27.31</v>
      </c>
      <c r="C1323" s="12">
        <v>45383</v>
      </c>
      <c r="D1323" s="10">
        <v>33.768599999999999</v>
      </c>
      <c r="E1323" s="12">
        <v>45383</v>
      </c>
      <c r="F1323" s="10">
        <v>88.33</v>
      </c>
      <c r="G1323" s="12">
        <v>45383</v>
      </c>
      <c r="H1323" s="10">
        <v>37.35</v>
      </c>
      <c r="I1323" s="12">
        <v>45383</v>
      </c>
      <c r="J1323" s="10">
        <v>30.83</v>
      </c>
      <c r="K1323" s="12">
        <v>45383</v>
      </c>
      <c r="L1323" s="10">
        <v>19.37</v>
      </c>
      <c r="M1323" s="12">
        <v>45383</v>
      </c>
      <c r="N1323" s="10">
        <v>19.87</v>
      </c>
      <c r="O1323" s="12">
        <v>45383</v>
      </c>
      <c r="P1323" s="10">
        <v>16.29</v>
      </c>
      <c r="Q1323" s="12">
        <v>45383</v>
      </c>
      <c r="R1323" s="10">
        <v>26.02</v>
      </c>
      <c r="S1323" s="12">
        <v>45383</v>
      </c>
      <c r="T1323" s="10">
        <v>10.210000000000001</v>
      </c>
      <c r="U1323" s="109">
        <v>45385</v>
      </c>
      <c r="V1323" s="10">
        <v>12.74</v>
      </c>
      <c r="Y1323" s="3"/>
    </row>
    <row r="1324" spans="1:25">
      <c r="A1324" s="12">
        <v>45384</v>
      </c>
      <c r="B1324" s="10">
        <v>27.34</v>
      </c>
      <c r="C1324" s="12">
        <v>45384</v>
      </c>
      <c r="D1324" s="10">
        <v>33.56</v>
      </c>
      <c r="E1324" s="12">
        <v>45384</v>
      </c>
      <c r="F1324" s="10">
        <v>87.72</v>
      </c>
      <c r="G1324" s="12">
        <v>45384</v>
      </c>
      <c r="H1324" s="10">
        <v>37.049999999999997</v>
      </c>
      <c r="I1324" s="12">
        <v>45384</v>
      </c>
      <c r="J1324" s="10">
        <v>30.91</v>
      </c>
      <c r="K1324" s="12">
        <v>45384</v>
      </c>
      <c r="L1324" s="10">
        <v>19.34</v>
      </c>
      <c r="M1324" s="12">
        <v>45384</v>
      </c>
      <c r="N1324" s="10">
        <v>19.850000000000001</v>
      </c>
      <c r="O1324" s="12">
        <v>45384</v>
      </c>
      <c r="P1324" s="10">
        <v>16.22</v>
      </c>
      <c r="Q1324" s="12">
        <v>45384</v>
      </c>
      <c r="R1324" s="10">
        <v>26.03</v>
      </c>
      <c r="S1324" s="12">
        <v>45384</v>
      </c>
      <c r="T1324" s="10">
        <v>10.19</v>
      </c>
      <c r="U1324" s="109">
        <v>45386</v>
      </c>
      <c r="V1324" s="10">
        <v>12.7</v>
      </c>
      <c r="Y1324" s="3"/>
    </row>
    <row r="1325" spans="1:25">
      <c r="A1325" s="12">
        <v>45385</v>
      </c>
      <c r="B1325" s="10">
        <v>27.37</v>
      </c>
      <c r="C1325" s="12">
        <v>45385</v>
      </c>
      <c r="D1325" s="10">
        <v>33.58</v>
      </c>
      <c r="E1325" s="12">
        <v>45385</v>
      </c>
      <c r="F1325" s="10">
        <v>87.61</v>
      </c>
      <c r="G1325" s="12">
        <v>45385</v>
      </c>
      <c r="H1325" s="10">
        <v>37.14</v>
      </c>
      <c r="I1325" s="12">
        <v>45385</v>
      </c>
      <c r="J1325" s="10">
        <v>30.88</v>
      </c>
      <c r="K1325" s="12">
        <v>45385</v>
      </c>
      <c r="L1325" s="10">
        <v>19.38</v>
      </c>
      <c r="M1325" s="12">
        <v>45385</v>
      </c>
      <c r="N1325" s="10">
        <v>19.850000000000001</v>
      </c>
      <c r="O1325" s="12">
        <v>45385</v>
      </c>
      <c r="P1325" s="10">
        <v>16.29</v>
      </c>
      <c r="Q1325" s="12">
        <v>45385</v>
      </c>
      <c r="R1325" s="10">
        <v>26.03</v>
      </c>
      <c r="S1325" s="12">
        <v>45385</v>
      </c>
      <c r="T1325" s="10">
        <v>10.199999999999999</v>
      </c>
      <c r="U1325" s="109">
        <v>45387</v>
      </c>
      <c r="V1325" s="10">
        <v>12.8</v>
      </c>
      <c r="Y1325" s="3"/>
    </row>
    <row r="1326" spans="1:25">
      <c r="A1326" s="12">
        <v>45386</v>
      </c>
      <c r="B1326" s="10">
        <v>27.43</v>
      </c>
      <c r="C1326" s="12">
        <v>45386</v>
      </c>
      <c r="D1326" s="10">
        <v>33.49</v>
      </c>
      <c r="E1326" s="12">
        <v>45386</v>
      </c>
      <c r="F1326" s="10">
        <v>86.61</v>
      </c>
      <c r="G1326" s="12">
        <v>45386</v>
      </c>
      <c r="H1326" s="10">
        <v>36.880000000000003</v>
      </c>
      <c r="I1326" s="12">
        <v>45386</v>
      </c>
      <c r="J1326" s="10">
        <v>30.83</v>
      </c>
      <c r="K1326" s="12">
        <v>45386</v>
      </c>
      <c r="L1326" s="10">
        <v>19.41</v>
      </c>
      <c r="M1326" s="12">
        <v>45386</v>
      </c>
      <c r="N1326" s="10">
        <v>19.88</v>
      </c>
      <c r="O1326" s="12">
        <v>45386</v>
      </c>
      <c r="P1326" s="10">
        <v>16.27</v>
      </c>
      <c r="Q1326" s="12">
        <v>45386</v>
      </c>
      <c r="R1326" s="10">
        <v>26.08</v>
      </c>
      <c r="S1326" s="12">
        <v>45386</v>
      </c>
      <c r="T1326" s="10">
        <v>10.23</v>
      </c>
      <c r="U1326" s="109">
        <v>45390</v>
      </c>
      <c r="V1326" s="10">
        <v>12.82</v>
      </c>
      <c r="Y1326" s="3"/>
    </row>
    <row r="1327" spans="1:25">
      <c r="A1327" s="12">
        <v>45387</v>
      </c>
      <c r="B1327" s="10">
        <v>27.36</v>
      </c>
      <c r="C1327" s="12">
        <v>45387</v>
      </c>
      <c r="D1327" s="10">
        <v>33.799999999999997</v>
      </c>
      <c r="E1327" s="12">
        <v>45387</v>
      </c>
      <c r="F1327" s="10">
        <v>87.8</v>
      </c>
      <c r="G1327" s="12">
        <v>45387</v>
      </c>
      <c r="H1327" s="10">
        <v>37.130000000000003</v>
      </c>
      <c r="I1327" s="12">
        <v>45387</v>
      </c>
      <c r="J1327" s="10">
        <v>30.96</v>
      </c>
      <c r="K1327" s="12">
        <v>45387</v>
      </c>
      <c r="L1327" s="10">
        <v>19.36</v>
      </c>
      <c r="M1327" s="12">
        <v>45387</v>
      </c>
      <c r="N1327" s="10">
        <v>19.79</v>
      </c>
      <c r="O1327" s="12">
        <v>45387</v>
      </c>
      <c r="P1327" s="10">
        <v>16.29</v>
      </c>
      <c r="Q1327" s="12">
        <v>45387</v>
      </c>
      <c r="R1327" s="10">
        <v>26.06</v>
      </c>
      <c r="S1327" s="12">
        <v>45387</v>
      </c>
      <c r="T1327" s="10">
        <v>10.210000000000001</v>
      </c>
      <c r="U1327" s="109">
        <v>45391</v>
      </c>
      <c r="V1327" s="10">
        <v>12.87</v>
      </c>
      <c r="Y1327" s="3"/>
    </row>
    <row r="1328" spans="1:25">
      <c r="A1328" s="12">
        <v>45390</v>
      </c>
      <c r="B1328" s="10">
        <v>27.33</v>
      </c>
      <c r="C1328" s="12">
        <v>45390</v>
      </c>
      <c r="D1328" s="10">
        <v>33.799999999999997</v>
      </c>
      <c r="E1328" s="12">
        <v>45390</v>
      </c>
      <c r="F1328" s="10">
        <v>87.73</v>
      </c>
      <c r="G1328" s="12">
        <v>45390</v>
      </c>
      <c r="H1328" s="10">
        <v>37.29</v>
      </c>
      <c r="I1328" s="12">
        <v>45390</v>
      </c>
      <c r="J1328" s="10">
        <v>31.11</v>
      </c>
      <c r="K1328" s="12">
        <v>45390</v>
      </c>
      <c r="L1328" s="10">
        <v>19.37</v>
      </c>
      <c r="M1328" s="12">
        <v>45390</v>
      </c>
      <c r="N1328" s="10">
        <v>19.79</v>
      </c>
      <c r="O1328" s="12">
        <v>45390</v>
      </c>
      <c r="P1328" s="10">
        <v>16.29</v>
      </c>
      <c r="Q1328" s="12">
        <v>45390</v>
      </c>
      <c r="R1328" s="10">
        <v>26.03</v>
      </c>
      <c r="S1328" s="12">
        <v>45390</v>
      </c>
      <c r="T1328" s="10">
        <v>10.19</v>
      </c>
      <c r="U1328" s="109">
        <v>45392</v>
      </c>
      <c r="V1328" s="10">
        <v>12.87</v>
      </c>
      <c r="Y1328" s="3"/>
    </row>
    <row r="1329" spans="1:25">
      <c r="A1329" s="12">
        <v>45391</v>
      </c>
      <c r="B1329" s="10">
        <v>27.44</v>
      </c>
      <c r="C1329" s="12">
        <v>45391</v>
      </c>
      <c r="D1329" s="10">
        <v>33.950000000000003</v>
      </c>
      <c r="E1329" s="12">
        <v>45391</v>
      </c>
      <c r="F1329" s="10">
        <v>87.81</v>
      </c>
      <c r="G1329" s="12">
        <v>45391</v>
      </c>
      <c r="H1329" s="10">
        <v>37.29</v>
      </c>
      <c r="I1329" s="12">
        <v>45391</v>
      </c>
      <c r="J1329" s="10">
        <v>31.34</v>
      </c>
      <c r="K1329" s="12">
        <v>45391</v>
      </c>
      <c r="L1329" s="10">
        <v>19.41</v>
      </c>
      <c r="M1329" s="12">
        <v>45391</v>
      </c>
      <c r="N1329" s="10">
        <v>19.89</v>
      </c>
      <c r="O1329" s="12">
        <v>45391</v>
      </c>
      <c r="P1329" s="10">
        <v>16.324999999999999</v>
      </c>
      <c r="Q1329" s="12">
        <v>45391</v>
      </c>
      <c r="R1329" s="10">
        <v>26.074999999999999</v>
      </c>
      <c r="S1329" s="12">
        <v>45391</v>
      </c>
      <c r="T1329" s="10">
        <v>10.23</v>
      </c>
      <c r="U1329" s="109">
        <v>45393</v>
      </c>
      <c r="V1329" s="10">
        <v>12.94</v>
      </c>
      <c r="Y1329" s="3"/>
    </row>
    <row r="1330" spans="1:25">
      <c r="A1330" s="12">
        <v>45392</v>
      </c>
      <c r="B1330" s="10">
        <v>27.18</v>
      </c>
      <c r="C1330" s="12">
        <v>45392</v>
      </c>
      <c r="D1330" s="10">
        <v>33.700000000000003</v>
      </c>
      <c r="E1330" s="12">
        <v>45392</v>
      </c>
      <c r="F1330" s="10">
        <v>87.63</v>
      </c>
      <c r="G1330" s="12">
        <v>45392</v>
      </c>
      <c r="H1330" s="10">
        <v>37.06</v>
      </c>
      <c r="I1330" s="12">
        <v>45392</v>
      </c>
      <c r="J1330" s="10">
        <v>31.12</v>
      </c>
      <c r="K1330" s="12">
        <v>45392</v>
      </c>
      <c r="L1330" s="10">
        <v>19.309999999999999</v>
      </c>
      <c r="M1330" s="12">
        <v>45392</v>
      </c>
      <c r="N1330" s="10">
        <v>19.61</v>
      </c>
      <c r="O1330" s="12">
        <v>45392</v>
      </c>
      <c r="P1330" s="10">
        <v>16.190000000000001</v>
      </c>
      <c r="Q1330" s="12">
        <v>45392</v>
      </c>
      <c r="R1330" s="10">
        <v>25.98</v>
      </c>
      <c r="S1330" s="12">
        <v>45392</v>
      </c>
      <c r="T1330" s="10">
        <v>10.14</v>
      </c>
      <c r="U1330" s="109">
        <v>45394</v>
      </c>
      <c r="V1330" s="10">
        <v>12.76</v>
      </c>
      <c r="Y1330" s="3"/>
    </row>
    <row r="1331" spans="1:25">
      <c r="A1331" s="12">
        <v>45393</v>
      </c>
      <c r="B1331" s="10">
        <v>27.15</v>
      </c>
      <c r="C1331" s="12">
        <v>45393</v>
      </c>
      <c r="D1331" s="10">
        <v>33.54</v>
      </c>
      <c r="E1331" s="12">
        <v>45393</v>
      </c>
      <c r="F1331" s="10">
        <v>88.31</v>
      </c>
      <c r="G1331" s="12">
        <v>45393</v>
      </c>
      <c r="H1331" s="10">
        <v>37.18</v>
      </c>
      <c r="I1331" s="12">
        <v>45393</v>
      </c>
      <c r="J1331" s="10">
        <v>31.35</v>
      </c>
      <c r="K1331" s="12">
        <v>45393</v>
      </c>
      <c r="L1331" s="10">
        <v>19.29</v>
      </c>
      <c r="M1331" s="12">
        <v>45393</v>
      </c>
      <c r="N1331" s="10">
        <v>19.559999999999999</v>
      </c>
      <c r="O1331" s="12">
        <v>45393</v>
      </c>
      <c r="P1331" s="10">
        <v>16.2</v>
      </c>
      <c r="Q1331" s="12">
        <v>45393</v>
      </c>
      <c r="R1331" s="10">
        <v>25.99</v>
      </c>
      <c r="S1331" s="12">
        <v>45393</v>
      </c>
      <c r="T1331" s="10">
        <v>10.119999999999999</v>
      </c>
      <c r="U1331" s="109">
        <v>45397</v>
      </c>
      <c r="V1331" s="10">
        <v>12.64</v>
      </c>
      <c r="Y1331" s="3"/>
    </row>
    <row r="1332" spans="1:25">
      <c r="A1332" s="12">
        <v>45394</v>
      </c>
      <c r="B1332" s="10">
        <v>27.28</v>
      </c>
      <c r="C1332" s="12">
        <v>45394</v>
      </c>
      <c r="D1332" s="10">
        <v>33.24</v>
      </c>
      <c r="E1332" s="12">
        <v>45394</v>
      </c>
      <c r="F1332" s="10">
        <v>87.69</v>
      </c>
      <c r="G1332" s="12">
        <v>45394</v>
      </c>
      <c r="H1332" s="10">
        <v>36.82</v>
      </c>
      <c r="I1332" s="12">
        <v>45394</v>
      </c>
      <c r="J1332" s="10">
        <v>30.81</v>
      </c>
      <c r="K1332" s="12">
        <v>45394</v>
      </c>
      <c r="L1332" s="10">
        <v>19.36</v>
      </c>
      <c r="M1332" s="12">
        <v>45394</v>
      </c>
      <c r="N1332" s="10">
        <v>19.600000000000001</v>
      </c>
      <c r="O1332" s="12">
        <v>45394</v>
      </c>
      <c r="P1332" s="10">
        <v>16.22</v>
      </c>
      <c r="Q1332" s="12">
        <v>45394</v>
      </c>
      <c r="R1332" s="10">
        <v>26.04</v>
      </c>
      <c r="S1332" s="12">
        <v>45394</v>
      </c>
      <c r="T1332" s="10">
        <v>10.17</v>
      </c>
      <c r="U1332" s="109">
        <v>45398</v>
      </c>
      <c r="V1332" s="10">
        <v>12.54</v>
      </c>
      <c r="Y1332" s="3"/>
    </row>
    <row r="1333" spans="1:25">
      <c r="A1333" s="12">
        <v>45397</v>
      </c>
      <c r="B1333" s="10">
        <v>27.11</v>
      </c>
      <c r="C1333" s="12">
        <v>45397</v>
      </c>
      <c r="D1333" s="10">
        <v>33.01</v>
      </c>
      <c r="E1333" s="12">
        <v>45397</v>
      </c>
      <c r="F1333" s="10">
        <v>86.67</v>
      </c>
      <c r="G1333" s="12">
        <v>45397</v>
      </c>
      <c r="H1333" s="10">
        <v>36.76</v>
      </c>
      <c r="I1333" s="12">
        <v>45397</v>
      </c>
      <c r="J1333" s="10">
        <v>30.66</v>
      </c>
      <c r="K1333" s="12">
        <v>45397</v>
      </c>
      <c r="L1333" s="10">
        <v>19.28</v>
      </c>
      <c r="M1333" s="12">
        <v>45397</v>
      </c>
      <c r="N1333" s="10">
        <v>19.38</v>
      </c>
      <c r="O1333" s="12">
        <v>45397</v>
      </c>
      <c r="P1333" s="10">
        <v>16.11</v>
      </c>
      <c r="Q1333" s="12">
        <v>45397</v>
      </c>
      <c r="R1333" s="10">
        <v>25.99</v>
      </c>
      <c r="S1333" s="12">
        <v>45397</v>
      </c>
      <c r="T1333" s="10">
        <v>10.11</v>
      </c>
      <c r="U1333" s="109">
        <v>45399</v>
      </c>
      <c r="V1333" s="10">
        <v>12.49</v>
      </c>
      <c r="Y1333" s="3"/>
    </row>
    <row r="1334" spans="1:25">
      <c r="A1334" s="12">
        <v>45398</v>
      </c>
      <c r="B1334" s="10">
        <v>27.09</v>
      </c>
      <c r="C1334" s="12">
        <v>45398</v>
      </c>
      <c r="D1334" s="10">
        <v>32.82</v>
      </c>
      <c r="E1334" s="12">
        <v>45398</v>
      </c>
      <c r="F1334" s="10">
        <v>86.69</v>
      </c>
      <c r="G1334" s="12">
        <v>45398</v>
      </c>
      <c r="H1334" s="10">
        <v>36.479999999999997</v>
      </c>
      <c r="I1334" s="12">
        <v>45398</v>
      </c>
      <c r="J1334" s="10">
        <v>30.31</v>
      </c>
      <c r="K1334" s="12">
        <v>45398</v>
      </c>
      <c r="L1334" s="10">
        <v>19.28</v>
      </c>
      <c r="M1334" s="12">
        <v>45398</v>
      </c>
      <c r="N1334" s="10">
        <v>19.309999999999999</v>
      </c>
      <c r="O1334" s="12">
        <v>45398</v>
      </c>
      <c r="P1334" s="10">
        <v>16.04</v>
      </c>
      <c r="Q1334" s="12">
        <v>45398</v>
      </c>
      <c r="R1334" s="10">
        <v>26</v>
      </c>
      <c r="S1334" s="12">
        <v>45398</v>
      </c>
      <c r="T1334" s="10">
        <v>10.1</v>
      </c>
      <c r="U1334" s="109">
        <v>45400</v>
      </c>
      <c r="V1334" s="10">
        <v>12.53</v>
      </c>
      <c r="Y1334" s="3"/>
    </row>
    <row r="1335" spans="1:25">
      <c r="A1335" s="12">
        <v>45399</v>
      </c>
      <c r="B1335" s="10">
        <v>27.16</v>
      </c>
      <c r="C1335" s="12">
        <v>45399</v>
      </c>
      <c r="D1335" s="10">
        <v>32.86</v>
      </c>
      <c r="E1335" s="12">
        <v>45399</v>
      </c>
      <c r="F1335" s="10">
        <v>85.95</v>
      </c>
      <c r="G1335" s="12">
        <v>45399</v>
      </c>
      <c r="H1335" s="10">
        <v>36.33</v>
      </c>
      <c r="I1335" s="12">
        <v>45399</v>
      </c>
      <c r="J1335" s="10">
        <v>30.17</v>
      </c>
      <c r="K1335" s="12">
        <v>45399</v>
      </c>
      <c r="L1335" s="10">
        <v>19.29</v>
      </c>
      <c r="M1335" s="12">
        <v>45399</v>
      </c>
      <c r="N1335" s="10">
        <v>19.43</v>
      </c>
      <c r="O1335" s="12">
        <v>45399</v>
      </c>
      <c r="P1335" s="10">
        <v>16.05</v>
      </c>
      <c r="Q1335" s="12">
        <v>45399</v>
      </c>
      <c r="R1335" s="10">
        <v>26.03</v>
      </c>
      <c r="S1335" s="12">
        <v>45399</v>
      </c>
      <c r="T1335" s="10">
        <v>10.130000000000001</v>
      </c>
      <c r="U1335" s="109">
        <v>45401</v>
      </c>
      <c r="V1335" s="10">
        <v>12.38</v>
      </c>
      <c r="Y1335" s="3"/>
    </row>
    <row r="1336" spans="1:25">
      <c r="A1336" s="12">
        <v>45400</v>
      </c>
      <c r="B1336" s="10">
        <v>27.08</v>
      </c>
      <c r="C1336" s="12">
        <v>45400</v>
      </c>
      <c r="D1336" s="10">
        <v>32.94</v>
      </c>
      <c r="E1336" s="12">
        <v>45400</v>
      </c>
      <c r="F1336" s="10">
        <v>85.7</v>
      </c>
      <c r="G1336" s="12">
        <v>45400</v>
      </c>
      <c r="H1336" s="10">
        <v>36.270000000000003</v>
      </c>
      <c r="I1336" s="12">
        <v>45400</v>
      </c>
      <c r="J1336" s="10">
        <v>30.32</v>
      </c>
      <c r="K1336" s="12">
        <v>45400</v>
      </c>
      <c r="L1336" s="10">
        <v>19.23</v>
      </c>
      <c r="M1336" s="12">
        <v>45400</v>
      </c>
      <c r="N1336" s="10">
        <v>19.36</v>
      </c>
      <c r="O1336" s="12">
        <v>45400</v>
      </c>
      <c r="P1336" s="10">
        <v>16.100000000000001</v>
      </c>
      <c r="Q1336" s="12">
        <v>45400</v>
      </c>
      <c r="R1336" s="10">
        <v>25.99</v>
      </c>
      <c r="S1336" s="12">
        <v>45400</v>
      </c>
      <c r="T1336" s="10">
        <v>10.09</v>
      </c>
      <c r="U1336" s="109">
        <v>45404</v>
      </c>
      <c r="V1336" s="10">
        <v>12.45</v>
      </c>
      <c r="Y1336" s="3"/>
    </row>
    <row r="1337" spans="1:25">
      <c r="A1337" s="12">
        <v>45401</v>
      </c>
      <c r="B1337" s="10">
        <v>27.13</v>
      </c>
      <c r="C1337" s="12">
        <v>45401</v>
      </c>
      <c r="D1337" s="10">
        <v>33.14</v>
      </c>
      <c r="E1337" s="12">
        <v>45401</v>
      </c>
      <c r="F1337" s="10">
        <v>84.83</v>
      </c>
      <c r="G1337" s="12">
        <v>45401</v>
      </c>
      <c r="H1337" s="10">
        <v>36.15</v>
      </c>
      <c r="I1337" s="12">
        <v>45401</v>
      </c>
      <c r="J1337" s="10">
        <v>30.13</v>
      </c>
      <c r="K1337" s="12">
        <v>45401</v>
      </c>
      <c r="L1337" s="10">
        <v>19.28</v>
      </c>
      <c r="M1337" s="12">
        <v>45401</v>
      </c>
      <c r="N1337" s="10">
        <v>19.399999999999999</v>
      </c>
      <c r="O1337" s="12">
        <v>45401</v>
      </c>
      <c r="P1337" s="10">
        <v>16.11</v>
      </c>
      <c r="Q1337" s="12">
        <v>45401</v>
      </c>
      <c r="R1337" s="10">
        <v>26</v>
      </c>
      <c r="S1337" s="12">
        <v>45401</v>
      </c>
      <c r="T1337" s="10">
        <v>10.11</v>
      </c>
      <c r="U1337" s="109">
        <v>45405</v>
      </c>
      <c r="V1337" s="10">
        <v>12.51</v>
      </c>
      <c r="Y1337" s="3"/>
    </row>
    <row r="1338" spans="1:25">
      <c r="A1338" s="12">
        <v>45404</v>
      </c>
      <c r="B1338" s="10">
        <v>27.1</v>
      </c>
      <c r="C1338" s="12">
        <v>45404</v>
      </c>
      <c r="D1338" s="10">
        <v>33.270000000000003</v>
      </c>
      <c r="E1338" s="12">
        <v>45404</v>
      </c>
      <c r="F1338" s="10">
        <v>85.28</v>
      </c>
      <c r="G1338" s="12">
        <v>45404</v>
      </c>
      <c r="H1338" s="10">
        <v>36.5</v>
      </c>
      <c r="I1338" s="12">
        <v>45404</v>
      </c>
      <c r="J1338" s="10">
        <v>30.39</v>
      </c>
      <c r="K1338" s="12">
        <v>45404</v>
      </c>
      <c r="L1338" s="10">
        <v>19.25</v>
      </c>
      <c r="M1338" s="12">
        <v>45404</v>
      </c>
      <c r="N1338" s="10">
        <v>19.440000000000001</v>
      </c>
      <c r="O1338" s="12">
        <v>45404</v>
      </c>
      <c r="P1338" s="10">
        <v>16.239999999999998</v>
      </c>
      <c r="Q1338" s="12">
        <v>45404</v>
      </c>
      <c r="R1338" s="10">
        <v>26.01</v>
      </c>
      <c r="S1338" s="12">
        <v>45404</v>
      </c>
      <c r="T1338" s="10">
        <v>10.1</v>
      </c>
      <c r="U1338" s="109">
        <v>45406</v>
      </c>
      <c r="V1338" s="10">
        <v>12.62</v>
      </c>
      <c r="Y1338" s="3"/>
    </row>
    <row r="1339" spans="1:25">
      <c r="A1339" s="12">
        <v>45405</v>
      </c>
      <c r="B1339" s="10">
        <v>27.07</v>
      </c>
      <c r="C1339" s="12">
        <v>45405</v>
      </c>
      <c r="D1339" s="10">
        <v>33.478999999999999</v>
      </c>
      <c r="E1339" s="12">
        <v>45405</v>
      </c>
      <c r="F1339" s="10">
        <v>86.03</v>
      </c>
      <c r="G1339" s="12">
        <v>45405</v>
      </c>
      <c r="H1339" s="10">
        <v>36.79</v>
      </c>
      <c r="I1339" s="12">
        <v>45405</v>
      </c>
      <c r="J1339" s="10">
        <v>30.54</v>
      </c>
      <c r="K1339" s="12">
        <v>45405</v>
      </c>
      <c r="L1339" s="10">
        <v>19.23</v>
      </c>
      <c r="M1339" s="12">
        <v>45405</v>
      </c>
      <c r="N1339" s="10">
        <v>19.48</v>
      </c>
      <c r="O1339" s="12">
        <v>45405</v>
      </c>
      <c r="P1339" s="10">
        <v>16.260000000000002</v>
      </c>
      <c r="Q1339" s="12">
        <v>45405</v>
      </c>
      <c r="R1339" s="10">
        <v>25.995000000000001</v>
      </c>
      <c r="S1339" s="12">
        <v>45405</v>
      </c>
      <c r="T1339" s="10">
        <v>10.1</v>
      </c>
      <c r="U1339" s="109">
        <v>45407</v>
      </c>
      <c r="V1339" s="10">
        <v>12.6</v>
      </c>
      <c r="Y1339" s="3"/>
    </row>
    <row r="1340" spans="1:25">
      <c r="A1340" s="12">
        <v>45406</v>
      </c>
      <c r="B1340" s="10">
        <v>26.97</v>
      </c>
      <c r="C1340" s="12">
        <v>45406</v>
      </c>
      <c r="D1340" s="10">
        <v>33.25</v>
      </c>
      <c r="E1340" s="12">
        <v>45406</v>
      </c>
      <c r="F1340" s="10">
        <v>86.31</v>
      </c>
      <c r="G1340" s="12">
        <v>45406</v>
      </c>
      <c r="H1340" s="10">
        <v>36.78</v>
      </c>
      <c r="I1340" s="12">
        <v>45406</v>
      </c>
      <c r="J1340" s="10">
        <v>30.72</v>
      </c>
      <c r="K1340" s="12">
        <v>45406</v>
      </c>
      <c r="L1340" s="10">
        <v>19.16</v>
      </c>
      <c r="M1340" s="12">
        <v>45406</v>
      </c>
      <c r="N1340" s="10">
        <v>19.34</v>
      </c>
      <c r="O1340" s="12">
        <v>45406</v>
      </c>
      <c r="P1340" s="10">
        <v>16.2</v>
      </c>
      <c r="Q1340" s="12">
        <v>45406</v>
      </c>
      <c r="R1340" s="10">
        <v>25.93</v>
      </c>
      <c r="S1340" s="12">
        <v>45406</v>
      </c>
      <c r="T1340" s="10">
        <v>10.08</v>
      </c>
      <c r="U1340" s="109">
        <v>45408</v>
      </c>
      <c r="V1340" s="10">
        <v>12.7</v>
      </c>
      <c r="Y1340" s="3"/>
    </row>
    <row r="1341" spans="1:25">
      <c r="A1341" s="12">
        <v>45407</v>
      </c>
      <c r="B1341" s="10">
        <v>26.86</v>
      </c>
      <c r="C1341" s="12">
        <v>45407</v>
      </c>
      <c r="D1341" s="10">
        <v>33.26</v>
      </c>
      <c r="E1341" s="12">
        <v>45407</v>
      </c>
      <c r="F1341" s="10">
        <v>85.69</v>
      </c>
      <c r="G1341" s="12">
        <v>45407</v>
      </c>
      <c r="H1341" s="10">
        <v>36.5</v>
      </c>
      <c r="I1341" s="12">
        <v>45407</v>
      </c>
      <c r="J1341" s="10">
        <v>30.72</v>
      </c>
      <c r="K1341" s="12">
        <v>45407</v>
      </c>
      <c r="L1341" s="10">
        <v>19.09</v>
      </c>
      <c r="M1341" s="12">
        <v>45407</v>
      </c>
      <c r="N1341" s="10">
        <v>19.29</v>
      </c>
      <c r="O1341" s="12">
        <v>45407</v>
      </c>
      <c r="P1341" s="10">
        <v>16.100000000000001</v>
      </c>
      <c r="Q1341" s="12">
        <v>45407</v>
      </c>
      <c r="R1341" s="10">
        <v>25.87</v>
      </c>
      <c r="S1341" s="12">
        <v>45407</v>
      </c>
      <c r="T1341" s="10">
        <v>10.039999999999999</v>
      </c>
      <c r="U1341" s="109">
        <v>45411</v>
      </c>
      <c r="V1341" s="10">
        <v>12.84</v>
      </c>
      <c r="Y1341" s="3"/>
    </row>
    <row r="1342" spans="1:25">
      <c r="A1342" s="12">
        <v>45408</v>
      </c>
      <c r="B1342" s="10">
        <v>26.94</v>
      </c>
      <c r="C1342" s="12">
        <v>45408</v>
      </c>
      <c r="D1342" s="10">
        <v>33.39</v>
      </c>
      <c r="E1342" s="12">
        <v>45408</v>
      </c>
      <c r="F1342" s="10">
        <v>86.56</v>
      </c>
      <c r="G1342" s="12">
        <v>45408</v>
      </c>
      <c r="H1342" s="10">
        <v>36.76</v>
      </c>
      <c r="I1342" s="12">
        <v>45408</v>
      </c>
      <c r="J1342" s="10">
        <v>31.055</v>
      </c>
      <c r="K1342" s="12">
        <v>45408</v>
      </c>
      <c r="L1342" s="10">
        <v>19.14</v>
      </c>
      <c r="M1342" s="12">
        <v>45408</v>
      </c>
      <c r="N1342" s="10">
        <v>19.37</v>
      </c>
      <c r="O1342" s="12">
        <v>45408</v>
      </c>
      <c r="P1342" s="10">
        <v>16.190000000000001</v>
      </c>
      <c r="Q1342" s="12">
        <v>45408</v>
      </c>
      <c r="R1342" s="10">
        <v>25.9</v>
      </c>
      <c r="S1342" s="12">
        <v>45408</v>
      </c>
      <c r="T1342" s="10">
        <v>10.07</v>
      </c>
      <c r="U1342" s="109">
        <v>45412</v>
      </c>
      <c r="V1342" s="10">
        <v>12.76</v>
      </c>
      <c r="Y1342" s="3"/>
    </row>
    <row r="1343" spans="1:25">
      <c r="A1343" s="12">
        <v>45411</v>
      </c>
      <c r="B1343" s="10">
        <v>27.07</v>
      </c>
      <c r="C1343" s="12">
        <v>45411</v>
      </c>
      <c r="D1343" s="10">
        <v>33.409999999999997</v>
      </c>
      <c r="E1343" s="12">
        <v>45411</v>
      </c>
      <c r="F1343" s="10">
        <v>86.8</v>
      </c>
      <c r="G1343" s="12">
        <v>45411</v>
      </c>
      <c r="H1343" s="10">
        <v>36.979999999999997</v>
      </c>
      <c r="I1343" s="12">
        <v>45411</v>
      </c>
      <c r="J1343" s="10">
        <v>31.34</v>
      </c>
      <c r="K1343" s="12">
        <v>45411</v>
      </c>
      <c r="L1343" s="10">
        <v>19.22</v>
      </c>
      <c r="M1343" s="12">
        <v>45411</v>
      </c>
      <c r="N1343" s="10">
        <v>19.434999999999999</v>
      </c>
      <c r="O1343" s="12">
        <v>45411</v>
      </c>
      <c r="P1343" s="10">
        <v>16.25</v>
      </c>
      <c r="Q1343" s="12">
        <v>45411</v>
      </c>
      <c r="R1343" s="10">
        <v>25.93</v>
      </c>
      <c r="S1343" s="12">
        <v>45411</v>
      </c>
      <c r="T1343" s="10">
        <v>10.119999999999999</v>
      </c>
      <c r="U1343" s="109">
        <v>45413</v>
      </c>
      <c r="V1343" s="10">
        <v>12.75</v>
      </c>
      <c r="Y1343" s="3"/>
    </row>
    <row r="1344" spans="1:25">
      <c r="A1344" s="12">
        <v>45412</v>
      </c>
      <c r="B1344" s="10">
        <v>26.96</v>
      </c>
      <c r="C1344" s="12">
        <v>45412</v>
      </c>
      <c r="D1344" s="10">
        <v>33.020000000000003</v>
      </c>
      <c r="E1344" s="12">
        <v>45412</v>
      </c>
      <c r="F1344" s="10">
        <v>86.18</v>
      </c>
      <c r="G1344" s="12">
        <v>45412</v>
      </c>
      <c r="H1344" s="10">
        <v>36.78</v>
      </c>
      <c r="I1344" s="12">
        <v>45412</v>
      </c>
      <c r="J1344" s="10">
        <v>31.15</v>
      </c>
      <c r="K1344" s="12">
        <v>45412</v>
      </c>
      <c r="L1344" s="10">
        <v>19.16</v>
      </c>
      <c r="M1344" s="12">
        <v>45412</v>
      </c>
      <c r="N1344" s="10">
        <v>19.32</v>
      </c>
      <c r="O1344" s="12">
        <v>45412</v>
      </c>
      <c r="P1344" s="10">
        <v>16.16</v>
      </c>
      <c r="Q1344" s="12">
        <v>45412</v>
      </c>
      <c r="R1344" s="10">
        <v>25.9</v>
      </c>
      <c r="S1344" s="12">
        <v>45412</v>
      </c>
      <c r="T1344" s="10">
        <v>10.06</v>
      </c>
      <c r="U1344" s="109">
        <v>45414</v>
      </c>
      <c r="V1344" s="10">
        <v>12.88</v>
      </c>
      <c r="Y1344" s="3"/>
    </row>
    <row r="1345" spans="1:25">
      <c r="A1345" s="12">
        <v>45413</v>
      </c>
      <c r="B1345" s="10">
        <v>27.03</v>
      </c>
      <c r="C1345" s="12">
        <v>45413</v>
      </c>
      <c r="D1345" s="10">
        <v>33.04</v>
      </c>
      <c r="E1345" s="12">
        <v>45413</v>
      </c>
      <c r="F1345" s="10">
        <v>85.8</v>
      </c>
      <c r="G1345" s="12">
        <v>45413</v>
      </c>
      <c r="H1345" s="10">
        <v>36.65</v>
      </c>
      <c r="I1345" s="12">
        <v>45413</v>
      </c>
      <c r="J1345" s="10">
        <v>31.15</v>
      </c>
      <c r="K1345" s="12">
        <v>45413</v>
      </c>
      <c r="L1345" s="10">
        <v>19.239999999999998</v>
      </c>
      <c r="M1345" s="12">
        <v>45413</v>
      </c>
      <c r="N1345" s="10">
        <v>19.399999999999999</v>
      </c>
      <c r="O1345" s="12">
        <v>45413</v>
      </c>
      <c r="P1345" s="10">
        <v>16.18</v>
      </c>
      <c r="Q1345" s="12">
        <v>45413</v>
      </c>
      <c r="R1345" s="10">
        <v>25.96</v>
      </c>
      <c r="S1345" s="12">
        <v>45413</v>
      </c>
      <c r="T1345" s="10">
        <v>10.09</v>
      </c>
      <c r="U1345" s="109">
        <v>45415</v>
      </c>
      <c r="V1345" s="10">
        <v>13</v>
      </c>
      <c r="Y1345" s="3"/>
    </row>
    <row r="1346" spans="1:25">
      <c r="A1346" s="12">
        <v>45414</v>
      </c>
      <c r="B1346" s="10">
        <v>27.14</v>
      </c>
      <c r="C1346" s="12">
        <v>45414</v>
      </c>
      <c r="D1346" s="10">
        <v>33.19</v>
      </c>
      <c r="E1346" s="12">
        <v>45414</v>
      </c>
      <c r="F1346" s="10">
        <v>86.09</v>
      </c>
      <c r="G1346" s="12">
        <v>45414</v>
      </c>
      <c r="H1346" s="10">
        <v>36.950000000000003</v>
      </c>
      <c r="I1346" s="12">
        <v>45414</v>
      </c>
      <c r="J1346" s="10">
        <v>31.78</v>
      </c>
      <c r="K1346" s="12">
        <v>45414</v>
      </c>
      <c r="L1346" s="10">
        <v>19.28</v>
      </c>
      <c r="M1346" s="12">
        <v>45414</v>
      </c>
      <c r="N1346" s="10">
        <v>19.52</v>
      </c>
      <c r="O1346" s="12">
        <v>45414</v>
      </c>
      <c r="P1346" s="10">
        <v>16.28</v>
      </c>
      <c r="Q1346" s="12">
        <v>45414</v>
      </c>
      <c r="R1346" s="10">
        <v>26</v>
      </c>
      <c r="S1346" s="12">
        <v>45414</v>
      </c>
      <c r="T1346" s="10">
        <v>10.119999999999999</v>
      </c>
      <c r="U1346" s="109">
        <v>45418</v>
      </c>
      <c r="V1346" s="10">
        <v>13.05</v>
      </c>
      <c r="Y1346" s="3"/>
    </row>
    <row r="1347" spans="1:25">
      <c r="A1347" s="12">
        <v>45415</v>
      </c>
      <c r="B1347" s="10">
        <v>27.25</v>
      </c>
      <c r="C1347" s="12">
        <v>45415</v>
      </c>
      <c r="D1347" s="10">
        <v>33.384599999999999</v>
      </c>
      <c r="E1347" s="12">
        <v>45415</v>
      </c>
      <c r="F1347" s="10">
        <v>87.15</v>
      </c>
      <c r="G1347" s="12">
        <v>45415</v>
      </c>
      <c r="H1347" s="10">
        <v>37.31</v>
      </c>
      <c r="I1347" s="12">
        <v>45415</v>
      </c>
      <c r="J1347" s="10">
        <v>32.1</v>
      </c>
      <c r="K1347" s="12">
        <v>45415</v>
      </c>
      <c r="L1347" s="10">
        <v>19.350000000000001</v>
      </c>
      <c r="M1347" s="12">
        <v>45415</v>
      </c>
      <c r="N1347" s="10">
        <v>19.670000000000002</v>
      </c>
      <c r="O1347" s="12">
        <v>45415</v>
      </c>
      <c r="P1347" s="10">
        <v>16.399999999999999</v>
      </c>
      <c r="Q1347" s="12">
        <v>45415</v>
      </c>
      <c r="R1347" s="10">
        <v>26.05</v>
      </c>
      <c r="S1347" s="12">
        <v>45415</v>
      </c>
      <c r="T1347" s="10">
        <v>10.18</v>
      </c>
      <c r="U1347" s="109">
        <v>45419</v>
      </c>
      <c r="V1347" s="10">
        <v>13.06</v>
      </c>
      <c r="Y1347" s="3"/>
    </row>
    <row r="1348" spans="1:25">
      <c r="A1348" s="12">
        <v>45418</v>
      </c>
      <c r="B1348" s="10">
        <v>27.38</v>
      </c>
      <c r="C1348" s="12">
        <v>45418</v>
      </c>
      <c r="D1348" s="10">
        <v>33.86</v>
      </c>
      <c r="E1348" s="12">
        <v>45418</v>
      </c>
      <c r="F1348" s="10">
        <v>87.96</v>
      </c>
      <c r="G1348" s="12">
        <v>45418</v>
      </c>
      <c r="H1348" s="10">
        <v>37.53</v>
      </c>
      <c r="I1348" s="12">
        <v>45418</v>
      </c>
      <c r="J1348" s="10">
        <v>32.1</v>
      </c>
      <c r="K1348" s="12">
        <v>45418</v>
      </c>
      <c r="L1348" s="10">
        <v>19.38</v>
      </c>
      <c r="M1348" s="12">
        <v>45418</v>
      </c>
      <c r="N1348" s="10">
        <v>19.71</v>
      </c>
      <c r="O1348" s="12">
        <v>45418</v>
      </c>
      <c r="P1348" s="10">
        <v>16.45</v>
      </c>
      <c r="Q1348" s="12">
        <v>45418</v>
      </c>
      <c r="R1348" s="10">
        <v>26.05</v>
      </c>
      <c r="S1348" s="12">
        <v>45418</v>
      </c>
      <c r="T1348" s="10">
        <v>10.210000000000001</v>
      </c>
      <c r="U1348" s="109">
        <v>45420</v>
      </c>
      <c r="V1348" s="10">
        <v>13.08</v>
      </c>
      <c r="Y1348" s="3"/>
    </row>
    <row r="1349" spans="1:25">
      <c r="A1349" s="12">
        <v>45419</v>
      </c>
      <c r="B1349" s="10">
        <v>27.43</v>
      </c>
      <c r="C1349" s="12">
        <v>45419</v>
      </c>
      <c r="D1349" s="10">
        <v>33.9</v>
      </c>
      <c r="E1349" s="12">
        <v>45419</v>
      </c>
      <c r="F1349" s="10">
        <v>88.5</v>
      </c>
      <c r="G1349" s="12">
        <v>45419</v>
      </c>
      <c r="H1349" s="10">
        <v>37.799999999999997</v>
      </c>
      <c r="I1349" s="12">
        <v>45419</v>
      </c>
      <c r="J1349" s="10">
        <v>32.020000000000003</v>
      </c>
      <c r="K1349" s="12">
        <v>45419</v>
      </c>
      <c r="L1349" s="10">
        <v>19.47</v>
      </c>
      <c r="M1349" s="12">
        <v>45419</v>
      </c>
      <c r="N1349" s="10">
        <v>19.73</v>
      </c>
      <c r="O1349" s="12">
        <v>45419</v>
      </c>
      <c r="P1349" s="10">
        <v>16.37</v>
      </c>
      <c r="Q1349" s="12">
        <v>45419</v>
      </c>
      <c r="R1349" s="10">
        <v>26.06</v>
      </c>
      <c r="S1349" s="12">
        <v>45419</v>
      </c>
      <c r="T1349" s="10">
        <v>10.24</v>
      </c>
      <c r="U1349" s="109">
        <v>45421</v>
      </c>
      <c r="V1349" s="10">
        <v>13.03</v>
      </c>
      <c r="Y1349" s="3"/>
    </row>
    <row r="1350" spans="1:25">
      <c r="A1350" s="12">
        <v>45420</v>
      </c>
      <c r="B1350" s="10">
        <v>27.33</v>
      </c>
      <c r="C1350" s="12">
        <v>45420</v>
      </c>
      <c r="D1350" s="10">
        <v>33.83</v>
      </c>
      <c r="E1350" s="12">
        <v>45420</v>
      </c>
      <c r="F1350" s="10">
        <v>88.51</v>
      </c>
      <c r="G1350" s="12">
        <v>45420</v>
      </c>
      <c r="H1350" s="10">
        <v>37.76</v>
      </c>
      <c r="I1350" s="12">
        <v>45420</v>
      </c>
      <c r="J1350" s="10">
        <v>32.049999999999997</v>
      </c>
      <c r="K1350" s="12">
        <v>45420</v>
      </c>
      <c r="L1350" s="10">
        <v>19.41</v>
      </c>
      <c r="M1350" s="12">
        <v>45420</v>
      </c>
      <c r="N1350" s="10">
        <v>19.68</v>
      </c>
      <c r="O1350" s="12">
        <v>45420</v>
      </c>
      <c r="P1350" s="10">
        <v>16.27</v>
      </c>
      <c r="Q1350" s="12">
        <v>45420</v>
      </c>
      <c r="R1350" s="10">
        <v>26.05</v>
      </c>
      <c r="S1350" s="12">
        <v>45420</v>
      </c>
      <c r="T1350" s="10">
        <v>10.199999999999999</v>
      </c>
      <c r="U1350" s="109">
        <v>45422</v>
      </c>
      <c r="V1350" s="10">
        <v>13.02</v>
      </c>
      <c r="Y1350" s="3"/>
    </row>
    <row r="1351" spans="1:25">
      <c r="A1351" s="12">
        <v>45421</v>
      </c>
      <c r="B1351" s="10">
        <v>27.35</v>
      </c>
      <c r="C1351" s="12">
        <v>45421</v>
      </c>
      <c r="D1351" s="10">
        <v>34.01</v>
      </c>
      <c r="E1351" s="12">
        <v>45421</v>
      </c>
      <c r="F1351" s="10">
        <v>88.64</v>
      </c>
      <c r="G1351" s="12">
        <v>45421</v>
      </c>
      <c r="H1351" s="10">
        <v>37.869999999999997</v>
      </c>
      <c r="I1351" s="12">
        <v>45421</v>
      </c>
      <c r="J1351" s="10">
        <v>32.015000000000001</v>
      </c>
      <c r="K1351" s="12">
        <v>45421</v>
      </c>
      <c r="L1351" s="10">
        <v>19.399999999999999</v>
      </c>
      <c r="M1351" s="12">
        <v>45421</v>
      </c>
      <c r="N1351" s="10">
        <v>19.7</v>
      </c>
      <c r="O1351" s="12">
        <v>45421</v>
      </c>
      <c r="P1351" s="10">
        <v>16.32</v>
      </c>
      <c r="Q1351" s="12">
        <v>45421</v>
      </c>
      <c r="R1351" s="10">
        <v>26.05</v>
      </c>
      <c r="S1351" s="12">
        <v>45421</v>
      </c>
      <c r="T1351" s="10">
        <v>10.210000000000001</v>
      </c>
      <c r="U1351" s="109">
        <v>45425</v>
      </c>
      <c r="V1351" s="10">
        <v>13.12</v>
      </c>
      <c r="Y1351" s="3"/>
    </row>
    <row r="1352" spans="1:25">
      <c r="A1352" s="12">
        <v>45422</v>
      </c>
      <c r="B1352" s="10">
        <v>27.25</v>
      </c>
      <c r="C1352" s="12">
        <v>45422</v>
      </c>
      <c r="D1352" s="10">
        <v>33.909999999999997</v>
      </c>
      <c r="E1352" s="12">
        <v>45422</v>
      </c>
      <c r="F1352" s="10">
        <v>88.75</v>
      </c>
      <c r="G1352" s="12">
        <v>45422</v>
      </c>
      <c r="H1352" s="10">
        <v>37.97</v>
      </c>
      <c r="I1352" s="12">
        <v>45422</v>
      </c>
      <c r="J1352" s="10">
        <v>32.090000000000003</v>
      </c>
      <c r="K1352" s="12">
        <v>45422</v>
      </c>
      <c r="L1352" s="10">
        <v>19.37</v>
      </c>
      <c r="M1352" s="12">
        <v>45422</v>
      </c>
      <c r="N1352" s="10">
        <v>19.64</v>
      </c>
      <c r="O1352" s="12">
        <v>45422</v>
      </c>
      <c r="P1352" s="10">
        <v>16.38</v>
      </c>
      <c r="Q1352" s="12">
        <v>45422</v>
      </c>
      <c r="R1352" s="10">
        <v>25.99</v>
      </c>
      <c r="S1352" s="12">
        <v>45422</v>
      </c>
      <c r="T1352" s="10">
        <v>10.16</v>
      </c>
      <c r="U1352" s="109">
        <v>45426</v>
      </c>
      <c r="V1352" s="10">
        <v>13.17</v>
      </c>
      <c r="Y1352" s="3"/>
    </row>
    <row r="1353" spans="1:25">
      <c r="A1353" s="12">
        <v>45425</v>
      </c>
      <c r="B1353" s="10">
        <v>27.29</v>
      </c>
      <c r="C1353" s="12">
        <v>45425</v>
      </c>
      <c r="D1353" s="10">
        <v>33.82</v>
      </c>
      <c r="E1353" s="12">
        <v>45425</v>
      </c>
      <c r="F1353" s="10">
        <v>88.74</v>
      </c>
      <c r="G1353" s="12">
        <v>45425</v>
      </c>
      <c r="H1353" s="10">
        <v>37.94</v>
      </c>
      <c r="I1353" s="12">
        <v>45425</v>
      </c>
      <c r="J1353" s="10">
        <v>32.33</v>
      </c>
      <c r="K1353" s="12">
        <v>45425</v>
      </c>
      <c r="L1353" s="10">
        <v>19.37</v>
      </c>
      <c r="M1353" s="12">
        <v>45425</v>
      </c>
      <c r="N1353" s="10">
        <v>19.649999999999999</v>
      </c>
      <c r="O1353" s="12">
        <v>45425</v>
      </c>
      <c r="P1353" s="10">
        <v>16.329999999999998</v>
      </c>
      <c r="Q1353" s="12">
        <v>45425</v>
      </c>
      <c r="R1353" s="10">
        <v>26</v>
      </c>
      <c r="S1353" s="12">
        <v>45425</v>
      </c>
      <c r="T1353" s="10">
        <v>10.18</v>
      </c>
      <c r="U1353" s="109">
        <v>45427</v>
      </c>
      <c r="V1353" s="10">
        <v>13.23</v>
      </c>
      <c r="Y1353" s="3"/>
    </row>
    <row r="1354" spans="1:25">
      <c r="A1354" s="12">
        <v>45426</v>
      </c>
      <c r="B1354" s="10">
        <v>27.29</v>
      </c>
      <c r="C1354" s="12">
        <v>45426</v>
      </c>
      <c r="D1354" s="10">
        <v>33.82</v>
      </c>
      <c r="E1354" s="12">
        <v>45426</v>
      </c>
      <c r="F1354" s="10">
        <v>89</v>
      </c>
      <c r="G1354" s="12">
        <v>45426</v>
      </c>
      <c r="H1354" s="10">
        <v>38.15</v>
      </c>
      <c r="I1354" s="12">
        <v>45426</v>
      </c>
      <c r="J1354" s="10">
        <v>32.46</v>
      </c>
      <c r="K1354" s="12">
        <v>45426</v>
      </c>
      <c r="L1354" s="10">
        <v>19.38</v>
      </c>
      <c r="M1354" s="12">
        <v>45426</v>
      </c>
      <c r="N1354" s="10">
        <v>19.71</v>
      </c>
      <c r="O1354" s="12">
        <v>45426</v>
      </c>
      <c r="P1354" s="10">
        <v>16.37</v>
      </c>
      <c r="Q1354" s="12">
        <v>45426</v>
      </c>
      <c r="R1354" s="10">
        <v>26.02</v>
      </c>
      <c r="S1354" s="12">
        <v>45426</v>
      </c>
      <c r="T1354" s="10">
        <v>10.18</v>
      </c>
      <c r="U1354" s="109">
        <v>45428</v>
      </c>
      <c r="V1354" s="10">
        <v>13.29</v>
      </c>
      <c r="Y1354" s="3"/>
    </row>
    <row r="1355" spans="1:25">
      <c r="A1355" s="12">
        <v>45427</v>
      </c>
      <c r="B1355" s="10">
        <v>27.45</v>
      </c>
      <c r="C1355" s="12">
        <v>45427</v>
      </c>
      <c r="D1355" s="10">
        <v>33.840000000000003</v>
      </c>
      <c r="E1355" s="12">
        <v>45427</v>
      </c>
      <c r="F1355" s="10">
        <v>89.8</v>
      </c>
      <c r="G1355" s="12">
        <v>45427</v>
      </c>
      <c r="H1355" s="10">
        <v>38.42</v>
      </c>
      <c r="I1355" s="12">
        <v>45427</v>
      </c>
      <c r="J1355" s="10">
        <v>32.68</v>
      </c>
      <c r="K1355" s="12">
        <v>45427</v>
      </c>
      <c r="L1355" s="10">
        <v>19.489999999999998</v>
      </c>
      <c r="M1355" s="12">
        <v>45427</v>
      </c>
      <c r="N1355" s="10">
        <v>19.88</v>
      </c>
      <c r="O1355" s="12">
        <v>45427</v>
      </c>
      <c r="P1355" s="10">
        <v>16.45</v>
      </c>
      <c r="Q1355" s="12">
        <v>45427</v>
      </c>
      <c r="R1355" s="10">
        <v>26.1</v>
      </c>
      <c r="S1355" s="12">
        <v>45427</v>
      </c>
      <c r="T1355" s="10">
        <v>10.25</v>
      </c>
      <c r="U1355" s="109">
        <v>45429</v>
      </c>
      <c r="V1355" s="10">
        <v>13.32</v>
      </c>
      <c r="Y1355" s="3"/>
    </row>
    <row r="1356" spans="1:25">
      <c r="A1356" s="12">
        <v>45428</v>
      </c>
      <c r="B1356" s="10">
        <v>27.5</v>
      </c>
      <c r="C1356" s="12">
        <v>45428</v>
      </c>
      <c r="D1356" s="10">
        <v>33.861400000000003</v>
      </c>
      <c r="E1356" s="12">
        <v>45428</v>
      </c>
      <c r="F1356" s="10">
        <v>89.71</v>
      </c>
      <c r="G1356" s="12">
        <v>45428</v>
      </c>
      <c r="H1356" s="10">
        <v>38.24</v>
      </c>
      <c r="I1356" s="12">
        <v>45428</v>
      </c>
      <c r="J1356" s="10">
        <v>32.78</v>
      </c>
      <c r="K1356" s="12">
        <v>45428</v>
      </c>
      <c r="L1356" s="10">
        <v>19.5</v>
      </c>
      <c r="M1356" s="12">
        <v>45428</v>
      </c>
      <c r="N1356" s="10">
        <v>19.850000000000001</v>
      </c>
      <c r="O1356" s="12">
        <v>45428</v>
      </c>
      <c r="P1356" s="10">
        <v>16.399999999999999</v>
      </c>
      <c r="Q1356" s="12">
        <v>45428</v>
      </c>
      <c r="R1356" s="10">
        <v>26.1</v>
      </c>
      <c r="S1356" s="12">
        <v>45428</v>
      </c>
      <c r="T1356" s="10">
        <v>10.26</v>
      </c>
      <c r="U1356" s="109">
        <v>45433</v>
      </c>
      <c r="V1356" s="10">
        <v>13.24</v>
      </c>
      <c r="Y1356" s="3"/>
    </row>
    <row r="1357" spans="1:25">
      <c r="A1357" s="12">
        <v>45429</v>
      </c>
      <c r="B1357" s="10">
        <v>27.43</v>
      </c>
      <c r="C1357" s="12">
        <v>45429</v>
      </c>
      <c r="D1357" s="10">
        <v>34.11</v>
      </c>
      <c r="E1357" s="12">
        <v>45429</v>
      </c>
      <c r="F1357" s="10">
        <v>89.76</v>
      </c>
      <c r="G1357" s="12">
        <v>45429</v>
      </c>
      <c r="H1357" s="10">
        <v>38.36</v>
      </c>
      <c r="I1357" s="12">
        <v>45429</v>
      </c>
      <c r="J1357" s="10">
        <v>32.92</v>
      </c>
      <c r="K1357" s="12">
        <v>45429</v>
      </c>
      <c r="L1357" s="10">
        <v>19.48</v>
      </c>
      <c r="M1357" s="12">
        <v>45429</v>
      </c>
      <c r="N1357" s="10">
        <v>19.809999999999999</v>
      </c>
      <c r="O1357" s="12">
        <v>45429</v>
      </c>
      <c r="P1357" s="10">
        <v>16.38</v>
      </c>
      <c r="Q1357" s="12">
        <v>45429</v>
      </c>
      <c r="R1357" s="10">
        <v>26.07</v>
      </c>
      <c r="S1357" s="12">
        <v>45429</v>
      </c>
      <c r="T1357" s="10">
        <v>10.220000000000001</v>
      </c>
      <c r="U1357" s="109">
        <v>45434</v>
      </c>
      <c r="V1357" s="10">
        <v>13.22</v>
      </c>
      <c r="Y1357" s="3"/>
    </row>
    <row r="1358" spans="1:25">
      <c r="A1358" s="12">
        <v>45433</v>
      </c>
      <c r="B1358" s="10">
        <v>27.47</v>
      </c>
      <c r="C1358" s="12">
        <v>45433</v>
      </c>
      <c r="D1358" s="10">
        <v>34.11</v>
      </c>
      <c r="E1358" s="12">
        <v>45433</v>
      </c>
      <c r="F1358" s="10">
        <v>90.38</v>
      </c>
      <c r="G1358" s="12">
        <v>45433</v>
      </c>
      <c r="H1358" s="10">
        <v>38.479999999999997</v>
      </c>
      <c r="I1358" s="12">
        <v>45433</v>
      </c>
      <c r="J1358" s="10">
        <v>32.67</v>
      </c>
      <c r="K1358" s="12">
        <v>45433</v>
      </c>
      <c r="L1358" s="10">
        <v>19.5</v>
      </c>
      <c r="M1358" s="12">
        <v>45433</v>
      </c>
      <c r="N1358" s="10">
        <v>19.829999999999998</v>
      </c>
      <c r="O1358" s="12">
        <v>45433</v>
      </c>
      <c r="P1358" s="10">
        <v>16.420000000000002</v>
      </c>
      <c r="Q1358" s="12">
        <v>45433</v>
      </c>
      <c r="R1358" s="10">
        <v>26.13</v>
      </c>
      <c r="S1358" s="12">
        <v>45433</v>
      </c>
      <c r="T1358" s="10">
        <v>10.26</v>
      </c>
      <c r="U1358" s="109">
        <v>45435</v>
      </c>
      <c r="V1358" s="10">
        <v>13.17</v>
      </c>
      <c r="Y1358" s="3"/>
    </row>
    <row r="1359" spans="1:25">
      <c r="A1359" s="12">
        <v>45434</v>
      </c>
      <c r="B1359" s="10">
        <v>27.39</v>
      </c>
      <c r="C1359" s="12">
        <v>45434</v>
      </c>
      <c r="D1359" s="10">
        <v>33.72</v>
      </c>
      <c r="E1359" s="12">
        <v>45434</v>
      </c>
      <c r="F1359" s="10">
        <v>90.33</v>
      </c>
      <c r="G1359" s="12">
        <v>45434</v>
      </c>
      <c r="H1359" s="10">
        <v>38.19</v>
      </c>
      <c r="I1359" s="12">
        <v>45434</v>
      </c>
      <c r="J1359" s="10">
        <v>32.65</v>
      </c>
      <c r="K1359" s="12">
        <v>45434</v>
      </c>
      <c r="L1359" s="10">
        <v>19.39</v>
      </c>
      <c r="M1359" s="12">
        <v>45434</v>
      </c>
      <c r="N1359" s="10">
        <v>19.739999999999998</v>
      </c>
      <c r="O1359" s="12">
        <v>45434</v>
      </c>
      <c r="P1359" s="10">
        <v>16.309999999999999</v>
      </c>
      <c r="Q1359" s="12">
        <v>45434</v>
      </c>
      <c r="R1359" s="10">
        <v>26.04</v>
      </c>
      <c r="S1359" s="12">
        <v>45434</v>
      </c>
      <c r="T1359" s="10">
        <v>10.25</v>
      </c>
      <c r="U1359" s="109">
        <v>45436</v>
      </c>
      <c r="V1359" s="10">
        <v>13.12</v>
      </c>
      <c r="Y1359" s="3"/>
    </row>
    <row r="1360" spans="1:25">
      <c r="A1360" s="12">
        <v>45435</v>
      </c>
      <c r="B1360" s="10">
        <v>27.31</v>
      </c>
      <c r="C1360" s="12">
        <v>45435</v>
      </c>
      <c r="D1360" s="10">
        <v>33.5</v>
      </c>
      <c r="E1360" s="12">
        <v>45435</v>
      </c>
      <c r="F1360" s="10">
        <v>89.95</v>
      </c>
      <c r="G1360" s="12">
        <v>45435</v>
      </c>
      <c r="H1360" s="10">
        <v>38.119999999999997</v>
      </c>
      <c r="I1360" s="12">
        <v>45435</v>
      </c>
      <c r="J1360" s="10">
        <v>32.549999999999997</v>
      </c>
      <c r="K1360" s="12">
        <v>45435</v>
      </c>
      <c r="L1360" s="10">
        <v>19.37</v>
      </c>
      <c r="M1360" s="12">
        <v>45435</v>
      </c>
      <c r="N1360" s="10">
        <v>19.649999999999999</v>
      </c>
      <c r="O1360" s="12">
        <v>45435</v>
      </c>
      <c r="P1360" s="10">
        <v>16.239999999999998</v>
      </c>
      <c r="Q1360" s="12">
        <v>45435</v>
      </c>
      <c r="R1360" s="10">
        <v>26.03</v>
      </c>
      <c r="S1360" s="12">
        <v>45435</v>
      </c>
      <c r="T1360" s="10">
        <v>10.220000000000001</v>
      </c>
      <c r="U1360" s="109">
        <v>45439</v>
      </c>
      <c r="V1360" s="10">
        <v>13.16</v>
      </c>
      <c r="Y1360" s="3"/>
    </row>
    <row r="1361" spans="1:25">
      <c r="A1361" s="12">
        <v>45436</v>
      </c>
      <c r="B1361" s="10">
        <v>27.36</v>
      </c>
      <c r="C1361" s="12">
        <v>45436</v>
      </c>
      <c r="D1361" s="10">
        <v>33.68</v>
      </c>
      <c r="E1361" s="12">
        <v>45436</v>
      </c>
      <c r="F1361" s="10">
        <v>90.16</v>
      </c>
      <c r="G1361" s="12">
        <v>45436</v>
      </c>
      <c r="H1361" s="10">
        <v>38.24</v>
      </c>
      <c r="I1361" s="12">
        <v>45436</v>
      </c>
      <c r="J1361" s="10">
        <v>32.44</v>
      </c>
      <c r="K1361" s="12">
        <v>45436</v>
      </c>
      <c r="L1361" s="10">
        <v>19.36</v>
      </c>
      <c r="M1361" s="12">
        <v>45436</v>
      </c>
      <c r="N1361" s="10">
        <v>19.7</v>
      </c>
      <c r="O1361" s="12">
        <v>45436</v>
      </c>
      <c r="P1361" s="10">
        <v>16.27</v>
      </c>
      <c r="Q1361" s="12">
        <v>45436</v>
      </c>
      <c r="R1361" s="10">
        <v>26.01</v>
      </c>
      <c r="S1361" s="12">
        <v>45436</v>
      </c>
      <c r="T1361" s="10">
        <v>10.23</v>
      </c>
      <c r="U1361" s="109">
        <v>45440</v>
      </c>
      <c r="V1361" s="10">
        <v>13.08</v>
      </c>
      <c r="Y1361" s="3"/>
    </row>
    <row r="1362" spans="1:25">
      <c r="A1362" s="12">
        <v>45439</v>
      </c>
      <c r="B1362" s="10">
        <v>27.34</v>
      </c>
      <c r="C1362" s="12">
        <v>45439</v>
      </c>
      <c r="D1362" s="10">
        <v>33.700000000000003</v>
      </c>
      <c r="E1362" s="12">
        <v>45439</v>
      </c>
      <c r="F1362" s="10">
        <v>90.42</v>
      </c>
      <c r="G1362" s="12">
        <v>45439</v>
      </c>
      <c r="H1362" s="10">
        <v>38.44</v>
      </c>
      <c r="I1362" s="12">
        <v>45439</v>
      </c>
      <c r="J1362" s="10">
        <v>32.369999999999997</v>
      </c>
      <c r="K1362" s="12">
        <v>45439</v>
      </c>
      <c r="L1362" s="10">
        <v>19.329999999999998</v>
      </c>
      <c r="M1362" s="12">
        <v>45439</v>
      </c>
      <c r="N1362" s="10">
        <v>19.71</v>
      </c>
      <c r="O1362" s="12">
        <v>45439</v>
      </c>
      <c r="P1362" s="10">
        <v>16.28</v>
      </c>
      <c r="Q1362" s="12">
        <v>45439</v>
      </c>
      <c r="R1362" s="10">
        <v>25.99</v>
      </c>
      <c r="S1362" s="12">
        <v>45439</v>
      </c>
      <c r="T1362" s="10">
        <v>10.220000000000001</v>
      </c>
      <c r="U1362" s="109">
        <v>45441</v>
      </c>
      <c r="V1362" s="10">
        <v>12.98</v>
      </c>
      <c r="Y1362" s="3"/>
    </row>
    <row r="1363" spans="1:25">
      <c r="A1363" s="12">
        <v>45440</v>
      </c>
      <c r="B1363" s="10">
        <v>27.19</v>
      </c>
      <c r="C1363" s="12">
        <v>45440</v>
      </c>
      <c r="D1363" s="10">
        <v>33.520000000000003</v>
      </c>
      <c r="E1363" s="12">
        <v>45440</v>
      </c>
      <c r="F1363" s="10">
        <v>90.07</v>
      </c>
      <c r="G1363" s="12">
        <v>45440</v>
      </c>
      <c r="H1363" s="10">
        <v>38.17</v>
      </c>
      <c r="I1363" s="12">
        <v>45440</v>
      </c>
      <c r="J1363" s="10">
        <v>32.380000000000003</v>
      </c>
      <c r="K1363" s="12">
        <v>45440</v>
      </c>
      <c r="L1363" s="10">
        <v>19.27</v>
      </c>
      <c r="M1363" s="12">
        <v>45440</v>
      </c>
      <c r="N1363" s="10">
        <v>19.579999999999998</v>
      </c>
      <c r="O1363" s="12">
        <v>45440</v>
      </c>
      <c r="P1363" s="10">
        <v>16.25</v>
      </c>
      <c r="Q1363" s="12">
        <v>45440</v>
      </c>
      <c r="R1363" s="10">
        <v>25.97</v>
      </c>
      <c r="S1363" s="12">
        <v>45440</v>
      </c>
      <c r="T1363" s="10">
        <v>10.18</v>
      </c>
      <c r="U1363" s="109">
        <v>45442</v>
      </c>
      <c r="V1363" s="10">
        <v>12.85</v>
      </c>
      <c r="Y1363" s="3"/>
    </row>
    <row r="1364" spans="1:25">
      <c r="A1364" s="12">
        <v>45441</v>
      </c>
      <c r="B1364" s="10">
        <v>27.09</v>
      </c>
      <c r="C1364" s="12">
        <v>45441</v>
      </c>
      <c r="D1364" s="10">
        <v>32.97</v>
      </c>
      <c r="E1364" s="12">
        <v>45441</v>
      </c>
      <c r="F1364" s="10">
        <v>89.82</v>
      </c>
      <c r="G1364" s="12">
        <v>45441</v>
      </c>
      <c r="H1364" s="10">
        <v>37.770000000000003</v>
      </c>
      <c r="I1364" s="12">
        <v>45441</v>
      </c>
      <c r="J1364" s="10">
        <v>32.06</v>
      </c>
      <c r="K1364" s="12">
        <v>45441</v>
      </c>
      <c r="L1364" s="10">
        <v>19.2</v>
      </c>
      <c r="M1364" s="12">
        <v>45441</v>
      </c>
      <c r="N1364" s="10">
        <v>19.48</v>
      </c>
      <c r="O1364" s="12">
        <v>45441</v>
      </c>
      <c r="P1364" s="10">
        <v>16.190000000000001</v>
      </c>
      <c r="Q1364" s="12">
        <v>45441</v>
      </c>
      <c r="R1364" s="10">
        <v>25.95</v>
      </c>
      <c r="S1364" s="12">
        <v>45441</v>
      </c>
      <c r="T1364" s="10">
        <v>10.130000000000001</v>
      </c>
      <c r="U1364" s="109">
        <v>45443</v>
      </c>
      <c r="V1364" s="10">
        <v>12.72</v>
      </c>
      <c r="Y1364" s="3"/>
    </row>
    <row r="1365" spans="1:25">
      <c r="A1365" s="12">
        <v>45442</v>
      </c>
      <c r="B1365" s="10">
        <v>27.2</v>
      </c>
      <c r="C1365" s="12">
        <v>45442</v>
      </c>
      <c r="D1365" s="10">
        <v>33.29</v>
      </c>
      <c r="E1365" s="12">
        <v>45442</v>
      </c>
      <c r="F1365" s="10">
        <v>89.13</v>
      </c>
      <c r="G1365" s="12">
        <v>45442</v>
      </c>
      <c r="H1365" s="10">
        <v>38.03</v>
      </c>
      <c r="I1365" s="12">
        <v>45442</v>
      </c>
      <c r="J1365" s="10">
        <v>31.87</v>
      </c>
      <c r="K1365" s="12">
        <v>45442</v>
      </c>
      <c r="L1365" s="10">
        <v>19.260000000000002</v>
      </c>
      <c r="M1365" s="12">
        <v>45442</v>
      </c>
      <c r="N1365" s="10">
        <v>19.59</v>
      </c>
      <c r="O1365" s="12">
        <v>45442</v>
      </c>
      <c r="P1365" s="10">
        <v>16.190000000000001</v>
      </c>
      <c r="Q1365" s="12">
        <v>45442</v>
      </c>
      <c r="R1365" s="10">
        <v>26.01</v>
      </c>
      <c r="S1365" s="12">
        <v>45442</v>
      </c>
      <c r="T1365" s="10">
        <v>10.17</v>
      </c>
      <c r="U1365" s="109">
        <v>45446</v>
      </c>
      <c r="V1365" s="10">
        <v>12.87</v>
      </c>
      <c r="Y1365" s="3"/>
    </row>
    <row r="1366" spans="1:25">
      <c r="A1366" s="12">
        <v>45443</v>
      </c>
      <c r="B1366" s="10">
        <v>27.36</v>
      </c>
      <c r="C1366" s="12">
        <v>45443</v>
      </c>
      <c r="D1366" s="10">
        <v>33.633000000000003</v>
      </c>
      <c r="E1366" s="12">
        <v>45443</v>
      </c>
      <c r="F1366" s="10">
        <v>89.5</v>
      </c>
      <c r="G1366" s="12">
        <v>45443</v>
      </c>
      <c r="H1366" s="10">
        <v>38.229999999999997</v>
      </c>
      <c r="I1366" s="12">
        <v>45443</v>
      </c>
      <c r="J1366" s="10">
        <v>31.43</v>
      </c>
      <c r="K1366" s="12">
        <v>45443</v>
      </c>
      <c r="L1366" s="10">
        <v>19.38</v>
      </c>
      <c r="M1366" s="12">
        <v>45443</v>
      </c>
      <c r="N1366" s="10">
        <v>19.68</v>
      </c>
      <c r="O1366" s="12">
        <v>45443</v>
      </c>
      <c r="P1366" s="10">
        <v>16.190000000000001</v>
      </c>
      <c r="Q1366" s="12">
        <v>45443</v>
      </c>
      <c r="R1366" s="10">
        <v>26.08</v>
      </c>
      <c r="S1366" s="12">
        <v>45443</v>
      </c>
      <c r="T1366" s="10">
        <v>10.210000000000001</v>
      </c>
      <c r="U1366" s="109">
        <v>45447</v>
      </c>
      <c r="V1366" s="10">
        <v>12.75</v>
      </c>
      <c r="Y1366" s="3"/>
    </row>
    <row r="1367" spans="1:25">
      <c r="A1367" s="12">
        <v>45446</v>
      </c>
      <c r="B1367" s="10">
        <v>27.53</v>
      </c>
      <c r="C1367" s="12">
        <v>45446</v>
      </c>
      <c r="D1367" s="10">
        <v>33.4</v>
      </c>
      <c r="E1367" s="12">
        <v>45446</v>
      </c>
      <c r="F1367" s="10">
        <v>89.64</v>
      </c>
      <c r="G1367" s="12">
        <v>45446</v>
      </c>
      <c r="H1367" s="10">
        <v>38.31</v>
      </c>
      <c r="I1367" s="12">
        <v>45446</v>
      </c>
      <c r="J1367" s="10">
        <v>31.79</v>
      </c>
      <c r="K1367" s="12">
        <v>45446</v>
      </c>
      <c r="L1367" s="10">
        <v>19.489999999999998</v>
      </c>
      <c r="M1367" s="12">
        <v>45446</v>
      </c>
      <c r="N1367" s="10">
        <v>19.8</v>
      </c>
      <c r="O1367" s="12">
        <v>45446</v>
      </c>
      <c r="P1367" s="10">
        <v>16.329999999999998</v>
      </c>
      <c r="Q1367" s="12">
        <v>45446</v>
      </c>
      <c r="R1367" s="10">
        <v>26.14</v>
      </c>
      <c r="S1367" s="12">
        <v>45446</v>
      </c>
      <c r="T1367" s="10">
        <v>10.28</v>
      </c>
      <c r="U1367" s="109">
        <v>45448</v>
      </c>
      <c r="V1367" s="10">
        <v>12.96</v>
      </c>
      <c r="Y1367" s="3"/>
    </row>
    <row r="1368" spans="1:25">
      <c r="A1368" s="12">
        <v>45447</v>
      </c>
      <c r="B1368" s="10">
        <v>27.68</v>
      </c>
      <c r="C1368" s="12">
        <v>45447</v>
      </c>
      <c r="D1368" s="10">
        <v>33.21</v>
      </c>
      <c r="E1368" s="12">
        <v>45447</v>
      </c>
      <c r="F1368" s="10">
        <v>90.02</v>
      </c>
      <c r="G1368" s="12">
        <v>45447</v>
      </c>
      <c r="H1368" s="10">
        <v>38.409999999999997</v>
      </c>
      <c r="I1368" s="12">
        <v>45447</v>
      </c>
      <c r="J1368" s="10">
        <v>31.43</v>
      </c>
      <c r="K1368" s="12">
        <v>45447</v>
      </c>
      <c r="L1368" s="10">
        <v>19.559999999999999</v>
      </c>
      <c r="M1368" s="12">
        <v>45447</v>
      </c>
      <c r="N1368" s="10">
        <v>19.88</v>
      </c>
      <c r="O1368" s="12">
        <v>45447</v>
      </c>
      <c r="P1368" s="10">
        <v>16.329999999999998</v>
      </c>
      <c r="Q1368" s="12">
        <v>45447</v>
      </c>
      <c r="R1368" s="10">
        <v>26.19</v>
      </c>
      <c r="S1368" s="12">
        <v>45447</v>
      </c>
      <c r="T1368" s="10">
        <v>10.34</v>
      </c>
      <c r="U1368" s="109">
        <v>45449</v>
      </c>
      <c r="V1368" s="10">
        <v>13.03</v>
      </c>
      <c r="Y1368" s="3"/>
    </row>
    <row r="1369" spans="1:25">
      <c r="A1369" s="12">
        <v>45448</v>
      </c>
      <c r="B1369" s="10">
        <v>27.81</v>
      </c>
      <c r="C1369" s="12">
        <v>45448</v>
      </c>
      <c r="D1369" s="10">
        <v>33.424900000000001</v>
      </c>
      <c r="E1369" s="12">
        <v>45448</v>
      </c>
      <c r="F1369" s="10">
        <v>91.19</v>
      </c>
      <c r="G1369" s="12">
        <v>45448</v>
      </c>
      <c r="H1369" s="10">
        <v>38.71</v>
      </c>
      <c r="I1369" s="12">
        <v>45448</v>
      </c>
      <c r="J1369" s="10">
        <v>31.99</v>
      </c>
      <c r="K1369" s="12">
        <v>45448</v>
      </c>
      <c r="L1369" s="10">
        <v>19.62</v>
      </c>
      <c r="M1369" s="12">
        <v>45448</v>
      </c>
      <c r="N1369" s="10">
        <v>19.95</v>
      </c>
      <c r="O1369" s="12">
        <v>45448</v>
      </c>
      <c r="P1369" s="10">
        <v>16.36</v>
      </c>
      <c r="Q1369" s="12">
        <v>45448</v>
      </c>
      <c r="R1369" s="10">
        <v>26.23</v>
      </c>
      <c r="S1369" s="12">
        <v>45448</v>
      </c>
      <c r="T1369" s="10">
        <v>10.39</v>
      </c>
      <c r="U1369" s="109">
        <v>45450</v>
      </c>
      <c r="V1369" s="10">
        <v>12.99</v>
      </c>
      <c r="Y1369" s="3"/>
    </row>
    <row r="1370" spans="1:25">
      <c r="A1370" s="12">
        <v>45449</v>
      </c>
      <c r="B1370" s="10">
        <v>27.78</v>
      </c>
      <c r="C1370" s="12">
        <v>45449</v>
      </c>
      <c r="D1370" s="10">
        <v>33.51</v>
      </c>
      <c r="E1370" s="12">
        <v>45449</v>
      </c>
      <c r="F1370" s="10">
        <v>91.05</v>
      </c>
      <c r="G1370" s="12">
        <v>45449</v>
      </c>
      <c r="H1370" s="10">
        <v>38.75</v>
      </c>
      <c r="I1370" s="12">
        <v>45449</v>
      </c>
      <c r="J1370" s="10">
        <v>32.11</v>
      </c>
      <c r="K1370" s="12">
        <v>45449</v>
      </c>
      <c r="L1370" s="10">
        <v>19.61</v>
      </c>
      <c r="M1370" s="12">
        <v>45449</v>
      </c>
      <c r="N1370" s="10">
        <v>19.939699999999998</v>
      </c>
      <c r="O1370" s="12">
        <v>45449</v>
      </c>
      <c r="P1370" s="10">
        <v>16.329999999999998</v>
      </c>
      <c r="Q1370" s="12">
        <v>45449</v>
      </c>
      <c r="R1370" s="10">
        <v>26.24</v>
      </c>
      <c r="S1370" s="12">
        <v>45449</v>
      </c>
      <c r="T1370" s="10">
        <v>10.38</v>
      </c>
      <c r="U1370" s="109">
        <v>45453</v>
      </c>
      <c r="V1370" s="10">
        <v>13.03</v>
      </c>
      <c r="Y1370" s="3"/>
    </row>
    <row r="1371" spans="1:25">
      <c r="A1371" s="12">
        <v>45450</v>
      </c>
      <c r="B1371" s="10">
        <v>27.65</v>
      </c>
      <c r="C1371" s="12">
        <v>45450</v>
      </c>
      <c r="D1371" s="10">
        <v>33.24</v>
      </c>
      <c r="E1371" s="12">
        <v>45450</v>
      </c>
      <c r="F1371" s="10">
        <v>91.54</v>
      </c>
      <c r="G1371" s="12">
        <v>45450</v>
      </c>
      <c r="H1371" s="10">
        <v>38.54</v>
      </c>
      <c r="I1371" s="12">
        <v>45450</v>
      </c>
      <c r="J1371" s="10">
        <v>31.94</v>
      </c>
      <c r="K1371" s="12">
        <v>45450</v>
      </c>
      <c r="L1371" s="10">
        <v>19.53</v>
      </c>
      <c r="M1371" s="12">
        <v>45450</v>
      </c>
      <c r="N1371" s="10">
        <v>19.760000000000002</v>
      </c>
      <c r="O1371" s="12">
        <v>45450</v>
      </c>
      <c r="P1371" s="10">
        <v>16.329999999999998</v>
      </c>
      <c r="Q1371" s="12">
        <v>45450</v>
      </c>
      <c r="R1371" s="10">
        <v>26.2</v>
      </c>
      <c r="S1371" s="12">
        <v>45450</v>
      </c>
      <c r="T1371" s="10">
        <v>10.32</v>
      </c>
      <c r="U1371" s="109">
        <v>45454</v>
      </c>
      <c r="V1371" s="10">
        <v>12.96</v>
      </c>
      <c r="Y1371" s="3"/>
    </row>
    <row r="1372" spans="1:25">
      <c r="A1372" s="12">
        <v>45453</v>
      </c>
      <c r="B1372" s="10">
        <v>27.6</v>
      </c>
      <c r="C1372" s="12">
        <v>45453</v>
      </c>
      <c r="D1372" s="10">
        <v>33.299999999999997</v>
      </c>
      <c r="E1372" s="12">
        <v>45453</v>
      </c>
      <c r="F1372" s="10">
        <v>91.81</v>
      </c>
      <c r="G1372" s="12">
        <v>45453</v>
      </c>
      <c r="H1372" s="10">
        <v>38.54</v>
      </c>
      <c r="I1372" s="12">
        <v>45453</v>
      </c>
      <c r="J1372" s="10">
        <v>32.119999999999997</v>
      </c>
      <c r="K1372" s="12">
        <v>45453</v>
      </c>
      <c r="L1372" s="10">
        <v>19.53</v>
      </c>
      <c r="M1372" s="12">
        <v>45453</v>
      </c>
      <c r="N1372" s="10">
        <v>19.73</v>
      </c>
      <c r="O1372" s="12">
        <v>45453</v>
      </c>
      <c r="P1372" s="10">
        <v>16.32</v>
      </c>
      <c r="Q1372" s="12">
        <v>45453</v>
      </c>
      <c r="R1372" s="10">
        <v>26.19</v>
      </c>
      <c r="S1372" s="12">
        <v>45453</v>
      </c>
      <c r="T1372" s="10">
        <v>10.3</v>
      </c>
      <c r="U1372" s="109">
        <v>45455</v>
      </c>
      <c r="V1372" s="10">
        <v>12.96</v>
      </c>
      <c r="Y1372" s="3"/>
    </row>
    <row r="1373" spans="1:25">
      <c r="A1373" s="12">
        <v>45454</v>
      </c>
      <c r="B1373" s="10">
        <v>27.65</v>
      </c>
      <c r="C1373" s="12">
        <v>45454</v>
      </c>
      <c r="D1373" s="10">
        <v>33.023499999999999</v>
      </c>
      <c r="E1373" s="12">
        <v>45454</v>
      </c>
      <c r="F1373" s="10">
        <v>91.99</v>
      </c>
      <c r="G1373" s="12">
        <v>45454</v>
      </c>
      <c r="H1373" s="10">
        <v>38.119999999999997</v>
      </c>
      <c r="I1373" s="12">
        <v>45454</v>
      </c>
      <c r="J1373" s="10">
        <v>31.98</v>
      </c>
      <c r="K1373" s="12">
        <v>45454</v>
      </c>
      <c r="L1373" s="10">
        <v>19.55</v>
      </c>
      <c r="M1373" s="12">
        <v>45454</v>
      </c>
      <c r="N1373" s="10">
        <v>19.8</v>
      </c>
      <c r="O1373" s="12">
        <v>45454</v>
      </c>
      <c r="P1373" s="10">
        <v>16.309999999999999</v>
      </c>
      <c r="Q1373" s="12">
        <v>45454</v>
      </c>
      <c r="R1373" s="10">
        <v>26.225000000000001</v>
      </c>
      <c r="S1373" s="12">
        <v>45454</v>
      </c>
      <c r="T1373" s="10">
        <v>10.31</v>
      </c>
      <c r="U1373" s="109">
        <v>45456</v>
      </c>
      <c r="V1373" s="10">
        <v>13.01</v>
      </c>
      <c r="Y1373" s="3"/>
    </row>
    <row r="1374" spans="1:25">
      <c r="A1374" s="12">
        <v>45455</v>
      </c>
      <c r="B1374" s="10">
        <v>27.76</v>
      </c>
      <c r="C1374" s="12">
        <v>45455</v>
      </c>
      <c r="D1374" s="10">
        <v>33.11</v>
      </c>
      <c r="E1374" s="12">
        <v>45455</v>
      </c>
      <c r="F1374" s="10">
        <v>92.57</v>
      </c>
      <c r="G1374" s="12">
        <v>45455</v>
      </c>
      <c r="H1374" s="10">
        <v>38.49</v>
      </c>
      <c r="I1374" s="12">
        <v>45455</v>
      </c>
      <c r="J1374" s="10">
        <v>32.200000000000003</v>
      </c>
      <c r="K1374" s="12">
        <v>45455</v>
      </c>
      <c r="L1374" s="10">
        <v>19.63</v>
      </c>
      <c r="M1374" s="12">
        <v>45455</v>
      </c>
      <c r="N1374" s="10">
        <v>19.93</v>
      </c>
      <c r="O1374" s="12">
        <v>45455</v>
      </c>
      <c r="P1374" s="10">
        <v>16.32</v>
      </c>
      <c r="Q1374" s="12">
        <v>45455</v>
      </c>
      <c r="R1374" s="10">
        <v>26.26</v>
      </c>
      <c r="S1374" s="12">
        <v>45455</v>
      </c>
      <c r="T1374" s="10">
        <v>10.38</v>
      </c>
      <c r="U1374" s="109">
        <v>45457</v>
      </c>
      <c r="V1374" s="10">
        <v>13.01</v>
      </c>
      <c r="Y1374" s="3"/>
    </row>
    <row r="1375" spans="1:25">
      <c r="A1375" s="12">
        <v>45456</v>
      </c>
      <c r="B1375" s="10">
        <v>27.93</v>
      </c>
      <c r="C1375" s="12">
        <v>45456</v>
      </c>
      <c r="D1375" s="10">
        <v>32.72</v>
      </c>
      <c r="E1375" s="12">
        <v>45456</v>
      </c>
      <c r="F1375" s="10">
        <v>92.81</v>
      </c>
      <c r="G1375" s="12">
        <v>45456</v>
      </c>
      <c r="H1375" s="10">
        <v>37.97</v>
      </c>
      <c r="I1375" s="12">
        <v>45456</v>
      </c>
      <c r="J1375" s="10">
        <v>32.21</v>
      </c>
      <c r="K1375" s="12">
        <v>45456</v>
      </c>
      <c r="L1375" s="10">
        <v>19.7</v>
      </c>
      <c r="M1375" s="12">
        <v>45456</v>
      </c>
      <c r="N1375" s="10">
        <v>20.02</v>
      </c>
      <c r="O1375" s="12">
        <v>45456</v>
      </c>
      <c r="P1375" s="10">
        <v>16.38</v>
      </c>
      <c r="Q1375" s="12">
        <v>45456</v>
      </c>
      <c r="R1375" s="10">
        <v>26.32</v>
      </c>
      <c r="S1375" s="12">
        <v>45456</v>
      </c>
      <c r="T1375" s="10">
        <v>10.43</v>
      </c>
      <c r="U1375" s="109">
        <v>45460</v>
      </c>
      <c r="V1375" s="10">
        <v>13.02</v>
      </c>
      <c r="Y1375" s="3"/>
    </row>
    <row r="1376" spans="1:25">
      <c r="A1376" s="12">
        <v>45457</v>
      </c>
      <c r="B1376" s="10">
        <v>27.99</v>
      </c>
      <c r="C1376" s="12">
        <v>45457</v>
      </c>
      <c r="D1376" s="10">
        <v>32.65</v>
      </c>
      <c r="E1376" s="12">
        <v>45457</v>
      </c>
      <c r="F1376" s="10">
        <v>92.81</v>
      </c>
      <c r="G1376" s="12">
        <v>45457</v>
      </c>
      <c r="H1376" s="10">
        <v>37.56</v>
      </c>
      <c r="I1376" s="12">
        <v>45457</v>
      </c>
      <c r="J1376" s="10">
        <v>32.21</v>
      </c>
      <c r="K1376" s="12">
        <v>45457</v>
      </c>
      <c r="L1376" s="10">
        <v>19.739999999999998</v>
      </c>
      <c r="M1376" s="12">
        <v>45457</v>
      </c>
      <c r="N1376" s="10">
        <v>20.04</v>
      </c>
      <c r="O1376" s="12">
        <v>45457</v>
      </c>
      <c r="P1376" s="10">
        <v>16.34</v>
      </c>
      <c r="Q1376" s="12">
        <v>45457</v>
      </c>
      <c r="R1376" s="10">
        <v>26.33</v>
      </c>
      <c r="S1376" s="12">
        <v>45457</v>
      </c>
      <c r="T1376" s="10">
        <v>10.46</v>
      </c>
      <c r="U1376" s="109">
        <v>45461</v>
      </c>
      <c r="V1376" s="10">
        <v>13.08</v>
      </c>
      <c r="Y1376" s="3"/>
    </row>
    <row r="1377" spans="1:25">
      <c r="A1377" s="12">
        <v>45460</v>
      </c>
      <c r="B1377" s="10">
        <v>27.94</v>
      </c>
      <c r="C1377" s="12">
        <v>45460</v>
      </c>
      <c r="D1377" s="10">
        <v>32.6</v>
      </c>
      <c r="E1377" s="12">
        <v>45460</v>
      </c>
      <c r="F1377" s="10">
        <v>93.49</v>
      </c>
      <c r="G1377" s="12">
        <v>45460</v>
      </c>
      <c r="H1377" s="10">
        <v>37.69</v>
      </c>
      <c r="I1377" s="12">
        <v>45460</v>
      </c>
      <c r="J1377" s="10">
        <v>32.369999999999997</v>
      </c>
      <c r="K1377" s="12">
        <v>45460</v>
      </c>
      <c r="L1377" s="10">
        <v>19.71</v>
      </c>
      <c r="M1377" s="12">
        <v>45460</v>
      </c>
      <c r="N1377" s="10">
        <v>19.940000000000001</v>
      </c>
      <c r="O1377" s="12">
        <v>45460</v>
      </c>
      <c r="P1377" s="10">
        <v>16.329999999999998</v>
      </c>
      <c r="Q1377" s="12">
        <v>45460</v>
      </c>
      <c r="R1377" s="10">
        <v>26.32</v>
      </c>
      <c r="S1377" s="12">
        <v>45460</v>
      </c>
      <c r="T1377" s="10">
        <v>10.44</v>
      </c>
      <c r="U1377" s="109">
        <v>45462</v>
      </c>
      <c r="V1377" s="10">
        <v>13.19</v>
      </c>
      <c r="Y1377" s="3"/>
    </row>
    <row r="1378" spans="1:25">
      <c r="A1378" s="12">
        <v>45461</v>
      </c>
      <c r="B1378" s="10">
        <v>28.03</v>
      </c>
      <c r="C1378" s="12">
        <v>45461</v>
      </c>
      <c r="D1378" s="10">
        <v>32.604599999999998</v>
      </c>
      <c r="E1378" s="12">
        <v>45461</v>
      </c>
      <c r="F1378" s="10">
        <v>93.68</v>
      </c>
      <c r="G1378" s="12">
        <v>45461</v>
      </c>
      <c r="H1378" s="10">
        <v>37.79</v>
      </c>
      <c r="I1378" s="12">
        <v>45461</v>
      </c>
      <c r="J1378" s="10">
        <v>32.659999999999997</v>
      </c>
      <c r="K1378" s="12">
        <v>45461</v>
      </c>
      <c r="L1378" s="10">
        <v>19.760000000000002</v>
      </c>
      <c r="M1378" s="12">
        <v>45461</v>
      </c>
      <c r="N1378" s="10">
        <v>20.03</v>
      </c>
      <c r="O1378" s="12">
        <v>45461</v>
      </c>
      <c r="P1378" s="10">
        <v>16.39</v>
      </c>
      <c r="Q1378" s="12">
        <v>45461</v>
      </c>
      <c r="R1378" s="10">
        <v>26.35</v>
      </c>
      <c r="S1378" s="12">
        <v>45461</v>
      </c>
      <c r="T1378" s="10">
        <v>10.48</v>
      </c>
      <c r="U1378" s="109">
        <v>45463</v>
      </c>
      <c r="V1378" s="10">
        <v>13.15</v>
      </c>
      <c r="Y1378" s="3"/>
    </row>
    <row r="1379" spans="1:25">
      <c r="A1379" s="12">
        <v>45462</v>
      </c>
      <c r="B1379" s="10">
        <v>28</v>
      </c>
      <c r="C1379" s="12">
        <v>45462</v>
      </c>
      <c r="D1379" s="10">
        <v>32.46</v>
      </c>
      <c r="E1379" s="12">
        <v>45462</v>
      </c>
      <c r="F1379" s="10">
        <v>93.77</v>
      </c>
      <c r="G1379" s="12">
        <v>45462</v>
      </c>
      <c r="H1379" s="10">
        <v>37.72</v>
      </c>
      <c r="I1379" s="12">
        <v>45462</v>
      </c>
      <c r="J1379" s="10">
        <v>32.770000000000003</v>
      </c>
      <c r="K1379" s="12">
        <v>45462</v>
      </c>
      <c r="L1379" s="10">
        <v>19.72</v>
      </c>
      <c r="M1379" s="12">
        <v>45462</v>
      </c>
      <c r="N1379" s="10">
        <v>20</v>
      </c>
      <c r="O1379" s="12">
        <v>45462</v>
      </c>
      <c r="P1379" s="10">
        <v>16.46</v>
      </c>
      <c r="Q1379" s="12">
        <v>45462</v>
      </c>
      <c r="R1379" s="10">
        <v>26.33</v>
      </c>
      <c r="S1379" s="12">
        <v>45462</v>
      </c>
      <c r="T1379" s="10">
        <v>10.46</v>
      </c>
      <c r="U1379" s="109">
        <v>45464</v>
      </c>
      <c r="V1379" s="10">
        <v>13.11</v>
      </c>
      <c r="Y1379" s="3"/>
    </row>
    <row r="1380" spans="1:25">
      <c r="A1380" s="12">
        <v>45463</v>
      </c>
      <c r="B1380" s="10">
        <v>27.94</v>
      </c>
      <c r="C1380" s="12">
        <v>45463</v>
      </c>
      <c r="D1380" s="10">
        <v>32.560099999999998</v>
      </c>
      <c r="E1380" s="12">
        <v>45463</v>
      </c>
      <c r="F1380" s="10">
        <v>93.21</v>
      </c>
      <c r="G1380" s="12">
        <v>45463</v>
      </c>
      <c r="H1380" s="10">
        <v>37.729999999999997</v>
      </c>
      <c r="I1380" s="12">
        <v>45463</v>
      </c>
      <c r="J1380" s="10">
        <v>32.549999999999997</v>
      </c>
      <c r="K1380" s="12">
        <v>45463</v>
      </c>
      <c r="L1380" s="10">
        <v>19.7</v>
      </c>
      <c r="M1380" s="12">
        <v>45463</v>
      </c>
      <c r="N1380" s="10">
        <v>19.95</v>
      </c>
      <c r="O1380" s="12">
        <v>45463</v>
      </c>
      <c r="P1380" s="10">
        <v>16.37</v>
      </c>
      <c r="Q1380" s="12">
        <v>45463</v>
      </c>
      <c r="R1380" s="10">
        <v>26.32</v>
      </c>
      <c r="S1380" s="12">
        <v>45463</v>
      </c>
      <c r="T1380" s="10">
        <v>10.43</v>
      </c>
      <c r="U1380" s="109">
        <v>45467</v>
      </c>
      <c r="V1380" s="10">
        <v>13.02</v>
      </c>
      <c r="Y1380" s="3"/>
    </row>
    <row r="1381" spans="1:25">
      <c r="A1381" s="12">
        <v>45464</v>
      </c>
      <c r="B1381" s="10">
        <v>27.93</v>
      </c>
      <c r="C1381" s="12">
        <v>45464</v>
      </c>
      <c r="D1381" s="10">
        <v>32.554600000000001</v>
      </c>
      <c r="E1381" s="12">
        <v>45464</v>
      </c>
      <c r="F1381" s="10">
        <v>93.14</v>
      </c>
      <c r="G1381" s="12">
        <v>45464</v>
      </c>
      <c r="H1381" s="10">
        <v>37.49</v>
      </c>
      <c r="I1381" s="12">
        <v>45464</v>
      </c>
      <c r="J1381" s="10">
        <v>32.450000000000003</v>
      </c>
      <c r="K1381" s="12">
        <v>45464</v>
      </c>
      <c r="L1381" s="10">
        <v>19.64</v>
      </c>
      <c r="M1381" s="12">
        <v>45464</v>
      </c>
      <c r="N1381" s="10">
        <v>19.98</v>
      </c>
      <c r="O1381" s="12">
        <v>45464</v>
      </c>
      <c r="P1381" s="10">
        <v>16.399999999999999</v>
      </c>
      <c r="Q1381" s="12">
        <v>45464</v>
      </c>
      <c r="R1381" s="10">
        <v>26.31</v>
      </c>
      <c r="S1381" s="12">
        <v>45464</v>
      </c>
      <c r="T1381" s="10">
        <v>10.42</v>
      </c>
      <c r="U1381" s="109">
        <v>45468</v>
      </c>
      <c r="V1381" s="10">
        <v>13.06</v>
      </c>
      <c r="Y1381" s="3"/>
    </row>
    <row r="1382" spans="1:25">
      <c r="A1382" s="12">
        <v>45467</v>
      </c>
      <c r="B1382" s="10">
        <v>27.94</v>
      </c>
      <c r="C1382" s="12">
        <v>45467</v>
      </c>
      <c r="D1382" s="10">
        <v>33.000100000000003</v>
      </c>
      <c r="E1382" s="12">
        <v>45467</v>
      </c>
      <c r="F1382" s="10">
        <v>92.63</v>
      </c>
      <c r="G1382" s="12">
        <v>45467</v>
      </c>
      <c r="H1382" s="10">
        <v>37.65</v>
      </c>
      <c r="I1382" s="12">
        <v>45467</v>
      </c>
      <c r="J1382" s="10">
        <v>32.35</v>
      </c>
      <c r="K1382" s="12">
        <v>45467</v>
      </c>
      <c r="L1382" s="10">
        <v>19.7</v>
      </c>
      <c r="M1382" s="12">
        <v>45467</v>
      </c>
      <c r="N1382" s="10">
        <v>19.989999999999998</v>
      </c>
      <c r="O1382" s="12">
        <v>45467</v>
      </c>
      <c r="P1382" s="10">
        <v>16.41</v>
      </c>
      <c r="Q1382" s="12">
        <v>45467</v>
      </c>
      <c r="R1382" s="10">
        <v>26.31</v>
      </c>
      <c r="S1382" s="12">
        <v>45467</v>
      </c>
      <c r="T1382" s="10">
        <v>10.42</v>
      </c>
      <c r="U1382" s="109">
        <v>45469</v>
      </c>
      <c r="V1382" s="10">
        <v>13.12</v>
      </c>
      <c r="Y1382" s="3"/>
    </row>
    <row r="1383" spans="1:25">
      <c r="A1383" s="12">
        <v>45468</v>
      </c>
      <c r="B1383" s="10">
        <v>27.82</v>
      </c>
      <c r="C1383" s="12">
        <v>45468</v>
      </c>
      <c r="D1383" s="10">
        <v>32.92</v>
      </c>
      <c r="E1383" s="12">
        <v>45468</v>
      </c>
      <c r="F1383" s="10">
        <v>92.54</v>
      </c>
      <c r="G1383" s="12">
        <v>45468</v>
      </c>
      <c r="H1383" s="10">
        <v>37.14</v>
      </c>
      <c r="I1383" s="12">
        <v>45468</v>
      </c>
      <c r="J1383" s="10">
        <v>32.090000000000003</v>
      </c>
      <c r="K1383" s="12">
        <v>45468</v>
      </c>
      <c r="L1383" s="10">
        <v>19.61</v>
      </c>
      <c r="M1383" s="12">
        <v>45468</v>
      </c>
      <c r="N1383" s="10">
        <v>19.93</v>
      </c>
      <c r="O1383" s="12">
        <v>45468</v>
      </c>
      <c r="P1383" s="10">
        <v>16.39</v>
      </c>
      <c r="Q1383" s="12">
        <v>45468</v>
      </c>
      <c r="R1383" s="10">
        <v>26.22</v>
      </c>
      <c r="S1383" s="12">
        <v>45468</v>
      </c>
      <c r="T1383" s="10">
        <v>10.41</v>
      </c>
      <c r="U1383" s="109">
        <v>45470</v>
      </c>
      <c r="V1383" s="10">
        <v>13.08</v>
      </c>
      <c r="Y1383" s="3"/>
    </row>
    <row r="1384" spans="1:25">
      <c r="A1384" s="12">
        <v>45469</v>
      </c>
      <c r="B1384" s="10">
        <v>27.62</v>
      </c>
      <c r="C1384" s="12">
        <v>45469</v>
      </c>
      <c r="D1384" s="10">
        <v>32.92</v>
      </c>
      <c r="E1384" s="12">
        <v>45469</v>
      </c>
      <c r="F1384" s="10">
        <v>92.96</v>
      </c>
      <c r="G1384" s="12">
        <v>45469</v>
      </c>
      <c r="H1384" s="10">
        <v>36.950000000000003</v>
      </c>
      <c r="I1384" s="12">
        <v>45469</v>
      </c>
      <c r="J1384" s="10">
        <v>32.15</v>
      </c>
      <c r="K1384" s="12">
        <v>45469</v>
      </c>
      <c r="L1384" s="10">
        <v>19.489999999999998</v>
      </c>
      <c r="M1384" s="12">
        <v>45469</v>
      </c>
      <c r="N1384" s="10">
        <v>19.809999999999999</v>
      </c>
      <c r="O1384" s="12">
        <v>45469</v>
      </c>
      <c r="P1384" s="10">
        <v>16.32</v>
      </c>
      <c r="Q1384" s="12">
        <v>45469</v>
      </c>
      <c r="R1384" s="10">
        <v>26.16</v>
      </c>
      <c r="S1384" s="12">
        <v>45469</v>
      </c>
      <c r="T1384" s="10">
        <v>10.33</v>
      </c>
      <c r="U1384" s="109">
        <v>45471</v>
      </c>
      <c r="V1384" s="10">
        <v>13.07</v>
      </c>
      <c r="Y1384" s="3"/>
    </row>
    <row r="1385" spans="1:25">
      <c r="A1385" s="12">
        <v>45470</v>
      </c>
      <c r="B1385" s="10">
        <v>27.62</v>
      </c>
      <c r="C1385" s="12">
        <v>45470</v>
      </c>
      <c r="D1385" s="10">
        <v>33.119999999999997</v>
      </c>
      <c r="E1385" s="12">
        <v>45470</v>
      </c>
      <c r="F1385" s="10">
        <v>93.01</v>
      </c>
      <c r="G1385" s="12">
        <v>45470</v>
      </c>
      <c r="H1385" s="10">
        <v>37.01</v>
      </c>
      <c r="I1385" s="12">
        <v>45470</v>
      </c>
      <c r="J1385" s="10">
        <v>32.14</v>
      </c>
      <c r="K1385" s="12">
        <v>45470</v>
      </c>
      <c r="L1385" s="10">
        <v>19.489999999999998</v>
      </c>
      <c r="M1385" s="12">
        <v>45470</v>
      </c>
      <c r="N1385" s="10">
        <v>19.850000000000001</v>
      </c>
      <c r="O1385" s="12">
        <v>45470</v>
      </c>
      <c r="P1385" s="10">
        <v>16.32</v>
      </c>
      <c r="Q1385" s="12">
        <v>45470</v>
      </c>
      <c r="R1385" s="10">
        <v>26.18</v>
      </c>
      <c r="S1385" s="12">
        <v>45470</v>
      </c>
      <c r="T1385" s="10">
        <v>10.33</v>
      </c>
      <c r="U1385" s="109">
        <v>45475</v>
      </c>
      <c r="V1385" s="10">
        <v>13.09</v>
      </c>
      <c r="Y1385" s="3"/>
    </row>
    <row r="1386" spans="1:25">
      <c r="A1386" s="12">
        <v>45471</v>
      </c>
      <c r="B1386" s="10">
        <v>27.64</v>
      </c>
      <c r="C1386" s="12">
        <v>45471</v>
      </c>
      <c r="D1386" s="10">
        <v>33.04</v>
      </c>
      <c r="E1386" s="12">
        <v>45471</v>
      </c>
      <c r="F1386" s="10">
        <v>92.56</v>
      </c>
      <c r="G1386" s="12">
        <v>45471</v>
      </c>
      <c r="H1386" s="10">
        <v>36.910499999999999</v>
      </c>
      <c r="I1386" s="12">
        <v>45471</v>
      </c>
      <c r="J1386" s="10">
        <v>32.195</v>
      </c>
      <c r="K1386" s="12">
        <v>45471</v>
      </c>
      <c r="L1386" s="10">
        <v>19.45</v>
      </c>
      <c r="M1386" s="12">
        <v>45471</v>
      </c>
      <c r="N1386" s="10">
        <v>19.72</v>
      </c>
      <c r="O1386" s="12">
        <v>45471</v>
      </c>
      <c r="P1386" s="10">
        <v>16.32</v>
      </c>
      <c r="Q1386" s="12">
        <v>45471</v>
      </c>
      <c r="R1386" s="10">
        <v>26.2</v>
      </c>
      <c r="S1386" s="12">
        <v>45471</v>
      </c>
      <c r="T1386" s="10">
        <v>10.3</v>
      </c>
      <c r="U1386" s="109">
        <v>45476</v>
      </c>
      <c r="V1386" s="10">
        <v>13.19</v>
      </c>
      <c r="Y1386" s="3"/>
    </row>
    <row r="1387" spans="1:25">
      <c r="A1387" s="12">
        <v>45475</v>
      </c>
      <c r="B1387" s="10">
        <v>27.41</v>
      </c>
      <c r="C1387" s="12">
        <v>45475</v>
      </c>
      <c r="D1387" s="10">
        <v>33.14</v>
      </c>
      <c r="E1387" s="12">
        <v>45475</v>
      </c>
      <c r="F1387" s="10">
        <v>93.31</v>
      </c>
      <c r="G1387" s="12">
        <v>45475</v>
      </c>
      <c r="H1387" s="10">
        <v>37.119999999999997</v>
      </c>
      <c r="I1387" s="12">
        <v>45475</v>
      </c>
      <c r="J1387" s="10">
        <v>32.340000000000003</v>
      </c>
      <c r="K1387" s="12">
        <v>45475</v>
      </c>
      <c r="L1387" s="10">
        <v>19.38</v>
      </c>
      <c r="M1387" s="12">
        <v>45475</v>
      </c>
      <c r="N1387" s="10">
        <v>19.73</v>
      </c>
      <c r="O1387" s="12">
        <v>45475</v>
      </c>
      <c r="P1387" s="10">
        <v>16.329999999999998</v>
      </c>
      <c r="Q1387" s="12">
        <v>45475</v>
      </c>
      <c r="R1387" s="10">
        <v>26.14</v>
      </c>
      <c r="S1387" s="12">
        <v>45475</v>
      </c>
      <c r="T1387" s="10">
        <v>10.220000000000001</v>
      </c>
      <c r="U1387" s="109">
        <v>45477</v>
      </c>
      <c r="V1387" s="10">
        <v>13.29</v>
      </c>
      <c r="Y1387" s="3"/>
    </row>
    <row r="1388" spans="1:25">
      <c r="A1388" s="12">
        <v>45476</v>
      </c>
      <c r="B1388" s="10">
        <v>27.47</v>
      </c>
      <c r="C1388" s="12">
        <v>45476</v>
      </c>
      <c r="D1388" s="10">
        <v>33.6</v>
      </c>
      <c r="E1388" s="12">
        <v>45476</v>
      </c>
      <c r="F1388" s="10">
        <v>93.46</v>
      </c>
      <c r="G1388" s="12">
        <v>45476</v>
      </c>
      <c r="H1388" s="10">
        <v>37.44</v>
      </c>
      <c r="I1388" s="12">
        <v>45476</v>
      </c>
      <c r="J1388" s="10">
        <v>32.6</v>
      </c>
      <c r="K1388" s="12">
        <v>45476</v>
      </c>
      <c r="L1388" s="10">
        <v>19.399999999999999</v>
      </c>
      <c r="M1388" s="12">
        <v>45476</v>
      </c>
      <c r="N1388" s="10">
        <v>19.774999999999999</v>
      </c>
      <c r="O1388" s="12">
        <v>45476</v>
      </c>
      <c r="P1388" s="10">
        <v>16.41</v>
      </c>
      <c r="Q1388" s="12">
        <v>45476</v>
      </c>
      <c r="R1388" s="10">
        <v>26.17</v>
      </c>
      <c r="S1388" s="12">
        <v>45476</v>
      </c>
      <c r="T1388" s="10">
        <v>10.26</v>
      </c>
      <c r="U1388" s="109">
        <v>45478</v>
      </c>
      <c r="V1388" s="10">
        <v>13.38</v>
      </c>
      <c r="Y1388" s="3"/>
    </row>
    <row r="1389" spans="1:25">
      <c r="A1389" s="12">
        <v>45477</v>
      </c>
      <c r="B1389" s="10">
        <v>27.43</v>
      </c>
      <c r="C1389" s="12">
        <v>45477</v>
      </c>
      <c r="D1389" s="10">
        <v>33.606499999999997</v>
      </c>
      <c r="E1389" s="12">
        <v>45477</v>
      </c>
      <c r="F1389" s="10">
        <v>93.78</v>
      </c>
      <c r="G1389" s="12">
        <v>45477</v>
      </c>
      <c r="H1389" s="10">
        <v>37.65</v>
      </c>
      <c r="I1389" s="12">
        <v>45477</v>
      </c>
      <c r="J1389" s="10">
        <v>32.74</v>
      </c>
      <c r="K1389" s="12">
        <v>45477</v>
      </c>
      <c r="L1389" s="10">
        <v>19.38</v>
      </c>
      <c r="M1389" s="12">
        <v>45477</v>
      </c>
      <c r="N1389" s="10">
        <v>19.84</v>
      </c>
      <c r="O1389" s="12">
        <v>45477</v>
      </c>
      <c r="P1389" s="10">
        <v>16.41</v>
      </c>
      <c r="Q1389" s="12">
        <v>45477</v>
      </c>
      <c r="R1389" s="10">
        <v>26.16</v>
      </c>
      <c r="S1389" s="12">
        <v>45477</v>
      </c>
      <c r="T1389" s="10">
        <v>10.23</v>
      </c>
      <c r="U1389" s="109">
        <v>45481</v>
      </c>
      <c r="V1389" s="10">
        <v>13.38</v>
      </c>
      <c r="Y1389" s="3"/>
    </row>
    <row r="1390" spans="1:25">
      <c r="A1390" s="12">
        <v>45478</v>
      </c>
      <c r="B1390" s="10">
        <v>27.63</v>
      </c>
      <c r="C1390" s="12">
        <v>45478</v>
      </c>
      <c r="D1390" s="10">
        <v>33.35</v>
      </c>
      <c r="E1390" s="12">
        <v>45478</v>
      </c>
      <c r="F1390" s="10">
        <v>94.02</v>
      </c>
      <c r="G1390" s="12">
        <v>45478</v>
      </c>
      <c r="H1390" s="10">
        <v>37.69</v>
      </c>
      <c r="I1390" s="12">
        <v>45478</v>
      </c>
      <c r="J1390" s="10">
        <v>32.86</v>
      </c>
      <c r="K1390" s="12">
        <v>45478</v>
      </c>
      <c r="L1390" s="10">
        <v>19.52</v>
      </c>
      <c r="M1390" s="12">
        <v>45478</v>
      </c>
      <c r="N1390" s="10">
        <v>19.96</v>
      </c>
      <c r="O1390" s="12">
        <v>45478</v>
      </c>
      <c r="P1390" s="10">
        <v>16.38</v>
      </c>
      <c r="Q1390" s="12">
        <v>45478</v>
      </c>
      <c r="R1390" s="10">
        <v>26.25</v>
      </c>
      <c r="S1390" s="12">
        <v>45478</v>
      </c>
      <c r="T1390" s="10">
        <v>10.3</v>
      </c>
      <c r="U1390" s="109">
        <v>45482</v>
      </c>
      <c r="V1390" s="10">
        <v>13.46</v>
      </c>
      <c r="Y1390" s="3"/>
    </row>
    <row r="1391" spans="1:25">
      <c r="A1391" s="12">
        <v>45481</v>
      </c>
      <c r="B1391" s="10">
        <v>27.68</v>
      </c>
      <c r="C1391" s="12">
        <v>45481</v>
      </c>
      <c r="D1391" s="10">
        <v>33.4</v>
      </c>
      <c r="E1391" s="12">
        <v>45481</v>
      </c>
      <c r="F1391" s="10">
        <v>94.18</v>
      </c>
      <c r="G1391" s="12">
        <v>45481</v>
      </c>
      <c r="H1391" s="10">
        <v>37.549999999999997</v>
      </c>
      <c r="I1391" s="12">
        <v>45481</v>
      </c>
      <c r="J1391" s="10">
        <v>32.86</v>
      </c>
      <c r="K1391" s="12">
        <v>45481</v>
      </c>
      <c r="L1391" s="10">
        <v>19.57</v>
      </c>
      <c r="M1391" s="12">
        <v>45481</v>
      </c>
      <c r="N1391" s="10">
        <v>19.97</v>
      </c>
      <c r="O1391" s="12">
        <v>45481</v>
      </c>
      <c r="P1391" s="10">
        <v>16.45</v>
      </c>
      <c r="Q1391" s="12">
        <v>45481</v>
      </c>
      <c r="R1391" s="10">
        <v>26.25</v>
      </c>
      <c r="S1391" s="12">
        <v>45481</v>
      </c>
      <c r="T1391" s="10">
        <v>10.33</v>
      </c>
      <c r="U1391" s="109">
        <v>45483</v>
      </c>
      <c r="V1391" s="10">
        <v>13.53</v>
      </c>
      <c r="Y1391" s="3"/>
    </row>
    <row r="1392" spans="1:25">
      <c r="A1392" s="12">
        <v>45482</v>
      </c>
      <c r="B1392" s="10">
        <v>27.64</v>
      </c>
      <c r="C1392" s="12">
        <v>45482</v>
      </c>
      <c r="D1392" s="10">
        <v>33.299999999999997</v>
      </c>
      <c r="E1392" s="12">
        <v>45482</v>
      </c>
      <c r="F1392" s="10">
        <v>94.23</v>
      </c>
      <c r="G1392" s="12">
        <v>45482</v>
      </c>
      <c r="H1392" s="10">
        <v>37.380000000000003</v>
      </c>
      <c r="I1392" s="12">
        <v>45482</v>
      </c>
      <c r="J1392" s="10">
        <v>33.005000000000003</v>
      </c>
      <c r="K1392" s="12">
        <v>45482</v>
      </c>
      <c r="L1392" s="10">
        <v>19.54</v>
      </c>
      <c r="M1392" s="12">
        <v>45482</v>
      </c>
      <c r="N1392" s="10">
        <v>19.93</v>
      </c>
      <c r="O1392" s="12">
        <v>45482</v>
      </c>
      <c r="P1392" s="10">
        <v>16.43</v>
      </c>
      <c r="Q1392" s="12">
        <v>45482</v>
      </c>
      <c r="R1392" s="10">
        <v>26.24</v>
      </c>
      <c r="S1392" s="12">
        <v>45482</v>
      </c>
      <c r="T1392" s="10">
        <v>10.32</v>
      </c>
      <c r="U1392" s="109">
        <v>45484</v>
      </c>
      <c r="V1392" s="10">
        <v>13.57</v>
      </c>
      <c r="Y1392" s="3"/>
    </row>
    <row r="1393" spans="1:25">
      <c r="A1393" s="12">
        <v>45483</v>
      </c>
      <c r="B1393" s="10">
        <v>27.66</v>
      </c>
      <c r="C1393" s="12">
        <v>45483</v>
      </c>
      <c r="D1393" s="10">
        <v>33.81</v>
      </c>
      <c r="E1393" s="12">
        <v>45483</v>
      </c>
      <c r="F1393" s="10">
        <v>95.09</v>
      </c>
      <c r="G1393" s="12">
        <v>45483</v>
      </c>
      <c r="H1393" s="10">
        <v>37.825000000000003</v>
      </c>
      <c r="I1393" s="12">
        <v>45483</v>
      </c>
      <c r="J1393" s="10">
        <v>33.14</v>
      </c>
      <c r="K1393" s="12">
        <v>45483</v>
      </c>
      <c r="L1393" s="10">
        <v>19.57</v>
      </c>
      <c r="M1393" s="12">
        <v>45483</v>
      </c>
      <c r="N1393" s="10">
        <v>19.97</v>
      </c>
      <c r="O1393" s="12">
        <v>45483</v>
      </c>
      <c r="P1393" s="10">
        <v>16.43</v>
      </c>
      <c r="Q1393" s="12">
        <v>45483</v>
      </c>
      <c r="R1393" s="10">
        <v>26.27</v>
      </c>
      <c r="S1393" s="12">
        <v>45483</v>
      </c>
      <c r="T1393" s="10">
        <v>10.33</v>
      </c>
      <c r="U1393" s="109">
        <v>45485</v>
      </c>
      <c r="V1393" s="10">
        <v>13.58</v>
      </c>
      <c r="Y1393" s="3"/>
    </row>
    <row r="1394" spans="1:25">
      <c r="A1394" s="12">
        <v>45484</v>
      </c>
      <c r="B1394" s="10">
        <v>27.74</v>
      </c>
      <c r="C1394" s="12">
        <v>45484</v>
      </c>
      <c r="D1394" s="10">
        <v>34.049999999999997</v>
      </c>
      <c r="E1394" s="12">
        <v>45484</v>
      </c>
      <c r="F1394" s="10">
        <v>94.39</v>
      </c>
      <c r="G1394" s="12">
        <v>45484</v>
      </c>
      <c r="H1394" s="10">
        <v>38.04</v>
      </c>
      <c r="I1394" s="12">
        <v>45484</v>
      </c>
      <c r="J1394" s="10">
        <v>33.369999999999997</v>
      </c>
      <c r="K1394" s="12">
        <v>45484</v>
      </c>
      <c r="L1394" s="10">
        <v>19.62</v>
      </c>
      <c r="M1394" s="12">
        <v>45484</v>
      </c>
      <c r="N1394" s="10">
        <v>20.09</v>
      </c>
      <c r="O1394" s="12">
        <v>45484</v>
      </c>
      <c r="P1394" s="10">
        <v>16.510000000000002</v>
      </c>
      <c r="Q1394" s="12">
        <v>45484</v>
      </c>
      <c r="R1394" s="10">
        <v>26.32</v>
      </c>
      <c r="S1394" s="12">
        <v>45484</v>
      </c>
      <c r="T1394" s="10">
        <v>10.36</v>
      </c>
      <c r="U1394" s="109">
        <v>45488</v>
      </c>
      <c r="V1394" s="10">
        <v>13.54</v>
      </c>
      <c r="Y1394" s="3"/>
    </row>
    <row r="1395" spans="1:25">
      <c r="A1395" s="12">
        <v>45485</v>
      </c>
      <c r="B1395" s="10">
        <v>27.79</v>
      </c>
      <c r="C1395" s="12">
        <v>45485</v>
      </c>
      <c r="D1395" s="10">
        <v>34.25</v>
      </c>
      <c r="E1395" s="12">
        <v>45485</v>
      </c>
      <c r="F1395" s="10">
        <v>94.79</v>
      </c>
      <c r="G1395" s="12">
        <v>45485</v>
      </c>
      <c r="H1395" s="10">
        <v>38.43</v>
      </c>
      <c r="I1395" s="12">
        <v>45485</v>
      </c>
      <c r="J1395" s="10">
        <v>33.520000000000003</v>
      </c>
      <c r="K1395" s="12">
        <v>45485</v>
      </c>
      <c r="L1395" s="10">
        <v>19.62</v>
      </c>
      <c r="M1395" s="12">
        <v>45485</v>
      </c>
      <c r="N1395" s="10">
        <v>20.149999999999999</v>
      </c>
      <c r="O1395" s="12">
        <v>45485</v>
      </c>
      <c r="P1395" s="10">
        <v>16.57</v>
      </c>
      <c r="Q1395" s="12">
        <v>45485</v>
      </c>
      <c r="R1395" s="10">
        <v>26.35</v>
      </c>
      <c r="S1395" s="12">
        <v>45485</v>
      </c>
      <c r="T1395" s="10">
        <v>10.39</v>
      </c>
      <c r="U1395" s="109">
        <v>45489</v>
      </c>
      <c r="V1395" s="10">
        <v>13.58</v>
      </c>
      <c r="Y1395" s="3"/>
    </row>
    <row r="1396" spans="1:25">
      <c r="A1396" s="12">
        <v>45488</v>
      </c>
      <c r="B1396" s="10">
        <v>27.79</v>
      </c>
      <c r="C1396" s="12">
        <v>45488</v>
      </c>
      <c r="D1396" s="10">
        <v>34.380000000000003</v>
      </c>
      <c r="E1396" s="12">
        <v>45488</v>
      </c>
      <c r="F1396" s="10">
        <v>95.44</v>
      </c>
      <c r="G1396" s="12">
        <v>45488</v>
      </c>
      <c r="H1396" s="10">
        <v>38.24</v>
      </c>
      <c r="I1396" s="12">
        <v>45488</v>
      </c>
      <c r="J1396" s="10">
        <v>33.270000000000003</v>
      </c>
      <c r="K1396" s="12">
        <v>45488</v>
      </c>
      <c r="L1396" s="10">
        <v>19.649999999999999</v>
      </c>
      <c r="M1396" s="12">
        <v>45488</v>
      </c>
      <c r="N1396" s="10">
        <v>20.05</v>
      </c>
      <c r="O1396" s="12">
        <v>45488</v>
      </c>
      <c r="P1396" s="10">
        <v>16.559999999999999</v>
      </c>
      <c r="Q1396" s="12">
        <v>45488</v>
      </c>
      <c r="R1396" s="10">
        <v>26.36</v>
      </c>
      <c r="S1396" s="12">
        <v>45488</v>
      </c>
      <c r="T1396" s="10">
        <v>10.38</v>
      </c>
      <c r="U1396" s="109">
        <v>45490</v>
      </c>
      <c r="V1396" s="10">
        <v>13.35</v>
      </c>
      <c r="Y1396" s="3"/>
    </row>
    <row r="1397" spans="1:25">
      <c r="A1397" s="12">
        <v>45489</v>
      </c>
      <c r="B1397" s="10">
        <v>27.9</v>
      </c>
      <c r="C1397" s="12">
        <v>45489</v>
      </c>
      <c r="D1397" s="10">
        <v>34.72</v>
      </c>
      <c r="E1397" s="12">
        <v>45489</v>
      </c>
      <c r="F1397" s="10">
        <v>96.03</v>
      </c>
      <c r="G1397" s="12">
        <v>45489</v>
      </c>
      <c r="H1397" s="10">
        <v>38.380000000000003</v>
      </c>
      <c r="I1397" s="12">
        <v>45489</v>
      </c>
      <c r="J1397" s="10">
        <v>33.43</v>
      </c>
      <c r="K1397" s="12">
        <v>45489</v>
      </c>
      <c r="L1397" s="10">
        <v>19.71</v>
      </c>
      <c r="M1397" s="12">
        <v>45489</v>
      </c>
      <c r="N1397" s="10">
        <v>20.16</v>
      </c>
      <c r="O1397" s="12">
        <v>45489</v>
      </c>
      <c r="P1397" s="10">
        <v>16.62</v>
      </c>
      <c r="Q1397" s="12">
        <v>45489</v>
      </c>
      <c r="R1397" s="10">
        <v>26.39</v>
      </c>
      <c r="S1397" s="12">
        <v>45489</v>
      </c>
      <c r="T1397" s="10">
        <v>10.42</v>
      </c>
      <c r="U1397" s="109">
        <v>45491</v>
      </c>
      <c r="V1397" s="10">
        <v>13.29</v>
      </c>
      <c r="Y1397" s="3"/>
    </row>
    <row r="1398" spans="1:25">
      <c r="A1398" s="12">
        <v>45490</v>
      </c>
      <c r="B1398" s="10">
        <v>27.9</v>
      </c>
      <c r="C1398" s="12">
        <v>45490</v>
      </c>
      <c r="D1398" s="10">
        <v>34.56</v>
      </c>
      <c r="E1398" s="12">
        <v>45490</v>
      </c>
      <c r="F1398" s="10">
        <v>94.83</v>
      </c>
      <c r="G1398" s="12">
        <v>45490</v>
      </c>
      <c r="H1398" s="10">
        <v>38.26</v>
      </c>
      <c r="I1398" s="12">
        <v>45490</v>
      </c>
      <c r="J1398" s="10">
        <v>32.92</v>
      </c>
      <c r="K1398" s="12">
        <v>45490</v>
      </c>
      <c r="L1398" s="10">
        <v>19.72</v>
      </c>
      <c r="M1398" s="12">
        <v>45490</v>
      </c>
      <c r="N1398" s="10">
        <v>20.170000000000002</v>
      </c>
      <c r="O1398" s="12">
        <v>45490</v>
      </c>
      <c r="P1398" s="10">
        <v>16.61</v>
      </c>
      <c r="Q1398" s="12">
        <v>45490</v>
      </c>
      <c r="R1398" s="10">
        <v>26.39</v>
      </c>
      <c r="S1398" s="12">
        <v>45490</v>
      </c>
      <c r="T1398" s="10">
        <v>10.43</v>
      </c>
      <c r="U1398" s="109">
        <v>45492</v>
      </c>
      <c r="V1398" s="10">
        <v>13.13</v>
      </c>
      <c r="Y1398" s="3"/>
    </row>
    <row r="1399" spans="1:25">
      <c r="A1399" s="12">
        <v>45491</v>
      </c>
      <c r="B1399" s="10">
        <v>27.86</v>
      </c>
      <c r="C1399" s="12">
        <v>45491</v>
      </c>
      <c r="D1399" s="10">
        <v>34.3919</v>
      </c>
      <c r="E1399" s="12">
        <v>45491</v>
      </c>
      <c r="F1399" s="10">
        <v>94.25</v>
      </c>
      <c r="G1399" s="12">
        <v>45491</v>
      </c>
      <c r="H1399" s="10">
        <v>37.99</v>
      </c>
      <c r="I1399" s="12">
        <v>45491</v>
      </c>
      <c r="J1399" s="10">
        <v>32.68</v>
      </c>
      <c r="K1399" s="12">
        <v>45491</v>
      </c>
      <c r="L1399" s="10">
        <v>19.68</v>
      </c>
      <c r="M1399" s="12">
        <v>45491</v>
      </c>
      <c r="N1399" s="10">
        <v>20.09</v>
      </c>
      <c r="O1399" s="12">
        <v>45491</v>
      </c>
      <c r="P1399" s="10">
        <v>16.54</v>
      </c>
      <c r="Q1399" s="12">
        <v>45491</v>
      </c>
      <c r="R1399" s="10">
        <v>26.37</v>
      </c>
      <c r="S1399" s="12">
        <v>45491</v>
      </c>
      <c r="T1399" s="10">
        <v>10.41</v>
      </c>
      <c r="U1399" s="109">
        <v>45495</v>
      </c>
      <c r="V1399" s="10">
        <v>13.22</v>
      </c>
      <c r="Y1399" s="3"/>
    </row>
    <row r="1400" spans="1:25">
      <c r="A1400" s="12">
        <v>45492</v>
      </c>
      <c r="B1400" s="10">
        <v>27.83</v>
      </c>
      <c r="C1400" s="12">
        <v>45492</v>
      </c>
      <c r="D1400" s="10">
        <v>34.35</v>
      </c>
      <c r="E1400" s="12">
        <v>45492</v>
      </c>
      <c r="F1400" s="10">
        <v>93.72</v>
      </c>
      <c r="G1400" s="12">
        <v>45492</v>
      </c>
      <c r="H1400" s="10">
        <v>37.79</v>
      </c>
      <c r="I1400" s="12">
        <v>45492</v>
      </c>
      <c r="J1400" s="10">
        <v>32.44</v>
      </c>
      <c r="K1400" s="12">
        <v>45492</v>
      </c>
      <c r="L1400" s="10">
        <v>19.64</v>
      </c>
      <c r="M1400" s="12">
        <v>45492</v>
      </c>
      <c r="N1400" s="10">
        <v>20.010000000000002</v>
      </c>
      <c r="O1400" s="12">
        <v>45492</v>
      </c>
      <c r="P1400" s="10">
        <v>16.55</v>
      </c>
      <c r="Q1400" s="12">
        <v>45492</v>
      </c>
      <c r="R1400" s="10">
        <v>26.37</v>
      </c>
      <c r="S1400" s="12">
        <v>45492</v>
      </c>
      <c r="T1400" s="10">
        <v>10.39</v>
      </c>
      <c r="U1400" s="109">
        <v>45496</v>
      </c>
      <c r="V1400" s="10">
        <v>13.2</v>
      </c>
      <c r="Y1400" s="3"/>
    </row>
    <row r="1401" spans="1:25">
      <c r="A1401" s="12">
        <v>45495</v>
      </c>
      <c r="B1401" s="10">
        <v>27.77</v>
      </c>
      <c r="C1401" s="12">
        <v>45495</v>
      </c>
      <c r="D1401" s="10">
        <v>34.609000000000002</v>
      </c>
      <c r="E1401" s="12">
        <v>45495</v>
      </c>
      <c r="F1401" s="10">
        <v>94.84</v>
      </c>
      <c r="G1401" s="12">
        <v>45495</v>
      </c>
      <c r="H1401" s="10">
        <v>38.26</v>
      </c>
      <c r="I1401" s="12">
        <v>45495</v>
      </c>
      <c r="J1401" s="10">
        <v>32.75</v>
      </c>
      <c r="K1401" s="12">
        <v>45495</v>
      </c>
      <c r="L1401" s="10">
        <v>19.649999999999999</v>
      </c>
      <c r="M1401" s="12">
        <v>45495</v>
      </c>
      <c r="N1401" s="10">
        <v>20</v>
      </c>
      <c r="O1401" s="12">
        <v>45495</v>
      </c>
      <c r="P1401" s="10">
        <v>16.600000000000001</v>
      </c>
      <c r="Q1401" s="12">
        <v>45495</v>
      </c>
      <c r="R1401" s="10">
        <v>26.37</v>
      </c>
      <c r="S1401" s="12">
        <v>45495</v>
      </c>
      <c r="T1401" s="10">
        <v>10.38</v>
      </c>
      <c r="U1401" s="109">
        <v>45497</v>
      </c>
      <c r="V1401" s="10">
        <v>13.02</v>
      </c>
      <c r="Y1401" s="3"/>
    </row>
    <row r="1402" spans="1:25">
      <c r="A1402" s="12">
        <v>45496</v>
      </c>
      <c r="B1402" s="10">
        <v>27.82</v>
      </c>
      <c r="C1402" s="12">
        <v>45496</v>
      </c>
      <c r="D1402" s="10">
        <v>34.49</v>
      </c>
      <c r="E1402" s="12">
        <v>45496</v>
      </c>
      <c r="F1402" s="10">
        <v>94.89</v>
      </c>
      <c r="G1402" s="12">
        <v>45496</v>
      </c>
      <c r="H1402" s="10">
        <v>38.1</v>
      </c>
      <c r="I1402" s="12">
        <v>45496</v>
      </c>
      <c r="J1402" s="10">
        <v>32.520000000000003</v>
      </c>
      <c r="K1402" s="12">
        <v>45496</v>
      </c>
      <c r="L1402" s="10">
        <v>19.690000000000001</v>
      </c>
      <c r="M1402" s="12">
        <v>45496</v>
      </c>
      <c r="N1402" s="10">
        <v>19.98</v>
      </c>
      <c r="O1402" s="12">
        <v>45496</v>
      </c>
      <c r="P1402" s="10">
        <v>16.64</v>
      </c>
      <c r="Q1402" s="12">
        <v>45496</v>
      </c>
      <c r="R1402" s="10">
        <v>26.4</v>
      </c>
      <c r="S1402" s="12">
        <v>45496</v>
      </c>
      <c r="T1402" s="10">
        <v>10.39</v>
      </c>
      <c r="U1402" s="109">
        <v>45498</v>
      </c>
      <c r="V1402" s="10">
        <v>12.96</v>
      </c>
      <c r="Y1402" s="3"/>
    </row>
    <row r="1403" spans="1:25">
      <c r="A1403" s="12">
        <v>45497</v>
      </c>
      <c r="B1403" s="10">
        <v>27.82</v>
      </c>
      <c r="C1403" s="12">
        <v>45497</v>
      </c>
      <c r="D1403" s="10">
        <v>34.270000000000003</v>
      </c>
      <c r="E1403" s="12">
        <v>45497</v>
      </c>
      <c r="F1403" s="10">
        <v>92.92</v>
      </c>
      <c r="G1403" s="12">
        <v>45497</v>
      </c>
      <c r="H1403" s="10">
        <v>37.75</v>
      </c>
      <c r="I1403" s="12">
        <v>45497</v>
      </c>
      <c r="J1403" s="10">
        <v>32.119999999999997</v>
      </c>
      <c r="K1403" s="12">
        <v>45497</v>
      </c>
      <c r="L1403" s="10">
        <v>19.66</v>
      </c>
      <c r="M1403" s="12">
        <v>45497</v>
      </c>
      <c r="N1403" s="10">
        <v>19.87</v>
      </c>
      <c r="O1403" s="12">
        <v>45497</v>
      </c>
      <c r="P1403" s="10">
        <v>16.61</v>
      </c>
      <c r="Q1403" s="12">
        <v>45497</v>
      </c>
      <c r="R1403" s="10">
        <v>26.42</v>
      </c>
      <c r="S1403" s="12">
        <v>45497</v>
      </c>
      <c r="T1403" s="10">
        <v>10.39</v>
      </c>
      <c r="U1403" s="109">
        <v>45499</v>
      </c>
      <c r="V1403" s="10">
        <v>13.14</v>
      </c>
      <c r="Y1403" s="3"/>
    </row>
    <row r="1404" spans="1:25">
      <c r="A1404" s="12">
        <v>45498</v>
      </c>
      <c r="B1404" s="10">
        <v>27.83</v>
      </c>
      <c r="C1404" s="12">
        <v>45498</v>
      </c>
      <c r="D1404" s="10">
        <v>34.25</v>
      </c>
      <c r="E1404" s="12">
        <v>45498</v>
      </c>
      <c r="F1404" s="10">
        <v>92.55</v>
      </c>
      <c r="G1404" s="12">
        <v>45498</v>
      </c>
      <c r="H1404" s="10">
        <v>37.520000000000003</v>
      </c>
      <c r="I1404" s="12">
        <v>45498</v>
      </c>
      <c r="J1404" s="10">
        <v>32</v>
      </c>
      <c r="K1404" s="12">
        <v>45498</v>
      </c>
      <c r="L1404" s="10">
        <v>19.68</v>
      </c>
      <c r="M1404" s="12">
        <v>45498</v>
      </c>
      <c r="N1404" s="10">
        <v>19.940000000000001</v>
      </c>
      <c r="O1404" s="12">
        <v>45498</v>
      </c>
      <c r="P1404" s="10">
        <v>16.5</v>
      </c>
      <c r="Q1404" s="12">
        <v>45498</v>
      </c>
      <c r="R1404" s="10">
        <v>26.44</v>
      </c>
      <c r="S1404" s="12">
        <v>45498</v>
      </c>
      <c r="T1404" s="10">
        <v>10.4</v>
      </c>
      <c r="U1404" s="109">
        <v>45502</v>
      </c>
      <c r="V1404" s="10">
        <v>13.14</v>
      </c>
      <c r="Y1404" s="3"/>
    </row>
    <row r="1405" spans="1:25">
      <c r="A1405" s="12">
        <v>45499</v>
      </c>
      <c r="B1405" s="10">
        <v>27.85</v>
      </c>
      <c r="C1405" s="12">
        <v>45499</v>
      </c>
      <c r="D1405" s="10">
        <v>34.549999999999997</v>
      </c>
      <c r="E1405" s="12">
        <v>45499</v>
      </c>
      <c r="F1405" s="10">
        <v>93.65</v>
      </c>
      <c r="G1405" s="12">
        <v>45499</v>
      </c>
      <c r="H1405" s="10">
        <v>38.06</v>
      </c>
      <c r="I1405" s="12">
        <v>45499</v>
      </c>
      <c r="J1405" s="10">
        <v>32.36</v>
      </c>
      <c r="K1405" s="12">
        <v>45499</v>
      </c>
      <c r="L1405" s="10">
        <v>19.670000000000002</v>
      </c>
      <c r="M1405" s="12">
        <v>45499</v>
      </c>
      <c r="N1405" s="10">
        <v>19.98</v>
      </c>
      <c r="O1405" s="12">
        <v>45499</v>
      </c>
      <c r="P1405" s="10">
        <v>16.52</v>
      </c>
      <c r="Q1405" s="12">
        <v>45499</v>
      </c>
      <c r="R1405" s="10">
        <v>26.42</v>
      </c>
      <c r="S1405" s="12">
        <v>45499</v>
      </c>
      <c r="T1405" s="10">
        <v>10.44</v>
      </c>
      <c r="U1405" s="109">
        <v>45503</v>
      </c>
      <c r="V1405" s="10">
        <v>13.08</v>
      </c>
      <c r="Y1405" s="3"/>
    </row>
    <row r="1406" spans="1:25">
      <c r="A1406" s="12">
        <v>45502</v>
      </c>
      <c r="B1406" s="10">
        <v>27.93</v>
      </c>
      <c r="C1406" s="12">
        <v>45502</v>
      </c>
      <c r="D1406" s="10">
        <v>34.51</v>
      </c>
      <c r="E1406" s="12">
        <v>45502</v>
      </c>
      <c r="F1406" s="10">
        <v>93.85</v>
      </c>
      <c r="G1406" s="12">
        <v>45502</v>
      </c>
      <c r="H1406" s="10">
        <v>37.92</v>
      </c>
      <c r="I1406" s="12">
        <v>45502</v>
      </c>
      <c r="J1406" s="10">
        <v>32.299999999999997</v>
      </c>
      <c r="K1406" s="12">
        <v>45502</v>
      </c>
      <c r="L1406" s="10">
        <v>19.75</v>
      </c>
      <c r="M1406" s="12">
        <v>45502</v>
      </c>
      <c r="N1406" s="10">
        <v>20.03</v>
      </c>
      <c r="O1406" s="12">
        <v>45502</v>
      </c>
      <c r="P1406" s="10">
        <v>16.440000000000001</v>
      </c>
      <c r="Q1406" s="12">
        <v>45502</v>
      </c>
      <c r="R1406" s="10">
        <v>26.43</v>
      </c>
      <c r="S1406" s="12">
        <v>45502</v>
      </c>
      <c r="T1406" s="10">
        <v>10.47</v>
      </c>
      <c r="U1406" s="109">
        <v>45504</v>
      </c>
      <c r="V1406" s="10">
        <v>13.27</v>
      </c>
      <c r="Y1406" s="3"/>
    </row>
    <row r="1407" spans="1:25">
      <c r="A1407" s="12">
        <v>45503</v>
      </c>
      <c r="B1407" s="10">
        <v>28.03</v>
      </c>
      <c r="C1407" s="12">
        <v>45503</v>
      </c>
      <c r="D1407" s="10">
        <v>34.619999999999997</v>
      </c>
      <c r="E1407" s="12">
        <v>45503</v>
      </c>
      <c r="F1407" s="10">
        <v>93.35</v>
      </c>
      <c r="G1407" s="12">
        <v>45503</v>
      </c>
      <c r="H1407" s="10">
        <v>38.03</v>
      </c>
      <c r="I1407" s="12">
        <v>45503</v>
      </c>
      <c r="J1407" s="10">
        <v>32.159999999999997</v>
      </c>
      <c r="K1407" s="12">
        <v>45503</v>
      </c>
      <c r="L1407" s="10">
        <v>19.75</v>
      </c>
      <c r="M1407" s="12">
        <v>45503</v>
      </c>
      <c r="N1407" s="10">
        <v>20.04</v>
      </c>
      <c r="O1407" s="12">
        <v>45503</v>
      </c>
      <c r="P1407" s="10">
        <v>16.45</v>
      </c>
      <c r="Q1407" s="12">
        <v>45503</v>
      </c>
      <c r="R1407" s="10">
        <v>26.47</v>
      </c>
      <c r="S1407" s="12">
        <v>45503</v>
      </c>
      <c r="T1407" s="10">
        <v>10.51</v>
      </c>
      <c r="U1407" s="109">
        <v>45505</v>
      </c>
      <c r="V1407" s="10">
        <v>13.12</v>
      </c>
      <c r="Y1407" s="3"/>
    </row>
    <row r="1408" spans="1:25">
      <c r="A1408" s="12">
        <v>45504</v>
      </c>
      <c r="B1408" s="10">
        <v>28.16</v>
      </c>
      <c r="C1408" s="12">
        <v>45504</v>
      </c>
      <c r="D1408" s="10">
        <v>35.03</v>
      </c>
      <c r="E1408" s="12">
        <v>45504</v>
      </c>
      <c r="F1408" s="10">
        <v>94.55</v>
      </c>
      <c r="G1408" s="12">
        <v>45504</v>
      </c>
      <c r="H1408" s="10">
        <v>38.369999999999997</v>
      </c>
      <c r="I1408" s="12">
        <v>45504</v>
      </c>
      <c r="J1408" s="10">
        <v>32.81</v>
      </c>
      <c r="K1408" s="12">
        <v>45504</v>
      </c>
      <c r="L1408" s="10">
        <v>19.87</v>
      </c>
      <c r="M1408" s="12">
        <v>45504</v>
      </c>
      <c r="N1408" s="10">
        <v>20.14</v>
      </c>
      <c r="O1408" s="12">
        <v>45504</v>
      </c>
      <c r="P1408" s="10">
        <v>16.489999999999998</v>
      </c>
      <c r="Q1408" s="12">
        <v>45504</v>
      </c>
      <c r="R1408" s="10">
        <v>26.51</v>
      </c>
      <c r="S1408" s="12">
        <v>45504</v>
      </c>
      <c r="T1408" s="10">
        <v>10.53</v>
      </c>
      <c r="U1408" s="109">
        <v>45506</v>
      </c>
      <c r="V1408" s="10">
        <v>12.87</v>
      </c>
      <c r="Y1408" s="3"/>
    </row>
    <row r="1409" spans="1:25">
      <c r="A1409" s="12">
        <v>45505</v>
      </c>
      <c r="B1409" s="10">
        <v>28.3</v>
      </c>
      <c r="C1409" s="12">
        <v>45505</v>
      </c>
      <c r="D1409" s="10">
        <v>34.46</v>
      </c>
      <c r="E1409" s="12">
        <v>45505</v>
      </c>
      <c r="F1409" s="10">
        <v>93.65</v>
      </c>
      <c r="G1409" s="12">
        <v>45505</v>
      </c>
      <c r="H1409" s="10">
        <v>37.590000000000003</v>
      </c>
      <c r="I1409" s="12">
        <v>45505</v>
      </c>
      <c r="J1409" s="10">
        <v>32.35</v>
      </c>
      <c r="K1409" s="12">
        <v>45505</v>
      </c>
      <c r="L1409" s="10">
        <v>19.899999999999999</v>
      </c>
      <c r="M1409" s="12">
        <v>45505</v>
      </c>
      <c r="N1409" s="10">
        <v>20.23</v>
      </c>
      <c r="O1409" s="12">
        <v>45505</v>
      </c>
      <c r="P1409" s="10">
        <v>16.59</v>
      </c>
      <c r="Q1409" s="12">
        <v>45505</v>
      </c>
      <c r="R1409" s="10">
        <v>26.58</v>
      </c>
      <c r="S1409" s="12">
        <v>45505</v>
      </c>
      <c r="T1409" s="10">
        <v>10.57</v>
      </c>
      <c r="U1409" s="109">
        <v>45510</v>
      </c>
      <c r="V1409" s="10">
        <v>12.45</v>
      </c>
      <c r="Y1409" s="3"/>
    </row>
    <row r="1410" spans="1:25">
      <c r="A1410" s="12">
        <v>45506</v>
      </c>
      <c r="B1410" s="10">
        <v>28.49</v>
      </c>
      <c r="C1410" s="12">
        <v>45506</v>
      </c>
      <c r="D1410" s="10">
        <v>33.75</v>
      </c>
      <c r="E1410" s="12">
        <v>45506</v>
      </c>
      <c r="F1410" s="10">
        <v>91.87</v>
      </c>
      <c r="G1410" s="12">
        <v>45506</v>
      </c>
      <c r="H1410" s="10">
        <v>36.96</v>
      </c>
      <c r="I1410" s="12">
        <v>45506</v>
      </c>
      <c r="J1410" s="10">
        <v>31.81</v>
      </c>
      <c r="K1410" s="12">
        <v>45506</v>
      </c>
      <c r="L1410" s="10">
        <v>20.045000000000002</v>
      </c>
      <c r="M1410" s="12">
        <v>45506</v>
      </c>
      <c r="N1410" s="10">
        <v>20.420000000000002</v>
      </c>
      <c r="O1410" s="12">
        <v>45506</v>
      </c>
      <c r="P1410" s="10">
        <v>16.53</v>
      </c>
      <c r="Q1410" s="12">
        <v>45506</v>
      </c>
      <c r="R1410" s="10">
        <v>26.67</v>
      </c>
      <c r="S1410" s="12">
        <v>45506</v>
      </c>
      <c r="T1410" s="10">
        <v>10.65</v>
      </c>
      <c r="U1410" s="109">
        <v>45511</v>
      </c>
      <c r="V1410" s="10">
        <v>12.63</v>
      </c>
      <c r="Y1410" s="3"/>
    </row>
    <row r="1411" spans="1:25">
      <c r="A1411" s="12">
        <v>45510</v>
      </c>
      <c r="B1411" s="10">
        <v>28.25</v>
      </c>
      <c r="C1411" s="12">
        <v>45510</v>
      </c>
      <c r="D1411" s="10">
        <v>33.35</v>
      </c>
      <c r="E1411" s="12">
        <v>45510</v>
      </c>
      <c r="F1411" s="10">
        <v>89.45</v>
      </c>
      <c r="G1411" s="12">
        <v>45510</v>
      </c>
      <c r="H1411" s="10">
        <v>36.020000000000003</v>
      </c>
      <c r="I1411" s="12">
        <v>45510</v>
      </c>
      <c r="J1411" s="10">
        <v>30.92</v>
      </c>
      <c r="K1411" s="12">
        <v>45510</v>
      </c>
      <c r="L1411" s="10">
        <v>19.88</v>
      </c>
      <c r="M1411" s="12">
        <v>45510</v>
      </c>
      <c r="N1411" s="10">
        <v>20.23</v>
      </c>
      <c r="O1411" s="12">
        <v>45510</v>
      </c>
      <c r="P1411" s="10">
        <v>16.43</v>
      </c>
      <c r="Q1411" s="12">
        <v>45510</v>
      </c>
      <c r="R1411" s="10">
        <v>26.62</v>
      </c>
      <c r="S1411" s="12">
        <v>45510</v>
      </c>
      <c r="T1411" s="10">
        <v>10.56</v>
      </c>
      <c r="U1411" s="109">
        <v>45512</v>
      </c>
      <c r="V1411" s="10">
        <v>12.9</v>
      </c>
      <c r="Y1411" s="3"/>
    </row>
    <row r="1412" spans="1:25">
      <c r="A1412" s="12">
        <v>45511</v>
      </c>
      <c r="B1412" s="10">
        <v>28.2</v>
      </c>
      <c r="C1412" s="12">
        <v>45511</v>
      </c>
      <c r="D1412" s="10">
        <v>33.31</v>
      </c>
      <c r="E1412" s="12">
        <v>45511</v>
      </c>
      <c r="F1412" s="10">
        <v>88.61</v>
      </c>
      <c r="G1412" s="12">
        <v>45511</v>
      </c>
      <c r="H1412" s="10">
        <v>36.020000000000003</v>
      </c>
      <c r="I1412" s="12">
        <v>45511</v>
      </c>
      <c r="J1412" s="10">
        <v>31.07</v>
      </c>
      <c r="K1412" s="12">
        <v>45511</v>
      </c>
      <c r="L1412" s="10">
        <v>19.850000000000001</v>
      </c>
      <c r="M1412" s="12">
        <v>45511</v>
      </c>
      <c r="N1412" s="10">
        <v>20.14</v>
      </c>
      <c r="O1412" s="12">
        <v>45511</v>
      </c>
      <c r="P1412" s="10">
        <v>16.399999999999999</v>
      </c>
      <c r="Q1412" s="12">
        <v>45511</v>
      </c>
      <c r="R1412" s="10">
        <v>26.6</v>
      </c>
      <c r="S1412" s="12">
        <v>45511</v>
      </c>
      <c r="T1412" s="10">
        <v>10.53</v>
      </c>
      <c r="U1412" s="109">
        <v>45513</v>
      </c>
      <c r="V1412" s="10">
        <v>12.97</v>
      </c>
      <c r="Y1412" s="3"/>
    </row>
    <row r="1413" spans="1:25">
      <c r="A1413" s="12">
        <v>45512</v>
      </c>
      <c r="B1413" s="10">
        <v>28.14</v>
      </c>
      <c r="C1413" s="12">
        <v>45512</v>
      </c>
      <c r="D1413" s="10">
        <v>33.85</v>
      </c>
      <c r="E1413" s="12">
        <v>45512</v>
      </c>
      <c r="F1413" s="10">
        <v>90.43</v>
      </c>
      <c r="G1413" s="12">
        <v>45512</v>
      </c>
      <c r="H1413" s="10">
        <v>36.65</v>
      </c>
      <c r="I1413" s="12">
        <v>45512</v>
      </c>
      <c r="J1413" s="10">
        <v>31.68</v>
      </c>
      <c r="K1413" s="12">
        <v>45512</v>
      </c>
      <c r="L1413" s="10">
        <v>19.829999999999998</v>
      </c>
      <c r="M1413" s="12">
        <v>45512</v>
      </c>
      <c r="N1413" s="10">
        <v>20.14</v>
      </c>
      <c r="O1413" s="12">
        <v>45512</v>
      </c>
      <c r="P1413" s="10">
        <v>16.43</v>
      </c>
      <c r="Q1413" s="12">
        <v>45512</v>
      </c>
      <c r="R1413" s="10">
        <v>26.57</v>
      </c>
      <c r="S1413" s="12">
        <v>45512</v>
      </c>
      <c r="T1413" s="10">
        <v>10.52</v>
      </c>
      <c r="U1413" s="109">
        <v>45516</v>
      </c>
      <c r="V1413" s="10">
        <v>13.05</v>
      </c>
      <c r="Y1413" s="3"/>
    </row>
    <row r="1414" spans="1:25">
      <c r="A1414" s="12">
        <v>45513</v>
      </c>
      <c r="B1414" s="10">
        <v>28.3</v>
      </c>
      <c r="C1414" s="12">
        <v>45513</v>
      </c>
      <c r="D1414" s="10">
        <v>33.99</v>
      </c>
      <c r="E1414" s="12">
        <v>45513</v>
      </c>
      <c r="F1414" s="10">
        <v>45.51</v>
      </c>
      <c r="G1414" s="12">
        <v>45513</v>
      </c>
      <c r="H1414" s="10">
        <v>36.774999999999999</v>
      </c>
      <c r="I1414" s="12">
        <v>45513</v>
      </c>
      <c r="J1414" s="10">
        <v>31.87</v>
      </c>
      <c r="K1414" s="12">
        <v>45513</v>
      </c>
      <c r="L1414" s="10">
        <v>19.899999999999999</v>
      </c>
      <c r="M1414" s="12">
        <v>45513</v>
      </c>
      <c r="N1414" s="10">
        <v>20.260000000000002</v>
      </c>
      <c r="O1414" s="12">
        <v>45513</v>
      </c>
      <c r="P1414" s="10">
        <v>16.475000000000001</v>
      </c>
      <c r="Q1414" s="12">
        <v>45513</v>
      </c>
      <c r="R1414" s="10">
        <v>26.6</v>
      </c>
      <c r="S1414" s="12">
        <v>45513</v>
      </c>
      <c r="T1414" s="10">
        <v>10.56</v>
      </c>
      <c r="U1414" s="109">
        <v>45517</v>
      </c>
      <c r="V1414" s="10">
        <v>13.11</v>
      </c>
      <c r="Y1414" s="3"/>
    </row>
    <row r="1415" spans="1:25">
      <c r="A1415" s="12">
        <v>45516</v>
      </c>
      <c r="B1415" s="10">
        <v>28.34</v>
      </c>
      <c r="C1415" s="12">
        <v>45516</v>
      </c>
      <c r="D1415" s="10">
        <v>34.08</v>
      </c>
      <c r="E1415" s="12">
        <v>45516</v>
      </c>
      <c r="F1415" s="10">
        <v>45.52</v>
      </c>
      <c r="G1415" s="12">
        <v>45516</v>
      </c>
      <c r="H1415" s="10">
        <v>36.79</v>
      </c>
      <c r="I1415" s="12">
        <v>45516</v>
      </c>
      <c r="J1415" s="10">
        <v>32.04</v>
      </c>
      <c r="K1415" s="12">
        <v>45516</v>
      </c>
      <c r="L1415" s="10">
        <v>19.93</v>
      </c>
      <c r="M1415" s="12">
        <v>45516</v>
      </c>
      <c r="N1415" s="10">
        <v>20.29</v>
      </c>
      <c r="O1415" s="12">
        <v>45516</v>
      </c>
      <c r="P1415" s="10">
        <v>16.5</v>
      </c>
      <c r="Q1415" s="12">
        <v>45516</v>
      </c>
      <c r="R1415" s="10">
        <v>26.62</v>
      </c>
      <c r="S1415" s="12">
        <v>45516</v>
      </c>
      <c r="T1415" s="10">
        <v>10.59</v>
      </c>
      <c r="U1415" s="109">
        <v>45518</v>
      </c>
      <c r="V1415" s="10">
        <v>13.11</v>
      </c>
      <c r="Y1415" s="3"/>
    </row>
    <row r="1416" spans="1:25">
      <c r="A1416" s="12">
        <v>45517</v>
      </c>
      <c r="B1416" s="10">
        <v>28.43</v>
      </c>
      <c r="C1416" s="12">
        <v>45517</v>
      </c>
      <c r="D1416" s="10">
        <v>34.4</v>
      </c>
      <c r="E1416" s="12">
        <v>45517</v>
      </c>
      <c r="F1416" s="10">
        <v>46.2</v>
      </c>
      <c r="G1416" s="12">
        <v>45517</v>
      </c>
      <c r="H1416" s="10">
        <v>37.33</v>
      </c>
      <c r="I1416" s="12">
        <v>45517</v>
      </c>
      <c r="J1416" s="10">
        <v>32.28</v>
      </c>
      <c r="K1416" s="12">
        <v>45517</v>
      </c>
      <c r="L1416" s="10">
        <v>19.989999999999998</v>
      </c>
      <c r="M1416" s="12">
        <v>45517</v>
      </c>
      <c r="N1416" s="10">
        <v>20.43</v>
      </c>
      <c r="O1416" s="12">
        <v>45517</v>
      </c>
      <c r="P1416" s="10">
        <v>16.54</v>
      </c>
      <c r="Q1416" s="12">
        <v>45517</v>
      </c>
      <c r="R1416" s="10">
        <v>26.68</v>
      </c>
      <c r="S1416" s="12">
        <v>45517</v>
      </c>
      <c r="T1416" s="10">
        <v>10.62</v>
      </c>
      <c r="U1416" s="109">
        <v>45519</v>
      </c>
      <c r="V1416" s="10">
        <v>13.27</v>
      </c>
      <c r="Y1416" s="3"/>
    </row>
    <row r="1417" spans="1:25">
      <c r="A1417" s="12">
        <v>45518</v>
      </c>
      <c r="B1417" s="10">
        <v>28.47</v>
      </c>
      <c r="C1417" s="12">
        <v>45518</v>
      </c>
      <c r="D1417" s="10">
        <v>34.61</v>
      </c>
      <c r="E1417" s="12">
        <v>45518</v>
      </c>
      <c r="F1417" s="10">
        <v>46.42</v>
      </c>
      <c r="G1417" s="12">
        <v>45518</v>
      </c>
      <c r="H1417" s="10">
        <v>37.479999999999997</v>
      </c>
      <c r="I1417" s="12">
        <v>45518</v>
      </c>
      <c r="J1417" s="10">
        <v>32.14</v>
      </c>
      <c r="K1417" s="12">
        <v>45518</v>
      </c>
      <c r="L1417" s="10">
        <v>20.02</v>
      </c>
      <c r="M1417" s="12">
        <v>45518</v>
      </c>
      <c r="N1417" s="10">
        <v>20.52</v>
      </c>
      <c r="O1417" s="12">
        <v>45518</v>
      </c>
      <c r="P1417" s="10">
        <v>16.579999999999998</v>
      </c>
      <c r="Q1417" s="12">
        <v>45518</v>
      </c>
      <c r="R1417" s="10">
        <v>26.67</v>
      </c>
      <c r="S1417" s="12">
        <v>45518</v>
      </c>
      <c r="T1417" s="10">
        <v>10.64</v>
      </c>
      <c r="U1417" s="109">
        <v>45520</v>
      </c>
      <c r="V1417" s="10">
        <v>13.34</v>
      </c>
      <c r="Y1417" s="3"/>
    </row>
    <row r="1418" spans="1:25">
      <c r="A1418" s="12">
        <v>45519</v>
      </c>
      <c r="B1418" s="10">
        <v>28.4</v>
      </c>
      <c r="C1418" s="12">
        <v>45519</v>
      </c>
      <c r="D1418" s="10">
        <v>35.060499999999998</v>
      </c>
      <c r="E1418" s="12">
        <v>45519</v>
      </c>
      <c r="F1418" s="10">
        <v>47.22</v>
      </c>
      <c r="G1418" s="12">
        <v>45519</v>
      </c>
      <c r="H1418" s="10">
        <v>37.96</v>
      </c>
      <c r="I1418" s="12">
        <v>45519</v>
      </c>
      <c r="J1418" s="10">
        <v>32.53</v>
      </c>
      <c r="K1418" s="12">
        <v>45519</v>
      </c>
      <c r="L1418" s="10">
        <v>19.98</v>
      </c>
      <c r="M1418" s="12">
        <v>45519</v>
      </c>
      <c r="N1418" s="10">
        <v>20.46</v>
      </c>
      <c r="O1418" s="12">
        <v>45519</v>
      </c>
      <c r="P1418" s="10">
        <v>16.68</v>
      </c>
      <c r="Q1418" s="12">
        <v>45519</v>
      </c>
      <c r="R1418" s="10">
        <v>26.63</v>
      </c>
      <c r="S1418" s="12">
        <v>45519</v>
      </c>
      <c r="T1418" s="10">
        <v>10.6</v>
      </c>
      <c r="U1418" s="109">
        <v>45523</v>
      </c>
      <c r="V1418" s="10">
        <v>13.49</v>
      </c>
      <c r="Y1418" s="3"/>
    </row>
    <row r="1419" spans="1:25">
      <c r="A1419" s="12">
        <v>45520</v>
      </c>
      <c r="B1419" s="10">
        <v>28.41</v>
      </c>
      <c r="C1419" s="12">
        <v>45520</v>
      </c>
      <c r="D1419" s="10">
        <v>35.1</v>
      </c>
      <c r="E1419" s="12">
        <v>45520</v>
      </c>
      <c r="F1419" s="10">
        <v>47.15</v>
      </c>
      <c r="G1419" s="12">
        <v>45520</v>
      </c>
      <c r="H1419" s="10">
        <v>38.03</v>
      </c>
      <c r="I1419" s="12">
        <v>45520</v>
      </c>
      <c r="J1419" s="10">
        <v>32.75</v>
      </c>
      <c r="K1419" s="12">
        <v>45520</v>
      </c>
      <c r="L1419" s="10">
        <v>19.940000000000001</v>
      </c>
      <c r="M1419" s="12">
        <v>45520</v>
      </c>
      <c r="N1419" s="10">
        <v>20.51</v>
      </c>
      <c r="O1419" s="12">
        <v>45520</v>
      </c>
      <c r="P1419" s="10">
        <v>16.73</v>
      </c>
      <c r="Q1419" s="12">
        <v>45520</v>
      </c>
      <c r="R1419" s="10">
        <v>26.65</v>
      </c>
      <c r="S1419" s="12">
        <v>45520</v>
      </c>
      <c r="T1419" s="10">
        <v>10.61</v>
      </c>
      <c r="U1419" s="109">
        <v>45524</v>
      </c>
      <c r="V1419" s="10">
        <v>13.33</v>
      </c>
      <c r="Y1419" s="3"/>
    </row>
    <row r="1420" spans="1:25">
      <c r="A1420" s="12">
        <v>45523</v>
      </c>
      <c r="B1420" s="10">
        <v>28.43</v>
      </c>
      <c r="C1420" s="12">
        <v>45523</v>
      </c>
      <c r="D1420" s="10">
        <v>35.19</v>
      </c>
      <c r="E1420" s="12">
        <v>45523</v>
      </c>
      <c r="F1420" s="10">
        <v>47.44</v>
      </c>
      <c r="G1420" s="12">
        <v>45523</v>
      </c>
      <c r="H1420" s="10">
        <v>38.369999999999997</v>
      </c>
      <c r="I1420" s="12">
        <v>45523</v>
      </c>
      <c r="J1420" s="10">
        <v>32.99</v>
      </c>
      <c r="K1420" s="12">
        <v>45523</v>
      </c>
      <c r="L1420" s="10">
        <v>19.940000000000001</v>
      </c>
      <c r="M1420" s="12">
        <v>45523</v>
      </c>
      <c r="N1420" s="10">
        <v>20.55</v>
      </c>
      <c r="O1420" s="12">
        <v>45523</v>
      </c>
      <c r="P1420" s="10">
        <v>16.8</v>
      </c>
      <c r="Q1420" s="12">
        <v>45523</v>
      </c>
      <c r="R1420" s="10">
        <v>26.64</v>
      </c>
      <c r="S1420" s="12">
        <v>45523</v>
      </c>
      <c r="T1420" s="10">
        <v>10.61</v>
      </c>
      <c r="U1420" s="109">
        <v>45525</v>
      </c>
      <c r="V1420" s="10">
        <v>13.36</v>
      </c>
      <c r="Y1420" s="3"/>
    </row>
    <row r="1421" spans="1:25">
      <c r="A1421" s="12">
        <v>45524</v>
      </c>
      <c r="B1421" s="10">
        <v>28.54</v>
      </c>
      <c r="C1421" s="12">
        <v>45524</v>
      </c>
      <c r="D1421" s="10">
        <v>35.049999999999997</v>
      </c>
      <c r="E1421" s="12">
        <v>45524</v>
      </c>
      <c r="F1421" s="10">
        <v>47.3</v>
      </c>
      <c r="G1421" s="12">
        <v>45524</v>
      </c>
      <c r="H1421" s="10">
        <v>38.22</v>
      </c>
      <c r="I1421" s="12">
        <v>45524</v>
      </c>
      <c r="J1421" s="10">
        <v>32.69</v>
      </c>
      <c r="K1421" s="12">
        <v>45524</v>
      </c>
      <c r="L1421" s="10">
        <v>20.04</v>
      </c>
      <c r="M1421" s="12">
        <v>45524</v>
      </c>
      <c r="N1421" s="10">
        <v>20.62</v>
      </c>
      <c r="O1421" s="12">
        <v>45524</v>
      </c>
      <c r="P1421" s="10">
        <v>16.64</v>
      </c>
      <c r="Q1421" s="12">
        <v>45524</v>
      </c>
      <c r="R1421" s="10">
        <v>26.69</v>
      </c>
      <c r="S1421" s="12">
        <v>45524</v>
      </c>
      <c r="T1421" s="10">
        <v>10.66</v>
      </c>
      <c r="U1421" s="109">
        <v>45526</v>
      </c>
      <c r="V1421" s="10">
        <v>13.27</v>
      </c>
      <c r="Y1421" s="3"/>
    </row>
    <row r="1422" spans="1:25">
      <c r="A1422" s="12">
        <v>45525</v>
      </c>
      <c r="B1422" s="10">
        <v>28.51</v>
      </c>
      <c r="C1422" s="12">
        <v>45525</v>
      </c>
      <c r="D1422" s="10">
        <v>35.17</v>
      </c>
      <c r="E1422" s="12">
        <v>45525</v>
      </c>
      <c r="F1422" s="10">
        <v>47.41</v>
      </c>
      <c r="G1422" s="12">
        <v>45525</v>
      </c>
      <c r="H1422" s="10">
        <v>38.479999999999997</v>
      </c>
      <c r="I1422" s="12">
        <v>45525</v>
      </c>
      <c r="J1422" s="10">
        <v>32.799999999999997</v>
      </c>
      <c r="K1422" s="12">
        <v>45525</v>
      </c>
      <c r="L1422" s="10">
        <v>20.02</v>
      </c>
      <c r="M1422" s="12">
        <v>45525</v>
      </c>
      <c r="N1422" s="10">
        <v>20.66</v>
      </c>
      <c r="O1422" s="12">
        <v>45525</v>
      </c>
      <c r="P1422" s="10">
        <v>16.68</v>
      </c>
      <c r="Q1422" s="12">
        <v>45525</v>
      </c>
      <c r="R1422" s="10">
        <v>26.71</v>
      </c>
      <c r="S1422" s="12">
        <v>45525</v>
      </c>
      <c r="T1422" s="10">
        <v>10.65</v>
      </c>
      <c r="U1422" s="109">
        <v>45527</v>
      </c>
      <c r="V1422" s="10">
        <v>13.3</v>
      </c>
      <c r="Y1422" s="3"/>
    </row>
    <row r="1423" spans="1:25">
      <c r="A1423" s="12">
        <v>45526</v>
      </c>
      <c r="B1423" s="10">
        <v>28.42</v>
      </c>
      <c r="C1423" s="12">
        <v>45526</v>
      </c>
      <c r="D1423" s="10">
        <v>35.072600000000001</v>
      </c>
      <c r="E1423" s="12">
        <v>45526</v>
      </c>
      <c r="F1423" s="10">
        <v>47.03</v>
      </c>
      <c r="G1423" s="12">
        <v>45526</v>
      </c>
      <c r="H1423" s="10">
        <v>38.32</v>
      </c>
      <c r="I1423" s="12">
        <v>45526</v>
      </c>
      <c r="J1423" s="10">
        <v>32.35</v>
      </c>
      <c r="K1423" s="12">
        <v>45526</v>
      </c>
      <c r="L1423" s="10">
        <v>19.95</v>
      </c>
      <c r="M1423" s="12">
        <v>45526</v>
      </c>
      <c r="N1423" s="10">
        <v>20.57</v>
      </c>
      <c r="O1423" s="12">
        <v>45526</v>
      </c>
      <c r="P1423" s="10">
        <v>16.670000000000002</v>
      </c>
      <c r="Q1423" s="12">
        <v>45526</v>
      </c>
      <c r="R1423" s="10">
        <v>26.65</v>
      </c>
      <c r="S1423" s="12">
        <v>45526</v>
      </c>
      <c r="T1423" s="10">
        <v>10.62</v>
      </c>
      <c r="U1423" s="109">
        <v>45530</v>
      </c>
      <c r="V1423" s="10">
        <v>13.2</v>
      </c>
      <c r="Y1423" s="3"/>
    </row>
    <row r="1424" spans="1:25">
      <c r="A1424" s="12">
        <v>45527</v>
      </c>
      <c r="B1424" s="10">
        <v>28.52</v>
      </c>
      <c r="C1424" s="12">
        <v>45527</v>
      </c>
      <c r="D1424" s="10">
        <v>35.42</v>
      </c>
      <c r="E1424" s="12">
        <v>45527</v>
      </c>
      <c r="F1424" s="10">
        <v>47.22</v>
      </c>
      <c r="G1424" s="12">
        <v>45527</v>
      </c>
      <c r="H1424" s="10">
        <v>38.700000000000003</v>
      </c>
      <c r="I1424" s="12">
        <v>45527</v>
      </c>
      <c r="J1424" s="10">
        <v>32.71</v>
      </c>
      <c r="K1424" s="12">
        <v>45527</v>
      </c>
      <c r="L1424" s="10">
        <v>20.03</v>
      </c>
      <c r="M1424" s="12">
        <v>45527</v>
      </c>
      <c r="N1424" s="10">
        <v>20.69</v>
      </c>
      <c r="O1424" s="12">
        <v>45527</v>
      </c>
      <c r="P1424" s="10">
        <v>16.84</v>
      </c>
      <c r="Q1424" s="12">
        <v>45527</v>
      </c>
      <c r="R1424" s="10">
        <v>26.72</v>
      </c>
      <c r="S1424" s="12">
        <v>45527</v>
      </c>
      <c r="T1424" s="10">
        <v>10.64</v>
      </c>
      <c r="U1424" s="109">
        <v>45531</v>
      </c>
      <c r="V1424" s="10">
        <v>13.15</v>
      </c>
      <c r="Y1424" s="3"/>
    </row>
    <row r="1425" spans="1:25">
      <c r="A1425" s="12">
        <v>45530</v>
      </c>
      <c r="B1425" s="10">
        <v>28.46</v>
      </c>
      <c r="C1425" s="12">
        <v>45530</v>
      </c>
      <c r="D1425" s="10">
        <v>35.520000000000003</v>
      </c>
      <c r="E1425" s="12">
        <v>45530</v>
      </c>
      <c r="F1425" s="10">
        <v>47.02</v>
      </c>
      <c r="G1425" s="12">
        <v>45530</v>
      </c>
      <c r="H1425" s="10">
        <v>38.479999999999997</v>
      </c>
      <c r="I1425" s="12">
        <v>45530</v>
      </c>
      <c r="J1425" s="10">
        <v>32.369999999999997</v>
      </c>
      <c r="K1425" s="12">
        <v>45530</v>
      </c>
      <c r="L1425" s="10">
        <v>20.03</v>
      </c>
      <c r="M1425" s="12">
        <v>45530</v>
      </c>
      <c r="N1425" s="10">
        <v>20.66</v>
      </c>
      <c r="O1425" s="12">
        <v>45530</v>
      </c>
      <c r="P1425" s="10">
        <v>16.79</v>
      </c>
      <c r="Q1425" s="12">
        <v>45530</v>
      </c>
      <c r="R1425" s="10">
        <v>26.71</v>
      </c>
      <c r="S1425" s="12">
        <v>45530</v>
      </c>
      <c r="T1425" s="10">
        <v>10.63</v>
      </c>
      <c r="U1425" s="109">
        <v>45532</v>
      </c>
      <c r="V1425" s="10">
        <v>13.1</v>
      </c>
      <c r="Y1425" s="3"/>
    </row>
    <row r="1426" spans="1:25">
      <c r="A1426" s="12">
        <v>45531</v>
      </c>
      <c r="B1426" s="10">
        <v>28.39</v>
      </c>
      <c r="C1426" s="12">
        <v>45531</v>
      </c>
      <c r="D1426" s="10">
        <v>35.1233</v>
      </c>
      <c r="E1426" s="12">
        <v>45531</v>
      </c>
      <c r="F1426" s="10">
        <v>46.96</v>
      </c>
      <c r="G1426" s="12">
        <v>45531</v>
      </c>
      <c r="H1426" s="10">
        <v>38.56</v>
      </c>
      <c r="I1426" s="12">
        <v>45531</v>
      </c>
      <c r="J1426" s="10">
        <v>32.369999999999997</v>
      </c>
      <c r="K1426" s="12">
        <v>45531</v>
      </c>
      <c r="L1426" s="10">
        <v>19.93</v>
      </c>
      <c r="M1426" s="12">
        <v>45531</v>
      </c>
      <c r="N1426" s="10">
        <v>20.56</v>
      </c>
      <c r="O1426" s="12">
        <v>45531</v>
      </c>
      <c r="P1426" s="10">
        <v>16.72</v>
      </c>
      <c r="Q1426" s="12">
        <v>45531</v>
      </c>
      <c r="R1426" s="10">
        <v>26.63</v>
      </c>
      <c r="S1426" s="12">
        <v>45531</v>
      </c>
      <c r="T1426" s="10">
        <v>10.63</v>
      </c>
      <c r="U1426" s="109">
        <v>45533</v>
      </c>
      <c r="V1426" s="10">
        <v>13.14</v>
      </c>
      <c r="Y1426" s="3"/>
    </row>
    <row r="1427" spans="1:25">
      <c r="A1427" s="12">
        <v>45532</v>
      </c>
      <c r="B1427" s="10">
        <v>28.31</v>
      </c>
      <c r="C1427" s="12">
        <v>45532</v>
      </c>
      <c r="D1427" s="10">
        <v>34.97</v>
      </c>
      <c r="E1427" s="12">
        <v>45532</v>
      </c>
      <c r="F1427" s="10">
        <v>46.79</v>
      </c>
      <c r="G1427" s="12">
        <v>45532</v>
      </c>
      <c r="H1427" s="10">
        <v>38.479999999999997</v>
      </c>
      <c r="I1427" s="12">
        <v>45532</v>
      </c>
      <c r="J1427" s="10">
        <v>32.17</v>
      </c>
      <c r="K1427" s="12">
        <v>45532</v>
      </c>
      <c r="L1427" s="10">
        <v>19.899999999999999</v>
      </c>
      <c r="M1427" s="12">
        <v>45532</v>
      </c>
      <c r="N1427" s="10">
        <v>20.53</v>
      </c>
      <c r="O1427" s="12">
        <v>45532</v>
      </c>
      <c r="P1427" s="10">
        <v>16.760000000000002</v>
      </c>
      <c r="Q1427" s="12">
        <v>45532</v>
      </c>
      <c r="R1427" s="10">
        <v>26.62</v>
      </c>
      <c r="S1427" s="12">
        <v>45532</v>
      </c>
      <c r="T1427" s="10">
        <v>10.61</v>
      </c>
      <c r="U1427" s="109">
        <v>45534</v>
      </c>
      <c r="V1427" s="10">
        <v>13.21</v>
      </c>
      <c r="Y1427" s="3"/>
    </row>
    <row r="1428" spans="1:25">
      <c r="A1428" s="12">
        <v>45533</v>
      </c>
      <c r="B1428" s="10">
        <v>28.24</v>
      </c>
      <c r="C1428" s="12">
        <v>45533</v>
      </c>
      <c r="D1428" s="10">
        <v>35.119999999999997</v>
      </c>
      <c r="E1428" s="12">
        <v>45533</v>
      </c>
      <c r="F1428" s="10">
        <v>46.81</v>
      </c>
      <c r="G1428" s="12">
        <v>45533</v>
      </c>
      <c r="H1428" s="10">
        <v>38.619999999999997</v>
      </c>
      <c r="I1428" s="12">
        <v>45533</v>
      </c>
      <c r="J1428" s="10">
        <v>32.25</v>
      </c>
      <c r="K1428" s="12">
        <v>45533</v>
      </c>
      <c r="L1428" s="10">
        <v>19.920000000000002</v>
      </c>
      <c r="M1428" s="12">
        <v>45533</v>
      </c>
      <c r="N1428" s="10">
        <v>20.5</v>
      </c>
      <c r="O1428" s="12">
        <v>45533</v>
      </c>
      <c r="P1428" s="10">
        <v>16.78</v>
      </c>
      <c r="Q1428" s="12">
        <v>45533</v>
      </c>
      <c r="R1428" s="10">
        <v>26.61</v>
      </c>
      <c r="S1428" s="12">
        <v>45533</v>
      </c>
      <c r="T1428" s="10">
        <v>10.57</v>
      </c>
      <c r="U1428" s="109">
        <v>45538</v>
      </c>
      <c r="V1428" s="10">
        <v>13</v>
      </c>
      <c r="Y1428" s="3"/>
    </row>
    <row r="1429" spans="1:25">
      <c r="A1429" s="12">
        <v>45534</v>
      </c>
      <c r="B1429" s="10">
        <v>28.2</v>
      </c>
      <c r="C1429" s="12">
        <v>45534</v>
      </c>
      <c r="D1429" s="10">
        <v>35.347499999999997</v>
      </c>
      <c r="E1429" s="12">
        <v>45534</v>
      </c>
      <c r="F1429" s="10">
        <v>47.23</v>
      </c>
      <c r="G1429" s="12">
        <v>45534</v>
      </c>
      <c r="H1429" s="10">
        <v>38.67</v>
      </c>
      <c r="I1429" s="12">
        <v>45534</v>
      </c>
      <c r="J1429" s="10">
        <v>32.28</v>
      </c>
      <c r="K1429" s="12">
        <v>45534</v>
      </c>
      <c r="L1429" s="10">
        <v>19.95</v>
      </c>
      <c r="M1429" s="12">
        <v>45534</v>
      </c>
      <c r="N1429" s="10">
        <v>20.45</v>
      </c>
      <c r="O1429" s="12">
        <v>45534</v>
      </c>
      <c r="P1429" s="10">
        <v>16.739999999999998</v>
      </c>
      <c r="Q1429" s="12">
        <v>45534</v>
      </c>
      <c r="R1429" s="10">
        <v>26.6</v>
      </c>
      <c r="S1429" s="12">
        <v>45534</v>
      </c>
      <c r="T1429" s="10">
        <v>10.53</v>
      </c>
      <c r="U1429" s="109">
        <v>45539</v>
      </c>
      <c r="V1429" s="10">
        <v>12.88</v>
      </c>
      <c r="Y1429" s="3"/>
    </row>
    <row r="1430" spans="1:25">
      <c r="A1430" s="12">
        <v>45538</v>
      </c>
      <c r="B1430" s="10">
        <v>28.37</v>
      </c>
      <c r="C1430" s="12">
        <v>45538</v>
      </c>
      <c r="D1430" s="10">
        <v>34.97</v>
      </c>
      <c r="E1430" s="12">
        <v>45538</v>
      </c>
      <c r="F1430" s="10">
        <v>46.52</v>
      </c>
      <c r="G1430" s="12">
        <v>45538</v>
      </c>
      <c r="H1430" s="10">
        <v>38.270000000000003</v>
      </c>
      <c r="I1430" s="12">
        <v>45538</v>
      </c>
      <c r="J1430" s="10">
        <v>31.79</v>
      </c>
      <c r="K1430" s="12">
        <v>45538</v>
      </c>
      <c r="L1430" s="10">
        <v>19.95</v>
      </c>
      <c r="M1430" s="12">
        <v>45538</v>
      </c>
      <c r="N1430" s="10">
        <v>20.5</v>
      </c>
      <c r="O1430" s="12">
        <v>45538</v>
      </c>
      <c r="P1430" s="10">
        <v>16.72</v>
      </c>
      <c r="Q1430" s="12">
        <v>45538</v>
      </c>
      <c r="R1430" s="10">
        <v>26.65</v>
      </c>
      <c r="S1430" s="12">
        <v>45538</v>
      </c>
      <c r="T1430" s="10">
        <v>10.6</v>
      </c>
      <c r="U1430" s="109">
        <v>45540</v>
      </c>
      <c r="V1430" s="10">
        <v>12.93</v>
      </c>
      <c r="Y1430" s="3"/>
    </row>
    <row r="1431" spans="1:25">
      <c r="A1431" s="12">
        <v>45539</v>
      </c>
      <c r="B1431" s="10">
        <v>28.5</v>
      </c>
      <c r="C1431" s="12">
        <v>45539</v>
      </c>
      <c r="D1431" s="10">
        <v>34.979999999999997</v>
      </c>
      <c r="E1431" s="12">
        <v>45539</v>
      </c>
      <c r="F1431" s="10">
        <v>46.29</v>
      </c>
      <c r="G1431" s="12">
        <v>45539</v>
      </c>
      <c r="H1431" s="10">
        <v>38.020000000000003</v>
      </c>
      <c r="I1431" s="12">
        <v>45539</v>
      </c>
      <c r="J1431" s="10">
        <v>31.69</v>
      </c>
      <c r="K1431" s="12">
        <v>45539</v>
      </c>
      <c r="L1431" s="10">
        <v>20.03</v>
      </c>
      <c r="M1431" s="12">
        <v>45539</v>
      </c>
      <c r="N1431" s="10">
        <v>20.614999999999998</v>
      </c>
      <c r="O1431" s="12">
        <v>45539</v>
      </c>
      <c r="P1431" s="10">
        <v>16.670000000000002</v>
      </c>
      <c r="Q1431" s="12">
        <v>45539</v>
      </c>
      <c r="R1431" s="10">
        <v>26.71</v>
      </c>
      <c r="S1431" s="12">
        <v>45539</v>
      </c>
      <c r="T1431" s="10">
        <v>10.64</v>
      </c>
      <c r="U1431" s="109">
        <v>45541</v>
      </c>
      <c r="V1431" s="10">
        <v>12.83</v>
      </c>
      <c r="Y1431" s="3"/>
    </row>
    <row r="1432" spans="1:25">
      <c r="A1432" s="12">
        <v>45540</v>
      </c>
      <c r="B1432" s="10">
        <v>28.54</v>
      </c>
      <c r="C1432" s="12">
        <v>45540</v>
      </c>
      <c r="D1432" s="10">
        <v>34.92</v>
      </c>
      <c r="E1432" s="12">
        <v>45540</v>
      </c>
      <c r="F1432" s="10">
        <v>46.15</v>
      </c>
      <c r="G1432" s="12">
        <v>45540</v>
      </c>
      <c r="H1432" s="10">
        <v>38.049999999999997</v>
      </c>
      <c r="I1432" s="12">
        <v>45540</v>
      </c>
      <c r="J1432" s="10">
        <v>31.74</v>
      </c>
      <c r="K1432" s="12">
        <v>45540</v>
      </c>
      <c r="L1432" s="10">
        <v>20.024000000000001</v>
      </c>
      <c r="M1432" s="12">
        <v>45540</v>
      </c>
      <c r="N1432" s="10">
        <v>20.718499999999999</v>
      </c>
      <c r="O1432" s="12">
        <v>45540</v>
      </c>
      <c r="P1432" s="10">
        <v>16.7</v>
      </c>
      <c r="Q1432" s="12">
        <v>45540</v>
      </c>
      <c r="R1432" s="10">
        <v>26.74</v>
      </c>
      <c r="S1432" s="12">
        <v>45540</v>
      </c>
      <c r="T1432" s="10">
        <v>10.66</v>
      </c>
      <c r="U1432" s="109">
        <v>45544</v>
      </c>
      <c r="V1432" s="10">
        <v>12.84</v>
      </c>
      <c r="Y1432" s="3"/>
    </row>
    <row r="1433" spans="1:25">
      <c r="A1433" s="12">
        <v>45541</v>
      </c>
      <c r="B1433" s="10">
        <v>28.57</v>
      </c>
      <c r="C1433" s="12">
        <v>45541</v>
      </c>
      <c r="D1433" s="10">
        <v>34.659999999999997</v>
      </c>
      <c r="E1433" s="12">
        <v>45541</v>
      </c>
      <c r="F1433" s="10">
        <v>45.56</v>
      </c>
      <c r="G1433" s="12">
        <v>45541</v>
      </c>
      <c r="H1433" s="10">
        <v>37.479999999999997</v>
      </c>
      <c r="I1433" s="12">
        <v>45541</v>
      </c>
      <c r="J1433" s="10">
        <v>31.3</v>
      </c>
      <c r="K1433" s="12">
        <v>45541</v>
      </c>
      <c r="L1433" s="10">
        <v>20.059999999999999</v>
      </c>
      <c r="M1433" s="12">
        <v>45541</v>
      </c>
      <c r="N1433" s="10">
        <v>20.72</v>
      </c>
      <c r="O1433" s="12">
        <v>45541</v>
      </c>
      <c r="P1433" s="10">
        <v>16.809999999999999</v>
      </c>
      <c r="Q1433" s="12">
        <v>45541</v>
      </c>
      <c r="R1433" s="10">
        <v>26.77</v>
      </c>
      <c r="S1433" s="12">
        <v>45541</v>
      </c>
      <c r="T1433" s="10">
        <v>10.67</v>
      </c>
      <c r="U1433" s="109">
        <v>45545</v>
      </c>
      <c r="V1433" s="10">
        <v>12.86</v>
      </c>
      <c r="Y1433" s="3"/>
    </row>
    <row r="1434" spans="1:25">
      <c r="A1434" s="12">
        <v>45544</v>
      </c>
      <c r="B1434" s="10">
        <v>28.65</v>
      </c>
      <c r="C1434" s="12">
        <v>45544</v>
      </c>
      <c r="D1434" s="10">
        <v>35.090000000000003</v>
      </c>
      <c r="E1434" s="12">
        <v>45544</v>
      </c>
      <c r="F1434" s="10">
        <v>46.07</v>
      </c>
      <c r="G1434" s="12">
        <v>45544</v>
      </c>
      <c r="H1434" s="10">
        <v>37.844999999999999</v>
      </c>
      <c r="I1434" s="12">
        <v>45544</v>
      </c>
      <c r="J1434" s="10">
        <v>31.56</v>
      </c>
      <c r="K1434" s="12">
        <v>45544</v>
      </c>
      <c r="L1434" s="10">
        <v>20.13</v>
      </c>
      <c r="M1434" s="12">
        <v>45544</v>
      </c>
      <c r="N1434" s="10">
        <v>20.75</v>
      </c>
      <c r="O1434" s="12">
        <v>45544</v>
      </c>
      <c r="P1434" s="10">
        <v>16.829999999999998</v>
      </c>
      <c r="Q1434" s="12">
        <v>45544</v>
      </c>
      <c r="R1434" s="10">
        <v>26.8</v>
      </c>
      <c r="S1434" s="12">
        <v>45544</v>
      </c>
      <c r="T1434" s="10">
        <v>10.7</v>
      </c>
      <c r="U1434" s="109">
        <v>45546</v>
      </c>
      <c r="V1434" s="10">
        <v>12.94</v>
      </c>
      <c r="Y1434" s="3"/>
    </row>
    <row r="1435" spans="1:25">
      <c r="A1435" s="12">
        <v>45545</v>
      </c>
      <c r="B1435" s="10">
        <v>28.7</v>
      </c>
      <c r="C1435" s="12">
        <v>45545</v>
      </c>
      <c r="D1435" s="10">
        <v>34.979999999999997</v>
      </c>
      <c r="E1435" s="12">
        <v>45545</v>
      </c>
      <c r="F1435" s="10">
        <v>46.41</v>
      </c>
      <c r="G1435" s="12">
        <v>45545</v>
      </c>
      <c r="H1435" s="10">
        <v>37.840000000000003</v>
      </c>
      <c r="I1435" s="12">
        <v>45545</v>
      </c>
      <c r="J1435" s="10">
        <v>31.51</v>
      </c>
      <c r="K1435" s="12">
        <v>45545</v>
      </c>
      <c r="L1435" s="10">
        <v>20.13</v>
      </c>
      <c r="M1435" s="12">
        <v>45545</v>
      </c>
      <c r="N1435" s="10">
        <v>20.8</v>
      </c>
      <c r="O1435" s="12">
        <v>45545</v>
      </c>
      <c r="P1435" s="10">
        <v>16.82</v>
      </c>
      <c r="Q1435" s="12">
        <v>45545</v>
      </c>
      <c r="R1435" s="10">
        <v>26.83</v>
      </c>
      <c r="S1435" s="12">
        <v>45545</v>
      </c>
      <c r="T1435" s="10">
        <v>10.72</v>
      </c>
      <c r="U1435" s="109">
        <v>45547</v>
      </c>
      <c r="V1435" s="10">
        <v>13.03</v>
      </c>
      <c r="Y1435" s="3"/>
    </row>
    <row r="1436" spans="1:25">
      <c r="A1436" s="12">
        <v>45546</v>
      </c>
      <c r="B1436" s="10">
        <v>28.65</v>
      </c>
      <c r="C1436" s="12">
        <v>45546</v>
      </c>
      <c r="D1436" s="10">
        <v>35.29</v>
      </c>
      <c r="E1436" s="12">
        <v>45546</v>
      </c>
      <c r="F1436" s="10">
        <v>46.79</v>
      </c>
      <c r="G1436" s="12">
        <v>45546</v>
      </c>
      <c r="H1436" s="10">
        <v>37.93</v>
      </c>
      <c r="I1436" s="12">
        <v>45546</v>
      </c>
      <c r="J1436" s="10">
        <v>31.69</v>
      </c>
      <c r="K1436" s="12">
        <v>45546</v>
      </c>
      <c r="L1436" s="10">
        <v>20.13</v>
      </c>
      <c r="M1436" s="12">
        <v>45546</v>
      </c>
      <c r="N1436" s="10">
        <v>20.83</v>
      </c>
      <c r="O1436" s="12">
        <v>45546</v>
      </c>
      <c r="P1436" s="10">
        <v>16.84</v>
      </c>
      <c r="Q1436" s="12">
        <v>45546</v>
      </c>
      <c r="R1436" s="10">
        <v>26.82</v>
      </c>
      <c r="S1436" s="12">
        <v>45546</v>
      </c>
      <c r="T1436" s="10">
        <v>10.71</v>
      </c>
      <c r="U1436" s="109">
        <v>45548</v>
      </c>
      <c r="V1436" s="10">
        <v>13.06</v>
      </c>
      <c r="Y1436" s="3"/>
    </row>
    <row r="1437" spans="1:25">
      <c r="A1437" s="12">
        <v>45547</v>
      </c>
      <c r="B1437" s="10">
        <v>28.67</v>
      </c>
      <c r="C1437" s="12">
        <v>45547</v>
      </c>
      <c r="D1437" s="10">
        <v>35.659999999999997</v>
      </c>
      <c r="E1437" s="12">
        <v>45547</v>
      </c>
      <c r="F1437" s="10">
        <v>47.18</v>
      </c>
      <c r="G1437" s="12">
        <v>45547</v>
      </c>
      <c r="H1437" s="10">
        <v>38.299999999999997</v>
      </c>
      <c r="I1437" s="12">
        <v>45547</v>
      </c>
      <c r="J1437" s="10">
        <v>31.97</v>
      </c>
      <c r="K1437" s="12">
        <v>45547</v>
      </c>
      <c r="L1437" s="10">
        <v>20.12</v>
      </c>
      <c r="M1437" s="12">
        <v>45547</v>
      </c>
      <c r="N1437" s="10">
        <v>20.8</v>
      </c>
      <c r="O1437" s="12">
        <v>45547</v>
      </c>
      <c r="P1437" s="10">
        <v>16.86</v>
      </c>
      <c r="Q1437" s="12">
        <v>45547</v>
      </c>
      <c r="R1437" s="10">
        <v>26.83</v>
      </c>
      <c r="S1437" s="12">
        <v>45547</v>
      </c>
      <c r="T1437" s="10">
        <v>10.72</v>
      </c>
      <c r="U1437" s="109">
        <v>45551</v>
      </c>
      <c r="V1437" s="10">
        <v>13.11</v>
      </c>
      <c r="Y1437" s="3"/>
    </row>
    <row r="1438" spans="1:25">
      <c r="A1438" s="12">
        <v>45548</v>
      </c>
      <c r="B1438" s="10">
        <v>28.7</v>
      </c>
      <c r="C1438" s="12">
        <v>45548</v>
      </c>
      <c r="D1438" s="10">
        <v>35.79</v>
      </c>
      <c r="E1438" s="12">
        <v>45548</v>
      </c>
      <c r="F1438" s="10">
        <v>47.47</v>
      </c>
      <c r="G1438" s="12">
        <v>45548</v>
      </c>
      <c r="H1438" s="10">
        <v>38.43</v>
      </c>
      <c r="I1438" s="12">
        <v>45548</v>
      </c>
      <c r="J1438" s="10">
        <v>32.11</v>
      </c>
      <c r="K1438" s="12">
        <v>45548</v>
      </c>
      <c r="L1438" s="10">
        <v>20.18</v>
      </c>
      <c r="M1438" s="12">
        <v>45548</v>
      </c>
      <c r="N1438" s="10">
        <v>20.87</v>
      </c>
      <c r="O1438" s="12">
        <v>45548</v>
      </c>
      <c r="P1438" s="10">
        <v>16.93</v>
      </c>
      <c r="Q1438" s="12">
        <v>45548</v>
      </c>
      <c r="R1438" s="10">
        <v>26.87</v>
      </c>
      <c r="S1438" s="12">
        <v>45548</v>
      </c>
      <c r="T1438" s="10">
        <v>10.72</v>
      </c>
      <c r="U1438" s="109">
        <v>45552</v>
      </c>
      <c r="V1438" s="10">
        <v>13.15</v>
      </c>
      <c r="Y1438" s="3"/>
    </row>
    <row r="1439" spans="1:25">
      <c r="A1439" s="12">
        <v>45551</v>
      </c>
      <c r="B1439" s="10">
        <v>28.8</v>
      </c>
      <c r="C1439" s="12">
        <v>45551</v>
      </c>
      <c r="D1439" s="10">
        <v>36</v>
      </c>
      <c r="E1439" s="12">
        <v>45551</v>
      </c>
      <c r="F1439" s="10">
        <v>47.52</v>
      </c>
      <c r="G1439" s="12">
        <v>45551</v>
      </c>
      <c r="H1439" s="10">
        <v>38.74</v>
      </c>
      <c r="I1439" s="12">
        <v>45551</v>
      </c>
      <c r="J1439" s="10">
        <v>32.200000000000003</v>
      </c>
      <c r="K1439" s="12">
        <v>45551</v>
      </c>
      <c r="L1439" s="10">
        <v>20.25</v>
      </c>
      <c r="M1439" s="12">
        <v>45551</v>
      </c>
      <c r="N1439" s="10">
        <v>20.954999999999998</v>
      </c>
      <c r="O1439" s="12">
        <v>45551</v>
      </c>
      <c r="P1439" s="10">
        <v>16.96</v>
      </c>
      <c r="Q1439" s="12">
        <v>45551</v>
      </c>
      <c r="R1439" s="10">
        <v>26.92</v>
      </c>
      <c r="S1439" s="12">
        <v>45551</v>
      </c>
      <c r="T1439" s="10">
        <v>10.76</v>
      </c>
      <c r="U1439" s="109">
        <v>45553</v>
      </c>
      <c r="V1439" s="10">
        <v>13.12</v>
      </c>
      <c r="Y1439" s="3"/>
    </row>
    <row r="1440" spans="1:25">
      <c r="A1440" s="12">
        <v>45552</v>
      </c>
      <c r="B1440" s="10">
        <v>28.74</v>
      </c>
      <c r="C1440" s="12">
        <v>45552</v>
      </c>
      <c r="D1440" s="10">
        <v>35.92</v>
      </c>
      <c r="E1440" s="12">
        <v>45552</v>
      </c>
      <c r="F1440" s="10">
        <v>47.58</v>
      </c>
      <c r="G1440" s="12">
        <v>45552</v>
      </c>
      <c r="H1440" s="10">
        <v>38.5</v>
      </c>
      <c r="I1440" s="12">
        <v>45552</v>
      </c>
      <c r="J1440" s="10">
        <v>32.299999999999997</v>
      </c>
      <c r="K1440" s="12">
        <v>45552</v>
      </c>
      <c r="L1440" s="10">
        <v>20.21</v>
      </c>
      <c r="M1440" s="12">
        <v>45552</v>
      </c>
      <c r="N1440" s="10">
        <v>20.96</v>
      </c>
      <c r="O1440" s="12">
        <v>45552</v>
      </c>
      <c r="P1440" s="10">
        <v>16.98</v>
      </c>
      <c r="Q1440" s="12">
        <v>45552</v>
      </c>
      <c r="R1440" s="10">
        <v>26.89</v>
      </c>
      <c r="S1440" s="12">
        <v>45552</v>
      </c>
      <c r="T1440" s="10">
        <v>10.74</v>
      </c>
      <c r="U1440" s="109">
        <v>45554</v>
      </c>
      <c r="V1440" s="10">
        <v>13.27</v>
      </c>
      <c r="Y1440" s="3"/>
    </row>
    <row r="1441" spans="1:25">
      <c r="A1441" s="12">
        <v>45553</v>
      </c>
      <c r="B1441" s="10">
        <v>28.664999999999999</v>
      </c>
      <c r="C1441" s="12">
        <v>45553</v>
      </c>
      <c r="D1441" s="10">
        <v>35.78</v>
      </c>
      <c r="E1441" s="12">
        <v>45553</v>
      </c>
      <c r="F1441" s="10">
        <v>47.52</v>
      </c>
      <c r="G1441" s="12">
        <v>45553</v>
      </c>
      <c r="H1441" s="10">
        <v>38.479999999999997</v>
      </c>
      <c r="I1441" s="12">
        <v>45553</v>
      </c>
      <c r="J1441" s="10">
        <v>32.22</v>
      </c>
      <c r="K1441" s="12">
        <v>45553</v>
      </c>
      <c r="L1441" s="10">
        <v>20.190000000000001</v>
      </c>
      <c r="M1441" s="12">
        <v>45553</v>
      </c>
      <c r="N1441" s="10">
        <v>20.88</v>
      </c>
      <c r="O1441" s="12">
        <v>45553</v>
      </c>
      <c r="P1441" s="10">
        <v>16.98</v>
      </c>
      <c r="Q1441" s="12">
        <v>45553</v>
      </c>
      <c r="R1441" s="10">
        <v>26.89</v>
      </c>
      <c r="S1441" s="12">
        <v>45553</v>
      </c>
      <c r="T1441" s="10">
        <v>10.71</v>
      </c>
      <c r="U1441" s="109">
        <v>45555</v>
      </c>
      <c r="V1441" s="10">
        <v>13.28</v>
      </c>
      <c r="Y1441" s="3"/>
    </row>
    <row r="1442" spans="1:25">
      <c r="A1442" s="12">
        <v>45554</v>
      </c>
      <c r="B1442" s="10">
        <v>28.69</v>
      </c>
      <c r="C1442" s="12">
        <v>45554</v>
      </c>
      <c r="D1442" s="10">
        <v>36.18</v>
      </c>
      <c r="E1442" s="12">
        <v>45554</v>
      </c>
      <c r="F1442" s="10">
        <v>48.12</v>
      </c>
      <c r="G1442" s="12">
        <v>45554</v>
      </c>
      <c r="H1442" s="10">
        <v>39.049999999999997</v>
      </c>
      <c r="I1442" s="12">
        <v>45554</v>
      </c>
      <c r="J1442" s="10">
        <v>32.770000000000003</v>
      </c>
      <c r="K1442" s="12">
        <v>45554</v>
      </c>
      <c r="L1442" s="10">
        <v>20.22</v>
      </c>
      <c r="M1442" s="12">
        <v>45554</v>
      </c>
      <c r="N1442" s="10">
        <v>20.89</v>
      </c>
      <c r="O1442" s="12">
        <v>45554</v>
      </c>
      <c r="P1442" s="10">
        <v>16.96</v>
      </c>
      <c r="Q1442" s="12">
        <v>45554</v>
      </c>
      <c r="R1442" s="10">
        <v>26.89</v>
      </c>
      <c r="S1442" s="12">
        <v>45554</v>
      </c>
      <c r="T1442" s="10">
        <v>10.72</v>
      </c>
      <c r="U1442" s="109">
        <v>45558</v>
      </c>
      <c r="V1442" s="10">
        <v>13.25</v>
      </c>
      <c r="Y1442" s="3"/>
    </row>
    <row r="1443" spans="1:25">
      <c r="A1443" s="12">
        <v>45555</v>
      </c>
      <c r="B1443" s="10">
        <v>28.7</v>
      </c>
      <c r="C1443" s="12">
        <v>45555</v>
      </c>
      <c r="D1443" s="10">
        <v>36.21</v>
      </c>
      <c r="E1443" s="12">
        <v>45555</v>
      </c>
      <c r="F1443" s="10">
        <v>48.04</v>
      </c>
      <c r="G1443" s="12">
        <v>45555</v>
      </c>
      <c r="H1443" s="10">
        <v>38.700000000000003</v>
      </c>
      <c r="I1443" s="12">
        <v>45555</v>
      </c>
      <c r="J1443" s="10">
        <v>32.72</v>
      </c>
      <c r="K1443" s="12">
        <v>45555</v>
      </c>
      <c r="L1443" s="10">
        <v>20.23</v>
      </c>
      <c r="M1443" s="12">
        <v>45555</v>
      </c>
      <c r="N1443" s="10">
        <v>20.91</v>
      </c>
      <c r="O1443" s="12">
        <v>45555</v>
      </c>
      <c r="P1443" s="10">
        <v>17.04</v>
      </c>
      <c r="Q1443" s="12">
        <v>45555</v>
      </c>
      <c r="R1443" s="10">
        <v>26.91</v>
      </c>
      <c r="S1443" s="12">
        <v>45555</v>
      </c>
      <c r="T1443" s="10">
        <v>10.72</v>
      </c>
      <c r="U1443" s="109">
        <v>45559</v>
      </c>
      <c r="V1443" s="10">
        <v>13.46</v>
      </c>
      <c r="Y1443" s="3"/>
    </row>
    <row r="1444" spans="1:25">
      <c r="A1444" s="12">
        <v>45558</v>
      </c>
      <c r="B1444" s="10">
        <v>28.7</v>
      </c>
      <c r="C1444" s="12">
        <v>45558</v>
      </c>
      <c r="D1444" s="10">
        <v>36.265000000000001</v>
      </c>
      <c r="E1444" s="12">
        <v>45558</v>
      </c>
      <c r="F1444" s="10">
        <v>48</v>
      </c>
      <c r="G1444" s="12">
        <v>45558</v>
      </c>
      <c r="H1444" s="10">
        <v>38.68</v>
      </c>
      <c r="I1444" s="12">
        <v>45558</v>
      </c>
      <c r="J1444" s="10">
        <v>32.82</v>
      </c>
      <c r="K1444" s="12">
        <v>45558</v>
      </c>
      <c r="L1444" s="10">
        <v>20.23</v>
      </c>
      <c r="M1444" s="12">
        <v>45558</v>
      </c>
      <c r="N1444" s="10">
        <v>20.88</v>
      </c>
      <c r="O1444" s="12">
        <v>45558</v>
      </c>
      <c r="P1444" s="10">
        <v>17.010000000000002</v>
      </c>
      <c r="Q1444" s="12">
        <v>45558</v>
      </c>
      <c r="R1444" s="10">
        <v>26.92</v>
      </c>
      <c r="S1444" s="12">
        <v>45558</v>
      </c>
      <c r="T1444" s="10">
        <v>10.72</v>
      </c>
      <c r="U1444" s="109">
        <v>45560</v>
      </c>
      <c r="V1444" s="10">
        <v>13.5</v>
      </c>
      <c r="Y1444" s="3"/>
    </row>
    <row r="1445" spans="1:25">
      <c r="A1445" s="12">
        <v>45559</v>
      </c>
      <c r="B1445" s="10">
        <v>28.61</v>
      </c>
      <c r="C1445" s="12">
        <v>45559</v>
      </c>
      <c r="D1445" s="10">
        <v>36.28</v>
      </c>
      <c r="E1445" s="12">
        <v>45559</v>
      </c>
      <c r="F1445" s="10">
        <v>47.85</v>
      </c>
      <c r="G1445" s="12">
        <v>45559</v>
      </c>
      <c r="H1445" s="10">
        <v>38.700000000000003</v>
      </c>
      <c r="I1445" s="12">
        <v>45559</v>
      </c>
      <c r="J1445" s="10">
        <v>33.81</v>
      </c>
      <c r="K1445" s="12">
        <v>45559</v>
      </c>
      <c r="L1445" s="10">
        <v>20.18</v>
      </c>
      <c r="M1445" s="12">
        <v>45559</v>
      </c>
      <c r="N1445" s="10">
        <v>20.85</v>
      </c>
      <c r="O1445" s="12">
        <v>45559</v>
      </c>
      <c r="P1445" s="10">
        <v>16.920000000000002</v>
      </c>
      <c r="Q1445" s="12">
        <v>45559</v>
      </c>
      <c r="R1445" s="10">
        <v>26.85</v>
      </c>
      <c r="S1445" s="12">
        <v>45559</v>
      </c>
      <c r="T1445" s="10">
        <v>10.71</v>
      </c>
      <c r="U1445" s="109">
        <v>45561</v>
      </c>
      <c r="V1445" s="10">
        <v>13.78</v>
      </c>
      <c r="Y1445" s="3"/>
    </row>
    <row r="1446" spans="1:25">
      <c r="A1446" s="12">
        <v>45560</v>
      </c>
      <c r="B1446" s="10">
        <v>28.52</v>
      </c>
      <c r="C1446" s="12">
        <v>45560</v>
      </c>
      <c r="D1446" s="10">
        <v>36.200000000000003</v>
      </c>
      <c r="E1446" s="12">
        <v>45560</v>
      </c>
      <c r="F1446" s="10">
        <v>47.91</v>
      </c>
      <c r="G1446" s="12">
        <v>45560</v>
      </c>
      <c r="H1446" s="10">
        <v>38.619999999999997</v>
      </c>
      <c r="I1446" s="12">
        <v>45560</v>
      </c>
      <c r="J1446" s="10">
        <v>33.54</v>
      </c>
      <c r="K1446" s="12">
        <v>45560</v>
      </c>
      <c r="L1446" s="10">
        <v>20.09</v>
      </c>
      <c r="M1446" s="12">
        <v>45560</v>
      </c>
      <c r="N1446" s="10">
        <v>20.715</v>
      </c>
      <c r="O1446" s="12">
        <v>45560</v>
      </c>
      <c r="P1446" s="10">
        <v>16.899999999999999</v>
      </c>
      <c r="Q1446" s="12">
        <v>45560</v>
      </c>
      <c r="R1446" s="10">
        <v>26.81</v>
      </c>
      <c r="S1446" s="12">
        <v>45560</v>
      </c>
      <c r="T1446" s="10">
        <v>10.68</v>
      </c>
      <c r="U1446" s="109">
        <v>45562</v>
      </c>
      <c r="V1446" s="10">
        <v>13.85</v>
      </c>
      <c r="Y1446" s="3"/>
    </row>
    <row r="1447" spans="1:25">
      <c r="A1447" s="12">
        <v>45561</v>
      </c>
      <c r="B1447" s="10">
        <v>28.49</v>
      </c>
      <c r="C1447" s="12">
        <v>45561</v>
      </c>
      <c r="D1447" s="10">
        <v>36.4</v>
      </c>
      <c r="E1447" s="12">
        <v>45561</v>
      </c>
      <c r="F1447" s="10">
        <v>48.05</v>
      </c>
      <c r="G1447" s="12">
        <v>45561</v>
      </c>
      <c r="H1447" s="10">
        <v>39.450000000000003</v>
      </c>
      <c r="I1447" s="12">
        <v>45561</v>
      </c>
      <c r="J1447" s="10">
        <v>34.729999999999997</v>
      </c>
      <c r="K1447" s="12">
        <v>45561</v>
      </c>
      <c r="L1447" s="10">
        <v>20.13</v>
      </c>
      <c r="M1447" s="12">
        <v>45561</v>
      </c>
      <c r="N1447" s="10">
        <v>20.71</v>
      </c>
      <c r="O1447" s="12">
        <v>45561</v>
      </c>
      <c r="P1447" s="10">
        <v>16.809999999999999</v>
      </c>
      <c r="Q1447" s="12">
        <v>45561</v>
      </c>
      <c r="R1447" s="10">
        <v>26.81</v>
      </c>
      <c r="S1447" s="12">
        <v>45561</v>
      </c>
      <c r="T1447" s="10">
        <v>10.68</v>
      </c>
      <c r="U1447" s="109">
        <v>45565</v>
      </c>
      <c r="V1447" s="10">
        <v>13.73</v>
      </c>
      <c r="Y1447" s="3"/>
    </row>
    <row r="1448" spans="1:25">
      <c r="A1448" s="12">
        <v>45562</v>
      </c>
      <c r="B1448" s="10">
        <v>28.635000000000002</v>
      </c>
      <c r="C1448" s="12">
        <v>45562</v>
      </c>
      <c r="D1448" s="10">
        <v>36.33</v>
      </c>
      <c r="E1448" s="12">
        <v>45562</v>
      </c>
      <c r="F1448" s="10">
        <v>48.16</v>
      </c>
      <c r="G1448" s="12">
        <v>45562</v>
      </c>
      <c r="H1448" s="10">
        <v>39.35</v>
      </c>
      <c r="I1448" s="12">
        <v>45562</v>
      </c>
      <c r="J1448" s="10">
        <v>34.79</v>
      </c>
      <c r="K1448" s="12">
        <v>45562</v>
      </c>
      <c r="L1448" s="10">
        <v>20.22</v>
      </c>
      <c r="M1448" s="12">
        <v>45562</v>
      </c>
      <c r="N1448" s="10">
        <v>20.79</v>
      </c>
      <c r="O1448" s="12">
        <v>45562</v>
      </c>
      <c r="P1448" s="10">
        <v>16.899999999999999</v>
      </c>
      <c r="Q1448" s="12">
        <v>45562</v>
      </c>
      <c r="R1448" s="10">
        <v>26.88</v>
      </c>
      <c r="S1448" s="12">
        <v>45562</v>
      </c>
      <c r="T1448" s="10">
        <v>10.73</v>
      </c>
      <c r="U1448" s="109">
        <v>45566</v>
      </c>
      <c r="V1448" s="10">
        <v>13.69</v>
      </c>
      <c r="Y1448" s="3"/>
    </row>
    <row r="1449" spans="1:25">
      <c r="A1449" s="12">
        <v>45565</v>
      </c>
      <c r="B1449" s="10">
        <v>28.63</v>
      </c>
      <c r="C1449" s="12">
        <v>45565</v>
      </c>
      <c r="D1449" s="10">
        <v>36.409999999999997</v>
      </c>
      <c r="E1449" s="12">
        <v>45565</v>
      </c>
      <c r="F1449" s="10">
        <v>48.37</v>
      </c>
      <c r="G1449" s="12">
        <v>45565</v>
      </c>
      <c r="H1449" s="10">
        <v>39.11</v>
      </c>
      <c r="I1449" s="12">
        <v>45565</v>
      </c>
      <c r="J1449" s="10">
        <v>34.200000000000003</v>
      </c>
      <c r="K1449" s="12">
        <v>45565</v>
      </c>
      <c r="L1449" s="10">
        <v>20.23</v>
      </c>
      <c r="M1449" s="12">
        <v>45565</v>
      </c>
      <c r="N1449" s="10">
        <v>20.745000000000001</v>
      </c>
      <c r="O1449" s="12">
        <v>45565</v>
      </c>
      <c r="P1449" s="10">
        <v>16.87</v>
      </c>
      <c r="Q1449" s="12">
        <v>45565</v>
      </c>
      <c r="R1449" s="10">
        <v>26.84</v>
      </c>
      <c r="S1449" s="12">
        <v>45565</v>
      </c>
      <c r="T1449" s="10">
        <v>10.72</v>
      </c>
      <c r="U1449" s="109">
        <v>45567</v>
      </c>
      <c r="V1449" s="10">
        <v>13.85</v>
      </c>
      <c r="Y1449" s="3"/>
    </row>
    <row r="1450" spans="1:25">
      <c r="A1450" s="12">
        <v>45566</v>
      </c>
      <c r="B1450" s="10">
        <v>28.69</v>
      </c>
      <c r="C1450" s="12">
        <v>45566</v>
      </c>
      <c r="D1450" s="10">
        <v>36.42</v>
      </c>
      <c r="E1450" s="12">
        <v>45566</v>
      </c>
      <c r="F1450" s="10">
        <v>47.81</v>
      </c>
      <c r="G1450" s="12">
        <v>45566</v>
      </c>
      <c r="H1450" s="10">
        <v>38.85</v>
      </c>
      <c r="I1450" s="12">
        <v>45566</v>
      </c>
      <c r="J1450" s="10">
        <v>34.39</v>
      </c>
      <c r="K1450" s="12">
        <v>45566</v>
      </c>
      <c r="L1450" s="10">
        <v>20.22</v>
      </c>
      <c r="M1450" s="12">
        <v>45566</v>
      </c>
      <c r="N1450" s="10">
        <v>20.85</v>
      </c>
      <c r="O1450" s="12">
        <v>45566</v>
      </c>
      <c r="P1450" s="10">
        <v>16.82</v>
      </c>
      <c r="Q1450" s="12">
        <v>45566</v>
      </c>
      <c r="R1450" s="10">
        <v>26.87</v>
      </c>
      <c r="S1450" s="12">
        <v>45566</v>
      </c>
      <c r="T1450" s="10">
        <v>10.72</v>
      </c>
      <c r="U1450" s="109">
        <v>45568</v>
      </c>
      <c r="V1450" s="10">
        <v>13.8</v>
      </c>
      <c r="Y1450" s="3"/>
    </row>
    <row r="1451" spans="1:25">
      <c r="A1451" s="12">
        <v>45567</v>
      </c>
      <c r="B1451" s="10">
        <v>28.51</v>
      </c>
      <c r="C1451" s="12">
        <v>45567</v>
      </c>
      <c r="D1451" s="10">
        <v>36.409999999999997</v>
      </c>
      <c r="E1451" s="12">
        <v>45567</v>
      </c>
      <c r="F1451" s="10">
        <v>47.84</v>
      </c>
      <c r="G1451" s="12">
        <v>45567</v>
      </c>
      <c r="H1451" s="10">
        <v>38.770000000000003</v>
      </c>
      <c r="I1451" s="12">
        <v>45567</v>
      </c>
      <c r="J1451" s="10">
        <v>35.07</v>
      </c>
      <c r="K1451" s="12">
        <v>45567</v>
      </c>
      <c r="L1451" s="10">
        <v>20.14</v>
      </c>
      <c r="M1451" s="12">
        <v>45567</v>
      </c>
      <c r="N1451" s="10">
        <v>20.8</v>
      </c>
      <c r="O1451" s="12">
        <v>45567</v>
      </c>
      <c r="P1451" s="10">
        <v>16.95</v>
      </c>
      <c r="Q1451" s="12">
        <v>45567</v>
      </c>
      <c r="R1451" s="10">
        <v>26.84</v>
      </c>
      <c r="S1451" s="12">
        <v>45567</v>
      </c>
      <c r="T1451" s="10">
        <v>10.67</v>
      </c>
      <c r="U1451" s="109">
        <v>45569</v>
      </c>
      <c r="V1451" s="10">
        <v>13.97</v>
      </c>
      <c r="Y1451" s="3"/>
    </row>
    <row r="1452" spans="1:25">
      <c r="A1452" s="12">
        <v>45568</v>
      </c>
      <c r="B1452" s="10">
        <v>28.38</v>
      </c>
      <c r="C1452" s="12">
        <v>45568</v>
      </c>
      <c r="D1452" s="10">
        <v>36.31</v>
      </c>
      <c r="E1452" s="12">
        <v>45568</v>
      </c>
      <c r="F1452" s="10">
        <v>47.98</v>
      </c>
      <c r="G1452" s="12">
        <v>45568</v>
      </c>
      <c r="H1452" s="10">
        <v>38.56</v>
      </c>
      <c r="I1452" s="12">
        <v>45568</v>
      </c>
      <c r="J1452" s="10">
        <v>34.840000000000003</v>
      </c>
      <c r="K1452" s="12">
        <v>45568</v>
      </c>
      <c r="L1452" s="10">
        <v>20.079999999999998</v>
      </c>
      <c r="M1452" s="12">
        <v>45568</v>
      </c>
      <c r="N1452" s="10">
        <v>20.67</v>
      </c>
      <c r="O1452" s="12">
        <v>45568</v>
      </c>
      <c r="P1452" s="10">
        <v>16.920000000000002</v>
      </c>
      <c r="Q1452" s="12">
        <v>45568</v>
      </c>
      <c r="R1452" s="10">
        <v>26.78</v>
      </c>
      <c r="S1452" s="12">
        <v>45568</v>
      </c>
      <c r="T1452" s="10">
        <v>10.62</v>
      </c>
      <c r="U1452" s="109">
        <v>45572</v>
      </c>
      <c r="V1452" s="10">
        <v>14</v>
      </c>
      <c r="Y1452" s="3"/>
    </row>
    <row r="1453" spans="1:25">
      <c r="A1453" s="12">
        <v>45569</v>
      </c>
      <c r="B1453" s="10">
        <v>28.19</v>
      </c>
      <c r="C1453" s="12">
        <v>45569</v>
      </c>
      <c r="D1453" s="10">
        <v>36.6</v>
      </c>
      <c r="E1453" s="12">
        <v>45569</v>
      </c>
      <c r="F1453" s="10">
        <v>48.46</v>
      </c>
      <c r="G1453" s="12">
        <v>45569</v>
      </c>
      <c r="H1453" s="10">
        <v>38.86</v>
      </c>
      <c r="I1453" s="12">
        <v>45569</v>
      </c>
      <c r="J1453" s="10">
        <v>35.22</v>
      </c>
      <c r="K1453" s="12">
        <v>45569</v>
      </c>
      <c r="L1453" s="10">
        <v>19.98</v>
      </c>
      <c r="M1453" s="12">
        <v>45569</v>
      </c>
      <c r="N1453" s="10">
        <v>20.55</v>
      </c>
      <c r="O1453" s="12">
        <v>45569</v>
      </c>
      <c r="P1453" s="10">
        <v>16.87</v>
      </c>
      <c r="Q1453" s="12">
        <v>45569</v>
      </c>
      <c r="R1453" s="10">
        <v>26.65</v>
      </c>
      <c r="S1453" s="12">
        <v>45569</v>
      </c>
      <c r="T1453" s="10">
        <v>10.55</v>
      </c>
      <c r="U1453" s="109">
        <v>45573</v>
      </c>
      <c r="V1453" s="10">
        <v>13.9</v>
      </c>
      <c r="Y1453" s="3"/>
    </row>
    <row r="1454" spans="1:25">
      <c r="A1454" s="12">
        <v>45572</v>
      </c>
      <c r="B1454" s="10">
        <v>28.11</v>
      </c>
      <c r="C1454" s="12">
        <v>45572</v>
      </c>
      <c r="D1454" s="10">
        <v>36.54</v>
      </c>
      <c r="E1454" s="12">
        <v>45572</v>
      </c>
      <c r="F1454" s="10">
        <v>48.19</v>
      </c>
      <c r="G1454" s="12">
        <v>45572</v>
      </c>
      <c r="H1454" s="10">
        <v>38.770000000000003</v>
      </c>
      <c r="I1454" s="12">
        <v>45572</v>
      </c>
      <c r="J1454" s="10">
        <v>35.64</v>
      </c>
      <c r="K1454" s="12">
        <v>45572</v>
      </c>
      <c r="L1454" s="10">
        <v>19.95</v>
      </c>
      <c r="M1454" s="12">
        <v>45572</v>
      </c>
      <c r="N1454" s="10">
        <v>20.440000000000001</v>
      </c>
      <c r="O1454" s="12">
        <v>45572</v>
      </c>
      <c r="P1454" s="10">
        <v>16.829999999999998</v>
      </c>
      <c r="Q1454" s="12">
        <v>45572</v>
      </c>
      <c r="R1454" s="10">
        <v>26.65</v>
      </c>
      <c r="S1454" s="12">
        <v>45572</v>
      </c>
      <c r="T1454" s="10">
        <v>10.53</v>
      </c>
      <c r="U1454" s="109">
        <v>45574</v>
      </c>
      <c r="V1454" s="10">
        <v>13.89</v>
      </c>
      <c r="Y1454" s="3"/>
    </row>
    <row r="1455" spans="1:25">
      <c r="A1455" s="12">
        <v>45573</v>
      </c>
      <c r="B1455" s="10">
        <v>28.17</v>
      </c>
      <c r="C1455" s="12">
        <v>45573</v>
      </c>
      <c r="D1455" s="10">
        <v>36.5167</v>
      </c>
      <c r="E1455" s="12">
        <v>45573</v>
      </c>
      <c r="F1455" s="10">
        <v>48.74</v>
      </c>
      <c r="G1455" s="12">
        <v>45573</v>
      </c>
      <c r="H1455" s="10">
        <v>38.75</v>
      </c>
      <c r="I1455" s="12">
        <v>45573</v>
      </c>
      <c r="J1455" s="10">
        <v>34.81</v>
      </c>
      <c r="K1455" s="12">
        <v>45573</v>
      </c>
      <c r="L1455" s="10">
        <v>19.95</v>
      </c>
      <c r="M1455" s="12">
        <v>45573</v>
      </c>
      <c r="N1455" s="10">
        <v>20.48</v>
      </c>
      <c r="O1455" s="12">
        <v>45573</v>
      </c>
      <c r="P1455" s="10">
        <v>16.850000000000001</v>
      </c>
      <c r="Q1455" s="12">
        <v>45573</v>
      </c>
      <c r="R1455" s="10">
        <v>26.66</v>
      </c>
      <c r="S1455" s="12">
        <v>45573</v>
      </c>
      <c r="T1455" s="10">
        <v>10.54</v>
      </c>
      <c r="U1455" s="109">
        <v>45575</v>
      </c>
      <c r="V1455" s="10">
        <v>13.92</v>
      </c>
      <c r="Y1455" s="3"/>
    </row>
    <row r="1456" spans="1:25">
      <c r="A1456" s="12">
        <v>45574</v>
      </c>
      <c r="B1456" s="10">
        <v>28.16</v>
      </c>
      <c r="C1456" s="12">
        <v>45574</v>
      </c>
      <c r="D1456" s="10">
        <v>36.729999999999997</v>
      </c>
      <c r="E1456" s="12">
        <v>45574</v>
      </c>
      <c r="F1456" s="10">
        <v>49.33</v>
      </c>
      <c r="G1456" s="12">
        <v>45574</v>
      </c>
      <c r="H1456" s="10">
        <v>38.97</v>
      </c>
      <c r="I1456" s="12">
        <v>45574</v>
      </c>
      <c r="J1456" s="10">
        <v>34.76</v>
      </c>
      <c r="K1456" s="12">
        <v>45574</v>
      </c>
      <c r="L1456" s="10">
        <v>19.97</v>
      </c>
      <c r="M1456" s="12">
        <v>45574</v>
      </c>
      <c r="N1456" s="10">
        <v>20.43</v>
      </c>
      <c r="O1456" s="12">
        <v>45574</v>
      </c>
      <c r="P1456" s="10">
        <v>16.78</v>
      </c>
      <c r="Q1456" s="12">
        <v>45574</v>
      </c>
      <c r="R1456" s="10">
        <v>26.66</v>
      </c>
      <c r="S1456" s="12">
        <v>45574</v>
      </c>
      <c r="T1456" s="10">
        <v>10.53</v>
      </c>
      <c r="U1456" s="109">
        <v>45576</v>
      </c>
      <c r="V1456" s="10">
        <v>14.05</v>
      </c>
      <c r="Y1456" s="3"/>
    </row>
    <row r="1457" spans="1:25">
      <c r="A1457" s="12">
        <v>45575</v>
      </c>
      <c r="B1457" s="10">
        <v>28.21</v>
      </c>
      <c r="C1457" s="12">
        <v>45575</v>
      </c>
      <c r="D1457" s="10">
        <v>36.862099999999998</v>
      </c>
      <c r="E1457" s="12">
        <v>45575</v>
      </c>
      <c r="F1457" s="10">
        <v>49.34</v>
      </c>
      <c r="G1457" s="12">
        <v>45575</v>
      </c>
      <c r="H1457" s="10">
        <v>39</v>
      </c>
      <c r="I1457" s="12">
        <v>45575</v>
      </c>
      <c r="J1457" s="10">
        <v>34.93</v>
      </c>
      <c r="K1457" s="12">
        <v>45575</v>
      </c>
      <c r="L1457" s="10">
        <v>19.989999999999998</v>
      </c>
      <c r="M1457" s="12">
        <v>45575</v>
      </c>
      <c r="N1457" s="10">
        <v>20.399999999999999</v>
      </c>
      <c r="O1457" s="12">
        <v>45575</v>
      </c>
      <c r="P1457" s="10">
        <v>16.850000000000001</v>
      </c>
      <c r="Q1457" s="12">
        <v>45575</v>
      </c>
      <c r="R1457" s="10">
        <v>26.73</v>
      </c>
      <c r="S1457" s="12">
        <v>45575</v>
      </c>
      <c r="T1457" s="10">
        <v>10.55</v>
      </c>
      <c r="U1457" s="109">
        <v>45580</v>
      </c>
      <c r="V1457" s="10">
        <v>13.8</v>
      </c>
      <c r="Y1457" s="3"/>
    </row>
    <row r="1458" spans="1:25">
      <c r="A1458" s="12">
        <v>45576</v>
      </c>
      <c r="B1458" s="10">
        <v>28.25</v>
      </c>
      <c r="C1458" s="12">
        <v>45576</v>
      </c>
      <c r="D1458" s="10">
        <v>37.1</v>
      </c>
      <c r="E1458" s="12">
        <v>45576</v>
      </c>
      <c r="F1458" s="10">
        <v>49.71</v>
      </c>
      <c r="G1458" s="12">
        <v>45576</v>
      </c>
      <c r="H1458" s="10">
        <v>39.24</v>
      </c>
      <c r="I1458" s="12">
        <v>45576</v>
      </c>
      <c r="J1458" s="10">
        <v>35.24</v>
      </c>
      <c r="K1458" s="12">
        <v>45576</v>
      </c>
      <c r="L1458" s="10">
        <v>20.05</v>
      </c>
      <c r="M1458" s="12">
        <v>45576</v>
      </c>
      <c r="N1458" s="10">
        <v>20.41</v>
      </c>
      <c r="O1458" s="12">
        <v>45576</v>
      </c>
      <c r="P1458" s="10">
        <v>16.88</v>
      </c>
      <c r="Q1458" s="12">
        <v>45576</v>
      </c>
      <c r="R1458" s="10">
        <v>26.76</v>
      </c>
      <c r="S1458" s="12">
        <v>45576</v>
      </c>
      <c r="T1458" s="10">
        <v>10.56</v>
      </c>
      <c r="U1458" s="109">
        <v>45581</v>
      </c>
      <c r="V1458" s="10">
        <v>13.86</v>
      </c>
      <c r="Y1458" s="3"/>
    </row>
    <row r="1459" spans="1:25">
      <c r="A1459" s="12">
        <v>45580</v>
      </c>
      <c r="B1459" s="10">
        <v>28.37</v>
      </c>
      <c r="C1459" s="12">
        <v>45580</v>
      </c>
      <c r="D1459" s="10">
        <v>37.049999999999997</v>
      </c>
      <c r="E1459" s="12">
        <v>45580</v>
      </c>
      <c r="F1459" s="10">
        <v>49.83</v>
      </c>
      <c r="G1459" s="12">
        <v>45580</v>
      </c>
      <c r="H1459" s="10">
        <v>38.79</v>
      </c>
      <c r="I1459" s="12">
        <v>45580</v>
      </c>
      <c r="J1459" s="10">
        <v>34.39</v>
      </c>
      <c r="K1459" s="12">
        <v>45580</v>
      </c>
      <c r="L1459" s="10">
        <v>20.13</v>
      </c>
      <c r="M1459" s="12">
        <v>45580</v>
      </c>
      <c r="N1459" s="10">
        <v>20.52</v>
      </c>
      <c r="O1459" s="12">
        <v>45580</v>
      </c>
      <c r="P1459" s="10">
        <v>16.809999999999999</v>
      </c>
      <c r="Q1459" s="12">
        <v>45580</v>
      </c>
      <c r="R1459" s="10">
        <v>26.81</v>
      </c>
      <c r="S1459" s="12">
        <v>45580</v>
      </c>
      <c r="T1459" s="10">
        <v>10.63</v>
      </c>
      <c r="U1459" s="109">
        <v>45582</v>
      </c>
      <c r="V1459" s="10">
        <v>13.78</v>
      </c>
      <c r="Y1459" s="3"/>
    </row>
    <row r="1460" spans="1:25">
      <c r="A1460" s="12">
        <v>45581</v>
      </c>
      <c r="B1460" s="10">
        <v>28.46</v>
      </c>
      <c r="C1460" s="12">
        <v>45581</v>
      </c>
      <c r="D1460" s="10">
        <v>37.24</v>
      </c>
      <c r="E1460" s="12">
        <v>45581</v>
      </c>
      <c r="F1460" s="10">
        <v>49.9</v>
      </c>
      <c r="G1460" s="12">
        <v>45581</v>
      </c>
      <c r="H1460" s="10">
        <v>38.79</v>
      </c>
      <c r="I1460" s="12">
        <v>45581</v>
      </c>
      <c r="J1460" s="10">
        <v>34.51</v>
      </c>
      <c r="K1460" s="12">
        <v>45581</v>
      </c>
      <c r="L1460" s="10">
        <v>20.170000000000002</v>
      </c>
      <c r="M1460" s="12">
        <v>45581</v>
      </c>
      <c r="N1460" s="10">
        <v>20.57</v>
      </c>
      <c r="O1460" s="12">
        <v>45581</v>
      </c>
      <c r="P1460" s="10">
        <v>16.920000000000002</v>
      </c>
      <c r="Q1460" s="12">
        <v>45581</v>
      </c>
      <c r="R1460" s="10">
        <v>26.84</v>
      </c>
      <c r="S1460" s="12">
        <v>45581</v>
      </c>
      <c r="T1460" s="10">
        <v>10.66</v>
      </c>
      <c r="U1460" s="109">
        <v>45583</v>
      </c>
      <c r="V1460" s="10">
        <v>14.05</v>
      </c>
      <c r="Y1460" s="3"/>
    </row>
    <row r="1461" spans="1:25">
      <c r="A1461" s="12">
        <v>45582</v>
      </c>
      <c r="B1461" s="10">
        <v>28.36</v>
      </c>
      <c r="C1461" s="12">
        <v>45582</v>
      </c>
      <c r="D1461" s="10">
        <v>37.479999999999997</v>
      </c>
      <c r="E1461" s="12">
        <v>45582</v>
      </c>
      <c r="F1461" s="10">
        <v>50.1</v>
      </c>
      <c r="G1461" s="12">
        <v>45582</v>
      </c>
      <c r="H1461" s="10">
        <v>38.950000000000003</v>
      </c>
      <c r="I1461" s="12">
        <v>45582</v>
      </c>
      <c r="J1461" s="10">
        <v>34.61</v>
      </c>
      <c r="K1461" s="12">
        <v>45582</v>
      </c>
      <c r="L1461" s="10">
        <v>20.11</v>
      </c>
      <c r="M1461" s="12">
        <v>45582</v>
      </c>
      <c r="N1461" s="10">
        <v>20.414999999999999</v>
      </c>
      <c r="O1461" s="12">
        <v>45582</v>
      </c>
      <c r="P1461" s="10">
        <v>16.89</v>
      </c>
      <c r="Q1461" s="12">
        <v>45582</v>
      </c>
      <c r="R1461" s="10">
        <v>26.8</v>
      </c>
      <c r="S1461" s="12">
        <v>45582</v>
      </c>
      <c r="T1461" s="10">
        <v>10.62</v>
      </c>
      <c r="U1461" s="109">
        <v>45586</v>
      </c>
      <c r="V1461" s="10">
        <v>13.95</v>
      </c>
      <c r="Y1461" s="3"/>
    </row>
    <row r="1462" spans="1:25">
      <c r="A1462" s="12">
        <v>45583</v>
      </c>
      <c r="B1462" s="10">
        <v>28.39</v>
      </c>
      <c r="C1462" s="12">
        <v>45583</v>
      </c>
      <c r="D1462" s="10">
        <v>37.64</v>
      </c>
      <c r="E1462" s="12">
        <v>45583</v>
      </c>
      <c r="F1462" s="10">
        <v>50.3</v>
      </c>
      <c r="G1462" s="12">
        <v>45583</v>
      </c>
      <c r="H1462" s="10">
        <v>39.21</v>
      </c>
      <c r="I1462" s="12">
        <v>45583</v>
      </c>
      <c r="J1462" s="10">
        <v>35.01</v>
      </c>
      <c r="K1462" s="12">
        <v>45583</v>
      </c>
      <c r="L1462" s="10">
        <v>20.12</v>
      </c>
      <c r="M1462" s="12">
        <v>45583</v>
      </c>
      <c r="N1462" s="10">
        <v>20.39</v>
      </c>
      <c r="O1462" s="12">
        <v>45583</v>
      </c>
      <c r="P1462" s="10">
        <v>16.899999999999999</v>
      </c>
      <c r="Q1462" s="12">
        <v>45583</v>
      </c>
      <c r="R1462" s="10">
        <v>26.84</v>
      </c>
      <c r="S1462" s="12">
        <v>45583</v>
      </c>
      <c r="T1462" s="10">
        <v>10.64</v>
      </c>
      <c r="U1462" s="109">
        <v>45587</v>
      </c>
      <c r="V1462" s="10">
        <v>13.88</v>
      </c>
      <c r="Y1462" s="3"/>
    </row>
    <row r="1463" spans="1:25">
      <c r="A1463" s="12">
        <v>45586</v>
      </c>
      <c r="B1463" s="10">
        <v>28.2</v>
      </c>
      <c r="C1463" s="12">
        <v>45586</v>
      </c>
      <c r="D1463" s="10">
        <v>37.479999999999997</v>
      </c>
      <c r="E1463" s="12">
        <v>45586</v>
      </c>
      <c r="F1463" s="10">
        <v>50.33</v>
      </c>
      <c r="G1463" s="12">
        <v>45586</v>
      </c>
      <c r="H1463" s="10">
        <v>38.81</v>
      </c>
      <c r="I1463" s="12">
        <v>45586</v>
      </c>
      <c r="J1463" s="10">
        <v>34.840000000000003</v>
      </c>
      <c r="K1463" s="12">
        <v>45586</v>
      </c>
      <c r="L1463" s="10">
        <v>20.04</v>
      </c>
      <c r="M1463" s="12">
        <v>45586</v>
      </c>
      <c r="N1463" s="10">
        <v>20.18</v>
      </c>
      <c r="O1463" s="12">
        <v>45586</v>
      </c>
      <c r="P1463" s="10">
        <v>16.809999999999999</v>
      </c>
      <c r="Q1463" s="12">
        <v>45586</v>
      </c>
      <c r="R1463" s="10">
        <v>26.79</v>
      </c>
      <c r="S1463" s="12">
        <v>45586</v>
      </c>
      <c r="T1463" s="10">
        <v>10.57</v>
      </c>
      <c r="U1463" s="109">
        <v>45588</v>
      </c>
      <c r="V1463" s="10">
        <v>13.78</v>
      </c>
      <c r="Y1463" s="3"/>
    </row>
    <row r="1464" spans="1:25">
      <c r="A1464" s="12">
        <v>45587</v>
      </c>
      <c r="B1464" s="10">
        <v>28.24</v>
      </c>
      <c r="C1464" s="12">
        <v>45587</v>
      </c>
      <c r="D1464" s="10">
        <v>37.4544</v>
      </c>
      <c r="E1464" s="12">
        <v>45587</v>
      </c>
      <c r="F1464" s="10">
        <v>50.26</v>
      </c>
      <c r="G1464" s="12">
        <v>45587</v>
      </c>
      <c r="H1464" s="10">
        <v>38.56</v>
      </c>
      <c r="I1464" s="12">
        <v>45587</v>
      </c>
      <c r="J1464" s="10">
        <v>34.74</v>
      </c>
      <c r="K1464" s="12">
        <v>45587</v>
      </c>
      <c r="L1464" s="10">
        <v>20.05</v>
      </c>
      <c r="M1464" s="12">
        <v>45587</v>
      </c>
      <c r="N1464" s="10">
        <v>20.18</v>
      </c>
      <c r="O1464" s="12">
        <v>45587</v>
      </c>
      <c r="P1464" s="10">
        <v>16.82</v>
      </c>
      <c r="Q1464" s="12">
        <v>45587</v>
      </c>
      <c r="R1464" s="10">
        <v>26.8</v>
      </c>
      <c r="S1464" s="12">
        <v>45587</v>
      </c>
      <c r="T1464" s="10">
        <v>10.58</v>
      </c>
      <c r="U1464" s="109">
        <v>45589</v>
      </c>
      <c r="V1464" s="10">
        <v>13.79</v>
      </c>
      <c r="Y1464" s="3"/>
    </row>
    <row r="1465" spans="1:25">
      <c r="A1465" s="12">
        <v>45588</v>
      </c>
      <c r="B1465" s="10">
        <v>28.18</v>
      </c>
      <c r="C1465" s="12">
        <v>45588</v>
      </c>
      <c r="D1465" s="10">
        <v>37.279200000000003</v>
      </c>
      <c r="E1465" s="12">
        <v>45588</v>
      </c>
      <c r="F1465" s="10">
        <v>49.83</v>
      </c>
      <c r="G1465" s="12">
        <v>45588</v>
      </c>
      <c r="H1465" s="10">
        <v>38.21</v>
      </c>
      <c r="I1465" s="12">
        <v>45588</v>
      </c>
      <c r="J1465" s="10">
        <v>34.57</v>
      </c>
      <c r="K1465" s="12">
        <v>45588</v>
      </c>
      <c r="L1465" s="10">
        <v>20.02</v>
      </c>
      <c r="M1465" s="12">
        <v>45588</v>
      </c>
      <c r="N1465" s="10">
        <v>20.114999999999998</v>
      </c>
      <c r="O1465" s="12">
        <v>45588</v>
      </c>
      <c r="P1465" s="10">
        <v>16.78</v>
      </c>
      <c r="Q1465" s="12">
        <v>45588</v>
      </c>
      <c r="R1465" s="10">
        <v>26.78</v>
      </c>
      <c r="S1465" s="12">
        <v>45588</v>
      </c>
      <c r="T1465" s="10">
        <v>10.55</v>
      </c>
      <c r="U1465" s="109">
        <v>45590</v>
      </c>
      <c r="V1465" s="10">
        <v>13.83</v>
      </c>
      <c r="Y1465" s="3"/>
    </row>
    <row r="1466" spans="1:25">
      <c r="A1466" s="12">
        <v>45589</v>
      </c>
      <c r="B1466" s="10">
        <v>28.23</v>
      </c>
      <c r="C1466" s="12">
        <v>45589</v>
      </c>
      <c r="D1466" s="10">
        <v>37.229999999999997</v>
      </c>
      <c r="E1466" s="12">
        <v>45589</v>
      </c>
      <c r="F1466" s="10">
        <v>50</v>
      </c>
      <c r="G1466" s="12">
        <v>45589</v>
      </c>
      <c r="H1466" s="10">
        <v>38.409999999999997</v>
      </c>
      <c r="I1466" s="12">
        <v>45589</v>
      </c>
      <c r="J1466" s="10">
        <v>34.54</v>
      </c>
      <c r="K1466" s="12">
        <v>45589</v>
      </c>
      <c r="L1466" s="10">
        <v>20.02</v>
      </c>
      <c r="M1466" s="12">
        <v>45589</v>
      </c>
      <c r="N1466" s="10">
        <v>20.16</v>
      </c>
      <c r="O1466" s="12">
        <v>45589</v>
      </c>
      <c r="P1466" s="10">
        <v>16.75</v>
      </c>
      <c r="Q1466" s="12">
        <v>45589</v>
      </c>
      <c r="R1466" s="10">
        <v>26.76</v>
      </c>
      <c r="S1466" s="12">
        <v>45589</v>
      </c>
      <c r="T1466" s="10">
        <v>10.57</v>
      </c>
      <c r="U1466" s="109">
        <v>45593</v>
      </c>
      <c r="V1466" s="10">
        <v>13.85</v>
      </c>
      <c r="Y1466" s="3"/>
    </row>
    <row r="1467" spans="1:25">
      <c r="A1467" s="12">
        <v>45590</v>
      </c>
      <c r="B1467" s="10">
        <v>28.21</v>
      </c>
      <c r="C1467" s="12">
        <v>45590</v>
      </c>
      <c r="D1467" s="10">
        <v>37.089799999999997</v>
      </c>
      <c r="E1467" s="12">
        <v>45590</v>
      </c>
      <c r="F1467" s="10">
        <v>50.17</v>
      </c>
      <c r="G1467" s="12">
        <v>45590</v>
      </c>
      <c r="H1467" s="10">
        <v>38.43</v>
      </c>
      <c r="I1467" s="12">
        <v>45590</v>
      </c>
      <c r="J1467" s="10">
        <v>34.61</v>
      </c>
      <c r="K1467" s="12">
        <v>45590</v>
      </c>
      <c r="L1467" s="10">
        <v>20.02</v>
      </c>
      <c r="M1467" s="12">
        <v>45590</v>
      </c>
      <c r="N1467" s="10">
        <v>20.12</v>
      </c>
      <c r="O1467" s="12">
        <v>45590</v>
      </c>
      <c r="P1467" s="10">
        <v>16.77</v>
      </c>
      <c r="Q1467" s="12">
        <v>45590</v>
      </c>
      <c r="R1467" s="10">
        <v>26.77</v>
      </c>
      <c r="S1467" s="12">
        <v>45590</v>
      </c>
      <c r="T1467" s="10">
        <v>10.56</v>
      </c>
      <c r="U1467" s="109">
        <v>45594</v>
      </c>
      <c r="V1467" s="10">
        <v>13.84</v>
      </c>
      <c r="Y1467" s="3"/>
    </row>
    <row r="1468" spans="1:25">
      <c r="A1468" s="12">
        <v>45593</v>
      </c>
      <c r="B1468" s="10">
        <v>28.14</v>
      </c>
      <c r="C1468" s="12">
        <v>45593</v>
      </c>
      <c r="D1468" s="10">
        <v>37.294499999999999</v>
      </c>
      <c r="E1468" s="12">
        <v>45593</v>
      </c>
      <c r="F1468" s="10">
        <v>50.28</v>
      </c>
      <c r="G1468" s="12">
        <v>45593</v>
      </c>
      <c r="H1468" s="10">
        <v>38.71</v>
      </c>
      <c r="I1468" s="12">
        <v>45593</v>
      </c>
      <c r="J1468" s="10">
        <v>34.75</v>
      </c>
      <c r="K1468" s="12">
        <v>45593</v>
      </c>
      <c r="L1468" s="10">
        <v>19.95</v>
      </c>
      <c r="M1468" s="12">
        <v>45593</v>
      </c>
      <c r="N1468" s="10">
        <v>20.03</v>
      </c>
      <c r="O1468" s="12">
        <v>45593</v>
      </c>
      <c r="P1468" s="10">
        <v>16.68</v>
      </c>
      <c r="Q1468" s="12">
        <v>45593</v>
      </c>
      <c r="R1468" s="10">
        <v>26.69</v>
      </c>
      <c r="S1468" s="12">
        <v>45593</v>
      </c>
      <c r="T1468" s="10">
        <v>10.56</v>
      </c>
      <c r="U1468" s="109">
        <v>45595</v>
      </c>
      <c r="V1468" s="10">
        <v>13.71</v>
      </c>
      <c r="Y1468" s="3"/>
    </row>
    <row r="1469" spans="1:25">
      <c r="A1469" s="12">
        <v>45594</v>
      </c>
      <c r="B1469" s="10">
        <v>28.14</v>
      </c>
      <c r="C1469" s="12">
        <v>45594</v>
      </c>
      <c r="D1469" s="10">
        <v>37.2622</v>
      </c>
      <c r="E1469" s="12">
        <v>45594</v>
      </c>
      <c r="F1469" s="10">
        <v>50.45</v>
      </c>
      <c r="G1469" s="12">
        <v>45594</v>
      </c>
      <c r="H1469" s="10">
        <v>38.630000000000003</v>
      </c>
      <c r="I1469" s="12">
        <v>45594</v>
      </c>
      <c r="J1469" s="10">
        <v>34.729999999999997</v>
      </c>
      <c r="K1469" s="12">
        <v>45594</v>
      </c>
      <c r="L1469" s="10">
        <v>19.940000000000001</v>
      </c>
      <c r="M1469" s="12">
        <v>45594</v>
      </c>
      <c r="N1469" s="10">
        <v>20.05</v>
      </c>
      <c r="O1469" s="12">
        <v>45594</v>
      </c>
      <c r="P1469" s="10">
        <v>16.760000000000002</v>
      </c>
      <c r="Q1469" s="12">
        <v>45594</v>
      </c>
      <c r="R1469" s="10">
        <v>26.71</v>
      </c>
      <c r="S1469" s="12">
        <v>45594</v>
      </c>
      <c r="T1469" s="10">
        <v>10.57</v>
      </c>
      <c r="U1469" s="109">
        <v>45596</v>
      </c>
      <c r="V1469" s="10">
        <v>13.58</v>
      </c>
      <c r="Y1469" s="3"/>
    </row>
    <row r="1470" spans="1:25">
      <c r="A1470" s="12">
        <v>45595</v>
      </c>
      <c r="B1470" s="10">
        <v>28.17</v>
      </c>
      <c r="C1470" s="12">
        <v>45595</v>
      </c>
      <c r="D1470" s="10">
        <v>37.177999999999997</v>
      </c>
      <c r="E1470" s="12">
        <v>45595</v>
      </c>
      <c r="F1470" s="10">
        <v>50.25</v>
      </c>
      <c r="G1470" s="12">
        <v>45595</v>
      </c>
      <c r="H1470" s="10">
        <v>38.369999999999997</v>
      </c>
      <c r="I1470" s="12">
        <v>45595</v>
      </c>
      <c r="J1470" s="10">
        <v>34.340000000000003</v>
      </c>
      <c r="K1470" s="12">
        <v>45595</v>
      </c>
      <c r="L1470" s="10">
        <v>19.989999999999998</v>
      </c>
      <c r="M1470" s="12">
        <v>45595</v>
      </c>
      <c r="N1470" s="10">
        <v>20.04</v>
      </c>
      <c r="O1470" s="12">
        <v>45595</v>
      </c>
      <c r="P1470" s="10">
        <v>16.72</v>
      </c>
      <c r="Q1470" s="12">
        <v>45595</v>
      </c>
      <c r="R1470" s="10">
        <v>26.7</v>
      </c>
      <c r="S1470" s="12">
        <v>45595</v>
      </c>
      <c r="T1470" s="10">
        <v>10.58</v>
      </c>
      <c r="U1470" s="109">
        <v>45597</v>
      </c>
      <c r="V1470" s="10">
        <v>13.69</v>
      </c>
      <c r="Y1470" s="3"/>
    </row>
    <row r="1471" spans="1:25">
      <c r="A1471" s="12">
        <v>45596</v>
      </c>
      <c r="B1471" s="10">
        <v>28.27</v>
      </c>
      <c r="C1471" s="12">
        <v>45596</v>
      </c>
      <c r="D1471" s="10">
        <v>36.67</v>
      </c>
      <c r="E1471" s="12">
        <v>45596</v>
      </c>
      <c r="F1471" s="10">
        <v>49.32</v>
      </c>
      <c r="G1471" s="12">
        <v>45596</v>
      </c>
      <c r="H1471" s="10">
        <v>38.22</v>
      </c>
      <c r="I1471" s="12">
        <v>45596</v>
      </c>
      <c r="J1471" s="10">
        <v>34.18</v>
      </c>
      <c r="K1471" s="12">
        <v>45596</v>
      </c>
      <c r="L1471" s="10">
        <v>19.989999999999998</v>
      </c>
      <c r="M1471" s="12">
        <v>45596</v>
      </c>
      <c r="N1471" s="10">
        <v>19.989999999999998</v>
      </c>
      <c r="O1471" s="12">
        <v>45596</v>
      </c>
      <c r="P1471" s="10">
        <v>16.66</v>
      </c>
      <c r="Q1471" s="12">
        <v>45596</v>
      </c>
      <c r="R1471" s="10">
        <v>26.7</v>
      </c>
      <c r="S1471" s="12">
        <v>45596</v>
      </c>
      <c r="T1471" s="10">
        <v>10.58</v>
      </c>
      <c r="U1471" s="109">
        <v>45600</v>
      </c>
      <c r="V1471" s="10">
        <v>13.7</v>
      </c>
      <c r="Y1471" s="3"/>
    </row>
    <row r="1472" spans="1:25">
      <c r="A1472" s="12">
        <v>45597</v>
      </c>
      <c r="B1472" s="10">
        <v>28.16</v>
      </c>
      <c r="C1472" s="12">
        <v>45597</v>
      </c>
      <c r="D1472" s="10">
        <v>36.770000000000003</v>
      </c>
      <c r="E1472" s="12">
        <v>45597</v>
      </c>
      <c r="F1472" s="10">
        <v>49.69</v>
      </c>
      <c r="G1472" s="12">
        <v>45597</v>
      </c>
      <c r="H1472" s="10">
        <v>38.369999999999997</v>
      </c>
      <c r="I1472" s="12">
        <v>45597</v>
      </c>
      <c r="J1472" s="10">
        <v>34.33</v>
      </c>
      <c r="K1472" s="12">
        <v>45597</v>
      </c>
      <c r="L1472" s="10">
        <v>19.989999999999998</v>
      </c>
      <c r="M1472" s="12">
        <v>45597</v>
      </c>
      <c r="N1472" s="10">
        <v>19.875</v>
      </c>
      <c r="O1472" s="12">
        <v>45597</v>
      </c>
      <c r="P1472" s="10">
        <v>16.690000000000001</v>
      </c>
      <c r="Q1472" s="12">
        <v>45597</v>
      </c>
      <c r="R1472" s="10">
        <v>26.68</v>
      </c>
      <c r="S1472" s="12">
        <v>45597</v>
      </c>
      <c r="T1472" s="10">
        <v>10.55</v>
      </c>
      <c r="U1472" s="109">
        <v>45601</v>
      </c>
      <c r="V1472" s="10">
        <v>13.82</v>
      </c>
      <c r="Y1472" s="3"/>
    </row>
    <row r="1473" spans="1:25">
      <c r="A1473" s="12">
        <v>45600</v>
      </c>
      <c r="B1473" s="10">
        <v>28.24</v>
      </c>
      <c r="C1473" s="12">
        <v>45600</v>
      </c>
      <c r="D1473" s="10">
        <v>36.78</v>
      </c>
      <c r="E1473" s="12">
        <v>45600</v>
      </c>
      <c r="F1473" s="10">
        <v>49.36</v>
      </c>
      <c r="G1473" s="12">
        <v>45600</v>
      </c>
      <c r="H1473" s="10">
        <v>38.26</v>
      </c>
      <c r="I1473" s="12">
        <v>45600</v>
      </c>
      <c r="J1473" s="10">
        <v>34.340000000000003</v>
      </c>
      <c r="K1473" s="12">
        <v>45600</v>
      </c>
      <c r="L1473" s="10">
        <v>20.02</v>
      </c>
      <c r="M1473" s="12">
        <v>45600</v>
      </c>
      <c r="N1473" s="10">
        <v>20.015000000000001</v>
      </c>
      <c r="O1473" s="12">
        <v>45600</v>
      </c>
      <c r="P1473" s="10">
        <v>16.66</v>
      </c>
      <c r="Q1473" s="12">
        <v>45600</v>
      </c>
      <c r="R1473" s="10">
        <v>26.71</v>
      </c>
      <c r="S1473" s="12">
        <v>45600</v>
      </c>
      <c r="T1473" s="10">
        <v>10.58</v>
      </c>
      <c r="U1473" s="109">
        <v>45602</v>
      </c>
      <c r="V1473" s="10">
        <v>13.89</v>
      </c>
      <c r="Y1473" s="3"/>
    </row>
    <row r="1474" spans="1:25">
      <c r="A1474" s="12">
        <v>45601</v>
      </c>
      <c r="B1474" s="10">
        <v>28.27</v>
      </c>
      <c r="C1474" s="12">
        <v>45601</v>
      </c>
      <c r="D1474" s="10">
        <v>37</v>
      </c>
      <c r="E1474" s="12">
        <v>45601</v>
      </c>
      <c r="F1474" s="10">
        <v>49.74</v>
      </c>
      <c r="G1474" s="12">
        <v>45601</v>
      </c>
      <c r="H1474" s="10">
        <v>38.44</v>
      </c>
      <c r="I1474" s="12">
        <v>45601</v>
      </c>
      <c r="J1474" s="10">
        <v>34.65</v>
      </c>
      <c r="K1474" s="12">
        <v>45601</v>
      </c>
      <c r="L1474" s="10">
        <v>20.02</v>
      </c>
      <c r="M1474" s="12">
        <v>45601</v>
      </c>
      <c r="N1474" s="10">
        <v>20.12</v>
      </c>
      <c r="O1474" s="12">
        <v>45601</v>
      </c>
      <c r="P1474" s="10">
        <v>16.78</v>
      </c>
      <c r="Q1474" s="12">
        <v>45601</v>
      </c>
      <c r="R1474" s="10">
        <v>26.67</v>
      </c>
      <c r="S1474" s="12">
        <v>45601</v>
      </c>
      <c r="T1474" s="10">
        <v>10.58</v>
      </c>
      <c r="U1474" s="109">
        <v>45603</v>
      </c>
      <c r="V1474" s="10">
        <v>13.86</v>
      </c>
      <c r="Y1474" s="3"/>
    </row>
    <row r="1475" spans="1:25">
      <c r="A1475" s="12">
        <v>45602</v>
      </c>
      <c r="B1475" s="10">
        <v>28.18</v>
      </c>
      <c r="C1475" s="12">
        <v>45602</v>
      </c>
      <c r="D1475" s="10">
        <v>37.42</v>
      </c>
      <c r="E1475" s="12">
        <v>45602</v>
      </c>
      <c r="F1475" s="10">
        <v>51.36</v>
      </c>
      <c r="G1475" s="12">
        <v>45602</v>
      </c>
      <c r="H1475" s="10">
        <v>38.200000000000003</v>
      </c>
      <c r="I1475" s="12">
        <v>45602</v>
      </c>
      <c r="J1475" s="10">
        <v>34.51</v>
      </c>
      <c r="K1475" s="12">
        <v>45602</v>
      </c>
      <c r="L1475" s="10">
        <v>20.010000000000002</v>
      </c>
      <c r="M1475" s="12">
        <v>45602</v>
      </c>
      <c r="N1475" s="10">
        <v>19.91</v>
      </c>
      <c r="O1475" s="12">
        <v>45602</v>
      </c>
      <c r="P1475" s="10">
        <v>16.809999999999999</v>
      </c>
      <c r="Q1475" s="12">
        <v>45602</v>
      </c>
      <c r="R1475" s="10">
        <v>26.67</v>
      </c>
      <c r="S1475" s="12">
        <v>45602</v>
      </c>
      <c r="T1475" s="10">
        <v>10.55</v>
      </c>
      <c r="U1475" s="109">
        <v>45604</v>
      </c>
      <c r="V1475" s="10">
        <v>13.72</v>
      </c>
      <c r="Y1475" s="3"/>
    </row>
    <row r="1476" spans="1:25">
      <c r="A1476" s="12">
        <v>45603</v>
      </c>
      <c r="B1476" s="10">
        <v>28.37</v>
      </c>
      <c r="C1476" s="12">
        <v>45603</v>
      </c>
      <c r="D1476" s="10">
        <v>37.68</v>
      </c>
      <c r="E1476" s="12">
        <v>45603</v>
      </c>
      <c r="F1476" s="10">
        <v>51.48</v>
      </c>
      <c r="G1476" s="12">
        <v>45603</v>
      </c>
      <c r="H1476" s="10">
        <v>38.56</v>
      </c>
      <c r="I1476" s="12">
        <v>45603</v>
      </c>
      <c r="J1476" s="10">
        <v>35.04</v>
      </c>
      <c r="K1476" s="12">
        <v>45603</v>
      </c>
      <c r="L1476" s="10">
        <v>20.14</v>
      </c>
      <c r="M1476" s="12">
        <v>45603</v>
      </c>
      <c r="N1476" s="10">
        <v>20.14</v>
      </c>
      <c r="O1476" s="12">
        <v>45603</v>
      </c>
      <c r="P1476" s="10">
        <v>16.850000000000001</v>
      </c>
      <c r="Q1476" s="12">
        <v>45603</v>
      </c>
      <c r="R1476" s="10">
        <v>26.72</v>
      </c>
      <c r="S1476" s="12">
        <v>45603</v>
      </c>
      <c r="T1476" s="10">
        <v>10.63</v>
      </c>
      <c r="U1476" s="109">
        <v>45607</v>
      </c>
      <c r="V1476" s="10">
        <v>13.69</v>
      </c>
      <c r="Y1476" s="3"/>
    </row>
    <row r="1477" spans="1:25">
      <c r="A1477" s="12">
        <v>45604</v>
      </c>
      <c r="B1477" s="10">
        <v>28.5</v>
      </c>
      <c r="C1477" s="12">
        <v>45604</v>
      </c>
      <c r="D1477" s="10">
        <v>37.61</v>
      </c>
      <c r="E1477" s="12">
        <v>45604</v>
      </c>
      <c r="F1477" s="10">
        <v>51.86</v>
      </c>
      <c r="G1477" s="12">
        <v>45604</v>
      </c>
      <c r="H1477" s="10">
        <v>38.200000000000003</v>
      </c>
      <c r="I1477" s="12">
        <v>45604</v>
      </c>
      <c r="J1477" s="10">
        <v>34.299999999999997</v>
      </c>
      <c r="K1477" s="12">
        <v>45604</v>
      </c>
      <c r="L1477" s="10">
        <v>20.190000000000001</v>
      </c>
      <c r="M1477" s="12">
        <v>45604</v>
      </c>
      <c r="N1477" s="10">
        <v>20.22</v>
      </c>
      <c r="O1477" s="12">
        <v>45604</v>
      </c>
      <c r="P1477" s="10">
        <v>16.899999999999999</v>
      </c>
      <c r="Q1477" s="12">
        <v>45604</v>
      </c>
      <c r="R1477" s="10">
        <v>23.73</v>
      </c>
      <c r="S1477" s="12">
        <v>45604</v>
      </c>
      <c r="T1477" s="10">
        <v>10.66</v>
      </c>
      <c r="U1477" s="109">
        <v>45608</v>
      </c>
      <c r="V1477" s="10">
        <v>13.44</v>
      </c>
      <c r="Y1477" s="3"/>
    </row>
    <row r="1478" spans="1:25">
      <c r="A1478" s="12">
        <v>45607</v>
      </c>
      <c r="B1478" s="10">
        <v>28.47</v>
      </c>
      <c r="C1478" s="12">
        <v>45607</v>
      </c>
      <c r="D1478" s="10">
        <v>37.69</v>
      </c>
      <c r="E1478" s="12">
        <v>45607</v>
      </c>
      <c r="F1478" s="10">
        <v>51.94</v>
      </c>
      <c r="G1478" s="12">
        <v>45607</v>
      </c>
      <c r="H1478" s="10">
        <v>38.229999999999997</v>
      </c>
      <c r="I1478" s="12">
        <v>45607</v>
      </c>
      <c r="J1478" s="10">
        <v>34.06</v>
      </c>
      <c r="K1478" s="12">
        <v>45607</v>
      </c>
      <c r="L1478" s="10">
        <v>20.18</v>
      </c>
      <c r="M1478" s="12">
        <v>45607</v>
      </c>
      <c r="N1478" s="10">
        <v>20.18</v>
      </c>
      <c r="O1478" s="12">
        <v>45607</v>
      </c>
      <c r="P1478" s="10">
        <v>16.91</v>
      </c>
      <c r="Q1478" s="12">
        <v>45607</v>
      </c>
      <c r="R1478" s="10">
        <v>26.72</v>
      </c>
      <c r="S1478" s="12">
        <v>45607</v>
      </c>
      <c r="T1478" s="10">
        <v>10.66</v>
      </c>
      <c r="U1478" s="109">
        <v>45609</v>
      </c>
      <c r="V1478" s="10">
        <v>13.39</v>
      </c>
      <c r="Y1478" s="3"/>
    </row>
    <row r="1479" spans="1:25">
      <c r="A1479" s="12">
        <v>45608</v>
      </c>
      <c r="B1479" s="10">
        <v>28.32</v>
      </c>
      <c r="C1479" s="12">
        <v>45608</v>
      </c>
      <c r="D1479" s="10">
        <v>37.991399999999999</v>
      </c>
      <c r="E1479" s="12">
        <v>45608</v>
      </c>
      <c r="F1479" s="10">
        <v>51.89</v>
      </c>
      <c r="G1479" s="12">
        <v>45608</v>
      </c>
      <c r="H1479" s="10">
        <v>37.58</v>
      </c>
      <c r="I1479" s="12">
        <v>45608</v>
      </c>
      <c r="J1479" s="10">
        <v>33.46</v>
      </c>
      <c r="K1479" s="12">
        <v>45608</v>
      </c>
      <c r="L1479" s="10">
        <v>20.11</v>
      </c>
      <c r="M1479" s="12">
        <v>45608</v>
      </c>
      <c r="N1479" s="10">
        <v>19.989999999999998</v>
      </c>
      <c r="O1479" s="12">
        <v>45608</v>
      </c>
      <c r="P1479" s="10">
        <v>16.809999999999999</v>
      </c>
      <c r="Q1479" s="12">
        <v>45608</v>
      </c>
      <c r="R1479" s="10">
        <v>26.66</v>
      </c>
      <c r="S1479" s="12">
        <v>45608</v>
      </c>
      <c r="T1479" s="10">
        <v>10.61</v>
      </c>
      <c r="U1479" s="109">
        <v>45610</v>
      </c>
      <c r="V1479" s="10">
        <v>13.35</v>
      </c>
      <c r="Y1479" s="3"/>
    </row>
    <row r="1480" spans="1:25">
      <c r="A1480" s="12">
        <v>45609</v>
      </c>
      <c r="B1480" s="10">
        <v>28.23</v>
      </c>
      <c r="C1480" s="12">
        <v>45609</v>
      </c>
      <c r="D1480" s="10">
        <v>38.130000000000003</v>
      </c>
      <c r="E1480" s="12">
        <v>45609</v>
      </c>
      <c r="F1480" s="10">
        <v>52.11</v>
      </c>
      <c r="G1480" s="12">
        <v>45609</v>
      </c>
      <c r="H1480" s="10">
        <v>37.53</v>
      </c>
      <c r="I1480" s="12">
        <v>45609</v>
      </c>
      <c r="J1480" s="10">
        <v>33.369999999999997</v>
      </c>
      <c r="K1480" s="12">
        <v>45609</v>
      </c>
      <c r="L1480" s="10">
        <v>20.07</v>
      </c>
      <c r="M1480" s="12">
        <v>45609</v>
      </c>
      <c r="N1480" s="10">
        <v>19.920000000000002</v>
      </c>
      <c r="O1480" s="12">
        <v>45609</v>
      </c>
      <c r="P1480" s="10">
        <v>16.829999999999998</v>
      </c>
      <c r="Q1480" s="12">
        <v>45609</v>
      </c>
      <c r="R1480" s="10">
        <v>26.69</v>
      </c>
      <c r="S1480" s="12">
        <v>45609</v>
      </c>
      <c r="T1480" s="10">
        <v>10.57</v>
      </c>
      <c r="U1480" s="109">
        <v>45611</v>
      </c>
      <c r="V1480" s="10">
        <v>13.31</v>
      </c>
      <c r="Y1480" s="3"/>
    </row>
    <row r="1481" spans="1:25">
      <c r="A1481" s="12">
        <v>45610</v>
      </c>
      <c r="B1481" s="10">
        <v>28.28</v>
      </c>
      <c r="C1481" s="12">
        <v>45610</v>
      </c>
      <c r="D1481" s="10">
        <v>38.200000000000003</v>
      </c>
      <c r="E1481" s="12">
        <v>45610</v>
      </c>
      <c r="F1481" s="10">
        <v>52.01</v>
      </c>
      <c r="G1481" s="12">
        <v>45610</v>
      </c>
      <c r="H1481" s="10">
        <v>37.74</v>
      </c>
      <c r="I1481" s="12">
        <v>45610</v>
      </c>
      <c r="J1481" s="10">
        <v>33.36</v>
      </c>
      <c r="K1481" s="12">
        <v>45610</v>
      </c>
      <c r="L1481" s="10">
        <v>20.079999999999998</v>
      </c>
      <c r="M1481" s="12">
        <v>45610</v>
      </c>
      <c r="N1481" s="10">
        <v>19.905000000000001</v>
      </c>
      <c r="O1481" s="12">
        <v>45610</v>
      </c>
      <c r="P1481" s="10">
        <v>16.8</v>
      </c>
      <c r="Q1481" s="12">
        <v>45610</v>
      </c>
      <c r="R1481" s="10">
        <v>26.68</v>
      </c>
      <c r="S1481" s="12">
        <v>45610</v>
      </c>
      <c r="T1481" s="10">
        <v>10.6</v>
      </c>
      <c r="U1481" s="109">
        <v>45614</v>
      </c>
      <c r="V1481" s="10">
        <v>13.36</v>
      </c>
      <c r="Y1481" s="3"/>
    </row>
    <row r="1482" spans="1:25">
      <c r="A1482" s="12">
        <v>45611</v>
      </c>
      <c r="B1482" s="10">
        <v>28.26</v>
      </c>
      <c r="C1482" s="12">
        <v>45611</v>
      </c>
      <c r="D1482" s="10">
        <v>37.967199999999998</v>
      </c>
      <c r="E1482" s="12">
        <v>45611</v>
      </c>
      <c r="F1482" s="10">
        <v>51.42</v>
      </c>
      <c r="G1482" s="12">
        <v>45611</v>
      </c>
      <c r="H1482" s="10">
        <v>37.700000000000003</v>
      </c>
      <c r="I1482" s="12">
        <v>45611</v>
      </c>
      <c r="J1482" s="10">
        <v>33.39</v>
      </c>
      <c r="K1482" s="12">
        <v>45611</v>
      </c>
      <c r="L1482" s="10">
        <v>20.100000000000001</v>
      </c>
      <c r="M1482" s="12">
        <v>45611</v>
      </c>
      <c r="N1482" s="10">
        <v>19.91</v>
      </c>
      <c r="O1482" s="12">
        <v>45611</v>
      </c>
      <c r="P1482" s="10">
        <v>16.75</v>
      </c>
      <c r="Q1482" s="12">
        <v>45611</v>
      </c>
      <c r="R1482" s="10">
        <v>26.72</v>
      </c>
      <c r="S1482" s="12">
        <v>45611</v>
      </c>
      <c r="T1482" s="10">
        <v>10.6</v>
      </c>
      <c r="U1482" s="109">
        <v>45615</v>
      </c>
      <c r="V1482" s="10">
        <v>13.37</v>
      </c>
      <c r="Y1482" s="3"/>
    </row>
    <row r="1483" spans="1:25">
      <c r="A1483" s="12">
        <v>45614</v>
      </c>
      <c r="B1483" s="10">
        <v>28.28</v>
      </c>
      <c r="C1483" s="12">
        <v>45614</v>
      </c>
      <c r="D1483" s="10">
        <v>38.031399999999998</v>
      </c>
      <c r="E1483" s="12">
        <v>45614</v>
      </c>
      <c r="F1483" s="10">
        <v>51.37</v>
      </c>
      <c r="G1483" s="12">
        <v>45614</v>
      </c>
      <c r="H1483" s="10">
        <v>37.69</v>
      </c>
      <c r="I1483" s="12">
        <v>45614</v>
      </c>
      <c r="J1483" s="10">
        <v>33.58</v>
      </c>
      <c r="K1483" s="12">
        <v>45614</v>
      </c>
      <c r="L1483" s="10">
        <v>20.100000000000001</v>
      </c>
      <c r="M1483" s="12">
        <v>45614</v>
      </c>
      <c r="N1483" s="10">
        <v>19.940000000000001</v>
      </c>
      <c r="O1483" s="12">
        <v>45614</v>
      </c>
      <c r="P1483" s="10">
        <v>16.809999999999999</v>
      </c>
      <c r="Q1483" s="12">
        <v>45614</v>
      </c>
      <c r="R1483" s="10">
        <v>26.71</v>
      </c>
      <c r="S1483" s="12">
        <v>45614</v>
      </c>
      <c r="T1483" s="10">
        <v>10.59</v>
      </c>
      <c r="U1483" s="109">
        <v>45616</v>
      </c>
      <c r="V1483" s="10">
        <v>13.37</v>
      </c>
      <c r="Y1483" s="3"/>
    </row>
    <row r="1484" spans="1:25">
      <c r="A1484" s="12">
        <v>45615</v>
      </c>
      <c r="B1484" s="10">
        <v>28.16</v>
      </c>
      <c r="C1484" s="12">
        <v>45615</v>
      </c>
      <c r="D1484" s="10">
        <v>38.07</v>
      </c>
      <c r="E1484" s="12">
        <v>45615</v>
      </c>
      <c r="F1484" s="10">
        <v>51.37</v>
      </c>
      <c r="G1484" s="12">
        <v>45615</v>
      </c>
      <c r="H1484" s="10">
        <v>37.53</v>
      </c>
      <c r="I1484" s="12">
        <v>45615</v>
      </c>
      <c r="J1484" s="10">
        <v>33.46</v>
      </c>
      <c r="K1484" s="12">
        <v>45615</v>
      </c>
      <c r="L1484" s="10">
        <v>20.02</v>
      </c>
      <c r="M1484" s="12">
        <v>45615</v>
      </c>
      <c r="N1484" s="10">
        <v>20</v>
      </c>
      <c r="O1484" s="12">
        <v>45615</v>
      </c>
      <c r="P1484" s="10">
        <v>16.850000000000001</v>
      </c>
      <c r="Q1484" s="12">
        <v>45615</v>
      </c>
      <c r="R1484" s="10">
        <v>26.68</v>
      </c>
      <c r="S1484" s="12">
        <v>45615</v>
      </c>
      <c r="T1484" s="10">
        <v>10.55</v>
      </c>
      <c r="U1484" s="109">
        <v>45617</v>
      </c>
      <c r="V1484" s="10">
        <v>13.29</v>
      </c>
      <c r="Y1484" s="3"/>
    </row>
    <row r="1485" spans="1:25">
      <c r="A1485" s="12">
        <v>45616</v>
      </c>
      <c r="B1485" s="10">
        <v>28.06</v>
      </c>
      <c r="C1485" s="12">
        <v>45616</v>
      </c>
      <c r="D1485" s="10">
        <v>38.07</v>
      </c>
      <c r="E1485" s="12">
        <v>45616</v>
      </c>
      <c r="F1485" s="10">
        <v>51.42</v>
      </c>
      <c r="G1485" s="12">
        <v>45616</v>
      </c>
      <c r="H1485" s="10">
        <v>37.409999999999997</v>
      </c>
      <c r="I1485" s="12">
        <v>45616</v>
      </c>
      <c r="J1485" s="10">
        <v>33.450000000000003</v>
      </c>
      <c r="K1485" s="12">
        <v>45616</v>
      </c>
      <c r="L1485" s="10">
        <v>19.98</v>
      </c>
      <c r="M1485" s="12">
        <v>45616</v>
      </c>
      <c r="N1485" s="10">
        <v>19.940000000000001</v>
      </c>
      <c r="O1485" s="12">
        <v>45616</v>
      </c>
      <c r="P1485" s="10">
        <v>16.850000000000001</v>
      </c>
      <c r="Q1485" s="12">
        <v>45616</v>
      </c>
      <c r="R1485" s="10">
        <v>26.63</v>
      </c>
      <c r="S1485" s="12">
        <v>45616</v>
      </c>
      <c r="T1485" s="10">
        <v>10.51</v>
      </c>
      <c r="U1485" s="109">
        <v>45618</v>
      </c>
      <c r="V1485" s="10">
        <v>13.37</v>
      </c>
      <c r="Y1485" s="3"/>
    </row>
    <row r="1486" spans="1:25">
      <c r="A1486" s="12">
        <v>45617</v>
      </c>
      <c r="B1486" s="10">
        <v>27.84</v>
      </c>
      <c r="C1486" s="12">
        <v>45617</v>
      </c>
      <c r="D1486" s="10">
        <v>38.29</v>
      </c>
      <c r="E1486" s="12">
        <v>45617</v>
      </c>
      <c r="F1486" s="10">
        <v>51.69</v>
      </c>
      <c r="G1486" s="12">
        <v>45617</v>
      </c>
      <c r="H1486" s="10">
        <v>37.450000000000003</v>
      </c>
      <c r="I1486" s="12">
        <v>45617</v>
      </c>
      <c r="J1486" s="10">
        <v>33.369999999999997</v>
      </c>
      <c r="K1486" s="12">
        <v>45617</v>
      </c>
      <c r="L1486" s="10">
        <v>19.809999999999999</v>
      </c>
      <c r="M1486" s="12">
        <v>45617</v>
      </c>
      <c r="N1486" s="10">
        <v>19.86</v>
      </c>
      <c r="O1486" s="12">
        <v>45617</v>
      </c>
      <c r="P1486" s="10">
        <v>16.760000000000002</v>
      </c>
      <c r="Q1486" s="12">
        <v>45617</v>
      </c>
      <c r="R1486" s="10">
        <v>26.49</v>
      </c>
      <c r="S1486" s="12">
        <v>45617</v>
      </c>
      <c r="T1486" s="10">
        <v>10.46</v>
      </c>
      <c r="U1486" s="109">
        <v>45621</v>
      </c>
      <c r="V1486" s="10">
        <v>13.45</v>
      </c>
      <c r="Y1486" s="3"/>
    </row>
    <row r="1487" spans="1:25">
      <c r="A1487" s="12">
        <v>45618</v>
      </c>
      <c r="B1487" s="10">
        <v>27.89</v>
      </c>
      <c r="C1487" s="12">
        <v>45618</v>
      </c>
      <c r="D1487" s="10">
        <v>38.409999999999997</v>
      </c>
      <c r="E1487" s="12">
        <v>45618</v>
      </c>
      <c r="F1487" s="10">
        <v>51.88</v>
      </c>
      <c r="G1487" s="12">
        <v>45618</v>
      </c>
      <c r="H1487" s="10">
        <v>37.61</v>
      </c>
      <c r="I1487" s="12">
        <v>45618</v>
      </c>
      <c r="J1487" s="10">
        <v>33.369999999999997</v>
      </c>
      <c r="K1487" s="12">
        <v>45618</v>
      </c>
      <c r="L1487" s="10">
        <v>19.850000000000001</v>
      </c>
      <c r="M1487" s="12">
        <v>45618</v>
      </c>
      <c r="N1487" s="10">
        <v>19.88</v>
      </c>
      <c r="O1487" s="12">
        <v>45618</v>
      </c>
      <c r="P1487" s="10">
        <v>16.760000000000002</v>
      </c>
      <c r="Q1487" s="12">
        <v>45618</v>
      </c>
      <c r="R1487" s="10">
        <v>26.5</v>
      </c>
      <c r="S1487" s="12">
        <v>45618</v>
      </c>
      <c r="T1487" s="10">
        <v>10.49</v>
      </c>
      <c r="U1487" s="109">
        <v>45622</v>
      </c>
      <c r="V1487" s="10">
        <v>13.46</v>
      </c>
      <c r="Y1487" s="3"/>
    </row>
    <row r="1488" spans="1:25">
      <c r="A1488" s="12">
        <v>45621</v>
      </c>
      <c r="B1488" s="10">
        <v>28.184999999999999</v>
      </c>
      <c r="C1488" s="12">
        <v>45621</v>
      </c>
      <c r="D1488" s="10">
        <v>38.346800000000002</v>
      </c>
      <c r="E1488" s="12">
        <v>45621</v>
      </c>
      <c r="F1488" s="10">
        <v>52.07</v>
      </c>
      <c r="G1488" s="12">
        <v>45621</v>
      </c>
      <c r="H1488" s="10">
        <v>37.79</v>
      </c>
      <c r="I1488" s="12">
        <v>45621</v>
      </c>
      <c r="J1488" s="10">
        <v>33.43</v>
      </c>
      <c r="K1488" s="12">
        <v>45621</v>
      </c>
      <c r="L1488" s="10">
        <v>20.02</v>
      </c>
      <c r="M1488" s="12">
        <v>45621</v>
      </c>
      <c r="N1488" s="10">
        <v>20.114999999999998</v>
      </c>
      <c r="O1488" s="12">
        <v>45621</v>
      </c>
      <c r="P1488" s="10">
        <v>16.82</v>
      </c>
      <c r="Q1488" s="12">
        <v>45621</v>
      </c>
      <c r="R1488" s="10">
        <v>26.58</v>
      </c>
      <c r="S1488" s="12">
        <v>45621</v>
      </c>
      <c r="T1488" s="10">
        <v>10.59</v>
      </c>
      <c r="U1488" s="109">
        <v>45623</v>
      </c>
      <c r="V1488" s="10">
        <v>13.37</v>
      </c>
      <c r="Y1488" s="3"/>
    </row>
    <row r="1489" spans="1:25">
      <c r="A1489" s="12">
        <v>45622</v>
      </c>
      <c r="B1489" s="10">
        <v>28.25</v>
      </c>
      <c r="C1489" s="12">
        <v>45622</v>
      </c>
      <c r="D1489" s="10">
        <v>38.402099999999997</v>
      </c>
      <c r="E1489" s="12">
        <v>45622</v>
      </c>
      <c r="F1489" s="10">
        <v>52.68</v>
      </c>
      <c r="G1489" s="12">
        <v>45622</v>
      </c>
      <c r="H1489" s="10">
        <v>37.83</v>
      </c>
      <c r="I1489" s="12">
        <v>45622</v>
      </c>
      <c r="J1489" s="10">
        <v>33.46</v>
      </c>
      <c r="K1489" s="12">
        <v>45622</v>
      </c>
      <c r="L1489" s="10">
        <v>20.059999999999999</v>
      </c>
      <c r="M1489" s="12">
        <v>45622</v>
      </c>
      <c r="N1489" s="10">
        <v>20.07</v>
      </c>
      <c r="O1489" s="12">
        <v>45622</v>
      </c>
      <c r="P1489" s="10">
        <v>16.8</v>
      </c>
      <c r="Q1489" s="12">
        <v>45622</v>
      </c>
      <c r="R1489" s="10">
        <v>26.62</v>
      </c>
      <c r="S1489" s="12">
        <v>45622</v>
      </c>
      <c r="T1489" s="10">
        <v>10.61</v>
      </c>
      <c r="U1489" s="109">
        <v>45624</v>
      </c>
      <c r="V1489" s="10">
        <v>13.32</v>
      </c>
      <c r="Y1489" s="3"/>
    </row>
    <row r="1490" spans="1:25">
      <c r="A1490" s="12">
        <v>45623</v>
      </c>
      <c r="B1490" s="10">
        <v>28.32</v>
      </c>
      <c r="C1490" s="12">
        <v>45623</v>
      </c>
      <c r="D1490" s="10">
        <v>38.551499999999997</v>
      </c>
      <c r="E1490" s="12">
        <v>45623</v>
      </c>
      <c r="F1490" s="10">
        <v>52.33</v>
      </c>
      <c r="G1490" s="12">
        <v>45623</v>
      </c>
      <c r="H1490" s="10">
        <v>37.94</v>
      </c>
      <c r="I1490" s="12">
        <v>45623</v>
      </c>
      <c r="J1490" s="10">
        <v>33.450000000000003</v>
      </c>
      <c r="K1490" s="12">
        <v>45623</v>
      </c>
      <c r="L1490" s="10">
        <v>20.09</v>
      </c>
      <c r="M1490" s="12">
        <v>45623</v>
      </c>
      <c r="N1490" s="10">
        <v>20.14</v>
      </c>
      <c r="O1490" s="12">
        <v>45623</v>
      </c>
      <c r="P1490" s="10">
        <v>16.850000000000001</v>
      </c>
      <c r="Q1490" s="12">
        <v>45623</v>
      </c>
      <c r="R1490" s="10">
        <v>26.66</v>
      </c>
      <c r="S1490" s="12">
        <v>45623</v>
      </c>
      <c r="T1490" s="10">
        <v>10.64</v>
      </c>
      <c r="U1490" s="109">
        <v>45625</v>
      </c>
      <c r="V1490" s="10">
        <v>13.31</v>
      </c>
      <c r="Y1490" s="3"/>
    </row>
    <row r="1491" spans="1:25">
      <c r="A1491" s="12">
        <v>45624</v>
      </c>
      <c r="B1491" s="10">
        <v>28.37</v>
      </c>
      <c r="C1491" s="12">
        <v>45624</v>
      </c>
      <c r="D1491" s="10">
        <v>38.61</v>
      </c>
      <c r="E1491" s="12">
        <v>45624</v>
      </c>
      <c r="F1491" s="10">
        <v>52.5</v>
      </c>
      <c r="G1491" s="12">
        <v>45624</v>
      </c>
      <c r="H1491" s="10">
        <v>38.119999999999997</v>
      </c>
      <c r="I1491" s="12">
        <v>45624</v>
      </c>
      <c r="J1491" s="10">
        <v>33.5</v>
      </c>
      <c r="K1491" s="12">
        <v>45624</v>
      </c>
      <c r="L1491" s="10">
        <v>20.12</v>
      </c>
      <c r="M1491" s="12">
        <v>45624</v>
      </c>
      <c r="N1491" s="10">
        <v>20.260000000000002</v>
      </c>
      <c r="O1491" s="12">
        <v>45624</v>
      </c>
      <c r="P1491" s="10">
        <v>16.829999999999998</v>
      </c>
      <c r="Q1491" s="12">
        <v>45624</v>
      </c>
      <c r="R1491" s="10">
        <v>26.66</v>
      </c>
      <c r="S1491" s="12">
        <v>45624</v>
      </c>
      <c r="T1491" s="10">
        <v>10.66</v>
      </c>
      <c r="U1491" s="109">
        <v>45628</v>
      </c>
      <c r="V1491" s="10">
        <v>13.43</v>
      </c>
      <c r="Y1491" s="3"/>
    </row>
    <row r="1492" spans="1:25">
      <c r="A1492" s="12">
        <v>45625</v>
      </c>
      <c r="B1492" s="10">
        <v>28.68</v>
      </c>
      <c r="C1492" s="12">
        <v>45625</v>
      </c>
      <c r="D1492" s="10">
        <v>38.772500000000001</v>
      </c>
      <c r="E1492" s="12">
        <v>45625</v>
      </c>
      <c r="F1492" s="10">
        <v>52.62</v>
      </c>
      <c r="G1492" s="12">
        <v>45625</v>
      </c>
      <c r="H1492" s="10">
        <v>38.409999999999997</v>
      </c>
      <c r="I1492" s="12">
        <v>45625</v>
      </c>
      <c r="J1492" s="10">
        <v>33.479999999999997</v>
      </c>
      <c r="K1492" s="12">
        <v>45625</v>
      </c>
      <c r="L1492" s="10">
        <v>20.34</v>
      </c>
      <c r="M1492" s="12">
        <v>45625</v>
      </c>
      <c r="N1492" s="10">
        <v>20.38</v>
      </c>
      <c r="O1492" s="12">
        <v>45625</v>
      </c>
      <c r="P1492" s="10">
        <v>17</v>
      </c>
      <c r="Q1492" s="12">
        <v>45625</v>
      </c>
      <c r="R1492" s="10">
        <v>26.79</v>
      </c>
      <c r="S1492" s="12">
        <v>45625</v>
      </c>
      <c r="T1492" s="10">
        <v>10.74</v>
      </c>
      <c r="U1492" s="109">
        <v>45629</v>
      </c>
      <c r="V1492" s="10">
        <v>13.54</v>
      </c>
      <c r="Y1492" s="3"/>
    </row>
    <row r="1493" spans="1:25">
      <c r="A1493" s="12">
        <v>45628</v>
      </c>
      <c r="B1493" s="10">
        <v>28.7</v>
      </c>
      <c r="C1493" s="12">
        <v>45628</v>
      </c>
      <c r="D1493" s="10">
        <v>38.729999999999997</v>
      </c>
      <c r="E1493" s="12">
        <v>45628</v>
      </c>
      <c r="F1493" s="10">
        <v>52.83</v>
      </c>
      <c r="G1493" s="12">
        <v>45628</v>
      </c>
      <c r="H1493" s="10">
        <v>38.590000000000003</v>
      </c>
      <c r="I1493" s="12">
        <v>45628</v>
      </c>
      <c r="J1493" s="10">
        <v>33.659999999999997</v>
      </c>
      <c r="K1493" s="12">
        <v>45628</v>
      </c>
      <c r="L1493" s="10">
        <v>20.329999999999998</v>
      </c>
      <c r="M1493" s="12">
        <v>45628</v>
      </c>
      <c r="N1493" s="10">
        <v>20.3</v>
      </c>
      <c r="O1493" s="12">
        <v>45628</v>
      </c>
      <c r="P1493" s="10">
        <v>16.88</v>
      </c>
      <c r="Q1493" s="12">
        <v>45628</v>
      </c>
      <c r="R1493" s="10">
        <v>26.79</v>
      </c>
      <c r="S1493" s="12">
        <v>45628</v>
      </c>
      <c r="T1493" s="10">
        <v>10.75</v>
      </c>
      <c r="U1493" s="109">
        <v>45630</v>
      </c>
      <c r="V1493" s="10">
        <v>13.61</v>
      </c>
      <c r="Y1493" s="3"/>
    </row>
    <row r="1494" spans="1:25">
      <c r="A1494" s="12">
        <v>45629</v>
      </c>
      <c r="B1494" s="10">
        <v>28.56</v>
      </c>
      <c r="C1494" s="12">
        <v>45629</v>
      </c>
      <c r="D1494" s="10">
        <v>38.74</v>
      </c>
      <c r="E1494" s="12">
        <v>45629</v>
      </c>
      <c r="F1494" s="10">
        <v>52.94</v>
      </c>
      <c r="G1494" s="12">
        <v>45629</v>
      </c>
      <c r="H1494" s="10">
        <v>38.869999999999997</v>
      </c>
      <c r="I1494" s="12">
        <v>45629</v>
      </c>
      <c r="J1494" s="10">
        <v>33.83</v>
      </c>
      <c r="K1494" s="12">
        <v>45629</v>
      </c>
      <c r="L1494" s="10">
        <v>20.27</v>
      </c>
      <c r="M1494" s="12">
        <v>45629</v>
      </c>
      <c r="N1494" s="10">
        <v>20.22</v>
      </c>
      <c r="O1494" s="12">
        <v>45629</v>
      </c>
      <c r="P1494" s="10">
        <v>16.84</v>
      </c>
      <c r="Q1494" s="12">
        <v>45629</v>
      </c>
      <c r="R1494" s="10">
        <v>26.75</v>
      </c>
      <c r="S1494" s="12">
        <v>45629</v>
      </c>
      <c r="T1494" s="10">
        <v>10.71</v>
      </c>
      <c r="U1494" s="109">
        <v>45631</v>
      </c>
      <c r="V1494" s="10">
        <v>13.62</v>
      </c>
      <c r="Y1494" s="3"/>
    </row>
    <row r="1495" spans="1:25">
      <c r="A1495" s="12">
        <v>45630</v>
      </c>
      <c r="B1495" s="10">
        <v>28.67</v>
      </c>
      <c r="C1495" s="12">
        <v>45630</v>
      </c>
      <c r="D1495" s="10">
        <v>38.741799999999998</v>
      </c>
      <c r="E1495" s="12">
        <v>45630</v>
      </c>
      <c r="F1495" s="10">
        <v>53.24</v>
      </c>
      <c r="G1495" s="12">
        <v>45630</v>
      </c>
      <c r="H1495" s="10">
        <v>38.869999999999997</v>
      </c>
      <c r="I1495" s="12">
        <v>45630</v>
      </c>
      <c r="J1495" s="10">
        <v>33.880000000000003</v>
      </c>
      <c r="K1495" s="12">
        <v>45630</v>
      </c>
      <c r="L1495" s="10">
        <v>20.34</v>
      </c>
      <c r="M1495" s="12">
        <v>45630</v>
      </c>
      <c r="N1495" s="10">
        <v>20.305</v>
      </c>
      <c r="O1495" s="12">
        <v>45630</v>
      </c>
      <c r="P1495" s="10">
        <v>16.93</v>
      </c>
      <c r="Q1495" s="12">
        <v>45630</v>
      </c>
      <c r="R1495" s="10">
        <v>26.82</v>
      </c>
      <c r="S1495" s="12">
        <v>45630</v>
      </c>
      <c r="T1495" s="10">
        <v>10.75</v>
      </c>
      <c r="U1495" s="109">
        <v>45632</v>
      </c>
      <c r="V1495" s="10">
        <v>13.72</v>
      </c>
      <c r="Y1495" s="3"/>
    </row>
    <row r="1496" spans="1:25">
      <c r="A1496" s="12">
        <v>45631</v>
      </c>
      <c r="B1496" s="10">
        <v>28.67</v>
      </c>
      <c r="C1496" s="12">
        <v>45631</v>
      </c>
      <c r="D1496" s="10">
        <v>38.799999999999997</v>
      </c>
      <c r="E1496" s="12">
        <v>45631</v>
      </c>
      <c r="F1496" s="10">
        <v>53.03</v>
      </c>
      <c r="G1496" s="12">
        <v>45631</v>
      </c>
      <c r="H1496" s="10">
        <v>38.96</v>
      </c>
      <c r="I1496" s="12">
        <v>45631</v>
      </c>
      <c r="J1496" s="10">
        <v>33.99</v>
      </c>
      <c r="K1496" s="12">
        <v>45631</v>
      </c>
      <c r="L1496" s="10">
        <v>20.329999999999998</v>
      </c>
      <c r="M1496" s="12">
        <v>45631</v>
      </c>
      <c r="N1496" s="10">
        <v>20.329999999999998</v>
      </c>
      <c r="O1496" s="12">
        <v>45631</v>
      </c>
      <c r="P1496" s="10">
        <v>16.88</v>
      </c>
      <c r="Q1496" s="12">
        <v>45631</v>
      </c>
      <c r="R1496" s="10">
        <v>26.81</v>
      </c>
      <c r="S1496" s="12">
        <v>45631</v>
      </c>
      <c r="T1496" s="10">
        <v>10.75</v>
      </c>
      <c r="U1496" s="109">
        <v>45635</v>
      </c>
      <c r="V1496" s="10">
        <v>13.89</v>
      </c>
      <c r="Y1496" s="3"/>
    </row>
    <row r="1497" spans="1:25">
      <c r="A1497" s="12">
        <v>45632</v>
      </c>
      <c r="B1497" s="10">
        <v>28.81</v>
      </c>
      <c r="C1497" s="12">
        <v>45632</v>
      </c>
      <c r="D1497" s="10">
        <v>38.86</v>
      </c>
      <c r="E1497" s="12">
        <v>45632</v>
      </c>
      <c r="F1497" s="10">
        <v>53.62</v>
      </c>
      <c r="G1497" s="12">
        <v>45632</v>
      </c>
      <c r="H1497" s="10">
        <v>39.28</v>
      </c>
      <c r="I1497" s="12">
        <v>45632</v>
      </c>
      <c r="J1497" s="10">
        <v>34.229999999999997</v>
      </c>
      <c r="K1497" s="12">
        <v>45632</v>
      </c>
      <c r="L1497" s="10">
        <v>20.440000000000001</v>
      </c>
      <c r="M1497" s="12">
        <v>45632</v>
      </c>
      <c r="N1497" s="10">
        <v>20.364999999999998</v>
      </c>
      <c r="O1497" s="12">
        <v>45632</v>
      </c>
      <c r="P1497" s="10">
        <v>16.91</v>
      </c>
      <c r="Q1497" s="12">
        <v>45632</v>
      </c>
      <c r="R1497" s="10">
        <v>26.91</v>
      </c>
      <c r="S1497" s="12">
        <v>45632</v>
      </c>
      <c r="T1497" s="10">
        <v>10.81</v>
      </c>
      <c r="U1497" s="109">
        <v>45636</v>
      </c>
      <c r="V1497" s="10">
        <v>13.76</v>
      </c>
      <c r="Y1497" s="3"/>
    </row>
    <row r="1498" spans="1:25">
      <c r="A1498" s="12">
        <v>45635</v>
      </c>
      <c r="B1498" s="10">
        <v>28.76</v>
      </c>
      <c r="C1498" s="12">
        <v>45635</v>
      </c>
      <c r="D1498" s="10">
        <v>38.74</v>
      </c>
      <c r="E1498" s="12">
        <v>45635</v>
      </c>
      <c r="F1498" s="10">
        <v>53.4</v>
      </c>
      <c r="G1498" s="12">
        <v>45635</v>
      </c>
      <c r="H1498" s="10">
        <v>39.32</v>
      </c>
      <c r="I1498" s="12">
        <v>45635</v>
      </c>
      <c r="J1498" s="10">
        <v>35.01</v>
      </c>
      <c r="K1498" s="12">
        <v>45635</v>
      </c>
      <c r="L1498" s="10">
        <v>20.399999999999999</v>
      </c>
      <c r="M1498" s="12">
        <v>45635</v>
      </c>
      <c r="N1498" s="10">
        <v>20.309999999999999</v>
      </c>
      <c r="O1498" s="12">
        <v>45635</v>
      </c>
      <c r="P1498" s="10">
        <v>16.89</v>
      </c>
      <c r="Q1498" s="12">
        <v>45635</v>
      </c>
      <c r="R1498" s="10">
        <v>26.88</v>
      </c>
      <c r="S1498" s="12">
        <v>45635</v>
      </c>
      <c r="T1498" s="10">
        <v>10.78</v>
      </c>
      <c r="U1498" s="109">
        <v>45637</v>
      </c>
      <c r="V1498" s="10">
        <v>13.82</v>
      </c>
      <c r="Y1498" s="3"/>
    </row>
    <row r="1499" spans="1:25">
      <c r="A1499" s="12">
        <v>45636</v>
      </c>
      <c r="B1499" s="10">
        <v>28.73</v>
      </c>
      <c r="C1499" s="12">
        <v>45636</v>
      </c>
      <c r="D1499" s="10">
        <v>38.57</v>
      </c>
      <c r="E1499" s="12">
        <v>45636</v>
      </c>
      <c r="F1499" s="10">
        <v>53.24</v>
      </c>
      <c r="G1499" s="12">
        <v>45636</v>
      </c>
      <c r="H1499" s="10">
        <v>38.979999999999997</v>
      </c>
      <c r="I1499" s="12">
        <v>45636</v>
      </c>
      <c r="J1499" s="10">
        <v>34.39</v>
      </c>
      <c r="K1499" s="12">
        <v>45636</v>
      </c>
      <c r="L1499" s="10">
        <v>20.37</v>
      </c>
      <c r="M1499" s="12">
        <v>45636</v>
      </c>
      <c r="N1499" s="10">
        <v>20.254999999999999</v>
      </c>
      <c r="O1499" s="12">
        <v>45636</v>
      </c>
      <c r="P1499" s="10">
        <v>16.899999999999999</v>
      </c>
      <c r="Q1499" s="12">
        <v>45636</v>
      </c>
      <c r="R1499" s="10">
        <v>26.89</v>
      </c>
      <c r="S1499" s="12">
        <v>45636</v>
      </c>
      <c r="T1499" s="10">
        <v>10.78</v>
      </c>
      <c r="U1499" s="109">
        <v>45638</v>
      </c>
      <c r="V1499" s="10">
        <v>13.85</v>
      </c>
      <c r="Y1499" s="3"/>
    </row>
    <row r="1500" spans="1:25">
      <c r="A1500" s="12">
        <v>45637</v>
      </c>
      <c r="B1500" s="10">
        <v>28.66</v>
      </c>
      <c r="C1500" s="12">
        <v>45637</v>
      </c>
      <c r="D1500" s="10">
        <v>38.81</v>
      </c>
      <c r="E1500" s="12">
        <v>45637</v>
      </c>
      <c r="F1500" s="10">
        <v>53.62</v>
      </c>
      <c r="G1500" s="12">
        <v>45637</v>
      </c>
      <c r="H1500" s="10">
        <v>39.19</v>
      </c>
      <c r="I1500" s="12">
        <v>45637</v>
      </c>
      <c r="J1500" s="10">
        <v>34.58</v>
      </c>
      <c r="K1500" s="12">
        <v>45637</v>
      </c>
      <c r="L1500" s="10">
        <v>20.350000000000001</v>
      </c>
      <c r="M1500" s="12">
        <v>45637</v>
      </c>
      <c r="N1500" s="10">
        <v>20.22</v>
      </c>
      <c r="O1500" s="12">
        <v>45637</v>
      </c>
      <c r="P1500" s="10">
        <v>16.89</v>
      </c>
      <c r="Q1500" s="12">
        <v>45637</v>
      </c>
      <c r="R1500" s="10">
        <v>26.86</v>
      </c>
      <c r="S1500" s="12">
        <v>45637</v>
      </c>
      <c r="T1500" s="10">
        <v>10.75</v>
      </c>
      <c r="U1500" s="109">
        <v>45639</v>
      </c>
      <c r="V1500" s="10">
        <v>13.84</v>
      </c>
      <c r="Y1500" s="3"/>
    </row>
    <row r="1501" spans="1:25">
      <c r="A1501" s="12">
        <v>45638</v>
      </c>
      <c r="B1501" s="10">
        <v>28.57</v>
      </c>
      <c r="C1501" s="12">
        <v>45638</v>
      </c>
      <c r="D1501" s="10">
        <v>38.450000000000003</v>
      </c>
      <c r="E1501" s="12">
        <v>45638</v>
      </c>
      <c r="F1501" s="10">
        <v>53.6</v>
      </c>
      <c r="G1501" s="12">
        <v>45638</v>
      </c>
      <c r="H1501" s="10">
        <v>39.020000000000003</v>
      </c>
      <c r="I1501" s="12">
        <v>45638</v>
      </c>
      <c r="J1501" s="10">
        <v>34.549999999999997</v>
      </c>
      <c r="K1501" s="12">
        <v>45638</v>
      </c>
      <c r="L1501" s="10">
        <v>20.309999999999999</v>
      </c>
      <c r="M1501" s="12">
        <v>45638</v>
      </c>
      <c r="N1501" s="10">
        <v>20.09</v>
      </c>
      <c r="O1501" s="12">
        <v>45638</v>
      </c>
      <c r="P1501" s="10">
        <v>16.84</v>
      </c>
      <c r="Q1501" s="12">
        <v>45638</v>
      </c>
      <c r="R1501" s="10">
        <v>26.82</v>
      </c>
      <c r="S1501" s="12">
        <v>45638</v>
      </c>
      <c r="T1501" s="10">
        <v>10.71</v>
      </c>
      <c r="U1501" s="109">
        <v>45642</v>
      </c>
      <c r="V1501" s="10">
        <v>13.81</v>
      </c>
      <c r="Y1501" s="3"/>
    </row>
    <row r="1502" spans="1:25">
      <c r="A1502" s="12">
        <v>45639</v>
      </c>
      <c r="B1502" s="10">
        <v>28.53</v>
      </c>
      <c r="C1502" s="12">
        <v>45639</v>
      </c>
      <c r="D1502" s="10">
        <v>38.2776</v>
      </c>
      <c r="E1502" s="12">
        <v>45639</v>
      </c>
      <c r="F1502" s="10">
        <v>53.61</v>
      </c>
      <c r="G1502" s="12">
        <v>45639</v>
      </c>
      <c r="H1502" s="10">
        <v>38.9</v>
      </c>
      <c r="I1502" s="12">
        <v>45639</v>
      </c>
      <c r="J1502" s="10">
        <v>34.659999999999997</v>
      </c>
      <c r="K1502" s="12">
        <v>45639</v>
      </c>
      <c r="L1502" s="10">
        <v>20.28</v>
      </c>
      <c r="M1502" s="12">
        <v>45639</v>
      </c>
      <c r="N1502" s="10">
        <v>19.984999999999999</v>
      </c>
      <c r="O1502" s="12">
        <v>45639</v>
      </c>
      <c r="P1502" s="10">
        <v>16.760000000000002</v>
      </c>
      <c r="Q1502" s="12">
        <v>45639</v>
      </c>
      <c r="R1502" s="10">
        <v>26.82</v>
      </c>
      <c r="S1502" s="12">
        <v>45639</v>
      </c>
      <c r="T1502" s="10">
        <v>10.69</v>
      </c>
      <c r="U1502" s="109">
        <v>45643</v>
      </c>
      <c r="V1502" s="10">
        <v>13.79</v>
      </c>
      <c r="Y1502" s="3"/>
    </row>
    <row r="1503" spans="1:25">
      <c r="A1503" s="12">
        <v>45642</v>
      </c>
      <c r="B1503" s="10">
        <v>28.5</v>
      </c>
      <c r="C1503" s="12">
        <v>45642</v>
      </c>
      <c r="D1503" s="10">
        <v>38.1</v>
      </c>
      <c r="E1503" s="12">
        <v>45642</v>
      </c>
      <c r="F1503" s="10">
        <v>53.9</v>
      </c>
      <c r="G1503" s="12">
        <v>45642</v>
      </c>
      <c r="H1503" s="10">
        <v>38.840000000000003</v>
      </c>
      <c r="I1503" s="12">
        <v>45642</v>
      </c>
      <c r="J1503" s="10">
        <v>34.39</v>
      </c>
      <c r="K1503" s="12">
        <v>45642</v>
      </c>
      <c r="L1503" s="10">
        <v>20.27</v>
      </c>
      <c r="M1503" s="12">
        <v>45642</v>
      </c>
      <c r="N1503" s="10">
        <v>20.02</v>
      </c>
      <c r="O1503" s="12">
        <v>45642</v>
      </c>
      <c r="P1503" s="10">
        <v>16.82</v>
      </c>
      <c r="Q1503" s="12">
        <v>45642</v>
      </c>
      <c r="R1503" s="10">
        <v>26.83</v>
      </c>
      <c r="S1503" s="12">
        <v>45642</v>
      </c>
      <c r="T1503" s="10">
        <v>10.69</v>
      </c>
      <c r="U1503" s="109">
        <v>45644</v>
      </c>
      <c r="V1503" s="10">
        <v>13.63</v>
      </c>
      <c r="Y1503" s="3"/>
    </row>
    <row r="1504" spans="1:25">
      <c r="A1504" s="12">
        <v>45643</v>
      </c>
      <c r="B1504" s="10">
        <v>28.61</v>
      </c>
      <c r="C1504" s="12">
        <v>45643</v>
      </c>
      <c r="D1504" s="10">
        <v>38.085000000000001</v>
      </c>
      <c r="E1504" s="12">
        <v>45643</v>
      </c>
      <c r="F1504" s="10">
        <v>53.87</v>
      </c>
      <c r="G1504" s="12">
        <v>45643</v>
      </c>
      <c r="H1504" s="10">
        <v>38.9</v>
      </c>
      <c r="I1504" s="12">
        <v>45643</v>
      </c>
      <c r="J1504" s="10">
        <v>34.4</v>
      </c>
      <c r="K1504" s="12">
        <v>45643</v>
      </c>
      <c r="L1504" s="10">
        <v>20.32</v>
      </c>
      <c r="M1504" s="12">
        <v>45643</v>
      </c>
      <c r="N1504" s="10">
        <v>19.995000000000001</v>
      </c>
      <c r="O1504" s="12">
        <v>45643</v>
      </c>
      <c r="P1504" s="10">
        <v>16.829999999999998</v>
      </c>
      <c r="Q1504" s="12">
        <v>45643</v>
      </c>
      <c r="R1504" s="10">
        <v>26.84</v>
      </c>
      <c r="S1504" s="12">
        <v>45643</v>
      </c>
      <c r="T1504" s="10">
        <v>10.68</v>
      </c>
      <c r="U1504" s="109">
        <v>45645</v>
      </c>
      <c r="V1504" s="10">
        <v>13.65</v>
      </c>
      <c r="Y1504" s="3"/>
    </row>
    <row r="1505" spans="1:25">
      <c r="A1505" s="12">
        <v>45644</v>
      </c>
      <c r="B1505" s="10">
        <v>28.47</v>
      </c>
      <c r="C1505" s="12">
        <v>45644</v>
      </c>
      <c r="D1505" s="10">
        <v>37.229999999999997</v>
      </c>
      <c r="E1505" s="12">
        <v>45644</v>
      </c>
      <c r="F1505" s="10">
        <v>52.67</v>
      </c>
      <c r="G1505" s="12">
        <v>45644</v>
      </c>
      <c r="H1505" s="10">
        <v>38.28</v>
      </c>
      <c r="I1505" s="12">
        <v>45644</v>
      </c>
      <c r="J1505" s="10">
        <v>33.950000000000003</v>
      </c>
      <c r="K1505" s="12">
        <v>45644</v>
      </c>
      <c r="L1505" s="10">
        <v>20.22</v>
      </c>
      <c r="M1505" s="12">
        <v>45644</v>
      </c>
      <c r="N1505" s="10">
        <v>19.75</v>
      </c>
      <c r="O1505" s="12">
        <v>45644</v>
      </c>
      <c r="P1505" s="10">
        <v>16.59</v>
      </c>
      <c r="Q1505" s="12">
        <v>45644</v>
      </c>
      <c r="R1505" s="10">
        <v>26.79</v>
      </c>
      <c r="S1505" s="12">
        <v>45644</v>
      </c>
      <c r="T1505" s="10">
        <v>10.64</v>
      </c>
      <c r="U1505" s="109">
        <v>45646</v>
      </c>
      <c r="V1505" s="10">
        <v>13.63</v>
      </c>
      <c r="Y1505" s="3"/>
    </row>
    <row r="1506" spans="1:25">
      <c r="A1506" s="12">
        <v>45645</v>
      </c>
      <c r="B1506" s="10">
        <v>28.24</v>
      </c>
      <c r="C1506" s="12">
        <v>45645</v>
      </c>
      <c r="D1506" s="10">
        <v>36.990200000000002</v>
      </c>
      <c r="E1506" s="12">
        <v>45645</v>
      </c>
      <c r="F1506" s="10">
        <v>52.54</v>
      </c>
      <c r="G1506" s="12">
        <v>45645</v>
      </c>
      <c r="H1506" s="10">
        <v>38.11</v>
      </c>
      <c r="I1506" s="12">
        <v>45645</v>
      </c>
      <c r="J1506" s="10">
        <v>33.96</v>
      </c>
      <c r="K1506" s="12">
        <v>45645</v>
      </c>
      <c r="L1506" s="10">
        <v>20.12</v>
      </c>
      <c r="M1506" s="12">
        <v>45645</v>
      </c>
      <c r="N1506" s="10">
        <v>19.635000000000002</v>
      </c>
      <c r="O1506" s="12">
        <v>45645</v>
      </c>
      <c r="P1506" s="10">
        <v>16.54</v>
      </c>
      <c r="Q1506" s="12">
        <v>45645</v>
      </c>
      <c r="R1506" s="10">
        <v>26.74</v>
      </c>
      <c r="S1506" s="12">
        <v>45645</v>
      </c>
      <c r="T1506" s="10">
        <v>10.55</v>
      </c>
      <c r="U1506" s="109">
        <v>45649</v>
      </c>
      <c r="V1506" s="10">
        <v>13.7</v>
      </c>
      <c r="Y1506" s="3"/>
    </row>
    <row r="1507" spans="1:25">
      <c r="A1507" s="12">
        <v>45646</v>
      </c>
      <c r="B1507" s="10">
        <v>28.35</v>
      </c>
      <c r="C1507" s="12">
        <v>45646</v>
      </c>
      <c r="D1507" s="10">
        <v>37.267200000000003</v>
      </c>
      <c r="E1507" s="12">
        <v>45646</v>
      </c>
      <c r="F1507" s="10">
        <v>53.07</v>
      </c>
      <c r="G1507" s="12">
        <v>45646</v>
      </c>
      <c r="H1507" s="10">
        <v>38</v>
      </c>
      <c r="I1507" s="12">
        <v>45646</v>
      </c>
      <c r="J1507" s="10">
        <v>34.01</v>
      </c>
      <c r="K1507" s="12">
        <v>45646</v>
      </c>
      <c r="L1507" s="10">
        <v>20.190000000000001</v>
      </c>
      <c r="M1507" s="12">
        <v>45646</v>
      </c>
      <c r="N1507" s="10">
        <v>19.715</v>
      </c>
      <c r="O1507" s="12">
        <v>45646</v>
      </c>
      <c r="P1507" s="10">
        <v>16.690000000000001</v>
      </c>
      <c r="Q1507" s="12">
        <v>45646</v>
      </c>
      <c r="R1507" s="10">
        <v>26.81</v>
      </c>
      <c r="S1507" s="12">
        <v>45646</v>
      </c>
      <c r="T1507" s="10">
        <v>10.59</v>
      </c>
      <c r="U1507" s="109">
        <v>45650</v>
      </c>
      <c r="V1507" s="10">
        <v>13.76</v>
      </c>
      <c r="Y1507" s="3"/>
    </row>
    <row r="1508" spans="1:25">
      <c r="A1508" s="12">
        <v>45649</v>
      </c>
      <c r="B1508" s="10">
        <v>28.34</v>
      </c>
      <c r="C1508" s="12">
        <v>45649</v>
      </c>
      <c r="D1508" s="10">
        <v>37.484000000000002</v>
      </c>
      <c r="E1508" s="12">
        <v>45649</v>
      </c>
      <c r="F1508" s="10">
        <v>53.49</v>
      </c>
      <c r="G1508" s="12">
        <v>45649</v>
      </c>
      <c r="H1508" s="10">
        <v>38.200000000000003</v>
      </c>
      <c r="I1508" s="12">
        <v>45649</v>
      </c>
      <c r="J1508" s="10">
        <v>34.22</v>
      </c>
      <c r="K1508" s="12">
        <v>45649</v>
      </c>
      <c r="L1508" s="10">
        <v>20.190000000000001</v>
      </c>
      <c r="M1508" s="12">
        <v>45649</v>
      </c>
      <c r="N1508" s="10">
        <v>19.655000000000001</v>
      </c>
      <c r="O1508" s="12">
        <v>45649</v>
      </c>
      <c r="P1508" s="10">
        <v>16.690000000000001</v>
      </c>
      <c r="Q1508" s="12">
        <v>45649</v>
      </c>
      <c r="R1508" s="10">
        <v>26.81</v>
      </c>
      <c r="S1508" s="12">
        <v>45649</v>
      </c>
      <c r="T1508" s="10">
        <v>10.58</v>
      </c>
      <c r="U1508" s="109">
        <v>45653</v>
      </c>
      <c r="V1508" s="10">
        <v>13.67</v>
      </c>
      <c r="Y1508" s="3"/>
    </row>
    <row r="1509" spans="1:25">
      <c r="A1509" s="12">
        <v>45650</v>
      </c>
      <c r="B1509" s="10">
        <v>28.33</v>
      </c>
      <c r="C1509" s="12">
        <v>45650</v>
      </c>
      <c r="D1509" s="10">
        <v>37.633099999999999</v>
      </c>
      <c r="E1509" s="12">
        <v>45650</v>
      </c>
      <c r="F1509" s="10">
        <v>54.03</v>
      </c>
      <c r="G1509" s="12">
        <v>45650</v>
      </c>
      <c r="H1509" s="10">
        <v>38.36</v>
      </c>
      <c r="I1509" s="12">
        <v>45650</v>
      </c>
      <c r="J1509" s="10">
        <v>34.33</v>
      </c>
      <c r="K1509" s="12">
        <v>45650</v>
      </c>
      <c r="L1509" s="10">
        <v>20.18</v>
      </c>
      <c r="M1509" s="12">
        <v>45650</v>
      </c>
      <c r="N1509" s="10">
        <v>19.71</v>
      </c>
      <c r="O1509" s="12">
        <v>45650</v>
      </c>
      <c r="P1509" s="10">
        <v>16.66</v>
      </c>
      <c r="Q1509" s="12">
        <v>45650</v>
      </c>
      <c r="R1509" s="10">
        <v>26.82</v>
      </c>
      <c r="S1509" s="12">
        <v>45650</v>
      </c>
      <c r="T1509" s="10">
        <v>10.57</v>
      </c>
      <c r="U1509" s="109">
        <v>45656</v>
      </c>
      <c r="V1509" s="10">
        <v>13.51</v>
      </c>
      <c r="Y1509" s="3"/>
    </row>
    <row r="1510" spans="1:25">
      <c r="A1510" s="12">
        <v>45653</v>
      </c>
      <c r="B1510" s="10">
        <v>28.32</v>
      </c>
      <c r="C1510" s="12">
        <v>45653</v>
      </c>
      <c r="D1510" s="10">
        <v>37.56</v>
      </c>
      <c r="E1510" s="12">
        <v>45653</v>
      </c>
      <c r="F1510" s="10">
        <v>53.6</v>
      </c>
      <c r="G1510" s="12">
        <v>45653</v>
      </c>
      <c r="H1510" s="10">
        <v>38.6</v>
      </c>
      <c r="I1510" s="12">
        <v>45653</v>
      </c>
      <c r="J1510" s="10">
        <v>34.14</v>
      </c>
      <c r="K1510" s="12">
        <v>45653</v>
      </c>
      <c r="L1510" s="10">
        <v>20.170000000000002</v>
      </c>
      <c r="M1510" s="12">
        <v>45653</v>
      </c>
      <c r="N1510" s="10">
        <v>19.645</v>
      </c>
      <c r="O1510" s="12">
        <v>45653</v>
      </c>
      <c r="P1510" s="10">
        <v>16.7</v>
      </c>
      <c r="Q1510" s="12">
        <v>45653</v>
      </c>
      <c r="R1510" s="10">
        <v>26.84</v>
      </c>
      <c r="S1510" s="12">
        <v>45653</v>
      </c>
      <c r="T1510" s="10">
        <v>10.57</v>
      </c>
      <c r="U1510" s="109">
        <v>45657</v>
      </c>
      <c r="V1510" s="10">
        <v>13.49</v>
      </c>
      <c r="Y1510" s="3"/>
    </row>
    <row r="1511" spans="1:25">
      <c r="A1511" s="12">
        <v>45656</v>
      </c>
      <c r="B1511" s="10">
        <v>28.34</v>
      </c>
      <c r="C1511" s="12">
        <v>45656</v>
      </c>
      <c r="D1511" s="10">
        <v>37.309699999999999</v>
      </c>
      <c r="E1511" s="12">
        <v>45656</v>
      </c>
      <c r="F1511" s="10">
        <v>52.48</v>
      </c>
      <c r="G1511" s="12">
        <v>45656</v>
      </c>
      <c r="H1511" s="10">
        <v>37.76</v>
      </c>
      <c r="I1511" s="12">
        <v>45656</v>
      </c>
      <c r="J1511" s="10">
        <v>33.24</v>
      </c>
      <c r="K1511" s="12">
        <v>45656</v>
      </c>
      <c r="L1511" s="10">
        <v>20.14</v>
      </c>
      <c r="M1511" s="12">
        <v>45656</v>
      </c>
      <c r="N1511" s="10">
        <v>19.61</v>
      </c>
      <c r="O1511" s="12">
        <v>45656</v>
      </c>
      <c r="P1511" s="10">
        <v>16.649999999999999</v>
      </c>
      <c r="Q1511" s="12">
        <v>45656</v>
      </c>
      <c r="R1511" s="10">
        <v>26.79</v>
      </c>
      <c r="S1511" s="12">
        <v>45656</v>
      </c>
      <c r="T1511" s="10">
        <v>10.61</v>
      </c>
      <c r="U1511" s="109">
        <v>45659</v>
      </c>
      <c r="V1511" s="10">
        <v>13.49</v>
      </c>
      <c r="Y1511" s="3"/>
    </row>
    <row r="1512" spans="1:25">
      <c r="A1512" s="12">
        <v>45657</v>
      </c>
      <c r="B1512" s="10">
        <v>28.385000000000002</v>
      </c>
      <c r="C1512" s="12">
        <v>45657</v>
      </c>
      <c r="D1512" s="10">
        <v>37.47</v>
      </c>
      <c r="E1512" s="12">
        <v>45657</v>
      </c>
      <c r="F1512" s="10">
        <v>52.35</v>
      </c>
      <c r="G1512" s="12">
        <v>45657</v>
      </c>
      <c r="H1512" s="10">
        <v>37.82</v>
      </c>
      <c r="I1512" s="12">
        <v>45657</v>
      </c>
      <c r="J1512" s="10">
        <v>33.18</v>
      </c>
      <c r="K1512" s="12">
        <v>45657</v>
      </c>
      <c r="L1512" s="10">
        <v>20.190000000000001</v>
      </c>
      <c r="M1512" s="12">
        <v>45657</v>
      </c>
      <c r="N1512" s="10">
        <v>19.555</v>
      </c>
      <c r="O1512" s="12">
        <v>45657</v>
      </c>
      <c r="P1512" s="10">
        <v>16.63</v>
      </c>
      <c r="Q1512" s="12">
        <v>45657</v>
      </c>
      <c r="R1512" s="10">
        <v>26.84</v>
      </c>
      <c r="S1512" s="12">
        <v>45657</v>
      </c>
      <c r="T1512" s="10">
        <v>10.62</v>
      </c>
      <c r="U1512" s="109">
        <v>45660</v>
      </c>
      <c r="V1512" s="10">
        <v>13.63</v>
      </c>
      <c r="Y1512" s="3"/>
    </row>
    <row r="1513" spans="1:25">
      <c r="A1513" s="12">
        <v>45659</v>
      </c>
      <c r="B1513" s="10">
        <v>28.41</v>
      </c>
      <c r="C1513" s="12">
        <v>45659</v>
      </c>
      <c r="D1513" s="10">
        <v>37.697400000000002</v>
      </c>
      <c r="E1513" s="12">
        <v>45659</v>
      </c>
      <c r="F1513" s="10">
        <v>52.32</v>
      </c>
      <c r="G1513" s="12">
        <v>45659</v>
      </c>
      <c r="H1513" s="10">
        <v>37.76</v>
      </c>
      <c r="I1513" s="12">
        <v>45659</v>
      </c>
      <c r="J1513" s="10">
        <v>33.18</v>
      </c>
      <c r="K1513" s="12">
        <v>45659</v>
      </c>
      <c r="L1513" s="10">
        <v>20.2</v>
      </c>
      <c r="M1513" s="12">
        <v>45659</v>
      </c>
      <c r="N1513" s="10">
        <v>19.559999999999999</v>
      </c>
      <c r="O1513" s="12">
        <v>45659</v>
      </c>
      <c r="P1513" s="10">
        <v>16.66</v>
      </c>
      <c r="Q1513" s="12">
        <v>45659</v>
      </c>
      <c r="R1513" s="10">
        <v>26.82</v>
      </c>
      <c r="S1513" s="12">
        <v>45659</v>
      </c>
      <c r="T1513" s="10">
        <v>10.63</v>
      </c>
      <c r="U1513" s="109">
        <v>45663</v>
      </c>
      <c r="V1513" s="10">
        <v>13.59</v>
      </c>
      <c r="Y1513" s="3"/>
    </row>
    <row r="1514" spans="1:25">
      <c r="A1514" s="12">
        <v>45660</v>
      </c>
      <c r="B1514" s="10">
        <v>28.36</v>
      </c>
      <c r="C1514" s="12">
        <v>45660</v>
      </c>
      <c r="D1514" s="10">
        <v>37.9818</v>
      </c>
      <c r="E1514" s="12">
        <v>45660</v>
      </c>
      <c r="F1514" s="10">
        <v>53.13</v>
      </c>
      <c r="G1514" s="12">
        <v>45660</v>
      </c>
      <c r="H1514" s="10">
        <v>38.07</v>
      </c>
      <c r="I1514" s="12">
        <v>45660</v>
      </c>
      <c r="J1514" s="10">
        <v>33.58</v>
      </c>
      <c r="K1514" s="12">
        <v>45660</v>
      </c>
      <c r="L1514" s="10">
        <v>20.18</v>
      </c>
      <c r="M1514" s="12">
        <v>45660</v>
      </c>
      <c r="N1514" s="10">
        <v>19.5</v>
      </c>
      <c r="O1514" s="12">
        <v>45660</v>
      </c>
      <c r="P1514" s="10">
        <v>16.670000000000002</v>
      </c>
      <c r="Q1514" s="12">
        <v>45660</v>
      </c>
      <c r="R1514" s="10">
        <v>26.83</v>
      </c>
      <c r="S1514" s="12">
        <v>45660</v>
      </c>
      <c r="T1514" s="10">
        <v>10.62</v>
      </c>
      <c r="U1514" s="109">
        <v>45664</v>
      </c>
      <c r="V1514" s="10">
        <v>13.56</v>
      </c>
      <c r="Y1514" s="3"/>
    </row>
    <row r="1515" spans="1:25">
      <c r="A1515" s="12">
        <v>45663</v>
      </c>
      <c r="B1515" s="10">
        <v>28.38</v>
      </c>
      <c r="C1515" s="12">
        <v>45663</v>
      </c>
      <c r="D1515" s="10">
        <v>37.89</v>
      </c>
      <c r="E1515" s="12">
        <v>45663</v>
      </c>
      <c r="F1515" s="10">
        <v>53.04</v>
      </c>
      <c r="G1515" s="12">
        <v>45663</v>
      </c>
      <c r="H1515" s="10">
        <v>38.11</v>
      </c>
      <c r="I1515" s="12">
        <v>45663</v>
      </c>
      <c r="J1515" s="10">
        <v>33.42</v>
      </c>
      <c r="K1515" s="12">
        <v>45663</v>
      </c>
      <c r="L1515" s="10">
        <v>20.190000000000001</v>
      </c>
      <c r="M1515" s="12">
        <v>45663</v>
      </c>
      <c r="N1515" s="10">
        <v>19.454999999999998</v>
      </c>
      <c r="O1515" s="12">
        <v>45663</v>
      </c>
      <c r="P1515" s="10">
        <v>16.739999999999998</v>
      </c>
      <c r="Q1515" s="12">
        <v>45663</v>
      </c>
      <c r="R1515" s="10">
        <v>26.85</v>
      </c>
      <c r="S1515" s="12">
        <v>45663</v>
      </c>
      <c r="T1515" s="10">
        <v>10.62</v>
      </c>
      <c r="U1515" s="109">
        <v>45665</v>
      </c>
      <c r="V1515" s="10">
        <v>13.53</v>
      </c>
      <c r="Y1515" s="3"/>
    </row>
    <row r="1516" spans="1:25">
      <c r="A1516" s="12">
        <v>45664</v>
      </c>
      <c r="B1516" s="10">
        <v>28.27</v>
      </c>
      <c r="C1516" s="12">
        <v>45664</v>
      </c>
      <c r="D1516" s="10">
        <v>37.793300000000002</v>
      </c>
      <c r="E1516" s="12">
        <v>45664</v>
      </c>
      <c r="F1516" s="10">
        <v>52.53</v>
      </c>
      <c r="G1516" s="12">
        <v>45664</v>
      </c>
      <c r="H1516" s="10">
        <v>38.119999999999997</v>
      </c>
      <c r="I1516" s="12">
        <v>45664</v>
      </c>
      <c r="J1516" s="10">
        <v>33.270000000000003</v>
      </c>
      <c r="K1516" s="12">
        <v>45664</v>
      </c>
      <c r="L1516" s="10">
        <v>20.11</v>
      </c>
      <c r="M1516" s="12">
        <v>45664</v>
      </c>
      <c r="N1516" s="10">
        <v>19.37</v>
      </c>
      <c r="O1516" s="12">
        <v>45664</v>
      </c>
      <c r="P1516" s="10">
        <v>16.649999999999999</v>
      </c>
      <c r="Q1516" s="12">
        <v>45664</v>
      </c>
      <c r="R1516" s="10">
        <v>26.82</v>
      </c>
      <c r="S1516" s="12">
        <v>45664</v>
      </c>
      <c r="T1516" s="10">
        <v>10.58</v>
      </c>
      <c r="U1516" s="109">
        <v>45666</v>
      </c>
      <c r="V1516" s="10">
        <v>13.5</v>
      </c>
      <c r="Y1516" s="3"/>
    </row>
    <row r="1517" spans="1:25">
      <c r="A1517" s="12">
        <v>45665</v>
      </c>
      <c r="B1517" s="10">
        <v>28.24</v>
      </c>
      <c r="C1517" s="12">
        <v>45665</v>
      </c>
      <c r="D1517" s="10">
        <v>39</v>
      </c>
      <c r="E1517" s="12">
        <v>45665</v>
      </c>
      <c r="F1517" s="10">
        <v>52.67</v>
      </c>
      <c r="G1517" s="12">
        <v>45665</v>
      </c>
      <c r="H1517" s="10">
        <v>38.07</v>
      </c>
      <c r="I1517" s="12">
        <v>45665</v>
      </c>
      <c r="J1517" s="10">
        <v>33.15</v>
      </c>
      <c r="K1517" s="12">
        <v>45665</v>
      </c>
      <c r="L1517" s="10">
        <v>20.11</v>
      </c>
      <c r="M1517" s="12">
        <v>45665</v>
      </c>
      <c r="N1517" s="10">
        <v>19.41</v>
      </c>
      <c r="O1517" s="12">
        <v>45665</v>
      </c>
      <c r="P1517" s="10">
        <v>16.7</v>
      </c>
      <c r="Q1517" s="12">
        <v>45665</v>
      </c>
      <c r="R1517" s="10">
        <v>26.82</v>
      </c>
      <c r="S1517" s="12">
        <v>45665</v>
      </c>
      <c r="T1517" s="10">
        <v>10.56</v>
      </c>
      <c r="U1517" s="109">
        <v>45667</v>
      </c>
      <c r="V1517" s="10">
        <v>13.37</v>
      </c>
      <c r="Y1517" s="3"/>
    </row>
    <row r="1518" spans="1:25">
      <c r="A1518" s="12">
        <v>45666</v>
      </c>
      <c r="B1518" s="10">
        <v>28.16</v>
      </c>
      <c r="C1518" s="12">
        <v>45666</v>
      </c>
      <c r="D1518" s="10">
        <v>38.049999999999997</v>
      </c>
      <c r="E1518" s="12">
        <v>45666</v>
      </c>
      <c r="F1518" s="10">
        <v>52.7</v>
      </c>
      <c r="G1518" s="12">
        <v>45666</v>
      </c>
      <c r="H1518" s="10">
        <v>38.090000000000003</v>
      </c>
      <c r="I1518" s="12">
        <v>45666</v>
      </c>
      <c r="J1518" s="10">
        <v>33.17</v>
      </c>
      <c r="K1518" s="12">
        <v>45666</v>
      </c>
      <c r="L1518" s="10">
        <v>20.079999999999998</v>
      </c>
      <c r="M1518" s="12">
        <v>45666</v>
      </c>
      <c r="N1518" s="10">
        <v>19.48</v>
      </c>
      <c r="O1518" s="12">
        <v>45666</v>
      </c>
      <c r="P1518" s="10">
        <v>16.52</v>
      </c>
      <c r="Q1518" s="12">
        <v>45666</v>
      </c>
      <c r="R1518" s="10">
        <v>26.81</v>
      </c>
      <c r="S1518" s="12">
        <v>45666</v>
      </c>
      <c r="T1518" s="10">
        <v>10.54</v>
      </c>
      <c r="U1518" s="109">
        <v>45670</v>
      </c>
      <c r="V1518" s="10">
        <v>13.22</v>
      </c>
      <c r="Y1518" s="3"/>
    </row>
    <row r="1519" spans="1:25">
      <c r="A1519" s="12">
        <v>45667</v>
      </c>
      <c r="B1519" s="10">
        <v>27.97</v>
      </c>
      <c r="C1519" s="12">
        <v>45667</v>
      </c>
      <c r="D1519" s="10">
        <v>37.520000000000003</v>
      </c>
      <c r="E1519" s="12">
        <v>45667</v>
      </c>
      <c r="F1519" s="10">
        <v>52.02</v>
      </c>
      <c r="G1519" s="12">
        <v>45667</v>
      </c>
      <c r="H1519" s="10">
        <v>37.61</v>
      </c>
      <c r="I1519" s="12">
        <v>45667</v>
      </c>
      <c r="J1519" s="10">
        <v>32.71</v>
      </c>
      <c r="K1519" s="12">
        <v>45667</v>
      </c>
      <c r="L1519" s="10">
        <v>19.98</v>
      </c>
      <c r="M1519" s="12">
        <v>45667</v>
      </c>
      <c r="N1519" s="10">
        <v>19.285</v>
      </c>
      <c r="O1519" s="12">
        <v>45667</v>
      </c>
      <c r="P1519" s="10">
        <v>16.52</v>
      </c>
      <c r="Q1519" s="12">
        <v>45667</v>
      </c>
      <c r="R1519" s="10">
        <v>26.72</v>
      </c>
      <c r="S1519" s="12">
        <v>45667</v>
      </c>
      <c r="T1519" s="10">
        <v>10.48</v>
      </c>
      <c r="U1519" s="109">
        <v>45671</v>
      </c>
      <c r="V1519" s="10">
        <v>13.31</v>
      </c>
      <c r="Y1519" s="3"/>
    </row>
    <row r="1520" spans="1:25">
      <c r="A1520" s="12">
        <v>45670</v>
      </c>
      <c r="B1520" s="10">
        <v>27.9</v>
      </c>
      <c r="C1520" s="12">
        <v>45670</v>
      </c>
      <c r="D1520" s="10">
        <v>37.229999999999997</v>
      </c>
      <c r="E1520" s="12">
        <v>45670</v>
      </c>
      <c r="F1520" s="10">
        <v>52</v>
      </c>
      <c r="G1520" s="12">
        <v>45670</v>
      </c>
      <c r="H1520" s="10">
        <v>37.44</v>
      </c>
      <c r="I1520" s="12">
        <v>45670</v>
      </c>
      <c r="J1520" s="10">
        <v>32.4</v>
      </c>
      <c r="K1520" s="12">
        <v>45670</v>
      </c>
      <c r="L1520" s="10">
        <v>19.93</v>
      </c>
      <c r="M1520" s="12">
        <v>45670</v>
      </c>
      <c r="N1520" s="10">
        <v>19.23</v>
      </c>
      <c r="O1520" s="12">
        <v>45670</v>
      </c>
      <c r="P1520" s="10">
        <v>16.59</v>
      </c>
      <c r="Q1520" s="12">
        <v>45670</v>
      </c>
      <c r="R1520" s="10">
        <v>26.68</v>
      </c>
      <c r="S1520" s="12">
        <v>45670</v>
      </c>
      <c r="T1520" s="10">
        <v>10.44</v>
      </c>
      <c r="U1520" s="109">
        <v>45672</v>
      </c>
      <c r="V1520" s="10">
        <v>13.44</v>
      </c>
      <c r="Y1520" s="3"/>
    </row>
    <row r="1521" spans="1:25">
      <c r="A1521" s="12">
        <v>45671</v>
      </c>
      <c r="B1521" s="10">
        <v>27.81</v>
      </c>
      <c r="C1521" s="12">
        <v>45671</v>
      </c>
      <c r="D1521" s="10">
        <v>37.2669</v>
      </c>
      <c r="E1521" s="12">
        <v>45671</v>
      </c>
      <c r="F1521" s="10">
        <v>51.94</v>
      </c>
      <c r="G1521" s="12">
        <v>45671</v>
      </c>
      <c r="H1521" s="10">
        <v>37.43</v>
      </c>
      <c r="I1521" s="12">
        <v>45671</v>
      </c>
      <c r="J1521" s="10">
        <v>32.67</v>
      </c>
      <c r="K1521" s="12">
        <v>45671</v>
      </c>
      <c r="L1521" s="10">
        <v>19.850000000000001</v>
      </c>
      <c r="M1521" s="12">
        <v>45671</v>
      </c>
      <c r="N1521" s="10">
        <v>19.25</v>
      </c>
      <c r="O1521" s="12">
        <v>45671</v>
      </c>
      <c r="P1521" s="10">
        <v>16.46</v>
      </c>
      <c r="Q1521" s="12">
        <v>45671</v>
      </c>
      <c r="R1521" s="10">
        <v>26.66</v>
      </c>
      <c r="S1521" s="12">
        <v>45671</v>
      </c>
      <c r="T1521" s="10">
        <v>10.41</v>
      </c>
      <c r="U1521" s="109">
        <v>45673</v>
      </c>
      <c r="V1521" s="10">
        <v>13.55</v>
      </c>
      <c r="Y1521" s="3"/>
    </row>
    <row r="1522" spans="1:25">
      <c r="A1522" s="12">
        <v>45672</v>
      </c>
      <c r="B1522" s="10">
        <v>28.05</v>
      </c>
      <c r="C1522" s="12">
        <v>45672</v>
      </c>
      <c r="D1522" s="10">
        <v>37.606699999999996</v>
      </c>
      <c r="E1522" s="12">
        <v>45672</v>
      </c>
      <c r="F1522" s="10">
        <v>52.78</v>
      </c>
      <c r="G1522" s="12">
        <v>45672</v>
      </c>
      <c r="H1522" s="10">
        <v>37.869999999999997</v>
      </c>
      <c r="I1522" s="12">
        <v>45672</v>
      </c>
      <c r="J1522" s="10">
        <v>33.04</v>
      </c>
      <c r="K1522" s="12">
        <v>45672</v>
      </c>
      <c r="L1522" s="10">
        <v>20.03</v>
      </c>
      <c r="M1522" s="12">
        <v>45672</v>
      </c>
      <c r="N1522" s="10">
        <v>19.475000000000001</v>
      </c>
      <c r="O1522" s="12">
        <v>45672</v>
      </c>
      <c r="P1522" s="10">
        <v>16.75</v>
      </c>
      <c r="Q1522" s="12">
        <v>45672</v>
      </c>
      <c r="R1522" s="10">
        <v>26.76</v>
      </c>
      <c r="S1522" s="12">
        <v>45672</v>
      </c>
      <c r="T1522" s="10">
        <v>10.5</v>
      </c>
      <c r="U1522" s="109">
        <v>45674</v>
      </c>
      <c r="V1522" s="10">
        <v>13.7</v>
      </c>
      <c r="Y1522" s="3"/>
    </row>
    <row r="1523" spans="1:25">
      <c r="A1523" s="12">
        <v>45673</v>
      </c>
      <c r="B1523" s="10">
        <v>28.17</v>
      </c>
      <c r="C1523" s="12">
        <v>45673</v>
      </c>
      <c r="D1523" s="10">
        <v>37.71</v>
      </c>
      <c r="E1523" s="12">
        <v>45673</v>
      </c>
      <c r="F1523" s="10">
        <v>52.93</v>
      </c>
      <c r="G1523" s="12">
        <v>45673</v>
      </c>
      <c r="H1523" s="10">
        <v>38.22</v>
      </c>
      <c r="I1523" s="12">
        <v>45673</v>
      </c>
      <c r="J1523" s="10">
        <v>33.14</v>
      </c>
      <c r="K1523" s="12">
        <v>45673</v>
      </c>
      <c r="L1523" s="10">
        <v>20.11</v>
      </c>
      <c r="M1523" s="12">
        <v>45673</v>
      </c>
      <c r="N1523" s="10">
        <v>19.52</v>
      </c>
      <c r="O1523" s="12">
        <v>45673</v>
      </c>
      <c r="P1523" s="10">
        <v>16.73</v>
      </c>
      <c r="Q1523" s="12">
        <v>45673</v>
      </c>
      <c r="R1523" s="10">
        <v>26.81</v>
      </c>
      <c r="S1523" s="12">
        <v>45673</v>
      </c>
      <c r="T1523" s="10">
        <v>10.55</v>
      </c>
      <c r="U1523" s="109">
        <v>45677</v>
      </c>
      <c r="V1523" s="10">
        <v>13.68</v>
      </c>
      <c r="Y1523" s="3"/>
    </row>
    <row r="1524" spans="1:25">
      <c r="A1524" s="12">
        <v>45674</v>
      </c>
      <c r="B1524" s="10">
        <v>28.28</v>
      </c>
      <c r="C1524" s="12">
        <v>45674</v>
      </c>
      <c r="D1524" s="10">
        <v>38.08</v>
      </c>
      <c r="E1524" s="12">
        <v>45674</v>
      </c>
      <c r="F1524" s="10">
        <v>53.71</v>
      </c>
      <c r="G1524" s="12">
        <v>45674</v>
      </c>
      <c r="H1524" s="10">
        <v>38.57</v>
      </c>
      <c r="I1524" s="12">
        <v>45674</v>
      </c>
      <c r="J1524" s="10">
        <v>33.58</v>
      </c>
      <c r="K1524" s="12">
        <v>45674</v>
      </c>
      <c r="L1524" s="10">
        <v>20.16</v>
      </c>
      <c r="M1524" s="12">
        <v>45674</v>
      </c>
      <c r="N1524" s="10">
        <v>19.54</v>
      </c>
      <c r="O1524" s="12">
        <v>45674</v>
      </c>
      <c r="P1524" s="10">
        <v>16.8</v>
      </c>
      <c r="Q1524" s="12">
        <v>45674</v>
      </c>
      <c r="R1524" s="10">
        <v>26.84</v>
      </c>
      <c r="S1524" s="12">
        <v>45674</v>
      </c>
      <c r="T1524" s="10">
        <v>10.58</v>
      </c>
      <c r="U1524" s="109">
        <v>45678</v>
      </c>
      <c r="V1524" s="10">
        <v>13.74</v>
      </c>
      <c r="Y1524" s="3"/>
    </row>
    <row r="1525" spans="1:25">
      <c r="A1525" s="12">
        <v>45677</v>
      </c>
      <c r="B1525" s="10">
        <v>28.32</v>
      </c>
      <c r="C1525" s="12">
        <v>45677</v>
      </c>
      <c r="D1525" s="10">
        <v>38.18</v>
      </c>
      <c r="E1525" s="12">
        <v>45677</v>
      </c>
      <c r="F1525" s="10">
        <v>53.7</v>
      </c>
      <c r="G1525" s="12">
        <v>45677</v>
      </c>
      <c r="H1525" s="10">
        <v>38.799999999999997</v>
      </c>
      <c r="I1525" s="12">
        <v>45677</v>
      </c>
      <c r="J1525" s="10">
        <v>33.72</v>
      </c>
      <c r="K1525" s="12">
        <v>45677</v>
      </c>
      <c r="L1525" s="10">
        <v>20.18</v>
      </c>
      <c r="M1525" s="12">
        <v>45677</v>
      </c>
      <c r="N1525" s="10">
        <v>19.71</v>
      </c>
      <c r="O1525" s="12">
        <v>45677</v>
      </c>
      <c r="P1525" s="10">
        <v>16.79</v>
      </c>
      <c r="Q1525" s="12">
        <v>45677</v>
      </c>
      <c r="R1525" s="10">
        <v>26.86</v>
      </c>
      <c r="S1525" s="12">
        <v>45677</v>
      </c>
      <c r="T1525" s="10">
        <v>10.6</v>
      </c>
      <c r="U1525" s="109">
        <v>45679</v>
      </c>
      <c r="V1525" s="10">
        <v>13.81</v>
      </c>
      <c r="Y1525" s="3"/>
    </row>
    <row r="1526" spans="1:25">
      <c r="A1526" s="12">
        <v>45678</v>
      </c>
      <c r="B1526" s="10">
        <v>28.36</v>
      </c>
      <c r="C1526" s="12">
        <v>45678</v>
      </c>
      <c r="D1526" s="10">
        <v>38.39</v>
      </c>
      <c r="E1526" s="12">
        <v>45678</v>
      </c>
      <c r="F1526" s="10">
        <v>53.68</v>
      </c>
      <c r="G1526" s="12">
        <v>45678</v>
      </c>
      <c r="H1526" s="10">
        <v>39.020000000000003</v>
      </c>
      <c r="I1526" s="12">
        <v>45678</v>
      </c>
      <c r="J1526" s="10">
        <v>33.619999999999997</v>
      </c>
      <c r="K1526" s="12">
        <v>45678</v>
      </c>
      <c r="L1526" s="10">
        <v>20.2</v>
      </c>
      <c r="M1526" s="12">
        <v>45678</v>
      </c>
      <c r="N1526" s="10">
        <v>19.64</v>
      </c>
      <c r="O1526" s="12">
        <v>45678</v>
      </c>
      <c r="P1526" s="10">
        <v>16.809999999999999</v>
      </c>
      <c r="Q1526" s="12">
        <v>45678</v>
      </c>
      <c r="R1526" s="10">
        <v>26.87</v>
      </c>
      <c r="S1526" s="12">
        <v>45678</v>
      </c>
      <c r="T1526" s="10">
        <v>10.62</v>
      </c>
      <c r="U1526" s="109">
        <v>45680</v>
      </c>
      <c r="V1526" s="10">
        <v>13.82</v>
      </c>
      <c r="Y1526" s="3"/>
    </row>
    <row r="1527" spans="1:25">
      <c r="A1527" s="12">
        <v>45679</v>
      </c>
      <c r="B1527" s="10">
        <v>28.28</v>
      </c>
      <c r="C1527" s="12">
        <v>45679</v>
      </c>
      <c r="D1527" s="10">
        <v>38.417999999999999</v>
      </c>
      <c r="E1527" s="12">
        <v>45679</v>
      </c>
      <c r="F1527" s="10">
        <v>54.21</v>
      </c>
      <c r="G1527" s="12">
        <v>45679</v>
      </c>
      <c r="H1527" s="10">
        <v>39.04</v>
      </c>
      <c r="I1527" s="12">
        <v>45679</v>
      </c>
      <c r="J1527" s="10">
        <v>33.76</v>
      </c>
      <c r="K1527" s="12">
        <v>45679</v>
      </c>
      <c r="L1527" s="10">
        <v>20.149999999999999</v>
      </c>
      <c r="M1527" s="12">
        <v>45679</v>
      </c>
      <c r="N1527" s="10">
        <v>19.579999999999998</v>
      </c>
      <c r="O1527" s="12">
        <v>45679</v>
      </c>
      <c r="P1527" s="10">
        <v>16.79</v>
      </c>
      <c r="Q1527" s="12">
        <v>45679</v>
      </c>
      <c r="R1527" s="10">
        <v>26.84</v>
      </c>
      <c r="S1527" s="12">
        <v>45679</v>
      </c>
      <c r="T1527" s="10">
        <v>10.59</v>
      </c>
      <c r="U1527" s="109">
        <v>45681</v>
      </c>
      <c r="V1527" s="10">
        <v>13.88</v>
      </c>
      <c r="Y1527" s="3"/>
    </row>
    <row r="1528" spans="1:25">
      <c r="A1528" s="12">
        <v>45680</v>
      </c>
      <c r="B1528" s="10">
        <v>28.24</v>
      </c>
      <c r="C1528" s="12">
        <v>45680</v>
      </c>
      <c r="D1528" s="10">
        <v>38.664000000000001</v>
      </c>
      <c r="E1528" s="12">
        <v>45680</v>
      </c>
      <c r="F1528" s="10">
        <v>54.43</v>
      </c>
      <c r="G1528" s="12">
        <v>45680</v>
      </c>
      <c r="H1528" s="10">
        <v>39.31</v>
      </c>
      <c r="I1528" s="12">
        <v>45680</v>
      </c>
      <c r="J1528" s="10">
        <v>33.840000000000003</v>
      </c>
      <c r="K1528" s="12">
        <v>45680</v>
      </c>
      <c r="L1528" s="10">
        <v>20.13</v>
      </c>
      <c r="M1528" s="12">
        <v>45680</v>
      </c>
      <c r="N1528" s="10">
        <v>19.545000000000002</v>
      </c>
      <c r="O1528" s="12">
        <v>45680</v>
      </c>
      <c r="P1528" s="10">
        <v>16.73</v>
      </c>
      <c r="Q1528" s="12">
        <v>45680</v>
      </c>
      <c r="R1528" s="10">
        <v>26.84</v>
      </c>
      <c r="S1528" s="12">
        <v>45680</v>
      </c>
      <c r="T1528" s="10">
        <v>10.57</v>
      </c>
      <c r="U1528" s="109">
        <v>45684</v>
      </c>
      <c r="V1528" s="10">
        <v>13.69</v>
      </c>
      <c r="Y1528" s="3"/>
    </row>
    <row r="1529" spans="1:25">
      <c r="A1529" s="12">
        <v>45681</v>
      </c>
      <c r="B1529" s="10">
        <v>28.34</v>
      </c>
      <c r="C1529" s="12">
        <v>45681</v>
      </c>
      <c r="D1529" s="10">
        <v>38.689100000000003</v>
      </c>
      <c r="E1529" s="12">
        <v>45681</v>
      </c>
      <c r="F1529" s="10">
        <v>54.19</v>
      </c>
      <c r="G1529" s="12">
        <v>45681</v>
      </c>
      <c r="H1529" s="10">
        <v>39.44</v>
      </c>
      <c r="I1529" s="12">
        <v>45681</v>
      </c>
      <c r="J1529" s="10">
        <v>33.950000000000003</v>
      </c>
      <c r="K1529" s="12">
        <v>45681</v>
      </c>
      <c r="L1529" s="10">
        <v>20.2</v>
      </c>
      <c r="M1529" s="12">
        <v>45681</v>
      </c>
      <c r="N1529" s="10">
        <v>19.579999999999998</v>
      </c>
      <c r="O1529" s="12">
        <v>45681</v>
      </c>
      <c r="P1529" s="10">
        <v>16.82</v>
      </c>
      <c r="Q1529" s="12">
        <v>45681</v>
      </c>
      <c r="R1529" s="10">
        <v>26.88</v>
      </c>
      <c r="S1529" s="12">
        <v>45681</v>
      </c>
      <c r="T1529" s="10">
        <v>10.6</v>
      </c>
      <c r="U1529" s="109">
        <v>45685</v>
      </c>
      <c r="V1529" s="10">
        <v>13.8</v>
      </c>
      <c r="Y1529" s="3"/>
    </row>
    <row r="1530" spans="1:25">
      <c r="A1530" s="12">
        <v>45684</v>
      </c>
      <c r="B1530" s="10">
        <v>28.46</v>
      </c>
      <c r="C1530" s="12">
        <v>45684</v>
      </c>
      <c r="D1530" s="10">
        <v>38.61</v>
      </c>
      <c r="E1530" s="12">
        <v>45684</v>
      </c>
      <c r="F1530" s="10">
        <v>53.54</v>
      </c>
      <c r="G1530" s="12">
        <v>45684</v>
      </c>
      <c r="H1530" s="10">
        <v>39.549999999999997</v>
      </c>
      <c r="I1530" s="12">
        <v>45684</v>
      </c>
      <c r="J1530" s="10">
        <v>33.409999999999997</v>
      </c>
      <c r="K1530" s="12">
        <v>45684</v>
      </c>
      <c r="L1530" s="10">
        <v>20.260000000000002</v>
      </c>
      <c r="M1530" s="12">
        <v>45684</v>
      </c>
      <c r="N1530" s="10">
        <v>19.725000000000001</v>
      </c>
      <c r="O1530" s="12">
        <v>45684</v>
      </c>
      <c r="P1530" s="10">
        <v>16.79</v>
      </c>
      <c r="Q1530" s="12">
        <v>45684</v>
      </c>
      <c r="R1530" s="10">
        <v>26.92</v>
      </c>
      <c r="S1530" s="12">
        <v>45684</v>
      </c>
      <c r="T1530" s="10">
        <v>10.66</v>
      </c>
      <c r="U1530" s="109">
        <v>45686</v>
      </c>
      <c r="V1530" s="10">
        <v>13.85</v>
      </c>
      <c r="Y1530" s="3"/>
    </row>
    <row r="1531" spans="1:25">
      <c r="A1531" s="12">
        <v>45685</v>
      </c>
      <c r="B1531" s="10">
        <v>28.39</v>
      </c>
      <c r="C1531" s="12">
        <v>45685</v>
      </c>
      <c r="D1531" s="10">
        <v>38.866399999999999</v>
      </c>
      <c r="E1531" s="12">
        <v>45685</v>
      </c>
      <c r="F1531" s="10">
        <v>54.06</v>
      </c>
      <c r="G1531" s="12">
        <v>45685</v>
      </c>
      <c r="H1531" s="10">
        <v>39.54</v>
      </c>
      <c r="I1531" s="12">
        <v>45685</v>
      </c>
      <c r="J1531" s="10">
        <v>33.75</v>
      </c>
      <c r="K1531" s="12">
        <v>45685</v>
      </c>
      <c r="L1531" s="10">
        <v>20.170000000000002</v>
      </c>
      <c r="M1531" s="12">
        <v>45685</v>
      </c>
      <c r="N1531" s="10">
        <v>19.63</v>
      </c>
      <c r="O1531" s="12">
        <v>45685</v>
      </c>
      <c r="P1531" s="10">
        <v>16.72</v>
      </c>
      <c r="Q1531" s="12">
        <v>45685</v>
      </c>
      <c r="R1531" s="10">
        <v>26.87</v>
      </c>
      <c r="S1531" s="12">
        <v>45685</v>
      </c>
      <c r="T1531" s="10">
        <v>10.65</v>
      </c>
      <c r="U1531" s="109">
        <v>45687</v>
      </c>
      <c r="V1531" s="10">
        <v>14.06</v>
      </c>
      <c r="Y1531" s="3"/>
    </row>
    <row r="1532" spans="1:25">
      <c r="A1532" s="12">
        <v>45686</v>
      </c>
      <c r="B1532" s="10">
        <v>28.42</v>
      </c>
      <c r="C1532" s="12">
        <v>45686</v>
      </c>
      <c r="D1532" s="10">
        <v>38.94</v>
      </c>
      <c r="E1532" s="12">
        <v>45686</v>
      </c>
      <c r="F1532" s="10">
        <v>53.94</v>
      </c>
      <c r="G1532" s="12">
        <v>45686</v>
      </c>
      <c r="H1532" s="10">
        <v>39.619999999999997</v>
      </c>
      <c r="I1532" s="12">
        <v>45686</v>
      </c>
      <c r="J1532" s="10">
        <v>33.81</v>
      </c>
      <c r="K1532" s="12">
        <v>45686</v>
      </c>
      <c r="L1532" s="10">
        <v>20.2</v>
      </c>
      <c r="M1532" s="12">
        <v>45686</v>
      </c>
      <c r="N1532" s="10">
        <v>19.594999999999999</v>
      </c>
      <c r="O1532" s="12">
        <v>45686</v>
      </c>
      <c r="P1532" s="10">
        <v>16.71</v>
      </c>
      <c r="Q1532" s="12">
        <v>45686</v>
      </c>
      <c r="R1532" s="10">
        <v>26.89</v>
      </c>
      <c r="S1532" s="12">
        <v>45686</v>
      </c>
      <c r="T1532" s="10">
        <v>10.67</v>
      </c>
      <c r="U1532" s="109">
        <v>45688</v>
      </c>
      <c r="V1532" s="10">
        <v>13.97</v>
      </c>
      <c r="Y1532" s="3"/>
    </row>
    <row r="1533" spans="1:25">
      <c r="A1533" s="12">
        <v>45687</v>
      </c>
      <c r="B1533" s="10">
        <v>28.55</v>
      </c>
      <c r="C1533" s="12">
        <v>45687</v>
      </c>
      <c r="D1533" s="10">
        <v>39.442500000000003</v>
      </c>
      <c r="E1533" s="12">
        <v>45687</v>
      </c>
      <c r="F1533" s="10">
        <v>54.43</v>
      </c>
      <c r="G1533" s="12">
        <v>45687</v>
      </c>
      <c r="H1533" s="10">
        <v>40.159999999999997</v>
      </c>
      <c r="I1533" s="12">
        <v>45687</v>
      </c>
      <c r="J1533" s="10">
        <v>34.47</v>
      </c>
      <c r="K1533" s="12">
        <v>45687</v>
      </c>
      <c r="L1533" s="10">
        <v>20.28</v>
      </c>
      <c r="M1533" s="12">
        <v>45687</v>
      </c>
      <c r="N1533" s="10">
        <v>19.649999999999999</v>
      </c>
      <c r="O1533" s="12">
        <v>45687</v>
      </c>
      <c r="P1533" s="10">
        <v>16.73</v>
      </c>
      <c r="Q1533" s="12">
        <v>45687</v>
      </c>
      <c r="R1533" s="10">
        <v>26.92</v>
      </c>
      <c r="S1533" s="12">
        <v>45687</v>
      </c>
      <c r="T1533" s="10">
        <v>10.71</v>
      </c>
      <c r="U1533" s="109">
        <v>45691</v>
      </c>
      <c r="V1533" s="10">
        <v>13.88</v>
      </c>
      <c r="Y1533" s="3"/>
    </row>
    <row r="1534" spans="1:25">
      <c r="A1534" s="12">
        <v>45688</v>
      </c>
      <c r="B1534" s="10">
        <v>28.64</v>
      </c>
      <c r="C1534" s="12">
        <v>45688</v>
      </c>
      <c r="D1534" s="10">
        <v>39.034999999999997</v>
      </c>
      <c r="E1534" s="12">
        <v>45688</v>
      </c>
      <c r="F1534" s="10">
        <v>54.37</v>
      </c>
      <c r="G1534" s="12">
        <v>45688</v>
      </c>
      <c r="H1534" s="10">
        <v>39.9</v>
      </c>
      <c r="I1534" s="12">
        <v>45688</v>
      </c>
      <c r="J1534" s="10">
        <v>34.270000000000003</v>
      </c>
      <c r="K1534" s="12">
        <v>45688</v>
      </c>
      <c r="L1534" s="10">
        <v>20.27</v>
      </c>
      <c r="M1534" s="12">
        <v>45688</v>
      </c>
      <c r="N1534" s="10">
        <v>19.574999999999999</v>
      </c>
      <c r="O1534" s="12">
        <v>45688</v>
      </c>
      <c r="P1534" s="10">
        <v>16.690000000000001</v>
      </c>
      <c r="Q1534" s="12">
        <v>45688</v>
      </c>
      <c r="R1534" s="10">
        <v>26.96</v>
      </c>
      <c r="S1534" s="12">
        <v>45688</v>
      </c>
      <c r="T1534" s="10">
        <v>10.7</v>
      </c>
      <c r="U1534" s="109">
        <v>45692</v>
      </c>
      <c r="V1534" s="10">
        <v>13.85</v>
      </c>
      <c r="Y1534" s="3"/>
    </row>
    <row r="1535" spans="1:25">
      <c r="A1535" s="12">
        <v>45691</v>
      </c>
      <c r="B1535" s="10">
        <v>28.81</v>
      </c>
      <c r="C1535" s="12">
        <v>45691</v>
      </c>
      <c r="D1535" s="10">
        <v>38.566899999999997</v>
      </c>
      <c r="E1535" s="12">
        <v>45691</v>
      </c>
      <c r="F1535" s="10">
        <v>54.13</v>
      </c>
      <c r="G1535" s="12">
        <v>45691</v>
      </c>
      <c r="H1535" s="10">
        <v>39.64</v>
      </c>
      <c r="I1535" s="12">
        <v>45691</v>
      </c>
      <c r="J1535" s="10">
        <v>34.06</v>
      </c>
      <c r="K1535" s="12">
        <v>45691</v>
      </c>
      <c r="L1535" s="10">
        <v>20.399999999999999</v>
      </c>
      <c r="M1535" s="12">
        <v>45691</v>
      </c>
      <c r="N1535" s="10">
        <v>19.600000000000001</v>
      </c>
      <c r="O1535" s="12">
        <v>45691</v>
      </c>
      <c r="P1535" s="10">
        <v>16.72</v>
      </c>
      <c r="Q1535" s="12">
        <v>45691</v>
      </c>
      <c r="R1535" s="10">
        <v>27.03</v>
      </c>
      <c r="S1535" s="12">
        <v>45691</v>
      </c>
      <c r="T1535" s="10">
        <v>10.76</v>
      </c>
      <c r="U1535" s="109">
        <v>45693</v>
      </c>
      <c r="V1535" s="10">
        <v>13.88</v>
      </c>
      <c r="Y1535" s="3"/>
    </row>
    <row r="1536" spans="1:25">
      <c r="A1536" s="12">
        <v>45692</v>
      </c>
      <c r="B1536" s="10">
        <v>28.79</v>
      </c>
      <c r="C1536" s="12">
        <v>45692</v>
      </c>
      <c r="D1536" s="10">
        <v>38.520600000000002</v>
      </c>
      <c r="E1536" s="12">
        <v>45692</v>
      </c>
      <c r="F1536" s="10">
        <v>53.53</v>
      </c>
      <c r="G1536" s="12">
        <v>45692</v>
      </c>
      <c r="H1536" s="10">
        <v>39.405000000000001</v>
      </c>
      <c r="I1536" s="12">
        <v>45692</v>
      </c>
      <c r="J1536" s="10">
        <v>34.11</v>
      </c>
      <c r="K1536" s="12">
        <v>45692</v>
      </c>
      <c r="L1536" s="10">
        <v>20.39</v>
      </c>
      <c r="M1536" s="12">
        <v>45692</v>
      </c>
      <c r="N1536" s="10">
        <v>19.649999999999999</v>
      </c>
      <c r="O1536" s="12">
        <v>45692</v>
      </c>
      <c r="P1536" s="10">
        <v>16.760000000000002</v>
      </c>
      <c r="Q1536" s="12">
        <v>45692</v>
      </c>
      <c r="R1536" s="10">
        <v>27.03</v>
      </c>
      <c r="S1536" s="12">
        <v>45692</v>
      </c>
      <c r="T1536" s="10">
        <v>10.75</v>
      </c>
      <c r="U1536" s="109">
        <v>45694</v>
      </c>
      <c r="V1536" s="10">
        <v>13.96</v>
      </c>
      <c r="Y1536" s="3"/>
    </row>
    <row r="1537" spans="1:25">
      <c r="A1537" s="12">
        <v>45693</v>
      </c>
      <c r="B1537" s="10">
        <v>28.89</v>
      </c>
      <c r="C1537" s="12">
        <v>45693</v>
      </c>
      <c r="D1537" s="10">
        <v>38.939700000000002</v>
      </c>
      <c r="E1537" s="12">
        <v>45693</v>
      </c>
      <c r="F1537" s="10">
        <v>53.74</v>
      </c>
      <c r="G1537" s="12">
        <v>45693</v>
      </c>
      <c r="H1537" s="10">
        <v>39.76</v>
      </c>
      <c r="I1537" s="12">
        <v>45693</v>
      </c>
      <c r="J1537" s="10">
        <v>34</v>
      </c>
      <c r="K1537" s="12">
        <v>45693</v>
      </c>
      <c r="L1537" s="10">
        <v>20.45</v>
      </c>
      <c r="M1537" s="12">
        <v>45693</v>
      </c>
      <c r="N1537" s="10">
        <v>19.78</v>
      </c>
      <c r="O1537" s="12">
        <v>45693</v>
      </c>
      <c r="P1537" s="10">
        <v>16.82</v>
      </c>
      <c r="Q1537" s="12">
        <v>45693</v>
      </c>
      <c r="R1537" s="10">
        <v>27.06</v>
      </c>
      <c r="S1537" s="12">
        <v>45693</v>
      </c>
      <c r="T1537" s="10">
        <v>10.79</v>
      </c>
      <c r="U1537" s="109">
        <v>45695</v>
      </c>
      <c r="V1537" s="10">
        <v>13.94</v>
      </c>
      <c r="Y1537" s="3"/>
    </row>
    <row r="1538" spans="1:25">
      <c r="A1538" s="12">
        <v>45694</v>
      </c>
      <c r="B1538" s="10">
        <v>28.89</v>
      </c>
      <c r="C1538" s="12">
        <v>45694</v>
      </c>
      <c r="D1538" s="10">
        <v>38.89</v>
      </c>
      <c r="E1538" s="12">
        <v>45694</v>
      </c>
      <c r="F1538" s="10">
        <v>53.87</v>
      </c>
      <c r="G1538" s="12">
        <v>45694</v>
      </c>
      <c r="H1538" s="10">
        <v>39.92</v>
      </c>
      <c r="I1538" s="12">
        <v>45694</v>
      </c>
      <c r="J1538" s="10">
        <v>34.104999999999997</v>
      </c>
      <c r="K1538" s="12">
        <v>45694</v>
      </c>
      <c r="L1538" s="10">
        <v>20.45</v>
      </c>
      <c r="M1538" s="12">
        <v>45694</v>
      </c>
      <c r="N1538" s="10">
        <v>19.739999999999998</v>
      </c>
      <c r="O1538" s="12">
        <v>45694</v>
      </c>
      <c r="P1538" s="10">
        <v>16.78</v>
      </c>
      <c r="Q1538" s="12">
        <v>45694</v>
      </c>
      <c r="R1538" s="10">
        <v>27.06</v>
      </c>
      <c r="S1538" s="12">
        <v>45694</v>
      </c>
      <c r="T1538" s="10">
        <v>10.77</v>
      </c>
      <c r="U1538" s="109">
        <v>45698</v>
      </c>
      <c r="V1538" s="10">
        <v>14.06</v>
      </c>
      <c r="Y1538" s="3"/>
    </row>
    <row r="1539" spans="1:25">
      <c r="A1539" s="12">
        <v>45695</v>
      </c>
      <c r="B1539" s="10">
        <v>28.66</v>
      </c>
      <c r="C1539" s="12">
        <v>45695</v>
      </c>
      <c r="D1539" s="10">
        <v>38.746099999999998</v>
      </c>
      <c r="E1539" s="12">
        <v>45695</v>
      </c>
      <c r="F1539" s="10">
        <v>53.32</v>
      </c>
      <c r="G1539" s="12">
        <v>45695</v>
      </c>
      <c r="H1539" s="10">
        <v>39.549999999999997</v>
      </c>
      <c r="I1539" s="12">
        <v>45695</v>
      </c>
      <c r="J1539" s="10">
        <v>34.03</v>
      </c>
      <c r="K1539" s="12">
        <v>45695</v>
      </c>
      <c r="L1539" s="10">
        <v>20.329999999999998</v>
      </c>
      <c r="M1539" s="12">
        <v>45695</v>
      </c>
      <c r="N1539" s="10">
        <v>19.649999999999999</v>
      </c>
      <c r="O1539" s="12">
        <v>45695</v>
      </c>
      <c r="P1539" s="10">
        <v>16.760000000000002</v>
      </c>
      <c r="Q1539" s="12">
        <v>45695</v>
      </c>
      <c r="R1539" s="10">
        <v>26.98</v>
      </c>
      <c r="S1539" s="12">
        <v>45695</v>
      </c>
      <c r="T1539" s="10">
        <v>10.69</v>
      </c>
      <c r="U1539" s="109">
        <v>45699</v>
      </c>
      <c r="V1539" s="10">
        <v>14</v>
      </c>
      <c r="Y1539" s="3"/>
    </row>
    <row r="1540" spans="1:25">
      <c r="A1540" s="12">
        <v>45698</v>
      </c>
      <c r="B1540" s="10">
        <v>28.66</v>
      </c>
      <c r="C1540" s="12">
        <v>45698</v>
      </c>
      <c r="D1540" s="10">
        <v>39.07</v>
      </c>
      <c r="E1540" s="12">
        <v>45698</v>
      </c>
      <c r="F1540" s="10">
        <v>53.77</v>
      </c>
      <c r="G1540" s="12">
        <v>45698</v>
      </c>
      <c r="H1540" s="10">
        <v>39.81</v>
      </c>
      <c r="I1540" s="12">
        <v>45698</v>
      </c>
      <c r="J1540" s="10">
        <v>34.5</v>
      </c>
      <c r="K1540" s="12">
        <v>45698</v>
      </c>
      <c r="L1540" s="10">
        <v>20.37</v>
      </c>
      <c r="M1540" s="12">
        <v>45698</v>
      </c>
      <c r="N1540" s="10">
        <v>19.664999999999999</v>
      </c>
      <c r="O1540" s="12">
        <v>45698</v>
      </c>
      <c r="P1540" s="10">
        <v>16.79</v>
      </c>
      <c r="Q1540" s="12">
        <v>45698</v>
      </c>
      <c r="R1540" s="10">
        <v>27</v>
      </c>
      <c r="S1540" s="12">
        <v>45698</v>
      </c>
      <c r="T1540" s="10">
        <v>10.7</v>
      </c>
      <c r="U1540" s="109">
        <v>45700</v>
      </c>
      <c r="V1540" s="10">
        <v>14.05</v>
      </c>
      <c r="Y1540" s="3"/>
    </row>
    <row r="1541" spans="1:25">
      <c r="A1541" s="12">
        <v>45699</v>
      </c>
      <c r="B1541" s="10">
        <v>28.58</v>
      </c>
      <c r="C1541" s="12">
        <v>45699</v>
      </c>
      <c r="D1541" s="10">
        <v>39.090000000000003</v>
      </c>
      <c r="E1541" s="12">
        <v>45699</v>
      </c>
      <c r="F1541" s="10">
        <v>53.75</v>
      </c>
      <c r="G1541" s="12">
        <v>45699</v>
      </c>
      <c r="H1541" s="10">
        <v>39.92</v>
      </c>
      <c r="I1541" s="12">
        <v>45699</v>
      </c>
      <c r="J1541" s="10">
        <v>34.32</v>
      </c>
      <c r="K1541" s="12">
        <v>45699</v>
      </c>
      <c r="L1541" s="10">
        <v>20.309999999999999</v>
      </c>
      <c r="M1541" s="12">
        <v>45699</v>
      </c>
      <c r="N1541" s="10">
        <v>19.600000000000001</v>
      </c>
      <c r="O1541" s="12">
        <v>45699</v>
      </c>
      <c r="P1541" s="10">
        <v>16.79</v>
      </c>
      <c r="Q1541" s="12">
        <v>45699</v>
      </c>
      <c r="R1541" s="10">
        <v>26.97</v>
      </c>
      <c r="S1541" s="12">
        <v>45699</v>
      </c>
      <c r="T1541" s="10">
        <v>10.67</v>
      </c>
      <c r="U1541" s="109">
        <v>45701</v>
      </c>
      <c r="V1541" s="10">
        <v>14.05</v>
      </c>
      <c r="Y1541" s="3"/>
    </row>
    <row r="1542" spans="1:25">
      <c r="A1542" s="12">
        <v>45700</v>
      </c>
      <c r="B1542" s="10">
        <v>28.44</v>
      </c>
      <c r="C1542" s="12">
        <v>45700</v>
      </c>
      <c r="D1542" s="10">
        <v>38.950000000000003</v>
      </c>
      <c r="E1542" s="12">
        <v>45700</v>
      </c>
      <c r="F1542" s="10">
        <v>53.55</v>
      </c>
      <c r="G1542" s="12">
        <v>45700</v>
      </c>
      <c r="H1542" s="10">
        <v>39.99</v>
      </c>
      <c r="I1542" s="12">
        <v>45700</v>
      </c>
      <c r="J1542" s="10">
        <v>34.47</v>
      </c>
      <c r="K1542" s="12">
        <v>45700</v>
      </c>
      <c r="L1542" s="10">
        <v>20.23</v>
      </c>
      <c r="M1542" s="12">
        <v>45700</v>
      </c>
      <c r="N1542" s="10">
        <v>19.510000000000002</v>
      </c>
      <c r="O1542" s="12">
        <v>45700</v>
      </c>
      <c r="P1542" s="10">
        <v>16.75</v>
      </c>
      <c r="Q1542" s="12">
        <v>45700</v>
      </c>
      <c r="R1542" s="10">
        <v>26.9</v>
      </c>
      <c r="S1542" s="12">
        <v>45700</v>
      </c>
      <c r="T1542" s="10">
        <v>10.62</v>
      </c>
      <c r="U1542" s="109">
        <v>45702</v>
      </c>
      <c r="V1542" s="10">
        <v>14.11</v>
      </c>
      <c r="Y1542" s="3"/>
    </row>
    <row r="1543" spans="1:25">
      <c r="A1543" s="12">
        <v>45701</v>
      </c>
      <c r="B1543" s="10">
        <v>28.58</v>
      </c>
      <c r="C1543" s="12">
        <v>45701</v>
      </c>
      <c r="D1543" s="10">
        <v>39.1965</v>
      </c>
      <c r="E1543" s="12">
        <v>45701</v>
      </c>
      <c r="F1543" s="10">
        <v>53.74</v>
      </c>
      <c r="G1543" s="12">
        <v>45701</v>
      </c>
      <c r="H1543" s="10">
        <v>40.244999999999997</v>
      </c>
      <c r="I1543" s="12">
        <v>45701</v>
      </c>
      <c r="J1543" s="10">
        <v>34.450000000000003</v>
      </c>
      <c r="K1543" s="12">
        <v>45701</v>
      </c>
      <c r="L1543" s="10">
        <v>20.329999999999998</v>
      </c>
      <c r="M1543" s="12">
        <v>45701</v>
      </c>
      <c r="N1543" s="10">
        <v>19.66</v>
      </c>
      <c r="O1543" s="12">
        <v>45701</v>
      </c>
      <c r="P1543" s="10">
        <v>16.82</v>
      </c>
      <c r="Q1543" s="12">
        <v>45701</v>
      </c>
      <c r="R1543" s="10">
        <v>26.95</v>
      </c>
      <c r="S1543" s="12">
        <v>45701</v>
      </c>
      <c r="T1543" s="10">
        <v>10.67</v>
      </c>
      <c r="U1543" s="109">
        <v>45706</v>
      </c>
      <c r="V1543" s="10">
        <v>14.29</v>
      </c>
      <c r="Y1543" s="3"/>
    </row>
    <row r="1544" spans="1:25">
      <c r="A1544" s="12">
        <v>45702</v>
      </c>
      <c r="B1544" s="10">
        <v>28.6</v>
      </c>
      <c r="C1544" s="12">
        <v>45702</v>
      </c>
      <c r="D1544" s="10">
        <v>38.863300000000002</v>
      </c>
      <c r="E1544" s="12">
        <v>45702</v>
      </c>
      <c r="F1544" s="10">
        <v>53.7</v>
      </c>
      <c r="G1544" s="12">
        <v>45702</v>
      </c>
      <c r="H1544" s="10">
        <v>40.25</v>
      </c>
      <c r="I1544" s="12">
        <v>45702</v>
      </c>
      <c r="J1544" s="10">
        <v>34.67</v>
      </c>
      <c r="K1544" s="12">
        <v>45702</v>
      </c>
      <c r="L1544" s="10">
        <v>20.309999999999999</v>
      </c>
      <c r="M1544" s="12">
        <v>45702</v>
      </c>
      <c r="N1544" s="10">
        <v>19.739999999999998</v>
      </c>
      <c r="O1544" s="12">
        <v>45702</v>
      </c>
      <c r="P1544" s="10">
        <v>16.82</v>
      </c>
      <c r="Q1544" s="12">
        <v>45702</v>
      </c>
      <c r="R1544" s="10">
        <v>26.97</v>
      </c>
      <c r="S1544" s="12">
        <v>45702</v>
      </c>
      <c r="T1544" s="10">
        <v>10.68</v>
      </c>
      <c r="U1544" s="109">
        <v>45707</v>
      </c>
      <c r="V1544" s="10">
        <v>14.3</v>
      </c>
      <c r="Y1544" s="3"/>
    </row>
    <row r="1545" spans="1:25">
      <c r="A1545" s="12">
        <v>45706</v>
      </c>
      <c r="B1545" s="10">
        <v>28.43</v>
      </c>
      <c r="C1545" s="12">
        <v>45706</v>
      </c>
      <c r="D1545" s="10">
        <v>39.119999999999997</v>
      </c>
      <c r="E1545" s="12">
        <v>45706</v>
      </c>
      <c r="F1545" s="10">
        <v>53.87</v>
      </c>
      <c r="G1545" s="12">
        <v>45706</v>
      </c>
      <c r="H1545" s="10">
        <v>40.56</v>
      </c>
      <c r="I1545" s="12">
        <v>45706</v>
      </c>
      <c r="J1545" s="10">
        <v>34.96</v>
      </c>
      <c r="K1545" s="12">
        <v>45706</v>
      </c>
      <c r="L1545" s="10">
        <v>20.22</v>
      </c>
      <c r="M1545" s="12">
        <v>45706</v>
      </c>
      <c r="N1545" s="10">
        <v>19.645</v>
      </c>
      <c r="O1545" s="12">
        <v>45706</v>
      </c>
      <c r="P1545" s="10">
        <v>16.84</v>
      </c>
      <c r="Q1545" s="12">
        <v>45706</v>
      </c>
      <c r="R1545" s="10">
        <v>26.91</v>
      </c>
      <c r="S1545" s="12">
        <v>45706</v>
      </c>
      <c r="T1545" s="10">
        <v>10.62</v>
      </c>
      <c r="U1545" s="109">
        <v>45708</v>
      </c>
      <c r="V1545" s="10">
        <v>14.32</v>
      </c>
      <c r="Y1545" s="3"/>
    </row>
    <row r="1546" spans="1:25">
      <c r="A1546" s="12">
        <v>45707</v>
      </c>
      <c r="B1546" s="10">
        <v>28.46</v>
      </c>
      <c r="C1546" s="12">
        <v>45707</v>
      </c>
      <c r="D1546" s="10">
        <v>39.049999999999997</v>
      </c>
      <c r="E1546" s="12">
        <v>45707</v>
      </c>
      <c r="F1546" s="10">
        <v>54.17</v>
      </c>
      <c r="G1546" s="12">
        <v>45707</v>
      </c>
      <c r="H1546" s="10">
        <v>40.25</v>
      </c>
      <c r="I1546" s="12">
        <v>45707</v>
      </c>
      <c r="J1546" s="10">
        <v>34.950000000000003</v>
      </c>
      <c r="K1546" s="12">
        <v>45707</v>
      </c>
      <c r="L1546" s="10">
        <v>20.239999999999998</v>
      </c>
      <c r="M1546" s="12">
        <v>45707</v>
      </c>
      <c r="N1546" s="10">
        <v>19.66</v>
      </c>
      <c r="O1546" s="12">
        <v>45707</v>
      </c>
      <c r="P1546" s="10">
        <v>16.829999999999998</v>
      </c>
      <c r="Q1546" s="12">
        <v>45707</v>
      </c>
      <c r="R1546" s="10">
        <v>26.92</v>
      </c>
      <c r="S1546" s="12">
        <v>45707</v>
      </c>
      <c r="T1546" s="10">
        <v>10.62</v>
      </c>
      <c r="U1546" s="109">
        <v>45709</v>
      </c>
      <c r="V1546" s="10">
        <v>14.37</v>
      </c>
      <c r="Y1546" s="3"/>
    </row>
    <row r="1547" spans="1:25">
      <c r="A1547" s="12">
        <v>45708</v>
      </c>
      <c r="B1547" s="10">
        <v>28.39</v>
      </c>
      <c r="C1547" s="12">
        <v>45708</v>
      </c>
      <c r="D1547" s="10">
        <v>38.89</v>
      </c>
      <c r="E1547" s="12">
        <v>45708</v>
      </c>
      <c r="F1547" s="10">
        <v>53.75</v>
      </c>
      <c r="G1547" s="12">
        <v>45708</v>
      </c>
      <c r="H1547" s="10">
        <v>40.299999999999997</v>
      </c>
      <c r="I1547" s="12">
        <v>45708</v>
      </c>
      <c r="J1547" s="10">
        <v>35.17</v>
      </c>
      <c r="K1547" s="12">
        <v>45708</v>
      </c>
      <c r="L1547" s="10">
        <v>20.184999999999999</v>
      </c>
      <c r="M1547" s="12">
        <v>45708</v>
      </c>
      <c r="N1547" s="10">
        <v>19.7</v>
      </c>
      <c r="O1547" s="12">
        <v>45708</v>
      </c>
      <c r="P1547" s="10">
        <v>16.850000000000001</v>
      </c>
      <c r="Q1547" s="12">
        <v>45708</v>
      </c>
      <c r="R1547" s="10">
        <v>26.9</v>
      </c>
      <c r="S1547" s="12">
        <v>45708</v>
      </c>
      <c r="T1547" s="10">
        <v>10.59</v>
      </c>
      <c r="U1547" s="109">
        <v>45712</v>
      </c>
      <c r="V1547" s="10">
        <v>14.2</v>
      </c>
      <c r="Y1547" s="3"/>
    </row>
    <row r="1548" spans="1:25">
      <c r="A1548" s="12">
        <v>45709</v>
      </c>
      <c r="B1548" s="10">
        <v>28.57</v>
      </c>
      <c r="C1548" s="12">
        <v>45709</v>
      </c>
      <c r="D1548" s="10">
        <v>38.396000000000001</v>
      </c>
      <c r="E1548" s="12">
        <v>45709</v>
      </c>
      <c r="F1548" s="10">
        <v>53.03</v>
      </c>
      <c r="G1548" s="12">
        <v>45709</v>
      </c>
      <c r="H1548" s="10">
        <v>40.195</v>
      </c>
      <c r="I1548" s="12">
        <v>45709</v>
      </c>
      <c r="J1548" s="10">
        <v>35.18</v>
      </c>
      <c r="K1548" s="12">
        <v>45709</v>
      </c>
      <c r="L1548" s="10">
        <v>20.3</v>
      </c>
      <c r="M1548" s="12">
        <v>45709</v>
      </c>
      <c r="N1548" s="10">
        <v>19.77</v>
      </c>
      <c r="O1548" s="12">
        <v>45709</v>
      </c>
      <c r="P1548" s="10">
        <v>16.82</v>
      </c>
      <c r="Q1548" s="12">
        <v>45709</v>
      </c>
      <c r="R1548" s="10">
        <v>26.98</v>
      </c>
      <c r="S1548" s="12">
        <v>45709</v>
      </c>
      <c r="T1548" s="10">
        <v>10.67</v>
      </c>
      <c r="U1548" s="109">
        <v>45713</v>
      </c>
      <c r="V1548" s="10">
        <v>14.19</v>
      </c>
      <c r="Y1548" s="3"/>
    </row>
    <row r="1549" spans="1:25">
      <c r="A1549" s="12">
        <v>45712</v>
      </c>
      <c r="B1549" s="10">
        <v>28.59</v>
      </c>
      <c r="C1549" s="12">
        <v>45712</v>
      </c>
      <c r="D1549" s="10">
        <v>38.380000000000003</v>
      </c>
      <c r="E1549" s="12">
        <v>45712</v>
      </c>
      <c r="F1549" s="10">
        <v>52.92</v>
      </c>
      <c r="G1549" s="12">
        <v>45712</v>
      </c>
      <c r="H1549" s="10">
        <v>40.270000000000003</v>
      </c>
      <c r="I1549" s="12">
        <v>45712</v>
      </c>
      <c r="J1549" s="10">
        <v>34.78</v>
      </c>
      <c r="K1549" s="12">
        <v>45712</v>
      </c>
      <c r="L1549" s="10">
        <v>20.3</v>
      </c>
      <c r="M1549" s="12">
        <v>45712</v>
      </c>
      <c r="N1549" s="10">
        <v>19.82</v>
      </c>
      <c r="O1549" s="12">
        <v>45712</v>
      </c>
      <c r="P1549" s="10">
        <v>16.82</v>
      </c>
      <c r="Q1549" s="12">
        <v>45712</v>
      </c>
      <c r="R1549" s="10">
        <v>27.01</v>
      </c>
      <c r="S1549" s="12">
        <v>45712</v>
      </c>
      <c r="T1549" s="10">
        <v>10.69</v>
      </c>
      <c r="U1549" s="109">
        <v>45714</v>
      </c>
      <c r="V1549" s="10">
        <v>14.35</v>
      </c>
      <c r="Y1549" s="3"/>
    </row>
    <row r="1550" spans="1:25">
      <c r="A1550" s="12">
        <v>45713</v>
      </c>
      <c r="B1550" s="10">
        <v>28.7</v>
      </c>
      <c r="C1550" s="12">
        <v>45713</v>
      </c>
      <c r="D1550" s="10">
        <v>38.233800000000002</v>
      </c>
      <c r="E1550" s="12">
        <v>45713</v>
      </c>
      <c r="F1550" s="10">
        <v>52.85</v>
      </c>
      <c r="G1550" s="12">
        <v>45713</v>
      </c>
      <c r="H1550" s="10">
        <v>40.74</v>
      </c>
      <c r="I1550" s="12">
        <v>45713</v>
      </c>
      <c r="J1550" s="10">
        <v>34.93</v>
      </c>
      <c r="K1550" s="12">
        <v>45713</v>
      </c>
      <c r="L1550" s="10">
        <v>20.329999999999998</v>
      </c>
      <c r="M1550" s="12">
        <v>45713</v>
      </c>
      <c r="N1550" s="10">
        <v>19.899999999999999</v>
      </c>
      <c r="O1550" s="12">
        <v>45713</v>
      </c>
      <c r="P1550" s="10">
        <v>16.78</v>
      </c>
      <c r="Q1550" s="12">
        <v>45713</v>
      </c>
      <c r="R1550" s="10">
        <v>26.98</v>
      </c>
      <c r="S1550" s="12">
        <v>45713</v>
      </c>
      <c r="T1550" s="10">
        <v>10.75</v>
      </c>
      <c r="U1550" s="109">
        <v>45715</v>
      </c>
      <c r="V1550" s="10">
        <v>14.17</v>
      </c>
      <c r="Y1550" s="3"/>
    </row>
    <row r="1551" spans="1:25">
      <c r="A1551" s="12">
        <v>45714</v>
      </c>
      <c r="B1551" s="10">
        <v>28.72</v>
      </c>
      <c r="C1551" s="12">
        <v>45714</v>
      </c>
      <c r="D1551" s="10">
        <v>38.39</v>
      </c>
      <c r="E1551" s="12">
        <v>45714</v>
      </c>
      <c r="F1551" s="10">
        <v>52.97</v>
      </c>
      <c r="G1551" s="12">
        <v>45714</v>
      </c>
      <c r="H1551" s="10">
        <v>40.86</v>
      </c>
      <c r="I1551" s="12">
        <v>45714</v>
      </c>
      <c r="J1551" s="10">
        <v>35.32</v>
      </c>
      <c r="K1551" s="12">
        <v>45714</v>
      </c>
      <c r="L1551" s="10">
        <v>20.309999999999999</v>
      </c>
      <c r="M1551" s="12">
        <v>45714</v>
      </c>
      <c r="N1551" s="10">
        <v>19.93</v>
      </c>
      <c r="O1551" s="12">
        <v>45714</v>
      </c>
      <c r="P1551" s="10">
        <v>16.79</v>
      </c>
      <c r="Q1551" s="12">
        <v>45714</v>
      </c>
      <c r="R1551" s="10">
        <v>26.97</v>
      </c>
      <c r="S1551" s="12">
        <v>45714</v>
      </c>
      <c r="T1551" s="10">
        <v>10.75</v>
      </c>
      <c r="U1551" s="109">
        <v>45716</v>
      </c>
      <c r="V1551" s="10">
        <v>13.98</v>
      </c>
      <c r="Y1551" s="3"/>
    </row>
    <row r="1552" spans="1:25">
      <c r="A1552" s="12">
        <v>45715</v>
      </c>
      <c r="B1552" s="10">
        <v>28.75</v>
      </c>
      <c r="C1552" s="12">
        <v>45715</v>
      </c>
      <c r="D1552" s="10">
        <v>38.126899999999999</v>
      </c>
      <c r="E1552" s="12">
        <v>45715</v>
      </c>
      <c r="F1552" s="10">
        <v>52.48</v>
      </c>
      <c r="G1552" s="12">
        <v>45715</v>
      </c>
      <c r="H1552" s="10">
        <v>40.729999999999997</v>
      </c>
      <c r="I1552" s="12">
        <v>45715</v>
      </c>
      <c r="J1552" s="10">
        <v>34.880000000000003</v>
      </c>
      <c r="K1552" s="12">
        <v>45715</v>
      </c>
      <c r="L1552" s="10">
        <v>20.309999999999999</v>
      </c>
      <c r="M1552" s="12">
        <v>45715</v>
      </c>
      <c r="N1552" s="10">
        <v>19.86</v>
      </c>
      <c r="O1552" s="12">
        <v>45715</v>
      </c>
      <c r="P1552" s="10">
        <v>16.78</v>
      </c>
      <c r="Q1552" s="12">
        <v>45715</v>
      </c>
      <c r="R1552" s="10">
        <v>26.99</v>
      </c>
      <c r="S1552" s="12">
        <v>45715</v>
      </c>
      <c r="T1552" s="10">
        <v>10.76</v>
      </c>
      <c r="U1552" s="109">
        <v>45719</v>
      </c>
      <c r="V1552" s="10">
        <v>13.91</v>
      </c>
      <c r="Y1552" s="3"/>
    </row>
    <row r="1553" spans="1:25">
      <c r="A1553" s="12">
        <v>45716</v>
      </c>
      <c r="B1553" s="10">
        <v>28.86</v>
      </c>
      <c r="C1553" s="12">
        <v>45716</v>
      </c>
      <c r="D1553" s="10">
        <v>38.590000000000003</v>
      </c>
      <c r="E1553" s="12">
        <v>45716</v>
      </c>
      <c r="F1553" s="10">
        <v>53.39</v>
      </c>
      <c r="G1553" s="12">
        <v>45716</v>
      </c>
      <c r="H1553" s="10">
        <v>40.82</v>
      </c>
      <c r="I1553" s="12">
        <v>45716</v>
      </c>
      <c r="J1553" s="10">
        <v>34.5</v>
      </c>
      <c r="K1553" s="12">
        <v>45716</v>
      </c>
      <c r="L1553" s="10">
        <v>20.34</v>
      </c>
      <c r="M1553" s="12">
        <v>45716</v>
      </c>
      <c r="N1553" s="10">
        <v>19.945</v>
      </c>
      <c r="O1553" s="12">
        <v>45716</v>
      </c>
      <c r="P1553" s="10">
        <v>16.82</v>
      </c>
      <c r="Q1553" s="12">
        <v>45716</v>
      </c>
      <c r="R1553" s="10">
        <v>27.03</v>
      </c>
      <c r="S1553" s="12">
        <v>45716</v>
      </c>
      <c r="T1553" s="10">
        <v>10.78</v>
      </c>
      <c r="U1553" s="109">
        <v>45720</v>
      </c>
      <c r="V1553" s="10">
        <v>13.96</v>
      </c>
      <c r="Y1553" s="3"/>
    </row>
    <row r="1554" spans="1:25">
      <c r="A1554" s="12">
        <v>45719</v>
      </c>
      <c r="B1554" s="10">
        <v>29.05</v>
      </c>
      <c r="C1554" s="12">
        <v>45719</v>
      </c>
      <c r="D1554" s="10">
        <v>38.04</v>
      </c>
      <c r="E1554" s="12">
        <v>45719</v>
      </c>
      <c r="F1554" s="10">
        <v>52.6</v>
      </c>
      <c r="G1554" s="12">
        <v>45719</v>
      </c>
      <c r="H1554" s="10">
        <v>41.35</v>
      </c>
      <c r="I1554" s="12">
        <v>45719</v>
      </c>
      <c r="J1554" s="10">
        <v>34.270000000000003</v>
      </c>
      <c r="K1554" s="12">
        <v>45719</v>
      </c>
      <c r="L1554" s="10">
        <v>20.5</v>
      </c>
      <c r="M1554" s="12">
        <v>45719</v>
      </c>
      <c r="N1554" s="10">
        <v>19.995000000000001</v>
      </c>
      <c r="O1554" s="12">
        <v>45719</v>
      </c>
      <c r="P1554" s="10">
        <v>16.745000000000001</v>
      </c>
      <c r="Q1554" s="12">
        <v>45719</v>
      </c>
      <c r="R1554" s="10">
        <v>27.1</v>
      </c>
      <c r="S1554" s="12">
        <v>45719</v>
      </c>
      <c r="T1554" s="10">
        <v>10.84</v>
      </c>
      <c r="U1554" s="109">
        <v>45721</v>
      </c>
      <c r="V1554" s="10">
        <v>14.26</v>
      </c>
      <c r="Y1554" s="3"/>
    </row>
    <row r="1555" spans="1:25">
      <c r="A1555" s="12">
        <v>45720</v>
      </c>
      <c r="B1555" s="10">
        <v>28.93</v>
      </c>
      <c r="C1555" s="12">
        <v>45720</v>
      </c>
      <c r="D1555" s="10">
        <v>37.32</v>
      </c>
      <c r="E1555" s="12">
        <v>45720</v>
      </c>
      <c r="F1555" s="10">
        <v>51.85</v>
      </c>
      <c r="G1555" s="12">
        <v>45720</v>
      </c>
      <c r="H1555" s="10">
        <v>41.25</v>
      </c>
      <c r="I1555" s="12">
        <v>45720</v>
      </c>
      <c r="J1555" s="10">
        <v>34.479999999999997</v>
      </c>
      <c r="K1555" s="12">
        <v>45720</v>
      </c>
      <c r="L1555" s="10">
        <v>20.38</v>
      </c>
      <c r="M1555" s="12">
        <v>45720</v>
      </c>
      <c r="N1555" s="10">
        <v>19.920000000000002</v>
      </c>
      <c r="O1555" s="12">
        <v>45720</v>
      </c>
      <c r="P1555" s="10">
        <v>16.72</v>
      </c>
      <c r="Q1555" s="12">
        <v>45720</v>
      </c>
      <c r="R1555" s="10">
        <v>27.08</v>
      </c>
      <c r="S1555" s="12">
        <v>45720</v>
      </c>
      <c r="T1555" s="10">
        <v>10.8</v>
      </c>
      <c r="U1555" s="109">
        <v>45722</v>
      </c>
      <c r="V1555" s="10">
        <v>14.17</v>
      </c>
      <c r="Y1555" s="3"/>
    </row>
    <row r="1556" spans="1:25">
      <c r="A1556" s="12">
        <v>45721</v>
      </c>
      <c r="B1556" s="10">
        <v>28.75</v>
      </c>
      <c r="C1556" s="12">
        <v>45721</v>
      </c>
      <c r="D1556" s="10">
        <v>37.74</v>
      </c>
      <c r="E1556" s="12">
        <v>45721</v>
      </c>
      <c r="F1556" s="10">
        <v>51.95</v>
      </c>
      <c r="G1556" s="12">
        <v>45721</v>
      </c>
      <c r="H1556" s="10">
        <v>41.835000000000001</v>
      </c>
      <c r="I1556" s="12">
        <v>45721</v>
      </c>
      <c r="J1556" s="10">
        <v>35.17</v>
      </c>
      <c r="K1556" s="12">
        <v>45721</v>
      </c>
      <c r="L1556" s="10">
        <v>20.350000000000001</v>
      </c>
      <c r="M1556" s="12">
        <v>45721</v>
      </c>
      <c r="N1556" s="10">
        <v>19.87</v>
      </c>
      <c r="O1556" s="12">
        <v>45721</v>
      </c>
      <c r="P1556" s="10">
        <v>16.78</v>
      </c>
      <c r="Q1556" s="12">
        <v>45721</v>
      </c>
      <c r="R1556" s="10">
        <v>27.02</v>
      </c>
      <c r="S1556" s="12">
        <v>45721</v>
      </c>
      <c r="T1556" s="10">
        <v>10.73</v>
      </c>
      <c r="U1556" s="109">
        <v>45723</v>
      </c>
      <c r="V1556" s="10">
        <v>14.29</v>
      </c>
      <c r="Y1556" s="3"/>
    </row>
    <row r="1557" spans="1:25">
      <c r="A1557" s="12">
        <v>45722</v>
      </c>
      <c r="B1557" s="10">
        <v>28.5</v>
      </c>
      <c r="C1557" s="12">
        <v>45722</v>
      </c>
      <c r="D1557" s="10">
        <v>37.33</v>
      </c>
      <c r="E1557" s="12">
        <v>45722</v>
      </c>
      <c r="F1557" s="10">
        <v>50.9</v>
      </c>
      <c r="G1557" s="12">
        <v>45722</v>
      </c>
      <c r="H1557" s="10">
        <v>41.32</v>
      </c>
      <c r="I1557" s="12">
        <v>45722</v>
      </c>
      <c r="J1557" s="10">
        <v>34.85</v>
      </c>
      <c r="K1557" s="12">
        <v>45722</v>
      </c>
      <c r="L1557" s="10">
        <v>20.23</v>
      </c>
      <c r="M1557" s="12">
        <v>45722</v>
      </c>
      <c r="N1557" s="10">
        <v>19.809999999999999</v>
      </c>
      <c r="O1557" s="12">
        <v>45722</v>
      </c>
      <c r="P1557" s="10">
        <v>16.71</v>
      </c>
      <c r="Q1557" s="12">
        <v>45722</v>
      </c>
      <c r="R1557" s="10">
        <v>26.965</v>
      </c>
      <c r="S1557" s="12">
        <v>45722</v>
      </c>
      <c r="T1557" s="10">
        <v>10.64</v>
      </c>
      <c r="U1557" s="109">
        <v>45726</v>
      </c>
      <c r="V1557" s="10">
        <v>13.99</v>
      </c>
      <c r="Y1557" s="3"/>
    </row>
    <row r="1558" spans="1:25">
      <c r="A1558" s="12">
        <v>45723</v>
      </c>
      <c r="B1558" s="10">
        <v>28.6</v>
      </c>
      <c r="C1558" s="12">
        <v>45723</v>
      </c>
      <c r="D1558" s="10">
        <v>37.61</v>
      </c>
      <c r="E1558" s="12">
        <v>45723</v>
      </c>
      <c r="F1558" s="10">
        <v>51.41</v>
      </c>
      <c r="G1558" s="12">
        <v>45723</v>
      </c>
      <c r="H1558" s="10">
        <v>41.96</v>
      </c>
      <c r="I1558" s="12">
        <v>45723</v>
      </c>
      <c r="J1558" s="10">
        <v>35.200000000000003</v>
      </c>
      <c r="K1558" s="12">
        <v>45723</v>
      </c>
      <c r="L1558" s="10">
        <v>20.29</v>
      </c>
      <c r="M1558" s="12">
        <v>45723</v>
      </c>
      <c r="N1558" s="10">
        <v>19.774999999999999</v>
      </c>
      <c r="O1558" s="12">
        <v>45723</v>
      </c>
      <c r="P1558" s="10">
        <v>16.739999999999998</v>
      </c>
      <c r="Q1558" s="12">
        <v>45723</v>
      </c>
      <c r="R1558" s="10">
        <v>27.01</v>
      </c>
      <c r="S1558" s="12">
        <v>45723</v>
      </c>
      <c r="T1558" s="10">
        <v>10.67</v>
      </c>
      <c r="U1558" s="109">
        <v>45727</v>
      </c>
      <c r="V1558" s="10">
        <v>14.04</v>
      </c>
      <c r="Y1558" s="3"/>
    </row>
    <row r="1559" spans="1:25">
      <c r="A1559" s="12">
        <v>45726</v>
      </c>
      <c r="B1559" s="10">
        <v>28.7</v>
      </c>
      <c r="C1559" s="12">
        <v>45726</v>
      </c>
      <c r="D1559" s="10">
        <v>37.106200000000001</v>
      </c>
      <c r="E1559" s="12">
        <v>45726</v>
      </c>
      <c r="F1559" s="10">
        <v>50.274999999999999</v>
      </c>
      <c r="G1559" s="12">
        <v>45726</v>
      </c>
      <c r="H1559" s="10">
        <v>41.22</v>
      </c>
      <c r="I1559" s="12">
        <v>45726</v>
      </c>
      <c r="J1559" s="10">
        <v>34.47</v>
      </c>
      <c r="K1559" s="12">
        <v>45726</v>
      </c>
      <c r="L1559" s="10">
        <v>20.3</v>
      </c>
      <c r="M1559" s="12">
        <v>45726</v>
      </c>
      <c r="N1559" s="10">
        <v>19.84</v>
      </c>
      <c r="O1559" s="12">
        <v>45726</v>
      </c>
      <c r="P1559" s="10">
        <v>16.670000000000002</v>
      </c>
      <c r="Q1559" s="12">
        <v>45726</v>
      </c>
      <c r="R1559" s="10">
        <v>27.05</v>
      </c>
      <c r="S1559" s="12">
        <v>45726</v>
      </c>
      <c r="T1559" s="10">
        <v>10.7</v>
      </c>
      <c r="U1559" s="109">
        <v>45728</v>
      </c>
      <c r="V1559" s="10">
        <v>14.09</v>
      </c>
      <c r="Y1559" s="3"/>
    </row>
    <row r="1560" spans="1:25">
      <c r="A1560" s="12">
        <v>45727</v>
      </c>
      <c r="B1560" s="10">
        <v>28.63</v>
      </c>
      <c r="C1560" s="12">
        <v>45727</v>
      </c>
      <c r="D1560" s="10">
        <v>36.78</v>
      </c>
      <c r="E1560" s="12">
        <v>45727</v>
      </c>
      <c r="F1560" s="10">
        <v>49.78</v>
      </c>
      <c r="G1560" s="12">
        <v>45727</v>
      </c>
      <c r="H1560" s="10">
        <v>41</v>
      </c>
      <c r="I1560" s="12">
        <v>45727</v>
      </c>
      <c r="J1560" s="10">
        <v>34.71</v>
      </c>
      <c r="K1560" s="12">
        <v>45727</v>
      </c>
      <c r="L1560" s="10">
        <v>20.29</v>
      </c>
      <c r="M1560" s="12">
        <v>45727</v>
      </c>
      <c r="N1560" s="10">
        <v>19.704999999999998</v>
      </c>
      <c r="O1560" s="12">
        <v>45727</v>
      </c>
      <c r="P1560" s="10">
        <v>16.594999999999999</v>
      </c>
      <c r="Q1560" s="12">
        <v>45727</v>
      </c>
      <c r="R1560" s="10">
        <v>27.04</v>
      </c>
      <c r="S1560" s="12">
        <v>45727</v>
      </c>
      <c r="T1560" s="10">
        <v>10.68</v>
      </c>
      <c r="U1560" s="109">
        <v>45729</v>
      </c>
      <c r="V1560" s="10">
        <v>14.06</v>
      </c>
      <c r="Y1560" s="3"/>
    </row>
    <row r="1561" spans="1:25">
      <c r="A1561" s="12">
        <v>45728</v>
      </c>
      <c r="B1561" s="10">
        <v>28.53</v>
      </c>
      <c r="C1561" s="12">
        <v>45728</v>
      </c>
      <c r="D1561" s="10">
        <v>37.049999999999997</v>
      </c>
      <c r="E1561" s="12">
        <v>45728</v>
      </c>
      <c r="F1561" s="10">
        <v>49.92</v>
      </c>
      <c r="G1561" s="12">
        <v>45728</v>
      </c>
      <c r="H1561" s="10">
        <v>41.17</v>
      </c>
      <c r="I1561" s="12">
        <v>45728</v>
      </c>
      <c r="J1561" s="10">
        <v>34.82</v>
      </c>
      <c r="K1561" s="12">
        <v>45728</v>
      </c>
      <c r="L1561" s="10">
        <v>20.25</v>
      </c>
      <c r="M1561" s="12">
        <v>45728</v>
      </c>
      <c r="N1561" s="10">
        <v>19.645</v>
      </c>
      <c r="O1561" s="12">
        <v>45728</v>
      </c>
      <c r="P1561" s="10">
        <v>16.625</v>
      </c>
      <c r="Q1561" s="12">
        <v>45728</v>
      </c>
      <c r="R1561" s="10">
        <v>27</v>
      </c>
      <c r="S1561" s="12">
        <v>45728</v>
      </c>
      <c r="T1561" s="10">
        <v>10.63</v>
      </c>
      <c r="U1561" s="109">
        <v>45730</v>
      </c>
      <c r="V1561" s="10">
        <v>14.23</v>
      </c>
      <c r="Y1561" s="3"/>
    </row>
    <row r="1562" spans="1:25">
      <c r="A1562" s="12">
        <v>45729</v>
      </c>
      <c r="B1562" s="10">
        <v>28.58</v>
      </c>
      <c r="C1562" s="12">
        <v>45729</v>
      </c>
      <c r="D1562" s="10">
        <v>36.65</v>
      </c>
      <c r="E1562" s="12">
        <v>45729</v>
      </c>
      <c r="F1562" s="10">
        <v>49.45</v>
      </c>
      <c r="G1562" s="12">
        <v>45729</v>
      </c>
      <c r="H1562" s="10">
        <v>41.05</v>
      </c>
      <c r="I1562" s="12">
        <v>45729</v>
      </c>
      <c r="J1562" s="10">
        <v>34.82</v>
      </c>
      <c r="K1562" s="12">
        <v>45729</v>
      </c>
      <c r="L1562" s="10">
        <v>20.23</v>
      </c>
      <c r="M1562" s="12">
        <v>45729</v>
      </c>
      <c r="N1562" s="10">
        <v>19.7</v>
      </c>
      <c r="O1562" s="12">
        <v>45729</v>
      </c>
      <c r="P1562" s="10">
        <v>16.46</v>
      </c>
      <c r="Q1562" s="12">
        <v>45729</v>
      </c>
      <c r="R1562" s="10">
        <v>27.01</v>
      </c>
      <c r="S1562" s="12">
        <v>45729</v>
      </c>
      <c r="T1562" s="10">
        <v>10.65</v>
      </c>
      <c r="U1562" s="109">
        <v>45733</v>
      </c>
      <c r="V1562" s="10">
        <v>14.37</v>
      </c>
      <c r="Y1562" s="3"/>
    </row>
    <row r="1563" spans="1:25">
      <c r="A1563" s="12">
        <v>45730</v>
      </c>
      <c r="B1563" s="10">
        <v>28.57</v>
      </c>
      <c r="C1563" s="12">
        <v>45730</v>
      </c>
      <c r="D1563" s="10">
        <v>37.229999999999997</v>
      </c>
      <c r="E1563" s="12">
        <v>45730</v>
      </c>
      <c r="F1563" s="10">
        <v>50.234999999999999</v>
      </c>
      <c r="G1563" s="12">
        <v>45730</v>
      </c>
      <c r="H1563" s="10">
        <v>41.63</v>
      </c>
      <c r="I1563" s="12">
        <v>45730</v>
      </c>
      <c r="J1563" s="10">
        <v>35.29</v>
      </c>
      <c r="K1563" s="12">
        <v>45730</v>
      </c>
      <c r="L1563" s="10">
        <v>20.239999999999998</v>
      </c>
      <c r="M1563" s="12">
        <v>45730</v>
      </c>
      <c r="N1563" s="10">
        <v>19.7</v>
      </c>
      <c r="O1563" s="12">
        <v>45730</v>
      </c>
      <c r="P1563" s="10">
        <v>16.579999999999998</v>
      </c>
      <c r="Q1563" s="12">
        <v>45730</v>
      </c>
      <c r="R1563" s="10">
        <v>27.015000000000001</v>
      </c>
      <c r="S1563" s="12">
        <v>45730</v>
      </c>
      <c r="T1563" s="10">
        <v>10.64</v>
      </c>
      <c r="U1563" s="109">
        <v>45734</v>
      </c>
      <c r="V1563" s="10">
        <v>14.37</v>
      </c>
      <c r="Y1563" s="3"/>
    </row>
    <row r="1564" spans="1:25">
      <c r="A1564" s="12">
        <v>45733</v>
      </c>
      <c r="B1564" s="10">
        <v>28.66</v>
      </c>
      <c r="C1564" s="12">
        <v>45733</v>
      </c>
      <c r="D1564" s="10">
        <v>37.54</v>
      </c>
      <c r="E1564" s="12">
        <v>45733</v>
      </c>
      <c r="F1564" s="10">
        <v>50.32</v>
      </c>
      <c r="G1564" s="12">
        <v>45733</v>
      </c>
      <c r="H1564" s="10">
        <v>41.85</v>
      </c>
      <c r="I1564" s="12">
        <v>45733</v>
      </c>
      <c r="J1564" s="10">
        <v>35.71</v>
      </c>
      <c r="K1564" s="12">
        <v>45733</v>
      </c>
      <c r="L1564" s="10">
        <v>20.32</v>
      </c>
      <c r="M1564" s="12">
        <v>45733</v>
      </c>
      <c r="N1564" s="10">
        <v>19.75</v>
      </c>
      <c r="O1564" s="12">
        <v>45733</v>
      </c>
      <c r="P1564" s="10">
        <v>16.57</v>
      </c>
      <c r="Q1564" s="12">
        <v>45733</v>
      </c>
      <c r="R1564" s="10">
        <v>27.04</v>
      </c>
      <c r="S1564" s="12">
        <v>45733</v>
      </c>
      <c r="T1564" s="10">
        <v>10.67</v>
      </c>
      <c r="U1564" s="109">
        <v>45735</v>
      </c>
      <c r="V1564" s="10">
        <v>14.43</v>
      </c>
      <c r="Y1564" s="3"/>
    </row>
    <row r="1565" spans="1:25">
      <c r="A1565" s="12">
        <v>45734</v>
      </c>
      <c r="B1565" s="10">
        <v>28.64</v>
      </c>
      <c r="C1565" s="12">
        <v>45734</v>
      </c>
      <c r="D1565" s="10">
        <v>37.4223</v>
      </c>
      <c r="E1565" s="12">
        <v>45734</v>
      </c>
      <c r="F1565" s="10">
        <v>49.774999999999999</v>
      </c>
      <c r="G1565" s="12">
        <v>45734</v>
      </c>
      <c r="H1565" s="10">
        <v>41.89</v>
      </c>
      <c r="I1565" s="12">
        <v>45734</v>
      </c>
      <c r="J1565" s="10">
        <v>35.58</v>
      </c>
      <c r="K1565" s="12">
        <v>45734</v>
      </c>
      <c r="L1565" s="10">
        <v>20.29</v>
      </c>
      <c r="M1565" s="12">
        <v>45734</v>
      </c>
      <c r="N1565" s="10">
        <v>19.8</v>
      </c>
      <c r="O1565" s="12">
        <v>45734</v>
      </c>
      <c r="P1565" s="10">
        <v>16.649999999999999</v>
      </c>
      <c r="Q1565" s="12">
        <v>45734</v>
      </c>
      <c r="R1565" s="10">
        <v>27.03</v>
      </c>
      <c r="S1565" s="12">
        <v>45734</v>
      </c>
      <c r="T1565" s="10">
        <v>10.67</v>
      </c>
      <c r="U1565" s="109">
        <v>45736</v>
      </c>
      <c r="V1565" s="10">
        <v>14.34</v>
      </c>
      <c r="Y1565" s="3"/>
    </row>
    <row r="1566" spans="1:25">
      <c r="A1566" s="12">
        <v>45735</v>
      </c>
      <c r="B1566" s="10">
        <v>28.71</v>
      </c>
      <c r="C1566" s="12">
        <v>45735</v>
      </c>
      <c r="D1566" s="10">
        <v>37.979999999999997</v>
      </c>
      <c r="E1566" s="12">
        <v>45735</v>
      </c>
      <c r="F1566" s="10">
        <v>50.45</v>
      </c>
      <c r="G1566" s="12">
        <v>45735</v>
      </c>
      <c r="H1566" s="10">
        <v>42.08</v>
      </c>
      <c r="I1566" s="12">
        <v>45735</v>
      </c>
      <c r="J1566" s="10">
        <v>35.72</v>
      </c>
      <c r="K1566" s="12">
        <v>45735</v>
      </c>
      <c r="L1566" s="10">
        <v>20.37</v>
      </c>
      <c r="M1566" s="12">
        <v>45735</v>
      </c>
      <c r="N1566" s="10">
        <v>19.899999999999999</v>
      </c>
      <c r="O1566" s="12">
        <v>45735</v>
      </c>
      <c r="P1566" s="10">
        <v>16.734999999999999</v>
      </c>
      <c r="Q1566" s="12">
        <v>45735</v>
      </c>
      <c r="R1566" s="10">
        <v>27.07</v>
      </c>
      <c r="S1566" s="12">
        <v>45735</v>
      </c>
      <c r="T1566" s="10">
        <v>10.69</v>
      </c>
      <c r="U1566" s="109">
        <v>45737</v>
      </c>
      <c r="V1566" s="10">
        <v>14.33</v>
      </c>
      <c r="Y1566" s="3"/>
    </row>
    <row r="1567" spans="1:25">
      <c r="A1567" s="12">
        <v>45736</v>
      </c>
      <c r="B1567" s="10">
        <v>28.72</v>
      </c>
      <c r="C1567" s="12">
        <v>45736</v>
      </c>
      <c r="D1567" s="10">
        <v>38.003999999999998</v>
      </c>
      <c r="E1567" s="12">
        <v>45736</v>
      </c>
      <c r="F1567" s="10">
        <v>50.27</v>
      </c>
      <c r="G1567" s="12">
        <v>45736</v>
      </c>
      <c r="H1567" s="10">
        <v>41.73</v>
      </c>
      <c r="I1567" s="12">
        <v>45736</v>
      </c>
      <c r="J1567" s="10">
        <v>35.33</v>
      </c>
      <c r="K1567" s="12">
        <v>45736</v>
      </c>
      <c r="L1567" s="10">
        <v>20.37</v>
      </c>
      <c r="M1567" s="12">
        <v>45736</v>
      </c>
      <c r="N1567" s="10">
        <v>19.875</v>
      </c>
      <c r="O1567" s="12">
        <v>45736</v>
      </c>
      <c r="P1567" s="10">
        <v>16.72</v>
      </c>
      <c r="Q1567" s="12">
        <v>45736</v>
      </c>
      <c r="R1567" s="10">
        <v>27.065000000000001</v>
      </c>
      <c r="S1567" s="12">
        <v>45736</v>
      </c>
      <c r="T1567" s="10">
        <v>10.69</v>
      </c>
      <c r="U1567" s="109">
        <v>45740</v>
      </c>
      <c r="V1567" s="10">
        <v>14.35</v>
      </c>
      <c r="Y1567" s="3"/>
    </row>
    <row r="1568" spans="1:25">
      <c r="A1568" s="12">
        <v>45737</v>
      </c>
      <c r="B1568" s="10">
        <v>28.7</v>
      </c>
      <c r="C1568" s="12">
        <v>45737</v>
      </c>
      <c r="D1568" s="10">
        <v>37.845399999999998</v>
      </c>
      <c r="E1568" s="12">
        <v>45737</v>
      </c>
      <c r="F1568" s="10">
        <v>50.45</v>
      </c>
      <c r="G1568" s="12">
        <v>45737</v>
      </c>
      <c r="H1568" s="10">
        <v>41.55</v>
      </c>
      <c r="I1568" s="12">
        <v>45737</v>
      </c>
      <c r="J1568" s="10">
        <v>35.28</v>
      </c>
      <c r="K1568" s="12">
        <v>45737</v>
      </c>
      <c r="L1568" s="10">
        <v>20.350000000000001</v>
      </c>
      <c r="M1568" s="12">
        <v>45737</v>
      </c>
      <c r="N1568" s="10">
        <v>19.835000000000001</v>
      </c>
      <c r="O1568" s="12">
        <v>45737</v>
      </c>
      <c r="P1568" s="10">
        <v>16.71</v>
      </c>
      <c r="Q1568" s="12">
        <v>45737</v>
      </c>
      <c r="R1568" s="10">
        <v>27.07</v>
      </c>
      <c r="S1568" s="12">
        <v>45737</v>
      </c>
      <c r="T1568" s="10">
        <v>10.68</v>
      </c>
      <c r="U1568" s="109">
        <v>45741</v>
      </c>
      <c r="V1568" s="10">
        <v>14.3</v>
      </c>
      <c r="Y1568" s="3"/>
    </row>
    <row r="1569" spans="1:25">
      <c r="A1569" s="12">
        <v>45740</v>
      </c>
      <c r="B1569" s="10">
        <v>28.62</v>
      </c>
      <c r="C1569" s="12">
        <v>45740</v>
      </c>
      <c r="D1569" s="10">
        <v>38.3887</v>
      </c>
      <c r="E1569" s="12">
        <v>45740</v>
      </c>
      <c r="F1569" s="10">
        <v>51.22</v>
      </c>
      <c r="G1569" s="12">
        <v>45740</v>
      </c>
      <c r="H1569" s="10">
        <v>41.46</v>
      </c>
      <c r="I1569" s="12">
        <v>45740</v>
      </c>
      <c r="J1569" s="10">
        <v>35.33</v>
      </c>
      <c r="K1569" s="12">
        <v>45740</v>
      </c>
      <c r="L1569" s="10">
        <v>20.309999999999999</v>
      </c>
      <c r="M1569" s="12">
        <v>45740</v>
      </c>
      <c r="N1569" s="10">
        <v>19.75</v>
      </c>
      <c r="O1569" s="12">
        <v>45740</v>
      </c>
      <c r="P1569" s="10">
        <v>16.77</v>
      </c>
      <c r="Q1569" s="12">
        <v>45740</v>
      </c>
      <c r="R1569" s="10">
        <v>27.05</v>
      </c>
      <c r="S1569" s="12">
        <v>45740</v>
      </c>
      <c r="T1569" s="10">
        <v>10.65</v>
      </c>
      <c r="U1569" s="109">
        <v>45742</v>
      </c>
      <c r="V1569" s="10">
        <v>14.21</v>
      </c>
      <c r="Y1569" s="11"/>
    </row>
    <row r="1570" spans="1:25">
      <c r="A1570" s="12">
        <v>45741</v>
      </c>
      <c r="B1570" s="10">
        <v>28.62</v>
      </c>
      <c r="C1570" s="12">
        <v>45741</v>
      </c>
      <c r="D1570" s="10">
        <v>38.43</v>
      </c>
      <c r="E1570" s="12">
        <v>45741</v>
      </c>
      <c r="F1570" s="10">
        <v>51.16</v>
      </c>
      <c r="G1570" s="12">
        <v>45741</v>
      </c>
      <c r="H1570" s="10">
        <v>41.6</v>
      </c>
      <c r="I1570" s="12">
        <v>45741</v>
      </c>
      <c r="J1570" s="10">
        <v>35.15</v>
      </c>
      <c r="K1570" s="12">
        <v>45741</v>
      </c>
      <c r="L1570" s="10">
        <v>20.32</v>
      </c>
      <c r="M1570" s="12">
        <v>45741</v>
      </c>
      <c r="N1570" s="10">
        <v>19.78</v>
      </c>
      <c r="O1570" s="12">
        <v>45741</v>
      </c>
      <c r="P1570" s="10">
        <v>16.739999999999998</v>
      </c>
      <c r="Q1570" s="12">
        <v>45741</v>
      </c>
      <c r="R1570" s="10">
        <v>27.05</v>
      </c>
      <c r="S1570" s="12">
        <v>45741</v>
      </c>
      <c r="T1570" s="10">
        <v>10.65</v>
      </c>
      <c r="U1570" s="109">
        <v>45743</v>
      </c>
      <c r="V1570" s="10">
        <v>14.27</v>
      </c>
      <c r="Y1570" s="11"/>
    </row>
    <row r="1571" spans="1:25">
      <c r="A1571" s="12">
        <v>45742</v>
      </c>
      <c r="B1571" s="10">
        <v>28.42</v>
      </c>
      <c r="C1571" s="12">
        <v>45742</v>
      </c>
      <c r="D1571" s="10">
        <v>38.1646</v>
      </c>
      <c r="E1571" s="12">
        <v>45742</v>
      </c>
      <c r="F1571" s="10">
        <v>50.59</v>
      </c>
      <c r="G1571" s="12">
        <v>45742</v>
      </c>
      <c r="H1571" s="10">
        <v>41.06</v>
      </c>
      <c r="I1571" s="12">
        <v>45742</v>
      </c>
      <c r="J1571" s="10">
        <v>34.97</v>
      </c>
      <c r="K1571" s="12">
        <v>45742</v>
      </c>
      <c r="L1571" s="10">
        <v>20.190000000000001</v>
      </c>
      <c r="M1571" s="12">
        <v>45742</v>
      </c>
      <c r="N1571" s="10">
        <v>19.614999999999998</v>
      </c>
      <c r="O1571" s="12">
        <v>45742</v>
      </c>
      <c r="P1571" s="10">
        <v>16.579999999999998</v>
      </c>
      <c r="Q1571" s="12">
        <v>45742</v>
      </c>
      <c r="R1571" s="10">
        <v>26.93</v>
      </c>
      <c r="S1571" s="12">
        <v>45742</v>
      </c>
      <c r="T1571" s="10">
        <v>10.6</v>
      </c>
      <c r="Y1571" s="11"/>
    </row>
    <row r="1572" spans="1:25">
      <c r="A1572" s="12">
        <v>45743</v>
      </c>
      <c r="B1572" s="10">
        <v>28.49</v>
      </c>
      <c r="C1572" s="12">
        <v>45743</v>
      </c>
      <c r="D1572" s="10">
        <v>38.15</v>
      </c>
      <c r="E1572" s="12">
        <v>45743</v>
      </c>
      <c r="F1572" s="10">
        <v>50.52</v>
      </c>
      <c r="G1572" s="12">
        <v>45743</v>
      </c>
      <c r="H1572" s="10">
        <v>41.23</v>
      </c>
      <c r="I1572" s="12">
        <v>45743</v>
      </c>
      <c r="J1572" s="10">
        <v>35.200000000000003</v>
      </c>
      <c r="K1572" s="12">
        <v>45743</v>
      </c>
      <c r="L1572" s="10">
        <v>20.215</v>
      </c>
      <c r="M1572" s="12">
        <v>45743</v>
      </c>
      <c r="N1572" s="10">
        <v>19.594999999999999</v>
      </c>
      <c r="O1572" s="12">
        <v>45743</v>
      </c>
      <c r="P1572" s="10">
        <v>16.53</v>
      </c>
      <c r="Q1572" s="12">
        <v>45743</v>
      </c>
      <c r="R1572" s="10">
        <v>26.984999999999999</v>
      </c>
      <c r="S1572" s="12">
        <v>45743</v>
      </c>
      <c r="T1572" s="10">
        <v>10.62</v>
      </c>
      <c r="Y1572" s="11"/>
    </row>
    <row r="1573" spans="1:25">
      <c r="A1573" s="12">
        <v>45744</v>
      </c>
      <c r="B1573" s="10">
        <v>28.61</v>
      </c>
      <c r="C1573" s="12">
        <v>45744</v>
      </c>
      <c r="D1573" s="10">
        <v>37.549999999999997</v>
      </c>
      <c r="E1573" s="12">
        <v>45744</v>
      </c>
      <c r="F1573" s="10">
        <v>49.58</v>
      </c>
      <c r="G1573" s="12">
        <v>45744</v>
      </c>
      <c r="H1573" s="10">
        <v>40.844999999999999</v>
      </c>
      <c r="I1573" s="12">
        <v>45744</v>
      </c>
      <c r="J1573" s="10">
        <v>34.54</v>
      </c>
      <c r="K1573" s="12">
        <v>45744</v>
      </c>
      <c r="L1573" s="10">
        <v>20.3</v>
      </c>
      <c r="M1573" s="12">
        <v>45744</v>
      </c>
      <c r="N1573" s="10">
        <v>19.71</v>
      </c>
      <c r="O1573" s="12">
        <v>45744</v>
      </c>
      <c r="P1573" s="10">
        <v>16.510000000000002</v>
      </c>
      <c r="Q1573" s="12">
        <v>45744</v>
      </c>
      <c r="R1573" s="10">
        <v>27.024999999999999</v>
      </c>
      <c r="S1573" s="12"/>
      <c r="Y1573" s="11"/>
    </row>
    <row r="1574" spans="1:25">
      <c r="A1574" s="12"/>
      <c r="C1574" s="12"/>
      <c r="E1574" s="12"/>
      <c r="G1574" s="12"/>
      <c r="I1574" s="12"/>
      <c r="K1574" s="12"/>
      <c r="M1574" s="12"/>
      <c r="O1574" s="12"/>
      <c r="Q1574" s="12"/>
      <c r="S1574" s="12"/>
      <c r="Y1574" s="11"/>
    </row>
    <row r="1575" spans="1:25">
      <c r="A1575" s="12"/>
      <c r="C1575" s="12"/>
      <c r="E1575" s="12"/>
      <c r="G1575" s="12"/>
      <c r="I1575" s="12"/>
      <c r="K1575" s="12"/>
      <c r="M1575" s="12"/>
      <c r="O1575" s="12"/>
      <c r="Q1575" s="12"/>
      <c r="S1575" s="12"/>
      <c r="Y1575" s="11"/>
    </row>
    <row r="1576" spans="1:25">
      <c r="A1576" s="12"/>
      <c r="C1576" s="12"/>
      <c r="E1576" s="12"/>
      <c r="G1576" s="12"/>
      <c r="I1576" s="12"/>
      <c r="K1576" s="12"/>
      <c r="M1576" s="12"/>
      <c r="O1576" s="12"/>
      <c r="Q1576" s="12"/>
      <c r="S1576" s="12"/>
      <c r="Y1576" s="11"/>
    </row>
    <row r="1577" spans="1:25">
      <c r="A1577" s="12"/>
      <c r="C1577" s="12"/>
      <c r="E1577" s="12"/>
      <c r="G1577" s="12"/>
      <c r="I1577" s="12"/>
      <c r="K1577" s="12"/>
      <c r="M1577" s="12"/>
      <c r="O1577" s="12"/>
      <c r="Q1577" s="12"/>
      <c r="S1577" s="12"/>
      <c r="Y1577" s="11"/>
    </row>
    <row r="1578" spans="1:25">
      <c r="A1578" s="12"/>
      <c r="C1578" s="12"/>
      <c r="E1578" s="12"/>
      <c r="G1578" s="12"/>
      <c r="I1578" s="12"/>
      <c r="K1578" s="12"/>
      <c r="M1578" s="12"/>
      <c r="O1578" s="12"/>
      <c r="Q1578" s="12"/>
      <c r="S1578" s="12"/>
      <c r="Y1578" s="11"/>
    </row>
    <row r="1579" spans="1:25">
      <c r="A1579" s="12"/>
      <c r="C1579" s="12"/>
      <c r="E1579" s="12"/>
      <c r="G1579" s="12"/>
      <c r="I1579" s="12"/>
      <c r="K1579" s="12"/>
      <c r="M1579" s="12"/>
      <c r="O1579" s="12"/>
      <c r="Q1579" s="12"/>
      <c r="S1579" s="12"/>
      <c r="Y1579" s="11"/>
    </row>
    <row r="1580" spans="1:25">
      <c r="A1580" s="12"/>
      <c r="C1580" s="12"/>
      <c r="E1580" s="12"/>
      <c r="G1580" s="12"/>
      <c r="I1580" s="12"/>
      <c r="K1580" s="12"/>
      <c r="M1580" s="12"/>
      <c r="O1580" s="12"/>
      <c r="Q1580" s="12"/>
      <c r="S1580" s="12"/>
      <c r="Y1580" s="11"/>
    </row>
    <row r="1581" spans="1:25">
      <c r="A1581" s="12"/>
      <c r="C1581" s="12"/>
      <c r="E1581" s="12"/>
      <c r="G1581" s="12"/>
      <c r="I1581" s="12"/>
      <c r="K1581" s="12"/>
      <c r="M1581" s="12"/>
      <c r="O1581" s="12"/>
      <c r="Q1581" s="12"/>
      <c r="S1581" s="12"/>
      <c r="Y1581" s="11"/>
    </row>
    <row r="1582" spans="1:25">
      <c r="A1582" s="12"/>
      <c r="C1582" s="12"/>
      <c r="E1582" s="12"/>
      <c r="G1582" s="12"/>
      <c r="I1582" s="12"/>
      <c r="K1582" s="12"/>
      <c r="M1582" s="12"/>
      <c r="O1582" s="12"/>
      <c r="Q1582" s="12"/>
      <c r="S1582" s="12"/>
      <c r="Y1582" s="11"/>
    </row>
    <row r="1583" spans="1:25">
      <c r="A1583" s="12"/>
      <c r="C1583" s="12"/>
      <c r="E1583" s="12"/>
      <c r="G1583" s="12"/>
      <c r="I1583" s="12"/>
      <c r="K1583" s="12"/>
      <c r="M1583" s="12"/>
      <c r="O1583" s="12"/>
      <c r="Q1583" s="12"/>
      <c r="S1583" s="12"/>
      <c r="Y1583" s="11"/>
    </row>
    <row r="1584" spans="1:25">
      <c r="A1584" s="12"/>
      <c r="C1584" s="12"/>
      <c r="E1584" s="12"/>
      <c r="G1584" s="12"/>
      <c r="I1584" s="12"/>
      <c r="K1584" s="12"/>
      <c r="M1584" s="12"/>
      <c r="O1584" s="12"/>
      <c r="Q1584" s="12"/>
      <c r="S1584" s="12"/>
      <c r="Y1584" s="11"/>
    </row>
    <row r="1585" spans="1:25">
      <c r="A1585" s="12"/>
      <c r="C1585" s="12"/>
      <c r="E1585" s="12"/>
      <c r="G1585" s="12"/>
      <c r="I1585" s="12"/>
      <c r="K1585" s="12"/>
      <c r="M1585" s="12"/>
      <c r="O1585" s="12"/>
      <c r="Q1585" s="12"/>
      <c r="S1585" s="12"/>
      <c r="Y1585" s="11"/>
    </row>
    <row r="1586" spans="1:25">
      <c r="A1586" s="12"/>
      <c r="C1586" s="12"/>
      <c r="E1586" s="12"/>
      <c r="G1586" s="12"/>
      <c r="I1586" s="12"/>
      <c r="K1586" s="12"/>
      <c r="M1586" s="12"/>
      <c r="O1586" s="12"/>
      <c r="Q1586" s="12"/>
      <c r="S1586" s="12"/>
      <c r="Y1586" s="11"/>
    </row>
    <row r="1587" spans="1:25">
      <c r="A1587" s="12"/>
      <c r="C1587" s="12"/>
      <c r="E1587" s="12"/>
      <c r="G1587" s="12"/>
      <c r="I1587" s="12"/>
      <c r="K1587" s="12"/>
      <c r="M1587" s="12"/>
      <c r="O1587" s="12"/>
      <c r="Q1587" s="12"/>
      <c r="S1587" s="12"/>
      <c r="Y1587" s="11"/>
    </row>
    <row r="1588" spans="1:25">
      <c r="A1588" s="12"/>
      <c r="C1588" s="12"/>
      <c r="E1588" s="12"/>
      <c r="G1588" s="12"/>
      <c r="I1588" s="12"/>
      <c r="K1588" s="12"/>
      <c r="M1588" s="12"/>
      <c r="O1588" s="12"/>
      <c r="Q1588" s="12"/>
      <c r="S1588" s="12"/>
      <c r="Y1588" s="11"/>
    </row>
    <row r="1589" spans="1:25">
      <c r="A1589" s="12"/>
      <c r="C1589" s="12"/>
      <c r="E1589" s="12"/>
      <c r="G1589" s="12"/>
      <c r="I1589" s="12"/>
      <c r="K1589" s="12"/>
      <c r="M1589" s="12"/>
      <c r="O1589" s="12"/>
      <c r="Q1589" s="12"/>
      <c r="S1589" s="12"/>
      <c r="Y1589" s="11"/>
    </row>
    <row r="1590" spans="1:25">
      <c r="A1590" s="12"/>
      <c r="C1590" s="12"/>
      <c r="E1590" s="12"/>
      <c r="G1590" s="12"/>
      <c r="I1590" s="12"/>
      <c r="K1590" s="12"/>
      <c r="M1590" s="12"/>
      <c r="O1590" s="12"/>
      <c r="Q1590" s="12"/>
      <c r="S1590" s="12"/>
      <c r="Y1590" s="11"/>
    </row>
    <row r="1591" spans="1:25">
      <c r="A1591" s="12"/>
      <c r="C1591" s="12"/>
      <c r="E1591" s="12"/>
      <c r="G1591" s="12"/>
      <c r="I1591" s="12"/>
      <c r="K1591" s="12"/>
      <c r="M1591" s="12"/>
      <c r="O1591" s="12"/>
      <c r="Q1591" s="12"/>
      <c r="S1591" s="12"/>
      <c r="Y1591" s="11"/>
    </row>
    <row r="1592" spans="1:25">
      <c r="A1592" s="12"/>
      <c r="C1592" s="12"/>
      <c r="E1592" s="12"/>
      <c r="G1592" s="12"/>
      <c r="I1592" s="12"/>
      <c r="K1592" s="12"/>
      <c r="M1592" s="12"/>
      <c r="O1592" s="12"/>
      <c r="Q1592" s="12"/>
      <c r="S1592" s="12"/>
      <c r="Y1592" s="11"/>
    </row>
    <row r="1593" spans="1:25">
      <c r="A1593" s="12"/>
      <c r="C1593" s="12"/>
      <c r="E1593" s="12"/>
      <c r="G1593" s="12"/>
      <c r="I1593" s="12"/>
      <c r="K1593" s="12"/>
      <c r="M1593" s="12"/>
      <c r="O1593" s="12"/>
      <c r="Q1593" s="12"/>
      <c r="S1593" s="12"/>
      <c r="Y1593" s="11"/>
    </row>
    <row r="1594" spans="1:25">
      <c r="A1594" s="12"/>
      <c r="C1594" s="12"/>
      <c r="E1594" s="12"/>
      <c r="G1594" s="12"/>
      <c r="I1594" s="12"/>
      <c r="K1594" s="12"/>
      <c r="M1594" s="12"/>
      <c r="O1594" s="12"/>
      <c r="Q1594" s="12"/>
      <c r="S1594" s="12"/>
      <c r="Y1594" s="11"/>
    </row>
    <row r="1595" spans="1:25">
      <c r="A1595" s="12"/>
      <c r="C1595" s="12"/>
      <c r="E1595" s="12"/>
      <c r="G1595" s="12"/>
      <c r="I1595" s="12"/>
      <c r="K1595" s="12"/>
      <c r="M1595" s="12"/>
      <c r="O1595" s="12"/>
      <c r="Q1595" s="12"/>
      <c r="S1595" s="12"/>
      <c r="Y1595" s="11"/>
    </row>
    <row r="1596" spans="1:25">
      <c r="A1596" s="12"/>
      <c r="C1596" s="12"/>
      <c r="E1596" s="12"/>
      <c r="G1596" s="12"/>
      <c r="I1596" s="12"/>
      <c r="K1596" s="12"/>
      <c r="M1596" s="12"/>
      <c r="O1596" s="12"/>
      <c r="Q1596" s="12"/>
      <c r="S1596" s="12"/>
      <c r="Y1596" s="11"/>
    </row>
    <row r="1597" spans="1:25">
      <c r="A1597" s="12"/>
      <c r="C1597" s="12"/>
      <c r="E1597" s="12"/>
      <c r="G1597" s="12"/>
      <c r="I1597" s="12"/>
      <c r="K1597" s="12"/>
      <c r="M1597" s="12"/>
      <c r="O1597" s="12"/>
      <c r="Q1597" s="12"/>
      <c r="S1597" s="12"/>
      <c r="Y1597" s="11"/>
    </row>
    <row r="1598" spans="1:25">
      <c r="A1598" s="12"/>
      <c r="C1598" s="12"/>
      <c r="E1598" s="12"/>
      <c r="G1598" s="12"/>
      <c r="I1598" s="12"/>
      <c r="K1598" s="12"/>
      <c r="M1598" s="12"/>
      <c r="O1598" s="12"/>
      <c r="Q1598" s="12"/>
      <c r="S1598" s="12"/>
      <c r="Y1598" s="11"/>
    </row>
    <row r="1599" spans="1:25">
      <c r="A1599" s="12"/>
      <c r="C1599" s="12"/>
      <c r="E1599" s="12"/>
      <c r="G1599" s="12"/>
      <c r="I1599" s="12"/>
      <c r="K1599" s="12"/>
      <c r="M1599" s="12"/>
      <c r="O1599" s="12"/>
      <c r="Q1599" s="12"/>
      <c r="S1599" s="12"/>
      <c r="Y1599" s="11"/>
    </row>
    <row r="1600" spans="1:25">
      <c r="A1600" s="12"/>
      <c r="C1600" s="12"/>
      <c r="E1600" s="12"/>
      <c r="G1600" s="12"/>
      <c r="I1600" s="12"/>
      <c r="K1600" s="12"/>
      <c r="M1600" s="12"/>
      <c r="O1600" s="12"/>
      <c r="Q1600" s="12"/>
      <c r="S1600" s="12"/>
      <c r="Y1600" s="11"/>
    </row>
    <row r="1601" spans="1:25">
      <c r="A1601" s="12"/>
      <c r="C1601" s="12"/>
      <c r="E1601" s="12"/>
      <c r="G1601" s="12"/>
      <c r="I1601" s="12"/>
      <c r="K1601" s="12"/>
      <c r="M1601" s="12"/>
      <c r="O1601" s="12"/>
      <c r="Q1601" s="12"/>
      <c r="S1601" s="12"/>
      <c r="Y1601" s="11"/>
    </row>
    <row r="1602" spans="1:25">
      <c r="A1602" s="12"/>
      <c r="C1602" s="12"/>
      <c r="E1602" s="12"/>
      <c r="G1602" s="12"/>
      <c r="I1602" s="12"/>
      <c r="K1602" s="12"/>
      <c r="M1602" s="12"/>
      <c r="O1602" s="12"/>
      <c r="Q1602" s="12"/>
      <c r="S1602" s="12"/>
      <c r="Y1602" s="11"/>
    </row>
    <row r="1603" spans="1:25">
      <c r="A1603" s="12"/>
      <c r="C1603" s="12"/>
      <c r="E1603" s="12"/>
      <c r="G1603" s="12"/>
      <c r="I1603" s="12"/>
      <c r="K1603" s="12"/>
      <c r="M1603" s="12"/>
      <c r="O1603" s="12"/>
      <c r="Q1603" s="12"/>
      <c r="S1603" s="12"/>
      <c r="Y1603" s="11"/>
    </row>
    <row r="1604" spans="1:25">
      <c r="A1604" s="12"/>
      <c r="C1604" s="12"/>
      <c r="E1604" s="12"/>
      <c r="G1604" s="12"/>
      <c r="I1604" s="12"/>
      <c r="K1604" s="12"/>
      <c r="M1604" s="12"/>
      <c r="O1604" s="12"/>
      <c r="Q1604" s="12"/>
      <c r="S1604" s="12"/>
      <c r="Y1604" s="11"/>
    </row>
    <row r="1605" spans="1:25">
      <c r="A1605" s="12"/>
      <c r="C1605" s="12"/>
      <c r="E1605" s="12"/>
      <c r="G1605" s="12"/>
      <c r="I1605" s="12"/>
      <c r="K1605" s="12"/>
      <c r="M1605" s="12"/>
      <c r="O1605" s="12"/>
      <c r="Q1605" s="12"/>
      <c r="S1605" s="12"/>
      <c r="Y1605" s="11"/>
    </row>
    <row r="1606" spans="1:25">
      <c r="A1606" s="12"/>
      <c r="C1606" s="12"/>
      <c r="E1606" s="12"/>
      <c r="G1606" s="12"/>
      <c r="I1606" s="12"/>
      <c r="K1606" s="12"/>
      <c r="M1606" s="12"/>
      <c r="O1606" s="12"/>
      <c r="Q1606" s="12"/>
      <c r="S1606" s="12"/>
      <c r="Y1606" s="11"/>
    </row>
    <row r="1607" spans="1:25">
      <c r="A1607" s="12"/>
      <c r="C1607" s="12"/>
      <c r="E1607" s="12"/>
      <c r="G1607" s="12"/>
      <c r="I1607" s="12"/>
      <c r="K1607" s="12"/>
      <c r="M1607" s="12"/>
      <c r="O1607" s="12"/>
      <c r="Q1607" s="12"/>
      <c r="S1607" s="12"/>
      <c r="Y1607" s="11"/>
    </row>
    <row r="1608" spans="1:25">
      <c r="A1608" s="12"/>
      <c r="C1608" s="12"/>
      <c r="E1608" s="12"/>
      <c r="G1608" s="12"/>
      <c r="I1608" s="12"/>
      <c r="K1608" s="12"/>
      <c r="M1608" s="12"/>
      <c r="O1608" s="12"/>
      <c r="Q1608" s="12"/>
      <c r="S1608" s="12"/>
      <c r="Y1608" s="11"/>
    </row>
    <row r="1609" spans="1:25">
      <c r="A1609" s="12"/>
      <c r="C1609" s="12"/>
      <c r="E1609" s="12"/>
      <c r="G1609" s="12"/>
      <c r="I1609" s="12"/>
      <c r="K1609" s="12"/>
      <c r="M1609" s="12"/>
      <c r="O1609" s="12"/>
      <c r="Q1609" s="12"/>
      <c r="S1609" s="12"/>
      <c r="Y1609" s="11"/>
    </row>
    <row r="1610" spans="1:25">
      <c r="A1610" s="12"/>
      <c r="C1610" s="12"/>
      <c r="E1610" s="12"/>
      <c r="G1610" s="12"/>
      <c r="I1610" s="12"/>
      <c r="K1610" s="12"/>
      <c r="M1610" s="12"/>
      <c r="O1610" s="12"/>
      <c r="Q1610" s="12"/>
      <c r="S1610" s="12"/>
      <c r="Y1610" s="11"/>
    </row>
    <row r="1611" spans="1:25">
      <c r="A1611" s="12"/>
      <c r="C1611" s="12"/>
      <c r="E1611" s="12"/>
      <c r="G1611" s="12"/>
      <c r="I1611" s="12"/>
      <c r="K1611" s="12"/>
      <c r="M1611" s="12"/>
      <c r="O1611" s="12"/>
      <c r="Q1611" s="12"/>
      <c r="S1611" s="12"/>
      <c r="Y1611" s="11"/>
    </row>
    <row r="1612" spans="1:25">
      <c r="A1612" s="12"/>
      <c r="C1612" s="12"/>
      <c r="E1612" s="12"/>
      <c r="G1612" s="12"/>
      <c r="I1612" s="12"/>
      <c r="K1612" s="12"/>
      <c r="M1612" s="12"/>
      <c r="O1612" s="12"/>
      <c r="Q1612" s="12"/>
      <c r="S1612" s="12"/>
      <c r="Y1612" s="11"/>
    </row>
    <row r="1613" spans="1:25">
      <c r="A1613" s="12"/>
      <c r="C1613" s="12"/>
      <c r="E1613" s="12"/>
      <c r="G1613" s="12"/>
      <c r="I1613" s="12"/>
      <c r="K1613" s="12"/>
      <c r="M1613" s="12"/>
      <c r="O1613" s="12"/>
      <c r="Q1613" s="12"/>
      <c r="S1613" s="12"/>
      <c r="Y1613" s="11"/>
    </row>
    <row r="1614" spans="1:25">
      <c r="A1614" s="12"/>
      <c r="C1614" s="12"/>
      <c r="E1614" s="12"/>
      <c r="G1614" s="12"/>
      <c r="I1614" s="12"/>
      <c r="K1614" s="12"/>
      <c r="M1614" s="12"/>
      <c r="O1614" s="12"/>
      <c r="Q1614" s="12"/>
      <c r="S1614" s="12"/>
      <c r="Y1614" s="11"/>
    </row>
    <row r="1615" spans="1:25">
      <c r="A1615" s="12"/>
      <c r="C1615" s="12"/>
      <c r="E1615" s="12"/>
      <c r="G1615" s="12"/>
      <c r="I1615" s="12"/>
      <c r="K1615" s="12"/>
      <c r="M1615" s="12"/>
      <c r="O1615" s="12"/>
      <c r="Q1615" s="12"/>
      <c r="S1615" s="12"/>
      <c r="Y1615" s="11"/>
    </row>
    <row r="1616" spans="1:25">
      <c r="A1616" s="12"/>
      <c r="C1616" s="12"/>
      <c r="E1616" s="12"/>
      <c r="G1616" s="12"/>
      <c r="I1616" s="12"/>
      <c r="K1616" s="12"/>
      <c r="M1616" s="12"/>
      <c r="O1616" s="12"/>
      <c r="Q1616" s="12"/>
      <c r="S1616" s="12"/>
      <c r="Y1616" s="11"/>
    </row>
    <row r="1617" spans="1:25">
      <c r="A1617" s="12"/>
      <c r="C1617" s="12"/>
      <c r="E1617" s="12"/>
      <c r="G1617" s="12"/>
      <c r="I1617" s="12"/>
      <c r="K1617" s="12"/>
      <c r="M1617" s="12"/>
      <c r="O1617" s="12"/>
      <c r="Q1617" s="12"/>
      <c r="S1617" s="12"/>
      <c r="Y1617" s="11"/>
    </row>
    <row r="1618" spans="1:25">
      <c r="A1618" s="12"/>
      <c r="C1618" s="12"/>
      <c r="E1618" s="12"/>
      <c r="G1618" s="12"/>
      <c r="I1618" s="12"/>
      <c r="K1618" s="12"/>
      <c r="M1618" s="12"/>
      <c r="O1618" s="12"/>
      <c r="Q1618" s="12"/>
      <c r="S1618" s="12"/>
      <c r="Y1618" s="11"/>
    </row>
    <row r="1619" spans="1:25">
      <c r="A1619" s="12"/>
      <c r="C1619" s="12"/>
      <c r="E1619" s="12"/>
      <c r="G1619" s="12"/>
      <c r="I1619" s="12"/>
      <c r="K1619" s="12"/>
      <c r="M1619" s="12"/>
      <c r="O1619" s="12"/>
      <c r="Q1619" s="12"/>
      <c r="S1619" s="12"/>
      <c r="Y1619" s="11"/>
    </row>
    <row r="1620" spans="1:25">
      <c r="A1620" s="12"/>
      <c r="C1620" s="12"/>
      <c r="E1620" s="12"/>
      <c r="G1620" s="12"/>
      <c r="I1620" s="12"/>
      <c r="K1620" s="12"/>
      <c r="M1620" s="12"/>
      <c r="O1620" s="12"/>
      <c r="Q1620" s="12"/>
      <c r="S1620" s="12"/>
      <c r="Y1620" s="11"/>
    </row>
    <row r="1621" spans="1:25">
      <c r="A1621" s="12"/>
      <c r="C1621" s="12"/>
      <c r="E1621" s="12"/>
      <c r="G1621" s="12"/>
      <c r="I1621" s="12"/>
      <c r="K1621" s="12"/>
      <c r="M1621" s="12"/>
      <c r="O1621" s="12"/>
      <c r="Q1621" s="12"/>
      <c r="S1621" s="12"/>
      <c r="Y1621" s="11"/>
    </row>
    <row r="1622" spans="1:25">
      <c r="A1622" s="12"/>
      <c r="C1622" s="12"/>
      <c r="E1622" s="12"/>
      <c r="G1622" s="12"/>
      <c r="I1622" s="12"/>
      <c r="K1622" s="12"/>
      <c r="M1622" s="12"/>
      <c r="O1622" s="12"/>
      <c r="Q1622" s="12"/>
      <c r="S1622" s="12"/>
      <c r="Y1622" s="11"/>
    </row>
    <row r="1623" spans="1:25">
      <c r="A1623" s="12"/>
      <c r="C1623" s="12"/>
      <c r="E1623" s="12"/>
      <c r="G1623" s="12"/>
      <c r="I1623" s="12"/>
      <c r="K1623" s="12"/>
      <c r="M1623" s="12"/>
      <c r="O1623" s="12"/>
      <c r="Q1623" s="12"/>
      <c r="S1623" s="12"/>
      <c r="Y1623" s="11"/>
    </row>
    <row r="1624" spans="1:25">
      <c r="A1624" s="12"/>
      <c r="C1624" s="12"/>
      <c r="E1624" s="12"/>
      <c r="G1624" s="12"/>
      <c r="I1624" s="12"/>
      <c r="K1624" s="12"/>
      <c r="M1624" s="12"/>
      <c r="O1624" s="12"/>
      <c r="Q1624" s="12"/>
      <c r="S1624" s="12"/>
      <c r="Y1624" s="11"/>
    </row>
    <row r="1625" spans="1:25">
      <c r="A1625" s="12"/>
      <c r="C1625" s="12"/>
      <c r="E1625" s="12"/>
      <c r="G1625" s="12"/>
      <c r="I1625" s="12"/>
      <c r="K1625" s="12"/>
      <c r="M1625" s="12"/>
      <c r="O1625" s="12"/>
      <c r="Q1625" s="12"/>
      <c r="S1625" s="12"/>
      <c r="Y1625" s="11"/>
    </row>
    <row r="1626" spans="1:25">
      <c r="A1626" s="12"/>
      <c r="C1626" s="12"/>
      <c r="E1626" s="12"/>
      <c r="G1626" s="12"/>
      <c r="I1626" s="12"/>
      <c r="K1626" s="12"/>
      <c r="M1626" s="12"/>
      <c r="O1626" s="12"/>
      <c r="Q1626" s="12"/>
      <c r="S1626" s="12"/>
      <c r="Y1626" s="11"/>
    </row>
    <row r="1627" spans="1:25">
      <c r="A1627" s="12"/>
      <c r="C1627" s="12"/>
      <c r="E1627" s="12"/>
      <c r="G1627" s="12"/>
      <c r="I1627" s="12"/>
      <c r="K1627" s="12"/>
      <c r="M1627" s="12"/>
      <c r="O1627" s="12"/>
      <c r="Q1627" s="12"/>
      <c r="S1627" s="12"/>
      <c r="Y1627" s="11"/>
    </row>
    <row r="1628" spans="1:25">
      <c r="A1628" s="12"/>
      <c r="C1628" s="12"/>
      <c r="E1628" s="12"/>
      <c r="G1628" s="12"/>
      <c r="I1628" s="12"/>
      <c r="K1628" s="12"/>
      <c r="M1628" s="12"/>
      <c r="O1628" s="12"/>
      <c r="Q1628" s="12"/>
      <c r="S1628" s="12"/>
      <c r="Y1628" s="11"/>
    </row>
    <row r="1629" spans="1:25">
      <c r="A1629" s="12"/>
      <c r="C1629" s="12"/>
      <c r="E1629" s="12"/>
      <c r="G1629" s="12"/>
      <c r="I1629" s="12"/>
      <c r="K1629" s="12"/>
      <c r="M1629" s="12"/>
      <c r="O1629" s="12"/>
      <c r="Q1629" s="12"/>
      <c r="S1629" s="12"/>
      <c r="Y1629" s="11"/>
    </row>
    <row r="1630" spans="1:25">
      <c r="A1630" s="12"/>
      <c r="C1630" s="12"/>
      <c r="E1630" s="12"/>
      <c r="G1630" s="12"/>
      <c r="I1630" s="12"/>
      <c r="K1630" s="12"/>
      <c r="M1630" s="12"/>
      <c r="O1630" s="12"/>
      <c r="Q1630" s="12"/>
      <c r="S1630" s="12"/>
      <c r="Y1630" s="11"/>
    </row>
    <row r="1631" spans="1:25">
      <c r="A1631" s="12"/>
      <c r="C1631" s="12"/>
      <c r="E1631" s="12"/>
      <c r="G1631" s="12"/>
      <c r="I1631" s="12"/>
      <c r="K1631" s="12"/>
      <c r="M1631" s="12"/>
      <c r="O1631" s="12"/>
      <c r="Q1631" s="12"/>
      <c r="S1631" s="12"/>
      <c r="Y1631" s="11"/>
    </row>
    <row r="1632" spans="1:25">
      <c r="A1632" s="12"/>
      <c r="C1632" s="12"/>
      <c r="E1632" s="12"/>
      <c r="G1632" s="12"/>
      <c r="I1632" s="12"/>
      <c r="K1632" s="12"/>
      <c r="M1632" s="12"/>
      <c r="O1632" s="12"/>
      <c r="Q1632" s="12"/>
      <c r="S1632" s="12"/>
      <c r="Y1632" s="11"/>
    </row>
    <row r="1633" spans="1:25">
      <c r="A1633" s="12"/>
      <c r="C1633" s="12"/>
      <c r="E1633" s="12"/>
      <c r="G1633" s="12"/>
      <c r="I1633" s="12"/>
      <c r="K1633" s="12"/>
      <c r="M1633" s="12"/>
      <c r="O1633" s="12"/>
      <c r="Q1633" s="12"/>
      <c r="S1633" s="12"/>
      <c r="Y1633" s="11"/>
    </row>
    <row r="1634" spans="1:25">
      <c r="A1634" s="12"/>
      <c r="C1634" s="12"/>
      <c r="E1634" s="12"/>
      <c r="G1634" s="12"/>
      <c r="I1634" s="12"/>
      <c r="K1634" s="12"/>
      <c r="M1634" s="12"/>
      <c r="O1634" s="12"/>
      <c r="Q1634" s="12"/>
      <c r="S1634" s="12"/>
      <c r="Y1634" s="11"/>
    </row>
    <row r="1635" spans="1:25">
      <c r="A1635" s="12"/>
      <c r="C1635" s="12"/>
      <c r="E1635" s="12"/>
      <c r="G1635" s="12"/>
      <c r="I1635" s="12"/>
      <c r="K1635" s="12"/>
      <c r="M1635" s="12"/>
      <c r="O1635" s="12"/>
      <c r="Q1635" s="12"/>
      <c r="S1635" s="12"/>
      <c r="Y1635" s="11"/>
    </row>
    <row r="1636" spans="1:25">
      <c r="A1636" s="12"/>
      <c r="C1636" s="12"/>
      <c r="E1636" s="12"/>
      <c r="G1636" s="12"/>
      <c r="I1636" s="12"/>
      <c r="K1636" s="12"/>
      <c r="M1636" s="12"/>
      <c r="O1636" s="12"/>
      <c r="Q1636" s="12"/>
      <c r="S1636" s="12"/>
      <c r="Y1636" s="11"/>
    </row>
    <row r="1637" spans="1:25">
      <c r="A1637" s="12"/>
      <c r="C1637" s="12"/>
      <c r="E1637" s="12"/>
      <c r="G1637" s="12"/>
      <c r="I1637" s="12"/>
      <c r="K1637" s="12"/>
      <c r="M1637" s="12"/>
      <c r="O1637" s="12"/>
      <c r="Q1637" s="12"/>
      <c r="S1637" s="12"/>
      <c r="Y1637" s="11"/>
    </row>
    <row r="1638" spans="1:25">
      <c r="A1638" s="12"/>
      <c r="C1638" s="12"/>
      <c r="E1638" s="12"/>
      <c r="G1638" s="12"/>
      <c r="I1638" s="12"/>
      <c r="K1638" s="12"/>
      <c r="M1638" s="12"/>
      <c r="O1638" s="12"/>
      <c r="Q1638" s="12"/>
      <c r="S1638" s="12"/>
      <c r="Y1638" s="11"/>
    </row>
    <row r="1639" spans="1:25">
      <c r="A1639" s="12"/>
      <c r="C1639" s="12"/>
      <c r="E1639" s="12"/>
      <c r="G1639" s="12"/>
      <c r="I1639" s="12"/>
      <c r="K1639" s="12"/>
      <c r="M1639" s="12"/>
      <c r="O1639" s="12"/>
      <c r="Q1639" s="12"/>
      <c r="S1639" s="12"/>
      <c r="Y1639" s="11"/>
    </row>
    <row r="1640" spans="1:25">
      <c r="A1640" s="12"/>
      <c r="C1640" s="12"/>
      <c r="E1640" s="12"/>
      <c r="G1640" s="12"/>
      <c r="I1640" s="12"/>
      <c r="K1640" s="12"/>
      <c r="M1640" s="12"/>
      <c r="O1640" s="12"/>
      <c r="Q1640" s="12"/>
      <c r="S1640" s="12"/>
      <c r="Y1640" s="11"/>
    </row>
    <row r="1641" spans="1:25">
      <c r="A1641" s="12"/>
      <c r="C1641" s="12"/>
      <c r="E1641" s="12"/>
      <c r="G1641" s="12"/>
      <c r="I1641" s="12"/>
      <c r="K1641" s="12"/>
      <c r="M1641" s="12"/>
      <c r="O1641" s="12"/>
      <c r="Q1641" s="12"/>
      <c r="S1641" s="12"/>
      <c r="Y1641" s="11"/>
    </row>
    <row r="1642" spans="1:25">
      <c r="A1642" s="12"/>
      <c r="C1642" s="12"/>
      <c r="E1642" s="12"/>
      <c r="G1642" s="12"/>
      <c r="I1642" s="12"/>
      <c r="K1642" s="12"/>
      <c r="M1642" s="12"/>
      <c r="O1642" s="12"/>
      <c r="Q1642" s="12"/>
      <c r="S1642" s="12"/>
      <c r="Y1642" s="11"/>
    </row>
    <row r="1643" spans="1:25">
      <c r="A1643" s="12"/>
      <c r="C1643" s="12"/>
      <c r="E1643" s="12"/>
      <c r="G1643" s="12"/>
      <c r="I1643" s="12"/>
      <c r="K1643" s="12"/>
      <c r="M1643" s="12"/>
      <c r="O1643" s="12"/>
      <c r="Q1643" s="12"/>
      <c r="S1643" s="12"/>
      <c r="Y1643" s="11"/>
    </row>
    <row r="1644" spans="1:25">
      <c r="A1644" s="12"/>
      <c r="C1644" s="12"/>
      <c r="E1644" s="12"/>
      <c r="G1644" s="12"/>
      <c r="I1644" s="12"/>
      <c r="K1644" s="12"/>
      <c r="M1644" s="12"/>
      <c r="O1644" s="12"/>
      <c r="Q1644" s="12"/>
      <c r="S1644" s="12"/>
      <c r="Y1644" s="11"/>
    </row>
    <row r="1645" spans="1:25">
      <c r="A1645" s="12"/>
      <c r="C1645" s="12"/>
      <c r="E1645" s="12"/>
      <c r="G1645" s="12"/>
      <c r="I1645" s="12"/>
      <c r="K1645" s="12"/>
      <c r="M1645" s="12"/>
      <c r="O1645" s="12"/>
      <c r="Q1645" s="12"/>
      <c r="S1645" s="12"/>
      <c r="Y1645" s="11"/>
    </row>
    <row r="1646" spans="1:25">
      <c r="A1646" s="12"/>
      <c r="C1646" s="12"/>
      <c r="E1646" s="12"/>
      <c r="G1646" s="12"/>
      <c r="I1646" s="12"/>
      <c r="K1646" s="12"/>
      <c r="M1646" s="12"/>
      <c r="O1646" s="12"/>
      <c r="Q1646" s="12"/>
      <c r="S1646" s="12"/>
      <c r="Y1646" s="11"/>
    </row>
    <row r="1647" spans="1:25">
      <c r="A1647" s="12"/>
      <c r="C1647" s="12"/>
      <c r="E1647" s="12"/>
      <c r="G1647" s="12"/>
      <c r="I1647" s="12"/>
      <c r="K1647" s="12"/>
      <c r="M1647" s="12"/>
      <c r="O1647" s="12"/>
      <c r="Q1647" s="12"/>
      <c r="S1647" s="12"/>
      <c r="Y1647" s="11"/>
    </row>
    <row r="1648" spans="1:25">
      <c r="A1648" s="12"/>
      <c r="C1648" s="12"/>
      <c r="E1648" s="12"/>
      <c r="G1648" s="12"/>
      <c r="I1648" s="12"/>
      <c r="K1648" s="12"/>
      <c r="M1648" s="12"/>
      <c r="O1648" s="12"/>
      <c r="Q1648" s="12"/>
      <c r="S1648" s="12"/>
      <c r="Y1648" s="11"/>
    </row>
    <row r="1649" spans="1:25">
      <c r="A1649" s="12"/>
      <c r="C1649" s="12"/>
      <c r="E1649" s="12"/>
      <c r="G1649" s="12"/>
      <c r="I1649" s="12"/>
      <c r="K1649" s="12"/>
      <c r="M1649" s="12"/>
      <c r="O1649" s="12"/>
      <c r="Q1649" s="12"/>
      <c r="S1649" s="12"/>
      <c r="Y1649" s="11"/>
    </row>
    <row r="1650" spans="1:25">
      <c r="A1650" s="12"/>
      <c r="C1650" s="12"/>
      <c r="E1650" s="12"/>
      <c r="G1650" s="12"/>
      <c r="I1650" s="12"/>
      <c r="K1650" s="12"/>
      <c r="M1650" s="12"/>
      <c r="O1650" s="12"/>
      <c r="Q1650" s="12"/>
      <c r="S1650" s="12"/>
      <c r="Y1650" s="11"/>
    </row>
    <row r="1651" spans="1:25">
      <c r="A1651" s="12"/>
      <c r="C1651" s="12"/>
      <c r="E1651" s="12"/>
      <c r="G1651" s="12"/>
      <c r="I1651" s="12"/>
      <c r="K1651" s="12"/>
      <c r="M1651" s="12"/>
      <c r="O1651" s="12"/>
      <c r="Q1651" s="12"/>
      <c r="S1651" s="12"/>
      <c r="Y1651" s="11"/>
    </row>
    <row r="1652" spans="1:25">
      <c r="A1652" s="12"/>
      <c r="C1652" s="12"/>
      <c r="E1652" s="12"/>
      <c r="G1652" s="12"/>
      <c r="I1652" s="12"/>
      <c r="K1652" s="12"/>
      <c r="M1652" s="12"/>
      <c r="O1652" s="12"/>
      <c r="Q1652" s="12"/>
      <c r="S1652" s="12"/>
      <c r="Y1652" s="11"/>
    </row>
    <row r="1653" spans="1:25">
      <c r="A1653" s="12"/>
      <c r="C1653" s="12"/>
      <c r="E1653" s="12"/>
      <c r="G1653" s="12"/>
      <c r="I1653" s="12"/>
      <c r="K1653" s="12"/>
      <c r="M1653" s="12"/>
      <c r="O1653" s="12"/>
      <c r="Q1653" s="12"/>
      <c r="S1653" s="12"/>
      <c r="Y1653" s="11"/>
    </row>
    <row r="1654" spans="1:25">
      <c r="A1654" s="12"/>
      <c r="C1654" s="12"/>
      <c r="E1654" s="12"/>
      <c r="G1654" s="12"/>
      <c r="I1654" s="12"/>
      <c r="K1654" s="12"/>
      <c r="M1654" s="12"/>
      <c r="O1654" s="12"/>
      <c r="Q1654" s="12"/>
      <c r="S1654" s="12"/>
      <c r="Y1654" s="11"/>
    </row>
    <row r="1655" spans="1:25">
      <c r="A1655" s="12"/>
      <c r="C1655" s="12"/>
      <c r="E1655" s="12"/>
      <c r="G1655" s="12"/>
      <c r="I1655" s="12"/>
      <c r="K1655" s="12"/>
      <c r="M1655" s="12"/>
      <c r="O1655" s="12"/>
      <c r="Q1655" s="12"/>
      <c r="S1655" s="12"/>
      <c r="Y1655" s="11"/>
    </row>
    <row r="1656" spans="1:25">
      <c r="A1656" s="12"/>
      <c r="C1656" s="12"/>
      <c r="E1656" s="12"/>
      <c r="G1656" s="12"/>
      <c r="I1656" s="12"/>
      <c r="K1656" s="12"/>
      <c r="M1656" s="12"/>
      <c r="O1656" s="12"/>
      <c r="Q1656" s="12"/>
      <c r="S1656" s="12"/>
      <c r="Y1656" s="11"/>
    </row>
    <row r="1657" spans="1:25">
      <c r="A1657" s="12"/>
      <c r="C1657" s="12"/>
      <c r="E1657" s="12"/>
      <c r="G1657" s="12"/>
      <c r="I1657" s="12"/>
      <c r="K1657" s="12"/>
      <c r="M1657" s="12"/>
      <c r="O1657" s="12"/>
      <c r="Q1657" s="12"/>
      <c r="S1657" s="12"/>
      <c r="Y1657" s="11"/>
    </row>
    <row r="1658" spans="1:25">
      <c r="A1658" s="12"/>
      <c r="C1658" s="12"/>
      <c r="E1658" s="12"/>
      <c r="G1658" s="12"/>
      <c r="I1658" s="12"/>
      <c r="K1658" s="12"/>
      <c r="M1658" s="12"/>
      <c r="O1658" s="12"/>
      <c r="Q1658" s="12"/>
      <c r="S1658" s="12"/>
      <c r="Y1658" s="11"/>
    </row>
    <row r="1659" spans="1:25">
      <c r="A1659" s="12"/>
      <c r="C1659" s="12"/>
      <c r="E1659" s="12"/>
      <c r="G1659" s="12"/>
      <c r="I1659" s="12"/>
      <c r="K1659" s="12"/>
      <c r="M1659" s="12"/>
      <c r="O1659" s="12"/>
      <c r="Q1659" s="12"/>
      <c r="S1659" s="12"/>
      <c r="Y1659" s="11"/>
    </row>
    <row r="1660" spans="1:25">
      <c r="A1660" s="12"/>
      <c r="C1660" s="12"/>
      <c r="E1660" s="12"/>
      <c r="G1660" s="12"/>
      <c r="I1660" s="12"/>
      <c r="K1660" s="12"/>
      <c r="M1660" s="12"/>
      <c r="O1660" s="12"/>
      <c r="Q1660" s="12"/>
      <c r="S1660" s="12"/>
      <c r="Y1660" s="11"/>
    </row>
    <row r="1661" spans="1:25">
      <c r="A1661" s="12"/>
      <c r="C1661" s="12"/>
      <c r="E1661" s="12"/>
      <c r="G1661" s="12"/>
      <c r="I1661" s="12"/>
      <c r="K1661" s="12"/>
      <c r="M1661" s="12"/>
      <c r="O1661" s="12"/>
      <c r="Q1661" s="12"/>
      <c r="S1661" s="12"/>
      <c r="Y1661" s="11"/>
    </row>
    <row r="1662" spans="1:25">
      <c r="A1662" s="12"/>
      <c r="C1662" s="12"/>
      <c r="E1662" s="12"/>
      <c r="G1662" s="12"/>
      <c r="I1662" s="12"/>
      <c r="K1662" s="12"/>
      <c r="M1662" s="12"/>
      <c r="O1662" s="12"/>
      <c r="Q1662" s="12"/>
      <c r="S1662" s="12"/>
      <c r="Y1662" s="11"/>
    </row>
    <row r="1663" spans="1:25">
      <c r="A1663" s="12"/>
      <c r="C1663" s="12"/>
      <c r="E1663" s="12"/>
      <c r="G1663" s="12"/>
      <c r="I1663" s="12"/>
      <c r="K1663" s="12"/>
      <c r="M1663" s="12"/>
      <c r="O1663" s="12"/>
      <c r="Q1663" s="12"/>
      <c r="S1663" s="12"/>
      <c r="Y1663" s="11"/>
    </row>
    <row r="1664" spans="1:25">
      <c r="A1664" s="12"/>
      <c r="C1664" s="12"/>
      <c r="E1664" s="12"/>
      <c r="G1664" s="12"/>
      <c r="I1664" s="12"/>
      <c r="K1664" s="12"/>
      <c r="M1664" s="12"/>
      <c r="O1664" s="12"/>
      <c r="Q1664" s="12"/>
      <c r="S1664" s="12"/>
      <c r="Y1664" s="11"/>
    </row>
    <row r="1665" spans="1:25">
      <c r="A1665" s="12"/>
      <c r="C1665" s="12"/>
      <c r="E1665" s="12"/>
      <c r="G1665" s="12"/>
      <c r="I1665" s="12"/>
      <c r="K1665" s="12"/>
      <c r="M1665" s="12"/>
      <c r="O1665" s="12"/>
      <c r="Q1665" s="12"/>
      <c r="S1665" s="12"/>
      <c r="Y1665" s="11"/>
    </row>
    <row r="1666" spans="1:25">
      <c r="A1666" s="12"/>
      <c r="C1666" s="12"/>
      <c r="E1666" s="12"/>
      <c r="G1666" s="12"/>
      <c r="I1666" s="12"/>
      <c r="K1666" s="12"/>
      <c r="M1666" s="12"/>
      <c r="O1666" s="12"/>
      <c r="Q1666" s="12"/>
      <c r="S1666" s="12"/>
      <c r="Y1666" s="11"/>
    </row>
    <row r="1667" spans="1:25">
      <c r="A1667" s="12"/>
      <c r="C1667" s="12"/>
      <c r="E1667" s="12"/>
      <c r="G1667" s="12"/>
      <c r="I1667" s="12"/>
      <c r="K1667" s="12"/>
      <c r="M1667" s="12"/>
      <c r="O1667" s="12"/>
      <c r="Q1667" s="12"/>
      <c r="S1667" s="12"/>
      <c r="Y1667" s="11"/>
    </row>
    <row r="1668" spans="1:25">
      <c r="A1668" s="12"/>
      <c r="C1668" s="12"/>
      <c r="E1668" s="12"/>
      <c r="G1668" s="12"/>
      <c r="I1668" s="12"/>
      <c r="K1668" s="12"/>
      <c r="M1668" s="12"/>
      <c r="O1668" s="12"/>
      <c r="Q1668" s="12"/>
      <c r="S1668" s="12"/>
      <c r="Y1668" s="11"/>
    </row>
    <row r="1669" spans="1:25">
      <c r="A1669" s="12"/>
      <c r="C1669" s="12"/>
      <c r="E1669" s="12"/>
      <c r="G1669" s="12"/>
      <c r="I1669" s="12"/>
      <c r="K1669" s="12"/>
      <c r="M1669" s="12"/>
      <c r="O1669" s="12"/>
      <c r="Q1669" s="12"/>
      <c r="S1669" s="12"/>
      <c r="Y1669" s="11"/>
    </row>
    <row r="1670" spans="1:25">
      <c r="A1670" s="12"/>
      <c r="C1670" s="12"/>
      <c r="E1670" s="12"/>
      <c r="G1670" s="12"/>
      <c r="I1670" s="12"/>
      <c r="K1670" s="12"/>
      <c r="M1670" s="12"/>
      <c r="O1670" s="12"/>
      <c r="Q1670" s="12"/>
      <c r="S1670" s="12"/>
      <c r="Y1670" s="11"/>
    </row>
    <row r="1671" spans="1:25">
      <c r="A1671" s="12"/>
      <c r="C1671" s="12"/>
      <c r="E1671" s="12"/>
      <c r="G1671" s="12"/>
      <c r="I1671" s="12"/>
      <c r="K1671" s="12"/>
      <c r="M1671" s="12"/>
      <c r="O1671" s="12"/>
      <c r="Q1671" s="12"/>
      <c r="S1671" s="12"/>
      <c r="Y1671" s="11"/>
    </row>
    <row r="1672" spans="1:25">
      <c r="A1672" s="12"/>
      <c r="C1672" s="12"/>
      <c r="E1672" s="12"/>
      <c r="G1672" s="12"/>
      <c r="I1672" s="12"/>
      <c r="K1672" s="12"/>
      <c r="M1672" s="12"/>
      <c r="O1672" s="12"/>
      <c r="Q1672" s="12"/>
      <c r="S1672" s="12"/>
      <c r="Y1672" s="11"/>
    </row>
    <row r="1673" spans="1:25">
      <c r="A1673" s="12"/>
      <c r="C1673" s="12"/>
      <c r="E1673" s="12"/>
      <c r="G1673" s="12"/>
      <c r="I1673" s="12"/>
      <c r="K1673" s="12"/>
      <c r="M1673" s="12"/>
      <c r="O1673" s="12"/>
      <c r="Q1673" s="12"/>
      <c r="S1673" s="12"/>
      <c r="Y1673" s="11"/>
    </row>
    <row r="1674" spans="1:25">
      <c r="A1674" s="12"/>
      <c r="C1674" s="12"/>
      <c r="E1674" s="12"/>
      <c r="G1674" s="12"/>
      <c r="I1674" s="12"/>
      <c r="K1674" s="12"/>
      <c r="M1674" s="12"/>
      <c r="O1674" s="12"/>
      <c r="Q1674" s="12"/>
      <c r="S1674" s="12"/>
      <c r="Y1674" s="11"/>
    </row>
    <row r="1675" spans="1:25">
      <c r="A1675" s="12"/>
      <c r="C1675" s="12"/>
      <c r="E1675" s="12"/>
      <c r="G1675" s="12"/>
      <c r="I1675" s="12"/>
      <c r="K1675" s="12"/>
      <c r="M1675" s="12"/>
      <c r="O1675" s="12"/>
      <c r="Q1675" s="12"/>
      <c r="S1675" s="12"/>
      <c r="Y1675" s="11"/>
    </row>
    <row r="1676" spans="1:25">
      <c r="A1676" s="12"/>
      <c r="C1676" s="12"/>
      <c r="E1676" s="12"/>
      <c r="G1676" s="12"/>
      <c r="I1676" s="12"/>
      <c r="K1676" s="12"/>
      <c r="M1676" s="12"/>
      <c r="O1676" s="12"/>
      <c r="Q1676" s="12"/>
      <c r="S1676" s="12"/>
      <c r="Y1676" s="11"/>
    </row>
    <row r="1677" spans="1:25">
      <c r="A1677" s="12"/>
      <c r="C1677" s="12"/>
      <c r="E1677" s="12"/>
      <c r="G1677" s="12"/>
      <c r="I1677" s="12"/>
      <c r="K1677" s="12"/>
      <c r="M1677" s="12"/>
      <c r="O1677" s="12"/>
      <c r="Q1677" s="12"/>
      <c r="S1677" s="12"/>
      <c r="Y1677" s="11"/>
    </row>
    <row r="1678" spans="1:25">
      <c r="A1678" s="12"/>
      <c r="C1678" s="12"/>
      <c r="E1678" s="12"/>
      <c r="G1678" s="12"/>
      <c r="I1678" s="12"/>
      <c r="K1678" s="12"/>
      <c r="M1678" s="12"/>
      <c r="O1678" s="12"/>
      <c r="Q1678" s="12"/>
      <c r="S1678" s="12"/>
      <c r="Y1678" s="11"/>
    </row>
    <row r="1679" spans="1:25">
      <c r="A1679" s="12"/>
      <c r="C1679" s="12"/>
      <c r="E1679" s="12"/>
      <c r="G1679" s="12"/>
      <c r="I1679" s="12"/>
      <c r="K1679" s="12"/>
      <c r="M1679" s="12"/>
      <c r="O1679" s="12"/>
      <c r="Q1679" s="12"/>
      <c r="S1679" s="12"/>
      <c r="Y1679" s="11"/>
    </row>
    <row r="1680" spans="1:25">
      <c r="A1680" s="12"/>
      <c r="C1680" s="12"/>
      <c r="E1680" s="12"/>
      <c r="G1680" s="12"/>
      <c r="I1680" s="12"/>
      <c r="K1680" s="12"/>
      <c r="M1680" s="12"/>
      <c r="O1680" s="12"/>
      <c r="Q1680" s="12"/>
      <c r="S1680" s="12"/>
      <c r="Y1680" s="11"/>
    </row>
    <row r="1681" spans="1:25">
      <c r="A1681" s="12"/>
      <c r="C1681" s="12"/>
      <c r="E1681" s="12"/>
      <c r="G1681" s="12"/>
      <c r="I1681" s="12"/>
      <c r="K1681" s="12"/>
      <c r="M1681" s="12"/>
      <c r="O1681" s="12"/>
      <c r="Q1681" s="12"/>
      <c r="S1681" s="12"/>
      <c r="Y1681" s="11"/>
    </row>
    <row r="1682" spans="1:25">
      <c r="A1682" s="12"/>
      <c r="C1682" s="12"/>
      <c r="E1682" s="12"/>
      <c r="G1682" s="12"/>
      <c r="I1682" s="12"/>
      <c r="K1682" s="12"/>
      <c r="M1682" s="12"/>
      <c r="O1682" s="12"/>
      <c r="Q1682" s="12"/>
      <c r="S1682" s="12"/>
      <c r="Y1682" s="11"/>
    </row>
    <row r="1683" spans="1:25">
      <c r="A1683" s="12"/>
      <c r="C1683" s="12"/>
      <c r="E1683" s="12"/>
      <c r="G1683" s="12"/>
      <c r="I1683" s="12"/>
      <c r="K1683" s="12"/>
      <c r="M1683" s="12"/>
      <c r="O1683" s="12"/>
      <c r="Q1683" s="12"/>
      <c r="S1683" s="12"/>
      <c r="Y1683" s="11"/>
    </row>
    <row r="1684" spans="1:25">
      <c r="A1684" s="12"/>
      <c r="C1684" s="12"/>
      <c r="E1684" s="12"/>
      <c r="G1684" s="12"/>
      <c r="I1684" s="12"/>
      <c r="K1684" s="12"/>
      <c r="M1684" s="12"/>
      <c r="O1684" s="12"/>
      <c r="Q1684" s="12"/>
      <c r="S1684" s="12"/>
      <c r="Y1684" s="11"/>
    </row>
    <row r="1685" spans="1:25">
      <c r="A1685" s="12"/>
      <c r="C1685" s="12"/>
      <c r="E1685" s="12"/>
      <c r="G1685" s="12"/>
      <c r="I1685" s="12"/>
      <c r="K1685" s="12"/>
      <c r="M1685" s="12"/>
      <c r="O1685" s="12"/>
      <c r="Q1685" s="12"/>
      <c r="S1685" s="12"/>
      <c r="Y1685" s="11"/>
    </row>
    <row r="1686" spans="1:25">
      <c r="A1686" s="12"/>
      <c r="C1686" s="12"/>
      <c r="E1686" s="12"/>
      <c r="G1686" s="12"/>
      <c r="I1686" s="12"/>
      <c r="K1686" s="12"/>
      <c r="M1686" s="12"/>
      <c r="O1686" s="12"/>
      <c r="Q1686" s="12"/>
      <c r="S1686" s="12"/>
      <c r="Y1686" s="11"/>
    </row>
    <row r="1687" spans="1:25">
      <c r="A1687" s="12"/>
      <c r="C1687" s="12"/>
      <c r="E1687" s="12"/>
      <c r="G1687" s="12"/>
      <c r="I1687" s="12"/>
      <c r="K1687" s="12"/>
      <c r="M1687" s="12"/>
      <c r="O1687" s="12"/>
      <c r="Q1687" s="12"/>
      <c r="S1687" s="12"/>
      <c r="Y1687" s="11"/>
    </row>
    <row r="1688" spans="1:25">
      <c r="A1688" s="12"/>
      <c r="C1688" s="12"/>
      <c r="E1688" s="12"/>
      <c r="G1688" s="12"/>
      <c r="I1688" s="12"/>
      <c r="K1688" s="12"/>
      <c r="M1688" s="12"/>
      <c r="O1688" s="12"/>
      <c r="Q1688" s="12"/>
      <c r="S1688" s="12"/>
      <c r="Y1688" s="11"/>
    </row>
    <row r="1689" spans="1:25">
      <c r="A1689" s="12"/>
      <c r="C1689" s="12"/>
      <c r="E1689" s="12"/>
      <c r="G1689" s="12"/>
      <c r="I1689" s="12"/>
      <c r="K1689" s="12"/>
      <c r="M1689" s="12"/>
      <c r="O1689" s="12"/>
      <c r="Q1689" s="12"/>
      <c r="S1689" s="12"/>
      <c r="Y1689" s="11"/>
    </row>
    <row r="1690" spans="1:25">
      <c r="A1690" s="12"/>
      <c r="C1690" s="12"/>
      <c r="E1690" s="12"/>
      <c r="G1690" s="12"/>
      <c r="I1690" s="12"/>
      <c r="K1690" s="12"/>
      <c r="M1690" s="12"/>
      <c r="O1690" s="12"/>
      <c r="Q1690" s="12"/>
      <c r="S1690" s="12"/>
      <c r="Y1690" s="11"/>
    </row>
    <row r="1691" spans="1:25">
      <c r="A1691" s="12"/>
      <c r="C1691" s="12"/>
      <c r="E1691" s="12"/>
      <c r="G1691" s="12"/>
      <c r="I1691" s="12"/>
      <c r="K1691" s="12"/>
      <c r="M1691" s="12"/>
      <c r="O1691" s="12"/>
      <c r="Q1691" s="12"/>
      <c r="S1691" s="12"/>
      <c r="Y1691" s="11"/>
    </row>
    <row r="1692" spans="1:25">
      <c r="A1692" s="12"/>
      <c r="C1692" s="12"/>
      <c r="E1692" s="12"/>
      <c r="G1692" s="12"/>
      <c r="I1692" s="12"/>
      <c r="K1692" s="12"/>
      <c r="M1692" s="12"/>
      <c r="O1692" s="12"/>
      <c r="Q1692" s="12"/>
      <c r="S1692" s="12"/>
      <c r="Y1692" s="11"/>
    </row>
    <row r="1693" spans="1:25">
      <c r="A1693" s="12"/>
      <c r="C1693" s="12"/>
      <c r="E1693" s="12"/>
      <c r="G1693" s="12"/>
      <c r="I1693" s="12"/>
      <c r="K1693" s="12"/>
      <c r="M1693" s="12"/>
      <c r="O1693" s="12"/>
      <c r="Q1693" s="12"/>
      <c r="S1693" s="12"/>
      <c r="Y1693" s="11"/>
    </row>
    <row r="1694" spans="1:25">
      <c r="A1694" s="12"/>
      <c r="C1694" s="12"/>
      <c r="E1694" s="12"/>
      <c r="G1694" s="12"/>
      <c r="I1694" s="12"/>
      <c r="K1694" s="12"/>
      <c r="M1694" s="12"/>
      <c r="O1694" s="12"/>
      <c r="Q1694" s="12"/>
      <c r="S1694" s="12"/>
      <c r="Y1694" s="11"/>
    </row>
    <row r="1695" spans="1:25">
      <c r="A1695" s="12"/>
      <c r="C1695" s="12"/>
      <c r="E1695" s="12"/>
      <c r="G1695" s="12"/>
      <c r="I1695" s="12"/>
      <c r="K1695" s="12"/>
      <c r="M1695" s="12"/>
      <c r="O1695" s="12"/>
      <c r="Q1695" s="12"/>
      <c r="S1695" s="12"/>
      <c r="Y1695" s="11"/>
    </row>
    <row r="1696" spans="1:25">
      <c r="A1696" s="12"/>
      <c r="C1696" s="12"/>
      <c r="E1696" s="12"/>
      <c r="G1696" s="12"/>
      <c r="I1696" s="12"/>
      <c r="K1696" s="12"/>
      <c r="M1696" s="12"/>
      <c r="O1696" s="12"/>
      <c r="Q1696" s="12"/>
      <c r="S1696" s="12"/>
      <c r="Y1696" s="11"/>
    </row>
    <row r="1697" spans="1:25">
      <c r="A1697" s="12"/>
      <c r="C1697" s="12"/>
      <c r="E1697" s="12"/>
      <c r="G1697" s="12"/>
      <c r="I1697" s="12"/>
      <c r="K1697" s="12"/>
      <c r="M1697" s="12"/>
      <c r="O1697" s="12"/>
      <c r="Q1697" s="12"/>
      <c r="S1697" s="12"/>
      <c r="Y1697" s="11"/>
    </row>
    <row r="1698" spans="1:25">
      <c r="A1698" s="12"/>
      <c r="C1698" s="12"/>
      <c r="E1698" s="12"/>
      <c r="G1698" s="12"/>
      <c r="I1698" s="12"/>
      <c r="K1698" s="12"/>
      <c r="M1698" s="12"/>
      <c r="O1698" s="12"/>
      <c r="Q1698" s="12"/>
      <c r="S1698" s="12"/>
      <c r="Y1698" s="11"/>
    </row>
    <row r="1699" spans="1:25">
      <c r="A1699" s="12"/>
      <c r="C1699" s="12"/>
      <c r="E1699" s="12"/>
      <c r="G1699" s="12"/>
      <c r="I1699" s="12"/>
      <c r="K1699" s="12"/>
      <c r="M1699" s="12"/>
      <c r="O1699" s="12"/>
      <c r="Q1699" s="12"/>
      <c r="S1699" s="12"/>
      <c r="Y1699" s="11"/>
    </row>
    <row r="1700" spans="1:25">
      <c r="A1700" s="12"/>
      <c r="C1700" s="12"/>
      <c r="E1700" s="12"/>
      <c r="G1700" s="12"/>
      <c r="I1700" s="12"/>
      <c r="K1700" s="12"/>
      <c r="M1700" s="12"/>
      <c r="O1700" s="12"/>
      <c r="Q1700" s="12"/>
      <c r="S1700" s="12"/>
      <c r="Y1700" s="11"/>
    </row>
    <row r="1701" spans="1:25">
      <c r="A1701" s="12"/>
      <c r="C1701" s="12"/>
      <c r="E1701" s="12"/>
      <c r="G1701" s="12"/>
      <c r="I1701" s="12"/>
      <c r="K1701" s="12"/>
      <c r="M1701" s="12"/>
      <c r="O1701" s="12"/>
      <c r="Q1701" s="12"/>
      <c r="S1701" s="12"/>
      <c r="Y1701" s="11"/>
    </row>
    <row r="1702" spans="1:25">
      <c r="A1702" s="12"/>
      <c r="C1702" s="12"/>
      <c r="E1702" s="12"/>
      <c r="G1702" s="12"/>
      <c r="I1702" s="12"/>
      <c r="K1702" s="12"/>
      <c r="M1702" s="12"/>
      <c r="O1702" s="12"/>
      <c r="Q1702" s="12"/>
      <c r="S1702" s="12"/>
      <c r="Y1702" s="11"/>
    </row>
    <row r="1703" spans="1:25">
      <c r="A1703" s="12"/>
      <c r="C1703" s="12"/>
      <c r="E1703" s="12"/>
      <c r="G1703" s="12"/>
      <c r="I1703" s="12"/>
      <c r="K1703" s="12"/>
      <c r="M1703" s="12"/>
      <c r="O1703" s="12"/>
      <c r="Q1703" s="12"/>
      <c r="S1703" s="12"/>
      <c r="Y1703" s="11"/>
    </row>
    <row r="1704" spans="1:25">
      <c r="A1704" s="12"/>
      <c r="C1704" s="12"/>
      <c r="E1704" s="12"/>
      <c r="G1704" s="12"/>
      <c r="I1704" s="12"/>
      <c r="K1704" s="12"/>
      <c r="M1704" s="12"/>
      <c r="O1704" s="12"/>
      <c r="Q1704" s="12"/>
      <c r="S1704" s="12"/>
      <c r="Y1704" s="11"/>
    </row>
    <row r="1705" spans="1:25">
      <c r="A1705" s="12"/>
      <c r="C1705" s="12"/>
      <c r="E1705" s="12"/>
      <c r="G1705" s="12"/>
      <c r="I1705" s="12"/>
      <c r="K1705" s="12"/>
      <c r="M1705" s="12"/>
      <c r="O1705" s="12"/>
      <c r="Q1705" s="12"/>
      <c r="S1705" s="12"/>
      <c r="Y1705" s="11"/>
    </row>
    <row r="1706" spans="1:25">
      <c r="A1706" s="12"/>
      <c r="C1706" s="12"/>
      <c r="E1706" s="12"/>
      <c r="G1706" s="12"/>
      <c r="I1706" s="12"/>
      <c r="K1706" s="12"/>
      <c r="M1706" s="12"/>
      <c r="O1706" s="12"/>
      <c r="Q1706" s="12"/>
      <c r="S1706" s="12"/>
      <c r="Y1706" s="11"/>
    </row>
    <row r="1707" spans="1:25">
      <c r="A1707" s="12"/>
      <c r="C1707" s="12"/>
      <c r="E1707" s="12"/>
      <c r="G1707" s="12"/>
      <c r="I1707" s="12"/>
      <c r="K1707" s="12"/>
      <c r="M1707" s="12"/>
      <c r="O1707" s="12"/>
      <c r="Q1707" s="12"/>
      <c r="S1707" s="12"/>
      <c r="Y1707" s="11"/>
    </row>
    <row r="1708" spans="1:25">
      <c r="A1708" s="12"/>
      <c r="C1708" s="12"/>
      <c r="E1708" s="12"/>
      <c r="G1708" s="12"/>
      <c r="I1708" s="12"/>
      <c r="K1708" s="12"/>
      <c r="M1708" s="12"/>
      <c r="O1708" s="12"/>
      <c r="Q1708" s="12"/>
      <c r="S1708" s="12"/>
      <c r="Y1708" s="11"/>
    </row>
    <row r="1709" spans="1:25">
      <c r="A1709" s="12"/>
      <c r="C1709" s="12"/>
      <c r="E1709" s="12"/>
      <c r="G1709" s="12"/>
      <c r="I1709" s="12"/>
      <c r="K1709" s="12"/>
      <c r="M1709" s="12"/>
      <c r="O1709" s="12"/>
      <c r="Q1709" s="12"/>
      <c r="S1709" s="12"/>
      <c r="Y1709" s="11"/>
    </row>
    <row r="1710" spans="1:25">
      <c r="A1710" s="12"/>
      <c r="C1710" s="12"/>
      <c r="E1710" s="12"/>
      <c r="G1710" s="12"/>
      <c r="I1710" s="12"/>
      <c r="K1710" s="12"/>
      <c r="M1710" s="12"/>
      <c r="O1710" s="12"/>
      <c r="Q1710" s="12"/>
      <c r="S1710" s="12"/>
      <c r="Y1710" s="11"/>
    </row>
    <row r="1711" spans="1:25">
      <c r="A1711" s="12"/>
      <c r="C1711" s="12"/>
      <c r="E1711" s="12"/>
      <c r="G1711" s="12"/>
      <c r="I1711" s="12"/>
      <c r="K1711" s="12"/>
      <c r="M1711" s="12"/>
      <c r="O1711" s="12"/>
      <c r="Q1711" s="12"/>
      <c r="S1711" s="12"/>
      <c r="Y1711" s="11"/>
    </row>
    <row r="1712" spans="1:25">
      <c r="A1712" s="12"/>
      <c r="C1712" s="12"/>
      <c r="E1712" s="12"/>
      <c r="G1712" s="12"/>
      <c r="I1712" s="12"/>
      <c r="K1712" s="12"/>
      <c r="M1712" s="12"/>
      <c r="O1712" s="12"/>
      <c r="Q1712" s="12"/>
      <c r="S1712" s="12"/>
      <c r="Y1712" s="11"/>
    </row>
    <row r="1713" spans="1:25">
      <c r="A1713" s="12"/>
      <c r="C1713" s="12"/>
      <c r="E1713" s="12"/>
      <c r="G1713" s="12"/>
      <c r="I1713" s="12"/>
      <c r="K1713" s="12"/>
      <c r="M1713" s="12"/>
      <c r="O1713" s="12"/>
      <c r="Q1713" s="12"/>
      <c r="S1713" s="12"/>
      <c r="Y1713" s="11"/>
    </row>
    <row r="1714" spans="1:25">
      <c r="A1714" s="12"/>
      <c r="C1714" s="12"/>
      <c r="E1714" s="12"/>
      <c r="G1714" s="12"/>
      <c r="I1714" s="12"/>
      <c r="K1714" s="12"/>
      <c r="M1714" s="12"/>
      <c r="O1714" s="12"/>
      <c r="Q1714" s="12"/>
      <c r="S1714" s="12"/>
      <c r="Y1714" s="11"/>
    </row>
    <row r="1715" spans="1:25">
      <c r="A1715" s="12"/>
      <c r="C1715" s="12"/>
      <c r="E1715" s="12"/>
      <c r="G1715" s="12"/>
      <c r="I1715" s="12"/>
      <c r="K1715" s="12"/>
      <c r="M1715" s="12"/>
      <c r="O1715" s="12"/>
      <c r="Q1715" s="12"/>
      <c r="S1715" s="12"/>
      <c r="Y1715" s="11"/>
    </row>
    <row r="1716" spans="1:25">
      <c r="A1716" s="12"/>
      <c r="C1716" s="12"/>
      <c r="E1716" s="12"/>
      <c r="G1716" s="12"/>
      <c r="I1716" s="12"/>
      <c r="K1716" s="12"/>
      <c r="M1716" s="12"/>
      <c r="O1716" s="12"/>
      <c r="Q1716" s="12"/>
      <c r="S1716" s="12"/>
      <c r="Y1716" s="11"/>
    </row>
    <row r="1717" spans="1:25">
      <c r="A1717" s="12"/>
      <c r="C1717" s="12"/>
      <c r="E1717" s="12"/>
      <c r="G1717" s="12"/>
      <c r="I1717" s="12"/>
      <c r="K1717" s="12"/>
      <c r="M1717" s="12"/>
      <c r="O1717" s="12"/>
      <c r="Q1717" s="12"/>
      <c r="S1717" s="12"/>
      <c r="Y1717" s="11"/>
    </row>
    <row r="1718" spans="1:25">
      <c r="A1718" s="12"/>
      <c r="C1718" s="12"/>
      <c r="E1718" s="12"/>
      <c r="G1718" s="12"/>
      <c r="I1718" s="12"/>
      <c r="K1718" s="12"/>
      <c r="M1718" s="12"/>
      <c r="O1718" s="12"/>
      <c r="Q1718" s="12"/>
      <c r="S1718" s="12"/>
      <c r="Y1718" s="11"/>
    </row>
    <row r="1719" spans="1:25">
      <c r="A1719" s="12"/>
      <c r="C1719" s="12"/>
      <c r="E1719" s="12"/>
      <c r="G1719" s="12"/>
      <c r="I1719" s="12"/>
      <c r="K1719" s="12"/>
      <c r="M1719" s="12"/>
      <c r="O1719" s="12"/>
      <c r="Q1719" s="12"/>
      <c r="S1719" s="12"/>
      <c r="Y1719" s="11"/>
    </row>
    <row r="1720" spans="1:25">
      <c r="A1720" s="12"/>
      <c r="C1720" s="12"/>
      <c r="E1720" s="12"/>
      <c r="G1720" s="12"/>
      <c r="I1720" s="12"/>
      <c r="K1720" s="12"/>
      <c r="M1720" s="12"/>
      <c r="O1720" s="12"/>
      <c r="Q1720" s="12"/>
      <c r="S1720" s="12"/>
      <c r="Y1720" s="11"/>
    </row>
    <row r="1721" spans="1:25">
      <c r="A1721" s="12"/>
      <c r="C1721" s="12"/>
      <c r="E1721" s="12"/>
      <c r="G1721" s="12"/>
      <c r="I1721" s="12"/>
      <c r="K1721" s="12"/>
      <c r="M1721" s="12"/>
      <c r="O1721" s="12"/>
      <c r="Q1721" s="12"/>
      <c r="S1721" s="12"/>
      <c r="Y1721" s="11"/>
    </row>
    <row r="1722" spans="1:25">
      <c r="A1722" s="12"/>
      <c r="C1722" s="12"/>
      <c r="E1722" s="12"/>
      <c r="G1722" s="12"/>
      <c r="I1722" s="12"/>
      <c r="K1722" s="12"/>
      <c r="M1722" s="12"/>
      <c r="O1722" s="12"/>
      <c r="Q1722" s="12"/>
      <c r="S1722" s="12"/>
      <c r="Y1722" s="11"/>
    </row>
    <row r="1723" spans="1:25">
      <c r="A1723" s="12"/>
      <c r="C1723" s="12"/>
      <c r="E1723" s="12"/>
      <c r="G1723" s="12"/>
      <c r="I1723" s="12"/>
      <c r="K1723" s="12"/>
      <c r="M1723" s="12"/>
      <c r="O1723" s="12"/>
      <c r="Q1723" s="12"/>
      <c r="S1723" s="12"/>
      <c r="Y1723" s="11"/>
    </row>
    <row r="1724" spans="1:25">
      <c r="A1724" s="12"/>
      <c r="C1724" s="12"/>
      <c r="E1724" s="12"/>
      <c r="G1724" s="12"/>
      <c r="I1724" s="12"/>
      <c r="K1724" s="12"/>
      <c r="M1724" s="12"/>
      <c r="O1724" s="12"/>
      <c r="Q1724" s="12"/>
      <c r="S1724" s="12"/>
      <c r="Y1724" s="11"/>
    </row>
    <row r="1725" spans="1:25">
      <c r="A1725" s="12"/>
      <c r="C1725" s="12"/>
      <c r="E1725" s="12"/>
      <c r="G1725" s="12"/>
      <c r="I1725" s="12"/>
      <c r="K1725" s="12"/>
      <c r="M1725" s="12"/>
      <c r="O1725" s="12"/>
      <c r="Q1725" s="12"/>
      <c r="S1725" s="12"/>
      <c r="Y1725" s="11"/>
    </row>
    <row r="1726" spans="1:25">
      <c r="A1726" s="12"/>
      <c r="C1726" s="12"/>
      <c r="E1726" s="12"/>
      <c r="G1726" s="12"/>
      <c r="I1726" s="12"/>
      <c r="K1726" s="12"/>
      <c r="M1726" s="12"/>
      <c r="O1726" s="12"/>
      <c r="Q1726" s="12"/>
      <c r="S1726" s="12"/>
      <c r="Y1726" s="11"/>
    </row>
    <row r="1727" spans="1:25">
      <c r="A1727" s="12"/>
      <c r="C1727" s="12"/>
      <c r="E1727" s="12"/>
      <c r="G1727" s="12"/>
      <c r="I1727" s="12"/>
      <c r="K1727" s="12"/>
      <c r="M1727" s="12"/>
      <c r="O1727" s="12"/>
      <c r="Q1727" s="12"/>
      <c r="S1727" s="12"/>
      <c r="Y1727" s="11"/>
    </row>
    <row r="1728" spans="1:25">
      <c r="A1728" s="12"/>
      <c r="C1728" s="12"/>
      <c r="E1728" s="12"/>
      <c r="G1728" s="12"/>
      <c r="I1728" s="12"/>
      <c r="K1728" s="12"/>
      <c r="M1728" s="12"/>
      <c r="O1728" s="12"/>
      <c r="Q1728" s="12"/>
      <c r="S1728" s="12"/>
      <c r="Y1728" s="11"/>
    </row>
    <row r="1729" spans="1:25">
      <c r="A1729" s="12"/>
      <c r="C1729" s="12"/>
      <c r="E1729" s="12"/>
      <c r="G1729" s="12"/>
      <c r="I1729" s="12"/>
      <c r="K1729" s="12"/>
      <c r="M1729" s="12"/>
      <c r="O1729" s="12"/>
      <c r="Q1729" s="12"/>
      <c r="S1729" s="12"/>
      <c r="Y1729" s="11"/>
    </row>
    <row r="1730" spans="1:25">
      <c r="A1730" s="12"/>
      <c r="C1730" s="12"/>
      <c r="E1730" s="12"/>
      <c r="G1730" s="12"/>
      <c r="I1730" s="12"/>
      <c r="K1730" s="12"/>
      <c r="M1730" s="12"/>
      <c r="O1730" s="12"/>
      <c r="Q1730" s="12"/>
      <c r="S1730" s="12"/>
      <c r="Y1730" s="11"/>
    </row>
    <row r="1731" spans="1:25">
      <c r="A1731" s="12"/>
      <c r="C1731" s="12"/>
      <c r="E1731" s="12"/>
      <c r="G1731" s="12"/>
      <c r="I1731" s="12"/>
      <c r="K1731" s="12"/>
      <c r="M1731" s="12"/>
      <c r="O1731" s="12"/>
      <c r="Q1731" s="12"/>
      <c r="S1731" s="12"/>
      <c r="Y1731" s="11"/>
    </row>
    <row r="1732" spans="1:25">
      <c r="A1732" s="12"/>
      <c r="C1732" s="12"/>
      <c r="E1732" s="12"/>
      <c r="G1732" s="12"/>
      <c r="I1732" s="12"/>
      <c r="K1732" s="12"/>
      <c r="M1732" s="12"/>
      <c r="O1732" s="12"/>
      <c r="Q1732" s="12"/>
      <c r="S1732" s="12"/>
      <c r="Y1732" s="11"/>
    </row>
    <row r="1733" spans="1:25">
      <c r="A1733" s="12"/>
      <c r="C1733" s="12"/>
      <c r="E1733" s="12"/>
      <c r="G1733" s="12"/>
      <c r="I1733" s="12"/>
      <c r="K1733" s="12"/>
      <c r="M1733" s="12"/>
      <c r="O1733" s="12"/>
      <c r="Q1733" s="12"/>
      <c r="S1733" s="12"/>
      <c r="Y1733" s="11"/>
    </row>
    <row r="1734" spans="1:25">
      <c r="A1734" s="12"/>
      <c r="C1734" s="12"/>
      <c r="E1734" s="12"/>
      <c r="G1734" s="12"/>
      <c r="I1734" s="12"/>
      <c r="K1734" s="12"/>
      <c r="M1734" s="12"/>
      <c r="O1734" s="12"/>
      <c r="Q1734" s="12"/>
      <c r="S1734" s="12"/>
      <c r="Y1734" s="11"/>
    </row>
    <row r="1735" spans="1:25">
      <c r="A1735" s="12"/>
      <c r="C1735" s="12"/>
      <c r="E1735" s="12"/>
      <c r="G1735" s="12"/>
      <c r="I1735" s="12"/>
      <c r="K1735" s="12"/>
      <c r="M1735" s="12"/>
      <c r="O1735" s="12"/>
      <c r="Q1735" s="12"/>
      <c r="S1735" s="12"/>
      <c r="Y1735" s="11"/>
    </row>
    <row r="1736" spans="1:25">
      <c r="A1736" s="12"/>
      <c r="C1736" s="12"/>
      <c r="E1736" s="12"/>
      <c r="G1736" s="12"/>
      <c r="I1736" s="12"/>
      <c r="K1736" s="12"/>
      <c r="M1736" s="12"/>
      <c r="O1736" s="12"/>
      <c r="Q1736" s="12"/>
      <c r="S1736" s="12"/>
      <c r="Y1736" s="11"/>
    </row>
    <row r="1737" spans="1:25">
      <c r="A1737" s="12"/>
      <c r="C1737" s="12"/>
      <c r="E1737" s="12"/>
      <c r="G1737" s="12"/>
      <c r="I1737" s="12"/>
      <c r="K1737" s="12"/>
      <c r="M1737" s="12"/>
      <c r="O1737" s="12"/>
      <c r="Q1737" s="12"/>
      <c r="S1737" s="12"/>
      <c r="Y1737" s="11"/>
    </row>
    <row r="1738" spans="1:25">
      <c r="A1738" s="12"/>
      <c r="C1738" s="12"/>
      <c r="E1738" s="12"/>
      <c r="G1738" s="12"/>
      <c r="I1738" s="12"/>
      <c r="K1738" s="12"/>
      <c r="M1738" s="12"/>
      <c r="O1738" s="12"/>
      <c r="Q1738" s="12"/>
      <c r="S1738" s="12"/>
      <c r="Y1738" s="11"/>
    </row>
    <row r="1739" spans="1:25">
      <c r="A1739" s="12"/>
      <c r="C1739" s="12"/>
      <c r="E1739" s="12"/>
      <c r="G1739" s="12"/>
      <c r="I1739" s="12"/>
      <c r="K1739" s="12"/>
      <c r="M1739" s="12"/>
      <c r="O1739" s="12"/>
      <c r="Q1739" s="12"/>
      <c r="S1739" s="12"/>
      <c r="Y1739" s="11"/>
    </row>
    <row r="1740" spans="1:25">
      <c r="A1740" s="12"/>
      <c r="C1740" s="12"/>
      <c r="E1740" s="12"/>
      <c r="G1740" s="12"/>
      <c r="I1740" s="12"/>
      <c r="K1740" s="12"/>
      <c r="M1740" s="12"/>
      <c r="O1740" s="12"/>
      <c r="Q1740" s="12"/>
      <c r="S1740" s="12"/>
      <c r="Y1740" s="11"/>
    </row>
    <row r="1741" spans="1:25">
      <c r="A1741" s="12"/>
      <c r="C1741" s="12"/>
      <c r="E1741" s="12"/>
      <c r="G1741" s="12"/>
      <c r="I1741" s="12"/>
      <c r="K1741" s="12"/>
      <c r="M1741" s="12"/>
      <c r="O1741" s="12"/>
      <c r="Q1741" s="12"/>
      <c r="S1741" s="12"/>
      <c r="Y1741" s="11"/>
    </row>
    <row r="1742" spans="1:25">
      <c r="A1742" s="12"/>
      <c r="C1742" s="12"/>
      <c r="E1742" s="12"/>
      <c r="G1742" s="12"/>
      <c r="I1742" s="12"/>
      <c r="K1742" s="12"/>
      <c r="M1742" s="12"/>
      <c r="O1742" s="12"/>
      <c r="Q1742" s="12"/>
      <c r="S1742" s="12"/>
      <c r="Y1742" s="11"/>
    </row>
    <row r="1743" spans="1:25">
      <c r="A1743" s="12"/>
      <c r="C1743" s="12"/>
      <c r="E1743" s="12"/>
      <c r="G1743" s="12"/>
      <c r="I1743" s="12"/>
      <c r="K1743" s="12"/>
      <c r="M1743" s="12"/>
      <c r="O1743" s="12"/>
      <c r="Q1743" s="12"/>
      <c r="S1743" s="12"/>
      <c r="Y1743" s="11"/>
    </row>
    <row r="1744" spans="1:25">
      <c r="A1744" s="12"/>
      <c r="C1744" s="12"/>
      <c r="E1744" s="12"/>
      <c r="G1744" s="12"/>
      <c r="I1744" s="12"/>
      <c r="K1744" s="12"/>
      <c r="M1744" s="12"/>
      <c r="O1744" s="12"/>
      <c r="Q1744" s="12"/>
      <c r="S1744" s="12"/>
      <c r="Y1744" s="11"/>
    </row>
    <row r="1745" spans="1:25">
      <c r="A1745" s="12"/>
      <c r="C1745" s="12"/>
      <c r="E1745" s="12"/>
      <c r="G1745" s="12"/>
      <c r="I1745" s="12"/>
      <c r="K1745" s="12"/>
      <c r="M1745" s="12"/>
      <c r="O1745" s="12"/>
      <c r="Q1745" s="12"/>
      <c r="S1745" s="12"/>
      <c r="Y1745" s="11"/>
    </row>
    <row r="1746" spans="1:25">
      <c r="A1746" s="12"/>
      <c r="C1746" s="12"/>
      <c r="E1746" s="12"/>
      <c r="G1746" s="12"/>
      <c r="I1746" s="12"/>
      <c r="K1746" s="12"/>
      <c r="M1746" s="12"/>
      <c r="O1746" s="12"/>
      <c r="Q1746" s="12"/>
      <c r="S1746" s="12"/>
      <c r="Y1746" s="11"/>
    </row>
    <row r="1747" spans="1:25">
      <c r="A1747" s="12"/>
      <c r="C1747" s="12"/>
      <c r="E1747" s="12"/>
      <c r="G1747" s="12"/>
      <c r="I1747" s="12"/>
      <c r="K1747" s="12"/>
      <c r="M1747" s="12"/>
      <c r="O1747" s="12"/>
      <c r="Q1747" s="12"/>
      <c r="S1747" s="12"/>
      <c r="Y1747" s="11"/>
    </row>
    <row r="1748" spans="1:25">
      <c r="A1748" s="12"/>
      <c r="C1748" s="12"/>
      <c r="E1748" s="12"/>
      <c r="G1748" s="12"/>
      <c r="I1748" s="12"/>
      <c r="K1748" s="12"/>
      <c r="M1748" s="12"/>
      <c r="O1748" s="12"/>
      <c r="Q1748" s="12"/>
      <c r="S1748" s="12"/>
      <c r="Y1748" s="11"/>
    </row>
    <row r="1749" spans="1:25">
      <c r="A1749" s="12"/>
      <c r="C1749" s="12"/>
      <c r="E1749" s="12"/>
      <c r="G1749" s="12"/>
      <c r="I1749" s="12"/>
      <c r="K1749" s="12"/>
      <c r="M1749" s="12"/>
      <c r="O1749" s="12"/>
      <c r="Q1749" s="12"/>
      <c r="S1749" s="12"/>
      <c r="Y1749" s="11"/>
    </row>
    <row r="1750" spans="1:25">
      <c r="A1750" s="12"/>
      <c r="C1750" s="12"/>
      <c r="E1750" s="12"/>
      <c r="G1750" s="12"/>
      <c r="I1750" s="12"/>
      <c r="K1750" s="12"/>
      <c r="M1750" s="12"/>
      <c r="O1750" s="12"/>
      <c r="Q1750" s="12"/>
      <c r="S1750" s="12"/>
      <c r="Y1750" s="11"/>
    </row>
    <row r="1751" spans="1:25">
      <c r="A1751" s="12"/>
      <c r="C1751" s="12"/>
      <c r="E1751" s="12"/>
      <c r="G1751" s="12"/>
      <c r="I1751" s="12"/>
      <c r="K1751" s="12"/>
      <c r="M1751" s="12"/>
      <c r="O1751" s="12"/>
      <c r="Q1751" s="12"/>
      <c r="S1751" s="12"/>
      <c r="Y1751" s="11"/>
    </row>
    <row r="1752" spans="1:25">
      <c r="A1752" s="12"/>
      <c r="C1752" s="12"/>
      <c r="E1752" s="12"/>
      <c r="G1752" s="12"/>
      <c r="I1752" s="12"/>
      <c r="K1752" s="12"/>
      <c r="M1752" s="12"/>
      <c r="O1752" s="12"/>
      <c r="Q1752" s="12"/>
      <c r="S1752" s="12"/>
      <c r="Y1752" s="11"/>
    </row>
    <row r="1753" spans="1:25">
      <c r="A1753" s="12"/>
      <c r="C1753" s="12"/>
      <c r="E1753" s="12"/>
      <c r="G1753" s="12"/>
      <c r="I1753" s="12"/>
      <c r="K1753" s="12"/>
      <c r="M1753" s="12"/>
      <c r="O1753" s="12"/>
      <c r="Q1753" s="12"/>
      <c r="S1753" s="12"/>
      <c r="Y1753" s="11"/>
    </row>
    <row r="1754" spans="1:25">
      <c r="A1754" s="12"/>
      <c r="C1754" s="12"/>
      <c r="E1754" s="12"/>
      <c r="G1754" s="12"/>
      <c r="I1754" s="12"/>
      <c r="K1754" s="12"/>
      <c r="M1754" s="12"/>
      <c r="O1754" s="12"/>
      <c r="Q1754" s="12"/>
      <c r="S1754" s="12"/>
      <c r="Y1754" s="11"/>
    </row>
    <row r="1755" spans="1:25">
      <c r="A1755" s="12"/>
      <c r="C1755" s="12"/>
      <c r="E1755" s="12"/>
      <c r="G1755" s="12"/>
      <c r="I1755" s="12"/>
      <c r="K1755" s="12"/>
      <c r="M1755" s="12"/>
      <c r="O1755" s="12"/>
      <c r="Q1755" s="12"/>
      <c r="S1755" s="12"/>
      <c r="Y1755" s="11"/>
    </row>
    <row r="1756" spans="1:25">
      <c r="A1756" s="12"/>
      <c r="C1756" s="12"/>
      <c r="E1756" s="12"/>
      <c r="G1756" s="12"/>
      <c r="I1756" s="12"/>
      <c r="K1756" s="12"/>
      <c r="M1756" s="12"/>
      <c r="O1756" s="12"/>
      <c r="Q1756" s="12"/>
      <c r="S1756" s="12"/>
      <c r="Y1756" s="11"/>
    </row>
    <row r="1757" spans="1:25">
      <c r="A1757" s="12"/>
      <c r="C1757" s="12"/>
      <c r="E1757" s="12"/>
      <c r="G1757" s="12"/>
      <c r="I1757" s="12"/>
      <c r="K1757" s="12"/>
      <c r="M1757" s="12"/>
      <c r="O1757" s="12"/>
      <c r="Q1757" s="12"/>
      <c r="S1757" s="12"/>
      <c r="Y1757" s="11"/>
    </row>
    <row r="1758" spans="1:25">
      <c r="A1758" s="12"/>
      <c r="C1758" s="12"/>
      <c r="E1758" s="12"/>
      <c r="G1758" s="12"/>
      <c r="I1758" s="12"/>
      <c r="K1758" s="12"/>
      <c r="M1758" s="12"/>
      <c r="O1758" s="12"/>
      <c r="Q1758" s="12"/>
      <c r="S1758" s="12"/>
      <c r="Y1758" s="11"/>
    </row>
    <row r="1759" spans="1:25">
      <c r="A1759" s="12"/>
      <c r="C1759" s="12"/>
      <c r="E1759" s="12"/>
      <c r="G1759" s="12"/>
      <c r="I1759" s="12"/>
      <c r="K1759" s="12"/>
      <c r="M1759" s="12"/>
      <c r="O1759" s="12"/>
      <c r="Q1759" s="12"/>
      <c r="S1759" s="12"/>
      <c r="Y1759" s="11"/>
    </row>
    <row r="1760" spans="1:25">
      <c r="A1760" s="12"/>
      <c r="C1760" s="12"/>
      <c r="E1760" s="12"/>
      <c r="G1760" s="12"/>
      <c r="I1760" s="12"/>
      <c r="K1760" s="12"/>
      <c r="M1760" s="12"/>
      <c r="O1760" s="12"/>
      <c r="Q1760" s="12"/>
      <c r="S1760" s="12"/>
      <c r="Y1760" s="11"/>
    </row>
    <row r="1761" spans="1:25">
      <c r="A1761" s="12"/>
      <c r="C1761" s="12"/>
      <c r="E1761" s="12"/>
      <c r="G1761" s="12"/>
      <c r="I1761" s="12"/>
      <c r="K1761" s="12"/>
      <c r="M1761" s="12"/>
      <c r="O1761" s="12"/>
      <c r="Q1761" s="12"/>
      <c r="S1761" s="12"/>
      <c r="Y1761" s="11"/>
    </row>
    <row r="1762" spans="1:25">
      <c r="A1762" s="12"/>
      <c r="C1762" s="12"/>
      <c r="E1762" s="12"/>
      <c r="G1762" s="12"/>
      <c r="I1762" s="12"/>
      <c r="K1762" s="12"/>
      <c r="M1762" s="12"/>
      <c r="O1762" s="12"/>
      <c r="Q1762" s="12"/>
      <c r="S1762" s="12"/>
      <c r="Y1762" s="11"/>
    </row>
    <row r="1763" spans="1:25">
      <c r="A1763" s="12"/>
      <c r="C1763" s="12"/>
      <c r="E1763" s="12"/>
      <c r="G1763" s="12"/>
      <c r="I1763" s="12"/>
      <c r="K1763" s="12"/>
      <c r="M1763" s="12"/>
      <c r="O1763" s="12"/>
      <c r="Q1763" s="12"/>
      <c r="S1763" s="12"/>
      <c r="Y1763" s="11"/>
    </row>
    <row r="1764" spans="1:25">
      <c r="A1764" s="12"/>
      <c r="C1764" s="12"/>
      <c r="E1764" s="12"/>
      <c r="G1764" s="12"/>
      <c r="I1764" s="12"/>
      <c r="K1764" s="12"/>
      <c r="M1764" s="12"/>
      <c r="O1764" s="12"/>
      <c r="Q1764" s="12"/>
      <c r="S1764" s="12"/>
      <c r="Y1764" s="11"/>
    </row>
    <row r="1765" spans="1:25">
      <c r="A1765" s="12"/>
      <c r="C1765" s="12"/>
      <c r="E1765" s="12"/>
      <c r="G1765" s="12"/>
      <c r="I1765" s="12"/>
      <c r="K1765" s="12"/>
      <c r="M1765" s="12"/>
      <c r="O1765" s="12"/>
      <c r="Q1765" s="12"/>
      <c r="S1765" s="12"/>
      <c r="Y1765" s="11"/>
    </row>
    <row r="1766" spans="1:25">
      <c r="A1766" s="12"/>
      <c r="C1766" s="12"/>
      <c r="E1766" s="12"/>
      <c r="G1766" s="12"/>
      <c r="I1766" s="12"/>
      <c r="K1766" s="12"/>
      <c r="M1766" s="12"/>
      <c r="O1766" s="12"/>
      <c r="Q1766" s="12"/>
      <c r="S1766" s="12"/>
      <c r="Y1766" s="11"/>
    </row>
    <row r="1767" spans="1:25">
      <c r="A1767" s="12"/>
      <c r="C1767" s="12"/>
      <c r="E1767" s="12"/>
      <c r="G1767" s="12"/>
      <c r="I1767" s="12"/>
      <c r="K1767" s="12"/>
      <c r="M1767" s="12"/>
      <c r="O1767" s="12"/>
      <c r="Q1767" s="12"/>
      <c r="S1767" s="12"/>
      <c r="Y1767" s="11"/>
    </row>
    <row r="1768" spans="1:25">
      <c r="A1768" s="12"/>
      <c r="C1768" s="12"/>
      <c r="E1768" s="12"/>
      <c r="G1768" s="12"/>
      <c r="I1768" s="12"/>
      <c r="K1768" s="12"/>
      <c r="M1768" s="12"/>
      <c r="O1768" s="12"/>
      <c r="Q1768" s="12"/>
      <c r="S1768" s="12"/>
      <c r="Y1768" s="11"/>
    </row>
    <row r="1769" spans="1:25">
      <c r="A1769" s="12"/>
      <c r="C1769" s="12"/>
      <c r="E1769" s="12"/>
      <c r="G1769" s="12"/>
      <c r="I1769" s="12"/>
      <c r="K1769" s="12"/>
      <c r="M1769" s="12"/>
      <c r="O1769" s="12"/>
      <c r="Q1769" s="12"/>
      <c r="S1769" s="12"/>
      <c r="Y1769" s="11"/>
    </row>
    <row r="1770" spans="1:25">
      <c r="A1770" s="12"/>
      <c r="C1770" s="12"/>
      <c r="E1770" s="12"/>
      <c r="G1770" s="12"/>
      <c r="I1770" s="12"/>
      <c r="K1770" s="12"/>
      <c r="M1770" s="12"/>
      <c r="O1770" s="12"/>
      <c r="Q1770" s="12"/>
      <c r="S1770" s="12"/>
      <c r="Y1770" s="11"/>
    </row>
    <row r="1771" spans="1:25">
      <c r="A1771" s="12"/>
      <c r="C1771" s="12"/>
      <c r="E1771" s="12"/>
      <c r="G1771" s="12"/>
      <c r="I1771" s="12"/>
      <c r="K1771" s="12"/>
      <c r="M1771" s="12"/>
      <c r="O1771" s="12"/>
      <c r="Q1771" s="12"/>
      <c r="S1771" s="12"/>
      <c r="Y1771" s="11"/>
    </row>
    <row r="1772" spans="1:25">
      <c r="A1772" s="12"/>
      <c r="C1772" s="12"/>
      <c r="E1772" s="12"/>
      <c r="G1772" s="12"/>
      <c r="I1772" s="12"/>
      <c r="K1772" s="12"/>
      <c r="M1772" s="12"/>
      <c r="O1772" s="12"/>
      <c r="Q1772" s="12"/>
      <c r="S1772" s="12"/>
      <c r="Y1772" s="11"/>
    </row>
    <row r="1773" spans="1:25">
      <c r="A1773" s="12"/>
      <c r="C1773" s="12"/>
      <c r="E1773" s="12"/>
      <c r="G1773" s="12"/>
      <c r="I1773" s="12"/>
      <c r="K1773" s="12"/>
      <c r="M1773" s="12"/>
      <c r="O1773" s="12"/>
      <c r="Q1773" s="12"/>
      <c r="S1773" s="12"/>
      <c r="Y1773" s="11"/>
    </row>
    <row r="1774" spans="1:25">
      <c r="A1774" s="12"/>
      <c r="C1774" s="12"/>
      <c r="E1774" s="12"/>
      <c r="G1774" s="12"/>
      <c r="I1774" s="12"/>
      <c r="K1774" s="12"/>
      <c r="M1774" s="12"/>
      <c r="O1774" s="12"/>
      <c r="Q1774" s="12"/>
      <c r="S1774" s="12"/>
      <c r="Y1774" s="11"/>
    </row>
    <row r="1775" spans="1:25">
      <c r="A1775" s="12"/>
      <c r="C1775" s="12"/>
      <c r="E1775" s="12"/>
      <c r="G1775" s="12"/>
      <c r="I1775" s="12"/>
      <c r="K1775" s="12"/>
      <c r="M1775" s="12"/>
      <c r="O1775" s="12"/>
      <c r="Q1775" s="12"/>
      <c r="S1775" s="12"/>
      <c r="Y1775" s="11"/>
    </row>
    <row r="1776" spans="1:25">
      <c r="A1776" s="12"/>
      <c r="C1776" s="12"/>
      <c r="E1776" s="12"/>
      <c r="G1776" s="12"/>
      <c r="I1776" s="12"/>
      <c r="K1776" s="12"/>
      <c r="M1776" s="12"/>
      <c r="O1776" s="12"/>
      <c r="Q1776" s="12"/>
      <c r="S1776" s="12"/>
      <c r="Y1776" s="11"/>
    </row>
    <row r="1777" spans="1:25">
      <c r="A1777" s="12"/>
      <c r="C1777" s="12"/>
      <c r="E1777" s="12"/>
      <c r="G1777" s="12"/>
      <c r="I1777" s="12"/>
      <c r="K1777" s="12"/>
      <c r="M1777" s="12"/>
      <c r="O1777" s="12"/>
      <c r="Q1777" s="12"/>
      <c r="S1777" s="12"/>
      <c r="Y1777" s="11"/>
    </row>
    <row r="1778" spans="1:25">
      <c r="A1778" s="12"/>
      <c r="C1778" s="12"/>
      <c r="E1778" s="12"/>
      <c r="G1778" s="12"/>
      <c r="I1778" s="12"/>
      <c r="K1778" s="12"/>
      <c r="M1778" s="12"/>
      <c r="O1778" s="12"/>
      <c r="Q1778" s="12"/>
      <c r="S1778" s="12"/>
      <c r="Y1778" s="11"/>
    </row>
    <row r="1779" spans="1:25">
      <c r="A1779" s="12"/>
      <c r="C1779" s="12"/>
      <c r="E1779" s="12"/>
      <c r="G1779" s="12"/>
      <c r="I1779" s="12"/>
      <c r="K1779" s="12"/>
      <c r="M1779" s="12"/>
      <c r="O1779" s="12"/>
      <c r="Q1779" s="12"/>
      <c r="S1779" s="12"/>
      <c r="Y1779" s="11"/>
    </row>
    <row r="1780" spans="1:25">
      <c r="A1780" s="12"/>
      <c r="C1780" s="12"/>
      <c r="E1780" s="12"/>
      <c r="G1780" s="12"/>
      <c r="I1780" s="12"/>
      <c r="K1780" s="12"/>
      <c r="M1780" s="12"/>
      <c r="O1780" s="12"/>
      <c r="Q1780" s="12"/>
      <c r="S1780" s="12"/>
      <c r="Y1780" s="11"/>
    </row>
    <row r="1781" spans="1:25">
      <c r="A1781" s="12"/>
      <c r="C1781" s="12"/>
      <c r="E1781" s="12"/>
      <c r="G1781" s="12"/>
      <c r="I1781" s="12"/>
      <c r="K1781" s="12"/>
      <c r="M1781" s="12"/>
      <c r="O1781" s="12"/>
      <c r="Q1781" s="12"/>
      <c r="S1781" s="12"/>
      <c r="Y1781" s="11"/>
    </row>
    <row r="1782" spans="1:25">
      <c r="A1782" s="12"/>
      <c r="C1782" s="12"/>
      <c r="E1782" s="12"/>
      <c r="G1782" s="12"/>
      <c r="I1782" s="12"/>
      <c r="K1782" s="12"/>
      <c r="M1782" s="12"/>
      <c r="O1782" s="12"/>
      <c r="Q1782" s="12"/>
      <c r="S1782" s="12"/>
      <c r="Y1782" s="11"/>
    </row>
    <row r="1783" spans="1:25">
      <c r="A1783" s="12"/>
      <c r="C1783" s="12"/>
      <c r="E1783" s="12"/>
      <c r="G1783" s="12"/>
      <c r="I1783" s="12"/>
      <c r="K1783" s="12"/>
      <c r="M1783" s="12"/>
      <c r="O1783" s="12"/>
      <c r="Q1783" s="12"/>
      <c r="S1783" s="12"/>
      <c r="Y1783" s="11"/>
    </row>
    <row r="1784" spans="1:25">
      <c r="A1784" s="12"/>
      <c r="C1784" s="12"/>
      <c r="E1784" s="12"/>
      <c r="G1784" s="12"/>
      <c r="I1784" s="12"/>
      <c r="K1784" s="12"/>
      <c r="M1784" s="12"/>
      <c r="O1784" s="12"/>
      <c r="Q1784" s="12"/>
      <c r="S1784" s="12"/>
      <c r="Y1784" s="11"/>
    </row>
    <row r="1785" spans="1:25">
      <c r="A1785" s="12"/>
      <c r="C1785" s="12"/>
      <c r="E1785" s="12"/>
      <c r="G1785" s="12"/>
      <c r="I1785" s="12"/>
      <c r="K1785" s="12"/>
      <c r="M1785" s="12"/>
      <c r="O1785" s="12"/>
      <c r="Q1785" s="12"/>
      <c r="S1785" s="12"/>
      <c r="Y1785" s="11"/>
    </row>
    <row r="1786" spans="1:25">
      <c r="A1786" s="12"/>
      <c r="C1786" s="12"/>
      <c r="E1786" s="12"/>
      <c r="G1786" s="12"/>
      <c r="I1786" s="12"/>
      <c r="K1786" s="12"/>
      <c r="M1786" s="12"/>
      <c r="O1786" s="12"/>
      <c r="Q1786" s="12"/>
      <c r="S1786" s="12"/>
      <c r="Y1786" s="11"/>
    </row>
    <row r="1787" spans="1:25">
      <c r="A1787" s="12"/>
      <c r="C1787" s="12"/>
      <c r="E1787" s="12"/>
      <c r="G1787" s="12"/>
      <c r="I1787" s="12"/>
      <c r="K1787" s="12"/>
      <c r="M1787" s="12"/>
      <c r="O1787" s="12"/>
      <c r="Q1787" s="12"/>
      <c r="S1787" s="12"/>
      <c r="Y1787" s="11"/>
    </row>
    <row r="1788" spans="1:25">
      <c r="A1788" s="12"/>
      <c r="C1788" s="12"/>
      <c r="E1788" s="12"/>
      <c r="G1788" s="12"/>
      <c r="I1788" s="12"/>
      <c r="K1788" s="12"/>
      <c r="M1788" s="12"/>
      <c r="O1788" s="12"/>
      <c r="Q1788" s="12"/>
      <c r="S1788" s="12"/>
      <c r="Y1788" s="11"/>
    </row>
    <row r="1789" spans="1:25">
      <c r="A1789" s="12"/>
      <c r="C1789" s="12"/>
      <c r="E1789" s="12"/>
      <c r="G1789" s="12"/>
      <c r="I1789" s="12"/>
      <c r="K1789" s="12"/>
      <c r="M1789" s="12"/>
      <c r="O1789" s="12"/>
      <c r="Q1789" s="12"/>
      <c r="S1789" s="12"/>
      <c r="Y1789" s="11"/>
    </row>
    <row r="1790" spans="1:25">
      <c r="A1790" s="12"/>
      <c r="C1790" s="12"/>
      <c r="E1790" s="12"/>
      <c r="G1790" s="12"/>
      <c r="I1790" s="12"/>
      <c r="K1790" s="12"/>
      <c r="M1790" s="12"/>
      <c r="O1790" s="12"/>
      <c r="Q1790" s="12"/>
      <c r="S1790" s="12"/>
      <c r="Y1790" s="11"/>
    </row>
    <row r="1791" spans="1:25">
      <c r="A1791" s="12"/>
      <c r="C1791" s="12"/>
      <c r="E1791" s="12"/>
      <c r="G1791" s="12"/>
      <c r="I1791" s="12"/>
      <c r="K1791" s="12"/>
      <c r="M1791" s="12"/>
      <c r="O1791" s="12"/>
      <c r="Q1791" s="12"/>
      <c r="S1791" s="12"/>
      <c r="Y1791" s="11"/>
    </row>
    <row r="1792" spans="1:25">
      <c r="A1792" s="12"/>
      <c r="C1792" s="12"/>
      <c r="E1792" s="12"/>
      <c r="G1792" s="12"/>
      <c r="I1792" s="12"/>
      <c r="K1792" s="12"/>
      <c r="M1792" s="12"/>
      <c r="O1792" s="12"/>
      <c r="Q1792" s="12"/>
      <c r="S1792" s="12"/>
      <c r="Y1792" s="11"/>
    </row>
    <row r="1793" spans="1:25">
      <c r="A1793" s="12"/>
      <c r="C1793" s="12"/>
      <c r="E1793" s="12"/>
      <c r="G1793" s="12"/>
      <c r="I1793" s="12"/>
      <c r="K1793" s="12"/>
      <c r="M1793" s="12"/>
      <c r="O1793" s="12"/>
      <c r="Q1793" s="12"/>
      <c r="S1793" s="12"/>
      <c r="Y1793" s="11"/>
    </row>
    <row r="1794" spans="1:25">
      <c r="A1794" s="12"/>
      <c r="C1794" s="12"/>
      <c r="E1794" s="12"/>
      <c r="G1794" s="12"/>
      <c r="I1794" s="12"/>
      <c r="K1794" s="12"/>
      <c r="M1794" s="12"/>
      <c r="O1794" s="12"/>
      <c r="Q1794" s="12"/>
      <c r="S1794" s="12"/>
      <c r="Y1794" s="11"/>
    </row>
    <row r="1795" spans="1:25">
      <c r="A1795" s="12"/>
      <c r="C1795" s="12"/>
      <c r="E1795" s="12"/>
      <c r="G1795" s="12"/>
      <c r="I1795" s="12"/>
      <c r="K1795" s="12"/>
      <c r="M1795" s="12"/>
      <c r="O1795" s="12"/>
      <c r="Q1795" s="12"/>
      <c r="S1795" s="12"/>
      <c r="Y1795" s="11"/>
    </row>
    <row r="1796" spans="1:25">
      <c r="A1796" s="12"/>
      <c r="C1796" s="12"/>
      <c r="E1796" s="12"/>
      <c r="G1796" s="12"/>
      <c r="I1796" s="12"/>
      <c r="K1796" s="12"/>
      <c r="M1796" s="12"/>
      <c r="O1796" s="12"/>
      <c r="Q1796" s="12"/>
      <c r="S1796" s="12"/>
      <c r="Y1796" s="11"/>
    </row>
    <row r="1797" spans="1:25">
      <c r="A1797" s="12"/>
      <c r="C1797" s="12"/>
      <c r="E1797" s="12"/>
      <c r="G1797" s="12"/>
      <c r="I1797" s="12"/>
      <c r="K1797" s="12"/>
      <c r="M1797" s="12"/>
      <c r="O1797" s="12"/>
      <c r="Q1797" s="12"/>
      <c r="S1797" s="12"/>
      <c r="Y1797" s="11"/>
    </row>
    <row r="1798" spans="1:25">
      <c r="A1798" s="12"/>
      <c r="C1798" s="12"/>
      <c r="E1798" s="12"/>
      <c r="G1798" s="12"/>
      <c r="I1798" s="12"/>
      <c r="K1798" s="12"/>
      <c r="M1798" s="12"/>
      <c r="O1798" s="12"/>
      <c r="Q1798" s="12"/>
      <c r="S1798" s="12"/>
      <c r="Y1798" s="11"/>
    </row>
    <row r="1799" spans="1:25">
      <c r="A1799" s="12"/>
      <c r="C1799" s="12"/>
      <c r="E1799" s="12"/>
      <c r="G1799" s="12"/>
      <c r="I1799" s="12"/>
      <c r="K1799" s="12"/>
      <c r="M1799" s="12"/>
      <c r="O1799" s="12"/>
      <c r="Q1799" s="12"/>
      <c r="S1799" s="12"/>
      <c r="Y1799" s="11"/>
    </row>
    <row r="1800" spans="1:25">
      <c r="A1800" s="12"/>
      <c r="C1800" s="12"/>
      <c r="E1800" s="12"/>
      <c r="G1800" s="12"/>
      <c r="I1800" s="12"/>
      <c r="K1800" s="12"/>
      <c r="M1800" s="12"/>
      <c r="O1800" s="12"/>
      <c r="Q1800" s="12"/>
      <c r="S1800" s="12"/>
      <c r="Y1800" s="11"/>
    </row>
    <row r="1801" spans="1:25">
      <c r="A1801" s="12"/>
      <c r="C1801" s="12"/>
      <c r="E1801" s="12"/>
      <c r="G1801" s="12"/>
      <c r="I1801" s="12"/>
      <c r="K1801" s="12"/>
      <c r="M1801" s="12"/>
      <c r="O1801" s="12"/>
      <c r="Q1801" s="12"/>
      <c r="S1801" s="12"/>
      <c r="Y1801" s="11"/>
    </row>
    <row r="1802" spans="1:25">
      <c r="A1802" s="12"/>
      <c r="C1802" s="12"/>
      <c r="E1802" s="12"/>
      <c r="G1802" s="12"/>
      <c r="I1802" s="12"/>
      <c r="K1802" s="12"/>
      <c r="M1802" s="12"/>
      <c r="O1802" s="12"/>
      <c r="Q1802" s="12"/>
      <c r="S1802" s="12"/>
      <c r="Y1802" s="11"/>
    </row>
    <row r="1803" spans="1:25">
      <c r="A1803" s="12"/>
      <c r="C1803" s="12"/>
      <c r="E1803" s="12"/>
      <c r="G1803" s="12"/>
      <c r="I1803" s="12"/>
      <c r="K1803" s="12"/>
      <c r="M1803" s="12"/>
      <c r="O1803" s="12"/>
      <c r="Q1803" s="12"/>
      <c r="S1803" s="12"/>
      <c r="Y1803" s="11"/>
    </row>
    <row r="1804" spans="1:25">
      <c r="A1804" s="12"/>
      <c r="C1804" s="12"/>
      <c r="E1804" s="12"/>
      <c r="G1804" s="12"/>
      <c r="I1804" s="12"/>
      <c r="K1804" s="12"/>
      <c r="M1804" s="12"/>
      <c r="O1804" s="12"/>
      <c r="Q1804" s="12"/>
      <c r="S1804" s="12"/>
      <c r="Y1804" s="11"/>
    </row>
    <row r="1805" spans="1:25">
      <c r="A1805" s="12"/>
      <c r="C1805" s="12"/>
      <c r="E1805" s="12"/>
      <c r="G1805" s="12"/>
      <c r="I1805" s="12"/>
      <c r="K1805" s="12"/>
      <c r="M1805" s="12"/>
      <c r="O1805" s="12"/>
      <c r="Q1805" s="12"/>
      <c r="S1805" s="12"/>
      <c r="Y1805" s="11"/>
    </row>
    <row r="1806" spans="1:25">
      <c r="A1806" s="12"/>
      <c r="C1806" s="12"/>
      <c r="E1806" s="12"/>
      <c r="G1806" s="12"/>
      <c r="I1806" s="12"/>
      <c r="K1806" s="12"/>
      <c r="M1806" s="12"/>
      <c r="O1806" s="12"/>
      <c r="Q1806" s="12"/>
      <c r="S1806" s="12"/>
      <c r="Y1806" s="11"/>
    </row>
    <row r="1807" spans="1:25">
      <c r="A1807" s="12"/>
      <c r="C1807" s="12"/>
      <c r="E1807" s="12"/>
      <c r="G1807" s="12"/>
      <c r="I1807" s="12"/>
      <c r="K1807" s="12"/>
      <c r="M1807" s="12"/>
      <c r="O1807" s="12"/>
      <c r="Q1807" s="12"/>
      <c r="S1807" s="12"/>
      <c r="Y1807" s="11"/>
    </row>
    <row r="1808" spans="1:25">
      <c r="A1808" s="12"/>
      <c r="C1808" s="12"/>
      <c r="E1808" s="12"/>
      <c r="G1808" s="12"/>
      <c r="I1808" s="12"/>
      <c r="K1808" s="12"/>
      <c r="M1808" s="12"/>
      <c r="O1808" s="12"/>
      <c r="Q1808" s="12"/>
      <c r="S1808" s="12"/>
      <c r="Y1808" s="11"/>
    </row>
    <row r="1809" spans="1:25">
      <c r="A1809" s="12"/>
      <c r="C1809" s="12"/>
      <c r="E1809" s="12"/>
      <c r="G1809" s="12"/>
      <c r="I1809" s="12"/>
      <c r="K1809" s="12"/>
      <c r="M1809" s="12"/>
      <c r="O1809" s="12"/>
      <c r="Q1809" s="12"/>
      <c r="S1809" s="12"/>
      <c r="Y1809" s="11"/>
    </row>
    <row r="1810" spans="1:25">
      <c r="A1810" s="12"/>
      <c r="C1810" s="12"/>
      <c r="E1810" s="12"/>
      <c r="G1810" s="12"/>
      <c r="I1810" s="12"/>
      <c r="K1810" s="12"/>
      <c r="M1810" s="12"/>
      <c r="O1810" s="12"/>
      <c r="Q1810" s="12"/>
      <c r="S1810" s="12"/>
      <c r="Y1810" s="11"/>
    </row>
    <row r="1811" spans="1:25">
      <c r="A1811" s="12"/>
      <c r="C1811" s="12"/>
      <c r="E1811" s="12"/>
      <c r="G1811" s="12"/>
      <c r="I1811" s="12"/>
      <c r="K1811" s="12"/>
      <c r="M1811" s="12"/>
      <c r="O1811" s="12"/>
      <c r="Q1811" s="12"/>
      <c r="S1811" s="12"/>
      <c r="Y1811" s="11"/>
    </row>
    <row r="1812" spans="1:25">
      <c r="A1812" s="12"/>
      <c r="C1812" s="12"/>
      <c r="E1812" s="12"/>
      <c r="G1812" s="12"/>
      <c r="I1812" s="12"/>
      <c r="K1812" s="12"/>
      <c r="M1812" s="12"/>
      <c r="O1812" s="12"/>
      <c r="Q1812" s="12"/>
      <c r="S1812" s="12"/>
      <c r="Y1812" s="11"/>
    </row>
    <row r="1813" spans="1:25">
      <c r="A1813" s="12"/>
      <c r="C1813" s="12"/>
      <c r="E1813" s="12"/>
      <c r="G1813" s="12"/>
      <c r="I1813" s="12"/>
      <c r="K1813" s="12"/>
      <c r="M1813" s="12"/>
      <c r="O1813" s="12"/>
      <c r="Q1813" s="12"/>
      <c r="S1813" s="12"/>
      <c r="Y1813" s="11"/>
    </row>
    <row r="1814" spans="1:25">
      <c r="A1814" s="12"/>
      <c r="C1814" s="12"/>
      <c r="E1814" s="12"/>
      <c r="G1814" s="12"/>
      <c r="I1814" s="12"/>
      <c r="K1814" s="12"/>
      <c r="M1814" s="12"/>
      <c r="O1814" s="12"/>
      <c r="Q1814" s="12"/>
      <c r="S1814" s="12"/>
      <c r="Y1814" s="11"/>
    </row>
    <row r="1815" spans="1:25">
      <c r="A1815" s="12"/>
      <c r="C1815" s="12"/>
      <c r="E1815" s="12"/>
      <c r="G1815" s="12"/>
      <c r="I1815" s="12"/>
      <c r="K1815" s="12"/>
      <c r="M1815" s="12"/>
      <c r="O1815" s="12"/>
      <c r="Q1815" s="12"/>
      <c r="S1815" s="12"/>
      <c r="Y1815" s="11"/>
    </row>
    <row r="1816" spans="1:25">
      <c r="A1816" s="12"/>
      <c r="C1816" s="12"/>
      <c r="E1816" s="12"/>
      <c r="G1816" s="12"/>
      <c r="I1816" s="12"/>
      <c r="K1816" s="12"/>
      <c r="M1816" s="12"/>
      <c r="O1816" s="12"/>
      <c r="Q1816" s="12"/>
      <c r="S1816" s="12"/>
      <c r="Y1816" s="11"/>
    </row>
    <row r="1817" spans="1:25">
      <c r="A1817" s="12"/>
      <c r="C1817" s="12"/>
      <c r="E1817" s="12"/>
      <c r="G1817" s="12"/>
      <c r="I1817" s="12"/>
      <c r="K1817" s="12"/>
      <c r="M1817" s="12"/>
      <c r="O1817" s="12"/>
      <c r="Q1817" s="12"/>
      <c r="S1817" s="12"/>
      <c r="Y1817" s="11"/>
    </row>
    <row r="1818" spans="1:25">
      <c r="A1818" s="12"/>
      <c r="C1818" s="12"/>
      <c r="E1818" s="12"/>
      <c r="G1818" s="12"/>
      <c r="I1818" s="12"/>
      <c r="K1818" s="12"/>
      <c r="M1818" s="12"/>
      <c r="O1818" s="12"/>
      <c r="Q1818" s="12"/>
      <c r="S1818" s="12"/>
      <c r="Y1818" s="11"/>
    </row>
    <row r="1819" spans="1:25">
      <c r="A1819" s="12"/>
      <c r="C1819" s="12"/>
      <c r="E1819" s="12"/>
      <c r="G1819" s="12"/>
      <c r="I1819" s="12"/>
      <c r="K1819" s="12"/>
      <c r="M1819" s="12"/>
      <c r="O1819" s="12"/>
      <c r="Q1819" s="12"/>
      <c r="S1819" s="12"/>
      <c r="Y1819" s="11"/>
    </row>
    <row r="1820" spans="1:25">
      <c r="A1820" s="12"/>
      <c r="C1820" s="12"/>
      <c r="E1820" s="12"/>
      <c r="G1820" s="12"/>
      <c r="I1820" s="12"/>
      <c r="K1820" s="12"/>
      <c r="M1820" s="12"/>
      <c r="O1820" s="12"/>
      <c r="Q1820" s="12"/>
      <c r="S1820" s="12"/>
      <c r="Y1820" s="11"/>
    </row>
    <row r="1821" spans="1:25">
      <c r="A1821" s="12"/>
      <c r="C1821" s="12"/>
      <c r="E1821" s="12"/>
      <c r="G1821" s="12"/>
      <c r="I1821" s="12"/>
      <c r="K1821" s="12"/>
      <c r="M1821" s="12"/>
      <c r="O1821" s="12"/>
      <c r="Q1821" s="12"/>
      <c r="S1821" s="12"/>
      <c r="Y1821" s="11"/>
    </row>
    <row r="1822" spans="1:25">
      <c r="A1822" s="12"/>
      <c r="C1822" s="12"/>
      <c r="E1822" s="12"/>
      <c r="G1822" s="12"/>
      <c r="I1822" s="12"/>
      <c r="K1822" s="12"/>
      <c r="M1822" s="12"/>
      <c r="O1822" s="12"/>
      <c r="Q1822" s="12"/>
      <c r="S1822" s="12"/>
      <c r="Y1822" s="11"/>
    </row>
    <row r="1823" spans="1:25">
      <c r="A1823" s="12"/>
      <c r="C1823" s="12"/>
      <c r="E1823" s="12"/>
      <c r="G1823" s="12"/>
      <c r="I1823" s="12"/>
      <c r="K1823" s="12"/>
      <c r="M1823" s="12"/>
      <c r="O1823" s="12"/>
      <c r="Q1823" s="12"/>
      <c r="S1823" s="12"/>
      <c r="Y1823" s="11"/>
    </row>
    <row r="1824" spans="1:25">
      <c r="A1824" s="12"/>
      <c r="C1824" s="12"/>
      <c r="E1824" s="12"/>
      <c r="G1824" s="12"/>
      <c r="I1824" s="12"/>
      <c r="K1824" s="12"/>
      <c r="M1824" s="12"/>
      <c r="O1824" s="12"/>
      <c r="Q1824" s="12"/>
      <c r="S1824" s="12"/>
      <c r="Y1824" s="11"/>
    </row>
    <row r="1825" spans="1:25">
      <c r="A1825" s="12"/>
      <c r="C1825" s="12"/>
      <c r="E1825" s="12"/>
      <c r="G1825" s="12"/>
      <c r="I1825" s="12"/>
      <c r="K1825" s="12"/>
      <c r="M1825" s="12"/>
      <c r="O1825" s="12"/>
      <c r="Q1825" s="12"/>
      <c r="S1825" s="12"/>
      <c r="Y1825" s="11"/>
    </row>
    <row r="1826" spans="1:25">
      <c r="A1826" s="12"/>
      <c r="C1826" s="12"/>
      <c r="E1826" s="12"/>
      <c r="G1826" s="12"/>
      <c r="I1826" s="12"/>
      <c r="K1826" s="12"/>
      <c r="M1826" s="12"/>
      <c r="O1826" s="12"/>
      <c r="Q1826" s="12"/>
      <c r="S1826" s="12"/>
      <c r="Y1826" s="11"/>
    </row>
    <row r="1827" spans="1:25">
      <c r="A1827" s="12"/>
      <c r="C1827" s="12"/>
      <c r="E1827" s="12"/>
      <c r="G1827" s="12"/>
      <c r="I1827" s="12"/>
      <c r="K1827" s="12"/>
      <c r="M1827" s="12"/>
      <c r="O1827" s="12"/>
      <c r="Q1827" s="12"/>
      <c r="S1827" s="12"/>
      <c r="Y1827" s="11"/>
    </row>
    <row r="1828" spans="1:25">
      <c r="A1828" s="12"/>
      <c r="C1828" s="12"/>
      <c r="E1828" s="12"/>
      <c r="G1828" s="12"/>
      <c r="I1828" s="12"/>
      <c r="K1828" s="12"/>
      <c r="M1828" s="12"/>
      <c r="O1828" s="12"/>
      <c r="Q1828" s="12"/>
      <c r="S1828" s="12"/>
      <c r="Y1828" s="11"/>
    </row>
    <row r="1829" spans="1:25">
      <c r="A1829" s="12"/>
      <c r="C1829" s="12"/>
      <c r="E1829" s="12"/>
      <c r="G1829" s="12"/>
      <c r="I1829" s="12"/>
      <c r="K1829" s="12"/>
      <c r="M1829" s="12"/>
      <c r="O1829" s="12"/>
      <c r="Q1829" s="12"/>
      <c r="S1829" s="12"/>
      <c r="Y1829" s="11"/>
    </row>
    <row r="1830" spans="1:25">
      <c r="A1830" s="12"/>
      <c r="C1830" s="12"/>
      <c r="E1830" s="12"/>
      <c r="G1830" s="12"/>
      <c r="I1830" s="12"/>
      <c r="K1830" s="12"/>
      <c r="M1830" s="12"/>
      <c r="O1830" s="12"/>
      <c r="Q1830" s="12"/>
      <c r="S1830" s="12"/>
      <c r="Y1830" s="11"/>
    </row>
    <row r="1831" spans="1:25">
      <c r="A1831" s="12"/>
      <c r="C1831" s="12"/>
      <c r="E1831" s="12"/>
      <c r="G1831" s="12"/>
      <c r="I1831" s="12"/>
      <c r="K1831" s="12"/>
      <c r="M1831" s="12"/>
      <c r="O1831" s="12"/>
      <c r="Q1831" s="12"/>
      <c r="S1831" s="12"/>
      <c r="Y1831" s="11"/>
    </row>
    <row r="1832" spans="1:25">
      <c r="A1832" s="12"/>
      <c r="C1832" s="12"/>
      <c r="E1832" s="12"/>
      <c r="G1832" s="12"/>
      <c r="I1832" s="12"/>
      <c r="K1832" s="12"/>
      <c r="M1832" s="12"/>
      <c r="O1832" s="12"/>
      <c r="Q1832" s="12"/>
      <c r="S1832" s="12"/>
      <c r="Y1832" s="11"/>
    </row>
    <row r="1833" spans="1:25">
      <c r="A1833" s="12"/>
      <c r="C1833" s="12"/>
      <c r="E1833" s="12"/>
      <c r="G1833" s="12"/>
      <c r="I1833" s="12"/>
      <c r="K1833" s="12"/>
      <c r="M1833" s="12"/>
      <c r="O1833" s="12"/>
      <c r="Q1833" s="12"/>
      <c r="S1833" s="12"/>
      <c r="Y1833" s="11"/>
    </row>
    <row r="1834" spans="1:25">
      <c r="A1834" s="12"/>
      <c r="C1834" s="12"/>
      <c r="E1834" s="12"/>
      <c r="G1834" s="12"/>
      <c r="I1834" s="12"/>
      <c r="K1834" s="12"/>
      <c r="M1834" s="12"/>
      <c r="O1834" s="12"/>
      <c r="Q1834" s="12"/>
      <c r="S1834" s="12"/>
      <c r="Y1834" s="11"/>
    </row>
    <row r="1835" spans="1:25">
      <c r="A1835" s="12"/>
      <c r="C1835" s="12"/>
      <c r="E1835" s="12"/>
      <c r="G1835" s="12"/>
      <c r="I1835" s="12"/>
      <c r="K1835" s="12"/>
      <c r="M1835" s="12"/>
      <c r="O1835" s="12"/>
      <c r="Q1835" s="12"/>
      <c r="S1835" s="12"/>
      <c r="Y1835" s="11"/>
    </row>
    <row r="1836" spans="1:25">
      <c r="A1836" s="12"/>
      <c r="C1836" s="12"/>
      <c r="E1836" s="12"/>
      <c r="G1836" s="12"/>
      <c r="I1836" s="12"/>
      <c r="K1836" s="12"/>
      <c r="M1836" s="12"/>
      <c r="O1836" s="12"/>
      <c r="Q1836" s="12"/>
      <c r="S1836" s="12"/>
      <c r="Y1836" s="11"/>
    </row>
    <row r="1837" spans="1:25">
      <c r="A1837" s="12"/>
      <c r="C1837" s="12"/>
      <c r="E1837" s="12"/>
      <c r="G1837" s="12"/>
      <c r="I1837" s="12"/>
      <c r="K1837" s="12"/>
      <c r="M1837" s="12"/>
      <c r="O1837" s="12"/>
      <c r="Q1837" s="12"/>
      <c r="S1837" s="12"/>
      <c r="Y1837" s="11"/>
    </row>
    <row r="1838" spans="1:25">
      <c r="A1838" s="12"/>
      <c r="C1838" s="12"/>
      <c r="E1838" s="12"/>
      <c r="G1838" s="12"/>
      <c r="I1838" s="12"/>
      <c r="K1838" s="12"/>
      <c r="M1838" s="12"/>
      <c r="O1838" s="12"/>
      <c r="Q1838" s="12"/>
      <c r="S1838" s="12"/>
      <c r="Y1838" s="11"/>
    </row>
    <row r="1839" spans="1:25">
      <c r="A1839" s="12"/>
      <c r="C1839" s="12"/>
      <c r="E1839" s="12"/>
      <c r="G1839" s="12"/>
      <c r="I1839" s="12"/>
      <c r="K1839" s="12"/>
      <c r="M1839" s="12"/>
      <c r="O1839" s="12"/>
      <c r="Q1839" s="12"/>
      <c r="S1839" s="12"/>
      <c r="Y1839" s="11"/>
    </row>
    <row r="1840" spans="1:25">
      <c r="A1840" s="12"/>
      <c r="C1840" s="12"/>
      <c r="E1840" s="12"/>
      <c r="G1840" s="12"/>
      <c r="I1840" s="12"/>
      <c r="K1840" s="12"/>
      <c r="M1840" s="12"/>
      <c r="O1840" s="12"/>
      <c r="Q1840" s="12"/>
      <c r="S1840" s="12"/>
      <c r="Y1840" s="11"/>
    </row>
    <row r="1841" spans="1:25">
      <c r="A1841" s="12"/>
      <c r="C1841" s="12"/>
      <c r="E1841" s="12"/>
      <c r="G1841" s="12"/>
      <c r="I1841" s="12"/>
      <c r="K1841" s="12"/>
      <c r="M1841" s="12"/>
      <c r="O1841" s="12"/>
      <c r="Q1841" s="12"/>
      <c r="S1841" s="12"/>
      <c r="Y1841" s="11"/>
    </row>
    <row r="1842" spans="1:25">
      <c r="A1842" s="12"/>
      <c r="C1842" s="12"/>
      <c r="E1842" s="12"/>
      <c r="G1842" s="12"/>
      <c r="I1842" s="12"/>
      <c r="K1842" s="12"/>
      <c r="M1842" s="12"/>
      <c r="O1842" s="12"/>
      <c r="Q1842" s="12"/>
      <c r="S1842" s="12"/>
      <c r="Y1842" s="11"/>
    </row>
    <row r="1843" spans="1:25">
      <c r="A1843" s="12"/>
      <c r="C1843" s="12"/>
      <c r="E1843" s="12"/>
      <c r="G1843" s="12"/>
      <c r="I1843" s="12"/>
      <c r="K1843" s="12"/>
      <c r="M1843" s="12"/>
      <c r="O1843" s="12"/>
      <c r="Q1843" s="12"/>
      <c r="S1843" s="12"/>
      <c r="Y1843" s="11"/>
    </row>
    <row r="1844" spans="1:25">
      <c r="A1844" s="12"/>
      <c r="C1844" s="12"/>
      <c r="E1844" s="12"/>
      <c r="G1844" s="12"/>
      <c r="I1844" s="12"/>
      <c r="K1844" s="12"/>
      <c r="M1844" s="12"/>
      <c r="O1844" s="12"/>
      <c r="Q1844" s="12"/>
      <c r="S1844" s="12"/>
      <c r="Y1844" s="11"/>
    </row>
    <row r="1845" spans="1:25">
      <c r="A1845" s="12"/>
      <c r="C1845" s="12"/>
      <c r="E1845" s="12"/>
      <c r="G1845" s="12"/>
      <c r="I1845" s="12"/>
      <c r="K1845" s="12"/>
      <c r="M1845" s="12"/>
      <c r="O1845" s="12"/>
      <c r="Q1845" s="12"/>
      <c r="S1845" s="12"/>
      <c r="Y1845" s="11"/>
    </row>
    <row r="1846" spans="1:25">
      <c r="A1846" s="12"/>
      <c r="C1846" s="12"/>
      <c r="E1846" s="12"/>
      <c r="G1846" s="12"/>
      <c r="I1846" s="12"/>
      <c r="K1846" s="12"/>
      <c r="M1846" s="12"/>
      <c r="O1846" s="12"/>
      <c r="Q1846" s="12"/>
      <c r="S1846" s="12"/>
      <c r="Y1846" s="11"/>
    </row>
    <row r="1847" spans="1:25">
      <c r="A1847" s="12"/>
      <c r="C1847" s="12"/>
      <c r="E1847" s="12"/>
      <c r="G1847" s="12"/>
      <c r="I1847" s="12"/>
      <c r="K1847" s="12"/>
      <c r="M1847" s="12"/>
      <c r="O1847" s="12"/>
      <c r="Q1847" s="12"/>
      <c r="S1847" s="12"/>
      <c r="Y1847" s="11"/>
    </row>
    <row r="1848" spans="1:25">
      <c r="A1848" s="12"/>
      <c r="C1848" s="12"/>
      <c r="E1848" s="12"/>
      <c r="G1848" s="12"/>
      <c r="I1848" s="12"/>
      <c r="K1848" s="12"/>
      <c r="M1848" s="12"/>
      <c r="O1848" s="12"/>
      <c r="Q1848" s="12"/>
      <c r="S1848" s="12"/>
      <c r="Y1848" s="11"/>
    </row>
    <row r="1849" spans="1:25">
      <c r="A1849" s="12"/>
      <c r="C1849" s="12"/>
      <c r="E1849" s="12"/>
      <c r="G1849" s="12"/>
      <c r="I1849" s="12"/>
      <c r="K1849" s="12"/>
      <c r="M1849" s="12"/>
      <c r="O1849" s="12"/>
      <c r="Q1849" s="12"/>
      <c r="S1849" s="12"/>
      <c r="Y1849" s="11"/>
    </row>
    <row r="1850" spans="1:25">
      <c r="A1850" s="12"/>
      <c r="C1850" s="12"/>
      <c r="E1850" s="12"/>
      <c r="G1850" s="12"/>
      <c r="I1850" s="12"/>
      <c r="K1850" s="12"/>
      <c r="M1850" s="12"/>
      <c r="O1850" s="12"/>
      <c r="Q1850" s="12"/>
      <c r="S1850" s="12"/>
      <c r="Y1850" s="11"/>
    </row>
    <row r="1851" spans="1:25">
      <c r="A1851" s="12"/>
      <c r="C1851" s="12"/>
      <c r="E1851" s="12"/>
      <c r="G1851" s="12"/>
      <c r="I1851" s="12"/>
      <c r="K1851" s="12"/>
      <c r="M1851" s="12"/>
      <c r="O1851" s="12"/>
      <c r="Q1851" s="12"/>
      <c r="S1851" s="12"/>
      <c r="Y1851" s="11"/>
    </row>
    <row r="1852" spans="1:25">
      <c r="A1852" s="12"/>
      <c r="C1852" s="12"/>
      <c r="E1852" s="12"/>
      <c r="G1852" s="12"/>
      <c r="I1852" s="12"/>
      <c r="K1852" s="12"/>
      <c r="M1852" s="12"/>
      <c r="O1852" s="12"/>
      <c r="Q1852" s="12"/>
      <c r="S1852" s="12"/>
      <c r="Y1852" s="11"/>
    </row>
    <row r="1853" spans="1:25">
      <c r="A1853" s="12"/>
      <c r="C1853" s="12"/>
      <c r="E1853" s="12"/>
      <c r="G1853" s="12"/>
      <c r="I1853" s="12"/>
      <c r="K1853" s="12"/>
      <c r="M1853" s="12"/>
      <c r="O1853" s="12"/>
      <c r="Q1853" s="12"/>
      <c r="S1853" s="12"/>
      <c r="Y1853" s="11"/>
    </row>
    <row r="1854" spans="1:25">
      <c r="A1854" s="12"/>
      <c r="C1854" s="12"/>
      <c r="E1854" s="12"/>
      <c r="G1854" s="12"/>
      <c r="I1854" s="12"/>
      <c r="K1854" s="12"/>
      <c r="M1854" s="12"/>
      <c r="O1854" s="12"/>
      <c r="Q1854" s="12"/>
      <c r="S1854" s="12"/>
      <c r="Y1854" s="11"/>
    </row>
    <row r="1855" spans="1:25">
      <c r="A1855" s="12"/>
      <c r="C1855" s="12"/>
      <c r="E1855" s="12"/>
      <c r="G1855" s="12"/>
      <c r="I1855" s="12"/>
      <c r="K1855" s="12"/>
      <c r="M1855" s="12"/>
      <c r="O1855" s="12"/>
      <c r="Q1855" s="12"/>
      <c r="S1855" s="12"/>
      <c r="Y1855" s="11"/>
    </row>
    <row r="1856" spans="1:25">
      <c r="A1856" s="12"/>
      <c r="C1856" s="12"/>
      <c r="E1856" s="12"/>
      <c r="G1856" s="12"/>
      <c r="I1856" s="12"/>
      <c r="K1856" s="12"/>
      <c r="M1856" s="12"/>
      <c r="O1856" s="12"/>
      <c r="Q1856" s="12"/>
      <c r="S1856" s="12"/>
      <c r="Y1856" s="11"/>
    </row>
    <row r="1857" spans="1:25">
      <c r="A1857" s="12"/>
      <c r="C1857" s="12"/>
      <c r="E1857" s="12"/>
      <c r="G1857" s="12"/>
      <c r="I1857" s="12"/>
      <c r="K1857" s="12"/>
      <c r="M1857" s="12"/>
      <c r="O1857" s="12"/>
      <c r="Q1857" s="12"/>
      <c r="S1857" s="12"/>
      <c r="Y1857" s="11"/>
    </row>
    <row r="1858" spans="1:25">
      <c r="A1858" s="12"/>
      <c r="C1858" s="12"/>
      <c r="E1858" s="12"/>
      <c r="G1858" s="12"/>
      <c r="I1858" s="12"/>
      <c r="K1858" s="12"/>
      <c r="M1858" s="12"/>
      <c r="O1858" s="12"/>
      <c r="Q1858" s="12"/>
      <c r="S1858" s="12"/>
      <c r="Y1858" s="11"/>
    </row>
    <row r="1859" spans="1:25">
      <c r="A1859" s="12"/>
      <c r="C1859" s="12"/>
      <c r="E1859" s="12"/>
      <c r="G1859" s="12"/>
      <c r="I1859" s="12"/>
      <c r="K1859" s="12"/>
      <c r="M1859" s="12"/>
      <c r="O1859" s="12"/>
      <c r="Q1859" s="12"/>
      <c r="S1859" s="12"/>
      <c r="Y1859" s="11"/>
    </row>
    <row r="1860" spans="1:25">
      <c r="A1860" s="12"/>
      <c r="C1860" s="12"/>
      <c r="E1860" s="12"/>
      <c r="G1860" s="12"/>
      <c r="I1860" s="12"/>
      <c r="K1860" s="12"/>
      <c r="M1860" s="12"/>
      <c r="O1860" s="12"/>
      <c r="Q1860" s="12"/>
      <c r="S1860" s="12"/>
      <c r="Y1860" s="11"/>
    </row>
    <row r="1861" spans="1:25">
      <c r="A1861" s="12"/>
      <c r="C1861" s="12"/>
      <c r="E1861" s="12"/>
      <c r="G1861" s="12"/>
      <c r="I1861" s="12"/>
      <c r="K1861" s="12"/>
      <c r="M1861" s="12"/>
      <c r="O1861" s="12"/>
      <c r="Q1861" s="12"/>
      <c r="S1861" s="12"/>
      <c r="Y1861" s="11"/>
    </row>
    <row r="1862" spans="1:25">
      <c r="A1862" s="12"/>
      <c r="C1862" s="12"/>
      <c r="E1862" s="12"/>
      <c r="G1862" s="12"/>
      <c r="I1862" s="12"/>
      <c r="K1862" s="12"/>
      <c r="M1862" s="12"/>
      <c r="O1862" s="12"/>
      <c r="Q1862" s="12"/>
      <c r="S1862" s="12"/>
      <c r="Y1862" s="11"/>
    </row>
    <row r="1863" spans="1:25">
      <c r="A1863" s="12"/>
      <c r="C1863" s="12"/>
      <c r="E1863" s="12"/>
      <c r="G1863" s="12"/>
      <c r="I1863" s="12"/>
      <c r="K1863" s="12"/>
      <c r="M1863" s="12"/>
      <c r="O1863" s="12"/>
      <c r="Q1863" s="12"/>
      <c r="S1863" s="12"/>
      <c r="Y1863" s="11"/>
    </row>
    <row r="1864" spans="1:25">
      <c r="A1864" s="12"/>
      <c r="C1864" s="12"/>
      <c r="E1864" s="12"/>
      <c r="G1864" s="12"/>
      <c r="I1864" s="12"/>
      <c r="K1864" s="12"/>
      <c r="M1864" s="12"/>
      <c r="O1864" s="12"/>
      <c r="Q1864" s="12"/>
      <c r="S1864" s="12"/>
      <c r="Y1864" s="11"/>
    </row>
    <row r="1865" spans="1:25">
      <c r="A1865" s="12"/>
      <c r="C1865" s="12"/>
      <c r="E1865" s="12"/>
      <c r="G1865" s="12"/>
      <c r="I1865" s="12"/>
      <c r="K1865" s="12"/>
      <c r="M1865" s="12"/>
      <c r="O1865" s="12"/>
      <c r="Q1865" s="12"/>
      <c r="S1865" s="12"/>
      <c r="Y1865" s="11"/>
    </row>
    <row r="1866" spans="1:25">
      <c r="A1866" s="12"/>
      <c r="C1866" s="12"/>
      <c r="E1866" s="12"/>
      <c r="G1866" s="12"/>
      <c r="I1866" s="12"/>
      <c r="K1866" s="12"/>
      <c r="M1866" s="12"/>
      <c r="O1866" s="12"/>
      <c r="Q1866" s="12"/>
      <c r="S1866" s="12"/>
      <c r="Y1866" s="11"/>
    </row>
    <row r="1867" spans="1:25">
      <c r="A1867" s="12"/>
      <c r="C1867" s="12"/>
      <c r="E1867" s="12"/>
      <c r="G1867" s="12"/>
      <c r="I1867" s="12"/>
      <c r="K1867" s="12"/>
      <c r="M1867" s="12"/>
      <c r="O1867" s="12"/>
      <c r="Q1867" s="12"/>
      <c r="S1867" s="12"/>
      <c r="Y1867" s="11"/>
    </row>
    <row r="1868" spans="1:25">
      <c r="A1868" s="12"/>
      <c r="C1868" s="12"/>
      <c r="E1868" s="12"/>
      <c r="G1868" s="12"/>
      <c r="I1868" s="12"/>
      <c r="K1868" s="12"/>
      <c r="M1868" s="12"/>
      <c r="O1868" s="12"/>
      <c r="Q1868" s="12"/>
      <c r="S1868" s="12"/>
      <c r="Y1868" s="11"/>
    </row>
    <row r="1869" spans="1:25">
      <c r="A1869" s="12"/>
      <c r="C1869" s="12"/>
      <c r="E1869" s="12"/>
      <c r="G1869" s="12"/>
      <c r="I1869" s="12"/>
      <c r="K1869" s="12"/>
      <c r="M1869" s="12"/>
      <c r="O1869" s="12"/>
      <c r="Q1869" s="12"/>
      <c r="S1869" s="12"/>
      <c r="Y1869" s="11"/>
    </row>
    <row r="1870" spans="1:25">
      <c r="A1870" s="12"/>
      <c r="C1870" s="12"/>
      <c r="E1870" s="12"/>
      <c r="G1870" s="12"/>
      <c r="I1870" s="12"/>
      <c r="K1870" s="12"/>
      <c r="M1870" s="12"/>
      <c r="O1870" s="12"/>
      <c r="Q1870" s="12"/>
      <c r="S1870" s="12"/>
      <c r="Y1870" s="11"/>
    </row>
    <row r="1871" spans="1:25">
      <c r="A1871" s="12"/>
      <c r="C1871" s="12"/>
      <c r="E1871" s="12"/>
      <c r="G1871" s="12"/>
      <c r="I1871" s="12"/>
      <c r="K1871" s="12"/>
      <c r="M1871" s="12"/>
      <c r="O1871" s="12"/>
      <c r="Q1871" s="12"/>
      <c r="S1871" s="12"/>
      <c r="Y1871" s="11"/>
    </row>
    <row r="1872" spans="1:25">
      <c r="A1872" s="12"/>
      <c r="C1872" s="12"/>
      <c r="E1872" s="12"/>
      <c r="G1872" s="12"/>
      <c r="I1872" s="12"/>
      <c r="K1872" s="12"/>
      <c r="M1872" s="12"/>
      <c r="O1872" s="12"/>
      <c r="Q1872" s="12"/>
      <c r="S1872" s="12"/>
      <c r="Y1872" s="11"/>
    </row>
    <row r="1873" spans="1:25">
      <c r="A1873" s="12"/>
      <c r="C1873" s="12"/>
      <c r="E1873" s="12"/>
      <c r="G1873" s="12"/>
      <c r="I1873" s="12"/>
      <c r="K1873" s="12"/>
      <c r="M1873" s="12"/>
      <c r="O1873" s="12"/>
      <c r="Q1873" s="12"/>
      <c r="S1873" s="12"/>
      <c r="Y1873" s="11"/>
    </row>
    <row r="1874" spans="1:25">
      <c r="A1874" s="12"/>
      <c r="C1874" s="12"/>
      <c r="E1874" s="12"/>
      <c r="G1874" s="12"/>
      <c r="I1874" s="12"/>
      <c r="K1874" s="12"/>
      <c r="M1874" s="12"/>
      <c r="O1874" s="12"/>
      <c r="Q1874" s="12"/>
      <c r="S1874" s="12"/>
      <c r="Y1874" s="11"/>
    </row>
    <row r="1875" spans="1:25">
      <c r="A1875" s="12"/>
      <c r="C1875" s="12"/>
      <c r="E1875" s="12"/>
      <c r="G1875" s="12"/>
      <c r="I1875" s="12"/>
      <c r="K1875" s="12"/>
      <c r="M1875" s="12"/>
      <c r="O1875" s="12"/>
      <c r="Q1875" s="12"/>
      <c r="S1875" s="12"/>
      <c r="Y1875" s="11"/>
    </row>
    <row r="1876" spans="1:25">
      <c r="A1876" s="12"/>
      <c r="C1876" s="12"/>
      <c r="E1876" s="12"/>
      <c r="G1876" s="12"/>
      <c r="I1876" s="12"/>
      <c r="K1876" s="12"/>
      <c r="M1876" s="12"/>
      <c r="O1876" s="12"/>
      <c r="Q1876" s="12"/>
      <c r="S1876" s="12"/>
      <c r="Y1876" s="11"/>
    </row>
    <row r="1877" spans="1:25">
      <c r="A1877" s="12"/>
      <c r="C1877" s="12"/>
      <c r="E1877" s="12"/>
      <c r="G1877" s="12"/>
      <c r="I1877" s="12"/>
      <c r="K1877" s="12"/>
      <c r="M1877" s="12"/>
      <c r="O1877" s="12"/>
      <c r="Q1877" s="12"/>
      <c r="S1877" s="12"/>
      <c r="Y1877" s="11"/>
    </row>
    <row r="1878" spans="1:25">
      <c r="A1878" s="12"/>
      <c r="C1878" s="12"/>
      <c r="E1878" s="12"/>
      <c r="G1878" s="12"/>
      <c r="I1878" s="12"/>
      <c r="K1878" s="12"/>
      <c r="M1878" s="12"/>
      <c r="O1878" s="12"/>
      <c r="Q1878" s="12"/>
      <c r="S1878" s="12"/>
      <c r="Y1878" s="11"/>
    </row>
    <row r="1879" spans="1:25">
      <c r="A1879" s="12"/>
      <c r="C1879" s="12"/>
      <c r="E1879" s="12"/>
      <c r="G1879" s="12"/>
      <c r="I1879" s="12"/>
      <c r="K1879" s="12"/>
      <c r="M1879" s="12"/>
      <c r="O1879" s="12"/>
      <c r="Q1879" s="12"/>
      <c r="S1879" s="12"/>
      <c r="Y1879" s="11"/>
    </row>
    <row r="1880" spans="1:25">
      <c r="A1880" s="12"/>
      <c r="C1880" s="12"/>
      <c r="E1880" s="12"/>
      <c r="G1880" s="12"/>
      <c r="I1880" s="12"/>
      <c r="K1880" s="12"/>
      <c r="M1880" s="12"/>
      <c r="O1880" s="12"/>
      <c r="Q1880" s="12"/>
      <c r="S1880" s="12"/>
      <c r="Y1880" s="11"/>
    </row>
    <row r="1881" spans="1:25">
      <c r="A1881" s="12"/>
      <c r="C1881" s="12"/>
      <c r="E1881" s="12"/>
      <c r="G1881" s="12"/>
      <c r="I1881" s="12"/>
      <c r="K1881" s="12"/>
      <c r="M1881" s="12"/>
      <c r="O1881" s="12"/>
      <c r="Q1881" s="12"/>
      <c r="S1881" s="12"/>
      <c r="Y1881" s="11"/>
    </row>
    <row r="1882" spans="1:25">
      <c r="A1882" s="12"/>
      <c r="C1882" s="12"/>
      <c r="E1882" s="12"/>
      <c r="G1882" s="12"/>
      <c r="I1882" s="12"/>
      <c r="K1882" s="12"/>
      <c r="M1882" s="12"/>
      <c r="O1882" s="12"/>
      <c r="Q1882" s="12"/>
      <c r="S1882" s="12"/>
      <c r="Y1882" s="11"/>
    </row>
    <row r="1883" spans="1:25">
      <c r="A1883" s="12"/>
      <c r="C1883" s="12"/>
      <c r="E1883" s="12"/>
      <c r="G1883" s="12"/>
      <c r="I1883" s="12"/>
      <c r="K1883" s="12"/>
      <c r="M1883" s="12"/>
      <c r="O1883" s="12"/>
      <c r="Q1883" s="12"/>
      <c r="S1883" s="12"/>
      <c r="Y1883" s="11"/>
    </row>
    <row r="1884" spans="1:25">
      <c r="A1884" s="12"/>
      <c r="C1884" s="12"/>
      <c r="E1884" s="12"/>
      <c r="G1884" s="12"/>
      <c r="I1884" s="12"/>
      <c r="K1884" s="12"/>
      <c r="M1884" s="12"/>
      <c r="O1884" s="12"/>
      <c r="Q1884" s="12"/>
      <c r="S1884" s="12"/>
      <c r="Y1884" s="11"/>
    </row>
    <row r="1885" spans="1:25">
      <c r="A1885" s="12"/>
      <c r="C1885" s="12"/>
      <c r="E1885" s="12"/>
      <c r="G1885" s="12"/>
      <c r="I1885" s="12"/>
      <c r="K1885" s="12"/>
      <c r="M1885" s="12"/>
      <c r="O1885" s="12"/>
      <c r="Q1885" s="12"/>
      <c r="S1885" s="12"/>
      <c r="Y1885" s="11"/>
    </row>
    <row r="1886" spans="1:25">
      <c r="A1886" s="12"/>
      <c r="C1886" s="12"/>
      <c r="E1886" s="12"/>
      <c r="G1886" s="12"/>
      <c r="I1886" s="12"/>
      <c r="K1886" s="12"/>
      <c r="M1886" s="12"/>
      <c r="O1886" s="12"/>
      <c r="Q1886" s="12"/>
      <c r="S1886" s="12"/>
      <c r="Y1886" s="11"/>
    </row>
    <row r="1887" spans="1:25">
      <c r="A1887" s="12"/>
      <c r="C1887" s="12"/>
      <c r="E1887" s="12"/>
      <c r="G1887" s="12"/>
      <c r="I1887" s="12"/>
      <c r="K1887" s="12"/>
      <c r="M1887" s="12"/>
      <c r="O1887" s="12"/>
      <c r="Q1887" s="12"/>
      <c r="S1887" s="12"/>
      <c r="Y1887" s="11"/>
    </row>
    <row r="1888" spans="1:25">
      <c r="A1888" s="12"/>
      <c r="C1888" s="12"/>
      <c r="E1888" s="12"/>
      <c r="G1888" s="12"/>
      <c r="I1888" s="12"/>
      <c r="K1888" s="12"/>
      <c r="M1888" s="12"/>
      <c r="O1888" s="12"/>
      <c r="Q1888" s="12"/>
      <c r="S1888" s="12"/>
      <c r="Y1888" s="11"/>
    </row>
    <row r="1889" spans="1:25">
      <c r="A1889" s="12"/>
      <c r="C1889" s="12"/>
      <c r="E1889" s="12"/>
      <c r="G1889" s="12"/>
      <c r="I1889" s="12"/>
      <c r="K1889" s="12"/>
      <c r="M1889" s="12"/>
      <c r="O1889" s="12"/>
      <c r="Q1889" s="12"/>
      <c r="S1889" s="12"/>
      <c r="Y1889" s="11"/>
    </row>
    <row r="1890" spans="1:25">
      <c r="A1890" s="12"/>
      <c r="C1890" s="12"/>
      <c r="E1890" s="12"/>
      <c r="G1890" s="12"/>
      <c r="I1890" s="12"/>
      <c r="K1890" s="12"/>
      <c r="M1890" s="12"/>
      <c r="O1890" s="12"/>
      <c r="Q1890" s="12"/>
      <c r="S1890" s="12"/>
      <c r="Y1890" s="11"/>
    </row>
    <row r="1891" spans="1:25">
      <c r="A1891" s="12"/>
      <c r="C1891" s="12"/>
      <c r="E1891" s="12"/>
      <c r="G1891" s="12"/>
      <c r="I1891" s="12"/>
      <c r="K1891" s="12"/>
      <c r="M1891" s="12"/>
      <c r="O1891" s="12"/>
      <c r="Q1891" s="12"/>
      <c r="S1891" s="12"/>
      <c r="Y1891" s="11"/>
    </row>
    <row r="1892" spans="1:25">
      <c r="A1892" s="12"/>
      <c r="C1892" s="12"/>
      <c r="E1892" s="12"/>
      <c r="G1892" s="12"/>
      <c r="I1892" s="12"/>
      <c r="K1892" s="12"/>
      <c r="M1892" s="12"/>
      <c r="O1892" s="12"/>
      <c r="Q1892" s="12"/>
      <c r="S1892" s="12"/>
      <c r="Y1892" s="11"/>
    </row>
    <row r="1893" spans="1:25">
      <c r="A1893" s="12"/>
      <c r="C1893" s="12"/>
      <c r="E1893" s="12"/>
      <c r="G1893" s="12"/>
      <c r="I1893" s="12"/>
      <c r="K1893" s="12"/>
      <c r="M1893" s="12"/>
      <c r="O1893" s="12"/>
      <c r="Q1893" s="12"/>
      <c r="S1893" s="12"/>
      <c r="Y1893" s="11"/>
    </row>
    <row r="1894" spans="1:25">
      <c r="A1894" s="12"/>
      <c r="C1894" s="12"/>
      <c r="E1894" s="12"/>
      <c r="G1894" s="12"/>
      <c r="I1894" s="12"/>
      <c r="K1894" s="12"/>
      <c r="M1894" s="12"/>
      <c r="O1894" s="12"/>
      <c r="Q1894" s="12"/>
      <c r="S1894" s="12"/>
      <c r="Y1894" s="11"/>
    </row>
    <row r="1895" spans="1:25">
      <c r="A1895" s="12"/>
      <c r="C1895" s="12"/>
      <c r="E1895" s="12"/>
      <c r="G1895" s="12"/>
      <c r="I1895" s="12"/>
      <c r="K1895" s="12"/>
      <c r="M1895" s="12"/>
      <c r="O1895" s="12"/>
      <c r="Q1895" s="12"/>
      <c r="S1895" s="12"/>
      <c r="Y1895" s="11"/>
    </row>
    <row r="1896" spans="1:25">
      <c r="A1896" s="12"/>
      <c r="C1896" s="12"/>
      <c r="E1896" s="12"/>
      <c r="G1896" s="12"/>
      <c r="I1896" s="12"/>
      <c r="K1896" s="12"/>
      <c r="M1896" s="12"/>
      <c r="O1896" s="12"/>
      <c r="Q1896" s="12"/>
      <c r="S1896" s="12"/>
      <c r="Y1896" s="11"/>
    </row>
    <row r="1897" spans="1:25">
      <c r="A1897" s="12"/>
      <c r="C1897" s="12"/>
      <c r="E1897" s="12"/>
      <c r="G1897" s="12"/>
      <c r="I1897" s="12"/>
      <c r="K1897" s="12"/>
      <c r="M1897" s="12"/>
      <c r="O1897" s="12"/>
      <c r="Q1897" s="12"/>
      <c r="S1897" s="12"/>
      <c r="Y1897" s="11"/>
    </row>
    <row r="1898" spans="1:25">
      <c r="A1898" s="12"/>
      <c r="C1898" s="12"/>
      <c r="E1898" s="12"/>
      <c r="G1898" s="12"/>
      <c r="I1898" s="12"/>
      <c r="K1898" s="12"/>
      <c r="M1898" s="12"/>
      <c r="O1898" s="12"/>
      <c r="Q1898" s="12"/>
      <c r="S1898" s="12"/>
      <c r="Y1898" s="11"/>
    </row>
    <row r="1899" spans="1:25">
      <c r="A1899" s="12"/>
      <c r="C1899" s="12"/>
      <c r="E1899" s="12"/>
      <c r="G1899" s="12"/>
      <c r="I1899" s="12"/>
      <c r="K1899" s="12"/>
      <c r="M1899" s="12"/>
      <c r="O1899" s="12"/>
      <c r="Q1899" s="12"/>
      <c r="S1899" s="12"/>
      <c r="Y1899" s="11"/>
    </row>
    <row r="1900" spans="1:25">
      <c r="A1900" s="12"/>
      <c r="C1900" s="12"/>
      <c r="E1900" s="12"/>
      <c r="G1900" s="12"/>
      <c r="I1900" s="12"/>
      <c r="K1900" s="12"/>
      <c r="M1900" s="12"/>
      <c r="O1900" s="12"/>
      <c r="Q1900" s="12"/>
      <c r="S1900" s="12"/>
      <c r="Y1900" s="11"/>
    </row>
    <row r="1901" spans="1:25">
      <c r="A1901" s="12"/>
      <c r="C1901" s="12"/>
      <c r="E1901" s="12"/>
      <c r="G1901" s="12"/>
      <c r="I1901" s="12"/>
      <c r="K1901" s="12"/>
      <c r="M1901" s="12"/>
      <c r="O1901" s="12"/>
      <c r="Q1901" s="12"/>
      <c r="S1901" s="12"/>
      <c r="Y1901" s="11"/>
    </row>
    <row r="1902" spans="1:25">
      <c r="A1902" s="12"/>
      <c r="C1902" s="12"/>
      <c r="E1902" s="12"/>
      <c r="G1902" s="12"/>
      <c r="I1902" s="12"/>
      <c r="K1902" s="12"/>
      <c r="M1902" s="12"/>
      <c r="O1902" s="12"/>
      <c r="Q1902" s="12"/>
      <c r="S1902" s="12"/>
      <c r="Y1902" s="11"/>
    </row>
    <row r="1903" spans="1:25">
      <c r="A1903" s="12"/>
      <c r="C1903" s="12"/>
      <c r="E1903" s="12"/>
      <c r="G1903" s="12"/>
      <c r="I1903" s="12"/>
      <c r="K1903" s="12"/>
      <c r="M1903" s="12"/>
      <c r="O1903" s="12"/>
      <c r="Q1903" s="12"/>
      <c r="S1903" s="12"/>
      <c r="Y1903" s="11"/>
    </row>
    <row r="1904" spans="1:25">
      <c r="A1904" s="12"/>
      <c r="C1904" s="12"/>
      <c r="E1904" s="12"/>
      <c r="G1904" s="12"/>
      <c r="I1904" s="12"/>
      <c r="K1904" s="12"/>
      <c r="M1904" s="12"/>
      <c r="O1904" s="12"/>
      <c r="Q1904" s="12"/>
      <c r="S1904" s="12"/>
      <c r="Y1904" s="11"/>
    </row>
    <row r="1905" spans="1:25">
      <c r="A1905" s="12"/>
      <c r="C1905" s="12"/>
      <c r="E1905" s="12"/>
      <c r="G1905" s="12"/>
      <c r="I1905" s="12"/>
      <c r="K1905" s="12"/>
      <c r="M1905" s="12"/>
      <c r="O1905" s="12"/>
      <c r="Q1905" s="12"/>
      <c r="S1905" s="12"/>
      <c r="Y1905" s="11"/>
    </row>
    <row r="1906" spans="1:25">
      <c r="A1906" s="12"/>
      <c r="C1906" s="12"/>
      <c r="E1906" s="12"/>
      <c r="G1906" s="12"/>
      <c r="I1906" s="12"/>
      <c r="K1906" s="12"/>
      <c r="M1906" s="12"/>
      <c r="O1906" s="12"/>
      <c r="Q1906" s="12"/>
      <c r="S1906" s="12"/>
      <c r="Y1906" s="11"/>
    </row>
    <row r="1907" spans="1:25">
      <c r="A1907" s="12"/>
      <c r="C1907" s="12"/>
      <c r="E1907" s="12"/>
      <c r="G1907" s="12"/>
      <c r="I1907" s="12"/>
      <c r="K1907" s="12"/>
      <c r="M1907" s="12"/>
      <c r="O1907" s="12"/>
      <c r="Q1907" s="12"/>
      <c r="S1907" s="12"/>
      <c r="Y1907" s="11"/>
    </row>
    <row r="1908" spans="1:25">
      <c r="A1908" s="12"/>
      <c r="C1908" s="12"/>
      <c r="E1908" s="12"/>
      <c r="G1908" s="12"/>
      <c r="I1908" s="12"/>
      <c r="K1908" s="12"/>
      <c r="M1908" s="12"/>
      <c r="O1908" s="12"/>
      <c r="Q1908" s="12"/>
      <c r="S1908" s="12"/>
      <c r="Y1908" s="11"/>
    </row>
    <row r="1909" spans="1:25">
      <c r="A1909" s="12"/>
      <c r="C1909" s="12"/>
      <c r="E1909" s="12"/>
      <c r="G1909" s="12"/>
      <c r="I1909" s="12"/>
      <c r="K1909" s="12"/>
      <c r="M1909" s="12"/>
      <c r="O1909" s="12"/>
      <c r="Q1909" s="12"/>
      <c r="S1909" s="12"/>
      <c r="Y1909" s="11"/>
    </row>
    <row r="1910" spans="1:25">
      <c r="A1910" s="12"/>
      <c r="C1910" s="12"/>
      <c r="E1910" s="12"/>
      <c r="G1910" s="12"/>
      <c r="I1910" s="12"/>
      <c r="K1910" s="12"/>
      <c r="M1910" s="12"/>
      <c r="O1910" s="12"/>
      <c r="Q1910" s="12"/>
      <c r="S1910" s="12"/>
      <c r="Y1910" s="11"/>
    </row>
    <row r="1911" spans="1:25">
      <c r="A1911" s="12"/>
      <c r="C1911" s="12"/>
      <c r="E1911" s="12"/>
      <c r="G1911" s="12"/>
      <c r="I1911" s="12"/>
      <c r="K1911" s="12"/>
      <c r="M1911" s="12"/>
      <c r="O1911" s="12"/>
      <c r="Q1911" s="12"/>
      <c r="S1911" s="12"/>
      <c r="Y1911" s="11"/>
    </row>
    <row r="1912" spans="1:25">
      <c r="A1912" s="12"/>
      <c r="C1912" s="12"/>
      <c r="E1912" s="12"/>
      <c r="G1912" s="12"/>
      <c r="I1912" s="12"/>
      <c r="K1912" s="12"/>
      <c r="M1912" s="12"/>
      <c r="O1912" s="12"/>
      <c r="Q1912" s="12"/>
      <c r="S1912" s="12"/>
      <c r="Y1912" s="11"/>
    </row>
    <row r="1913" spans="1:25">
      <c r="A1913" s="12"/>
      <c r="C1913" s="12"/>
      <c r="E1913" s="12"/>
      <c r="G1913" s="12"/>
      <c r="I1913" s="12"/>
      <c r="K1913" s="12"/>
      <c r="M1913" s="12"/>
      <c r="O1913" s="12"/>
      <c r="Q1913" s="12"/>
      <c r="S1913" s="12"/>
      <c r="Y1913" s="11"/>
    </row>
    <row r="1914" spans="1:25">
      <c r="A1914" s="12"/>
      <c r="C1914" s="12"/>
      <c r="E1914" s="12"/>
      <c r="G1914" s="12"/>
      <c r="I1914" s="12"/>
      <c r="K1914" s="12"/>
      <c r="M1914" s="12"/>
      <c r="O1914" s="12"/>
      <c r="Q1914" s="12"/>
      <c r="S1914" s="12"/>
      <c r="Y1914" s="11"/>
    </row>
    <row r="1915" spans="1:25">
      <c r="A1915" s="12"/>
      <c r="C1915" s="12"/>
      <c r="E1915" s="12"/>
      <c r="G1915" s="12"/>
      <c r="I1915" s="12"/>
      <c r="K1915" s="12"/>
      <c r="M1915" s="12"/>
      <c r="O1915" s="12"/>
      <c r="Q1915" s="12"/>
      <c r="S1915" s="12"/>
      <c r="Y1915" s="11"/>
    </row>
    <row r="1916" spans="1:25">
      <c r="A1916" s="12"/>
      <c r="C1916" s="12"/>
      <c r="E1916" s="12"/>
      <c r="G1916" s="12"/>
      <c r="I1916" s="12"/>
      <c r="K1916" s="12"/>
      <c r="M1916" s="12"/>
      <c r="O1916" s="12"/>
      <c r="Q1916" s="12"/>
      <c r="S1916" s="12"/>
      <c r="Y1916" s="11"/>
    </row>
    <row r="1917" spans="1:25">
      <c r="A1917" s="12"/>
      <c r="C1917" s="12"/>
      <c r="E1917" s="12"/>
      <c r="G1917" s="12"/>
      <c r="I1917" s="12"/>
      <c r="K1917" s="12"/>
      <c r="M1917" s="12"/>
      <c r="O1917" s="12"/>
      <c r="Q1917" s="12"/>
      <c r="S1917" s="12"/>
      <c r="Y1917" s="11"/>
    </row>
    <row r="1918" spans="1:25">
      <c r="A1918" s="12"/>
      <c r="C1918" s="12"/>
      <c r="E1918" s="12"/>
      <c r="G1918" s="12"/>
      <c r="I1918" s="12"/>
      <c r="K1918" s="12"/>
      <c r="M1918" s="12"/>
      <c r="O1918" s="12"/>
      <c r="Q1918" s="12"/>
      <c r="S1918" s="12"/>
      <c r="Y1918" s="11"/>
    </row>
    <row r="1919" spans="1:25">
      <c r="A1919" s="12"/>
      <c r="C1919" s="12"/>
      <c r="E1919" s="12"/>
      <c r="G1919" s="12"/>
      <c r="I1919" s="12"/>
      <c r="K1919" s="12"/>
      <c r="M1919" s="12"/>
      <c r="O1919" s="12"/>
      <c r="Q1919" s="12"/>
      <c r="S1919" s="12"/>
      <c r="Y1919" s="11"/>
    </row>
    <row r="1920" spans="1:25">
      <c r="A1920" s="12"/>
      <c r="C1920" s="12"/>
      <c r="E1920" s="12"/>
      <c r="G1920" s="12"/>
      <c r="I1920" s="12"/>
      <c r="K1920" s="12"/>
      <c r="M1920" s="12"/>
      <c r="O1920" s="12"/>
      <c r="Q1920" s="12"/>
      <c r="S1920" s="12"/>
      <c r="Y1920" s="11"/>
    </row>
    <row r="1921" spans="1:25">
      <c r="A1921" s="12"/>
      <c r="C1921" s="12"/>
      <c r="E1921" s="12"/>
      <c r="G1921" s="12"/>
      <c r="I1921" s="12"/>
      <c r="K1921" s="12"/>
      <c r="M1921" s="12"/>
      <c r="O1921" s="12"/>
      <c r="Q1921" s="12"/>
      <c r="S1921" s="12"/>
      <c r="Y1921" s="11"/>
    </row>
    <row r="1922" spans="1:25">
      <c r="A1922" s="12"/>
      <c r="C1922" s="12"/>
      <c r="E1922" s="12"/>
      <c r="G1922" s="12"/>
      <c r="I1922" s="12"/>
      <c r="K1922" s="12"/>
      <c r="M1922" s="12"/>
      <c r="O1922" s="12"/>
      <c r="Q1922" s="12"/>
      <c r="S1922" s="12"/>
      <c r="Y1922" s="11"/>
    </row>
    <row r="1923" spans="1:25">
      <c r="A1923" s="12"/>
      <c r="C1923" s="12"/>
      <c r="E1923" s="12"/>
      <c r="G1923" s="12"/>
      <c r="I1923" s="12"/>
      <c r="K1923" s="12"/>
      <c r="M1923" s="12"/>
      <c r="O1923" s="12"/>
      <c r="Q1923" s="12"/>
      <c r="S1923" s="12"/>
      <c r="Y1923" s="11"/>
    </row>
    <row r="1924" spans="1:25">
      <c r="A1924" s="12"/>
      <c r="C1924" s="12"/>
      <c r="E1924" s="12"/>
      <c r="G1924" s="12"/>
      <c r="I1924" s="12"/>
      <c r="K1924" s="12"/>
      <c r="M1924" s="12"/>
      <c r="O1924" s="12"/>
      <c r="Q1924" s="12"/>
      <c r="S1924" s="12"/>
      <c r="Y1924" s="11"/>
    </row>
    <row r="1925" spans="1:25">
      <c r="A1925" s="12"/>
      <c r="C1925" s="12"/>
      <c r="E1925" s="12"/>
      <c r="G1925" s="12"/>
      <c r="I1925" s="12"/>
      <c r="K1925" s="12"/>
      <c r="M1925" s="12"/>
      <c r="O1925" s="12"/>
      <c r="Q1925" s="12"/>
      <c r="S1925" s="12"/>
      <c r="Y1925" s="11"/>
    </row>
    <row r="1926" spans="1:25">
      <c r="A1926" s="12"/>
      <c r="C1926" s="12"/>
      <c r="E1926" s="12"/>
      <c r="G1926" s="12"/>
      <c r="I1926" s="12"/>
      <c r="K1926" s="12"/>
      <c r="M1926" s="12"/>
      <c r="O1926" s="12"/>
      <c r="Q1926" s="12"/>
      <c r="S1926" s="12"/>
      <c r="Y1926" s="11"/>
    </row>
    <row r="1927" spans="1:25">
      <c r="A1927" s="12"/>
      <c r="C1927" s="12"/>
      <c r="E1927" s="12"/>
      <c r="G1927" s="12"/>
      <c r="I1927" s="12"/>
      <c r="K1927" s="12"/>
      <c r="M1927" s="12"/>
      <c r="O1927" s="12"/>
      <c r="Q1927" s="12"/>
      <c r="S1927" s="12"/>
      <c r="Y1927" s="11"/>
    </row>
    <row r="1928" spans="1:25">
      <c r="A1928" s="12"/>
      <c r="C1928" s="12"/>
      <c r="E1928" s="12"/>
      <c r="G1928" s="12"/>
      <c r="I1928" s="12"/>
      <c r="K1928" s="12"/>
      <c r="M1928" s="12"/>
      <c r="O1928" s="12"/>
      <c r="Q1928" s="12"/>
      <c r="S1928" s="12"/>
      <c r="Y1928" s="11"/>
    </row>
    <row r="1929" spans="1:25">
      <c r="A1929" s="12"/>
      <c r="C1929" s="12"/>
      <c r="E1929" s="12"/>
      <c r="G1929" s="12"/>
      <c r="I1929" s="12"/>
      <c r="K1929" s="12"/>
      <c r="M1929" s="12"/>
      <c r="O1929" s="12"/>
      <c r="Q1929" s="12"/>
      <c r="S1929" s="12"/>
      <c r="Y1929" s="11"/>
    </row>
    <row r="1930" spans="1:25">
      <c r="A1930" s="12"/>
      <c r="C1930" s="12"/>
      <c r="E1930" s="12"/>
      <c r="G1930" s="12"/>
      <c r="I1930" s="12"/>
      <c r="K1930" s="12"/>
      <c r="M1930" s="12"/>
      <c r="O1930" s="12"/>
      <c r="Q1930" s="12"/>
      <c r="S1930" s="12"/>
      <c r="Y1930" s="11"/>
    </row>
    <row r="1931" spans="1:25">
      <c r="A1931" s="12"/>
      <c r="C1931" s="12"/>
      <c r="E1931" s="12"/>
      <c r="G1931" s="12"/>
      <c r="I1931" s="12"/>
      <c r="K1931" s="12"/>
      <c r="M1931" s="12"/>
      <c r="O1931" s="12"/>
      <c r="Q1931" s="12"/>
      <c r="S1931" s="12"/>
      <c r="Y1931" s="11"/>
    </row>
    <row r="1932" spans="1:25">
      <c r="A1932" s="12"/>
      <c r="C1932" s="12"/>
      <c r="E1932" s="12"/>
      <c r="G1932" s="12"/>
      <c r="I1932" s="12"/>
      <c r="K1932" s="12"/>
      <c r="M1932" s="12"/>
      <c r="O1932" s="12"/>
      <c r="Q1932" s="12"/>
      <c r="S1932" s="12"/>
      <c r="Y1932" s="11"/>
    </row>
    <row r="1933" spans="1:25">
      <c r="A1933" s="12"/>
      <c r="C1933" s="12"/>
      <c r="E1933" s="12"/>
      <c r="G1933" s="12"/>
      <c r="I1933" s="12"/>
      <c r="K1933" s="12"/>
      <c r="M1933" s="12"/>
      <c r="O1933" s="12"/>
      <c r="Q1933" s="12"/>
      <c r="S1933" s="12"/>
      <c r="Y1933" s="11"/>
    </row>
    <row r="1934" spans="1:25">
      <c r="A1934" s="12"/>
      <c r="C1934" s="12"/>
      <c r="E1934" s="12"/>
      <c r="G1934" s="12"/>
      <c r="I1934" s="12"/>
      <c r="K1934" s="12"/>
      <c r="M1934" s="12"/>
      <c r="O1934" s="12"/>
      <c r="Q1934" s="12"/>
      <c r="S1934" s="12"/>
      <c r="Y1934" s="11"/>
    </row>
    <row r="1935" spans="1:25">
      <c r="A1935" s="12"/>
      <c r="C1935" s="12"/>
      <c r="E1935" s="12"/>
      <c r="G1935" s="12"/>
      <c r="I1935" s="12"/>
      <c r="K1935" s="12"/>
      <c r="M1935" s="12"/>
      <c r="O1935" s="12"/>
      <c r="Q1935" s="12"/>
      <c r="S1935" s="12"/>
      <c r="Y1935" s="11"/>
    </row>
    <row r="1936" spans="1:25">
      <c r="A1936" s="12"/>
      <c r="C1936" s="12"/>
      <c r="E1936" s="12"/>
      <c r="G1936" s="12"/>
      <c r="I1936" s="12"/>
      <c r="K1936" s="12"/>
      <c r="M1936" s="12"/>
      <c r="O1936" s="12"/>
      <c r="Q1936" s="12"/>
      <c r="S1936" s="12"/>
      <c r="Y1936" s="11"/>
    </row>
    <row r="1937" spans="1:25">
      <c r="A1937" s="12"/>
      <c r="C1937" s="12"/>
      <c r="E1937" s="12"/>
      <c r="G1937" s="12"/>
      <c r="I1937" s="12"/>
      <c r="K1937" s="12"/>
      <c r="M1937" s="12"/>
      <c r="O1937" s="12"/>
      <c r="Q1937" s="12"/>
      <c r="S1937" s="12"/>
      <c r="Y1937" s="11"/>
    </row>
    <row r="1938" spans="1:25">
      <c r="A1938" s="12"/>
      <c r="C1938" s="12"/>
      <c r="E1938" s="12"/>
      <c r="G1938" s="12"/>
      <c r="I1938" s="12"/>
      <c r="K1938" s="12"/>
      <c r="M1938" s="12"/>
      <c r="O1938" s="12"/>
      <c r="Q1938" s="12"/>
      <c r="S1938" s="12"/>
      <c r="Y1938" s="11"/>
    </row>
    <row r="1939" spans="1:25">
      <c r="A1939" s="12"/>
      <c r="C1939" s="12"/>
      <c r="E1939" s="12"/>
      <c r="G1939" s="12"/>
      <c r="I1939" s="12"/>
      <c r="K1939" s="12"/>
      <c r="M1939" s="12"/>
      <c r="O1939" s="12"/>
      <c r="Q1939" s="12"/>
      <c r="S1939" s="12"/>
      <c r="Y1939" s="11"/>
    </row>
    <row r="1940" spans="1:25">
      <c r="A1940" s="12"/>
      <c r="C1940" s="12"/>
      <c r="E1940" s="12"/>
      <c r="G1940" s="12"/>
      <c r="I1940" s="12"/>
      <c r="K1940" s="12"/>
      <c r="M1940" s="12"/>
      <c r="O1940" s="12"/>
      <c r="Q1940" s="12"/>
      <c r="S1940" s="12"/>
      <c r="Y1940" s="11"/>
    </row>
    <row r="1941" spans="1:25">
      <c r="A1941" s="12"/>
      <c r="C1941" s="12"/>
      <c r="E1941" s="12"/>
      <c r="G1941" s="12"/>
      <c r="I1941" s="12"/>
      <c r="K1941" s="12"/>
      <c r="M1941" s="12"/>
      <c r="O1941" s="12"/>
      <c r="Q1941" s="12"/>
      <c r="S1941" s="12"/>
      <c r="Y1941" s="11"/>
    </row>
    <row r="1942" spans="1:25">
      <c r="A1942" s="12"/>
      <c r="C1942" s="12"/>
      <c r="E1942" s="12"/>
      <c r="G1942" s="12"/>
      <c r="I1942" s="12"/>
      <c r="K1942" s="12"/>
      <c r="M1942" s="12"/>
      <c r="O1942" s="12"/>
      <c r="Q1942" s="12"/>
      <c r="S1942" s="12"/>
      <c r="Y1942" s="11"/>
    </row>
    <row r="1943" spans="1:25">
      <c r="A1943" s="12"/>
      <c r="C1943" s="12"/>
      <c r="E1943" s="12"/>
      <c r="G1943" s="12"/>
      <c r="I1943" s="12"/>
      <c r="K1943" s="12"/>
      <c r="M1943" s="12"/>
      <c r="O1943" s="12"/>
      <c r="Q1943" s="12"/>
      <c r="S1943" s="12"/>
      <c r="Y1943" s="11"/>
    </row>
    <row r="1944" spans="1:25">
      <c r="A1944" s="12"/>
      <c r="C1944" s="12"/>
      <c r="E1944" s="12"/>
      <c r="G1944" s="12"/>
      <c r="I1944" s="12"/>
      <c r="K1944" s="12"/>
      <c r="M1944" s="12"/>
      <c r="O1944" s="12"/>
      <c r="Q1944" s="12"/>
      <c r="S1944" s="12"/>
      <c r="Y1944" s="11"/>
    </row>
    <row r="1945" spans="1:25">
      <c r="A1945" s="12"/>
      <c r="C1945" s="12"/>
      <c r="E1945" s="12"/>
      <c r="G1945" s="12"/>
      <c r="I1945" s="12"/>
      <c r="K1945" s="12"/>
      <c r="M1945" s="12"/>
      <c r="O1945" s="12"/>
      <c r="Q1945" s="12"/>
      <c r="S1945" s="12"/>
      <c r="Y1945" s="11"/>
    </row>
    <row r="1946" spans="1:25">
      <c r="A1946" s="12"/>
      <c r="C1946" s="12"/>
      <c r="E1946" s="12"/>
      <c r="G1946" s="12"/>
      <c r="I1946" s="12"/>
      <c r="K1946" s="12"/>
      <c r="M1946" s="12"/>
      <c r="O1946" s="12"/>
      <c r="Q1946" s="12"/>
      <c r="S1946" s="12"/>
      <c r="Y1946" s="11"/>
    </row>
    <row r="1947" spans="1:25">
      <c r="A1947" s="12"/>
      <c r="C1947" s="12"/>
      <c r="E1947" s="12"/>
      <c r="G1947" s="12"/>
      <c r="I1947" s="12"/>
      <c r="K1947" s="12"/>
      <c r="M1947" s="12"/>
      <c r="O1947" s="12"/>
      <c r="Q1947" s="12"/>
      <c r="S1947" s="12"/>
      <c r="Y1947" s="11"/>
    </row>
    <row r="1948" spans="1:25">
      <c r="A1948" s="12"/>
      <c r="C1948" s="12"/>
      <c r="E1948" s="12"/>
      <c r="G1948" s="12"/>
      <c r="I1948" s="12"/>
      <c r="K1948" s="12"/>
      <c r="M1948" s="12"/>
      <c r="O1948" s="12"/>
      <c r="Q1948" s="12"/>
      <c r="S1948" s="12"/>
      <c r="Y1948" s="11"/>
    </row>
    <row r="1949" spans="1:25">
      <c r="A1949" s="12"/>
      <c r="C1949" s="12"/>
      <c r="E1949" s="12"/>
      <c r="G1949" s="12"/>
      <c r="I1949" s="12"/>
      <c r="K1949" s="12"/>
      <c r="M1949" s="12"/>
      <c r="O1949" s="12"/>
      <c r="Q1949" s="12"/>
      <c r="S1949" s="12"/>
      <c r="Y1949" s="11"/>
    </row>
    <row r="1950" spans="1:25">
      <c r="A1950" s="12"/>
      <c r="C1950" s="12"/>
      <c r="E1950" s="12"/>
      <c r="G1950" s="12"/>
      <c r="I1950" s="12"/>
      <c r="K1950" s="12"/>
      <c r="M1950" s="12"/>
      <c r="O1950" s="12"/>
      <c r="Q1950" s="12"/>
      <c r="S1950" s="12"/>
      <c r="Y1950" s="11"/>
    </row>
    <row r="1951" spans="1:25">
      <c r="A1951" s="12"/>
      <c r="C1951" s="12"/>
      <c r="E1951" s="12"/>
      <c r="G1951" s="12"/>
      <c r="I1951" s="12"/>
      <c r="K1951" s="12"/>
      <c r="M1951" s="12"/>
      <c r="O1951" s="12"/>
      <c r="Q1951" s="12"/>
      <c r="S1951" s="12"/>
      <c r="Y1951" s="11"/>
    </row>
    <row r="1952" spans="1:25">
      <c r="A1952" s="12"/>
      <c r="C1952" s="12"/>
      <c r="E1952" s="12"/>
      <c r="G1952" s="12"/>
      <c r="I1952" s="12"/>
      <c r="K1952" s="12"/>
      <c r="M1952" s="12"/>
      <c r="O1952" s="12"/>
      <c r="Q1952" s="12"/>
      <c r="S1952" s="12"/>
      <c r="Y1952" s="11"/>
    </row>
    <row r="1953" spans="1:25">
      <c r="A1953" s="12"/>
      <c r="C1953" s="12"/>
      <c r="E1953" s="12"/>
      <c r="G1953" s="12"/>
      <c r="I1953" s="12"/>
      <c r="K1953" s="12"/>
      <c r="M1953" s="12"/>
      <c r="O1953" s="12"/>
      <c r="Q1953" s="12"/>
      <c r="S1953" s="12"/>
      <c r="Y1953" s="11"/>
    </row>
    <row r="1954" spans="1:25">
      <c r="A1954" s="12"/>
      <c r="C1954" s="12"/>
      <c r="E1954" s="12"/>
      <c r="G1954" s="12"/>
      <c r="I1954" s="12"/>
      <c r="K1954" s="12"/>
      <c r="M1954" s="12"/>
      <c r="O1954" s="12"/>
      <c r="Q1954" s="12"/>
      <c r="S1954" s="12"/>
      <c r="Y1954" s="11"/>
    </row>
    <row r="1955" spans="1:25">
      <c r="A1955" s="12"/>
      <c r="C1955" s="12"/>
      <c r="E1955" s="12"/>
      <c r="G1955" s="12"/>
      <c r="I1955" s="12"/>
      <c r="K1955" s="12"/>
      <c r="M1955" s="12"/>
      <c r="O1955" s="12"/>
      <c r="Q1955" s="12"/>
      <c r="S1955" s="12"/>
      <c r="Y1955" s="11"/>
    </row>
    <row r="1956" spans="1:25">
      <c r="A1956" s="12"/>
      <c r="C1956" s="12"/>
      <c r="E1956" s="12"/>
      <c r="G1956" s="12"/>
      <c r="I1956" s="12"/>
      <c r="K1956" s="12"/>
      <c r="M1956" s="12"/>
      <c r="O1956" s="12"/>
      <c r="Q1956" s="12"/>
      <c r="S1956" s="12"/>
      <c r="Y1956" s="11"/>
    </row>
    <row r="1957" spans="1:25">
      <c r="A1957" s="12"/>
      <c r="C1957" s="12"/>
      <c r="E1957" s="12"/>
      <c r="G1957" s="12"/>
      <c r="I1957" s="12"/>
      <c r="K1957" s="12"/>
      <c r="M1957" s="12"/>
      <c r="O1957" s="12"/>
      <c r="Q1957" s="12"/>
      <c r="S1957" s="12"/>
      <c r="Y1957" s="11"/>
    </row>
    <row r="1958" spans="1:25">
      <c r="A1958" s="12"/>
      <c r="C1958" s="12"/>
      <c r="E1958" s="12"/>
      <c r="G1958" s="12"/>
      <c r="I1958" s="12"/>
      <c r="K1958" s="12"/>
      <c r="M1958" s="12"/>
      <c r="O1958" s="12"/>
      <c r="Q1958" s="12"/>
      <c r="S1958" s="12"/>
      <c r="Y1958" s="11"/>
    </row>
    <row r="1959" spans="1:25">
      <c r="A1959" s="12"/>
      <c r="C1959" s="12"/>
      <c r="E1959" s="12"/>
      <c r="G1959" s="12"/>
      <c r="I1959" s="12"/>
      <c r="K1959" s="12"/>
      <c r="M1959" s="12"/>
      <c r="O1959" s="12"/>
      <c r="Q1959" s="12"/>
      <c r="S1959" s="12"/>
      <c r="Y1959" s="11"/>
    </row>
    <row r="1960" spans="1:25">
      <c r="A1960" s="12"/>
      <c r="C1960" s="12"/>
      <c r="E1960" s="12"/>
      <c r="G1960" s="12"/>
      <c r="I1960" s="12"/>
      <c r="K1960" s="12"/>
      <c r="M1960" s="12"/>
      <c r="O1960" s="12"/>
      <c r="Q1960" s="12"/>
      <c r="S1960" s="12"/>
      <c r="Y1960" s="11"/>
    </row>
    <row r="1961" spans="1:25">
      <c r="A1961" s="12"/>
      <c r="C1961" s="12"/>
      <c r="E1961" s="12"/>
      <c r="G1961" s="12"/>
      <c r="I1961" s="12"/>
      <c r="K1961" s="12"/>
      <c r="M1961" s="12"/>
      <c r="O1961" s="12"/>
      <c r="Q1961" s="12"/>
      <c r="S1961" s="12"/>
      <c r="Y1961" s="11"/>
    </row>
    <row r="1962" spans="1:25">
      <c r="A1962" s="12"/>
      <c r="C1962" s="12"/>
      <c r="E1962" s="12"/>
      <c r="G1962" s="12"/>
      <c r="I1962" s="12"/>
      <c r="K1962" s="12"/>
      <c r="M1962" s="12"/>
      <c r="O1962" s="12"/>
      <c r="Q1962" s="12"/>
      <c r="S1962" s="12"/>
      <c r="Y1962" s="11"/>
    </row>
    <row r="1963" spans="1:25">
      <c r="A1963" s="12"/>
      <c r="C1963" s="12"/>
      <c r="E1963" s="12"/>
      <c r="G1963" s="12"/>
      <c r="I1963" s="12"/>
      <c r="K1963" s="12"/>
      <c r="M1963" s="12"/>
      <c r="O1963" s="12"/>
      <c r="Q1963" s="12"/>
      <c r="S1963" s="12"/>
      <c r="Y1963" s="11"/>
    </row>
    <row r="1964" spans="1:25">
      <c r="A1964" s="12"/>
      <c r="C1964" s="12"/>
      <c r="E1964" s="12"/>
      <c r="G1964" s="12"/>
      <c r="I1964" s="12"/>
      <c r="K1964" s="12"/>
      <c r="M1964" s="12"/>
      <c r="O1964" s="12"/>
      <c r="Q1964" s="12"/>
      <c r="S1964" s="12"/>
      <c r="Y1964" s="11"/>
    </row>
    <row r="1965" spans="1:25">
      <c r="A1965" s="12"/>
      <c r="C1965" s="12"/>
      <c r="E1965" s="12"/>
      <c r="G1965" s="12"/>
      <c r="I1965" s="12"/>
      <c r="K1965" s="12"/>
      <c r="M1965" s="12"/>
      <c r="O1965" s="12"/>
      <c r="Q1965" s="12"/>
      <c r="S1965" s="12"/>
      <c r="Y1965" s="11"/>
    </row>
    <row r="1966" spans="1:25">
      <c r="A1966" s="12"/>
      <c r="C1966" s="12"/>
      <c r="E1966" s="12"/>
      <c r="G1966" s="12"/>
      <c r="I1966" s="12"/>
      <c r="K1966" s="12"/>
      <c r="M1966" s="12"/>
      <c r="O1966" s="12"/>
      <c r="Q1966" s="12"/>
      <c r="S1966" s="12"/>
      <c r="Y1966" s="11"/>
    </row>
    <row r="1967" spans="1:25">
      <c r="A1967" s="12"/>
      <c r="C1967" s="12"/>
      <c r="E1967" s="12"/>
      <c r="G1967" s="12"/>
      <c r="I1967" s="12"/>
      <c r="K1967" s="12"/>
      <c r="M1967" s="12"/>
      <c r="O1967" s="12"/>
      <c r="Q1967" s="12"/>
      <c r="S1967" s="12"/>
      <c r="Y1967" s="11"/>
    </row>
    <row r="1968" spans="1:25">
      <c r="A1968" s="12"/>
      <c r="C1968" s="12"/>
      <c r="E1968" s="12"/>
      <c r="G1968" s="12"/>
      <c r="I1968" s="12"/>
      <c r="K1968" s="12"/>
      <c r="M1968" s="12"/>
      <c r="O1968" s="12"/>
      <c r="Q1968" s="12"/>
      <c r="S1968" s="12"/>
      <c r="Y1968" s="11"/>
    </row>
    <row r="1969" spans="1:25">
      <c r="A1969" s="12"/>
      <c r="C1969" s="12"/>
      <c r="E1969" s="12"/>
      <c r="G1969" s="12"/>
      <c r="I1969" s="12"/>
      <c r="K1969" s="12"/>
      <c r="M1969" s="12"/>
      <c r="O1969" s="12"/>
      <c r="Q1969" s="12"/>
      <c r="S1969" s="12"/>
      <c r="Y1969" s="11"/>
    </row>
    <row r="1970" spans="1:25">
      <c r="A1970" s="12"/>
      <c r="C1970" s="12"/>
      <c r="E1970" s="12"/>
      <c r="G1970" s="12"/>
      <c r="I1970" s="12"/>
      <c r="K1970" s="12"/>
      <c r="M1970" s="12"/>
      <c r="O1970" s="12"/>
      <c r="Q1970" s="12"/>
      <c r="S1970" s="12"/>
      <c r="Y1970" s="11"/>
    </row>
    <row r="1971" spans="1:25">
      <c r="A1971" s="12"/>
      <c r="C1971" s="12"/>
      <c r="E1971" s="12"/>
      <c r="G1971" s="12"/>
      <c r="I1971" s="12"/>
      <c r="K1971" s="12"/>
      <c r="M1971" s="12"/>
      <c r="O1971" s="12"/>
      <c r="Q1971" s="12"/>
      <c r="S1971" s="12"/>
      <c r="Y1971" s="11"/>
    </row>
    <row r="1972" spans="1:25">
      <c r="A1972" s="12"/>
      <c r="C1972" s="12"/>
      <c r="E1972" s="12"/>
      <c r="G1972" s="12"/>
      <c r="I1972" s="12"/>
      <c r="K1972" s="12"/>
      <c r="M1972" s="12"/>
      <c r="O1972" s="12"/>
      <c r="Q1972" s="12"/>
      <c r="S1972" s="12"/>
      <c r="Y1972" s="11"/>
    </row>
    <row r="1973" spans="1:25">
      <c r="A1973" s="12"/>
      <c r="C1973" s="12"/>
      <c r="E1973" s="12"/>
      <c r="G1973" s="12"/>
      <c r="I1973" s="12"/>
      <c r="K1973" s="12"/>
      <c r="M1973" s="12"/>
      <c r="O1973" s="12"/>
      <c r="Q1973" s="12"/>
      <c r="S1973" s="12"/>
      <c r="Y1973" s="11"/>
    </row>
    <row r="1974" spans="1:25">
      <c r="A1974" s="12"/>
      <c r="C1974" s="12"/>
      <c r="E1974" s="12"/>
      <c r="G1974" s="12"/>
      <c r="I1974" s="12"/>
      <c r="K1974" s="12"/>
      <c r="M1974" s="12"/>
      <c r="O1974" s="12"/>
      <c r="Q1974" s="12"/>
      <c r="S1974" s="12"/>
      <c r="Y1974" s="11"/>
    </row>
    <row r="1975" spans="1:25">
      <c r="A1975" s="12"/>
      <c r="C1975" s="12"/>
      <c r="E1975" s="12"/>
      <c r="G1975" s="12"/>
      <c r="I1975" s="12"/>
      <c r="K1975" s="12"/>
      <c r="M1975" s="12"/>
      <c r="O1975" s="12"/>
      <c r="Q1975" s="12"/>
      <c r="S1975" s="12"/>
      <c r="Y1975" s="11"/>
    </row>
    <row r="1976" spans="1:25">
      <c r="A1976" s="12"/>
      <c r="C1976" s="12"/>
      <c r="E1976" s="12"/>
      <c r="G1976" s="12"/>
      <c r="I1976" s="12"/>
      <c r="K1976" s="12"/>
      <c r="M1976" s="12"/>
      <c r="O1976" s="12"/>
      <c r="Q1976" s="12"/>
      <c r="S1976" s="12"/>
      <c r="Y1976" s="11"/>
    </row>
    <row r="1977" spans="1:25">
      <c r="A1977" s="12"/>
      <c r="C1977" s="12"/>
      <c r="E1977" s="12"/>
      <c r="G1977" s="12"/>
      <c r="I1977" s="12"/>
      <c r="K1977" s="12"/>
      <c r="M1977" s="12"/>
      <c r="O1977" s="12"/>
      <c r="Q1977" s="12"/>
      <c r="S1977" s="12"/>
      <c r="Y1977" s="11"/>
    </row>
    <row r="1978" spans="1:25">
      <c r="A1978" s="12"/>
      <c r="C1978" s="12"/>
      <c r="E1978" s="12"/>
      <c r="G1978" s="12"/>
      <c r="I1978" s="12"/>
      <c r="K1978" s="12"/>
      <c r="M1978" s="12"/>
      <c r="O1978" s="12"/>
      <c r="Q1978" s="12"/>
      <c r="S1978" s="12"/>
      <c r="Y1978" s="11"/>
    </row>
    <row r="1979" spans="1:25">
      <c r="A1979" s="12"/>
      <c r="C1979" s="12"/>
      <c r="E1979" s="12"/>
      <c r="G1979" s="12"/>
      <c r="I1979" s="12"/>
      <c r="K1979" s="12"/>
      <c r="M1979" s="12"/>
      <c r="O1979" s="12"/>
      <c r="Q1979" s="12"/>
      <c r="S1979" s="12"/>
      <c r="Y1979" s="11"/>
    </row>
    <row r="1980" spans="1:25">
      <c r="A1980" s="12"/>
      <c r="C1980" s="12"/>
      <c r="E1980" s="12"/>
      <c r="G1980" s="12"/>
      <c r="I1980" s="12"/>
      <c r="K1980" s="12"/>
      <c r="M1980" s="12"/>
      <c r="O1980" s="12"/>
      <c r="Q1980" s="12"/>
      <c r="S1980" s="12"/>
      <c r="Y1980" s="11"/>
    </row>
    <row r="1981" spans="1:25">
      <c r="A1981" s="12"/>
      <c r="C1981" s="12"/>
      <c r="E1981" s="12"/>
      <c r="G1981" s="12"/>
      <c r="I1981" s="12"/>
      <c r="K1981" s="12"/>
      <c r="M1981" s="12"/>
      <c r="O1981" s="12"/>
      <c r="Q1981" s="12"/>
      <c r="S1981" s="12"/>
      <c r="Y1981" s="11"/>
    </row>
    <row r="1982" spans="1:25">
      <c r="A1982" s="12"/>
      <c r="C1982" s="12"/>
      <c r="E1982" s="12"/>
      <c r="G1982" s="12"/>
      <c r="I1982" s="12"/>
      <c r="K1982" s="12"/>
      <c r="M1982" s="12"/>
      <c r="O1982" s="12"/>
      <c r="Q1982" s="12"/>
      <c r="S1982" s="12"/>
      <c r="Y1982" s="11"/>
    </row>
    <row r="1983" spans="1:25">
      <c r="A1983" s="12"/>
      <c r="C1983" s="12"/>
      <c r="E1983" s="12"/>
      <c r="G1983" s="12"/>
      <c r="I1983" s="12"/>
      <c r="K1983" s="12"/>
      <c r="M1983" s="12"/>
      <c r="O1983" s="12"/>
      <c r="Q1983" s="12"/>
      <c r="S1983" s="12"/>
      <c r="Y1983" s="11"/>
    </row>
    <row r="1984" spans="1:25">
      <c r="A1984" s="12"/>
      <c r="C1984" s="12"/>
      <c r="E1984" s="12"/>
      <c r="G1984" s="12"/>
      <c r="I1984" s="12"/>
      <c r="K1984" s="12"/>
      <c r="M1984" s="12"/>
      <c r="O1984" s="12"/>
      <c r="Q1984" s="12"/>
      <c r="S1984" s="12"/>
      <c r="Y1984" s="11"/>
    </row>
    <row r="1985" spans="1:25">
      <c r="A1985" s="12"/>
      <c r="C1985" s="12"/>
      <c r="E1985" s="12"/>
      <c r="G1985" s="12"/>
      <c r="I1985" s="12"/>
      <c r="K1985" s="12"/>
      <c r="M1985" s="12"/>
      <c r="O1985" s="12"/>
      <c r="Q1985" s="12"/>
      <c r="S1985" s="12"/>
      <c r="Y1985" s="11"/>
    </row>
    <row r="1986" spans="1:25">
      <c r="A1986" s="12"/>
      <c r="C1986" s="12"/>
      <c r="E1986" s="12"/>
      <c r="G1986" s="12"/>
      <c r="I1986" s="12"/>
      <c r="K1986" s="12"/>
      <c r="M1986" s="12"/>
      <c r="O1986" s="12"/>
      <c r="Q1986" s="12"/>
      <c r="S1986" s="12"/>
      <c r="Y1986" s="11"/>
    </row>
    <row r="1987" spans="1:25">
      <c r="A1987" s="12"/>
      <c r="C1987" s="12"/>
      <c r="E1987" s="12"/>
      <c r="G1987" s="12"/>
      <c r="I1987" s="12"/>
      <c r="K1987" s="12"/>
      <c r="M1987" s="12"/>
      <c r="O1987" s="12"/>
      <c r="Q1987" s="12"/>
      <c r="S1987" s="12"/>
      <c r="Y1987" s="11"/>
    </row>
    <row r="1988" spans="1:25">
      <c r="A1988" s="12"/>
      <c r="C1988" s="12"/>
      <c r="E1988" s="12"/>
      <c r="G1988" s="12"/>
      <c r="I1988" s="12"/>
      <c r="K1988" s="12"/>
      <c r="M1988" s="12"/>
      <c r="O1988" s="12"/>
      <c r="Q1988" s="12"/>
      <c r="S1988" s="12"/>
      <c r="Y1988" s="11"/>
    </row>
    <row r="1989" spans="1:25">
      <c r="A1989" s="12"/>
      <c r="C1989" s="12"/>
      <c r="E1989" s="12"/>
      <c r="G1989" s="12"/>
      <c r="I1989" s="12"/>
      <c r="K1989" s="12"/>
      <c r="M1989" s="12"/>
      <c r="O1989" s="12"/>
      <c r="Q1989" s="12"/>
      <c r="S1989" s="12"/>
      <c r="Y1989" s="11"/>
    </row>
    <row r="1990" spans="1:25">
      <c r="A1990" s="12"/>
      <c r="C1990" s="12"/>
      <c r="E1990" s="12"/>
      <c r="G1990" s="12"/>
      <c r="I1990" s="12"/>
      <c r="K1990" s="12"/>
      <c r="M1990" s="12"/>
      <c r="O1990" s="12"/>
      <c r="Q1990" s="12"/>
      <c r="S1990" s="12"/>
      <c r="Y1990" s="11"/>
    </row>
    <row r="1991" spans="1:25">
      <c r="A1991" s="12"/>
      <c r="C1991" s="12"/>
      <c r="E1991" s="12"/>
      <c r="G1991" s="12"/>
      <c r="I1991" s="12"/>
      <c r="K1991" s="12"/>
      <c r="M1991" s="12"/>
      <c r="O1991" s="12"/>
      <c r="Q1991" s="12"/>
      <c r="S1991" s="12"/>
      <c r="Y1991" s="11"/>
    </row>
    <row r="1992" spans="1:25">
      <c r="A1992" s="12"/>
      <c r="C1992" s="12"/>
      <c r="E1992" s="12"/>
      <c r="G1992" s="12"/>
      <c r="I1992" s="12"/>
      <c r="K1992" s="12"/>
      <c r="M1992" s="12"/>
      <c r="O1992" s="12"/>
      <c r="Q1992" s="12"/>
      <c r="S1992" s="12"/>
      <c r="Y1992" s="11"/>
    </row>
    <row r="1993" spans="1:25">
      <c r="A1993" s="12"/>
      <c r="C1993" s="12"/>
      <c r="E1993" s="12"/>
      <c r="G1993" s="12"/>
      <c r="I1993" s="12"/>
      <c r="K1993" s="12"/>
      <c r="M1993" s="12"/>
      <c r="O1993" s="12"/>
      <c r="Q1993" s="12"/>
      <c r="S1993" s="12"/>
      <c r="Y1993" s="11"/>
    </row>
    <row r="1994" spans="1:25">
      <c r="A1994" s="12"/>
      <c r="C1994" s="12"/>
      <c r="E1994" s="12"/>
      <c r="G1994" s="12"/>
      <c r="I1994" s="12"/>
      <c r="K1994" s="12"/>
      <c r="M1994" s="12"/>
      <c r="O1994" s="12"/>
      <c r="Q1994" s="12"/>
      <c r="S1994" s="12"/>
      <c r="Y1994" s="11"/>
    </row>
    <row r="1995" spans="1:25">
      <c r="A1995" s="12"/>
      <c r="C1995" s="12"/>
      <c r="E1995" s="12"/>
      <c r="G1995" s="12"/>
      <c r="I1995" s="12"/>
      <c r="K1995" s="12"/>
      <c r="M1995" s="12"/>
      <c r="O1995" s="12"/>
      <c r="Q1995" s="12"/>
      <c r="S1995" s="12"/>
      <c r="Y1995" s="11"/>
    </row>
    <row r="1996" spans="1:25">
      <c r="A1996" s="12"/>
      <c r="C1996" s="12"/>
      <c r="E1996" s="12"/>
      <c r="G1996" s="12"/>
      <c r="I1996" s="12"/>
      <c r="K1996" s="12"/>
      <c r="M1996" s="12"/>
      <c r="O1996" s="12"/>
      <c r="Q1996" s="12"/>
      <c r="S1996" s="12"/>
      <c r="Y1996" s="11"/>
    </row>
    <row r="1997" spans="1:25">
      <c r="A1997" s="12"/>
      <c r="C1997" s="12"/>
      <c r="E1997" s="12"/>
      <c r="G1997" s="12"/>
      <c r="I1997" s="12"/>
      <c r="K1997" s="12"/>
      <c r="M1997" s="12"/>
      <c r="O1997" s="12"/>
      <c r="Q1997" s="12"/>
      <c r="S1997" s="12"/>
      <c r="Y1997" s="11"/>
    </row>
    <row r="1998" spans="1:25">
      <c r="A1998" s="12"/>
      <c r="C1998" s="12"/>
      <c r="E1998" s="12"/>
      <c r="G1998" s="12"/>
      <c r="I1998" s="12"/>
      <c r="K1998" s="12"/>
      <c r="M1998" s="12"/>
      <c r="O1998" s="12"/>
      <c r="Q1998" s="12"/>
      <c r="S1998" s="12"/>
      <c r="Y1998" s="11"/>
    </row>
    <row r="1999" spans="1:25">
      <c r="A1999" s="12"/>
      <c r="C1999" s="12"/>
      <c r="E1999" s="12"/>
      <c r="G1999" s="12"/>
      <c r="I1999" s="12"/>
      <c r="K1999" s="12"/>
      <c r="M1999" s="12"/>
      <c r="O1999" s="12"/>
      <c r="Q1999" s="12"/>
      <c r="S1999" s="12"/>
      <c r="Y1999" s="11"/>
    </row>
    <row r="2000" spans="1:25">
      <c r="A2000" s="12"/>
      <c r="C2000" s="12"/>
      <c r="E2000" s="12"/>
      <c r="G2000" s="12"/>
      <c r="I2000" s="12"/>
      <c r="K2000" s="12"/>
      <c r="M2000" s="12"/>
      <c r="O2000" s="12"/>
      <c r="Q2000" s="12"/>
      <c r="S2000" s="12"/>
      <c r="Y2000" s="11"/>
    </row>
    <row r="2001" spans="1:25">
      <c r="A2001" s="12"/>
      <c r="C2001" s="12"/>
      <c r="E2001" s="12"/>
      <c r="G2001" s="12"/>
      <c r="I2001" s="12"/>
      <c r="K2001" s="12"/>
      <c r="M2001" s="12"/>
      <c r="O2001" s="12"/>
      <c r="Q2001" s="12"/>
      <c r="S2001" s="12"/>
      <c r="Y2001" s="11"/>
    </row>
    <row r="2002" spans="1:25">
      <c r="A2002" s="12"/>
      <c r="C2002" s="12"/>
      <c r="E2002" s="12"/>
      <c r="G2002" s="12"/>
      <c r="I2002" s="12"/>
      <c r="K2002" s="12"/>
      <c r="M2002" s="12"/>
      <c r="O2002" s="12"/>
      <c r="Q2002" s="12"/>
      <c r="S2002" s="12"/>
      <c r="Y2002" s="11"/>
    </row>
    <row r="2003" spans="1:25">
      <c r="A2003" s="12"/>
      <c r="C2003" s="12"/>
      <c r="E2003" s="12"/>
      <c r="G2003" s="12"/>
      <c r="I2003" s="12"/>
      <c r="K2003" s="12"/>
      <c r="M2003" s="12"/>
      <c r="O2003" s="12"/>
      <c r="Q2003" s="12"/>
      <c r="S2003" s="12"/>
      <c r="Y2003" s="11"/>
    </row>
    <row r="2004" spans="1:25">
      <c r="A2004" s="12"/>
      <c r="C2004" s="12"/>
      <c r="E2004" s="12"/>
      <c r="G2004" s="12"/>
      <c r="I2004" s="12"/>
      <c r="K2004" s="12"/>
      <c r="M2004" s="12"/>
      <c r="O2004" s="12"/>
      <c r="Q2004" s="12"/>
      <c r="S2004" s="12"/>
      <c r="Y2004" s="11"/>
    </row>
    <row r="2005" spans="1:25">
      <c r="A2005" s="12"/>
      <c r="C2005" s="12"/>
      <c r="E2005" s="12"/>
      <c r="G2005" s="12"/>
      <c r="I2005" s="12"/>
      <c r="K2005" s="12"/>
      <c r="M2005" s="12"/>
      <c r="O2005" s="12"/>
      <c r="Q2005" s="12"/>
      <c r="S2005" s="12"/>
      <c r="Y2005" s="11"/>
    </row>
    <row r="2006" spans="1:25">
      <c r="A2006" s="12"/>
      <c r="C2006" s="12"/>
      <c r="E2006" s="12"/>
      <c r="G2006" s="12"/>
      <c r="I2006" s="12"/>
      <c r="K2006" s="12"/>
      <c r="M2006" s="12"/>
      <c r="O2006" s="12"/>
      <c r="Q2006" s="12"/>
      <c r="S2006" s="12"/>
      <c r="Y2006" s="11"/>
    </row>
    <row r="2007" spans="1:25">
      <c r="A2007" s="12"/>
      <c r="C2007" s="12"/>
      <c r="E2007" s="12"/>
      <c r="G2007" s="12"/>
      <c r="I2007" s="12"/>
      <c r="K2007" s="12"/>
      <c r="M2007" s="12"/>
      <c r="O2007" s="12"/>
      <c r="Q2007" s="12"/>
      <c r="S2007" s="12"/>
      <c r="Y2007" s="11"/>
    </row>
    <row r="2008" spans="1:25">
      <c r="A2008" s="12"/>
      <c r="C2008" s="12"/>
      <c r="E2008" s="12"/>
      <c r="G2008" s="12"/>
      <c r="I2008" s="12"/>
      <c r="K2008" s="12"/>
      <c r="M2008" s="12"/>
      <c r="O2008" s="12"/>
      <c r="Q2008" s="12"/>
      <c r="S2008" s="12"/>
      <c r="Y2008" s="11"/>
    </row>
    <row r="2009" spans="1:25">
      <c r="A2009" s="12"/>
      <c r="C2009" s="12"/>
      <c r="E2009" s="12"/>
      <c r="G2009" s="12"/>
      <c r="I2009" s="12"/>
      <c r="K2009" s="12"/>
      <c r="M2009" s="12"/>
      <c r="O2009" s="12"/>
      <c r="Q2009" s="12"/>
      <c r="S2009" s="12"/>
      <c r="Y2009" s="11"/>
    </row>
    <row r="2010" spans="1:25">
      <c r="A2010" s="12"/>
      <c r="C2010" s="12"/>
      <c r="E2010" s="12"/>
      <c r="G2010" s="12"/>
      <c r="I2010" s="12"/>
      <c r="K2010" s="12"/>
      <c r="M2010" s="12"/>
      <c r="O2010" s="12"/>
      <c r="Q2010" s="12"/>
      <c r="S2010" s="12"/>
      <c r="Y2010" s="11"/>
    </row>
    <row r="2011" spans="1:25">
      <c r="A2011" s="12"/>
      <c r="C2011" s="12"/>
      <c r="E2011" s="12"/>
      <c r="G2011" s="12"/>
      <c r="I2011" s="12"/>
      <c r="K2011" s="12"/>
      <c r="M2011" s="12"/>
      <c r="O2011" s="12"/>
      <c r="Q2011" s="12"/>
      <c r="S2011" s="12"/>
      <c r="Y2011" s="11"/>
    </row>
    <row r="2012" spans="1:25">
      <c r="A2012" s="12"/>
      <c r="C2012" s="12"/>
      <c r="E2012" s="12"/>
      <c r="G2012" s="12"/>
      <c r="I2012" s="12"/>
      <c r="K2012" s="12"/>
      <c r="M2012" s="12"/>
      <c r="O2012" s="12"/>
      <c r="Q2012" s="12"/>
      <c r="S2012" s="12"/>
      <c r="Y2012" s="11"/>
    </row>
    <row r="2013" spans="1:25">
      <c r="A2013" s="12"/>
      <c r="C2013" s="12"/>
      <c r="E2013" s="12"/>
      <c r="G2013" s="12"/>
      <c r="I2013" s="12"/>
      <c r="K2013" s="12"/>
      <c r="M2013" s="12"/>
      <c r="O2013" s="12"/>
      <c r="Q2013" s="12"/>
      <c r="S2013" s="12"/>
      <c r="Y2013" s="11"/>
    </row>
    <row r="2014" spans="1:25">
      <c r="A2014" s="12"/>
      <c r="C2014" s="12"/>
      <c r="E2014" s="12"/>
      <c r="G2014" s="12"/>
      <c r="I2014" s="12"/>
      <c r="K2014" s="12"/>
      <c r="M2014" s="12"/>
      <c r="O2014" s="12"/>
      <c r="Q2014" s="12"/>
      <c r="S2014" s="12"/>
      <c r="Y2014" s="11"/>
    </row>
    <row r="2015" spans="1:25">
      <c r="A2015" s="12"/>
      <c r="C2015" s="12"/>
      <c r="E2015" s="12"/>
      <c r="G2015" s="12"/>
      <c r="I2015" s="12"/>
      <c r="K2015" s="12"/>
      <c r="M2015" s="12"/>
      <c r="O2015" s="12"/>
      <c r="Q2015" s="12"/>
      <c r="S2015" s="12"/>
      <c r="Y2015" s="11"/>
    </row>
    <row r="2016" spans="1:25">
      <c r="A2016" s="12"/>
      <c r="C2016" s="12"/>
      <c r="E2016" s="12"/>
      <c r="G2016" s="12"/>
      <c r="I2016" s="12"/>
      <c r="K2016" s="12"/>
      <c r="M2016" s="12"/>
      <c r="O2016" s="12"/>
      <c r="Q2016" s="12"/>
      <c r="S2016" s="12"/>
      <c r="Y2016" s="11"/>
    </row>
    <row r="2017" spans="1:25">
      <c r="A2017" s="12"/>
      <c r="C2017" s="12"/>
      <c r="E2017" s="12"/>
      <c r="G2017" s="12"/>
      <c r="I2017" s="12"/>
      <c r="K2017" s="12"/>
      <c r="M2017" s="12"/>
      <c r="O2017" s="12"/>
      <c r="Q2017" s="12"/>
      <c r="S2017" s="12"/>
      <c r="Y2017" s="11"/>
    </row>
    <row r="2018" spans="1:25">
      <c r="A2018" s="12"/>
      <c r="C2018" s="12"/>
      <c r="E2018" s="12"/>
      <c r="G2018" s="12"/>
      <c r="I2018" s="12"/>
      <c r="K2018" s="12"/>
      <c r="M2018" s="12"/>
      <c r="O2018" s="12"/>
      <c r="Q2018" s="12"/>
      <c r="S2018" s="12"/>
      <c r="Y2018" s="11"/>
    </row>
    <row r="2019" spans="1:25">
      <c r="A2019" s="12"/>
      <c r="C2019" s="12"/>
      <c r="E2019" s="12"/>
      <c r="G2019" s="12"/>
      <c r="I2019" s="12"/>
      <c r="K2019" s="12"/>
      <c r="M2019" s="12"/>
      <c r="O2019" s="12"/>
      <c r="Q2019" s="12"/>
      <c r="S2019" s="12"/>
      <c r="Y2019" s="11"/>
    </row>
    <row r="2020" spans="1:25">
      <c r="A2020" s="12"/>
      <c r="C2020" s="12"/>
      <c r="E2020" s="12"/>
      <c r="G2020" s="12"/>
      <c r="I2020" s="12"/>
      <c r="K2020" s="12"/>
      <c r="M2020" s="12"/>
      <c r="O2020" s="12"/>
      <c r="Q2020" s="12"/>
      <c r="S2020" s="12"/>
      <c r="Y2020" s="11"/>
    </row>
    <row r="2021" spans="1:25">
      <c r="A2021" s="12"/>
      <c r="C2021" s="12"/>
      <c r="E2021" s="12"/>
      <c r="G2021" s="12"/>
      <c r="I2021" s="12"/>
      <c r="K2021" s="12"/>
      <c r="M2021" s="12"/>
      <c r="O2021" s="12"/>
      <c r="Q2021" s="12"/>
      <c r="S2021" s="12"/>
      <c r="Y2021" s="11"/>
    </row>
    <row r="2022" spans="1:25">
      <c r="A2022" s="12"/>
      <c r="C2022" s="12"/>
      <c r="E2022" s="12"/>
      <c r="G2022" s="12"/>
      <c r="I2022" s="12"/>
      <c r="K2022" s="12"/>
      <c r="M2022" s="12"/>
      <c r="O2022" s="12"/>
      <c r="Q2022" s="12"/>
      <c r="S2022" s="12"/>
      <c r="Y2022" s="11"/>
    </row>
    <row r="2023" spans="1:25">
      <c r="A2023" s="12"/>
      <c r="C2023" s="12"/>
      <c r="E2023" s="12"/>
      <c r="G2023" s="12"/>
      <c r="I2023" s="12"/>
      <c r="K2023" s="12"/>
      <c r="M2023" s="12"/>
      <c r="O2023" s="12"/>
      <c r="Q2023" s="12"/>
      <c r="S2023" s="12"/>
      <c r="Y2023" s="11"/>
    </row>
    <row r="2024" spans="1:25">
      <c r="A2024" s="12"/>
      <c r="C2024" s="12"/>
      <c r="E2024" s="12"/>
      <c r="G2024" s="12"/>
      <c r="I2024" s="12"/>
      <c r="K2024" s="12"/>
      <c r="M2024" s="12"/>
      <c r="O2024" s="12"/>
      <c r="Q2024" s="12"/>
      <c r="S2024" s="12"/>
      <c r="Y2024" s="11"/>
    </row>
    <row r="2025" spans="1:25">
      <c r="A2025" s="12"/>
      <c r="C2025" s="12"/>
      <c r="E2025" s="12"/>
      <c r="G2025" s="12"/>
      <c r="I2025" s="12"/>
      <c r="K2025" s="12"/>
      <c r="M2025" s="12"/>
      <c r="O2025" s="12"/>
      <c r="Q2025" s="12"/>
      <c r="S2025" s="12"/>
      <c r="Y2025" s="11"/>
    </row>
    <row r="2026" spans="1:25">
      <c r="A2026" s="12"/>
      <c r="C2026" s="12"/>
      <c r="E2026" s="12"/>
      <c r="G2026" s="12"/>
      <c r="I2026" s="12"/>
      <c r="K2026" s="12"/>
      <c r="M2026" s="12"/>
      <c r="O2026" s="12"/>
      <c r="Q2026" s="12"/>
      <c r="S2026" s="12"/>
      <c r="Y2026" s="11"/>
    </row>
    <row r="2027" spans="1:25">
      <c r="A2027" s="12"/>
      <c r="C2027" s="12"/>
      <c r="E2027" s="12"/>
      <c r="G2027" s="12"/>
      <c r="I2027" s="12"/>
      <c r="K2027" s="12"/>
      <c r="M2027" s="12"/>
      <c r="O2027" s="12"/>
      <c r="Q2027" s="12"/>
      <c r="S2027" s="12"/>
      <c r="Y2027" s="11"/>
    </row>
    <row r="2028" spans="1:25">
      <c r="A2028" s="12"/>
      <c r="C2028" s="12"/>
      <c r="E2028" s="12"/>
      <c r="G2028" s="12"/>
      <c r="I2028" s="12"/>
      <c r="K2028" s="12"/>
      <c r="M2028" s="12"/>
      <c r="O2028" s="12"/>
      <c r="Q2028" s="12"/>
      <c r="S2028" s="12"/>
      <c r="Y2028" s="11"/>
    </row>
    <row r="2029" spans="1:25">
      <c r="A2029" s="12"/>
      <c r="C2029" s="12"/>
      <c r="E2029" s="12"/>
      <c r="G2029" s="12"/>
      <c r="I2029" s="12"/>
      <c r="K2029" s="12"/>
      <c r="M2029" s="12"/>
      <c r="O2029" s="12"/>
      <c r="Q2029" s="12"/>
      <c r="S2029" s="12"/>
      <c r="Y2029" s="11"/>
    </row>
    <row r="2030" spans="1:25">
      <c r="A2030" s="12"/>
      <c r="C2030" s="12"/>
      <c r="E2030" s="12"/>
      <c r="G2030" s="12"/>
      <c r="I2030" s="12"/>
      <c r="K2030" s="12"/>
      <c r="M2030" s="12"/>
      <c r="O2030" s="12"/>
      <c r="Q2030" s="12"/>
      <c r="S2030" s="12"/>
      <c r="Y2030" s="11"/>
    </row>
    <row r="2031" spans="1:25">
      <c r="A2031" s="12"/>
      <c r="C2031" s="12"/>
      <c r="E2031" s="12"/>
      <c r="G2031" s="12"/>
      <c r="I2031" s="12"/>
      <c r="K2031" s="12"/>
      <c r="M2031" s="12"/>
      <c r="O2031" s="12"/>
      <c r="Q2031" s="12"/>
      <c r="S2031" s="12"/>
      <c r="Y2031" s="11"/>
    </row>
    <row r="2032" spans="1:25">
      <c r="A2032" s="12"/>
      <c r="C2032" s="12"/>
      <c r="E2032" s="12"/>
      <c r="G2032" s="12"/>
      <c r="I2032" s="12"/>
      <c r="K2032" s="12"/>
      <c r="M2032" s="12"/>
      <c r="O2032" s="12"/>
      <c r="Q2032" s="12"/>
      <c r="S2032" s="12"/>
      <c r="Y2032" s="11"/>
    </row>
    <row r="2033" spans="1:25">
      <c r="A2033" s="12"/>
      <c r="C2033" s="12"/>
      <c r="E2033" s="12"/>
      <c r="G2033" s="12"/>
      <c r="I2033" s="12"/>
      <c r="K2033" s="12"/>
      <c r="M2033" s="12"/>
      <c r="O2033" s="12"/>
      <c r="Q2033" s="12"/>
      <c r="S2033" s="12"/>
      <c r="Y2033" s="11"/>
    </row>
    <row r="2034" spans="1:25">
      <c r="A2034" s="12"/>
      <c r="C2034" s="12"/>
      <c r="E2034" s="12"/>
      <c r="G2034" s="12"/>
      <c r="I2034" s="12"/>
      <c r="K2034" s="12"/>
      <c r="M2034" s="12"/>
      <c r="O2034" s="12"/>
      <c r="Q2034" s="12"/>
      <c r="S2034" s="12"/>
      <c r="Y2034" s="11"/>
    </row>
    <row r="2035" spans="1:25">
      <c r="A2035" s="12"/>
      <c r="C2035" s="12"/>
      <c r="E2035" s="12"/>
      <c r="G2035" s="12"/>
      <c r="I2035" s="12"/>
      <c r="K2035" s="12"/>
      <c r="M2035" s="12"/>
      <c r="O2035" s="12"/>
      <c r="Q2035" s="12"/>
      <c r="S2035" s="12"/>
      <c r="Y2035" s="11"/>
    </row>
    <row r="2036" spans="1:25">
      <c r="A2036" s="12"/>
      <c r="C2036" s="12"/>
      <c r="E2036" s="12"/>
      <c r="G2036" s="12"/>
      <c r="I2036" s="12"/>
      <c r="K2036" s="12"/>
      <c r="M2036" s="12"/>
      <c r="O2036" s="12"/>
      <c r="Q2036" s="12"/>
      <c r="S2036" s="12"/>
      <c r="Y2036" s="11"/>
    </row>
    <row r="2037" spans="1:25">
      <c r="A2037" s="12"/>
      <c r="C2037" s="12"/>
      <c r="E2037" s="12"/>
      <c r="G2037" s="12"/>
      <c r="I2037" s="12"/>
      <c r="K2037" s="12"/>
      <c r="M2037" s="12"/>
      <c r="O2037" s="12"/>
      <c r="Q2037" s="12"/>
      <c r="S2037" s="12"/>
      <c r="Y2037" s="11"/>
    </row>
    <row r="2038" spans="1:25">
      <c r="A2038" s="12"/>
      <c r="C2038" s="12"/>
      <c r="E2038" s="12"/>
      <c r="G2038" s="12"/>
      <c r="I2038" s="12"/>
      <c r="K2038" s="12"/>
      <c r="M2038" s="12"/>
      <c r="O2038" s="12"/>
      <c r="Q2038" s="12"/>
      <c r="S2038" s="12"/>
      <c r="Y2038" s="11"/>
    </row>
    <row r="2039" spans="1:25">
      <c r="A2039" s="12"/>
      <c r="C2039" s="12"/>
      <c r="E2039" s="12"/>
      <c r="G2039" s="12"/>
      <c r="I2039" s="12"/>
      <c r="K2039" s="12"/>
      <c r="M2039" s="12"/>
      <c r="O2039" s="12"/>
      <c r="Q2039" s="12"/>
      <c r="S2039" s="12"/>
      <c r="Y2039" s="11"/>
    </row>
    <row r="2040" spans="1:25">
      <c r="A2040" s="12"/>
      <c r="C2040" s="12"/>
      <c r="E2040" s="12"/>
      <c r="G2040" s="12"/>
      <c r="I2040" s="12"/>
      <c r="K2040" s="12"/>
      <c r="M2040" s="12"/>
      <c r="O2040" s="12"/>
      <c r="Q2040" s="12"/>
      <c r="S2040" s="12"/>
      <c r="Y2040" s="11"/>
    </row>
    <row r="2041" spans="1:25">
      <c r="A2041" s="12"/>
      <c r="C2041" s="12"/>
      <c r="E2041" s="12"/>
      <c r="G2041" s="12"/>
      <c r="I2041" s="12"/>
      <c r="K2041" s="12"/>
      <c r="M2041" s="12"/>
      <c r="O2041" s="12"/>
      <c r="Q2041" s="12"/>
      <c r="S2041" s="12"/>
      <c r="Y2041" s="11"/>
    </row>
    <row r="2042" spans="1:25">
      <c r="A2042" s="12"/>
      <c r="C2042" s="12"/>
      <c r="E2042" s="12"/>
      <c r="G2042" s="12"/>
      <c r="I2042" s="12"/>
      <c r="K2042" s="12"/>
      <c r="M2042" s="12"/>
      <c r="O2042" s="12"/>
      <c r="Q2042" s="12"/>
      <c r="S2042" s="12"/>
      <c r="Y2042" s="11"/>
    </row>
    <row r="2043" spans="1:25">
      <c r="A2043" s="12"/>
      <c r="C2043" s="12"/>
      <c r="E2043" s="12"/>
      <c r="G2043" s="12"/>
      <c r="I2043" s="12"/>
      <c r="K2043" s="12"/>
      <c r="M2043" s="12"/>
      <c r="O2043" s="12"/>
      <c r="Q2043" s="12"/>
      <c r="S2043" s="12"/>
      <c r="Y2043" s="11"/>
    </row>
    <row r="2044" spans="1:25">
      <c r="A2044" s="12"/>
      <c r="C2044" s="12"/>
      <c r="E2044" s="12"/>
      <c r="G2044" s="12"/>
      <c r="I2044" s="12"/>
      <c r="K2044" s="12"/>
      <c r="M2044" s="12"/>
      <c r="O2044" s="12"/>
      <c r="Q2044" s="12"/>
      <c r="S2044" s="12"/>
      <c r="Y2044" s="11"/>
    </row>
    <row r="2045" spans="1:25">
      <c r="A2045" s="12"/>
      <c r="C2045" s="12"/>
      <c r="E2045" s="12"/>
      <c r="G2045" s="12"/>
      <c r="I2045" s="12"/>
      <c r="K2045" s="12"/>
      <c r="M2045" s="12"/>
      <c r="O2045" s="12"/>
      <c r="Q2045" s="12"/>
      <c r="S2045" s="12"/>
      <c r="Y2045" s="11"/>
    </row>
    <row r="2046" spans="1:25">
      <c r="A2046" s="12"/>
      <c r="C2046" s="12"/>
      <c r="E2046" s="12"/>
      <c r="G2046" s="12"/>
      <c r="I2046" s="12"/>
      <c r="K2046" s="12"/>
      <c r="M2046" s="12"/>
      <c r="O2046" s="12"/>
      <c r="Q2046" s="12"/>
      <c r="S2046" s="12"/>
      <c r="Y2046" s="11"/>
    </row>
    <row r="2047" spans="1:25">
      <c r="A2047" s="12"/>
      <c r="C2047" s="12"/>
      <c r="E2047" s="12"/>
      <c r="G2047" s="12"/>
      <c r="I2047" s="12"/>
      <c r="K2047" s="12"/>
      <c r="M2047" s="12"/>
      <c r="O2047" s="12"/>
      <c r="Q2047" s="12"/>
      <c r="S2047" s="12"/>
      <c r="Y2047" s="11"/>
    </row>
    <row r="2048" spans="1:25">
      <c r="A2048" s="12"/>
      <c r="C2048" s="12"/>
      <c r="E2048" s="12"/>
      <c r="G2048" s="12"/>
      <c r="I2048" s="12"/>
      <c r="K2048" s="12"/>
      <c r="M2048" s="12"/>
      <c r="O2048" s="12"/>
      <c r="Q2048" s="12"/>
      <c r="S2048" s="12"/>
      <c r="Y2048" s="11"/>
    </row>
    <row r="2049" spans="1:25">
      <c r="A2049" s="12"/>
      <c r="C2049" s="12"/>
      <c r="E2049" s="12"/>
      <c r="G2049" s="12"/>
      <c r="I2049" s="12"/>
      <c r="K2049" s="12"/>
      <c r="M2049" s="12"/>
      <c r="O2049" s="12"/>
      <c r="Q2049" s="12"/>
      <c r="S2049" s="12"/>
      <c r="Y2049" s="11"/>
    </row>
    <row r="2050" spans="1:25">
      <c r="A2050" s="12"/>
      <c r="C2050" s="12"/>
      <c r="E2050" s="12"/>
      <c r="G2050" s="12"/>
      <c r="I2050" s="12"/>
      <c r="K2050" s="12"/>
      <c r="M2050" s="12"/>
      <c r="O2050" s="12"/>
      <c r="Q2050" s="12"/>
      <c r="S2050" s="12"/>
      <c r="Y2050" s="11"/>
    </row>
    <row r="2051" spans="1:25">
      <c r="A2051" s="12"/>
      <c r="C2051" s="12"/>
      <c r="E2051" s="12"/>
      <c r="G2051" s="12"/>
      <c r="I2051" s="12"/>
      <c r="K2051" s="12"/>
      <c r="M2051" s="12"/>
      <c r="O2051" s="12"/>
      <c r="Q2051" s="12"/>
      <c r="S2051" s="12"/>
      <c r="Y2051" s="11"/>
    </row>
    <row r="2052" spans="1:25">
      <c r="A2052" s="12"/>
      <c r="C2052" s="12"/>
      <c r="E2052" s="12"/>
      <c r="G2052" s="12"/>
      <c r="I2052" s="12"/>
      <c r="K2052" s="12"/>
      <c r="M2052" s="12"/>
      <c r="O2052" s="12"/>
      <c r="Q2052" s="12"/>
      <c r="S2052" s="12"/>
      <c r="Y2052" s="11"/>
    </row>
    <row r="2053" spans="1:25">
      <c r="A2053" s="12"/>
      <c r="C2053" s="12"/>
      <c r="E2053" s="12"/>
      <c r="G2053" s="12"/>
      <c r="I2053" s="12"/>
      <c r="K2053" s="12"/>
      <c r="M2053" s="12"/>
      <c r="O2053" s="12"/>
      <c r="Q2053" s="12"/>
      <c r="S2053" s="12"/>
      <c r="Y2053" s="11"/>
    </row>
    <row r="2054" spans="1:25">
      <c r="A2054" s="12"/>
      <c r="C2054" s="12"/>
      <c r="E2054" s="12"/>
      <c r="G2054" s="12"/>
      <c r="I2054" s="12"/>
      <c r="K2054" s="12"/>
      <c r="M2054" s="12"/>
      <c r="O2054" s="12"/>
      <c r="Q2054" s="12"/>
      <c r="S2054" s="12"/>
      <c r="Y2054" s="11"/>
    </row>
    <row r="2055" spans="1:25">
      <c r="A2055" s="12"/>
      <c r="C2055" s="12"/>
      <c r="E2055" s="12"/>
      <c r="G2055" s="12"/>
      <c r="I2055" s="12"/>
      <c r="K2055" s="12"/>
      <c r="M2055" s="12"/>
      <c r="O2055" s="12"/>
      <c r="Q2055" s="12"/>
      <c r="S2055" s="12"/>
      <c r="Y2055" s="11"/>
    </row>
    <row r="2056" spans="1:25">
      <c r="A2056" s="12"/>
      <c r="C2056" s="12"/>
      <c r="E2056" s="12"/>
      <c r="G2056" s="12"/>
      <c r="I2056" s="12"/>
      <c r="K2056" s="12"/>
      <c r="M2056" s="12"/>
      <c r="O2056" s="12"/>
      <c r="Q2056" s="12"/>
      <c r="S2056" s="12"/>
      <c r="Y2056" s="11"/>
    </row>
    <row r="2057" spans="1:25">
      <c r="A2057" s="12"/>
      <c r="C2057" s="12"/>
      <c r="E2057" s="12"/>
      <c r="G2057" s="12"/>
      <c r="I2057" s="12"/>
      <c r="K2057" s="12"/>
      <c r="M2057" s="12"/>
      <c r="O2057" s="12"/>
      <c r="Q2057" s="12"/>
      <c r="S2057" s="12"/>
      <c r="Y2057" s="11"/>
    </row>
    <row r="2058" spans="1:25">
      <c r="A2058" s="12"/>
      <c r="C2058" s="12"/>
      <c r="E2058" s="12"/>
      <c r="G2058" s="12"/>
      <c r="I2058" s="12"/>
      <c r="K2058" s="12"/>
      <c r="M2058" s="12"/>
      <c r="O2058" s="12"/>
      <c r="Q2058" s="12"/>
      <c r="S2058" s="12"/>
      <c r="Y2058" s="11"/>
    </row>
    <row r="2059" spans="1:25">
      <c r="A2059" s="12"/>
      <c r="C2059" s="12"/>
      <c r="E2059" s="12"/>
      <c r="G2059" s="12"/>
      <c r="I2059" s="12"/>
      <c r="K2059" s="12"/>
      <c r="M2059" s="12"/>
      <c r="O2059" s="12"/>
      <c r="Q2059" s="12"/>
      <c r="S2059" s="12"/>
      <c r="Y2059" s="11"/>
    </row>
    <row r="2060" spans="1:25">
      <c r="A2060" s="12"/>
      <c r="C2060" s="12"/>
      <c r="E2060" s="12"/>
      <c r="G2060" s="12"/>
      <c r="I2060" s="12"/>
      <c r="K2060" s="12"/>
      <c r="M2060" s="12"/>
      <c r="O2060" s="12"/>
      <c r="Q2060" s="12"/>
      <c r="S2060" s="12"/>
      <c r="Y2060" s="11"/>
    </row>
    <row r="2061" spans="1:25">
      <c r="A2061" s="12"/>
      <c r="C2061" s="12"/>
      <c r="E2061" s="12"/>
      <c r="G2061" s="12"/>
      <c r="I2061" s="12"/>
      <c r="K2061" s="12"/>
      <c r="M2061" s="12"/>
      <c r="O2061" s="12"/>
      <c r="Q2061" s="12"/>
      <c r="S2061" s="12"/>
      <c r="Y2061" s="11"/>
    </row>
    <row r="2062" spans="1:25">
      <c r="A2062" s="12"/>
      <c r="C2062" s="12"/>
      <c r="E2062" s="12"/>
      <c r="G2062" s="12"/>
      <c r="I2062" s="12"/>
      <c r="K2062" s="12"/>
      <c r="M2062" s="12"/>
      <c r="O2062" s="12"/>
      <c r="Q2062" s="12"/>
      <c r="S2062" s="12"/>
      <c r="Y2062" s="11"/>
    </row>
    <row r="2063" spans="1:25">
      <c r="A2063" s="12"/>
      <c r="C2063" s="12"/>
      <c r="E2063" s="12"/>
      <c r="G2063" s="12"/>
      <c r="I2063" s="12"/>
      <c r="K2063" s="12"/>
      <c r="M2063" s="12"/>
      <c r="O2063" s="12"/>
      <c r="Q2063" s="12"/>
      <c r="S2063" s="12"/>
      <c r="Y2063" s="11"/>
    </row>
    <row r="2064" spans="1:25">
      <c r="A2064" s="12"/>
      <c r="C2064" s="12"/>
      <c r="E2064" s="12"/>
      <c r="G2064" s="12"/>
      <c r="I2064" s="12"/>
      <c r="K2064" s="12"/>
      <c r="M2064" s="12"/>
      <c r="O2064" s="12"/>
      <c r="Q2064" s="12"/>
      <c r="S2064" s="12"/>
      <c r="Y2064" s="11"/>
    </row>
    <row r="2065" spans="1:25">
      <c r="A2065" s="12"/>
      <c r="C2065" s="12"/>
      <c r="E2065" s="12"/>
      <c r="G2065" s="12"/>
      <c r="I2065" s="12"/>
      <c r="K2065" s="12"/>
      <c r="M2065" s="12"/>
      <c r="O2065" s="12"/>
      <c r="Q2065" s="12"/>
      <c r="S2065" s="12"/>
      <c r="Y2065" s="11"/>
    </row>
    <row r="2066" spans="1:25">
      <c r="A2066" s="12"/>
      <c r="C2066" s="12"/>
      <c r="E2066" s="12"/>
      <c r="G2066" s="12"/>
      <c r="I2066" s="12"/>
      <c r="K2066" s="12"/>
      <c r="M2066" s="12"/>
      <c r="O2066" s="12"/>
      <c r="Q2066" s="12"/>
      <c r="S2066" s="12"/>
      <c r="Y2066" s="11"/>
    </row>
    <row r="2067" spans="1:25">
      <c r="A2067" s="12"/>
      <c r="C2067" s="12"/>
      <c r="E2067" s="12"/>
      <c r="G2067" s="12"/>
      <c r="I2067" s="12"/>
      <c r="K2067" s="12"/>
      <c r="M2067" s="12"/>
      <c r="O2067" s="12"/>
      <c r="Q2067" s="12"/>
      <c r="S2067" s="12"/>
      <c r="Y2067" s="11"/>
    </row>
    <row r="2068" spans="1:25">
      <c r="A2068" s="12"/>
      <c r="C2068" s="12"/>
      <c r="E2068" s="12"/>
      <c r="G2068" s="12"/>
      <c r="I2068" s="12"/>
      <c r="K2068" s="12"/>
      <c r="M2068" s="12"/>
      <c r="O2068" s="12"/>
      <c r="Q2068" s="12"/>
      <c r="S2068" s="12"/>
      <c r="Y2068" s="11"/>
    </row>
    <row r="2069" spans="1:25">
      <c r="A2069" s="12"/>
      <c r="C2069" s="12"/>
      <c r="E2069" s="12"/>
      <c r="G2069" s="12"/>
      <c r="I2069" s="12"/>
      <c r="K2069" s="12"/>
      <c r="M2069" s="12"/>
      <c r="O2069" s="12"/>
      <c r="Q2069" s="12"/>
      <c r="S2069" s="12"/>
      <c r="Y2069" s="11"/>
    </row>
    <row r="2070" spans="1:25">
      <c r="A2070" s="12"/>
      <c r="C2070" s="12"/>
      <c r="E2070" s="12"/>
      <c r="G2070" s="12"/>
      <c r="I2070" s="12"/>
      <c r="K2070" s="12"/>
      <c r="M2070" s="12"/>
      <c r="O2070" s="12"/>
      <c r="Q2070" s="12"/>
      <c r="S2070" s="12"/>
      <c r="Y2070" s="11"/>
    </row>
    <row r="2071" spans="1:25">
      <c r="A2071" s="12"/>
      <c r="C2071" s="12"/>
      <c r="E2071" s="12"/>
      <c r="G2071" s="12"/>
      <c r="I2071" s="12"/>
      <c r="K2071" s="12"/>
      <c r="M2071" s="12"/>
      <c r="O2071" s="12"/>
      <c r="Q2071" s="12"/>
      <c r="S2071" s="12"/>
      <c r="Y2071" s="11"/>
    </row>
    <row r="2072" spans="1:25">
      <c r="A2072" s="12"/>
      <c r="C2072" s="12"/>
      <c r="E2072" s="12"/>
      <c r="G2072" s="12"/>
      <c r="I2072" s="12"/>
      <c r="K2072" s="12"/>
      <c r="M2072" s="12"/>
      <c r="O2072" s="12"/>
      <c r="Q2072" s="12"/>
      <c r="S2072" s="12"/>
      <c r="Y2072" s="11"/>
    </row>
    <row r="2073" spans="1:25">
      <c r="A2073" s="12"/>
      <c r="C2073" s="12"/>
      <c r="E2073" s="12"/>
      <c r="G2073" s="12"/>
      <c r="I2073" s="12"/>
      <c r="K2073" s="12"/>
      <c r="M2073" s="12"/>
      <c r="O2073" s="12"/>
      <c r="Q2073" s="12"/>
      <c r="S2073" s="12"/>
      <c r="Y2073" s="11"/>
    </row>
    <row r="2074" spans="1:25">
      <c r="A2074" s="12"/>
      <c r="C2074" s="12"/>
      <c r="E2074" s="12"/>
      <c r="G2074" s="12"/>
      <c r="I2074" s="12"/>
      <c r="K2074" s="12"/>
      <c r="M2074" s="12"/>
      <c r="O2074" s="12"/>
      <c r="Q2074" s="12"/>
      <c r="S2074" s="12"/>
      <c r="Y2074" s="11"/>
    </row>
    <row r="2075" spans="1:25">
      <c r="A2075" s="12"/>
      <c r="C2075" s="12"/>
      <c r="E2075" s="12"/>
      <c r="G2075" s="12"/>
      <c r="I2075" s="12"/>
      <c r="K2075" s="12"/>
      <c r="M2075" s="12"/>
      <c r="O2075" s="12"/>
      <c r="Q2075" s="12"/>
      <c r="S2075" s="12"/>
      <c r="Y2075" s="11"/>
    </row>
    <row r="2076" spans="1:25">
      <c r="A2076" s="12"/>
      <c r="C2076" s="12"/>
      <c r="E2076" s="12"/>
      <c r="G2076" s="12"/>
      <c r="I2076" s="12"/>
      <c r="K2076" s="12"/>
      <c r="M2076" s="12"/>
      <c r="O2076" s="12"/>
      <c r="Q2076" s="12"/>
      <c r="S2076" s="12"/>
      <c r="Y2076" s="11"/>
    </row>
    <row r="2077" spans="1:25">
      <c r="A2077" s="12"/>
      <c r="C2077" s="12"/>
      <c r="E2077" s="12"/>
      <c r="G2077" s="12"/>
      <c r="I2077" s="12"/>
      <c r="K2077" s="12"/>
      <c r="M2077" s="12"/>
      <c r="O2077" s="12"/>
      <c r="Q2077" s="12"/>
      <c r="S2077" s="12"/>
      <c r="Y2077" s="11"/>
    </row>
    <row r="2078" spans="1:25">
      <c r="A2078" s="12"/>
      <c r="C2078" s="12"/>
      <c r="E2078" s="12"/>
      <c r="G2078" s="12"/>
      <c r="I2078" s="12"/>
      <c r="K2078" s="12"/>
      <c r="M2078" s="12"/>
      <c r="O2078" s="12"/>
      <c r="Q2078" s="12"/>
      <c r="S2078" s="12"/>
      <c r="Y2078" s="11"/>
    </row>
    <row r="2079" spans="1:25">
      <c r="A2079" s="12"/>
      <c r="C2079" s="12"/>
      <c r="E2079" s="12"/>
      <c r="G2079" s="12"/>
      <c r="I2079" s="12"/>
      <c r="K2079" s="12"/>
      <c r="M2079" s="12"/>
      <c r="O2079" s="12"/>
      <c r="Q2079" s="12"/>
      <c r="S2079" s="12"/>
      <c r="Y2079" s="11"/>
    </row>
    <row r="2080" spans="1:25">
      <c r="A2080" s="12"/>
      <c r="C2080" s="12"/>
      <c r="E2080" s="12"/>
      <c r="G2080" s="12"/>
      <c r="I2080" s="12"/>
      <c r="K2080" s="12"/>
      <c r="M2080" s="12"/>
      <c r="O2080" s="12"/>
      <c r="Q2080" s="12"/>
      <c r="S2080" s="12"/>
      <c r="Y2080" s="11"/>
    </row>
    <row r="2081" spans="1:25">
      <c r="A2081" s="12"/>
      <c r="C2081" s="12"/>
      <c r="E2081" s="12"/>
      <c r="G2081" s="12"/>
      <c r="I2081" s="12"/>
      <c r="K2081" s="12"/>
      <c r="M2081" s="12"/>
      <c r="O2081" s="12"/>
      <c r="Q2081" s="12"/>
      <c r="S2081" s="12"/>
      <c r="Y2081" s="11"/>
    </row>
    <row r="2082" spans="1:25">
      <c r="A2082" s="12"/>
      <c r="C2082" s="12"/>
      <c r="E2082" s="12"/>
      <c r="G2082" s="12"/>
      <c r="I2082" s="12"/>
      <c r="K2082" s="12"/>
      <c r="M2082" s="12"/>
      <c r="O2082" s="12"/>
      <c r="Q2082" s="12"/>
      <c r="S2082" s="12"/>
      <c r="Y2082" s="11"/>
    </row>
    <row r="2083" spans="1:25">
      <c r="A2083" s="12"/>
      <c r="C2083" s="12"/>
      <c r="E2083" s="12"/>
      <c r="G2083" s="12"/>
      <c r="I2083" s="12"/>
      <c r="K2083" s="12"/>
      <c r="M2083" s="12"/>
      <c r="O2083" s="12"/>
      <c r="Q2083" s="12"/>
      <c r="S2083" s="12"/>
      <c r="Y2083" s="11"/>
    </row>
    <row r="2084" spans="1:25">
      <c r="A2084" s="12"/>
      <c r="C2084" s="12"/>
      <c r="E2084" s="12"/>
      <c r="G2084" s="12"/>
      <c r="I2084" s="12"/>
      <c r="K2084" s="12"/>
      <c r="M2084" s="12"/>
      <c r="O2084" s="12"/>
      <c r="Q2084" s="12"/>
      <c r="S2084" s="12"/>
      <c r="Y2084" s="11"/>
    </row>
    <row r="2085" spans="1:25">
      <c r="A2085" s="12"/>
      <c r="C2085" s="12"/>
      <c r="E2085" s="12"/>
      <c r="G2085" s="12"/>
      <c r="I2085" s="12"/>
      <c r="K2085" s="12"/>
      <c r="M2085" s="12"/>
      <c r="O2085" s="12"/>
      <c r="Q2085" s="12"/>
      <c r="S2085" s="12"/>
      <c r="Y2085" s="11"/>
    </row>
    <row r="2086" spans="1:25">
      <c r="A2086" s="12"/>
      <c r="C2086" s="12"/>
      <c r="E2086" s="12"/>
      <c r="G2086" s="12"/>
      <c r="I2086" s="12"/>
      <c r="K2086" s="12"/>
      <c r="M2086" s="12"/>
      <c r="O2086" s="12"/>
      <c r="Q2086" s="12"/>
      <c r="S2086" s="12"/>
      <c r="Y2086" s="11"/>
    </row>
    <row r="2087" spans="1:25">
      <c r="A2087" s="12"/>
      <c r="C2087" s="12"/>
      <c r="E2087" s="12"/>
      <c r="G2087" s="12"/>
      <c r="I2087" s="12"/>
      <c r="K2087" s="12"/>
      <c r="M2087" s="12"/>
      <c r="O2087" s="12"/>
      <c r="Q2087" s="12"/>
      <c r="S2087" s="12"/>
      <c r="Y2087" s="11"/>
    </row>
    <row r="2088" spans="1:25">
      <c r="A2088" s="12"/>
      <c r="C2088" s="12"/>
      <c r="E2088" s="12"/>
      <c r="G2088" s="12"/>
      <c r="I2088" s="12"/>
      <c r="K2088" s="12"/>
      <c r="M2088" s="12"/>
      <c r="O2088" s="12"/>
      <c r="Q2088" s="12"/>
      <c r="S2088" s="12"/>
      <c r="Y2088" s="11"/>
    </row>
    <row r="2089" spans="1:25">
      <c r="A2089" s="12"/>
      <c r="C2089" s="12"/>
      <c r="E2089" s="12"/>
      <c r="G2089" s="12"/>
      <c r="I2089" s="12"/>
      <c r="K2089" s="12"/>
      <c r="M2089" s="12"/>
      <c r="O2089" s="12"/>
      <c r="Q2089" s="12"/>
      <c r="S2089" s="12"/>
      <c r="Y2089" s="11"/>
    </row>
    <row r="2090" spans="1:25">
      <c r="A2090" s="12"/>
      <c r="C2090" s="12"/>
      <c r="E2090" s="12"/>
      <c r="G2090" s="12"/>
      <c r="I2090" s="12"/>
      <c r="K2090" s="12"/>
      <c r="M2090" s="12"/>
      <c r="O2090" s="12"/>
      <c r="Q2090" s="12"/>
      <c r="S2090" s="12"/>
      <c r="Y2090" s="11"/>
    </row>
    <row r="2091" spans="1:25">
      <c r="A2091" s="12"/>
      <c r="C2091" s="12"/>
      <c r="E2091" s="12"/>
      <c r="G2091" s="12"/>
      <c r="I2091" s="12"/>
      <c r="K2091" s="12"/>
      <c r="M2091" s="12"/>
      <c r="O2091" s="12"/>
      <c r="Q2091" s="12"/>
      <c r="S2091" s="12"/>
      <c r="Y2091" s="11"/>
    </row>
    <row r="2092" spans="1:25">
      <c r="A2092" s="12"/>
      <c r="C2092" s="12"/>
      <c r="E2092" s="12"/>
      <c r="G2092" s="12"/>
      <c r="I2092" s="12"/>
      <c r="K2092" s="12"/>
      <c r="M2092" s="12"/>
      <c r="O2092" s="12"/>
      <c r="Q2092" s="12"/>
      <c r="S2092" s="12"/>
      <c r="Y2092" s="11"/>
    </row>
    <row r="2093" spans="1:25">
      <c r="A2093" s="12"/>
      <c r="C2093" s="12"/>
      <c r="E2093" s="12"/>
      <c r="G2093" s="12"/>
      <c r="I2093" s="12"/>
      <c r="K2093" s="12"/>
      <c r="M2093" s="12"/>
      <c r="O2093" s="12"/>
      <c r="Q2093" s="12"/>
      <c r="S2093" s="12"/>
      <c r="Y2093" s="11"/>
    </row>
    <row r="2094" spans="1:25">
      <c r="A2094" s="12"/>
      <c r="C2094" s="12"/>
      <c r="E2094" s="12"/>
      <c r="G2094" s="12"/>
      <c r="I2094" s="12"/>
      <c r="K2094" s="12"/>
      <c r="M2094" s="12"/>
      <c r="O2094" s="12"/>
      <c r="Q2094" s="12"/>
      <c r="S2094" s="12"/>
      <c r="Y2094" s="11"/>
    </row>
    <row r="2095" spans="1:25">
      <c r="A2095" s="12"/>
      <c r="C2095" s="12"/>
      <c r="E2095" s="12"/>
      <c r="G2095" s="12"/>
      <c r="I2095" s="12"/>
      <c r="K2095" s="12"/>
      <c r="M2095" s="12"/>
      <c r="O2095" s="12"/>
      <c r="Q2095" s="12"/>
      <c r="S2095" s="12"/>
      <c r="Y2095" s="11"/>
    </row>
    <row r="2096" spans="1:25">
      <c r="A2096" s="12"/>
      <c r="C2096" s="12"/>
      <c r="E2096" s="12"/>
      <c r="G2096" s="12"/>
      <c r="I2096" s="12"/>
      <c r="K2096" s="12"/>
      <c r="M2096" s="12"/>
      <c r="O2096" s="12"/>
      <c r="Q2096" s="12"/>
      <c r="S2096" s="12"/>
      <c r="Y2096" s="11"/>
    </row>
    <row r="2097" spans="1:25">
      <c r="A2097" s="12"/>
      <c r="C2097" s="12"/>
      <c r="E2097" s="12"/>
      <c r="G2097" s="12"/>
      <c r="I2097" s="12"/>
      <c r="K2097" s="12"/>
      <c r="M2097" s="12"/>
      <c r="O2097" s="12"/>
      <c r="Q2097" s="12"/>
      <c r="S2097" s="12"/>
      <c r="Y2097" s="11"/>
    </row>
    <row r="2098" spans="1:25">
      <c r="A2098" s="12"/>
      <c r="C2098" s="12"/>
      <c r="E2098" s="12"/>
      <c r="G2098" s="12"/>
      <c r="I2098" s="12"/>
      <c r="K2098" s="12"/>
      <c r="M2098" s="12"/>
      <c r="O2098" s="12"/>
      <c r="Q2098" s="12"/>
      <c r="S2098" s="12"/>
      <c r="Y2098" s="11"/>
    </row>
    <row r="2099" spans="1:25">
      <c r="A2099" s="12"/>
      <c r="C2099" s="12"/>
      <c r="E2099" s="12"/>
      <c r="G2099" s="12"/>
      <c r="I2099" s="12"/>
      <c r="K2099" s="12"/>
      <c r="M2099" s="12"/>
      <c r="O2099" s="12"/>
      <c r="Q2099" s="12"/>
      <c r="S2099" s="12"/>
      <c r="Y2099" s="11"/>
    </row>
    <row r="2100" spans="1:25">
      <c r="A2100" s="12"/>
      <c r="C2100" s="12"/>
      <c r="E2100" s="12"/>
      <c r="G2100" s="12"/>
      <c r="I2100" s="12"/>
      <c r="K2100" s="12"/>
      <c r="M2100" s="12"/>
      <c r="O2100" s="12"/>
      <c r="Q2100" s="12"/>
      <c r="S2100" s="12"/>
      <c r="Y2100" s="11"/>
    </row>
    <row r="2101" spans="1:25">
      <c r="A2101" s="12"/>
      <c r="C2101" s="12"/>
      <c r="E2101" s="12"/>
      <c r="G2101" s="12"/>
      <c r="I2101" s="12"/>
      <c r="K2101" s="12"/>
      <c r="M2101" s="12"/>
      <c r="O2101" s="12"/>
      <c r="Q2101" s="12"/>
      <c r="S2101" s="12"/>
      <c r="Y2101" s="11"/>
    </row>
    <row r="2102" spans="1:25">
      <c r="A2102" s="12"/>
      <c r="C2102" s="12"/>
      <c r="E2102" s="12"/>
      <c r="G2102" s="12"/>
      <c r="I2102" s="12"/>
      <c r="K2102" s="12"/>
      <c r="M2102" s="12"/>
      <c r="O2102" s="12"/>
      <c r="Q2102" s="12"/>
      <c r="S2102" s="12"/>
      <c r="Y2102" s="11"/>
    </row>
    <row r="2103" spans="1:25">
      <c r="A2103" s="12"/>
      <c r="C2103" s="12"/>
      <c r="E2103" s="12"/>
      <c r="G2103" s="12"/>
      <c r="I2103" s="12"/>
      <c r="K2103" s="12"/>
      <c r="M2103" s="12"/>
      <c r="O2103" s="12"/>
      <c r="Q2103" s="12"/>
      <c r="S2103" s="12"/>
      <c r="Y2103" s="11"/>
    </row>
    <row r="2104" spans="1:25">
      <c r="A2104" s="12"/>
      <c r="C2104" s="12"/>
      <c r="E2104" s="12"/>
      <c r="G2104" s="12"/>
      <c r="I2104" s="12"/>
      <c r="K2104" s="12"/>
      <c r="M2104" s="12"/>
      <c r="O2104" s="12"/>
      <c r="Q2104" s="12"/>
      <c r="S2104" s="12"/>
      <c r="Y2104" s="11"/>
    </row>
    <row r="2105" spans="1:25">
      <c r="A2105" s="12"/>
      <c r="C2105" s="12"/>
      <c r="E2105" s="12"/>
      <c r="G2105" s="12"/>
      <c r="I2105" s="12"/>
      <c r="K2105" s="12"/>
      <c r="M2105" s="12"/>
      <c r="O2105" s="12"/>
      <c r="Q2105" s="12"/>
      <c r="S2105" s="12"/>
      <c r="Y2105" s="11"/>
    </row>
    <row r="2106" spans="1:25">
      <c r="A2106" s="12"/>
      <c r="C2106" s="12"/>
      <c r="E2106" s="12"/>
      <c r="G2106" s="12"/>
      <c r="I2106" s="12"/>
      <c r="K2106" s="12"/>
      <c r="M2106" s="12"/>
      <c r="O2106" s="12"/>
      <c r="Q2106" s="12"/>
      <c r="S2106" s="12"/>
      <c r="Y2106" s="11"/>
    </row>
    <row r="2107" spans="1:25">
      <c r="A2107" s="12"/>
      <c r="C2107" s="12"/>
      <c r="E2107" s="12"/>
      <c r="G2107" s="12"/>
      <c r="I2107" s="12"/>
      <c r="K2107" s="12"/>
      <c r="M2107" s="12"/>
      <c r="O2107" s="12"/>
      <c r="Q2107" s="12"/>
      <c r="S2107" s="12"/>
      <c r="Y2107" s="11"/>
    </row>
    <row r="2108" spans="1:25">
      <c r="A2108" s="12"/>
      <c r="C2108" s="12"/>
      <c r="E2108" s="12"/>
      <c r="G2108" s="12"/>
      <c r="I2108" s="12"/>
      <c r="K2108" s="12"/>
      <c r="M2108" s="12"/>
      <c r="O2108" s="12"/>
      <c r="Q2108" s="12"/>
      <c r="S2108" s="12"/>
      <c r="Y2108" s="11"/>
    </row>
    <row r="2109" spans="1:25">
      <c r="A2109" s="12"/>
      <c r="C2109" s="12"/>
      <c r="E2109" s="12"/>
      <c r="G2109" s="12"/>
      <c r="I2109" s="12"/>
      <c r="K2109" s="12"/>
      <c r="M2109" s="12"/>
      <c r="O2109" s="12"/>
      <c r="Q2109" s="12"/>
      <c r="S2109" s="12"/>
      <c r="Y2109" s="11"/>
    </row>
    <row r="2110" spans="1:25">
      <c r="A2110" s="12"/>
      <c r="C2110" s="12"/>
      <c r="E2110" s="12"/>
      <c r="G2110" s="12"/>
      <c r="I2110" s="12"/>
      <c r="K2110" s="12"/>
      <c r="M2110" s="12"/>
      <c r="O2110" s="12"/>
      <c r="Q2110" s="12"/>
      <c r="S2110" s="12"/>
      <c r="Y2110" s="11"/>
    </row>
    <row r="2111" spans="1:25">
      <c r="A2111" s="12"/>
      <c r="C2111" s="12"/>
      <c r="E2111" s="12"/>
      <c r="G2111" s="12"/>
      <c r="I2111" s="12"/>
      <c r="K2111" s="12"/>
      <c r="M2111" s="12"/>
      <c r="O2111" s="12"/>
      <c r="Q2111" s="12"/>
      <c r="S2111" s="12"/>
      <c r="Y2111" s="11"/>
    </row>
    <row r="2112" spans="1:25">
      <c r="A2112" s="12"/>
      <c r="C2112" s="12"/>
      <c r="E2112" s="12"/>
      <c r="G2112" s="12"/>
      <c r="I2112" s="12"/>
      <c r="K2112" s="12"/>
      <c r="M2112" s="12"/>
      <c r="O2112" s="12"/>
      <c r="Q2112" s="12"/>
      <c r="S2112" s="12"/>
      <c r="Y2112" s="11"/>
    </row>
    <row r="2113" spans="1:25">
      <c r="A2113" s="12"/>
      <c r="C2113" s="12"/>
      <c r="E2113" s="12"/>
      <c r="G2113" s="12"/>
      <c r="I2113" s="12"/>
      <c r="K2113" s="12"/>
      <c r="M2113" s="12"/>
      <c r="O2113" s="12"/>
      <c r="Q2113" s="12"/>
      <c r="S2113" s="12"/>
      <c r="Y2113" s="11"/>
    </row>
    <row r="2114" spans="1:25">
      <c r="A2114" s="12"/>
      <c r="C2114" s="12"/>
      <c r="E2114" s="12"/>
      <c r="G2114" s="12"/>
      <c r="I2114" s="12"/>
      <c r="K2114" s="12"/>
      <c r="M2114" s="12"/>
      <c r="O2114" s="12"/>
      <c r="Q2114" s="12"/>
      <c r="S2114" s="12"/>
      <c r="Y2114" s="11"/>
    </row>
    <row r="2115" spans="1:25">
      <c r="A2115" s="12"/>
      <c r="C2115" s="12"/>
      <c r="E2115" s="12"/>
      <c r="G2115" s="12"/>
      <c r="I2115" s="12"/>
      <c r="K2115" s="12"/>
      <c r="M2115" s="12"/>
      <c r="O2115" s="12"/>
      <c r="Q2115" s="12"/>
      <c r="S2115" s="12"/>
      <c r="Y2115" s="11"/>
    </row>
    <row r="2116" spans="1:25">
      <c r="A2116" s="12"/>
      <c r="C2116" s="12"/>
      <c r="E2116" s="12"/>
      <c r="G2116" s="12"/>
      <c r="I2116" s="12"/>
      <c r="K2116" s="12"/>
      <c r="M2116" s="12"/>
      <c r="O2116" s="12"/>
      <c r="Q2116" s="12"/>
      <c r="S2116" s="12"/>
      <c r="Y2116" s="11"/>
    </row>
    <row r="2117" spans="1:25">
      <c r="A2117" s="12"/>
      <c r="C2117" s="12"/>
      <c r="E2117" s="12"/>
      <c r="G2117" s="12"/>
      <c r="I2117" s="12"/>
      <c r="K2117" s="12"/>
      <c r="M2117" s="12"/>
      <c r="O2117" s="12"/>
      <c r="Q2117" s="12"/>
      <c r="S2117" s="12"/>
      <c r="Y2117" s="11"/>
    </row>
    <row r="2118" spans="1:25">
      <c r="A2118" s="12"/>
      <c r="C2118" s="12"/>
      <c r="E2118" s="12"/>
      <c r="G2118" s="12"/>
      <c r="I2118" s="12"/>
      <c r="K2118" s="12"/>
      <c r="M2118" s="12"/>
      <c r="O2118" s="12"/>
      <c r="Q2118" s="12"/>
      <c r="S2118" s="12"/>
      <c r="Y2118" s="11"/>
    </row>
    <row r="2119" spans="1:25">
      <c r="A2119" s="12"/>
      <c r="C2119" s="12"/>
      <c r="E2119" s="12"/>
      <c r="G2119" s="12"/>
      <c r="I2119" s="12"/>
      <c r="K2119" s="12"/>
      <c r="M2119" s="12"/>
      <c r="O2119" s="12"/>
      <c r="Q2119" s="12"/>
      <c r="S2119" s="12"/>
      <c r="Y2119" s="11"/>
    </row>
    <row r="2120" spans="1:25">
      <c r="A2120" s="12"/>
      <c r="C2120" s="12"/>
      <c r="E2120" s="12"/>
      <c r="G2120" s="12"/>
      <c r="I2120" s="12"/>
      <c r="K2120" s="12"/>
      <c r="M2120" s="12"/>
      <c r="O2120" s="12"/>
      <c r="Q2120" s="12"/>
      <c r="S2120" s="12"/>
      <c r="Y2120" s="11"/>
    </row>
    <row r="2121" spans="1:25">
      <c r="A2121" s="12"/>
      <c r="C2121" s="12"/>
      <c r="E2121" s="12"/>
      <c r="G2121" s="12"/>
      <c r="I2121" s="12"/>
      <c r="K2121" s="12"/>
      <c r="M2121" s="12"/>
      <c r="O2121" s="12"/>
      <c r="Q2121" s="12"/>
      <c r="S2121" s="12"/>
      <c r="Y2121" s="11"/>
    </row>
    <row r="2122" spans="1:25">
      <c r="A2122" s="12"/>
      <c r="C2122" s="12"/>
      <c r="E2122" s="12"/>
      <c r="G2122" s="12"/>
      <c r="I2122" s="12"/>
      <c r="K2122" s="12"/>
      <c r="M2122" s="12"/>
      <c r="O2122" s="12"/>
      <c r="Q2122" s="12"/>
      <c r="S2122" s="12"/>
      <c r="Y2122" s="11"/>
    </row>
    <row r="2123" spans="1:25">
      <c r="A2123" s="12"/>
      <c r="C2123" s="12"/>
      <c r="E2123" s="12"/>
      <c r="G2123" s="12"/>
      <c r="I2123" s="12"/>
      <c r="K2123" s="12"/>
      <c r="M2123" s="12"/>
      <c r="O2123" s="12"/>
      <c r="Q2123" s="12"/>
      <c r="S2123" s="12"/>
      <c r="Y2123" s="11"/>
    </row>
    <row r="2124" spans="1:25">
      <c r="A2124" s="12"/>
      <c r="C2124" s="12"/>
      <c r="E2124" s="12"/>
      <c r="G2124" s="12"/>
      <c r="I2124" s="12"/>
      <c r="K2124" s="12"/>
      <c r="M2124" s="12"/>
      <c r="O2124" s="12"/>
      <c r="Q2124" s="12"/>
      <c r="S2124" s="12"/>
      <c r="Y2124" s="11"/>
    </row>
    <row r="2125" spans="1:25">
      <c r="A2125" s="12"/>
      <c r="C2125" s="12"/>
      <c r="E2125" s="12"/>
      <c r="G2125" s="12"/>
      <c r="I2125" s="12"/>
      <c r="K2125" s="12"/>
      <c r="M2125" s="12"/>
      <c r="O2125" s="12"/>
      <c r="Q2125" s="12"/>
      <c r="S2125" s="12"/>
      <c r="Y2125" s="11"/>
    </row>
    <row r="2126" spans="1:25">
      <c r="A2126" s="12"/>
      <c r="C2126" s="12"/>
      <c r="E2126" s="12"/>
      <c r="G2126" s="12"/>
      <c r="I2126" s="12"/>
      <c r="K2126" s="12"/>
      <c r="M2126" s="12"/>
      <c r="O2126" s="12"/>
      <c r="Q2126" s="12"/>
      <c r="S2126" s="12"/>
      <c r="Y2126" s="11"/>
    </row>
    <row r="2127" spans="1:25">
      <c r="A2127" s="12"/>
      <c r="C2127" s="12"/>
      <c r="E2127" s="12"/>
      <c r="G2127" s="12"/>
      <c r="I2127" s="12"/>
      <c r="K2127" s="12"/>
      <c r="M2127" s="12"/>
      <c r="O2127" s="12"/>
      <c r="Q2127" s="12"/>
      <c r="S2127" s="12"/>
      <c r="Y2127" s="11"/>
    </row>
    <row r="2128" spans="1:25">
      <c r="A2128" s="12"/>
      <c r="C2128" s="12"/>
      <c r="E2128" s="12"/>
      <c r="G2128" s="12"/>
      <c r="I2128" s="12"/>
      <c r="K2128" s="12"/>
      <c r="M2128" s="12"/>
      <c r="O2128" s="12"/>
      <c r="Q2128" s="12"/>
      <c r="S2128" s="12"/>
      <c r="Y2128" s="11"/>
    </row>
    <row r="2129" spans="1:25">
      <c r="A2129" s="12"/>
      <c r="C2129" s="12"/>
      <c r="E2129" s="12"/>
      <c r="G2129" s="12"/>
      <c r="I2129" s="12"/>
      <c r="K2129" s="12"/>
      <c r="M2129" s="12"/>
      <c r="O2129" s="12"/>
      <c r="Q2129" s="12"/>
      <c r="S2129" s="12"/>
      <c r="Y2129" s="11"/>
    </row>
    <row r="2130" spans="1:25">
      <c r="A2130" s="12"/>
      <c r="C2130" s="12"/>
      <c r="E2130" s="12"/>
      <c r="G2130" s="12"/>
      <c r="I2130" s="12"/>
      <c r="K2130" s="12"/>
      <c r="M2130" s="12"/>
      <c r="O2130" s="12"/>
      <c r="Q2130" s="12"/>
      <c r="S2130" s="12"/>
      <c r="Y2130" s="11"/>
    </row>
    <row r="2131" spans="1:25">
      <c r="A2131" s="12"/>
      <c r="C2131" s="12"/>
      <c r="E2131" s="12"/>
      <c r="G2131" s="12"/>
      <c r="I2131" s="12"/>
      <c r="K2131" s="12"/>
      <c r="M2131" s="12"/>
      <c r="O2131" s="12"/>
      <c r="Q2131" s="12"/>
      <c r="S2131" s="12"/>
      <c r="Y2131" s="11"/>
    </row>
    <row r="2132" spans="1:25">
      <c r="A2132" s="12"/>
      <c r="C2132" s="12"/>
      <c r="E2132" s="12"/>
      <c r="G2132" s="12"/>
      <c r="I2132" s="12"/>
      <c r="K2132" s="12"/>
      <c r="M2132" s="12"/>
      <c r="O2132" s="12"/>
      <c r="Q2132" s="12"/>
      <c r="S2132" s="12"/>
      <c r="Y2132" s="11"/>
    </row>
    <row r="2133" spans="1:25">
      <c r="A2133" s="12"/>
      <c r="C2133" s="12"/>
      <c r="E2133" s="12"/>
      <c r="G2133" s="12"/>
      <c r="I2133" s="12"/>
      <c r="K2133" s="12"/>
      <c r="M2133" s="12"/>
      <c r="O2133" s="12"/>
      <c r="Q2133" s="12"/>
      <c r="S2133" s="12"/>
      <c r="Y2133" s="11"/>
    </row>
    <row r="2134" spans="1:25">
      <c r="A2134" s="12"/>
      <c r="C2134" s="12"/>
      <c r="E2134" s="12"/>
      <c r="G2134" s="12"/>
      <c r="I2134" s="12"/>
      <c r="K2134" s="12"/>
      <c r="M2134" s="12"/>
      <c r="O2134" s="12"/>
      <c r="Q2134" s="12"/>
      <c r="S2134" s="12"/>
      <c r="Y2134" s="11"/>
    </row>
    <row r="2135" spans="1:25">
      <c r="A2135" s="12"/>
      <c r="C2135" s="12"/>
      <c r="E2135" s="12"/>
      <c r="G2135" s="12"/>
      <c r="I2135" s="12"/>
      <c r="K2135" s="12"/>
      <c r="M2135" s="12"/>
      <c r="O2135" s="12"/>
      <c r="Q2135" s="12"/>
      <c r="S2135" s="12"/>
      <c r="Y2135" s="11"/>
    </row>
    <row r="2136" spans="1:25">
      <c r="A2136" s="12"/>
      <c r="C2136" s="12"/>
      <c r="E2136" s="12"/>
      <c r="G2136" s="12"/>
      <c r="I2136" s="12"/>
      <c r="K2136" s="12"/>
      <c r="M2136" s="12"/>
      <c r="O2136" s="12"/>
      <c r="Q2136" s="12"/>
      <c r="S2136" s="12"/>
      <c r="Y2136" s="11"/>
    </row>
    <row r="2137" spans="1:25">
      <c r="A2137" s="12"/>
      <c r="C2137" s="12"/>
      <c r="E2137" s="12"/>
      <c r="G2137" s="12"/>
      <c r="I2137" s="12"/>
      <c r="K2137" s="12"/>
      <c r="M2137" s="12"/>
      <c r="O2137" s="12"/>
      <c r="Q2137" s="12"/>
      <c r="S2137" s="12"/>
      <c r="Y2137" s="11"/>
    </row>
    <row r="2138" spans="1:25">
      <c r="A2138" s="12"/>
      <c r="C2138" s="12"/>
      <c r="E2138" s="12"/>
      <c r="G2138" s="12"/>
      <c r="I2138" s="12"/>
      <c r="K2138" s="12"/>
      <c r="M2138" s="12"/>
      <c r="O2138" s="12"/>
      <c r="Q2138" s="12"/>
      <c r="S2138" s="12"/>
      <c r="Y2138" s="11"/>
    </row>
    <row r="2139" spans="1:25">
      <c r="A2139" s="12"/>
      <c r="C2139" s="12"/>
      <c r="E2139" s="12"/>
      <c r="G2139" s="12"/>
      <c r="I2139" s="12"/>
      <c r="K2139" s="12"/>
      <c r="M2139" s="12"/>
      <c r="O2139" s="12"/>
      <c r="Q2139" s="12"/>
      <c r="S2139" s="12"/>
      <c r="Y2139" s="11"/>
    </row>
    <row r="2140" spans="1:25">
      <c r="A2140" s="12"/>
      <c r="C2140" s="12"/>
      <c r="E2140" s="12"/>
      <c r="G2140" s="12"/>
      <c r="I2140" s="12"/>
      <c r="K2140" s="12"/>
      <c r="M2140" s="12"/>
      <c r="O2140" s="12"/>
      <c r="Q2140" s="12"/>
      <c r="S2140" s="12"/>
      <c r="Y2140" s="11"/>
    </row>
    <row r="2141" spans="1:25">
      <c r="A2141" s="12"/>
      <c r="C2141" s="12"/>
      <c r="E2141" s="12"/>
      <c r="G2141" s="12"/>
      <c r="I2141" s="12"/>
      <c r="K2141" s="12"/>
      <c r="M2141" s="12"/>
      <c r="O2141" s="12"/>
      <c r="Q2141" s="12"/>
      <c r="S2141" s="12"/>
      <c r="Y2141" s="11"/>
    </row>
    <row r="2142" spans="1:25">
      <c r="A2142" s="12"/>
      <c r="C2142" s="12"/>
      <c r="E2142" s="12"/>
      <c r="G2142" s="12"/>
      <c r="I2142" s="12"/>
      <c r="K2142" s="12"/>
      <c r="M2142" s="12"/>
      <c r="O2142" s="12"/>
      <c r="Q2142" s="12"/>
      <c r="S2142" s="12"/>
      <c r="Y2142" s="11"/>
    </row>
    <row r="2143" spans="1:25">
      <c r="A2143" s="12"/>
      <c r="C2143" s="12"/>
      <c r="E2143" s="12"/>
      <c r="G2143" s="12"/>
      <c r="I2143" s="12"/>
      <c r="K2143" s="12"/>
      <c r="M2143" s="12"/>
      <c r="O2143" s="12"/>
      <c r="Q2143" s="12"/>
      <c r="S2143" s="12"/>
      <c r="Y2143" s="11"/>
    </row>
    <row r="2144" spans="1:25">
      <c r="A2144" s="12"/>
      <c r="C2144" s="12"/>
      <c r="E2144" s="12"/>
      <c r="G2144" s="12"/>
      <c r="I2144" s="12"/>
      <c r="K2144" s="12"/>
      <c r="M2144" s="12"/>
      <c r="O2144" s="12"/>
      <c r="Q2144" s="12"/>
      <c r="S2144" s="12"/>
      <c r="Y2144" s="11"/>
    </row>
    <row r="2145" spans="1:25">
      <c r="A2145" s="12"/>
      <c r="C2145" s="12"/>
      <c r="E2145" s="12"/>
      <c r="G2145" s="12"/>
      <c r="I2145" s="12"/>
      <c r="K2145" s="12"/>
      <c r="M2145" s="12"/>
      <c r="O2145" s="12"/>
      <c r="Q2145" s="12"/>
      <c r="S2145" s="12"/>
      <c r="Y2145" s="11"/>
    </row>
    <row r="2146" spans="1:25">
      <c r="A2146" s="12"/>
      <c r="C2146" s="12"/>
      <c r="E2146" s="12"/>
      <c r="G2146" s="12"/>
      <c r="I2146" s="12"/>
      <c r="K2146" s="12"/>
      <c r="M2146" s="12"/>
      <c r="O2146" s="12"/>
      <c r="Q2146" s="12"/>
      <c r="S2146" s="12"/>
      <c r="Y2146" s="11"/>
    </row>
    <row r="2147" spans="1:25">
      <c r="A2147" s="12"/>
      <c r="C2147" s="12"/>
      <c r="E2147" s="12"/>
      <c r="G2147" s="12"/>
      <c r="I2147" s="12"/>
      <c r="K2147" s="12"/>
      <c r="M2147" s="12"/>
      <c r="O2147" s="12"/>
      <c r="Q2147" s="12"/>
      <c r="S2147" s="12"/>
      <c r="Y2147" s="11"/>
    </row>
    <row r="2148" spans="1:25">
      <c r="A2148" s="12"/>
      <c r="C2148" s="12"/>
      <c r="E2148" s="12"/>
      <c r="G2148" s="12"/>
      <c r="I2148" s="12"/>
      <c r="K2148" s="12"/>
      <c r="M2148" s="12"/>
      <c r="O2148" s="12"/>
      <c r="Q2148" s="12"/>
      <c r="S2148" s="12"/>
      <c r="Y2148" s="11"/>
    </row>
    <row r="2149" spans="1:25">
      <c r="A2149" s="12"/>
      <c r="C2149" s="12"/>
      <c r="E2149" s="12"/>
      <c r="G2149" s="12"/>
      <c r="I2149" s="12"/>
      <c r="K2149" s="12"/>
      <c r="M2149" s="12"/>
      <c r="O2149" s="12"/>
      <c r="Q2149" s="12"/>
      <c r="S2149" s="12"/>
      <c r="Y2149" s="11"/>
    </row>
    <row r="2150" spans="1:25">
      <c r="A2150" s="12"/>
      <c r="C2150" s="12"/>
      <c r="E2150" s="12"/>
      <c r="G2150" s="12"/>
      <c r="I2150" s="12"/>
      <c r="K2150" s="12"/>
      <c r="M2150" s="12"/>
      <c r="O2150" s="12"/>
      <c r="Q2150" s="12"/>
      <c r="S2150" s="12"/>
      <c r="Y2150" s="11"/>
    </row>
    <row r="2151" spans="1:25">
      <c r="A2151" s="12"/>
      <c r="C2151" s="12"/>
      <c r="E2151" s="12"/>
      <c r="G2151" s="12"/>
      <c r="I2151" s="12"/>
      <c r="K2151" s="12"/>
      <c r="M2151" s="12"/>
      <c r="O2151" s="12"/>
      <c r="Q2151" s="12"/>
      <c r="S2151" s="12"/>
      <c r="Y2151" s="11"/>
    </row>
    <row r="2152" spans="1:25">
      <c r="A2152" s="12"/>
      <c r="C2152" s="12"/>
      <c r="E2152" s="12"/>
      <c r="G2152" s="12"/>
      <c r="I2152" s="12"/>
      <c r="K2152" s="12"/>
      <c r="M2152" s="12"/>
      <c r="O2152" s="12"/>
      <c r="Q2152" s="12"/>
      <c r="S2152" s="12"/>
      <c r="Y2152" s="11"/>
    </row>
    <row r="2153" spans="1:25">
      <c r="A2153" s="12"/>
      <c r="C2153" s="12"/>
      <c r="E2153" s="12"/>
      <c r="G2153" s="12"/>
      <c r="I2153" s="12"/>
      <c r="K2153" s="12"/>
      <c r="M2153" s="12"/>
      <c r="O2153" s="12"/>
      <c r="Q2153" s="12"/>
      <c r="S2153" s="12"/>
      <c r="Y2153" s="11"/>
    </row>
    <row r="2154" spans="1:25">
      <c r="A2154" s="12"/>
      <c r="C2154" s="12"/>
      <c r="E2154" s="12"/>
      <c r="G2154" s="12"/>
      <c r="I2154" s="12"/>
      <c r="K2154" s="12"/>
      <c r="M2154" s="12"/>
      <c r="O2154" s="12"/>
      <c r="Q2154" s="12"/>
      <c r="S2154" s="12"/>
      <c r="Y2154" s="11"/>
    </row>
    <row r="2155" spans="1:25">
      <c r="A2155" s="12"/>
      <c r="C2155" s="12"/>
      <c r="E2155" s="12"/>
      <c r="G2155" s="12"/>
      <c r="I2155" s="12"/>
      <c r="K2155" s="12"/>
      <c r="M2155" s="12"/>
      <c r="O2155" s="12"/>
      <c r="Q2155" s="12"/>
      <c r="S2155" s="12"/>
      <c r="Y2155" s="11"/>
    </row>
    <row r="2156" spans="1:25">
      <c r="A2156" s="12"/>
      <c r="C2156" s="12"/>
      <c r="E2156" s="12"/>
      <c r="G2156" s="12"/>
      <c r="I2156" s="12"/>
      <c r="K2156" s="12"/>
      <c r="M2156" s="12"/>
      <c r="O2156" s="12"/>
      <c r="Q2156" s="12"/>
      <c r="S2156" s="12"/>
      <c r="Y2156" s="11"/>
    </row>
    <row r="2157" spans="1:25">
      <c r="A2157" s="12"/>
      <c r="C2157" s="12"/>
      <c r="E2157" s="12"/>
      <c r="G2157" s="12"/>
      <c r="I2157" s="12"/>
      <c r="K2157" s="12"/>
      <c r="M2157" s="12"/>
      <c r="O2157" s="12"/>
      <c r="Q2157" s="12"/>
      <c r="S2157" s="12"/>
      <c r="Y2157" s="11"/>
    </row>
    <row r="2158" spans="1:25">
      <c r="A2158" s="12"/>
      <c r="C2158" s="12"/>
      <c r="E2158" s="12"/>
      <c r="G2158" s="12"/>
      <c r="I2158" s="12"/>
      <c r="K2158" s="12"/>
      <c r="M2158" s="12"/>
      <c r="O2158" s="12"/>
      <c r="Q2158" s="12"/>
      <c r="S2158" s="12"/>
      <c r="Y2158" s="11"/>
    </row>
    <row r="2159" spans="1:25">
      <c r="A2159" s="12"/>
      <c r="C2159" s="12"/>
      <c r="E2159" s="12"/>
      <c r="G2159" s="12"/>
      <c r="I2159" s="12"/>
      <c r="K2159" s="12"/>
      <c r="M2159" s="12"/>
      <c r="O2159" s="12"/>
      <c r="Q2159" s="12"/>
      <c r="S2159" s="12"/>
      <c r="Y2159" s="11"/>
    </row>
    <row r="2160" spans="1:25">
      <c r="A2160" s="12"/>
      <c r="C2160" s="12"/>
      <c r="E2160" s="12"/>
      <c r="G2160" s="12"/>
      <c r="I2160" s="12"/>
      <c r="K2160" s="12"/>
      <c r="M2160" s="12"/>
      <c r="O2160" s="12"/>
      <c r="Q2160" s="12"/>
      <c r="S2160" s="12"/>
      <c r="Y2160" s="11"/>
    </row>
    <row r="2161" spans="1:25">
      <c r="A2161" s="12"/>
      <c r="C2161" s="12"/>
      <c r="E2161" s="12"/>
      <c r="G2161" s="12"/>
      <c r="I2161" s="12"/>
      <c r="K2161" s="12"/>
      <c r="M2161" s="12"/>
      <c r="O2161" s="12"/>
      <c r="Q2161" s="12"/>
      <c r="S2161" s="12"/>
      <c r="Y2161" s="11"/>
    </row>
    <row r="2162" spans="1:25">
      <c r="A2162" s="12"/>
      <c r="C2162" s="12"/>
      <c r="E2162" s="12"/>
      <c r="G2162" s="12"/>
      <c r="I2162" s="12"/>
      <c r="K2162" s="12"/>
      <c r="M2162" s="12"/>
      <c r="O2162" s="12"/>
      <c r="Q2162" s="12"/>
      <c r="S2162" s="12"/>
      <c r="Y2162" s="11"/>
    </row>
    <row r="2163" spans="1:25">
      <c r="A2163" s="12"/>
      <c r="C2163" s="12"/>
      <c r="E2163" s="12"/>
      <c r="G2163" s="12"/>
      <c r="I2163" s="12"/>
      <c r="K2163" s="12"/>
      <c r="M2163" s="12"/>
      <c r="O2163" s="12"/>
      <c r="Q2163" s="12"/>
      <c r="S2163" s="12"/>
      <c r="Y2163" s="11"/>
    </row>
    <row r="2164" spans="1:25">
      <c r="A2164" s="12"/>
      <c r="C2164" s="12"/>
      <c r="E2164" s="12"/>
      <c r="G2164" s="12"/>
      <c r="I2164" s="12"/>
      <c r="K2164" s="12"/>
      <c r="M2164" s="12"/>
      <c r="O2164" s="12"/>
      <c r="Q2164" s="12"/>
      <c r="S2164" s="12"/>
      <c r="Y2164" s="11"/>
    </row>
    <row r="2165" spans="1:25">
      <c r="A2165" s="12"/>
      <c r="C2165" s="12"/>
      <c r="E2165" s="12"/>
      <c r="G2165" s="12"/>
      <c r="I2165" s="12"/>
      <c r="K2165" s="12"/>
      <c r="M2165" s="12"/>
      <c r="O2165" s="12"/>
      <c r="Q2165" s="12"/>
      <c r="S2165" s="12"/>
      <c r="Y2165" s="11"/>
    </row>
    <row r="2166" spans="1:25">
      <c r="A2166" s="12"/>
      <c r="C2166" s="12"/>
      <c r="E2166" s="12"/>
      <c r="G2166" s="12"/>
      <c r="I2166" s="12"/>
      <c r="K2166" s="12"/>
      <c r="M2166" s="12"/>
      <c r="O2166" s="12"/>
      <c r="Q2166" s="12"/>
      <c r="S2166" s="12"/>
      <c r="Y2166" s="11"/>
    </row>
    <row r="2167" spans="1:25">
      <c r="A2167" s="12"/>
      <c r="C2167" s="12"/>
      <c r="E2167" s="12"/>
      <c r="G2167" s="12"/>
      <c r="I2167" s="12"/>
      <c r="K2167" s="12"/>
      <c r="M2167" s="12"/>
      <c r="O2167" s="12"/>
      <c r="Q2167" s="12"/>
      <c r="S2167" s="12"/>
      <c r="Y2167" s="11"/>
    </row>
    <row r="2168" spans="1:25">
      <c r="A2168" s="12"/>
      <c r="C2168" s="12"/>
      <c r="E2168" s="12"/>
      <c r="G2168" s="12"/>
      <c r="I2168" s="12"/>
      <c r="K2168" s="12"/>
      <c r="M2168" s="12"/>
      <c r="O2168" s="12"/>
      <c r="Q2168" s="12"/>
      <c r="S2168" s="12"/>
      <c r="Y2168" s="11"/>
    </row>
    <row r="2169" spans="1:25">
      <c r="A2169" s="12"/>
      <c r="C2169" s="12"/>
      <c r="E2169" s="12"/>
      <c r="G2169" s="12"/>
      <c r="I2169" s="12"/>
      <c r="K2169" s="12"/>
      <c r="M2169" s="12"/>
      <c r="O2169" s="12"/>
      <c r="Q2169" s="12"/>
      <c r="S2169" s="12"/>
      <c r="Y2169" s="11"/>
    </row>
    <row r="2170" spans="1:25">
      <c r="A2170" s="12"/>
      <c r="C2170" s="12"/>
      <c r="E2170" s="12"/>
      <c r="G2170" s="12"/>
      <c r="I2170" s="12"/>
      <c r="K2170" s="12"/>
      <c r="M2170" s="12"/>
      <c r="O2170" s="12"/>
      <c r="Q2170" s="12"/>
      <c r="S2170" s="12"/>
      <c r="Y2170" s="11"/>
    </row>
    <row r="2171" spans="1:25">
      <c r="A2171" s="12"/>
      <c r="C2171" s="12"/>
      <c r="E2171" s="12"/>
      <c r="G2171" s="12"/>
      <c r="I2171" s="12"/>
      <c r="K2171" s="12"/>
      <c r="M2171" s="12"/>
      <c r="O2171" s="12"/>
      <c r="Q2171" s="12"/>
      <c r="S2171" s="12"/>
      <c r="Y2171" s="11"/>
    </row>
    <row r="2172" spans="1:25">
      <c r="A2172" s="12"/>
      <c r="C2172" s="12"/>
      <c r="E2172" s="12"/>
      <c r="G2172" s="12"/>
      <c r="I2172" s="12"/>
      <c r="K2172" s="12"/>
      <c r="M2172" s="12"/>
      <c r="O2172" s="12"/>
      <c r="Q2172" s="12"/>
      <c r="S2172" s="12"/>
      <c r="Y2172" s="11"/>
    </row>
    <row r="2173" spans="1:25">
      <c r="A2173" s="12"/>
      <c r="C2173" s="12"/>
      <c r="E2173" s="12"/>
      <c r="G2173" s="12"/>
      <c r="I2173" s="12"/>
      <c r="K2173" s="12"/>
      <c r="M2173" s="12"/>
      <c r="O2173" s="12"/>
      <c r="Q2173" s="12"/>
      <c r="S2173" s="12"/>
      <c r="Y2173" s="11"/>
    </row>
    <row r="2174" spans="1:25">
      <c r="A2174" s="12"/>
      <c r="C2174" s="12"/>
      <c r="E2174" s="12"/>
      <c r="G2174" s="12"/>
      <c r="I2174" s="12"/>
      <c r="K2174" s="12"/>
      <c r="M2174" s="12"/>
      <c r="O2174" s="12"/>
      <c r="Q2174" s="12"/>
      <c r="S2174" s="12"/>
      <c r="Y2174" s="11"/>
    </row>
    <row r="2175" spans="1:25">
      <c r="A2175" s="12"/>
      <c r="C2175" s="12"/>
      <c r="E2175" s="12"/>
      <c r="G2175" s="12"/>
      <c r="I2175" s="12"/>
      <c r="K2175" s="12"/>
      <c r="M2175" s="12"/>
      <c r="O2175" s="12"/>
      <c r="Q2175" s="12"/>
      <c r="S2175" s="12"/>
      <c r="Y2175" s="11"/>
    </row>
    <row r="2176" spans="1:25">
      <c r="A2176" s="12"/>
      <c r="C2176" s="12"/>
      <c r="E2176" s="12"/>
      <c r="G2176" s="12"/>
      <c r="I2176" s="12"/>
      <c r="K2176" s="12"/>
      <c r="M2176" s="12"/>
      <c r="O2176" s="12"/>
      <c r="Q2176" s="12"/>
      <c r="S2176" s="12"/>
      <c r="Y2176" s="11"/>
    </row>
    <row r="2177" spans="1:25">
      <c r="A2177" s="12"/>
      <c r="C2177" s="12"/>
      <c r="E2177" s="12"/>
      <c r="G2177" s="12"/>
      <c r="I2177" s="12"/>
      <c r="K2177" s="12"/>
      <c r="M2177" s="12"/>
      <c r="O2177" s="12"/>
      <c r="Q2177" s="12"/>
      <c r="S2177" s="12"/>
      <c r="Y2177" s="11"/>
    </row>
    <row r="2178" spans="1:25">
      <c r="A2178" s="12"/>
      <c r="C2178" s="12"/>
      <c r="E2178" s="12"/>
      <c r="G2178" s="12"/>
      <c r="I2178" s="12"/>
      <c r="K2178" s="12"/>
      <c r="M2178" s="12"/>
      <c r="O2178" s="12"/>
      <c r="Q2178" s="12"/>
      <c r="S2178" s="12"/>
      <c r="Y2178" s="11"/>
    </row>
    <row r="2179" spans="1:25">
      <c r="A2179" s="12"/>
      <c r="C2179" s="12"/>
      <c r="E2179" s="12"/>
      <c r="G2179" s="12"/>
      <c r="I2179" s="12"/>
      <c r="K2179" s="12"/>
      <c r="M2179" s="12"/>
      <c r="O2179" s="12"/>
      <c r="Q2179" s="12"/>
      <c r="S2179" s="12"/>
      <c r="Y2179" s="11"/>
    </row>
    <row r="2180" spans="1:25">
      <c r="A2180" s="12"/>
      <c r="C2180" s="12"/>
      <c r="E2180" s="12"/>
      <c r="G2180" s="12"/>
      <c r="I2180" s="12"/>
      <c r="K2180" s="12"/>
      <c r="M2180" s="12"/>
      <c r="O2180" s="12"/>
      <c r="Q2180" s="12"/>
      <c r="S2180" s="12"/>
      <c r="Y2180" s="11"/>
    </row>
    <row r="2181" spans="1:25">
      <c r="A2181" s="12"/>
      <c r="C2181" s="12"/>
      <c r="E2181" s="12"/>
      <c r="G2181" s="12"/>
      <c r="I2181" s="12"/>
      <c r="K2181" s="12"/>
      <c r="M2181" s="12"/>
      <c r="O2181" s="12"/>
      <c r="Q2181" s="12"/>
      <c r="S2181" s="12"/>
      <c r="Y2181" s="11"/>
    </row>
    <row r="2182" spans="1:25">
      <c r="A2182" s="12"/>
      <c r="C2182" s="12"/>
      <c r="E2182" s="12"/>
      <c r="G2182" s="12"/>
      <c r="I2182" s="12"/>
      <c r="K2182" s="12"/>
      <c r="M2182" s="12"/>
      <c r="O2182" s="12"/>
      <c r="Q2182" s="12"/>
      <c r="S2182" s="12"/>
      <c r="Y2182" s="11"/>
    </row>
    <row r="2183" spans="1:25">
      <c r="A2183" s="12"/>
      <c r="C2183" s="12"/>
      <c r="E2183" s="12"/>
      <c r="G2183" s="12"/>
      <c r="I2183" s="12"/>
      <c r="K2183" s="12"/>
      <c r="M2183" s="12"/>
      <c r="O2183" s="12"/>
      <c r="Q2183" s="12"/>
      <c r="S2183" s="12"/>
      <c r="Y2183" s="11"/>
    </row>
    <row r="2184" spans="1:25">
      <c r="A2184" s="12"/>
      <c r="C2184" s="12"/>
      <c r="E2184" s="12"/>
      <c r="G2184" s="12"/>
      <c r="I2184" s="12"/>
      <c r="K2184" s="12"/>
      <c r="M2184" s="12"/>
      <c r="O2184" s="12"/>
      <c r="Q2184" s="12"/>
      <c r="S2184" s="12"/>
      <c r="Y2184" s="11"/>
    </row>
    <row r="2185" spans="1:25">
      <c r="A2185" s="12"/>
      <c r="C2185" s="12"/>
      <c r="E2185" s="12"/>
      <c r="G2185" s="12"/>
      <c r="I2185" s="12"/>
      <c r="K2185" s="12"/>
      <c r="M2185" s="12"/>
      <c r="O2185" s="12"/>
      <c r="Q2185" s="12"/>
      <c r="S2185" s="12"/>
      <c r="Y2185" s="11"/>
    </row>
    <row r="2186" spans="1:25">
      <c r="A2186" s="12"/>
      <c r="C2186" s="12"/>
      <c r="E2186" s="12"/>
      <c r="G2186" s="12"/>
      <c r="I2186" s="12"/>
      <c r="K2186" s="12"/>
      <c r="M2186" s="12"/>
      <c r="O2186" s="12"/>
      <c r="Q2186" s="12"/>
      <c r="S2186" s="12"/>
      <c r="Y2186" s="11"/>
    </row>
    <row r="2187" spans="1:25">
      <c r="A2187" s="12"/>
      <c r="C2187" s="12"/>
      <c r="E2187" s="12"/>
      <c r="G2187" s="12"/>
      <c r="I2187" s="12"/>
      <c r="K2187" s="12"/>
      <c r="M2187" s="12"/>
      <c r="O2187" s="12"/>
      <c r="Q2187" s="12"/>
      <c r="S2187" s="12"/>
      <c r="Y2187" s="11"/>
    </row>
    <row r="2188" spans="1:25">
      <c r="A2188" s="12"/>
      <c r="C2188" s="12"/>
      <c r="E2188" s="12"/>
      <c r="G2188" s="12"/>
      <c r="I2188" s="12"/>
      <c r="K2188" s="12"/>
      <c r="M2188" s="12"/>
      <c r="O2188" s="12"/>
      <c r="Q2188" s="12"/>
      <c r="S2188" s="12"/>
      <c r="Y2188" s="11"/>
    </row>
    <row r="2189" spans="1:25">
      <c r="A2189" s="12"/>
      <c r="C2189" s="12"/>
      <c r="E2189" s="12"/>
      <c r="G2189" s="12"/>
      <c r="I2189" s="12"/>
      <c r="K2189" s="12"/>
      <c r="M2189" s="12"/>
      <c r="O2189" s="12"/>
      <c r="Q2189" s="12"/>
      <c r="S2189" s="12"/>
      <c r="Y2189" s="11"/>
    </row>
    <row r="2190" spans="1:25">
      <c r="A2190" s="12"/>
      <c r="C2190" s="12"/>
      <c r="E2190" s="12"/>
      <c r="G2190" s="12"/>
      <c r="I2190" s="12"/>
      <c r="K2190" s="12"/>
      <c r="M2190" s="12"/>
      <c r="O2190" s="12"/>
      <c r="Q2190" s="12"/>
      <c r="S2190" s="12"/>
      <c r="Y2190" s="11"/>
    </row>
    <row r="2191" spans="1:25">
      <c r="A2191" s="12"/>
      <c r="C2191" s="12"/>
      <c r="E2191" s="12"/>
      <c r="G2191" s="12"/>
      <c r="I2191" s="12"/>
      <c r="K2191" s="12"/>
      <c r="M2191" s="12"/>
      <c r="O2191" s="12"/>
      <c r="Q2191" s="12"/>
      <c r="S2191" s="12"/>
      <c r="Y2191" s="11"/>
    </row>
    <row r="2192" spans="1:25">
      <c r="A2192" s="12"/>
      <c r="C2192" s="12"/>
      <c r="E2192" s="12"/>
      <c r="G2192" s="12"/>
      <c r="I2192" s="12"/>
      <c r="K2192" s="12"/>
      <c r="M2192" s="12"/>
      <c r="O2192" s="12"/>
      <c r="Q2192" s="12"/>
      <c r="S2192" s="12"/>
      <c r="Y2192" s="11"/>
    </row>
    <row r="2193" spans="1:25">
      <c r="A2193" s="12"/>
      <c r="C2193" s="12"/>
      <c r="E2193" s="12"/>
      <c r="G2193" s="12"/>
      <c r="I2193" s="12"/>
      <c r="K2193" s="12"/>
      <c r="M2193" s="12"/>
      <c r="O2193" s="12"/>
      <c r="Q2193" s="12"/>
      <c r="S2193" s="12"/>
      <c r="Y2193" s="11"/>
    </row>
    <row r="2194" spans="1:25">
      <c r="A2194" s="12"/>
      <c r="C2194" s="12"/>
      <c r="E2194" s="12"/>
      <c r="G2194" s="12"/>
      <c r="I2194" s="12"/>
      <c r="K2194" s="12"/>
      <c r="M2194" s="12"/>
      <c r="O2194" s="12"/>
      <c r="Q2194" s="12"/>
      <c r="S2194" s="12"/>
      <c r="Y2194" s="11"/>
    </row>
    <row r="2195" spans="1:25">
      <c r="A2195" s="12"/>
      <c r="C2195" s="12"/>
      <c r="E2195" s="12"/>
      <c r="G2195" s="12"/>
      <c r="I2195" s="12"/>
      <c r="K2195" s="12"/>
      <c r="M2195" s="12"/>
      <c r="O2195" s="12"/>
      <c r="Q2195" s="12"/>
      <c r="S2195" s="12"/>
      <c r="Y2195" s="11"/>
    </row>
    <row r="2196" spans="1:25">
      <c r="A2196" s="12"/>
      <c r="C2196" s="12"/>
      <c r="E2196" s="12"/>
      <c r="G2196" s="12"/>
      <c r="I2196" s="12"/>
      <c r="K2196" s="12"/>
      <c r="M2196" s="12"/>
      <c r="O2196" s="12"/>
      <c r="Q2196" s="12"/>
      <c r="S2196" s="12"/>
      <c r="Y2196" s="11"/>
    </row>
    <row r="2197" spans="1:25">
      <c r="A2197" s="12"/>
      <c r="C2197" s="12"/>
      <c r="E2197" s="12"/>
      <c r="G2197" s="12"/>
      <c r="I2197" s="12"/>
      <c r="K2197" s="12"/>
      <c r="M2197" s="12"/>
      <c r="O2197" s="12"/>
      <c r="Q2197" s="12"/>
      <c r="S2197" s="12"/>
      <c r="Y2197" s="11"/>
    </row>
    <row r="2198" spans="1:25">
      <c r="A2198" s="12"/>
      <c r="C2198" s="12"/>
      <c r="E2198" s="12"/>
      <c r="G2198" s="12"/>
      <c r="I2198" s="12"/>
      <c r="K2198" s="12"/>
      <c r="M2198" s="12"/>
      <c r="O2198" s="12"/>
      <c r="Q2198" s="12"/>
      <c r="S2198" s="12"/>
      <c r="Y2198" s="11"/>
    </row>
    <row r="2199" spans="1:25">
      <c r="A2199" s="12"/>
      <c r="C2199" s="12"/>
      <c r="E2199" s="12"/>
      <c r="G2199" s="12"/>
      <c r="I2199" s="12"/>
      <c r="K2199" s="12"/>
      <c r="M2199" s="12"/>
      <c r="O2199" s="12"/>
      <c r="Q2199" s="12"/>
      <c r="S2199" s="12"/>
      <c r="Y2199" s="11"/>
    </row>
    <row r="2200" spans="1:25">
      <c r="A2200" s="12"/>
      <c r="C2200" s="12"/>
      <c r="E2200" s="12"/>
      <c r="G2200" s="12"/>
      <c r="I2200" s="12"/>
      <c r="K2200" s="12"/>
      <c r="M2200" s="12"/>
      <c r="O2200" s="12"/>
      <c r="Q2200" s="12"/>
      <c r="S2200" s="12"/>
      <c r="Y2200" s="11"/>
    </row>
    <row r="2201" spans="1:25">
      <c r="A2201" s="12"/>
      <c r="C2201" s="12"/>
      <c r="E2201" s="12"/>
      <c r="G2201" s="12"/>
      <c r="I2201" s="12"/>
      <c r="K2201" s="12"/>
      <c r="M2201" s="12"/>
      <c r="O2201" s="12"/>
      <c r="Q2201" s="12"/>
      <c r="S2201" s="12"/>
      <c r="Y2201" s="11"/>
    </row>
    <row r="2202" spans="1:25">
      <c r="A2202" s="12"/>
      <c r="C2202" s="12"/>
      <c r="E2202" s="12"/>
      <c r="G2202" s="12"/>
      <c r="I2202" s="12"/>
      <c r="K2202" s="12"/>
      <c r="M2202" s="12"/>
      <c r="O2202" s="12"/>
      <c r="Q2202" s="12"/>
      <c r="S2202" s="12"/>
      <c r="Y2202" s="11"/>
    </row>
    <row r="2203" spans="1:25">
      <c r="A2203" s="12"/>
      <c r="C2203" s="12"/>
      <c r="E2203" s="12"/>
      <c r="G2203" s="12"/>
      <c r="I2203" s="12"/>
      <c r="K2203" s="12"/>
      <c r="M2203" s="12"/>
      <c r="O2203" s="12"/>
      <c r="Q2203" s="12"/>
      <c r="S2203" s="12"/>
      <c r="Y2203" s="11"/>
    </row>
    <row r="2204" spans="1:25">
      <c r="A2204" s="12"/>
      <c r="C2204" s="12"/>
      <c r="E2204" s="12"/>
      <c r="G2204" s="12"/>
      <c r="I2204" s="12"/>
      <c r="K2204" s="12"/>
      <c r="M2204" s="12"/>
      <c r="O2204" s="12"/>
      <c r="Q2204" s="12"/>
      <c r="S2204" s="12"/>
      <c r="Y2204" s="11"/>
    </row>
    <row r="2205" spans="1:25">
      <c r="A2205" s="12"/>
      <c r="C2205" s="12"/>
      <c r="E2205" s="12"/>
      <c r="G2205" s="12"/>
      <c r="I2205" s="12"/>
      <c r="K2205" s="12"/>
      <c r="M2205" s="12"/>
      <c r="O2205" s="12"/>
      <c r="Q2205" s="12"/>
      <c r="S2205" s="12"/>
      <c r="Y2205" s="11"/>
    </row>
    <row r="2206" spans="1:25">
      <c r="A2206" s="12"/>
      <c r="C2206" s="12"/>
      <c r="E2206" s="12"/>
      <c r="G2206" s="12"/>
      <c r="I2206" s="12"/>
      <c r="K2206" s="12"/>
      <c r="M2206" s="12"/>
      <c r="O2206" s="12"/>
      <c r="Q2206" s="12"/>
      <c r="S2206" s="12"/>
      <c r="Y2206" s="11"/>
    </row>
    <row r="2207" spans="1:25">
      <c r="A2207" s="12"/>
      <c r="C2207" s="12"/>
      <c r="E2207" s="12"/>
      <c r="G2207" s="12"/>
      <c r="I2207" s="12"/>
      <c r="K2207" s="12"/>
      <c r="M2207" s="12"/>
      <c r="O2207" s="12"/>
      <c r="Q2207" s="12"/>
      <c r="S2207" s="12"/>
      <c r="Y2207" s="11"/>
    </row>
    <row r="2208" spans="1:25">
      <c r="A2208" s="12"/>
      <c r="C2208" s="12"/>
      <c r="E2208" s="12"/>
      <c r="G2208" s="12"/>
      <c r="I2208" s="12"/>
      <c r="K2208" s="12"/>
      <c r="M2208" s="12"/>
      <c r="O2208" s="12"/>
      <c r="Q2208" s="12"/>
      <c r="S2208" s="12"/>
      <c r="Y2208" s="11"/>
    </row>
    <row r="2209" spans="1:25">
      <c r="A2209" s="12"/>
      <c r="C2209" s="12"/>
      <c r="E2209" s="12"/>
      <c r="G2209" s="12"/>
      <c r="I2209" s="12"/>
      <c r="K2209" s="12"/>
      <c r="M2209" s="12"/>
      <c r="O2209" s="12"/>
      <c r="Q2209" s="12"/>
      <c r="S2209" s="12"/>
      <c r="Y2209" s="11"/>
    </row>
    <row r="2210" spans="1:25">
      <c r="A2210" s="12"/>
      <c r="C2210" s="12"/>
      <c r="E2210" s="12"/>
      <c r="G2210" s="12"/>
      <c r="I2210" s="12"/>
      <c r="K2210" s="12"/>
      <c r="M2210" s="12"/>
      <c r="O2210" s="12"/>
      <c r="Q2210" s="12"/>
      <c r="S2210" s="12"/>
      <c r="Y2210" s="11"/>
    </row>
    <row r="2211" spans="1:25">
      <c r="A2211" s="12"/>
      <c r="C2211" s="12"/>
      <c r="E2211" s="12"/>
      <c r="G2211" s="12"/>
      <c r="I2211" s="12"/>
      <c r="K2211" s="12"/>
      <c r="M2211" s="12"/>
      <c r="O2211" s="12"/>
      <c r="Q2211" s="12"/>
      <c r="S2211" s="12"/>
      <c r="Y2211" s="11"/>
    </row>
    <row r="2212" spans="1:25">
      <c r="A2212" s="12"/>
      <c r="C2212" s="12"/>
      <c r="E2212" s="12"/>
      <c r="G2212" s="12"/>
      <c r="I2212" s="12"/>
      <c r="K2212" s="12"/>
      <c r="M2212" s="12"/>
      <c r="O2212" s="12"/>
      <c r="Q2212" s="12"/>
      <c r="S2212" s="12"/>
      <c r="Y2212" s="11"/>
    </row>
    <row r="2213" spans="1:25">
      <c r="A2213" s="12"/>
      <c r="C2213" s="12"/>
      <c r="E2213" s="12"/>
      <c r="G2213" s="12"/>
      <c r="I2213" s="12"/>
      <c r="K2213" s="12"/>
      <c r="M2213" s="12"/>
      <c r="O2213" s="12"/>
      <c r="Q2213" s="12"/>
      <c r="S2213" s="12"/>
      <c r="Y2213" s="11"/>
    </row>
    <row r="2214" spans="1:25">
      <c r="A2214" s="12"/>
      <c r="C2214" s="12"/>
      <c r="E2214" s="12"/>
      <c r="G2214" s="12"/>
      <c r="I2214" s="12"/>
      <c r="K2214" s="12"/>
      <c r="M2214" s="12"/>
      <c r="O2214" s="12"/>
      <c r="Q2214" s="12"/>
      <c r="S2214" s="12"/>
      <c r="Y2214" s="11"/>
    </row>
    <row r="2215" spans="1:25">
      <c r="A2215" s="12"/>
      <c r="C2215" s="12"/>
      <c r="E2215" s="12"/>
      <c r="G2215" s="12"/>
      <c r="I2215" s="12"/>
      <c r="K2215" s="12"/>
      <c r="M2215" s="12"/>
      <c r="O2215" s="12"/>
      <c r="Q2215" s="12"/>
      <c r="S2215" s="12"/>
      <c r="Y2215" s="11"/>
    </row>
    <row r="2216" spans="1:25">
      <c r="A2216" s="12"/>
      <c r="C2216" s="12"/>
      <c r="E2216" s="12"/>
      <c r="G2216" s="12"/>
      <c r="I2216" s="12"/>
      <c r="K2216" s="12"/>
      <c r="M2216" s="12"/>
      <c r="O2216" s="12"/>
      <c r="Q2216" s="12"/>
      <c r="S2216" s="12"/>
      <c r="Y2216" s="11"/>
    </row>
    <row r="2217" spans="1:25">
      <c r="A2217" s="12"/>
      <c r="C2217" s="12"/>
      <c r="E2217" s="12"/>
      <c r="G2217" s="12"/>
      <c r="I2217" s="12"/>
      <c r="K2217" s="12"/>
      <c r="M2217" s="12"/>
      <c r="O2217" s="12"/>
      <c r="Q2217" s="12"/>
      <c r="S2217" s="12"/>
      <c r="Y2217" s="11"/>
    </row>
    <row r="2218" spans="1:25">
      <c r="A2218" s="12"/>
      <c r="C2218" s="12"/>
      <c r="E2218" s="12"/>
      <c r="G2218" s="12"/>
      <c r="I2218" s="12"/>
      <c r="K2218" s="12"/>
      <c r="M2218" s="12"/>
      <c r="O2218" s="12"/>
      <c r="Q2218" s="12"/>
      <c r="S2218" s="12"/>
      <c r="Y2218" s="11"/>
    </row>
    <row r="2219" spans="1:25">
      <c r="A2219" s="12"/>
      <c r="C2219" s="12"/>
      <c r="E2219" s="12"/>
      <c r="G2219" s="12"/>
      <c r="I2219" s="12"/>
      <c r="K2219" s="12"/>
      <c r="M2219" s="12"/>
      <c r="O2219" s="12"/>
      <c r="Q2219" s="12"/>
      <c r="S2219" s="12"/>
      <c r="Y2219" s="11"/>
    </row>
    <row r="2220" spans="1:25">
      <c r="A2220" s="12"/>
      <c r="C2220" s="12"/>
      <c r="E2220" s="12"/>
      <c r="G2220" s="12"/>
      <c r="I2220" s="12"/>
      <c r="K2220" s="12"/>
      <c r="M2220" s="12"/>
      <c r="O2220" s="12"/>
      <c r="Q2220" s="12"/>
      <c r="S2220" s="12"/>
      <c r="Y2220" s="11"/>
    </row>
    <row r="2221" spans="1:25">
      <c r="A2221" s="12"/>
      <c r="C2221" s="12"/>
      <c r="E2221" s="12"/>
      <c r="G2221" s="12"/>
      <c r="I2221" s="12"/>
      <c r="K2221" s="12"/>
      <c r="M2221" s="12"/>
      <c r="O2221" s="12"/>
      <c r="Q2221" s="12"/>
      <c r="S2221" s="12"/>
      <c r="Y2221" s="11"/>
    </row>
    <row r="2222" spans="1:25">
      <c r="A2222" s="12"/>
      <c r="C2222" s="12"/>
      <c r="E2222" s="12"/>
      <c r="G2222" s="12"/>
      <c r="I2222" s="12"/>
      <c r="K2222" s="12"/>
      <c r="M2222" s="12"/>
      <c r="O2222" s="12"/>
      <c r="Q2222" s="12"/>
      <c r="S2222" s="12"/>
      <c r="Y2222" s="11"/>
    </row>
    <row r="2223" spans="1:25">
      <c r="A2223" s="12"/>
      <c r="C2223" s="12"/>
      <c r="E2223" s="12"/>
      <c r="G2223" s="12"/>
      <c r="I2223" s="12"/>
      <c r="K2223" s="12"/>
      <c r="M2223" s="12"/>
      <c r="O2223" s="12"/>
      <c r="Q2223" s="12"/>
      <c r="S2223" s="12"/>
      <c r="Y2223" s="11"/>
    </row>
    <row r="2224" spans="1:25">
      <c r="A2224" s="12"/>
      <c r="C2224" s="12"/>
      <c r="E2224" s="12"/>
      <c r="G2224" s="12"/>
      <c r="I2224" s="12"/>
      <c r="K2224" s="12"/>
      <c r="M2224" s="12"/>
      <c r="O2224" s="12"/>
      <c r="Q2224" s="12"/>
      <c r="S2224" s="12"/>
      <c r="Y2224" s="11"/>
    </row>
    <row r="2225" spans="1:25">
      <c r="A2225" s="12"/>
      <c r="C2225" s="12"/>
      <c r="E2225" s="12"/>
      <c r="G2225" s="12"/>
      <c r="I2225" s="12"/>
      <c r="K2225" s="12"/>
      <c r="M2225" s="12"/>
      <c r="O2225" s="12"/>
      <c r="Q2225" s="12"/>
      <c r="S2225" s="12"/>
      <c r="Y2225" s="11"/>
    </row>
    <row r="2226" spans="1:25">
      <c r="A2226" s="12"/>
      <c r="C2226" s="12"/>
      <c r="E2226" s="12"/>
      <c r="G2226" s="12"/>
      <c r="I2226" s="12"/>
      <c r="K2226" s="12"/>
      <c r="M2226" s="12"/>
      <c r="O2226" s="12"/>
      <c r="Q2226" s="12"/>
      <c r="S2226" s="12"/>
      <c r="Y2226" s="11"/>
    </row>
    <row r="2227" spans="1:25">
      <c r="A2227" s="12"/>
      <c r="C2227" s="12"/>
      <c r="E2227" s="12"/>
      <c r="G2227" s="12"/>
      <c r="I2227" s="12"/>
      <c r="K2227" s="12"/>
      <c r="M2227" s="12"/>
      <c r="O2227" s="12"/>
      <c r="Q2227" s="12"/>
      <c r="S2227" s="12"/>
      <c r="Y2227" s="11"/>
    </row>
    <row r="2228" spans="1:25">
      <c r="A2228" s="12"/>
      <c r="C2228" s="12"/>
      <c r="E2228" s="12"/>
      <c r="G2228" s="12"/>
      <c r="I2228" s="12"/>
      <c r="K2228" s="12"/>
      <c r="M2228" s="12"/>
      <c r="O2228" s="12"/>
      <c r="Q2228" s="12"/>
      <c r="S2228" s="12"/>
      <c r="Y2228" s="11"/>
    </row>
    <row r="2229" spans="1:25">
      <c r="A2229" s="12"/>
      <c r="C2229" s="12"/>
      <c r="E2229" s="12"/>
      <c r="G2229" s="12"/>
      <c r="I2229" s="12"/>
      <c r="K2229" s="12"/>
      <c r="M2229" s="12"/>
      <c r="O2229" s="12"/>
      <c r="Q2229" s="12"/>
      <c r="S2229" s="12"/>
      <c r="Y2229" s="11"/>
    </row>
    <row r="2230" spans="1:25">
      <c r="A2230" s="12"/>
      <c r="C2230" s="12"/>
      <c r="E2230" s="12"/>
      <c r="G2230" s="12"/>
      <c r="I2230" s="12"/>
      <c r="K2230" s="12"/>
      <c r="M2230" s="12"/>
      <c r="O2230" s="12"/>
      <c r="Q2230" s="12"/>
      <c r="S2230" s="12"/>
      <c r="Y2230" s="11"/>
    </row>
    <row r="2231" spans="1:25">
      <c r="A2231" s="12"/>
      <c r="C2231" s="12"/>
      <c r="E2231" s="12"/>
      <c r="G2231" s="12"/>
      <c r="I2231" s="12"/>
      <c r="K2231" s="12"/>
      <c r="M2231" s="12"/>
      <c r="O2231" s="12"/>
      <c r="Q2231" s="12"/>
      <c r="S2231" s="12"/>
      <c r="Y2231" s="11"/>
    </row>
    <row r="2232" spans="1:25">
      <c r="A2232" s="12"/>
      <c r="C2232" s="12"/>
      <c r="E2232" s="12"/>
      <c r="G2232" s="12"/>
      <c r="I2232" s="12"/>
      <c r="K2232" s="12"/>
      <c r="M2232" s="12"/>
      <c r="O2232" s="12"/>
      <c r="Q2232" s="12"/>
      <c r="S2232" s="12"/>
      <c r="Y2232" s="11"/>
    </row>
    <row r="2233" spans="1:25">
      <c r="A2233" s="12"/>
      <c r="C2233" s="12"/>
      <c r="E2233" s="12"/>
      <c r="G2233" s="12"/>
      <c r="I2233" s="12"/>
      <c r="K2233" s="12"/>
      <c r="M2233" s="12"/>
      <c r="O2233" s="12"/>
      <c r="Q2233" s="12"/>
      <c r="S2233" s="12"/>
      <c r="Y2233" s="11"/>
    </row>
    <row r="2234" spans="1:25">
      <c r="A2234" s="12"/>
      <c r="C2234" s="12"/>
      <c r="E2234" s="12"/>
      <c r="G2234" s="12"/>
      <c r="I2234" s="12"/>
      <c r="K2234" s="12"/>
      <c r="M2234" s="12"/>
      <c r="O2234" s="12"/>
      <c r="Q2234" s="12"/>
      <c r="S2234" s="12"/>
      <c r="Y2234" s="11"/>
    </row>
    <row r="2235" spans="1:25">
      <c r="A2235" s="12"/>
      <c r="C2235" s="12"/>
      <c r="E2235" s="12"/>
      <c r="G2235" s="12"/>
      <c r="I2235" s="12"/>
      <c r="K2235" s="12"/>
      <c r="M2235" s="12"/>
      <c r="O2235" s="12"/>
      <c r="Q2235" s="12"/>
      <c r="S2235" s="12"/>
      <c r="Y2235" s="11"/>
    </row>
    <row r="2236" spans="1:25">
      <c r="A2236" s="12"/>
      <c r="C2236" s="12"/>
      <c r="E2236" s="12"/>
      <c r="G2236" s="12"/>
      <c r="I2236" s="12"/>
      <c r="K2236" s="12"/>
      <c r="M2236" s="12"/>
      <c r="O2236" s="12"/>
      <c r="Q2236" s="12"/>
      <c r="S2236" s="12"/>
      <c r="Y2236" s="11"/>
    </row>
    <row r="2237" spans="1:25">
      <c r="A2237" s="12"/>
      <c r="C2237" s="12"/>
      <c r="E2237" s="12"/>
      <c r="G2237" s="12"/>
      <c r="I2237" s="12"/>
      <c r="K2237" s="12"/>
      <c r="M2237" s="12"/>
      <c r="O2237" s="12"/>
      <c r="Q2237" s="12"/>
      <c r="S2237" s="12"/>
      <c r="Y2237" s="11"/>
    </row>
    <row r="2238" spans="1:25">
      <c r="A2238" s="12"/>
      <c r="C2238" s="12"/>
      <c r="E2238" s="12"/>
      <c r="G2238" s="12"/>
      <c r="I2238" s="12"/>
      <c r="K2238" s="12"/>
      <c r="M2238" s="12"/>
      <c r="O2238" s="12"/>
      <c r="Q2238" s="12"/>
      <c r="S2238" s="12"/>
      <c r="Y2238" s="11"/>
    </row>
    <row r="2239" spans="1:25">
      <c r="A2239" s="12"/>
      <c r="C2239" s="12"/>
      <c r="E2239" s="12"/>
      <c r="G2239" s="12"/>
      <c r="I2239" s="12"/>
      <c r="K2239" s="12"/>
      <c r="M2239" s="12"/>
      <c r="O2239" s="12"/>
      <c r="Q2239" s="12"/>
      <c r="S2239" s="12"/>
      <c r="Y2239" s="11"/>
    </row>
    <row r="2240" spans="1:25">
      <c r="A2240" s="12"/>
      <c r="C2240" s="12"/>
      <c r="E2240" s="12"/>
      <c r="G2240" s="12"/>
      <c r="I2240" s="12"/>
      <c r="K2240" s="12"/>
      <c r="M2240" s="12"/>
      <c r="O2240" s="12"/>
      <c r="Q2240" s="12"/>
      <c r="S2240" s="12"/>
      <c r="Y2240" s="11"/>
    </row>
    <row r="2241" spans="1:25">
      <c r="A2241" s="12"/>
      <c r="C2241" s="12"/>
      <c r="E2241" s="12"/>
      <c r="G2241" s="12"/>
      <c r="I2241" s="12"/>
      <c r="K2241" s="12"/>
      <c r="M2241" s="12"/>
      <c r="O2241" s="12"/>
      <c r="Q2241" s="12"/>
      <c r="S2241" s="12"/>
      <c r="Y2241" s="11"/>
    </row>
    <row r="2242" spans="1:25">
      <c r="A2242" s="12"/>
      <c r="C2242" s="12"/>
      <c r="E2242" s="12"/>
      <c r="G2242" s="12"/>
      <c r="I2242" s="12"/>
      <c r="K2242" s="12"/>
      <c r="M2242" s="12"/>
      <c r="O2242" s="12"/>
      <c r="Q2242" s="12"/>
      <c r="S2242" s="12"/>
      <c r="Y2242" s="11"/>
    </row>
    <row r="2243" spans="1:25">
      <c r="A2243" s="12"/>
      <c r="C2243" s="12"/>
      <c r="E2243" s="12"/>
      <c r="G2243" s="12"/>
      <c r="I2243" s="12"/>
      <c r="K2243" s="12"/>
      <c r="M2243" s="12"/>
      <c r="O2243" s="12"/>
      <c r="Q2243" s="12"/>
      <c r="S2243" s="12"/>
      <c r="Y2243" s="11"/>
    </row>
    <row r="2244" spans="1:25">
      <c r="A2244" s="12"/>
      <c r="C2244" s="12"/>
      <c r="E2244" s="12"/>
      <c r="G2244" s="12"/>
      <c r="I2244" s="12"/>
      <c r="K2244" s="12"/>
      <c r="M2244" s="12"/>
      <c r="O2244" s="12"/>
      <c r="Q2244" s="12"/>
      <c r="S2244" s="12"/>
      <c r="Y2244" s="11"/>
    </row>
    <row r="2245" spans="1:25">
      <c r="A2245" s="12"/>
      <c r="C2245" s="12"/>
      <c r="E2245" s="12"/>
      <c r="G2245" s="12"/>
      <c r="I2245" s="12"/>
      <c r="K2245" s="12"/>
      <c r="M2245" s="12"/>
      <c r="O2245" s="12"/>
      <c r="Q2245" s="12"/>
      <c r="S2245" s="12"/>
      <c r="Y2245" s="11"/>
    </row>
    <row r="2246" spans="1:25">
      <c r="A2246" s="12"/>
      <c r="C2246" s="12"/>
      <c r="E2246" s="12"/>
      <c r="G2246" s="12"/>
      <c r="I2246" s="12"/>
      <c r="K2246" s="12"/>
      <c r="M2246" s="12"/>
      <c r="O2246" s="12"/>
      <c r="Q2246" s="12"/>
      <c r="S2246" s="12"/>
      <c r="Y2246" s="11"/>
    </row>
    <row r="2247" spans="1:25">
      <c r="A2247" s="12"/>
      <c r="C2247" s="12"/>
      <c r="E2247" s="12"/>
      <c r="G2247" s="12"/>
      <c r="I2247" s="12"/>
      <c r="K2247" s="12"/>
      <c r="M2247" s="12"/>
      <c r="O2247" s="12"/>
      <c r="Q2247" s="12"/>
      <c r="S2247" s="12"/>
      <c r="Y2247" s="11"/>
    </row>
    <row r="2248" spans="1:25">
      <c r="A2248" s="12"/>
      <c r="C2248" s="12"/>
      <c r="E2248" s="12"/>
      <c r="G2248" s="12"/>
      <c r="I2248" s="12"/>
      <c r="K2248" s="12"/>
      <c r="M2248" s="12"/>
      <c r="O2248" s="12"/>
      <c r="Q2248" s="12"/>
      <c r="S2248" s="12"/>
      <c r="Y2248" s="11"/>
    </row>
    <row r="2249" spans="1:25">
      <c r="A2249" s="12"/>
      <c r="C2249" s="12"/>
      <c r="E2249" s="12"/>
      <c r="G2249" s="12"/>
      <c r="I2249" s="12"/>
      <c r="K2249" s="12"/>
      <c r="M2249" s="12"/>
      <c r="O2249" s="12"/>
      <c r="Q2249" s="12"/>
      <c r="S2249" s="12"/>
      <c r="Y2249" s="11"/>
    </row>
    <row r="2250" spans="1:25">
      <c r="A2250" s="12"/>
      <c r="C2250" s="12"/>
      <c r="E2250" s="12"/>
      <c r="G2250" s="12"/>
      <c r="I2250" s="12"/>
      <c r="K2250" s="12"/>
      <c r="M2250" s="12"/>
      <c r="O2250" s="12"/>
      <c r="Q2250" s="12"/>
      <c r="S2250" s="12"/>
      <c r="Y2250" s="11"/>
    </row>
    <row r="2251" spans="1:25">
      <c r="A2251" s="12"/>
      <c r="C2251" s="12"/>
      <c r="E2251" s="12"/>
      <c r="G2251" s="12"/>
      <c r="I2251" s="12"/>
      <c r="K2251" s="12"/>
      <c r="M2251" s="12"/>
      <c r="O2251" s="12"/>
      <c r="Q2251" s="12"/>
      <c r="S2251" s="12"/>
      <c r="Y2251" s="11"/>
    </row>
    <row r="2252" spans="1:25">
      <c r="A2252" s="12"/>
      <c r="C2252" s="12"/>
      <c r="E2252" s="12"/>
      <c r="G2252" s="12"/>
      <c r="I2252" s="12"/>
      <c r="K2252" s="12"/>
      <c r="M2252" s="12"/>
      <c r="O2252" s="12"/>
      <c r="Q2252" s="12"/>
      <c r="S2252" s="12"/>
      <c r="Y2252" s="11"/>
    </row>
    <row r="2253" spans="1:25">
      <c r="A2253" s="12"/>
      <c r="C2253" s="12"/>
      <c r="E2253" s="12"/>
      <c r="G2253" s="12"/>
      <c r="I2253" s="12"/>
      <c r="K2253" s="12"/>
      <c r="M2253" s="12"/>
      <c r="O2253" s="12"/>
      <c r="Q2253" s="12"/>
      <c r="S2253" s="12"/>
      <c r="Y2253" s="11"/>
    </row>
    <row r="2254" spans="1:25">
      <c r="A2254" s="12"/>
      <c r="C2254" s="12"/>
      <c r="E2254" s="12"/>
      <c r="G2254" s="12"/>
      <c r="I2254" s="12"/>
      <c r="K2254" s="12"/>
      <c r="M2254" s="12"/>
      <c r="O2254" s="12"/>
      <c r="Q2254" s="12"/>
      <c r="S2254" s="12"/>
      <c r="Y2254" s="11"/>
    </row>
    <row r="2255" spans="1:25">
      <c r="A2255" s="12"/>
      <c r="C2255" s="12"/>
      <c r="E2255" s="12"/>
      <c r="G2255" s="12"/>
      <c r="I2255" s="12"/>
      <c r="K2255" s="12"/>
      <c r="M2255" s="12"/>
      <c r="O2255" s="12"/>
      <c r="Q2255" s="12"/>
      <c r="S2255" s="12"/>
      <c r="Y2255" s="11"/>
    </row>
    <row r="2256" spans="1:25">
      <c r="A2256" s="12"/>
      <c r="C2256" s="12"/>
      <c r="E2256" s="12"/>
      <c r="G2256" s="12"/>
      <c r="I2256" s="12"/>
      <c r="K2256" s="12"/>
      <c r="M2256" s="12"/>
      <c r="O2256" s="12"/>
      <c r="Q2256" s="12"/>
      <c r="S2256" s="12"/>
      <c r="Y2256" s="11"/>
    </row>
    <row r="2257" spans="1:25">
      <c r="A2257" s="12"/>
      <c r="C2257" s="12"/>
      <c r="E2257" s="12"/>
      <c r="G2257" s="12"/>
      <c r="I2257" s="12"/>
      <c r="K2257" s="12"/>
      <c r="M2257" s="12"/>
      <c r="O2257" s="12"/>
      <c r="Q2257" s="12"/>
      <c r="S2257" s="12"/>
      <c r="Y2257" s="11"/>
    </row>
    <row r="2258" spans="1:25">
      <c r="A2258" s="12"/>
      <c r="C2258" s="12"/>
      <c r="E2258" s="12"/>
      <c r="G2258" s="12"/>
      <c r="I2258" s="12"/>
      <c r="K2258" s="12"/>
      <c r="M2258" s="12"/>
      <c r="O2258" s="12"/>
      <c r="Q2258" s="12"/>
      <c r="S2258" s="12"/>
      <c r="Y2258" s="11"/>
    </row>
    <row r="2259" spans="1:25">
      <c r="A2259" s="12"/>
      <c r="C2259" s="12"/>
      <c r="E2259" s="12"/>
      <c r="G2259" s="12"/>
      <c r="I2259" s="12"/>
      <c r="K2259" s="12"/>
      <c r="M2259" s="12"/>
      <c r="O2259" s="12"/>
      <c r="Q2259" s="12"/>
      <c r="S2259" s="12"/>
      <c r="Y2259" s="11"/>
    </row>
    <row r="2260" spans="1:25">
      <c r="A2260" s="12"/>
      <c r="C2260" s="12"/>
      <c r="E2260" s="12"/>
      <c r="G2260" s="12"/>
      <c r="I2260" s="12"/>
      <c r="K2260" s="12"/>
      <c r="M2260" s="12"/>
      <c r="O2260" s="12"/>
      <c r="Q2260" s="12"/>
      <c r="S2260" s="12"/>
      <c r="Y2260" s="11"/>
    </row>
    <row r="2261" spans="1:25">
      <c r="A2261" s="12"/>
      <c r="C2261" s="12"/>
      <c r="E2261" s="12"/>
      <c r="G2261" s="12"/>
      <c r="I2261" s="12"/>
      <c r="K2261" s="12"/>
      <c r="M2261" s="12"/>
      <c r="O2261" s="12"/>
      <c r="Q2261" s="12"/>
      <c r="S2261" s="12"/>
      <c r="Y2261" s="11"/>
    </row>
    <row r="2262" spans="1:25">
      <c r="A2262" s="12"/>
      <c r="C2262" s="12"/>
      <c r="E2262" s="12"/>
      <c r="G2262" s="12"/>
      <c r="I2262" s="12"/>
      <c r="K2262" s="12"/>
      <c r="M2262" s="12"/>
      <c r="O2262" s="12"/>
      <c r="Q2262" s="12"/>
      <c r="S2262" s="12"/>
      <c r="Y2262" s="11"/>
    </row>
    <row r="2263" spans="1:25">
      <c r="A2263" s="12"/>
      <c r="C2263" s="12"/>
      <c r="E2263" s="12"/>
      <c r="G2263" s="12"/>
      <c r="I2263" s="12"/>
      <c r="K2263" s="12"/>
      <c r="M2263" s="12"/>
      <c r="O2263" s="12"/>
      <c r="Q2263" s="12"/>
      <c r="S2263" s="12"/>
      <c r="Y2263" s="11"/>
    </row>
    <row r="2264" spans="1:25">
      <c r="A2264" s="12"/>
      <c r="C2264" s="12"/>
      <c r="E2264" s="12"/>
      <c r="G2264" s="12"/>
      <c r="I2264" s="12"/>
      <c r="K2264" s="12"/>
      <c r="M2264" s="12"/>
      <c r="O2264" s="12"/>
      <c r="Q2264" s="12"/>
      <c r="S2264" s="12"/>
      <c r="Y2264" s="11"/>
    </row>
    <row r="2265" spans="1:25">
      <c r="A2265" s="12"/>
      <c r="C2265" s="12"/>
      <c r="E2265" s="12"/>
      <c r="G2265" s="12"/>
      <c r="I2265" s="12"/>
      <c r="K2265" s="12"/>
      <c r="M2265" s="12"/>
      <c r="O2265" s="12"/>
      <c r="Q2265" s="12"/>
      <c r="S2265" s="12"/>
      <c r="Y2265" s="11"/>
    </row>
    <row r="2266" spans="1:25">
      <c r="A2266" s="12"/>
      <c r="C2266" s="12"/>
      <c r="E2266" s="12"/>
      <c r="G2266" s="12"/>
      <c r="I2266" s="12"/>
      <c r="K2266" s="12"/>
      <c r="M2266" s="12"/>
      <c r="O2266" s="12"/>
      <c r="Q2266" s="12"/>
      <c r="S2266" s="12"/>
      <c r="Y2266" s="11"/>
    </row>
    <row r="2267" spans="1:25">
      <c r="A2267" s="12"/>
      <c r="C2267" s="12"/>
      <c r="E2267" s="12"/>
      <c r="G2267" s="12"/>
      <c r="I2267" s="12"/>
      <c r="K2267" s="12"/>
      <c r="M2267" s="12"/>
      <c r="O2267" s="12"/>
      <c r="Q2267" s="12"/>
      <c r="S2267" s="12"/>
      <c r="Y2267" s="11"/>
    </row>
    <row r="2268" spans="1:25">
      <c r="A2268" s="12"/>
      <c r="C2268" s="12"/>
      <c r="E2268" s="12"/>
      <c r="G2268" s="12"/>
      <c r="I2268" s="12"/>
      <c r="K2268" s="12"/>
      <c r="M2268" s="12"/>
      <c r="O2268" s="12"/>
      <c r="Q2268" s="12"/>
      <c r="S2268" s="12"/>
      <c r="Y2268" s="11"/>
    </row>
    <row r="2269" spans="1:25">
      <c r="A2269" s="12"/>
      <c r="C2269" s="12"/>
      <c r="E2269" s="12"/>
      <c r="G2269" s="12"/>
      <c r="I2269" s="12"/>
      <c r="K2269" s="12"/>
      <c r="M2269" s="12"/>
      <c r="O2269" s="12"/>
      <c r="Q2269" s="12"/>
      <c r="S2269" s="12"/>
      <c r="Y2269" s="11"/>
    </row>
    <row r="2270" spans="1:25">
      <c r="A2270" s="12"/>
      <c r="C2270" s="12"/>
      <c r="E2270" s="12"/>
      <c r="G2270" s="12"/>
      <c r="I2270" s="12"/>
      <c r="K2270" s="12"/>
      <c r="M2270" s="12"/>
      <c r="O2270" s="12"/>
      <c r="Q2270" s="12"/>
      <c r="S2270" s="12"/>
      <c r="Y2270" s="11"/>
    </row>
    <row r="2271" spans="1:25">
      <c r="A2271" s="12"/>
      <c r="C2271" s="12"/>
      <c r="E2271" s="12"/>
      <c r="G2271" s="12"/>
      <c r="I2271" s="12"/>
      <c r="K2271" s="12"/>
      <c r="M2271" s="12"/>
      <c r="O2271" s="12"/>
      <c r="Q2271" s="12"/>
      <c r="S2271" s="12"/>
      <c r="Y2271" s="11"/>
    </row>
    <row r="2272" spans="1:25">
      <c r="A2272" s="12"/>
      <c r="C2272" s="12"/>
      <c r="E2272" s="12"/>
      <c r="G2272" s="12"/>
      <c r="I2272" s="12"/>
      <c r="K2272" s="12"/>
      <c r="M2272" s="12"/>
      <c r="O2272" s="12"/>
      <c r="Q2272" s="12"/>
      <c r="S2272" s="12"/>
      <c r="Y2272" s="11"/>
    </row>
    <row r="2273" spans="1:25">
      <c r="A2273" s="12"/>
      <c r="C2273" s="12"/>
      <c r="E2273" s="12"/>
      <c r="G2273" s="12"/>
      <c r="I2273" s="12"/>
      <c r="K2273" s="12"/>
      <c r="M2273" s="12"/>
      <c r="O2273" s="12"/>
      <c r="Q2273" s="12"/>
      <c r="S2273" s="12"/>
      <c r="Y2273" s="11"/>
    </row>
    <row r="2274" spans="1:25">
      <c r="A2274" s="12"/>
      <c r="C2274" s="12"/>
      <c r="E2274" s="12"/>
      <c r="G2274" s="12"/>
      <c r="I2274" s="12"/>
      <c r="K2274" s="12"/>
      <c r="M2274" s="12"/>
      <c r="O2274" s="12"/>
      <c r="Q2274" s="12"/>
      <c r="S2274" s="12"/>
      <c r="Y2274" s="11"/>
    </row>
    <row r="2275" spans="1:25">
      <c r="A2275" s="12"/>
      <c r="C2275" s="12"/>
      <c r="E2275" s="12"/>
      <c r="G2275" s="12"/>
      <c r="I2275" s="12"/>
      <c r="K2275" s="12"/>
      <c r="M2275" s="12"/>
      <c r="O2275" s="12"/>
      <c r="Q2275" s="12"/>
      <c r="S2275" s="12"/>
      <c r="Y2275" s="11"/>
    </row>
    <row r="2276" spans="1:25">
      <c r="A2276" s="12"/>
      <c r="C2276" s="12"/>
      <c r="E2276" s="12"/>
      <c r="G2276" s="12"/>
      <c r="I2276" s="12"/>
      <c r="K2276" s="12"/>
      <c r="M2276" s="12"/>
      <c r="O2276" s="12"/>
      <c r="Q2276" s="12"/>
      <c r="S2276" s="12"/>
      <c r="Y2276" s="11"/>
    </row>
    <row r="2277" spans="1:25">
      <c r="A2277" s="12"/>
      <c r="C2277" s="12"/>
      <c r="E2277" s="12"/>
      <c r="G2277" s="12"/>
      <c r="I2277" s="12"/>
      <c r="K2277" s="12"/>
      <c r="M2277" s="12"/>
      <c r="O2277" s="12"/>
      <c r="Q2277" s="12"/>
      <c r="S2277" s="12"/>
      <c r="Y2277" s="11"/>
    </row>
    <row r="2278" spans="1:25">
      <c r="A2278" s="12"/>
      <c r="C2278" s="12"/>
      <c r="E2278" s="12"/>
      <c r="G2278" s="12"/>
      <c r="I2278" s="12"/>
      <c r="K2278" s="12"/>
      <c r="M2278" s="12"/>
      <c r="O2278" s="12"/>
      <c r="Q2278" s="12"/>
      <c r="S2278" s="12"/>
      <c r="Y2278" s="11"/>
    </row>
    <row r="2279" spans="1:25">
      <c r="A2279" s="12"/>
      <c r="C2279" s="12"/>
      <c r="E2279" s="12"/>
      <c r="G2279" s="12"/>
      <c r="I2279" s="12"/>
      <c r="K2279" s="12"/>
      <c r="M2279" s="12"/>
      <c r="O2279" s="12"/>
      <c r="Q2279" s="12"/>
      <c r="S2279" s="12"/>
      <c r="Y2279" s="11"/>
    </row>
    <row r="2280" spans="1:25">
      <c r="A2280" s="12"/>
      <c r="C2280" s="12"/>
      <c r="E2280" s="12"/>
      <c r="G2280" s="12"/>
      <c r="I2280" s="12"/>
      <c r="K2280" s="12"/>
      <c r="M2280" s="12"/>
      <c r="O2280" s="12"/>
      <c r="Q2280" s="12"/>
      <c r="S2280" s="12"/>
      <c r="Y2280" s="11"/>
    </row>
    <row r="2281" spans="1:25">
      <c r="A2281" s="12"/>
      <c r="C2281" s="12"/>
      <c r="E2281" s="12"/>
      <c r="G2281" s="12"/>
      <c r="I2281" s="12"/>
      <c r="K2281" s="12"/>
      <c r="M2281" s="12"/>
      <c r="O2281" s="12"/>
      <c r="Q2281" s="12"/>
      <c r="S2281" s="12"/>
      <c r="Y2281" s="11"/>
    </row>
    <row r="2282" spans="1:25">
      <c r="A2282" s="12"/>
      <c r="C2282" s="12"/>
      <c r="E2282" s="12"/>
      <c r="G2282" s="12"/>
      <c r="I2282" s="12"/>
      <c r="K2282" s="12"/>
      <c r="M2282" s="12"/>
      <c r="O2282" s="12"/>
      <c r="Q2282" s="12"/>
      <c r="S2282" s="12"/>
      <c r="Y2282" s="11"/>
    </row>
    <row r="2283" spans="1:25">
      <c r="A2283" s="12"/>
      <c r="C2283" s="12"/>
      <c r="E2283" s="12"/>
      <c r="G2283" s="12"/>
      <c r="I2283" s="12"/>
      <c r="K2283" s="12"/>
      <c r="M2283" s="12"/>
      <c r="O2283" s="12"/>
      <c r="Q2283" s="12"/>
      <c r="S2283" s="12"/>
      <c r="Y2283" s="11"/>
    </row>
    <row r="2284" spans="1:25">
      <c r="A2284" s="12"/>
      <c r="C2284" s="12"/>
      <c r="E2284" s="12"/>
      <c r="G2284" s="12"/>
      <c r="I2284" s="12"/>
      <c r="K2284" s="12"/>
      <c r="M2284" s="12"/>
      <c r="O2284" s="12"/>
      <c r="Q2284" s="12"/>
      <c r="S2284" s="12"/>
      <c r="Y2284" s="11"/>
    </row>
    <row r="2285" spans="1:25">
      <c r="A2285" s="12"/>
      <c r="C2285" s="12"/>
      <c r="E2285" s="12"/>
      <c r="G2285" s="12"/>
      <c r="I2285" s="12"/>
      <c r="K2285" s="12"/>
      <c r="M2285" s="12"/>
      <c r="O2285" s="12"/>
      <c r="Q2285" s="12"/>
      <c r="S2285" s="12"/>
      <c r="Y2285" s="11"/>
    </row>
    <row r="2286" spans="1:25">
      <c r="A2286" s="12"/>
      <c r="C2286" s="12"/>
      <c r="E2286" s="12"/>
      <c r="G2286" s="12"/>
      <c r="I2286" s="12"/>
      <c r="K2286" s="12"/>
      <c r="M2286" s="12"/>
      <c r="O2286" s="12"/>
      <c r="Q2286" s="12"/>
      <c r="S2286" s="12"/>
      <c r="Y2286" s="11"/>
    </row>
    <row r="2287" spans="1:25">
      <c r="A2287" s="12"/>
      <c r="C2287" s="12"/>
      <c r="E2287" s="12"/>
      <c r="G2287" s="12"/>
      <c r="I2287" s="12"/>
      <c r="K2287" s="12"/>
      <c r="M2287" s="12"/>
      <c r="O2287" s="12"/>
      <c r="Q2287" s="12"/>
      <c r="S2287" s="12"/>
      <c r="Y2287" s="11"/>
    </row>
    <row r="2288" spans="1:25">
      <c r="A2288" s="12"/>
      <c r="C2288" s="12"/>
      <c r="E2288" s="12"/>
      <c r="G2288" s="12"/>
      <c r="I2288" s="12"/>
      <c r="K2288" s="12"/>
      <c r="M2288" s="12"/>
      <c r="O2288" s="12"/>
      <c r="Q2288" s="12"/>
      <c r="S2288" s="12"/>
      <c r="Y2288" s="11"/>
    </row>
    <row r="2289" spans="1:25">
      <c r="A2289" s="12"/>
      <c r="C2289" s="12"/>
      <c r="E2289" s="12"/>
      <c r="G2289" s="12"/>
      <c r="I2289" s="12"/>
      <c r="K2289" s="12"/>
      <c r="M2289" s="12"/>
      <c r="O2289" s="12"/>
      <c r="Q2289" s="12"/>
      <c r="S2289" s="12"/>
      <c r="Y2289" s="11"/>
    </row>
    <row r="2290" spans="1:25">
      <c r="A2290" s="12"/>
      <c r="C2290" s="12"/>
      <c r="E2290" s="12"/>
      <c r="G2290" s="12"/>
      <c r="I2290" s="12"/>
      <c r="K2290" s="12"/>
      <c r="M2290" s="12"/>
      <c r="O2290" s="12"/>
      <c r="Q2290" s="12"/>
      <c r="S2290" s="12"/>
      <c r="Y2290" s="11"/>
    </row>
    <row r="2291" spans="1:25">
      <c r="A2291" s="12"/>
      <c r="C2291" s="12"/>
      <c r="E2291" s="12"/>
      <c r="G2291" s="12"/>
      <c r="I2291" s="12"/>
      <c r="K2291" s="12"/>
      <c r="M2291" s="12"/>
      <c r="O2291" s="12"/>
      <c r="Q2291" s="12"/>
      <c r="S2291" s="12"/>
      <c r="Y2291" s="11"/>
    </row>
    <row r="2292" spans="1:25">
      <c r="A2292" s="12"/>
      <c r="C2292" s="12"/>
      <c r="E2292" s="12"/>
      <c r="G2292" s="12"/>
      <c r="I2292" s="12"/>
      <c r="K2292" s="12"/>
      <c r="M2292" s="12"/>
      <c r="O2292" s="12"/>
      <c r="Q2292" s="12"/>
      <c r="S2292" s="12"/>
      <c r="Y2292" s="11"/>
    </row>
    <row r="2293" spans="1:25">
      <c r="A2293" s="12"/>
      <c r="C2293" s="12"/>
      <c r="E2293" s="12"/>
      <c r="G2293" s="12"/>
      <c r="I2293" s="12"/>
      <c r="K2293" s="12"/>
      <c r="M2293" s="12"/>
      <c r="O2293" s="12"/>
      <c r="Q2293" s="12"/>
      <c r="S2293" s="12"/>
      <c r="Y2293" s="11"/>
    </row>
    <row r="2294" spans="1:25">
      <c r="A2294" s="12"/>
      <c r="C2294" s="12"/>
      <c r="E2294" s="12"/>
      <c r="G2294" s="12"/>
      <c r="I2294" s="12"/>
      <c r="K2294" s="12"/>
      <c r="M2294" s="12"/>
      <c r="O2294" s="12"/>
      <c r="Q2294" s="12"/>
      <c r="S2294" s="12"/>
      <c r="Y2294" s="11"/>
    </row>
    <row r="2295" spans="1:25">
      <c r="A2295" s="12"/>
      <c r="C2295" s="12"/>
      <c r="E2295" s="12"/>
      <c r="G2295" s="12"/>
      <c r="I2295" s="12"/>
      <c r="K2295" s="12"/>
      <c r="M2295" s="12"/>
      <c r="O2295" s="12"/>
      <c r="Q2295" s="12"/>
      <c r="S2295" s="12"/>
      <c r="Y2295" s="11"/>
    </row>
    <row r="2296" spans="1:25">
      <c r="A2296" s="12"/>
      <c r="C2296" s="12"/>
      <c r="E2296" s="12"/>
      <c r="G2296" s="12"/>
      <c r="I2296" s="12"/>
      <c r="K2296" s="12"/>
      <c r="M2296" s="12"/>
      <c r="O2296" s="12"/>
      <c r="Q2296" s="12"/>
      <c r="S2296" s="12"/>
      <c r="Y2296" s="11"/>
    </row>
    <row r="2297" spans="1:25">
      <c r="A2297" s="12"/>
      <c r="C2297" s="12"/>
      <c r="E2297" s="12"/>
      <c r="G2297" s="12"/>
      <c r="I2297" s="12"/>
      <c r="K2297" s="12"/>
      <c r="M2297" s="12"/>
      <c r="O2297" s="12"/>
      <c r="Q2297" s="12"/>
      <c r="S2297" s="12"/>
      <c r="Y2297" s="11"/>
    </row>
    <row r="2298" spans="1:25">
      <c r="A2298" s="12"/>
      <c r="C2298" s="12"/>
      <c r="E2298" s="12"/>
      <c r="G2298" s="12"/>
      <c r="I2298" s="12"/>
      <c r="K2298" s="12"/>
      <c r="M2298" s="12"/>
      <c r="O2298" s="12"/>
      <c r="Q2298" s="12"/>
      <c r="S2298" s="12"/>
      <c r="Y2298" s="11"/>
    </row>
    <row r="2299" spans="1:25">
      <c r="A2299" s="12"/>
      <c r="C2299" s="12"/>
      <c r="E2299" s="12"/>
      <c r="G2299" s="12"/>
      <c r="I2299" s="12"/>
      <c r="K2299" s="12"/>
      <c r="M2299" s="12"/>
      <c r="O2299" s="12"/>
      <c r="Q2299" s="12"/>
      <c r="S2299" s="12"/>
      <c r="Y2299" s="11"/>
    </row>
    <row r="2300" spans="1:25">
      <c r="A2300" s="12"/>
      <c r="C2300" s="12"/>
      <c r="E2300" s="12"/>
      <c r="G2300" s="12"/>
      <c r="I2300" s="12"/>
      <c r="K2300" s="12"/>
      <c r="M2300" s="12"/>
      <c r="O2300" s="12"/>
      <c r="Q2300" s="12"/>
      <c r="S2300" s="12"/>
      <c r="Y2300" s="11"/>
    </row>
    <row r="2301" spans="1:25">
      <c r="A2301" s="12"/>
      <c r="C2301" s="12"/>
      <c r="E2301" s="12"/>
      <c r="G2301" s="12"/>
      <c r="I2301" s="12"/>
      <c r="K2301" s="12"/>
      <c r="M2301" s="12"/>
      <c r="O2301" s="12"/>
      <c r="Q2301" s="12"/>
      <c r="S2301" s="12"/>
      <c r="Y2301" s="11"/>
    </row>
    <row r="2302" spans="1:25">
      <c r="A2302" s="12"/>
      <c r="C2302" s="12"/>
      <c r="E2302" s="12"/>
      <c r="G2302" s="12"/>
      <c r="I2302" s="12"/>
      <c r="K2302" s="12"/>
      <c r="M2302" s="12"/>
      <c r="O2302" s="12"/>
      <c r="Q2302" s="12"/>
      <c r="S2302" s="12"/>
      <c r="Y2302" s="11"/>
    </row>
    <row r="2303" spans="1:25">
      <c r="A2303" s="12"/>
      <c r="C2303" s="12"/>
      <c r="E2303" s="12"/>
      <c r="G2303" s="12"/>
      <c r="I2303" s="12"/>
      <c r="K2303" s="12"/>
      <c r="M2303" s="12"/>
      <c r="O2303" s="12"/>
      <c r="Q2303" s="12"/>
      <c r="S2303" s="12"/>
      <c r="Y2303" s="11"/>
    </row>
    <row r="2304" spans="1:25">
      <c r="A2304" s="12"/>
      <c r="C2304" s="12"/>
      <c r="E2304" s="12"/>
      <c r="G2304" s="12"/>
      <c r="I2304" s="12"/>
      <c r="K2304" s="12"/>
      <c r="M2304" s="12"/>
      <c r="O2304" s="12"/>
      <c r="Q2304" s="12"/>
      <c r="S2304" s="12"/>
      <c r="Y2304" s="11"/>
    </row>
    <row r="2305" spans="1:25">
      <c r="A2305" s="12"/>
      <c r="C2305" s="12"/>
      <c r="E2305" s="12"/>
      <c r="G2305" s="12"/>
      <c r="I2305" s="12"/>
      <c r="K2305" s="12"/>
      <c r="M2305" s="12"/>
      <c r="O2305" s="12"/>
      <c r="Q2305" s="12"/>
      <c r="S2305" s="12"/>
      <c r="Y2305" s="11"/>
    </row>
    <row r="2306" spans="1:25">
      <c r="A2306" s="12"/>
      <c r="C2306" s="12"/>
      <c r="E2306" s="12"/>
      <c r="G2306" s="12"/>
      <c r="I2306" s="12"/>
      <c r="K2306" s="12"/>
      <c r="M2306" s="12"/>
      <c r="O2306" s="12"/>
      <c r="Q2306" s="12"/>
      <c r="S2306" s="12"/>
      <c r="Y2306" s="11"/>
    </row>
    <row r="2307" spans="1:25">
      <c r="A2307" s="12"/>
      <c r="C2307" s="12"/>
      <c r="E2307" s="12"/>
      <c r="G2307" s="12"/>
      <c r="I2307" s="12"/>
      <c r="K2307" s="12"/>
      <c r="M2307" s="12"/>
      <c r="O2307" s="12"/>
      <c r="Q2307" s="12"/>
      <c r="S2307" s="12"/>
      <c r="Y2307" s="11"/>
    </row>
    <row r="2308" spans="1:25">
      <c r="A2308" s="12"/>
      <c r="C2308" s="12"/>
      <c r="E2308" s="12"/>
      <c r="G2308" s="12"/>
      <c r="I2308" s="12"/>
      <c r="K2308" s="12"/>
      <c r="M2308" s="12"/>
      <c r="O2308" s="12"/>
      <c r="Q2308" s="12"/>
      <c r="S2308" s="12"/>
      <c r="Y2308" s="11"/>
    </row>
    <row r="2309" spans="1:25">
      <c r="A2309" s="12"/>
      <c r="C2309" s="12"/>
      <c r="E2309" s="12"/>
      <c r="G2309" s="12"/>
      <c r="I2309" s="12"/>
      <c r="K2309" s="12"/>
      <c r="M2309" s="12"/>
      <c r="O2309" s="12"/>
      <c r="Q2309" s="12"/>
      <c r="S2309" s="12"/>
      <c r="Y2309" s="11"/>
    </row>
    <row r="2310" spans="1:25">
      <c r="A2310" s="12"/>
      <c r="C2310" s="12"/>
      <c r="E2310" s="12"/>
      <c r="G2310" s="12"/>
      <c r="I2310" s="12"/>
      <c r="K2310" s="12"/>
      <c r="M2310" s="12"/>
      <c r="O2310" s="12"/>
      <c r="Q2310" s="12"/>
      <c r="S2310" s="12"/>
      <c r="Y2310" s="11"/>
    </row>
    <row r="2311" spans="1:25">
      <c r="A2311" s="12"/>
      <c r="C2311" s="12"/>
      <c r="E2311" s="12"/>
      <c r="G2311" s="12"/>
      <c r="I2311" s="12"/>
      <c r="K2311" s="12"/>
      <c r="M2311" s="12"/>
      <c r="O2311" s="12"/>
      <c r="Q2311" s="12"/>
      <c r="S2311" s="12"/>
      <c r="Y2311" s="11"/>
    </row>
    <row r="2312" spans="1:25">
      <c r="A2312" s="12"/>
      <c r="C2312" s="12"/>
      <c r="E2312" s="12"/>
      <c r="G2312" s="12"/>
      <c r="I2312" s="12"/>
      <c r="K2312" s="12"/>
      <c r="M2312" s="12"/>
      <c r="O2312" s="12"/>
      <c r="Q2312" s="12"/>
      <c r="S2312" s="12"/>
      <c r="Y2312" s="11"/>
    </row>
    <row r="2313" spans="1:25">
      <c r="A2313" s="12"/>
      <c r="C2313" s="12"/>
      <c r="E2313" s="12"/>
      <c r="G2313" s="12"/>
      <c r="I2313" s="12"/>
      <c r="K2313" s="12"/>
      <c r="M2313" s="12"/>
      <c r="O2313" s="12"/>
      <c r="Q2313" s="12"/>
      <c r="S2313" s="12"/>
      <c r="Y2313" s="11"/>
    </row>
    <row r="2314" spans="1:25">
      <c r="A2314" s="12"/>
      <c r="C2314" s="12"/>
      <c r="E2314" s="12"/>
      <c r="G2314" s="12"/>
      <c r="I2314" s="12"/>
      <c r="K2314" s="12"/>
      <c r="M2314" s="12"/>
      <c r="O2314" s="12"/>
      <c r="Q2314" s="12"/>
      <c r="S2314" s="12"/>
      <c r="Y2314" s="11"/>
    </row>
    <row r="2315" spans="1:25">
      <c r="A2315" s="12"/>
      <c r="C2315" s="12"/>
      <c r="E2315" s="12"/>
      <c r="G2315" s="12"/>
      <c r="I2315" s="12"/>
      <c r="K2315" s="12"/>
      <c r="M2315" s="12"/>
      <c r="O2315" s="12"/>
      <c r="Q2315" s="12"/>
      <c r="S2315" s="12"/>
      <c r="Y2315" s="11"/>
    </row>
    <row r="2316" spans="1:25">
      <c r="A2316" s="12"/>
      <c r="C2316" s="12"/>
      <c r="E2316" s="12"/>
      <c r="G2316" s="12"/>
      <c r="I2316" s="12"/>
      <c r="K2316" s="12"/>
      <c r="M2316" s="12"/>
      <c r="O2316" s="12"/>
      <c r="Q2316" s="12"/>
      <c r="S2316" s="12"/>
      <c r="Y2316" s="11"/>
    </row>
    <row r="2317" spans="1:25">
      <c r="A2317" s="12"/>
      <c r="C2317" s="12"/>
      <c r="E2317" s="12"/>
      <c r="G2317" s="12"/>
      <c r="I2317" s="12"/>
      <c r="K2317" s="12"/>
      <c r="M2317" s="12"/>
      <c r="O2317" s="12"/>
      <c r="Q2317" s="12"/>
      <c r="S2317" s="12"/>
      <c r="Y2317" s="11"/>
    </row>
    <row r="2318" spans="1:25">
      <c r="A2318" s="12"/>
      <c r="C2318" s="12"/>
      <c r="E2318" s="12"/>
      <c r="G2318" s="12"/>
      <c r="I2318" s="12"/>
      <c r="K2318" s="12"/>
      <c r="M2318" s="12"/>
      <c r="O2318" s="12"/>
      <c r="Q2318" s="12"/>
      <c r="S2318" s="12"/>
      <c r="Y2318" s="11"/>
    </row>
    <row r="2319" spans="1:25">
      <c r="A2319" s="12"/>
      <c r="C2319" s="12"/>
      <c r="E2319" s="12"/>
      <c r="G2319" s="12"/>
      <c r="I2319" s="12"/>
      <c r="K2319" s="12"/>
      <c r="M2319" s="12"/>
      <c r="O2319" s="12"/>
      <c r="Q2319" s="12"/>
      <c r="S2319" s="12"/>
      <c r="Y2319" s="11"/>
    </row>
    <row r="2320" spans="1:25">
      <c r="A2320" s="12"/>
      <c r="C2320" s="12"/>
      <c r="E2320" s="12"/>
      <c r="G2320" s="12"/>
      <c r="I2320" s="12"/>
      <c r="K2320" s="12"/>
      <c r="M2320" s="12"/>
      <c r="O2320" s="12"/>
      <c r="Q2320" s="12"/>
      <c r="S2320" s="12"/>
      <c r="Y2320" s="11"/>
    </row>
    <row r="2321" spans="1:25">
      <c r="A2321" s="12"/>
      <c r="C2321" s="12"/>
      <c r="E2321" s="12"/>
      <c r="G2321" s="12"/>
      <c r="I2321" s="12"/>
      <c r="K2321" s="12"/>
      <c r="M2321" s="12"/>
      <c r="O2321" s="12"/>
      <c r="Q2321" s="12"/>
      <c r="S2321" s="12"/>
      <c r="Y2321" s="11"/>
    </row>
    <row r="2322" spans="1:25">
      <c r="A2322" s="12"/>
      <c r="C2322" s="12"/>
      <c r="E2322" s="12"/>
      <c r="G2322" s="12"/>
      <c r="I2322" s="12"/>
      <c r="K2322" s="12"/>
      <c r="M2322" s="12"/>
      <c r="O2322" s="12"/>
      <c r="Q2322" s="12"/>
      <c r="S2322" s="12"/>
      <c r="Y2322" s="11"/>
    </row>
    <row r="2323" spans="1:25">
      <c r="A2323" s="12"/>
      <c r="C2323" s="12"/>
      <c r="E2323" s="12"/>
      <c r="G2323" s="12"/>
      <c r="I2323" s="12"/>
      <c r="K2323" s="12"/>
      <c r="M2323" s="12"/>
      <c r="O2323" s="12"/>
      <c r="Q2323" s="12"/>
      <c r="S2323" s="12"/>
      <c r="Y2323" s="11"/>
    </row>
    <row r="2324" spans="1:25">
      <c r="A2324" s="12"/>
      <c r="C2324" s="12"/>
      <c r="E2324" s="12"/>
      <c r="G2324" s="12"/>
      <c r="I2324" s="12"/>
      <c r="K2324" s="12"/>
      <c r="M2324" s="12"/>
      <c r="O2324" s="12"/>
      <c r="Q2324" s="12"/>
      <c r="S2324" s="12"/>
      <c r="Y2324" s="11"/>
    </row>
    <row r="2325" spans="1:25">
      <c r="A2325" s="12"/>
      <c r="C2325" s="12"/>
      <c r="E2325" s="12"/>
      <c r="G2325" s="12"/>
      <c r="I2325" s="12"/>
      <c r="K2325" s="12"/>
      <c r="M2325" s="12"/>
      <c r="O2325" s="12"/>
      <c r="Q2325" s="12"/>
      <c r="S2325" s="12"/>
      <c r="Y2325" s="11"/>
    </row>
    <row r="2326" spans="1:25">
      <c r="A2326" s="12"/>
      <c r="C2326" s="12"/>
      <c r="E2326" s="12"/>
      <c r="G2326" s="12"/>
      <c r="I2326" s="12"/>
      <c r="K2326" s="12"/>
      <c r="M2326" s="12"/>
      <c r="O2326" s="12"/>
      <c r="Q2326" s="12"/>
      <c r="S2326" s="12"/>
      <c r="Y2326" s="11"/>
    </row>
    <row r="2327" spans="1:25">
      <c r="A2327" s="12"/>
      <c r="C2327" s="12"/>
      <c r="E2327" s="12"/>
      <c r="G2327" s="12"/>
      <c r="I2327" s="12"/>
      <c r="K2327" s="12"/>
      <c r="M2327" s="12"/>
      <c r="O2327" s="12"/>
      <c r="Q2327" s="12"/>
      <c r="S2327" s="12"/>
      <c r="Y2327" s="11"/>
    </row>
    <row r="2328" spans="1:25">
      <c r="A2328" s="12"/>
      <c r="C2328" s="12"/>
      <c r="E2328" s="12"/>
      <c r="G2328" s="12"/>
      <c r="I2328" s="12"/>
      <c r="K2328" s="12"/>
      <c r="M2328" s="12"/>
      <c r="O2328" s="12"/>
      <c r="Q2328" s="12"/>
      <c r="S2328" s="12"/>
      <c r="Y2328" s="11"/>
    </row>
    <row r="2329" spans="1:25">
      <c r="A2329" s="12"/>
      <c r="C2329" s="12"/>
      <c r="E2329" s="12"/>
      <c r="G2329" s="12"/>
      <c r="I2329" s="12"/>
      <c r="K2329" s="12"/>
      <c r="M2329" s="12"/>
      <c r="O2329" s="12"/>
      <c r="Q2329" s="12"/>
      <c r="S2329" s="12"/>
      <c r="Y2329" s="11"/>
    </row>
    <row r="2330" spans="1:25">
      <c r="A2330" s="12"/>
      <c r="C2330" s="12"/>
      <c r="E2330" s="12"/>
      <c r="G2330" s="12"/>
      <c r="I2330" s="12"/>
      <c r="K2330" s="12"/>
      <c r="M2330" s="12"/>
      <c r="O2330" s="12"/>
      <c r="Q2330" s="12"/>
      <c r="S2330" s="12"/>
      <c r="Y2330" s="11"/>
    </row>
    <row r="2331" spans="1:25">
      <c r="A2331" s="12"/>
      <c r="C2331" s="12"/>
      <c r="E2331" s="12"/>
      <c r="G2331" s="12"/>
      <c r="I2331" s="12"/>
      <c r="K2331" s="12"/>
      <c r="M2331" s="12"/>
      <c r="O2331" s="12"/>
      <c r="Q2331" s="12"/>
      <c r="S2331" s="12"/>
      <c r="Y2331" s="11"/>
    </row>
    <row r="2332" spans="1:25">
      <c r="A2332" s="12"/>
      <c r="C2332" s="12"/>
      <c r="E2332" s="12"/>
      <c r="G2332" s="12"/>
      <c r="I2332" s="12"/>
      <c r="K2332" s="12"/>
      <c r="M2332" s="12"/>
      <c r="O2332" s="12"/>
      <c r="Q2332" s="12"/>
      <c r="S2332" s="12"/>
      <c r="Y2332" s="11"/>
    </row>
    <row r="2333" spans="1:25">
      <c r="A2333" s="12"/>
      <c r="C2333" s="12"/>
      <c r="E2333" s="12"/>
      <c r="G2333" s="12"/>
      <c r="I2333" s="12"/>
      <c r="K2333" s="12"/>
      <c r="M2333" s="12"/>
      <c r="O2333" s="12"/>
      <c r="Q2333" s="12"/>
      <c r="S2333" s="12"/>
      <c r="Y2333" s="11"/>
    </row>
    <row r="2334" spans="1:25">
      <c r="A2334" s="12"/>
      <c r="C2334" s="12"/>
      <c r="E2334" s="12"/>
      <c r="G2334" s="12"/>
      <c r="I2334" s="12"/>
      <c r="K2334" s="12"/>
      <c r="M2334" s="12"/>
      <c r="O2334" s="12"/>
      <c r="Q2334" s="12"/>
      <c r="S2334" s="12"/>
      <c r="Y2334" s="11"/>
    </row>
    <row r="2335" spans="1:25">
      <c r="A2335" s="12"/>
      <c r="C2335" s="12"/>
      <c r="E2335" s="12"/>
      <c r="G2335" s="12"/>
      <c r="I2335" s="12"/>
      <c r="K2335" s="12"/>
      <c r="M2335" s="12"/>
      <c r="O2335" s="12"/>
      <c r="Q2335" s="12"/>
      <c r="S2335" s="12"/>
      <c r="Y2335" s="11"/>
    </row>
    <row r="2336" spans="1:25">
      <c r="A2336" s="12"/>
      <c r="C2336" s="12"/>
      <c r="E2336" s="12"/>
      <c r="G2336" s="12"/>
      <c r="I2336" s="12"/>
      <c r="K2336" s="12"/>
      <c r="M2336" s="12"/>
      <c r="O2336" s="12"/>
      <c r="Q2336" s="12"/>
      <c r="S2336" s="12"/>
      <c r="Y2336" s="11"/>
    </row>
    <row r="2337" spans="1:25">
      <c r="A2337" s="12"/>
      <c r="C2337" s="12"/>
      <c r="E2337" s="12"/>
      <c r="G2337" s="12"/>
      <c r="I2337" s="12"/>
      <c r="K2337" s="12"/>
      <c r="M2337" s="12"/>
      <c r="O2337" s="12"/>
      <c r="Q2337" s="12"/>
      <c r="S2337" s="12"/>
      <c r="Y2337" s="11"/>
    </row>
    <row r="2338" spans="1:25">
      <c r="A2338" s="12"/>
      <c r="C2338" s="12"/>
      <c r="E2338" s="12"/>
      <c r="G2338" s="12"/>
      <c r="I2338" s="12"/>
      <c r="K2338" s="12"/>
      <c r="M2338" s="12"/>
      <c r="O2338" s="12"/>
      <c r="Q2338" s="12"/>
      <c r="S2338" s="12"/>
      <c r="Y2338" s="11"/>
    </row>
    <row r="2339" spans="1:25">
      <c r="A2339" s="12"/>
      <c r="C2339" s="12"/>
      <c r="E2339" s="12"/>
      <c r="G2339" s="12"/>
      <c r="I2339" s="12"/>
      <c r="K2339" s="12"/>
      <c r="M2339" s="12"/>
      <c r="O2339" s="12"/>
      <c r="Q2339" s="12"/>
      <c r="S2339" s="12"/>
      <c r="Y2339" s="11"/>
    </row>
    <row r="2340" spans="1:25">
      <c r="A2340" s="12"/>
      <c r="C2340" s="12"/>
      <c r="E2340" s="12"/>
      <c r="G2340" s="12"/>
      <c r="I2340" s="12"/>
      <c r="K2340" s="12"/>
      <c r="M2340" s="12"/>
      <c r="O2340" s="12"/>
      <c r="Q2340" s="12"/>
      <c r="S2340" s="12"/>
      <c r="Y2340" s="11"/>
    </row>
    <row r="2341" spans="1:25">
      <c r="A2341" s="12"/>
      <c r="C2341" s="12"/>
      <c r="E2341" s="12"/>
      <c r="G2341" s="12"/>
      <c r="I2341" s="12"/>
      <c r="K2341" s="12"/>
      <c r="M2341" s="12"/>
      <c r="O2341" s="12"/>
      <c r="Q2341" s="12"/>
      <c r="S2341" s="12"/>
      <c r="Y2341" s="11"/>
    </row>
    <row r="2342" spans="1:25">
      <c r="A2342" s="12"/>
      <c r="C2342" s="12"/>
      <c r="E2342" s="12"/>
      <c r="G2342" s="12"/>
      <c r="I2342" s="12"/>
      <c r="K2342" s="12"/>
      <c r="M2342" s="12"/>
      <c r="O2342" s="12"/>
      <c r="Q2342" s="12"/>
      <c r="S2342" s="12"/>
      <c r="Y2342" s="11"/>
    </row>
    <row r="2343" spans="1:25">
      <c r="A2343" s="12"/>
      <c r="C2343" s="12"/>
      <c r="E2343" s="12"/>
      <c r="G2343" s="12"/>
      <c r="I2343" s="12"/>
      <c r="K2343" s="12"/>
      <c r="M2343" s="12"/>
      <c r="O2343" s="12"/>
      <c r="Q2343" s="12"/>
      <c r="S2343" s="12"/>
      <c r="Y2343" s="11"/>
    </row>
    <row r="2344" spans="1:25">
      <c r="A2344" s="12"/>
      <c r="C2344" s="12"/>
      <c r="E2344" s="12"/>
      <c r="G2344" s="12"/>
      <c r="I2344" s="12"/>
      <c r="K2344" s="12"/>
      <c r="M2344" s="12"/>
      <c r="O2344" s="12"/>
      <c r="Q2344" s="12"/>
      <c r="S2344" s="12"/>
      <c r="Y2344" s="11"/>
    </row>
    <row r="2345" spans="1:25">
      <c r="A2345" s="12"/>
      <c r="C2345" s="12"/>
      <c r="E2345" s="12"/>
      <c r="G2345" s="12"/>
      <c r="I2345" s="12"/>
      <c r="K2345" s="12"/>
      <c r="M2345" s="12"/>
      <c r="O2345" s="12"/>
      <c r="Q2345" s="12"/>
      <c r="S2345" s="12"/>
      <c r="Y2345" s="11"/>
    </row>
    <row r="2346" spans="1:25">
      <c r="A2346" s="12"/>
      <c r="C2346" s="12"/>
      <c r="E2346" s="12"/>
      <c r="G2346" s="12"/>
      <c r="I2346" s="12"/>
      <c r="K2346" s="12"/>
      <c r="M2346" s="12"/>
      <c r="O2346" s="12"/>
      <c r="Q2346" s="12"/>
      <c r="S2346" s="12"/>
      <c r="Y2346" s="11"/>
    </row>
    <row r="2347" spans="1:25">
      <c r="A2347" s="12"/>
      <c r="C2347" s="12"/>
      <c r="E2347" s="12"/>
      <c r="G2347" s="12"/>
      <c r="I2347" s="12"/>
      <c r="K2347" s="12"/>
      <c r="M2347" s="12"/>
      <c r="O2347" s="12"/>
      <c r="Q2347" s="12"/>
      <c r="S2347" s="12"/>
      <c r="Y2347" s="11"/>
    </row>
    <row r="2348" spans="1:25">
      <c r="A2348" s="12"/>
      <c r="C2348" s="12"/>
      <c r="E2348" s="12"/>
      <c r="G2348" s="12"/>
      <c r="I2348" s="12"/>
      <c r="K2348" s="12"/>
      <c r="M2348" s="12"/>
      <c r="O2348" s="12"/>
      <c r="Q2348" s="12"/>
      <c r="S2348" s="12"/>
      <c r="Y2348" s="11"/>
    </row>
    <row r="2349" spans="1:25">
      <c r="A2349" s="12"/>
      <c r="C2349" s="12"/>
      <c r="E2349" s="12"/>
      <c r="G2349" s="12"/>
      <c r="I2349" s="12"/>
      <c r="K2349" s="12"/>
      <c r="M2349" s="12"/>
      <c r="O2349" s="12"/>
      <c r="Q2349" s="12"/>
      <c r="S2349" s="12"/>
      <c r="Y2349" s="11"/>
    </row>
    <row r="2350" spans="1:25">
      <c r="A2350" s="12"/>
      <c r="C2350" s="12"/>
      <c r="E2350" s="12"/>
      <c r="G2350" s="12"/>
      <c r="I2350" s="12"/>
      <c r="K2350" s="12"/>
      <c r="M2350" s="12"/>
      <c r="O2350" s="12"/>
      <c r="Q2350" s="12"/>
      <c r="S2350" s="12"/>
      <c r="Y2350" s="11"/>
    </row>
    <row r="2351" spans="1:25">
      <c r="A2351" s="12"/>
      <c r="C2351" s="12"/>
      <c r="E2351" s="12"/>
      <c r="G2351" s="12"/>
      <c r="I2351" s="12"/>
      <c r="K2351" s="12"/>
      <c r="M2351" s="12"/>
      <c r="O2351" s="12"/>
      <c r="Q2351" s="12"/>
      <c r="S2351" s="12"/>
      <c r="Y2351" s="11"/>
    </row>
    <row r="2352" spans="1:25">
      <c r="A2352" s="12"/>
      <c r="C2352" s="12"/>
      <c r="E2352" s="12"/>
      <c r="G2352" s="12"/>
      <c r="I2352" s="12"/>
      <c r="K2352" s="12"/>
      <c r="M2352" s="12"/>
      <c r="O2352" s="12"/>
      <c r="Q2352" s="12"/>
      <c r="S2352" s="12"/>
      <c r="Y2352" s="11"/>
    </row>
    <row r="2353" spans="1:25">
      <c r="A2353" s="12"/>
      <c r="C2353" s="12"/>
      <c r="E2353" s="12"/>
      <c r="G2353" s="12"/>
      <c r="I2353" s="12"/>
      <c r="K2353" s="12"/>
      <c r="M2353" s="12"/>
      <c r="O2353" s="12"/>
      <c r="Q2353" s="12"/>
      <c r="S2353" s="12"/>
      <c r="Y2353" s="11"/>
    </row>
    <row r="2354" spans="1:25">
      <c r="A2354" s="12"/>
      <c r="C2354" s="12"/>
      <c r="E2354" s="12"/>
      <c r="G2354" s="12"/>
      <c r="I2354" s="12"/>
      <c r="K2354" s="12"/>
      <c r="M2354" s="12"/>
      <c r="O2354" s="12"/>
      <c r="Q2354" s="12"/>
      <c r="S2354" s="12"/>
      <c r="Y2354" s="11"/>
    </row>
    <row r="2355" spans="1:25">
      <c r="A2355" s="12"/>
      <c r="C2355" s="12"/>
      <c r="E2355" s="12"/>
      <c r="G2355" s="12"/>
      <c r="I2355" s="12"/>
      <c r="K2355" s="12"/>
      <c r="M2355" s="12"/>
      <c r="O2355" s="12"/>
      <c r="Q2355" s="12"/>
      <c r="S2355" s="12"/>
      <c r="Y2355" s="11"/>
    </row>
    <row r="2356" spans="1:25">
      <c r="A2356" s="12"/>
      <c r="C2356" s="12"/>
      <c r="E2356" s="12"/>
      <c r="G2356" s="12"/>
      <c r="I2356" s="12"/>
      <c r="K2356" s="12"/>
      <c r="M2356" s="12"/>
      <c r="O2356" s="12"/>
      <c r="Q2356" s="12"/>
      <c r="S2356" s="12"/>
      <c r="Y2356" s="11"/>
    </row>
    <row r="2357" spans="1:25">
      <c r="A2357" s="12"/>
      <c r="C2357" s="12"/>
      <c r="E2357" s="12"/>
      <c r="G2357" s="12"/>
      <c r="I2357" s="12"/>
      <c r="K2357" s="12"/>
      <c r="M2357" s="12"/>
      <c r="O2357" s="12"/>
      <c r="Q2357" s="12"/>
      <c r="S2357" s="12"/>
      <c r="Y2357" s="11"/>
    </row>
    <row r="2358" spans="1:25">
      <c r="A2358" s="12"/>
      <c r="C2358" s="12"/>
      <c r="E2358" s="12"/>
      <c r="G2358" s="12"/>
      <c r="I2358" s="12"/>
      <c r="K2358" s="12"/>
      <c r="M2358" s="12"/>
      <c r="O2358" s="12"/>
      <c r="Q2358" s="12"/>
      <c r="S2358" s="12"/>
      <c r="Y2358" s="11"/>
    </row>
    <row r="2359" spans="1:25">
      <c r="A2359" s="12"/>
      <c r="C2359" s="12"/>
      <c r="E2359" s="12"/>
      <c r="G2359" s="12"/>
      <c r="I2359" s="12"/>
      <c r="K2359" s="12"/>
      <c r="M2359" s="12"/>
      <c r="O2359" s="12"/>
      <c r="Q2359" s="12"/>
      <c r="S2359" s="12"/>
      <c r="Y2359" s="11"/>
    </row>
    <row r="2360" spans="1:25">
      <c r="A2360" s="12"/>
      <c r="C2360" s="12"/>
      <c r="E2360" s="12"/>
      <c r="G2360" s="12"/>
      <c r="I2360" s="12"/>
      <c r="K2360" s="12"/>
      <c r="M2360" s="12"/>
      <c r="O2360" s="12"/>
      <c r="Q2360" s="12"/>
      <c r="S2360" s="12"/>
      <c r="Y2360" s="11"/>
    </row>
    <row r="2361" spans="1:25">
      <c r="A2361" s="12"/>
      <c r="C2361" s="12"/>
      <c r="E2361" s="12"/>
      <c r="G2361" s="12"/>
      <c r="I2361" s="12"/>
      <c r="K2361" s="12"/>
      <c r="M2361" s="12"/>
      <c r="O2361" s="12"/>
      <c r="Q2361" s="12"/>
      <c r="S2361" s="12"/>
      <c r="Y2361" s="11"/>
    </row>
    <row r="2362" spans="1:25">
      <c r="A2362" s="12"/>
      <c r="C2362" s="12"/>
      <c r="E2362" s="12"/>
      <c r="G2362" s="12"/>
      <c r="I2362" s="12"/>
      <c r="K2362" s="12"/>
      <c r="M2362" s="12"/>
      <c r="O2362" s="12"/>
      <c r="Q2362" s="12"/>
      <c r="S2362" s="12"/>
      <c r="Y2362" s="11"/>
    </row>
    <row r="2363" spans="1:25">
      <c r="A2363" s="12"/>
      <c r="C2363" s="12"/>
      <c r="E2363" s="12"/>
      <c r="G2363" s="12"/>
      <c r="I2363" s="12"/>
      <c r="K2363" s="12"/>
      <c r="M2363" s="12"/>
      <c r="O2363" s="12"/>
      <c r="Q2363" s="12"/>
      <c r="S2363" s="12"/>
      <c r="Y2363" s="11"/>
    </row>
    <row r="2364" spans="1:25">
      <c r="A2364" s="12"/>
      <c r="C2364" s="12"/>
      <c r="E2364" s="12"/>
      <c r="G2364" s="12"/>
      <c r="I2364" s="12"/>
      <c r="K2364" s="12"/>
      <c r="M2364" s="12"/>
      <c r="O2364" s="12"/>
      <c r="Q2364" s="12"/>
      <c r="S2364" s="12"/>
      <c r="Y2364" s="11"/>
    </row>
    <row r="2365" spans="1:25">
      <c r="A2365" s="12"/>
      <c r="C2365" s="12"/>
      <c r="E2365" s="12"/>
      <c r="G2365" s="12"/>
      <c r="I2365" s="12"/>
      <c r="K2365" s="12"/>
      <c r="M2365" s="12"/>
      <c r="O2365" s="12"/>
      <c r="Q2365" s="12"/>
      <c r="S2365" s="12"/>
      <c r="Y2365" s="11"/>
    </row>
    <row r="2366" spans="1:25">
      <c r="A2366" s="12"/>
      <c r="C2366" s="12"/>
      <c r="E2366" s="12"/>
      <c r="G2366" s="12"/>
      <c r="I2366" s="12"/>
      <c r="K2366" s="12"/>
      <c r="M2366" s="12"/>
      <c r="O2366" s="12"/>
      <c r="Q2366" s="12"/>
      <c r="S2366" s="12"/>
      <c r="Y2366" s="11"/>
    </row>
    <row r="2367" spans="1:25">
      <c r="A2367" s="12"/>
      <c r="C2367" s="12"/>
      <c r="E2367" s="12"/>
      <c r="G2367" s="12"/>
      <c r="I2367" s="12"/>
      <c r="K2367" s="12"/>
      <c r="M2367" s="12"/>
      <c r="O2367" s="12"/>
      <c r="Q2367" s="12"/>
      <c r="S2367" s="12"/>
      <c r="Y2367" s="11"/>
    </row>
    <row r="2368" spans="1:25">
      <c r="A2368" s="12"/>
      <c r="C2368" s="12"/>
      <c r="E2368" s="12"/>
      <c r="G2368" s="12"/>
      <c r="I2368" s="12"/>
      <c r="K2368" s="12"/>
      <c r="M2368" s="12"/>
      <c r="O2368" s="12"/>
      <c r="Q2368" s="12"/>
      <c r="S2368" s="12"/>
      <c r="Y2368" s="11"/>
    </row>
    <row r="2369" spans="1:25">
      <c r="A2369" s="12"/>
      <c r="C2369" s="12"/>
      <c r="E2369" s="12"/>
      <c r="G2369" s="12"/>
      <c r="I2369" s="12"/>
      <c r="K2369" s="12"/>
      <c r="M2369" s="12"/>
      <c r="O2369" s="12"/>
      <c r="Q2369" s="12"/>
      <c r="S2369" s="12"/>
      <c r="Y2369" s="11"/>
    </row>
    <row r="2370" spans="1:25">
      <c r="A2370" s="12"/>
      <c r="C2370" s="12"/>
      <c r="E2370" s="12"/>
      <c r="G2370" s="12"/>
      <c r="I2370" s="12"/>
      <c r="K2370" s="12"/>
      <c r="M2370" s="12"/>
      <c r="O2370" s="12"/>
      <c r="Q2370" s="12"/>
      <c r="S2370" s="12"/>
      <c r="Y2370" s="11"/>
    </row>
    <row r="2371" spans="1:25">
      <c r="A2371" s="12"/>
      <c r="C2371" s="12"/>
      <c r="E2371" s="12"/>
      <c r="G2371" s="12"/>
      <c r="I2371" s="12"/>
      <c r="K2371" s="12"/>
      <c r="M2371" s="12"/>
      <c r="O2371" s="12"/>
      <c r="Q2371" s="12"/>
      <c r="S2371" s="12"/>
      <c r="Y2371" s="11"/>
    </row>
    <row r="2372" spans="1:25">
      <c r="A2372" s="12"/>
      <c r="C2372" s="12"/>
      <c r="E2372" s="12"/>
      <c r="G2372" s="12"/>
      <c r="I2372" s="12"/>
      <c r="K2372" s="12"/>
      <c r="M2372" s="12"/>
      <c r="O2372" s="12"/>
      <c r="Q2372" s="12"/>
      <c r="S2372" s="12"/>
      <c r="Y2372" s="11"/>
    </row>
    <row r="2373" spans="1:25">
      <c r="A2373" s="12"/>
      <c r="C2373" s="12"/>
      <c r="E2373" s="12"/>
      <c r="G2373" s="12"/>
      <c r="I2373" s="12"/>
      <c r="K2373" s="12"/>
      <c r="M2373" s="12"/>
      <c r="O2373" s="12"/>
      <c r="Q2373" s="12"/>
      <c r="S2373" s="12"/>
      <c r="Y2373" s="11"/>
    </row>
    <row r="2374" spans="1:25">
      <c r="A2374" s="12"/>
      <c r="C2374" s="12"/>
      <c r="E2374" s="12"/>
      <c r="G2374" s="12"/>
      <c r="I2374" s="12"/>
      <c r="K2374" s="12"/>
      <c r="M2374" s="12"/>
      <c r="O2374" s="12"/>
      <c r="Q2374" s="12"/>
      <c r="S2374" s="12"/>
      <c r="Y2374" s="11"/>
    </row>
    <row r="2375" spans="1:25">
      <c r="A2375" s="12"/>
      <c r="C2375" s="12"/>
      <c r="E2375" s="12"/>
      <c r="G2375" s="12"/>
      <c r="I2375" s="12"/>
      <c r="K2375" s="12"/>
      <c r="M2375" s="12"/>
      <c r="O2375" s="12"/>
      <c r="Q2375" s="12"/>
      <c r="S2375" s="12"/>
      <c r="Y2375" s="11"/>
    </row>
    <row r="2376" spans="1:25">
      <c r="A2376" s="12"/>
      <c r="C2376" s="12"/>
      <c r="E2376" s="12"/>
      <c r="G2376" s="12"/>
      <c r="I2376" s="12"/>
      <c r="K2376" s="12"/>
      <c r="M2376" s="12"/>
      <c r="O2376" s="12"/>
      <c r="Q2376" s="12"/>
      <c r="S2376" s="12"/>
      <c r="Y2376" s="11"/>
    </row>
    <row r="2377" spans="1:25">
      <c r="A2377" s="12"/>
      <c r="C2377" s="12"/>
      <c r="E2377" s="12"/>
      <c r="G2377" s="12"/>
      <c r="I2377" s="12"/>
      <c r="K2377" s="12"/>
      <c r="M2377" s="12"/>
      <c r="O2377" s="12"/>
      <c r="Q2377" s="12"/>
      <c r="S2377" s="12"/>
      <c r="Y2377" s="11"/>
    </row>
    <row r="2378" spans="1:25">
      <c r="A2378" s="12"/>
      <c r="C2378" s="12"/>
      <c r="E2378" s="12"/>
      <c r="G2378" s="12"/>
      <c r="I2378" s="12"/>
      <c r="K2378" s="12"/>
      <c r="M2378" s="12"/>
      <c r="O2378" s="12"/>
      <c r="Q2378" s="12"/>
      <c r="S2378" s="12"/>
      <c r="Y2378" s="11"/>
    </row>
    <row r="2379" spans="1:25">
      <c r="A2379" s="12"/>
      <c r="C2379" s="12"/>
      <c r="E2379" s="12"/>
      <c r="G2379" s="12"/>
      <c r="I2379" s="12"/>
      <c r="K2379" s="12"/>
      <c r="M2379" s="12"/>
      <c r="O2379" s="12"/>
      <c r="Q2379" s="12"/>
      <c r="S2379" s="12"/>
      <c r="Y2379" s="11"/>
    </row>
    <row r="2380" spans="1:25">
      <c r="A2380" s="12"/>
      <c r="C2380" s="12"/>
      <c r="E2380" s="12"/>
      <c r="G2380" s="12"/>
      <c r="I2380" s="12"/>
      <c r="K2380" s="12"/>
      <c r="M2380" s="12"/>
      <c r="O2380" s="12"/>
      <c r="Q2380" s="12"/>
      <c r="S2380" s="12"/>
      <c r="Y2380" s="11"/>
    </row>
    <row r="2381" spans="1:25">
      <c r="A2381" s="12"/>
      <c r="C2381" s="12"/>
      <c r="E2381" s="12"/>
      <c r="G2381" s="12"/>
      <c r="I2381" s="12"/>
      <c r="K2381" s="12"/>
      <c r="M2381" s="12"/>
      <c r="O2381" s="12"/>
      <c r="Q2381" s="12"/>
      <c r="S2381" s="12"/>
      <c r="Y2381" s="11"/>
    </row>
    <row r="2382" spans="1:25">
      <c r="A2382" s="12"/>
      <c r="C2382" s="12"/>
      <c r="E2382" s="12"/>
      <c r="G2382" s="12"/>
      <c r="I2382" s="12"/>
      <c r="K2382" s="12"/>
      <c r="M2382" s="12"/>
      <c r="O2382" s="12"/>
      <c r="Q2382" s="12"/>
      <c r="S2382" s="12"/>
      <c r="Y2382" s="11"/>
    </row>
    <row r="2383" spans="1:25">
      <c r="A2383" s="12"/>
      <c r="C2383" s="12"/>
      <c r="E2383" s="12"/>
      <c r="G2383" s="12"/>
      <c r="I2383" s="12"/>
      <c r="K2383" s="12"/>
      <c r="M2383" s="12"/>
      <c r="O2383" s="12"/>
      <c r="Q2383" s="12"/>
      <c r="S2383" s="12"/>
      <c r="Y2383" s="11"/>
    </row>
    <row r="2384" spans="1:25">
      <c r="A2384" s="12"/>
      <c r="C2384" s="12"/>
      <c r="E2384" s="12"/>
      <c r="G2384" s="12"/>
      <c r="I2384" s="12"/>
      <c r="K2384" s="12"/>
      <c r="M2384" s="12"/>
      <c r="O2384" s="12"/>
      <c r="Q2384" s="12"/>
      <c r="S2384" s="12"/>
      <c r="Y2384" s="11"/>
    </row>
    <row r="2385" spans="1:25">
      <c r="A2385" s="12"/>
      <c r="C2385" s="12"/>
      <c r="E2385" s="12"/>
      <c r="G2385" s="12"/>
      <c r="I2385" s="12"/>
      <c r="K2385" s="12"/>
      <c r="M2385" s="12"/>
      <c r="O2385" s="12"/>
      <c r="Q2385" s="12"/>
      <c r="S2385" s="12"/>
      <c r="Y2385" s="11"/>
    </row>
    <row r="2386" spans="1:25">
      <c r="A2386" s="12"/>
      <c r="C2386" s="12"/>
      <c r="E2386" s="12"/>
      <c r="G2386" s="12"/>
      <c r="I2386" s="12"/>
      <c r="K2386" s="12"/>
      <c r="M2386" s="12"/>
      <c r="O2386" s="12"/>
      <c r="Q2386" s="12"/>
      <c r="S2386" s="12"/>
      <c r="Y2386" s="11"/>
    </row>
    <row r="2387" spans="1:25">
      <c r="A2387" s="12"/>
      <c r="C2387" s="12"/>
      <c r="E2387" s="12"/>
      <c r="G2387" s="12"/>
      <c r="I2387" s="12"/>
      <c r="K2387" s="12"/>
      <c r="M2387" s="12"/>
      <c r="O2387" s="12"/>
      <c r="Q2387" s="12"/>
      <c r="S2387" s="12"/>
      <c r="Y2387" s="11"/>
    </row>
    <row r="2388" spans="1:25">
      <c r="A2388" s="12"/>
      <c r="C2388" s="12"/>
      <c r="E2388" s="12"/>
      <c r="G2388" s="12"/>
      <c r="I2388" s="12"/>
      <c r="K2388" s="12"/>
      <c r="M2388" s="12"/>
      <c r="O2388" s="12"/>
      <c r="Q2388" s="12"/>
      <c r="S2388" s="12"/>
      <c r="Y2388" s="11"/>
    </row>
    <row r="2389" spans="1:25">
      <c r="A2389" s="12"/>
      <c r="C2389" s="12"/>
      <c r="E2389" s="12"/>
      <c r="G2389" s="12"/>
      <c r="I2389" s="12"/>
      <c r="K2389" s="12"/>
      <c r="M2389" s="12"/>
      <c r="O2389" s="12"/>
      <c r="Q2389" s="12"/>
      <c r="S2389" s="12"/>
      <c r="Y2389" s="11"/>
    </row>
    <row r="2390" spans="1:25">
      <c r="A2390" s="12"/>
      <c r="C2390" s="12"/>
      <c r="E2390" s="12"/>
      <c r="G2390" s="12"/>
      <c r="I2390" s="12"/>
      <c r="K2390" s="12"/>
      <c r="M2390" s="12"/>
      <c r="O2390" s="12"/>
      <c r="Q2390" s="12"/>
      <c r="S2390" s="12"/>
      <c r="Y2390" s="11"/>
    </row>
    <row r="2391" spans="1:25">
      <c r="A2391" s="12"/>
      <c r="C2391" s="12"/>
      <c r="E2391" s="12"/>
      <c r="G2391" s="12"/>
      <c r="I2391" s="12"/>
      <c r="K2391" s="12"/>
      <c r="M2391" s="12"/>
      <c r="O2391" s="12"/>
      <c r="Q2391" s="12"/>
      <c r="S2391" s="12"/>
      <c r="Y2391" s="11"/>
    </row>
    <row r="2392" spans="1:25">
      <c r="A2392" s="12"/>
      <c r="C2392" s="12"/>
      <c r="E2392" s="12"/>
      <c r="G2392" s="12"/>
      <c r="I2392" s="12"/>
      <c r="K2392" s="12"/>
      <c r="M2392" s="12"/>
      <c r="O2392" s="12"/>
      <c r="Q2392" s="12"/>
      <c r="S2392" s="12"/>
      <c r="Y2392" s="11"/>
    </row>
    <row r="2393" spans="1:25">
      <c r="A2393" s="12"/>
      <c r="C2393" s="12"/>
      <c r="E2393" s="12"/>
      <c r="G2393" s="12"/>
      <c r="I2393" s="12"/>
      <c r="K2393" s="12"/>
      <c r="M2393" s="12"/>
      <c r="O2393" s="12"/>
      <c r="Q2393" s="12"/>
      <c r="S2393" s="12"/>
      <c r="Y2393" s="11"/>
    </row>
    <row r="2394" spans="1:25">
      <c r="A2394" s="12"/>
      <c r="C2394" s="12"/>
      <c r="E2394" s="12"/>
      <c r="G2394" s="12"/>
      <c r="I2394" s="12"/>
      <c r="K2394" s="12"/>
      <c r="M2394" s="12"/>
      <c r="O2394" s="12"/>
      <c r="Q2394" s="12"/>
      <c r="S2394" s="12"/>
      <c r="Y2394" s="11"/>
    </row>
    <row r="2395" spans="1:25">
      <c r="A2395" s="12"/>
      <c r="C2395" s="12"/>
      <c r="E2395" s="12"/>
      <c r="G2395" s="12"/>
      <c r="I2395" s="12"/>
      <c r="K2395" s="12"/>
      <c r="M2395" s="12"/>
      <c r="O2395" s="12"/>
      <c r="Q2395" s="12"/>
      <c r="S2395" s="12"/>
      <c r="Y2395" s="11"/>
    </row>
    <row r="2396" spans="1:25">
      <c r="A2396" s="12"/>
      <c r="C2396" s="12"/>
      <c r="E2396" s="12"/>
      <c r="G2396" s="12"/>
      <c r="I2396" s="12"/>
      <c r="K2396" s="12"/>
      <c r="M2396" s="12"/>
      <c r="O2396" s="12"/>
      <c r="Q2396" s="12"/>
      <c r="S2396" s="12"/>
      <c r="Y2396" s="11"/>
    </row>
    <row r="2397" spans="1:25">
      <c r="A2397" s="12"/>
      <c r="C2397" s="12"/>
      <c r="E2397" s="12"/>
      <c r="G2397" s="12"/>
      <c r="I2397" s="12"/>
      <c r="K2397" s="12"/>
      <c r="M2397" s="12"/>
      <c r="O2397" s="12"/>
      <c r="Q2397" s="12"/>
      <c r="S2397" s="12"/>
      <c r="Y2397" s="11"/>
    </row>
    <row r="2398" spans="1:25">
      <c r="A2398" s="12"/>
      <c r="C2398" s="12"/>
      <c r="E2398" s="12"/>
      <c r="G2398" s="12"/>
      <c r="I2398" s="12"/>
      <c r="K2398" s="12"/>
      <c r="M2398" s="12"/>
      <c r="O2398" s="12"/>
      <c r="Q2398" s="12"/>
      <c r="S2398" s="12"/>
      <c r="Y2398" s="11"/>
    </row>
    <row r="2399" spans="1:25">
      <c r="A2399" s="12"/>
      <c r="C2399" s="12"/>
      <c r="E2399" s="12"/>
      <c r="G2399" s="12"/>
      <c r="I2399" s="12"/>
      <c r="K2399" s="12"/>
      <c r="M2399" s="12"/>
      <c r="O2399" s="12"/>
      <c r="Q2399" s="12"/>
      <c r="S2399" s="12"/>
      <c r="Y2399" s="11"/>
    </row>
    <row r="2400" spans="1:25">
      <c r="A2400" s="12"/>
      <c r="C2400" s="12"/>
      <c r="E2400" s="12"/>
      <c r="G2400" s="12"/>
      <c r="I2400" s="12"/>
      <c r="K2400" s="12"/>
      <c r="M2400" s="12"/>
      <c r="O2400" s="12"/>
      <c r="Q2400" s="12"/>
      <c r="S2400" s="12"/>
      <c r="Y2400" s="11"/>
    </row>
    <row r="2401" spans="1:25">
      <c r="A2401" s="12"/>
      <c r="C2401" s="12"/>
      <c r="E2401" s="12"/>
      <c r="G2401" s="12"/>
      <c r="I2401" s="12"/>
      <c r="K2401" s="12"/>
      <c r="M2401" s="12"/>
      <c r="O2401" s="12"/>
      <c r="Q2401" s="12"/>
      <c r="S2401" s="12"/>
      <c r="Y2401" s="11"/>
    </row>
    <row r="2402" spans="1:25">
      <c r="A2402" s="12"/>
      <c r="C2402" s="12"/>
      <c r="E2402" s="12"/>
      <c r="G2402" s="12"/>
      <c r="I2402" s="12"/>
      <c r="K2402" s="12"/>
      <c r="M2402" s="12"/>
      <c r="O2402" s="12"/>
      <c r="Q2402" s="12"/>
      <c r="S2402" s="12"/>
      <c r="Y2402" s="11"/>
    </row>
    <row r="2403" spans="1:25">
      <c r="A2403" s="12"/>
      <c r="C2403" s="12"/>
      <c r="E2403" s="12"/>
      <c r="G2403" s="12"/>
      <c r="I2403" s="12"/>
      <c r="K2403" s="12"/>
      <c r="M2403" s="12"/>
      <c r="O2403" s="12"/>
      <c r="Q2403" s="12"/>
      <c r="S2403" s="12"/>
      <c r="Y2403" s="11"/>
    </row>
    <row r="2404" spans="1:25">
      <c r="A2404" s="12"/>
      <c r="C2404" s="12"/>
      <c r="E2404" s="12"/>
      <c r="G2404" s="12"/>
      <c r="I2404" s="12"/>
      <c r="K2404" s="12"/>
      <c r="M2404" s="12"/>
      <c r="O2404" s="12"/>
      <c r="Q2404" s="12"/>
      <c r="S2404" s="12"/>
      <c r="Y2404" s="11"/>
    </row>
    <row r="2405" spans="1:25">
      <c r="A2405" s="12"/>
      <c r="C2405" s="12"/>
      <c r="E2405" s="12"/>
      <c r="G2405" s="12"/>
      <c r="I2405" s="12"/>
      <c r="K2405" s="12"/>
      <c r="M2405" s="12"/>
      <c r="O2405" s="12"/>
      <c r="Q2405" s="12"/>
      <c r="S2405" s="12"/>
      <c r="Y2405" s="11"/>
    </row>
    <row r="2406" spans="1:25">
      <c r="A2406" s="12"/>
      <c r="C2406" s="12"/>
      <c r="E2406" s="12"/>
      <c r="G2406" s="12"/>
      <c r="I2406" s="12"/>
      <c r="K2406" s="12"/>
      <c r="M2406" s="12"/>
      <c r="O2406" s="12"/>
      <c r="Q2406" s="12"/>
      <c r="S2406" s="12"/>
      <c r="Y2406" s="11"/>
    </row>
    <row r="2407" spans="1:25">
      <c r="A2407" s="12"/>
      <c r="C2407" s="12"/>
      <c r="E2407" s="12"/>
      <c r="G2407" s="12"/>
      <c r="I2407" s="12"/>
      <c r="K2407" s="12"/>
      <c r="M2407" s="12"/>
      <c r="O2407" s="12"/>
      <c r="Q2407" s="12"/>
      <c r="S2407" s="12"/>
      <c r="Y2407" s="11"/>
    </row>
    <row r="2408" spans="1:25">
      <c r="A2408" s="12"/>
      <c r="C2408" s="12"/>
      <c r="E2408" s="12"/>
      <c r="G2408" s="12"/>
      <c r="I2408" s="12"/>
      <c r="K2408" s="12"/>
      <c r="M2408" s="12"/>
      <c r="O2408" s="12"/>
      <c r="Q2408" s="12"/>
      <c r="S2408" s="12"/>
      <c r="Y2408" s="11"/>
    </row>
    <row r="2409" spans="1:25">
      <c r="A2409" s="12"/>
      <c r="C2409" s="12"/>
      <c r="E2409" s="12"/>
      <c r="G2409" s="12"/>
      <c r="I2409" s="12"/>
      <c r="K2409" s="12"/>
      <c r="M2409" s="12"/>
      <c r="O2409" s="12"/>
      <c r="Q2409" s="12"/>
      <c r="S2409" s="12"/>
      <c r="Y2409" s="11"/>
    </row>
    <row r="2410" spans="1:25">
      <c r="A2410" s="12"/>
      <c r="C2410" s="12"/>
      <c r="E2410" s="12"/>
      <c r="G2410" s="12"/>
      <c r="I2410" s="12"/>
      <c r="K2410" s="12"/>
      <c r="M2410" s="12"/>
      <c r="O2410" s="12"/>
      <c r="Q2410" s="12"/>
      <c r="S2410" s="12"/>
      <c r="Y2410" s="11"/>
    </row>
    <row r="2411" spans="1:25">
      <c r="A2411" s="12"/>
      <c r="C2411" s="12"/>
      <c r="E2411" s="12"/>
      <c r="G2411" s="12"/>
      <c r="I2411" s="12"/>
      <c r="K2411" s="12"/>
      <c r="M2411" s="12"/>
      <c r="O2411" s="12"/>
      <c r="Q2411" s="12"/>
      <c r="S2411" s="12"/>
      <c r="Y2411" s="11"/>
    </row>
    <row r="2412" spans="1:25">
      <c r="A2412" s="12"/>
      <c r="C2412" s="12"/>
      <c r="E2412" s="12"/>
      <c r="G2412" s="12"/>
      <c r="I2412" s="12"/>
      <c r="K2412" s="12"/>
      <c r="M2412" s="12"/>
      <c r="O2412" s="12"/>
      <c r="Q2412" s="12"/>
      <c r="S2412" s="12"/>
      <c r="Y2412" s="11"/>
    </row>
    <row r="2413" spans="1:25">
      <c r="A2413" s="12"/>
      <c r="C2413" s="12"/>
      <c r="E2413" s="12"/>
      <c r="G2413" s="12"/>
      <c r="I2413" s="12"/>
      <c r="K2413" s="12"/>
      <c r="M2413" s="12"/>
      <c r="O2413" s="12"/>
      <c r="Q2413" s="12"/>
      <c r="S2413" s="12"/>
      <c r="Y2413" s="11"/>
    </row>
    <row r="2414" spans="1:25">
      <c r="A2414" s="12"/>
      <c r="C2414" s="12"/>
      <c r="E2414" s="12"/>
      <c r="G2414" s="12"/>
      <c r="I2414" s="12"/>
      <c r="K2414" s="12"/>
      <c r="M2414" s="12"/>
      <c r="O2414" s="12"/>
      <c r="Q2414" s="12"/>
      <c r="S2414" s="12"/>
      <c r="Y2414" s="11"/>
    </row>
    <row r="2415" spans="1:25">
      <c r="A2415" s="12"/>
      <c r="C2415" s="12"/>
      <c r="E2415" s="12"/>
      <c r="G2415" s="12"/>
      <c r="I2415" s="12"/>
      <c r="K2415" s="12"/>
      <c r="M2415" s="12"/>
      <c r="O2415" s="12"/>
      <c r="Q2415" s="12"/>
      <c r="S2415" s="12"/>
      <c r="Y2415" s="11"/>
    </row>
    <row r="2416" spans="1:25">
      <c r="A2416" s="12"/>
      <c r="C2416" s="12"/>
      <c r="E2416" s="12"/>
      <c r="G2416" s="12"/>
      <c r="I2416" s="12"/>
      <c r="K2416" s="12"/>
      <c r="M2416" s="12"/>
      <c r="O2416" s="12"/>
      <c r="Q2416" s="12"/>
      <c r="S2416" s="12"/>
      <c r="Y2416" s="11"/>
    </row>
    <row r="2417" spans="1:25">
      <c r="A2417" s="12"/>
      <c r="C2417" s="12"/>
      <c r="E2417" s="12"/>
      <c r="G2417" s="12"/>
      <c r="I2417" s="12"/>
      <c r="K2417" s="12"/>
      <c r="M2417" s="12"/>
      <c r="O2417" s="12"/>
      <c r="Q2417" s="12"/>
      <c r="S2417" s="12"/>
      <c r="Y2417" s="11"/>
    </row>
    <row r="2418" spans="1:25">
      <c r="A2418" s="12"/>
      <c r="C2418" s="12"/>
      <c r="E2418" s="12"/>
      <c r="G2418" s="12"/>
      <c r="I2418" s="12"/>
      <c r="K2418" s="12"/>
      <c r="M2418" s="12"/>
      <c r="O2418" s="12"/>
      <c r="Q2418" s="12"/>
      <c r="S2418" s="12"/>
      <c r="Y2418" s="11"/>
    </row>
    <row r="2419" spans="1:25">
      <c r="A2419" s="12"/>
      <c r="C2419" s="12"/>
      <c r="E2419" s="12"/>
      <c r="G2419" s="12"/>
      <c r="I2419" s="12"/>
      <c r="K2419" s="12"/>
      <c r="M2419" s="12"/>
      <c r="O2419" s="12"/>
      <c r="Q2419" s="12"/>
      <c r="S2419" s="12"/>
      <c r="Y2419" s="11"/>
    </row>
    <row r="2420" spans="1:25">
      <c r="A2420" s="12"/>
      <c r="C2420" s="12"/>
      <c r="E2420" s="12"/>
      <c r="G2420" s="12"/>
      <c r="I2420" s="12"/>
      <c r="K2420" s="12"/>
      <c r="M2420" s="12"/>
      <c r="O2420" s="12"/>
      <c r="Q2420" s="12"/>
      <c r="S2420" s="12"/>
      <c r="Y2420" s="11"/>
    </row>
    <row r="2421" spans="1:25">
      <c r="A2421" s="12"/>
      <c r="C2421" s="12"/>
      <c r="E2421" s="12"/>
      <c r="G2421" s="12"/>
      <c r="I2421" s="12"/>
      <c r="K2421" s="12"/>
      <c r="M2421" s="12"/>
      <c r="O2421" s="12"/>
      <c r="Q2421" s="12"/>
      <c r="S2421" s="12"/>
      <c r="Y2421" s="11"/>
    </row>
    <row r="2422" spans="1:25">
      <c r="A2422" s="12"/>
      <c r="C2422" s="12"/>
      <c r="E2422" s="12"/>
      <c r="G2422" s="12"/>
      <c r="I2422" s="12"/>
      <c r="K2422" s="12"/>
      <c r="M2422" s="12"/>
      <c r="O2422" s="12"/>
      <c r="Q2422" s="12"/>
      <c r="S2422" s="12"/>
      <c r="Y2422" s="11"/>
    </row>
    <row r="2423" spans="1:25">
      <c r="A2423" s="12"/>
      <c r="C2423" s="12"/>
      <c r="E2423" s="12"/>
      <c r="G2423" s="12"/>
      <c r="I2423" s="12"/>
      <c r="K2423" s="12"/>
      <c r="M2423" s="12"/>
      <c r="O2423" s="12"/>
      <c r="Q2423" s="12"/>
      <c r="S2423" s="12"/>
      <c r="Y2423" s="11"/>
    </row>
    <row r="2424" spans="1:25">
      <c r="A2424" s="12"/>
      <c r="C2424" s="12"/>
      <c r="E2424" s="12"/>
      <c r="G2424" s="12"/>
      <c r="I2424" s="12"/>
      <c r="K2424" s="12"/>
      <c r="M2424" s="12"/>
      <c r="O2424" s="12"/>
      <c r="Q2424" s="12"/>
      <c r="S2424" s="12"/>
      <c r="Y2424" s="11"/>
    </row>
    <row r="2425" spans="1:25">
      <c r="A2425" s="12"/>
      <c r="C2425" s="12"/>
      <c r="E2425" s="12"/>
      <c r="G2425" s="12"/>
      <c r="I2425" s="12"/>
      <c r="K2425" s="12"/>
      <c r="M2425" s="12"/>
      <c r="O2425" s="12"/>
      <c r="Q2425" s="12"/>
      <c r="S2425" s="12"/>
      <c r="Y2425" s="11"/>
    </row>
    <row r="2426" spans="1:25">
      <c r="A2426" s="12"/>
      <c r="C2426" s="12"/>
      <c r="E2426" s="12"/>
      <c r="G2426" s="12"/>
      <c r="I2426" s="12"/>
      <c r="K2426" s="12"/>
      <c r="M2426" s="12"/>
      <c r="O2426" s="12"/>
      <c r="Q2426" s="12"/>
      <c r="S2426" s="12"/>
      <c r="Y2426" s="11"/>
    </row>
    <row r="2427" spans="1:25">
      <c r="A2427" s="12"/>
      <c r="C2427" s="12"/>
      <c r="E2427" s="12"/>
      <c r="G2427" s="12"/>
      <c r="I2427" s="12"/>
      <c r="K2427" s="12"/>
      <c r="M2427" s="12"/>
      <c r="O2427" s="12"/>
      <c r="Q2427" s="12"/>
      <c r="S2427" s="12"/>
      <c r="Y2427" s="11"/>
    </row>
    <row r="2428" spans="1:25">
      <c r="A2428" s="12"/>
      <c r="C2428" s="12"/>
      <c r="E2428" s="12"/>
      <c r="G2428" s="12"/>
      <c r="I2428" s="12"/>
      <c r="K2428" s="12"/>
      <c r="M2428" s="12"/>
      <c r="O2428" s="12"/>
      <c r="Q2428" s="12"/>
      <c r="S2428" s="12"/>
      <c r="Y2428" s="11"/>
    </row>
    <row r="2429" spans="1:25">
      <c r="A2429" s="12"/>
      <c r="C2429" s="12"/>
      <c r="E2429" s="12"/>
      <c r="G2429" s="12"/>
      <c r="I2429" s="12"/>
      <c r="K2429" s="12"/>
      <c r="M2429" s="12"/>
      <c r="O2429" s="12"/>
      <c r="Q2429" s="12"/>
      <c r="S2429" s="12"/>
      <c r="Y2429" s="11"/>
    </row>
    <row r="2430" spans="1:25">
      <c r="A2430" s="12"/>
      <c r="C2430" s="12"/>
      <c r="E2430" s="12"/>
      <c r="G2430" s="12"/>
      <c r="I2430" s="12"/>
      <c r="K2430" s="12"/>
      <c r="M2430" s="12"/>
      <c r="O2430" s="12"/>
      <c r="Q2430" s="12"/>
      <c r="S2430" s="12"/>
      <c r="Y2430" s="11"/>
    </row>
    <row r="2431" spans="1:25">
      <c r="A2431" s="12"/>
      <c r="C2431" s="12"/>
      <c r="E2431" s="12"/>
      <c r="G2431" s="12"/>
      <c r="I2431" s="12"/>
      <c r="K2431" s="12"/>
      <c r="M2431" s="12"/>
      <c r="O2431" s="12"/>
      <c r="Q2431" s="12"/>
      <c r="S2431" s="12"/>
      <c r="Y2431" s="11"/>
    </row>
    <row r="2432" spans="1:25">
      <c r="A2432" s="12"/>
      <c r="C2432" s="12"/>
      <c r="E2432" s="12"/>
      <c r="G2432" s="12"/>
      <c r="I2432" s="12"/>
      <c r="K2432" s="12"/>
      <c r="M2432" s="12"/>
      <c r="O2432" s="12"/>
      <c r="Q2432" s="12"/>
      <c r="S2432" s="12"/>
      <c r="Y2432" s="11"/>
    </row>
    <row r="2433" spans="1:25">
      <c r="A2433" s="12"/>
      <c r="C2433" s="12"/>
      <c r="E2433" s="12"/>
      <c r="G2433" s="12"/>
      <c r="I2433" s="12"/>
      <c r="K2433" s="12"/>
      <c r="M2433" s="12"/>
      <c r="O2433" s="12"/>
      <c r="Q2433" s="12"/>
      <c r="S2433" s="12"/>
      <c r="Y2433" s="11"/>
    </row>
    <row r="2434" spans="1:25">
      <c r="A2434" s="12"/>
      <c r="C2434" s="12"/>
      <c r="E2434" s="12"/>
      <c r="G2434" s="12"/>
      <c r="I2434" s="12"/>
      <c r="K2434" s="12"/>
      <c r="M2434" s="12"/>
      <c r="O2434" s="12"/>
      <c r="Q2434" s="12"/>
      <c r="S2434" s="12"/>
      <c r="Y2434" s="11"/>
    </row>
    <row r="2435" spans="1:25">
      <c r="A2435" s="12"/>
      <c r="C2435" s="12"/>
      <c r="E2435" s="12"/>
      <c r="G2435" s="12"/>
      <c r="I2435" s="12"/>
      <c r="K2435" s="12"/>
      <c r="M2435" s="12"/>
      <c r="O2435" s="12"/>
      <c r="Q2435" s="12"/>
      <c r="S2435" s="12"/>
      <c r="Y2435" s="11"/>
    </row>
    <row r="2436" spans="1:25">
      <c r="A2436" s="12"/>
      <c r="C2436" s="12"/>
      <c r="E2436" s="12"/>
      <c r="G2436" s="12"/>
      <c r="I2436" s="12"/>
      <c r="K2436" s="12"/>
      <c r="M2436" s="12"/>
      <c r="O2436" s="12"/>
      <c r="Q2436" s="12"/>
      <c r="S2436" s="12"/>
      <c r="Y2436" s="11"/>
    </row>
    <row r="2437" spans="1:25">
      <c r="A2437" s="12"/>
      <c r="C2437" s="12"/>
      <c r="E2437" s="12"/>
      <c r="G2437" s="12"/>
      <c r="I2437" s="12"/>
      <c r="K2437" s="12"/>
      <c r="M2437" s="12"/>
      <c r="O2437" s="12"/>
      <c r="Q2437" s="12"/>
      <c r="S2437" s="12"/>
      <c r="Y2437" s="11"/>
    </row>
    <row r="2438" spans="1:25">
      <c r="A2438" s="12"/>
      <c r="C2438" s="12"/>
      <c r="E2438" s="12"/>
      <c r="G2438" s="12"/>
      <c r="I2438" s="12"/>
      <c r="K2438" s="12"/>
      <c r="M2438" s="12"/>
      <c r="O2438" s="12"/>
      <c r="Q2438" s="12"/>
      <c r="S2438" s="12"/>
      <c r="Y2438" s="11"/>
    </row>
    <row r="2439" spans="1:25">
      <c r="A2439" s="12"/>
      <c r="C2439" s="12"/>
      <c r="E2439" s="12"/>
      <c r="G2439" s="12"/>
      <c r="I2439" s="12"/>
      <c r="K2439" s="12"/>
      <c r="M2439" s="12"/>
      <c r="O2439" s="12"/>
      <c r="Q2439" s="12"/>
      <c r="S2439" s="12"/>
      <c r="Y2439" s="11"/>
    </row>
    <row r="2440" spans="1:25">
      <c r="A2440" s="12"/>
      <c r="C2440" s="12"/>
      <c r="E2440" s="12"/>
      <c r="G2440" s="12"/>
      <c r="I2440" s="12"/>
      <c r="K2440" s="12"/>
      <c r="M2440" s="12"/>
      <c r="O2440" s="12"/>
      <c r="Q2440" s="12"/>
      <c r="S2440" s="12"/>
      <c r="Y2440" s="11"/>
    </row>
    <row r="2441" spans="1:25">
      <c r="A2441" s="12"/>
      <c r="C2441" s="12"/>
      <c r="E2441" s="12"/>
      <c r="G2441" s="12"/>
      <c r="I2441" s="12"/>
      <c r="K2441" s="12"/>
      <c r="M2441" s="12"/>
      <c r="O2441" s="12"/>
      <c r="Q2441" s="12"/>
      <c r="S2441" s="12"/>
      <c r="Y2441" s="11"/>
    </row>
    <row r="2442" spans="1:25">
      <c r="A2442" s="12"/>
      <c r="C2442" s="12"/>
      <c r="E2442" s="12"/>
      <c r="G2442" s="12"/>
      <c r="I2442" s="12"/>
      <c r="K2442" s="12"/>
      <c r="M2442" s="12"/>
      <c r="O2442" s="12"/>
      <c r="Q2442" s="12"/>
      <c r="S2442" s="12"/>
      <c r="Y2442" s="11"/>
    </row>
    <row r="2443" spans="1:25">
      <c r="A2443" s="12"/>
      <c r="C2443" s="12"/>
      <c r="E2443" s="12"/>
      <c r="G2443" s="12"/>
      <c r="I2443" s="12"/>
      <c r="K2443" s="12"/>
      <c r="M2443" s="12"/>
      <c r="O2443" s="12"/>
      <c r="Q2443" s="12"/>
      <c r="S2443" s="12"/>
      <c r="Y2443" s="11"/>
    </row>
    <row r="2444" spans="1:25">
      <c r="A2444" s="12"/>
      <c r="C2444" s="12"/>
      <c r="E2444" s="12"/>
      <c r="G2444" s="12"/>
      <c r="I2444" s="12"/>
      <c r="K2444" s="12"/>
      <c r="M2444" s="12"/>
      <c r="O2444" s="12"/>
      <c r="Q2444" s="12"/>
      <c r="S2444" s="12"/>
      <c r="Y2444" s="11"/>
    </row>
    <row r="2445" spans="1:25">
      <c r="A2445" s="12"/>
      <c r="C2445" s="12"/>
      <c r="E2445" s="12"/>
      <c r="G2445" s="12"/>
      <c r="I2445" s="12"/>
      <c r="K2445" s="12"/>
      <c r="M2445" s="12"/>
      <c r="O2445" s="12"/>
      <c r="Q2445" s="12"/>
      <c r="S2445" s="12"/>
      <c r="Y2445" s="11"/>
    </row>
    <row r="2446" spans="1:25">
      <c r="A2446" s="12"/>
      <c r="C2446" s="12"/>
      <c r="E2446" s="12"/>
      <c r="G2446" s="12"/>
      <c r="I2446" s="12"/>
      <c r="K2446" s="12"/>
      <c r="M2446" s="12"/>
      <c r="O2446" s="12"/>
      <c r="Q2446" s="12"/>
      <c r="S2446" s="12"/>
      <c r="Y2446" s="11"/>
    </row>
    <row r="2447" spans="1:25">
      <c r="A2447" s="12"/>
      <c r="C2447" s="12"/>
      <c r="E2447" s="12"/>
      <c r="G2447" s="12"/>
      <c r="I2447" s="12"/>
      <c r="K2447" s="12"/>
      <c r="M2447" s="12"/>
      <c r="O2447" s="12"/>
      <c r="Q2447" s="12"/>
      <c r="S2447" s="12"/>
      <c r="Y2447" s="11"/>
    </row>
    <row r="2448" spans="1:25">
      <c r="A2448" s="12"/>
      <c r="C2448" s="12"/>
      <c r="E2448" s="12"/>
      <c r="G2448" s="12"/>
      <c r="I2448" s="12"/>
      <c r="K2448" s="12"/>
      <c r="M2448" s="12"/>
      <c r="O2448" s="12"/>
      <c r="Q2448" s="12"/>
      <c r="S2448" s="12"/>
      <c r="Y2448" s="11"/>
    </row>
    <row r="2449" spans="1:25">
      <c r="A2449" s="12"/>
      <c r="C2449" s="12"/>
      <c r="E2449" s="12"/>
      <c r="G2449" s="12"/>
      <c r="I2449" s="12"/>
      <c r="K2449" s="12"/>
      <c r="M2449" s="12"/>
      <c r="O2449" s="12"/>
      <c r="Q2449" s="12"/>
      <c r="S2449" s="12"/>
      <c r="Y2449" s="11"/>
    </row>
    <row r="2450" spans="1:25">
      <c r="A2450" s="12"/>
      <c r="C2450" s="12"/>
      <c r="E2450" s="12"/>
      <c r="G2450" s="12"/>
      <c r="I2450" s="12"/>
      <c r="K2450" s="12"/>
      <c r="M2450" s="12"/>
      <c r="O2450" s="12"/>
      <c r="Q2450" s="12"/>
      <c r="S2450" s="12"/>
      <c r="Y2450" s="11"/>
    </row>
    <row r="2451" spans="1:25">
      <c r="A2451" s="12"/>
      <c r="C2451" s="12"/>
      <c r="E2451" s="12"/>
      <c r="G2451" s="12"/>
      <c r="I2451" s="12"/>
      <c r="K2451" s="12"/>
      <c r="M2451" s="12"/>
      <c r="O2451" s="12"/>
      <c r="Q2451" s="12"/>
      <c r="S2451" s="12"/>
      <c r="Y2451" s="11"/>
    </row>
    <row r="2452" spans="1:25">
      <c r="A2452" s="12"/>
      <c r="C2452" s="12"/>
      <c r="E2452" s="12"/>
      <c r="G2452" s="12"/>
      <c r="I2452" s="12"/>
      <c r="K2452" s="12"/>
      <c r="M2452" s="12"/>
      <c r="O2452" s="12"/>
      <c r="Q2452" s="12"/>
      <c r="S2452" s="12"/>
      <c r="Y2452" s="11"/>
    </row>
    <row r="2453" spans="1:25">
      <c r="A2453" s="12"/>
      <c r="C2453" s="12"/>
      <c r="E2453" s="12"/>
      <c r="G2453" s="12"/>
      <c r="I2453" s="12"/>
      <c r="K2453" s="12"/>
      <c r="M2453" s="12"/>
      <c r="O2453" s="12"/>
      <c r="Q2453" s="12"/>
      <c r="S2453" s="12"/>
      <c r="Y2453" s="11"/>
    </row>
    <row r="2454" spans="1:25">
      <c r="A2454" s="12"/>
      <c r="C2454" s="12"/>
      <c r="E2454" s="12"/>
      <c r="G2454" s="12"/>
      <c r="I2454" s="12"/>
      <c r="K2454" s="12"/>
      <c r="M2454" s="12"/>
      <c r="O2454" s="12"/>
      <c r="Q2454" s="12"/>
      <c r="S2454" s="12"/>
      <c r="Y2454" s="11"/>
    </row>
    <row r="2455" spans="1:25">
      <c r="A2455" s="12"/>
      <c r="C2455" s="12"/>
      <c r="E2455" s="12"/>
      <c r="G2455" s="12"/>
      <c r="I2455" s="12"/>
      <c r="K2455" s="12"/>
      <c r="M2455" s="12"/>
      <c r="O2455" s="12"/>
      <c r="Q2455" s="12"/>
      <c r="S2455" s="12"/>
      <c r="Y2455" s="11"/>
    </row>
    <row r="2456" spans="1:25">
      <c r="A2456" s="12"/>
      <c r="C2456" s="12"/>
      <c r="E2456" s="12"/>
      <c r="G2456" s="12"/>
      <c r="I2456" s="12"/>
      <c r="K2456" s="12"/>
      <c r="M2456" s="12"/>
      <c r="O2456" s="12"/>
      <c r="Q2456" s="12"/>
      <c r="S2456" s="12"/>
      <c r="Y2456" s="11"/>
    </row>
    <row r="2457" spans="1:25">
      <c r="A2457" s="12"/>
      <c r="C2457" s="12"/>
      <c r="E2457" s="12"/>
      <c r="G2457" s="12"/>
      <c r="I2457" s="12"/>
      <c r="K2457" s="12"/>
      <c r="M2457" s="12"/>
      <c r="O2457" s="12"/>
      <c r="Q2457" s="12"/>
      <c r="S2457" s="12"/>
      <c r="Y2457" s="11"/>
    </row>
    <row r="2458" spans="1:25">
      <c r="A2458" s="12"/>
      <c r="C2458" s="12"/>
      <c r="E2458" s="12"/>
      <c r="G2458" s="12"/>
      <c r="I2458" s="12"/>
      <c r="K2458" s="12"/>
      <c r="M2458" s="12"/>
      <c r="O2458" s="12"/>
      <c r="Q2458" s="12"/>
      <c r="S2458" s="12"/>
      <c r="Y2458" s="11"/>
    </row>
    <row r="2459" spans="1:25">
      <c r="A2459" s="12"/>
      <c r="C2459" s="12"/>
      <c r="E2459" s="12"/>
      <c r="G2459" s="12"/>
      <c r="I2459" s="12"/>
      <c r="K2459" s="12"/>
      <c r="M2459" s="12"/>
      <c r="O2459" s="12"/>
      <c r="Q2459" s="12"/>
      <c r="S2459" s="12"/>
      <c r="Y2459" s="11"/>
    </row>
    <row r="2460" spans="1:25">
      <c r="A2460" s="12"/>
      <c r="C2460" s="12"/>
      <c r="E2460" s="12"/>
      <c r="G2460" s="12"/>
      <c r="I2460" s="12"/>
      <c r="K2460" s="12"/>
      <c r="M2460" s="12"/>
      <c r="O2460" s="12"/>
      <c r="Q2460" s="12"/>
      <c r="S2460" s="12"/>
      <c r="Y2460" s="11"/>
    </row>
    <row r="2461" spans="1:25">
      <c r="A2461" s="12"/>
      <c r="C2461" s="12"/>
      <c r="E2461" s="12"/>
      <c r="G2461" s="12"/>
      <c r="I2461" s="12"/>
      <c r="K2461" s="12"/>
      <c r="M2461" s="12"/>
      <c r="O2461" s="12"/>
      <c r="Q2461" s="12"/>
      <c r="S2461" s="12"/>
      <c r="Y2461" s="11"/>
    </row>
    <row r="2462" spans="1:25">
      <c r="A2462" s="12"/>
      <c r="C2462" s="12"/>
      <c r="E2462" s="12"/>
      <c r="G2462" s="12"/>
      <c r="I2462" s="12"/>
      <c r="K2462" s="12"/>
      <c r="M2462" s="12"/>
      <c r="O2462" s="12"/>
      <c r="Q2462" s="12"/>
      <c r="S2462" s="12"/>
      <c r="Y2462" s="11"/>
    </row>
    <row r="2463" spans="1:25">
      <c r="A2463" s="12"/>
      <c r="C2463" s="12"/>
      <c r="E2463" s="12"/>
      <c r="G2463" s="12"/>
      <c r="I2463" s="12"/>
      <c r="K2463" s="12"/>
      <c r="M2463" s="12"/>
      <c r="O2463" s="12"/>
      <c r="Q2463" s="12"/>
      <c r="S2463" s="12"/>
      <c r="Y2463" s="11"/>
    </row>
    <row r="2464" spans="1:25">
      <c r="A2464" s="12"/>
      <c r="C2464" s="12"/>
      <c r="E2464" s="12"/>
      <c r="G2464" s="12"/>
      <c r="I2464" s="12"/>
      <c r="K2464" s="12"/>
      <c r="M2464" s="12"/>
      <c r="O2464" s="12"/>
      <c r="Q2464" s="12"/>
      <c r="S2464" s="12"/>
      <c r="Y2464" s="11"/>
    </row>
    <row r="2465" spans="1:25">
      <c r="A2465" s="12"/>
      <c r="C2465" s="12"/>
      <c r="E2465" s="12"/>
      <c r="G2465" s="12"/>
      <c r="I2465" s="12"/>
      <c r="K2465" s="12"/>
      <c r="M2465" s="12"/>
      <c r="O2465" s="12"/>
      <c r="Q2465" s="12"/>
      <c r="S2465" s="12"/>
      <c r="Y2465" s="11"/>
    </row>
    <row r="2466" spans="1:25">
      <c r="A2466" s="12"/>
      <c r="C2466" s="12"/>
      <c r="E2466" s="12"/>
      <c r="G2466" s="12"/>
      <c r="I2466" s="12"/>
      <c r="K2466" s="12"/>
      <c r="M2466" s="12"/>
      <c r="O2466" s="12"/>
      <c r="Q2466" s="12"/>
      <c r="S2466" s="12"/>
      <c r="Y2466" s="11"/>
    </row>
    <row r="2467" spans="1:25">
      <c r="A2467" s="12"/>
      <c r="C2467" s="12"/>
      <c r="E2467" s="12"/>
      <c r="G2467" s="12"/>
      <c r="I2467" s="12"/>
      <c r="K2467" s="12"/>
      <c r="M2467" s="12"/>
      <c r="O2467" s="12"/>
      <c r="Q2467" s="12"/>
      <c r="S2467" s="12"/>
      <c r="Y2467" s="11"/>
    </row>
    <row r="2468" spans="1:25">
      <c r="A2468" s="12"/>
      <c r="C2468" s="12"/>
      <c r="E2468" s="12"/>
      <c r="G2468" s="12"/>
      <c r="I2468" s="12"/>
      <c r="K2468" s="12"/>
      <c r="M2468" s="12"/>
      <c r="O2468" s="12"/>
      <c r="Q2468" s="12"/>
      <c r="S2468" s="12"/>
      <c r="Y2468" s="11"/>
    </row>
    <row r="2469" spans="1:25">
      <c r="A2469" s="12"/>
      <c r="C2469" s="12"/>
      <c r="E2469" s="12"/>
      <c r="G2469" s="12"/>
      <c r="I2469" s="12"/>
      <c r="K2469" s="12"/>
      <c r="M2469" s="12"/>
      <c r="O2469" s="12"/>
      <c r="Q2469" s="12"/>
      <c r="S2469" s="12"/>
      <c r="Y2469" s="11"/>
    </row>
    <row r="2470" spans="1:25">
      <c r="A2470" s="12"/>
      <c r="C2470" s="12"/>
      <c r="E2470" s="12"/>
      <c r="G2470" s="12"/>
      <c r="I2470" s="12"/>
      <c r="K2470" s="12"/>
      <c r="M2470" s="12"/>
      <c r="O2470" s="12"/>
      <c r="Q2470" s="12"/>
      <c r="S2470" s="12"/>
      <c r="Y2470" s="11"/>
    </row>
    <row r="2471" spans="1:25">
      <c r="A2471" s="12"/>
      <c r="C2471" s="12"/>
      <c r="E2471" s="12"/>
      <c r="G2471" s="12"/>
      <c r="I2471" s="12"/>
      <c r="K2471" s="12"/>
      <c r="M2471" s="12"/>
      <c r="O2471" s="12"/>
      <c r="Q2471" s="12"/>
      <c r="S2471" s="12"/>
      <c r="Y2471" s="11"/>
    </row>
    <row r="2472" spans="1:25">
      <c r="A2472" s="12"/>
      <c r="C2472" s="12"/>
      <c r="E2472" s="12"/>
      <c r="G2472" s="12"/>
      <c r="I2472" s="12"/>
      <c r="K2472" s="12"/>
      <c r="M2472" s="12"/>
      <c r="O2472" s="12"/>
      <c r="Q2472" s="12"/>
      <c r="S2472" s="12"/>
      <c r="Y2472" s="11"/>
    </row>
    <row r="2473" spans="1:25">
      <c r="A2473" s="12"/>
      <c r="C2473" s="12"/>
      <c r="E2473" s="12"/>
      <c r="G2473" s="12"/>
      <c r="I2473" s="12"/>
      <c r="K2473" s="12"/>
      <c r="M2473" s="12"/>
      <c r="O2473" s="12"/>
      <c r="Q2473" s="12"/>
      <c r="S2473" s="12"/>
      <c r="Y2473" s="11"/>
    </row>
    <row r="2474" spans="1:25">
      <c r="A2474" s="12"/>
      <c r="C2474" s="12"/>
      <c r="E2474" s="12"/>
      <c r="G2474" s="12"/>
      <c r="I2474" s="12"/>
      <c r="K2474" s="12"/>
      <c r="M2474" s="12"/>
      <c r="O2474" s="12"/>
      <c r="Q2474" s="12"/>
      <c r="S2474" s="12"/>
      <c r="Y2474" s="11"/>
    </row>
    <row r="2475" spans="1:25">
      <c r="A2475" s="12"/>
      <c r="C2475" s="12"/>
      <c r="E2475" s="12"/>
      <c r="G2475" s="12"/>
      <c r="I2475" s="12"/>
      <c r="K2475" s="12"/>
      <c r="M2475" s="12"/>
      <c r="O2475" s="12"/>
      <c r="Q2475" s="12"/>
      <c r="S2475" s="12"/>
      <c r="Y2475" s="11"/>
    </row>
    <row r="2476" spans="1:25">
      <c r="A2476" s="12"/>
      <c r="C2476" s="12"/>
      <c r="E2476" s="12"/>
      <c r="G2476" s="12"/>
      <c r="I2476" s="12"/>
      <c r="K2476" s="12"/>
      <c r="M2476" s="12"/>
      <c r="O2476" s="12"/>
      <c r="Q2476" s="12"/>
      <c r="S2476" s="12"/>
      <c r="Y2476" s="11"/>
    </row>
    <row r="2477" spans="1:25">
      <c r="A2477" s="12"/>
      <c r="C2477" s="12"/>
      <c r="E2477" s="12"/>
      <c r="G2477" s="12"/>
      <c r="I2477" s="12"/>
      <c r="K2477" s="12"/>
      <c r="M2477" s="12"/>
      <c r="O2477" s="12"/>
      <c r="Q2477" s="12"/>
      <c r="S2477" s="12"/>
      <c r="Y2477" s="11"/>
    </row>
    <row r="2478" spans="1:25">
      <c r="A2478" s="12"/>
      <c r="C2478" s="12"/>
      <c r="E2478" s="12"/>
      <c r="G2478" s="12"/>
      <c r="I2478" s="12"/>
      <c r="K2478" s="12"/>
      <c r="M2478" s="12"/>
      <c r="O2478" s="12"/>
      <c r="Q2478" s="12"/>
      <c r="S2478" s="12"/>
      <c r="Y2478" s="11"/>
    </row>
    <row r="2479" spans="1:25">
      <c r="A2479" s="12"/>
      <c r="C2479" s="12"/>
      <c r="E2479" s="12"/>
      <c r="G2479" s="12"/>
      <c r="I2479" s="12"/>
      <c r="K2479" s="12"/>
      <c r="M2479" s="12"/>
      <c r="O2479" s="12"/>
      <c r="Q2479" s="12"/>
      <c r="S2479" s="12"/>
      <c r="Y2479" s="11"/>
    </row>
    <row r="2480" spans="1:25">
      <c r="A2480" s="12"/>
      <c r="C2480" s="12"/>
      <c r="E2480" s="12"/>
      <c r="G2480" s="12"/>
      <c r="I2480" s="12"/>
      <c r="K2480" s="12"/>
      <c r="M2480" s="12"/>
      <c r="O2480" s="12"/>
      <c r="Q2480" s="12"/>
      <c r="S2480" s="12"/>
      <c r="Y2480" s="11"/>
    </row>
    <row r="2481" spans="1:25">
      <c r="A2481" s="12"/>
      <c r="C2481" s="12"/>
      <c r="E2481" s="12"/>
      <c r="G2481" s="12"/>
      <c r="I2481" s="12"/>
      <c r="K2481" s="12"/>
      <c r="M2481" s="12"/>
      <c r="O2481" s="12"/>
      <c r="Q2481" s="12"/>
      <c r="S2481" s="12"/>
      <c r="Y2481" s="11"/>
    </row>
    <row r="2482" spans="1:25">
      <c r="A2482" s="12"/>
      <c r="C2482" s="12"/>
      <c r="E2482" s="12"/>
      <c r="G2482" s="12"/>
      <c r="I2482" s="12"/>
      <c r="K2482" s="12"/>
      <c r="M2482" s="12"/>
      <c r="O2482" s="12"/>
      <c r="Q2482" s="12"/>
      <c r="S2482" s="12"/>
      <c r="Y2482" s="11"/>
    </row>
    <row r="2483" spans="1:25">
      <c r="A2483" s="12"/>
      <c r="C2483" s="12"/>
      <c r="E2483" s="12"/>
      <c r="G2483" s="12"/>
      <c r="I2483" s="12"/>
      <c r="K2483" s="12"/>
      <c r="M2483" s="12"/>
      <c r="O2483" s="12"/>
      <c r="Q2483" s="12"/>
      <c r="S2483" s="12"/>
      <c r="Y2483" s="11"/>
    </row>
    <row r="2484" spans="1:25">
      <c r="A2484" s="12"/>
      <c r="C2484" s="12"/>
      <c r="E2484" s="12"/>
      <c r="G2484" s="12"/>
      <c r="I2484" s="12"/>
      <c r="K2484" s="12"/>
      <c r="M2484" s="12"/>
      <c r="O2484" s="12"/>
      <c r="Q2484" s="12"/>
      <c r="S2484" s="12"/>
      <c r="Y2484" s="11"/>
    </row>
    <row r="2485" spans="1:25">
      <c r="A2485" s="12"/>
      <c r="C2485" s="12"/>
      <c r="E2485" s="12"/>
      <c r="G2485" s="12"/>
      <c r="I2485" s="12"/>
      <c r="K2485" s="12"/>
      <c r="M2485" s="12"/>
      <c r="O2485" s="12"/>
      <c r="Q2485" s="12"/>
      <c r="S2485" s="12"/>
      <c r="Y2485" s="11"/>
    </row>
    <row r="2486" spans="1:25">
      <c r="A2486" s="12"/>
      <c r="C2486" s="12"/>
      <c r="E2486" s="12"/>
      <c r="G2486" s="12"/>
      <c r="I2486" s="12"/>
      <c r="K2486" s="12"/>
      <c r="M2486" s="12"/>
      <c r="O2486" s="12"/>
      <c r="Q2486" s="12"/>
      <c r="S2486" s="12"/>
      <c r="Y2486" s="11"/>
    </row>
    <row r="2487" spans="1:25">
      <c r="A2487" s="12"/>
      <c r="C2487" s="12"/>
      <c r="E2487" s="12"/>
      <c r="G2487" s="12"/>
      <c r="I2487" s="12"/>
      <c r="K2487" s="12"/>
      <c r="M2487" s="12"/>
      <c r="O2487" s="12"/>
      <c r="Q2487" s="12"/>
      <c r="S2487" s="12"/>
      <c r="Y2487" s="11"/>
    </row>
    <row r="2488" spans="1:25">
      <c r="A2488" s="12"/>
      <c r="C2488" s="12"/>
      <c r="E2488" s="12"/>
      <c r="G2488" s="12"/>
      <c r="I2488" s="12"/>
      <c r="K2488" s="12"/>
      <c r="M2488" s="12"/>
      <c r="O2488" s="12"/>
      <c r="Q2488" s="12"/>
      <c r="S2488" s="12"/>
      <c r="Y2488" s="11"/>
    </row>
    <row r="2489" spans="1:25">
      <c r="A2489" s="12"/>
      <c r="C2489" s="12"/>
      <c r="E2489" s="12"/>
      <c r="G2489" s="12"/>
      <c r="I2489" s="12"/>
      <c r="K2489" s="12"/>
      <c r="M2489" s="12"/>
      <c r="O2489" s="12"/>
      <c r="Q2489" s="12"/>
      <c r="S2489" s="12"/>
      <c r="Y2489" s="11"/>
    </row>
    <row r="2490" spans="1:25">
      <c r="A2490" s="12"/>
      <c r="C2490" s="12"/>
      <c r="E2490" s="12"/>
      <c r="G2490" s="12"/>
      <c r="I2490" s="12"/>
      <c r="K2490" s="12"/>
      <c r="M2490" s="12"/>
      <c r="O2490" s="12"/>
      <c r="Q2490" s="12"/>
      <c r="S2490" s="12"/>
      <c r="Y2490" s="11"/>
    </row>
    <row r="2491" spans="1:25">
      <c r="A2491" s="12"/>
      <c r="C2491" s="12"/>
      <c r="E2491" s="12"/>
      <c r="G2491" s="12"/>
      <c r="I2491" s="12"/>
      <c r="K2491" s="12"/>
      <c r="M2491" s="12"/>
      <c r="O2491" s="12"/>
      <c r="Q2491" s="12"/>
      <c r="S2491" s="12"/>
      <c r="Y2491" s="11"/>
    </row>
    <row r="2492" spans="1:25">
      <c r="A2492" s="12"/>
      <c r="C2492" s="12"/>
      <c r="E2492" s="12"/>
      <c r="G2492" s="12"/>
      <c r="I2492" s="12"/>
      <c r="K2492" s="12"/>
      <c r="M2492" s="12"/>
      <c r="O2492" s="12"/>
      <c r="Q2492" s="12"/>
      <c r="S2492" s="12"/>
      <c r="Y2492" s="11"/>
    </row>
    <row r="2493" spans="1:25">
      <c r="A2493" s="12"/>
      <c r="C2493" s="12"/>
      <c r="E2493" s="12"/>
      <c r="G2493" s="12"/>
      <c r="I2493" s="12"/>
      <c r="K2493" s="12"/>
      <c r="M2493" s="12"/>
      <c r="O2493" s="12"/>
      <c r="Q2493" s="12"/>
      <c r="S2493" s="12"/>
      <c r="Y2493" s="11"/>
    </row>
    <row r="2494" spans="1:25">
      <c r="A2494" s="12"/>
      <c r="C2494" s="12"/>
      <c r="E2494" s="12"/>
      <c r="G2494" s="12"/>
      <c r="I2494" s="12"/>
      <c r="K2494" s="12"/>
      <c r="M2494" s="12"/>
      <c r="O2494" s="12"/>
      <c r="Q2494" s="12"/>
      <c r="S2494" s="12"/>
      <c r="Y2494" s="11"/>
    </row>
    <row r="2495" spans="1:25">
      <c r="A2495" s="12"/>
      <c r="C2495" s="12"/>
      <c r="E2495" s="12"/>
      <c r="G2495" s="12"/>
      <c r="I2495" s="12"/>
      <c r="K2495" s="12"/>
      <c r="M2495" s="12"/>
      <c r="O2495" s="12"/>
      <c r="Q2495" s="12"/>
      <c r="S2495" s="12"/>
      <c r="Y2495" s="11"/>
    </row>
    <row r="2496" spans="1:25">
      <c r="A2496" s="12"/>
      <c r="C2496" s="12"/>
      <c r="E2496" s="12"/>
      <c r="G2496" s="12"/>
      <c r="I2496" s="12"/>
      <c r="K2496" s="12"/>
      <c r="M2496" s="12"/>
      <c r="O2496" s="12"/>
      <c r="Q2496" s="12"/>
      <c r="S2496" s="12"/>
      <c r="Y2496" s="11"/>
    </row>
    <row r="2497" spans="1:25">
      <c r="A2497" s="12"/>
      <c r="C2497" s="12"/>
      <c r="E2497" s="12"/>
      <c r="G2497" s="12"/>
      <c r="I2497" s="12"/>
      <c r="K2497" s="12"/>
      <c r="M2497" s="12"/>
      <c r="O2497" s="12"/>
      <c r="Q2497" s="12"/>
      <c r="S2497" s="12"/>
      <c r="Y2497" s="11"/>
    </row>
    <row r="2498" spans="1:25">
      <c r="A2498" s="12"/>
      <c r="C2498" s="12"/>
      <c r="E2498" s="12"/>
      <c r="G2498" s="12"/>
      <c r="I2498" s="12"/>
      <c r="K2498" s="12"/>
      <c r="M2498" s="12"/>
      <c r="O2498" s="12"/>
      <c r="Q2498" s="12"/>
      <c r="S2498" s="12"/>
      <c r="Y2498" s="11"/>
    </row>
    <row r="2499" spans="1:25">
      <c r="A2499" s="12"/>
      <c r="C2499" s="12"/>
      <c r="E2499" s="12"/>
      <c r="G2499" s="12"/>
      <c r="I2499" s="12"/>
      <c r="K2499" s="12"/>
      <c r="M2499" s="12"/>
      <c r="O2499" s="12"/>
      <c r="Q2499" s="12"/>
      <c r="S2499" s="12"/>
      <c r="Y2499" s="11"/>
    </row>
    <row r="2500" spans="1:25">
      <c r="A2500" s="12"/>
      <c r="C2500" s="12"/>
      <c r="E2500" s="12"/>
      <c r="G2500" s="12"/>
      <c r="I2500" s="12"/>
      <c r="K2500" s="12"/>
      <c r="M2500" s="12"/>
      <c r="O2500" s="12"/>
      <c r="Q2500" s="12"/>
      <c r="S2500" s="12"/>
      <c r="Y2500" s="11"/>
    </row>
    <row r="2501" spans="1:25">
      <c r="A2501" s="12"/>
      <c r="C2501" s="12"/>
      <c r="E2501" s="12"/>
      <c r="G2501" s="12"/>
      <c r="I2501" s="12"/>
      <c r="K2501" s="12"/>
      <c r="M2501" s="12"/>
      <c r="O2501" s="12"/>
      <c r="Q2501" s="12"/>
      <c r="S2501" s="12"/>
      <c r="Y2501" s="11"/>
    </row>
    <row r="2502" spans="1:25">
      <c r="A2502" s="12"/>
      <c r="C2502" s="12"/>
      <c r="E2502" s="12"/>
      <c r="G2502" s="12"/>
      <c r="I2502" s="12"/>
      <c r="K2502" s="12"/>
      <c r="M2502" s="12"/>
      <c r="O2502" s="12"/>
      <c r="Q2502" s="12"/>
      <c r="S2502" s="12"/>
      <c r="Y2502" s="11"/>
    </row>
    <row r="2503" spans="1:25">
      <c r="A2503" s="12"/>
      <c r="C2503" s="12"/>
      <c r="E2503" s="12"/>
      <c r="G2503" s="12"/>
      <c r="I2503" s="12"/>
      <c r="K2503" s="12"/>
      <c r="M2503" s="12"/>
      <c r="O2503" s="12"/>
      <c r="Q2503" s="12"/>
      <c r="S2503" s="12"/>
      <c r="Y2503" s="11"/>
    </row>
    <row r="2504" spans="1:25">
      <c r="A2504" s="12"/>
      <c r="C2504" s="12"/>
      <c r="E2504" s="12"/>
      <c r="G2504" s="12"/>
      <c r="I2504" s="12"/>
      <c r="K2504" s="12"/>
      <c r="M2504" s="12"/>
      <c r="O2504" s="12"/>
      <c r="Q2504" s="12"/>
      <c r="S2504" s="12"/>
      <c r="Y2504" s="11"/>
    </row>
    <row r="2505" spans="1:25">
      <c r="A2505" s="12"/>
      <c r="C2505" s="12"/>
      <c r="E2505" s="12"/>
      <c r="G2505" s="12"/>
      <c r="I2505" s="12"/>
      <c r="K2505" s="12"/>
      <c r="M2505" s="12"/>
      <c r="O2505" s="12"/>
      <c r="Q2505" s="12"/>
      <c r="S2505" s="12"/>
      <c r="Y2505" s="11"/>
    </row>
    <row r="2506" spans="1:25">
      <c r="A2506" s="12"/>
      <c r="C2506" s="12"/>
      <c r="E2506" s="12"/>
      <c r="G2506" s="12"/>
      <c r="I2506" s="12"/>
      <c r="K2506" s="12"/>
      <c r="M2506" s="12"/>
      <c r="O2506" s="12"/>
      <c r="Q2506" s="12"/>
      <c r="S2506" s="12"/>
      <c r="Y2506" s="11"/>
    </row>
    <row r="2507" spans="1:25">
      <c r="A2507" s="12"/>
      <c r="C2507" s="12"/>
      <c r="E2507" s="12"/>
      <c r="G2507" s="12"/>
      <c r="I2507" s="12"/>
      <c r="K2507" s="12"/>
      <c r="M2507" s="12"/>
      <c r="O2507" s="12"/>
      <c r="Q2507" s="12"/>
      <c r="S2507" s="12"/>
      <c r="Y2507" s="11"/>
    </row>
    <row r="2508" spans="1:25">
      <c r="A2508" s="12"/>
      <c r="C2508" s="12"/>
      <c r="E2508" s="12"/>
      <c r="G2508" s="12"/>
      <c r="I2508" s="12"/>
      <c r="K2508" s="12"/>
      <c r="M2508" s="12"/>
      <c r="O2508" s="12"/>
      <c r="Q2508" s="12"/>
      <c r="S2508" s="12"/>
      <c r="Y2508" s="11"/>
    </row>
    <row r="2509" spans="1:25">
      <c r="A2509" s="12"/>
      <c r="C2509" s="12"/>
      <c r="E2509" s="12"/>
      <c r="G2509" s="12"/>
      <c r="I2509" s="12"/>
      <c r="K2509" s="12"/>
      <c r="M2509" s="12"/>
      <c r="O2509" s="12"/>
      <c r="Q2509" s="12"/>
      <c r="S2509" s="12"/>
      <c r="Y2509" s="11"/>
    </row>
    <row r="2510" spans="1:25">
      <c r="A2510" s="12"/>
      <c r="C2510" s="12"/>
      <c r="E2510" s="12"/>
      <c r="G2510" s="12"/>
      <c r="I2510" s="12"/>
      <c r="K2510" s="12"/>
      <c r="M2510" s="12"/>
      <c r="O2510" s="12"/>
      <c r="Q2510" s="12"/>
      <c r="S2510" s="12"/>
      <c r="Y2510" s="11"/>
    </row>
    <row r="2511" spans="1:25">
      <c r="A2511" s="12"/>
      <c r="C2511" s="12"/>
      <c r="E2511" s="12"/>
      <c r="G2511" s="12"/>
      <c r="I2511" s="12"/>
      <c r="K2511" s="12"/>
      <c r="M2511" s="12"/>
      <c r="O2511" s="12"/>
      <c r="Q2511" s="12"/>
      <c r="S2511" s="12"/>
      <c r="Y2511" s="11"/>
    </row>
    <row r="2512" spans="1:25">
      <c r="A2512" s="12"/>
      <c r="C2512" s="12"/>
      <c r="E2512" s="12"/>
      <c r="G2512" s="12"/>
      <c r="I2512" s="12"/>
      <c r="K2512" s="12"/>
      <c r="M2512" s="12"/>
      <c r="O2512" s="12"/>
      <c r="Q2512" s="12"/>
      <c r="S2512" s="12"/>
      <c r="Y2512" s="11"/>
    </row>
    <row r="2513" spans="1:25">
      <c r="A2513" s="12"/>
      <c r="C2513" s="12"/>
      <c r="E2513" s="12"/>
      <c r="G2513" s="12"/>
      <c r="I2513" s="12"/>
      <c r="K2513" s="12"/>
      <c r="M2513" s="12"/>
      <c r="O2513" s="12"/>
      <c r="Q2513" s="12"/>
      <c r="S2513" s="12"/>
      <c r="Y2513" s="11"/>
    </row>
    <row r="2514" spans="1:25">
      <c r="A2514" s="12"/>
      <c r="C2514" s="12"/>
      <c r="E2514" s="12"/>
      <c r="G2514" s="12"/>
      <c r="I2514" s="12"/>
      <c r="K2514" s="12"/>
      <c r="M2514" s="12"/>
      <c r="O2514" s="12"/>
      <c r="Q2514" s="12"/>
      <c r="S2514" s="12"/>
      <c r="Y2514" s="11"/>
    </row>
    <row r="2515" spans="1:25">
      <c r="A2515" s="12"/>
      <c r="C2515" s="12"/>
      <c r="E2515" s="12"/>
      <c r="G2515" s="12"/>
      <c r="I2515" s="12"/>
      <c r="K2515" s="12"/>
      <c r="M2515" s="12"/>
      <c r="O2515" s="12"/>
      <c r="Q2515" s="12"/>
      <c r="S2515" s="12"/>
      <c r="Y2515" s="11"/>
    </row>
    <row r="2516" spans="1:25">
      <c r="A2516" s="12"/>
      <c r="C2516" s="12"/>
      <c r="E2516" s="12"/>
      <c r="G2516" s="12"/>
      <c r="I2516" s="12"/>
      <c r="K2516" s="12"/>
      <c r="M2516" s="12"/>
      <c r="O2516" s="12"/>
      <c r="Q2516" s="12"/>
      <c r="S2516" s="12"/>
      <c r="Y2516" s="11"/>
    </row>
    <row r="2517" spans="1:25">
      <c r="A2517" s="12"/>
      <c r="C2517" s="12"/>
      <c r="E2517" s="12"/>
      <c r="G2517" s="12"/>
      <c r="I2517" s="12"/>
      <c r="K2517" s="12"/>
      <c r="M2517" s="12"/>
      <c r="O2517" s="12"/>
      <c r="Q2517" s="12"/>
      <c r="S2517" s="12"/>
      <c r="Y2517" s="11"/>
    </row>
    <row r="2518" spans="1:25">
      <c r="A2518" s="12"/>
      <c r="C2518" s="12"/>
      <c r="E2518" s="12"/>
      <c r="G2518" s="12"/>
      <c r="I2518" s="12"/>
      <c r="K2518" s="12"/>
      <c r="M2518" s="12"/>
      <c r="O2518" s="12"/>
      <c r="Q2518" s="12"/>
      <c r="S2518" s="12"/>
      <c r="Y2518" s="11"/>
    </row>
    <row r="2519" spans="1:25">
      <c r="A2519" s="12"/>
      <c r="C2519" s="12"/>
      <c r="E2519" s="12"/>
      <c r="G2519" s="12"/>
      <c r="I2519" s="12"/>
      <c r="K2519" s="12"/>
      <c r="M2519" s="12"/>
      <c r="O2519" s="12"/>
      <c r="Q2519" s="12"/>
      <c r="S2519" s="12"/>
      <c r="Y2519" s="11"/>
    </row>
    <row r="2520" spans="1:25">
      <c r="A2520" s="12"/>
      <c r="C2520" s="12"/>
      <c r="E2520" s="12"/>
      <c r="G2520" s="12"/>
      <c r="I2520" s="12"/>
      <c r="K2520" s="12"/>
      <c r="M2520" s="12"/>
      <c r="O2520" s="12"/>
      <c r="Q2520" s="12"/>
      <c r="S2520" s="12"/>
      <c r="Y2520" s="11"/>
    </row>
    <row r="2521" spans="1:25">
      <c r="A2521" s="12"/>
      <c r="C2521" s="12"/>
      <c r="E2521" s="12"/>
      <c r="G2521" s="12"/>
      <c r="I2521" s="12"/>
      <c r="K2521" s="12"/>
      <c r="M2521" s="12"/>
      <c r="O2521" s="12"/>
      <c r="Q2521" s="12"/>
      <c r="S2521" s="12"/>
      <c r="Y2521" s="11"/>
    </row>
    <row r="2522" spans="1:25">
      <c r="A2522" s="12"/>
      <c r="C2522" s="12"/>
      <c r="E2522" s="12"/>
      <c r="G2522" s="12"/>
      <c r="I2522" s="12"/>
      <c r="K2522" s="12"/>
      <c r="M2522" s="12"/>
      <c r="O2522" s="12"/>
      <c r="Q2522" s="12"/>
      <c r="S2522" s="12"/>
      <c r="Y2522" s="11"/>
    </row>
    <row r="2523" spans="1:25">
      <c r="A2523" s="12"/>
      <c r="C2523" s="12"/>
      <c r="E2523" s="12"/>
      <c r="G2523" s="12"/>
      <c r="I2523" s="12"/>
      <c r="K2523" s="12"/>
      <c r="M2523" s="12"/>
      <c r="O2523" s="12"/>
      <c r="Q2523" s="12"/>
      <c r="S2523" s="12"/>
      <c r="Y2523" s="11"/>
    </row>
    <row r="2524" spans="1:25">
      <c r="A2524" s="12"/>
      <c r="C2524" s="12"/>
      <c r="E2524" s="12"/>
      <c r="G2524" s="12"/>
      <c r="I2524" s="12"/>
      <c r="K2524" s="12"/>
      <c r="M2524" s="12"/>
      <c r="O2524" s="12"/>
      <c r="Q2524" s="12"/>
      <c r="S2524" s="12"/>
      <c r="Y2524" s="11"/>
    </row>
    <row r="2525" spans="1:25">
      <c r="A2525" s="12"/>
      <c r="C2525" s="12"/>
      <c r="E2525" s="12"/>
      <c r="G2525" s="12"/>
      <c r="I2525" s="12"/>
      <c r="K2525" s="12"/>
      <c r="M2525" s="12"/>
      <c r="O2525" s="12"/>
      <c r="Q2525" s="12"/>
      <c r="S2525" s="12"/>
      <c r="Y2525" s="11"/>
    </row>
    <row r="2526" spans="1:25">
      <c r="A2526" s="12"/>
      <c r="C2526" s="12"/>
      <c r="E2526" s="12"/>
      <c r="G2526" s="12"/>
      <c r="I2526" s="12"/>
      <c r="K2526" s="12"/>
      <c r="M2526" s="12"/>
      <c r="O2526" s="12"/>
      <c r="Q2526" s="12"/>
      <c r="S2526" s="12"/>
      <c r="Y2526" s="11"/>
    </row>
    <row r="2527" spans="1:25">
      <c r="A2527" s="12"/>
      <c r="C2527" s="12"/>
      <c r="E2527" s="12"/>
      <c r="G2527" s="12"/>
      <c r="I2527" s="12"/>
      <c r="K2527" s="12"/>
      <c r="M2527" s="12"/>
      <c r="O2527" s="12"/>
      <c r="Q2527" s="12"/>
      <c r="S2527" s="12"/>
      <c r="Y2527" s="11"/>
    </row>
    <row r="2528" spans="1:25">
      <c r="A2528" s="12"/>
      <c r="C2528" s="12"/>
      <c r="E2528" s="12"/>
      <c r="G2528" s="12"/>
      <c r="I2528" s="12"/>
      <c r="K2528" s="12"/>
      <c r="M2528" s="12"/>
      <c r="O2528" s="12"/>
      <c r="Q2528" s="12"/>
      <c r="S2528" s="12"/>
      <c r="Y2528" s="11"/>
    </row>
    <row r="2529" spans="1:25">
      <c r="A2529" s="12"/>
      <c r="C2529" s="12"/>
      <c r="E2529" s="12"/>
      <c r="G2529" s="12"/>
      <c r="I2529" s="12"/>
      <c r="K2529" s="12"/>
      <c r="M2529" s="12"/>
      <c r="O2529" s="12"/>
      <c r="Q2529" s="12"/>
      <c r="S2529" s="12"/>
      <c r="Y2529" s="11"/>
    </row>
    <row r="2530" spans="1:25">
      <c r="A2530" s="12"/>
      <c r="C2530" s="12"/>
      <c r="E2530" s="12"/>
      <c r="G2530" s="12"/>
      <c r="I2530" s="12"/>
      <c r="K2530" s="12"/>
      <c r="M2530" s="12"/>
      <c r="O2530" s="12"/>
      <c r="Q2530" s="12"/>
      <c r="S2530" s="12"/>
      <c r="Y2530" s="11"/>
    </row>
    <row r="2531" spans="1:25">
      <c r="A2531" s="12"/>
      <c r="C2531" s="12"/>
      <c r="E2531" s="12"/>
      <c r="G2531" s="12"/>
      <c r="I2531" s="12"/>
      <c r="K2531" s="12"/>
      <c r="M2531" s="12"/>
      <c r="O2531" s="12"/>
      <c r="Q2531" s="12"/>
      <c r="S2531" s="12"/>
      <c r="Y2531" s="11"/>
    </row>
    <row r="2532" spans="1:25">
      <c r="A2532" s="12"/>
      <c r="C2532" s="12"/>
      <c r="E2532" s="12"/>
      <c r="G2532" s="12"/>
      <c r="I2532" s="12"/>
      <c r="K2532" s="12"/>
      <c r="M2532" s="12"/>
      <c r="O2532" s="12"/>
      <c r="Q2532" s="12"/>
      <c r="S2532" s="12"/>
      <c r="Y2532" s="11"/>
    </row>
    <row r="2533" spans="1:25">
      <c r="A2533" s="12"/>
      <c r="C2533" s="12"/>
      <c r="E2533" s="12"/>
      <c r="G2533" s="12"/>
      <c r="I2533" s="12"/>
      <c r="K2533" s="12"/>
      <c r="M2533" s="12"/>
      <c r="O2533" s="12"/>
      <c r="Q2533" s="12"/>
      <c r="S2533" s="12"/>
      <c r="Y2533" s="11"/>
    </row>
    <row r="2534" spans="1:25">
      <c r="A2534" s="12"/>
      <c r="C2534" s="12"/>
      <c r="E2534" s="12"/>
      <c r="G2534" s="12"/>
      <c r="I2534" s="12"/>
      <c r="K2534" s="12"/>
      <c r="M2534" s="12"/>
      <c r="O2534" s="12"/>
      <c r="Q2534" s="12"/>
      <c r="S2534" s="12"/>
      <c r="Y2534" s="11"/>
    </row>
    <row r="2535" spans="1:25">
      <c r="A2535" s="12"/>
      <c r="C2535" s="12"/>
      <c r="E2535" s="12"/>
      <c r="G2535" s="12"/>
      <c r="I2535" s="12"/>
      <c r="K2535" s="12"/>
      <c r="M2535" s="12"/>
      <c r="O2535" s="12"/>
      <c r="Q2535" s="12"/>
      <c r="S2535" s="12"/>
      <c r="Y2535" s="11"/>
    </row>
    <row r="2536" spans="1:25">
      <c r="A2536" s="12"/>
      <c r="C2536" s="12"/>
      <c r="E2536" s="12"/>
      <c r="G2536" s="12"/>
      <c r="I2536" s="12"/>
      <c r="K2536" s="12"/>
      <c r="M2536" s="12"/>
      <c r="O2536" s="12"/>
      <c r="Q2536" s="12"/>
      <c r="S2536" s="12"/>
      <c r="Y2536" s="11"/>
    </row>
    <row r="2537" spans="1:25">
      <c r="A2537" s="12"/>
      <c r="C2537" s="12"/>
      <c r="E2537" s="12"/>
      <c r="G2537" s="12"/>
      <c r="I2537" s="12"/>
      <c r="K2537" s="12"/>
      <c r="M2537" s="12"/>
      <c r="O2537" s="12"/>
      <c r="Q2537" s="12"/>
      <c r="S2537" s="12"/>
      <c r="Y2537" s="11"/>
    </row>
    <row r="2538" spans="1:25">
      <c r="A2538" s="12"/>
      <c r="C2538" s="12"/>
      <c r="E2538" s="12"/>
      <c r="G2538" s="12"/>
      <c r="I2538" s="12"/>
      <c r="K2538" s="12"/>
      <c r="M2538" s="12"/>
      <c r="O2538" s="12"/>
      <c r="Q2538" s="12"/>
      <c r="S2538" s="12"/>
      <c r="Y2538" s="11"/>
    </row>
    <row r="2539" spans="1:25">
      <c r="A2539" s="12"/>
      <c r="C2539" s="12"/>
      <c r="E2539" s="12"/>
      <c r="G2539" s="12"/>
      <c r="I2539" s="12"/>
      <c r="K2539" s="12"/>
      <c r="M2539" s="12"/>
      <c r="O2539" s="12"/>
      <c r="Q2539" s="12"/>
      <c r="S2539" s="12"/>
      <c r="Y2539" s="11"/>
    </row>
    <row r="2540" spans="1:25">
      <c r="A2540" s="12"/>
      <c r="C2540" s="12"/>
      <c r="E2540" s="12"/>
      <c r="G2540" s="12"/>
      <c r="I2540" s="12"/>
      <c r="K2540" s="12"/>
      <c r="M2540" s="12"/>
      <c r="O2540" s="12"/>
      <c r="Q2540" s="12"/>
      <c r="S2540" s="12"/>
      <c r="Y2540" s="11"/>
    </row>
    <row r="2541" spans="1:25">
      <c r="A2541" s="12"/>
      <c r="C2541" s="12"/>
      <c r="E2541" s="12"/>
      <c r="G2541" s="12"/>
      <c r="I2541" s="12"/>
      <c r="K2541" s="12"/>
      <c r="M2541" s="12"/>
      <c r="O2541" s="12"/>
      <c r="Q2541" s="12"/>
      <c r="S2541" s="12"/>
      <c r="Y2541" s="11"/>
    </row>
    <row r="2542" spans="1:25">
      <c r="A2542" s="12"/>
      <c r="C2542" s="12"/>
      <c r="E2542" s="12"/>
      <c r="G2542" s="12"/>
      <c r="I2542" s="12"/>
      <c r="K2542" s="12"/>
      <c r="M2542" s="12"/>
      <c r="O2542" s="12"/>
      <c r="Q2542" s="12"/>
      <c r="S2542" s="12"/>
      <c r="Y2542" s="11"/>
    </row>
    <row r="2543" spans="1:25">
      <c r="A2543" s="12"/>
      <c r="C2543" s="12"/>
      <c r="E2543" s="12"/>
      <c r="G2543" s="12"/>
      <c r="I2543" s="12"/>
      <c r="K2543" s="12"/>
      <c r="M2543" s="12"/>
      <c r="O2543" s="12"/>
      <c r="Q2543" s="12"/>
      <c r="S2543" s="12"/>
      <c r="Y2543" s="11"/>
    </row>
    <row r="2544" spans="1:25">
      <c r="A2544" s="12"/>
      <c r="C2544" s="12"/>
      <c r="E2544" s="12"/>
      <c r="G2544" s="12"/>
      <c r="I2544" s="12"/>
      <c r="K2544" s="12"/>
      <c r="M2544" s="12"/>
      <c r="O2544" s="12"/>
      <c r="Q2544" s="12"/>
      <c r="S2544" s="12"/>
      <c r="Y2544" s="11"/>
    </row>
    <row r="2545" spans="1:25">
      <c r="A2545" s="12"/>
      <c r="C2545" s="12"/>
      <c r="E2545" s="12"/>
      <c r="G2545" s="12"/>
      <c r="I2545" s="12"/>
      <c r="K2545" s="12"/>
      <c r="M2545" s="12"/>
      <c r="O2545" s="12"/>
      <c r="Q2545" s="12"/>
      <c r="S2545" s="12"/>
      <c r="Y2545" s="11"/>
    </row>
    <row r="2546" spans="1:25">
      <c r="A2546" s="12"/>
      <c r="C2546" s="12"/>
      <c r="E2546" s="12"/>
      <c r="G2546" s="12"/>
      <c r="I2546" s="12"/>
      <c r="K2546" s="12"/>
      <c r="M2546" s="12"/>
      <c r="O2546" s="12"/>
      <c r="Q2546" s="12"/>
      <c r="S2546" s="12"/>
      <c r="Y2546" s="11"/>
    </row>
    <row r="2547" spans="1:25">
      <c r="A2547" s="12"/>
      <c r="C2547" s="12"/>
      <c r="E2547" s="12"/>
      <c r="G2547" s="12"/>
      <c r="I2547" s="12"/>
      <c r="K2547" s="12"/>
      <c r="M2547" s="12"/>
      <c r="O2547" s="12"/>
      <c r="Q2547" s="12"/>
      <c r="S2547" s="12"/>
      <c r="Y2547" s="11"/>
    </row>
    <row r="2548" spans="1:25">
      <c r="A2548" s="12"/>
      <c r="C2548" s="12"/>
      <c r="E2548" s="12"/>
      <c r="G2548" s="12"/>
      <c r="I2548" s="12"/>
      <c r="K2548" s="12"/>
      <c r="M2548" s="12"/>
      <c r="O2548" s="12"/>
      <c r="Q2548" s="12"/>
      <c r="S2548" s="12"/>
      <c r="Y2548" s="11"/>
    </row>
    <row r="2549" spans="1:25">
      <c r="A2549" s="12"/>
      <c r="C2549" s="12"/>
      <c r="E2549" s="12"/>
      <c r="G2549" s="12"/>
      <c r="I2549" s="12"/>
      <c r="K2549" s="12"/>
      <c r="M2549" s="12"/>
      <c r="O2549" s="12"/>
      <c r="Q2549" s="12"/>
      <c r="S2549" s="12"/>
      <c r="Y2549" s="11"/>
    </row>
    <row r="2550" spans="1:25">
      <c r="A2550" s="12"/>
      <c r="C2550" s="12"/>
      <c r="E2550" s="12"/>
      <c r="G2550" s="12"/>
      <c r="I2550" s="12"/>
      <c r="K2550" s="12"/>
      <c r="M2550" s="12"/>
      <c r="O2550" s="12"/>
      <c r="Q2550" s="12"/>
      <c r="S2550" s="12"/>
      <c r="Y2550" s="11"/>
    </row>
    <row r="2551" spans="1:25">
      <c r="A2551" s="12"/>
      <c r="C2551" s="12"/>
      <c r="E2551" s="12"/>
      <c r="G2551" s="12"/>
      <c r="I2551" s="12"/>
      <c r="K2551" s="12"/>
      <c r="M2551" s="12"/>
      <c r="O2551" s="12"/>
      <c r="Q2551" s="12"/>
      <c r="S2551" s="12"/>
      <c r="Y2551" s="11"/>
    </row>
    <row r="2552" spans="1:25">
      <c r="A2552" s="12"/>
      <c r="C2552" s="12"/>
      <c r="E2552" s="12"/>
      <c r="G2552" s="12"/>
      <c r="I2552" s="12"/>
      <c r="K2552" s="12"/>
      <c r="M2552" s="12"/>
      <c r="O2552" s="12"/>
      <c r="Q2552" s="12"/>
      <c r="S2552" s="12"/>
      <c r="Y2552" s="11"/>
    </row>
    <row r="2553" spans="1:25">
      <c r="A2553" s="12"/>
      <c r="C2553" s="12"/>
      <c r="E2553" s="12"/>
      <c r="G2553" s="12"/>
      <c r="I2553" s="12"/>
      <c r="K2553" s="12"/>
      <c r="M2553" s="12"/>
      <c r="O2553" s="12"/>
      <c r="Q2553" s="12"/>
      <c r="S2553" s="12"/>
      <c r="Y2553" s="11"/>
    </row>
    <row r="2554" spans="1:25">
      <c r="A2554" s="12"/>
      <c r="C2554" s="12"/>
      <c r="E2554" s="12"/>
      <c r="G2554" s="12"/>
      <c r="I2554" s="12"/>
      <c r="K2554" s="12"/>
      <c r="M2554" s="12"/>
      <c r="O2554" s="12"/>
      <c r="Q2554" s="12"/>
      <c r="S2554" s="12"/>
      <c r="Y2554" s="11"/>
    </row>
    <row r="2555" spans="1:25">
      <c r="A2555" s="12"/>
      <c r="C2555" s="12"/>
      <c r="E2555" s="12"/>
      <c r="G2555" s="12"/>
      <c r="I2555" s="12"/>
      <c r="K2555" s="12"/>
      <c r="M2555" s="12"/>
      <c r="O2555" s="12"/>
      <c r="Q2555" s="12"/>
      <c r="S2555" s="12"/>
      <c r="Y2555" s="11"/>
    </row>
    <row r="2556" spans="1:25">
      <c r="A2556" s="12"/>
      <c r="C2556" s="12"/>
      <c r="E2556" s="12"/>
      <c r="G2556" s="12"/>
      <c r="I2556" s="12"/>
      <c r="K2556" s="12"/>
      <c r="M2556" s="12"/>
      <c r="O2556" s="12"/>
      <c r="Q2556" s="12"/>
      <c r="S2556" s="12"/>
      <c r="Y2556" s="11"/>
    </row>
    <row r="2557" spans="1:25">
      <c r="A2557" s="12"/>
      <c r="C2557" s="12"/>
      <c r="E2557" s="12"/>
      <c r="G2557" s="12"/>
      <c r="I2557" s="12"/>
      <c r="K2557" s="12"/>
      <c r="M2557" s="12"/>
      <c r="O2557" s="12"/>
      <c r="Q2557" s="12"/>
      <c r="S2557" s="12"/>
      <c r="Y2557" s="11"/>
    </row>
    <row r="2558" spans="1:25">
      <c r="A2558" s="12"/>
      <c r="C2558" s="12"/>
      <c r="E2558" s="12"/>
      <c r="G2558" s="12"/>
      <c r="I2558" s="12"/>
      <c r="K2558" s="12"/>
      <c r="M2558" s="12"/>
      <c r="O2558" s="12"/>
      <c r="Q2558" s="12"/>
      <c r="S2558" s="12"/>
      <c r="Y2558" s="11"/>
    </row>
    <row r="2559" spans="1:25">
      <c r="A2559" s="12"/>
      <c r="C2559" s="12"/>
      <c r="E2559" s="12"/>
      <c r="G2559" s="12"/>
      <c r="I2559" s="12"/>
      <c r="K2559" s="12"/>
      <c r="M2559" s="12"/>
      <c r="O2559" s="12"/>
      <c r="Q2559" s="12"/>
      <c r="S2559" s="12"/>
      <c r="Y2559" s="11"/>
    </row>
    <row r="2560" spans="1:25">
      <c r="A2560" s="12"/>
      <c r="C2560" s="12"/>
      <c r="E2560" s="12"/>
      <c r="G2560" s="12"/>
      <c r="I2560" s="12"/>
      <c r="K2560" s="12"/>
      <c r="M2560" s="12"/>
      <c r="O2560" s="12"/>
      <c r="Q2560" s="12"/>
      <c r="S2560" s="12"/>
      <c r="Y2560" s="11"/>
    </row>
    <row r="2561" spans="1:25">
      <c r="A2561" s="12"/>
      <c r="C2561" s="12"/>
      <c r="E2561" s="12"/>
      <c r="G2561" s="12"/>
      <c r="I2561" s="12"/>
      <c r="K2561" s="12"/>
      <c r="M2561" s="12"/>
      <c r="O2561" s="12"/>
      <c r="Q2561" s="12"/>
      <c r="S2561" s="12"/>
      <c r="Y2561" s="11"/>
    </row>
    <row r="2562" spans="1:25">
      <c r="A2562" s="12"/>
      <c r="C2562" s="12"/>
      <c r="E2562" s="12"/>
      <c r="G2562" s="12"/>
      <c r="I2562" s="12"/>
      <c r="K2562" s="12"/>
      <c r="M2562" s="12"/>
      <c r="O2562" s="12"/>
      <c r="Q2562" s="12"/>
      <c r="S2562" s="12"/>
      <c r="Y2562" s="11"/>
    </row>
    <row r="2563" spans="1:25">
      <c r="A2563" s="12"/>
      <c r="C2563" s="12"/>
      <c r="E2563" s="12"/>
      <c r="G2563" s="12"/>
      <c r="I2563" s="12"/>
      <c r="K2563" s="12"/>
      <c r="M2563" s="12"/>
      <c r="O2563" s="12"/>
      <c r="Q2563" s="12"/>
      <c r="S2563" s="12"/>
      <c r="Y2563" s="11"/>
    </row>
    <row r="2564" spans="1:25">
      <c r="A2564" s="12"/>
      <c r="C2564" s="12"/>
      <c r="E2564" s="12"/>
      <c r="G2564" s="12"/>
      <c r="I2564" s="12"/>
      <c r="K2564" s="12"/>
      <c r="M2564" s="12"/>
      <c r="O2564" s="12"/>
      <c r="Q2564" s="12"/>
      <c r="S2564" s="12"/>
      <c r="Y2564" s="11"/>
    </row>
    <row r="2565" spans="1:25">
      <c r="A2565" s="12"/>
      <c r="C2565" s="12"/>
      <c r="E2565" s="12"/>
      <c r="G2565" s="12"/>
      <c r="I2565" s="12"/>
      <c r="K2565" s="12"/>
      <c r="M2565" s="12"/>
      <c r="O2565" s="12"/>
      <c r="Q2565" s="12"/>
      <c r="S2565" s="12"/>
      <c r="Y2565" s="11"/>
    </row>
    <row r="2566" spans="1:25">
      <c r="A2566" s="12"/>
      <c r="C2566" s="12"/>
      <c r="E2566" s="12"/>
      <c r="G2566" s="12"/>
      <c r="I2566" s="12"/>
      <c r="K2566" s="12"/>
      <c r="M2566" s="12"/>
      <c r="O2566" s="12"/>
      <c r="Q2566" s="12"/>
      <c r="S2566" s="12"/>
      <c r="Y2566" s="11"/>
    </row>
    <row r="2567" spans="1:25">
      <c r="A2567" s="12"/>
      <c r="C2567" s="12"/>
      <c r="E2567" s="12"/>
      <c r="G2567" s="12"/>
      <c r="I2567" s="12"/>
      <c r="K2567" s="12"/>
      <c r="M2567" s="12"/>
      <c r="O2567" s="12"/>
      <c r="Q2567" s="12"/>
      <c r="S2567" s="12"/>
      <c r="Y2567" s="11"/>
    </row>
    <row r="2568" spans="1:25">
      <c r="A2568" s="12"/>
      <c r="C2568" s="12"/>
      <c r="E2568" s="12"/>
      <c r="G2568" s="12"/>
      <c r="I2568" s="12"/>
      <c r="K2568" s="12"/>
      <c r="M2568" s="12"/>
      <c r="O2568" s="12"/>
      <c r="Q2568" s="12"/>
      <c r="S2568" s="12"/>
      <c r="Y2568" s="11"/>
    </row>
    <row r="2569" spans="1:25">
      <c r="A2569" s="12"/>
      <c r="C2569" s="12"/>
      <c r="E2569" s="12"/>
      <c r="G2569" s="12"/>
      <c r="I2569" s="12"/>
      <c r="K2569" s="12"/>
      <c r="M2569" s="12"/>
      <c r="O2569" s="12"/>
      <c r="Q2569" s="12"/>
      <c r="S2569" s="12"/>
      <c r="Y2569" s="11"/>
    </row>
    <row r="2570" spans="1:25">
      <c r="A2570" s="12"/>
      <c r="C2570" s="12"/>
      <c r="E2570" s="12"/>
      <c r="G2570" s="12"/>
      <c r="I2570" s="12"/>
      <c r="K2570" s="12"/>
      <c r="M2570" s="12"/>
      <c r="O2570" s="12"/>
      <c r="Q2570" s="12"/>
      <c r="S2570" s="12"/>
      <c r="Y2570" s="11"/>
    </row>
    <row r="2571" spans="1:25">
      <c r="A2571" s="12"/>
      <c r="C2571" s="12"/>
      <c r="E2571" s="12"/>
      <c r="G2571" s="12"/>
      <c r="I2571" s="12"/>
      <c r="K2571" s="12"/>
      <c r="M2571" s="12"/>
      <c r="O2571" s="12"/>
      <c r="Q2571" s="12"/>
      <c r="S2571" s="12"/>
      <c r="Y2571" s="11"/>
    </row>
    <row r="2572" spans="1:25">
      <c r="A2572" s="12"/>
      <c r="C2572" s="12"/>
      <c r="E2572" s="12"/>
      <c r="G2572" s="12"/>
      <c r="I2572" s="12"/>
      <c r="K2572" s="12"/>
      <c r="M2572" s="12"/>
      <c r="O2572" s="12"/>
      <c r="Q2572" s="12"/>
      <c r="S2572" s="12"/>
      <c r="Y2572" s="11"/>
    </row>
    <row r="2573" spans="1:25">
      <c r="A2573" s="12"/>
      <c r="C2573" s="12"/>
      <c r="E2573" s="12"/>
      <c r="G2573" s="12"/>
      <c r="I2573" s="12"/>
      <c r="K2573" s="12"/>
      <c r="M2573" s="12"/>
      <c r="O2573" s="12"/>
      <c r="Q2573" s="12"/>
      <c r="S2573" s="12"/>
      <c r="Y2573" s="11"/>
    </row>
    <row r="2574" spans="1:25">
      <c r="A2574" s="12"/>
      <c r="C2574" s="12"/>
      <c r="E2574" s="12"/>
      <c r="G2574" s="12"/>
      <c r="I2574" s="12"/>
      <c r="K2574" s="12"/>
      <c r="M2574" s="12"/>
      <c r="O2574" s="12"/>
      <c r="Q2574" s="12"/>
      <c r="S2574" s="12"/>
      <c r="Y2574" s="11"/>
    </row>
    <row r="2575" spans="1:25">
      <c r="A2575" s="12"/>
      <c r="C2575" s="12"/>
      <c r="E2575" s="12"/>
      <c r="G2575" s="12"/>
      <c r="I2575" s="12"/>
      <c r="K2575" s="12"/>
      <c r="M2575" s="12"/>
      <c r="O2575" s="12"/>
      <c r="Q2575" s="12"/>
      <c r="S2575" s="12"/>
      <c r="Y2575" s="11"/>
    </row>
    <row r="2576" spans="1:25">
      <c r="A2576" s="12"/>
      <c r="C2576" s="12"/>
      <c r="E2576" s="12"/>
      <c r="G2576" s="12"/>
      <c r="I2576" s="12"/>
      <c r="K2576" s="12"/>
      <c r="M2576" s="12"/>
      <c r="O2576" s="12"/>
      <c r="Q2576" s="12"/>
      <c r="S2576" s="12"/>
      <c r="Y2576" s="11"/>
    </row>
    <row r="2577" spans="1:25">
      <c r="A2577" s="12"/>
      <c r="C2577" s="12"/>
      <c r="E2577" s="12"/>
      <c r="G2577" s="12"/>
      <c r="I2577" s="12"/>
      <c r="K2577" s="12"/>
      <c r="M2577" s="12"/>
      <c r="O2577" s="12"/>
      <c r="Q2577" s="12"/>
      <c r="S2577" s="12"/>
      <c r="Y2577" s="11"/>
    </row>
    <row r="2578" spans="1:25">
      <c r="A2578" s="12"/>
      <c r="C2578" s="12"/>
      <c r="E2578" s="12"/>
      <c r="G2578" s="12"/>
      <c r="I2578" s="12"/>
      <c r="K2578" s="12"/>
      <c r="M2578" s="12"/>
      <c r="O2578" s="12"/>
      <c r="Q2578" s="12"/>
      <c r="S2578" s="12"/>
      <c r="Y2578" s="11"/>
    </row>
    <row r="2579" spans="1:25">
      <c r="A2579" s="12"/>
      <c r="C2579" s="12"/>
      <c r="E2579" s="12"/>
      <c r="G2579" s="12"/>
      <c r="I2579" s="12"/>
      <c r="K2579" s="12"/>
      <c r="M2579" s="12"/>
      <c r="O2579" s="12"/>
      <c r="Q2579" s="12"/>
      <c r="S2579" s="12"/>
      <c r="Y2579" s="11"/>
    </row>
    <row r="2580" spans="1:25">
      <c r="A2580" s="12"/>
      <c r="C2580" s="12"/>
      <c r="E2580" s="12"/>
      <c r="G2580" s="12"/>
      <c r="I2580" s="12"/>
      <c r="K2580" s="12"/>
      <c r="M2580" s="12"/>
      <c r="O2580" s="12"/>
      <c r="Q2580" s="12"/>
      <c r="S2580" s="12"/>
      <c r="Y2580" s="11"/>
    </row>
    <row r="2581" spans="1:25">
      <c r="A2581" s="12"/>
      <c r="C2581" s="12"/>
      <c r="E2581" s="12"/>
      <c r="G2581" s="12"/>
      <c r="I2581" s="12"/>
      <c r="K2581" s="12"/>
      <c r="M2581" s="12"/>
      <c r="O2581" s="12"/>
      <c r="Q2581" s="12"/>
      <c r="S2581" s="12"/>
      <c r="Y2581" s="11"/>
    </row>
    <row r="2582" spans="1:25">
      <c r="A2582" s="12"/>
      <c r="C2582" s="12"/>
      <c r="E2582" s="12"/>
      <c r="G2582" s="12"/>
      <c r="I2582" s="12"/>
      <c r="K2582" s="12"/>
      <c r="M2582" s="12"/>
      <c r="O2582" s="12"/>
      <c r="Q2582" s="12"/>
      <c r="S2582" s="12"/>
      <c r="Y2582" s="11"/>
    </row>
    <row r="2583" spans="1:25">
      <c r="A2583" s="12"/>
      <c r="C2583" s="12"/>
      <c r="E2583" s="12"/>
      <c r="G2583" s="12"/>
      <c r="I2583" s="12"/>
      <c r="K2583" s="12"/>
      <c r="M2583" s="12"/>
      <c r="O2583" s="12"/>
      <c r="Q2583" s="12"/>
      <c r="S2583" s="12"/>
      <c r="Y2583" s="11"/>
    </row>
    <row r="2584" spans="1:25">
      <c r="A2584" s="12"/>
      <c r="C2584" s="12"/>
      <c r="E2584" s="12"/>
      <c r="G2584" s="12"/>
      <c r="I2584" s="12"/>
      <c r="K2584" s="12"/>
      <c r="M2584" s="12"/>
      <c r="O2584" s="12"/>
      <c r="Q2584" s="12"/>
      <c r="S2584" s="12"/>
      <c r="Y2584" s="11"/>
    </row>
    <row r="2585" spans="1:25">
      <c r="A2585" s="12"/>
      <c r="C2585" s="12"/>
      <c r="E2585" s="12"/>
      <c r="G2585" s="12"/>
      <c r="I2585" s="12"/>
      <c r="K2585" s="12"/>
      <c r="M2585" s="12"/>
      <c r="O2585" s="12"/>
      <c r="Q2585" s="12"/>
      <c r="S2585" s="12"/>
      <c r="Y2585" s="11"/>
    </row>
    <row r="2586" spans="1:25">
      <c r="A2586" s="12"/>
      <c r="C2586" s="12"/>
      <c r="E2586" s="12"/>
      <c r="G2586" s="12"/>
      <c r="I2586" s="12"/>
      <c r="K2586" s="12"/>
      <c r="M2586" s="12"/>
      <c r="O2586" s="12"/>
      <c r="Q2586" s="12"/>
      <c r="S2586" s="12"/>
      <c r="Y2586" s="11"/>
    </row>
    <row r="2587" spans="1:25">
      <c r="A2587" s="12"/>
      <c r="C2587" s="12"/>
      <c r="E2587" s="12"/>
      <c r="G2587" s="12"/>
      <c r="I2587" s="12"/>
      <c r="K2587" s="12"/>
      <c r="M2587" s="12"/>
      <c r="O2587" s="12"/>
      <c r="Q2587" s="12"/>
      <c r="S2587" s="12"/>
      <c r="Y2587" s="11"/>
    </row>
    <row r="2588" spans="1:25">
      <c r="A2588" s="12"/>
      <c r="C2588" s="12"/>
      <c r="E2588" s="12"/>
      <c r="G2588" s="12"/>
      <c r="I2588" s="12"/>
      <c r="K2588" s="12"/>
      <c r="M2588" s="12"/>
      <c r="O2588" s="12"/>
      <c r="Q2588" s="12"/>
      <c r="S2588" s="12"/>
      <c r="Y2588" s="11"/>
    </row>
    <row r="2589" spans="1:25">
      <c r="A2589" s="12"/>
      <c r="C2589" s="12"/>
      <c r="E2589" s="12"/>
      <c r="G2589" s="12"/>
      <c r="I2589" s="12"/>
      <c r="K2589" s="12"/>
      <c r="M2589" s="12"/>
      <c r="O2589" s="12"/>
      <c r="Q2589" s="12"/>
      <c r="S2589" s="12"/>
      <c r="Y2589" s="11"/>
    </row>
    <row r="2590" spans="1:25">
      <c r="A2590" s="12"/>
      <c r="C2590" s="12"/>
      <c r="E2590" s="12"/>
      <c r="G2590" s="12"/>
      <c r="I2590" s="12"/>
      <c r="K2590" s="12"/>
      <c r="M2590" s="12"/>
      <c r="O2590" s="12"/>
      <c r="Q2590" s="12"/>
      <c r="S2590" s="12"/>
      <c r="Y2590" s="11"/>
    </row>
    <row r="2591" spans="1:25">
      <c r="A2591" s="12"/>
      <c r="C2591" s="12"/>
      <c r="E2591" s="12"/>
      <c r="G2591" s="12"/>
      <c r="I2591" s="12"/>
      <c r="K2591" s="12"/>
      <c r="M2591" s="12"/>
      <c r="O2591" s="12"/>
      <c r="Q2591" s="12"/>
      <c r="S2591" s="12"/>
      <c r="Y2591" s="11"/>
    </row>
    <row r="2592" spans="1:25">
      <c r="A2592" s="12"/>
      <c r="C2592" s="12"/>
      <c r="E2592" s="12"/>
      <c r="G2592" s="12"/>
      <c r="I2592" s="12"/>
      <c r="K2592" s="12"/>
      <c r="M2592" s="12"/>
      <c r="O2592" s="12"/>
      <c r="Q2592" s="12"/>
      <c r="S2592" s="12"/>
      <c r="Y2592" s="11"/>
    </row>
    <row r="2593" spans="1:25">
      <c r="A2593" s="12"/>
      <c r="C2593" s="12"/>
      <c r="E2593" s="12"/>
      <c r="G2593" s="12"/>
      <c r="I2593" s="12"/>
      <c r="K2593" s="12"/>
      <c r="M2593" s="12"/>
      <c r="O2593" s="12"/>
      <c r="Q2593" s="12"/>
      <c r="S2593" s="12"/>
      <c r="Y2593" s="11"/>
    </row>
    <row r="2594" spans="1:25">
      <c r="A2594" s="12"/>
      <c r="C2594" s="12"/>
      <c r="E2594" s="12"/>
      <c r="G2594" s="12"/>
      <c r="I2594" s="12"/>
      <c r="K2594" s="12"/>
      <c r="M2594" s="12"/>
      <c r="O2594" s="12"/>
      <c r="Q2594" s="12"/>
      <c r="S2594" s="12"/>
      <c r="Y2594" s="11"/>
    </row>
    <row r="2595" spans="1:25">
      <c r="A2595" s="12"/>
      <c r="C2595" s="12"/>
      <c r="E2595" s="12"/>
      <c r="G2595" s="12"/>
      <c r="I2595" s="12"/>
      <c r="K2595" s="12"/>
      <c r="M2595" s="12"/>
      <c r="O2595" s="12"/>
      <c r="Q2595" s="12"/>
      <c r="S2595" s="12"/>
      <c r="Y2595" s="11"/>
    </row>
    <row r="2596" spans="1:25">
      <c r="A2596" s="12"/>
      <c r="C2596" s="12"/>
      <c r="E2596" s="12"/>
      <c r="G2596" s="12"/>
      <c r="I2596" s="12"/>
      <c r="K2596" s="12"/>
      <c r="M2596" s="12"/>
      <c r="O2596" s="12"/>
      <c r="Q2596" s="12"/>
      <c r="S2596" s="12"/>
      <c r="Y2596" s="11"/>
    </row>
    <row r="2597" spans="1:25">
      <c r="A2597" s="12"/>
      <c r="C2597" s="12"/>
      <c r="E2597" s="12"/>
      <c r="G2597" s="12"/>
      <c r="I2597" s="12"/>
      <c r="K2597" s="12"/>
      <c r="M2597" s="12"/>
      <c r="O2597" s="12"/>
      <c r="Q2597" s="12"/>
      <c r="S2597" s="12"/>
      <c r="Y2597" s="11"/>
    </row>
    <row r="2598" spans="1:25">
      <c r="A2598" s="12"/>
      <c r="C2598" s="12"/>
      <c r="E2598" s="12"/>
      <c r="G2598" s="12"/>
      <c r="I2598" s="12"/>
      <c r="K2598" s="12"/>
      <c r="M2598" s="12"/>
      <c r="O2598" s="12"/>
      <c r="Q2598" s="12"/>
      <c r="S2598" s="12"/>
      <c r="Y2598" s="11"/>
    </row>
    <row r="2599" spans="1:25">
      <c r="A2599" s="12"/>
      <c r="C2599" s="12"/>
      <c r="E2599" s="12"/>
      <c r="G2599" s="12"/>
      <c r="I2599" s="12"/>
      <c r="K2599" s="12"/>
      <c r="M2599" s="12"/>
      <c r="O2599" s="12"/>
      <c r="Q2599" s="12"/>
      <c r="S2599" s="12"/>
      <c r="Y2599" s="11"/>
    </row>
    <row r="2600" spans="1:25">
      <c r="A2600" s="12"/>
      <c r="C2600" s="12"/>
      <c r="E2600" s="12"/>
      <c r="G2600" s="12"/>
      <c r="I2600" s="12"/>
      <c r="K2600" s="12"/>
      <c r="M2600" s="12"/>
      <c r="O2600" s="12"/>
      <c r="Q2600" s="12"/>
      <c r="S2600" s="12"/>
      <c r="Y2600" s="11"/>
    </row>
    <row r="2601" spans="1:25">
      <c r="A2601" s="12"/>
      <c r="C2601" s="12"/>
      <c r="E2601" s="12"/>
      <c r="G2601" s="12"/>
      <c r="I2601" s="12"/>
      <c r="K2601" s="12"/>
      <c r="M2601" s="12"/>
      <c r="O2601" s="12"/>
      <c r="Q2601" s="12"/>
      <c r="S2601" s="12"/>
      <c r="Y2601" s="11"/>
    </row>
    <row r="2602" spans="1:25">
      <c r="A2602" s="12"/>
      <c r="C2602" s="12"/>
      <c r="E2602" s="12"/>
      <c r="G2602" s="12"/>
      <c r="I2602" s="12"/>
      <c r="K2602" s="12"/>
      <c r="M2602" s="12"/>
      <c r="O2602" s="12"/>
      <c r="Q2602" s="12"/>
      <c r="S2602" s="12"/>
      <c r="Y2602" s="11"/>
    </row>
    <row r="2603" spans="1:25">
      <c r="A2603" s="12"/>
      <c r="C2603" s="12"/>
      <c r="E2603" s="12"/>
      <c r="G2603" s="12"/>
      <c r="I2603" s="12"/>
      <c r="K2603" s="12"/>
      <c r="M2603" s="12"/>
      <c r="O2603" s="12"/>
      <c r="Q2603" s="12"/>
      <c r="S2603" s="12"/>
      <c r="Y2603" s="11"/>
    </row>
    <row r="2604" spans="1:25">
      <c r="A2604" s="12"/>
      <c r="C2604" s="12"/>
      <c r="E2604" s="12"/>
      <c r="G2604" s="12"/>
      <c r="I2604" s="12"/>
      <c r="K2604" s="12"/>
      <c r="M2604" s="12"/>
      <c r="O2604" s="12"/>
      <c r="Q2604" s="12"/>
      <c r="S2604" s="12"/>
      <c r="Y2604" s="11"/>
    </row>
    <row r="2605" spans="1:25">
      <c r="A2605" s="12"/>
      <c r="C2605" s="12"/>
      <c r="E2605" s="12"/>
      <c r="G2605" s="12"/>
      <c r="I2605" s="12"/>
      <c r="K2605" s="12"/>
      <c r="M2605" s="12"/>
      <c r="O2605" s="12"/>
      <c r="Q2605" s="12"/>
      <c r="S2605" s="12"/>
      <c r="Y2605" s="11"/>
    </row>
    <row r="2606" spans="1:25">
      <c r="A2606" s="12"/>
      <c r="C2606" s="12"/>
      <c r="E2606" s="12"/>
      <c r="G2606" s="12"/>
      <c r="I2606" s="12"/>
      <c r="K2606" s="12"/>
      <c r="M2606" s="12"/>
      <c r="O2606" s="12"/>
      <c r="Q2606" s="12"/>
      <c r="S2606" s="12"/>
      <c r="Y2606" s="11"/>
    </row>
    <row r="2607" spans="1:25">
      <c r="A2607" s="12"/>
      <c r="C2607" s="12"/>
      <c r="E2607" s="12"/>
      <c r="G2607" s="12"/>
      <c r="I2607" s="12"/>
      <c r="K2607" s="12"/>
      <c r="M2607" s="12"/>
      <c r="O2607" s="12"/>
      <c r="Q2607" s="12"/>
      <c r="S2607" s="12"/>
      <c r="Y2607" s="11"/>
    </row>
    <row r="2608" spans="1:25">
      <c r="A2608" s="12"/>
      <c r="C2608" s="12"/>
      <c r="E2608" s="12"/>
      <c r="G2608" s="12"/>
      <c r="I2608" s="12"/>
      <c r="K2608" s="12"/>
      <c r="M2608" s="12"/>
      <c r="O2608" s="12"/>
      <c r="Q2608" s="12"/>
      <c r="S2608" s="12"/>
      <c r="Y2608" s="11"/>
    </row>
    <row r="2609" spans="1:25">
      <c r="A2609" s="12"/>
      <c r="C2609" s="12"/>
      <c r="E2609" s="12"/>
      <c r="G2609" s="12"/>
      <c r="I2609" s="12"/>
      <c r="K2609" s="12"/>
      <c r="M2609" s="12"/>
      <c r="O2609" s="12"/>
      <c r="Q2609" s="12"/>
      <c r="S2609" s="12"/>
      <c r="Y2609" s="11"/>
    </row>
    <row r="2610" spans="1:25">
      <c r="A2610" s="12"/>
      <c r="C2610" s="12"/>
      <c r="E2610" s="12"/>
      <c r="G2610" s="12"/>
      <c r="I2610" s="12"/>
      <c r="K2610" s="12"/>
      <c r="M2610" s="12"/>
      <c r="O2610" s="12"/>
      <c r="Q2610" s="12"/>
      <c r="S2610" s="12"/>
      <c r="Y2610" s="11"/>
    </row>
    <row r="2611" spans="1:25">
      <c r="A2611" s="12"/>
      <c r="C2611" s="12"/>
      <c r="E2611" s="12"/>
      <c r="G2611" s="12"/>
      <c r="I2611" s="12"/>
      <c r="K2611" s="12"/>
      <c r="M2611" s="12"/>
      <c r="O2611" s="12"/>
      <c r="Q2611" s="12"/>
      <c r="S2611" s="12"/>
      <c r="Y2611" s="11"/>
    </row>
    <row r="2612" spans="1:25">
      <c r="A2612" s="12"/>
      <c r="C2612" s="12"/>
      <c r="E2612" s="12"/>
      <c r="G2612" s="12"/>
      <c r="I2612" s="12"/>
      <c r="K2612" s="12"/>
      <c r="M2612" s="12"/>
      <c r="O2612" s="12"/>
      <c r="Q2612" s="12"/>
      <c r="S2612" s="12"/>
      <c r="Y2612" s="11"/>
    </row>
    <row r="2613" spans="1:25">
      <c r="A2613" s="12"/>
      <c r="C2613" s="12"/>
      <c r="E2613" s="12"/>
      <c r="G2613" s="12"/>
      <c r="I2613" s="12"/>
      <c r="K2613" s="12"/>
      <c r="M2613" s="12"/>
      <c r="O2613" s="12"/>
      <c r="Q2613" s="12"/>
      <c r="S2613" s="12"/>
      <c r="Y2613" s="11"/>
    </row>
    <row r="2614" spans="1:25">
      <c r="A2614" s="12"/>
      <c r="C2614" s="12"/>
      <c r="E2614" s="12"/>
      <c r="G2614" s="12"/>
      <c r="I2614" s="12"/>
      <c r="K2614" s="12"/>
      <c r="M2614" s="12"/>
      <c r="O2614" s="12"/>
      <c r="Q2614" s="12"/>
      <c r="S2614" s="12"/>
      <c r="Y2614" s="11"/>
    </row>
    <row r="2615" spans="1:25">
      <c r="A2615" s="12"/>
      <c r="C2615" s="12"/>
      <c r="E2615" s="12"/>
      <c r="G2615" s="12"/>
      <c r="I2615" s="12"/>
      <c r="K2615" s="12"/>
      <c r="M2615" s="12"/>
      <c r="O2615" s="12"/>
      <c r="Q2615" s="12"/>
      <c r="S2615" s="12"/>
      <c r="Y2615" s="11"/>
    </row>
    <row r="2616" spans="1:25">
      <c r="A2616" s="12"/>
      <c r="C2616" s="12"/>
      <c r="E2616" s="12"/>
      <c r="G2616" s="12"/>
      <c r="I2616" s="12"/>
      <c r="K2616" s="12"/>
      <c r="M2616" s="12"/>
      <c r="O2616" s="12"/>
      <c r="Q2616" s="12"/>
      <c r="S2616" s="12"/>
      <c r="Y2616" s="11"/>
    </row>
    <row r="2617" spans="1:25">
      <c r="A2617" s="12"/>
      <c r="C2617" s="12"/>
      <c r="E2617" s="12"/>
      <c r="G2617" s="12"/>
      <c r="I2617" s="12"/>
      <c r="K2617" s="12"/>
      <c r="M2617" s="12"/>
      <c r="O2617" s="12"/>
      <c r="Q2617" s="12"/>
      <c r="S2617" s="12"/>
      <c r="Y2617" s="11"/>
    </row>
    <row r="2618" spans="1:25">
      <c r="A2618" s="12"/>
      <c r="C2618" s="12"/>
      <c r="E2618" s="12"/>
      <c r="G2618" s="12"/>
      <c r="I2618" s="12"/>
      <c r="K2618" s="12"/>
      <c r="M2618" s="12"/>
      <c r="O2618" s="12"/>
      <c r="Q2618" s="12"/>
      <c r="S2618" s="12"/>
      <c r="Y2618" s="11"/>
    </row>
    <row r="2619" spans="1:25">
      <c r="A2619" s="12"/>
      <c r="C2619" s="12"/>
      <c r="E2619" s="12"/>
      <c r="G2619" s="12"/>
      <c r="I2619" s="12"/>
      <c r="K2619" s="12"/>
      <c r="M2619" s="12"/>
      <c r="O2619" s="12"/>
      <c r="Q2619" s="12"/>
      <c r="S2619" s="12"/>
      <c r="Y2619" s="11"/>
    </row>
    <row r="2620" spans="1:25">
      <c r="A2620" s="12"/>
      <c r="C2620" s="12"/>
      <c r="E2620" s="12"/>
      <c r="G2620" s="12"/>
      <c r="I2620" s="12"/>
      <c r="K2620" s="12"/>
      <c r="M2620" s="12"/>
      <c r="O2620" s="12"/>
      <c r="Q2620" s="12"/>
      <c r="S2620" s="12"/>
      <c r="Y2620" s="11"/>
    </row>
    <row r="2621" spans="1:25">
      <c r="A2621" s="12"/>
      <c r="C2621" s="12"/>
      <c r="E2621" s="12"/>
      <c r="G2621" s="12"/>
      <c r="I2621" s="12"/>
      <c r="K2621" s="12"/>
      <c r="M2621" s="12"/>
      <c r="O2621" s="12"/>
      <c r="Q2621" s="12"/>
      <c r="S2621" s="12"/>
      <c r="Y2621" s="11"/>
    </row>
    <row r="2622" spans="1:25">
      <c r="A2622" s="12"/>
      <c r="C2622" s="12"/>
      <c r="E2622" s="12"/>
      <c r="G2622" s="12"/>
      <c r="I2622" s="12"/>
      <c r="K2622" s="12"/>
      <c r="M2622" s="12"/>
      <c r="O2622" s="12"/>
      <c r="Q2622" s="12"/>
      <c r="S2622" s="12"/>
      <c r="Y2622" s="11"/>
    </row>
    <row r="2623" spans="1:25">
      <c r="A2623" s="12"/>
      <c r="C2623" s="12"/>
      <c r="E2623" s="12"/>
      <c r="G2623" s="12"/>
      <c r="I2623" s="12"/>
      <c r="K2623" s="12"/>
      <c r="M2623" s="12"/>
      <c r="O2623" s="12"/>
      <c r="Q2623" s="12"/>
      <c r="S2623" s="12"/>
      <c r="Y2623" s="11"/>
    </row>
    <row r="2624" spans="1:25">
      <c r="A2624" s="12"/>
      <c r="C2624" s="12"/>
      <c r="E2624" s="12"/>
      <c r="G2624" s="12"/>
      <c r="I2624" s="12"/>
      <c r="K2624" s="12"/>
      <c r="M2624" s="12"/>
      <c r="O2624" s="12"/>
      <c r="Q2624" s="12"/>
      <c r="S2624" s="12"/>
      <c r="Y2624" s="11"/>
    </row>
    <row r="2625" spans="1:25">
      <c r="A2625" s="12"/>
      <c r="C2625" s="12"/>
      <c r="E2625" s="12"/>
      <c r="G2625" s="12"/>
      <c r="I2625" s="12"/>
      <c r="K2625" s="12"/>
      <c r="M2625" s="12"/>
      <c r="O2625" s="12"/>
      <c r="Q2625" s="12"/>
      <c r="S2625" s="12"/>
      <c r="Y2625" s="11"/>
    </row>
    <row r="2626" spans="1:25">
      <c r="A2626" s="12"/>
      <c r="C2626" s="12"/>
      <c r="E2626" s="12"/>
      <c r="G2626" s="12"/>
      <c r="I2626" s="12"/>
      <c r="K2626" s="12"/>
      <c r="M2626" s="12"/>
      <c r="O2626" s="12"/>
      <c r="Q2626" s="12"/>
      <c r="S2626" s="12"/>
      <c r="Y2626" s="11"/>
    </row>
    <row r="2627" spans="1:25">
      <c r="A2627" s="12"/>
      <c r="C2627" s="12"/>
      <c r="E2627" s="12"/>
      <c r="G2627" s="12"/>
      <c r="I2627" s="12"/>
      <c r="K2627" s="12"/>
      <c r="M2627" s="12"/>
      <c r="O2627" s="12"/>
      <c r="Q2627" s="12"/>
      <c r="S2627" s="12"/>
      <c r="Y2627" s="11"/>
    </row>
    <row r="2628" spans="1:25">
      <c r="A2628" s="12"/>
      <c r="C2628" s="12"/>
      <c r="E2628" s="12"/>
      <c r="G2628" s="12"/>
      <c r="I2628" s="12"/>
      <c r="K2628" s="12"/>
      <c r="M2628" s="12"/>
      <c r="O2628" s="12"/>
      <c r="Q2628" s="12"/>
      <c r="S2628" s="12"/>
      <c r="Y2628" s="11"/>
    </row>
    <row r="2629" spans="1:25">
      <c r="A2629" s="12"/>
      <c r="C2629" s="12"/>
      <c r="E2629" s="12"/>
      <c r="G2629" s="12"/>
      <c r="I2629" s="12"/>
      <c r="K2629" s="12"/>
      <c r="M2629" s="12"/>
      <c r="O2629" s="12"/>
      <c r="Q2629" s="12"/>
      <c r="S2629" s="12"/>
      <c r="Y2629" s="11"/>
    </row>
    <row r="2630" spans="1:25">
      <c r="A2630" s="12"/>
      <c r="C2630" s="12"/>
      <c r="E2630" s="12"/>
      <c r="G2630" s="12"/>
      <c r="I2630" s="12"/>
      <c r="K2630" s="12"/>
      <c r="M2630" s="12"/>
      <c r="O2630" s="12"/>
      <c r="Q2630" s="12"/>
      <c r="S2630" s="12"/>
      <c r="Y2630" s="11"/>
    </row>
    <row r="2631" spans="1:25">
      <c r="A2631" s="12"/>
      <c r="C2631" s="12"/>
      <c r="E2631" s="12"/>
      <c r="G2631" s="12"/>
      <c r="I2631" s="12"/>
      <c r="K2631" s="12"/>
      <c r="M2631" s="12"/>
      <c r="O2631" s="12"/>
      <c r="Q2631" s="12"/>
      <c r="S2631" s="12"/>
      <c r="Y2631" s="11"/>
    </row>
    <row r="2632" spans="1:25">
      <c r="A2632" s="12"/>
      <c r="C2632" s="12"/>
      <c r="E2632" s="12"/>
      <c r="G2632" s="12"/>
      <c r="I2632" s="12"/>
      <c r="K2632" s="12"/>
      <c r="M2632" s="12"/>
      <c r="O2632" s="12"/>
      <c r="Q2632" s="12"/>
      <c r="S2632" s="12"/>
      <c r="Y2632" s="11"/>
    </row>
    <row r="2633" spans="1:25">
      <c r="A2633" s="12"/>
      <c r="C2633" s="12"/>
      <c r="E2633" s="12"/>
      <c r="G2633" s="12"/>
      <c r="I2633" s="12"/>
      <c r="K2633" s="12"/>
      <c r="M2633" s="12"/>
      <c r="O2633" s="12"/>
      <c r="Q2633" s="12"/>
      <c r="S2633" s="12"/>
      <c r="Y2633" s="11"/>
    </row>
    <row r="2634" spans="1:25">
      <c r="A2634" s="12"/>
      <c r="C2634" s="12"/>
      <c r="E2634" s="12"/>
      <c r="G2634" s="12"/>
      <c r="I2634" s="12"/>
      <c r="K2634" s="12"/>
      <c r="M2634" s="12"/>
      <c r="O2634" s="12"/>
      <c r="Q2634" s="12"/>
      <c r="S2634" s="12"/>
      <c r="Y2634" s="11"/>
    </row>
    <row r="2635" spans="1:25">
      <c r="A2635" s="12"/>
      <c r="C2635" s="12"/>
      <c r="E2635" s="12"/>
      <c r="G2635" s="12"/>
      <c r="I2635" s="12"/>
      <c r="K2635" s="12"/>
      <c r="M2635" s="12"/>
      <c r="O2635" s="12"/>
      <c r="Q2635" s="12"/>
      <c r="S2635" s="12"/>
      <c r="Y2635" s="11"/>
    </row>
    <row r="2636" spans="1:25">
      <c r="A2636" s="12"/>
      <c r="C2636" s="12"/>
      <c r="E2636" s="12"/>
      <c r="G2636" s="12"/>
      <c r="I2636" s="12"/>
      <c r="K2636" s="12"/>
      <c r="M2636" s="12"/>
      <c r="O2636" s="12"/>
      <c r="Q2636" s="12"/>
      <c r="S2636" s="12"/>
      <c r="Y2636" s="11"/>
    </row>
    <row r="2637" spans="1:25">
      <c r="A2637" s="12"/>
      <c r="C2637" s="12"/>
      <c r="E2637" s="12"/>
      <c r="G2637" s="12"/>
      <c r="I2637" s="12"/>
      <c r="K2637" s="12"/>
      <c r="M2637" s="12"/>
      <c r="O2637" s="12"/>
      <c r="Q2637" s="12"/>
      <c r="S2637" s="12"/>
      <c r="Y2637" s="11"/>
    </row>
    <row r="2638" spans="1:25">
      <c r="A2638" s="12"/>
      <c r="C2638" s="12"/>
      <c r="E2638" s="12"/>
      <c r="G2638" s="12"/>
      <c r="I2638" s="12"/>
      <c r="K2638" s="12"/>
      <c r="M2638" s="12"/>
      <c r="O2638" s="12"/>
      <c r="Q2638" s="12"/>
      <c r="S2638" s="12"/>
      <c r="Y2638" s="11"/>
    </row>
    <row r="2639" spans="1:25">
      <c r="A2639" s="12"/>
      <c r="C2639" s="12"/>
      <c r="E2639" s="12"/>
      <c r="G2639" s="12"/>
      <c r="I2639" s="12"/>
      <c r="K2639" s="12"/>
      <c r="M2639" s="12"/>
      <c r="O2639" s="12"/>
      <c r="Q2639" s="12"/>
      <c r="S2639" s="12"/>
      <c r="Y2639" s="11"/>
    </row>
    <row r="2640" spans="1:25">
      <c r="A2640" s="12"/>
      <c r="C2640" s="12"/>
      <c r="E2640" s="12"/>
      <c r="G2640" s="12"/>
      <c r="I2640" s="12"/>
      <c r="K2640" s="12"/>
      <c r="M2640" s="12"/>
      <c r="O2640" s="12"/>
      <c r="Q2640" s="12"/>
      <c r="S2640" s="12"/>
      <c r="Y2640" s="11"/>
    </row>
    <row r="2641" spans="1:25">
      <c r="A2641" s="12"/>
      <c r="C2641" s="12"/>
      <c r="E2641" s="12"/>
      <c r="G2641" s="12"/>
      <c r="I2641" s="12"/>
      <c r="K2641" s="12"/>
      <c r="M2641" s="12"/>
      <c r="O2641" s="12"/>
      <c r="Q2641" s="12"/>
      <c r="S2641" s="12"/>
      <c r="Y2641" s="11"/>
    </row>
    <row r="2642" spans="1:25">
      <c r="A2642" s="12"/>
      <c r="C2642" s="12"/>
      <c r="E2642" s="12"/>
      <c r="G2642" s="12"/>
      <c r="I2642" s="12"/>
      <c r="K2642" s="12"/>
      <c r="M2642" s="12"/>
      <c r="O2642" s="12"/>
      <c r="Q2642" s="12"/>
      <c r="S2642" s="12"/>
      <c r="Y2642" s="11"/>
    </row>
    <row r="2643" spans="1:25">
      <c r="A2643" s="12"/>
      <c r="C2643" s="12"/>
      <c r="E2643" s="12"/>
      <c r="G2643" s="12"/>
      <c r="I2643" s="12"/>
      <c r="K2643" s="12"/>
      <c r="M2643" s="12"/>
      <c r="O2643" s="12"/>
      <c r="Q2643" s="12"/>
      <c r="S2643" s="12"/>
      <c r="Y2643" s="11"/>
    </row>
    <row r="2644" spans="1:25">
      <c r="A2644" s="12"/>
      <c r="C2644" s="12"/>
      <c r="E2644" s="12"/>
      <c r="G2644" s="12"/>
      <c r="I2644" s="12"/>
      <c r="K2644" s="12"/>
      <c r="M2644" s="12"/>
      <c r="O2644" s="12"/>
      <c r="Q2644" s="12"/>
      <c r="S2644" s="12"/>
      <c r="Y2644" s="11"/>
    </row>
    <row r="2645" spans="1:25">
      <c r="A2645" s="12"/>
      <c r="C2645" s="12"/>
      <c r="E2645" s="12"/>
      <c r="G2645" s="12"/>
      <c r="I2645" s="12"/>
      <c r="K2645" s="12"/>
      <c r="M2645" s="12"/>
      <c r="O2645" s="12"/>
      <c r="Q2645" s="12"/>
      <c r="S2645" s="12"/>
      <c r="Y2645" s="11"/>
    </row>
    <row r="2646" spans="1:25">
      <c r="A2646" s="12"/>
      <c r="C2646" s="12"/>
      <c r="E2646" s="12"/>
      <c r="G2646" s="12"/>
      <c r="I2646" s="12"/>
      <c r="K2646" s="12"/>
      <c r="M2646" s="12"/>
      <c r="O2646" s="12"/>
      <c r="Q2646" s="12"/>
      <c r="S2646" s="12"/>
      <c r="Y2646" s="11"/>
    </row>
    <row r="2647" spans="1:25">
      <c r="A2647" s="12"/>
      <c r="C2647" s="12"/>
      <c r="E2647" s="12"/>
      <c r="G2647" s="12"/>
      <c r="I2647" s="12"/>
      <c r="K2647" s="12"/>
      <c r="M2647" s="12"/>
      <c r="O2647" s="12"/>
      <c r="Q2647" s="12"/>
      <c r="S2647" s="12"/>
      <c r="Y2647" s="11"/>
    </row>
    <row r="2648" spans="1:25">
      <c r="A2648" s="12"/>
      <c r="C2648" s="12"/>
      <c r="E2648" s="12"/>
      <c r="G2648" s="12"/>
      <c r="I2648" s="12"/>
      <c r="K2648" s="12"/>
      <c r="M2648" s="12"/>
      <c r="O2648" s="12"/>
      <c r="Q2648" s="12"/>
      <c r="S2648" s="12"/>
      <c r="Y2648" s="11"/>
    </row>
    <row r="2649" spans="1:25">
      <c r="A2649" s="12"/>
      <c r="C2649" s="12"/>
      <c r="E2649" s="12"/>
      <c r="G2649" s="12"/>
      <c r="I2649" s="12"/>
      <c r="K2649" s="12"/>
      <c r="M2649" s="12"/>
      <c r="O2649" s="12"/>
      <c r="Q2649" s="12"/>
      <c r="S2649" s="12"/>
      <c r="Y2649" s="11"/>
    </row>
    <row r="2650" spans="1:25">
      <c r="A2650" s="12"/>
      <c r="C2650" s="12"/>
      <c r="E2650" s="12"/>
      <c r="G2650" s="12"/>
      <c r="I2650" s="12"/>
      <c r="K2650" s="12"/>
      <c r="M2650" s="12"/>
      <c r="O2650" s="12"/>
      <c r="Q2650" s="12"/>
      <c r="S2650" s="12"/>
      <c r="Y2650" s="11"/>
    </row>
    <row r="2651" spans="1:25">
      <c r="A2651" s="12"/>
      <c r="C2651" s="12"/>
      <c r="E2651" s="12"/>
      <c r="G2651" s="12"/>
      <c r="I2651" s="12"/>
      <c r="K2651" s="12"/>
      <c r="M2651" s="12"/>
      <c r="O2651" s="12"/>
      <c r="Q2651" s="12"/>
      <c r="S2651" s="12"/>
      <c r="Y2651" s="11"/>
    </row>
    <row r="2652" spans="1:25">
      <c r="A2652" s="12"/>
      <c r="C2652" s="12"/>
      <c r="E2652" s="12"/>
      <c r="G2652" s="12"/>
      <c r="I2652" s="12"/>
      <c r="K2652" s="12"/>
      <c r="M2652" s="12"/>
      <c r="O2652" s="12"/>
      <c r="Q2652" s="12"/>
      <c r="S2652" s="12"/>
      <c r="Y2652" s="11"/>
    </row>
    <row r="2653" spans="1:25">
      <c r="A2653" s="12"/>
      <c r="C2653" s="12"/>
      <c r="E2653" s="12"/>
      <c r="G2653" s="12"/>
      <c r="I2653" s="12"/>
      <c r="K2653" s="12"/>
      <c r="M2653" s="12"/>
      <c r="O2653" s="12"/>
      <c r="Q2653" s="12"/>
      <c r="S2653" s="12"/>
      <c r="Y2653" s="11"/>
    </row>
    <row r="2654" spans="1:25">
      <c r="A2654" s="12"/>
      <c r="C2654" s="12"/>
      <c r="E2654" s="12"/>
      <c r="G2654" s="12"/>
      <c r="I2654" s="12"/>
      <c r="K2654" s="12"/>
      <c r="M2654" s="12"/>
      <c r="O2654" s="12"/>
      <c r="Q2654" s="12"/>
      <c r="S2654" s="12"/>
      <c r="Y2654" s="11"/>
    </row>
    <row r="2655" spans="1:25">
      <c r="A2655" s="12"/>
      <c r="C2655" s="12"/>
      <c r="E2655" s="12"/>
      <c r="G2655" s="12"/>
      <c r="I2655" s="12"/>
      <c r="K2655" s="12"/>
      <c r="M2655" s="12"/>
      <c r="O2655" s="12"/>
      <c r="Q2655" s="12"/>
      <c r="S2655" s="12"/>
      <c r="Y2655" s="11"/>
    </row>
    <row r="2656" spans="1:25">
      <c r="A2656" s="12"/>
      <c r="C2656" s="12"/>
      <c r="E2656" s="12"/>
      <c r="G2656" s="12"/>
      <c r="I2656" s="12"/>
      <c r="K2656" s="12"/>
      <c r="M2656" s="12"/>
      <c r="O2656" s="12"/>
      <c r="Q2656" s="12"/>
      <c r="S2656" s="12"/>
      <c r="Y2656" s="11"/>
    </row>
    <row r="2657" spans="1:25">
      <c r="A2657" s="12"/>
      <c r="C2657" s="12"/>
      <c r="E2657" s="12"/>
      <c r="G2657" s="12"/>
      <c r="I2657" s="12"/>
      <c r="K2657" s="12"/>
      <c r="M2657" s="12"/>
      <c r="O2657" s="12"/>
      <c r="Q2657" s="12"/>
      <c r="S2657" s="12"/>
      <c r="Y2657" s="11"/>
    </row>
    <row r="2658" spans="1:25">
      <c r="A2658" s="12"/>
      <c r="C2658" s="12"/>
      <c r="E2658" s="12"/>
      <c r="G2658" s="12"/>
      <c r="I2658" s="12"/>
      <c r="K2658" s="12"/>
      <c r="M2658" s="12"/>
      <c r="O2658" s="12"/>
      <c r="Q2658" s="12"/>
      <c r="S2658" s="12"/>
      <c r="Y2658" s="11"/>
    </row>
    <row r="2659" spans="1:25">
      <c r="A2659" s="12"/>
      <c r="C2659" s="12"/>
      <c r="E2659" s="12"/>
      <c r="G2659" s="12"/>
      <c r="I2659" s="12"/>
      <c r="K2659" s="12"/>
      <c r="M2659" s="12"/>
      <c r="O2659" s="12"/>
      <c r="Q2659" s="12"/>
      <c r="S2659" s="12"/>
      <c r="Y2659" s="11"/>
    </row>
    <row r="2660" spans="1:25">
      <c r="A2660" s="12"/>
      <c r="C2660" s="12"/>
      <c r="E2660" s="12"/>
      <c r="G2660" s="12"/>
      <c r="I2660" s="12"/>
      <c r="K2660" s="12"/>
      <c r="M2660" s="12"/>
      <c r="O2660" s="12"/>
      <c r="Q2660" s="12"/>
      <c r="S2660" s="12"/>
      <c r="Y2660" s="11"/>
    </row>
    <row r="2661" spans="1:25">
      <c r="A2661" s="12"/>
      <c r="C2661" s="12"/>
      <c r="E2661" s="12"/>
      <c r="G2661" s="12"/>
      <c r="I2661" s="12"/>
      <c r="K2661" s="12"/>
      <c r="M2661" s="12"/>
      <c r="O2661" s="12"/>
      <c r="Q2661" s="12"/>
      <c r="S2661" s="12"/>
      <c r="Y2661" s="11"/>
    </row>
    <row r="2662" spans="1:25">
      <c r="A2662" s="12"/>
      <c r="C2662" s="12"/>
      <c r="E2662" s="12"/>
      <c r="G2662" s="12"/>
      <c r="I2662" s="12"/>
      <c r="K2662" s="12"/>
      <c r="M2662" s="12"/>
      <c r="O2662" s="12"/>
      <c r="Q2662" s="12"/>
      <c r="S2662" s="12"/>
      <c r="Y2662" s="11"/>
    </row>
    <row r="2663" spans="1:25">
      <c r="A2663" s="12"/>
      <c r="C2663" s="12"/>
      <c r="E2663" s="12"/>
      <c r="G2663" s="12"/>
      <c r="I2663" s="12"/>
      <c r="K2663" s="12"/>
      <c r="M2663" s="12"/>
      <c r="O2663" s="12"/>
      <c r="Q2663" s="12"/>
      <c r="S2663" s="12"/>
      <c r="Y2663" s="11"/>
    </row>
    <row r="2664" spans="1:25">
      <c r="A2664" s="12"/>
      <c r="C2664" s="12"/>
      <c r="E2664" s="12"/>
      <c r="G2664" s="12"/>
      <c r="I2664" s="12"/>
      <c r="K2664" s="12"/>
      <c r="M2664" s="12"/>
      <c r="O2664" s="12"/>
      <c r="Q2664" s="12"/>
      <c r="S2664" s="12"/>
      <c r="Y2664" s="11"/>
    </row>
    <row r="2665" spans="1:25">
      <c r="A2665" s="12"/>
      <c r="C2665" s="12"/>
      <c r="E2665" s="12"/>
      <c r="G2665" s="12"/>
      <c r="I2665" s="12"/>
      <c r="K2665" s="12"/>
      <c r="M2665" s="12"/>
      <c r="O2665" s="12"/>
      <c r="Q2665" s="12"/>
      <c r="S2665" s="12"/>
      <c r="Y2665" s="11"/>
    </row>
    <row r="2666" spans="1:25">
      <c r="A2666" s="12"/>
      <c r="C2666" s="12"/>
      <c r="E2666" s="12"/>
      <c r="G2666" s="12"/>
      <c r="I2666" s="12"/>
      <c r="K2666" s="12"/>
      <c r="M2666" s="12"/>
      <c r="O2666" s="12"/>
      <c r="Q2666" s="12"/>
      <c r="S2666" s="12"/>
      <c r="Y2666" s="11"/>
    </row>
    <row r="2667" spans="1:25">
      <c r="A2667" s="12"/>
      <c r="C2667" s="12"/>
      <c r="E2667" s="12"/>
      <c r="G2667" s="12"/>
      <c r="I2667" s="12"/>
      <c r="K2667" s="12"/>
      <c r="M2667" s="12"/>
      <c r="O2667" s="12"/>
      <c r="Q2667" s="12"/>
      <c r="S2667" s="12"/>
      <c r="Y2667" s="11"/>
    </row>
    <row r="2668" spans="1:25">
      <c r="A2668" s="12"/>
      <c r="C2668" s="12"/>
      <c r="E2668" s="12"/>
      <c r="G2668" s="12"/>
      <c r="I2668" s="12"/>
      <c r="K2668" s="12"/>
      <c r="M2668" s="12"/>
      <c r="O2668" s="12"/>
      <c r="Q2668" s="12"/>
      <c r="S2668" s="12"/>
      <c r="Y2668" s="11"/>
    </row>
    <row r="2669" spans="1:25">
      <c r="A2669" s="12"/>
      <c r="C2669" s="12"/>
      <c r="E2669" s="12"/>
      <c r="G2669" s="12"/>
      <c r="I2669" s="12"/>
      <c r="K2669" s="12"/>
      <c r="M2669" s="12"/>
      <c r="O2669" s="12"/>
      <c r="Q2669" s="12"/>
      <c r="S2669" s="12"/>
      <c r="Y2669" s="11"/>
    </row>
    <row r="2670" spans="1:25">
      <c r="A2670" s="12"/>
      <c r="C2670" s="12"/>
      <c r="E2670" s="12"/>
      <c r="G2670" s="12"/>
      <c r="I2670" s="12"/>
      <c r="K2670" s="12"/>
      <c r="M2670" s="12"/>
      <c r="O2670" s="12"/>
      <c r="Q2670" s="12"/>
      <c r="S2670" s="12"/>
      <c r="Y2670" s="11"/>
    </row>
    <row r="2671" spans="1:25">
      <c r="A2671" s="12"/>
      <c r="C2671" s="12"/>
      <c r="E2671" s="12"/>
      <c r="G2671" s="12"/>
      <c r="I2671" s="12"/>
      <c r="K2671" s="12"/>
      <c r="M2671" s="12"/>
      <c r="O2671" s="12"/>
      <c r="Q2671" s="12"/>
      <c r="S2671" s="12"/>
      <c r="Y2671" s="11"/>
    </row>
    <row r="2672" spans="1:25">
      <c r="A2672" s="12"/>
      <c r="C2672" s="12"/>
      <c r="E2672" s="12"/>
      <c r="G2672" s="12"/>
      <c r="I2672" s="12"/>
      <c r="K2672" s="12"/>
      <c r="M2672" s="12"/>
      <c r="O2672" s="12"/>
      <c r="Q2672" s="12"/>
      <c r="S2672" s="12"/>
      <c r="Y2672" s="11"/>
    </row>
    <row r="2673" spans="1:25">
      <c r="A2673" s="12"/>
      <c r="C2673" s="12"/>
      <c r="E2673" s="12"/>
      <c r="G2673" s="12"/>
      <c r="I2673" s="12"/>
      <c r="K2673" s="12"/>
      <c r="M2673" s="12"/>
      <c r="O2673" s="12"/>
      <c r="Q2673" s="12"/>
      <c r="S2673" s="12"/>
      <c r="Y2673" s="11"/>
    </row>
    <row r="2674" spans="1:25">
      <c r="A2674" s="12"/>
      <c r="C2674" s="12"/>
      <c r="E2674" s="12"/>
      <c r="G2674" s="12"/>
      <c r="I2674" s="12"/>
      <c r="K2674" s="12"/>
      <c r="M2674" s="12"/>
      <c r="O2674" s="12"/>
      <c r="Q2674" s="12"/>
      <c r="S2674" s="12"/>
      <c r="Y2674" s="11"/>
    </row>
    <row r="2675" spans="1:25">
      <c r="A2675" s="12"/>
      <c r="C2675" s="12"/>
      <c r="E2675" s="12"/>
      <c r="G2675" s="12"/>
      <c r="I2675" s="12"/>
      <c r="K2675" s="12"/>
      <c r="M2675" s="12"/>
      <c r="O2675" s="12"/>
      <c r="Q2675" s="12"/>
      <c r="S2675" s="12"/>
      <c r="Y2675" s="11"/>
    </row>
    <row r="2676" spans="1:25">
      <c r="A2676" s="12"/>
      <c r="C2676" s="12"/>
      <c r="E2676" s="12"/>
      <c r="G2676" s="12"/>
      <c r="I2676" s="12"/>
      <c r="K2676" s="12"/>
      <c r="M2676" s="12"/>
      <c r="O2676" s="12"/>
      <c r="Q2676" s="12"/>
      <c r="S2676" s="12"/>
      <c r="Y2676" s="11"/>
    </row>
    <row r="2677" spans="1:25">
      <c r="A2677" s="12"/>
      <c r="C2677" s="12"/>
      <c r="E2677" s="12"/>
      <c r="G2677" s="12"/>
      <c r="I2677" s="12"/>
      <c r="K2677" s="12"/>
      <c r="M2677" s="12"/>
      <c r="O2677" s="12"/>
      <c r="Q2677" s="12"/>
      <c r="S2677" s="12"/>
      <c r="Y2677" s="11"/>
    </row>
    <row r="2678" spans="1:25">
      <c r="A2678" s="12"/>
      <c r="C2678" s="12"/>
      <c r="E2678" s="12"/>
      <c r="G2678" s="12"/>
      <c r="I2678" s="12"/>
      <c r="K2678" s="12"/>
      <c r="M2678" s="12"/>
      <c r="O2678" s="12"/>
      <c r="Q2678" s="12"/>
      <c r="S2678" s="12"/>
      <c r="Y2678" s="11"/>
    </row>
    <row r="2679" spans="1:25">
      <c r="A2679" s="12"/>
      <c r="C2679" s="12"/>
      <c r="E2679" s="12"/>
      <c r="G2679" s="12"/>
      <c r="I2679" s="12"/>
      <c r="K2679" s="12"/>
      <c r="M2679" s="12"/>
      <c r="O2679" s="12"/>
      <c r="Q2679" s="12"/>
      <c r="S2679" s="12"/>
      <c r="Y2679" s="11"/>
    </row>
    <row r="2680" spans="1:25">
      <c r="A2680" s="12"/>
      <c r="C2680" s="12"/>
      <c r="E2680" s="12"/>
      <c r="G2680" s="12"/>
      <c r="I2680" s="12"/>
      <c r="K2680" s="12"/>
      <c r="M2680" s="12"/>
      <c r="O2680" s="12"/>
      <c r="Q2680" s="12"/>
      <c r="S2680" s="12"/>
      <c r="Y2680" s="11"/>
    </row>
    <row r="2681" spans="1:25">
      <c r="A2681" s="12"/>
      <c r="C2681" s="12"/>
      <c r="E2681" s="12"/>
      <c r="G2681" s="12"/>
      <c r="I2681" s="12"/>
      <c r="K2681" s="12"/>
      <c r="M2681" s="12"/>
      <c r="O2681" s="12"/>
      <c r="Q2681" s="12"/>
      <c r="S2681" s="12"/>
      <c r="Y2681" s="11"/>
    </row>
    <row r="2682" spans="1:25">
      <c r="A2682" s="12"/>
      <c r="C2682" s="12"/>
      <c r="E2682" s="12"/>
      <c r="G2682" s="12"/>
      <c r="I2682" s="12"/>
      <c r="K2682" s="12"/>
      <c r="M2682" s="12"/>
      <c r="O2682" s="12"/>
      <c r="Q2682" s="12"/>
      <c r="S2682" s="12"/>
      <c r="Y2682" s="11"/>
    </row>
    <row r="2683" spans="1:25">
      <c r="A2683" s="12"/>
      <c r="C2683" s="12"/>
      <c r="E2683" s="12"/>
      <c r="G2683" s="12"/>
      <c r="I2683" s="12"/>
      <c r="K2683" s="12"/>
      <c r="M2683" s="12"/>
      <c r="O2683" s="12"/>
      <c r="Q2683" s="12"/>
      <c r="S2683" s="12"/>
      <c r="Y2683" s="11"/>
    </row>
    <row r="2684" spans="1:25">
      <c r="A2684" s="12"/>
      <c r="C2684" s="12"/>
      <c r="E2684" s="12"/>
      <c r="G2684" s="12"/>
      <c r="I2684" s="12"/>
      <c r="K2684" s="12"/>
      <c r="M2684" s="12"/>
      <c r="O2684" s="12"/>
      <c r="Q2684" s="12"/>
      <c r="S2684" s="12"/>
      <c r="Y2684" s="11"/>
    </row>
    <row r="2685" spans="1:25">
      <c r="A2685" s="12"/>
      <c r="C2685" s="12"/>
      <c r="E2685" s="12"/>
      <c r="G2685" s="12"/>
      <c r="I2685" s="12"/>
      <c r="K2685" s="12"/>
      <c r="M2685" s="12"/>
      <c r="O2685" s="12"/>
      <c r="Q2685" s="12"/>
      <c r="S2685" s="12"/>
      <c r="Y2685" s="11"/>
    </row>
    <row r="2686" spans="1:25">
      <c r="A2686" s="12"/>
      <c r="C2686" s="12"/>
      <c r="E2686" s="12"/>
      <c r="G2686" s="12"/>
      <c r="I2686" s="12"/>
      <c r="K2686" s="12"/>
      <c r="M2686" s="12"/>
      <c r="O2686" s="12"/>
      <c r="Q2686" s="12"/>
      <c r="S2686" s="12"/>
      <c r="Y2686" s="11"/>
    </row>
    <row r="2687" spans="1:25">
      <c r="A2687" s="12"/>
      <c r="C2687" s="12"/>
      <c r="E2687" s="12"/>
      <c r="G2687" s="12"/>
      <c r="I2687" s="12"/>
      <c r="K2687" s="12"/>
      <c r="M2687" s="12"/>
      <c r="O2687" s="12"/>
      <c r="Q2687" s="12"/>
      <c r="S2687" s="12"/>
      <c r="Y2687" s="11"/>
    </row>
    <row r="2688" spans="1:25">
      <c r="A2688" s="12"/>
      <c r="C2688" s="12"/>
      <c r="E2688" s="12"/>
      <c r="G2688" s="12"/>
      <c r="I2688" s="12"/>
      <c r="K2688" s="12"/>
      <c r="M2688" s="12"/>
      <c r="O2688" s="12"/>
      <c r="Q2688" s="12"/>
      <c r="S2688" s="12"/>
      <c r="Y2688" s="11"/>
    </row>
    <row r="2689" spans="1:25">
      <c r="A2689" s="12"/>
      <c r="C2689" s="12"/>
      <c r="E2689" s="12"/>
      <c r="G2689" s="12"/>
      <c r="I2689" s="12"/>
      <c r="K2689" s="12"/>
      <c r="M2689" s="12"/>
      <c r="O2689" s="12"/>
      <c r="Q2689" s="12"/>
      <c r="S2689" s="12"/>
      <c r="Y2689" s="11"/>
    </row>
    <row r="2690" spans="1:25">
      <c r="A2690" s="12"/>
      <c r="C2690" s="12"/>
      <c r="E2690" s="12"/>
      <c r="G2690" s="12"/>
      <c r="I2690" s="12"/>
      <c r="K2690" s="12"/>
      <c r="M2690" s="12"/>
      <c r="O2690" s="12"/>
      <c r="Q2690" s="12"/>
      <c r="S2690" s="12"/>
      <c r="Y2690" s="11"/>
    </row>
    <row r="2691" spans="1:25">
      <c r="A2691" s="12"/>
      <c r="C2691" s="12"/>
      <c r="E2691" s="12"/>
      <c r="G2691" s="12"/>
      <c r="I2691" s="12"/>
      <c r="K2691" s="12"/>
      <c r="M2691" s="12"/>
      <c r="O2691" s="12"/>
      <c r="Q2691" s="12"/>
      <c r="S2691" s="12"/>
      <c r="Y2691" s="11"/>
    </row>
    <row r="2692" spans="1:25">
      <c r="A2692" s="12"/>
      <c r="C2692" s="12"/>
      <c r="E2692" s="12"/>
      <c r="G2692" s="12"/>
      <c r="I2692" s="12"/>
      <c r="K2692" s="12"/>
      <c r="M2692" s="12"/>
      <c r="O2692" s="12"/>
      <c r="Q2692" s="12"/>
      <c r="S2692" s="12"/>
      <c r="Y2692" s="11"/>
    </row>
    <row r="2693" spans="1:25">
      <c r="A2693" s="12"/>
      <c r="C2693" s="12"/>
      <c r="E2693" s="12"/>
      <c r="G2693" s="12"/>
      <c r="I2693" s="12"/>
      <c r="K2693" s="12"/>
      <c r="M2693" s="12"/>
      <c r="O2693" s="12"/>
      <c r="Q2693" s="12"/>
      <c r="S2693" s="12"/>
      <c r="Y2693" s="11"/>
    </row>
    <row r="2694" spans="1:25">
      <c r="A2694" s="12"/>
      <c r="C2694" s="12"/>
      <c r="E2694" s="12"/>
      <c r="G2694" s="12"/>
      <c r="I2694" s="12"/>
      <c r="K2694" s="12"/>
      <c r="M2694" s="12"/>
      <c r="O2694" s="12"/>
      <c r="Q2694" s="12"/>
      <c r="S2694" s="12"/>
      <c r="Y2694" s="11"/>
    </row>
    <row r="2695" spans="1:25">
      <c r="A2695" s="12"/>
      <c r="C2695" s="12"/>
      <c r="E2695" s="12"/>
      <c r="G2695" s="12"/>
      <c r="I2695" s="12"/>
      <c r="K2695" s="12"/>
      <c r="M2695" s="12"/>
      <c r="O2695" s="12"/>
      <c r="Q2695" s="12"/>
      <c r="S2695" s="12"/>
      <c r="Y2695" s="11"/>
    </row>
    <row r="2696" spans="1:25">
      <c r="A2696" s="12"/>
      <c r="C2696" s="12"/>
      <c r="E2696" s="12"/>
      <c r="G2696" s="12"/>
      <c r="I2696" s="12"/>
      <c r="K2696" s="12"/>
      <c r="M2696" s="12"/>
      <c r="O2696" s="12"/>
      <c r="Q2696" s="12"/>
      <c r="S2696" s="12"/>
      <c r="Y2696" s="11"/>
    </row>
    <row r="2697" spans="1:25">
      <c r="A2697" s="12"/>
      <c r="C2697" s="12"/>
      <c r="E2697" s="12"/>
      <c r="G2697" s="12"/>
      <c r="I2697" s="12"/>
      <c r="K2697" s="12"/>
      <c r="M2697" s="12"/>
      <c r="O2697" s="12"/>
      <c r="Q2697" s="12"/>
      <c r="S2697" s="12"/>
      <c r="Y2697" s="11"/>
    </row>
    <row r="2698" spans="1:25">
      <c r="A2698" s="12"/>
      <c r="C2698" s="12"/>
      <c r="E2698" s="12"/>
      <c r="G2698" s="12"/>
      <c r="I2698" s="12"/>
      <c r="K2698" s="12"/>
      <c r="M2698" s="12"/>
      <c r="O2698" s="12"/>
      <c r="Q2698" s="12"/>
      <c r="S2698" s="12"/>
      <c r="Y2698" s="11"/>
    </row>
    <row r="2699" spans="1:25">
      <c r="A2699" s="12"/>
      <c r="C2699" s="12"/>
      <c r="E2699" s="12"/>
      <c r="G2699" s="12"/>
      <c r="I2699" s="12"/>
      <c r="K2699" s="12"/>
      <c r="M2699" s="12"/>
      <c r="O2699" s="12"/>
      <c r="Q2699" s="12"/>
      <c r="S2699" s="12"/>
      <c r="Y2699" s="11"/>
    </row>
    <row r="2700" spans="1:25">
      <c r="A2700" s="12"/>
      <c r="C2700" s="12"/>
      <c r="E2700" s="12"/>
      <c r="G2700" s="12"/>
      <c r="I2700" s="12"/>
      <c r="K2700" s="12"/>
      <c r="M2700" s="12"/>
      <c r="O2700" s="12"/>
      <c r="Q2700" s="12"/>
      <c r="S2700" s="12"/>
      <c r="Y2700" s="11"/>
    </row>
    <row r="2701" spans="1:25">
      <c r="A2701" s="12"/>
      <c r="C2701" s="12"/>
      <c r="E2701" s="12"/>
      <c r="G2701" s="12"/>
      <c r="I2701" s="12"/>
      <c r="K2701" s="12"/>
      <c r="M2701" s="12"/>
      <c r="O2701" s="12"/>
      <c r="Q2701" s="12"/>
      <c r="S2701" s="12"/>
      <c r="Y2701" s="11"/>
    </row>
    <row r="2702" spans="1:25">
      <c r="A2702" s="12"/>
      <c r="C2702" s="12"/>
      <c r="E2702" s="12"/>
      <c r="G2702" s="12"/>
      <c r="I2702" s="12"/>
      <c r="K2702" s="12"/>
      <c r="M2702" s="12"/>
      <c r="O2702" s="12"/>
      <c r="Q2702" s="12"/>
      <c r="S2702" s="12"/>
      <c r="Y2702" s="11"/>
    </row>
    <row r="2703" spans="1:25">
      <c r="A2703" s="12"/>
      <c r="C2703" s="12"/>
      <c r="E2703" s="12"/>
      <c r="G2703" s="12"/>
      <c r="I2703" s="12"/>
      <c r="K2703" s="12"/>
      <c r="M2703" s="12"/>
      <c r="O2703" s="12"/>
      <c r="Q2703" s="12"/>
      <c r="S2703" s="12"/>
      <c r="Y2703" s="11"/>
    </row>
    <row r="2704" spans="1:25">
      <c r="A2704" s="12"/>
      <c r="C2704" s="12"/>
      <c r="E2704" s="12"/>
      <c r="G2704" s="12"/>
      <c r="I2704" s="12"/>
      <c r="K2704" s="12"/>
      <c r="M2704" s="12"/>
      <c r="O2704" s="12"/>
      <c r="Q2704" s="12"/>
      <c r="S2704" s="12"/>
      <c r="Y2704" s="11"/>
    </row>
    <row r="2705" spans="1:25">
      <c r="A2705" s="12"/>
      <c r="C2705" s="12"/>
      <c r="E2705" s="12"/>
      <c r="G2705" s="12"/>
      <c r="I2705" s="12"/>
      <c r="K2705" s="12"/>
      <c r="M2705" s="12"/>
      <c r="O2705" s="12"/>
      <c r="Q2705" s="12"/>
      <c r="S2705" s="12"/>
      <c r="Y2705" s="11"/>
    </row>
    <row r="2706" spans="1:25">
      <c r="A2706" s="12"/>
      <c r="C2706" s="12"/>
      <c r="E2706" s="12"/>
      <c r="G2706" s="12"/>
      <c r="I2706" s="12"/>
      <c r="K2706" s="12"/>
      <c r="M2706" s="12"/>
      <c r="O2706" s="12"/>
      <c r="Q2706" s="12"/>
      <c r="S2706" s="12"/>
      <c r="Y2706" s="11"/>
    </row>
    <row r="2707" spans="1:25">
      <c r="A2707" s="12"/>
      <c r="C2707" s="12"/>
      <c r="E2707" s="12"/>
      <c r="G2707" s="12"/>
      <c r="I2707" s="12"/>
      <c r="K2707" s="12"/>
      <c r="M2707" s="12"/>
      <c r="O2707" s="12"/>
      <c r="Q2707" s="12"/>
      <c r="S2707" s="12"/>
      <c r="Y2707" s="11"/>
    </row>
    <row r="2708" spans="1:25">
      <c r="A2708" s="12"/>
      <c r="C2708" s="12"/>
      <c r="E2708" s="12"/>
      <c r="G2708" s="12"/>
      <c r="I2708" s="12"/>
      <c r="K2708" s="12"/>
      <c r="M2708" s="12"/>
      <c r="O2708" s="12"/>
      <c r="Q2708" s="12"/>
      <c r="S2708" s="12"/>
      <c r="Y2708" s="11"/>
    </row>
    <row r="2709" spans="1:25">
      <c r="A2709" s="12"/>
      <c r="C2709" s="12"/>
      <c r="E2709" s="12"/>
      <c r="G2709" s="12"/>
      <c r="I2709" s="12"/>
      <c r="K2709" s="12"/>
      <c r="M2709" s="12"/>
      <c r="O2709" s="12"/>
      <c r="Q2709" s="12"/>
      <c r="S2709" s="12"/>
      <c r="Y2709" s="11"/>
    </row>
    <row r="2710" spans="1:25">
      <c r="A2710" s="12"/>
      <c r="C2710" s="12"/>
      <c r="E2710" s="12"/>
      <c r="G2710" s="12"/>
      <c r="I2710" s="12"/>
      <c r="K2710" s="12"/>
      <c r="M2710" s="12"/>
      <c r="O2710" s="12"/>
      <c r="Q2710" s="12"/>
      <c r="S2710" s="12"/>
      <c r="Y2710" s="11"/>
    </row>
    <row r="2711" spans="1:25">
      <c r="A2711" s="12"/>
      <c r="C2711" s="12"/>
      <c r="E2711" s="12"/>
      <c r="G2711" s="12"/>
      <c r="I2711" s="12"/>
      <c r="K2711" s="12"/>
      <c r="M2711" s="12"/>
      <c r="O2711" s="12"/>
      <c r="Q2711" s="12"/>
      <c r="S2711" s="12"/>
      <c r="Y2711" s="11"/>
    </row>
    <row r="2712" spans="1:25">
      <c r="A2712" s="12"/>
      <c r="C2712" s="12"/>
      <c r="E2712" s="12"/>
      <c r="G2712" s="12"/>
      <c r="I2712" s="12"/>
      <c r="K2712" s="12"/>
      <c r="M2712" s="12"/>
      <c r="O2712" s="12"/>
      <c r="Q2712" s="12"/>
      <c r="S2712" s="12"/>
      <c r="Y2712" s="11"/>
    </row>
    <row r="2713" spans="1:25">
      <c r="A2713" s="12"/>
      <c r="C2713" s="12"/>
      <c r="E2713" s="12"/>
      <c r="G2713" s="12"/>
      <c r="I2713" s="12"/>
      <c r="K2713" s="12"/>
      <c r="M2713" s="12"/>
      <c r="O2713" s="12"/>
      <c r="Q2713" s="12"/>
      <c r="S2713" s="12"/>
      <c r="Y2713" s="11"/>
    </row>
    <row r="2714" spans="1:25">
      <c r="A2714" s="12"/>
      <c r="C2714" s="12"/>
      <c r="E2714" s="12"/>
      <c r="G2714" s="12"/>
      <c r="I2714" s="12"/>
      <c r="K2714" s="12"/>
      <c r="M2714" s="12"/>
      <c r="O2714" s="12"/>
      <c r="Q2714" s="12"/>
      <c r="S2714" s="12"/>
      <c r="Y2714" s="11"/>
    </row>
    <row r="2715" spans="1:25">
      <c r="A2715" s="12"/>
      <c r="C2715" s="12"/>
      <c r="E2715" s="12"/>
      <c r="G2715" s="12"/>
      <c r="I2715" s="12"/>
      <c r="K2715" s="12"/>
      <c r="M2715" s="12"/>
      <c r="O2715" s="12"/>
      <c r="Q2715" s="12"/>
      <c r="S2715" s="12"/>
      <c r="Y2715" s="11"/>
    </row>
    <row r="2716" spans="1:25">
      <c r="A2716" s="12"/>
      <c r="C2716" s="12"/>
      <c r="E2716" s="12"/>
      <c r="G2716" s="12"/>
      <c r="I2716" s="12"/>
      <c r="K2716" s="12"/>
      <c r="M2716" s="12"/>
      <c r="O2716" s="12"/>
      <c r="Q2716" s="12"/>
      <c r="S2716" s="12"/>
      <c r="Y2716" s="11"/>
    </row>
    <row r="2717" spans="1:25">
      <c r="A2717" s="12"/>
      <c r="C2717" s="12"/>
      <c r="E2717" s="12"/>
      <c r="G2717" s="12"/>
      <c r="I2717" s="12"/>
      <c r="K2717" s="12"/>
      <c r="M2717" s="12"/>
      <c r="O2717" s="12"/>
      <c r="Q2717" s="12"/>
      <c r="S2717" s="12"/>
      <c r="Y2717" s="11"/>
    </row>
    <row r="2718" spans="1:25">
      <c r="A2718" s="12"/>
      <c r="C2718" s="12"/>
      <c r="E2718" s="12"/>
      <c r="G2718" s="12"/>
      <c r="I2718" s="12"/>
      <c r="K2718" s="12"/>
      <c r="M2718" s="12"/>
      <c r="O2718" s="12"/>
      <c r="Q2718" s="12"/>
      <c r="S2718" s="12"/>
      <c r="Y2718" s="11"/>
    </row>
    <row r="2719" spans="1:25">
      <c r="A2719" s="12"/>
      <c r="C2719" s="12"/>
      <c r="E2719" s="12"/>
      <c r="G2719" s="12"/>
      <c r="I2719" s="12"/>
      <c r="K2719" s="12"/>
      <c r="M2719" s="12"/>
      <c r="O2719" s="12"/>
      <c r="Q2719" s="12"/>
      <c r="S2719" s="12"/>
      <c r="Y2719" s="11"/>
    </row>
    <row r="2720" spans="1:25">
      <c r="A2720" s="12"/>
      <c r="C2720" s="12"/>
      <c r="E2720" s="12"/>
      <c r="G2720" s="12"/>
      <c r="I2720" s="12"/>
      <c r="K2720" s="12"/>
      <c r="M2720" s="12"/>
      <c r="O2720" s="12"/>
      <c r="Q2720" s="12"/>
      <c r="S2720" s="12"/>
      <c r="Y2720" s="11"/>
    </row>
    <row r="2721" spans="1:25">
      <c r="A2721" s="12"/>
      <c r="C2721" s="12"/>
      <c r="E2721" s="12"/>
      <c r="G2721" s="12"/>
      <c r="I2721" s="12"/>
      <c r="K2721" s="12"/>
      <c r="M2721" s="12"/>
      <c r="O2721" s="12"/>
      <c r="Q2721" s="12"/>
      <c r="S2721" s="12"/>
      <c r="Y2721" s="11"/>
    </row>
    <row r="2722" spans="1:25">
      <c r="A2722" s="12"/>
      <c r="C2722" s="12"/>
      <c r="E2722" s="12"/>
      <c r="G2722" s="12"/>
      <c r="I2722" s="12"/>
      <c r="K2722" s="12"/>
      <c r="M2722" s="12"/>
      <c r="O2722" s="12"/>
      <c r="Q2722" s="12"/>
      <c r="S2722" s="12"/>
      <c r="Y2722" s="11"/>
    </row>
    <row r="2723" spans="1:25">
      <c r="A2723" s="12"/>
      <c r="C2723" s="12"/>
      <c r="E2723" s="12"/>
      <c r="G2723" s="12"/>
      <c r="I2723" s="12"/>
      <c r="K2723" s="12"/>
      <c r="M2723" s="12"/>
      <c r="O2723" s="12"/>
      <c r="Q2723" s="12"/>
      <c r="S2723" s="12"/>
      <c r="Y2723" s="11"/>
    </row>
    <row r="2724" spans="1:25">
      <c r="A2724" s="12"/>
      <c r="C2724" s="12"/>
      <c r="E2724" s="12"/>
      <c r="G2724" s="12"/>
      <c r="I2724" s="12"/>
      <c r="K2724" s="12"/>
      <c r="M2724" s="12"/>
      <c r="O2724" s="12"/>
      <c r="Q2724" s="12"/>
      <c r="S2724" s="12"/>
      <c r="Y2724" s="11"/>
    </row>
    <row r="2725" spans="1:25">
      <c r="A2725" s="12"/>
      <c r="C2725" s="12"/>
      <c r="E2725" s="12"/>
      <c r="G2725" s="12"/>
      <c r="I2725" s="12"/>
      <c r="K2725" s="12"/>
      <c r="M2725" s="12"/>
      <c r="O2725" s="12"/>
      <c r="Q2725" s="12"/>
      <c r="S2725" s="12"/>
      <c r="Y2725" s="11"/>
    </row>
    <row r="2726" spans="1:25">
      <c r="A2726" s="12"/>
      <c r="C2726" s="12"/>
      <c r="E2726" s="12"/>
      <c r="G2726" s="12"/>
      <c r="I2726" s="12"/>
      <c r="K2726" s="12"/>
      <c r="M2726" s="12"/>
      <c r="O2726" s="12"/>
      <c r="Q2726" s="12"/>
      <c r="S2726" s="12"/>
      <c r="Y2726" s="11"/>
    </row>
    <row r="2727" spans="1:25">
      <c r="A2727" s="12"/>
      <c r="C2727" s="12"/>
      <c r="E2727" s="12"/>
      <c r="G2727" s="12"/>
      <c r="I2727" s="12"/>
      <c r="K2727" s="12"/>
      <c r="M2727" s="12"/>
      <c r="O2727" s="12"/>
      <c r="Q2727" s="12"/>
      <c r="S2727" s="12"/>
      <c r="Y2727" s="11"/>
    </row>
    <row r="2728" spans="1:25">
      <c r="A2728" s="12"/>
      <c r="C2728" s="12"/>
      <c r="E2728" s="12"/>
      <c r="G2728" s="12"/>
      <c r="I2728" s="12"/>
      <c r="K2728" s="12"/>
      <c r="M2728" s="12"/>
      <c r="O2728" s="12"/>
      <c r="Q2728" s="12"/>
      <c r="S2728" s="12"/>
      <c r="Y2728" s="11"/>
    </row>
    <row r="2729" spans="1:25">
      <c r="A2729" s="12"/>
      <c r="C2729" s="12"/>
      <c r="E2729" s="12"/>
      <c r="G2729" s="12"/>
      <c r="I2729" s="12"/>
      <c r="K2729" s="12"/>
      <c r="M2729" s="12"/>
      <c r="O2729" s="12"/>
      <c r="Q2729" s="12"/>
      <c r="S2729" s="12"/>
      <c r="Y2729" s="11"/>
    </row>
    <row r="2730" spans="1:25">
      <c r="A2730" s="12"/>
      <c r="C2730" s="12"/>
      <c r="E2730" s="12"/>
      <c r="G2730" s="12"/>
      <c r="I2730" s="12"/>
      <c r="K2730" s="12"/>
      <c r="M2730" s="12"/>
      <c r="O2730" s="12"/>
      <c r="Q2730" s="12"/>
      <c r="S2730" s="12"/>
      <c r="Y2730" s="11"/>
    </row>
    <row r="2731" spans="1:25">
      <c r="A2731" s="12"/>
      <c r="C2731" s="12"/>
      <c r="E2731" s="12"/>
      <c r="G2731" s="12"/>
      <c r="I2731" s="12"/>
      <c r="K2731" s="12"/>
      <c r="M2731" s="12"/>
      <c r="O2731" s="12"/>
      <c r="Q2731" s="12"/>
      <c r="S2731" s="12"/>
      <c r="Y2731" s="11"/>
    </row>
    <row r="2732" spans="1:25">
      <c r="A2732" s="12"/>
      <c r="C2732" s="12"/>
      <c r="E2732" s="12"/>
      <c r="G2732" s="12"/>
      <c r="I2732" s="12"/>
      <c r="K2732" s="12"/>
      <c r="M2732" s="12"/>
      <c r="O2732" s="12"/>
      <c r="Q2732" s="12"/>
      <c r="S2732" s="12"/>
      <c r="Y2732" s="11"/>
    </row>
    <row r="2733" spans="1:25">
      <c r="A2733" s="12"/>
      <c r="C2733" s="12"/>
      <c r="E2733" s="12"/>
      <c r="G2733" s="12"/>
      <c r="I2733" s="12"/>
      <c r="K2733" s="12"/>
      <c r="M2733" s="12"/>
      <c r="O2733" s="12"/>
      <c r="Q2733" s="12"/>
      <c r="S2733" s="12"/>
      <c r="Y2733" s="11"/>
    </row>
    <row r="2734" spans="1:25">
      <c r="A2734" s="12"/>
      <c r="C2734" s="12"/>
      <c r="E2734" s="12"/>
      <c r="G2734" s="12"/>
      <c r="I2734" s="12"/>
      <c r="K2734" s="12"/>
      <c r="M2734" s="12"/>
      <c r="O2734" s="12"/>
      <c r="Q2734" s="12"/>
      <c r="S2734" s="12"/>
      <c r="Y2734" s="11"/>
    </row>
    <row r="2735" spans="1:25">
      <c r="A2735" s="12"/>
      <c r="C2735" s="12"/>
      <c r="E2735" s="12"/>
      <c r="G2735" s="12"/>
      <c r="I2735" s="12"/>
      <c r="K2735" s="12"/>
      <c r="M2735" s="12"/>
      <c r="O2735" s="12"/>
      <c r="Q2735" s="12"/>
      <c r="S2735" s="12"/>
      <c r="Y2735" s="11"/>
    </row>
    <row r="2736" spans="1:25">
      <c r="A2736" s="12"/>
      <c r="C2736" s="12"/>
      <c r="E2736" s="12"/>
      <c r="G2736" s="12"/>
      <c r="I2736" s="12"/>
      <c r="K2736" s="12"/>
      <c r="M2736" s="12"/>
      <c r="O2736" s="12"/>
      <c r="Q2736" s="12"/>
      <c r="S2736" s="12"/>
      <c r="Y2736" s="11"/>
    </row>
    <row r="2737" spans="1:25">
      <c r="A2737" s="12"/>
      <c r="C2737" s="12"/>
      <c r="E2737" s="12"/>
      <c r="G2737" s="12"/>
      <c r="I2737" s="12"/>
      <c r="K2737" s="12"/>
      <c r="M2737" s="12"/>
      <c r="O2737" s="12"/>
      <c r="Q2737" s="12"/>
      <c r="S2737" s="12"/>
      <c r="Y2737" s="11"/>
    </row>
    <row r="2738" spans="1:25">
      <c r="A2738" s="12"/>
      <c r="C2738" s="12"/>
      <c r="E2738" s="12"/>
      <c r="G2738" s="12"/>
      <c r="I2738" s="12"/>
      <c r="K2738" s="12"/>
      <c r="M2738" s="12"/>
      <c r="O2738" s="12"/>
      <c r="Q2738" s="12"/>
      <c r="S2738" s="12"/>
      <c r="Y2738" s="11"/>
    </row>
    <row r="2739" spans="1:25">
      <c r="A2739" s="12"/>
      <c r="C2739" s="12"/>
      <c r="E2739" s="12"/>
      <c r="G2739" s="12"/>
      <c r="I2739" s="12"/>
      <c r="K2739" s="12"/>
      <c r="M2739" s="12"/>
      <c r="O2739" s="12"/>
      <c r="Q2739" s="12"/>
      <c r="S2739" s="12"/>
      <c r="Y2739" s="11"/>
    </row>
    <row r="2740" spans="1:25">
      <c r="A2740" s="12"/>
      <c r="C2740" s="12"/>
      <c r="E2740" s="12"/>
      <c r="G2740" s="12"/>
      <c r="I2740" s="12"/>
      <c r="K2740" s="12"/>
      <c r="M2740" s="12"/>
      <c r="O2740" s="12"/>
      <c r="Q2740" s="12"/>
      <c r="S2740" s="12"/>
      <c r="Y2740" s="11"/>
    </row>
    <row r="2741" spans="1:25">
      <c r="A2741" s="12"/>
      <c r="C2741" s="12"/>
      <c r="E2741" s="12"/>
      <c r="G2741" s="12"/>
      <c r="I2741" s="12"/>
      <c r="K2741" s="12"/>
      <c r="M2741" s="12"/>
      <c r="O2741" s="12"/>
      <c r="Q2741" s="12"/>
      <c r="S2741" s="12"/>
      <c r="Y2741" s="11"/>
    </row>
    <row r="2742" spans="1:25">
      <c r="A2742" s="12"/>
      <c r="C2742" s="12"/>
      <c r="E2742" s="12"/>
      <c r="G2742" s="12"/>
      <c r="I2742" s="12"/>
      <c r="K2742" s="12"/>
      <c r="M2742" s="12"/>
      <c r="O2742" s="12"/>
      <c r="Q2742" s="12"/>
      <c r="S2742" s="12"/>
      <c r="Y2742" s="11"/>
    </row>
    <row r="2743" spans="1:25">
      <c r="A2743" s="12"/>
      <c r="C2743" s="12"/>
      <c r="E2743" s="12"/>
      <c r="G2743" s="12"/>
      <c r="I2743" s="12"/>
      <c r="K2743" s="12"/>
      <c r="M2743" s="12"/>
      <c r="O2743" s="12"/>
      <c r="Q2743" s="12"/>
      <c r="S2743" s="12"/>
      <c r="Y2743" s="11"/>
    </row>
    <row r="2744" spans="1:25">
      <c r="A2744" s="12"/>
      <c r="C2744" s="12"/>
      <c r="E2744" s="12"/>
      <c r="G2744" s="12"/>
      <c r="I2744" s="12"/>
      <c r="K2744" s="12"/>
      <c r="M2744" s="12"/>
      <c r="O2744" s="12"/>
      <c r="Q2744" s="12"/>
      <c r="S2744" s="12"/>
      <c r="Y2744" s="11"/>
    </row>
    <row r="2745" spans="1:25">
      <c r="A2745" s="12"/>
      <c r="C2745" s="12"/>
      <c r="E2745" s="12"/>
      <c r="G2745" s="12"/>
      <c r="I2745" s="12"/>
      <c r="K2745" s="12"/>
      <c r="M2745" s="12"/>
      <c r="O2745" s="12"/>
      <c r="Q2745" s="12"/>
      <c r="S2745" s="12"/>
      <c r="Y2745" s="11"/>
    </row>
    <row r="2746" spans="1:25">
      <c r="A2746" s="12"/>
      <c r="C2746" s="12"/>
      <c r="E2746" s="12"/>
      <c r="G2746" s="12"/>
      <c r="I2746" s="12"/>
      <c r="K2746" s="12"/>
      <c r="M2746" s="12"/>
      <c r="O2746" s="12"/>
      <c r="Q2746" s="12"/>
      <c r="S2746" s="12"/>
      <c r="Y2746" s="11"/>
    </row>
    <row r="2747" spans="1:25">
      <c r="A2747" s="12"/>
      <c r="C2747" s="12"/>
      <c r="E2747" s="12"/>
      <c r="G2747" s="12"/>
      <c r="I2747" s="12"/>
      <c r="K2747" s="12"/>
      <c r="M2747" s="12"/>
      <c r="O2747" s="12"/>
      <c r="Q2747" s="12"/>
      <c r="S2747" s="12"/>
      <c r="Y2747" s="11"/>
    </row>
    <row r="2748" spans="1:25">
      <c r="A2748" s="12"/>
      <c r="C2748" s="12"/>
      <c r="E2748" s="12"/>
      <c r="G2748" s="12"/>
      <c r="I2748" s="12"/>
      <c r="K2748" s="12"/>
      <c r="M2748" s="12"/>
      <c r="O2748" s="12"/>
      <c r="Q2748" s="12"/>
      <c r="S2748" s="12"/>
      <c r="Y2748" s="11"/>
    </row>
    <row r="2749" spans="1:25">
      <c r="A2749" s="12"/>
      <c r="C2749" s="12"/>
      <c r="E2749" s="12"/>
      <c r="G2749" s="12"/>
      <c r="I2749" s="12"/>
      <c r="K2749" s="12"/>
      <c r="M2749" s="12"/>
      <c r="O2749" s="12"/>
      <c r="Q2749" s="12"/>
      <c r="S2749" s="12"/>
      <c r="Y2749" s="11"/>
    </row>
    <row r="2750" spans="1:25">
      <c r="A2750" s="12"/>
      <c r="C2750" s="12"/>
      <c r="E2750" s="12"/>
      <c r="G2750" s="12"/>
      <c r="I2750" s="12"/>
      <c r="K2750" s="12"/>
      <c r="M2750" s="12"/>
      <c r="O2750" s="12"/>
      <c r="Q2750" s="12"/>
      <c r="S2750" s="12"/>
      <c r="Y2750" s="11"/>
    </row>
    <row r="2751" spans="1:25">
      <c r="A2751" s="12"/>
      <c r="C2751" s="12"/>
      <c r="E2751" s="12"/>
      <c r="G2751" s="12"/>
      <c r="I2751" s="12"/>
      <c r="K2751" s="12"/>
      <c r="M2751" s="12"/>
      <c r="O2751" s="12"/>
      <c r="Q2751" s="12"/>
      <c r="S2751" s="12"/>
      <c r="Y2751" s="11"/>
    </row>
    <row r="2752" spans="1:25">
      <c r="A2752" s="12"/>
      <c r="C2752" s="12"/>
      <c r="E2752" s="12"/>
      <c r="G2752" s="12"/>
      <c r="I2752" s="12"/>
      <c r="K2752" s="12"/>
      <c r="M2752" s="12"/>
      <c r="O2752" s="12"/>
      <c r="Q2752" s="12"/>
      <c r="S2752" s="12"/>
      <c r="Y2752" s="11"/>
    </row>
    <row r="2753" spans="1:25">
      <c r="A2753" s="12"/>
      <c r="C2753" s="12"/>
      <c r="E2753" s="12"/>
      <c r="G2753" s="12"/>
      <c r="I2753" s="12"/>
      <c r="K2753" s="12"/>
      <c r="M2753" s="12"/>
      <c r="O2753" s="12"/>
      <c r="Q2753" s="12"/>
      <c r="S2753" s="12"/>
      <c r="Y2753" s="11"/>
    </row>
    <row r="2754" spans="1:25">
      <c r="A2754" s="12"/>
      <c r="C2754" s="12"/>
      <c r="E2754" s="12"/>
      <c r="G2754" s="12"/>
      <c r="I2754" s="12"/>
      <c r="K2754" s="12"/>
      <c r="M2754" s="12"/>
      <c r="O2754" s="12"/>
      <c r="Q2754" s="12"/>
      <c r="S2754" s="12"/>
      <c r="Y2754" s="11"/>
    </row>
    <row r="2755" spans="1:25">
      <c r="A2755" s="12"/>
      <c r="C2755" s="12"/>
      <c r="E2755" s="12"/>
      <c r="G2755" s="12"/>
      <c r="I2755" s="12"/>
      <c r="K2755" s="12"/>
      <c r="M2755" s="12"/>
      <c r="O2755" s="12"/>
      <c r="Q2755" s="12"/>
      <c r="S2755" s="12"/>
      <c r="Y2755" s="11"/>
    </row>
    <row r="2756" spans="1:25">
      <c r="A2756" s="12"/>
      <c r="C2756" s="12"/>
      <c r="E2756" s="12"/>
      <c r="G2756" s="12"/>
      <c r="I2756" s="12"/>
      <c r="K2756" s="12"/>
      <c r="M2756" s="12"/>
      <c r="O2756" s="12"/>
      <c r="Q2756" s="12"/>
      <c r="S2756" s="12"/>
      <c r="Y2756" s="11"/>
    </row>
    <row r="2757" spans="1:25">
      <c r="A2757" s="12"/>
      <c r="C2757" s="12"/>
      <c r="E2757" s="12"/>
      <c r="G2757" s="12"/>
      <c r="I2757" s="12"/>
      <c r="K2757" s="12"/>
      <c r="M2757" s="12"/>
      <c r="O2757" s="12"/>
      <c r="Q2757" s="12"/>
      <c r="S2757" s="12"/>
      <c r="Y2757" s="11"/>
    </row>
    <row r="2758" spans="1:25">
      <c r="A2758" s="12"/>
      <c r="C2758" s="12"/>
      <c r="E2758" s="12"/>
      <c r="G2758" s="12"/>
      <c r="I2758" s="12"/>
      <c r="K2758" s="12"/>
      <c r="M2758" s="12"/>
      <c r="O2758" s="12"/>
      <c r="Q2758" s="12"/>
      <c r="S2758" s="12"/>
      <c r="Y2758" s="11"/>
    </row>
    <row r="2759" spans="1:25">
      <c r="A2759" s="12"/>
      <c r="C2759" s="12"/>
      <c r="E2759" s="12"/>
      <c r="G2759" s="12"/>
      <c r="I2759" s="12"/>
      <c r="K2759" s="12"/>
      <c r="M2759" s="12"/>
      <c r="O2759" s="12"/>
      <c r="Q2759" s="12"/>
      <c r="S2759" s="12"/>
      <c r="Y2759" s="11"/>
    </row>
    <row r="2760" spans="1:25">
      <c r="A2760" s="12"/>
      <c r="C2760" s="12"/>
      <c r="E2760" s="12"/>
      <c r="G2760" s="12"/>
      <c r="I2760" s="12"/>
      <c r="K2760" s="12"/>
      <c r="M2760" s="12"/>
      <c r="O2760" s="12"/>
      <c r="Q2760" s="12"/>
      <c r="S2760" s="12"/>
      <c r="Y2760" s="11"/>
    </row>
    <row r="2761" spans="1:25">
      <c r="A2761" s="12"/>
      <c r="C2761" s="12"/>
      <c r="E2761" s="12"/>
      <c r="G2761" s="12"/>
      <c r="I2761" s="12"/>
      <c r="K2761" s="12"/>
      <c r="M2761" s="12"/>
      <c r="O2761" s="12"/>
      <c r="Q2761" s="12"/>
      <c r="S2761" s="12"/>
      <c r="Y2761" s="11"/>
    </row>
    <row r="2762" spans="1:25">
      <c r="A2762" s="12"/>
      <c r="C2762" s="12"/>
      <c r="E2762" s="12"/>
      <c r="G2762" s="12"/>
      <c r="I2762" s="12"/>
      <c r="K2762" s="12"/>
      <c r="M2762" s="12"/>
      <c r="O2762" s="12"/>
      <c r="Q2762" s="12"/>
      <c r="S2762" s="12"/>
      <c r="Y2762" s="11"/>
    </row>
    <row r="2763" spans="1:25">
      <c r="A2763" s="12"/>
      <c r="C2763" s="12"/>
      <c r="E2763" s="12"/>
      <c r="G2763" s="12"/>
      <c r="I2763" s="12"/>
      <c r="K2763" s="12"/>
      <c r="M2763" s="12"/>
      <c r="O2763" s="12"/>
      <c r="Q2763" s="12"/>
      <c r="S2763" s="12"/>
      <c r="Y2763" s="11"/>
    </row>
    <row r="2764" spans="1:25">
      <c r="A2764" s="12"/>
      <c r="C2764" s="12"/>
      <c r="E2764" s="12"/>
      <c r="G2764" s="12"/>
      <c r="I2764" s="12"/>
      <c r="K2764" s="12"/>
      <c r="M2764" s="12"/>
      <c r="O2764" s="12"/>
      <c r="Q2764" s="12"/>
      <c r="S2764" s="12"/>
      <c r="Y2764" s="11"/>
    </row>
    <row r="2765" spans="1:25">
      <c r="A2765" s="12"/>
      <c r="C2765" s="12"/>
      <c r="E2765" s="12"/>
      <c r="G2765" s="12"/>
      <c r="I2765" s="12"/>
      <c r="K2765" s="12"/>
      <c r="M2765" s="12"/>
      <c r="O2765" s="12"/>
      <c r="Q2765" s="12"/>
      <c r="S2765" s="12"/>
      <c r="Y2765" s="11"/>
    </row>
    <row r="2766" spans="1:25">
      <c r="A2766" s="12"/>
      <c r="C2766" s="12"/>
      <c r="E2766" s="12"/>
      <c r="G2766" s="12"/>
      <c r="I2766" s="12"/>
      <c r="K2766" s="12"/>
      <c r="M2766" s="12"/>
      <c r="O2766" s="12"/>
      <c r="Q2766" s="12"/>
      <c r="S2766" s="12"/>
      <c r="Y2766" s="11"/>
    </row>
    <row r="2767" spans="1:25">
      <c r="A2767" s="12"/>
      <c r="C2767" s="12"/>
      <c r="E2767" s="12"/>
      <c r="G2767" s="12"/>
      <c r="I2767" s="12"/>
      <c r="K2767" s="12"/>
      <c r="M2767" s="12"/>
      <c r="O2767" s="12"/>
      <c r="Q2767" s="12"/>
      <c r="S2767" s="12"/>
      <c r="Y2767" s="11"/>
    </row>
    <row r="2768" spans="1:25">
      <c r="A2768" s="12"/>
      <c r="C2768" s="12"/>
      <c r="E2768" s="12"/>
      <c r="G2768" s="12"/>
      <c r="I2768" s="12"/>
      <c r="K2768" s="12"/>
      <c r="M2768" s="12"/>
      <c r="O2768" s="12"/>
      <c r="Q2768" s="12"/>
      <c r="S2768" s="12"/>
      <c r="Y2768" s="11"/>
    </row>
    <row r="2769" spans="1:25">
      <c r="A2769" s="12"/>
      <c r="C2769" s="12"/>
      <c r="E2769" s="12"/>
      <c r="G2769" s="12"/>
      <c r="I2769" s="12"/>
      <c r="K2769" s="12"/>
      <c r="M2769" s="12"/>
      <c r="O2769" s="12"/>
      <c r="Q2769" s="12"/>
      <c r="S2769" s="12"/>
      <c r="Y2769" s="11"/>
    </row>
    <row r="2770" spans="1:25">
      <c r="A2770" s="12"/>
      <c r="C2770" s="12"/>
      <c r="E2770" s="12"/>
      <c r="G2770" s="12"/>
      <c r="I2770" s="12"/>
      <c r="K2770" s="12"/>
      <c r="M2770" s="12"/>
      <c r="O2770" s="12"/>
      <c r="Q2770" s="12"/>
      <c r="S2770" s="12"/>
      <c r="Y2770" s="11"/>
    </row>
    <row r="2771" spans="1:25">
      <c r="A2771" s="12"/>
      <c r="C2771" s="12"/>
      <c r="E2771" s="12"/>
      <c r="G2771" s="12"/>
      <c r="I2771" s="12"/>
      <c r="K2771" s="12"/>
      <c r="M2771" s="12"/>
      <c r="O2771" s="12"/>
      <c r="Q2771" s="12"/>
      <c r="S2771" s="12"/>
      <c r="Y2771" s="11"/>
    </row>
    <row r="2772" spans="1:25">
      <c r="A2772" s="12"/>
      <c r="C2772" s="12"/>
      <c r="E2772" s="12"/>
      <c r="G2772" s="12"/>
      <c r="I2772" s="12"/>
      <c r="K2772" s="12"/>
      <c r="M2772" s="12"/>
      <c r="O2772" s="12"/>
      <c r="Q2772" s="12"/>
      <c r="S2772" s="12"/>
      <c r="Y2772" s="11"/>
    </row>
    <row r="2773" spans="1:25">
      <c r="A2773" s="12"/>
      <c r="C2773" s="12"/>
      <c r="E2773" s="12"/>
      <c r="G2773" s="12"/>
      <c r="I2773" s="12"/>
      <c r="K2773" s="12"/>
      <c r="M2773" s="12"/>
      <c r="O2773" s="12"/>
      <c r="Q2773" s="12"/>
      <c r="S2773" s="12"/>
      <c r="Y2773" s="11"/>
    </row>
    <row r="2774" spans="1:25">
      <c r="A2774" s="12"/>
      <c r="C2774" s="12"/>
      <c r="E2774" s="12"/>
      <c r="G2774" s="12"/>
      <c r="I2774" s="12"/>
      <c r="K2774" s="12"/>
      <c r="M2774" s="12"/>
      <c r="O2774" s="12"/>
      <c r="Q2774" s="12"/>
      <c r="S2774" s="12"/>
      <c r="Y2774" s="11"/>
    </row>
    <row r="2775" spans="1:25">
      <c r="A2775" s="12"/>
      <c r="C2775" s="12"/>
      <c r="E2775" s="12"/>
      <c r="G2775" s="12"/>
      <c r="I2775" s="12"/>
      <c r="K2775" s="12"/>
      <c r="M2775" s="12"/>
      <c r="O2775" s="12"/>
      <c r="Q2775" s="12"/>
      <c r="S2775" s="12"/>
      <c r="Y2775" s="11"/>
    </row>
    <row r="2776" spans="1:25">
      <c r="A2776" s="12"/>
      <c r="C2776" s="12"/>
      <c r="E2776" s="12"/>
      <c r="G2776" s="12"/>
      <c r="I2776" s="12"/>
      <c r="K2776" s="12"/>
      <c r="M2776" s="12"/>
      <c r="O2776" s="12"/>
      <c r="Q2776" s="12"/>
      <c r="S2776" s="12"/>
      <c r="Y2776" s="11"/>
    </row>
    <row r="2777" spans="1:25">
      <c r="A2777" s="12"/>
      <c r="C2777" s="12"/>
      <c r="E2777" s="12"/>
      <c r="G2777" s="12"/>
      <c r="I2777" s="12"/>
      <c r="K2777" s="12"/>
      <c r="M2777" s="12"/>
      <c r="O2777" s="12"/>
      <c r="Q2777" s="12"/>
      <c r="S2777" s="12"/>
      <c r="Y2777" s="11"/>
    </row>
    <row r="2778" spans="1:25">
      <c r="A2778" s="12"/>
      <c r="C2778" s="12"/>
      <c r="E2778" s="12"/>
      <c r="G2778" s="12"/>
      <c r="I2778" s="12"/>
      <c r="K2778" s="12"/>
      <c r="M2778" s="12"/>
      <c r="O2778" s="12"/>
      <c r="Q2778" s="12"/>
      <c r="S2778" s="12"/>
      <c r="Y2778" s="11"/>
    </row>
    <row r="2779" spans="1:25">
      <c r="A2779" s="12"/>
      <c r="C2779" s="12"/>
      <c r="E2779" s="12"/>
      <c r="G2779" s="12"/>
      <c r="I2779" s="12"/>
      <c r="K2779" s="12"/>
      <c r="M2779" s="12"/>
      <c r="O2779" s="12"/>
      <c r="Q2779" s="12"/>
      <c r="S2779" s="12"/>
      <c r="Y2779" s="11"/>
    </row>
    <row r="2780" spans="1:25">
      <c r="A2780" s="12"/>
      <c r="C2780" s="12"/>
      <c r="E2780" s="12"/>
      <c r="G2780" s="12"/>
      <c r="I2780" s="12"/>
      <c r="K2780" s="12"/>
      <c r="M2780" s="12"/>
      <c r="O2780" s="12"/>
      <c r="Q2780" s="12"/>
      <c r="S2780" s="12"/>
      <c r="Y2780" s="11"/>
    </row>
    <row r="2781" spans="1:25">
      <c r="A2781" s="12"/>
      <c r="C2781" s="12"/>
      <c r="E2781" s="12"/>
      <c r="G2781" s="12"/>
      <c r="I2781" s="12"/>
      <c r="K2781" s="12"/>
      <c r="M2781" s="12"/>
      <c r="O2781" s="12"/>
      <c r="Q2781" s="12"/>
      <c r="S2781" s="12"/>
      <c r="Y2781" s="11"/>
    </row>
    <row r="2782" spans="1:25">
      <c r="A2782" s="12"/>
      <c r="C2782" s="12"/>
      <c r="E2782" s="12"/>
      <c r="G2782" s="12"/>
      <c r="I2782" s="12"/>
      <c r="K2782" s="12"/>
      <c r="M2782" s="12"/>
      <c r="O2782" s="12"/>
      <c r="Q2782" s="12"/>
      <c r="S2782" s="12"/>
      <c r="Y2782" s="11"/>
    </row>
    <row r="2783" spans="1:25">
      <c r="A2783" s="12"/>
      <c r="C2783" s="12"/>
      <c r="E2783" s="12"/>
      <c r="G2783" s="12"/>
      <c r="I2783" s="12"/>
      <c r="K2783" s="12"/>
      <c r="M2783" s="12"/>
      <c r="O2783" s="12"/>
      <c r="Q2783" s="12"/>
      <c r="S2783" s="12"/>
      <c r="Y2783" s="11"/>
    </row>
    <row r="2784" spans="1:25">
      <c r="A2784" s="12"/>
      <c r="C2784" s="12"/>
      <c r="E2784" s="12"/>
      <c r="G2784" s="12"/>
      <c r="I2784" s="12"/>
      <c r="K2784" s="12"/>
      <c r="M2784" s="12"/>
      <c r="O2784" s="12"/>
      <c r="Q2784" s="12"/>
      <c r="S2784" s="12"/>
      <c r="Y2784" s="11"/>
    </row>
    <row r="2785" spans="1:25">
      <c r="A2785" s="12"/>
      <c r="C2785" s="12"/>
      <c r="E2785" s="12"/>
      <c r="G2785" s="12"/>
      <c r="I2785" s="12"/>
      <c r="K2785" s="12"/>
      <c r="M2785" s="12"/>
      <c r="O2785" s="12"/>
      <c r="Q2785" s="12"/>
      <c r="S2785" s="12"/>
      <c r="Y2785" s="11"/>
    </row>
    <row r="2786" spans="1:25">
      <c r="A2786" s="12"/>
      <c r="C2786" s="12"/>
      <c r="E2786" s="12"/>
      <c r="G2786" s="12"/>
      <c r="I2786" s="12"/>
      <c r="K2786" s="12"/>
      <c r="M2786" s="12"/>
      <c r="O2786" s="12"/>
      <c r="Q2786" s="12"/>
      <c r="S2786" s="12"/>
      <c r="Y2786" s="11"/>
    </row>
    <row r="2787" spans="1:25">
      <c r="A2787" s="12"/>
      <c r="C2787" s="12"/>
      <c r="E2787" s="12"/>
      <c r="G2787" s="12"/>
      <c r="I2787" s="12"/>
      <c r="K2787" s="12"/>
      <c r="M2787" s="12"/>
      <c r="O2787" s="12"/>
      <c r="Q2787" s="12"/>
      <c r="S2787" s="12"/>
      <c r="Y2787" s="11"/>
    </row>
    <row r="2788" spans="1:25">
      <c r="A2788" s="12"/>
      <c r="C2788" s="12"/>
      <c r="E2788" s="12"/>
      <c r="G2788" s="12"/>
      <c r="I2788" s="12"/>
      <c r="K2788" s="12"/>
      <c r="M2788" s="12"/>
      <c r="O2788" s="12"/>
      <c r="Q2788" s="12"/>
      <c r="S2788" s="12"/>
      <c r="Y2788" s="11"/>
    </row>
    <row r="2789" spans="1:25">
      <c r="A2789" s="12"/>
      <c r="C2789" s="12"/>
      <c r="E2789" s="12"/>
      <c r="G2789" s="12"/>
      <c r="I2789" s="12"/>
      <c r="K2789" s="12"/>
      <c r="M2789" s="12"/>
      <c r="O2789" s="12"/>
      <c r="Q2789" s="12"/>
      <c r="S2789" s="12"/>
      <c r="Y2789" s="11"/>
    </row>
    <row r="2790" spans="1:25">
      <c r="A2790" s="12"/>
      <c r="C2790" s="12"/>
      <c r="E2790" s="12"/>
      <c r="G2790" s="12"/>
      <c r="I2790" s="12"/>
      <c r="K2790" s="12"/>
      <c r="M2790" s="12"/>
      <c r="O2790" s="12"/>
      <c r="Q2790" s="12"/>
      <c r="S2790" s="12"/>
      <c r="Y2790" s="11"/>
    </row>
    <row r="2791" spans="1:25">
      <c r="A2791" s="12"/>
      <c r="C2791" s="12"/>
      <c r="E2791" s="12"/>
      <c r="G2791" s="12"/>
      <c r="I2791" s="12"/>
      <c r="K2791" s="12"/>
      <c r="M2791" s="12"/>
      <c r="O2791" s="12"/>
      <c r="Q2791" s="12"/>
      <c r="S2791" s="12"/>
      <c r="Y2791" s="11"/>
    </row>
    <row r="2792" spans="1:25">
      <c r="A2792" s="12"/>
      <c r="C2792" s="12"/>
      <c r="E2792" s="12"/>
      <c r="G2792" s="12"/>
      <c r="I2792" s="12"/>
      <c r="K2792" s="12"/>
      <c r="M2792" s="12"/>
      <c r="O2792" s="12"/>
      <c r="Q2792" s="12"/>
      <c r="S2792" s="12"/>
      <c r="Y2792" s="11"/>
    </row>
    <row r="2793" spans="1:25">
      <c r="A2793" s="12"/>
      <c r="C2793" s="12"/>
      <c r="E2793" s="12"/>
      <c r="G2793" s="12"/>
      <c r="I2793" s="12"/>
      <c r="K2793" s="12"/>
      <c r="M2793" s="12"/>
      <c r="O2793" s="12"/>
      <c r="Q2793" s="12"/>
      <c r="S2793" s="12"/>
      <c r="Y2793" s="11"/>
    </row>
    <row r="2794" spans="1:25">
      <c r="A2794" s="12"/>
      <c r="C2794" s="12"/>
      <c r="E2794" s="12"/>
      <c r="G2794" s="12"/>
      <c r="I2794" s="12"/>
      <c r="K2794" s="12"/>
      <c r="M2794" s="12"/>
      <c r="O2794" s="12"/>
      <c r="Q2794" s="12"/>
      <c r="S2794" s="12"/>
      <c r="Y2794" s="11"/>
    </row>
    <row r="2795" spans="1:25">
      <c r="A2795" s="12"/>
      <c r="C2795" s="12"/>
      <c r="E2795" s="12"/>
      <c r="G2795" s="12"/>
      <c r="I2795" s="12"/>
      <c r="K2795" s="12"/>
      <c r="M2795" s="12"/>
      <c r="O2795" s="12"/>
      <c r="Q2795" s="12"/>
      <c r="S2795" s="12"/>
      <c r="Y2795" s="11"/>
    </row>
    <row r="2796" spans="1:25">
      <c r="A2796" s="12"/>
      <c r="C2796" s="12"/>
      <c r="E2796" s="12"/>
      <c r="G2796" s="12"/>
      <c r="I2796" s="12"/>
      <c r="K2796" s="12"/>
      <c r="M2796" s="12"/>
      <c r="O2796" s="12"/>
      <c r="Q2796" s="12"/>
      <c r="S2796" s="12"/>
      <c r="Y2796" s="11"/>
    </row>
    <row r="2797" spans="1:25">
      <c r="A2797" s="12"/>
      <c r="C2797" s="12"/>
      <c r="E2797" s="12"/>
      <c r="G2797" s="12"/>
      <c r="I2797" s="12"/>
      <c r="K2797" s="12"/>
      <c r="M2797" s="12"/>
      <c r="O2797" s="12"/>
      <c r="Q2797" s="12"/>
      <c r="S2797" s="12"/>
      <c r="Y2797" s="11"/>
    </row>
    <row r="2798" spans="1:25">
      <c r="A2798" s="12"/>
      <c r="C2798" s="12"/>
      <c r="E2798" s="12"/>
      <c r="G2798" s="12"/>
      <c r="I2798" s="12"/>
      <c r="K2798" s="12"/>
      <c r="M2798" s="12"/>
      <c r="O2798" s="12"/>
      <c r="Q2798" s="12"/>
      <c r="S2798" s="12"/>
      <c r="Y2798" s="11"/>
    </row>
    <row r="2799" spans="1:25">
      <c r="A2799" s="12"/>
      <c r="C2799" s="12"/>
      <c r="E2799" s="12"/>
      <c r="G2799" s="12"/>
      <c r="I2799" s="12"/>
      <c r="K2799" s="12"/>
      <c r="M2799" s="12"/>
      <c r="O2799" s="12"/>
      <c r="Q2799" s="12"/>
      <c r="S2799" s="12"/>
      <c r="Y2799" s="11"/>
    </row>
    <row r="2800" spans="1:25">
      <c r="A2800" s="12"/>
      <c r="C2800" s="12"/>
      <c r="E2800" s="12"/>
      <c r="G2800" s="12"/>
      <c r="I2800" s="12"/>
      <c r="K2800" s="12"/>
      <c r="M2800" s="12"/>
      <c r="O2800" s="12"/>
      <c r="Q2800" s="12"/>
      <c r="S2800" s="12"/>
      <c r="Y2800" s="11"/>
    </row>
    <row r="2801" spans="1:25">
      <c r="A2801" s="12"/>
      <c r="C2801" s="12"/>
      <c r="E2801" s="12"/>
      <c r="G2801" s="12"/>
      <c r="I2801" s="12"/>
      <c r="K2801" s="12"/>
      <c r="M2801" s="12"/>
      <c r="O2801" s="12"/>
      <c r="Q2801" s="12"/>
      <c r="S2801" s="12"/>
      <c r="Y2801" s="11"/>
    </row>
    <row r="2802" spans="1:25">
      <c r="A2802" s="12"/>
      <c r="C2802" s="12"/>
      <c r="E2802" s="12"/>
      <c r="G2802" s="12"/>
      <c r="I2802" s="12"/>
      <c r="K2802" s="12"/>
      <c r="M2802" s="12"/>
      <c r="O2802" s="12"/>
      <c r="Q2802" s="12"/>
      <c r="S2802" s="12"/>
      <c r="Y2802" s="11"/>
    </row>
    <row r="2803" spans="1:25">
      <c r="A2803" s="12"/>
      <c r="C2803" s="12"/>
      <c r="E2803" s="12"/>
      <c r="G2803" s="12"/>
      <c r="I2803" s="12"/>
      <c r="K2803" s="12"/>
      <c r="M2803" s="12"/>
      <c r="O2803" s="12"/>
      <c r="Q2803" s="12"/>
      <c r="S2803" s="12"/>
      <c r="Y2803" s="11"/>
    </row>
    <row r="2804" spans="1:25">
      <c r="A2804" s="12"/>
      <c r="C2804" s="12"/>
      <c r="E2804" s="12"/>
      <c r="G2804" s="12"/>
      <c r="I2804" s="12"/>
      <c r="K2804" s="12"/>
      <c r="M2804" s="12"/>
      <c r="O2804" s="12"/>
      <c r="Q2804" s="12"/>
      <c r="S2804" s="12"/>
      <c r="Y2804" s="11"/>
    </row>
    <row r="2805" spans="1:25">
      <c r="A2805" s="12"/>
      <c r="C2805" s="12"/>
      <c r="E2805" s="12"/>
      <c r="G2805" s="12"/>
      <c r="I2805" s="12"/>
      <c r="K2805" s="12"/>
      <c r="M2805" s="12"/>
      <c r="O2805" s="12"/>
      <c r="Q2805" s="12"/>
      <c r="S2805" s="12"/>
      <c r="Y2805" s="11"/>
    </row>
    <row r="2806" spans="1:25">
      <c r="A2806" s="12"/>
      <c r="C2806" s="12"/>
      <c r="E2806" s="12"/>
      <c r="G2806" s="12"/>
      <c r="I2806" s="12"/>
      <c r="K2806" s="12"/>
      <c r="M2806" s="12"/>
      <c r="O2806" s="12"/>
      <c r="Q2806" s="12"/>
      <c r="S2806" s="12"/>
      <c r="Y2806" s="11"/>
    </row>
    <row r="2807" spans="1:25">
      <c r="A2807" s="12"/>
      <c r="C2807" s="12"/>
      <c r="E2807" s="12"/>
      <c r="G2807" s="12"/>
      <c r="I2807" s="12"/>
      <c r="K2807" s="12"/>
      <c r="M2807" s="12"/>
      <c r="O2807" s="12"/>
      <c r="Q2807" s="12"/>
      <c r="S2807" s="12"/>
      <c r="Y2807" s="11"/>
    </row>
    <row r="2808" spans="1:25">
      <c r="A2808" s="12"/>
      <c r="C2808" s="12"/>
      <c r="E2808" s="12"/>
      <c r="G2808" s="12"/>
      <c r="I2808" s="12"/>
      <c r="K2808" s="12"/>
      <c r="M2808" s="12"/>
      <c r="O2808" s="12"/>
      <c r="Q2808" s="12"/>
      <c r="S2808" s="12"/>
      <c r="Y2808" s="11"/>
    </row>
    <row r="2809" spans="1:25">
      <c r="A2809" s="12"/>
      <c r="C2809" s="12"/>
      <c r="E2809" s="12"/>
      <c r="G2809" s="12"/>
      <c r="I2809" s="12"/>
      <c r="K2809" s="12"/>
      <c r="M2809" s="12"/>
      <c r="O2809" s="12"/>
      <c r="Q2809" s="12"/>
      <c r="S2809" s="12"/>
      <c r="Y2809" s="11"/>
    </row>
    <row r="2810" spans="1:25">
      <c r="A2810" s="12"/>
      <c r="C2810" s="12"/>
      <c r="E2810" s="12"/>
      <c r="G2810" s="12"/>
      <c r="I2810" s="12"/>
      <c r="K2810" s="12"/>
      <c r="M2810" s="12"/>
      <c r="O2810" s="12"/>
      <c r="Q2810" s="12"/>
      <c r="S2810" s="12"/>
      <c r="Y2810" s="11"/>
    </row>
    <row r="2811" spans="1:25">
      <c r="A2811" s="12"/>
      <c r="C2811" s="12"/>
      <c r="E2811" s="12"/>
      <c r="G2811" s="12"/>
      <c r="I2811" s="12"/>
      <c r="K2811" s="12"/>
      <c r="M2811" s="12"/>
      <c r="O2811" s="12"/>
      <c r="Q2811" s="12"/>
      <c r="S2811" s="12"/>
      <c r="Y2811" s="11"/>
    </row>
    <row r="2812" spans="1:25">
      <c r="A2812" s="12"/>
      <c r="C2812" s="12"/>
      <c r="E2812" s="12"/>
      <c r="G2812" s="12"/>
      <c r="I2812" s="12"/>
      <c r="K2812" s="12"/>
      <c r="M2812" s="12"/>
      <c r="O2812" s="12"/>
      <c r="Q2812" s="12"/>
      <c r="S2812" s="12"/>
      <c r="Y2812" s="11"/>
    </row>
    <row r="2813" spans="1:25">
      <c r="A2813" s="12"/>
      <c r="C2813" s="12"/>
      <c r="E2813" s="12"/>
      <c r="G2813" s="12"/>
      <c r="I2813" s="12"/>
      <c r="K2813" s="12"/>
      <c r="M2813" s="12"/>
      <c r="O2813" s="12"/>
      <c r="Q2813" s="12"/>
      <c r="S2813" s="12"/>
      <c r="Y2813" s="11"/>
    </row>
    <row r="2814" spans="1:25">
      <c r="A2814" s="12"/>
      <c r="C2814" s="12"/>
      <c r="E2814" s="12"/>
      <c r="G2814" s="12"/>
      <c r="I2814" s="12"/>
      <c r="K2814" s="12"/>
      <c r="M2814" s="12"/>
      <c r="O2814" s="12"/>
      <c r="Q2814" s="12"/>
      <c r="S2814" s="12"/>
      <c r="Y2814" s="11"/>
    </row>
    <row r="2815" spans="1:25">
      <c r="A2815" s="12"/>
      <c r="C2815" s="12"/>
      <c r="E2815" s="12"/>
      <c r="G2815" s="12"/>
      <c r="I2815" s="12"/>
      <c r="K2815" s="12"/>
      <c r="M2815" s="12"/>
      <c r="O2815" s="12"/>
      <c r="Q2815" s="12"/>
      <c r="S2815" s="12"/>
      <c r="Y2815" s="11"/>
    </row>
    <row r="2816" spans="1:25">
      <c r="A2816" s="12"/>
      <c r="C2816" s="12"/>
      <c r="E2816" s="12"/>
      <c r="G2816" s="12"/>
      <c r="I2816" s="12"/>
      <c r="K2816" s="12"/>
      <c r="M2816" s="12"/>
      <c r="O2816" s="12"/>
      <c r="Q2816" s="12"/>
      <c r="S2816" s="12"/>
      <c r="Y2816" s="11"/>
    </row>
    <row r="2817" spans="1:25">
      <c r="A2817" s="12"/>
      <c r="C2817" s="12"/>
      <c r="E2817" s="12"/>
      <c r="G2817" s="12"/>
      <c r="I2817" s="12"/>
      <c r="K2817" s="12"/>
      <c r="M2817" s="12"/>
      <c r="O2817" s="12"/>
      <c r="Q2817" s="12"/>
      <c r="S2817" s="12"/>
      <c r="Y2817" s="11"/>
    </row>
    <row r="2818" spans="1:25">
      <c r="A2818" s="12"/>
      <c r="C2818" s="12"/>
      <c r="E2818" s="12"/>
      <c r="G2818" s="12"/>
      <c r="I2818" s="12"/>
      <c r="K2818" s="12"/>
      <c r="M2818" s="12"/>
      <c r="O2818" s="12"/>
      <c r="Q2818" s="12"/>
      <c r="S2818" s="12"/>
      <c r="Y2818" s="11"/>
    </row>
    <row r="2819" spans="1:25">
      <c r="A2819" s="12"/>
      <c r="C2819" s="12"/>
      <c r="E2819" s="12"/>
      <c r="G2819" s="12"/>
      <c r="I2819" s="12"/>
      <c r="K2819" s="12"/>
      <c r="M2819" s="12"/>
      <c r="O2819" s="12"/>
      <c r="Q2819" s="12"/>
      <c r="S2819" s="12"/>
      <c r="Y2819" s="11"/>
    </row>
    <row r="2820" spans="1:25">
      <c r="A2820" s="12"/>
      <c r="C2820" s="12"/>
      <c r="E2820" s="12"/>
      <c r="G2820" s="12"/>
      <c r="I2820" s="12"/>
      <c r="K2820" s="12"/>
      <c r="M2820" s="12"/>
      <c r="O2820" s="12"/>
      <c r="Q2820" s="12"/>
      <c r="S2820" s="12"/>
      <c r="Y2820" s="11"/>
    </row>
    <row r="2821" spans="1:25">
      <c r="A2821" s="12"/>
      <c r="C2821" s="12"/>
      <c r="E2821" s="12"/>
      <c r="G2821" s="12"/>
      <c r="I2821" s="12"/>
      <c r="K2821" s="12"/>
      <c r="M2821" s="12"/>
      <c r="O2821" s="12"/>
      <c r="Q2821" s="12"/>
      <c r="S2821" s="12"/>
      <c r="Y2821" s="11"/>
    </row>
    <row r="2822" spans="1:25">
      <c r="A2822" s="12"/>
      <c r="C2822" s="12"/>
      <c r="E2822" s="12"/>
      <c r="G2822" s="12"/>
      <c r="I2822" s="12"/>
      <c r="K2822" s="12"/>
      <c r="M2822" s="12"/>
      <c r="O2822" s="12"/>
      <c r="Q2822" s="12"/>
      <c r="S2822" s="12"/>
      <c r="Y2822" s="11"/>
    </row>
    <row r="2823" spans="1:25">
      <c r="A2823" s="12"/>
      <c r="C2823" s="12"/>
      <c r="E2823" s="12"/>
      <c r="G2823" s="12"/>
      <c r="I2823" s="12"/>
      <c r="K2823" s="12"/>
      <c r="M2823" s="12"/>
      <c r="O2823" s="12"/>
      <c r="Q2823" s="12"/>
      <c r="S2823" s="12"/>
      <c r="Y2823" s="11"/>
    </row>
    <row r="2824" spans="1:25">
      <c r="A2824" s="12"/>
      <c r="C2824" s="12"/>
      <c r="E2824" s="12"/>
      <c r="G2824" s="12"/>
      <c r="I2824" s="12"/>
      <c r="K2824" s="12"/>
      <c r="M2824" s="12"/>
      <c r="O2824" s="12"/>
      <c r="Q2824" s="12"/>
      <c r="S2824" s="12"/>
      <c r="Y2824" s="11"/>
    </row>
    <row r="2825" spans="1:25">
      <c r="A2825" s="12"/>
      <c r="C2825" s="12"/>
      <c r="E2825" s="12"/>
      <c r="G2825" s="12"/>
      <c r="I2825" s="12"/>
      <c r="K2825" s="12"/>
      <c r="M2825" s="12"/>
      <c r="O2825" s="12"/>
      <c r="Q2825" s="12"/>
      <c r="S2825" s="12"/>
      <c r="Y2825" s="11"/>
    </row>
    <row r="2826" spans="1:25">
      <c r="A2826" s="12"/>
      <c r="C2826" s="12"/>
      <c r="E2826" s="12"/>
      <c r="G2826" s="12"/>
      <c r="I2826" s="12"/>
      <c r="K2826" s="12"/>
      <c r="M2826" s="12"/>
      <c r="O2826" s="12"/>
      <c r="Q2826" s="12"/>
      <c r="S2826" s="12"/>
      <c r="Y2826" s="11"/>
    </row>
    <row r="2827" spans="1:25">
      <c r="A2827" s="12"/>
      <c r="C2827" s="12"/>
      <c r="E2827" s="12"/>
      <c r="G2827" s="12"/>
      <c r="I2827" s="12"/>
      <c r="K2827" s="12"/>
      <c r="M2827" s="12"/>
      <c r="O2827" s="12"/>
      <c r="Q2827" s="12"/>
      <c r="S2827" s="12"/>
      <c r="Y2827" s="11"/>
    </row>
    <row r="2828" spans="1:25">
      <c r="A2828" s="12"/>
      <c r="C2828" s="12"/>
      <c r="E2828" s="12"/>
      <c r="G2828" s="12"/>
      <c r="I2828" s="12"/>
      <c r="K2828" s="12"/>
      <c r="M2828" s="12"/>
      <c r="O2828" s="12"/>
      <c r="Q2828" s="12"/>
      <c r="S2828" s="12"/>
      <c r="Y2828" s="11"/>
    </row>
    <row r="2829" spans="1:25">
      <c r="A2829" s="12"/>
      <c r="C2829" s="12"/>
      <c r="E2829" s="12"/>
      <c r="G2829" s="12"/>
      <c r="I2829" s="12"/>
      <c r="K2829" s="12"/>
      <c r="M2829" s="12"/>
      <c r="O2829" s="12"/>
      <c r="Q2829" s="12"/>
      <c r="S2829" s="12"/>
      <c r="Y2829" s="11"/>
    </row>
    <row r="2830" spans="1:25">
      <c r="A2830" s="12"/>
      <c r="C2830" s="12"/>
      <c r="E2830" s="12"/>
      <c r="G2830" s="12"/>
      <c r="I2830" s="12"/>
      <c r="K2830" s="12"/>
      <c r="M2830" s="12"/>
      <c r="O2830" s="12"/>
      <c r="Q2830" s="12"/>
      <c r="S2830" s="12"/>
      <c r="Y2830" s="11"/>
    </row>
    <row r="2831" spans="1:25">
      <c r="A2831" s="12"/>
      <c r="C2831" s="12"/>
      <c r="E2831" s="12"/>
      <c r="G2831" s="12"/>
      <c r="I2831" s="12"/>
      <c r="K2831" s="12"/>
      <c r="M2831" s="12"/>
      <c r="O2831" s="12"/>
      <c r="Q2831" s="12"/>
      <c r="S2831" s="12"/>
      <c r="Y2831" s="11"/>
    </row>
    <row r="2832" spans="1:25">
      <c r="A2832" s="12"/>
      <c r="C2832" s="12"/>
      <c r="E2832" s="12"/>
      <c r="G2832" s="12"/>
      <c r="I2832" s="12"/>
      <c r="K2832" s="12"/>
      <c r="M2832" s="12"/>
      <c r="O2832" s="12"/>
      <c r="Q2832" s="12"/>
      <c r="S2832" s="12"/>
      <c r="Y2832" s="11"/>
    </row>
    <row r="2833" spans="1:25">
      <c r="A2833" s="12"/>
      <c r="C2833" s="12"/>
      <c r="E2833" s="12"/>
      <c r="G2833" s="12"/>
      <c r="I2833" s="12"/>
      <c r="K2833" s="12"/>
      <c r="M2833" s="12"/>
      <c r="O2833" s="12"/>
      <c r="Q2833" s="12"/>
      <c r="S2833" s="12"/>
      <c r="Y2833" s="11"/>
    </row>
    <row r="2834" spans="1:25">
      <c r="A2834" s="12"/>
      <c r="C2834" s="12"/>
      <c r="E2834" s="12"/>
      <c r="G2834" s="12"/>
      <c r="I2834" s="12"/>
      <c r="K2834" s="12"/>
      <c r="M2834" s="12"/>
      <c r="O2834" s="12"/>
      <c r="Q2834" s="12"/>
      <c r="S2834" s="12"/>
      <c r="Y2834" s="11"/>
    </row>
    <row r="2835" spans="1:25">
      <c r="A2835" s="12"/>
      <c r="C2835" s="12"/>
      <c r="E2835" s="12"/>
      <c r="G2835" s="12"/>
      <c r="I2835" s="12"/>
      <c r="K2835" s="12"/>
      <c r="M2835" s="12"/>
      <c r="O2835" s="12"/>
      <c r="Q2835" s="12"/>
      <c r="S2835" s="12"/>
      <c r="Y2835" s="11"/>
    </row>
    <row r="2836" spans="1:25">
      <c r="A2836" s="12"/>
      <c r="C2836" s="12"/>
      <c r="E2836" s="12"/>
      <c r="G2836" s="12"/>
      <c r="I2836" s="12"/>
      <c r="K2836" s="12"/>
      <c r="M2836" s="12"/>
      <c r="O2836" s="12"/>
      <c r="Q2836" s="12"/>
      <c r="S2836" s="12"/>
      <c r="Y2836" s="11"/>
    </row>
    <row r="2837" spans="1:25">
      <c r="A2837" s="12"/>
      <c r="C2837" s="12"/>
      <c r="E2837" s="12"/>
      <c r="G2837" s="12"/>
      <c r="I2837" s="12"/>
      <c r="K2837" s="12"/>
      <c r="M2837" s="12"/>
      <c r="O2837" s="12"/>
      <c r="Q2837" s="12"/>
      <c r="S2837" s="12"/>
      <c r="Y2837" s="11"/>
    </row>
    <row r="2838" spans="1:25">
      <c r="A2838" s="12"/>
      <c r="C2838" s="12"/>
      <c r="E2838" s="12"/>
      <c r="G2838" s="12"/>
      <c r="I2838" s="12"/>
      <c r="K2838" s="12"/>
      <c r="M2838" s="12"/>
      <c r="O2838" s="12"/>
      <c r="Q2838" s="12"/>
      <c r="S2838" s="12"/>
      <c r="Y2838" s="11"/>
    </row>
    <row r="2839" spans="1:25">
      <c r="A2839" s="12"/>
      <c r="C2839" s="12"/>
      <c r="E2839" s="12"/>
      <c r="G2839" s="12"/>
      <c r="I2839" s="12"/>
      <c r="K2839" s="12"/>
      <c r="M2839" s="12"/>
      <c r="O2839" s="12"/>
      <c r="Q2839" s="12"/>
      <c r="S2839" s="12"/>
      <c r="Y2839" s="11"/>
    </row>
    <row r="2840" spans="1:25">
      <c r="A2840" s="12"/>
      <c r="C2840" s="12"/>
      <c r="E2840" s="12"/>
      <c r="G2840" s="12"/>
      <c r="I2840" s="12"/>
      <c r="K2840" s="12"/>
      <c r="M2840" s="12"/>
      <c r="O2840" s="12"/>
      <c r="Q2840" s="12"/>
      <c r="S2840" s="12"/>
      <c r="Y2840" s="11"/>
    </row>
    <row r="2841" spans="1:25">
      <c r="A2841" s="12"/>
      <c r="C2841" s="12"/>
      <c r="E2841" s="12"/>
      <c r="G2841" s="12"/>
      <c r="I2841" s="12"/>
      <c r="K2841" s="12"/>
      <c r="M2841" s="12"/>
      <c r="O2841" s="12"/>
      <c r="Q2841" s="12"/>
      <c r="S2841" s="12"/>
      <c r="Y2841" s="11"/>
    </row>
    <row r="2842" spans="1:25">
      <c r="A2842" s="12"/>
      <c r="C2842" s="12"/>
      <c r="E2842" s="12"/>
      <c r="G2842" s="12"/>
      <c r="I2842" s="12"/>
      <c r="K2842" s="12"/>
      <c r="M2842" s="12"/>
      <c r="O2842" s="12"/>
      <c r="Q2842" s="12"/>
      <c r="S2842" s="12"/>
      <c r="Y2842" s="11"/>
    </row>
    <row r="2843" spans="1:25">
      <c r="A2843" s="12"/>
      <c r="C2843" s="12"/>
      <c r="E2843" s="12"/>
      <c r="G2843" s="12"/>
      <c r="I2843" s="12"/>
      <c r="K2843" s="12"/>
      <c r="M2843" s="12"/>
      <c r="O2843" s="12"/>
      <c r="Q2843" s="12"/>
      <c r="S2843" s="12"/>
      <c r="Y2843" s="11"/>
    </row>
    <row r="2844" spans="1:25">
      <c r="A2844" s="12"/>
      <c r="C2844" s="12"/>
      <c r="E2844" s="12"/>
      <c r="G2844" s="12"/>
      <c r="I2844" s="12"/>
      <c r="K2844" s="12"/>
      <c r="M2844" s="12"/>
      <c r="O2844" s="12"/>
      <c r="Q2844" s="12"/>
      <c r="S2844" s="12"/>
      <c r="Y2844" s="11"/>
    </row>
    <row r="2845" spans="1:25">
      <c r="A2845" s="12"/>
      <c r="C2845" s="12"/>
      <c r="E2845" s="12"/>
      <c r="G2845" s="12"/>
      <c r="I2845" s="12"/>
      <c r="K2845" s="12"/>
      <c r="M2845" s="12"/>
      <c r="O2845" s="12"/>
      <c r="Q2845" s="12"/>
      <c r="S2845" s="12"/>
      <c r="Y2845" s="11"/>
    </row>
    <row r="2846" spans="1:25">
      <c r="A2846" s="12"/>
      <c r="C2846" s="12"/>
      <c r="E2846" s="12"/>
      <c r="G2846" s="12"/>
      <c r="I2846" s="12"/>
      <c r="K2846" s="12"/>
      <c r="M2846" s="12"/>
      <c r="O2846" s="12"/>
      <c r="Q2846" s="12"/>
      <c r="S2846" s="12"/>
      <c r="Y2846" s="11"/>
    </row>
    <row r="2847" spans="1:25">
      <c r="A2847" s="12"/>
      <c r="C2847" s="12"/>
      <c r="E2847" s="12"/>
      <c r="G2847" s="12"/>
      <c r="I2847" s="12"/>
      <c r="K2847" s="12"/>
      <c r="M2847" s="12"/>
      <c r="O2847" s="12"/>
      <c r="Q2847" s="12"/>
      <c r="S2847" s="12"/>
      <c r="Y2847" s="11"/>
    </row>
    <row r="2848" spans="1:25">
      <c r="A2848" s="12"/>
      <c r="C2848" s="12"/>
      <c r="E2848" s="12"/>
      <c r="G2848" s="12"/>
      <c r="I2848" s="12"/>
      <c r="K2848" s="12"/>
      <c r="M2848" s="12"/>
      <c r="O2848" s="12"/>
      <c r="Q2848" s="12"/>
      <c r="S2848" s="12"/>
      <c r="Y2848" s="11"/>
    </row>
    <row r="2849" spans="1:25">
      <c r="A2849" s="12"/>
      <c r="C2849" s="12"/>
      <c r="E2849" s="12"/>
      <c r="G2849" s="12"/>
      <c r="I2849" s="12"/>
      <c r="K2849" s="12"/>
      <c r="M2849" s="12"/>
      <c r="O2849" s="12"/>
      <c r="Q2849" s="12"/>
      <c r="S2849" s="12"/>
      <c r="Y2849" s="11"/>
    </row>
    <row r="2850" spans="1:25">
      <c r="A2850" s="12"/>
      <c r="C2850" s="12"/>
      <c r="E2850" s="12"/>
      <c r="G2850" s="12"/>
      <c r="I2850" s="12"/>
      <c r="K2850" s="12"/>
      <c r="M2850" s="12"/>
      <c r="O2850" s="12"/>
      <c r="Q2850" s="12"/>
      <c r="S2850" s="12"/>
      <c r="Y2850" s="11"/>
    </row>
    <row r="2851" spans="1:25">
      <c r="A2851" s="12"/>
      <c r="C2851" s="12"/>
      <c r="E2851" s="12"/>
      <c r="G2851" s="12"/>
      <c r="I2851" s="12"/>
      <c r="K2851" s="12"/>
      <c r="M2851" s="12"/>
      <c r="O2851" s="12"/>
      <c r="Q2851" s="12"/>
      <c r="S2851" s="12"/>
      <c r="Y2851" s="11"/>
    </row>
    <row r="2852" spans="1:25">
      <c r="A2852" s="12"/>
      <c r="C2852" s="12"/>
      <c r="E2852" s="12"/>
      <c r="G2852" s="12"/>
      <c r="I2852" s="12"/>
      <c r="K2852" s="12"/>
      <c r="M2852" s="12"/>
      <c r="O2852" s="12"/>
      <c r="Q2852" s="12"/>
      <c r="S2852" s="12"/>
      <c r="Y2852" s="11"/>
    </row>
    <row r="2853" spans="1:25">
      <c r="A2853" s="12"/>
      <c r="C2853" s="12"/>
      <c r="E2853" s="12"/>
      <c r="G2853" s="12"/>
      <c r="I2853" s="12"/>
      <c r="K2853" s="12"/>
      <c r="M2853" s="12"/>
      <c r="O2853" s="12"/>
      <c r="Q2853" s="12"/>
      <c r="S2853" s="12"/>
      <c r="Y2853" s="11"/>
    </row>
    <row r="2854" spans="1:25">
      <c r="A2854" s="12"/>
      <c r="C2854" s="12"/>
      <c r="E2854" s="12"/>
      <c r="G2854" s="12"/>
      <c r="I2854" s="12"/>
      <c r="K2854" s="12"/>
      <c r="M2854" s="12"/>
      <c r="O2854" s="12"/>
      <c r="Q2854" s="12"/>
      <c r="S2854" s="12"/>
      <c r="Y2854" s="11"/>
    </row>
    <row r="2855" spans="1:25">
      <c r="A2855" s="12"/>
      <c r="C2855" s="12"/>
      <c r="E2855" s="12"/>
      <c r="G2855" s="12"/>
      <c r="I2855" s="12"/>
      <c r="K2855" s="12"/>
      <c r="M2855" s="12"/>
      <c r="O2855" s="12"/>
      <c r="Q2855" s="12"/>
      <c r="S2855" s="12"/>
      <c r="Y2855" s="11"/>
    </row>
    <row r="2856" spans="1:25">
      <c r="A2856" s="12"/>
      <c r="C2856" s="12"/>
      <c r="E2856" s="12"/>
      <c r="G2856" s="12"/>
      <c r="I2856" s="12"/>
      <c r="K2856" s="12"/>
      <c r="M2856" s="12"/>
      <c r="O2856" s="12"/>
      <c r="Q2856" s="12"/>
      <c r="S2856" s="12"/>
      <c r="Y2856" s="11"/>
    </row>
    <row r="2857" spans="1:25">
      <c r="A2857" s="12"/>
      <c r="C2857" s="12"/>
      <c r="E2857" s="12"/>
      <c r="G2857" s="12"/>
      <c r="I2857" s="12"/>
      <c r="K2857" s="12"/>
      <c r="M2857" s="12"/>
      <c r="O2857" s="12"/>
      <c r="Q2857" s="12"/>
      <c r="S2857" s="12"/>
      <c r="Y2857" s="11"/>
    </row>
    <row r="2858" spans="1:25">
      <c r="A2858" s="12"/>
      <c r="C2858" s="12"/>
      <c r="E2858" s="12"/>
      <c r="G2858" s="12"/>
      <c r="I2858" s="12"/>
      <c r="K2858" s="12"/>
      <c r="M2858" s="12"/>
      <c r="O2858" s="12"/>
      <c r="Q2858" s="12"/>
      <c r="S2858" s="12"/>
      <c r="Y2858" s="11"/>
    </row>
    <row r="2859" spans="1:25">
      <c r="A2859" s="12"/>
      <c r="C2859" s="12"/>
      <c r="E2859" s="12"/>
      <c r="G2859" s="12"/>
      <c r="I2859" s="12"/>
      <c r="K2859" s="12"/>
      <c r="M2859" s="12"/>
      <c r="O2859" s="12"/>
      <c r="Q2859" s="12"/>
      <c r="S2859" s="12"/>
      <c r="Y2859" s="11"/>
    </row>
    <row r="2860" spans="1:25">
      <c r="A2860" s="12"/>
      <c r="C2860" s="12"/>
      <c r="E2860" s="12"/>
      <c r="G2860" s="12"/>
      <c r="I2860" s="12"/>
      <c r="K2860" s="12"/>
      <c r="M2860" s="12"/>
      <c r="O2860" s="12"/>
      <c r="Q2860" s="12"/>
      <c r="S2860" s="12"/>
      <c r="Y2860" s="11"/>
    </row>
    <row r="2861" spans="1:25">
      <c r="A2861" s="12"/>
      <c r="C2861" s="12"/>
      <c r="E2861" s="12"/>
      <c r="G2861" s="12"/>
      <c r="I2861" s="12"/>
      <c r="K2861" s="12"/>
      <c r="M2861" s="12"/>
      <c r="O2861" s="12"/>
      <c r="Q2861" s="12"/>
      <c r="S2861" s="12"/>
      <c r="Y2861" s="11"/>
    </row>
    <row r="2862" spans="1:25">
      <c r="A2862" s="12"/>
      <c r="C2862" s="12"/>
      <c r="E2862" s="12"/>
      <c r="G2862" s="12"/>
      <c r="I2862" s="12"/>
      <c r="K2862" s="12"/>
      <c r="M2862" s="12"/>
      <c r="O2862" s="12"/>
      <c r="Q2862" s="12"/>
      <c r="S2862" s="12"/>
      <c r="Y2862" s="11"/>
    </row>
    <row r="2863" spans="1:25">
      <c r="A2863" s="12"/>
      <c r="C2863" s="12"/>
      <c r="E2863" s="12"/>
      <c r="G2863" s="12"/>
      <c r="I2863" s="12"/>
      <c r="K2863" s="12"/>
      <c r="M2863" s="12"/>
      <c r="O2863" s="12"/>
      <c r="Q2863" s="12"/>
      <c r="S2863" s="12"/>
      <c r="Y2863" s="11"/>
    </row>
    <row r="2864" spans="1:25">
      <c r="A2864" s="12"/>
      <c r="C2864" s="12"/>
      <c r="E2864" s="12"/>
      <c r="G2864" s="12"/>
      <c r="I2864" s="12"/>
      <c r="K2864" s="12"/>
      <c r="M2864" s="12"/>
      <c r="O2864" s="12"/>
      <c r="Q2864" s="12"/>
      <c r="S2864" s="12"/>
      <c r="Y2864" s="11"/>
    </row>
    <row r="2865" spans="1:25">
      <c r="A2865" s="12"/>
      <c r="C2865" s="12"/>
      <c r="E2865" s="12"/>
      <c r="G2865" s="12"/>
      <c r="I2865" s="12"/>
      <c r="K2865" s="12"/>
      <c r="M2865" s="12"/>
      <c r="O2865" s="12"/>
      <c r="Q2865" s="12"/>
      <c r="S2865" s="12"/>
      <c r="Y2865" s="11"/>
    </row>
    <row r="2866" spans="1:25">
      <c r="A2866" s="12"/>
      <c r="C2866" s="12"/>
      <c r="E2866" s="12"/>
      <c r="G2866" s="12"/>
      <c r="I2866" s="12"/>
      <c r="K2866" s="12"/>
      <c r="M2866" s="12"/>
      <c r="O2866" s="12"/>
      <c r="Q2866" s="12"/>
      <c r="S2866" s="12"/>
      <c r="Y2866" s="11"/>
    </row>
    <row r="2867" spans="1:25">
      <c r="A2867" s="12"/>
      <c r="C2867" s="12"/>
      <c r="E2867" s="12"/>
      <c r="G2867" s="12"/>
      <c r="I2867" s="12"/>
      <c r="K2867" s="12"/>
      <c r="M2867" s="12"/>
      <c r="O2867" s="12"/>
      <c r="Q2867" s="12"/>
      <c r="S2867" s="12"/>
      <c r="Y2867" s="11"/>
    </row>
    <row r="2868" spans="1:25">
      <c r="A2868" s="12"/>
      <c r="C2868" s="12"/>
      <c r="E2868" s="12"/>
      <c r="G2868" s="12"/>
      <c r="I2868" s="12"/>
      <c r="K2868" s="12"/>
      <c r="M2868" s="12"/>
      <c r="O2868" s="12"/>
      <c r="Q2868" s="12"/>
      <c r="S2868" s="12"/>
      <c r="Y2868" s="11"/>
    </row>
    <row r="2869" spans="1:25">
      <c r="A2869" s="12"/>
      <c r="C2869" s="12"/>
      <c r="E2869" s="12"/>
      <c r="G2869" s="12"/>
      <c r="I2869" s="12"/>
      <c r="K2869" s="12"/>
      <c r="M2869" s="12"/>
      <c r="O2869" s="12"/>
      <c r="Q2869" s="12"/>
      <c r="S2869" s="12"/>
      <c r="Y2869" s="11"/>
    </row>
    <row r="2870" spans="1:25">
      <c r="A2870" s="12"/>
      <c r="C2870" s="12"/>
      <c r="E2870" s="12"/>
      <c r="G2870" s="12"/>
      <c r="I2870" s="12"/>
      <c r="K2870" s="12"/>
      <c r="M2870" s="12"/>
      <c r="O2870" s="12"/>
      <c r="Q2870" s="12"/>
      <c r="S2870" s="12"/>
      <c r="Y2870" s="11"/>
    </row>
    <row r="2871" spans="1:25">
      <c r="A2871" s="12"/>
      <c r="C2871" s="12"/>
      <c r="E2871" s="12"/>
      <c r="G2871" s="12"/>
      <c r="I2871" s="12"/>
      <c r="K2871" s="12"/>
      <c r="M2871" s="12"/>
      <c r="O2871" s="12"/>
      <c r="Q2871" s="12"/>
      <c r="S2871" s="12"/>
      <c r="Y2871" s="11"/>
    </row>
    <row r="2872" spans="1:25">
      <c r="A2872" s="12"/>
      <c r="C2872" s="12"/>
      <c r="E2872" s="12"/>
      <c r="G2872" s="12"/>
      <c r="I2872" s="12"/>
      <c r="K2872" s="12"/>
      <c r="M2872" s="12"/>
      <c r="O2872" s="12"/>
      <c r="Q2872" s="12"/>
      <c r="S2872" s="12"/>
      <c r="Y2872" s="11"/>
    </row>
    <row r="2873" spans="1:25">
      <c r="A2873" s="12"/>
      <c r="C2873" s="12"/>
      <c r="E2873" s="12"/>
      <c r="G2873" s="12"/>
      <c r="I2873" s="12"/>
      <c r="K2873" s="12"/>
      <c r="M2873" s="12"/>
      <c r="O2873" s="12"/>
      <c r="Q2873" s="12"/>
      <c r="S2873" s="12"/>
      <c r="Y2873" s="11"/>
    </row>
    <row r="2874" spans="1:25">
      <c r="A2874" s="12"/>
      <c r="C2874" s="12"/>
      <c r="E2874" s="12"/>
      <c r="G2874" s="12"/>
      <c r="I2874" s="12"/>
      <c r="K2874" s="12"/>
      <c r="M2874" s="12"/>
      <c r="O2874" s="12"/>
      <c r="Q2874" s="12"/>
      <c r="S2874" s="12"/>
      <c r="Y2874" s="11"/>
    </row>
    <row r="2875" spans="1:25">
      <c r="A2875" s="12"/>
      <c r="C2875" s="12"/>
      <c r="E2875" s="12"/>
      <c r="G2875" s="12"/>
      <c r="I2875" s="12"/>
      <c r="K2875" s="12"/>
      <c r="M2875" s="12"/>
      <c r="O2875" s="12"/>
      <c r="Q2875" s="12"/>
      <c r="S2875" s="12"/>
      <c r="Y2875" s="11"/>
    </row>
    <row r="2876" spans="1:25">
      <c r="A2876" s="12"/>
      <c r="C2876" s="12"/>
      <c r="E2876" s="12"/>
      <c r="G2876" s="12"/>
      <c r="I2876" s="12"/>
      <c r="K2876" s="12"/>
      <c r="M2876" s="12"/>
      <c r="O2876" s="12"/>
      <c r="Q2876" s="12"/>
      <c r="S2876" s="12"/>
      <c r="Y2876" s="11"/>
    </row>
    <row r="2877" spans="1:25">
      <c r="A2877" s="12"/>
      <c r="C2877" s="12"/>
      <c r="E2877" s="12"/>
      <c r="G2877" s="12"/>
      <c r="I2877" s="12"/>
      <c r="K2877" s="12"/>
      <c r="M2877" s="12"/>
      <c r="O2877" s="12"/>
      <c r="Q2877" s="12"/>
      <c r="S2877" s="12"/>
      <c r="Y2877" s="11"/>
    </row>
    <row r="2878" spans="1:25">
      <c r="A2878" s="12"/>
      <c r="C2878" s="12"/>
      <c r="E2878" s="12"/>
      <c r="G2878" s="12"/>
      <c r="I2878" s="12"/>
      <c r="K2878" s="12"/>
      <c r="M2878" s="12"/>
      <c r="O2878" s="12"/>
      <c r="Q2878" s="12"/>
      <c r="S2878" s="12"/>
      <c r="Y2878" s="11"/>
    </row>
    <row r="2879" spans="1:25">
      <c r="A2879" s="12"/>
      <c r="C2879" s="12"/>
      <c r="I2879" s="12"/>
      <c r="K2879" s="12"/>
      <c r="M2879" s="12"/>
      <c r="O2879" s="12"/>
      <c r="Q2879" s="12"/>
      <c r="S2879" s="12"/>
      <c r="Y2879" s="11"/>
    </row>
    <row r="2880" spans="1:25">
      <c r="A2880" s="12"/>
      <c r="C2880" s="12"/>
      <c r="I2880" s="12"/>
      <c r="K2880" s="12"/>
      <c r="M2880" s="12"/>
      <c r="O2880" s="12"/>
      <c r="Q2880" s="12"/>
      <c r="S2880" s="12"/>
      <c r="Y2880" s="11"/>
    </row>
    <row r="2881" spans="1:25">
      <c r="A2881" s="12"/>
      <c r="C2881" s="12"/>
      <c r="I2881" s="12"/>
      <c r="K2881" s="12"/>
      <c r="M2881" s="12"/>
      <c r="O2881" s="12"/>
      <c r="Q2881" s="12"/>
      <c r="S2881" s="12"/>
      <c r="Y2881" s="11"/>
    </row>
    <row r="2882" spans="1:25">
      <c r="A2882" s="12"/>
      <c r="C2882" s="12"/>
      <c r="I2882" s="12"/>
      <c r="K2882" s="12"/>
      <c r="M2882" s="12"/>
      <c r="O2882" s="12"/>
      <c r="Q2882" s="12"/>
      <c r="S2882" s="12"/>
      <c r="Y2882" s="11"/>
    </row>
    <row r="2883" spans="1:25">
      <c r="A2883" s="12"/>
      <c r="C2883" s="12"/>
      <c r="I2883" s="12"/>
      <c r="K2883" s="12"/>
      <c r="M2883" s="12"/>
      <c r="O2883" s="12"/>
      <c r="Q2883" s="12"/>
      <c r="S2883" s="12"/>
      <c r="Y2883" s="11"/>
    </row>
    <row r="2884" spans="1:25">
      <c r="A2884" s="12"/>
      <c r="C2884" s="12"/>
      <c r="I2884" s="12"/>
      <c r="K2884" s="12"/>
      <c r="M2884" s="12"/>
      <c r="O2884" s="12"/>
      <c r="Q2884" s="12"/>
      <c r="S2884" s="12"/>
      <c r="Y2884" s="11"/>
    </row>
    <row r="2885" spans="1:25">
      <c r="A2885" s="12"/>
      <c r="C2885" s="12"/>
      <c r="I2885" s="12"/>
      <c r="K2885" s="12"/>
      <c r="M2885" s="12"/>
      <c r="O2885" s="12"/>
      <c r="Q2885" s="12"/>
      <c r="S2885" s="12"/>
      <c r="Y2885" s="11"/>
    </row>
    <row r="2886" spans="1:25">
      <c r="A2886" s="12"/>
      <c r="C2886" s="12"/>
      <c r="I2886" s="12"/>
      <c r="K2886" s="12"/>
      <c r="M2886" s="12"/>
      <c r="O2886" s="12"/>
      <c r="Q2886" s="12"/>
      <c r="S2886" s="12"/>
      <c r="Y2886" s="11"/>
    </row>
    <row r="2887" spans="1:25">
      <c r="A2887" s="12"/>
      <c r="C2887" s="12"/>
      <c r="I2887" s="12"/>
      <c r="K2887" s="12"/>
      <c r="M2887" s="12"/>
      <c r="O2887" s="12"/>
      <c r="Q2887" s="12"/>
      <c r="S2887" s="12"/>
      <c r="Y2887" s="11"/>
    </row>
    <row r="2888" spans="1:25">
      <c r="A2888" s="12"/>
      <c r="C2888" s="12"/>
      <c r="I2888" s="12"/>
      <c r="K2888" s="12"/>
      <c r="M2888" s="12"/>
      <c r="O2888" s="12"/>
      <c r="Q2888" s="12"/>
      <c r="S2888" s="12"/>
      <c r="Y2888" s="11"/>
    </row>
    <row r="2889" spans="1:25">
      <c r="A2889" s="12"/>
      <c r="C2889" s="12"/>
      <c r="I2889" s="12"/>
      <c r="K2889" s="12"/>
      <c r="M2889" s="12"/>
      <c r="O2889" s="12"/>
      <c r="Q2889" s="12"/>
      <c r="S2889" s="12"/>
      <c r="Y2889" s="11"/>
    </row>
    <row r="2890" spans="1:25">
      <c r="A2890" s="12"/>
      <c r="C2890" s="12"/>
      <c r="I2890" s="12"/>
      <c r="K2890" s="12"/>
      <c r="M2890" s="12"/>
      <c r="O2890" s="12"/>
      <c r="Q2890" s="12"/>
      <c r="S2890" s="12"/>
      <c r="Y2890" s="11"/>
    </row>
    <row r="2891" spans="1:25">
      <c r="A2891" s="12"/>
      <c r="C2891" s="12"/>
      <c r="I2891" s="12"/>
      <c r="K2891" s="12"/>
      <c r="M2891" s="12"/>
      <c r="O2891" s="12"/>
      <c r="Q2891" s="12"/>
      <c r="S2891" s="12"/>
      <c r="Y2891" s="11"/>
    </row>
    <row r="2892" spans="1:25">
      <c r="A2892" s="12"/>
      <c r="C2892" s="12"/>
      <c r="I2892" s="12"/>
      <c r="K2892" s="12"/>
      <c r="M2892" s="12"/>
      <c r="O2892" s="12"/>
      <c r="Q2892" s="12"/>
      <c r="S2892" s="12"/>
      <c r="Y2892" s="11"/>
    </row>
    <row r="2893" spans="1:25">
      <c r="A2893" s="12"/>
      <c r="C2893" s="12"/>
      <c r="I2893" s="12"/>
      <c r="K2893" s="12"/>
      <c r="M2893" s="12"/>
      <c r="O2893" s="12"/>
      <c r="Q2893" s="12"/>
      <c r="S2893" s="12"/>
      <c r="Y2893" s="11"/>
    </row>
    <row r="2894" spans="1:25">
      <c r="A2894" s="12"/>
      <c r="C2894" s="12"/>
      <c r="I2894" s="12"/>
      <c r="K2894" s="12"/>
      <c r="M2894" s="12"/>
      <c r="O2894" s="12"/>
      <c r="Q2894" s="12"/>
      <c r="S2894" s="12"/>
      <c r="Y2894" s="11"/>
    </row>
    <row r="2895" spans="1:25">
      <c r="A2895" s="12"/>
      <c r="C2895" s="12"/>
      <c r="I2895" s="12"/>
      <c r="K2895" s="12"/>
      <c r="M2895" s="12"/>
      <c r="O2895" s="12"/>
      <c r="Q2895" s="12"/>
      <c r="S2895" s="12"/>
      <c r="Y2895" s="11"/>
    </row>
    <row r="2896" spans="1:25">
      <c r="A2896" s="12"/>
      <c r="C2896" s="12"/>
      <c r="I2896" s="12"/>
      <c r="K2896" s="12"/>
      <c r="M2896" s="12"/>
      <c r="O2896" s="12"/>
      <c r="Q2896" s="12"/>
      <c r="S2896" s="12"/>
      <c r="Y2896" s="11"/>
    </row>
    <row r="2897" spans="1:25">
      <c r="A2897" s="12"/>
      <c r="C2897" s="12"/>
      <c r="I2897" s="12"/>
      <c r="K2897" s="12"/>
      <c r="M2897" s="12"/>
      <c r="O2897" s="12"/>
      <c r="Q2897" s="12"/>
      <c r="S2897" s="12"/>
      <c r="Y2897" s="11"/>
    </row>
    <row r="2898" spans="1:25">
      <c r="A2898" s="12"/>
      <c r="C2898" s="12"/>
      <c r="I2898" s="12"/>
      <c r="K2898" s="12"/>
      <c r="M2898" s="12"/>
      <c r="O2898" s="12"/>
      <c r="Q2898" s="12"/>
      <c r="S2898" s="12"/>
      <c r="Y2898" s="11"/>
    </row>
    <row r="2899" spans="1:25">
      <c r="A2899" s="12"/>
      <c r="C2899" s="12"/>
      <c r="I2899" s="12"/>
      <c r="K2899" s="12"/>
      <c r="M2899" s="12"/>
      <c r="O2899" s="12"/>
      <c r="Q2899" s="12"/>
      <c r="S2899" s="12"/>
      <c r="Y2899" s="11"/>
    </row>
    <row r="2900" spans="1:25">
      <c r="A2900" s="12"/>
      <c r="C2900" s="12"/>
      <c r="I2900" s="12"/>
      <c r="K2900" s="12"/>
      <c r="M2900" s="12"/>
      <c r="O2900" s="12"/>
      <c r="Q2900" s="12"/>
      <c r="S2900" s="12"/>
      <c r="Y2900" s="11"/>
    </row>
    <row r="2901" spans="1:25">
      <c r="A2901" s="12"/>
      <c r="C2901" s="12"/>
      <c r="I2901" s="12"/>
      <c r="K2901" s="12"/>
      <c r="M2901" s="12"/>
      <c r="O2901" s="12"/>
      <c r="Q2901" s="12"/>
      <c r="S2901" s="12"/>
      <c r="Y2901" s="11"/>
    </row>
    <row r="2902" spans="1:25">
      <c r="A2902" s="12"/>
      <c r="C2902" s="12"/>
      <c r="I2902" s="12"/>
      <c r="K2902" s="12"/>
      <c r="M2902" s="12"/>
      <c r="O2902" s="12"/>
      <c r="Q2902" s="12"/>
      <c r="S2902" s="12"/>
      <c r="Y2902" s="11"/>
    </row>
    <row r="2903" spans="1:25">
      <c r="A2903" s="12"/>
      <c r="C2903" s="12"/>
      <c r="I2903" s="12"/>
      <c r="K2903" s="12"/>
      <c r="M2903" s="12"/>
      <c r="O2903" s="12"/>
      <c r="Q2903" s="12"/>
      <c r="S2903" s="12"/>
      <c r="Y2903" s="11"/>
    </row>
    <row r="2904" spans="1:25">
      <c r="A2904" s="12"/>
      <c r="C2904" s="12"/>
      <c r="I2904" s="12"/>
      <c r="K2904" s="12"/>
      <c r="M2904" s="12"/>
      <c r="O2904" s="12"/>
      <c r="Q2904" s="12"/>
      <c r="S2904" s="12"/>
      <c r="Y2904" s="11"/>
    </row>
    <row r="2905" spans="1:25">
      <c r="A2905" s="12"/>
      <c r="C2905" s="12"/>
      <c r="I2905" s="12"/>
      <c r="K2905" s="12"/>
      <c r="M2905" s="12"/>
      <c r="O2905" s="12"/>
      <c r="Q2905" s="12"/>
      <c r="S2905" s="12"/>
      <c r="Y2905" s="11"/>
    </row>
    <row r="2906" spans="1:25">
      <c r="A2906" s="12"/>
      <c r="C2906" s="12"/>
      <c r="I2906" s="12"/>
      <c r="K2906" s="12"/>
      <c r="M2906" s="12"/>
      <c r="O2906" s="12"/>
      <c r="Q2906" s="12"/>
      <c r="S2906" s="12"/>
      <c r="Y2906" s="11"/>
    </row>
    <row r="2907" spans="1:25">
      <c r="A2907" s="12"/>
      <c r="C2907" s="12"/>
      <c r="I2907" s="12"/>
      <c r="K2907" s="12"/>
      <c r="M2907" s="12"/>
      <c r="O2907" s="12"/>
      <c r="Q2907" s="12"/>
      <c r="S2907" s="12"/>
      <c r="Y2907" s="11"/>
    </row>
    <row r="2908" spans="1:25">
      <c r="A2908" s="12"/>
      <c r="C2908" s="12"/>
      <c r="I2908" s="12"/>
      <c r="K2908" s="12"/>
      <c r="M2908" s="12"/>
      <c r="O2908" s="12"/>
      <c r="Q2908" s="12"/>
      <c r="S2908" s="12"/>
      <c r="Y2908" s="11"/>
    </row>
    <row r="2909" spans="1:25">
      <c r="A2909" s="12"/>
      <c r="C2909" s="12"/>
      <c r="I2909" s="12"/>
      <c r="K2909" s="12"/>
      <c r="M2909" s="12"/>
      <c r="O2909" s="12"/>
      <c r="Q2909" s="12"/>
      <c r="S2909" s="12"/>
      <c r="Y2909" s="11"/>
    </row>
    <row r="2910" spans="1:25">
      <c r="A2910" s="12"/>
      <c r="C2910" s="12"/>
      <c r="I2910" s="12"/>
      <c r="K2910" s="12"/>
      <c r="M2910" s="12"/>
      <c r="O2910" s="12"/>
      <c r="Q2910" s="12"/>
      <c r="S2910" s="12"/>
      <c r="Y2910" s="11"/>
    </row>
    <row r="2911" spans="1:25">
      <c r="A2911" s="12"/>
      <c r="C2911" s="12"/>
      <c r="I2911" s="12"/>
      <c r="K2911" s="12"/>
      <c r="M2911" s="12"/>
      <c r="O2911" s="12"/>
      <c r="Q2911" s="12"/>
      <c r="S2911" s="12"/>
      <c r="Y2911" s="11"/>
    </row>
    <row r="2912" spans="1:25">
      <c r="A2912" s="12"/>
      <c r="C2912" s="12"/>
      <c r="I2912" s="12"/>
      <c r="K2912" s="12"/>
      <c r="M2912" s="12"/>
      <c r="O2912" s="12"/>
      <c r="Q2912" s="12"/>
      <c r="S2912" s="12"/>
      <c r="Y2912" s="11"/>
    </row>
    <row r="2913" spans="1:25">
      <c r="A2913" s="12"/>
      <c r="C2913" s="12"/>
      <c r="I2913" s="12"/>
      <c r="K2913" s="12"/>
      <c r="M2913" s="12"/>
      <c r="O2913" s="12"/>
      <c r="Q2913" s="12"/>
      <c r="S2913" s="12"/>
      <c r="Y2913" s="11"/>
    </row>
    <row r="2914" spans="1:25">
      <c r="A2914" s="12"/>
      <c r="C2914" s="12"/>
      <c r="I2914" s="12"/>
      <c r="K2914" s="12"/>
      <c r="M2914" s="12"/>
      <c r="O2914" s="12"/>
      <c r="Q2914" s="12"/>
      <c r="S2914" s="12"/>
      <c r="Y2914" s="11"/>
    </row>
    <row r="2915" spans="1:25">
      <c r="A2915" s="12"/>
      <c r="C2915" s="12"/>
      <c r="I2915" s="12"/>
      <c r="K2915" s="12"/>
      <c r="M2915" s="12"/>
      <c r="O2915" s="12"/>
      <c r="Q2915" s="12"/>
      <c r="S2915" s="12"/>
      <c r="Y2915" s="11"/>
    </row>
    <row r="2916" spans="1:25">
      <c r="A2916" s="12"/>
      <c r="C2916" s="12"/>
      <c r="I2916" s="12"/>
      <c r="K2916" s="12"/>
      <c r="M2916" s="12"/>
      <c r="O2916" s="12"/>
      <c r="Q2916" s="12"/>
      <c r="S2916" s="12"/>
      <c r="Y2916" s="11"/>
    </row>
    <row r="2917" spans="1:25">
      <c r="A2917" s="12"/>
      <c r="C2917" s="12"/>
      <c r="I2917" s="12"/>
      <c r="K2917" s="12"/>
      <c r="M2917" s="12"/>
      <c r="O2917" s="12"/>
      <c r="Q2917" s="12"/>
      <c r="S2917" s="12"/>
      <c r="Y2917" s="11"/>
    </row>
    <row r="2918" spans="1:25">
      <c r="A2918" s="12"/>
      <c r="C2918" s="12"/>
      <c r="I2918" s="12"/>
      <c r="K2918" s="12"/>
      <c r="M2918" s="12"/>
      <c r="O2918" s="12"/>
      <c r="Q2918" s="12"/>
      <c r="S2918" s="12"/>
      <c r="Y2918" s="11"/>
    </row>
    <row r="2919" spans="1:25">
      <c r="A2919" s="12"/>
      <c r="C2919" s="12"/>
      <c r="I2919" s="12"/>
      <c r="K2919" s="12"/>
      <c r="M2919" s="12"/>
      <c r="O2919" s="12"/>
      <c r="Q2919" s="12"/>
      <c r="S2919" s="12"/>
      <c r="Y2919" s="11"/>
    </row>
    <row r="2920" spans="1:25">
      <c r="A2920" s="12"/>
      <c r="C2920" s="12"/>
      <c r="I2920" s="12"/>
      <c r="K2920" s="12"/>
      <c r="M2920" s="12"/>
      <c r="O2920" s="12"/>
      <c r="Q2920" s="12"/>
      <c r="S2920" s="12"/>
      <c r="Y2920" s="11"/>
    </row>
    <row r="2921" spans="1:25">
      <c r="A2921" s="12"/>
      <c r="C2921" s="12"/>
      <c r="I2921" s="12"/>
      <c r="K2921" s="12"/>
      <c r="M2921" s="12"/>
      <c r="O2921" s="12"/>
      <c r="Q2921" s="12"/>
      <c r="S2921" s="12"/>
      <c r="Y2921" s="11"/>
    </row>
    <row r="2922" spans="1:25">
      <c r="A2922" s="12"/>
      <c r="C2922" s="12"/>
      <c r="I2922" s="12"/>
      <c r="K2922" s="12"/>
      <c r="M2922" s="12"/>
      <c r="O2922" s="12"/>
      <c r="Q2922" s="12"/>
      <c r="S2922" s="12"/>
      <c r="Y2922" s="11"/>
    </row>
    <row r="2923" spans="1:25">
      <c r="A2923" s="12"/>
      <c r="C2923" s="12"/>
      <c r="I2923" s="12"/>
      <c r="K2923" s="12"/>
      <c r="M2923" s="12"/>
      <c r="O2923" s="12"/>
      <c r="Q2923" s="12"/>
      <c r="S2923" s="12"/>
      <c r="Y2923" s="11"/>
    </row>
    <row r="2924" spans="1:25">
      <c r="A2924" s="12"/>
      <c r="C2924" s="12"/>
      <c r="I2924" s="12"/>
      <c r="K2924" s="12"/>
      <c r="M2924" s="12"/>
      <c r="O2924" s="12"/>
      <c r="Q2924" s="12"/>
      <c r="S2924" s="12"/>
      <c r="Y2924" s="11"/>
    </row>
    <row r="2925" spans="1:25">
      <c r="A2925" s="12"/>
      <c r="C2925" s="12"/>
      <c r="I2925" s="12"/>
      <c r="K2925" s="12"/>
      <c r="M2925" s="12"/>
      <c r="O2925" s="12"/>
      <c r="Q2925" s="12"/>
      <c r="S2925" s="12"/>
      <c r="Y2925" s="11"/>
    </row>
    <row r="2926" spans="1:25">
      <c r="A2926" s="12"/>
      <c r="C2926" s="12"/>
      <c r="I2926" s="12"/>
      <c r="K2926" s="12"/>
      <c r="M2926" s="12"/>
      <c r="O2926" s="12"/>
      <c r="Q2926" s="12"/>
      <c r="S2926" s="12"/>
      <c r="Y2926" s="11"/>
    </row>
    <row r="2927" spans="1:25">
      <c r="A2927" s="12"/>
      <c r="C2927" s="12"/>
      <c r="I2927" s="12"/>
      <c r="K2927" s="12"/>
      <c r="M2927" s="12"/>
      <c r="O2927" s="12"/>
      <c r="Q2927" s="12"/>
      <c r="S2927" s="12"/>
      <c r="Y2927" s="11"/>
    </row>
    <row r="2928" spans="1:25">
      <c r="A2928" s="12"/>
      <c r="C2928" s="12"/>
      <c r="I2928" s="12"/>
      <c r="K2928" s="12"/>
      <c r="M2928" s="12"/>
      <c r="O2928" s="12"/>
      <c r="Q2928" s="12"/>
      <c r="S2928" s="12"/>
      <c r="Y2928" s="11"/>
    </row>
    <row r="2929" spans="1:25">
      <c r="A2929" s="12"/>
      <c r="C2929" s="12"/>
      <c r="I2929" s="12"/>
      <c r="K2929" s="12"/>
      <c r="M2929" s="12"/>
      <c r="O2929" s="12"/>
      <c r="Q2929" s="12"/>
      <c r="S2929" s="12"/>
      <c r="Y2929" s="11"/>
    </row>
    <row r="2930" spans="1:25">
      <c r="A2930" s="12"/>
      <c r="C2930" s="12"/>
      <c r="I2930" s="12"/>
      <c r="K2930" s="12"/>
      <c r="M2930" s="12"/>
      <c r="O2930" s="12"/>
      <c r="Q2930" s="12"/>
      <c r="S2930" s="12"/>
      <c r="Y2930" s="11"/>
    </row>
    <row r="2931" spans="1:25">
      <c r="A2931" s="12"/>
      <c r="C2931" s="12"/>
      <c r="I2931" s="12"/>
      <c r="K2931" s="12"/>
      <c r="M2931" s="12"/>
      <c r="O2931" s="12"/>
      <c r="Q2931" s="12"/>
      <c r="S2931" s="12"/>
      <c r="Y2931" s="11"/>
    </row>
    <row r="2932" spans="1:25">
      <c r="A2932" s="12"/>
      <c r="C2932" s="12"/>
      <c r="I2932" s="12"/>
      <c r="K2932" s="12"/>
      <c r="M2932" s="12"/>
      <c r="O2932" s="12"/>
      <c r="Q2932" s="12"/>
      <c r="S2932" s="12"/>
      <c r="Y2932" s="11"/>
    </row>
    <row r="2933" spans="1:25">
      <c r="A2933" s="12"/>
      <c r="C2933" s="12"/>
      <c r="I2933" s="12"/>
      <c r="K2933" s="12"/>
      <c r="M2933" s="12"/>
      <c r="O2933" s="12"/>
      <c r="Q2933" s="12"/>
      <c r="S2933" s="12"/>
      <c r="Y2933" s="11"/>
    </row>
    <row r="2934" spans="1:25">
      <c r="A2934" s="12"/>
      <c r="C2934" s="12"/>
      <c r="I2934" s="12"/>
      <c r="K2934" s="12"/>
      <c r="M2934" s="12"/>
      <c r="O2934" s="12"/>
      <c r="Q2934" s="12"/>
      <c r="S2934" s="12"/>
      <c r="Y2934" s="11"/>
    </row>
    <row r="2935" spans="1:25">
      <c r="A2935" s="12"/>
      <c r="C2935" s="12"/>
      <c r="I2935" s="12"/>
      <c r="K2935" s="12"/>
      <c r="M2935" s="12"/>
      <c r="O2935" s="12"/>
      <c r="Q2935" s="12"/>
      <c r="S2935" s="12"/>
      <c r="Y2935" s="11"/>
    </row>
    <row r="2936" spans="1:25">
      <c r="A2936" s="12"/>
      <c r="C2936" s="12"/>
      <c r="I2936" s="12"/>
      <c r="K2936" s="12"/>
      <c r="M2936" s="12"/>
      <c r="O2936" s="12"/>
      <c r="Q2936" s="12"/>
      <c r="S2936" s="12"/>
      <c r="Y2936" s="11"/>
    </row>
    <row r="2937" spans="1:25">
      <c r="A2937" s="12"/>
      <c r="C2937" s="12"/>
      <c r="I2937" s="12"/>
      <c r="K2937" s="12"/>
      <c r="M2937" s="12"/>
      <c r="O2937" s="12"/>
      <c r="Q2937" s="12"/>
      <c r="S2937" s="12"/>
      <c r="Y2937" s="11"/>
    </row>
    <row r="2938" spans="1:25">
      <c r="A2938" s="12"/>
      <c r="C2938" s="12"/>
      <c r="I2938" s="12"/>
      <c r="K2938" s="12"/>
      <c r="M2938" s="12"/>
      <c r="O2938" s="12"/>
      <c r="Q2938" s="12"/>
      <c r="S2938" s="12"/>
      <c r="Y2938" s="11"/>
    </row>
    <row r="2939" spans="1:25">
      <c r="A2939" s="12"/>
      <c r="C2939" s="12"/>
      <c r="I2939" s="12"/>
      <c r="K2939" s="12"/>
      <c r="M2939" s="12"/>
      <c r="O2939" s="12"/>
      <c r="Q2939" s="12"/>
      <c r="S2939" s="12"/>
      <c r="Y2939" s="11"/>
    </row>
    <row r="2940" spans="1:25">
      <c r="A2940" s="12"/>
      <c r="C2940" s="12"/>
      <c r="I2940" s="12"/>
      <c r="K2940" s="12"/>
      <c r="M2940" s="12"/>
      <c r="O2940" s="12"/>
      <c r="Q2940" s="12"/>
      <c r="S2940" s="12"/>
      <c r="Y2940" s="11"/>
    </row>
    <row r="2941" spans="1:25">
      <c r="A2941" s="12"/>
      <c r="C2941" s="12"/>
      <c r="I2941" s="12"/>
      <c r="K2941" s="12"/>
      <c r="M2941" s="12"/>
      <c r="O2941" s="12"/>
      <c r="Q2941" s="12"/>
      <c r="S2941" s="12"/>
      <c r="Y2941" s="11"/>
    </row>
    <row r="2942" spans="1:25">
      <c r="A2942" s="12"/>
      <c r="C2942" s="12"/>
      <c r="I2942" s="12"/>
      <c r="K2942" s="12"/>
      <c r="M2942" s="12"/>
      <c r="O2942" s="12"/>
      <c r="Q2942" s="12"/>
      <c r="S2942" s="12"/>
      <c r="Y2942" s="11"/>
    </row>
    <row r="2943" spans="1:25">
      <c r="A2943" s="12"/>
      <c r="C2943" s="12"/>
      <c r="I2943" s="12"/>
      <c r="K2943" s="12"/>
      <c r="M2943" s="12"/>
      <c r="O2943" s="12"/>
      <c r="Q2943" s="12"/>
      <c r="S2943" s="12"/>
      <c r="Y2943" s="11"/>
    </row>
    <row r="2944" spans="1:25">
      <c r="A2944" s="12"/>
      <c r="C2944" s="12"/>
      <c r="I2944" s="12"/>
      <c r="K2944" s="12"/>
      <c r="M2944" s="12"/>
      <c r="O2944" s="12"/>
      <c r="Q2944" s="12"/>
      <c r="S2944" s="12"/>
      <c r="Y2944" s="11"/>
    </row>
    <row r="2945" spans="1:25">
      <c r="A2945" s="12"/>
      <c r="C2945" s="12"/>
      <c r="I2945" s="12"/>
      <c r="K2945" s="12"/>
      <c r="M2945" s="12"/>
      <c r="O2945" s="12"/>
      <c r="Q2945" s="12"/>
      <c r="S2945" s="12"/>
      <c r="Y2945" s="11"/>
    </row>
    <row r="2946" spans="1:25">
      <c r="A2946" s="12"/>
      <c r="C2946" s="12"/>
      <c r="I2946" s="12"/>
      <c r="K2946" s="12"/>
      <c r="M2946" s="12"/>
      <c r="O2946" s="12"/>
      <c r="Q2946" s="12"/>
      <c r="S2946" s="12"/>
      <c r="Y2946" s="11"/>
    </row>
    <row r="2947" spans="1:25">
      <c r="A2947" s="12"/>
      <c r="C2947" s="12"/>
      <c r="I2947" s="12"/>
      <c r="K2947" s="12"/>
      <c r="M2947" s="12"/>
      <c r="O2947" s="12"/>
      <c r="Q2947" s="12"/>
      <c r="S2947" s="12"/>
      <c r="Y2947" s="11"/>
    </row>
    <row r="2948" spans="1:25">
      <c r="A2948" s="12"/>
      <c r="C2948" s="12"/>
      <c r="I2948" s="12"/>
      <c r="K2948" s="12"/>
      <c r="M2948" s="12"/>
      <c r="O2948" s="12"/>
      <c r="Q2948" s="12"/>
      <c r="S2948" s="12"/>
      <c r="Y2948" s="11"/>
    </row>
    <row r="2949" spans="1:25">
      <c r="A2949" s="12"/>
      <c r="C2949" s="12"/>
      <c r="I2949" s="12"/>
      <c r="K2949" s="12"/>
      <c r="M2949" s="12"/>
      <c r="O2949" s="12"/>
      <c r="Q2949" s="12"/>
      <c r="S2949" s="12"/>
      <c r="Y2949" s="11"/>
    </row>
    <row r="2950" spans="1:25">
      <c r="A2950" s="12"/>
      <c r="C2950" s="12"/>
      <c r="I2950" s="12"/>
      <c r="K2950" s="12"/>
      <c r="M2950" s="12"/>
      <c r="O2950" s="12"/>
      <c r="Q2950" s="12"/>
      <c r="S2950" s="12"/>
      <c r="Y2950" s="11"/>
    </row>
    <row r="2951" spans="1:25">
      <c r="A2951" s="12"/>
      <c r="C2951" s="12"/>
      <c r="I2951" s="12"/>
      <c r="K2951" s="12"/>
      <c r="M2951" s="12"/>
      <c r="O2951" s="12"/>
      <c r="Q2951" s="12"/>
      <c r="S2951" s="12"/>
      <c r="Y2951" s="11"/>
    </row>
    <row r="2952" spans="1:25">
      <c r="A2952" s="12"/>
      <c r="C2952" s="12"/>
      <c r="I2952" s="12"/>
      <c r="K2952" s="12"/>
      <c r="M2952" s="12"/>
      <c r="O2952" s="12"/>
      <c r="Q2952" s="12"/>
      <c r="S2952" s="12"/>
      <c r="Y2952" s="11"/>
    </row>
    <row r="2953" spans="1:25">
      <c r="A2953" s="12"/>
      <c r="C2953" s="12"/>
      <c r="I2953" s="12"/>
      <c r="K2953" s="12"/>
      <c r="M2953" s="12"/>
      <c r="O2953" s="12"/>
      <c r="Q2953" s="12"/>
      <c r="S2953" s="12"/>
      <c r="Y2953" s="11"/>
    </row>
    <row r="2954" spans="1:25">
      <c r="A2954" s="12"/>
      <c r="C2954" s="12"/>
      <c r="I2954" s="12"/>
      <c r="K2954" s="12"/>
      <c r="M2954" s="12"/>
      <c r="O2954" s="12"/>
      <c r="Q2954" s="12"/>
      <c r="S2954" s="12"/>
      <c r="Y2954" s="11"/>
    </row>
    <row r="2955" spans="1:25">
      <c r="A2955" s="12"/>
      <c r="C2955" s="12"/>
      <c r="I2955" s="12"/>
      <c r="K2955" s="12"/>
      <c r="M2955" s="12"/>
      <c r="O2955" s="12"/>
      <c r="Q2955" s="12"/>
      <c r="S2955" s="12"/>
      <c r="Y2955" s="11"/>
    </row>
    <row r="2956" spans="1:25">
      <c r="A2956" s="12"/>
      <c r="C2956" s="12"/>
      <c r="I2956" s="12"/>
      <c r="K2956" s="12"/>
      <c r="M2956" s="12"/>
      <c r="O2956" s="12"/>
      <c r="Q2956" s="12"/>
      <c r="S2956" s="12"/>
      <c r="Y2956" s="11"/>
    </row>
    <row r="2957" spans="1:25">
      <c r="A2957" s="12"/>
      <c r="C2957" s="12"/>
      <c r="I2957" s="12"/>
      <c r="K2957" s="12"/>
      <c r="M2957" s="12"/>
      <c r="O2957" s="12"/>
      <c r="Q2957" s="12"/>
      <c r="S2957" s="12"/>
      <c r="Y2957" s="11"/>
    </row>
    <row r="2958" spans="1:25">
      <c r="A2958" s="12"/>
      <c r="C2958" s="12"/>
      <c r="I2958" s="12"/>
      <c r="K2958" s="12"/>
      <c r="M2958" s="12"/>
      <c r="O2958" s="12"/>
      <c r="Q2958" s="12"/>
      <c r="S2958" s="12"/>
      <c r="Y2958" s="11"/>
    </row>
    <row r="2959" spans="1:25">
      <c r="A2959" s="12"/>
      <c r="C2959" s="12"/>
      <c r="I2959" s="12"/>
      <c r="K2959" s="12"/>
      <c r="M2959" s="12"/>
      <c r="O2959" s="12"/>
      <c r="Q2959" s="12"/>
      <c r="S2959" s="12"/>
      <c r="Y2959" s="11"/>
    </row>
    <row r="2960" spans="1:25">
      <c r="A2960" s="12"/>
      <c r="C2960" s="12"/>
      <c r="I2960" s="12"/>
      <c r="K2960" s="12"/>
      <c r="M2960" s="12"/>
      <c r="O2960" s="12"/>
      <c r="Q2960" s="12"/>
      <c r="S2960" s="12"/>
      <c r="Y2960" s="11"/>
    </row>
    <row r="2961" spans="1:25">
      <c r="A2961" s="12"/>
      <c r="C2961" s="12"/>
      <c r="I2961" s="12"/>
      <c r="K2961" s="12"/>
      <c r="M2961" s="12"/>
      <c r="O2961" s="12"/>
      <c r="Q2961" s="12"/>
      <c r="S2961" s="12"/>
      <c r="Y2961" s="11"/>
    </row>
    <row r="2962" spans="1:25">
      <c r="A2962" s="12"/>
      <c r="C2962" s="12"/>
      <c r="I2962" s="12"/>
      <c r="K2962" s="12"/>
      <c r="M2962" s="12"/>
      <c r="O2962" s="12"/>
      <c r="Q2962" s="12"/>
      <c r="S2962" s="12"/>
      <c r="Y2962" s="11"/>
    </row>
    <row r="2963" spans="1:25">
      <c r="A2963" s="12"/>
      <c r="C2963" s="12"/>
      <c r="I2963" s="12"/>
      <c r="K2963" s="12"/>
      <c r="M2963" s="12"/>
      <c r="O2963" s="12"/>
      <c r="Q2963" s="12"/>
      <c r="S2963" s="12"/>
      <c r="Y2963" s="11"/>
    </row>
    <row r="2964" spans="1:25">
      <c r="A2964" s="12"/>
      <c r="C2964" s="12"/>
      <c r="I2964" s="12"/>
      <c r="K2964" s="12"/>
      <c r="M2964" s="12"/>
      <c r="O2964" s="12"/>
      <c r="Q2964" s="12"/>
      <c r="S2964" s="12"/>
      <c r="Y2964" s="11"/>
    </row>
    <row r="2965" spans="1:25">
      <c r="A2965" s="12"/>
      <c r="C2965" s="12"/>
      <c r="I2965" s="12"/>
      <c r="K2965" s="12"/>
      <c r="M2965" s="12"/>
      <c r="O2965" s="12"/>
      <c r="Q2965" s="12"/>
      <c r="S2965" s="12"/>
      <c r="Y2965" s="11"/>
    </row>
    <row r="2966" spans="1:25">
      <c r="A2966" s="12"/>
      <c r="C2966" s="12"/>
      <c r="I2966" s="12"/>
      <c r="K2966" s="12"/>
      <c r="M2966" s="12"/>
      <c r="O2966" s="12"/>
      <c r="Q2966" s="12"/>
      <c r="S2966" s="12"/>
      <c r="Y2966" s="11"/>
    </row>
    <row r="2967" spans="1:25">
      <c r="A2967" s="12"/>
      <c r="C2967" s="12"/>
      <c r="I2967" s="12"/>
      <c r="K2967" s="12"/>
      <c r="M2967" s="12"/>
      <c r="O2967" s="12"/>
      <c r="Q2967" s="12"/>
      <c r="S2967" s="12"/>
      <c r="Y2967" s="11"/>
    </row>
    <row r="2968" spans="1:25">
      <c r="A2968" s="12"/>
      <c r="C2968" s="12"/>
      <c r="I2968" s="12"/>
      <c r="K2968" s="12"/>
      <c r="M2968" s="12"/>
      <c r="O2968" s="12"/>
      <c r="Q2968" s="12"/>
      <c r="S2968" s="12"/>
      <c r="Y2968" s="11"/>
    </row>
    <row r="2969" spans="1:25">
      <c r="A2969" s="12"/>
      <c r="C2969" s="12"/>
      <c r="I2969" s="12"/>
      <c r="K2969" s="12"/>
      <c r="M2969" s="12"/>
      <c r="O2969" s="12"/>
      <c r="Q2969" s="12"/>
      <c r="S2969" s="12"/>
      <c r="Y2969" s="11"/>
    </row>
    <row r="2970" spans="1:25">
      <c r="A2970" s="12"/>
      <c r="C2970" s="12"/>
      <c r="I2970" s="12"/>
      <c r="K2970" s="12"/>
      <c r="M2970" s="12"/>
      <c r="O2970" s="12"/>
      <c r="Q2970" s="12"/>
      <c r="S2970" s="12"/>
      <c r="Y2970" s="11"/>
    </row>
    <row r="2971" spans="1:25">
      <c r="A2971" s="12"/>
      <c r="C2971" s="12"/>
      <c r="I2971" s="12"/>
      <c r="K2971" s="12"/>
      <c r="M2971" s="12"/>
      <c r="O2971" s="12"/>
      <c r="Q2971" s="12"/>
      <c r="S2971" s="12"/>
      <c r="Y2971" s="11"/>
    </row>
    <row r="2972" spans="1:25">
      <c r="A2972" s="12"/>
      <c r="C2972" s="12"/>
      <c r="I2972" s="12"/>
      <c r="K2972" s="12"/>
      <c r="M2972" s="12"/>
      <c r="O2972" s="12"/>
      <c r="Q2972" s="12"/>
      <c r="S2972" s="12"/>
      <c r="Y2972" s="11"/>
    </row>
    <row r="2973" spans="1:25">
      <c r="A2973" s="12"/>
      <c r="C2973" s="12"/>
      <c r="I2973" s="12"/>
      <c r="K2973" s="12"/>
      <c r="M2973" s="12"/>
      <c r="O2973" s="12"/>
      <c r="Q2973" s="12"/>
      <c r="S2973" s="12"/>
      <c r="Y2973" s="11"/>
    </row>
    <row r="2974" spans="1:25">
      <c r="A2974" s="12"/>
      <c r="C2974" s="12"/>
      <c r="I2974" s="12"/>
      <c r="K2974" s="12"/>
      <c r="M2974" s="12"/>
      <c r="O2974" s="12"/>
      <c r="Q2974" s="12"/>
      <c r="S2974" s="12"/>
      <c r="Y2974" s="11"/>
    </row>
    <row r="2975" spans="1:25">
      <c r="A2975" s="12"/>
      <c r="C2975" s="12"/>
      <c r="I2975" s="12"/>
      <c r="K2975" s="12"/>
      <c r="M2975" s="12"/>
      <c r="O2975" s="12"/>
      <c r="Q2975" s="12"/>
      <c r="S2975" s="12"/>
      <c r="Y2975" s="11"/>
    </row>
    <row r="2976" spans="1:25">
      <c r="A2976" s="12"/>
      <c r="C2976" s="12"/>
      <c r="I2976" s="12"/>
      <c r="K2976" s="12"/>
      <c r="M2976" s="12"/>
      <c r="O2976" s="12"/>
      <c r="Q2976" s="12"/>
      <c r="S2976" s="12"/>
      <c r="Y2976" s="11"/>
    </row>
    <row r="2977" spans="1:25">
      <c r="A2977" s="12"/>
      <c r="C2977" s="12"/>
      <c r="I2977" s="12"/>
      <c r="K2977" s="12"/>
      <c r="M2977" s="12"/>
      <c r="O2977" s="12"/>
      <c r="Q2977" s="12"/>
      <c r="S2977" s="12"/>
      <c r="Y2977" s="11"/>
    </row>
    <row r="2978" spans="1:25">
      <c r="A2978" s="12"/>
      <c r="C2978" s="12"/>
      <c r="I2978" s="12"/>
      <c r="K2978" s="12"/>
      <c r="M2978" s="12"/>
      <c r="O2978" s="12"/>
      <c r="Q2978" s="12"/>
      <c r="S2978" s="12"/>
      <c r="Y2978" s="11"/>
    </row>
    <row r="2979" spans="1:25">
      <c r="A2979" s="12"/>
      <c r="C2979" s="12"/>
      <c r="I2979" s="12"/>
      <c r="K2979" s="12"/>
      <c r="M2979" s="12"/>
      <c r="O2979" s="12"/>
      <c r="Q2979" s="12"/>
      <c r="S2979" s="12"/>
      <c r="Y2979" s="11"/>
    </row>
    <row r="2980" spans="1:25">
      <c r="A2980" s="12"/>
      <c r="C2980" s="12"/>
      <c r="I2980" s="12"/>
      <c r="K2980" s="12"/>
      <c r="M2980" s="12"/>
      <c r="O2980" s="12"/>
      <c r="Q2980" s="12"/>
      <c r="S2980" s="12"/>
      <c r="Y2980" s="11"/>
    </row>
    <row r="2981" spans="1:25">
      <c r="A2981" s="12"/>
      <c r="C2981" s="12"/>
      <c r="I2981" s="12"/>
      <c r="K2981" s="12"/>
      <c r="M2981" s="12"/>
      <c r="O2981" s="12"/>
      <c r="Q2981" s="12"/>
      <c r="S2981" s="12"/>
      <c r="Y2981" s="11"/>
    </row>
    <row r="2982" spans="1:25">
      <c r="A2982" s="12"/>
      <c r="C2982" s="12"/>
      <c r="I2982" s="12"/>
      <c r="K2982" s="12"/>
      <c r="M2982" s="12"/>
      <c r="O2982" s="12"/>
      <c r="Q2982" s="12"/>
      <c r="S2982" s="12"/>
      <c r="Y2982" s="11"/>
    </row>
    <row r="2983" spans="1:25">
      <c r="A2983" s="12"/>
      <c r="C2983" s="12"/>
      <c r="I2983" s="12"/>
      <c r="K2983" s="12"/>
      <c r="M2983" s="12"/>
      <c r="O2983" s="12"/>
      <c r="Q2983" s="12"/>
      <c r="S2983" s="12"/>
      <c r="Y2983" s="11"/>
    </row>
    <row r="2984" spans="1:25">
      <c r="A2984" s="12"/>
      <c r="C2984" s="12"/>
      <c r="I2984" s="12"/>
      <c r="K2984" s="12"/>
      <c r="M2984" s="12"/>
      <c r="O2984" s="12"/>
      <c r="Q2984" s="12"/>
      <c r="S2984" s="12"/>
      <c r="Y2984" s="11"/>
    </row>
    <row r="2985" spans="1:25">
      <c r="A2985" s="12"/>
      <c r="C2985" s="12"/>
      <c r="I2985" s="12"/>
      <c r="K2985" s="12"/>
      <c r="M2985" s="12"/>
      <c r="O2985" s="12"/>
      <c r="Q2985" s="12"/>
      <c r="S2985" s="12"/>
      <c r="Y2985" s="11"/>
    </row>
    <row r="2986" spans="1:25">
      <c r="A2986" s="12"/>
      <c r="C2986" s="12"/>
      <c r="I2986" s="12"/>
      <c r="K2986" s="12"/>
      <c r="M2986" s="12"/>
      <c r="O2986" s="12"/>
      <c r="Q2986" s="12"/>
      <c r="S2986" s="12"/>
      <c r="Y2986" s="11"/>
    </row>
    <row r="2987" spans="1:25">
      <c r="A2987" s="12"/>
      <c r="C2987" s="12"/>
      <c r="I2987" s="12"/>
      <c r="K2987" s="12"/>
      <c r="M2987" s="12"/>
      <c r="O2987" s="12"/>
      <c r="Q2987" s="12"/>
      <c r="S2987" s="12"/>
      <c r="Y2987" s="11"/>
    </row>
    <row r="2988" spans="1:25">
      <c r="A2988" s="12"/>
      <c r="C2988" s="12"/>
      <c r="I2988" s="12"/>
      <c r="K2988" s="12"/>
      <c r="M2988" s="12"/>
      <c r="O2988" s="12"/>
      <c r="Q2988" s="12"/>
      <c r="S2988" s="12"/>
      <c r="Y2988" s="11"/>
    </row>
    <row r="2989" spans="1:25">
      <c r="A2989" s="12"/>
      <c r="C2989" s="12"/>
      <c r="I2989" s="12"/>
      <c r="K2989" s="12"/>
      <c r="M2989" s="12"/>
      <c r="O2989" s="12"/>
      <c r="Q2989" s="12"/>
      <c r="S2989" s="12"/>
      <c r="Y2989" s="11"/>
    </row>
    <row r="2990" spans="1:25">
      <c r="A2990" s="12"/>
      <c r="C2990" s="12"/>
      <c r="I2990" s="12"/>
      <c r="K2990" s="12"/>
      <c r="M2990" s="12"/>
      <c r="O2990" s="12"/>
      <c r="Q2990" s="12"/>
      <c r="S2990" s="12"/>
      <c r="Y2990" s="11"/>
    </row>
    <row r="2991" spans="1:25">
      <c r="A2991" s="12"/>
      <c r="C2991" s="12"/>
      <c r="I2991" s="12"/>
      <c r="K2991" s="12"/>
      <c r="M2991" s="12"/>
      <c r="O2991" s="12"/>
      <c r="Q2991" s="12"/>
      <c r="S2991" s="12"/>
      <c r="Y2991" s="11"/>
    </row>
    <row r="2992" spans="1:25">
      <c r="A2992" s="12"/>
      <c r="C2992" s="12"/>
      <c r="I2992" s="12"/>
      <c r="K2992" s="12"/>
      <c r="M2992" s="12"/>
      <c r="O2992" s="12"/>
      <c r="Q2992" s="12"/>
      <c r="S2992" s="12"/>
      <c r="Y2992" s="11"/>
    </row>
    <row r="2993" spans="1:25">
      <c r="A2993" s="12"/>
      <c r="C2993" s="12"/>
      <c r="I2993" s="12"/>
      <c r="K2993" s="12"/>
      <c r="M2993" s="12"/>
      <c r="O2993" s="12"/>
      <c r="Q2993" s="12"/>
      <c r="S2993" s="12"/>
      <c r="Y2993" s="11"/>
    </row>
    <row r="2994" spans="1:25">
      <c r="A2994" s="12"/>
      <c r="C2994" s="12"/>
      <c r="I2994" s="12"/>
      <c r="K2994" s="12"/>
      <c r="M2994" s="12"/>
      <c r="O2994" s="12"/>
      <c r="Q2994" s="12"/>
      <c r="S2994" s="12"/>
      <c r="Y2994" s="11"/>
    </row>
    <row r="2995" spans="1:25">
      <c r="A2995" s="12"/>
      <c r="C2995" s="12"/>
      <c r="I2995" s="12"/>
      <c r="K2995" s="12"/>
      <c r="M2995" s="12"/>
      <c r="O2995" s="12"/>
      <c r="Q2995" s="12"/>
      <c r="S2995" s="12"/>
      <c r="Y2995" s="11"/>
    </row>
    <row r="2996" spans="1:25">
      <c r="A2996" s="12"/>
      <c r="C2996" s="12"/>
      <c r="I2996" s="12"/>
      <c r="K2996" s="12"/>
      <c r="M2996" s="12"/>
      <c r="O2996" s="12"/>
      <c r="Q2996" s="12"/>
      <c r="S2996" s="12"/>
      <c r="Y2996" s="11"/>
    </row>
    <row r="2997" spans="1:25">
      <c r="A2997" s="12"/>
      <c r="C2997" s="12"/>
      <c r="I2997" s="12"/>
      <c r="K2997" s="12"/>
      <c r="M2997" s="12"/>
      <c r="O2997" s="12"/>
      <c r="Q2997" s="12"/>
      <c r="S2997" s="12"/>
      <c r="Y2997" s="11"/>
    </row>
    <row r="2998" spans="1:25">
      <c r="A2998" s="12"/>
      <c r="C2998" s="12"/>
      <c r="I2998" s="12"/>
      <c r="K2998" s="12"/>
      <c r="M2998" s="12"/>
      <c r="O2998" s="12"/>
      <c r="Q2998" s="12"/>
      <c r="S2998" s="12"/>
      <c r="Y2998" s="11"/>
    </row>
    <row r="2999" spans="1:25">
      <c r="A2999" s="12"/>
      <c r="C2999" s="12"/>
      <c r="I2999" s="12"/>
      <c r="K2999" s="12"/>
      <c r="M2999" s="12"/>
      <c r="O2999" s="12"/>
      <c r="Q2999" s="12"/>
      <c r="S2999" s="12"/>
      <c r="Y2999" s="11"/>
    </row>
    <row r="3000" spans="1:25">
      <c r="A3000" s="12"/>
      <c r="C3000" s="12"/>
      <c r="I3000" s="12"/>
      <c r="K3000" s="12"/>
      <c r="M3000" s="12"/>
      <c r="O3000" s="12"/>
      <c r="Q3000" s="12"/>
      <c r="S3000" s="12"/>
      <c r="Y3000" s="11"/>
    </row>
    <row r="3001" spans="1:25">
      <c r="A3001" s="12"/>
      <c r="C3001" s="12"/>
      <c r="I3001" s="12"/>
      <c r="K3001" s="12"/>
      <c r="M3001" s="12"/>
      <c r="O3001" s="12"/>
      <c r="Q3001" s="12"/>
      <c r="S3001" s="12"/>
      <c r="Y3001" s="11"/>
    </row>
    <row r="3002" spans="1:25">
      <c r="A3002" s="12"/>
      <c r="C3002" s="12"/>
      <c r="I3002" s="12"/>
      <c r="K3002" s="12"/>
      <c r="M3002" s="12"/>
      <c r="O3002" s="12"/>
      <c r="Q3002" s="12"/>
      <c r="S3002" s="12"/>
      <c r="Y3002" s="11"/>
    </row>
    <row r="3003" spans="1:25">
      <c r="A3003" s="12"/>
      <c r="C3003" s="12"/>
      <c r="I3003" s="12"/>
      <c r="K3003" s="12"/>
      <c r="M3003" s="12"/>
      <c r="O3003" s="12"/>
      <c r="Q3003" s="12"/>
      <c r="S3003" s="12"/>
      <c r="Y3003" s="11"/>
    </row>
    <row r="3004" spans="1:25">
      <c r="A3004" s="12"/>
      <c r="C3004" s="12"/>
      <c r="I3004" s="12"/>
      <c r="K3004" s="12"/>
      <c r="M3004" s="12"/>
      <c r="O3004" s="12"/>
      <c r="Q3004" s="12"/>
      <c r="S3004" s="12"/>
      <c r="Y3004" s="11"/>
    </row>
    <row r="3005" spans="1:25">
      <c r="A3005" s="12"/>
      <c r="C3005" s="12"/>
      <c r="I3005" s="12"/>
      <c r="K3005" s="12"/>
      <c r="M3005" s="12"/>
      <c r="O3005" s="12"/>
      <c r="Q3005" s="12"/>
      <c r="S3005" s="12"/>
      <c r="Y3005" s="11"/>
    </row>
    <row r="3006" spans="1:25">
      <c r="A3006" s="12"/>
      <c r="C3006" s="12"/>
      <c r="I3006" s="12"/>
      <c r="K3006" s="12"/>
      <c r="M3006" s="12"/>
      <c r="O3006" s="12"/>
      <c r="Q3006" s="12"/>
      <c r="S3006" s="12"/>
      <c r="Y3006" s="11"/>
    </row>
    <row r="3007" spans="1:25">
      <c r="A3007" s="12"/>
      <c r="C3007" s="12"/>
      <c r="I3007" s="12"/>
      <c r="K3007" s="12"/>
      <c r="M3007" s="12"/>
      <c r="O3007" s="12"/>
      <c r="Q3007" s="12"/>
      <c r="S3007" s="12"/>
      <c r="Y3007" s="11"/>
    </row>
    <row r="3008" spans="1:25">
      <c r="A3008" s="12"/>
      <c r="C3008" s="12"/>
      <c r="I3008" s="12"/>
      <c r="K3008" s="12"/>
      <c r="M3008" s="12"/>
      <c r="O3008" s="12"/>
      <c r="Q3008" s="12"/>
      <c r="S3008" s="12"/>
      <c r="Y3008" s="11"/>
    </row>
    <row r="3009" spans="1:25">
      <c r="A3009" s="12"/>
      <c r="C3009" s="12"/>
      <c r="I3009" s="12"/>
      <c r="K3009" s="12"/>
      <c r="M3009" s="12"/>
      <c r="O3009" s="12"/>
      <c r="Q3009" s="12"/>
      <c r="S3009" s="12"/>
      <c r="Y3009" s="11"/>
    </row>
    <row r="3010" spans="1:25">
      <c r="A3010" s="12"/>
      <c r="C3010" s="12"/>
      <c r="I3010" s="12"/>
      <c r="K3010" s="12"/>
      <c r="M3010" s="12"/>
      <c r="O3010" s="12"/>
      <c r="Q3010" s="12"/>
      <c r="S3010" s="12"/>
      <c r="Y3010" s="11"/>
    </row>
    <row r="3011" spans="1:25">
      <c r="A3011" s="12"/>
      <c r="C3011" s="12"/>
      <c r="I3011" s="12"/>
      <c r="K3011" s="12"/>
      <c r="M3011" s="12"/>
      <c r="O3011" s="12"/>
      <c r="Q3011" s="12"/>
      <c r="S3011" s="12"/>
      <c r="Y3011" s="11"/>
    </row>
    <row r="3012" spans="1:25">
      <c r="A3012" s="12"/>
      <c r="C3012" s="12"/>
      <c r="I3012" s="12"/>
      <c r="K3012" s="12"/>
      <c r="M3012" s="12"/>
      <c r="O3012" s="12"/>
      <c r="Q3012" s="12"/>
      <c r="S3012" s="12"/>
      <c r="Y3012" s="11"/>
    </row>
    <row r="3013" spans="1:25">
      <c r="A3013" s="12"/>
      <c r="C3013" s="12"/>
      <c r="I3013" s="12"/>
      <c r="K3013" s="12"/>
      <c r="M3013" s="12"/>
      <c r="O3013" s="12"/>
      <c r="Q3013" s="12"/>
      <c r="S3013" s="12"/>
      <c r="Y3013" s="11"/>
    </row>
    <row r="3014" spans="1:25">
      <c r="A3014" s="12"/>
      <c r="C3014" s="12"/>
      <c r="I3014" s="12"/>
      <c r="K3014" s="12"/>
      <c r="M3014" s="12"/>
      <c r="O3014" s="12"/>
      <c r="Q3014" s="12"/>
      <c r="S3014" s="12"/>
      <c r="Y3014" s="11"/>
    </row>
    <row r="3015" spans="1:25">
      <c r="A3015" s="12"/>
      <c r="C3015" s="12"/>
      <c r="I3015" s="12"/>
      <c r="K3015" s="12"/>
      <c r="M3015" s="12"/>
      <c r="O3015" s="12"/>
      <c r="Q3015" s="12"/>
      <c r="S3015" s="12"/>
      <c r="Y3015" s="11"/>
    </row>
    <row r="3016" spans="1:25">
      <c r="A3016" s="12"/>
      <c r="C3016" s="12"/>
      <c r="I3016" s="12"/>
      <c r="K3016" s="12"/>
      <c r="M3016" s="12"/>
      <c r="O3016" s="12"/>
      <c r="Q3016" s="12"/>
      <c r="S3016" s="12"/>
      <c r="Y3016" s="11"/>
    </row>
    <row r="3017" spans="1:25">
      <c r="A3017" s="12"/>
      <c r="C3017" s="12"/>
      <c r="I3017" s="12"/>
      <c r="K3017" s="12"/>
      <c r="M3017" s="12"/>
      <c r="O3017" s="12"/>
      <c r="Q3017" s="12"/>
      <c r="S3017" s="12"/>
      <c r="Y3017" s="11"/>
    </row>
    <row r="3018" spans="1:25">
      <c r="A3018" s="12"/>
      <c r="C3018" s="12"/>
      <c r="I3018" s="12"/>
      <c r="K3018" s="12"/>
      <c r="M3018" s="12"/>
      <c r="O3018" s="12"/>
      <c r="Q3018" s="12"/>
      <c r="S3018" s="12"/>
      <c r="Y3018" s="11"/>
    </row>
    <row r="3019" spans="1:25">
      <c r="A3019" s="12"/>
      <c r="C3019" s="12"/>
      <c r="I3019" s="12"/>
      <c r="K3019" s="12"/>
      <c r="M3019" s="12"/>
      <c r="O3019" s="12"/>
      <c r="Q3019" s="12"/>
      <c r="S3019" s="12"/>
      <c r="Y3019" s="11"/>
    </row>
    <row r="3020" spans="1:25">
      <c r="A3020" s="12"/>
      <c r="C3020" s="12"/>
      <c r="I3020" s="12"/>
      <c r="K3020" s="12"/>
      <c r="M3020" s="12"/>
      <c r="O3020" s="12"/>
      <c r="Q3020" s="12"/>
      <c r="S3020" s="12"/>
      <c r="Y3020" s="11"/>
    </row>
    <row r="3021" spans="1:25">
      <c r="A3021" s="12"/>
      <c r="C3021" s="12"/>
      <c r="I3021" s="12"/>
      <c r="K3021" s="12"/>
      <c r="M3021" s="12"/>
      <c r="O3021" s="12"/>
      <c r="Q3021" s="12"/>
      <c r="S3021" s="12"/>
      <c r="Y3021" s="11"/>
    </row>
    <row r="3022" spans="1:25">
      <c r="A3022" s="12"/>
      <c r="C3022" s="12"/>
      <c r="I3022" s="12"/>
      <c r="K3022" s="12"/>
      <c r="M3022" s="12"/>
      <c r="O3022" s="12"/>
      <c r="Q3022" s="12"/>
      <c r="S3022" s="12"/>
      <c r="Y3022" s="11"/>
    </row>
    <row r="3023" spans="1:25">
      <c r="A3023" s="12"/>
      <c r="C3023" s="12"/>
      <c r="I3023" s="12"/>
      <c r="K3023" s="12"/>
      <c r="M3023" s="12"/>
      <c r="O3023" s="12"/>
      <c r="Q3023" s="12"/>
      <c r="S3023" s="12"/>
      <c r="Y3023" s="11"/>
    </row>
    <row r="3024" spans="1:25">
      <c r="A3024" s="12"/>
      <c r="C3024" s="12"/>
      <c r="I3024" s="12"/>
      <c r="K3024" s="12"/>
      <c r="M3024" s="12"/>
      <c r="O3024" s="12"/>
      <c r="Q3024" s="12"/>
      <c r="S3024" s="12"/>
      <c r="Y3024" s="11"/>
    </row>
    <row r="3025" spans="1:25">
      <c r="A3025" s="12"/>
      <c r="C3025" s="12"/>
      <c r="I3025" s="12"/>
      <c r="K3025" s="12"/>
      <c r="M3025" s="12"/>
      <c r="O3025" s="12"/>
      <c r="Q3025" s="12"/>
      <c r="S3025" s="12"/>
      <c r="Y3025" s="11"/>
    </row>
    <row r="3026" spans="1:25">
      <c r="A3026" s="12"/>
      <c r="C3026" s="12"/>
      <c r="I3026" s="12"/>
      <c r="K3026" s="12"/>
      <c r="M3026" s="12"/>
      <c r="O3026" s="12"/>
      <c r="Q3026" s="12"/>
      <c r="S3026" s="12"/>
      <c r="Y3026" s="11"/>
    </row>
    <row r="3027" spans="1:25">
      <c r="A3027" s="12"/>
      <c r="C3027" s="12"/>
      <c r="I3027" s="12"/>
      <c r="K3027" s="12"/>
      <c r="M3027" s="12"/>
      <c r="O3027" s="12"/>
      <c r="Q3027" s="12"/>
      <c r="S3027" s="12"/>
      <c r="Y3027" s="11"/>
    </row>
    <row r="3028" spans="1:25">
      <c r="A3028" s="12"/>
      <c r="C3028" s="12"/>
      <c r="I3028" s="12"/>
      <c r="K3028" s="12"/>
      <c r="M3028" s="12"/>
      <c r="O3028" s="12"/>
      <c r="Q3028" s="12"/>
      <c r="S3028" s="12"/>
      <c r="Y3028" s="11"/>
    </row>
    <row r="3029" spans="1:25">
      <c r="A3029" s="12"/>
      <c r="C3029" s="12"/>
      <c r="I3029" s="12"/>
      <c r="K3029" s="12"/>
      <c r="M3029" s="12"/>
      <c r="O3029" s="12"/>
      <c r="Q3029" s="12"/>
      <c r="S3029" s="12"/>
      <c r="Y3029" s="11"/>
    </row>
    <row r="3030" spans="1:25">
      <c r="A3030" s="12"/>
      <c r="C3030" s="12"/>
      <c r="I3030" s="12"/>
      <c r="K3030" s="12"/>
      <c r="M3030" s="12"/>
      <c r="O3030" s="12"/>
      <c r="Q3030" s="12"/>
      <c r="S3030" s="12"/>
      <c r="Y3030" s="11"/>
    </row>
    <row r="3031" spans="1:25">
      <c r="A3031" s="12"/>
      <c r="C3031" s="12"/>
      <c r="I3031" s="12"/>
      <c r="K3031" s="12"/>
      <c r="M3031" s="12"/>
      <c r="O3031" s="12"/>
      <c r="Q3031" s="12"/>
      <c r="S3031" s="12"/>
      <c r="Y3031" s="11"/>
    </row>
    <row r="3032" spans="1:25">
      <c r="A3032" s="12"/>
      <c r="C3032" s="12"/>
      <c r="I3032" s="12"/>
      <c r="K3032" s="12"/>
      <c r="M3032" s="12"/>
      <c r="O3032" s="12"/>
      <c r="Q3032" s="12"/>
      <c r="S3032" s="12"/>
      <c r="Y3032" s="11"/>
    </row>
    <row r="3033" spans="1:25">
      <c r="A3033" s="12"/>
      <c r="C3033" s="12"/>
      <c r="I3033" s="12"/>
      <c r="K3033" s="12"/>
      <c r="M3033" s="12"/>
      <c r="O3033" s="12"/>
      <c r="Q3033" s="12"/>
      <c r="S3033" s="12"/>
      <c r="Y3033" s="11"/>
    </row>
    <row r="3034" spans="1:25">
      <c r="A3034" s="12"/>
      <c r="C3034" s="12"/>
      <c r="I3034" s="12"/>
      <c r="K3034" s="12"/>
      <c r="M3034" s="12"/>
      <c r="O3034" s="12"/>
      <c r="Q3034" s="12"/>
      <c r="S3034" s="12"/>
      <c r="Y3034" s="11"/>
    </row>
    <row r="3035" spans="1:25">
      <c r="A3035" s="12"/>
      <c r="C3035" s="12"/>
      <c r="I3035" s="12"/>
      <c r="K3035" s="12"/>
      <c r="M3035" s="12"/>
      <c r="O3035" s="12"/>
      <c r="Q3035" s="12"/>
      <c r="S3035" s="12"/>
      <c r="Y3035" s="11"/>
    </row>
    <row r="3036" spans="1:25">
      <c r="A3036" s="12"/>
      <c r="C3036" s="12"/>
      <c r="I3036" s="12"/>
      <c r="K3036" s="12"/>
      <c r="M3036" s="12"/>
      <c r="O3036" s="12"/>
      <c r="Q3036" s="12"/>
      <c r="S3036" s="12"/>
      <c r="Y3036" s="11"/>
    </row>
    <row r="3037" spans="1:25">
      <c r="A3037" s="12"/>
      <c r="C3037" s="12"/>
      <c r="I3037" s="12"/>
      <c r="K3037" s="12"/>
      <c r="M3037" s="12"/>
      <c r="O3037" s="12"/>
      <c r="Q3037" s="12"/>
      <c r="S3037" s="12"/>
      <c r="Y3037" s="11"/>
    </row>
    <row r="3038" spans="1:25">
      <c r="A3038" s="12"/>
      <c r="C3038" s="12"/>
      <c r="I3038" s="12"/>
      <c r="K3038" s="12"/>
      <c r="M3038" s="12"/>
      <c r="O3038" s="12"/>
      <c r="Q3038" s="12"/>
      <c r="S3038" s="12"/>
      <c r="Y3038" s="11"/>
    </row>
    <row r="3039" spans="1:25">
      <c r="A3039" s="12"/>
      <c r="C3039" s="12"/>
      <c r="I3039" s="12"/>
      <c r="K3039" s="12"/>
      <c r="M3039" s="12"/>
      <c r="O3039" s="12"/>
      <c r="Q3039" s="12"/>
      <c r="S3039" s="12"/>
      <c r="Y3039" s="11"/>
    </row>
    <row r="3040" spans="1:25">
      <c r="A3040" s="12"/>
      <c r="C3040" s="12"/>
      <c r="I3040" s="12"/>
      <c r="K3040" s="12"/>
      <c r="M3040" s="12"/>
      <c r="O3040" s="12"/>
      <c r="Q3040" s="12"/>
      <c r="S3040" s="12"/>
      <c r="Y3040" s="11"/>
    </row>
    <row r="3041" spans="1:25">
      <c r="A3041" s="12"/>
      <c r="C3041" s="12"/>
      <c r="I3041" s="12"/>
      <c r="K3041" s="12"/>
      <c r="M3041" s="12"/>
      <c r="O3041" s="12"/>
      <c r="Q3041" s="12"/>
      <c r="S3041" s="12"/>
      <c r="Y3041" s="11"/>
    </row>
    <row r="3042" spans="1:25">
      <c r="A3042" s="12"/>
      <c r="C3042" s="12"/>
      <c r="I3042" s="12"/>
      <c r="K3042" s="12"/>
      <c r="M3042" s="12"/>
      <c r="O3042" s="12"/>
      <c r="Q3042" s="12"/>
      <c r="S3042" s="12"/>
      <c r="Y3042" s="11"/>
    </row>
    <row r="3043" spans="1:25">
      <c r="A3043" s="12"/>
      <c r="C3043" s="12"/>
      <c r="I3043" s="12"/>
      <c r="K3043" s="12"/>
      <c r="M3043" s="12"/>
      <c r="O3043" s="12"/>
      <c r="Q3043" s="12"/>
      <c r="S3043" s="12"/>
      <c r="Y3043" s="11"/>
    </row>
    <row r="3044" spans="1:25">
      <c r="A3044" s="12"/>
      <c r="C3044" s="12"/>
      <c r="I3044" s="12"/>
      <c r="K3044" s="12"/>
      <c r="M3044" s="12"/>
      <c r="O3044" s="12"/>
      <c r="Q3044" s="12"/>
      <c r="S3044" s="12"/>
      <c r="Y3044" s="11"/>
    </row>
    <row r="3045" spans="1:25">
      <c r="A3045" s="12"/>
      <c r="C3045" s="12"/>
      <c r="I3045" s="12"/>
      <c r="K3045" s="12"/>
      <c r="M3045" s="12"/>
      <c r="O3045" s="12"/>
      <c r="Q3045" s="12"/>
      <c r="S3045" s="12"/>
      <c r="Y3045" s="11"/>
    </row>
    <row r="3046" spans="1:25">
      <c r="A3046" s="12"/>
      <c r="C3046" s="12"/>
      <c r="I3046" s="12"/>
      <c r="K3046" s="12"/>
      <c r="M3046" s="12"/>
      <c r="O3046" s="12"/>
      <c r="Q3046" s="12"/>
      <c r="S3046" s="12"/>
      <c r="Y3046" s="11"/>
    </row>
    <row r="3047" spans="1:25">
      <c r="A3047" s="12"/>
      <c r="C3047" s="12"/>
      <c r="I3047" s="12"/>
      <c r="K3047" s="12"/>
      <c r="M3047" s="12"/>
      <c r="O3047" s="12"/>
      <c r="Q3047" s="12"/>
      <c r="S3047" s="12"/>
      <c r="Y3047" s="11"/>
    </row>
    <row r="3048" spans="1:25">
      <c r="A3048" s="12"/>
      <c r="C3048" s="12"/>
      <c r="I3048" s="12"/>
      <c r="K3048" s="12"/>
      <c r="M3048" s="12"/>
      <c r="O3048" s="12"/>
      <c r="Q3048" s="12"/>
      <c r="S3048" s="12"/>
      <c r="Y3048" s="11"/>
    </row>
    <row r="3049" spans="1:25">
      <c r="A3049" s="12"/>
      <c r="C3049" s="12"/>
      <c r="I3049" s="12"/>
      <c r="K3049" s="12"/>
      <c r="M3049" s="12"/>
      <c r="O3049" s="12"/>
      <c r="Q3049" s="12"/>
      <c r="S3049" s="12"/>
      <c r="Y3049" s="11"/>
    </row>
    <row r="3050" spans="1:25">
      <c r="A3050" s="12"/>
      <c r="C3050" s="12"/>
      <c r="I3050" s="12"/>
      <c r="K3050" s="12"/>
      <c r="M3050" s="12"/>
      <c r="O3050" s="12"/>
      <c r="Q3050" s="12"/>
      <c r="S3050" s="12"/>
      <c r="Y3050" s="11"/>
    </row>
    <row r="3051" spans="1:25">
      <c r="A3051" s="12"/>
      <c r="C3051" s="12"/>
      <c r="I3051" s="12"/>
      <c r="K3051" s="12"/>
      <c r="M3051" s="12"/>
      <c r="O3051" s="12"/>
      <c r="Q3051" s="12"/>
      <c r="S3051" s="12"/>
      <c r="Y3051" s="11"/>
    </row>
    <row r="3052" spans="1:25">
      <c r="A3052" s="12"/>
      <c r="C3052" s="12"/>
      <c r="I3052" s="12"/>
      <c r="K3052" s="12"/>
      <c r="M3052" s="12"/>
      <c r="O3052" s="12"/>
      <c r="Q3052" s="12"/>
      <c r="S3052" s="12"/>
      <c r="Y3052" s="11"/>
    </row>
    <row r="3053" spans="1:25">
      <c r="A3053" s="12"/>
      <c r="C3053" s="12"/>
      <c r="I3053" s="12"/>
      <c r="K3053" s="12"/>
      <c r="M3053" s="12"/>
      <c r="O3053" s="12"/>
      <c r="Q3053" s="12"/>
      <c r="S3053" s="12"/>
      <c r="Y3053" s="11"/>
    </row>
    <row r="3054" spans="1:25">
      <c r="A3054" s="12"/>
      <c r="C3054" s="12"/>
      <c r="I3054" s="12"/>
      <c r="K3054" s="12"/>
      <c r="M3054" s="12"/>
      <c r="O3054" s="12"/>
      <c r="Q3054" s="12"/>
      <c r="S3054" s="12"/>
      <c r="Y3054" s="11"/>
    </row>
    <row r="3055" spans="1:25">
      <c r="A3055" s="12"/>
      <c r="C3055" s="12"/>
      <c r="I3055" s="12"/>
      <c r="K3055" s="12"/>
      <c r="M3055" s="12"/>
      <c r="O3055" s="12"/>
      <c r="Q3055" s="12"/>
      <c r="S3055" s="12"/>
      <c r="Y3055" s="11"/>
    </row>
    <row r="3056" spans="1:25">
      <c r="A3056" s="12"/>
      <c r="C3056" s="12"/>
      <c r="I3056" s="12"/>
      <c r="K3056" s="12"/>
      <c r="M3056" s="12"/>
      <c r="O3056" s="12"/>
      <c r="Q3056" s="12"/>
      <c r="S3056" s="12"/>
      <c r="Y3056" s="11"/>
    </row>
    <row r="3057" spans="1:25">
      <c r="A3057" s="12"/>
      <c r="C3057" s="12"/>
      <c r="I3057" s="12"/>
      <c r="K3057" s="12"/>
      <c r="M3057" s="12"/>
      <c r="O3057" s="12"/>
      <c r="Q3057" s="12"/>
      <c r="S3057" s="12"/>
      <c r="Y3057" s="11"/>
    </row>
    <row r="3058" spans="1:25">
      <c r="A3058" s="12"/>
      <c r="C3058" s="12"/>
      <c r="I3058" s="12"/>
      <c r="K3058" s="12"/>
      <c r="M3058" s="12"/>
      <c r="O3058" s="12"/>
      <c r="Q3058" s="12"/>
      <c r="S3058" s="12"/>
      <c r="Y3058" s="11"/>
    </row>
    <row r="3059" spans="1:25">
      <c r="A3059" s="12"/>
      <c r="C3059" s="12"/>
      <c r="I3059" s="12"/>
      <c r="K3059" s="12"/>
      <c r="M3059" s="12"/>
      <c r="O3059" s="12"/>
      <c r="Q3059" s="12"/>
      <c r="S3059" s="12"/>
      <c r="Y3059" s="11"/>
    </row>
    <row r="3060" spans="1:25">
      <c r="A3060" s="12"/>
      <c r="C3060" s="12"/>
      <c r="I3060" s="12"/>
      <c r="K3060" s="12"/>
      <c r="M3060" s="12"/>
      <c r="O3060" s="12"/>
      <c r="Q3060" s="12"/>
      <c r="S3060" s="12"/>
      <c r="Y3060" s="11"/>
    </row>
    <row r="3061" spans="1:25">
      <c r="A3061" s="12"/>
      <c r="C3061" s="12"/>
      <c r="I3061" s="12"/>
      <c r="K3061" s="12"/>
      <c r="M3061" s="12"/>
      <c r="O3061" s="12"/>
      <c r="Q3061" s="12"/>
      <c r="S3061" s="12"/>
      <c r="Y3061" s="11"/>
    </row>
    <row r="3062" spans="1:25">
      <c r="A3062" s="12"/>
      <c r="C3062" s="12"/>
      <c r="I3062" s="12"/>
      <c r="K3062" s="12"/>
      <c r="M3062" s="12"/>
      <c r="O3062" s="12"/>
      <c r="Q3062" s="12"/>
      <c r="S3062" s="12"/>
      <c r="Y3062" s="11"/>
    </row>
    <row r="3063" spans="1:25">
      <c r="A3063" s="12"/>
      <c r="C3063" s="12"/>
      <c r="I3063" s="12"/>
      <c r="K3063" s="12"/>
      <c r="M3063" s="12"/>
      <c r="O3063" s="12"/>
      <c r="Q3063" s="12"/>
      <c r="S3063" s="12"/>
      <c r="Y3063" s="11"/>
    </row>
    <row r="3064" spans="1:25">
      <c r="A3064" s="12"/>
      <c r="C3064" s="12"/>
      <c r="I3064" s="12"/>
      <c r="K3064" s="12"/>
      <c r="M3064" s="12"/>
      <c r="O3064" s="12"/>
      <c r="Q3064" s="12"/>
      <c r="S3064" s="12"/>
      <c r="Y3064" s="11"/>
    </row>
    <row r="3065" spans="1:25">
      <c r="A3065" s="12"/>
      <c r="C3065" s="12"/>
      <c r="I3065" s="12"/>
      <c r="K3065" s="12"/>
      <c r="M3065" s="12"/>
      <c r="O3065" s="12"/>
      <c r="Q3065" s="12"/>
      <c r="S3065" s="12"/>
      <c r="Y3065" s="11"/>
    </row>
    <row r="3066" spans="1:25">
      <c r="A3066" s="12"/>
      <c r="C3066" s="12"/>
      <c r="I3066" s="12"/>
      <c r="K3066" s="12"/>
      <c r="M3066" s="12"/>
      <c r="O3066" s="12"/>
      <c r="Q3066" s="12"/>
      <c r="S3066" s="12"/>
      <c r="Y3066" s="11"/>
    </row>
    <row r="3067" spans="1:25">
      <c r="A3067" s="12"/>
      <c r="C3067" s="12"/>
      <c r="I3067" s="12"/>
      <c r="K3067" s="12"/>
      <c r="M3067" s="12"/>
      <c r="O3067" s="12"/>
      <c r="Q3067" s="12"/>
      <c r="S3067" s="12"/>
      <c r="Y3067" s="11"/>
    </row>
    <row r="3068" spans="1:25">
      <c r="A3068" s="12"/>
      <c r="C3068" s="12"/>
      <c r="I3068" s="12"/>
      <c r="K3068" s="12"/>
      <c r="M3068" s="12"/>
      <c r="O3068" s="12"/>
      <c r="Q3068" s="12"/>
      <c r="S3068" s="12"/>
      <c r="Y3068" s="11"/>
    </row>
    <row r="3069" spans="1:25">
      <c r="A3069" s="12"/>
      <c r="C3069" s="12"/>
      <c r="I3069" s="12"/>
      <c r="K3069" s="12"/>
      <c r="M3069" s="12"/>
      <c r="O3069" s="12"/>
      <c r="Q3069" s="12"/>
      <c r="S3069" s="12"/>
      <c r="Y3069" s="11"/>
    </row>
    <row r="3070" spans="1:25">
      <c r="A3070" s="12"/>
      <c r="C3070" s="12"/>
      <c r="I3070" s="12"/>
      <c r="K3070" s="12"/>
      <c r="M3070" s="12"/>
      <c r="O3070" s="12"/>
      <c r="Q3070" s="12"/>
      <c r="S3070" s="12"/>
      <c r="Y3070" s="11"/>
    </row>
    <row r="3071" spans="1:25">
      <c r="A3071" s="12"/>
      <c r="C3071" s="12"/>
      <c r="I3071" s="12"/>
      <c r="K3071" s="12"/>
      <c r="M3071" s="12"/>
      <c r="O3071" s="12"/>
      <c r="Q3071" s="12"/>
      <c r="S3071" s="12"/>
      <c r="Y3071" s="11"/>
    </row>
    <row r="3072" spans="1:25">
      <c r="A3072" s="12"/>
      <c r="C3072" s="12"/>
      <c r="I3072" s="12"/>
      <c r="K3072" s="12"/>
      <c r="M3072" s="12"/>
      <c r="O3072" s="12"/>
      <c r="Q3072" s="12"/>
      <c r="S3072" s="12"/>
      <c r="Y3072" s="11"/>
    </row>
    <row r="3073" spans="1:25">
      <c r="A3073" s="12"/>
      <c r="C3073" s="12"/>
      <c r="I3073" s="12"/>
      <c r="K3073" s="12"/>
      <c r="M3073" s="12"/>
      <c r="O3073" s="12"/>
      <c r="Q3073" s="12"/>
      <c r="S3073" s="12"/>
      <c r="Y3073" s="11"/>
    </row>
    <row r="3074" spans="1:25">
      <c r="A3074" s="12"/>
      <c r="C3074" s="12"/>
      <c r="I3074" s="12"/>
      <c r="K3074" s="12"/>
      <c r="M3074" s="12"/>
      <c r="O3074" s="12"/>
      <c r="Q3074" s="12"/>
      <c r="S3074" s="12"/>
      <c r="Y3074" s="11"/>
    </row>
    <row r="3075" spans="1:25">
      <c r="A3075" s="12"/>
      <c r="C3075" s="12"/>
      <c r="I3075" s="12"/>
      <c r="K3075" s="12"/>
      <c r="M3075" s="12"/>
      <c r="O3075" s="12"/>
      <c r="Q3075" s="12"/>
      <c r="S3075" s="12"/>
      <c r="Y3075" s="11"/>
    </row>
    <row r="3076" spans="1:25">
      <c r="A3076" s="12"/>
      <c r="C3076" s="12"/>
      <c r="I3076" s="12"/>
      <c r="K3076" s="12"/>
      <c r="M3076" s="12"/>
      <c r="O3076" s="12"/>
      <c r="Q3076" s="12"/>
      <c r="S3076" s="12"/>
      <c r="Y3076" s="11"/>
    </row>
    <row r="3077" spans="1:25">
      <c r="A3077" s="12"/>
      <c r="C3077" s="12"/>
      <c r="I3077" s="12"/>
      <c r="K3077" s="12"/>
      <c r="M3077" s="12"/>
      <c r="O3077" s="12"/>
      <c r="Q3077" s="12"/>
      <c r="S3077" s="12"/>
      <c r="Y3077" s="11"/>
    </row>
    <row r="3078" spans="1:25">
      <c r="A3078" s="12"/>
      <c r="C3078" s="12"/>
      <c r="I3078" s="12"/>
      <c r="K3078" s="12"/>
      <c r="M3078" s="12"/>
      <c r="O3078" s="12"/>
      <c r="Q3078" s="12"/>
      <c r="S3078" s="12"/>
      <c r="Y3078" s="11"/>
    </row>
    <row r="3079" spans="1:25">
      <c r="A3079" s="12"/>
      <c r="C3079" s="12"/>
      <c r="I3079" s="12"/>
      <c r="K3079" s="12"/>
      <c r="M3079" s="12"/>
      <c r="O3079" s="12"/>
      <c r="Q3079" s="12"/>
      <c r="S3079" s="12"/>
      <c r="Y3079" s="11"/>
    </row>
    <row r="3080" spans="1:25">
      <c r="A3080" s="12"/>
      <c r="C3080" s="12"/>
      <c r="I3080" s="12"/>
      <c r="K3080" s="12"/>
      <c r="M3080" s="12"/>
      <c r="O3080" s="12"/>
      <c r="Q3080" s="12"/>
      <c r="S3080" s="12"/>
      <c r="Y3080" s="11"/>
    </row>
    <row r="3081" spans="1:25">
      <c r="A3081" s="12"/>
      <c r="C3081" s="12"/>
      <c r="I3081" s="12"/>
      <c r="K3081" s="12"/>
      <c r="M3081" s="12"/>
      <c r="O3081" s="12"/>
      <c r="Q3081" s="12"/>
      <c r="S3081" s="12"/>
      <c r="Y3081" s="11"/>
    </row>
    <row r="3082" spans="1:25">
      <c r="A3082" s="12"/>
      <c r="C3082" s="12"/>
      <c r="I3082" s="12"/>
      <c r="K3082" s="12"/>
      <c r="M3082" s="12"/>
      <c r="O3082" s="12"/>
      <c r="Q3082" s="12"/>
      <c r="S3082" s="12"/>
      <c r="Y3082" s="11"/>
    </row>
    <row r="3083" spans="1:25">
      <c r="A3083" s="12"/>
      <c r="C3083" s="12"/>
      <c r="I3083" s="12"/>
      <c r="K3083" s="12"/>
      <c r="M3083" s="12"/>
      <c r="O3083" s="12"/>
      <c r="Q3083" s="12"/>
      <c r="S3083" s="12"/>
      <c r="Y3083" s="11"/>
    </row>
    <row r="3084" spans="1:25">
      <c r="A3084" s="12"/>
      <c r="C3084" s="12"/>
      <c r="I3084" s="12"/>
      <c r="K3084" s="12"/>
      <c r="M3084" s="12"/>
      <c r="O3084" s="12"/>
      <c r="Q3084" s="12"/>
      <c r="S3084" s="12"/>
      <c r="Y3084" s="11"/>
    </row>
    <row r="3085" spans="1:25">
      <c r="A3085" s="12"/>
      <c r="C3085" s="12"/>
      <c r="I3085" s="12"/>
      <c r="K3085" s="12"/>
      <c r="M3085" s="12"/>
      <c r="O3085" s="12"/>
      <c r="Q3085" s="12"/>
      <c r="S3085" s="12"/>
      <c r="Y3085" s="11"/>
    </row>
    <row r="3086" spans="1:25">
      <c r="A3086" s="12"/>
      <c r="C3086" s="12"/>
      <c r="I3086" s="12"/>
      <c r="K3086" s="12"/>
      <c r="M3086" s="12"/>
      <c r="O3086" s="12"/>
      <c r="Q3086" s="12"/>
      <c r="S3086" s="12"/>
      <c r="Y3086" s="11"/>
    </row>
    <row r="3087" spans="1:25">
      <c r="A3087" s="12"/>
      <c r="C3087" s="12"/>
      <c r="I3087" s="12"/>
      <c r="K3087" s="12"/>
      <c r="M3087" s="12"/>
      <c r="O3087" s="12"/>
      <c r="Q3087" s="12"/>
      <c r="S3087" s="12"/>
      <c r="Y3087" s="11"/>
    </row>
    <row r="3088" spans="1:25">
      <c r="A3088" s="12"/>
      <c r="C3088" s="12"/>
      <c r="I3088" s="12"/>
      <c r="K3088" s="12"/>
      <c r="M3088" s="12"/>
      <c r="O3088" s="12"/>
      <c r="Q3088" s="12"/>
      <c r="S3088" s="12"/>
      <c r="Y3088" s="11"/>
    </row>
    <row r="3089" spans="1:25">
      <c r="A3089" s="12"/>
      <c r="C3089" s="12"/>
      <c r="I3089" s="12"/>
      <c r="K3089" s="12"/>
      <c r="M3089" s="12"/>
      <c r="O3089" s="12"/>
      <c r="Q3089" s="12"/>
      <c r="S3089" s="12"/>
      <c r="Y3089" s="11"/>
    </row>
    <row r="3090" spans="1:25">
      <c r="A3090" s="12"/>
      <c r="C3090" s="12"/>
      <c r="I3090" s="12"/>
      <c r="K3090" s="12"/>
      <c r="M3090" s="12"/>
      <c r="O3090" s="12"/>
      <c r="Q3090" s="12"/>
      <c r="S3090" s="12"/>
      <c r="Y3090" s="11"/>
    </row>
    <row r="3091" spans="1:25">
      <c r="A3091" s="12"/>
      <c r="C3091" s="12"/>
      <c r="I3091" s="12"/>
      <c r="K3091" s="12"/>
      <c r="M3091" s="12"/>
      <c r="O3091" s="12"/>
      <c r="Q3091" s="12"/>
      <c r="S3091" s="12"/>
      <c r="Y3091" s="11"/>
    </row>
    <row r="3092" spans="1:25">
      <c r="A3092" s="12"/>
      <c r="C3092" s="12"/>
      <c r="I3092" s="12"/>
      <c r="K3092" s="12"/>
      <c r="M3092" s="12"/>
      <c r="O3092" s="12"/>
      <c r="Q3092" s="12"/>
      <c r="S3092" s="12"/>
      <c r="Y3092" s="11"/>
    </row>
    <row r="3093" spans="1:25">
      <c r="A3093" s="12"/>
      <c r="C3093" s="12"/>
      <c r="I3093" s="12"/>
      <c r="K3093" s="12"/>
      <c r="M3093" s="12"/>
      <c r="O3093" s="12"/>
      <c r="Q3093" s="12"/>
      <c r="S3093" s="12"/>
      <c r="Y3093" s="11"/>
    </row>
    <row r="3094" spans="1:25">
      <c r="A3094" s="12"/>
      <c r="C3094" s="12"/>
      <c r="I3094" s="12"/>
      <c r="K3094" s="12"/>
      <c r="M3094" s="12"/>
      <c r="O3094" s="12"/>
      <c r="Q3094" s="12"/>
      <c r="S3094" s="12"/>
      <c r="Y3094" s="11"/>
    </row>
    <row r="3095" spans="1:25">
      <c r="A3095" s="12"/>
      <c r="C3095" s="12"/>
      <c r="I3095" s="12"/>
      <c r="K3095" s="12"/>
      <c r="M3095" s="12"/>
      <c r="O3095" s="12"/>
      <c r="Q3095" s="12"/>
      <c r="S3095" s="12"/>
      <c r="Y3095" s="11"/>
    </row>
    <row r="3096" spans="1:25">
      <c r="A3096" s="12"/>
      <c r="C3096" s="12"/>
      <c r="I3096" s="12"/>
      <c r="K3096" s="12"/>
      <c r="M3096" s="12"/>
      <c r="O3096" s="12"/>
      <c r="Q3096" s="12"/>
      <c r="S3096" s="12"/>
      <c r="Y3096" s="11"/>
    </row>
    <row r="3097" spans="1:25">
      <c r="A3097" s="12"/>
      <c r="C3097" s="12"/>
      <c r="I3097" s="12"/>
      <c r="K3097" s="12"/>
      <c r="M3097" s="12"/>
      <c r="O3097" s="12"/>
      <c r="Q3097" s="12"/>
      <c r="S3097" s="12"/>
      <c r="Y3097" s="11"/>
    </row>
    <row r="3098" spans="1:25">
      <c r="A3098" s="12"/>
      <c r="C3098" s="12"/>
      <c r="I3098" s="12"/>
      <c r="K3098" s="12"/>
      <c r="M3098" s="12"/>
      <c r="O3098" s="12"/>
      <c r="Q3098" s="12"/>
      <c r="S3098" s="12"/>
      <c r="Y3098" s="11"/>
    </row>
    <row r="3099" spans="1:25">
      <c r="A3099" s="12"/>
      <c r="C3099" s="12"/>
      <c r="I3099" s="12"/>
      <c r="K3099" s="12"/>
      <c r="M3099" s="12"/>
      <c r="O3099" s="12"/>
      <c r="Q3099" s="12"/>
      <c r="S3099" s="12"/>
      <c r="Y3099" s="11"/>
    </row>
    <row r="3100" spans="1:25">
      <c r="A3100" s="12"/>
      <c r="C3100" s="12"/>
      <c r="I3100" s="12"/>
      <c r="K3100" s="12"/>
      <c r="M3100" s="12"/>
      <c r="O3100" s="12"/>
      <c r="Q3100" s="12"/>
      <c r="S3100" s="12"/>
      <c r="Y3100" s="11"/>
    </row>
    <row r="3101" spans="1:25">
      <c r="A3101" s="12"/>
      <c r="C3101" s="12"/>
      <c r="I3101" s="12"/>
      <c r="K3101" s="12"/>
      <c r="M3101" s="12"/>
      <c r="O3101" s="12"/>
      <c r="Q3101" s="12"/>
      <c r="S3101" s="12"/>
      <c r="Y3101" s="11"/>
    </row>
    <row r="3102" spans="1:25">
      <c r="A3102" s="12"/>
      <c r="C3102" s="12"/>
      <c r="I3102" s="12"/>
      <c r="K3102" s="12"/>
      <c r="M3102" s="12"/>
      <c r="O3102" s="12"/>
      <c r="Q3102" s="12"/>
      <c r="S3102" s="12"/>
      <c r="Y3102" s="11"/>
    </row>
    <row r="3103" spans="1:25">
      <c r="A3103" s="12"/>
      <c r="C3103" s="12"/>
      <c r="I3103" s="12"/>
      <c r="K3103" s="12"/>
      <c r="M3103" s="12"/>
      <c r="O3103" s="12"/>
      <c r="Q3103" s="12"/>
      <c r="S3103" s="12"/>
      <c r="Y3103" s="11"/>
    </row>
    <row r="3104" spans="1:25">
      <c r="A3104" s="12"/>
      <c r="C3104" s="12"/>
      <c r="I3104" s="12"/>
      <c r="K3104" s="12"/>
      <c r="M3104" s="12"/>
      <c r="O3104" s="12"/>
      <c r="Q3104" s="12"/>
      <c r="S3104" s="12"/>
      <c r="Y3104" s="11"/>
    </row>
    <row r="3105" spans="1:25">
      <c r="A3105" s="12"/>
      <c r="C3105" s="12"/>
      <c r="I3105" s="12"/>
      <c r="K3105" s="12"/>
      <c r="M3105" s="12"/>
      <c r="O3105" s="12"/>
      <c r="Q3105" s="12"/>
      <c r="S3105" s="12"/>
      <c r="Y3105" s="11"/>
    </row>
    <row r="3106" spans="1:25">
      <c r="A3106" s="12"/>
      <c r="C3106" s="12"/>
      <c r="I3106" s="12"/>
      <c r="K3106" s="12"/>
      <c r="M3106" s="12"/>
      <c r="O3106" s="12"/>
      <c r="Q3106" s="12"/>
      <c r="S3106" s="12"/>
      <c r="Y3106" s="11"/>
    </row>
    <row r="3107" spans="1:25">
      <c r="A3107" s="12"/>
      <c r="C3107" s="12"/>
      <c r="I3107" s="12"/>
      <c r="K3107" s="12"/>
      <c r="M3107" s="12"/>
      <c r="O3107" s="12"/>
      <c r="Q3107" s="12"/>
      <c r="S3107" s="12"/>
      <c r="Y3107" s="11"/>
    </row>
    <row r="3108" spans="1:25">
      <c r="A3108" s="12"/>
      <c r="C3108" s="12"/>
      <c r="I3108" s="12"/>
      <c r="K3108" s="12"/>
      <c r="M3108" s="12"/>
      <c r="O3108" s="12"/>
      <c r="Q3108" s="12"/>
      <c r="S3108" s="12"/>
      <c r="Y3108" s="11"/>
    </row>
    <row r="3109" spans="1:25">
      <c r="A3109" s="12"/>
      <c r="C3109" s="12"/>
      <c r="I3109" s="12"/>
      <c r="K3109" s="12"/>
      <c r="M3109" s="12"/>
      <c r="O3109" s="12"/>
      <c r="Q3109" s="12"/>
      <c r="S3109" s="12"/>
      <c r="Y3109" s="11"/>
    </row>
    <row r="3110" spans="1:25">
      <c r="A3110" s="12"/>
      <c r="C3110" s="12"/>
      <c r="I3110" s="12"/>
      <c r="K3110" s="12"/>
      <c r="M3110" s="12"/>
      <c r="O3110" s="12"/>
      <c r="Q3110" s="12"/>
      <c r="S3110" s="12"/>
      <c r="Y3110" s="11"/>
    </row>
    <row r="3111" spans="1:25">
      <c r="A3111" s="12"/>
      <c r="C3111" s="12"/>
      <c r="I3111" s="12"/>
      <c r="K3111" s="12"/>
      <c r="M3111" s="12"/>
      <c r="O3111" s="12"/>
      <c r="Q3111" s="12"/>
      <c r="S3111" s="12"/>
      <c r="Y3111" s="11"/>
    </row>
    <row r="3112" spans="1:25">
      <c r="A3112" s="12"/>
      <c r="C3112" s="12"/>
      <c r="I3112" s="12"/>
      <c r="K3112" s="12"/>
      <c r="M3112" s="12"/>
      <c r="O3112" s="12"/>
      <c r="Q3112" s="12"/>
      <c r="S3112" s="12"/>
      <c r="Y3112" s="11"/>
    </row>
    <row r="3113" spans="1:25">
      <c r="A3113" s="12"/>
      <c r="C3113" s="12"/>
      <c r="I3113" s="12"/>
      <c r="K3113" s="12"/>
      <c r="M3113" s="12"/>
      <c r="O3113" s="12"/>
      <c r="Q3113" s="12"/>
      <c r="S3113" s="12"/>
      <c r="Y3113" s="11"/>
    </row>
    <row r="3114" spans="1:25">
      <c r="A3114" s="12"/>
      <c r="C3114" s="12"/>
      <c r="I3114" s="12"/>
      <c r="K3114" s="12"/>
      <c r="M3114" s="12"/>
      <c r="O3114" s="12"/>
      <c r="Q3114" s="12"/>
      <c r="S3114" s="12"/>
      <c r="Y3114" s="11"/>
    </row>
    <row r="3115" spans="1:25">
      <c r="A3115" s="12"/>
      <c r="C3115" s="12"/>
      <c r="I3115" s="12"/>
      <c r="K3115" s="12"/>
      <c r="M3115" s="12"/>
      <c r="O3115" s="12"/>
      <c r="Q3115" s="12"/>
      <c r="S3115" s="12"/>
      <c r="Y3115" s="11"/>
    </row>
    <row r="3116" spans="1:25">
      <c r="A3116" s="12"/>
      <c r="C3116" s="12"/>
      <c r="I3116" s="12"/>
      <c r="K3116" s="12"/>
      <c r="M3116" s="12"/>
      <c r="O3116" s="12"/>
      <c r="Q3116" s="12"/>
      <c r="S3116" s="12"/>
      <c r="Y3116" s="11"/>
    </row>
    <row r="3117" spans="1:25">
      <c r="A3117" s="12"/>
      <c r="C3117" s="12"/>
      <c r="I3117" s="12"/>
      <c r="K3117" s="12"/>
      <c r="M3117" s="12"/>
      <c r="O3117" s="12"/>
      <c r="Q3117" s="12"/>
      <c r="S3117" s="12"/>
      <c r="Y3117" s="11"/>
    </row>
    <row r="3118" spans="1:25">
      <c r="A3118" s="12"/>
      <c r="C3118" s="12"/>
      <c r="I3118" s="12"/>
      <c r="K3118" s="12"/>
      <c r="M3118" s="12"/>
      <c r="O3118" s="12"/>
      <c r="Q3118" s="12"/>
      <c r="S3118" s="12"/>
      <c r="Y3118" s="11"/>
    </row>
    <row r="3119" spans="1:25">
      <c r="A3119" s="12"/>
      <c r="C3119" s="12"/>
      <c r="I3119" s="12"/>
      <c r="K3119" s="12"/>
      <c r="M3119" s="12"/>
      <c r="O3119" s="12"/>
      <c r="Q3119" s="12"/>
      <c r="S3119" s="12"/>
      <c r="Y3119" s="11"/>
    </row>
    <row r="3120" spans="1:25">
      <c r="A3120" s="12"/>
      <c r="C3120" s="12"/>
      <c r="I3120" s="12"/>
      <c r="K3120" s="12"/>
      <c r="M3120" s="12"/>
      <c r="O3120" s="12"/>
      <c r="Q3120" s="12"/>
      <c r="S3120" s="12"/>
      <c r="Y3120" s="11"/>
    </row>
    <row r="3121" spans="1:25">
      <c r="A3121" s="12"/>
      <c r="C3121" s="12"/>
      <c r="I3121" s="12"/>
      <c r="K3121" s="12"/>
      <c r="M3121" s="12"/>
      <c r="O3121" s="12"/>
      <c r="Q3121" s="12"/>
      <c r="S3121" s="12"/>
      <c r="Y3121" s="11"/>
    </row>
    <row r="3122" spans="1:25">
      <c r="A3122" s="12"/>
      <c r="C3122" s="12"/>
      <c r="I3122" s="12"/>
      <c r="K3122" s="12"/>
      <c r="M3122" s="12"/>
      <c r="O3122" s="12"/>
      <c r="Q3122" s="12"/>
      <c r="S3122" s="12"/>
      <c r="Y3122" s="11"/>
    </row>
    <row r="3123" spans="1:25">
      <c r="A3123" s="12"/>
      <c r="C3123" s="12"/>
      <c r="I3123" s="12"/>
      <c r="K3123" s="12"/>
      <c r="M3123" s="12"/>
      <c r="O3123" s="12"/>
      <c r="Q3123" s="12"/>
      <c r="S3123" s="12"/>
      <c r="Y3123" s="11"/>
    </row>
    <row r="3124" spans="1:25">
      <c r="A3124" s="12"/>
      <c r="C3124" s="12"/>
      <c r="I3124" s="12"/>
      <c r="K3124" s="12"/>
      <c r="M3124" s="12"/>
      <c r="O3124" s="12"/>
      <c r="Q3124" s="12"/>
      <c r="S3124" s="12"/>
      <c r="Y3124" s="11"/>
    </row>
    <row r="3125" spans="1:25">
      <c r="A3125" s="12"/>
      <c r="C3125" s="12"/>
      <c r="I3125" s="12"/>
      <c r="K3125" s="12"/>
      <c r="M3125" s="12"/>
      <c r="O3125" s="12"/>
      <c r="Q3125" s="12"/>
      <c r="S3125" s="12"/>
      <c r="Y3125" s="11"/>
    </row>
    <row r="3126" spans="1:25">
      <c r="A3126" s="12"/>
      <c r="C3126" s="12"/>
      <c r="I3126" s="12"/>
      <c r="K3126" s="12"/>
      <c r="M3126" s="12"/>
      <c r="O3126" s="12"/>
      <c r="Q3126" s="12"/>
      <c r="S3126" s="12"/>
      <c r="Y3126" s="11"/>
    </row>
    <row r="3127" spans="1:25">
      <c r="A3127" s="12"/>
      <c r="C3127" s="12"/>
      <c r="I3127" s="12"/>
      <c r="K3127" s="12"/>
      <c r="M3127" s="12"/>
      <c r="O3127" s="12"/>
      <c r="Q3127" s="12"/>
      <c r="S3127" s="12"/>
      <c r="Y3127" s="11"/>
    </row>
    <row r="3128" spans="1:25">
      <c r="A3128" s="12"/>
      <c r="C3128" s="12"/>
      <c r="I3128" s="12"/>
      <c r="K3128" s="12"/>
      <c r="M3128" s="12"/>
      <c r="O3128" s="12"/>
      <c r="Q3128" s="12"/>
      <c r="S3128" s="12"/>
      <c r="Y3128" s="11"/>
    </row>
    <row r="3129" spans="1:25">
      <c r="A3129" s="12"/>
      <c r="C3129" s="12"/>
      <c r="I3129" s="12"/>
      <c r="K3129" s="12"/>
      <c r="M3129" s="12"/>
      <c r="O3129" s="12"/>
      <c r="Q3129" s="12"/>
      <c r="S3129" s="12"/>
      <c r="Y3129" s="11"/>
    </row>
    <row r="3130" spans="1:25">
      <c r="A3130" s="12"/>
      <c r="C3130" s="12"/>
      <c r="I3130" s="12"/>
      <c r="K3130" s="12"/>
      <c r="M3130" s="12"/>
      <c r="O3130" s="12"/>
      <c r="Q3130" s="12"/>
      <c r="S3130" s="12"/>
      <c r="Y3130" s="11"/>
    </row>
    <row r="3131" spans="1:25">
      <c r="A3131" s="12"/>
      <c r="C3131" s="12"/>
      <c r="I3131" s="12"/>
      <c r="K3131" s="12"/>
      <c r="M3131" s="12"/>
      <c r="O3131" s="12"/>
      <c r="Q3131" s="12"/>
      <c r="S3131" s="12"/>
      <c r="Y3131" s="11"/>
    </row>
    <row r="3132" spans="1:25">
      <c r="A3132" s="12"/>
      <c r="C3132" s="12"/>
      <c r="I3132" s="12"/>
      <c r="K3132" s="12"/>
      <c r="M3132" s="12"/>
      <c r="O3132" s="12"/>
      <c r="Q3132" s="12"/>
      <c r="S3132" s="12"/>
      <c r="Y3132" s="11"/>
    </row>
    <row r="3133" spans="1:25">
      <c r="A3133" s="12"/>
      <c r="C3133" s="12"/>
      <c r="I3133" s="12"/>
      <c r="K3133" s="12"/>
      <c r="M3133" s="12"/>
      <c r="O3133" s="12"/>
      <c r="Q3133" s="12"/>
      <c r="S3133" s="12"/>
      <c r="Y3133" s="11"/>
    </row>
    <row r="3134" spans="1:25">
      <c r="A3134" s="12"/>
      <c r="C3134" s="12"/>
      <c r="I3134" s="12"/>
      <c r="K3134" s="12"/>
      <c r="M3134" s="12"/>
      <c r="O3134" s="12"/>
      <c r="Q3134" s="12"/>
      <c r="S3134" s="12"/>
      <c r="Y3134" s="11"/>
    </row>
    <row r="3135" spans="1:25">
      <c r="A3135" s="12"/>
      <c r="C3135" s="12"/>
      <c r="I3135" s="12"/>
      <c r="K3135" s="12"/>
      <c r="M3135" s="12"/>
      <c r="O3135" s="12"/>
      <c r="Q3135" s="12"/>
      <c r="S3135" s="12"/>
      <c r="Y3135" s="11"/>
    </row>
    <row r="3136" spans="1:25">
      <c r="A3136" s="12"/>
      <c r="C3136" s="12"/>
      <c r="I3136" s="12"/>
      <c r="K3136" s="12"/>
      <c r="M3136" s="12"/>
      <c r="O3136" s="12"/>
      <c r="Q3136" s="12"/>
      <c r="S3136" s="12"/>
      <c r="Y3136" s="11"/>
    </row>
    <row r="3137" spans="1:25">
      <c r="A3137" s="12"/>
      <c r="C3137" s="12"/>
      <c r="I3137" s="12"/>
      <c r="K3137" s="12"/>
      <c r="M3137" s="12"/>
      <c r="O3137" s="12"/>
      <c r="Q3137" s="12"/>
      <c r="S3137" s="12"/>
      <c r="Y3137" s="11"/>
    </row>
    <row r="3138" spans="1:25">
      <c r="A3138" s="12"/>
      <c r="C3138" s="12"/>
      <c r="I3138" s="12"/>
      <c r="K3138" s="12"/>
      <c r="M3138" s="12"/>
      <c r="O3138" s="12"/>
      <c r="Q3138" s="12"/>
      <c r="S3138" s="12"/>
      <c r="Y3138" s="11"/>
    </row>
    <row r="3139" spans="1:25">
      <c r="A3139" s="12"/>
      <c r="C3139" s="12"/>
      <c r="I3139" s="12"/>
      <c r="K3139" s="12"/>
      <c r="M3139" s="12"/>
      <c r="O3139" s="12"/>
      <c r="Q3139" s="12"/>
      <c r="S3139" s="12"/>
      <c r="Y3139" s="11"/>
    </row>
    <row r="3140" spans="1:25">
      <c r="A3140" s="12"/>
      <c r="C3140" s="12"/>
      <c r="I3140" s="12"/>
      <c r="K3140" s="12"/>
      <c r="M3140" s="12"/>
      <c r="O3140" s="12"/>
      <c r="Q3140" s="12"/>
      <c r="S3140" s="12"/>
      <c r="Y3140" s="11"/>
    </row>
    <row r="3141" spans="1:25">
      <c r="A3141" s="12"/>
      <c r="C3141" s="12"/>
      <c r="I3141" s="12"/>
      <c r="K3141" s="12"/>
      <c r="M3141" s="12"/>
      <c r="O3141" s="12"/>
      <c r="Q3141" s="12"/>
      <c r="S3141" s="12"/>
      <c r="Y3141" s="11"/>
    </row>
    <row r="3142" spans="1:25">
      <c r="A3142" s="12"/>
      <c r="C3142" s="12"/>
      <c r="I3142" s="12"/>
      <c r="K3142" s="12"/>
      <c r="M3142" s="12"/>
      <c r="O3142" s="12"/>
      <c r="Q3142" s="12"/>
      <c r="S3142" s="12"/>
      <c r="Y3142" s="11"/>
    </row>
    <row r="3143" spans="1:25">
      <c r="A3143" s="12"/>
      <c r="C3143" s="12"/>
      <c r="I3143" s="12"/>
      <c r="K3143" s="12"/>
      <c r="M3143" s="12"/>
      <c r="O3143" s="12"/>
      <c r="Q3143" s="12"/>
      <c r="S3143" s="12"/>
      <c r="Y3143" s="11"/>
    </row>
    <row r="3144" spans="1:25">
      <c r="A3144" s="12"/>
      <c r="C3144" s="12"/>
      <c r="I3144" s="12"/>
      <c r="K3144" s="12"/>
      <c r="M3144" s="12"/>
      <c r="O3144" s="12"/>
      <c r="Q3144" s="12"/>
      <c r="S3144" s="12"/>
      <c r="Y3144" s="11"/>
    </row>
    <row r="3145" spans="1:25">
      <c r="A3145" s="12"/>
      <c r="C3145" s="12"/>
      <c r="I3145" s="12"/>
      <c r="K3145" s="12"/>
      <c r="M3145" s="12"/>
      <c r="O3145" s="12"/>
      <c r="Q3145" s="12"/>
      <c r="S3145" s="12"/>
      <c r="Y3145" s="11"/>
    </row>
    <row r="3146" spans="1:25">
      <c r="A3146" s="12"/>
      <c r="C3146" s="12"/>
      <c r="I3146" s="12"/>
      <c r="K3146" s="12"/>
      <c r="M3146" s="12"/>
      <c r="O3146" s="12"/>
      <c r="Q3146" s="12"/>
      <c r="S3146" s="12"/>
      <c r="Y3146" s="11"/>
    </row>
    <row r="3147" spans="1:25">
      <c r="A3147" s="12"/>
      <c r="C3147" s="12"/>
      <c r="I3147" s="12"/>
      <c r="K3147" s="12"/>
      <c r="M3147" s="12"/>
      <c r="O3147" s="12"/>
      <c r="Q3147" s="12"/>
      <c r="S3147" s="12"/>
      <c r="Y3147" s="11"/>
    </row>
    <row r="3148" spans="1:25">
      <c r="A3148" s="12"/>
      <c r="C3148" s="12"/>
      <c r="I3148" s="12"/>
      <c r="K3148" s="12"/>
      <c r="M3148" s="12"/>
      <c r="O3148" s="12"/>
      <c r="Q3148" s="12"/>
      <c r="S3148" s="12"/>
      <c r="Y3148" s="11"/>
    </row>
    <row r="3149" spans="1:25">
      <c r="A3149" s="12"/>
      <c r="C3149" s="12"/>
      <c r="I3149" s="12"/>
      <c r="K3149" s="12"/>
      <c r="M3149" s="12"/>
      <c r="O3149" s="12"/>
      <c r="Q3149" s="12"/>
      <c r="S3149" s="12"/>
      <c r="Y3149" s="11"/>
    </row>
    <row r="3150" spans="1:25">
      <c r="A3150" s="12"/>
      <c r="C3150" s="12"/>
      <c r="I3150" s="12"/>
      <c r="K3150" s="12"/>
      <c r="M3150" s="12"/>
      <c r="O3150" s="12"/>
      <c r="Q3150" s="12"/>
      <c r="S3150" s="12"/>
      <c r="Y3150" s="11"/>
    </row>
    <row r="3151" spans="1:25">
      <c r="A3151" s="12"/>
      <c r="C3151" s="12"/>
      <c r="I3151" s="12"/>
      <c r="K3151" s="12"/>
      <c r="M3151" s="12"/>
      <c r="O3151" s="12"/>
      <c r="Q3151" s="12"/>
      <c r="S3151" s="12"/>
      <c r="Y3151" s="11"/>
    </row>
    <row r="3152" spans="1:25">
      <c r="A3152" s="12"/>
      <c r="C3152" s="12"/>
      <c r="I3152" s="12"/>
      <c r="K3152" s="12"/>
      <c r="M3152" s="12"/>
      <c r="O3152" s="12"/>
      <c r="Q3152" s="12"/>
      <c r="S3152" s="12"/>
      <c r="Y3152" s="11"/>
    </row>
    <row r="3153" spans="1:25">
      <c r="A3153" s="12"/>
      <c r="C3153" s="12"/>
      <c r="I3153" s="12"/>
      <c r="K3153" s="12"/>
      <c r="M3153" s="12"/>
      <c r="O3153" s="12"/>
      <c r="Q3153" s="12"/>
      <c r="S3153" s="12"/>
      <c r="Y3153" s="11"/>
    </row>
    <row r="3154" spans="1:25">
      <c r="A3154" s="12"/>
      <c r="C3154" s="12"/>
      <c r="I3154" s="12"/>
      <c r="K3154" s="12"/>
      <c r="M3154" s="12"/>
      <c r="O3154" s="12"/>
      <c r="Q3154" s="12"/>
      <c r="S3154" s="12"/>
      <c r="Y3154" s="11"/>
    </row>
    <row r="3155" spans="1:25">
      <c r="A3155" s="12"/>
      <c r="C3155" s="12"/>
      <c r="I3155" s="12"/>
      <c r="K3155" s="12"/>
      <c r="M3155" s="12"/>
      <c r="O3155" s="12"/>
      <c r="Q3155" s="12"/>
      <c r="S3155" s="12"/>
      <c r="Y3155" s="11"/>
    </row>
    <row r="3156" spans="1:25">
      <c r="A3156" s="12"/>
      <c r="C3156" s="12"/>
      <c r="I3156" s="12"/>
      <c r="K3156" s="12"/>
      <c r="M3156" s="12"/>
      <c r="O3156" s="12"/>
      <c r="Q3156" s="12"/>
      <c r="S3156" s="12"/>
      <c r="Y3156" s="11"/>
    </row>
    <row r="3157" spans="1:25">
      <c r="A3157" s="12"/>
      <c r="C3157" s="12"/>
      <c r="I3157" s="12"/>
      <c r="K3157" s="12"/>
      <c r="M3157" s="12"/>
      <c r="O3157" s="12"/>
      <c r="Q3157" s="12"/>
      <c r="S3157" s="12"/>
      <c r="Y3157" s="11"/>
    </row>
    <row r="3158" spans="1:25">
      <c r="A3158" s="12"/>
      <c r="C3158" s="12"/>
      <c r="I3158" s="12"/>
      <c r="K3158" s="12"/>
      <c r="M3158" s="12"/>
      <c r="O3158" s="12"/>
      <c r="Q3158" s="12"/>
      <c r="S3158" s="12"/>
      <c r="Y3158" s="11"/>
    </row>
    <row r="3159" spans="1:25">
      <c r="A3159" s="12"/>
      <c r="C3159" s="12"/>
      <c r="I3159" s="12"/>
      <c r="K3159" s="12"/>
      <c r="M3159" s="12"/>
      <c r="O3159" s="12"/>
      <c r="Q3159" s="12"/>
      <c r="S3159" s="12"/>
      <c r="Y3159" s="11"/>
    </row>
    <row r="3160" spans="1:25">
      <c r="A3160" s="12"/>
      <c r="C3160" s="12"/>
      <c r="I3160" s="12"/>
      <c r="K3160" s="12"/>
      <c r="M3160" s="12"/>
      <c r="O3160" s="12"/>
      <c r="Q3160" s="12"/>
      <c r="S3160" s="12"/>
      <c r="Y3160" s="11"/>
    </row>
    <row r="3161" spans="1:25">
      <c r="A3161" s="12"/>
      <c r="C3161" s="12"/>
      <c r="I3161" s="12"/>
      <c r="K3161" s="12"/>
      <c r="M3161" s="12"/>
      <c r="O3161" s="12"/>
      <c r="Q3161" s="12"/>
      <c r="S3161" s="12"/>
      <c r="Y3161" s="11"/>
    </row>
    <row r="3162" spans="1:25">
      <c r="A3162" s="12"/>
      <c r="C3162" s="12"/>
      <c r="I3162" s="12"/>
      <c r="K3162" s="12"/>
      <c r="M3162" s="12"/>
      <c r="O3162" s="12"/>
      <c r="Q3162" s="12"/>
      <c r="S3162" s="12"/>
      <c r="Y3162" s="11"/>
    </row>
    <row r="3163" spans="1:25">
      <c r="A3163" s="12"/>
      <c r="C3163" s="12"/>
      <c r="I3163" s="12"/>
      <c r="K3163" s="12"/>
      <c r="M3163" s="12"/>
      <c r="O3163" s="12"/>
      <c r="Q3163" s="12"/>
      <c r="S3163" s="12"/>
      <c r="Y3163" s="11"/>
    </row>
    <row r="3164" spans="1:25">
      <c r="A3164" s="12"/>
      <c r="C3164" s="12"/>
      <c r="I3164" s="12"/>
      <c r="K3164" s="12"/>
      <c r="M3164" s="12"/>
      <c r="O3164" s="12"/>
      <c r="Q3164" s="12"/>
      <c r="S3164" s="12"/>
      <c r="Y3164" s="11"/>
    </row>
    <row r="3165" spans="1:25">
      <c r="A3165" s="12"/>
      <c r="C3165" s="12"/>
      <c r="I3165" s="12"/>
      <c r="K3165" s="12"/>
      <c r="M3165" s="12"/>
      <c r="O3165" s="12"/>
      <c r="Q3165" s="12"/>
      <c r="S3165" s="12"/>
      <c r="Y3165" s="11"/>
    </row>
    <row r="3166" spans="1:25">
      <c r="A3166" s="12"/>
      <c r="C3166" s="12"/>
      <c r="I3166" s="12"/>
      <c r="K3166" s="12"/>
      <c r="M3166" s="12"/>
      <c r="O3166" s="12"/>
      <c r="Q3166" s="12"/>
      <c r="S3166" s="12"/>
      <c r="Y3166" s="11"/>
    </row>
    <row r="3167" spans="1:25">
      <c r="A3167" s="12"/>
      <c r="C3167" s="12"/>
      <c r="I3167" s="12"/>
      <c r="K3167" s="12"/>
      <c r="M3167" s="12"/>
      <c r="O3167" s="12"/>
      <c r="Q3167" s="12"/>
      <c r="S3167" s="12"/>
      <c r="Y3167" s="11"/>
    </row>
    <row r="3168" spans="1:25">
      <c r="A3168" s="12"/>
      <c r="C3168" s="12"/>
      <c r="I3168" s="12"/>
      <c r="K3168" s="12"/>
      <c r="M3168" s="12"/>
      <c r="O3168" s="12"/>
      <c r="Q3168" s="12"/>
      <c r="S3168" s="12"/>
      <c r="Y3168" s="11"/>
    </row>
    <row r="3169" spans="1:25">
      <c r="A3169" s="12"/>
      <c r="C3169" s="12"/>
      <c r="I3169" s="12"/>
      <c r="K3169" s="12"/>
      <c r="M3169" s="12"/>
      <c r="O3169" s="12"/>
      <c r="Q3169" s="12"/>
      <c r="S3169" s="12"/>
      <c r="Y3169" s="11"/>
    </row>
    <row r="3170" spans="1:25">
      <c r="A3170" s="12"/>
      <c r="C3170" s="12"/>
      <c r="I3170" s="12"/>
      <c r="K3170" s="12"/>
      <c r="M3170" s="12"/>
      <c r="O3170" s="12"/>
      <c r="Q3170" s="12"/>
      <c r="S3170" s="12"/>
      <c r="Y3170" s="11"/>
    </row>
    <row r="3171" spans="1:25">
      <c r="A3171" s="12"/>
      <c r="C3171" s="12"/>
      <c r="I3171" s="12"/>
      <c r="K3171" s="12"/>
      <c r="M3171" s="12"/>
      <c r="O3171" s="12"/>
      <c r="Q3171" s="12"/>
      <c r="S3171" s="12"/>
      <c r="Y3171" s="11"/>
    </row>
    <row r="3172" spans="1:25">
      <c r="A3172" s="12"/>
      <c r="C3172" s="12"/>
      <c r="I3172" s="12"/>
      <c r="K3172" s="12"/>
      <c r="M3172" s="12"/>
      <c r="O3172" s="12"/>
      <c r="Q3172" s="12"/>
      <c r="S3172" s="12"/>
      <c r="Y3172" s="11"/>
    </row>
    <row r="3173" spans="1:25">
      <c r="A3173" s="12"/>
      <c r="C3173" s="12"/>
      <c r="I3173" s="12"/>
      <c r="K3173" s="12"/>
      <c r="M3173" s="12"/>
      <c r="O3173" s="12"/>
      <c r="Q3173" s="12"/>
      <c r="S3173" s="12"/>
      <c r="Y3173" s="11"/>
    </row>
    <row r="3174" spans="1:25">
      <c r="A3174" s="12"/>
      <c r="C3174" s="12"/>
      <c r="I3174" s="12"/>
      <c r="K3174" s="12"/>
      <c r="M3174" s="12"/>
      <c r="O3174" s="12"/>
      <c r="Q3174" s="12"/>
      <c r="S3174" s="12"/>
      <c r="Y3174" s="11"/>
    </row>
    <row r="3175" spans="1:25">
      <c r="A3175" s="12"/>
      <c r="C3175" s="12"/>
      <c r="I3175" s="12"/>
      <c r="K3175" s="12"/>
      <c r="M3175" s="12"/>
      <c r="O3175" s="12"/>
      <c r="Q3175" s="12"/>
      <c r="S3175" s="12"/>
      <c r="Y3175" s="11"/>
    </row>
    <row r="3176" spans="1:25">
      <c r="A3176" s="12"/>
      <c r="C3176" s="12"/>
      <c r="I3176" s="12"/>
      <c r="K3176" s="12"/>
      <c r="M3176" s="12"/>
      <c r="O3176" s="12"/>
      <c r="Q3176" s="12"/>
      <c r="S3176" s="12"/>
      <c r="Y3176" s="11"/>
    </row>
    <row r="3177" spans="1:25">
      <c r="A3177" s="12"/>
      <c r="C3177" s="12"/>
      <c r="I3177" s="12"/>
      <c r="K3177" s="12"/>
      <c r="M3177" s="12"/>
      <c r="O3177" s="12"/>
      <c r="Q3177" s="12"/>
      <c r="S3177" s="12"/>
      <c r="Y3177" s="11"/>
    </row>
    <row r="3178" spans="1:25">
      <c r="A3178" s="12"/>
      <c r="C3178" s="12"/>
      <c r="I3178" s="12"/>
      <c r="K3178" s="12"/>
      <c r="M3178" s="12"/>
      <c r="O3178" s="12"/>
      <c r="Q3178" s="12"/>
      <c r="S3178" s="12"/>
      <c r="Y3178" s="11"/>
    </row>
    <row r="3179" spans="1:25">
      <c r="A3179" s="12"/>
      <c r="C3179" s="12"/>
      <c r="I3179" s="12"/>
      <c r="K3179" s="12"/>
      <c r="M3179" s="12"/>
      <c r="O3179" s="12"/>
      <c r="Q3179" s="12"/>
      <c r="S3179" s="12"/>
      <c r="Y3179" s="11"/>
    </row>
    <row r="3180" spans="1:25">
      <c r="A3180" s="12"/>
      <c r="C3180" s="12"/>
      <c r="I3180" s="12"/>
      <c r="K3180" s="12"/>
      <c r="M3180" s="12"/>
      <c r="O3180" s="12"/>
      <c r="Q3180" s="12"/>
      <c r="S3180" s="12"/>
      <c r="Y3180" s="11"/>
    </row>
    <row r="3181" spans="1:25">
      <c r="A3181" s="12"/>
      <c r="C3181" s="12"/>
      <c r="I3181" s="12"/>
      <c r="K3181" s="12"/>
      <c r="M3181" s="12"/>
      <c r="O3181" s="12"/>
      <c r="Q3181" s="12"/>
      <c r="S3181" s="12"/>
      <c r="Y3181" s="11"/>
    </row>
    <row r="3182" spans="1:25">
      <c r="A3182" s="12"/>
      <c r="C3182" s="12"/>
      <c r="I3182" s="12"/>
      <c r="K3182" s="12"/>
      <c r="M3182" s="12"/>
      <c r="O3182" s="12"/>
      <c r="Q3182" s="12"/>
      <c r="S3182" s="12"/>
      <c r="Y3182" s="11"/>
    </row>
    <row r="3183" spans="1:25">
      <c r="A3183" s="12"/>
      <c r="C3183" s="12"/>
      <c r="I3183" s="12"/>
      <c r="K3183" s="12"/>
      <c r="M3183" s="12"/>
      <c r="O3183" s="12"/>
      <c r="Q3183" s="12"/>
      <c r="S3183" s="12"/>
      <c r="Y3183" s="11"/>
    </row>
    <row r="3184" spans="1:25">
      <c r="A3184" s="12"/>
      <c r="C3184" s="12"/>
      <c r="I3184" s="12"/>
      <c r="K3184" s="12"/>
      <c r="M3184" s="12"/>
      <c r="O3184" s="12"/>
      <c r="Q3184" s="12"/>
      <c r="S3184" s="12"/>
      <c r="Y3184" s="11"/>
    </row>
    <row r="3185" spans="1:25">
      <c r="A3185" s="12"/>
      <c r="C3185" s="12"/>
      <c r="I3185" s="12"/>
      <c r="K3185" s="12"/>
      <c r="M3185" s="12"/>
      <c r="O3185" s="12"/>
      <c r="Q3185" s="12"/>
      <c r="S3185" s="12"/>
      <c r="Y3185" s="11"/>
    </row>
    <row r="3186" spans="1:25">
      <c r="A3186" s="12"/>
      <c r="C3186" s="12"/>
      <c r="I3186" s="12"/>
      <c r="K3186" s="12"/>
      <c r="M3186" s="12"/>
      <c r="O3186" s="12"/>
      <c r="Q3186" s="12"/>
      <c r="S3186" s="12"/>
      <c r="Y3186" s="11"/>
    </row>
    <row r="3187" spans="1:25">
      <c r="A3187" s="12"/>
      <c r="C3187" s="12"/>
      <c r="I3187" s="12"/>
      <c r="K3187" s="12"/>
      <c r="M3187" s="12"/>
      <c r="O3187" s="12"/>
      <c r="Q3187" s="12"/>
      <c r="S3187" s="12"/>
      <c r="Y3187" s="11"/>
    </row>
    <row r="3188" spans="1:25">
      <c r="A3188" s="12"/>
      <c r="C3188" s="12"/>
      <c r="I3188" s="12"/>
      <c r="K3188" s="12"/>
      <c r="M3188" s="12"/>
      <c r="O3188" s="12"/>
      <c r="Q3188" s="12"/>
      <c r="S3188" s="12"/>
      <c r="Y3188" s="11"/>
    </row>
    <row r="3189" spans="1:25">
      <c r="A3189" s="12"/>
      <c r="C3189" s="12"/>
      <c r="I3189" s="12"/>
      <c r="K3189" s="12"/>
      <c r="M3189" s="12"/>
      <c r="O3189" s="12"/>
      <c r="Q3189" s="12"/>
      <c r="S3189" s="12"/>
      <c r="Y3189" s="11"/>
    </row>
    <row r="3190" spans="1:25">
      <c r="A3190" s="12"/>
      <c r="C3190" s="12"/>
      <c r="I3190" s="12"/>
      <c r="K3190" s="12"/>
      <c r="M3190" s="12"/>
      <c r="O3190" s="12"/>
      <c r="Q3190" s="12"/>
      <c r="S3190" s="12"/>
      <c r="Y3190" s="11"/>
    </row>
    <row r="3191" spans="1:25">
      <c r="A3191" s="12"/>
      <c r="C3191" s="12"/>
      <c r="I3191" s="12"/>
      <c r="K3191" s="12"/>
      <c r="M3191" s="12"/>
      <c r="O3191" s="12"/>
      <c r="Q3191" s="12"/>
      <c r="S3191" s="12"/>
      <c r="Y3191" s="11"/>
    </row>
    <row r="3192" spans="1:25">
      <c r="A3192" s="12"/>
      <c r="C3192" s="12"/>
      <c r="I3192" s="12"/>
      <c r="K3192" s="12"/>
      <c r="M3192" s="12"/>
      <c r="O3192" s="12"/>
      <c r="Q3192" s="12"/>
      <c r="S3192" s="12"/>
      <c r="Y3192" s="11"/>
    </row>
    <row r="3193" spans="1:25">
      <c r="A3193" s="12"/>
      <c r="C3193" s="12"/>
      <c r="I3193" s="12"/>
      <c r="K3193" s="12"/>
      <c r="M3193" s="12"/>
      <c r="O3193" s="12"/>
      <c r="Q3193" s="12"/>
      <c r="S3193" s="12"/>
      <c r="Y3193" s="11"/>
    </row>
    <row r="3194" spans="1:25">
      <c r="A3194" s="12"/>
      <c r="C3194" s="12"/>
      <c r="I3194" s="12"/>
      <c r="K3194" s="12"/>
      <c r="M3194" s="12"/>
      <c r="O3194" s="12"/>
      <c r="Q3194" s="12"/>
      <c r="S3194" s="12"/>
      <c r="Y3194" s="11"/>
    </row>
    <row r="3195" spans="1:25">
      <c r="A3195" s="12"/>
      <c r="C3195" s="12"/>
      <c r="I3195" s="12"/>
      <c r="K3195" s="12"/>
      <c r="M3195" s="12"/>
      <c r="O3195" s="12"/>
      <c r="Q3195" s="12"/>
      <c r="S3195" s="12"/>
      <c r="Y3195" s="11"/>
    </row>
    <row r="3196" spans="1:25">
      <c r="A3196" s="12"/>
      <c r="C3196" s="12"/>
      <c r="I3196" s="12"/>
      <c r="K3196" s="12"/>
      <c r="M3196" s="12"/>
      <c r="O3196" s="12"/>
      <c r="Q3196" s="12"/>
      <c r="S3196" s="12"/>
      <c r="Y3196" s="11"/>
    </row>
    <row r="3197" spans="1:25">
      <c r="A3197" s="12"/>
      <c r="C3197" s="12"/>
      <c r="I3197" s="12"/>
      <c r="K3197" s="12"/>
      <c r="M3197" s="12"/>
      <c r="O3197" s="12"/>
      <c r="Q3197" s="12"/>
      <c r="S3197" s="12"/>
      <c r="Y3197" s="11"/>
    </row>
    <row r="3198" spans="1:25">
      <c r="A3198" s="12"/>
      <c r="C3198" s="12"/>
      <c r="I3198" s="12"/>
      <c r="K3198" s="12"/>
      <c r="M3198" s="12"/>
      <c r="O3198" s="12"/>
      <c r="Q3198" s="12"/>
      <c r="S3198" s="12"/>
      <c r="Y3198" s="11"/>
    </row>
    <row r="3199" spans="1:25">
      <c r="A3199" s="12"/>
      <c r="C3199" s="12"/>
      <c r="I3199" s="12"/>
      <c r="K3199" s="12"/>
      <c r="M3199" s="12"/>
      <c r="O3199" s="12"/>
      <c r="Q3199" s="12"/>
      <c r="S3199" s="12"/>
      <c r="Y3199" s="11"/>
    </row>
    <row r="3200" spans="1:25">
      <c r="A3200" s="12"/>
      <c r="C3200" s="12"/>
      <c r="I3200" s="12"/>
      <c r="K3200" s="12"/>
      <c r="M3200" s="12"/>
      <c r="O3200" s="12"/>
      <c r="Q3200" s="12"/>
      <c r="S3200" s="12"/>
      <c r="Y3200" s="11"/>
    </row>
    <row r="3201" spans="1:25">
      <c r="A3201" s="12"/>
      <c r="C3201" s="12"/>
      <c r="I3201" s="12"/>
      <c r="K3201" s="12"/>
      <c r="M3201" s="12"/>
      <c r="O3201" s="12"/>
      <c r="Q3201" s="12"/>
      <c r="S3201" s="12"/>
      <c r="Y3201" s="11"/>
    </row>
    <row r="3202" spans="1:25">
      <c r="A3202" s="12"/>
      <c r="C3202" s="12"/>
      <c r="I3202" s="12"/>
      <c r="K3202" s="12"/>
      <c r="M3202" s="12"/>
      <c r="O3202" s="12"/>
      <c r="Q3202" s="12"/>
      <c r="S3202" s="12"/>
      <c r="Y3202" s="11"/>
    </row>
    <row r="3203" spans="1:25">
      <c r="A3203" s="12"/>
      <c r="C3203" s="12"/>
      <c r="I3203" s="12"/>
      <c r="K3203" s="12"/>
      <c r="M3203" s="12"/>
      <c r="O3203" s="12"/>
      <c r="Q3203" s="12"/>
      <c r="S3203" s="12"/>
      <c r="Y3203" s="11"/>
    </row>
    <row r="3204" spans="1:25">
      <c r="A3204" s="12"/>
      <c r="C3204" s="12"/>
      <c r="I3204" s="12"/>
      <c r="K3204" s="12"/>
      <c r="M3204" s="12"/>
      <c r="O3204" s="12"/>
      <c r="Q3204" s="12"/>
      <c r="S3204" s="12"/>
      <c r="Y3204" s="11"/>
    </row>
    <row r="3205" spans="1:25">
      <c r="A3205" s="12"/>
      <c r="C3205" s="12"/>
      <c r="I3205" s="12"/>
      <c r="K3205" s="12"/>
      <c r="M3205" s="12"/>
      <c r="O3205" s="12"/>
      <c r="Q3205" s="12"/>
      <c r="S3205" s="12"/>
      <c r="Y3205" s="11"/>
    </row>
    <row r="3206" spans="1:25">
      <c r="A3206" s="12"/>
      <c r="C3206" s="12"/>
      <c r="I3206" s="12"/>
      <c r="K3206" s="12"/>
      <c r="M3206" s="12"/>
      <c r="O3206" s="12"/>
      <c r="Q3206" s="12"/>
      <c r="S3206" s="12"/>
      <c r="Y3206" s="11"/>
    </row>
    <row r="3207" spans="1:25">
      <c r="A3207" s="12"/>
      <c r="C3207" s="12"/>
      <c r="I3207" s="12"/>
      <c r="K3207" s="12"/>
      <c r="M3207" s="12"/>
      <c r="O3207" s="12"/>
      <c r="Q3207" s="12"/>
      <c r="S3207" s="12"/>
      <c r="Y3207" s="11"/>
    </row>
    <row r="3208" spans="1:25">
      <c r="A3208" s="12"/>
      <c r="C3208" s="12"/>
      <c r="I3208" s="12"/>
      <c r="K3208" s="12"/>
      <c r="M3208" s="12"/>
      <c r="O3208" s="12"/>
      <c r="Q3208" s="12"/>
      <c r="S3208" s="12"/>
      <c r="Y3208" s="11"/>
    </row>
    <row r="3209" spans="1:25">
      <c r="A3209" s="12"/>
      <c r="C3209" s="12"/>
      <c r="I3209" s="12"/>
      <c r="K3209" s="12"/>
      <c r="M3209" s="12"/>
      <c r="O3209" s="12"/>
      <c r="Q3209" s="12"/>
      <c r="S3209" s="12"/>
      <c r="Y3209" s="11"/>
    </row>
    <row r="3210" spans="1:25">
      <c r="A3210" s="12"/>
      <c r="C3210" s="12"/>
      <c r="I3210" s="12"/>
      <c r="K3210" s="12"/>
      <c r="M3210" s="12"/>
      <c r="O3210" s="12"/>
      <c r="Q3210" s="12"/>
      <c r="S3210" s="12"/>
      <c r="Y3210" s="11"/>
    </row>
    <row r="3211" spans="1:25">
      <c r="A3211" s="12"/>
      <c r="C3211" s="12"/>
      <c r="I3211" s="12"/>
      <c r="K3211" s="12"/>
      <c r="M3211" s="12"/>
      <c r="O3211" s="12"/>
      <c r="Q3211" s="12"/>
      <c r="S3211" s="12"/>
      <c r="Y3211" s="11"/>
    </row>
    <row r="3212" spans="1:25">
      <c r="A3212" s="12"/>
      <c r="C3212" s="12"/>
      <c r="I3212" s="12"/>
      <c r="K3212" s="12"/>
      <c r="M3212" s="12"/>
      <c r="O3212" s="12"/>
      <c r="Q3212" s="12"/>
      <c r="S3212" s="12"/>
      <c r="Y3212" s="11"/>
    </row>
    <row r="3213" spans="1:25">
      <c r="A3213" s="12"/>
      <c r="C3213" s="12"/>
      <c r="I3213" s="12"/>
      <c r="K3213" s="12"/>
      <c r="M3213" s="12"/>
      <c r="O3213" s="12"/>
      <c r="Q3213" s="12"/>
      <c r="S3213" s="12"/>
      <c r="Y3213" s="11"/>
    </row>
    <row r="3214" spans="1:25">
      <c r="A3214" s="12"/>
      <c r="C3214" s="12"/>
      <c r="I3214" s="12"/>
      <c r="K3214" s="12"/>
      <c r="M3214" s="12"/>
      <c r="O3214" s="12"/>
      <c r="Q3214" s="12"/>
      <c r="S3214" s="12"/>
      <c r="Y3214" s="11"/>
    </row>
    <row r="3215" spans="1:25">
      <c r="A3215" s="12"/>
      <c r="C3215" s="12"/>
      <c r="I3215" s="12"/>
      <c r="K3215" s="12"/>
      <c r="M3215" s="12"/>
      <c r="O3215" s="12"/>
      <c r="Q3215" s="12"/>
      <c r="S3215" s="12"/>
      <c r="Y3215" s="11"/>
    </row>
    <row r="3216" spans="1:25">
      <c r="A3216" s="12"/>
      <c r="C3216" s="12"/>
      <c r="I3216" s="12"/>
      <c r="K3216" s="12"/>
      <c r="M3216" s="12"/>
      <c r="O3216" s="12"/>
      <c r="Q3216" s="12"/>
      <c r="S3216" s="12"/>
      <c r="Y3216" s="11"/>
    </row>
    <row r="3217" spans="1:25">
      <c r="A3217" s="12"/>
      <c r="C3217" s="12"/>
      <c r="I3217" s="12"/>
      <c r="K3217" s="12"/>
      <c r="M3217" s="12"/>
      <c r="O3217" s="12"/>
      <c r="Q3217" s="12"/>
      <c r="S3217" s="12"/>
      <c r="Y3217" s="11"/>
    </row>
    <row r="3218" spans="1:25">
      <c r="A3218" s="12"/>
      <c r="C3218" s="12"/>
      <c r="I3218" s="12"/>
      <c r="K3218" s="12"/>
      <c r="M3218" s="12"/>
      <c r="O3218" s="12"/>
      <c r="Q3218" s="12"/>
      <c r="S3218" s="12"/>
      <c r="Y3218" s="11"/>
    </row>
    <row r="3219" spans="1:25">
      <c r="A3219" s="12"/>
      <c r="C3219" s="12"/>
      <c r="I3219" s="12"/>
      <c r="K3219" s="12"/>
      <c r="M3219" s="12"/>
      <c r="O3219" s="12"/>
      <c r="Q3219" s="12"/>
      <c r="S3219" s="12"/>
      <c r="Y3219" s="11"/>
    </row>
    <row r="3220" spans="1:25">
      <c r="A3220" s="12"/>
      <c r="C3220" s="12"/>
      <c r="I3220" s="12"/>
      <c r="K3220" s="12"/>
      <c r="M3220" s="12"/>
      <c r="O3220" s="12"/>
      <c r="Q3220" s="12"/>
      <c r="S3220" s="12"/>
      <c r="Y3220" s="11"/>
    </row>
    <row r="3221" spans="1:25">
      <c r="A3221" s="12"/>
      <c r="C3221" s="12"/>
      <c r="I3221" s="12"/>
      <c r="K3221" s="12"/>
      <c r="M3221" s="12"/>
      <c r="O3221" s="12"/>
      <c r="Q3221" s="12"/>
      <c r="S3221" s="12"/>
      <c r="Y3221" s="11"/>
    </row>
    <row r="3222" spans="1:25">
      <c r="A3222" s="12"/>
      <c r="C3222" s="12"/>
      <c r="I3222" s="12"/>
      <c r="K3222" s="12"/>
      <c r="M3222" s="12"/>
      <c r="O3222" s="12"/>
      <c r="Q3222" s="12"/>
      <c r="S3222" s="12"/>
      <c r="Y3222" s="11"/>
    </row>
    <row r="3223" spans="1:25">
      <c r="A3223" s="12"/>
      <c r="C3223" s="12"/>
      <c r="I3223" s="12"/>
      <c r="K3223" s="12"/>
      <c r="M3223" s="12"/>
      <c r="O3223" s="12"/>
      <c r="Q3223" s="12"/>
      <c r="S3223" s="12"/>
      <c r="Y3223" s="11"/>
    </row>
    <row r="3224" spans="1:25">
      <c r="A3224" s="12"/>
      <c r="C3224" s="12"/>
      <c r="I3224" s="12"/>
      <c r="K3224" s="12"/>
      <c r="M3224" s="12"/>
      <c r="O3224" s="12"/>
      <c r="Q3224" s="12"/>
      <c r="S3224" s="12"/>
      <c r="Y3224" s="11"/>
    </row>
    <row r="3225" spans="1:25">
      <c r="A3225" s="12"/>
      <c r="C3225" s="12"/>
      <c r="I3225" s="12"/>
      <c r="K3225" s="12"/>
      <c r="M3225" s="12"/>
      <c r="O3225" s="12"/>
      <c r="Q3225" s="12"/>
      <c r="S3225" s="12"/>
      <c r="Y3225" s="11"/>
    </row>
    <row r="3226" spans="1:25">
      <c r="A3226" s="12"/>
      <c r="C3226" s="12"/>
      <c r="I3226" s="12"/>
      <c r="K3226" s="12"/>
      <c r="M3226" s="12"/>
      <c r="O3226" s="12"/>
      <c r="Q3226" s="12"/>
      <c r="S3226" s="12"/>
      <c r="Y3226" s="11"/>
    </row>
    <row r="3227" spans="1:25">
      <c r="A3227" s="12"/>
      <c r="C3227" s="12"/>
      <c r="I3227" s="12"/>
      <c r="K3227" s="12"/>
      <c r="M3227" s="12"/>
      <c r="O3227" s="12"/>
      <c r="Q3227" s="12"/>
      <c r="S3227" s="12"/>
      <c r="Y3227" s="11"/>
    </row>
    <row r="3228" spans="1:25">
      <c r="A3228" s="12"/>
      <c r="C3228" s="12"/>
      <c r="I3228" s="12"/>
      <c r="K3228" s="12"/>
      <c r="M3228" s="12"/>
      <c r="O3228" s="12"/>
      <c r="Q3228" s="12"/>
      <c r="S3228" s="12"/>
      <c r="Y3228" s="11"/>
    </row>
    <row r="3229" spans="1:25">
      <c r="A3229" s="12"/>
      <c r="C3229" s="12"/>
      <c r="I3229" s="12"/>
      <c r="K3229" s="12"/>
      <c r="M3229" s="12"/>
      <c r="O3229" s="12"/>
      <c r="Q3229" s="12"/>
      <c r="S3229" s="12"/>
      <c r="Y3229" s="11"/>
    </row>
    <row r="3230" spans="1:25">
      <c r="A3230" s="12"/>
      <c r="C3230" s="12"/>
      <c r="I3230" s="12"/>
      <c r="K3230" s="12"/>
      <c r="M3230" s="12"/>
      <c r="O3230" s="12"/>
      <c r="Q3230" s="12"/>
      <c r="S3230" s="12"/>
      <c r="Y3230" s="11"/>
    </row>
    <row r="3231" spans="1:25">
      <c r="A3231" s="12"/>
      <c r="C3231" s="12"/>
      <c r="I3231" s="12"/>
      <c r="K3231" s="12"/>
      <c r="M3231" s="12"/>
      <c r="O3231" s="12"/>
      <c r="Q3231" s="12"/>
      <c r="S3231" s="12"/>
      <c r="Y3231" s="11"/>
    </row>
    <row r="3232" spans="1:25">
      <c r="A3232" s="12"/>
      <c r="C3232" s="12"/>
      <c r="I3232" s="12"/>
      <c r="K3232" s="12"/>
      <c r="M3232" s="12"/>
      <c r="O3232" s="12"/>
      <c r="Q3232" s="12"/>
      <c r="S3232" s="12"/>
      <c r="Y3232" s="11"/>
    </row>
    <row r="3233" spans="1:25">
      <c r="A3233" s="12"/>
      <c r="C3233" s="12"/>
      <c r="I3233" s="12"/>
      <c r="K3233" s="12"/>
      <c r="M3233" s="12"/>
      <c r="O3233" s="12"/>
      <c r="Q3233" s="12"/>
      <c r="S3233" s="12"/>
      <c r="Y3233" s="11"/>
    </row>
    <row r="3234" spans="1:25">
      <c r="A3234" s="12"/>
      <c r="C3234" s="12"/>
      <c r="I3234" s="12"/>
      <c r="K3234" s="12"/>
      <c r="M3234" s="12"/>
      <c r="O3234" s="12"/>
      <c r="Q3234" s="12"/>
      <c r="S3234" s="12"/>
      <c r="Y3234" s="11"/>
    </row>
    <row r="3235" spans="1:25">
      <c r="A3235" s="12"/>
      <c r="C3235" s="12"/>
      <c r="I3235" s="12"/>
      <c r="K3235" s="12"/>
      <c r="M3235" s="12"/>
      <c r="O3235" s="12"/>
      <c r="Q3235" s="12"/>
      <c r="S3235" s="12"/>
      <c r="Y3235" s="11"/>
    </row>
    <row r="3236" spans="1:25">
      <c r="A3236" s="12"/>
      <c r="C3236" s="12"/>
      <c r="I3236" s="12"/>
      <c r="K3236" s="12"/>
      <c r="M3236" s="12"/>
      <c r="O3236" s="12"/>
      <c r="Q3236" s="12"/>
      <c r="S3236" s="12"/>
      <c r="Y3236" s="11"/>
    </row>
    <row r="3237" spans="1:25">
      <c r="A3237" s="12"/>
      <c r="C3237" s="12"/>
      <c r="I3237" s="12"/>
      <c r="K3237" s="12"/>
      <c r="M3237" s="12"/>
      <c r="O3237" s="12"/>
      <c r="Q3237" s="12"/>
      <c r="S3237" s="12"/>
      <c r="Y3237" s="11"/>
    </row>
    <row r="3238" spans="1:25">
      <c r="A3238" s="12"/>
      <c r="C3238" s="12"/>
      <c r="I3238" s="12"/>
      <c r="K3238" s="12"/>
      <c r="M3238" s="12"/>
      <c r="O3238" s="12"/>
      <c r="Q3238" s="12"/>
      <c r="S3238" s="12"/>
      <c r="Y3238" s="11"/>
    </row>
    <row r="3239" spans="1:25">
      <c r="A3239" s="12"/>
      <c r="C3239" s="12"/>
      <c r="I3239" s="12"/>
      <c r="K3239" s="12"/>
      <c r="M3239" s="12"/>
      <c r="O3239" s="12"/>
      <c r="Q3239" s="12"/>
      <c r="S3239" s="12"/>
      <c r="Y3239" s="11"/>
    </row>
    <row r="3240" spans="1:25">
      <c r="A3240" s="12"/>
      <c r="C3240" s="12"/>
      <c r="I3240" s="12"/>
      <c r="K3240" s="12"/>
      <c r="M3240" s="12"/>
      <c r="O3240" s="12"/>
      <c r="Q3240" s="12"/>
      <c r="S3240" s="12"/>
      <c r="Y3240" s="11"/>
    </row>
    <row r="3241" spans="1:25">
      <c r="A3241" s="12"/>
      <c r="C3241" s="12"/>
      <c r="I3241" s="12"/>
      <c r="K3241" s="12"/>
      <c r="M3241" s="12"/>
      <c r="O3241" s="12"/>
      <c r="Q3241" s="12"/>
      <c r="S3241" s="12"/>
      <c r="Y3241" s="11"/>
    </row>
    <row r="3242" spans="1:25">
      <c r="A3242" s="12"/>
      <c r="C3242" s="12"/>
      <c r="I3242" s="12"/>
      <c r="K3242" s="12"/>
      <c r="M3242" s="12"/>
      <c r="O3242" s="12"/>
      <c r="Q3242" s="12"/>
      <c r="S3242" s="12"/>
      <c r="Y3242" s="11"/>
    </row>
    <row r="3243" spans="1:25">
      <c r="A3243" s="12"/>
      <c r="C3243" s="12"/>
      <c r="I3243" s="12"/>
      <c r="K3243" s="12"/>
      <c r="M3243" s="12"/>
      <c r="O3243" s="12"/>
      <c r="Q3243" s="12"/>
      <c r="S3243" s="12"/>
      <c r="Y3243" s="11"/>
    </row>
    <row r="3244" spans="1:25">
      <c r="A3244" s="12"/>
      <c r="C3244" s="12"/>
      <c r="I3244" s="12"/>
      <c r="K3244" s="12"/>
      <c r="M3244" s="12"/>
      <c r="O3244" s="12"/>
      <c r="Q3244" s="12"/>
      <c r="S3244" s="12"/>
      <c r="Y3244" s="11"/>
    </row>
    <row r="3245" spans="1:25">
      <c r="A3245" s="12"/>
      <c r="C3245" s="12"/>
      <c r="I3245" s="12"/>
      <c r="K3245" s="12"/>
      <c r="M3245" s="12"/>
      <c r="O3245" s="12"/>
      <c r="Q3245" s="12"/>
      <c r="S3245" s="12"/>
      <c r="Y3245" s="11"/>
    </row>
    <row r="3246" spans="1:25">
      <c r="A3246" s="12"/>
      <c r="C3246" s="12"/>
      <c r="I3246" s="12"/>
      <c r="K3246" s="12"/>
      <c r="M3246" s="12"/>
      <c r="O3246" s="12"/>
      <c r="Q3246" s="12"/>
      <c r="S3246" s="12"/>
      <c r="Y3246" s="11"/>
    </row>
    <row r="3247" spans="1:25">
      <c r="A3247" s="12"/>
      <c r="C3247" s="12"/>
      <c r="I3247" s="12"/>
      <c r="K3247" s="12"/>
      <c r="M3247" s="12"/>
      <c r="O3247" s="12"/>
      <c r="Q3247" s="12"/>
      <c r="S3247" s="12"/>
      <c r="Y3247" s="11"/>
    </row>
    <row r="3248" spans="1:25">
      <c r="A3248" s="12"/>
      <c r="C3248" s="12"/>
      <c r="I3248" s="12"/>
      <c r="K3248" s="12"/>
      <c r="M3248" s="12"/>
      <c r="O3248" s="12"/>
      <c r="Q3248" s="12"/>
      <c r="S3248" s="12"/>
      <c r="Y3248" s="11"/>
    </row>
    <row r="3249" spans="1:25">
      <c r="A3249" s="12"/>
      <c r="C3249" s="12"/>
      <c r="I3249" s="12"/>
      <c r="K3249" s="12"/>
      <c r="M3249" s="12"/>
      <c r="O3249" s="12"/>
      <c r="Q3249" s="12"/>
      <c r="S3249" s="12"/>
      <c r="Y3249" s="11"/>
    </row>
    <row r="3250" spans="1:25">
      <c r="A3250" s="12"/>
      <c r="C3250" s="12"/>
      <c r="I3250" s="12"/>
      <c r="K3250" s="12"/>
      <c r="M3250" s="12"/>
      <c r="O3250" s="12"/>
      <c r="Q3250" s="12"/>
      <c r="S3250" s="12"/>
      <c r="Y3250" s="11"/>
    </row>
    <row r="3251" spans="1:25">
      <c r="A3251" s="12"/>
      <c r="C3251" s="12"/>
      <c r="I3251" s="12"/>
      <c r="K3251" s="12"/>
      <c r="M3251" s="12"/>
      <c r="O3251" s="12"/>
      <c r="Q3251" s="12"/>
      <c r="S3251" s="12"/>
      <c r="Y3251" s="11"/>
    </row>
    <row r="3252" spans="1:25">
      <c r="A3252" s="12"/>
      <c r="C3252" s="12"/>
      <c r="I3252" s="12"/>
      <c r="K3252" s="12"/>
      <c r="M3252" s="12"/>
      <c r="O3252" s="12"/>
      <c r="Q3252" s="12"/>
      <c r="S3252" s="12"/>
      <c r="Y3252" s="11"/>
    </row>
    <row r="3253" spans="1:25">
      <c r="A3253" s="12"/>
      <c r="C3253" s="12"/>
      <c r="I3253" s="12"/>
      <c r="K3253" s="12"/>
      <c r="M3253" s="12"/>
      <c r="O3253" s="12"/>
      <c r="Q3253" s="12"/>
      <c r="S3253" s="12"/>
      <c r="Y3253" s="11"/>
    </row>
    <row r="3254" spans="1:25">
      <c r="A3254" s="12"/>
      <c r="C3254" s="12"/>
      <c r="I3254" s="12"/>
      <c r="K3254" s="12"/>
      <c r="M3254" s="12"/>
      <c r="O3254" s="12"/>
      <c r="Q3254" s="12"/>
      <c r="S3254" s="12"/>
      <c r="Y3254" s="11"/>
    </row>
    <row r="3255" spans="1:25">
      <c r="A3255" s="12"/>
      <c r="C3255" s="12"/>
      <c r="I3255" s="12"/>
      <c r="K3255" s="12"/>
      <c r="M3255" s="12"/>
      <c r="O3255" s="12"/>
      <c r="Q3255" s="12"/>
      <c r="S3255" s="12"/>
      <c r="Y3255" s="11"/>
    </row>
    <row r="3256" spans="1:25">
      <c r="A3256" s="12"/>
      <c r="C3256" s="12"/>
      <c r="I3256" s="12"/>
      <c r="K3256" s="12"/>
      <c r="M3256" s="12"/>
      <c r="O3256" s="12"/>
      <c r="Q3256" s="12"/>
      <c r="S3256" s="12"/>
      <c r="Y3256" s="11"/>
    </row>
    <row r="3257" spans="1:25">
      <c r="A3257" s="12"/>
      <c r="C3257" s="12"/>
      <c r="I3257" s="12"/>
      <c r="K3257" s="12"/>
      <c r="M3257" s="12"/>
      <c r="O3257" s="12"/>
      <c r="Q3257" s="12"/>
      <c r="S3257" s="12"/>
      <c r="Y3257" s="11"/>
    </row>
    <row r="3258" spans="1:25">
      <c r="A3258" s="12"/>
      <c r="C3258" s="12"/>
      <c r="I3258" s="12"/>
      <c r="K3258" s="12"/>
      <c r="M3258" s="12"/>
      <c r="O3258" s="12"/>
      <c r="Q3258" s="12"/>
      <c r="S3258" s="12"/>
      <c r="Y3258" s="11"/>
    </row>
    <row r="3259" spans="1:25">
      <c r="A3259" s="12"/>
      <c r="C3259" s="12"/>
      <c r="I3259" s="12"/>
      <c r="K3259" s="12"/>
      <c r="M3259" s="12"/>
      <c r="O3259" s="12"/>
      <c r="Q3259" s="12"/>
      <c r="S3259" s="12"/>
      <c r="Y3259" s="11"/>
    </row>
    <row r="3260" spans="1:25">
      <c r="A3260" s="12"/>
      <c r="C3260" s="12"/>
      <c r="I3260" s="12"/>
      <c r="K3260" s="12"/>
      <c r="M3260" s="12"/>
      <c r="O3260" s="12"/>
      <c r="Q3260" s="12"/>
      <c r="S3260" s="12"/>
      <c r="Y3260" s="11"/>
    </row>
    <row r="3261" spans="1:25">
      <c r="A3261" s="12"/>
      <c r="C3261" s="12"/>
      <c r="I3261" s="12"/>
      <c r="K3261" s="12"/>
      <c r="M3261" s="12"/>
      <c r="O3261" s="12"/>
      <c r="Q3261" s="12"/>
      <c r="S3261" s="12"/>
      <c r="Y3261" s="11"/>
    </row>
    <row r="3262" spans="1:25">
      <c r="A3262" s="12"/>
      <c r="C3262" s="12"/>
      <c r="I3262" s="12"/>
      <c r="K3262" s="12"/>
      <c r="M3262" s="12"/>
      <c r="O3262" s="12"/>
      <c r="Q3262" s="12"/>
      <c r="S3262" s="12"/>
      <c r="Y3262" s="11"/>
    </row>
    <row r="3263" spans="1:25">
      <c r="A3263" s="12"/>
      <c r="C3263" s="12"/>
      <c r="I3263" s="12"/>
      <c r="K3263" s="12"/>
      <c r="M3263" s="12"/>
      <c r="O3263" s="12"/>
      <c r="Q3263" s="12"/>
      <c r="S3263" s="12"/>
      <c r="Y3263" s="11"/>
    </row>
    <row r="3264" spans="1:25">
      <c r="A3264" s="12"/>
      <c r="C3264" s="12"/>
      <c r="I3264" s="12"/>
      <c r="K3264" s="12"/>
      <c r="M3264" s="12"/>
      <c r="O3264" s="12"/>
      <c r="Q3264" s="12"/>
      <c r="S3264" s="12"/>
      <c r="Y3264" s="11"/>
    </row>
    <row r="3265" spans="1:25">
      <c r="A3265" s="12"/>
      <c r="C3265" s="12"/>
      <c r="I3265" s="12"/>
      <c r="K3265" s="12"/>
      <c r="M3265" s="12"/>
      <c r="O3265" s="12"/>
      <c r="Q3265" s="12"/>
      <c r="S3265" s="12"/>
      <c r="Y3265" s="11"/>
    </row>
    <row r="3266" spans="1:25">
      <c r="A3266" s="12"/>
      <c r="C3266" s="12"/>
      <c r="I3266" s="12"/>
      <c r="K3266" s="12"/>
      <c r="M3266" s="12"/>
      <c r="O3266" s="12"/>
      <c r="Q3266" s="12"/>
      <c r="S3266" s="12"/>
      <c r="Y3266" s="11"/>
    </row>
    <row r="3267" spans="1:25">
      <c r="A3267" s="12"/>
      <c r="C3267" s="12"/>
      <c r="I3267" s="12"/>
      <c r="K3267" s="12"/>
      <c r="M3267" s="12"/>
      <c r="O3267" s="12"/>
      <c r="Q3267" s="12"/>
      <c r="S3267" s="12"/>
      <c r="Y3267" s="11"/>
    </row>
    <row r="3268" spans="1:25">
      <c r="A3268" s="12"/>
      <c r="C3268" s="12"/>
      <c r="I3268" s="12"/>
      <c r="K3268" s="12"/>
      <c r="M3268" s="12"/>
      <c r="O3268" s="12"/>
      <c r="Q3268" s="12"/>
      <c r="S3268" s="12"/>
      <c r="Y3268" s="11"/>
    </row>
    <row r="3269" spans="1:25">
      <c r="A3269" s="12"/>
      <c r="C3269" s="12"/>
      <c r="I3269" s="12"/>
      <c r="K3269" s="12"/>
      <c r="M3269" s="12"/>
      <c r="O3269" s="12"/>
      <c r="Q3269" s="12"/>
      <c r="S3269" s="12"/>
      <c r="Y3269" s="11"/>
    </row>
    <row r="3270" spans="1:25">
      <c r="A3270" s="12"/>
      <c r="C3270" s="12"/>
      <c r="I3270" s="12"/>
      <c r="K3270" s="12"/>
      <c r="M3270" s="12"/>
      <c r="O3270" s="12"/>
      <c r="Q3270" s="12"/>
      <c r="S3270" s="12"/>
      <c r="Y3270" s="11"/>
    </row>
    <row r="3271" spans="1:25">
      <c r="A3271" s="12"/>
      <c r="C3271" s="12"/>
      <c r="I3271" s="12"/>
      <c r="K3271" s="12"/>
      <c r="M3271" s="12"/>
      <c r="O3271" s="12"/>
      <c r="Q3271" s="12"/>
      <c r="S3271" s="12"/>
      <c r="Y3271" s="11"/>
    </row>
    <row r="3272" spans="1:25">
      <c r="A3272" s="12"/>
      <c r="C3272" s="12"/>
      <c r="I3272" s="12"/>
      <c r="K3272" s="12"/>
      <c r="M3272" s="12"/>
      <c r="O3272" s="12"/>
      <c r="Q3272" s="12"/>
      <c r="S3272" s="12"/>
      <c r="Y3272" s="11"/>
    </row>
    <row r="3273" spans="1:25">
      <c r="A3273" s="12"/>
      <c r="C3273" s="12"/>
      <c r="I3273" s="12"/>
      <c r="K3273" s="12"/>
      <c r="M3273" s="12"/>
      <c r="O3273" s="12"/>
      <c r="Q3273" s="12"/>
      <c r="S3273" s="12"/>
      <c r="Y3273" s="11"/>
    </row>
    <row r="3274" spans="1:25">
      <c r="A3274" s="12"/>
      <c r="C3274" s="12"/>
      <c r="I3274" s="12"/>
      <c r="K3274" s="12"/>
      <c r="M3274" s="12"/>
      <c r="O3274" s="12"/>
      <c r="Q3274" s="12"/>
      <c r="S3274" s="12"/>
      <c r="Y3274" s="11"/>
    </row>
    <row r="3275" spans="1:25">
      <c r="A3275" s="12"/>
      <c r="C3275" s="12"/>
      <c r="I3275" s="12"/>
      <c r="K3275" s="12"/>
      <c r="M3275" s="12"/>
      <c r="O3275" s="12"/>
      <c r="Q3275" s="12"/>
      <c r="S3275" s="12"/>
      <c r="Y3275" s="11"/>
    </row>
    <row r="3276" spans="1:25">
      <c r="A3276" s="12"/>
      <c r="C3276" s="12"/>
      <c r="I3276" s="12"/>
      <c r="K3276" s="12"/>
      <c r="M3276" s="12"/>
      <c r="O3276" s="12"/>
      <c r="Q3276" s="12"/>
      <c r="S3276" s="12"/>
      <c r="Y3276" s="11"/>
    </row>
    <row r="3277" spans="1:25">
      <c r="A3277" s="12"/>
      <c r="C3277" s="12"/>
      <c r="I3277" s="12"/>
      <c r="K3277" s="12"/>
      <c r="M3277" s="12"/>
      <c r="O3277" s="12"/>
      <c r="Q3277" s="12"/>
      <c r="S3277" s="12"/>
      <c r="Y3277" s="11"/>
    </row>
    <row r="3278" spans="1:25">
      <c r="A3278" s="12"/>
      <c r="C3278" s="12"/>
      <c r="I3278" s="12"/>
      <c r="K3278" s="12"/>
      <c r="M3278" s="12"/>
      <c r="O3278" s="12"/>
      <c r="Q3278" s="12"/>
      <c r="S3278" s="12"/>
      <c r="Y3278" s="11"/>
    </row>
    <row r="3279" spans="1:25">
      <c r="A3279" s="12"/>
      <c r="C3279" s="12"/>
      <c r="I3279" s="12"/>
      <c r="K3279" s="12"/>
      <c r="M3279" s="12"/>
      <c r="O3279" s="12"/>
      <c r="Q3279" s="12"/>
      <c r="S3279" s="12"/>
      <c r="Y3279" s="11"/>
    </row>
    <row r="3280" spans="1:25">
      <c r="A3280" s="12"/>
      <c r="C3280" s="12"/>
      <c r="I3280" s="12"/>
      <c r="K3280" s="12"/>
      <c r="M3280" s="12"/>
      <c r="O3280" s="12"/>
      <c r="Q3280" s="12"/>
      <c r="S3280" s="12"/>
      <c r="Y3280" s="11"/>
    </row>
    <row r="3281" spans="1:25">
      <c r="A3281" s="12"/>
      <c r="C3281" s="12"/>
      <c r="I3281" s="12"/>
      <c r="K3281" s="12"/>
      <c r="M3281" s="12"/>
      <c r="O3281" s="12"/>
      <c r="Q3281" s="12"/>
      <c r="S3281" s="12"/>
      <c r="Y3281" s="11"/>
    </row>
    <row r="3282" spans="1:25">
      <c r="A3282" s="12"/>
      <c r="C3282" s="12"/>
      <c r="I3282" s="12"/>
      <c r="K3282" s="12"/>
      <c r="M3282" s="12"/>
      <c r="O3282" s="12"/>
      <c r="Q3282" s="12"/>
      <c r="S3282" s="12"/>
      <c r="Y3282" s="11"/>
    </row>
    <row r="3283" spans="1:25">
      <c r="A3283" s="12"/>
      <c r="C3283" s="12"/>
      <c r="I3283" s="12"/>
      <c r="K3283" s="12"/>
      <c r="M3283" s="12"/>
      <c r="O3283" s="12"/>
      <c r="Q3283" s="12"/>
      <c r="S3283" s="12"/>
      <c r="Y3283" s="11"/>
    </row>
    <row r="3284" spans="1:25">
      <c r="A3284" s="12"/>
      <c r="C3284" s="12"/>
      <c r="I3284" s="12"/>
      <c r="K3284" s="12"/>
      <c r="M3284" s="12"/>
      <c r="O3284" s="12"/>
      <c r="Q3284" s="12"/>
      <c r="S3284" s="12"/>
      <c r="Y3284" s="11"/>
    </row>
    <row r="3285" spans="1:25">
      <c r="A3285" s="12"/>
      <c r="C3285" s="12"/>
      <c r="I3285" s="12"/>
      <c r="K3285" s="12"/>
      <c r="M3285" s="12"/>
      <c r="O3285" s="12"/>
      <c r="Q3285" s="12"/>
      <c r="S3285" s="12"/>
      <c r="Y3285" s="11"/>
    </row>
    <row r="3286" spans="1:25">
      <c r="A3286" s="12"/>
      <c r="C3286" s="12"/>
      <c r="I3286" s="12"/>
      <c r="K3286" s="12"/>
      <c r="M3286" s="12"/>
      <c r="O3286" s="12"/>
      <c r="Q3286" s="12"/>
      <c r="S3286" s="12"/>
      <c r="Y3286" s="11"/>
    </row>
    <row r="3287" spans="1:25">
      <c r="A3287" s="12"/>
      <c r="C3287" s="12"/>
      <c r="I3287" s="12"/>
      <c r="K3287" s="12"/>
      <c r="M3287" s="12"/>
      <c r="O3287" s="12"/>
      <c r="Q3287" s="12"/>
      <c r="S3287" s="12"/>
      <c r="Y3287" s="11"/>
    </row>
    <row r="3288" spans="1:25">
      <c r="A3288" s="12"/>
      <c r="C3288" s="12"/>
      <c r="I3288" s="12"/>
      <c r="K3288" s="12"/>
      <c r="M3288" s="12"/>
      <c r="O3288" s="12"/>
      <c r="Q3288" s="12"/>
      <c r="S3288" s="12"/>
      <c r="Y3288" s="11"/>
    </row>
    <row r="3289" spans="1:25">
      <c r="A3289" s="12"/>
      <c r="C3289" s="12"/>
      <c r="I3289" s="12"/>
      <c r="K3289" s="12"/>
      <c r="M3289" s="12"/>
      <c r="O3289" s="12"/>
      <c r="Q3289" s="12"/>
      <c r="S3289" s="12"/>
      <c r="Y3289" s="11"/>
    </row>
    <row r="3290" spans="1:25">
      <c r="A3290" s="12"/>
      <c r="C3290" s="12"/>
      <c r="I3290" s="12"/>
      <c r="K3290" s="12"/>
      <c r="M3290" s="12"/>
      <c r="O3290" s="12"/>
      <c r="Q3290" s="12"/>
      <c r="S3290" s="12"/>
      <c r="Y3290" s="11"/>
    </row>
    <row r="3291" spans="1:25">
      <c r="A3291" s="12"/>
      <c r="C3291" s="12"/>
      <c r="I3291" s="12"/>
      <c r="K3291" s="12"/>
      <c r="M3291" s="12"/>
      <c r="O3291" s="12"/>
      <c r="Q3291" s="12"/>
      <c r="S3291" s="12"/>
      <c r="Y3291" s="11"/>
    </row>
    <row r="3292" spans="1:25">
      <c r="A3292" s="12"/>
      <c r="C3292" s="12"/>
      <c r="I3292" s="12"/>
      <c r="K3292" s="12"/>
      <c r="M3292" s="12"/>
      <c r="O3292" s="12"/>
      <c r="Q3292" s="12"/>
      <c r="S3292" s="12"/>
      <c r="Y3292" s="11"/>
    </row>
    <row r="3293" spans="1:25">
      <c r="A3293" s="12"/>
      <c r="C3293" s="12"/>
      <c r="I3293" s="12"/>
      <c r="K3293" s="12"/>
      <c r="M3293" s="12"/>
      <c r="O3293" s="12"/>
      <c r="Q3293" s="12"/>
      <c r="S3293" s="12"/>
      <c r="Y3293" s="11"/>
    </row>
    <row r="3294" spans="1:25">
      <c r="A3294" s="12"/>
      <c r="C3294" s="12"/>
      <c r="I3294" s="12"/>
      <c r="K3294" s="12"/>
      <c r="M3294" s="12"/>
      <c r="O3294" s="12"/>
      <c r="Q3294" s="12"/>
      <c r="S3294" s="12"/>
      <c r="Y3294" s="11"/>
    </row>
    <row r="3295" spans="1:25">
      <c r="A3295" s="12"/>
      <c r="C3295" s="12"/>
      <c r="I3295" s="12"/>
      <c r="K3295" s="12"/>
      <c r="M3295" s="12"/>
      <c r="O3295" s="12"/>
      <c r="Q3295" s="12"/>
      <c r="S3295" s="12"/>
      <c r="Y3295" s="11"/>
    </row>
    <row r="3296" spans="1:25">
      <c r="A3296" s="12"/>
      <c r="C3296" s="12"/>
      <c r="I3296" s="12"/>
      <c r="K3296" s="12"/>
      <c r="M3296" s="12"/>
      <c r="O3296" s="12"/>
      <c r="Q3296" s="12"/>
      <c r="S3296" s="12"/>
      <c r="Y3296" s="11"/>
    </row>
    <row r="3297" spans="1:25">
      <c r="A3297" s="12"/>
      <c r="C3297" s="12"/>
      <c r="I3297" s="12"/>
      <c r="K3297" s="12"/>
      <c r="M3297" s="12"/>
      <c r="O3297" s="12"/>
      <c r="Q3297" s="12"/>
      <c r="S3297" s="12"/>
      <c r="Y3297" s="11"/>
    </row>
    <row r="3298" spans="1:25">
      <c r="A3298" s="12"/>
      <c r="C3298" s="12"/>
      <c r="I3298" s="12"/>
      <c r="K3298" s="12"/>
      <c r="M3298" s="12"/>
      <c r="O3298" s="12"/>
      <c r="Q3298" s="12"/>
      <c r="S3298" s="12"/>
      <c r="Y3298" s="11"/>
    </row>
    <row r="3299" spans="1:25">
      <c r="A3299" s="12"/>
      <c r="C3299" s="12"/>
      <c r="I3299" s="12"/>
      <c r="K3299" s="12"/>
      <c r="M3299" s="12"/>
      <c r="O3299" s="12"/>
      <c r="Q3299" s="12"/>
      <c r="S3299" s="12"/>
      <c r="Y3299" s="11"/>
    </row>
    <row r="3300" spans="1:25">
      <c r="A3300" s="12"/>
      <c r="C3300" s="12"/>
      <c r="I3300" s="12"/>
      <c r="K3300" s="12"/>
      <c r="M3300" s="12"/>
      <c r="O3300" s="12"/>
      <c r="Q3300" s="12"/>
      <c r="S3300" s="12"/>
      <c r="Y3300" s="11"/>
    </row>
    <row r="3301" spans="1:25">
      <c r="A3301" s="12"/>
      <c r="C3301" s="12"/>
      <c r="I3301" s="12"/>
      <c r="K3301" s="12"/>
      <c r="M3301" s="12"/>
      <c r="O3301" s="12"/>
      <c r="Q3301" s="12"/>
      <c r="S3301" s="12"/>
      <c r="Y3301" s="11"/>
    </row>
    <row r="3302" spans="1:25">
      <c r="A3302" s="12"/>
      <c r="C3302" s="12"/>
      <c r="I3302" s="12"/>
      <c r="K3302" s="12"/>
      <c r="M3302" s="12"/>
      <c r="O3302" s="12"/>
      <c r="Q3302" s="12"/>
      <c r="S3302" s="12"/>
      <c r="Y3302" s="11"/>
    </row>
    <row r="3303" spans="1:25">
      <c r="A3303" s="12"/>
      <c r="C3303" s="12"/>
      <c r="I3303" s="12"/>
      <c r="K3303" s="12"/>
      <c r="M3303" s="12"/>
      <c r="O3303" s="12"/>
      <c r="Q3303" s="12"/>
      <c r="S3303" s="12"/>
      <c r="Y3303" s="11"/>
    </row>
    <row r="3304" spans="1:25">
      <c r="A3304" s="12"/>
      <c r="C3304" s="12"/>
      <c r="I3304" s="12"/>
      <c r="K3304" s="12"/>
      <c r="M3304" s="12"/>
      <c r="O3304" s="12"/>
      <c r="Q3304" s="12"/>
      <c r="S3304" s="12"/>
      <c r="Y3304" s="11"/>
    </row>
    <row r="3305" spans="1:25">
      <c r="A3305" s="12"/>
      <c r="C3305" s="12"/>
      <c r="I3305" s="12"/>
      <c r="K3305" s="12"/>
      <c r="M3305" s="12"/>
      <c r="O3305" s="12"/>
      <c r="Q3305" s="12"/>
      <c r="S3305" s="12"/>
      <c r="Y3305" s="11"/>
    </row>
    <row r="3306" spans="1:25">
      <c r="A3306" s="12"/>
      <c r="C3306" s="12"/>
      <c r="I3306" s="12"/>
      <c r="K3306" s="12"/>
      <c r="M3306" s="12"/>
      <c r="O3306" s="12"/>
      <c r="Q3306" s="12"/>
      <c r="S3306" s="12"/>
      <c r="Y3306" s="11"/>
    </row>
    <row r="3307" spans="1:25">
      <c r="A3307" s="12"/>
      <c r="C3307" s="12"/>
      <c r="I3307" s="12"/>
      <c r="K3307" s="12"/>
      <c r="M3307" s="12"/>
      <c r="O3307" s="12"/>
      <c r="Q3307" s="12"/>
      <c r="S3307" s="12"/>
      <c r="Y3307" s="11"/>
    </row>
    <row r="3308" spans="1:25">
      <c r="A3308" s="12"/>
      <c r="C3308" s="12"/>
      <c r="I3308" s="12"/>
      <c r="K3308" s="12"/>
      <c r="M3308" s="12"/>
      <c r="O3308" s="12"/>
      <c r="Q3308" s="12"/>
      <c r="S3308" s="12"/>
      <c r="Y3308" s="11"/>
    </row>
    <row r="3309" spans="1:25">
      <c r="A3309" s="12"/>
      <c r="C3309" s="12"/>
      <c r="I3309" s="12"/>
      <c r="K3309" s="12"/>
      <c r="M3309" s="12"/>
      <c r="O3309" s="12"/>
      <c r="Q3309" s="12"/>
      <c r="S3309" s="12"/>
      <c r="Y3309" s="11"/>
    </row>
    <row r="3310" spans="1:25">
      <c r="A3310" s="12"/>
      <c r="C3310" s="12"/>
      <c r="I3310" s="12"/>
      <c r="K3310" s="12"/>
      <c r="M3310" s="12"/>
      <c r="O3310" s="12"/>
      <c r="Q3310" s="12"/>
      <c r="S3310" s="12"/>
      <c r="Y3310" s="11"/>
    </row>
    <row r="3311" spans="1:25">
      <c r="A3311" s="12"/>
      <c r="C3311" s="12"/>
      <c r="I3311" s="12"/>
      <c r="K3311" s="12"/>
      <c r="M3311" s="12"/>
      <c r="O3311" s="12"/>
      <c r="Q3311" s="12"/>
      <c r="S3311" s="12"/>
      <c r="Y3311" s="11"/>
    </row>
    <row r="3312" spans="1:25">
      <c r="A3312" s="12"/>
      <c r="C3312" s="12"/>
      <c r="I3312" s="12"/>
      <c r="K3312" s="12"/>
      <c r="M3312" s="12"/>
      <c r="O3312" s="12"/>
      <c r="Q3312" s="12"/>
      <c r="S3312" s="12"/>
      <c r="Y3312" s="11"/>
    </row>
    <row r="3313" spans="1:25">
      <c r="A3313" s="12"/>
      <c r="C3313" s="12"/>
      <c r="I3313" s="12"/>
      <c r="K3313" s="12"/>
      <c r="M3313" s="12"/>
      <c r="O3313" s="12"/>
      <c r="Q3313" s="12"/>
      <c r="S3313" s="12"/>
      <c r="Y3313" s="11"/>
    </row>
    <row r="3314" spans="1:25">
      <c r="A3314" s="12"/>
      <c r="C3314" s="12"/>
      <c r="I3314" s="12"/>
      <c r="K3314" s="12"/>
      <c r="M3314" s="12"/>
      <c r="O3314" s="12"/>
      <c r="Q3314" s="12"/>
      <c r="S3314" s="12"/>
      <c r="Y3314" s="11"/>
    </row>
    <row r="3315" spans="1:25">
      <c r="A3315" s="12"/>
      <c r="C3315" s="12"/>
      <c r="I3315" s="12"/>
      <c r="K3315" s="12"/>
      <c r="M3315" s="12"/>
      <c r="O3315" s="12"/>
      <c r="Q3315" s="12"/>
      <c r="S3315" s="12"/>
      <c r="Y3315" s="11"/>
    </row>
    <row r="3316" spans="1:25">
      <c r="A3316" s="12"/>
      <c r="C3316" s="12"/>
      <c r="I3316" s="12"/>
      <c r="K3316" s="12"/>
      <c r="M3316" s="12"/>
      <c r="O3316" s="12"/>
      <c r="Q3316" s="12"/>
      <c r="S3316" s="12"/>
      <c r="Y3316" s="11"/>
    </row>
    <row r="3317" spans="1:25">
      <c r="A3317" s="12"/>
      <c r="C3317" s="12"/>
      <c r="I3317" s="12"/>
      <c r="K3317" s="12"/>
      <c r="M3317" s="12"/>
      <c r="O3317" s="12"/>
      <c r="Q3317" s="12"/>
      <c r="S3317" s="12"/>
      <c r="Y3317" s="11"/>
    </row>
    <row r="3318" spans="1:25">
      <c r="A3318" s="12"/>
      <c r="C3318" s="12"/>
      <c r="I3318" s="12"/>
      <c r="K3318" s="12"/>
      <c r="M3318" s="12"/>
      <c r="O3318" s="12"/>
      <c r="Q3318" s="12"/>
      <c r="S3318" s="12"/>
      <c r="Y3318" s="11"/>
    </row>
    <row r="3319" spans="1:25">
      <c r="A3319" s="12"/>
      <c r="C3319" s="12"/>
      <c r="I3319" s="12"/>
      <c r="K3319" s="12"/>
      <c r="M3319" s="12"/>
      <c r="O3319" s="12"/>
      <c r="Q3319" s="12"/>
      <c r="S3319" s="12"/>
      <c r="Y3319" s="11"/>
    </row>
    <row r="3320" spans="1:25">
      <c r="A3320" s="12"/>
      <c r="C3320" s="12"/>
      <c r="I3320" s="12"/>
      <c r="K3320" s="12"/>
      <c r="M3320" s="12"/>
      <c r="O3320" s="12"/>
      <c r="Q3320" s="12"/>
      <c r="S3320" s="12"/>
      <c r="Y3320" s="11"/>
    </row>
    <row r="3321" spans="1:25">
      <c r="A3321" s="12"/>
      <c r="C3321" s="12"/>
      <c r="I3321" s="12"/>
      <c r="K3321" s="12"/>
      <c r="M3321" s="12"/>
      <c r="O3321" s="12"/>
      <c r="Q3321" s="12"/>
      <c r="S3321" s="12"/>
      <c r="Y3321" s="11"/>
    </row>
    <row r="3322" spans="1:25">
      <c r="A3322" s="12"/>
      <c r="C3322" s="12"/>
      <c r="I3322" s="12"/>
      <c r="K3322" s="12"/>
      <c r="M3322" s="12"/>
      <c r="O3322" s="12"/>
      <c r="Q3322" s="12"/>
      <c r="S3322" s="12"/>
      <c r="Y3322" s="11"/>
    </row>
    <row r="3323" spans="1:25">
      <c r="A3323" s="12"/>
      <c r="C3323" s="12"/>
      <c r="I3323" s="12"/>
      <c r="K3323" s="12"/>
      <c r="M3323" s="12"/>
      <c r="O3323" s="12"/>
      <c r="Q3323" s="12"/>
      <c r="S3323" s="12"/>
      <c r="Y3323" s="11"/>
    </row>
    <row r="3324" spans="1:25">
      <c r="A3324" s="12"/>
      <c r="C3324" s="12"/>
      <c r="I3324" s="12"/>
      <c r="K3324" s="12"/>
      <c r="M3324" s="12"/>
      <c r="O3324" s="12"/>
      <c r="Q3324" s="12"/>
      <c r="S3324" s="12"/>
      <c r="Y3324" s="11"/>
    </row>
    <row r="3325" spans="1:25">
      <c r="A3325" s="12"/>
      <c r="C3325" s="12"/>
      <c r="I3325" s="12"/>
      <c r="K3325" s="12"/>
      <c r="M3325" s="12"/>
      <c r="O3325" s="12"/>
      <c r="Q3325" s="12"/>
      <c r="S3325" s="12"/>
      <c r="Y3325" s="11"/>
    </row>
    <row r="3326" spans="1:25">
      <c r="A3326" s="12"/>
      <c r="C3326" s="12"/>
      <c r="I3326" s="12"/>
      <c r="K3326" s="12"/>
      <c r="M3326" s="12"/>
      <c r="O3326" s="12"/>
      <c r="Q3326" s="12"/>
      <c r="S3326" s="12"/>
      <c r="Y3326" s="11"/>
    </row>
    <row r="3327" spans="1:25">
      <c r="A3327" s="12"/>
      <c r="C3327" s="12"/>
      <c r="I3327" s="12"/>
      <c r="K3327" s="12"/>
      <c r="M3327" s="12"/>
      <c r="O3327" s="12"/>
      <c r="Q3327" s="12"/>
      <c r="S3327" s="12"/>
      <c r="Y3327" s="11"/>
    </row>
    <row r="3328" spans="1:25">
      <c r="A3328" s="12"/>
      <c r="C3328" s="12"/>
      <c r="I3328" s="12"/>
      <c r="K3328" s="12"/>
      <c r="M3328" s="12"/>
      <c r="O3328" s="12"/>
      <c r="Q3328" s="12"/>
      <c r="S3328" s="12"/>
      <c r="Y3328" s="11"/>
    </row>
    <row r="3329" spans="1:25">
      <c r="A3329" s="12"/>
      <c r="C3329" s="12"/>
      <c r="I3329" s="12"/>
      <c r="K3329" s="12"/>
      <c r="M3329" s="12"/>
      <c r="O3329" s="12"/>
      <c r="Q3329" s="12"/>
      <c r="S3329" s="12"/>
      <c r="Y3329" s="11"/>
    </row>
    <row r="3330" spans="1:25">
      <c r="A3330" s="12"/>
      <c r="C3330" s="12"/>
      <c r="I3330" s="12"/>
      <c r="K3330" s="12"/>
      <c r="M3330" s="12"/>
      <c r="O3330" s="12"/>
      <c r="Q3330" s="12"/>
      <c r="S3330" s="12"/>
      <c r="Y3330" s="11"/>
    </row>
    <row r="3331" spans="1:25">
      <c r="A3331" s="12"/>
      <c r="C3331" s="12"/>
      <c r="I3331" s="12"/>
      <c r="K3331" s="12"/>
      <c r="M3331" s="12"/>
      <c r="O3331" s="12"/>
      <c r="Q3331" s="12"/>
      <c r="S3331" s="12"/>
      <c r="Y3331" s="11"/>
    </row>
    <row r="3332" spans="1:25">
      <c r="A3332" s="12"/>
      <c r="C3332" s="12"/>
      <c r="I3332" s="12"/>
      <c r="K3332" s="12"/>
      <c r="M3332" s="12"/>
      <c r="O3332" s="12"/>
      <c r="Q3332" s="12"/>
      <c r="S3332" s="12"/>
      <c r="Y3332" s="11"/>
    </row>
    <row r="3333" spans="1:25">
      <c r="A3333" s="12"/>
      <c r="C3333" s="12"/>
      <c r="I3333" s="12"/>
      <c r="K3333" s="12"/>
      <c r="M3333" s="12"/>
      <c r="O3333" s="12"/>
      <c r="Q3333" s="12"/>
      <c r="S3333" s="12"/>
      <c r="Y3333" s="11"/>
    </row>
    <row r="3334" spans="1:25">
      <c r="A3334" s="12"/>
      <c r="C3334" s="12"/>
      <c r="I3334" s="12"/>
      <c r="K3334" s="12"/>
      <c r="M3334" s="12"/>
      <c r="O3334" s="12"/>
      <c r="Q3334" s="12"/>
      <c r="S3334" s="12"/>
      <c r="Y3334" s="11"/>
    </row>
    <row r="3335" spans="1:25">
      <c r="A3335" s="12"/>
      <c r="C3335" s="12"/>
      <c r="I3335" s="12"/>
      <c r="K3335" s="12"/>
      <c r="M3335" s="12"/>
      <c r="O3335" s="12"/>
      <c r="Q3335" s="12"/>
      <c r="S3335" s="12"/>
      <c r="Y3335" s="11"/>
    </row>
    <row r="3336" spans="1:25">
      <c r="A3336" s="12"/>
      <c r="C3336" s="12"/>
      <c r="I3336" s="12"/>
      <c r="K3336" s="12"/>
      <c r="M3336" s="12"/>
      <c r="O3336" s="12"/>
      <c r="Q3336" s="12"/>
      <c r="S3336" s="12"/>
      <c r="Y3336" s="11"/>
    </row>
    <row r="3337" spans="1:25">
      <c r="A3337" s="12"/>
      <c r="C3337" s="12"/>
      <c r="I3337" s="12"/>
      <c r="K3337" s="12"/>
      <c r="M3337" s="12"/>
      <c r="O3337" s="12"/>
      <c r="Q3337" s="12"/>
      <c r="S3337" s="12"/>
      <c r="Y3337" s="11"/>
    </row>
    <row r="3338" spans="1:25">
      <c r="A3338" s="12"/>
      <c r="C3338" s="12"/>
      <c r="I3338" s="12"/>
      <c r="K3338" s="12"/>
      <c r="M3338" s="12"/>
      <c r="O3338" s="12"/>
      <c r="Q3338" s="12"/>
      <c r="S3338" s="12"/>
      <c r="Y3338" s="11"/>
    </row>
    <row r="3339" spans="1:25">
      <c r="A3339" s="12"/>
      <c r="C3339" s="12"/>
      <c r="I3339" s="12"/>
      <c r="K3339" s="12"/>
      <c r="M3339" s="12"/>
      <c r="O3339" s="12"/>
      <c r="Q3339" s="12"/>
      <c r="S3339" s="12"/>
      <c r="Y3339" s="11"/>
    </row>
    <row r="3340" spans="1:25">
      <c r="A3340" s="12"/>
      <c r="C3340" s="12"/>
      <c r="I3340" s="12"/>
      <c r="K3340" s="12"/>
      <c r="M3340" s="12"/>
      <c r="O3340" s="12"/>
      <c r="Q3340" s="12"/>
      <c r="S3340" s="12"/>
      <c r="Y3340" s="11"/>
    </row>
    <row r="3341" spans="1:25">
      <c r="A3341" s="12"/>
      <c r="C3341" s="12"/>
      <c r="I3341" s="12"/>
      <c r="K3341" s="12"/>
      <c r="M3341" s="12"/>
      <c r="O3341" s="12"/>
      <c r="Q3341" s="12"/>
      <c r="S3341" s="12"/>
      <c r="Y3341" s="11"/>
    </row>
    <row r="3342" spans="1:25">
      <c r="A3342" s="12"/>
      <c r="C3342" s="12"/>
      <c r="I3342" s="12"/>
      <c r="K3342" s="12"/>
      <c r="M3342" s="12"/>
      <c r="O3342" s="12"/>
      <c r="Q3342" s="12"/>
      <c r="S3342" s="12"/>
      <c r="Y3342" s="11"/>
    </row>
    <row r="3343" spans="1:25">
      <c r="A3343" s="12"/>
      <c r="C3343" s="12"/>
      <c r="I3343" s="12"/>
      <c r="K3343" s="12"/>
      <c r="M3343" s="12"/>
      <c r="O3343" s="12"/>
      <c r="Q3343" s="12"/>
      <c r="S3343" s="12"/>
      <c r="Y3343" s="11"/>
    </row>
    <row r="3344" spans="1:25">
      <c r="A3344" s="12"/>
      <c r="C3344" s="12"/>
      <c r="I3344" s="12"/>
      <c r="K3344" s="12"/>
      <c r="M3344" s="12"/>
      <c r="O3344" s="12"/>
      <c r="Q3344" s="12"/>
      <c r="S3344" s="12"/>
      <c r="Y3344" s="11"/>
    </row>
    <row r="3345" spans="1:25">
      <c r="A3345" s="12"/>
      <c r="C3345" s="12"/>
      <c r="I3345" s="12"/>
      <c r="K3345" s="12"/>
      <c r="M3345" s="12"/>
      <c r="O3345" s="12"/>
      <c r="Q3345" s="12"/>
      <c r="S3345" s="12"/>
      <c r="Y3345" s="11"/>
    </row>
    <row r="3346" spans="1:25">
      <c r="A3346" s="12"/>
      <c r="C3346" s="12"/>
      <c r="I3346" s="12"/>
      <c r="K3346" s="12"/>
      <c r="M3346" s="12"/>
      <c r="O3346" s="12"/>
      <c r="Q3346" s="12"/>
      <c r="S3346" s="12"/>
      <c r="Y3346" s="11"/>
    </row>
    <row r="3347" spans="1:25">
      <c r="A3347" s="12"/>
      <c r="C3347" s="12"/>
      <c r="I3347" s="12"/>
      <c r="K3347" s="12"/>
      <c r="M3347" s="12"/>
      <c r="O3347" s="12"/>
      <c r="Q3347" s="12"/>
      <c r="S3347" s="12"/>
      <c r="Y3347" s="11"/>
    </row>
    <row r="3348" spans="1:25">
      <c r="A3348" s="12"/>
      <c r="C3348" s="12"/>
      <c r="I3348" s="12"/>
      <c r="K3348" s="12"/>
      <c r="M3348" s="12"/>
      <c r="O3348" s="12"/>
      <c r="Q3348" s="12"/>
      <c r="S3348" s="12"/>
      <c r="Y3348" s="11"/>
    </row>
    <row r="3349" spans="1:25">
      <c r="A3349" s="12"/>
      <c r="C3349" s="12"/>
      <c r="I3349" s="12"/>
      <c r="K3349" s="12"/>
      <c r="M3349" s="12"/>
      <c r="O3349" s="12"/>
      <c r="Q3349" s="12"/>
      <c r="S3349" s="12"/>
      <c r="Y3349" s="11"/>
    </row>
    <row r="3350" spans="1:25">
      <c r="A3350" s="12"/>
      <c r="C3350" s="12"/>
      <c r="I3350" s="12"/>
      <c r="K3350" s="12"/>
      <c r="M3350" s="12"/>
      <c r="O3350" s="12"/>
      <c r="Q3350" s="12"/>
      <c r="S3350" s="12"/>
      <c r="Y3350" s="11"/>
    </row>
    <row r="3351" spans="1:25">
      <c r="A3351" s="12"/>
      <c r="C3351" s="12"/>
      <c r="I3351" s="12"/>
      <c r="K3351" s="12"/>
      <c r="M3351" s="12"/>
      <c r="O3351" s="12"/>
      <c r="Q3351" s="12"/>
      <c r="S3351" s="12"/>
      <c r="Y3351" s="11"/>
    </row>
    <row r="3352" spans="1:25">
      <c r="A3352" s="12"/>
      <c r="C3352" s="12"/>
      <c r="I3352" s="12"/>
      <c r="K3352" s="12"/>
      <c r="M3352" s="12"/>
      <c r="O3352" s="12"/>
      <c r="Q3352" s="12"/>
      <c r="S3352" s="12"/>
      <c r="Y3352" s="11"/>
    </row>
    <row r="3353" spans="1:25">
      <c r="A3353" s="12"/>
      <c r="C3353" s="12"/>
      <c r="I3353" s="12"/>
      <c r="K3353" s="12"/>
      <c r="M3353" s="12"/>
      <c r="O3353" s="12"/>
      <c r="Q3353" s="12"/>
      <c r="S3353" s="12"/>
      <c r="Y3353" s="11"/>
    </row>
    <row r="3354" spans="1:25">
      <c r="A3354" s="12"/>
      <c r="C3354" s="12"/>
      <c r="I3354" s="12"/>
      <c r="K3354" s="12"/>
      <c r="M3354" s="12"/>
      <c r="O3354" s="12"/>
      <c r="Q3354" s="12"/>
      <c r="S3354" s="12"/>
      <c r="Y3354" s="11"/>
    </row>
    <row r="3355" spans="1:25">
      <c r="A3355" s="12"/>
      <c r="C3355" s="12"/>
      <c r="I3355" s="12"/>
      <c r="K3355" s="12"/>
      <c r="M3355" s="12"/>
      <c r="O3355" s="12"/>
      <c r="Q3355" s="12"/>
      <c r="S3355" s="12"/>
      <c r="Y3355" s="11"/>
    </row>
    <row r="3356" spans="1:25">
      <c r="A3356" s="12"/>
      <c r="C3356" s="12"/>
      <c r="I3356" s="12"/>
      <c r="K3356" s="12"/>
      <c r="M3356" s="12"/>
      <c r="O3356" s="12"/>
      <c r="Q3356" s="12"/>
      <c r="S3356" s="12"/>
      <c r="Y3356" s="11"/>
    </row>
    <row r="3357" spans="1:25">
      <c r="A3357" s="12"/>
      <c r="C3357" s="12"/>
      <c r="I3357" s="12"/>
      <c r="K3357" s="12"/>
      <c r="M3357" s="12"/>
      <c r="O3357" s="12"/>
      <c r="Q3357" s="12"/>
      <c r="S3357" s="12"/>
      <c r="Y3357" s="11"/>
    </row>
    <row r="3358" spans="1:25">
      <c r="A3358" s="12"/>
      <c r="C3358" s="12"/>
      <c r="I3358" s="12"/>
      <c r="K3358" s="12"/>
      <c r="M3358" s="12"/>
      <c r="O3358" s="12"/>
      <c r="Q3358" s="12"/>
      <c r="S3358" s="12"/>
      <c r="Y3358" s="11"/>
    </row>
    <row r="3359" spans="1:25">
      <c r="A3359" s="12"/>
      <c r="C3359" s="12"/>
      <c r="I3359" s="12"/>
      <c r="K3359" s="12"/>
      <c r="M3359" s="12"/>
      <c r="O3359" s="12"/>
      <c r="Q3359" s="12"/>
      <c r="S3359" s="12"/>
      <c r="Y3359" s="11"/>
    </row>
    <row r="3360" spans="1:25">
      <c r="A3360" s="12"/>
      <c r="C3360" s="12"/>
      <c r="I3360" s="12"/>
      <c r="K3360" s="12"/>
      <c r="M3360" s="12"/>
      <c r="O3360" s="12"/>
      <c r="Q3360" s="12"/>
      <c r="S3360" s="12"/>
      <c r="Y3360" s="11"/>
    </row>
    <row r="3361" spans="1:25">
      <c r="A3361" s="12"/>
      <c r="C3361" s="12"/>
      <c r="I3361" s="12"/>
      <c r="K3361" s="12"/>
      <c r="M3361" s="12"/>
      <c r="O3361" s="12"/>
      <c r="Q3361" s="12"/>
      <c r="S3361" s="12"/>
      <c r="Y3361" s="11"/>
    </row>
    <row r="3362" spans="1:25">
      <c r="A3362" s="12"/>
      <c r="C3362" s="12"/>
      <c r="I3362" s="12"/>
      <c r="K3362" s="12"/>
      <c r="M3362" s="12"/>
      <c r="O3362" s="12"/>
      <c r="Q3362" s="12"/>
      <c r="S3362" s="12"/>
      <c r="Y3362" s="11"/>
    </row>
    <row r="3363" spans="1:25">
      <c r="A3363" s="12"/>
      <c r="C3363" s="12"/>
      <c r="I3363" s="12"/>
      <c r="K3363" s="12"/>
      <c r="M3363" s="12"/>
      <c r="O3363" s="12"/>
      <c r="Q3363" s="12"/>
      <c r="S3363" s="12"/>
      <c r="Y3363" s="11"/>
    </row>
    <row r="3364" spans="1:25">
      <c r="A3364" s="12"/>
      <c r="C3364" s="12"/>
      <c r="I3364" s="12"/>
      <c r="K3364" s="12"/>
      <c r="M3364" s="12"/>
      <c r="O3364" s="12"/>
      <c r="Q3364" s="12"/>
      <c r="S3364" s="12"/>
      <c r="Y3364" s="11"/>
    </row>
    <row r="3365" spans="1:25">
      <c r="A3365" s="12"/>
      <c r="C3365" s="12"/>
      <c r="I3365" s="12"/>
      <c r="K3365" s="12"/>
      <c r="M3365" s="12"/>
      <c r="O3365" s="12"/>
      <c r="Q3365" s="12"/>
      <c r="S3365" s="12"/>
      <c r="Y3365" s="11"/>
    </row>
    <row r="3366" spans="1:25">
      <c r="A3366" s="12"/>
      <c r="C3366" s="12"/>
      <c r="I3366" s="12"/>
      <c r="K3366" s="12"/>
      <c r="M3366" s="12"/>
      <c r="O3366" s="12"/>
      <c r="Q3366" s="12"/>
      <c r="S3366" s="12"/>
      <c r="Y3366" s="11"/>
    </row>
    <row r="3367" spans="1:25">
      <c r="A3367" s="12"/>
      <c r="C3367" s="12"/>
      <c r="I3367" s="12"/>
      <c r="K3367" s="12"/>
      <c r="M3367" s="12"/>
      <c r="O3367" s="12"/>
      <c r="Q3367" s="12"/>
      <c r="S3367" s="12"/>
      <c r="Y3367" s="11"/>
    </row>
    <row r="3368" spans="1:25">
      <c r="A3368" s="12"/>
      <c r="C3368" s="12"/>
      <c r="I3368" s="12"/>
      <c r="K3368" s="12"/>
      <c r="M3368" s="12"/>
      <c r="O3368" s="12"/>
      <c r="Q3368" s="12"/>
      <c r="S3368" s="12"/>
      <c r="Y3368" s="11"/>
    </row>
    <row r="3369" spans="1:25">
      <c r="A3369" s="12"/>
      <c r="C3369" s="12"/>
      <c r="I3369" s="12"/>
      <c r="K3369" s="12"/>
      <c r="M3369" s="12"/>
      <c r="O3369" s="12"/>
      <c r="Q3369" s="12"/>
      <c r="S3369" s="12"/>
      <c r="Y3369" s="11"/>
    </row>
    <row r="3370" spans="1:25">
      <c r="A3370" s="12"/>
      <c r="C3370" s="12"/>
      <c r="I3370" s="12"/>
      <c r="K3370" s="12"/>
      <c r="M3370" s="12"/>
      <c r="O3370" s="12"/>
      <c r="Q3370" s="12"/>
      <c r="S3370" s="12"/>
      <c r="Y3370" s="11"/>
    </row>
    <row r="3371" spans="1:25">
      <c r="A3371" s="12"/>
      <c r="C3371" s="12"/>
      <c r="I3371" s="12"/>
      <c r="K3371" s="12"/>
      <c r="M3371" s="12"/>
      <c r="O3371" s="12"/>
      <c r="Q3371" s="12"/>
      <c r="S3371" s="12"/>
      <c r="Y3371" s="11"/>
    </row>
    <row r="3372" spans="1:25">
      <c r="A3372" s="12"/>
      <c r="C3372" s="12"/>
      <c r="I3372" s="12"/>
      <c r="K3372" s="12"/>
      <c r="M3372" s="12"/>
      <c r="O3372" s="12"/>
      <c r="Q3372" s="12"/>
      <c r="S3372" s="12"/>
      <c r="Y3372" s="11"/>
    </row>
    <row r="3373" spans="1:25">
      <c r="A3373" s="12"/>
      <c r="C3373" s="12"/>
      <c r="I3373" s="12"/>
      <c r="K3373" s="12"/>
      <c r="M3373" s="12"/>
      <c r="O3373" s="12"/>
      <c r="Q3373" s="12"/>
      <c r="S3373" s="12"/>
      <c r="Y3373" s="11"/>
    </row>
    <row r="3374" spans="1:25">
      <c r="A3374" s="12"/>
      <c r="C3374" s="12"/>
      <c r="I3374" s="12"/>
      <c r="K3374" s="12"/>
      <c r="M3374" s="12"/>
      <c r="O3374" s="12"/>
      <c r="Q3374" s="12"/>
      <c r="S3374" s="12"/>
      <c r="Y3374" s="11"/>
    </row>
    <row r="3375" spans="1:25">
      <c r="A3375" s="12"/>
      <c r="C3375" s="12"/>
      <c r="I3375" s="12"/>
      <c r="K3375" s="12"/>
      <c r="M3375" s="12"/>
      <c r="O3375" s="12"/>
      <c r="Q3375" s="12"/>
      <c r="S3375" s="12"/>
      <c r="Y3375" s="11"/>
    </row>
    <row r="3376" spans="1:25">
      <c r="A3376" s="12"/>
      <c r="C3376" s="12"/>
      <c r="I3376" s="12"/>
      <c r="K3376" s="12"/>
      <c r="M3376" s="12"/>
      <c r="O3376" s="12"/>
      <c r="Q3376" s="12"/>
      <c r="S3376" s="12"/>
      <c r="Y3376" s="11"/>
    </row>
    <row r="3377" spans="1:25">
      <c r="A3377" s="12"/>
      <c r="C3377" s="12"/>
      <c r="I3377" s="12"/>
      <c r="K3377" s="12"/>
      <c r="M3377" s="12"/>
      <c r="O3377" s="12"/>
      <c r="Q3377" s="12"/>
      <c r="S3377" s="12"/>
      <c r="Y3377" s="11"/>
    </row>
    <row r="3378" spans="1:25">
      <c r="A3378" s="12"/>
      <c r="C3378" s="12"/>
      <c r="I3378" s="12"/>
      <c r="K3378" s="12"/>
      <c r="M3378" s="12"/>
      <c r="O3378" s="12"/>
      <c r="Q3378" s="12"/>
      <c r="S3378" s="12"/>
      <c r="Y3378" s="11"/>
    </row>
    <row r="3379" spans="1:25">
      <c r="A3379" s="12"/>
      <c r="C3379" s="12"/>
      <c r="I3379" s="12"/>
      <c r="K3379" s="12"/>
      <c r="M3379" s="12"/>
      <c r="O3379" s="12"/>
      <c r="Q3379" s="12"/>
      <c r="S3379" s="12"/>
      <c r="Y3379" s="11"/>
    </row>
    <row r="3380" spans="1:25">
      <c r="A3380" s="12"/>
      <c r="C3380" s="12"/>
      <c r="I3380" s="12"/>
      <c r="K3380" s="12"/>
      <c r="M3380" s="12"/>
      <c r="O3380" s="12"/>
      <c r="Q3380" s="12"/>
      <c r="S3380" s="12"/>
      <c r="Y3380" s="11"/>
    </row>
    <row r="3381" spans="1:25">
      <c r="A3381" s="12"/>
      <c r="C3381" s="12"/>
      <c r="I3381" s="12"/>
      <c r="K3381" s="12"/>
      <c r="M3381" s="12"/>
      <c r="O3381" s="12"/>
      <c r="Q3381" s="12"/>
      <c r="S3381" s="12"/>
      <c r="Y3381" s="11"/>
    </row>
    <row r="3382" spans="1:25">
      <c r="A3382" s="12"/>
      <c r="C3382" s="12"/>
      <c r="I3382" s="12"/>
      <c r="K3382" s="12"/>
      <c r="M3382" s="12"/>
      <c r="O3382" s="12"/>
      <c r="Q3382" s="12"/>
      <c r="S3382" s="12"/>
      <c r="Y3382" s="11"/>
    </row>
    <row r="3383" spans="1:25">
      <c r="A3383" s="12"/>
      <c r="C3383" s="12"/>
      <c r="I3383" s="12"/>
      <c r="K3383" s="12"/>
      <c r="M3383" s="12"/>
      <c r="O3383" s="12"/>
      <c r="Q3383" s="12"/>
      <c r="S3383" s="12"/>
      <c r="Y3383" s="11"/>
    </row>
    <row r="3384" spans="1:25">
      <c r="A3384" s="12"/>
      <c r="C3384" s="12"/>
      <c r="I3384" s="12"/>
      <c r="K3384" s="12"/>
      <c r="M3384" s="12"/>
      <c r="O3384" s="12"/>
      <c r="Q3384" s="12"/>
      <c r="S3384" s="12"/>
      <c r="Y3384" s="11"/>
    </row>
    <row r="3385" spans="1:25">
      <c r="A3385" s="12"/>
      <c r="C3385" s="12"/>
      <c r="I3385" s="12"/>
      <c r="K3385" s="12"/>
      <c r="M3385" s="12"/>
      <c r="O3385" s="12"/>
      <c r="Q3385" s="12"/>
      <c r="S3385" s="12"/>
      <c r="Y3385" s="11"/>
    </row>
    <row r="3386" spans="1:25">
      <c r="A3386" s="12"/>
      <c r="C3386" s="12"/>
      <c r="I3386" s="12"/>
      <c r="K3386" s="12"/>
      <c r="M3386" s="12"/>
      <c r="O3386" s="12"/>
      <c r="Q3386" s="12"/>
      <c r="S3386" s="12"/>
      <c r="Y3386" s="11"/>
    </row>
    <row r="3387" spans="1:25">
      <c r="A3387" s="12"/>
      <c r="C3387" s="12"/>
      <c r="I3387" s="12"/>
      <c r="K3387" s="12"/>
      <c r="M3387" s="12"/>
      <c r="O3387" s="12"/>
      <c r="Q3387" s="12"/>
      <c r="S3387" s="12"/>
      <c r="Y3387" s="11"/>
    </row>
    <row r="3388" spans="1:25">
      <c r="A3388" s="12"/>
      <c r="C3388" s="12"/>
      <c r="I3388" s="12"/>
      <c r="K3388" s="12"/>
      <c r="M3388" s="12"/>
      <c r="O3388" s="12"/>
      <c r="Q3388" s="12"/>
      <c r="S3388" s="12"/>
      <c r="Y3388" s="11"/>
    </row>
    <row r="3389" spans="1:25">
      <c r="A3389" s="12"/>
      <c r="C3389" s="12"/>
      <c r="I3389" s="12"/>
      <c r="K3389" s="12"/>
      <c r="M3389" s="12"/>
      <c r="O3389" s="12"/>
      <c r="Q3389" s="12"/>
      <c r="S3389" s="12"/>
      <c r="Y3389" s="11"/>
    </row>
    <row r="3390" spans="1:25">
      <c r="A3390" s="12"/>
      <c r="C3390" s="12"/>
      <c r="I3390" s="12"/>
      <c r="K3390" s="12"/>
      <c r="M3390" s="12"/>
      <c r="O3390" s="12"/>
      <c r="Q3390" s="12"/>
      <c r="S3390" s="12"/>
      <c r="Y3390" s="11"/>
    </row>
    <row r="3391" spans="1:25">
      <c r="A3391" s="12"/>
      <c r="C3391" s="12"/>
      <c r="I3391" s="12"/>
      <c r="K3391" s="12"/>
      <c r="M3391" s="12"/>
      <c r="O3391" s="12"/>
      <c r="Q3391" s="12"/>
      <c r="S3391" s="12"/>
      <c r="Y3391" s="11"/>
    </row>
    <row r="3392" spans="1:25">
      <c r="A3392" s="12"/>
      <c r="C3392" s="12"/>
      <c r="I3392" s="12"/>
      <c r="K3392" s="12"/>
      <c r="M3392" s="12"/>
      <c r="O3392" s="12"/>
      <c r="Q3392" s="12"/>
      <c r="S3392" s="12"/>
      <c r="Y3392" s="11"/>
    </row>
    <row r="3393" spans="1:25">
      <c r="A3393" s="12"/>
      <c r="C3393" s="12"/>
      <c r="I3393" s="12"/>
      <c r="K3393" s="12"/>
      <c r="M3393" s="12"/>
      <c r="O3393" s="12"/>
      <c r="Q3393" s="12"/>
      <c r="S3393" s="12"/>
      <c r="Y3393" s="11"/>
    </row>
    <row r="3394" spans="1:25">
      <c r="A3394" s="12"/>
      <c r="C3394" s="12"/>
      <c r="I3394" s="12"/>
      <c r="K3394" s="12"/>
      <c r="M3394" s="12"/>
      <c r="O3394" s="12"/>
      <c r="Q3394" s="12"/>
      <c r="S3394" s="12"/>
      <c r="Y3394" s="11"/>
    </row>
    <row r="3395" spans="1:25">
      <c r="A3395" s="12"/>
      <c r="C3395" s="12"/>
      <c r="I3395" s="12"/>
      <c r="K3395" s="12"/>
      <c r="M3395" s="12"/>
      <c r="O3395" s="12"/>
      <c r="Q3395" s="12"/>
      <c r="S3395" s="12"/>
      <c r="Y3395" s="11"/>
    </row>
    <row r="3396" spans="1:25">
      <c r="A3396" s="12"/>
      <c r="C3396" s="12"/>
      <c r="I3396" s="12"/>
      <c r="K3396" s="12"/>
      <c r="M3396" s="12"/>
      <c r="O3396" s="12"/>
      <c r="Q3396" s="12"/>
      <c r="S3396" s="12"/>
      <c r="Y3396" s="11"/>
    </row>
    <row r="3397" spans="1:25">
      <c r="A3397" s="12"/>
      <c r="C3397" s="12"/>
      <c r="I3397" s="12"/>
      <c r="K3397" s="12"/>
      <c r="M3397" s="12"/>
      <c r="O3397" s="12"/>
      <c r="Q3397" s="12"/>
      <c r="S3397" s="12"/>
      <c r="Y3397" s="11"/>
    </row>
    <row r="3398" spans="1:25">
      <c r="A3398" s="12"/>
      <c r="C3398" s="12"/>
      <c r="I3398" s="12"/>
      <c r="K3398" s="12"/>
      <c r="M3398" s="12"/>
      <c r="O3398" s="12"/>
      <c r="Q3398" s="12"/>
      <c r="S3398" s="12"/>
      <c r="Y3398" s="11"/>
    </row>
    <row r="3399" spans="1:25">
      <c r="A3399" s="12"/>
      <c r="C3399" s="12"/>
      <c r="I3399" s="12"/>
      <c r="K3399" s="12"/>
      <c r="M3399" s="12"/>
      <c r="O3399" s="12"/>
      <c r="Q3399" s="12"/>
      <c r="S3399" s="12"/>
      <c r="Y3399" s="11"/>
    </row>
    <row r="3400" spans="1:25">
      <c r="A3400" s="12"/>
      <c r="C3400" s="12"/>
      <c r="I3400" s="12"/>
      <c r="K3400" s="12"/>
      <c r="M3400" s="12"/>
      <c r="O3400" s="12"/>
      <c r="Q3400" s="12"/>
      <c r="S3400" s="12"/>
      <c r="Y3400" s="11"/>
    </row>
    <row r="3401" spans="1:25">
      <c r="A3401" s="12"/>
      <c r="C3401" s="12"/>
      <c r="I3401" s="12"/>
      <c r="K3401" s="12"/>
      <c r="M3401" s="12"/>
      <c r="O3401" s="12"/>
      <c r="Q3401" s="12"/>
      <c r="S3401" s="12"/>
      <c r="Y3401" s="11"/>
    </row>
    <row r="3402" spans="1:25">
      <c r="A3402" s="12"/>
      <c r="C3402" s="12"/>
      <c r="I3402" s="12"/>
      <c r="K3402" s="12"/>
      <c r="M3402" s="12"/>
      <c r="O3402" s="12"/>
      <c r="Q3402" s="12"/>
      <c r="S3402" s="12"/>
      <c r="Y3402" s="11"/>
    </row>
    <row r="3403" spans="1:25">
      <c r="A3403" s="12"/>
      <c r="C3403" s="12"/>
      <c r="I3403" s="12"/>
      <c r="K3403" s="12"/>
      <c r="M3403" s="12"/>
      <c r="O3403" s="12"/>
      <c r="Q3403" s="12"/>
      <c r="S3403" s="12"/>
      <c r="Y3403" s="11"/>
    </row>
    <row r="3404" spans="1:25">
      <c r="A3404" s="12"/>
      <c r="C3404" s="12"/>
      <c r="I3404" s="12"/>
      <c r="K3404" s="12"/>
      <c r="M3404" s="12"/>
      <c r="O3404" s="12"/>
      <c r="Q3404" s="12"/>
      <c r="S3404" s="12"/>
      <c r="Y3404" s="11"/>
    </row>
    <row r="3405" spans="1:25">
      <c r="A3405" s="12"/>
      <c r="C3405" s="12"/>
      <c r="I3405" s="12"/>
      <c r="K3405" s="12"/>
      <c r="M3405" s="12"/>
      <c r="O3405" s="12"/>
      <c r="Q3405" s="12"/>
      <c r="S3405" s="12"/>
      <c r="Y3405" s="11"/>
    </row>
    <row r="3406" spans="1:25">
      <c r="A3406" s="12"/>
      <c r="C3406" s="12"/>
      <c r="I3406" s="12"/>
      <c r="K3406" s="12"/>
      <c r="M3406" s="12"/>
      <c r="O3406" s="12"/>
      <c r="Q3406" s="12"/>
      <c r="S3406" s="12"/>
      <c r="Y3406" s="11"/>
    </row>
    <row r="3407" spans="1:25">
      <c r="A3407" s="12"/>
      <c r="C3407" s="12"/>
      <c r="I3407" s="12"/>
      <c r="K3407" s="12"/>
      <c r="M3407" s="12"/>
      <c r="O3407" s="12"/>
      <c r="Q3407" s="12"/>
      <c r="S3407" s="12"/>
      <c r="Y3407" s="11"/>
    </row>
    <row r="3408" spans="1:25">
      <c r="A3408" s="12"/>
      <c r="C3408" s="12"/>
      <c r="I3408" s="12"/>
      <c r="K3408" s="12"/>
      <c r="M3408" s="12"/>
      <c r="O3408" s="12"/>
      <c r="Q3408" s="12"/>
      <c r="S3408" s="12"/>
      <c r="Y3408" s="11"/>
    </row>
    <row r="3409" spans="1:25">
      <c r="A3409" s="12"/>
      <c r="C3409" s="12"/>
      <c r="I3409" s="12"/>
      <c r="K3409" s="12"/>
      <c r="M3409" s="12"/>
      <c r="O3409" s="12"/>
      <c r="Q3409" s="12"/>
      <c r="S3409" s="12"/>
      <c r="Y3409" s="11"/>
    </row>
    <row r="3410" spans="1:25">
      <c r="A3410" s="12"/>
      <c r="C3410" s="12"/>
      <c r="I3410" s="12"/>
      <c r="K3410" s="12"/>
      <c r="M3410" s="12"/>
      <c r="O3410" s="12"/>
      <c r="Q3410" s="12"/>
      <c r="S3410" s="12"/>
      <c r="Y3410" s="11"/>
    </row>
    <row r="3411" spans="1:25">
      <c r="A3411" s="12"/>
      <c r="C3411" s="12"/>
      <c r="I3411" s="12"/>
      <c r="K3411" s="12"/>
      <c r="M3411" s="12"/>
      <c r="O3411" s="12"/>
      <c r="Q3411" s="12"/>
      <c r="S3411" s="12"/>
      <c r="Y3411" s="11"/>
    </row>
    <row r="3412" spans="1:25">
      <c r="A3412" s="12"/>
      <c r="C3412" s="12"/>
      <c r="I3412" s="12"/>
      <c r="K3412" s="12"/>
      <c r="M3412" s="12"/>
      <c r="O3412" s="12"/>
      <c r="Q3412" s="12"/>
      <c r="S3412" s="12"/>
      <c r="Y3412" s="11"/>
    </row>
    <row r="3413" spans="1:25">
      <c r="A3413" s="12"/>
      <c r="C3413" s="12"/>
      <c r="I3413" s="12"/>
      <c r="K3413" s="12"/>
      <c r="M3413" s="12"/>
      <c r="O3413" s="12"/>
      <c r="Q3413" s="12"/>
      <c r="S3413" s="12"/>
      <c r="Y3413" s="11"/>
    </row>
    <row r="3414" spans="1:25">
      <c r="A3414" s="12"/>
      <c r="C3414" s="12"/>
      <c r="I3414" s="12"/>
      <c r="K3414" s="12"/>
      <c r="M3414" s="12"/>
      <c r="O3414" s="12"/>
      <c r="Q3414" s="12"/>
      <c r="S3414" s="12"/>
      <c r="Y3414" s="11"/>
    </row>
    <row r="3415" spans="1:25">
      <c r="A3415" s="12"/>
      <c r="C3415" s="12"/>
      <c r="I3415" s="12"/>
      <c r="K3415" s="12"/>
      <c r="M3415" s="12"/>
      <c r="O3415" s="12"/>
      <c r="Q3415" s="12"/>
      <c r="S3415" s="12"/>
      <c r="Y3415" s="11"/>
    </row>
    <row r="3416" spans="1:25">
      <c r="A3416" s="12"/>
      <c r="C3416" s="12"/>
      <c r="I3416" s="12"/>
      <c r="K3416" s="12"/>
      <c r="M3416" s="12"/>
      <c r="O3416" s="12"/>
      <c r="Q3416" s="12"/>
      <c r="S3416" s="12"/>
      <c r="Y3416" s="11"/>
    </row>
    <row r="3417" spans="1:25">
      <c r="A3417" s="12"/>
      <c r="C3417" s="12"/>
      <c r="I3417" s="12"/>
      <c r="K3417" s="12"/>
      <c r="M3417" s="12"/>
      <c r="O3417" s="12"/>
      <c r="Q3417" s="12"/>
      <c r="S3417" s="12"/>
      <c r="Y3417" s="11"/>
    </row>
    <row r="3418" spans="1:25">
      <c r="A3418" s="12"/>
      <c r="C3418" s="12"/>
      <c r="I3418" s="12"/>
      <c r="K3418" s="12"/>
      <c r="M3418" s="12"/>
      <c r="O3418" s="12"/>
      <c r="Q3418" s="12"/>
      <c r="S3418" s="12"/>
      <c r="Y3418" s="11"/>
    </row>
    <row r="3419" spans="1:25">
      <c r="A3419" s="12"/>
      <c r="C3419" s="12"/>
      <c r="I3419" s="12"/>
      <c r="K3419" s="12"/>
      <c r="M3419" s="12"/>
      <c r="O3419" s="12"/>
      <c r="Q3419" s="12"/>
      <c r="S3419" s="12"/>
      <c r="Y3419" s="11"/>
    </row>
    <row r="3420" spans="1:25">
      <c r="A3420" s="12"/>
      <c r="C3420" s="12"/>
      <c r="I3420" s="12"/>
      <c r="K3420" s="12"/>
      <c r="M3420" s="12"/>
      <c r="O3420" s="12"/>
      <c r="Q3420" s="12"/>
      <c r="S3420" s="12"/>
      <c r="Y3420" s="11"/>
    </row>
    <row r="3421" spans="1:25">
      <c r="A3421" s="12"/>
      <c r="C3421" s="12"/>
      <c r="I3421" s="12"/>
      <c r="K3421" s="12"/>
      <c r="M3421" s="12"/>
      <c r="O3421" s="12"/>
      <c r="Q3421" s="12"/>
      <c r="S3421" s="12"/>
      <c r="Y3421" s="11"/>
    </row>
    <row r="3422" spans="1:25">
      <c r="A3422" s="12"/>
      <c r="C3422" s="12"/>
      <c r="I3422" s="12"/>
      <c r="K3422" s="12"/>
      <c r="M3422" s="12"/>
      <c r="O3422" s="12"/>
      <c r="Q3422" s="12"/>
      <c r="S3422" s="12"/>
      <c r="Y3422" s="11"/>
    </row>
    <row r="3423" spans="1:25">
      <c r="A3423" s="12"/>
      <c r="C3423" s="12"/>
      <c r="I3423" s="12"/>
      <c r="K3423" s="12"/>
      <c r="M3423" s="12"/>
      <c r="O3423" s="12"/>
      <c r="Q3423" s="12"/>
      <c r="S3423" s="12"/>
      <c r="Y3423" s="11"/>
    </row>
    <row r="3424" spans="1:25">
      <c r="A3424" s="12"/>
      <c r="C3424" s="12"/>
      <c r="I3424" s="12"/>
      <c r="K3424" s="12"/>
      <c r="M3424" s="12"/>
      <c r="O3424" s="12"/>
      <c r="Q3424" s="12"/>
      <c r="S3424" s="12"/>
      <c r="Y3424" s="11"/>
    </row>
    <row r="3425" spans="1:25">
      <c r="A3425" s="12"/>
      <c r="C3425" s="12"/>
      <c r="I3425" s="12"/>
      <c r="K3425" s="12"/>
      <c r="M3425" s="12"/>
      <c r="O3425" s="12"/>
      <c r="Q3425" s="12"/>
      <c r="S3425" s="12"/>
      <c r="Y3425" s="11"/>
    </row>
    <row r="3426" spans="1:25">
      <c r="A3426" s="12"/>
      <c r="C3426" s="12"/>
      <c r="I3426" s="12"/>
      <c r="K3426" s="12"/>
      <c r="M3426" s="12"/>
      <c r="O3426" s="12"/>
      <c r="Q3426" s="12"/>
      <c r="S3426" s="12"/>
      <c r="Y3426" s="11"/>
    </row>
    <row r="3427" spans="1:25">
      <c r="A3427" s="12"/>
      <c r="C3427" s="12"/>
      <c r="I3427" s="12"/>
      <c r="K3427" s="12"/>
      <c r="M3427" s="12"/>
      <c r="O3427" s="12"/>
      <c r="Q3427" s="12"/>
      <c r="S3427" s="12"/>
      <c r="Y3427" s="11"/>
    </row>
    <row r="3428" spans="1:25">
      <c r="A3428" s="12"/>
      <c r="C3428" s="12"/>
      <c r="I3428" s="12"/>
      <c r="K3428" s="12"/>
      <c r="M3428" s="12"/>
      <c r="O3428" s="12"/>
      <c r="Q3428" s="12"/>
      <c r="S3428" s="12"/>
      <c r="Y3428" s="11"/>
    </row>
    <row r="3429" spans="1:25">
      <c r="A3429" s="12"/>
      <c r="C3429" s="12"/>
      <c r="I3429" s="12"/>
      <c r="K3429" s="12"/>
      <c r="M3429" s="12"/>
      <c r="O3429" s="12"/>
      <c r="Q3429" s="12"/>
      <c r="S3429" s="12"/>
      <c r="Y3429" s="11"/>
    </row>
    <row r="3430" spans="1:25">
      <c r="A3430" s="12"/>
      <c r="C3430" s="12"/>
      <c r="I3430" s="12"/>
      <c r="K3430" s="12"/>
      <c r="M3430" s="12"/>
      <c r="O3430" s="12"/>
      <c r="Q3430" s="12"/>
      <c r="S3430" s="12"/>
      <c r="Y3430" s="11"/>
    </row>
    <row r="3431" spans="1:25">
      <c r="A3431" s="12"/>
      <c r="C3431" s="12"/>
      <c r="I3431" s="12"/>
      <c r="K3431" s="12"/>
      <c r="M3431" s="12"/>
      <c r="O3431" s="12"/>
      <c r="Q3431" s="12"/>
      <c r="S3431" s="12"/>
      <c r="Y3431" s="11"/>
    </row>
    <row r="3432" spans="1:25">
      <c r="A3432" s="12"/>
      <c r="C3432" s="12"/>
      <c r="I3432" s="12"/>
      <c r="K3432" s="12"/>
      <c r="M3432" s="12"/>
      <c r="O3432" s="12"/>
      <c r="Q3432" s="12"/>
      <c r="S3432" s="12"/>
      <c r="Y3432" s="11"/>
    </row>
    <row r="3433" spans="1:25">
      <c r="A3433" s="12"/>
      <c r="C3433" s="12"/>
      <c r="I3433" s="12"/>
      <c r="K3433" s="12"/>
      <c r="M3433" s="12"/>
      <c r="O3433" s="12"/>
      <c r="Q3433" s="12"/>
      <c r="S3433" s="12"/>
      <c r="Y3433" s="11"/>
    </row>
    <row r="3434" spans="1:25">
      <c r="A3434" s="12"/>
      <c r="C3434" s="12"/>
      <c r="I3434" s="12"/>
      <c r="K3434" s="12"/>
      <c r="M3434" s="12"/>
      <c r="O3434" s="12"/>
      <c r="Q3434" s="12"/>
      <c r="S3434" s="12"/>
      <c r="Y3434" s="11"/>
    </row>
    <row r="3435" spans="1:25">
      <c r="A3435" s="12"/>
      <c r="C3435" s="12"/>
      <c r="I3435" s="12"/>
      <c r="K3435" s="12"/>
      <c r="M3435" s="12"/>
      <c r="O3435" s="12"/>
      <c r="Q3435" s="12"/>
      <c r="S3435" s="12"/>
      <c r="Y3435" s="11"/>
    </row>
    <row r="3436" spans="1:25">
      <c r="A3436" s="12"/>
      <c r="C3436" s="12"/>
      <c r="I3436" s="12"/>
      <c r="K3436" s="12"/>
      <c r="M3436" s="12"/>
      <c r="O3436" s="12"/>
      <c r="Q3436" s="12"/>
      <c r="S3436" s="12"/>
      <c r="Y3436" s="11"/>
    </row>
    <row r="3437" spans="1:25">
      <c r="A3437" s="12"/>
      <c r="C3437" s="12"/>
      <c r="I3437" s="12"/>
      <c r="K3437" s="12"/>
      <c r="M3437" s="12"/>
      <c r="O3437" s="12"/>
      <c r="Q3437" s="12"/>
      <c r="S3437" s="12"/>
      <c r="Y3437" s="11"/>
    </row>
    <row r="3438" spans="1:25">
      <c r="A3438" s="12"/>
      <c r="C3438" s="12"/>
      <c r="I3438" s="12"/>
      <c r="K3438" s="12"/>
      <c r="M3438" s="12"/>
      <c r="O3438" s="12"/>
      <c r="Q3438" s="12"/>
      <c r="S3438" s="12"/>
      <c r="Y3438" s="11"/>
    </row>
    <row r="3439" spans="1:25">
      <c r="A3439" s="12"/>
      <c r="C3439" s="12"/>
      <c r="I3439" s="12"/>
      <c r="K3439" s="12"/>
      <c r="M3439" s="12"/>
      <c r="O3439" s="12"/>
      <c r="Q3439" s="12"/>
      <c r="S3439" s="12"/>
      <c r="Y3439" s="11"/>
    </row>
    <row r="3440" spans="1:25">
      <c r="A3440" s="12"/>
      <c r="C3440" s="12"/>
      <c r="I3440" s="12"/>
      <c r="K3440" s="12"/>
      <c r="M3440" s="12"/>
      <c r="O3440" s="12"/>
      <c r="Q3440" s="12"/>
      <c r="S3440" s="12"/>
      <c r="Y3440" s="11"/>
    </row>
    <row r="3441" spans="1:25">
      <c r="A3441" s="12"/>
      <c r="C3441" s="12"/>
      <c r="I3441" s="12"/>
      <c r="K3441" s="12"/>
      <c r="M3441" s="12"/>
      <c r="O3441" s="12"/>
      <c r="Q3441" s="12"/>
      <c r="S3441" s="12"/>
      <c r="Y3441" s="11"/>
    </row>
    <row r="3442" spans="1:25">
      <c r="A3442" s="12"/>
      <c r="C3442" s="12"/>
      <c r="I3442" s="12"/>
      <c r="K3442" s="12"/>
      <c r="M3442" s="12"/>
      <c r="O3442" s="12"/>
      <c r="Q3442" s="12"/>
      <c r="S3442" s="12"/>
      <c r="Y3442" s="11"/>
    </row>
    <row r="3443" spans="1:25">
      <c r="A3443" s="12"/>
      <c r="C3443" s="12"/>
      <c r="I3443" s="12"/>
      <c r="K3443" s="12"/>
      <c r="M3443" s="12"/>
      <c r="O3443" s="12"/>
      <c r="Q3443" s="12"/>
      <c r="S3443" s="12"/>
      <c r="Y3443" s="11"/>
    </row>
    <row r="3444" spans="1:25">
      <c r="A3444" s="12"/>
      <c r="C3444" s="12"/>
      <c r="I3444" s="12"/>
      <c r="K3444" s="12"/>
      <c r="M3444" s="12"/>
      <c r="O3444" s="12"/>
      <c r="Q3444" s="12"/>
      <c r="S3444" s="12"/>
      <c r="Y3444" s="11"/>
    </row>
    <row r="3445" spans="1:25">
      <c r="A3445" s="12"/>
      <c r="C3445" s="12"/>
      <c r="I3445" s="12"/>
      <c r="K3445" s="12"/>
      <c r="M3445" s="12"/>
      <c r="O3445" s="12"/>
      <c r="Q3445" s="12"/>
      <c r="S3445" s="12"/>
      <c r="Y3445" s="11"/>
    </row>
    <row r="3446" spans="1:25">
      <c r="A3446" s="12"/>
      <c r="C3446" s="12"/>
      <c r="I3446" s="12"/>
      <c r="K3446" s="12"/>
      <c r="M3446" s="12"/>
      <c r="O3446" s="12"/>
      <c r="Q3446" s="12"/>
      <c r="S3446" s="12"/>
      <c r="Y3446" s="11"/>
    </row>
    <row r="3447" spans="1:25">
      <c r="A3447" s="12"/>
      <c r="C3447" s="12"/>
      <c r="I3447" s="12"/>
      <c r="K3447" s="12"/>
      <c r="M3447" s="12"/>
      <c r="O3447" s="12"/>
      <c r="Q3447" s="12"/>
      <c r="S3447" s="12"/>
      <c r="Y3447" s="11"/>
    </row>
    <row r="3448" spans="1:25">
      <c r="A3448" s="12"/>
      <c r="C3448" s="12"/>
      <c r="I3448" s="12"/>
      <c r="K3448" s="12"/>
      <c r="M3448" s="12"/>
      <c r="O3448" s="12"/>
      <c r="Q3448" s="12"/>
      <c r="S3448" s="12"/>
      <c r="Y3448" s="11"/>
    </row>
    <row r="3449" spans="1:25">
      <c r="A3449" s="12"/>
      <c r="C3449" s="12"/>
      <c r="I3449" s="12"/>
      <c r="K3449" s="12"/>
      <c r="M3449" s="12"/>
      <c r="O3449" s="12"/>
      <c r="Q3449" s="12"/>
      <c r="S3449" s="12"/>
      <c r="Y3449" s="11"/>
    </row>
    <row r="3450" spans="1:25">
      <c r="A3450" s="12"/>
      <c r="C3450" s="12"/>
      <c r="I3450" s="12"/>
      <c r="K3450" s="12"/>
      <c r="M3450" s="12"/>
      <c r="O3450" s="12"/>
      <c r="Q3450" s="12"/>
      <c r="S3450" s="12"/>
      <c r="Y3450" s="11"/>
    </row>
    <row r="3451" spans="1:25">
      <c r="A3451" s="12"/>
      <c r="C3451" s="12"/>
      <c r="I3451" s="12"/>
      <c r="K3451" s="12"/>
      <c r="M3451" s="12"/>
      <c r="O3451" s="12"/>
      <c r="Q3451" s="12"/>
      <c r="S3451" s="12"/>
      <c r="Y3451" s="11"/>
    </row>
    <row r="3452" spans="1:25">
      <c r="A3452" s="12"/>
      <c r="C3452" s="12"/>
      <c r="I3452" s="12"/>
      <c r="K3452" s="12"/>
      <c r="M3452" s="12"/>
      <c r="O3452" s="12"/>
      <c r="Q3452" s="12"/>
      <c r="S3452" s="12"/>
      <c r="Y3452" s="11"/>
    </row>
    <row r="3453" spans="1:25">
      <c r="A3453" s="12"/>
      <c r="C3453" s="12"/>
      <c r="I3453" s="12"/>
      <c r="K3453" s="12"/>
      <c r="M3453" s="12"/>
      <c r="O3453" s="12"/>
      <c r="Q3453" s="12"/>
      <c r="S3453" s="12"/>
      <c r="Y3453" s="11"/>
    </row>
    <row r="3454" spans="1:25">
      <c r="A3454" s="12"/>
      <c r="C3454" s="12"/>
      <c r="I3454" s="12"/>
      <c r="K3454" s="12"/>
      <c r="M3454" s="12"/>
      <c r="O3454" s="12"/>
      <c r="Q3454" s="12"/>
      <c r="S3454" s="12"/>
      <c r="Y3454" s="11"/>
    </row>
    <row r="3455" spans="1:25">
      <c r="A3455" s="12"/>
      <c r="C3455" s="12"/>
      <c r="I3455" s="12"/>
      <c r="K3455" s="12"/>
      <c r="M3455" s="12"/>
      <c r="O3455" s="12"/>
      <c r="Q3455" s="12"/>
      <c r="S3455" s="12"/>
      <c r="Y3455" s="11"/>
    </row>
    <row r="3456" spans="1:25">
      <c r="A3456" s="12"/>
      <c r="C3456" s="12"/>
      <c r="I3456" s="12"/>
      <c r="K3456" s="12"/>
      <c r="M3456" s="12"/>
      <c r="O3456" s="12"/>
      <c r="Q3456" s="12"/>
      <c r="S3456" s="12"/>
      <c r="Y3456" s="11"/>
    </row>
    <row r="3457" spans="1:25">
      <c r="A3457" s="12"/>
      <c r="C3457" s="12"/>
      <c r="I3457" s="12"/>
      <c r="K3457" s="12"/>
      <c r="M3457" s="12"/>
      <c r="O3457" s="12"/>
      <c r="Q3457" s="12"/>
      <c r="S3457" s="12"/>
      <c r="Y3457" s="11"/>
    </row>
    <row r="3458" spans="1:25">
      <c r="A3458" s="12"/>
      <c r="C3458" s="12"/>
      <c r="I3458" s="12"/>
      <c r="K3458" s="12"/>
      <c r="M3458" s="12"/>
      <c r="O3458" s="12"/>
      <c r="Q3458" s="12"/>
      <c r="S3458" s="12"/>
      <c r="Y3458" s="11"/>
    </row>
    <row r="3459" spans="1:25">
      <c r="A3459" s="12"/>
      <c r="C3459" s="12"/>
      <c r="I3459" s="12"/>
      <c r="K3459" s="12"/>
      <c r="M3459" s="12"/>
      <c r="O3459" s="12"/>
      <c r="Q3459" s="12"/>
      <c r="S3459" s="12"/>
      <c r="Y3459" s="11"/>
    </row>
    <row r="3460" spans="1:25">
      <c r="A3460" s="12"/>
      <c r="C3460" s="12"/>
      <c r="I3460" s="12"/>
      <c r="K3460" s="12"/>
      <c r="M3460" s="12"/>
      <c r="O3460" s="12"/>
      <c r="Q3460" s="12"/>
      <c r="S3460" s="12"/>
      <c r="Y3460" s="11"/>
    </row>
    <row r="3461" spans="1:25">
      <c r="A3461" s="12"/>
      <c r="C3461" s="12"/>
      <c r="I3461" s="12"/>
      <c r="K3461" s="12"/>
      <c r="M3461" s="12"/>
      <c r="O3461" s="12"/>
      <c r="Q3461" s="12"/>
      <c r="S3461" s="12"/>
      <c r="Y3461" s="11"/>
    </row>
    <row r="3462" spans="1:25">
      <c r="A3462" s="12"/>
      <c r="C3462" s="12"/>
      <c r="I3462" s="12"/>
      <c r="K3462" s="12"/>
      <c r="M3462" s="12"/>
      <c r="O3462" s="12"/>
      <c r="Q3462" s="12"/>
      <c r="S3462" s="12"/>
      <c r="Y3462" s="11"/>
    </row>
    <row r="3463" spans="1:25">
      <c r="A3463" s="12"/>
      <c r="C3463" s="12"/>
      <c r="I3463" s="12"/>
      <c r="K3463" s="12"/>
      <c r="M3463" s="12"/>
      <c r="O3463" s="12"/>
      <c r="Q3463" s="12"/>
      <c r="S3463" s="12"/>
      <c r="Y3463" s="11"/>
    </row>
    <row r="3464" spans="1:25">
      <c r="A3464" s="12"/>
      <c r="C3464" s="12"/>
      <c r="I3464" s="12"/>
      <c r="K3464" s="12"/>
      <c r="M3464" s="12"/>
      <c r="O3464" s="12"/>
      <c r="Q3464" s="12"/>
      <c r="S3464" s="12"/>
      <c r="Y3464" s="11"/>
    </row>
    <row r="3465" spans="1:25">
      <c r="A3465" s="12"/>
      <c r="C3465" s="12"/>
      <c r="I3465" s="12"/>
      <c r="K3465" s="12"/>
      <c r="M3465" s="12"/>
      <c r="O3465" s="12"/>
      <c r="Q3465" s="12"/>
      <c r="S3465" s="12"/>
      <c r="Y3465" s="11"/>
    </row>
    <row r="3466" spans="1:25">
      <c r="A3466" s="12"/>
      <c r="C3466" s="12"/>
      <c r="I3466" s="12"/>
      <c r="K3466" s="12"/>
      <c r="M3466" s="12"/>
      <c r="O3466" s="12"/>
      <c r="Q3466" s="12"/>
      <c r="S3466" s="12"/>
      <c r="Y3466" s="11"/>
    </row>
    <row r="3467" spans="1:25">
      <c r="A3467" s="12"/>
      <c r="C3467" s="12"/>
      <c r="I3467" s="12"/>
      <c r="K3467" s="12"/>
      <c r="M3467" s="12"/>
      <c r="O3467" s="12"/>
      <c r="Q3467" s="12"/>
      <c r="S3467" s="12"/>
      <c r="Y3467" s="11"/>
    </row>
    <row r="3468" spans="1:25">
      <c r="A3468" s="12"/>
      <c r="C3468" s="12"/>
      <c r="I3468" s="12"/>
      <c r="K3468" s="12"/>
      <c r="M3468" s="12"/>
      <c r="O3468" s="12"/>
      <c r="Q3468" s="12"/>
      <c r="S3468" s="12"/>
      <c r="Y3468" s="11"/>
    </row>
    <row r="3469" spans="1:25">
      <c r="A3469" s="12"/>
      <c r="C3469" s="12"/>
      <c r="I3469" s="12"/>
      <c r="K3469" s="12"/>
      <c r="M3469" s="12"/>
      <c r="O3469" s="12"/>
      <c r="Q3469" s="12"/>
      <c r="S3469" s="12"/>
      <c r="Y3469" s="11"/>
    </row>
    <row r="3470" spans="1:25">
      <c r="A3470" s="12"/>
      <c r="C3470" s="12"/>
      <c r="I3470" s="12"/>
      <c r="K3470" s="12"/>
      <c r="M3470" s="12"/>
      <c r="O3470" s="12"/>
      <c r="Q3470" s="12"/>
      <c r="S3470" s="12"/>
      <c r="Y3470" s="11"/>
    </row>
    <row r="3471" spans="1:25">
      <c r="A3471" s="12"/>
      <c r="C3471" s="12"/>
      <c r="I3471" s="12"/>
      <c r="K3471" s="12"/>
      <c r="M3471" s="12"/>
      <c r="O3471" s="12"/>
      <c r="Q3471" s="12"/>
      <c r="S3471" s="12"/>
      <c r="Y3471" s="11"/>
    </row>
    <row r="3472" spans="1:25">
      <c r="A3472" s="12"/>
      <c r="C3472" s="12"/>
      <c r="I3472" s="12"/>
      <c r="K3472" s="12"/>
      <c r="M3472" s="12"/>
      <c r="O3472" s="12"/>
      <c r="Q3472" s="12"/>
      <c r="S3472" s="12"/>
      <c r="Y3472" s="11"/>
    </row>
    <row r="3473" spans="1:25">
      <c r="A3473" s="12"/>
      <c r="C3473" s="12"/>
      <c r="I3473" s="12"/>
      <c r="K3473" s="12"/>
      <c r="M3473" s="12"/>
      <c r="O3473" s="12"/>
      <c r="Q3473" s="12"/>
      <c r="S3473" s="12"/>
      <c r="Y3473" s="11"/>
    </row>
    <row r="3474" spans="1:25">
      <c r="A3474" s="12"/>
      <c r="C3474" s="12"/>
      <c r="I3474" s="12"/>
      <c r="K3474" s="12"/>
      <c r="M3474" s="12"/>
      <c r="O3474" s="12"/>
      <c r="Q3474" s="12"/>
      <c r="S3474" s="12"/>
      <c r="Y3474" s="11"/>
    </row>
    <row r="3475" spans="1:25">
      <c r="A3475" s="12"/>
      <c r="C3475" s="12"/>
      <c r="I3475" s="12"/>
      <c r="K3475" s="12"/>
      <c r="M3475" s="12"/>
      <c r="O3475" s="12"/>
      <c r="Q3475" s="12"/>
      <c r="S3475" s="12"/>
      <c r="Y3475" s="11"/>
    </row>
    <row r="3476" spans="1:25">
      <c r="A3476" s="12"/>
      <c r="C3476" s="12"/>
      <c r="I3476" s="12"/>
      <c r="K3476" s="12"/>
      <c r="M3476" s="12"/>
      <c r="O3476" s="12"/>
      <c r="Q3476" s="12"/>
      <c r="S3476" s="12"/>
      <c r="Y3476" s="11"/>
    </row>
    <row r="3477" spans="1:25">
      <c r="A3477" s="12"/>
      <c r="C3477" s="12"/>
      <c r="I3477" s="12"/>
      <c r="K3477" s="12"/>
      <c r="M3477" s="12"/>
      <c r="O3477" s="12"/>
      <c r="Q3477" s="12"/>
      <c r="S3477" s="12"/>
      <c r="Y3477" s="11"/>
    </row>
    <row r="3478" spans="1:25">
      <c r="A3478" s="12"/>
      <c r="C3478" s="12"/>
      <c r="I3478" s="12"/>
      <c r="K3478" s="12"/>
      <c r="M3478" s="12"/>
      <c r="O3478" s="12"/>
      <c r="Q3478" s="12"/>
      <c r="S3478" s="12"/>
      <c r="Y3478" s="11"/>
    </row>
    <row r="3479" spans="1:25">
      <c r="A3479" s="12"/>
      <c r="C3479" s="12"/>
      <c r="I3479" s="12"/>
      <c r="K3479" s="12"/>
      <c r="M3479" s="12"/>
      <c r="O3479" s="12"/>
      <c r="Q3479" s="12"/>
      <c r="S3479" s="12"/>
      <c r="Y3479" s="11"/>
    </row>
    <row r="3480" spans="1:25">
      <c r="A3480" s="12"/>
      <c r="C3480" s="12"/>
      <c r="I3480" s="12"/>
      <c r="K3480" s="12"/>
      <c r="M3480" s="12"/>
      <c r="O3480" s="12"/>
      <c r="Q3480" s="12"/>
      <c r="S3480" s="12"/>
      <c r="Y3480" s="11"/>
    </row>
    <row r="3481" spans="1:25">
      <c r="A3481" s="12"/>
      <c r="C3481" s="12"/>
      <c r="I3481" s="12"/>
      <c r="K3481" s="12"/>
      <c r="M3481" s="12"/>
      <c r="O3481" s="12"/>
      <c r="Q3481" s="12"/>
      <c r="S3481" s="12"/>
      <c r="Y3481" s="11"/>
    </row>
    <row r="3482" spans="1:25">
      <c r="A3482" s="12"/>
      <c r="C3482" s="12"/>
      <c r="I3482" s="12"/>
      <c r="K3482" s="12"/>
      <c r="M3482" s="12"/>
      <c r="O3482" s="12"/>
      <c r="Q3482" s="12"/>
      <c r="S3482" s="12"/>
      <c r="Y3482" s="11"/>
    </row>
    <row r="3483" spans="1:25">
      <c r="A3483" s="12"/>
      <c r="C3483" s="12"/>
      <c r="I3483" s="12"/>
      <c r="K3483" s="12"/>
      <c r="M3483" s="12"/>
      <c r="O3483" s="12"/>
      <c r="Q3483" s="12"/>
      <c r="S3483" s="12"/>
      <c r="Y3483" s="11"/>
    </row>
    <row r="3484" spans="1:25">
      <c r="A3484" s="12"/>
      <c r="C3484" s="12"/>
      <c r="I3484" s="12"/>
      <c r="K3484" s="12"/>
      <c r="M3484" s="12"/>
      <c r="O3484" s="12"/>
      <c r="Q3484" s="12"/>
      <c r="S3484" s="12"/>
      <c r="Y3484" s="11"/>
    </row>
    <row r="3485" spans="1:25">
      <c r="A3485" s="12"/>
      <c r="C3485" s="12"/>
      <c r="I3485" s="12"/>
      <c r="K3485" s="12"/>
      <c r="M3485" s="12"/>
      <c r="O3485" s="12"/>
      <c r="Q3485" s="12"/>
      <c r="S3485" s="12"/>
      <c r="Y3485" s="11"/>
    </row>
    <row r="3486" spans="1:25">
      <c r="A3486" s="12"/>
      <c r="C3486" s="12"/>
      <c r="I3486" s="12"/>
      <c r="K3486" s="12"/>
      <c r="M3486" s="12"/>
      <c r="O3486" s="12"/>
      <c r="Q3486" s="12"/>
      <c r="S3486" s="12"/>
      <c r="Y3486" s="11"/>
    </row>
    <row r="3487" spans="1:25">
      <c r="A3487" s="12"/>
      <c r="C3487" s="12"/>
      <c r="I3487" s="12"/>
      <c r="K3487" s="12"/>
      <c r="M3487" s="12"/>
      <c r="O3487" s="12"/>
      <c r="Q3487" s="12"/>
      <c r="S3487" s="12"/>
      <c r="Y3487" s="11"/>
    </row>
    <row r="3488" spans="1:25">
      <c r="A3488" s="12"/>
      <c r="C3488" s="12"/>
      <c r="I3488" s="12"/>
      <c r="K3488" s="12"/>
      <c r="M3488" s="12"/>
      <c r="O3488" s="12"/>
      <c r="Q3488" s="12"/>
      <c r="S3488" s="12"/>
      <c r="Y3488" s="11"/>
    </row>
    <row r="3489" spans="1:25">
      <c r="A3489" s="12"/>
      <c r="C3489" s="12"/>
      <c r="I3489" s="12"/>
      <c r="K3489" s="12"/>
      <c r="M3489" s="12"/>
      <c r="O3489" s="12"/>
      <c r="Q3489" s="12"/>
      <c r="S3489" s="12"/>
      <c r="Y3489" s="11"/>
    </row>
    <row r="3490" spans="1:25">
      <c r="A3490" s="12"/>
      <c r="C3490" s="12"/>
      <c r="I3490" s="12"/>
      <c r="K3490" s="12"/>
      <c r="M3490" s="12"/>
      <c r="O3490" s="12"/>
      <c r="Q3490" s="12"/>
      <c r="S3490" s="12"/>
      <c r="Y3490" s="11"/>
    </row>
    <row r="3491" spans="1:25">
      <c r="A3491" s="12"/>
      <c r="C3491" s="12"/>
      <c r="I3491" s="12"/>
      <c r="K3491" s="12"/>
      <c r="M3491" s="12"/>
      <c r="O3491" s="12"/>
      <c r="Q3491" s="12"/>
      <c r="S3491" s="12"/>
      <c r="Y3491" s="11"/>
    </row>
    <row r="3492" spans="1:25">
      <c r="A3492" s="12"/>
      <c r="C3492" s="12"/>
      <c r="I3492" s="12"/>
      <c r="K3492" s="12"/>
      <c r="M3492" s="12"/>
      <c r="O3492" s="12"/>
      <c r="Q3492" s="12"/>
      <c r="S3492" s="12"/>
      <c r="Y3492" s="11"/>
    </row>
    <row r="3493" spans="1:25">
      <c r="A3493" s="12"/>
      <c r="C3493" s="12"/>
      <c r="I3493" s="12"/>
      <c r="K3493" s="12"/>
      <c r="M3493" s="12"/>
      <c r="O3493" s="12"/>
      <c r="Q3493" s="12"/>
      <c r="S3493" s="12"/>
      <c r="Y3493" s="11"/>
    </row>
    <row r="3494" spans="1:25">
      <c r="A3494" s="12"/>
      <c r="C3494" s="12"/>
      <c r="I3494" s="12"/>
      <c r="K3494" s="12"/>
      <c r="M3494" s="12"/>
      <c r="O3494" s="12"/>
      <c r="Q3494" s="12"/>
      <c r="S3494" s="12"/>
      <c r="Y3494" s="11"/>
    </row>
    <row r="3495" spans="1:25">
      <c r="A3495" s="12"/>
      <c r="C3495" s="12"/>
      <c r="I3495" s="12"/>
      <c r="K3495" s="12"/>
      <c r="M3495" s="12"/>
      <c r="O3495" s="12"/>
      <c r="Q3495" s="12"/>
      <c r="S3495" s="12"/>
      <c r="Y3495" s="11"/>
    </row>
    <row r="3496" spans="1:25">
      <c r="A3496" s="12"/>
      <c r="C3496" s="12"/>
      <c r="I3496" s="12"/>
      <c r="K3496" s="12"/>
      <c r="M3496" s="12"/>
      <c r="O3496" s="12"/>
      <c r="Q3496" s="12"/>
      <c r="S3496" s="12"/>
      <c r="Y3496" s="11"/>
    </row>
    <row r="3497" spans="1:25">
      <c r="A3497" s="12"/>
      <c r="C3497" s="12"/>
      <c r="I3497" s="12"/>
      <c r="K3497" s="12"/>
      <c r="M3497" s="12"/>
      <c r="O3497" s="12"/>
      <c r="Q3497" s="12"/>
      <c r="S3497" s="12"/>
      <c r="Y3497" s="11"/>
    </row>
    <row r="3498" spans="1:25">
      <c r="A3498" s="12"/>
      <c r="C3498" s="12"/>
      <c r="I3498" s="12"/>
      <c r="K3498" s="12"/>
      <c r="M3498" s="12"/>
      <c r="O3498" s="12"/>
      <c r="Q3498" s="12"/>
      <c r="S3498" s="12"/>
      <c r="Y3498" s="11"/>
    </row>
    <row r="3499" spans="1:25">
      <c r="A3499" s="12"/>
      <c r="C3499" s="12"/>
      <c r="I3499" s="12"/>
      <c r="K3499" s="12"/>
      <c r="M3499" s="12"/>
      <c r="O3499" s="12"/>
      <c r="Q3499" s="12"/>
      <c r="S3499" s="12"/>
      <c r="Y3499" s="11"/>
    </row>
    <row r="3500" spans="1:25">
      <c r="A3500" s="12"/>
      <c r="C3500" s="12"/>
      <c r="I3500" s="12"/>
      <c r="K3500" s="12"/>
      <c r="M3500" s="12"/>
      <c r="O3500" s="12"/>
      <c r="Q3500" s="12"/>
      <c r="S3500" s="12"/>
      <c r="Y3500" s="11"/>
    </row>
    <row r="3501" spans="1:25">
      <c r="A3501" s="12"/>
      <c r="C3501" s="12"/>
      <c r="I3501" s="12"/>
      <c r="K3501" s="12"/>
      <c r="M3501" s="12"/>
      <c r="O3501" s="12"/>
      <c r="Q3501" s="12"/>
      <c r="S3501" s="12"/>
      <c r="Y3501" s="11"/>
    </row>
    <row r="3502" spans="1:25">
      <c r="A3502" s="12"/>
      <c r="C3502" s="12"/>
      <c r="I3502" s="12"/>
      <c r="K3502" s="12"/>
      <c r="M3502" s="12"/>
      <c r="O3502" s="12"/>
      <c r="Q3502" s="12"/>
      <c r="S3502" s="12"/>
      <c r="Y3502" s="11"/>
    </row>
    <row r="3503" spans="1:25">
      <c r="A3503" s="12"/>
      <c r="C3503" s="12"/>
      <c r="I3503" s="12"/>
      <c r="K3503" s="12"/>
      <c r="M3503" s="12"/>
      <c r="O3503" s="12"/>
      <c r="Q3503" s="12"/>
      <c r="S3503" s="12"/>
      <c r="Y3503" s="11"/>
    </row>
    <row r="3504" spans="1:25">
      <c r="A3504" s="12"/>
      <c r="C3504" s="12"/>
      <c r="I3504" s="12"/>
      <c r="K3504" s="12"/>
      <c r="M3504" s="12"/>
      <c r="O3504" s="12"/>
      <c r="Q3504" s="12"/>
      <c r="S3504" s="12"/>
      <c r="Y3504" s="11"/>
    </row>
    <row r="3505" spans="1:25">
      <c r="A3505" s="12"/>
      <c r="C3505" s="12"/>
      <c r="I3505" s="12"/>
      <c r="K3505" s="12"/>
      <c r="M3505" s="12"/>
      <c r="O3505" s="12"/>
      <c r="Q3505" s="12"/>
      <c r="S3505" s="12"/>
      <c r="Y3505" s="11"/>
    </row>
    <row r="3506" spans="1:25">
      <c r="A3506" s="12"/>
      <c r="C3506" s="12"/>
      <c r="I3506" s="12"/>
      <c r="K3506" s="12"/>
      <c r="M3506" s="12"/>
      <c r="O3506" s="12"/>
      <c r="Q3506" s="12"/>
      <c r="S3506" s="12"/>
      <c r="Y3506" s="11"/>
    </row>
    <row r="3507" spans="1:25">
      <c r="A3507" s="12"/>
      <c r="C3507" s="12"/>
      <c r="I3507" s="12"/>
      <c r="K3507" s="12"/>
      <c r="M3507" s="12"/>
      <c r="O3507" s="12"/>
      <c r="Q3507" s="12"/>
      <c r="S3507" s="12"/>
      <c r="Y3507" s="11"/>
    </row>
    <row r="3508" spans="1:25">
      <c r="A3508" s="12"/>
      <c r="C3508" s="12"/>
      <c r="I3508" s="12"/>
      <c r="K3508" s="12"/>
      <c r="M3508" s="12"/>
      <c r="O3508" s="12"/>
      <c r="Q3508" s="12"/>
      <c r="S3508" s="12"/>
      <c r="Y3508" s="11"/>
    </row>
    <row r="3509" spans="1:25">
      <c r="A3509" s="12"/>
      <c r="C3509" s="12"/>
      <c r="I3509" s="12"/>
      <c r="K3509" s="12"/>
      <c r="M3509" s="12"/>
      <c r="O3509" s="12"/>
      <c r="Q3509" s="12"/>
      <c r="S3509" s="12"/>
      <c r="Y3509" s="11"/>
    </row>
    <row r="3510" spans="1:25">
      <c r="A3510" s="12"/>
      <c r="C3510" s="12"/>
      <c r="I3510" s="12"/>
      <c r="K3510" s="12"/>
      <c r="M3510" s="12"/>
      <c r="O3510" s="12"/>
      <c r="Q3510" s="12"/>
      <c r="S3510" s="12"/>
      <c r="Y3510" s="11"/>
    </row>
    <row r="3511" spans="1:25">
      <c r="A3511" s="12"/>
      <c r="C3511" s="12"/>
      <c r="I3511" s="12"/>
      <c r="K3511" s="12"/>
      <c r="M3511" s="12"/>
      <c r="O3511" s="12"/>
      <c r="Q3511" s="12"/>
      <c r="S3511" s="12"/>
      <c r="Y3511" s="11"/>
    </row>
    <row r="3512" spans="1:25">
      <c r="A3512" s="12"/>
      <c r="C3512" s="12"/>
      <c r="I3512" s="12"/>
      <c r="K3512" s="12"/>
      <c r="M3512" s="12"/>
      <c r="O3512" s="12"/>
      <c r="Q3512" s="12"/>
      <c r="S3512" s="12"/>
      <c r="Y3512" s="11"/>
    </row>
    <row r="3513" spans="1:25">
      <c r="A3513" s="12"/>
      <c r="C3513" s="12"/>
      <c r="I3513" s="12"/>
      <c r="K3513" s="12"/>
      <c r="M3513" s="12"/>
      <c r="O3513" s="12"/>
      <c r="Q3513" s="12"/>
      <c r="S3513" s="12"/>
      <c r="Y3513" s="11"/>
    </row>
    <row r="3514" spans="1:25">
      <c r="A3514" s="12"/>
      <c r="C3514" s="12"/>
      <c r="I3514" s="12"/>
      <c r="K3514" s="12"/>
      <c r="M3514" s="12"/>
      <c r="O3514" s="12"/>
      <c r="Q3514" s="12"/>
      <c r="S3514" s="12"/>
      <c r="Y3514" s="11"/>
    </row>
    <row r="3515" spans="1:25">
      <c r="A3515" s="12"/>
      <c r="C3515" s="12"/>
      <c r="I3515" s="12"/>
      <c r="K3515" s="12"/>
      <c r="M3515" s="12"/>
      <c r="O3515" s="12"/>
      <c r="Q3515" s="12"/>
      <c r="S3515" s="12"/>
      <c r="Y3515" s="11"/>
    </row>
    <row r="3516" spans="1:25">
      <c r="A3516" s="12"/>
      <c r="C3516" s="12"/>
      <c r="I3516" s="12"/>
      <c r="K3516" s="12"/>
      <c r="M3516" s="12"/>
      <c r="O3516" s="12"/>
      <c r="Q3516" s="12"/>
      <c r="S3516" s="12"/>
      <c r="Y3516" s="11"/>
    </row>
    <row r="3517" spans="1:25">
      <c r="A3517" s="12"/>
      <c r="C3517" s="12"/>
      <c r="I3517" s="12"/>
      <c r="K3517" s="12"/>
      <c r="M3517" s="12"/>
      <c r="O3517" s="12"/>
      <c r="Q3517" s="12"/>
      <c r="S3517" s="12"/>
      <c r="Y3517" s="11"/>
    </row>
    <row r="3518" spans="1:25">
      <c r="A3518" s="12"/>
      <c r="C3518" s="12"/>
      <c r="I3518" s="12"/>
      <c r="K3518" s="12"/>
      <c r="M3518" s="12"/>
      <c r="O3518" s="12"/>
      <c r="Q3518" s="12"/>
      <c r="S3518" s="12"/>
      <c r="Y3518" s="11"/>
    </row>
    <row r="3519" spans="1:25">
      <c r="A3519" s="12"/>
      <c r="C3519" s="12"/>
      <c r="I3519" s="12"/>
      <c r="K3519" s="12"/>
      <c r="M3519" s="12"/>
      <c r="O3519" s="12"/>
      <c r="Q3519" s="12"/>
      <c r="S3519" s="12"/>
      <c r="Y3519" s="11"/>
    </row>
    <row r="3520" spans="1:25">
      <c r="A3520" s="12"/>
      <c r="C3520" s="12"/>
      <c r="I3520" s="12"/>
      <c r="K3520" s="12"/>
      <c r="M3520" s="12"/>
      <c r="O3520" s="12"/>
      <c r="Q3520" s="12"/>
      <c r="S3520" s="12"/>
      <c r="Y3520" s="11"/>
    </row>
    <row r="3521" spans="1:25">
      <c r="A3521" s="12"/>
      <c r="C3521" s="12"/>
      <c r="I3521" s="12"/>
      <c r="K3521" s="12"/>
      <c r="M3521" s="12"/>
      <c r="O3521" s="12"/>
      <c r="Q3521" s="12"/>
      <c r="S3521" s="12"/>
      <c r="Y3521" s="11"/>
    </row>
    <row r="3522" spans="1:25">
      <c r="A3522" s="12"/>
      <c r="C3522" s="12"/>
      <c r="I3522" s="12"/>
      <c r="K3522" s="12"/>
      <c r="M3522" s="12"/>
      <c r="O3522" s="12"/>
      <c r="Q3522" s="12"/>
      <c r="S3522" s="12"/>
      <c r="Y3522" s="11"/>
    </row>
    <row r="3523" spans="1:25">
      <c r="A3523" s="12"/>
      <c r="C3523" s="12"/>
      <c r="I3523" s="12"/>
      <c r="K3523" s="12"/>
      <c r="M3523" s="12"/>
      <c r="O3523" s="12"/>
      <c r="Q3523" s="12"/>
      <c r="S3523" s="12"/>
      <c r="Y3523" s="11"/>
    </row>
    <row r="3524" spans="1:25">
      <c r="A3524" s="12"/>
      <c r="C3524" s="12"/>
      <c r="I3524" s="12"/>
      <c r="K3524" s="12"/>
      <c r="M3524" s="12"/>
      <c r="O3524" s="12"/>
      <c r="Q3524" s="12"/>
      <c r="S3524" s="12"/>
      <c r="Y3524" s="11"/>
    </row>
    <row r="3525" spans="1:25">
      <c r="A3525" s="12"/>
      <c r="C3525" s="12"/>
      <c r="I3525" s="12"/>
      <c r="K3525" s="12"/>
      <c r="M3525" s="12"/>
      <c r="O3525" s="12"/>
      <c r="Q3525" s="12"/>
      <c r="S3525" s="12"/>
      <c r="Y3525" s="11"/>
    </row>
    <row r="3526" spans="1:25">
      <c r="A3526" s="12"/>
      <c r="C3526" s="12"/>
      <c r="I3526" s="12"/>
      <c r="K3526" s="12"/>
      <c r="M3526" s="12"/>
      <c r="O3526" s="12"/>
      <c r="Q3526" s="12"/>
      <c r="S3526" s="12"/>
      <c r="Y3526" s="11"/>
    </row>
    <row r="3527" spans="1:25">
      <c r="A3527" s="12"/>
      <c r="C3527" s="12"/>
      <c r="I3527" s="12"/>
      <c r="K3527" s="12"/>
      <c r="M3527" s="12"/>
      <c r="O3527" s="12"/>
      <c r="Q3527" s="12"/>
      <c r="S3527" s="12"/>
      <c r="Y3527" s="11"/>
    </row>
    <row r="3528" spans="1:25">
      <c r="A3528" s="12"/>
      <c r="C3528" s="12"/>
      <c r="I3528" s="12"/>
      <c r="K3528" s="12"/>
      <c r="M3528" s="12"/>
      <c r="O3528" s="12"/>
      <c r="Q3528" s="12"/>
      <c r="S3528" s="12"/>
      <c r="Y3528" s="11"/>
    </row>
    <row r="3529" spans="1:25">
      <c r="A3529" s="12"/>
      <c r="C3529" s="12"/>
      <c r="I3529" s="12"/>
      <c r="K3529" s="12"/>
      <c r="M3529" s="12"/>
      <c r="O3529" s="12"/>
      <c r="Q3529" s="12"/>
      <c r="S3529" s="12"/>
      <c r="Y3529" s="11"/>
    </row>
    <row r="3530" spans="1:25">
      <c r="A3530" s="12"/>
      <c r="C3530" s="12"/>
      <c r="I3530" s="12"/>
      <c r="K3530" s="12"/>
      <c r="M3530" s="12"/>
      <c r="O3530" s="12"/>
      <c r="Q3530" s="12"/>
      <c r="S3530" s="12"/>
      <c r="Y3530" s="11"/>
    </row>
    <row r="3531" spans="1:25">
      <c r="A3531" s="12"/>
      <c r="C3531" s="12"/>
      <c r="I3531" s="12"/>
      <c r="K3531" s="12"/>
      <c r="M3531" s="12"/>
      <c r="O3531" s="12"/>
      <c r="Q3531" s="12"/>
      <c r="S3531" s="12"/>
      <c r="Y3531" s="11"/>
    </row>
    <row r="3532" spans="1:25">
      <c r="A3532" s="12"/>
      <c r="C3532" s="12"/>
      <c r="I3532" s="12"/>
      <c r="K3532" s="12"/>
      <c r="M3532" s="12"/>
      <c r="O3532" s="12"/>
      <c r="Q3532" s="12"/>
      <c r="S3532" s="12"/>
      <c r="Y3532" s="11"/>
    </row>
    <row r="3533" spans="1:25">
      <c r="A3533" s="12"/>
      <c r="C3533" s="12"/>
      <c r="I3533" s="12"/>
      <c r="K3533" s="12"/>
      <c r="M3533" s="12"/>
      <c r="O3533" s="12"/>
      <c r="Q3533" s="12"/>
      <c r="S3533" s="12"/>
      <c r="Y3533" s="11"/>
    </row>
    <row r="3534" spans="1:25">
      <c r="A3534" s="12"/>
      <c r="C3534" s="12"/>
      <c r="I3534" s="12"/>
      <c r="K3534" s="12"/>
      <c r="M3534" s="12"/>
      <c r="O3534" s="12"/>
      <c r="Q3534" s="12"/>
      <c r="S3534" s="12"/>
      <c r="Y3534" s="11"/>
    </row>
    <row r="3535" spans="1:25">
      <c r="A3535" s="12"/>
      <c r="C3535" s="12"/>
      <c r="I3535" s="12"/>
      <c r="K3535" s="12"/>
      <c r="M3535" s="12"/>
      <c r="O3535" s="12"/>
      <c r="Q3535" s="12"/>
      <c r="S3535" s="12"/>
      <c r="Y3535" s="11"/>
    </row>
    <row r="3536" spans="1:25">
      <c r="A3536" s="12"/>
      <c r="C3536" s="12"/>
      <c r="I3536" s="12"/>
      <c r="K3536" s="12"/>
      <c r="M3536" s="12"/>
      <c r="O3536" s="12"/>
      <c r="Q3536" s="12"/>
      <c r="S3536" s="12"/>
      <c r="Y3536" s="11"/>
    </row>
    <row r="3537" spans="1:25">
      <c r="A3537" s="12"/>
      <c r="C3537" s="12"/>
      <c r="I3537" s="12"/>
      <c r="K3537" s="12"/>
      <c r="M3537" s="12"/>
      <c r="O3537" s="12"/>
      <c r="Q3537" s="12"/>
      <c r="S3537" s="12"/>
      <c r="Y3537" s="11"/>
    </row>
    <row r="3538" spans="1:25">
      <c r="A3538" s="12"/>
      <c r="C3538" s="12"/>
      <c r="I3538" s="12"/>
      <c r="K3538" s="12"/>
      <c r="M3538" s="12"/>
      <c r="O3538" s="12"/>
      <c r="Q3538" s="12"/>
      <c r="S3538" s="12"/>
      <c r="Y3538" s="11"/>
    </row>
    <row r="3539" spans="1:25">
      <c r="A3539" s="12"/>
      <c r="C3539" s="12"/>
      <c r="I3539" s="12"/>
      <c r="K3539" s="12"/>
      <c r="M3539" s="12"/>
      <c r="O3539" s="12"/>
      <c r="Q3539" s="12"/>
      <c r="S3539" s="12"/>
      <c r="Y3539" s="11"/>
    </row>
    <row r="3540" spans="1:25">
      <c r="A3540" s="12"/>
      <c r="C3540" s="12"/>
      <c r="I3540" s="12"/>
      <c r="K3540" s="12"/>
      <c r="M3540" s="12"/>
      <c r="O3540" s="12"/>
      <c r="Q3540" s="12"/>
      <c r="S3540" s="12"/>
      <c r="Y3540" s="11"/>
    </row>
    <row r="3541" spans="1:25">
      <c r="A3541" s="12"/>
      <c r="C3541" s="12"/>
      <c r="I3541" s="12"/>
      <c r="K3541" s="12"/>
      <c r="M3541" s="12"/>
      <c r="O3541" s="12"/>
      <c r="Q3541" s="12"/>
      <c r="S3541" s="12"/>
      <c r="Y3541" s="11"/>
    </row>
    <row r="3542" spans="1:25">
      <c r="A3542" s="12"/>
      <c r="C3542" s="12"/>
      <c r="I3542" s="12"/>
      <c r="K3542" s="12"/>
      <c r="M3542" s="12"/>
      <c r="O3542" s="12"/>
      <c r="Q3542" s="12"/>
      <c r="S3542" s="12"/>
      <c r="Y3542" s="11"/>
    </row>
    <row r="3543" spans="1:25">
      <c r="A3543" s="12"/>
      <c r="C3543" s="12"/>
      <c r="I3543" s="12"/>
      <c r="K3543" s="12"/>
      <c r="M3543" s="12"/>
      <c r="O3543" s="12"/>
      <c r="Q3543" s="12"/>
      <c r="S3543" s="12"/>
      <c r="Y3543" s="11"/>
    </row>
    <row r="3544" spans="1:25">
      <c r="A3544" s="12"/>
      <c r="C3544" s="12"/>
      <c r="I3544" s="12"/>
      <c r="K3544" s="12"/>
      <c r="M3544" s="12"/>
      <c r="O3544" s="12"/>
      <c r="Q3544" s="12"/>
      <c r="S3544" s="12"/>
      <c r="Y3544" s="11"/>
    </row>
    <row r="3545" spans="1:25">
      <c r="A3545" s="12"/>
      <c r="C3545" s="12"/>
      <c r="I3545" s="12"/>
      <c r="K3545" s="12"/>
      <c r="M3545" s="12"/>
      <c r="O3545" s="12"/>
      <c r="Q3545" s="12"/>
      <c r="S3545" s="12"/>
      <c r="Y3545" s="11"/>
    </row>
    <row r="3546" spans="1:25">
      <c r="A3546" s="12"/>
      <c r="C3546" s="12"/>
      <c r="I3546" s="12"/>
      <c r="K3546" s="12"/>
      <c r="M3546" s="12"/>
      <c r="O3546" s="12"/>
      <c r="Q3546" s="12"/>
      <c r="S3546" s="12"/>
      <c r="Y3546" s="11"/>
    </row>
    <row r="3547" spans="1:25">
      <c r="A3547" s="12"/>
      <c r="C3547" s="12"/>
      <c r="I3547" s="12"/>
      <c r="K3547" s="12"/>
      <c r="M3547" s="12"/>
      <c r="O3547" s="12"/>
      <c r="Q3547" s="12"/>
      <c r="S3547" s="12"/>
      <c r="Y3547" s="11"/>
    </row>
    <row r="3548" spans="1:25">
      <c r="A3548" s="12"/>
      <c r="C3548" s="12"/>
      <c r="I3548" s="12"/>
      <c r="K3548" s="12"/>
      <c r="M3548" s="12"/>
      <c r="O3548" s="12"/>
      <c r="Q3548" s="12"/>
      <c r="S3548" s="12"/>
      <c r="Y3548" s="11"/>
    </row>
    <row r="3549" spans="1:25">
      <c r="A3549" s="12"/>
      <c r="C3549" s="12"/>
      <c r="I3549" s="12"/>
      <c r="K3549" s="12"/>
      <c r="M3549" s="12"/>
      <c r="O3549" s="12"/>
      <c r="Q3549" s="12"/>
      <c r="S3549" s="12"/>
      <c r="Y3549" s="11"/>
    </row>
    <row r="3550" spans="1:25">
      <c r="A3550" s="12"/>
      <c r="C3550" s="12"/>
      <c r="I3550" s="12"/>
      <c r="K3550" s="12"/>
      <c r="M3550" s="12"/>
      <c r="O3550" s="12"/>
      <c r="Q3550" s="12"/>
      <c r="S3550" s="12"/>
      <c r="Y3550" s="11"/>
    </row>
    <row r="3551" spans="1:25">
      <c r="A3551" s="12"/>
      <c r="C3551" s="12"/>
      <c r="I3551" s="12"/>
      <c r="K3551" s="12"/>
      <c r="M3551" s="12"/>
      <c r="O3551" s="12"/>
      <c r="Q3551" s="12"/>
      <c r="S3551" s="12"/>
      <c r="Y3551" s="11"/>
    </row>
    <row r="3552" spans="1:25">
      <c r="A3552" s="12"/>
      <c r="C3552" s="12"/>
      <c r="I3552" s="12"/>
      <c r="K3552" s="12"/>
      <c r="M3552" s="12"/>
      <c r="O3552" s="12"/>
      <c r="Q3552" s="12"/>
      <c r="S3552" s="12"/>
      <c r="Y3552" s="11"/>
    </row>
    <row r="3553" spans="1:25">
      <c r="A3553" s="12"/>
      <c r="C3553" s="12"/>
      <c r="I3553" s="12"/>
      <c r="K3553" s="12"/>
      <c r="M3553" s="12"/>
      <c r="O3553" s="12"/>
      <c r="Q3553" s="12"/>
      <c r="S3553" s="12"/>
      <c r="Y3553" s="11"/>
    </row>
    <row r="3554" spans="1:25">
      <c r="A3554" s="12"/>
      <c r="C3554" s="12"/>
      <c r="I3554" s="12"/>
      <c r="K3554" s="12"/>
      <c r="M3554" s="12"/>
      <c r="O3554" s="12"/>
      <c r="Q3554" s="12"/>
      <c r="S3554" s="12"/>
      <c r="Y3554" s="11"/>
    </row>
    <row r="3555" spans="1:25">
      <c r="A3555" s="12"/>
      <c r="C3555" s="12"/>
      <c r="I3555" s="12"/>
      <c r="K3555" s="12"/>
      <c r="M3555" s="12"/>
      <c r="O3555" s="12"/>
      <c r="Q3555" s="12"/>
      <c r="S3555" s="12"/>
      <c r="Y3555" s="11"/>
    </row>
    <row r="3556" spans="1:25">
      <c r="A3556" s="12"/>
      <c r="C3556" s="12"/>
      <c r="I3556" s="12"/>
      <c r="K3556" s="12"/>
      <c r="M3556" s="12"/>
      <c r="O3556" s="12"/>
      <c r="Q3556" s="12"/>
      <c r="S3556" s="12"/>
      <c r="Y3556" s="11"/>
    </row>
    <row r="3557" spans="1:25">
      <c r="A3557" s="12"/>
      <c r="C3557" s="12"/>
      <c r="I3557" s="12"/>
      <c r="K3557" s="12"/>
      <c r="M3557" s="12"/>
      <c r="O3557" s="12"/>
      <c r="Q3557" s="12"/>
      <c r="S3557" s="12"/>
      <c r="Y3557" s="11"/>
    </row>
    <row r="3558" spans="1:25">
      <c r="A3558" s="12"/>
      <c r="C3558" s="12"/>
      <c r="I3558" s="12"/>
      <c r="K3558" s="12"/>
      <c r="M3558" s="12"/>
      <c r="O3558" s="12"/>
      <c r="Q3558" s="12"/>
      <c r="S3558" s="12"/>
      <c r="Y3558" s="11"/>
    </row>
    <row r="3559" spans="1:25">
      <c r="A3559" s="12"/>
      <c r="C3559" s="12"/>
      <c r="I3559" s="12"/>
      <c r="K3559" s="12"/>
      <c r="M3559" s="12"/>
      <c r="O3559" s="12"/>
      <c r="Q3559" s="12"/>
      <c r="S3559" s="12"/>
      <c r="Y3559" s="11"/>
    </row>
    <row r="3560" spans="1:25">
      <c r="A3560" s="12"/>
      <c r="C3560" s="12"/>
      <c r="I3560" s="12"/>
      <c r="K3560" s="12"/>
      <c r="M3560" s="12"/>
      <c r="O3560" s="12"/>
      <c r="Q3560" s="12"/>
      <c r="S3560" s="12"/>
      <c r="Y3560" s="11"/>
    </row>
    <row r="3561" spans="1:25">
      <c r="A3561" s="12"/>
      <c r="C3561" s="12"/>
      <c r="I3561" s="12"/>
      <c r="K3561" s="12"/>
      <c r="M3561" s="12"/>
      <c r="O3561" s="12"/>
      <c r="Q3561" s="12"/>
      <c r="S3561" s="12"/>
      <c r="Y3561" s="11"/>
    </row>
    <row r="3562" spans="1:25">
      <c r="A3562" s="12"/>
      <c r="C3562" s="12"/>
      <c r="I3562" s="12"/>
      <c r="K3562" s="12"/>
      <c r="M3562" s="12"/>
      <c r="O3562" s="12"/>
      <c r="Q3562" s="12"/>
      <c r="S3562" s="12"/>
      <c r="Y3562" s="11"/>
    </row>
    <row r="3563" spans="1:25">
      <c r="A3563" s="12"/>
      <c r="C3563" s="12"/>
      <c r="I3563" s="12"/>
      <c r="K3563" s="12"/>
      <c r="M3563" s="12"/>
      <c r="O3563" s="12"/>
      <c r="Q3563" s="12"/>
      <c r="S3563" s="12"/>
      <c r="Y3563" s="11"/>
    </row>
    <row r="3564" spans="1:25">
      <c r="A3564" s="12"/>
      <c r="C3564" s="12"/>
      <c r="I3564" s="12"/>
      <c r="K3564" s="12"/>
      <c r="M3564" s="12"/>
      <c r="O3564" s="12"/>
      <c r="Q3564" s="12"/>
      <c r="S3564" s="12"/>
      <c r="Y3564" s="11"/>
    </row>
    <row r="3565" spans="1:25">
      <c r="A3565" s="12"/>
      <c r="C3565" s="12"/>
      <c r="I3565" s="12"/>
      <c r="K3565" s="12"/>
      <c r="M3565" s="12"/>
      <c r="O3565" s="12"/>
      <c r="Q3565" s="12"/>
      <c r="S3565" s="12"/>
      <c r="Y3565" s="11"/>
    </row>
    <row r="3566" spans="1:25">
      <c r="A3566" s="12"/>
      <c r="C3566" s="12"/>
      <c r="I3566" s="12"/>
      <c r="K3566" s="12"/>
      <c r="M3566" s="12"/>
      <c r="O3566" s="12"/>
      <c r="Q3566" s="12"/>
      <c r="S3566" s="12"/>
      <c r="Y3566" s="11"/>
    </row>
    <row r="3567" spans="1:25">
      <c r="A3567" s="12"/>
      <c r="C3567" s="12"/>
      <c r="I3567" s="12"/>
      <c r="K3567" s="12"/>
      <c r="M3567" s="12"/>
      <c r="O3567" s="12"/>
      <c r="Q3567" s="12"/>
      <c r="S3567" s="12"/>
      <c r="Y3567" s="11"/>
    </row>
    <row r="3568" spans="1:25">
      <c r="A3568" s="12"/>
      <c r="C3568" s="12"/>
      <c r="I3568" s="12"/>
      <c r="K3568" s="12"/>
      <c r="M3568" s="12"/>
      <c r="O3568" s="12"/>
      <c r="Q3568" s="12"/>
      <c r="S3568" s="12"/>
      <c r="Y3568" s="11"/>
    </row>
    <row r="3569" spans="1:25">
      <c r="A3569" s="12"/>
      <c r="C3569" s="12"/>
      <c r="I3569" s="12"/>
      <c r="K3569" s="12"/>
      <c r="M3569" s="12"/>
      <c r="O3569" s="12"/>
      <c r="Q3569" s="12"/>
      <c r="S3569" s="12"/>
      <c r="Y3569" s="11"/>
    </row>
    <row r="3570" spans="1:25">
      <c r="A3570" s="12"/>
      <c r="C3570" s="12"/>
      <c r="I3570" s="12"/>
      <c r="K3570" s="12"/>
      <c r="M3570" s="12"/>
      <c r="O3570" s="12"/>
      <c r="Q3570" s="12"/>
      <c r="S3570" s="12"/>
      <c r="Y3570" s="11"/>
    </row>
    <row r="3571" spans="1:25">
      <c r="A3571" s="12"/>
      <c r="C3571" s="12"/>
      <c r="I3571" s="12"/>
      <c r="K3571" s="12"/>
      <c r="M3571" s="12"/>
      <c r="O3571" s="12"/>
      <c r="Q3571" s="12"/>
      <c r="S3571" s="12"/>
      <c r="Y3571" s="11"/>
    </row>
    <row r="3572" spans="1:25">
      <c r="A3572" s="12"/>
      <c r="C3572" s="12"/>
      <c r="I3572" s="12"/>
      <c r="K3572" s="12"/>
      <c r="M3572" s="12"/>
      <c r="O3572" s="12"/>
      <c r="Q3572" s="12"/>
      <c r="S3572" s="12"/>
      <c r="Y3572" s="11"/>
    </row>
    <row r="3573" spans="1:25">
      <c r="A3573" s="12"/>
      <c r="C3573" s="12"/>
      <c r="I3573" s="12"/>
      <c r="K3573" s="12"/>
      <c r="M3573" s="12"/>
      <c r="O3573" s="12"/>
      <c r="Q3573" s="12"/>
      <c r="S3573" s="12"/>
      <c r="Y3573" s="11"/>
    </row>
    <row r="3574" spans="1:25">
      <c r="A3574" s="12"/>
      <c r="C3574" s="12"/>
      <c r="I3574" s="12"/>
      <c r="K3574" s="12"/>
      <c r="M3574" s="12"/>
      <c r="O3574" s="12"/>
      <c r="Q3574" s="12"/>
      <c r="S3574" s="12"/>
      <c r="Y3574" s="11"/>
    </row>
    <row r="3575" spans="1:25">
      <c r="A3575" s="12"/>
      <c r="C3575" s="12"/>
      <c r="I3575" s="12"/>
      <c r="K3575" s="12"/>
      <c r="M3575" s="12"/>
      <c r="O3575" s="12"/>
      <c r="Q3575" s="12"/>
      <c r="S3575" s="12"/>
      <c r="Y3575" s="11"/>
    </row>
    <row r="3576" spans="1:25">
      <c r="A3576" s="12"/>
      <c r="C3576" s="12"/>
      <c r="I3576" s="12"/>
      <c r="K3576" s="12"/>
      <c r="M3576" s="12"/>
      <c r="O3576" s="12"/>
      <c r="Q3576" s="12"/>
      <c r="S3576" s="12"/>
      <c r="Y3576" s="11"/>
    </row>
    <row r="3577" spans="1:25">
      <c r="A3577" s="12"/>
      <c r="C3577" s="12"/>
      <c r="I3577" s="12"/>
      <c r="K3577" s="12"/>
      <c r="M3577" s="12"/>
      <c r="O3577" s="12"/>
      <c r="Q3577" s="12"/>
      <c r="S3577" s="12"/>
      <c r="Y3577" s="11"/>
    </row>
    <row r="3578" spans="1:25">
      <c r="A3578" s="12"/>
      <c r="C3578" s="12"/>
      <c r="I3578" s="12"/>
      <c r="K3578" s="12"/>
      <c r="M3578" s="12"/>
      <c r="O3578" s="12"/>
      <c r="Q3578" s="12"/>
      <c r="S3578" s="12"/>
      <c r="Y3578" s="11"/>
    </row>
    <row r="3579" spans="1:25">
      <c r="A3579" s="12"/>
      <c r="C3579" s="12"/>
      <c r="I3579" s="12"/>
      <c r="K3579" s="12"/>
      <c r="M3579" s="12"/>
      <c r="O3579" s="12"/>
      <c r="Q3579" s="12"/>
      <c r="S3579" s="12"/>
      <c r="Y3579" s="11"/>
    </row>
    <row r="3580" spans="1:25">
      <c r="A3580" s="12"/>
      <c r="C3580" s="12"/>
      <c r="I3580" s="12"/>
      <c r="K3580" s="12"/>
      <c r="M3580" s="12"/>
      <c r="O3580" s="12"/>
      <c r="Q3580" s="12"/>
      <c r="S3580" s="12"/>
      <c r="Y3580" s="11"/>
    </row>
    <row r="3581" spans="1:25">
      <c r="A3581" s="12"/>
      <c r="C3581" s="12"/>
      <c r="I3581" s="12"/>
      <c r="K3581" s="12"/>
      <c r="M3581" s="12"/>
      <c r="O3581" s="12"/>
      <c r="Q3581" s="12"/>
      <c r="S3581" s="12"/>
      <c r="Y3581" s="11"/>
    </row>
    <row r="3582" spans="1:25">
      <c r="A3582" s="12"/>
      <c r="C3582" s="12"/>
      <c r="I3582" s="12"/>
      <c r="K3582" s="12"/>
      <c r="M3582" s="12"/>
      <c r="O3582" s="12"/>
      <c r="Q3582" s="12"/>
      <c r="S3582" s="12"/>
      <c r="Y3582" s="11"/>
    </row>
    <row r="3583" spans="1:25">
      <c r="A3583" s="12"/>
      <c r="C3583" s="12"/>
      <c r="I3583" s="12"/>
      <c r="K3583" s="12"/>
      <c r="M3583" s="12"/>
      <c r="O3583" s="12"/>
      <c r="Q3583" s="12"/>
      <c r="S3583" s="12"/>
      <c r="Y3583" s="11"/>
    </row>
    <row r="3584" spans="1:25">
      <c r="A3584" s="12"/>
      <c r="C3584" s="12"/>
      <c r="I3584" s="12"/>
      <c r="K3584" s="12"/>
      <c r="M3584" s="12"/>
      <c r="O3584" s="12"/>
      <c r="Q3584" s="12"/>
      <c r="S3584" s="12"/>
      <c r="Y3584" s="11"/>
    </row>
    <row r="3585" spans="1:25">
      <c r="A3585" s="12"/>
      <c r="C3585" s="12"/>
      <c r="I3585" s="12"/>
      <c r="K3585" s="12"/>
      <c r="M3585" s="12"/>
      <c r="O3585" s="12"/>
      <c r="Q3585" s="12"/>
      <c r="S3585" s="12"/>
      <c r="Y3585" s="11"/>
    </row>
    <row r="3586" spans="1:25">
      <c r="A3586" s="12"/>
      <c r="C3586" s="12"/>
      <c r="I3586" s="12"/>
      <c r="K3586" s="12"/>
      <c r="M3586" s="12"/>
      <c r="O3586" s="12"/>
      <c r="Q3586" s="12"/>
      <c r="S3586" s="12"/>
      <c r="Y3586" s="11"/>
    </row>
    <row r="3587" spans="1:25">
      <c r="A3587" s="12"/>
      <c r="C3587" s="12"/>
      <c r="I3587" s="12"/>
      <c r="K3587" s="12"/>
      <c r="M3587" s="12"/>
      <c r="O3587" s="12"/>
      <c r="Q3587" s="12"/>
      <c r="S3587" s="12"/>
      <c r="Y3587" s="11"/>
    </row>
    <row r="3588" spans="1:25">
      <c r="A3588" s="12"/>
      <c r="C3588" s="12"/>
      <c r="I3588" s="12"/>
      <c r="K3588" s="12"/>
      <c r="M3588" s="12"/>
      <c r="O3588" s="12"/>
      <c r="Q3588" s="12"/>
      <c r="S3588" s="12"/>
      <c r="Y3588" s="11"/>
    </row>
    <row r="3589" spans="1:25">
      <c r="A3589" s="12"/>
      <c r="C3589" s="12"/>
      <c r="I3589" s="12"/>
      <c r="K3589" s="12"/>
      <c r="M3589" s="12"/>
      <c r="O3589" s="12"/>
      <c r="Q3589" s="12"/>
      <c r="S3589" s="12"/>
      <c r="Y3589" s="11"/>
    </row>
    <row r="3590" spans="1:25">
      <c r="A3590" s="12"/>
      <c r="C3590" s="12"/>
      <c r="I3590" s="12"/>
      <c r="K3590" s="12"/>
      <c r="M3590" s="12"/>
      <c r="O3590" s="12"/>
      <c r="Q3590" s="12"/>
      <c r="S3590" s="12"/>
      <c r="Y3590" s="11"/>
    </row>
    <row r="3591" spans="1:25">
      <c r="A3591" s="12"/>
      <c r="C3591" s="12"/>
      <c r="I3591" s="12"/>
      <c r="K3591" s="12"/>
      <c r="M3591" s="12"/>
      <c r="O3591" s="12"/>
      <c r="Q3591" s="12"/>
      <c r="S3591" s="12"/>
      <c r="Y3591" s="11"/>
    </row>
    <row r="3592" spans="1:25">
      <c r="A3592" s="12"/>
      <c r="C3592" s="12"/>
      <c r="I3592" s="12"/>
      <c r="K3592" s="12"/>
      <c r="M3592" s="12"/>
      <c r="O3592" s="12"/>
      <c r="Q3592" s="12"/>
      <c r="S3592" s="12"/>
      <c r="Y3592" s="11"/>
    </row>
    <row r="3593" spans="1:25">
      <c r="A3593" s="12"/>
      <c r="C3593" s="12"/>
      <c r="I3593" s="12"/>
      <c r="K3593" s="12"/>
      <c r="M3593" s="12"/>
      <c r="O3593" s="12"/>
      <c r="Q3593" s="12"/>
      <c r="S3593" s="12"/>
      <c r="Y3593" s="11"/>
    </row>
    <row r="3594" spans="1:25">
      <c r="A3594" s="12"/>
      <c r="C3594" s="12"/>
      <c r="I3594" s="12"/>
      <c r="K3594" s="12"/>
      <c r="M3594" s="12"/>
      <c r="O3594" s="12"/>
      <c r="Q3594" s="12"/>
      <c r="S3594" s="12"/>
      <c r="Y3594" s="11"/>
    </row>
    <row r="3595" spans="1:25">
      <c r="A3595" s="12"/>
      <c r="C3595" s="12"/>
      <c r="I3595" s="12"/>
      <c r="K3595" s="12"/>
      <c r="M3595" s="12"/>
      <c r="O3595" s="12"/>
      <c r="Q3595" s="12"/>
      <c r="S3595" s="12"/>
      <c r="Y3595" s="11"/>
    </row>
    <row r="3596" spans="1:25">
      <c r="A3596" s="12"/>
      <c r="C3596" s="12"/>
      <c r="I3596" s="12"/>
      <c r="K3596" s="12"/>
      <c r="M3596" s="12"/>
      <c r="O3596" s="12"/>
      <c r="Q3596" s="12"/>
      <c r="S3596" s="12"/>
      <c r="Y3596" s="11"/>
    </row>
    <row r="3597" spans="1:25">
      <c r="A3597" s="12"/>
      <c r="C3597" s="12"/>
      <c r="I3597" s="12"/>
      <c r="K3597" s="12"/>
      <c r="M3597" s="12"/>
      <c r="O3597" s="12"/>
      <c r="Q3597" s="12"/>
      <c r="S3597" s="12"/>
      <c r="Y3597" s="11"/>
    </row>
    <row r="3598" spans="1:25">
      <c r="A3598" s="12"/>
      <c r="C3598" s="12"/>
      <c r="I3598" s="12"/>
      <c r="K3598" s="12"/>
      <c r="M3598" s="12"/>
      <c r="O3598" s="12"/>
      <c r="Q3598" s="12"/>
      <c r="S3598" s="12"/>
      <c r="Y3598" s="11"/>
    </row>
    <row r="3599" spans="1:25">
      <c r="A3599" s="12"/>
      <c r="C3599" s="12"/>
      <c r="I3599" s="12"/>
      <c r="K3599" s="12"/>
      <c r="M3599" s="12"/>
      <c r="O3599" s="12"/>
      <c r="Q3599" s="12"/>
      <c r="S3599" s="12"/>
      <c r="Y3599" s="11"/>
    </row>
    <row r="3600" spans="1:25">
      <c r="A3600" s="12"/>
      <c r="C3600" s="12"/>
      <c r="I3600" s="12"/>
      <c r="K3600" s="12"/>
      <c r="M3600" s="12"/>
      <c r="O3600" s="12"/>
      <c r="Q3600" s="12"/>
      <c r="S3600" s="12"/>
      <c r="Y3600" s="11"/>
    </row>
    <row r="3601" spans="1:25">
      <c r="A3601" s="12"/>
      <c r="C3601" s="12"/>
      <c r="I3601" s="12"/>
      <c r="K3601" s="12"/>
      <c r="M3601" s="12"/>
      <c r="O3601" s="12"/>
      <c r="Q3601" s="12"/>
      <c r="S3601" s="12"/>
      <c r="Y3601" s="11"/>
    </row>
    <row r="3602" spans="1:25">
      <c r="A3602" s="12"/>
      <c r="C3602" s="12"/>
      <c r="I3602" s="12"/>
      <c r="K3602" s="12"/>
      <c r="M3602" s="12"/>
      <c r="O3602" s="12"/>
      <c r="Q3602" s="12"/>
      <c r="S3602" s="12"/>
      <c r="Y3602" s="11"/>
    </row>
    <row r="3603" spans="1:25">
      <c r="A3603" s="12"/>
      <c r="C3603" s="12"/>
      <c r="I3603" s="12"/>
      <c r="K3603" s="12"/>
      <c r="M3603" s="12"/>
      <c r="O3603" s="12"/>
      <c r="Q3603" s="12"/>
      <c r="S3603" s="12"/>
      <c r="Y3603" s="11"/>
    </row>
    <row r="3604" spans="1:25">
      <c r="A3604" s="12"/>
      <c r="C3604" s="12"/>
      <c r="I3604" s="12"/>
      <c r="K3604" s="12"/>
      <c r="M3604" s="12"/>
      <c r="O3604" s="12"/>
      <c r="Q3604" s="12"/>
      <c r="S3604" s="12"/>
      <c r="Y3604" s="11"/>
    </row>
    <row r="3605" spans="1:25">
      <c r="A3605" s="12"/>
      <c r="C3605" s="12"/>
      <c r="I3605" s="12"/>
      <c r="K3605" s="12"/>
      <c r="M3605" s="12"/>
      <c r="O3605" s="12"/>
      <c r="Q3605" s="12"/>
      <c r="S3605" s="12"/>
      <c r="Y3605" s="11"/>
    </row>
    <row r="3606" spans="1:25">
      <c r="A3606" s="12"/>
      <c r="C3606" s="12"/>
      <c r="I3606" s="12"/>
      <c r="K3606" s="12"/>
      <c r="M3606" s="12"/>
      <c r="O3606" s="12"/>
      <c r="Q3606" s="12"/>
      <c r="S3606" s="12"/>
      <c r="Y3606" s="11"/>
    </row>
    <row r="3607" spans="1:25">
      <c r="A3607" s="12"/>
      <c r="C3607" s="12"/>
      <c r="I3607" s="12"/>
      <c r="K3607" s="12"/>
      <c r="M3607" s="12"/>
      <c r="O3607" s="12"/>
      <c r="Q3607" s="12"/>
      <c r="S3607" s="12"/>
      <c r="Y3607" s="11"/>
    </row>
    <row r="3608" spans="1:25">
      <c r="A3608" s="12"/>
      <c r="C3608" s="12"/>
      <c r="I3608" s="12"/>
      <c r="K3608" s="12"/>
      <c r="M3608" s="12"/>
      <c r="O3608" s="12"/>
      <c r="Q3608" s="12"/>
      <c r="S3608" s="12"/>
      <c r="Y3608" s="11"/>
    </row>
    <row r="3609" spans="1:25">
      <c r="A3609" s="12"/>
      <c r="C3609" s="12"/>
      <c r="I3609" s="12"/>
      <c r="K3609" s="12"/>
      <c r="M3609" s="12"/>
      <c r="O3609" s="12"/>
      <c r="Q3609" s="12"/>
      <c r="S3609" s="12"/>
      <c r="Y3609" s="11"/>
    </row>
    <row r="3610" spans="1:25">
      <c r="A3610" s="12"/>
      <c r="C3610" s="12"/>
      <c r="I3610" s="12"/>
      <c r="K3610" s="12"/>
      <c r="M3610" s="12"/>
      <c r="O3610" s="12"/>
      <c r="Q3610" s="12"/>
      <c r="S3610" s="12"/>
      <c r="Y3610" s="11"/>
    </row>
    <row r="3611" spans="1:25">
      <c r="A3611" s="12"/>
      <c r="C3611" s="12"/>
      <c r="I3611" s="12"/>
      <c r="K3611" s="12"/>
      <c r="M3611" s="12"/>
      <c r="O3611" s="12"/>
      <c r="Q3611" s="12"/>
      <c r="S3611" s="12"/>
      <c r="Y3611" s="11"/>
    </row>
    <row r="3612" spans="1:25">
      <c r="A3612" s="12"/>
      <c r="C3612" s="12"/>
      <c r="I3612" s="12"/>
      <c r="K3612" s="12"/>
      <c r="M3612" s="12"/>
      <c r="O3612" s="12"/>
      <c r="Q3612" s="12"/>
      <c r="S3612" s="12"/>
      <c r="Y3612" s="11"/>
    </row>
    <row r="3613" spans="1:25">
      <c r="A3613" s="12"/>
      <c r="C3613" s="12"/>
      <c r="I3613" s="12"/>
      <c r="K3613" s="12"/>
      <c r="M3613" s="12"/>
      <c r="O3613" s="12"/>
      <c r="Q3613" s="12"/>
      <c r="S3613" s="12"/>
      <c r="Y3613" s="11"/>
    </row>
    <row r="3614" spans="1:25">
      <c r="A3614" s="12"/>
      <c r="C3614" s="12"/>
      <c r="I3614" s="12"/>
      <c r="K3614" s="12"/>
      <c r="M3614" s="12"/>
      <c r="O3614" s="12"/>
      <c r="Q3614" s="12"/>
      <c r="S3614" s="12"/>
      <c r="Y3614" s="11"/>
    </row>
    <row r="3615" spans="1:25">
      <c r="A3615" s="12"/>
      <c r="C3615" s="12"/>
      <c r="I3615" s="12"/>
      <c r="K3615" s="12"/>
      <c r="M3615" s="12"/>
      <c r="O3615" s="12"/>
      <c r="Q3615" s="12"/>
      <c r="S3615" s="12"/>
      <c r="Y3615" s="11"/>
    </row>
    <row r="3616" spans="1:25">
      <c r="A3616" s="12"/>
      <c r="C3616" s="12"/>
      <c r="I3616" s="12"/>
      <c r="K3616" s="12"/>
      <c r="M3616" s="12"/>
      <c r="O3616" s="12"/>
      <c r="Q3616" s="12"/>
      <c r="S3616" s="12"/>
      <c r="Y3616" s="11"/>
    </row>
    <row r="3617" spans="1:25">
      <c r="A3617" s="12"/>
      <c r="C3617" s="12"/>
      <c r="I3617" s="12"/>
      <c r="K3617" s="12"/>
      <c r="M3617" s="12"/>
      <c r="O3617" s="12"/>
      <c r="Q3617" s="12"/>
      <c r="S3617" s="12"/>
      <c r="Y3617" s="11"/>
    </row>
    <row r="3618" spans="1:25">
      <c r="A3618" s="12"/>
      <c r="C3618" s="12"/>
      <c r="I3618" s="12"/>
      <c r="K3618" s="12"/>
      <c r="M3618" s="12"/>
      <c r="O3618" s="12"/>
      <c r="Q3618" s="12"/>
      <c r="S3618" s="12"/>
      <c r="Y3618" s="11"/>
    </row>
    <row r="3619" spans="1:25">
      <c r="A3619" s="12"/>
      <c r="C3619" s="12"/>
      <c r="I3619" s="12"/>
      <c r="K3619" s="12"/>
      <c r="M3619" s="12"/>
      <c r="O3619" s="12"/>
      <c r="Q3619" s="12"/>
      <c r="S3619" s="12"/>
      <c r="Y3619" s="11"/>
    </row>
    <row r="3620" spans="1:25">
      <c r="A3620" s="12"/>
      <c r="C3620" s="12"/>
      <c r="I3620" s="12"/>
      <c r="K3620" s="12"/>
      <c r="M3620" s="12"/>
      <c r="O3620" s="12"/>
      <c r="Q3620" s="12"/>
      <c r="S3620" s="12"/>
      <c r="Y3620" s="11"/>
    </row>
    <row r="3621" spans="1:25">
      <c r="A3621" s="12"/>
      <c r="C3621" s="12"/>
      <c r="I3621" s="12"/>
      <c r="K3621" s="12"/>
      <c r="M3621" s="12"/>
      <c r="O3621" s="12"/>
      <c r="Q3621" s="12"/>
      <c r="S3621" s="12"/>
      <c r="Y3621" s="11"/>
    </row>
    <row r="3622" spans="1:25">
      <c r="A3622" s="12"/>
      <c r="C3622" s="12"/>
      <c r="I3622" s="12"/>
      <c r="K3622" s="12"/>
      <c r="M3622" s="12"/>
      <c r="O3622" s="12"/>
      <c r="Q3622" s="12"/>
      <c r="S3622" s="12"/>
      <c r="Y3622" s="11"/>
    </row>
    <row r="3623" spans="1:25">
      <c r="A3623" s="12"/>
      <c r="C3623" s="12"/>
      <c r="I3623" s="12"/>
      <c r="K3623" s="12"/>
      <c r="M3623" s="12"/>
      <c r="O3623" s="12"/>
      <c r="Q3623" s="12"/>
      <c r="S3623" s="12"/>
      <c r="Y3623" s="11"/>
    </row>
    <row r="3624" spans="1:25">
      <c r="A3624" s="12"/>
      <c r="C3624" s="12"/>
      <c r="I3624" s="12"/>
      <c r="K3624" s="12"/>
      <c r="M3624" s="12"/>
      <c r="O3624" s="12"/>
      <c r="Q3624" s="12"/>
      <c r="S3624" s="12"/>
      <c r="Y3624" s="11"/>
    </row>
    <row r="3625" spans="1:25">
      <c r="A3625" s="12"/>
      <c r="C3625" s="12"/>
      <c r="I3625" s="12"/>
      <c r="K3625" s="12"/>
      <c r="M3625" s="12"/>
      <c r="O3625" s="12"/>
      <c r="Q3625" s="12"/>
      <c r="S3625" s="12"/>
      <c r="Y3625" s="11"/>
    </row>
    <row r="3626" spans="1:25">
      <c r="A3626" s="12"/>
      <c r="C3626" s="12"/>
      <c r="I3626" s="12"/>
      <c r="K3626" s="12"/>
      <c r="M3626" s="12"/>
      <c r="O3626" s="12"/>
      <c r="Q3626" s="12"/>
      <c r="S3626" s="12"/>
      <c r="Y3626" s="11"/>
    </row>
    <row r="3627" spans="1:25">
      <c r="A3627" s="12"/>
      <c r="C3627" s="12"/>
      <c r="I3627" s="12"/>
      <c r="K3627" s="12"/>
      <c r="M3627" s="12"/>
      <c r="O3627" s="12"/>
      <c r="Q3627" s="12"/>
      <c r="S3627" s="12"/>
      <c r="Y3627" s="11"/>
    </row>
    <row r="3628" spans="1:25">
      <c r="A3628" s="12"/>
      <c r="C3628" s="12"/>
      <c r="I3628" s="12"/>
      <c r="K3628" s="12"/>
      <c r="M3628" s="12"/>
      <c r="O3628" s="12"/>
      <c r="Q3628" s="12"/>
      <c r="S3628" s="12"/>
      <c r="Y3628" s="11"/>
    </row>
    <row r="3629" spans="1:25">
      <c r="A3629" s="12"/>
      <c r="C3629" s="12"/>
      <c r="I3629" s="12"/>
      <c r="K3629" s="12"/>
      <c r="M3629" s="12"/>
      <c r="O3629" s="12"/>
      <c r="Q3629" s="12"/>
      <c r="S3629" s="12"/>
      <c r="Y3629" s="11"/>
    </row>
    <row r="3630" spans="1:25">
      <c r="A3630" s="12"/>
      <c r="C3630" s="12"/>
      <c r="I3630" s="12"/>
      <c r="K3630" s="12"/>
      <c r="M3630" s="12"/>
      <c r="O3630" s="12"/>
      <c r="Q3630" s="12"/>
      <c r="S3630" s="12"/>
      <c r="Y3630" s="11"/>
    </row>
    <row r="3631" spans="1:25">
      <c r="A3631" s="12"/>
      <c r="C3631" s="12"/>
      <c r="I3631" s="12"/>
      <c r="K3631" s="12"/>
      <c r="M3631" s="12"/>
      <c r="O3631" s="12"/>
      <c r="Q3631" s="12"/>
      <c r="S3631" s="12"/>
      <c r="Y3631" s="11"/>
    </row>
    <row r="3632" spans="1:25">
      <c r="A3632" s="12"/>
      <c r="C3632" s="12"/>
      <c r="I3632" s="12"/>
      <c r="K3632" s="12"/>
      <c r="M3632" s="12"/>
      <c r="O3632" s="12"/>
      <c r="Q3632" s="12"/>
      <c r="S3632" s="12"/>
      <c r="Y3632" s="11"/>
    </row>
    <row r="3633" spans="1:25">
      <c r="A3633" s="12"/>
      <c r="C3633" s="12"/>
      <c r="I3633" s="12"/>
      <c r="K3633" s="12"/>
      <c r="M3633" s="12"/>
      <c r="O3633" s="12"/>
      <c r="Q3633" s="12"/>
      <c r="S3633" s="12"/>
      <c r="Y3633" s="11"/>
    </row>
    <row r="3634" spans="1:25">
      <c r="A3634" s="12"/>
      <c r="C3634" s="12"/>
      <c r="I3634" s="12"/>
      <c r="K3634" s="12"/>
      <c r="M3634" s="12"/>
      <c r="O3634" s="12"/>
      <c r="Q3634" s="12"/>
      <c r="S3634" s="12"/>
      <c r="Y3634" s="11"/>
    </row>
    <row r="3635" spans="1:25">
      <c r="A3635" s="12"/>
      <c r="C3635" s="12"/>
      <c r="I3635" s="12"/>
      <c r="K3635" s="12"/>
      <c r="M3635" s="12"/>
      <c r="O3635" s="12"/>
      <c r="Q3635" s="12"/>
      <c r="S3635" s="12"/>
      <c r="Y3635" s="11"/>
    </row>
    <row r="3636" spans="1:25">
      <c r="A3636" s="12"/>
      <c r="C3636" s="12"/>
      <c r="I3636" s="12"/>
      <c r="K3636" s="12"/>
      <c r="M3636" s="12"/>
      <c r="O3636" s="12"/>
      <c r="Q3636" s="12"/>
      <c r="S3636" s="12"/>
      <c r="Y3636" s="11"/>
    </row>
    <row r="3637" spans="1:25">
      <c r="A3637" s="12"/>
      <c r="C3637" s="12"/>
      <c r="I3637" s="12"/>
      <c r="K3637" s="12"/>
      <c r="M3637" s="12"/>
      <c r="O3637" s="12"/>
      <c r="Q3637" s="12"/>
      <c r="S3637" s="12"/>
      <c r="Y3637" s="11"/>
    </row>
    <row r="3638" spans="1:25">
      <c r="A3638" s="12"/>
      <c r="C3638" s="12"/>
      <c r="I3638" s="12"/>
      <c r="K3638" s="12"/>
      <c r="M3638" s="12"/>
      <c r="O3638" s="12"/>
      <c r="Q3638" s="12"/>
      <c r="S3638" s="12"/>
      <c r="Y3638" s="11"/>
    </row>
    <row r="3639" spans="1:25">
      <c r="A3639" s="12"/>
      <c r="C3639" s="12"/>
      <c r="I3639" s="12"/>
      <c r="K3639" s="12"/>
      <c r="M3639" s="12"/>
      <c r="O3639" s="12"/>
      <c r="Q3639" s="12"/>
      <c r="S3639" s="12"/>
      <c r="Y3639" s="11"/>
    </row>
    <row r="3640" spans="1:25">
      <c r="A3640" s="12"/>
      <c r="C3640" s="12"/>
      <c r="I3640" s="12"/>
      <c r="K3640" s="12"/>
      <c r="M3640" s="12"/>
      <c r="O3640" s="12"/>
      <c r="Q3640" s="12"/>
      <c r="S3640" s="12"/>
      <c r="Y3640" s="11"/>
    </row>
    <row r="3641" spans="1:25">
      <c r="A3641" s="12"/>
      <c r="C3641" s="12"/>
      <c r="I3641" s="12"/>
      <c r="K3641" s="12"/>
      <c r="M3641" s="12"/>
      <c r="O3641" s="12"/>
      <c r="Q3641" s="12"/>
      <c r="S3641" s="12"/>
      <c r="Y3641" s="11"/>
    </row>
    <row r="3642" spans="1:25">
      <c r="A3642" s="12"/>
      <c r="C3642" s="12"/>
      <c r="I3642" s="12"/>
      <c r="K3642" s="12"/>
      <c r="M3642" s="12"/>
      <c r="O3642" s="12"/>
      <c r="Q3642" s="12"/>
      <c r="S3642" s="12"/>
      <c r="Y3642" s="11"/>
    </row>
    <row r="3643" spans="1:25">
      <c r="A3643" s="12"/>
      <c r="C3643" s="12"/>
      <c r="I3643" s="12"/>
      <c r="K3643" s="12"/>
      <c r="M3643" s="12"/>
      <c r="O3643" s="12"/>
      <c r="Q3643" s="12"/>
      <c r="S3643" s="12"/>
      <c r="Y3643" s="11"/>
    </row>
    <row r="3644" spans="1:25">
      <c r="A3644" s="12"/>
      <c r="C3644" s="12"/>
      <c r="I3644" s="12"/>
      <c r="K3644" s="12"/>
      <c r="M3644" s="12"/>
      <c r="O3644" s="12"/>
      <c r="Q3644" s="12"/>
      <c r="S3644" s="12"/>
      <c r="Y3644" s="11"/>
    </row>
    <row r="3645" spans="1:25">
      <c r="A3645" s="12"/>
      <c r="C3645" s="12"/>
      <c r="I3645" s="12"/>
      <c r="K3645" s="12"/>
      <c r="M3645" s="12"/>
      <c r="O3645" s="12"/>
      <c r="Q3645" s="12"/>
      <c r="S3645" s="12"/>
      <c r="Y3645" s="11"/>
    </row>
    <row r="3646" spans="1:25">
      <c r="A3646" s="12"/>
      <c r="C3646" s="12"/>
      <c r="I3646" s="12"/>
      <c r="K3646" s="12"/>
      <c r="M3646" s="12"/>
      <c r="O3646" s="12"/>
      <c r="Q3646" s="12"/>
      <c r="S3646" s="12"/>
      <c r="Y3646" s="11"/>
    </row>
    <row r="3647" spans="1:25">
      <c r="A3647" s="12"/>
      <c r="C3647" s="12"/>
      <c r="I3647" s="12"/>
      <c r="K3647" s="12"/>
      <c r="M3647" s="12"/>
      <c r="O3647" s="12"/>
      <c r="Q3647" s="12"/>
      <c r="S3647" s="12"/>
      <c r="Y3647" s="11"/>
    </row>
    <row r="3648" spans="1:25">
      <c r="A3648" s="12"/>
      <c r="C3648" s="12"/>
      <c r="I3648" s="12"/>
      <c r="K3648" s="12"/>
      <c r="M3648" s="12"/>
      <c r="O3648" s="12"/>
      <c r="Q3648" s="12"/>
      <c r="S3648" s="12"/>
      <c r="Y3648" s="11"/>
    </row>
    <row r="3649" spans="1:25">
      <c r="A3649" s="12"/>
      <c r="C3649" s="12"/>
      <c r="I3649" s="12"/>
      <c r="K3649" s="12"/>
      <c r="M3649" s="12"/>
      <c r="O3649" s="12"/>
      <c r="Q3649" s="12"/>
      <c r="S3649" s="12"/>
      <c r="Y3649" s="11"/>
    </row>
    <row r="3650" spans="1:25">
      <c r="A3650" s="12"/>
      <c r="C3650" s="12"/>
      <c r="I3650" s="12"/>
      <c r="K3650" s="12"/>
      <c r="M3650" s="12"/>
      <c r="O3650" s="12"/>
      <c r="Q3650" s="12"/>
      <c r="S3650" s="12"/>
      <c r="Y3650" s="11"/>
    </row>
    <row r="3651" spans="1:25">
      <c r="A3651" s="12"/>
      <c r="C3651" s="12"/>
      <c r="I3651" s="12"/>
      <c r="K3651" s="12"/>
      <c r="M3651" s="12"/>
      <c r="O3651" s="12"/>
      <c r="Q3651" s="12"/>
      <c r="S3651" s="12"/>
      <c r="Y3651" s="11"/>
    </row>
    <row r="3652" spans="1:25">
      <c r="A3652" s="12"/>
      <c r="C3652" s="12"/>
      <c r="I3652" s="12"/>
      <c r="K3652" s="12"/>
      <c r="M3652" s="12"/>
      <c r="O3652" s="12"/>
      <c r="Q3652" s="12"/>
      <c r="S3652" s="12"/>
      <c r="Y3652" s="11"/>
    </row>
    <row r="3653" spans="1:25">
      <c r="A3653" s="12"/>
      <c r="C3653" s="12"/>
      <c r="I3653" s="12"/>
      <c r="K3653" s="12"/>
      <c r="M3653" s="12"/>
      <c r="O3653" s="12"/>
      <c r="Q3653" s="12"/>
      <c r="S3653" s="12"/>
      <c r="Y3653" s="11"/>
    </row>
    <row r="3654" spans="1:25">
      <c r="A3654" s="12"/>
      <c r="C3654" s="12"/>
      <c r="I3654" s="12"/>
      <c r="K3654" s="12"/>
      <c r="M3654" s="12"/>
      <c r="O3654" s="12"/>
      <c r="Q3654" s="12"/>
      <c r="S3654" s="12"/>
      <c r="Y3654" s="11"/>
    </row>
    <row r="3655" spans="1:25">
      <c r="A3655" s="12"/>
      <c r="C3655" s="12"/>
      <c r="I3655" s="12"/>
      <c r="K3655" s="12"/>
      <c r="M3655" s="12"/>
      <c r="O3655" s="12"/>
      <c r="Q3655" s="12"/>
      <c r="S3655" s="12"/>
      <c r="Y3655" s="11"/>
    </row>
    <row r="3656" spans="1:25">
      <c r="A3656" s="12"/>
      <c r="C3656" s="12"/>
      <c r="I3656" s="12"/>
      <c r="K3656" s="12"/>
      <c r="M3656" s="12"/>
      <c r="O3656" s="12"/>
      <c r="Q3656" s="12"/>
      <c r="S3656" s="12"/>
      <c r="Y3656" s="11"/>
    </row>
    <row r="3657" spans="1:25">
      <c r="A3657" s="12"/>
      <c r="C3657" s="12"/>
      <c r="I3657" s="12"/>
      <c r="K3657" s="12"/>
      <c r="M3657" s="12"/>
      <c r="O3657" s="12"/>
      <c r="Q3657" s="12"/>
      <c r="S3657" s="12"/>
      <c r="Y3657" s="11"/>
    </row>
    <row r="3658" spans="1:25">
      <c r="A3658" s="12"/>
      <c r="C3658" s="12"/>
      <c r="I3658" s="12"/>
      <c r="K3658" s="12"/>
      <c r="M3658" s="12"/>
      <c r="O3658" s="12"/>
      <c r="Q3658" s="12"/>
      <c r="S3658" s="12"/>
      <c r="Y3658" s="11"/>
    </row>
    <row r="3659" spans="1:25">
      <c r="A3659" s="12"/>
      <c r="C3659" s="12"/>
      <c r="I3659" s="12"/>
      <c r="K3659" s="12"/>
      <c r="M3659" s="12"/>
      <c r="O3659" s="12"/>
      <c r="Q3659" s="12"/>
      <c r="S3659" s="12"/>
      <c r="Y3659" s="11"/>
    </row>
    <row r="3660" spans="1:25">
      <c r="A3660" s="12"/>
      <c r="C3660" s="12"/>
      <c r="I3660" s="12"/>
      <c r="K3660" s="12"/>
      <c r="M3660" s="12"/>
      <c r="O3660" s="12"/>
      <c r="Q3660" s="12"/>
      <c r="S3660" s="12"/>
      <c r="Y3660" s="11"/>
    </row>
    <row r="3661" spans="1:25">
      <c r="A3661" s="12"/>
      <c r="C3661" s="12"/>
      <c r="I3661" s="12"/>
      <c r="K3661" s="12"/>
      <c r="M3661" s="12"/>
      <c r="O3661" s="12"/>
      <c r="Q3661" s="12"/>
      <c r="S3661" s="12"/>
      <c r="Y3661" s="11"/>
    </row>
    <row r="3662" spans="1:25">
      <c r="A3662" s="12"/>
      <c r="C3662" s="12"/>
      <c r="I3662" s="12"/>
      <c r="K3662" s="12"/>
      <c r="M3662" s="12"/>
      <c r="O3662" s="12"/>
      <c r="Q3662" s="12"/>
      <c r="S3662" s="12"/>
      <c r="Y3662" s="11"/>
    </row>
    <row r="3663" spans="1:25">
      <c r="A3663" s="12"/>
      <c r="C3663" s="12"/>
      <c r="I3663" s="12"/>
      <c r="K3663" s="12"/>
      <c r="M3663" s="12"/>
      <c r="O3663" s="12"/>
      <c r="Q3663" s="12"/>
      <c r="S3663" s="12"/>
      <c r="Y3663" s="11"/>
    </row>
    <row r="3664" spans="1:25">
      <c r="A3664" s="12"/>
      <c r="C3664" s="12"/>
      <c r="I3664" s="12"/>
      <c r="K3664" s="12"/>
      <c r="M3664" s="12"/>
      <c r="O3664" s="12"/>
      <c r="Q3664" s="12"/>
      <c r="S3664" s="12"/>
      <c r="Y3664" s="11"/>
    </row>
    <row r="3665" spans="1:25">
      <c r="A3665" s="12"/>
      <c r="C3665" s="12"/>
      <c r="I3665" s="12"/>
      <c r="K3665" s="12"/>
      <c r="M3665" s="12"/>
      <c r="O3665" s="12"/>
      <c r="Q3665" s="12"/>
      <c r="S3665" s="12"/>
      <c r="Y3665" s="11"/>
    </row>
    <row r="3666" spans="1:25">
      <c r="A3666" s="12"/>
      <c r="C3666" s="12"/>
      <c r="I3666" s="12"/>
      <c r="K3666" s="12"/>
      <c r="M3666" s="12"/>
      <c r="O3666" s="12"/>
      <c r="Q3666" s="12"/>
      <c r="S3666" s="12"/>
      <c r="Y3666" s="11"/>
    </row>
    <row r="3667" spans="1:25">
      <c r="A3667" s="12"/>
      <c r="C3667" s="12"/>
      <c r="I3667" s="12"/>
      <c r="K3667" s="12"/>
      <c r="M3667" s="12"/>
      <c r="O3667" s="12"/>
      <c r="Q3667" s="12"/>
      <c r="S3667" s="12"/>
      <c r="Y3667" s="11"/>
    </row>
    <row r="3668" spans="1:25">
      <c r="A3668" s="12"/>
      <c r="C3668" s="12"/>
      <c r="I3668" s="12"/>
      <c r="K3668" s="12"/>
      <c r="M3668" s="12"/>
      <c r="O3668" s="12"/>
      <c r="Q3668" s="12"/>
      <c r="S3668" s="12"/>
      <c r="Y3668" s="11"/>
    </row>
    <row r="3669" spans="1:25">
      <c r="A3669" s="12"/>
      <c r="C3669" s="12"/>
      <c r="I3669" s="12"/>
      <c r="K3669" s="12"/>
      <c r="M3669" s="12"/>
      <c r="O3669" s="12"/>
      <c r="Q3669" s="12"/>
      <c r="S3669" s="12"/>
      <c r="Y3669" s="11"/>
    </row>
    <row r="3670" spans="1:25">
      <c r="A3670" s="12"/>
      <c r="C3670" s="12"/>
      <c r="I3670" s="12"/>
      <c r="K3670" s="12"/>
      <c r="M3670" s="12"/>
      <c r="O3670" s="12"/>
      <c r="Q3670" s="12"/>
      <c r="S3670" s="12"/>
      <c r="Y3670" s="11"/>
    </row>
    <row r="3671" spans="1:25">
      <c r="A3671" s="12"/>
      <c r="C3671" s="12"/>
      <c r="I3671" s="12"/>
      <c r="K3671" s="12"/>
      <c r="M3671" s="12"/>
      <c r="O3671" s="12"/>
      <c r="Q3671" s="12"/>
      <c r="S3671" s="12"/>
      <c r="Y3671" s="11"/>
    </row>
    <row r="3672" spans="1:25">
      <c r="A3672" s="12"/>
      <c r="C3672" s="12"/>
      <c r="I3672" s="12"/>
      <c r="K3672" s="12"/>
      <c r="M3672" s="12"/>
      <c r="O3672" s="12"/>
      <c r="Q3672" s="12"/>
      <c r="S3672" s="12"/>
      <c r="Y3672" s="11"/>
    </row>
    <row r="3673" spans="1:25">
      <c r="A3673" s="12"/>
      <c r="C3673" s="12"/>
      <c r="I3673" s="12"/>
      <c r="K3673" s="12"/>
      <c r="M3673" s="12"/>
      <c r="O3673" s="12"/>
      <c r="Q3673" s="12"/>
      <c r="S3673" s="12"/>
      <c r="Y3673" s="11"/>
    </row>
    <row r="3674" spans="1:25">
      <c r="A3674" s="12"/>
      <c r="C3674" s="12"/>
      <c r="I3674" s="12"/>
      <c r="K3674" s="12"/>
      <c r="M3674" s="12"/>
      <c r="O3674" s="12"/>
      <c r="Q3674" s="12"/>
      <c r="S3674" s="12"/>
      <c r="Y3674" s="11"/>
    </row>
    <row r="3675" spans="1:25">
      <c r="A3675" s="12"/>
      <c r="C3675" s="12"/>
      <c r="I3675" s="12"/>
      <c r="K3675" s="12"/>
      <c r="M3675" s="12"/>
      <c r="O3675" s="12"/>
      <c r="Q3675" s="12"/>
      <c r="S3675" s="12"/>
      <c r="Y3675" s="11"/>
    </row>
    <row r="3676" spans="1:25">
      <c r="A3676" s="12"/>
      <c r="C3676" s="12"/>
      <c r="I3676" s="12"/>
      <c r="K3676" s="12"/>
      <c r="M3676" s="12"/>
      <c r="O3676" s="12"/>
      <c r="Q3676" s="12"/>
      <c r="S3676" s="12"/>
      <c r="Y3676" s="11"/>
    </row>
    <row r="3677" spans="1:25">
      <c r="A3677" s="12"/>
      <c r="C3677" s="12"/>
      <c r="I3677" s="12"/>
      <c r="K3677" s="12"/>
      <c r="M3677" s="12"/>
      <c r="O3677" s="12"/>
      <c r="Q3677" s="12"/>
      <c r="S3677" s="12"/>
      <c r="Y3677" s="11"/>
    </row>
    <row r="3678" spans="1:25">
      <c r="A3678" s="12"/>
      <c r="C3678" s="12"/>
      <c r="I3678" s="12"/>
      <c r="K3678" s="12"/>
      <c r="M3678" s="12"/>
      <c r="O3678" s="12"/>
      <c r="Q3678" s="12"/>
      <c r="S3678" s="12"/>
      <c r="Y3678" s="11"/>
    </row>
    <row r="3679" spans="1:25">
      <c r="A3679" s="12"/>
      <c r="C3679" s="12"/>
      <c r="I3679" s="12"/>
      <c r="K3679" s="12"/>
      <c r="M3679" s="12"/>
      <c r="O3679" s="12"/>
      <c r="Q3679" s="12"/>
      <c r="S3679" s="12"/>
      <c r="Y3679" s="11"/>
    </row>
    <row r="3680" spans="1:25">
      <c r="A3680" s="12"/>
      <c r="C3680" s="12"/>
      <c r="I3680" s="12"/>
      <c r="K3680" s="12"/>
      <c r="O3680" s="12"/>
      <c r="Q3680" s="12"/>
      <c r="S3680" s="12"/>
      <c r="Y3680" s="11"/>
    </row>
    <row r="3681" spans="1:25">
      <c r="A3681" s="12"/>
      <c r="C3681" s="12"/>
      <c r="I3681" s="12"/>
      <c r="K3681" s="12"/>
      <c r="O3681" s="12"/>
      <c r="Q3681" s="12"/>
      <c r="S3681" s="12"/>
      <c r="Y3681" s="11"/>
    </row>
    <row r="3682" spans="1:25">
      <c r="A3682" s="12"/>
      <c r="C3682" s="12"/>
      <c r="I3682" s="12"/>
      <c r="K3682" s="12"/>
      <c r="O3682" s="12"/>
      <c r="Q3682" s="12"/>
      <c r="S3682" s="12"/>
      <c r="Y3682" s="11"/>
    </row>
    <row r="3683" spans="1:25">
      <c r="A3683" s="12"/>
      <c r="C3683" s="12"/>
      <c r="I3683" s="12"/>
      <c r="K3683" s="12"/>
      <c r="O3683" s="12"/>
      <c r="Q3683" s="12"/>
      <c r="S3683" s="12"/>
      <c r="Y3683" s="11"/>
    </row>
    <row r="3684" spans="1:25">
      <c r="A3684" s="12"/>
      <c r="C3684" s="12"/>
      <c r="I3684" s="12"/>
      <c r="K3684" s="12"/>
      <c r="O3684" s="12"/>
      <c r="Q3684" s="12"/>
      <c r="S3684" s="12"/>
      <c r="Y3684" s="11"/>
    </row>
    <row r="3685" spans="1:25">
      <c r="A3685" s="12"/>
      <c r="C3685" s="12"/>
      <c r="I3685" s="12"/>
      <c r="K3685" s="12"/>
      <c r="Q3685" s="12"/>
      <c r="S3685" s="12"/>
      <c r="Y3685" s="11"/>
    </row>
    <row r="3686" spans="1:25">
      <c r="A3686" s="12"/>
      <c r="C3686" s="12"/>
      <c r="I3686" s="12"/>
      <c r="K3686" s="12"/>
      <c r="Q3686" s="12"/>
      <c r="S3686" s="12"/>
      <c r="Y3686" s="11"/>
    </row>
    <row r="3687" spans="1:25">
      <c r="A3687" s="12"/>
      <c r="C3687" s="12"/>
      <c r="I3687" s="12"/>
      <c r="K3687" s="12"/>
      <c r="Q3687" s="12"/>
      <c r="S3687" s="12"/>
      <c r="Y3687" s="11"/>
    </row>
    <row r="3688" spans="1:25">
      <c r="A3688" s="12"/>
      <c r="C3688" s="12"/>
      <c r="I3688" s="12"/>
      <c r="K3688" s="12"/>
      <c r="Q3688" s="12"/>
      <c r="S3688" s="12"/>
      <c r="Y3688" s="11"/>
    </row>
    <row r="3689" spans="1:25">
      <c r="A3689" s="12"/>
      <c r="C3689" s="12"/>
      <c r="I3689" s="12"/>
      <c r="K3689" s="12"/>
      <c r="Q3689" s="12"/>
      <c r="S3689" s="12"/>
      <c r="Y3689" s="11"/>
    </row>
    <row r="3690" spans="1:25">
      <c r="A3690" s="12"/>
      <c r="C3690" s="12"/>
      <c r="I3690" s="12"/>
      <c r="K3690" s="12"/>
      <c r="Q3690" s="12"/>
      <c r="S3690" s="12"/>
      <c r="Y3690" s="11"/>
    </row>
    <row r="3691" spans="1:25">
      <c r="A3691" s="12"/>
      <c r="C3691" s="12"/>
      <c r="I3691" s="12"/>
      <c r="K3691" s="12"/>
      <c r="Q3691" s="12"/>
      <c r="S3691" s="12"/>
      <c r="Y3691" s="11"/>
    </row>
    <row r="3692" spans="1:25">
      <c r="A3692" s="12"/>
      <c r="C3692" s="12"/>
      <c r="I3692" s="12"/>
      <c r="K3692" s="12"/>
      <c r="Q3692" s="12"/>
      <c r="S3692" s="12"/>
      <c r="Y3692" s="11"/>
    </row>
    <row r="3693" spans="1:25">
      <c r="A3693" s="12"/>
      <c r="C3693" s="12"/>
      <c r="I3693" s="12"/>
      <c r="K3693" s="12"/>
      <c r="Q3693" s="12"/>
      <c r="S3693" s="12"/>
      <c r="Y3693" s="11"/>
    </row>
    <row r="3694" spans="1:25">
      <c r="A3694" s="12"/>
      <c r="C3694" s="12"/>
      <c r="I3694" s="12"/>
      <c r="K3694" s="12"/>
      <c r="Q3694" s="12"/>
      <c r="S3694" s="12"/>
      <c r="Y3694" s="11"/>
    </row>
    <row r="3695" spans="1:25">
      <c r="A3695" s="12"/>
      <c r="C3695" s="12"/>
      <c r="I3695" s="12"/>
      <c r="K3695" s="12"/>
      <c r="Q3695" s="12"/>
      <c r="S3695" s="12"/>
      <c r="Y3695" s="11"/>
    </row>
    <row r="3696" spans="1:25">
      <c r="A3696" s="12"/>
      <c r="C3696" s="12"/>
      <c r="I3696" s="12"/>
      <c r="K3696" s="12"/>
      <c r="Q3696" s="12"/>
      <c r="S3696" s="12"/>
      <c r="Y3696" s="11"/>
    </row>
    <row r="3697" spans="1:25">
      <c r="A3697" s="12"/>
      <c r="C3697" s="12"/>
      <c r="I3697" s="12"/>
      <c r="K3697" s="12"/>
      <c r="Q3697" s="12"/>
      <c r="S3697" s="12"/>
      <c r="Y3697" s="11"/>
    </row>
    <row r="3698" spans="1:25">
      <c r="A3698" s="12"/>
      <c r="C3698" s="12"/>
      <c r="I3698" s="12"/>
      <c r="K3698" s="12"/>
      <c r="Q3698" s="12"/>
      <c r="S3698" s="12"/>
      <c r="Y3698" s="11"/>
    </row>
    <row r="3699" spans="1:25">
      <c r="A3699" s="12"/>
      <c r="C3699" s="12"/>
      <c r="I3699" s="12"/>
      <c r="K3699" s="12"/>
      <c r="Q3699" s="12"/>
      <c r="S3699" s="12"/>
      <c r="Y3699" s="11"/>
    </row>
    <row r="3700" spans="1:25">
      <c r="A3700" s="12"/>
      <c r="C3700" s="12"/>
      <c r="I3700" s="12"/>
      <c r="K3700" s="12"/>
      <c r="Q3700" s="12"/>
      <c r="S3700" s="12"/>
      <c r="Y3700" s="11"/>
    </row>
    <row r="3701" spans="1:25">
      <c r="A3701" s="12"/>
      <c r="C3701" s="12"/>
      <c r="I3701" s="12"/>
      <c r="K3701" s="12"/>
      <c r="Q3701" s="12"/>
      <c r="S3701" s="12"/>
      <c r="Y3701" s="11"/>
    </row>
    <row r="3702" spans="1:25">
      <c r="A3702" s="12"/>
      <c r="C3702" s="12"/>
      <c r="I3702" s="12"/>
      <c r="K3702" s="12"/>
      <c r="Q3702" s="12"/>
      <c r="S3702" s="12"/>
      <c r="Y3702" s="11"/>
    </row>
    <row r="3703" spans="1:25">
      <c r="A3703" s="12"/>
      <c r="C3703" s="12"/>
      <c r="I3703" s="12"/>
      <c r="K3703" s="12"/>
      <c r="Q3703" s="12"/>
      <c r="S3703" s="12"/>
      <c r="Y3703" s="11"/>
    </row>
    <row r="3704" spans="1:25">
      <c r="A3704" s="12"/>
      <c r="C3704" s="12"/>
      <c r="I3704" s="12"/>
      <c r="K3704" s="12"/>
      <c r="Q3704" s="12"/>
      <c r="S3704" s="12"/>
      <c r="Y3704" s="11"/>
    </row>
    <row r="3705" spans="1:25">
      <c r="A3705" s="12"/>
      <c r="C3705" s="12"/>
      <c r="I3705" s="12"/>
      <c r="K3705" s="12"/>
      <c r="Q3705" s="12"/>
      <c r="S3705" s="12"/>
      <c r="Y3705" s="11"/>
    </row>
    <row r="3706" spans="1:25">
      <c r="A3706" s="12"/>
      <c r="C3706" s="12"/>
      <c r="I3706" s="12"/>
      <c r="K3706" s="12"/>
      <c r="Q3706" s="12"/>
      <c r="S3706" s="12"/>
      <c r="Y3706" s="11"/>
    </row>
    <row r="3707" spans="1:25">
      <c r="A3707" s="12"/>
      <c r="C3707" s="12"/>
      <c r="I3707" s="12"/>
      <c r="K3707" s="12"/>
      <c r="Q3707" s="12"/>
      <c r="S3707" s="12"/>
      <c r="Y3707" s="11"/>
    </row>
    <row r="3708" spans="1:25">
      <c r="A3708" s="12"/>
      <c r="C3708" s="12"/>
      <c r="I3708" s="12"/>
      <c r="K3708" s="12"/>
      <c r="Q3708" s="12"/>
      <c r="S3708" s="12"/>
      <c r="Y3708" s="11"/>
    </row>
    <row r="3709" spans="1:25">
      <c r="A3709" s="12"/>
      <c r="C3709" s="12"/>
      <c r="I3709" s="12"/>
      <c r="K3709" s="12"/>
      <c r="Q3709" s="12"/>
      <c r="S3709" s="12"/>
      <c r="Y3709" s="11"/>
    </row>
    <row r="3710" spans="1:25">
      <c r="A3710" s="12"/>
      <c r="C3710" s="12"/>
      <c r="I3710" s="12"/>
      <c r="K3710" s="12"/>
      <c r="Q3710" s="12"/>
      <c r="S3710" s="12"/>
      <c r="Y3710" s="11"/>
    </row>
    <row r="3711" spans="1:25">
      <c r="A3711" s="12"/>
      <c r="C3711" s="12"/>
      <c r="I3711" s="12"/>
      <c r="K3711" s="12"/>
      <c r="Q3711" s="12"/>
      <c r="S3711" s="12"/>
      <c r="Y3711" s="11"/>
    </row>
    <row r="3712" spans="1:25">
      <c r="A3712" s="12"/>
      <c r="C3712" s="12"/>
      <c r="I3712" s="12"/>
      <c r="K3712" s="12"/>
      <c r="Q3712" s="12"/>
      <c r="S3712" s="12"/>
      <c r="Y3712" s="11"/>
    </row>
    <row r="3713" spans="1:25">
      <c r="A3713" s="12"/>
      <c r="C3713" s="12"/>
      <c r="I3713" s="12"/>
      <c r="K3713" s="12"/>
      <c r="Q3713" s="12"/>
      <c r="S3713" s="12"/>
      <c r="Y3713" s="11"/>
    </row>
    <row r="3714" spans="1:25">
      <c r="A3714" s="12"/>
      <c r="C3714" s="12"/>
      <c r="I3714" s="12"/>
      <c r="K3714" s="12"/>
      <c r="Q3714" s="12"/>
      <c r="S3714" s="12"/>
      <c r="Y3714" s="11"/>
    </row>
    <row r="3715" spans="1:25">
      <c r="A3715" s="12"/>
      <c r="C3715" s="12"/>
      <c r="I3715" s="12"/>
      <c r="K3715" s="12"/>
      <c r="Q3715" s="12"/>
      <c r="S3715" s="12"/>
      <c r="Y3715" s="11"/>
    </row>
    <row r="3716" spans="1:25">
      <c r="A3716" s="12"/>
      <c r="C3716" s="12"/>
      <c r="I3716" s="12"/>
      <c r="K3716" s="12"/>
      <c r="Q3716" s="12"/>
      <c r="S3716" s="12"/>
      <c r="Y3716" s="11"/>
    </row>
    <row r="3717" spans="1:25">
      <c r="A3717" s="12"/>
      <c r="C3717" s="12"/>
      <c r="I3717" s="12"/>
      <c r="K3717" s="12"/>
      <c r="Q3717" s="12"/>
      <c r="S3717" s="12"/>
      <c r="Y3717" s="11"/>
    </row>
    <row r="3718" spans="1:25">
      <c r="A3718" s="12"/>
      <c r="C3718" s="12"/>
      <c r="I3718" s="12"/>
      <c r="K3718" s="12"/>
      <c r="Q3718" s="12"/>
      <c r="S3718" s="12"/>
      <c r="Y3718" s="11"/>
    </row>
    <row r="3719" spans="1:25">
      <c r="A3719" s="12"/>
      <c r="C3719" s="12"/>
      <c r="I3719" s="12"/>
      <c r="K3719" s="12"/>
      <c r="Q3719" s="12"/>
      <c r="S3719" s="12"/>
      <c r="Y3719" s="11"/>
    </row>
    <row r="3720" spans="1:25">
      <c r="A3720" s="12"/>
      <c r="C3720" s="12"/>
      <c r="I3720" s="12"/>
      <c r="K3720" s="12"/>
      <c r="Q3720" s="12"/>
      <c r="S3720" s="12"/>
      <c r="Y3720" s="11"/>
    </row>
    <row r="3721" spans="1:25">
      <c r="A3721" s="12"/>
      <c r="C3721" s="12"/>
      <c r="I3721" s="12"/>
      <c r="K3721" s="12"/>
      <c r="Q3721" s="12"/>
      <c r="S3721" s="12"/>
      <c r="Y3721" s="11"/>
    </row>
    <row r="3722" spans="1:25">
      <c r="A3722" s="12"/>
      <c r="C3722" s="12"/>
      <c r="I3722" s="12"/>
      <c r="K3722" s="12"/>
      <c r="Q3722" s="12"/>
      <c r="S3722" s="12"/>
      <c r="Y3722" s="11"/>
    </row>
    <row r="3723" spans="1:25">
      <c r="A3723" s="12"/>
      <c r="C3723" s="12"/>
      <c r="I3723" s="12"/>
      <c r="K3723" s="12"/>
      <c r="Q3723" s="12"/>
      <c r="S3723" s="12"/>
      <c r="Y3723" s="11"/>
    </row>
    <row r="3724" spans="1:25">
      <c r="A3724" s="12"/>
      <c r="C3724" s="12"/>
      <c r="I3724" s="12"/>
      <c r="K3724" s="12"/>
      <c r="Q3724" s="12"/>
      <c r="S3724" s="12"/>
      <c r="Y3724" s="11"/>
    </row>
    <row r="3725" spans="1:25">
      <c r="A3725" s="12"/>
      <c r="C3725" s="12"/>
      <c r="I3725" s="12"/>
      <c r="K3725" s="12"/>
      <c r="Q3725" s="12"/>
      <c r="S3725" s="12"/>
      <c r="Y3725" s="11"/>
    </row>
    <row r="3726" spans="1:25">
      <c r="A3726" s="12"/>
      <c r="C3726" s="12"/>
      <c r="I3726" s="12"/>
      <c r="K3726" s="12"/>
      <c r="Q3726" s="12"/>
      <c r="S3726" s="12"/>
      <c r="Y3726" s="11"/>
    </row>
    <row r="3727" spans="1:25">
      <c r="A3727" s="12"/>
      <c r="C3727" s="12"/>
      <c r="I3727" s="12"/>
      <c r="K3727" s="12"/>
      <c r="Q3727" s="12"/>
      <c r="S3727" s="12"/>
      <c r="Y3727" s="11"/>
    </row>
    <row r="3728" spans="1:25">
      <c r="A3728" s="12"/>
      <c r="C3728" s="12"/>
      <c r="I3728" s="12"/>
      <c r="K3728" s="12"/>
      <c r="Q3728" s="12"/>
      <c r="S3728" s="12"/>
      <c r="Y3728" s="11"/>
    </row>
    <row r="3729" spans="1:25">
      <c r="A3729" s="12"/>
      <c r="C3729" s="12"/>
      <c r="I3729" s="12"/>
      <c r="K3729" s="12"/>
      <c r="Q3729" s="12"/>
      <c r="S3729" s="12"/>
      <c r="Y3729" s="11"/>
    </row>
    <row r="3730" spans="1:25">
      <c r="A3730" s="12"/>
      <c r="C3730" s="12"/>
      <c r="I3730" s="12"/>
      <c r="K3730" s="12"/>
      <c r="Q3730" s="12"/>
      <c r="S3730" s="12"/>
      <c r="Y3730" s="11"/>
    </row>
    <row r="3731" spans="1:25">
      <c r="A3731" s="12"/>
      <c r="C3731" s="12"/>
      <c r="I3731" s="12"/>
      <c r="K3731" s="12"/>
      <c r="Q3731" s="12"/>
      <c r="S3731" s="12"/>
      <c r="Y3731" s="11"/>
    </row>
    <row r="3732" spans="1:25">
      <c r="A3732" s="12"/>
      <c r="C3732" s="12"/>
      <c r="I3732" s="12"/>
      <c r="K3732" s="12"/>
      <c r="Q3732" s="12"/>
      <c r="S3732" s="12"/>
      <c r="Y3732" s="11"/>
    </row>
    <row r="3733" spans="1:25">
      <c r="A3733" s="12"/>
      <c r="C3733" s="12"/>
      <c r="I3733" s="12"/>
      <c r="K3733" s="12"/>
      <c r="Q3733" s="12"/>
      <c r="S3733" s="12"/>
      <c r="Y3733" s="11"/>
    </row>
    <row r="3734" spans="1:25">
      <c r="A3734" s="12"/>
      <c r="C3734" s="12"/>
      <c r="I3734" s="12"/>
      <c r="K3734" s="12"/>
      <c r="Q3734" s="12"/>
      <c r="S3734" s="12"/>
      <c r="Y3734" s="11"/>
    </row>
    <row r="3735" spans="1:25">
      <c r="A3735" s="12"/>
      <c r="C3735" s="12"/>
      <c r="I3735" s="12"/>
      <c r="K3735" s="12"/>
      <c r="Q3735" s="12"/>
      <c r="S3735" s="12"/>
      <c r="Y3735" s="11"/>
    </row>
    <row r="3736" spans="1:25">
      <c r="A3736" s="12"/>
      <c r="C3736" s="12"/>
      <c r="I3736" s="12"/>
      <c r="K3736" s="12"/>
      <c r="Q3736" s="12"/>
      <c r="S3736" s="12"/>
      <c r="Y3736" s="11"/>
    </row>
    <row r="3737" spans="1:25">
      <c r="A3737" s="12"/>
      <c r="C3737" s="12"/>
      <c r="I3737" s="12"/>
      <c r="K3737" s="12"/>
      <c r="Q3737" s="12"/>
      <c r="S3737" s="12"/>
      <c r="Y3737" s="11"/>
    </row>
    <row r="3738" spans="1:25">
      <c r="A3738" s="12"/>
      <c r="C3738" s="12"/>
      <c r="I3738" s="12"/>
      <c r="K3738" s="12"/>
      <c r="Q3738" s="12"/>
      <c r="S3738" s="12"/>
      <c r="Y3738" s="11"/>
    </row>
    <row r="3739" spans="1:25">
      <c r="A3739" s="12"/>
      <c r="C3739" s="12"/>
      <c r="I3739" s="12"/>
      <c r="K3739" s="12"/>
      <c r="Q3739" s="12"/>
      <c r="S3739" s="12"/>
      <c r="Y3739" s="11"/>
    </row>
    <row r="3740" spans="1:25">
      <c r="A3740" s="12"/>
      <c r="C3740" s="12"/>
      <c r="I3740" s="12"/>
      <c r="K3740" s="12"/>
      <c r="Q3740" s="12"/>
      <c r="S3740" s="12"/>
      <c r="Y3740" s="11"/>
    </row>
    <row r="3741" spans="1:25">
      <c r="A3741" s="12"/>
      <c r="C3741" s="12"/>
      <c r="I3741" s="12"/>
      <c r="K3741" s="12"/>
      <c r="Q3741" s="12"/>
      <c r="S3741" s="12"/>
      <c r="Y3741" s="11"/>
    </row>
    <row r="3742" spans="1:25">
      <c r="A3742" s="12"/>
      <c r="C3742" s="12"/>
      <c r="I3742" s="12"/>
      <c r="K3742" s="12"/>
      <c r="Q3742" s="12"/>
      <c r="S3742" s="12"/>
      <c r="Y3742" s="11"/>
    </row>
    <row r="3743" spans="1:25">
      <c r="A3743" s="12"/>
      <c r="C3743" s="12"/>
      <c r="I3743" s="12"/>
      <c r="K3743" s="12"/>
      <c r="Q3743" s="12"/>
      <c r="S3743" s="12"/>
      <c r="Y3743" s="11"/>
    </row>
    <row r="3744" spans="1:25">
      <c r="A3744" s="12"/>
      <c r="C3744" s="12"/>
      <c r="I3744" s="12"/>
      <c r="K3744" s="12"/>
      <c r="Q3744" s="12"/>
      <c r="S3744" s="12"/>
      <c r="Y3744" s="11"/>
    </row>
    <row r="3745" spans="1:25">
      <c r="A3745" s="12"/>
      <c r="C3745" s="12"/>
      <c r="I3745" s="12"/>
      <c r="K3745" s="12"/>
      <c r="Q3745" s="12"/>
      <c r="S3745" s="12"/>
      <c r="Y3745" s="11"/>
    </row>
    <row r="3746" spans="1:25">
      <c r="A3746" s="12"/>
      <c r="C3746" s="12"/>
      <c r="I3746" s="12"/>
      <c r="K3746" s="12"/>
      <c r="Q3746" s="12"/>
      <c r="S3746" s="12"/>
      <c r="Y3746" s="11"/>
    </row>
    <row r="3747" spans="1:25">
      <c r="A3747" s="12"/>
      <c r="C3747" s="12"/>
      <c r="I3747" s="12"/>
      <c r="K3747" s="12"/>
      <c r="Q3747" s="12"/>
      <c r="S3747" s="12"/>
      <c r="Y3747" s="11"/>
    </row>
    <row r="3748" spans="1:25">
      <c r="A3748" s="12"/>
      <c r="C3748" s="12"/>
      <c r="I3748" s="12"/>
      <c r="K3748" s="12"/>
      <c r="Q3748" s="12"/>
      <c r="S3748" s="12"/>
      <c r="Y3748" s="11"/>
    </row>
    <row r="3749" spans="1:25">
      <c r="A3749" s="12"/>
      <c r="C3749" s="12"/>
      <c r="I3749" s="12"/>
      <c r="K3749" s="12"/>
      <c r="Q3749" s="12"/>
      <c r="S3749" s="12"/>
      <c r="Y3749" s="11"/>
    </row>
    <row r="3750" spans="1:25">
      <c r="A3750" s="12"/>
      <c r="C3750" s="12"/>
      <c r="I3750" s="12"/>
      <c r="K3750" s="12"/>
      <c r="Q3750" s="12"/>
      <c r="S3750" s="12"/>
      <c r="Y3750" s="11"/>
    </row>
    <row r="3751" spans="1:25">
      <c r="A3751" s="12"/>
      <c r="C3751" s="12"/>
      <c r="I3751" s="12"/>
      <c r="K3751" s="12"/>
      <c r="Q3751" s="12"/>
      <c r="S3751" s="12"/>
      <c r="Y3751" s="11"/>
    </row>
    <row r="3752" spans="1:25">
      <c r="A3752" s="12"/>
      <c r="C3752" s="12"/>
      <c r="I3752" s="12"/>
      <c r="K3752" s="12"/>
      <c r="Q3752" s="12"/>
      <c r="S3752" s="12"/>
      <c r="Y3752" s="11"/>
    </row>
    <row r="3753" spans="1:25">
      <c r="A3753" s="12"/>
      <c r="C3753" s="12"/>
      <c r="I3753" s="12"/>
      <c r="K3753" s="12"/>
      <c r="Q3753" s="12"/>
      <c r="S3753" s="12"/>
      <c r="Y3753" s="11"/>
    </row>
    <row r="3754" spans="1:25">
      <c r="A3754" s="12"/>
      <c r="C3754" s="12"/>
      <c r="I3754" s="12"/>
      <c r="K3754" s="12"/>
      <c r="Q3754" s="12"/>
      <c r="S3754" s="12"/>
      <c r="Y3754" s="11"/>
    </row>
    <row r="3755" spans="1:25">
      <c r="A3755" s="12"/>
      <c r="C3755" s="12"/>
      <c r="I3755" s="12"/>
      <c r="K3755" s="12"/>
      <c r="Q3755" s="12"/>
      <c r="S3755" s="12"/>
      <c r="Y3755" s="11"/>
    </row>
    <row r="3756" spans="1:25">
      <c r="A3756" s="12"/>
      <c r="C3756" s="12"/>
      <c r="I3756" s="12"/>
      <c r="K3756" s="12"/>
      <c r="Q3756" s="12"/>
      <c r="S3756" s="12"/>
      <c r="Y3756" s="11"/>
    </row>
    <row r="3757" spans="1:25">
      <c r="A3757" s="12"/>
      <c r="C3757" s="12"/>
      <c r="I3757" s="12"/>
      <c r="K3757" s="12"/>
      <c r="Q3757" s="12"/>
      <c r="S3757" s="12"/>
      <c r="Y3757" s="11"/>
    </row>
    <row r="3758" spans="1:25">
      <c r="A3758" s="12"/>
      <c r="C3758" s="12"/>
      <c r="I3758" s="12"/>
      <c r="K3758" s="12"/>
      <c r="Q3758" s="12"/>
      <c r="S3758" s="12"/>
      <c r="Y3758" s="11"/>
    </row>
    <row r="3759" spans="1:25">
      <c r="A3759" s="12"/>
      <c r="C3759" s="12"/>
      <c r="I3759" s="12"/>
      <c r="K3759" s="12"/>
      <c r="Q3759" s="12"/>
      <c r="S3759" s="12"/>
      <c r="Y3759" s="11"/>
    </row>
    <row r="3760" spans="1:25">
      <c r="A3760" s="12"/>
      <c r="C3760" s="12"/>
      <c r="I3760" s="12"/>
      <c r="K3760" s="12"/>
      <c r="Q3760" s="12"/>
      <c r="S3760" s="12"/>
      <c r="Y3760" s="11"/>
    </row>
    <row r="3761" spans="1:25">
      <c r="A3761" s="12"/>
      <c r="C3761" s="12"/>
      <c r="I3761" s="12"/>
      <c r="K3761" s="12"/>
      <c r="Q3761" s="12"/>
      <c r="S3761" s="12"/>
      <c r="Y3761" s="11"/>
    </row>
    <row r="3762" spans="1:25">
      <c r="A3762" s="12"/>
      <c r="C3762" s="12"/>
      <c r="I3762" s="12"/>
      <c r="K3762" s="12"/>
      <c r="Q3762" s="12"/>
      <c r="S3762" s="12"/>
      <c r="Y3762" s="11"/>
    </row>
    <row r="3763" spans="1:25">
      <c r="A3763" s="12"/>
      <c r="C3763" s="12"/>
      <c r="I3763" s="12"/>
      <c r="K3763" s="12"/>
      <c r="Q3763" s="12"/>
      <c r="S3763" s="12"/>
      <c r="Y3763" s="11"/>
    </row>
    <row r="3764" spans="1:25">
      <c r="A3764" s="12"/>
      <c r="C3764" s="12"/>
      <c r="I3764" s="12"/>
      <c r="K3764" s="12"/>
      <c r="Q3764" s="12"/>
      <c r="S3764" s="12"/>
      <c r="Y3764" s="11"/>
    </row>
    <row r="3765" spans="1:25">
      <c r="A3765" s="12"/>
      <c r="C3765" s="12"/>
      <c r="I3765" s="12"/>
      <c r="K3765" s="12"/>
      <c r="Q3765" s="12"/>
      <c r="S3765" s="12"/>
      <c r="Y3765" s="11"/>
    </row>
    <row r="3766" spans="1:25">
      <c r="A3766" s="12"/>
      <c r="C3766" s="12"/>
      <c r="I3766" s="12"/>
      <c r="K3766" s="12"/>
      <c r="Q3766" s="12"/>
      <c r="S3766" s="12"/>
      <c r="Y3766" s="11"/>
    </row>
    <row r="3767" spans="1:25">
      <c r="A3767" s="12"/>
      <c r="C3767" s="12"/>
      <c r="I3767" s="12"/>
      <c r="K3767" s="12"/>
      <c r="Q3767" s="12"/>
      <c r="S3767" s="12"/>
      <c r="Y3767" s="11"/>
    </row>
    <row r="3768" spans="1:25">
      <c r="A3768" s="12"/>
      <c r="C3768" s="12"/>
      <c r="I3768" s="12"/>
      <c r="K3768" s="12"/>
      <c r="Q3768" s="12"/>
      <c r="S3768" s="12"/>
      <c r="Y3768" s="11"/>
    </row>
    <row r="3769" spans="1:25">
      <c r="A3769" s="12"/>
      <c r="C3769" s="12"/>
      <c r="I3769" s="12"/>
      <c r="K3769" s="12"/>
      <c r="Q3769" s="12"/>
      <c r="S3769" s="12"/>
      <c r="Y3769" s="11"/>
    </row>
    <row r="3770" spans="1:25">
      <c r="A3770" s="12"/>
      <c r="C3770" s="12"/>
      <c r="I3770" s="12"/>
      <c r="K3770" s="12"/>
      <c r="Q3770" s="12"/>
      <c r="S3770" s="12"/>
      <c r="Y3770" s="11"/>
    </row>
    <row r="3771" spans="1:25">
      <c r="A3771" s="12"/>
      <c r="C3771" s="12"/>
      <c r="I3771" s="12"/>
      <c r="K3771" s="12"/>
      <c r="Q3771" s="12"/>
      <c r="S3771" s="12"/>
      <c r="Y3771" s="11"/>
    </row>
    <row r="3772" spans="1:25">
      <c r="A3772" s="12"/>
      <c r="C3772" s="12"/>
      <c r="I3772" s="12"/>
      <c r="K3772" s="12"/>
      <c r="Q3772" s="12"/>
      <c r="S3772" s="12"/>
      <c r="Y3772" s="11"/>
    </row>
    <row r="3773" spans="1:25">
      <c r="A3773" s="12"/>
      <c r="C3773" s="12"/>
      <c r="I3773" s="12"/>
      <c r="K3773" s="12"/>
      <c r="Q3773" s="12"/>
      <c r="S3773" s="12"/>
      <c r="Y3773" s="11"/>
    </row>
    <row r="3774" spans="1:25">
      <c r="A3774" s="12"/>
      <c r="C3774" s="12"/>
      <c r="I3774" s="12"/>
      <c r="K3774" s="12"/>
      <c r="Q3774" s="12"/>
      <c r="S3774" s="12"/>
      <c r="Y3774" s="11"/>
    </row>
    <row r="3775" spans="1:25">
      <c r="A3775" s="12"/>
      <c r="C3775" s="12"/>
      <c r="I3775" s="12"/>
      <c r="K3775" s="12"/>
      <c r="Q3775" s="12"/>
      <c r="S3775" s="12"/>
      <c r="Y3775" s="11"/>
    </row>
    <row r="3776" spans="1:25">
      <c r="A3776" s="12"/>
      <c r="C3776" s="12"/>
      <c r="I3776" s="12"/>
      <c r="K3776" s="12"/>
      <c r="Q3776" s="12"/>
      <c r="S3776" s="12"/>
      <c r="Y3776" s="11"/>
    </row>
    <row r="3777" spans="1:25">
      <c r="A3777" s="12"/>
      <c r="C3777" s="12"/>
      <c r="I3777" s="12"/>
      <c r="K3777" s="12"/>
      <c r="Q3777" s="12"/>
      <c r="S3777" s="12"/>
      <c r="Y3777" s="11"/>
    </row>
    <row r="3778" spans="1:25">
      <c r="A3778" s="12"/>
      <c r="C3778" s="12"/>
      <c r="I3778" s="12"/>
      <c r="K3778" s="12"/>
      <c r="Q3778" s="12"/>
      <c r="S3778" s="12"/>
      <c r="Y3778" s="11"/>
    </row>
    <row r="3779" spans="1:25">
      <c r="A3779" s="12"/>
      <c r="C3779" s="12"/>
      <c r="I3779" s="12"/>
      <c r="K3779" s="12"/>
      <c r="Q3779" s="12"/>
      <c r="S3779" s="12"/>
      <c r="Y3779" s="11"/>
    </row>
    <row r="3780" spans="1:25">
      <c r="A3780" s="12"/>
      <c r="C3780" s="12"/>
      <c r="I3780" s="12"/>
      <c r="K3780" s="12"/>
      <c r="Q3780" s="12"/>
      <c r="S3780" s="12"/>
      <c r="Y3780" s="11"/>
    </row>
    <row r="3781" spans="1:25">
      <c r="A3781" s="12"/>
      <c r="C3781" s="12"/>
      <c r="I3781" s="12"/>
      <c r="K3781" s="12"/>
      <c r="Q3781" s="12"/>
      <c r="S3781" s="12"/>
      <c r="Y3781" s="11"/>
    </row>
    <row r="3782" spans="1:25">
      <c r="A3782" s="12"/>
      <c r="C3782" s="12"/>
      <c r="I3782" s="12"/>
      <c r="K3782" s="12"/>
      <c r="Q3782" s="12"/>
      <c r="S3782" s="12"/>
      <c r="Y3782" s="11"/>
    </row>
    <row r="3783" spans="1:25">
      <c r="A3783" s="12"/>
      <c r="C3783" s="12"/>
      <c r="I3783" s="12"/>
      <c r="K3783" s="12"/>
      <c r="Q3783" s="12"/>
      <c r="S3783" s="12"/>
      <c r="Y3783" s="11"/>
    </row>
    <row r="3784" spans="1:25">
      <c r="A3784" s="12"/>
      <c r="C3784" s="12"/>
      <c r="I3784" s="12"/>
      <c r="K3784" s="12"/>
      <c r="Q3784" s="12"/>
      <c r="S3784" s="12"/>
      <c r="Y3784" s="11"/>
    </row>
    <row r="3785" spans="1:25">
      <c r="A3785" s="12"/>
      <c r="C3785" s="12"/>
      <c r="I3785" s="12"/>
      <c r="K3785" s="12"/>
      <c r="Q3785" s="12"/>
      <c r="S3785" s="12"/>
      <c r="Y3785" s="11"/>
    </row>
    <row r="3786" spans="1:25">
      <c r="A3786" s="12"/>
      <c r="C3786" s="12"/>
      <c r="I3786" s="12"/>
      <c r="K3786" s="12"/>
      <c r="Q3786" s="12"/>
      <c r="S3786" s="12"/>
      <c r="Y3786" s="11"/>
    </row>
    <row r="3787" spans="1:25">
      <c r="A3787" s="12"/>
      <c r="C3787" s="12"/>
      <c r="I3787" s="12"/>
      <c r="K3787" s="12"/>
      <c r="Q3787" s="12"/>
      <c r="S3787" s="12"/>
      <c r="Y3787" s="11"/>
    </row>
    <row r="3788" spans="1:25">
      <c r="A3788" s="12"/>
      <c r="C3788" s="12"/>
      <c r="I3788" s="12"/>
      <c r="K3788" s="12"/>
      <c r="Q3788" s="12"/>
      <c r="S3788" s="12"/>
      <c r="Y3788" s="11"/>
    </row>
    <row r="3789" spans="1:25">
      <c r="A3789" s="12"/>
      <c r="C3789" s="12"/>
      <c r="I3789" s="12"/>
      <c r="K3789" s="12"/>
      <c r="Q3789" s="12"/>
      <c r="S3789" s="12"/>
      <c r="Y3789" s="11"/>
    </row>
    <row r="3790" spans="1:25">
      <c r="A3790" s="12"/>
      <c r="C3790" s="12"/>
      <c r="I3790" s="12"/>
      <c r="K3790" s="12"/>
      <c r="Q3790" s="12"/>
      <c r="S3790" s="12"/>
      <c r="Y3790" s="11"/>
    </row>
    <row r="3791" spans="1:25">
      <c r="A3791" s="12"/>
      <c r="C3791" s="12"/>
      <c r="I3791" s="12"/>
      <c r="K3791" s="12"/>
      <c r="Q3791" s="12"/>
      <c r="S3791" s="12"/>
      <c r="Y3791" s="11"/>
    </row>
    <row r="3792" spans="1:25">
      <c r="A3792" s="12"/>
      <c r="C3792" s="12"/>
      <c r="I3792" s="12"/>
      <c r="K3792" s="12"/>
      <c r="Q3792" s="12"/>
      <c r="S3792" s="12"/>
      <c r="Y3792" s="11"/>
    </row>
    <row r="3793" spans="1:25">
      <c r="A3793" s="12"/>
      <c r="C3793" s="12"/>
      <c r="I3793" s="12"/>
      <c r="K3793" s="12"/>
      <c r="Q3793" s="12"/>
      <c r="S3793" s="12"/>
      <c r="Y3793" s="11"/>
    </row>
    <row r="3794" spans="1:25">
      <c r="A3794" s="12"/>
      <c r="C3794" s="12"/>
      <c r="I3794" s="12"/>
      <c r="K3794" s="12"/>
      <c r="Q3794" s="12"/>
      <c r="S3794" s="12"/>
      <c r="Y3794" s="11"/>
    </row>
    <row r="3795" spans="1:25">
      <c r="A3795" s="12"/>
      <c r="C3795" s="12"/>
      <c r="I3795" s="12"/>
      <c r="K3795" s="12"/>
      <c r="Q3795" s="12"/>
      <c r="S3795" s="12"/>
      <c r="Y3795" s="11"/>
    </row>
    <row r="3796" spans="1:25">
      <c r="A3796" s="12"/>
      <c r="C3796" s="12"/>
      <c r="I3796" s="12"/>
      <c r="K3796" s="12"/>
      <c r="Q3796" s="12"/>
      <c r="S3796" s="12"/>
      <c r="Y3796" s="11"/>
    </row>
    <row r="3797" spans="1:25">
      <c r="A3797" s="12"/>
      <c r="C3797" s="12"/>
      <c r="I3797" s="12"/>
      <c r="K3797" s="12"/>
      <c r="Q3797" s="12"/>
      <c r="S3797" s="12"/>
      <c r="Y3797" s="11"/>
    </row>
    <row r="3798" spans="1:25">
      <c r="A3798" s="12"/>
      <c r="C3798" s="12"/>
      <c r="I3798" s="12"/>
      <c r="K3798" s="12"/>
      <c r="Q3798" s="12"/>
      <c r="S3798" s="12"/>
      <c r="Y3798" s="11"/>
    </row>
    <row r="3799" spans="1:25">
      <c r="A3799" s="12"/>
      <c r="C3799" s="12"/>
      <c r="I3799" s="12"/>
      <c r="K3799" s="12"/>
      <c r="Q3799" s="12"/>
      <c r="S3799" s="12"/>
      <c r="Y3799" s="11"/>
    </row>
    <row r="3800" spans="1:25">
      <c r="A3800" s="12"/>
      <c r="C3800" s="12"/>
      <c r="I3800" s="12"/>
      <c r="K3800" s="12"/>
      <c r="Q3800" s="12"/>
      <c r="S3800" s="12"/>
      <c r="Y3800" s="11"/>
    </row>
    <row r="3801" spans="1:25">
      <c r="A3801" s="12"/>
      <c r="C3801" s="12"/>
      <c r="I3801" s="12"/>
      <c r="K3801" s="12"/>
      <c r="Q3801" s="12"/>
      <c r="S3801" s="12"/>
      <c r="Y3801" s="11"/>
    </row>
    <row r="3802" spans="1:25">
      <c r="A3802" s="12"/>
      <c r="C3802" s="12"/>
      <c r="I3802" s="12"/>
      <c r="K3802" s="12"/>
      <c r="Q3802" s="12"/>
      <c r="S3802" s="12"/>
      <c r="Y3802" s="11"/>
    </row>
    <row r="3803" spans="1:25">
      <c r="A3803" s="12"/>
      <c r="C3803" s="12"/>
      <c r="I3803" s="12"/>
      <c r="K3803" s="12"/>
      <c r="Q3803" s="12"/>
      <c r="S3803" s="12"/>
      <c r="Y3803" s="11"/>
    </row>
    <row r="3804" spans="1:25">
      <c r="A3804" s="12"/>
      <c r="C3804" s="12"/>
      <c r="I3804" s="12"/>
      <c r="K3804" s="12"/>
      <c r="Q3804" s="12"/>
      <c r="S3804" s="12"/>
      <c r="Y3804" s="11"/>
    </row>
    <row r="3805" spans="1:25">
      <c r="A3805" s="12"/>
      <c r="C3805" s="12"/>
      <c r="I3805" s="12"/>
      <c r="K3805" s="12"/>
      <c r="Q3805" s="12"/>
      <c r="S3805" s="12"/>
      <c r="Y3805" s="11"/>
    </row>
    <row r="3806" spans="1:25">
      <c r="A3806" s="12"/>
      <c r="C3806" s="12"/>
      <c r="I3806" s="12"/>
      <c r="K3806" s="12"/>
      <c r="Q3806" s="12"/>
      <c r="S3806" s="12"/>
      <c r="Y3806" s="11"/>
    </row>
    <row r="3807" spans="1:25">
      <c r="A3807" s="12"/>
      <c r="C3807" s="12"/>
      <c r="I3807" s="12"/>
      <c r="K3807" s="12"/>
      <c r="Q3807" s="12"/>
      <c r="S3807" s="12"/>
      <c r="Y3807" s="11"/>
    </row>
    <row r="3808" spans="1:25">
      <c r="A3808" s="12"/>
      <c r="C3808" s="12"/>
      <c r="I3808" s="12"/>
      <c r="K3808" s="12"/>
      <c r="Q3808" s="12"/>
      <c r="S3808" s="12"/>
      <c r="Y3808" s="11"/>
    </row>
    <row r="3809" spans="1:25">
      <c r="A3809" s="12"/>
      <c r="C3809" s="12"/>
      <c r="I3809" s="12"/>
      <c r="K3809" s="12"/>
      <c r="Q3809" s="12"/>
      <c r="S3809" s="12"/>
      <c r="Y3809" s="11"/>
    </row>
    <row r="3810" spans="1:25">
      <c r="A3810" s="12"/>
      <c r="C3810" s="12"/>
      <c r="I3810" s="12"/>
      <c r="K3810" s="12"/>
      <c r="Q3810" s="12"/>
      <c r="S3810" s="12"/>
      <c r="Y3810" s="11"/>
    </row>
    <row r="3811" spans="1:25">
      <c r="A3811" s="12"/>
      <c r="C3811" s="12"/>
      <c r="I3811" s="12"/>
      <c r="K3811" s="12"/>
      <c r="Q3811" s="12"/>
      <c r="S3811" s="12"/>
      <c r="Y3811" s="11"/>
    </row>
    <row r="3812" spans="1:25">
      <c r="A3812" s="12"/>
      <c r="C3812" s="12"/>
      <c r="I3812" s="12"/>
      <c r="K3812" s="12"/>
      <c r="Q3812" s="12"/>
      <c r="S3812" s="12"/>
      <c r="Y3812" s="11"/>
    </row>
    <row r="3813" spans="1:25">
      <c r="A3813" s="12"/>
      <c r="C3813" s="12"/>
      <c r="I3813" s="12"/>
      <c r="K3813" s="12"/>
      <c r="Q3813" s="12"/>
      <c r="S3813" s="12"/>
      <c r="Y3813" s="11"/>
    </row>
    <row r="3814" spans="1:25">
      <c r="A3814" s="12"/>
      <c r="C3814" s="12"/>
      <c r="I3814" s="12"/>
      <c r="K3814" s="12"/>
      <c r="Q3814" s="12"/>
      <c r="S3814" s="12"/>
      <c r="Y3814" s="11"/>
    </row>
    <row r="3815" spans="1:25">
      <c r="A3815" s="12"/>
      <c r="C3815" s="12"/>
      <c r="I3815" s="12"/>
      <c r="K3815" s="12"/>
      <c r="Q3815" s="12"/>
      <c r="S3815" s="12"/>
      <c r="Y3815" s="11"/>
    </row>
    <row r="3816" spans="1:25">
      <c r="A3816" s="12"/>
      <c r="C3816" s="12"/>
      <c r="I3816" s="12"/>
      <c r="K3816" s="12"/>
      <c r="Q3816" s="12"/>
      <c r="S3816" s="12"/>
      <c r="Y3816" s="11"/>
    </row>
    <row r="3817" spans="1:25">
      <c r="A3817" s="12"/>
      <c r="C3817" s="12"/>
      <c r="I3817" s="12"/>
      <c r="K3817" s="12"/>
      <c r="Q3817" s="12"/>
      <c r="S3817" s="12"/>
      <c r="Y3817" s="11"/>
    </row>
    <row r="3818" spans="1:25">
      <c r="A3818" s="12"/>
      <c r="C3818" s="12"/>
      <c r="I3818" s="12"/>
      <c r="K3818" s="12"/>
      <c r="Q3818" s="12"/>
      <c r="S3818" s="12"/>
      <c r="Y3818" s="11"/>
    </row>
    <row r="3819" spans="1:25">
      <c r="A3819" s="12"/>
      <c r="C3819" s="12"/>
      <c r="I3819" s="12"/>
      <c r="K3819" s="12"/>
      <c r="Q3819" s="12"/>
      <c r="S3819" s="12"/>
      <c r="Y3819" s="11"/>
    </row>
    <row r="3820" spans="1:25">
      <c r="A3820" s="12"/>
      <c r="C3820" s="12"/>
      <c r="I3820" s="12"/>
      <c r="K3820" s="12"/>
      <c r="Q3820" s="12"/>
      <c r="S3820" s="12"/>
      <c r="Y3820" s="11"/>
    </row>
    <row r="3821" spans="1:25">
      <c r="A3821" s="12"/>
      <c r="C3821" s="12"/>
      <c r="I3821" s="12"/>
      <c r="K3821" s="12"/>
      <c r="Q3821" s="12"/>
      <c r="S3821" s="12"/>
      <c r="Y3821" s="11"/>
    </row>
    <row r="3822" spans="1:25">
      <c r="A3822" s="12"/>
      <c r="C3822" s="12"/>
      <c r="I3822" s="12"/>
      <c r="K3822" s="12"/>
      <c r="Q3822" s="12"/>
      <c r="S3822" s="12"/>
      <c r="Y3822" s="11"/>
    </row>
    <row r="3823" spans="1:25">
      <c r="A3823" s="12"/>
      <c r="C3823" s="12"/>
      <c r="I3823" s="12"/>
      <c r="K3823" s="12"/>
      <c r="Q3823" s="12"/>
      <c r="S3823" s="12"/>
      <c r="Y3823" s="11"/>
    </row>
    <row r="3824" spans="1:25">
      <c r="A3824" s="12"/>
      <c r="C3824" s="12"/>
      <c r="I3824" s="12"/>
      <c r="K3824" s="12"/>
      <c r="Q3824" s="12"/>
      <c r="S3824" s="12"/>
      <c r="Y3824" s="11"/>
    </row>
    <row r="3825" spans="1:25">
      <c r="A3825" s="12"/>
      <c r="C3825" s="12"/>
      <c r="I3825" s="12"/>
      <c r="K3825" s="12"/>
      <c r="Q3825" s="12"/>
      <c r="S3825" s="12"/>
      <c r="Y3825" s="11"/>
    </row>
    <row r="3826" spans="1:25">
      <c r="A3826" s="12"/>
      <c r="C3826" s="12"/>
      <c r="I3826" s="12"/>
      <c r="K3826" s="12"/>
      <c r="Q3826" s="12"/>
      <c r="S3826" s="12"/>
      <c r="Y3826" s="11"/>
    </row>
    <row r="3827" spans="1:25">
      <c r="A3827" s="12"/>
      <c r="C3827" s="12"/>
      <c r="I3827" s="12"/>
      <c r="K3827" s="12"/>
      <c r="Q3827" s="12"/>
      <c r="S3827" s="12"/>
      <c r="Y3827" s="11"/>
    </row>
    <row r="3828" spans="1:25">
      <c r="A3828" s="12"/>
      <c r="C3828" s="12"/>
      <c r="I3828" s="12"/>
      <c r="K3828" s="12"/>
      <c r="Q3828" s="12"/>
      <c r="S3828" s="12"/>
      <c r="Y3828" s="11"/>
    </row>
    <row r="3829" spans="1:25">
      <c r="A3829" s="12"/>
      <c r="C3829" s="12"/>
      <c r="I3829" s="12"/>
      <c r="K3829" s="12"/>
      <c r="Q3829" s="12"/>
      <c r="S3829" s="12"/>
      <c r="Y3829" s="11"/>
    </row>
    <row r="3830" spans="1:25">
      <c r="A3830" s="12"/>
      <c r="C3830" s="12"/>
      <c r="I3830" s="12"/>
      <c r="K3830" s="12"/>
      <c r="Q3830" s="12"/>
      <c r="S3830" s="12"/>
      <c r="Y3830" s="11"/>
    </row>
    <row r="3831" spans="1:25">
      <c r="A3831" s="12"/>
      <c r="C3831" s="12"/>
      <c r="I3831" s="12"/>
      <c r="K3831" s="12"/>
      <c r="Q3831" s="12"/>
      <c r="S3831" s="12"/>
      <c r="Y3831" s="11"/>
    </row>
    <row r="3832" spans="1:25">
      <c r="A3832" s="12"/>
      <c r="C3832" s="12"/>
      <c r="I3832" s="12"/>
      <c r="K3832" s="12"/>
      <c r="Q3832" s="12"/>
      <c r="S3832" s="12"/>
      <c r="Y3832" s="11"/>
    </row>
    <row r="3833" spans="1:25">
      <c r="A3833" s="12"/>
      <c r="C3833" s="12"/>
      <c r="K3833" s="12"/>
      <c r="Q3833" s="12"/>
      <c r="S3833" s="12"/>
      <c r="Y3833" s="11"/>
    </row>
    <row r="3834" spans="1:25">
      <c r="A3834" s="12"/>
      <c r="C3834" s="12"/>
      <c r="K3834" s="12"/>
      <c r="Q3834" s="12"/>
      <c r="S3834" s="12"/>
      <c r="Y3834" s="11"/>
    </row>
    <row r="3835" spans="1:25">
      <c r="A3835" s="12"/>
      <c r="C3835" s="12"/>
      <c r="K3835" s="12"/>
      <c r="Q3835" s="12"/>
      <c r="S3835" s="12"/>
      <c r="Y3835" s="11"/>
    </row>
    <row r="3836" spans="1:25">
      <c r="A3836" s="12"/>
      <c r="C3836" s="12"/>
      <c r="K3836" s="12"/>
      <c r="Q3836" s="12"/>
      <c r="S3836" s="12"/>
      <c r="Y3836" s="11"/>
    </row>
    <row r="3837" spans="1:25">
      <c r="A3837" s="12"/>
      <c r="C3837" s="12"/>
      <c r="K3837" s="12"/>
      <c r="Q3837" s="12"/>
      <c r="S3837" s="12"/>
      <c r="Y3837" s="11"/>
    </row>
    <row r="3838" spans="1:25">
      <c r="A3838" s="12"/>
      <c r="C3838" s="12"/>
      <c r="K3838" s="12"/>
      <c r="Q3838" s="12"/>
      <c r="S3838" s="12"/>
      <c r="Y3838" s="11"/>
    </row>
    <row r="3839" spans="1:25">
      <c r="A3839" s="12"/>
      <c r="C3839" s="12"/>
      <c r="K3839" s="12"/>
      <c r="Q3839" s="12"/>
      <c r="S3839" s="12"/>
      <c r="Y3839" s="11"/>
    </row>
    <row r="3840" spans="1:25">
      <c r="A3840" s="12"/>
      <c r="C3840" s="12"/>
      <c r="K3840" s="12"/>
      <c r="Q3840" s="12"/>
      <c r="S3840" s="12"/>
      <c r="Y3840" s="11"/>
    </row>
    <row r="3841" spans="1:25">
      <c r="A3841" s="12"/>
      <c r="C3841" s="12"/>
      <c r="K3841" s="12"/>
      <c r="Q3841" s="12"/>
      <c r="S3841" s="12"/>
      <c r="Y3841" s="11"/>
    </row>
    <row r="3842" spans="1:25">
      <c r="A3842" s="12"/>
      <c r="C3842" s="12"/>
      <c r="K3842" s="12"/>
      <c r="Q3842" s="12"/>
      <c r="S3842" s="12"/>
      <c r="Y3842" s="11"/>
    </row>
    <row r="3843" spans="1:25">
      <c r="A3843" s="12"/>
      <c r="C3843" s="12"/>
      <c r="K3843" s="12"/>
      <c r="Q3843" s="12"/>
      <c r="S3843" s="12"/>
      <c r="Y3843" s="11"/>
    </row>
    <row r="3844" spans="1:25">
      <c r="A3844" s="12"/>
      <c r="C3844" s="12"/>
      <c r="K3844" s="12"/>
      <c r="Q3844" s="12"/>
      <c r="S3844" s="12"/>
      <c r="Y3844" s="11"/>
    </row>
    <row r="3845" spans="1:25">
      <c r="A3845" s="12"/>
      <c r="C3845" s="12"/>
      <c r="K3845" s="12"/>
      <c r="Q3845" s="12"/>
      <c r="S3845" s="12"/>
      <c r="Y3845" s="11"/>
    </row>
    <row r="3846" spans="1:25">
      <c r="A3846" s="12"/>
      <c r="C3846" s="12"/>
      <c r="K3846" s="12"/>
      <c r="Q3846" s="12"/>
      <c r="S3846" s="12"/>
      <c r="Y3846" s="11"/>
    </row>
    <row r="3847" spans="1:25">
      <c r="A3847" s="12"/>
      <c r="C3847" s="12"/>
      <c r="K3847" s="12"/>
      <c r="Q3847" s="12"/>
      <c r="S3847" s="12"/>
      <c r="Y3847" s="11"/>
    </row>
    <row r="3848" spans="1:25">
      <c r="A3848" s="12"/>
      <c r="C3848" s="12"/>
      <c r="K3848" s="12"/>
      <c r="Q3848" s="12"/>
      <c r="S3848" s="12"/>
      <c r="Y3848" s="11"/>
    </row>
    <row r="3849" spans="1:25">
      <c r="A3849" s="12"/>
      <c r="C3849" s="12"/>
      <c r="K3849" s="12"/>
      <c r="Q3849" s="12"/>
      <c r="S3849" s="12"/>
      <c r="Y3849" s="11"/>
    </row>
    <row r="3850" spans="1:25">
      <c r="A3850" s="12"/>
      <c r="C3850" s="12"/>
      <c r="K3850" s="12"/>
      <c r="Q3850" s="12"/>
      <c r="S3850" s="12"/>
      <c r="Y3850" s="11"/>
    </row>
    <row r="3851" spans="1:25">
      <c r="A3851" s="12"/>
      <c r="C3851" s="12"/>
      <c r="K3851" s="12"/>
      <c r="Q3851" s="12"/>
      <c r="S3851" s="12"/>
      <c r="Y3851" s="11"/>
    </row>
    <row r="3852" spans="1:25">
      <c r="A3852" s="12"/>
      <c r="C3852" s="12"/>
      <c r="K3852" s="12"/>
      <c r="Q3852" s="12"/>
      <c r="S3852" s="12"/>
      <c r="Y3852" s="11"/>
    </row>
    <row r="3853" spans="1:25">
      <c r="A3853" s="12"/>
      <c r="C3853" s="12"/>
      <c r="K3853" s="12"/>
      <c r="Q3853" s="12"/>
      <c r="S3853" s="12"/>
      <c r="Y3853" s="11"/>
    </row>
    <row r="3854" spans="1:25">
      <c r="A3854" s="12"/>
      <c r="C3854" s="12"/>
      <c r="K3854" s="12"/>
      <c r="Q3854" s="12"/>
      <c r="S3854" s="12"/>
      <c r="Y3854" s="11"/>
    </row>
    <row r="3855" spans="1:25">
      <c r="A3855" s="12"/>
      <c r="C3855" s="12"/>
      <c r="K3855" s="12"/>
      <c r="Q3855" s="12"/>
      <c r="S3855" s="12"/>
      <c r="Y3855" s="11"/>
    </row>
    <row r="3856" spans="1:25">
      <c r="A3856" s="12"/>
      <c r="C3856" s="12"/>
      <c r="K3856" s="12"/>
      <c r="Q3856" s="12"/>
      <c r="S3856" s="12"/>
      <c r="Y3856" s="11"/>
    </row>
    <row r="3857" spans="1:25">
      <c r="A3857" s="12"/>
      <c r="C3857" s="12"/>
      <c r="K3857" s="12"/>
      <c r="Q3857" s="12"/>
      <c r="S3857" s="12"/>
      <c r="Y3857" s="11"/>
    </row>
    <row r="3858" spans="1:25">
      <c r="A3858" s="12"/>
      <c r="C3858" s="12"/>
      <c r="K3858" s="12"/>
      <c r="Q3858" s="12"/>
      <c r="S3858" s="12"/>
      <c r="Y3858" s="11"/>
    </row>
    <row r="3859" spans="1:25">
      <c r="A3859" s="12"/>
      <c r="C3859" s="12"/>
      <c r="K3859" s="12"/>
      <c r="Q3859" s="12"/>
      <c r="S3859" s="12"/>
      <c r="Y3859" s="11"/>
    </row>
    <row r="3860" spans="1:25">
      <c r="A3860" s="12"/>
      <c r="C3860" s="12"/>
      <c r="K3860" s="12"/>
      <c r="Q3860" s="12"/>
      <c r="S3860" s="12"/>
      <c r="Y3860" s="11"/>
    </row>
    <row r="3861" spans="1:25">
      <c r="A3861" s="12"/>
      <c r="C3861" s="12"/>
      <c r="K3861" s="12"/>
      <c r="Q3861" s="12"/>
      <c r="S3861" s="12"/>
      <c r="Y3861" s="11"/>
    </row>
    <row r="3862" spans="1:25">
      <c r="A3862" s="12"/>
      <c r="C3862" s="12"/>
      <c r="K3862" s="12"/>
      <c r="Q3862" s="12"/>
      <c r="S3862" s="12"/>
      <c r="Y3862" s="11"/>
    </row>
    <row r="3863" spans="1:25">
      <c r="A3863" s="12"/>
      <c r="C3863" s="12"/>
      <c r="K3863" s="12"/>
      <c r="Q3863" s="12"/>
      <c r="S3863" s="12"/>
      <c r="Y3863" s="11"/>
    </row>
    <row r="3864" spans="1:25">
      <c r="A3864" s="12"/>
      <c r="C3864" s="12"/>
      <c r="K3864" s="12"/>
      <c r="Q3864" s="12"/>
      <c r="S3864" s="12"/>
      <c r="Y3864" s="11"/>
    </row>
    <row r="3865" spans="1:25">
      <c r="A3865" s="12"/>
      <c r="C3865" s="12"/>
      <c r="K3865" s="12"/>
      <c r="Q3865" s="12"/>
      <c r="S3865" s="12"/>
      <c r="Y3865" s="11"/>
    </row>
    <row r="3866" spans="1:25">
      <c r="A3866" s="12"/>
      <c r="C3866" s="12"/>
      <c r="K3866" s="12"/>
      <c r="Q3866" s="12"/>
      <c r="S3866" s="12"/>
      <c r="Y3866" s="11"/>
    </row>
    <row r="3867" spans="1:25">
      <c r="A3867" s="12"/>
      <c r="C3867" s="12"/>
      <c r="K3867" s="12"/>
      <c r="Q3867" s="12"/>
      <c r="S3867" s="12"/>
      <c r="Y3867" s="11"/>
    </row>
    <row r="3868" spans="1:25">
      <c r="A3868" s="12"/>
      <c r="C3868" s="12"/>
      <c r="K3868" s="12"/>
      <c r="Q3868" s="12"/>
      <c r="S3868" s="12"/>
      <c r="Y3868" s="11"/>
    </row>
    <row r="3869" spans="1:25">
      <c r="A3869" s="12"/>
      <c r="C3869" s="12"/>
      <c r="K3869" s="12"/>
      <c r="Q3869" s="12"/>
      <c r="S3869" s="12"/>
      <c r="Y3869" s="11"/>
    </row>
    <row r="3870" spans="1:25">
      <c r="A3870" s="12"/>
      <c r="C3870" s="12"/>
      <c r="K3870" s="12"/>
      <c r="Q3870" s="12"/>
      <c r="S3870" s="12"/>
      <c r="Y3870" s="11"/>
    </row>
    <row r="3871" spans="1:25">
      <c r="A3871" s="12"/>
      <c r="C3871" s="12"/>
      <c r="K3871" s="12"/>
      <c r="Q3871" s="12"/>
      <c r="S3871" s="12"/>
      <c r="Y3871" s="11"/>
    </row>
    <row r="3872" spans="1:25">
      <c r="A3872" s="12"/>
      <c r="C3872" s="12"/>
      <c r="K3872" s="12"/>
      <c r="Q3872" s="12"/>
      <c r="S3872" s="12"/>
      <c r="Y3872" s="11"/>
    </row>
    <row r="3873" spans="1:25">
      <c r="A3873" s="12"/>
      <c r="C3873" s="12"/>
      <c r="K3873" s="12"/>
      <c r="Q3873" s="12"/>
      <c r="S3873" s="12"/>
      <c r="Y3873" s="11"/>
    </row>
    <row r="3874" spans="1:25">
      <c r="A3874" s="12"/>
      <c r="C3874" s="12"/>
      <c r="K3874" s="12"/>
      <c r="Q3874" s="12"/>
      <c r="S3874" s="12"/>
      <c r="Y3874" s="11"/>
    </row>
    <row r="3875" spans="1:25">
      <c r="A3875" s="12"/>
      <c r="C3875" s="12"/>
      <c r="K3875" s="12"/>
      <c r="Q3875" s="12"/>
      <c r="S3875" s="12"/>
      <c r="Y3875" s="11"/>
    </row>
    <row r="3876" spans="1:25">
      <c r="A3876" s="12"/>
      <c r="C3876" s="12"/>
      <c r="K3876" s="12"/>
      <c r="Q3876" s="12"/>
      <c r="S3876" s="12"/>
      <c r="Y3876" s="11"/>
    </row>
    <row r="3877" spans="1:25">
      <c r="A3877" s="12"/>
      <c r="C3877" s="12"/>
      <c r="K3877" s="12"/>
      <c r="Q3877" s="12"/>
      <c r="S3877" s="12"/>
      <c r="Y3877" s="11"/>
    </row>
    <row r="3878" spans="1:25">
      <c r="A3878" s="12"/>
      <c r="C3878" s="12"/>
      <c r="K3878" s="12"/>
      <c r="Q3878" s="12"/>
      <c r="S3878" s="12"/>
      <c r="Y3878" s="11"/>
    </row>
    <row r="3879" spans="1:25">
      <c r="A3879" s="12"/>
      <c r="C3879" s="12"/>
      <c r="K3879" s="12"/>
      <c r="Q3879" s="12"/>
      <c r="S3879" s="12"/>
      <c r="Y3879" s="11"/>
    </row>
    <row r="3880" spans="1:25">
      <c r="A3880" s="12"/>
      <c r="C3880" s="12"/>
      <c r="K3880" s="12"/>
      <c r="Q3880" s="12"/>
      <c r="S3880" s="12"/>
      <c r="Y3880" s="11"/>
    </row>
    <row r="3881" spans="1:25">
      <c r="A3881" s="12"/>
      <c r="C3881" s="12"/>
      <c r="K3881" s="12"/>
      <c r="Q3881" s="12"/>
      <c r="S3881" s="12"/>
      <c r="Y3881" s="11"/>
    </row>
    <row r="3882" spans="1:25">
      <c r="A3882" s="12"/>
      <c r="C3882" s="12"/>
      <c r="K3882" s="12"/>
      <c r="Q3882" s="12"/>
      <c r="S3882" s="12"/>
      <c r="Y3882" s="11"/>
    </row>
    <row r="3883" spans="1:25">
      <c r="A3883" s="12"/>
      <c r="C3883" s="12"/>
      <c r="K3883" s="12"/>
      <c r="Q3883" s="12"/>
      <c r="S3883" s="12"/>
      <c r="Y3883" s="11"/>
    </row>
    <row r="3884" spans="1:25">
      <c r="A3884" s="12"/>
      <c r="C3884" s="12"/>
      <c r="K3884" s="12"/>
      <c r="Q3884" s="12"/>
      <c r="S3884" s="12"/>
      <c r="Y3884" s="11"/>
    </row>
    <row r="3885" spans="1:25">
      <c r="A3885" s="12"/>
      <c r="C3885" s="12"/>
      <c r="K3885" s="12"/>
      <c r="Q3885" s="12"/>
      <c r="S3885" s="12"/>
      <c r="Y3885" s="11"/>
    </row>
    <row r="3886" spans="1:25">
      <c r="A3886" s="12"/>
      <c r="C3886" s="12"/>
      <c r="K3886" s="12"/>
      <c r="Q3886" s="12"/>
      <c r="S3886" s="12"/>
      <c r="Y3886" s="11"/>
    </row>
    <row r="3887" spans="1:25">
      <c r="A3887" s="12"/>
      <c r="C3887" s="12"/>
      <c r="K3887" s="12"/>
      <c r="Q3887" s="12"/>
      <c r="S3887" s="12"/>
      <c r="Y3887" s="11"/>
    </row>
    <row r="3888" spans="1:25">
      <c r="A3888" s="12"/>
      <c r="C3888" s="12"/>
      <c r="K3888" s="12"/>
      <c r="Q3888" s="12"/>
      <c r="S3888" s="12"/>
      <c r="Y3888" s="11"/>
    </row>
    <row r="3889" spans="1:25">
      <c r="A3889" s="12"/>
      <c r="C3889" s="12"/>
      <c r="K3889" s="12"/>
      <c r="Q3889" s="12"/>
      <c r="S3889" s="12"/>
      <c r="Y3889" s="11"/>
    </row>
    <row r="3890" spans="1:25">
      <c r="A3890" s="12"/>
      <c r="C3890" s="12"/>
      <c r="K3890" s="12"/>
      <c r="Q3890" s="12"/>
      <c r="S3890" s="12"/>
      <c r="Y3890" s="11"/>
    </row>
    <row r="3891" spans="1:25">
      <c r="A3891" s="12"/>
      <c r="C3891" s="12"/>
      <c r="K3891" s="12"/>
      <c r="Q3891" s="12"/>
      <c r="S3891" s="12"/>
      <c r="Y3891" s="11"/>
    </row>
    <row r="3892" spans="1:25">
      <c r="A3892" s="12"/>
      <c r="C3892" s="12"/>
      <c r="K3892" s="12"/>
      <c r="Q3892" s="12"/>
      <c r="S3892" s="12"/>
      <c r="Y3892" s="11"/>
    </row>
    <row r="3893" spans="1:25">
      <c r="A3893" s="12"/>
      <c r="C3893" s="12"/>
      <c r="K3893" s="12"/>
      <c r="Q3893" s="12"/>
      <c r="S3893" s="12"/>
      <c r="Y3893" s="11"/>
    </row>
    <row r="3894" spans="1:25">
      <c r="A3894" s="12"/>
      <c r="C3894" s="12"/>
      <c r="K3894" s="12"/>
      <c r="Q3894" s="12"/>
      <c r="S3894" s="12"/>
      <c r="Y3894" s="11"/>
    </row>
    <row r="3895" spans="1:25">
      <c r="A3895" s="12"/>
      <c r="C3895" s="12"/>
      <c r="K3895" s="12"/>
      <c r="Q3895" s="12"/>
      <c r="S3895" s="12"/>
      <c r="Y3895" s="11"/>
    </row>
    <row r="3896" spans="1:25">
      <c r="A3896" s="12"/>
      <c r="C3896" s="12"/>
      <c r="K3896" s="12"/>
      <c r="Q3896" s="12"/>
      <c r="S3896" s="12"/>
      <c r="Y3896" s="11"/>
    </row>
    <row r="3897" spans="1:25">
      <c r="A3897" s="12"/>
      <c r="C3897" s="12"/>
      <c r="K3897" s="12"/>
      <c r="Q3897" s="12"/>
      <c r="S3897" s="12"/>
      <c r="Y3897" s="11"/>
    </row>
    <row r="3898" spans="1:25">
      <c r="A3898" s="12"/>
      <c r="C3898" s="12"/>
      <c r="K3898" s="12"/>
      <c r="Q3898" s="12"/>
      <c r="S3898" s="12"/>
      <c r="Y3898" s="11"/>
    </row>
    <row r="3899" spans="1:25">
      <c r="A3899" s="12"/>
      <c r="C3899" s="12"/>
      <c r="K3899" s="12"/>
      <c r="Q3899" s="12"/>
      <c r="S3899" s="12"/>
      <c r="Y3899" s="11"/>
    </row>
    <row r="3900" spans="1:25">
      <c r="A3900" s="12"/>
      <c r="C3900" s="12"/>
      <c r="K3900" s="12"/>
      <c r="Q3900" s="12"/>
      <c r="S3900" s="12"/>
      <c r="Y3900" s="11"/>
    </row>
    <row r="3901" spans="1:25">
      <c r="A3901" s="12"/>
      <c r="C3901" s="12"/>
      <c r="K3901" s="12"/>
      <c r="Q3901" s="12"/>
      <c r="S3901" s="12"/>
      <c r="Y3901" s="11"/>
    </row>
    <row r="3902" spans="1:25">
      <c r="A3902" s="12"/>
      <c r="C3902" s="12"/>
      <c r="K3902" s="12"/>
      <c r="Q3902" s="12"/>
      <c r="S3902" s="12"/>
      <c r="Y3902" s="11"/>
    </row>
    <row r="3903" spans="1:25">
      <c r="A3903" s="12"/>
      <c r="C3903" s="12"/>
      <c r="K3903" s="12"/>
      <c r="Q3903" s="12"/>
      <c r="S3903" s="12"/>
      <c r="Y3903" s="11"/>
    </row>
    <row r="3904" spans="1:25">
      <c r="A3904" s="12"/>
      <c r="C3904" s="12"/>
      <c r="K3904" s="12"/>
      <c r="Q3904" s="12"/>
      <c r="S3904" s="12"/>
      <c r="Y3904" s="11"/>
    </row>
    <row r="3905" spans="1:25">
      <c r="A3905" s="12"/>
      <c r="C3905" s="12"/>
      <c r="K3905" s="12"/>
      <c r="Q3905" s="12"/>
      <c r="S3905" s="12"/>
      <c r="Y3905" s="11"/>
    </row>
    <row r="3906" spans="1:25">
      <c r="A3906" s="12"/>
      <c r="C3906" s="12"/>
      <c r="K3906" s="12"/>
      <c r="Q3906" s="12"/>
      <c r="S3906" s="12"/>
      <c r="Y3906" s="11"/>
    </row>
    <row r="3907" spans="1:25">
      <c r="A3907" s="12"/>
      <c r="C3907" s="12"/>
      <c r="K3907" s="12"/>
      <c r="Q3907" s="12"/>
      <c r="S3907" s="12"/>
      <c r="Y3907" s="11"/>
    </row>
    <row r="3908" spans="1:25">
      <c r="A3908" s="12"/>
      <c r="C3908" s="12"/>
      <c r="K3908" s="12"/>
      <c r="Q3908" s="12"/>
      <c r="S3908" s="12"/>
      <c r="Y3908" s="11"/>
    </row>
    <row r="3909" spans="1:25">
      <c r="A3909" s="12"/>
      <c r="C3909" s="12"/>
      <c r="K3909" s="12"/>
      <c r="Q3909" s="12"/>
      <c r="S3909" s="12"/>
      <c r="Y3909" s="11"/>
    </row>
    <row r="3910" spans="1:25">
      <c r="A3910" s="12"/>
      <c r="C3910" s="12"/>
      <c r="K3910" s="12"/>
      <c r="Q3910" s="12"/>
      <c r="S3910" s="12"/>
      <c r="Y3910" s="11"/>
    </row>
    <row r="3911" spans="1:25">
      <c r="A3911" s="12"/>
      <c r="C3911" s="12"/>
      <c r="K3911" s="12"/>
      <c r="Q3911" s="12"/>
      <c r="S3911" s="12"/>
      <c r="Y3911" s="11"/>
    </row>
    <row r="3912" spans="1:25">
      <c r="A3912" s="12"/>
      <c r="C3912" s="12"/>
      <c r="K3912" s="12"/>
      <c r="Q3912" s="12"/>
      <c r="S3912" s="12"/>
      <c r="Y3912" s="11"/>
    </row>
    <row r="3913" spans="1:25">
      <c r="A3913" s="12"/>
      <c r="C3913" s="12"/>
      <c r="K3913" s="12"/>
      <c r="Q3913" s="12"/>
      <c r="S3913" s="12"/>
      <c r="Y3913" s="11"/>
    </row>
    <row r="3914" spans="1:25">
      <c r="A3914" s="12"/>
      <c r="C3914" s="12"/>
      <c r="K3914" s="12"/>
      <c r="Q3914" s="12"/>
      <c r="S3914" s="12"/>
      <c r="Y3914" s="11"/>
    </row>
    <row r="3915" spans="1:25">
      <c r="A3915" s="12"/>
      <c r="C3915" s="12"/>
      <c r="K3915" s="12"/>
      <c r="Q3915" s="12"/>
      <c r="S3915" s="12"/>
      <c r="Y3915" s="11"/>
    </row>
    <row r="3916" spans="1:25">
      <c r="A3916" s="12"/>
      <c r="C3916" s="12"/>
      <c r="K3916" s="12"/>
      <c r="Q3916" s="12"/>
      <c r="S3916" s="12"/>
      <c r="Y3916" s="11"/>
    </row>
    <row r="3917" spans="1:25">
      <c r="A3917" s="12"/>
      <c r="C3917" s="12"/>
      <c r="K3917" s="12"/>
      <c r="Q3917" s="12"/>
      <c r="S3917" s="12"/>
      <c r="Y3917" s="11"/>
    </row>
    <row r="3918" spans="1:25">
      <c r="A3918" s="12"/>
      <c r="C3918" s="12"/>
      <c r="K3918" s="12"/>
      <c r="Q3918" s="12"/>
      <c r="S3918" s="12"/>
      <c r="Y3918" s="11"/>
    </row>
    <row r="3919" spans="1:25">
      <c r="A3919" s="12"/>
      <c r="C3919" s="12"/>
      <c r="K3919" s="12"/>
      <c r="Q3919" s="12"/>
      <c r="S3919" s="12"/>
      <c r="Y3919" s="11"/>
    </row>
    <row r="3920" spans="1:25">
      <c r="A3920" s="12"/>
      <c r="C3920" s="12"/>
      <c r="K3920" s="12"/>
      <c r="Q3920" s="12"/>
      <c r="S3920" s="12"/>
      <c r="Y3920" s="11"/>
    </row>
    <row r="3921" spans="1:25">
      <c r="A3921" s="12"/>
      <c r="C3921" s="12"/>
      <c r="K3921" s="12"/>
      <c r="Q3921" s="12"/>
      <c r="S3921" s="12"/>
      <c r="Y3921" s="11"/>
    </row>
    <row r="3922" spans="1:25">
      <c r="A3922" s="12"/>
      <c r="C3922" s="12"/>
      <c r="K3922" s="12"/>
      <c r="Q3922" s="12"/>
      <c r="S3922" s="12"/>
      <c r="Y3922" s="11"/>
    </row>
    <row r="3923" spans="1:25">
      <c r="A3923" s="12"/>
      <c r="C3923" s="12"/>
      <c r="K3923" s="12"/>
      <c r="Q3923" s="12"/>
      <c r="S3923" s="12"/>
      <c r="Y3923" s="11"/>
    </row>
    <row r="3924" spans="1:25">
      <c r="A3924" s="12"/>
      <c r="C3924" s="12"/>
      <c r="K3924" s="12"/>
      <c r="Q3924" s="12"/>
      <c r="S3924" s="12"/>
      <c r="Y3924" s="11"/>
    </row>
    <row r="3925" spans="1:25">
      <c r="A3925" s="12"/>
      <c r="C3925" s="12"/>
      <c r="K3925" s="12"/>
      <c r="Q3925" s="12"/>
      <c r="S3925" s="12"/>
      <c r="Y3925" s="11"/>
    </row>
    <row r="3926" spans="1:25">
      <c r="A3926" s="12"/>
      <c r="C3926" s="12"/>
      <c r="K3926" s="12"/>
      <c r="Q3926" s="12"/>
      <c r="S3926" s="12"/>
      <c r="Y3926" s="11"/>
    </row>
    <row r="3927" spans="1:25">
      <c r="A3927" s="12"/>
      <c r="C3927" s="12"/>
      <c r="K3927" s="12"/>
      <c r="Q3927" s="12"/>
      <c r="S3927" s="12"/>
      <c r="Y3927" s="11"/>
    </row>
    <row r="3928" spans="1:25">
      <c r="A3928" s="12"/>
      <c r="C3928" s="12"/>
      <c r="K3928" s="12"/>
      <c r="Q3928" s="12"/>
      <c r="S3928" s="12"/>
      <c r="Y3928" s="11"/>
    </row>
    <row r="3929" spans="1:25">
      <c r="A3929" s="12"/>
      <c r="C3929" s="12"/>
      <c r="K3929" s="12"/>
      <c r="Q3929" s="12"/>
      <c r="S3929" s="12"/>
      <c r="Y3929" s="11"/>
    </row>
    <row r="3930" spans="1:25">
      <c r="A3930" s="12"/>
      <c r="C3930" s="12"/>
      <c r="K3930" s="12"/>
      <c r="Q3930" s="12"/>
      <c r="S3930" s="12"/>
      <c r="Y3930" s="11"/>
    </row>
    <row r="3931" spans="1:25">
      <c r="A3931" s="12"/>
      <c r="C3931" s="12"/>
      <c r="K3931" s="12"/>
      <c r="Q3931" s="12"/>
      <c r="S3931" s="12"/>
      <c r="Y3931" s="11"/>
    </row>
    <row r="3932" spans="1:25">
      <c r="A3932" s="12"/>
      <c r="C3932" s="12"/>
      <c r="K3932" s="12"/>
      <c r="Q3932" s="12"/>
      <c r="S3932" s="12"/>
      <c r="Y3932" s="11"/>
    </row>
    <row r="3933" spans="1:25">
      <c r="A3933" s="12"/>
      <c r="C3933" s="12"/>
      <c r="K3933" s="12"/>
      <c r="Q3933" s="12"/>
      <c r="S3933" s="12"/>
      <c r="Y3933" s="11"/>
    </row>
    <row r="3934" spans="1:25">
      <c r="A3934" s="12"/>
      <c r="C3934" s="12"/>
      <c r="K3934" s="12"/>
      <c r="Q3934" s="12"/>
      <c r="S3934" s="12"/>
      <c r="Y3934" s="11"/>
    </row>
    <row r="3935" spans="1:25">
      <c r="A3935" s="12"/>
      <c r="C3935" s="12"/>
      <c r="K3935" s="12"/>
      <c r="Q3935" s="12"/>
      <c r="S3935" s="12"/>
      <c r="Y3935" s="11"/>
    </row>
    <row r="3936" spans="1:25">
      <c r="A3936" s="12"/>
      <c r="C3936" s="12"/>
      <c r="K3936" s="12"/>
      <c r="Q3936" s="12"/>
      <c r="S3936" s="12"/>
      <c r="Y3936" s="11"/>
    </row>
    <row r="3937" spans="1:25">
      <c r="A3937" s="12"/>
      <c r="C3937" s="12"/>
      <c r="K3937" s="12"/>
      <c r="Q3937" s="12"/>
      <c r="S3937" s="12"/>
      <c r="Y3937" s="11"/>
    </row>
    <row r="3938" spans="1:25">
      <c r="A3938" s="12"/>
      <c r="C3938" s="12"/>
      <c r="K3938" s="12"/>
      <c r="Q3938" s="12"/>
      <c r="S3938" s="12"/>
      <c r="Y3938" s="11"/>
    </row>
    <row r="3939" spans="1:25">
      <c r="A3939" s="12"/>
      <c r="C3939" s="12"/>
      <c r="K3939" s="12"/>
      <c r="Q3939" s="12"/>
      <c r="S3939" s="12"/>
      <c r="Y3939" s="11"/>
    </row>
    <row r="3940" spans="1:25">
      <c r="A3940" s="12"/>
      <c r="C3940" s="12"/>
      <c r="K3940" s="12"/>
      <c r="Q3940" s="12"/>
      <c r="S3940" s="12"/>
      <c r="Y3940" s="11"/>
    </row>
    <row r="3941" spans="1:25">
      <c r="A3941" s="12"/>
      <c r="C3941" s="12"/>
      <c r="K3941" s="12"/>
      <c r="Q3941" s="12"/>
      <c r="S3941" s="12"/>
      <c r="Y3941" s="11"/>
    </row>
    <row r="3942" spans="1:25">
      <c r="A3942" s="12"/>
      <c r="C3942" s="12"/>
      <c r="K3942" s="12"/>
      <c r="Q3942" s="12"/>
      <c r="S3942" s="12"/>
      <c r="Y3942" s="11"/>
    </row>
    <row r="3943" spans="1:25">
      <c r="A3943" s="12"/>
      <c r="C3943" s="12"/>
      <c r="K3943" s="12"/>
      <c r="Q3943" s="12"/>
      <c r="S3943" s="12"/>
      <c r="Y3943" s="11"/>
    </row>
    <row r="3944" spans="1:25">
      <c r="A3944" s="12"/>
      <c r="C3944" s="12"/>
      <c r="K3944" s="12"/>
      <c r="Q3944" s="12"/>
      <c r="S3944" s="12"/>
      <c r="Y3944" s="11"/>
    </row>
    <row r="3945" spans="1:25">
      <c r="A3945" s="12"/>
      <c r="C3945" s="12"/>
      <c r="K3945" s="12"/>
      <c r="Q3945" s="12"/>
      <c r="S3945" s="12"/>
      <c r="Y3945" s="11"/>
    </row>
    <row r="3946" spans="1:25">
      <c r="A3946" s="12"/>
      <c r="C3946" s="12"/>
      <c r="K3946" s="12"/>
      <c r="Q3946" s="12"/>
      <c r="S3946" s="12"/>
      <c r="Y3946" s="11"/>
    </row>
    <row r="3947" spans="1:25">
      <c r="A3947" s="12"/>
      <c r="C3947" s="12"/>
      <c r="K3947" s="12"/>
      <c r="Q3947" s="12"/>
      <c r="S3947" s="12"/>
      <c r="Y3947" s="11"/>
    </row>
    <row r="3948" spans="1:25">
      <c r="A3948" s="12"/>
      <c r="C3948" s="12"/>
      <c r="K3948" s="12"/>
      <c r="Q3948" s="12"/>
      <c r="S3948" s="12"/>
      <c r="Y3948" s="11"/>
    </row>
    <row r="3949" spans="1:25">
      <c r="A3949" s="12"/>
      <c r="C3949" s="12"/>
      <c r="K3949" s="12"/>
      <c r="Q3949" s="12"/>
      <c r="S3949" s="12"/>
      <c r="Y3949" s="11"/>
    </row>
    <row r="3950" spans="1:25">
      <c r="A3950" s="12"/>
      <c r="C3950" s="12"/>
      <c r="K3950" s="12"/>
      <c r="Q3950" s="12"/>
      <c r="S3950" s="12"/>
      <c r="Y3950" s="11"/>
    </row>
    <row r="3951" spans="1:25">
      <c r="A3951" s="12"/>
      <c r="C3951" s="12"/>
      <c r="K3951" s="12"/>
      <c r="Q3951" s="12"/>
      <c r="S3951" s="12"/>
      <c r="Y3951" s="11"/>
    </row>
    <row r="3952" spans="1:25">
      <c r="A3952" s="12"/>
      <c r="C3952" s="12"/>
      <c r="K3952" s="12"/>
      <c r="Q3952" s="12"/>
      <c r="S3952" s="12"/>
      <c r="Y3952" s="11"/>
    </row>
    <row r="3953" spans="1:25">
      <c r="A3953" s="12"/>
      <c r="C3953" s="12"/>
      <c r="K3953" s="12"/>
      <c r="Q3953" s="12"/>
      <c r="S3953" s="12"/>
      <c r="Y3953" s="11"/>
    </row>
    <row r="3954" spans="1:25">
      <c r="A3954" s="12"/>
      <c r="C3954" s="12"/>
      <c r="K3954" s="12"/>
      <c r="Q3954" s="12"/>
      <c r="S3954" s="12"/>
      <c r="Y3954" s="11"/>
    </row>
    <row r="3955" spans="1:25">
      <c r="A3955" s="12"/>
      <c r="C3955" s="12"/>
      <c r="K3955" s="12"/>
      <c r="Q3955" s="12"/>
      <c r="S3955" s="12"/>
      <c r="Y3955" s="11"/>
    </row>
    <row r="3956" spans="1:25">
      <c r="A3956" s="12"/>
      <c r="C3956" s="12"/>
      <c r="K3956" s="12"/>
      <c r="Q3956" s="12"/>
      <c r="S3956" s="12"/>
      <c r="Y3956" s="11"/>
    </row>
    <row r="3957" spans="1:25">
      <c r="A3957" s="12"/>
      <c r="C3957" s="12"/>
      <c r="K3957" s="12"/>
      <c r="Q3957" s="12"/>
      <c r="S3957" s="12"/>
      <c r="Y3957" s="11"/>
    </row>
    <row r="3958" spans="1:25">
      <c r="A3958" s="12"/>
      <c r="C3958" s="12"/>
      <c r="K3958" s="12"/>
      <c r="Q3958" s="12"/>
      <c r="S3958" s="12"/>
      <c r="Y3958" s="11"/>
    </row>
    <row r="3959" spans="1:25">
      <c r="A3959" s="12"/>
      <c r="C3959" s="12"/>
      <c r="K3959" s="12"/>
      <c r="Q3959" s="12"/>
      <c r="S3959" s="12"/>
      <c r="Y3959" s="11"/>
    </row>
    <row r="3960" spans="1:25">
      <c r="A3960" s="12"/>
      <c r="C3960" s="12"/>
      <c r="K3960" s="12"/>
      <c r="Q3960" s="12"/>
      <c r="S3960" s="12"/>
      <c r="Y3960" s="11"/>
    </row>
    <row r="3961" spans="1:25">
      <c r="A3961" s="12"/>
      <c r="C3961" s="12"/>
      <c r="K3961" s="12"/>
      <c r="Q3961" s="12"/>
      <c r="S3961" s="12"/>
      <c r="Y3961" s="11"/>
    </row>
    <row r="3962" spans="1:25">
      <c r="A3962" s="12"/>
      <c r="C3962" s="12"/>
      <c r="K3962" s="12"/>
      <c r="Q3962" s="12"/>
      <c r="S3962" s="12"/>
      <c r="Y3962" s="11"/>
    </row>
    <row r="3963" spans="1:25">
      <c r="A3963" s="12"/>
      <c r="C3963" s="12"/>
      <c r="K3963" s="12"/>
      <c r="Q3963" s="12"/>
      <c r="S3963" s="12"/>
      <c r="Y3963" s="11"/>
    </row>
    <row r="3964" spans="1:25">
      <c r="A3964" s="12"/>
      <c r="C3964" s="12"/>
      <c r="K3964" s="12"/>
      <c r="Q3964" s="12"/>
      <c r="S3964" s="12"/>
      <c r="Y3964" s="11"/>
    </row>
    <row r="3965" spans="1:25">
      <c r="A3965" s="12"/>
      <c r="C3965" s="12"/>
      <c r="K3965" s="12"/>
      <c r="Q3965" s="12"/>
      <c r="S3965" s="12"/>
      <c r="Y3965" s="11"/>
    </row>
    <row r="3966" spans="1:25">
      <c r="A3966" s="12"/>
      <c r="C3966" s="12"/>
      <c r="K3966" s="12"/>
      <c r="Q3966" s="12"/>
      <c r="S3966" s="12"/>
      <c r="Y3966" s="11"/>
    </row>
    <row r="3967" spans="1:25">
      <c r="A3967" s="12"/>
      <c r="C3967" s="12"/>
      <c r="K3967" s="12"/>
      <c r="Q3967" s="12"/>
      <c r="S3967" s="12"/>
      <c r="Y3967" s="11"/>
    </row>
    <row r="3968" spans="1:25">
      <c r="A3968" s="12"/>
      <c r="C3968" s="12"/>
      <c r="K3968" s="12"/>
      <c r="Q3968" s="12"/>
      <c r="S3968" s="12"/>
      <c r="Y3968" s="11"/>
    </row>
    <row r="3969" spans="1:25">
      <c r="A3969" s="12"/>
      <c r="C3969" s="12"/>
      <c r="K3969" s="12"/>
      <c r="Q3969" s="12"/>
      <c r="S3969" s="12"/>
      <c r="Y3969" s="11"/>
    </row>
    <row r="3970" spans="1:25">
      <c r="A3970" s="12"/>
      <c r="C3970" s="12"/>
      <c r="K3970" s="12"/>
      <c r="Q3970" s="12"/>
      <c r="S3970" s="12"/>
      <c r="Y3970" s="11"/>
    </row>
    <row r="3971" spans="1:25">
      <c r="A3971" s="12"/>
      <c r="C3971" s="12"/>
      <c r="K3971" s="12"/>
      <c r="Q3971" s="12"/>
      <c r="S3971" s="12"/>
      <c r="Y3971" s="11"/>
    </row>
    <row r="3972" spans="1:25">
      <c r="A3972" s="12"/>
      <c r="C3972" s="12"/>
      <c r="K3972" s="12"/>
      <c r="Q3972" s="12"/>
      <c r="S3972" s="12"/>
      <c r="Y3972" s="11"/>
    </row>
    <row r="3973" spans="1:25">
      <c r="A3973" s="12"/>
      <c r="C3973" s="12"/>
      <c r="K3973" s="12"/>
      <c r="Q3973" s="12"/>
      <c r="S3973" s="12"/>
      <c r="Y3973" s="11"/>
    </row>
    <row r="3974" spans="1:25">
      <c r="A3974" s="12"/>
      <c r="C3974" s="12"/>
      <c r="K3974" s="12"/>
      <c r="Q3974" s="12"/>
      <c r="S3974" s="12"/>
      <c r="Y3974" s="11"/>
    </row>
    <row r="3975" spans="1:25">
      <c r="A3975" s="12"/>
      <c r="C3975" s="12"/>
      <c r="K3975" s="12"/>
      <c r="Q3975" s="12"/>
      <c r="S3975" s="12"/>
      <c r="Y3975" s="11"/>
    </row>
    <row r="3976" spans="1:25">
      <c r="A3976" s="12"/>
      <c r="C3976" s="12"/>
      <c r="K3976" s="12"/>
      <c r="Q3976" s="12"/>
      <c r="S3976" s="12"/>
      <c r="Y3976" s="11"/>
    </row>
    <row r="3977" spans="1:25">
      <c r="A3977" s="12"/>
      <c r="C3977" s="12"/>
      <c r="K3977" s="12"/>
      <c r="Q3977" s="12"/>
      <c r="S3977" s="12"/>
      <c r="Y3977" s="11"/>
    </row>
    <row r="3978" spans="1:25">
      <c r="A3978" s="12"/>
      <c r="C3978" s="12"/>
      <c r="K3978" s="12"/>
      <c r="Q3978" s="12"/>
      <c r="S3978" s="12"/>
      <c r="Y3978" s="11"/>
    </row>
    <row r="3979" spans="1:25">
      <c r="A3979" s="12"/>
      <c r="C3979" s="12"/>
      <c r="K3979" s="12"/>
      <c r="Q3979" s="12"/>
      <c r="S3979" s="12"/>
      <c r="Y3979" s="11"/>
    </row>
    <row r="3980" spans="1:25">
      <c r="A3980" s="12"/>
      <c r="C3980" s="12"/>
      <c r="K3980" s="12"/>
      <c r="Q3980" s="12"/>
      <c r="S3980" s="12"/>
      <c r="Y3980" s="11"/>
    </row>
    <row r="3981" spans="1:25">
      <c r="A3981" s="12"/>
      <c r="C3981" s="12"/>
      <c r="K3981" s="12"/>
      <c r="Q3981" s="12"/>
      <c r="S3981" s="12"/>
      <c r="Y3981" s="11"/>
    </row>
    <row r="3982" spans="1:25">
      <c r="A3982" s="12"/>
      <c r="C3982" s="12"/>
      <c r="K3982" s="12"/>
      <c r="Q3982" s="12"/>
      <c r="S3982" s="12"/>
      <c r="Y3982" s="11"/>
    </row>
    <row r="3983" spans="1:25">
      <c r="A3983" s="12"/>
      <c r="C3983" s="12"/>
      <c r="K3983" s="12"/>
      <c r="Q3983" s="12"/>
      <c r="S3983" s="12"/>
      <c r="Y3983" s="11"/>
    </row>
    <row r="3984" spans="1:25">
      <c r="A3984" s="12"/>
      <c r="C3984" s="12"/>
      <c r="K3984" s="12"/>
      <c r="Q3984" s="12"/>
      <c r="S3984" s="12"/>
      <c r="Y3984" s="11"/>
    </row>
    <row r="3985" spans="1:25">
      <c r="A3985" s="12"/>
      <c r="C3985" s="12"/>
      <c r="K3985" s="12"/>
      <c r="Q3985" s="12"/>
      <c r="S3985" s="12"/>
      <c r="Y3985" s="11"/>
    </row>
    <row r="3986" spans="1:25">
      <c r="A3986" s="12"/>
      <c r="C3986" s="12"/>
      <c r="K3986" s="12"/>
      <c r="Q3986" s="12"/>
      <c r="S3986" s="12"/>
      <c r="Y3986" s="11"/>
    </row>
    <row r="3987" spans="1:25">
      <c r="A3987" s="12"/>
      <c r="C3987" s="12"/>
      <c r="K3987" s="12"/>
      <c r="Q3987" s="12"/>
      <c r="S3987" s="12"/>
      <c r="Y3987" s="11"/>
    </row>
    <row r="3988" spans="1:25">
      <c r="A3988" s="12"/>
      <c r="C3988" s="12"/>
      <c r="K3988" s="12"/>
      <c r="Q3988" s="12"/>
      <c r="S3988" s="12"/>
      <c r="Y3988" s="11"/>
    </row>
    <row r="3989" spans="1:25">
      <c r="A3989" s="12"/>
      <c r="C3989" s="12"/>
      <c r="K3989" s="12"/>
      <c r="Q3989" s="12"/>
      <c r="S3989" s="12"/>
      <c r="Y3989" s="11"/>
    </row>
    <row r="3990" spans="1:25">
      <c r="A3990" s="12"/>
      <c r="C3990" s="12"/>
      <c r="K3990" s="12"/>
      <c r="Q3990" s="12"/>
      <c r="S3990" s="12"/>
      <c r="Y3990" s="11"/>
    </row>
    <row r="3991" spans="1:25">
      <c r="A3991" s="12"/>
      <c r="C3991" s="12"/>
      <c r="K3991" s="12"/>
      <c r="Q3991" s="12"/>
      <c r="S3991" s="12"/>
      <c r="Y3991" s="11"/>
    </row>
    <row r="3992" spans="1:25">
      <c r="A3992" s="12"/>
      <c r="C3992" s="12"/>
      <c r="K3992" s="12"/>
      <c r="Q3992" s="12"/>
      <c r="S3992" s="12"/>
      <c r="Y3992" s="11"/>
    </row>
    <row r="3993" spans="1:25">
      <c r="A3993" s="12"/>
      <c r="C3993" s="12"/>
      <c r="K3993" s="12"/>
      <c r="Q3993" s="12"/>
      <c r="S3993" s="12"/>
      <c r="Y3993" s="11"/>
    </row>
    <row r="3994" spans="1:25">
      <c r="A3994" s="12"/>
      <c r="C3994" s="12"/>
      <c r="K3994" s="12"/>
      <c r="Q3994" s="12"/>
      <c r="S3994" s="12"/>
      <c r="Y3994" s="11"/>
    </row>
    <row r="3995" spans="1:25">
      <c r="A3995" s="12"/>
      <c r="C3995" s="12"/>
      <c r="K3995" s="12"/>
      <c r="Q3995" s="12"/>
      <c r="S3995" s="12"/>
      <c r="Y3995" s="11"/>
    </row>
    <row r="3996" spans="1:25">
      <c r="A3996" s="12"/>
      <c r="C3996" s="12"/>
      <c r="K3996" s="12"/>
      <c r="Q3996" s="12"/>
      <c r="S3996" s="12"/>
      <c r="Y3996" s="11"/>
    </row>
    <row r="3997" spans="1:25">
      <c r="A3997" s="12"/>
      <c r="C3997" s="12"/>
      <c r="K3997" s="12"/>
      <c r="Q3997" s="12"/>
      <c r="S3997" s="12"/>
      <c r="Y3997" s="11"/>
    </row>
    <row r="3998" spans="1:25">
      <c r="A3998" s="12"/>
      <c r="C3998" s="12"/>
      <c r="K3998" s="12"/>
      <c r="Q3998" s="12"/>
      <c r="S3998" s="12"/>
      <c r="Y3998" s="11"/>
    </row>
    <row r="3999" spans="1:25">
      <c r="A3999" s="12"/>
      <c r="C3999" s="12"/>
      <c r="K3999" s="12"/>
      <c r="Q3999" s="12"/>
      <c r="S3999" s="12"/>
      <c r="Y3999" s="11"/>
    </row>
    <row r="4000" spans="1:25">
      <c r="A4000" s="12"/>
      <c r="C4000" s="12"/>
      <c r="K4000" s="12"/>
      <c r="Q4000" s="12"/>
      <c r="S4000" s="12"/>
      <c r="Y4000" s="11"/>
    </row>
    <row r="4001" spans="1:25">
      <c r="A4001" s="12"/>
      <c r="C4001" s="12"/>
      <c r="K4001" s="12"/>
      <c r="Q4001" s="12"/>
      <c r="S4001" s="12"/>
      <c r="Y4001" s="11"/>
    </row>
    <row r="4002" spans="1:25">
      <c r="A4002" s="12"/>
      <c r="C4002" s="12"/>
      <c r="K4002" s="12"/>
      <c r="Q4002" s="12"/>
      <c r="S4002" s="12"/>
      <c r="Y4002" s="11"/>
    </row>
    <row r="4003" spans="1:25">
      <c r="A4003" s="12"/>
      <c r="C4003" s="12"/>
      <c r="K4003" s="12"/>
      <c r="Q4003" s="12"/>
      <c r="S4003" s="12"/>
      <c r="Y4003" s="11"/>
    </row>
    <row r="4004" spans="1:25">
      <c r="A4004" s="12"/>
      <c r="C4004" s="12"/>
      <c r="K4004" s="12"/>
      <c r="Q4004" s="12"/>
      <c r="S4004" s="12"/>
      <c r="Y4004" s="11"/>
    </row>
    <row r="4005" spans="1:25">
      <c r="A4005" s="12"/>
      <c r="C4005" s="12"/>
      <c r="K4005" s="12"/>
      <c r="Q4005" s="12"/>
      <c r="S4005" s="12"/>
      <c r="Y4005" s="11"/>
    </row>
    <row r="4006" spans="1:25">
      <c r="A4006" s="12"/>
      <c r="C4006" s="12"/>
      <c r="K4006" s="12"/>
      <c r="Q4006" s="12"/>
      <c r="S4006" s="12"/>
      <c r="Y4006" s="11"/>
    </row>
    <row r="4007" spans="1:25">
      <c r="A4007" s="12"/>
      <c r="C4007" s="12"/>
      <c r="K4007" s="12"/>
      <c r="Q4007" s="12"/>
      <c r="S4007" s="12"/>
      <c r="Y4007" s="11"/>
    </row>
    <row r="4008" spans="1:25">
      <c r="A4008" s="12"/>
      <c r="C4008" s="12"/>
      <c r="K4008" s="12"/>
      <c r="Q4008" s="12"/>
      <c r="S4008" s="12"/>
      <c r="Y4008" s="11"/>
    </row>
    <row r="4009" spans="1:25">
      <c r="A4009" s="12"/>
      <c r="C4009" s="12"/>
      <c r="K4009" s="12"/>
      <c r="Q4009" s="12"/>
      <c r="S4009" s="12"/>
      <c r="Y4009" s="11"/>
    </row>
    <row r="4010" spans="1:25">
      <c r="A4010" s="12"/>
      <c r="C4010" s="12"/>
      <c r="K4010" s="12"/>
      <c r="Q4010" s="12"/>
      <c r="S4010" s="12"/>
      <c r="Y4010" s="11"/>
    </row>
    <row r="4011" spans="1:25">
      <c r="A4011" s="12"/>
      <c r="C4011" s="12"/>
      <c r="K4011" s="12"/>
      <c r="Q4011" s="12"/>
      <c r="S4011" s="12"/>
      <c r="Y4011" s="11"/>
    </row>
    <row r="4012" spans="1:25">
      <c r="A4012" s="12"/>
      <c r="C4012" s="12"/>
      <c r="K4012" s="12"/>
      <c r="Q4012" s="12"/>
      <c r="S4012" s="12"/>
      <c r="Y4012" s="11"/>
    </row>
    <row r="4013" spans="1:25">
      <c r="A4013" s="12"/>
      <c r="C4013" s="12"/>
      <c r="K4013" s="12"/>
      <c r="Q4013" s="12"/>
      <c r="S4013" s="12"/>
      <c r="Y4013" s="11"/>
    </row>
    <row r="4014" spans="1:25">
      <c r="A4014" s="12"/>
      <c r="C4014" s="12"/>
      <c r="K4014" s="12"/>
      <c r="Q4014" s="12"/>
      <c r="S4014" s="12"/>
      <c r="Y4014" s="11"/>
    </row>
    <row r="4015" spans="1:25">
      <c r="A4015" s="12"/>
      <c r="C4015" s="12"/>
      <c r="K4015" s="12"/>
      <c r="Q4015" s="12"/>
      <c r="S4015" s="12"/>
      <c r="Y4015" s="11"/>
    </row>
    <row r="4016" spans="1:25">
      <c r="A4016" s="12"/>
      <c r="C4016" s="12"/>
      <c r="K4016" s="12"/>
      <c r="Q4016" s="12"/>
      <c r="S4016" s="12"/>
      <c r="Y4016" s="11"/>
    </row>
    <row r="4017" spans="1:25">
      <c r="A4017" s="12"/>
      <c r="C4017" s="12"/>
      <c r="K4017" s="12"/>
      <c r="Q4017" s="12"/>
      <c r="S4017" s="12"/>
      <c r="Y4017" s="11"/>
    </row>
    <row r="4018" spans="1:25">
      <c r="A4018" s="12"/>
      <c r="C4018" s="12"/>
      <c r="K4018" s="12"/>
      <c r="Q4018" s="12"/>
      <c r="S4018" s="12"/>
      <c r="Y4018" s="11"/>
    </row>
    <row r="4019" spans="1:25">
      <c r="A4019" s="12"/>
      <c r="C4019" s="12"/>
      <c r="K4019" s="12"/>
      <c r="Q4019" s="12"/>
      <c r="S4019" s="12"/>
      <c r="Y4019" s="11"/>
    </row>
    <row r="4020" spans="1:25">
      <c r="A4020" s="12"/>
      <c r="C4020" s="12"/>
      <c r="K4020" s="12"/>
      <c r="Q4020" s="12"/>
      <c r="S4020" s="12"/>
      <c r="Y4020" s="11"/>
    </row>
    <row r="4021" spans="1:25">
      <c r="A4021" s="12"/>
      <c r="C4021" s="12"/>
      <c r="K4021" s="12"/>
      <c r="Q4021" s="12"/>
      <c r="S4021" s="12"/>
      <c r="Y4021" s="11"/>
    </row>
    <row r="4022" spans="1:25">
      <c r="A4022" s="12"/>
      <c r="C4022" s="12"/>
      <c r="K4022" s="12"/>
      <c r="Q4022" s="12"/>
      <c r="S4022" s="12"/>
      <c r="Y4022" s="11"/>
    </row>
    <row r="4023" spans="1:25">
      <c r="A4023" s="12"/>
      <c r="C4023" s="12"/>
      <c r="K4023" s="12"/>
      <c r="Q4023" s="12"/>
      <c r="S4023" s="12"/>
      <c r="Y4023" s="11"/>
    </row>
    <row r="4024" spans="1:25">
      <c r="A4024" s="12"/>
      <c r="C4024" s="12"/>
      <c r="K4024" s="12"/>
      <c r="Q4024" s="12"/>
      <c r="S4024" s="12"/>
      <c r="Y4024" s="11"/>
    </row>
    <row r="4025" spans="1:25">
      <c r="A4025" s="12"/>
      <c r="C4025" s="12"/>
      <c r="K4025" s="12"/>
      <c r="Q4025" s="12"/>
      <c r="S4025" s="12"/>
      <c r="Y4025" s="11"/>
    </row>
    <row r="4026" spans="1:25">
      <c r="A4026" s="12"/>
      <c r="C4026" s="12"/>
      <c r="K4026" s="12"/>
      <c r="Q4026" s="12"/>
      <c r="S4026" s="12"/>
      <c r="Y4026" s="11"/>
    </row>
    <row r="4027" spans="1:25">
      <c r="A4027" s="12"/>
      <c r="C4027" s="12"/>
      <c r="K4027" s="12"/>
      <c r="Q4027" s="12"/>
      <c r="S4027" s="12"/>
      <c r="Y4027" s="11"/>
    </row>
    <row r="4028" spans="1:25">
      <c r="A4028" s="12"/>
      <c r="C4028" s="12"/>
      <c r="K4028" s="12"/>
      <c r="Q4028" s="12"/>
      <c r="S4028" s="12"/>
      <c r="Y4028" s="11"/>
    </row>
    <row r="4029" spans="1:25">
      <c r="A4029" s="12"/>
      <c r="C4029" s="12"/>
      <c r="K4029" s="12"/>
      <c r="Q4029" s="12"/>
      <c r="S4029" s="12"/>
      <c r="Y4029" s="11"/>
    </row>
    <row r="4030" spans="1:25">
      <c r="A4030" s="12"/>
      <c r="C4030" s="12"/>
      <c r="K4030" s="12"/>
      <c r="Q4030" s="12"/>
      <c r="S4030" s="12"/>
      <c r="Y4030" s="11"/>
    </row>
    <row r="4031" spans="1:25">
      <c r="A4031" s="12"/>
      <c r="C4031" s="12"/>
      <c r="K4031" s="12"/>
      <c r="Q4031" s="12"/>
      <c r="S4031" s="12"/>
      <c r="Y4031" s="11"/>
    </row>
    <row r="4032" spans="1:25">
      <c r="A4032" s="12"/>
      <c r="C4032" s="12"/>
      <c r="K4032" s="12"/>
      <c r="Q4032" s="12"/>
      <c r="S4032" s="12"/>
      <c r="Y4032" s="11"/>
    </row>
    <row r="4033" spans="1:25">
      <c r="A4033" s="12"/>
      <c r="C4033" s="12"/>
      <c r="K4033" s="12"/>
      <c r="Q4033" s="12"/>
      <c r="S4033" s="12"/>
      <c r="Y4033" s="11"/>
    </row>
    <row r="4034" spans="1:25">
      <c r="A4034" s="12"/>
      <c r="C4034" s="12"/>
      <c r="K4034" s="12"/>
      <c r="Q4034" s="12"/>
      <c r="S4034" s="12"/>
      <c r="Y4034" s="11"/>
    </row>
    <row r="4035" spans="1:25">
      <c r="A4035" s="12"/>
      <c r="C4035" s="12"/>
      <c r="K4035" s="12"/>
      <c r="Q4035" s="12"/>
      <c r="S4035" s="12"/>
      <c r="Y4035" s="11"/>
    </row>
    <row r="4036" spans="1:25">
      <c r="A4036" s="12"/>
      <c r="C4036" s="12"/>
      <c r="K4036" s="12"/>
      <c r="Q4036" s="12"/>
      <c r="S4036" s="12"/>
      <c r="Y4036" s="11"/>
    </row>
    <row r="4037" spans="1:25">
      <c r="A4037" s="12"/>
      <c r="C4037" s="12"/>
      <c r="K4037" s="12"/>
      <c r="Q4037" s="12"/>
      <c r="S4037" s="12"/>
      <c r="Y4037" s="11"/>
    </row>
    <row r="4038" spans="1:25">
      <c r="A4038" s="12"/>
      <c r="C4038" s="12"/>
      <c r="K4038" s="12"/>
      <c r="Q4038" s="12"/>
      <c r="S4038" s="12"/>
      <c r="Y4038" s="11"/>
    </row>
    <row r="4039" spans="1:25">
      <c r="A4039" s="12"/>
      <c r="C4039" s="12"/>
      <c r="K4039" s="12"/>
      <c r="Q4039" s="12"/>
      <c r="S4039" s="12"/>
      <c r="Y4039" s="11"/>
    </row>
    <row r="4040" spans="1:25">
      <c r="A4040" s="12"/>
      <c r="C4040" s="12"/>
      <c r="K4040" s="12"/>
      <c r="Q4040" s="12"/>
      <c r="S4040" s="12"/>
      <c r="Y4040" s="11"/>
    </row>
    <row r="4041" spans="1:25">
      <c r="A4041" s="12"/>
      <c r="C4041" s="12"/>
      <c r="K4041" s="12"/>
      <c r="Q4041" s="12"/>
      <c r="S4041" s="12"/>
      <c r="Y4041" s="11"/>
    </row>
    <row r="4042" spans="1:25">
      <c r="A4042" s="12"/>
      <c r="C4042" s="12"/>
      <c r="K4042" s="12"/>
      <c r="Q4042" s="12"/>
      <c r="S4042" s="12"/>
      <c r="Y4042" s="11"/>
    </row>
    <row r="4043" spans="1:25">
      <c r="A4043" s="12"/>
      <c r="C4043" s="12"/>
      <c r="K4043" s="12"/>
      <c r="Q4043" s="12"/>
      <c r="S4043" s="12"/>
      <c r="Y4043" s="11"/>
    </row>
    <row r="4044" spans="1:25">
      <c r="A4044" s="12"/>
      <c r="C4044" s="12"/>
      <c r="K4044" s="12"/>
      <c r="Q4044" s="12"/>
      <c r="S4044" s="12"/>
      <c r="Y4044" s="11"/>
    </row>
    <row r="4045" spans="1:25">
      <c r="A4045" s="12"/>
      <c r="C4045" s="12"/>
      <c r="K4045" s="12"/>
      <c r="Q4045" s="12"/>
      <c r="S4045" s="12"/>
      <c r="Y4045" s="11"/>
    </row>
    <row r="4046" spans="1:25">
      <c r="A4046" s="12"/>
      <c r="C4046" s="12"/>
      <c r="K4046" s="12"/>
      <c r="Q4046" s="12"/>
      <c r="S4046" s="12"/>
      <c r="Y4046" s="11"/>
    </row>
    <row r="4047" spans="1:25">
      <c r="A4047" s="12"/>
      <c r="C4047" s="12"/>
      <c r="K4047" s="12"/>
      <c r="Q4047" s="12"/>
      <c r="S4047" s="12"/>
      <c r="Y4047" s="11"/>
    </row>
    <row r="4048" spans="1:25">
      <c r="A4048" s="12"/>
      <c r="C4048" s="12"/>
      <c r="K4048" s="12"/>
      <c r="Q4048" s="12"/>
      <c r="S4048" s="12"/>
      <c r="Y4048" s="11"/>
    </row>
    <row r="4049" spans="1:25">
      <c r="A4049" s="12"/>
      <c r="C4049" s="12"/>
      <c r="K4049" s="12"/>
      <c r="Q4049" s="12"/>
      <c r="S4049" s="12"/>
      <c r="Y4049" s="11"/>
    </row>
    <row r="4050" spans="1:25">
      <c r="A4050" s="12"/>
      <c r="C4050" s="12"/>
      <c r="K4050" s="12"/>
      <c r="Q4050" s="12"/>
      <c r="S4050" s="12"/>
      <c r="Y4050" s="11"/>
    </row>
    <row r="4051" spans="1:25">
      <c r="A4051" s="12"/>
      <c r="C4051" s="12"/>
      <c r="K4051" s="12"/>
      <c r="Q4051" s="12"/>
      <c r="S4051" s="12"/>
      <c r="Y4051" s="11"/>
    </row>
    <row r="4052" spans="1:25">
      <c r="A4052" s="12"/>
      <c r="C4052" s="12"/>
      <c r="K4052" s="12"/>
      <c r="Q4052" s="12"/>
      <c r="S4052" s="12"/>
      <c r="Y4052" s="11"/>
    </row>
    <row r="4053" spans="1:25">
      <c r="A4053" s="12"/>
      <c r="C4053" s="12"/>
      <c r="K4053" s="12"/>
      <c r="Q4053" s="12"/>
      <c r="S4053" s="12"/>
      <c r="Y4053" s="11"/>
    </row>
    <row r="4054" spans="1:25">
      <c r="A4054" s="12"/>
      <c r="C4054" s="12"/>
      <c r="K4054" s="12"/>
      <c r="Q4054" s="12"/>
      <c r="S4054" s="12"/>
      <c r="Y4054" s="11"/>
    </row>
    <row r="4055" spans="1:25">
      <c r="A4055" s="12"/>
      <c r="C4055" s="12"/>
      <c r="K4055" s="12"/>
      <c r="Q4055" s="12"/>
      <c r="S4055" s="12"/>
      <c r="Y4055" s="11"/>
    </row>
    <row r="4056" spans="1:25">
      <c r="A4056" s="12"/>
      <c r="C4056" s="12"/>
      <c r="K4056" s="12"/>
      <c r="Q4056" s="12"/>
      <c r="S4056" s="12"/>
      <c r="Y4056" s="11"/>
    </row>
    <row r="4057" spans="1:25">
      <c r="A4057" s="12"/>
      <c r="C4057" s="12"/>
      <c r="K4057" s="12"/>
      <c r="Q4057" s="12"/>
      <c r="S4057" s="12"/>
      <c r="Y4057" s="11"/>
    </row>
    <row r="4058" spans="1:25">
      <c r="A4058" s="12"/>
      <c r="C4058" s="12"/>
      <c r="K4058" s="12"/>
      <c r="Q4058" s="12"/>
      <c r="S4058" s="12"/>
      <c r="Y4058" s="11"/>
    </row>
    <row r="4059" spans="1:25">
      <c r="A4059" s="12"/>
      <c r="C4059" s="12"/>
      <c r="K4059" s="12"/>
      <c r="Q4059" s="12"/>
      <c r="S4059" s="12"/>
      <c r="Y4059" s="11"/>
    </row>
    <row r="4060" spans="1:25">
      <c r="A4060" s="12"/>
      <c r="C4060" s="12"/>
      <c r="K4060" s="12"/>
      <c r="Q4060" s="12"/>
      <c r="S4060" s="12"/>
      <c r="Y4060" s="11"/>
    </row>
    <row r="4061" spans="1:25">
      <c r="A4061" s="12"/>
      <c r="C4061" s="12"/>
      <c r="K4061" s="12"/>
      <c r="Q4061" s="12"/>
      <c r="S4061" s="12"/>
      <c r="Y4061" s="11"/>
    </row>
    <row r="4062" spans="1:25">
      <c r="A4062" s="12"/>
      <c r="C4062" s="12"/>
      <c r="K4062" s="12"/>
      <c r="Q4062" s="12"/>
      <c r="S4062" s="12"/>
      <c r="Y4062" s="11"/>
    </row>
    <row r="4063" spans="1:25">
      <c r="A4063" s="12"/>
      <c r="C4063" s="12"/>
      <c r="K4063" s="12"/>
      <c r="Q4063" s="12"/>
      <c r="S4063" s="12"/>
      <c r="Y4063" s="11"/>
    </row>
    <row r="4064" spans="1:25">
      <c r="A4064" s="12"/>
      <c r="C4064" s="12"/>
      <c r="K4064" s="12"/>
      <c r="Q4064" s="12"/>
      <c r="S4064" s="12"/>
      <c r="Y4064" s="11"/>
    </row>
    <row r="4065" spans="1:25">
      <c r="A4065" s="12"/>
      <c r="C4065" s="12"/>
      <c r="K4065" s="12"/>
      <c r="Q4065" s="12"/>
      <c r="S4065" s="12"/>
      <c r="Y4065" s="11"/>
    </row>
    <row r="4066" spans="1:25">
      <c r="A4066" s="12"/>
      <c r="C4066" s="12"/>
      <c r="K4066" s="12"/>
      <c r="Q4066" s="12"/>
      <c r="S4066" s="12"/>
      <c r="Y4066" s="11"/>
    </row>
    <row r="4067" spans="1:25">
      <c r="A4067" s="12"/>
      <c r="C4067" s="12"/>
      <c r="K4067" s="12"/>
      <c r="Q4067" s="12"/>
      <c r="S4067" s="12"/>
      <c r="Y4067" s="11"/>
    </row>
    <row r="4068" spans="1:25">
      <c r="A4068" s="12"/>
      <c r="C4068" s="12"/>
      <c r="K4068" s="12"/>
      <c r="Q4068" s="12"/>
      <c r="S4068" s="12"/>
      <c r="Y4068" s="11"/>
    </row>
    <row r="4069" spans="1:25">
      <c r="A4069" s="12"/>
      <c r="C4069" s="12"/>
      <c r="K4069" s="12"/>
      <c r="Q4069" s="12"/>
      <c r="S4069" s="12"/>
      <c r="Y4069" s="11"/>
    </row>
    <row r="4070" spans="1:25">
      <c r="A4070" s="12"/>
      <c r="C4070" s="12"/>
      <c r="K4070" s="12"/>
      <c r="Q4070" s="12"/>
      <c r="S4070" s="12"/>
      <c r="Y4070" s="11"/>
    </row>
    <row r="4071" spans="1:25">
      <c r="A4071" s="12"/>
      <c r="C4071" s="12"/>
      <c r="K4071" s="12"/>
      <c r="Q4071" s="12"/>
      <c r="S4071" s="12"/>
      <c r="Y4071" s="11"/>
    </row>
    <row r="4072" spans="1:25">
      <c r="A4072" s="12"/>
      <c r="C4072" s="12"/>
      <c r="K4072" s="12"/>
      <c r="Q4072" s="12"/>
      <c r="S4072" s="12"/>
      <c r="Y4072" s="11"/>
    </row>
    <row r="4073" spans="1:25">
      <c r="A4073" s="12"/>
      <c r="C4073" s="12"/>
      <c r="K4073" s="12"/>
      <c r="Q4073" s="12"/>
      <c r="S4073" s="12"/>
      <c r="Y4073" s="11"/>
    </row>
    <row r="4074" spans="1:25">
      <c r="A4074" s="12"/>
      <c r="C4074" s="12"/>
      <c r="K4074" s="12"/>
      <c r="Q4074" s="12"/>
      <c r="S4074" s="12"/>
      <c r="Y4074" s="11"/>
    </row>
    <row r="4075" spans="1:25">
      <c r="A4075" s="12"/>
      <c r="C4075" s="12"/>
      <c r="K4075" s="12"/>
      <c r="Q4075" s="12"/>
      <c r="S4075" s="12"/>
      <c r="Y4075" s="11"/>
    </row>
    <row r="4076" spans="1:25">
      <c r="A4076" s="12"/>
      <c r="C4076" s="12"/>
      <c r="K4076" s="12"/>
      <c r="Q4076" s="12"/>
      <c r="S4076" s="12"/>
      <c r="Y4076" s="11"/>
    </row>
    <row r="4077" spans="1:25">
      <c r="A4077" s="12"/>
      <c r="C4077" s="12"/>
      <c r="K4077" s="12"/>
      <c r="Q4077" s="12"/>
      <c r="S4077" s="12"/>
      <c r="Y4077" s="11"/>
    </row>
    <row r="4078" spans="1:25">
      <c r="A4078" s="12"/>
      <c r="C4078" s="12"/>
      <c r="K4078" s="12"/>
      <c r="Q4078" s="12"/>
      <c r="S4078" s="12"/>
      <c r="Y4078" s="11"/>
    </row>
    <row r="4079" spans="1:25">
      <c r="A4079" s="12"/>
      <c r="C4079" s="12"/>
      <c r="K4079" s="12"/>
      <c r="Q4079" s="12"/>
      <c r="S4079" s="12"/>
      <c r="Y4079" s="11"/>
    </row>
    <row r="4080" spans="1:25">
      <c r="A4080" s="12"/>
      <c r="C4080" s="12"/>
      <c r="K4080" s="12"/>
      <c r="Q4080" s="12"/>
      <c r="S4080" s="12"/>
      <c r="Y4080" s="11"/>
    </row>
    <row r="4081" spans="1:25">
      <c r="A4081" s="12"/>
      <c r="C4081" s="12"/>
      <c r="K4081" s="12"/>
      <c r="Q4081" s="12"/>
      <c r="S4081" s="12"/>
      <c r="Y4081" s="11"/>
    </row>
    <row r="4082" spans="1:25">
      <c r="A4082" s="12"/>
      <c r="C4082" s="12"/>
      <c r="K4082" s="12"/>
      <c r="Q4082" s="12"/>
      <c r="S4082" s="12"/>
      <c r="Y4082" s="11"/>
    </row>
    <row r="4083" spans="1:25">
      <c r="A4083" s="12"/>
      <c r="C4083" s="12"/>
      <c r="K4083" s="12"/>
      <c r="Q4083" s="12"/>
      <c r="S4083" s="12"/>
      <c r="Y4083" s="11"/>
    </row>
    <row r="4084" spans="1:25">
      <c r="A4084" s="12"/>
      <c r="C4084" s="12"/>
      <c r="K4084" s="12"/>
      <c r="Q4084" s="12"/>
      <c r="S4084" s="12"/>
      <c r="Y4084" s="11"/>
    </row>
    <row r="4085" spans="1:25">
      <c r="A4085" s="12"/>
      <c r="C4085" s="12"/>
      <c r="K4085" s="12"/>
      <c r="Q4085" s="12"/>
      <c r="S4085" s="12"/>
      <c r="Y4085" s="11"/>
    </row>
    <row r="4086" spans="1:25">
      <c r="A4086" s="12"/>
      <c r="C4086" s="12"/>
      <c r="K4086" s="12"/>
      <c r="Q4086" s="12"/>
      <c r="S4086" s="12"/>
      <c r="Y4086" s="11"/>
    </row>
    <row r="4087" spans="1:25">
      <c r="A4087" s="12"/>
      <c r="C4087" s="12"/>
      <c r="K4087" s="12"/>
      <c r="Q4087" s="12"/>
      <c r="S4087" s="12"/>
      <c r="Y4087" s="11"/>
    </row>
    <row r="4088" spans="1:25">
      <c r="A4088" s="12"/>
      <c r="C4088" s="12"/>
      <c r="K4088" s="12"/>
      <c r="Q4088" s="12"/>
      <c r="S4088" s="12"/>
      <c r="Y4088" s="11"/>
    </row>
    <row r="4089" spans="1:25">
      <c r="A4089" s="12"/>
      <c r="C4089" s="12"/>
      <c r="K4089" s="12"/>
      <c r="Q4089" s="12"/>
      <c r="S4089" s="12"/>
      <c r="Y4089" s="11"/>
    </row>
    <row r="4090" spans="1:25">
      <c r="A4090" s="12"/>
      <c r="C4090" s="12"/>
      <c r="K4090" s="12"/>
      <c r="Q4090" s="12"/>
      <c r="S4090" s="12"/>
      <c r="Y4090" s="11"/>
    </row>
    <row r="4091" spans="1:25">
      <c r="A4091" s="12"/>
      <c r="C4091" s="12"/>
      <c r="K4091" s="12"/>
      <c r="Q4091" s="12"/>
      <c r="S4091" s="12"/>
      <c r="Y4091" s="11"/>
    </row>
    <row r="4092" spans="1:25">
      <c r="A4092" s="12"/>
      <c r="C4092" s="12"/>
      <c r="K4092" s="12"/>
      <c r="Q4092" s="12"/>
      <c r="S4092" s="12"/>
      <c r="Y4092" s="11"/>
    </row>
    <row r="4093" spans="1:25">
      <c r="A4093" s="12"/>
      <c r="C4093" s="12"/>
      <c r="K4093" s="12"/>
      <c r="Q4093" s="12"/>
      <c r="S4093" s="12"/>
      <c r="Y4093" s="11"/>
    </row>
    <row r="4094" spans="1:25">
      <c r="A4094" s="12"/>
      <c r="C4094" s="12"/>
      <c r="K4094" s="12"/>
      <c r="Q4094" s="12"/>
      <c r="S4094" s="12"/>
      <c r="Y4094" s="11"/>
    </row>
    <row r="4095" spans="1:25">
      <c r="A4095" s="12"/>
      <c r="C4095" s="12"/>
      <c r="K4095" s="12"/>
      <c r="Q4095" s="12"/>
      <c r="S4095" s="12"/>
      <c r="Y4095" s="11"/>
    </row>
    <row r="4096" spans="1:25">
      <c r="A4096" s="12"/>
      <c r="C4096" s="12"/>
      <c r="K4096" s="12"/>
      <c r="Q4096" s="12"/>
      <c r="S4096" s="12"/>
      <c r="Y4096" s="11"/>
    </row>
    <row r="4097" spans="1:25">
      <c r="A4097" s="12"/>
      <c r="C4097" s="12"/>
      <c r="K4097" s="12"/>
      <c r="Q4097" s="12"/>
      <c r="S4097" s="12"/>
      <c r="Y4097" s="11"/>
    </row>
    <row r="4098" spans="1:25">
      <c r="A4098" s="12"/>
      <c r="C4098" s="12"/>
      <c r="K4098" s="12"/>
      <c r="Q4098" s="12"/>
      <c r="S4098" s="12"/>
      <c r="Y4098" s="11"/>
    </row>
    <row r="4099" spans="1:25">
      <c r="A4099" s="12"/>
      <c r="C4099" s="12"/>
      <c r="K4099" s="12"/>
      <c r="Q4099" s="12"/>
      <c r="S4099" s="12"/>
      <c r="Y4099" s="11"/>
    </row>
    <row r="4100" spans="1:25">
      <c r="A4100" s="12"/>
      <c r="C4100" s="12"/>
      <c r="K4100" s="12"/>
      <c r="Q4100" s="12"/>
      <c r="S4100" s="12"/>
      <c r="Y4100" s="11"/>
    </row>
    <row r="4101" spans="1:25">
      <c r="A4101" s="12"/>
      <c r="C4101" s="12"/>
      <c r="K4101" s="12"/>
      <c r="Q4101" s="12"/>
      <c r="S4101" s="12"/>
      <c r="Y4101" s="11"/>
    </row>
    <row r="4102" spans="1:25">
      <c r="A4102" s="12"/>
      <c r="C4102" s="12"/>
      <c r="K4102" s="12"/>
      <c r="Q4102" s="12"/>
      <c r="S4102" s="12"/>
      <c r="Y4102" s="11"/>
    </row>
    <row r="4103" spans="1:25">
      <c r="A4103" s="12"/>
      <c r="C4103" s="12"/>
      <c r="K4103" s="12"/>
      <c r="Q4103" s="12"/>
      <c r="S4103" s="12"/>
      <c r="Y4103" s="11"/>
    </row>
    <row r="4104" spans="1:25">
      <c r="A4104" s="12"/>
      <c r="C4104" s="12"/>
      <c r="K4104" s="12"/>
      <c r="Q4104" s="12"/>
      <c r="S4104" s="12"/>
      <c r="Y4104" s="11"/>
    </row>
    <row r="4105" spans="1:25">
      <c r="A4105" s="12"/>
      <c r="C4105" s="12"/>
      <c r="K4105" s="12"/>
      <c r="Q4105" s="12"/>
      <c r="S4105" s="12"/>
      <c r="Y4105" s="11"/>
    </row>
    <row r="4106" spans="1:25">
      <c r="A4106" s="12"/>
      <c r="C4106" s="12"/>
      <c r="K4106" s="12"/>
      <c r="Q4106" s="12"/>
      <c r="S4106" s="12"/>
      <c r="Y4106" s="11"/>
    </row>
    <row r="4107" spans="1:25">
      <c r="A4107" s="12"/>
      <c r="C4107" s="12"/>
      <c r="K4107" s="12"/>
      <c r="Q4107" s="12"/>
      <c r="S4107" s="12"/>
      <c r="Y4107" s="11"/>
    </row>
    <row r="4108" spans="1:25">
      <c r="A4108" s="12"/>
      <c r="C4108" s="12"/>
      <c r="K4108" s="12"/>
      <c r="Q4108" s="12"/>
      <c r="S4108" s="12"/>
      <c r="Y4108" s="11"/>
    </row>
    <row r="4109" spans="1:25">
      <c r="A4109" s="12"/>
      <c r="C4109" s="12"/>
      <c r="K4109" s="12"/>
      <c r="Q4109" s="12"/>
      <c r="S4109" s="12"/>
      <c r="Y4109" s="11"/>
    </row>
    <row r="4110" spans="1:25">
      <c r="A4110" s="12"/>
      <c r="C4110" s="12"/>
      <c r="K4110" s="12"/>
      <c r="Q4110" s="12"/>
      <c r="S4110" s="12"/>
      <c r="Y4110" s="11"/>
    </row>
    <row r="4111" spans="1:25">
      <c r="A4111" s="12"/>
      <c r="C4111" s="12"/>
      <c r="K4111" s="12"/>
      <c r="Q4111" s="12"/>
      <c r="S4111" s="12"/>
      <c r="Y4111" s="11"/>
    </row>
    <row r="4112" spans="1:25">
      <c r="A4112" s="12"/>
      <c r="C4112" s="12"/>
      <c r="K4112" s="12"/>
      <c r="Q4112" s="12"/>
      <c r="S4112" s="12"/>
      <c r="Y4112" s="11"/>
    </row>
    <row r="4113" spans="1:25">
      <c r="A4113" s="12"/>
      <c r="C4113" s="12"/>
      <c r="K4113" s="12"/>
      <c r="Q4113" s="12"/>
      <c r="S4113" s="12"/>
      <c r="Y4113" s="11"/>
    </row>
    <row r="4114" spans="1:25">
      <c r="A4114" s="12"/>
      <c r="C4114" s="12"/>
      <c r="K4114" s="12"/>
      <c r="Q4114" s="12"/>
      <c r="S4114" s="12"/>
      <c r="Y4114" s="11"/>
    </row>
    <row r="4115" spans="1:25">
      <c r="A4115" s="12"/>
      <c r="C4115" s="12"/>
      <c r="K4115" s="12"/>
      <c r="Q4115" s="12"/>
      <c r="S4115" s="12"/>
      <c r="Y4115" s="11"/>
    </row>
    <row r="4116" spans="1:25">
      <c r="A4116" s="12"/>
      <c r="C4116" s="12"/>
      <c r="K4116" s="12"/>
      <c r="Q4116" s="12"/>
      <c r="S4116" s="12"/>
      <c r="Y4116" s="11"/>
    </row>
    <row r="4117" spans="1:25">
      <c r="A4117" s="12"/>
      <c r="C4117" s="12"/>
      <c r="K4117" s="12"/>
      <c r="Q4117" s="12"/>
      <c r="S4117" s="12"/>
      <c r="Y4117" s="11"/>
    </row>
    <row r="4118" spans="1:25">
      <c r="A4118" s="12"/>
      <c r="C4118" s="12"/>
      <c r="K4118" s="12"/>
      <c r="Q4118" s="12"/>
      <c r="S4118" s="12"/>
      <c r="Y4118" s="11"/>
    </row>
    <row r="4119" spans="1:25">
      <c r="A4119" s="12"/>
      <c r="C4119" s="12"/>
      <c r="K4119" s="12"/>
      <c r="Q4119" s="12"/>
      <c r="S4119" s="12"/>
      <c r="Y4119" s="11"/>
    </row>
    <row r="4120" spans="1:25">
      <c r="A4120" s="12"/>
      <c r="C4120" s="12"/>
      <c r="K4120" s="12"/>
      <c r="Q4120" s="12"/>
      <c r="S4120" s="12"/>
      <c r="Y4120" s="11"/>
    </row>
    <row r="4121" spans="1:25">
      <c r="A4121" s="12"/>
      <c r="C4121" s="12"/>
      <c r="K4121" s="12"/>
      <c r="Q4121" s="12"/>
      <c r="S4121" s="12"/>
      <c r="Y4121" s="11"/>
    </row>
    <row r="4122" spans="1:25">
      <c r="A4122" s="12"/>
      <c r="C4122" s="12"/>
      <c r="K4122" s="12"/>
      <c r="Q4122" s="12"/>
      <c r="S4122" s="12"/>
      <c r="Y4122" s="11"/>
    </row>
    <row r="4123" spans="1:25">
      <c r="A4123" s="12"/>
      <c r="C4123" s="12"/>
      <c r="K4123" s="12"/>
      <c r="Q4123" s="12"/>
      <c r="S4123" s="12"/>
      <c r="Y4123" s="11"/>
    </row>
    <row r="4124" spans="1:25">
      <c r="A4124" s="12"/>
      <c r="C4124" s="12"/>
      <c r="K4124" s="12"/>
      <c r="Q4124" s="12"/>
      <c r="S4124" s="12"/>
      <c r="Y4124" s="11"/>
    </row>
    <row r="4125" spans="1:25">
      <c r="A4125" s="12"/>
      <c r="C4125" s="12"/>
      <c r="K4125" s="12"/>
      <c r="Q4125" s="12"/>
      <c r="S4125" s="12"/>
      <c r="Y4125" s="11"/>
    </row>
    <row r="4126" spans="1:25">
      <c r="A4126" s="12"/>
      <c r="C4126" s="12"/>
      <c r="K4126" s="12"/>
      <c r="Q4126" s="12"/>
      <c r="S4126" s="12"/>
      <c r="Y4126" s="11"/>
    </row>
    <row r="4127" spans="1:25">
      <c r="A4127" s="12"/>
      <c r="C4127" s="12"/>
      <c r="K4127" s="12"/>
      <c r="Q4127" s="12"/>
      <c r="S4127" s="12"/>
      <c r="Y4127" s="11"/>
    </row>
    <row r="4128" spans="1:25">
      <c r="A4128" s="12"/>
      <c r="C4128" s="12"/>
      <c r="K4128" s="12"/>
      <c r="Q4128" s="12"/>
      <c r="S4128" s="12"/>
      <c r="Y4128" s="11"/>
    </row>
    <row r="4129" spans="1:25">
      <c r="A4129" s="12"/>
      <c r="C4129" s="12"/>
      <c r="K4129" s="12"/>
      <c r="Q4129" s="12"/>
      <c r="S4129" s="12"/>
      <c r="Y4129" s="11"/>
    </row>
    <row r="4130" spans="1:25">
      <c r="A4130" s="12"/>
      <c r="C4130" s="12"/>
      <c r="K4130" s="12"/>
      <c r="Q4130" s="12"/>
      <c r="S4130" s="12"/>
      <c r="Y4130" s="11"/>
    </row>
    <row r="4131" spans="1:25">
      <c r="A4131" s="12"/>
      <c r="C4131" s="12"/>
      <c r="K4131" s="12"/>
      <c r="Q4131" s="12"/>
      <c r="S4131" s="12"/>
      <c r="Y4131" s="11"/>
    </row>
    <row r="4132" spans="1:25">
      <c r="A4132" s="12"/>
      <c r="C4132" s="12"/>
      <c r="K4132" s="12"/>
      <c r="Q4132" s="12"/>
      <c r="S4132" s="12"/>
      <c r="Y4132" s="11"/>
    </row>
    <row r="4133" spans="1:25">
      <c r="A4133" s="12"/>
      <c r="C4133" s="12"/>
      <c r="K4133" s="12"/>
      <c r="Q4133" s="12"/>
      <c r="S4133" s="12"/>
      <c r="Y4133" s="11"/>
    </row>
    <row r="4134" spans="1:25">
      <c r="A4134" s="12"/>
      <c r="C4134" s="12"/>
      <c r="K4134" s="12"/>
      <c r="Q4134" s="12"/>
      <c r="S4134" s="12"/>
      <c r="Y4134" s="11"/>
    </row>
    <row r="4135" spans="1:25">
      <c r="A4135" s="12"/>
      <c r="C4135" s="12"/>
      <c r="K4135" s="12"/>
      <c r="Q4135" s="12"/>
      <c r="S4135" s="12"/>
      <c r="Y4135" s="11"/>
    </row>
    <row r="4136" spans="1:25">
      <c r="A4136" s="12"/>
      <c r="C4136" s="12"/>
      <c r="K4136" s="12"/>
      <c r="Q4136" s="12"/>
      <c r="S4136" s="12"/>
      <c r="Y4136" s="11"/>
    </row>
    <row r="4137" spans="1:25">
      <c r="A4137" s="12"/>
      <c r="C4137" s="12"/>
      <c r="K4137" s="12"/>
      <c r="Q4137" s="12"/>
      <c r="S4137" s="12"/>
      <c r="Y4137" s="11"/>
    </row>
    <row r="4138" spans="1:25">
      <c r="A4138" s="12"/>
      <c r="C4138" s="12"/>
      <c r="K4138" s="12"/>
      <c r="Q4138" s="12"/>
      <c r="S4138" s="12"/>
      <c r="Y4138" s="11"/>
    </row>
    <row r="4139" spans="1:25">
      <c r="A4139" s="12"/>
      <c r="C4139" s="12"/>
      <c r="K4139" s="12"/>
      <c r="Q4139" s="12"/>
      <c r="S4139" s="12"/>
      <c r="Y4139" s="11"/>
    </row>
    <row r="4140" spans="1:25">
      <c r="A4140" s="12"/>
      <c r="C4140" s="12"/>
      <c r="K4140" s="12"/>
      <c r="Q4140" s="12"/>
      <c r="S4140" s="12"/>
      <c r="Y4140" s="11"/>
    </row>
    <row r="4141" spans="1:25">
      <c r="A4141" s="12"/>
      <c r="C4141" s="12"/>
      <c r="K4141" s="12"/>
      <c r="Q4141" s="12"/>
      <c r="S4141" s="12"/>
      <c r="Y4141" s="11"/>
    </row>
    <row r="4142" spans="1:25">
      <c r="A4142" s="12"/>
      <c r="C4142" s="12"/>
      <c r="K4142" s="12"/>
      <c r="Q4142" s="12"/>
      <c r="S4142" s="12"/>
      <c r="Y4142" s="11"/>
    </row>
    <row r="4143" spans="1:25">
      <c r="A4143" s="12"/>
      <c r="C4143" s="12"/>
      <c r="K4143" s="12"/>
      <c r="Q4143" s="12"/>
      <c r="S4143" s="12"/>
      <c r="Y4143" s="11"/>
    </row>
    <row r="4144" spans="1:25">
      <c r="A4144" s="12"/>
      <c r="C4144" s="12"/>
      <c r="K4144" s="12"/>
      <c r="Q4144" s="12"/>
      <c r="S4144" s="12"/>
      <c r="Y4144" s="11"/>
    </row>
    <row r="4145" spans="1:25">
      <c r="A4145" s="12"/>
      <c r="C4145" s="12"/>
      <c r="K4145" s="12"/>
      <c r="Q4145" s="12"/>
      <c r="S4145" s="12"/>
      <c r="Y4145" s="11"/>
    </row>
    <row r="4146" spans="1:25">
      <c r="A4146" s="12"/>
      <c r="C4146" s="12"/>
      <c r="K4146" s="12"/>
      <c r="Q4146" s="12"/>
      <c r="S4146" s="12"/>
      <c r="Y4146" s="11"/>
    </row>
    <row r="4147" spans="1:25">
      <c r="A4147" s="12"/>
      <c r="C4147" s="12"/>
      <c r="K4147" s="12"/>
      <c r="Q4147" s="12"/>
      <c r="S4147" s="12"/>
      <c r="Y4147" s="11"/>
    </row>
    <row r="4148" spans="1:25">
      <c r="A4148" s="12"/>
      <c r="C4148" s="12"/>
      <c r="K4148" s="12"/>
      <c r="Q4148" s="12"/>
      <c r="S4148" s="12"/>
      <c r="Y4148" s="11"/>
    </row>
    <row r="4149" spans="1:25">
      <c r="A4149" s="12"/>
      <c r="C4149" s="12"/>
      <c r="K4149" s="12"/>
      <c r="Q4149" s="12"/>
      <c r="S4149" s="12"/>
      <c r="Y4149" s="11"/>
    </row>
    <row r="4150" spans="1:25">
      <c r="A4150" s="12"/>
      <c r="C4150" s="12"/>
      <c r="K4150" s="12"/>
      <c r="Q4150" s="12"/>
      <c r="S4150" s="12"/>
      <c r="Y4150" s="11"/>
    </row>
    <row r="4151" spans="1:25">
      <c r="A4151" s="12"/>
      <c r="C4151" s="12"/>
      <c r="K4151" s="12"/>
      <c r="Q4151" s="12"/>
      <c r="S4151" s="12"/>
      <c r="Y4151" s="11"/>
    </row>
    <row r="4152" spans="1:25">
      <c r="A4152" s="12"/>
      <c r="C4152" s="12"/>
      <c r="K4152" s="12"/>
      <c r="Q4152" s="12"/>
      <c r="S4152" s="12"/>
      <c r="Y4152" s="11"/>
    </row>
    <row r="4153" spans="1:25">
      <c r="A4153" s="12"/>
      <c r="C4153" s="12"/>
      <c r="K4153" s="12"/>
      <c r="Q4153" s="12"/>
      <c r="S4153" s="12"/>
      <c r="Y4153" s="11"/>
    </row>
    <row r="4154" spans="1:25">
      <c r="A4154" s="12"/>
      <c r="C4154" s="12"/>
      <c r="K4154" s="12"/>
      <c r="Q4154" s="12"/>
      <c r="S4154" s="12"/>
      <c r="Y4154" s="11"/>
    </row>
    <row r="4155" spans="1:25">
      <c r="A4155" s="12"/>
      <c r="C4155" s="12"/>
      <c r="K4155" s="12"/>
      <c r="Q4155" s="12"/>
      <c r="S4155" s="12"/>
      <c r="Y4155" s="11"/>
    </row>
    <row r="4156" spans="1:25">
      <c r="A4156" s="12"/>
      <c r="C4156" s="12"/>
      <c r="K4156" s="12"/>
      <c r="Q4156" s="12"/>
      <c r="S4156" s="12"/>
      <c r="Y4156" s="11"/>
    </row>
    <row r="4157" spans="1:25">
      <c r="A4157" s="12"/>
      <c r="C4157" s="12"/>
      <c r="K4157" s="12"/>
      <c r="Q4157" s="12"/>
      <c r="S4157" s="12"/>
      <c r="Y4157" s="11"/>
    </row>
    <row r="4158" spans="1:25">
      <c r="A4158" s="12"/>
      <c r="C4158" s="12"/>
      <c r="K4158" s="12"/>
      <c r="Q4158" s="12"/>
      <c r="S4158" s="12"/>
      <c r="Y4158" s="11"/>
    </row>
    <row r="4159" spans="1:25">
      <c r="A4159" s="12"/>
      <c r="C4159" s="12"/>
      <c r="K4159" s="12"/>
      <c r="Q4159" s="12"/>
      <c r="S4159" s="12"/>
      <c r="Y4159" s="11"/>
    </row>
    <row r="4160" spans="1:25">
      <c r="A4160" s="12"/>
      <c r="C4160" s="12"/>
      <c r="K4160" s="12"/>
      <c r="Q4160" s="12"/>
      <c r="S4160" s="12"/>
      <c r="Y4160" s="11"/>
    </row>
    <row r="4161" spans="1:25">
      <c r="A4161" s="12"/>
      <c r="C4161" s="12"/>
      <c r="K4161" s="12"/>
      <c r="Q4161" s="12"/>
      <c r="S4161" s="12"/>
      <c r="Y4161" s="11"/>
    </row>
    <row r="4162" spans="1:25">
      <c r="A4162" s="12"/>
      <c r="C4162" s="12"/>
      <c r="K4162" s="12"/>
      <c r="Q4162" s="12"/>
      <c r="S4162" s="12"/>
      <c r="Y4162" s="11"/>
    </row>
    <row r="4163" spans="1:25">
      <c r="A4163" s="12"/>
      <c r="C4163" s="12"/>
      <c r="K4163" s="12"/>
      <c r="Q4163" s="12"/>
      <c r="S4163" s="12"/>
      <c r="Y4163" s="11"/>
    </row>
    <row r="4164" spans="1:25">
      <c r="A4164" s="12"/>
      <c r="C4164" s="12"/>
      <c r="K4164" s="12"/>
      <c r="Q4164" s="12"/>
      <c r="S4164" s="12"/>
      <c r="Y4164" s="11"/>
    </row>
    <row r="4165" spans="1:25">
      <c r="A4165" s="12"/>
      <c r="C4165" s="12"/>
      <c r="K4165" s="12"/>
      <c r="Q4165" s="12"/>
      <c r="S4165" s="12"/>
      <c r="Y4165" s="11"/>
    </row>
    <row r="4166" spans="1:25">
      <c r="A4166" s="12"/>
      <c r="C4166" s="12"/>
      <c r="K4166" s="12"/>
      <c r="Q4166" s="12"/>
      <c r="S4166" s="12"/>
      <c r="Y4166" s="11"/>
    </row>
    <row r="4167" spans="1:25">
      <c r="A4167" s="12"/>
      <c r="C4167" s="12"/>
      <c r="K4167" s="12"/>
      <c r="Q4167" s="12"/>
      <c r="S4167" s="12"/>
      <c r="Y4167" s="11"/>
    </row>
    <row r="4168" spans="1:25">
      <c r="A4168" s="12"/>
      <c r="C4168" s="12"/>
      <c r="K4168" s="12"/>
      <c r="Q4168" s="12"/>
      <c r="S4168" s="12"/>
      <c r="Y4168" s="11"/>
    </row>
    <row r="4169" spans="1:25">
      <c r="A4169" s="12"/>
      <c r="C4169" s="12"/>
      <c r="K4169" s="12"/>
      <c r="Q4169" s="12"/>
      <c r="S4169" s="12"/>
      <c r="Y4169" s="11"/>
    </row>
    <row r="4170" spans="1:25">
      <c r="A4170" s="12"/>
      <c r="C4170" s="12"/>
      <c r="K4170" s="12"/>
      <c r="Q4170" s="12"/>
      <c r="S4170" s="12"/>
      <c r="Y4170" s="11"/>
    </row>
    <row r="4171" spans="1:25">
      <c r="A4171" s="12"/>
      <c r="C4171" s="12"/>
      <c r="K4171" s="12"/>
      <c r="Q4171" s="12"/>
      <c r="S4171" s="12"/>
      <c r="Y4171" s="11"/>
    </row>
    <row r="4172" spans="1:25">
      <c r="A4172" s="12"/>
      <c r="C4172" s="12"/>
      <c r="K4172" s="12"/>
      <c r="Q4172" s="12"/>
      <c r="S4172" s="12"/>
      <c r="Y4172" s="11"/>
    </row>
    <row r="4173" spans="1:25">
      <c r="A4173" s="12"/>
      <c r="C4173" s="12"/>
      <c r="K4173" s="12"/>
      <c r="Q4173" s="12"/>
      <c r="S4173" s="12"/>
      <c r="Y4173" s="11"/>
    </row>
    <row r="4174" spans="1:25">
      <c r="A4174" s="12"/>
      <c r="C4174" s="12"/>
      <c r="K4174" s="12"/>
      <c r="Q4174" s="12"/>
      <c r="S4174" s="12"/>
      <c r="Y4174" s="11"/>
    </row>
    <row r="4175" spans="1:25">
      <c r="A4175" s="12"/>
      <c r="C4175" s="12"/>
      <c r="K4175" s="12"/>
      <c r="Q4175" s="12"/>
      <c r="S4175" s="12"/>
      <c r="Y4175" s="11"/>
    </row>
    <row r="4176" spans="1:25">
      <c r="A4176" s="12"/>
      <c r="C4176" s="12"/>
      <c r="K4176" s="12"/>
      <c r="Q4176" s="12"/>
      <c r="S4176" s="12"/>
      <c r="Y4176" s="11"/>
    </row>
    <row r="4177" spans="1:25">
      <c r="A4177" s="12"/>
      <c r="C4177" s="12"/>
      <c r="K4177" s="12"/>
      <c r="Q4177" s="12"/>
      <c r="S4177" s="12"/>
      <c r="Y4177" s="11"/>
    </row>
    <row r="4178" spans="1:25">
      <c r="A4178" s="12"/>
      <c r="C4178" s="12"/>
      <c r="K4178" s="12"/>
      <c r="Q4178" s="12"/>
      <c r="S4178" s="12"/>
      <c r="Y4178" s="11"/>
    </row>
    <row r="4179" spans="1:25">
      <c r="A4179" s="12"/>
      <c r="C4179" s="12"/>
      <c r="K4179" s="12"/>
      <c r="Q4179" s="12"/>
      <c r="S4179" s="12"/>
      <c r="Y4179" s="11"/>
    </row>
    <row r="4180" spans="1:25">
      <c r="A4180" s="12"/>
      <c r="C4180" s="12"/>
      <c r="K4180" s="12"/>
      <c r="Q4180" s="12"/>
      <c r="S4180" s="12"/>
      <c r="Y4180" s="11"/>
    </row>
    <row r="4181" spans="1:25">
      <c r="A4181" s="12"/>
      <c r="C4181" s="12"/>
      <c r="K4181" s="12"/>
      <c r="Q4181" s="12"/>
      <c r="S4181" s="12"/>
      <c r="Y4181" s="11"/>
    </row>
    <row r="4182" spans="1:25">
      <c r="A4182" s="12"/>
      <c r="C4182" s="12"/>
      <c r="K4182" s="12"/>
      <c r="Q4182" s="12"/>
      <c r="S4182" s="12"/>
      <c r="Y4182" s="11"/>
    </row>
    <row r="4183" spans="1:25">
      <c r="A4183" s="12"/>
      <c r="C4183" s="12"/>
      <c r="K4183" s="12"/>
      <c r="Q4183" s="12"/>
      <c r="S4183" s="12"/>
      <c r="Y4183" s="11"/>
    </row>
    <row r="4184" spans="1:25">
      <c r="A4184" s="12"/>
      <c r="C4184" s="12"/>
      <c r="K4184" s="12"/>
      <c r="Q4184" s="12"/>
      <c r="S4184" s="12"/>
      <c r="Y4184" s="11"/>
    </row>
    <row r="4185" spans="1:25">
      <c r="A4185" s="12"/>
      <c r="C4185" s="12"/>
      <c r="K4185" s="12"/>
      <c r="Q4185" s="12"/>
      <c r="S4185" s="12"/>
      <c r="Y4185" s="11"/>
    </row>
    <row r="4186" spans="1:25">
      <c r="A4186" s="12"/>
      <c r="C4186" s="12"/>
      <c r="K4186" s="12"/>
      <c r="Q4186" s="12"/>
      <c r="S4186" s="12"/>
      <c r="Y4186" s="11"/>
    </row>
    <row r="4187" spans="1:25">
      <c r="A4187" s="12"/>
      <c r="C4187" s="12"/>
      <c r="K4187" s="12"/>
      <c r="Q4187" s="12"/>
      <c r="S4187" s="12"/>
      <c r="Y4187" s="11"/>
    </row>
    <row r="4188" spans="1:25">
      <c r="A4188" s="12"/>
      <c r="C4188" s="12"/>
      <c r="K4188" s="12"/>
      <c r="Q4188" s="12"/>
      <c r="S4188" s="12"/>
      <c r="Y4188" s="11"/>
    </row>
    <row r="4189" spans="1:25">
      <c r="A4189" s="12"/>
      <c r="C4189" s="12"/>
      <c r="K4189" s="12"/>
      <c r="Q4189" s="12"/>
      <c r="S4189" s="12"/>
      <c r="Y4189" s="11"/>
    </row>
    <row r="4190" spans="1:25">
      <c r="A4190" s="12"/>
      <c r="C4190" s="12"/>
      <c r="K4190" s="12"/>
      <c r="Q4190" s="12"/>
      <c r="S4190" s="12"/>
      <c r="Y4190" s="11"/>
    </row>
    <row r="4191" spans="1:25">
      <c r="A4191" s="12"/>
      <c r="C4191" s="12"/>
      <c r="K4191" s="12"/>
      <c r="Q4191" s="12"/>
      <c r="S4191" s="12"/>
      <c r="Y4191" s="11"/>
    </row>
    <row r="4192" spans="1:25">
      <c r="A4192" s="12"/>
      <c r="C4192" s="12"/>
      <c r="K4192" s="12"/>
      <c r="Q4192" s="12"/>
      <c r="S4192" s="12"/>
      <c r="Y4192" s="11"/>
    </row>
    <row r="4193" spans="1:25">
      <c r="A4193" s="12"/>
      <c r="C4193" s="12"/>
      <c r="K4193" s="12"/>
      <c r="Q4193" s="12"/>
      <c r="S4193" s="12"/>
      <c r="Y4193" s="11"/>
    </row>
    <row r="4194" spans="1:25">
      <c r="A4194" s="12"/>
      <c r="C4194" s="12"/>
      <c r="K4194" s="12"/>
      <c r="Q4194" s="12"/>
      <c r="S4194" s="12"/>
      <c r="Y4194" s="11"/>
    </row>
    <row r="4195" spans="1:25">
      <c r="A4195" s="12"/>
      <c r="C4195" s="12"/>
      <c r="K4195" s="12"/>
      <c r="Q4195" s="12"/>
      <c r="S4195" s="12"/>
      <c r="Y4195" s="11"/>
    </row>
    <row r="4196" spans="1:25">
      <c r="A4196" s="12"/>
      <c r="C4196" s="12"/>
      <c r="K4196" s="12"/>
      <c r="Q4196" s="12"/>
      <c r="S4196" s="12"/>
      <c r="Y4196" s="11"/>
    </row>
    <row r="4197" spans="1:25">
      <c r="A4197" s="12"/>
      <c r="C4197" s="12"/>
      <c r="K4197" s="12"/>
      <c r="Q4197" s="12"/>
      <c r="S4197" s="12"/>
      <c r="Y4197" s="11"/>
    </row>
    <row r="4198" spans="1:25">
      <c r="A4198" s="12"/>
      <c r="C4198" s="12"/>
      <c r="K4198" s="12"/>
      <c r="Q4198" s="12"/>
      <c r="S4198" s="12"/>
      <c r="Y4198" s="11"/>
    </row>
    <row r="4199" spans="1:25">
      <c r="A4199" s="12"/>
      <c r="C4199" s="12"/>
      <c r="K4199" s="12"/>
      <c r="Q4199" s="12"/>
      <c r="S4199" s="12"/>
      <c r="Y4199" s="11"/>
    </row>
    <row r="4200" spans="1:25">
      <c r="A4200" s="12"/>
      <c r="C4200" s="12"/>
      <c r="K4200" s="12"/>
      <c r="Q4200" s="12"/>
      <c r="S4200" s="12"/>
      <c r="Y4200" s="11"/>
    </row>
    <row r="4201" spans="1:25">
      <c r="A4201" s="12"/>
      <c r="C4201" s="12"/>
      <c r="K4201" s="12"/>
      <c r="Q4201" s="12"/>
      <c r="S4201" s="12"/>
      <c r="Y4201" s="11"/>
    </row>
    <row r="4202" spans="1:25">
      <c r="A4202" s="12"/>
      <c r="C4202" s="12"/>
      <c r="K4202" s="12"/>
      <c r="Q4202" s="12"/>
      <c r="S4202" s="12"/>
      <c r="Y4202" s="11"/>
    </row>
    <row r="4203" spans="1:25">
      <c r="A4203" s="12"/>
      <c r="C4203" s="12"/>
      <c r="K4203" s="12"/>
      <c r="Q4203" s="12"/>
      <c r="S4203" s="12"/>
      <c r="Y4203" s="11"/>
    </row>
    <row r="4204" spans="1:25">
      <c r="A4204" s="12"/>
      <c r="C4204" s="12"/>
      <c r="K4204" s="12"/>
      <c r="Q4204" s="12"/>
      <c r="S4204" s="12"/>
      <c r="Y4204" s="11"/>
    </row>
    <row r="4205" spans="1:25">
      <c r="A4205" s="12"/>
      <c r="C4205" s="12"/>
      <c r="K4205" s="12"/>
      <c r="Q4205" s="12"/>
      <c r="S4205" s="12"/>
      <c r="Y4205" s="11"/>
    </row>
    <row r="4206" spans="1:25">
      <c r="A4206" s="12"/>
      <c r="C4206" s="12"/>
      <c r="K4206" s="12"/>
      <c r="Q4206" s="12"/>
      <c r="S4206" s="12"/>
      <c r="Y4206" s="11"/>
    </row>
    <row r="4207" spans="1:25">
      <c r="A4207" s="12"/>
      <c r="C4207" s="12"/>
      <c r="K4207" s="12"/>
      <c r="Q4207" s="12"/>
      <c r="S4207" s="12"/>
      <c r="Y4207" s="11"/>
    </row>
    <row r="4208" spans="1:25">
      <c r="A4208" s="12"/>
      <c r="C4208" s="12"/>
      <c r="K4208" s="12"/>
      <c r="Q4208" s="12"/>
      <c r="S4208" s="12"/>
      <c r="Y4208" s="11"/>
    </row>
    <row r="4209" spans="1:25">
      <c r="A4209" s="12"/>
      <c r="C4209" s="12"/>
      <c r="K4209" s="12"/>
      <c r="Q4209" s="12"/>
      <c r="S4209" s="12"/>
      <c r="Y4209" s="11"/>
    </row>
    <row r="4210" spans="1:25">
      <c r="A4210" s="12"/>
      <c r="C4210" s="12"/>
      <c r="K4210" s="12"/>
      <c r="Q4210" s="12"/>
      <c r="S4210" s="12"/>
      <c r="Y4210" s="11"/>
    </row>
    <row r="4211" spans="1:25">
      <c r="A4211" s="12"/>
      <c r="C4211" s="12"/>
      <c r="K4211" s="12"/>
      <c r="Q4211" s="12"/>
      <c r="S4211" s="12"/>
      <c r="Y4211" s="11"/>
    </row>
    <row r="4212" spans="1:25">
      <c r="A4212" s="12"/>
      <c r="C4212" s="12"/>
      <c r="K4212" s="12"/>
      <c r="Q4212" s="12"/>
      <c r="S4212" s="12"/>
      <c r="Y4212" s="11"/>
    </row>
    <row r="4213" spans="1:25">
      <c r="A4213" s="12"/>
      <c r="C4213" s="12"/>
      <c r="K4213" s="12"/>
      <c r="Q4213" s="12"/>
      <c r="S4213" s="12"/>
      <c r="Y4213" s="11"/>
    </row>
    <row r="4214" spans="1:25">
      <c r="A4214" s="12"/>
      <c r="C4214" s="12"/>
      <c r="K4214" s="12"/>
      <c r="Q4214" s="12"/>
      <c r="S4214" s="12"/>
      <c r="Y4214" s="11"/>
    </row>
    <row r="4215" spans="1:25">
      <c r="A4215" s="12"/>
      <c r="C4215" s="12"/>
      <c r="K4215" s="12"/>
      <c r="Q4215" s="12"/>
      <c r="S4215" s="12"/>
      <c r="Y4215" s="11"/>
    </row>
    <row r="4216" spans="1:25">
      <c r="A4216" s="12"/>
      <c r="C4216" s="12"/>
      <c r="K4216" s="12"/>
      <c r="Q4216" s="12"/>
      <c r="S4216" s="12"/>
      <c r="Y4216" s="11"/>
    </row>
    <row r="4217" spans="1:25">
      <c r="A4217" s="12"/>
      <c r="C4217" s="12"/>
      <c r="K4217" s="12"/>
      <c r="Q4217" s="12"/>
      <c r="S4217" s="12"/>
      <c r="Y4217" s="11"/>
    </row>
    <row r="4218" spans="1:25">
      <c r="A4218" s="12"/>
      <c r="C4218" s="12"/>
      <c r="K4218" s="12"/>
      <c r="Q4218" s="12"/>
      <c r="S4218" s="12"/>
      <c r="Y4218" s="11"/>
    </row>
    <row r="4219" spans="1:25">
      <c r="A4219" s="12"/>
      <c r="C4219" s="12"/>
      <c r="K4219" s="12"/>
      <c r="Q4219" s="12"/>
      <c r="S4219" s="12"/>
      <c r="Y4219" s="11"/>
    </row>
    <row r="4220" spans="1:25">
      <c r="A4220" s="12"/>
      <c r="C4220" s="12"/>
      <c r="K4220" s="12"/>
      <c r="Q4220" s="12"/>
      <c r="S4220" s="12"/>
      <c r="Y4220" s="11"/>
    </row>
    <row r="4221" spans="1:25">
      <c r="A4221" s="12"/>
      <c r="C4221" s="12"/>
      <c r="K4221" s="12"/>
      <c r="Q4221" s="12"/>
      <c r="S4221" s="12"/>
      <c r="Y4221" s="11"/>
    </row>
    <row r="4222" spans="1:25">
      <c r="A4222" s="12"/>
      <c r="C4222" s="12"/>
      <c r="K4222" s="12"/>
      <c r="Q4222" s="12"/>
      <c r="S4222" s="12"/>
      <c r="Y4222" s="11"/>
    </row>
    <row r="4223" spans="1:25">
      <c r="A4223" s="12"/>
      <c r="C4223" s="12"/>
      <c r="K4223" s="12"/>
      <c r="Q4223" s="12"/>
      <c r="S4223" s="12"/>
      <c r="Y4223" s="11"/>
    </row>
    <row r="4224" spans="1:25">
      <c r="A4224" s="12"/>
      <c r="C4224" s="12"/>
      <c r="K4224" s="12"/>
      <c r="Q4224" s="12"/>
      <c r="S4224" s="12"/>
      <c r="Y4224" s="11"/>
    </row>
    <row r="4225" spans="1:25">
      <c r="A4225" s="12"/>
      <c r="C4225" s="12"/>
      <c r="K4225" s="12"/>
      <c r="Q4225" s="12"/>
      <c r="S4225" s="12"/>
      <c r="Y4225" s="11"/>
    </row>
    <row r="4226" spans="1:25">
      <c r="A4226" s="12"/>
      <c r="C4226" s="12"/>
      <c r="K4226" s="12"/>
      <c r="Q4226" s="12"/>
      <c r="S4226" s="12"/>
      <c r="Y4226" s="11"/>
    </row>
    <row r="4227" spans="1:25">
      <c r="A4227" s="12"/>
      <c r="C4227" s="12"/>
      <c r="K4227" s="12"/>
      <c r="Q4227" s="12"/>
      <c r="S4227" s="12"/>
      <c r="Y4227" s="11"/>
    </row>
    <row r="4228" spans="1:25">
      <c r="A4228" s="12"/>
      <c r="C4228" s="12"/>
      <c r="K4228" s="12"/>
      <c r="Q4228" s="12"/>
      <c r="S4228" s="12"/>
      <c r="Y4228" s="11"/>
    </row>
    <row r="4229" spans="1:25">
      <c r="A4229" s="12"/>
      <c r="C4229" s="12"/>
      <c r="K4229" s="12"/>
      <c r="Q4229" s="12"/>
      <c r="S4229" s="12"/>
      <c r="Y4229" s="11"/>
    </row>
    <row r="4230" spans="1:25">
      <c r="A4230" s="12"/>
      <c r="C4230" s="12"/>
      <c r="K4230" s="12"/>
      <c r="Q4230" s="12"/>
      <c r="S4230" s="12"/>
      <c r="Y4230" s="11"/>
    </row>
    <row r="4231" spans="1:25">
      <c r="A4231" s="12"/>
      <c r="C4231" s="12"/>
      <c r="K4231" s="12"/>
      <c r="Q4231" s="12"/>
      <c r="S4231" s="12"/>
      <c r="Y4231" s="11"/>
    </row>
    <row r="4232" spans="1:25">
      <c r="A4232" s="12"/>
      <c r="C4232" s="12"/>
      <c r="K4232" s="12"/>
      <c r="Q4232" s="12"/>
      <c r="S4232" s="12"/>
      <c r="Y4232" s="11"/>
    </row>
    <row r="4233" spans="1:25">
      <c r="A4233" s="12"/>
      <c r="C4233" s="12"/>
      <c r="K4233" s="12"/>
      <c r="Q4233" s="12"/>
      <c r="S4233" s="12"/>
      <c r="Y4233" s="11"/>
    </row>
    <row r="4234" spans="1:25">
      <c r="A4234" s="12"/>
      <c r="C4234" s="12"/>
      <c r="K4234" s="12"/>
      <c r="Q4234" s="12"/>
      <c r="S4234" s="12"/>
      <c r="Y4234" s="11"/>
    </row>
    <row r="4235" spans="1:25">
      <c r="A4235" s="12"/>
      <c r="C4235" s="12"/>
      <c r="K4235" s="12"/>
      <c r="Q4235" s="12"/>
      <c r="S4235" s="12"/>
      <c r="Y4235" s="11"/>
    </row>
    <row r="4236" spans="1:25">
      <c r="A4236" s="12"/>
      <c r="C4236" s="12"/>
      <c r="K4236" s="12"/>
      <c r="Q4236" s="12"/>
      <c r="S4236" s="12"/>
      <c r="Y4236" s="11"/>
    </row>
    <row r="4237" spans="1:25">
      <c r="A4237" s="12"/>
      <c r="C4237" s="12"/>
      <c r="K4237" s="12"/>
      <c r="Q4237" s="12"/>
      <c r="S4237" s="12"/>
      <c r="Y4237" s="11"/>
    </row>
    <row r="4238" spans="1:25">
      <c r="A4238" s="12"/>
      <c r="C4238" s="12"/>
      <c r="K4238" s="12"/>
      <c r="Q4238" s="12"/>
      <c r="S4238" s="12"/>
      <c r="Y4238" s="11"/>
    </row>
    <row r="4239" spans="1:25">
      <c r="A4239" s="12"/>
      <c r="C4239" s="12"/>
      <c r="K4239" s="12"/>
      <c r="Q4239" s="12"/>
      <c r="S4239" s="12"/>
      <c r="Y4239" s="11"/>
    </row>
    <row r="4240" spans="1:25">
      <c r="A4240" s="12"/>
      <c r="C4240" s="12"/>
      <c r="K4240" s="12"/>
      <c r="Q4240" s="12"/>
      <c r="S4240" s="12"/>
      <c r="Y4240" s="11"/>
    </row>
    <row r="4241" spans="1:25">
      <c r="A4241" s="12"/>
      <c r="C4241" s="12"/>
      <c r="K4241" s="12"/>
      <c r="Q4241" s="12"/>
      <c r="S4241" s="12"/>
      <c r="Y4241" s="11"/>
    </row>
    <row r="4242" spans="1:25">
      <c r="A4242" s="12"/>
      <c r="C4242" s="12"/>
      <c r="K4242" s="12"/>
      <c r="Q4242" s="12"/>
      <c r="S4242" s="12"/>
      <c r="Y4242" s="11"/>
    </row>
    <row r="4243" spans="1:25">
      <c r="A4243" s="12"/>
      <c r="C4243" s="12"/>
      <c r="K4243" s="12"/>
      <c r="Q4243" s="12"/>
      <c r="S4243" s="12"/>
      <c r="Y4243" s="11"/>
    </row>
    <row r="4244" spans="1:25">
      <c r="A4244" s="12"/>
      <c r="C4244" s="12"/>
      <c r="K4244" s="12"/>
      <c r="Q4244" s="12"/>
      <c r="S4244" s="12"/>
      <c r="Y4244" s="11"/>
    </row>
    <row r="4245" spans="1:25">
      <c r="A4245" s="12"/>
      <c r="C4245" s="12"/>
      <c r="K4245" s="12"/>
      <c r="Q4245" s="12"/>
      <c r="S4245" s="12"/>
      <c r="Y4245" s="11"/>
    </row>
    <row r="4246" spans="1:25">
      <c r="A4246" s="12"/>
      <c r="C4246" s="12"/>
      <c r="K4246" s="12"/>
      <c r="Q4246" s="12"/>
      <c r="S4246" s="12"/>
      <c r="Y4246" s="11"/>
    </row>
    <row r="4247" spans="1:25">
      <c r="A4247" s="12"/>
      <c r="C4247" s="12"/>
      <c r="K4247" s="12"/>
      <c r="Q4247" s="12"/>
      <c r="S4247" s="12"/>
      <c r="Y4247" s="11"/>
    </row>
    <row r="4248" spans="1:25">
      <c r="A4248" s="12"/>
      <c r="C4248" s="12"/>
      <c r="K4248" s="12"/>
      <c r="Q4248" s="12"/>
      <c r="S4248" s="12"/>
      <c r="Y4248" s="11"/>
    </row>
    <row r="4249" spans="1:25">
      <c r="A4249" s="12"/>
      <c r="C4249" s="12"/>
      <c r="K4249" s="12"/>
      <c r="Q4249" s="12"/>
      <c r="S4249" s="12"/>
      <c r="Y4249" s="11"/>
    </row>
    <row r="4250" spans="1:25">
      <c r="A4250" s="12"/>
      <c r="C4250" s="12"/>
      <c r="K4250" s="12"/>
      <c r="Q4250" s="12"/>
      <c r="S4250" s="12"/>
      <c r="Y4250" s="11"/>
    </row>
    <row r="4251" spans="1:25">
      <c r="A4251" s="12"/>
      <c r="C4251" s="12"/>
      <c r="K4251" s="12"/>
      <c r="Q4251" s="12"/>
      <c r="S4251" s="12"/>
      <c r="Y4251" s="11"/>
    </row>
    <row r="4252" spans="1:25">
      <c r="A4252" s="12"/>
      <c r="C4252" s="12"/>
      <c r="K4252" s="12"/>
      <c r="Q4252" s="12"/>
      <c r="S4252" s="12"/>
      <c r="Y4252" s="11"/>
    </row>
    <row r="4253" spans="1:25">
      <c r="A4253" s="12"/>
      <c r="C4253" s="12"/>
      <c r="K4253" s="12"/>
      <c r="Q4253" s="12"/>
      <c r="S4253" s="12"/>
      <c r="Y4253" s="11"/>
    </row>
    <row r="4254" spans="1:25">
      <c r="A4254" s="12"/>
      <c r="C4254" s="12"/>
      <c r="K4254" s="12"/>
      <c r="Q4254" s="12"/>
      <c r="S4254" s="12"/>
      <c r="Y4254" s="11"/>
    </row>
    <row r="4255" spans="1:25">
      <c r="A4255" s="12"/>
      <c r="C4255" s="12"/>
      <c r="K4255" s="12"/>
      <c r="Q4255" s="12"/>
      <c r="S4255" s="12"/>
      <c r="Y4255" s="11"/>
    </row>
    <row r="4256" spans="1:25">
      <c r="A4256" s="12"/>
      <c r="C4256" s="12"/>
      <c r="K4256" s="12"/>
      <c r="Q4256" s="12"/>
      <c r="S4256" s="12"/>
      <c r="Y4256" s="11"/>
    </row>
    <row r="4257" spans="1:25">
      <c r="A4257" s="12"/>
      <c r="C4257" s="12"/>
      <c r="K4257" s="12"/>
      <c r="Q4257" s="12"/>
      <c r="S4257" s="12"/>
      <c r="Y4257" s="11"/>
    </row>
    <row r="4258" spans="1:25">
      <c r="A4258" s="12"/>
      <c r="C4258" s="12"/>
      <c r="K4258" s="12"/>
      <c r="Q4258" s="12"/>
      <c r="S4258" s="12"/>
      <c r="Y4258" s="11"/>
    </row>
    <row r="4259" spans="1:25">
      <c r="A4259" s="12"/>
      <c r="C4259" s="12"/>
      <c r="K4259" s="12"/>
      <c r="Q4259" s="12"/>
      <c r="S4259" s="12"/>
      <c r="Y4259" s="11"/>
    </row>
    <row r="4260" spans="1:25">
      <c r="A4260" s="12"/>
      <c r="C4260" s="12"/>
      <c r="K4260" s="12"/>
      <c r="Q4260" s="12"/>
      <c r="S4260" s="12"/>
      <c r="Y4260" s="11"/>
    </row>
    <row r="4261" spans="1:25">
      <c r="A4261" s="12"/>
      <c r="C4261" s="12"/>
      <c r="K4261" s="12"/>
      <c r="Q4261" s="12"/>
      <c r="S4261" s="12"/>
      <c r="Y4261" s="11"/>
    </row>
    <row r="4262" spans="1:25">
      <c r="A4262" s="12"/>
      <c r="C4262" s="12"/>
      <c r="K4262" s="12"/>
      <c r="Q4262" s="12"/>
      <c r="S4262" s="12"/>
      <c r="Y4262" s="11"/>
    </row>
    <row r="4263" spans="1:25">
      <c r="A4263" s="12"/>
      <c r="C4263" s="12"/>
      <c r="K4263" s="12"/>
      <c r="Q4263" s="12"/>
      <c r="S4263" s="12"/>
      <c r="Y4263" s="11"/>
    </row>
    <row r="4264" spans="1:25">
      <c r="A4264" s="12"/>
      <c r="C4264" s="12"/>
      <c r="K4264" s="12"/>
      <c r="Q4264" s="12"/>
      <c r="S4264" s="12"/>
      <c r="Y4264" s="11"/>
    </row>
    <row r="4265" spans="1:25">
      <c r="A4265" s="12"/>
      <c r="C4265" s="12"/>
      <c r="K4265" s="12"/>
      <c r="Q4265" s="12"/>
      <c r="S4265" s="12"/>
      <c r="Y4265" s="11"/>
    </row>
    <row r="4266" spans="1:25">
      <c r="A4266" s="12"/>
      <c r="C4266" s="12"/>
      <c r="K4266" s="12"/>
      <c r="Q4266" s="12"/>
      <c r="S4266" s="12"/>
      <c r="Y4266" s="11"/>
    </row>
    <row r="4267" spans="1:25">
      <c r="A4267" s="12"/>
      <c r="C4267" s="12"/>
      <c r="K4267" s="12"/>
      <c r="Q4267" s="12"/>
      <c r="S4267" s="12"/>
      <c r="Y4267" s="11"/>
    </row>
    <row r="4268" spans="1:25">
      <c r="A4268" s="12"/>
      <c r="C4268" s="12"/>
      <c r="K4268" s="12"/>
      <c r="Q4268" s="12"/>
      <c r="S4268" s="12"/>
      <c r="Y4268" s="11"/>
    </row>
    <row r="4269" spans="1:25">
      <c r="A4269" s="12"/>
      <c r="C4269" s="12"/>
      <c r="K4269" s="12"/>
      <c r="Q4269" s="12"/>
      <c r="S4269" s="12"/>
      <c r="Y4269" s="11"/>
    </row>
    <row r="4270" spans="1:25">
      <c r="A4270" s="12"/>
      <c r="C4270" s="12"/>
      <c r="K4270" s="12"/>
      <c r="Q4270" s="12"/>
      <c r="S4270" s="12"/>
      <c r="Y4270" s="11"/>
    </row>
    <row r="4271" spans="1:25">
      <c r="A4271" s="12"/>
      <c r="C4271" s="12"/>
      <c r="K4271" s="12"/>
      <c r="Q4271" s="12"/>
      <c r="S4271" s="12"/>
      <c r="Y4271" s="11"/>
    </row>
    <row r="4272" spans="1:25">
      <c r="A4272" s="12"/>
      <c r="C4272" s="12"/>
      <c r="K4272" s="12"/>
      <c r="Q4272" s="12"/>
      <c r="S4272" s="12"/>
      <c r="Y4272" s="11"/>
    </row>
    <row r="4273" spans="1:25">
      <c r="A4273" s="12"/>
      <c r="C4273" s="12"/>
      <c r="K4273" s="12"/>
      <c r="Q4273" s="12"/>
      <c r="S4273" s="12"/>
      <c r="Y4273" s="11"/>
    </row>
    <row r="4274" spans="1:25">
      <c r="A4274" s="12"/>
      <c r="C4274" s="12"/>
      <c r="K4274" s="12"/>
      <c r="Q4274" s="12"/>
      <c r="S4274" s="12"/>
      <c r="Y4274" s="11"/>
    </row>
    <row r="4275" spans="1:25">
      <c r="A4275" s="12"/>
      <c r="C4275" s="12"/>
      <c r="K4275" s="12"/>
      <c r="Q4275" s="12"/>
      <c r="S4275" s="12"/>
      <c r="Y4275" s="11"/>
    </row>
    <row r="4276" spans="1:25">
      <c r="A4276" s="12"/>
      <c r="C4276" s="12"/>
      <c r="K4276" s="12"/>
      <c r="Q4276" s="12"/>
      <c r="S4276" s="12"/>
      <c r="Y4276" s="11"/>
    </row>
    <row r="4277" spans="1:25">
      <c r="A4277" s="12"/>
      <c r="C4277" s="12"/>
      <c r="K4277" s="12"/>
      <c r="Q4277" s="12"/>
      <c r="S4277" s="12"/>
      <c r="Y4277" s="11"/>
    </row>
    <row r="4278" spans="1:25">
      <c r="A4278" s="12"/>
      <c r="C4278" s="12"/>
      <c r="K4278" s="12"/>
      <c r="Q4278" s="12"/>
      <c r="S4278" s="12"/>
      <c r="Y4278" s="11"/>
    </row>
    <row r="4279" spans="1:25">
      <c r="A4279" s="12"/>
      <c r="C4279" s="12"/>
      <c r="K4279" s="12"/>
      <c r="Q4279" s="12"/>
      <c r="S4279" s="12"/>
      <c r="Y4279" s="11"/>
    </row>
    <row r="4280" spans="1:25">
      <c r="A4280" s="12"/>
      <c r="C4280" s="12"/>
      <c r="K4280" s="12"/>
      <c r="Q4280" s="12"/>
      <c r="S4280" s="12"/>
      <c r="Y4280" s="11"/>
    </row>
    <row r="4281" spans="1:25">
      <c r="A4281" s="12"/>
      <c r="C4281" s="12"/>
      <c r="K4281" s="12"/>
      <c r="Q4281" s="12"/>
      <c r="S4281" s="12"/>
      <c r="Y4281" s="11"/>
    </row>
    <row r="4282" spans="1:25">
      <c r="A4282" s="12"/>
      <c r="C4282" s="12"/>
      <c r="K4282" s="12"/>
      <c r="Q4282" s="12"/>
      <c r="S4282" s="11"/>
      <c r="Y4282" s="11"/>
    </row>
    <row r="4283" spans="1:25">
      <c r="A4283" s="12"/>
      <c r="C4283" s="12"/>
      <c r="K4283" s="12"/>
      <c r="Q4283" s="12"/>
      <c r="S4283" s="11"/>
      <c r="Y4283" s="11"/>
    </row>
    <row r="4284" spans="1:25">
      <c r="A4284" s="12"/>
      <c r="C4284" s="12"/>
      <c r="K4284" s="12"/>
      <c r="Q4284" s="12"/>
      <c r="S4284" s="11"/>
      <c r="Y4284" s="11"/>
    </row>
    <row r="4285" spans="1:25">
      <c r="A4285" s="12"/>
      <c r="C4285" s="12"/>
      <c r="K4285" s="12"/>
      <c r="Q4285" s="12"/>
      <c r="Y4285" s="11"/>
    </row>
    <row r="4286" spans="1:25">
      <c r="A4286" s="12"/>
      <c r="C4286" s="12"/>
      <c r="K4286" s="12"/>
      <c r="Q4286" s="12"/>
      <c r="Y4286" s="11"/>
    </row>
    <row r="4287" spans="1:25">
      <c r="A4287" s="12"/>
      <c r="C4287" s="12"/>
      <c r="K4287" s="12"/>
      <c r="Q4287" s="12"/>
      <c r="Y4287" s="11"/>
    </row>
    <row r="4288" spans="1:25">
      <c r="A4288" s="12"/>
      <c r="C4288" s="12"/>
      <c r="K4288" s="12"/>
      <c r="Q4288" s="12"/>
      <c r="Y4288" s="11"/>
    </row>
    <row r="4289" spans="1:25">
      <c r="A4289" s="12"/>
      <c r="C4289" s="12"/>
      <c r="K4289" s="12"/>
      <c r="Q4289" s="12"/>
      <c r="Y4289" s="11"/>
    </row>
    <row r="4290" spans="1:25">
      <c r="A4290" s="12"/>
      <c r="C4290" s="12"/>
      <c r="K4290" s="12"/>
      <c r="Q4290" s="12"/>
      <c r="Y4290" s="11"/>
    </row>
    <row r="4291" spans="1:25">
      <c r="A4291" s="12"/>
      <c r="C4291" s="12"/>
      <c r="K4291" s="12"/>
      <c r="Q4291" s="12"/>
      <c r="Y4291" s="11"/>
    </row>
    <row r="4292" spans="1:25">
      <c r="A4292" s="12"/>
      <c r="C4292" s="12"/>
      <c r="K4292" s="12"/>
      <c r="Q4292" s="12"/>
      <c r="Y4292" s="11"/>
    </row>
    <row r="4293" spans="1:25">
      <c r="A4293" s="12"/>
      <c r="C4293" s="12"/>
      <c r="K4293" s="12"/>
      <c r="Q4293" s="12"/>
      <c r="Y4293" s="11"/>
    </row>
    <row r="4294" spans="1:25">
      <c r="A4294" s="12"/>
      <c r="C4294" s="12"/>
      <c r="K4294" s="12"/>
      <c r="Q4294" s="12"/>
      <c r="Y4294" s="11"/>
    </row>
    <row r="4295" spans="1:25">
      <c r="A4295" s="12"/>
      <c r="C4295" s="12"/>
      <c r="K4295" s="12"/>
      <c r="Q4295" s="12"/>
      <c r="Y4295" s="11"/>
    </row>
    <row r="4296" spans="1:25">
      <c r="A4296" s="12"/>
      <c r="C4296" s="12"/>
      <c r="K4296" s="12"/>
      <c r="Q4296" s="12"/>
      <c r="Y4296" s="11"/>
    </row>
    <row r="4297" spans="1:25">
      <c r="A4297" s="12"/>
      <c r="C4297" s="12"/>
      <c r="K4297" s="12"/>
      <c r="Q4297" s="12"/>
      <c r="Y4297" s="11"/>
    </row>
    <row r="4298" spans="1:25">
      <c r="A4298" s="12"/>
      <c r="C4298" s="12"/>
      <c r="K4298" s="12"/>
      <c r="Q4298" s="12"/>
      <c r="Y4298" s="11"/>
    </row>
    <row r="4299" spans="1:25">
      <c r="A4299" s="12"/>
      <c r="C4299" s="12"/>
      <c r="K4299" s="12"/>
      <c r="Q4299" s="12"/>
      <c r="Y4299" s="11"/>
    </row>
    <row r="4300" spans="1:25">
      <c r="A4300" s="12"/>
      <c r="C4300" s="12"/>
      <c r="K4300" s="12"/>
      <c r="Q4300" s="12"/>
      <c r="Y4300" s="11"/>
    </row>
    <row r="4301" spans="1:25">
      <c r="A4301" s="12"/>
      <c r="C4301" s="12"/>
      <c r="K4301" s="12"/>
      <c r="Q4301" s="12"/>
      <c r="Y4301" s="11"/>
    </row>
    <row r="4302" spans="1:25">
      <c r="A4302" s="12"/>
      <c r="C4302" s="12"/>
      <c r="K4302" s="12"/>
      <c r="Q4302" s="12"/>
      <c r="Y4302" s="11"/>
    </row>
    <row r="4303" spans="1:25">
      <c r="A4303" s="12"/>
      <c r="C4303" s="12"/>
      <c r="K4303" s="12"/>
      <c r="Q4303" s="12"/>
      <c r="Y4303" s="11"/>
    </row>
    <row r="4304" spans="1:25">
      <c r="A4304" s="12"/>
      <c r="C4304" s="12"/>
      <c r="K4304" s="12"/>
      <c r="Q4304" s="12"/>
      <c r="Y4304" s="11"/>
    </row>
    <row r="4305" spans="1:25">
      <c r="A4305" s="12"/>
      <c r="C4305" s="12"/>
      <c r="K4305" s="12"/>
      <c r="Q4305" s="12"/>
      <c r="Y4305" s="11"/>
    </row>
    <row r="4306" spans="1:25">
      <c r="A4306" s="12"/>
      <c r="C4306" s="12"/>
      <c r="K4306" s="12"/>
      <c r="Q4306" s="12"/>
      <c r="Y4306" s="11"/>
    </row>
    <row r="4307" spans="1:25">
      <c r="A4307" s="12"/>
      <c r="C4307" s="12"/>
      <c r="K4307" s="12"/>
      <c r="Q4307" s="12"/>
      <c r="Y4307" s="11"/>
    </row>
    <row r="4308" spans="1:25">
      <c r="A4308" s="12"/>
      <c r="C4308" s="12"/>
      <c r="K4308" s="12"/>
      <c r="Q4308" s="12"/>
      <c r="Y4308" s="11"/>
    </row>
    <row r="4309" spans="1:25">
      <c r="A4309" s="12"/>
      <c r="C4309" s="12"/>
      <c r="K4309" s="12"/>
      <c r="Q4309" s="12"/>
      <c r="Y4309" s="11"/>
    </row>
    <row r="4310" spans="1:25">
      <c r="A4310" s="12"/>
      <c r="C4310" s="12"/>
      <c r="K4310" s="12"/>
      <c r="Q4310" s="12"/>
      <c r="Y4310" s="11"/>
    </row>
    <row r="4311" spans="1:25">
      <c r="A4311" s="12"/>
      <c r="C4311" s="12"/>
      <c r="K4311" s="12"/>
      <c r="Q4311" s="12"/>
      <c r="Y4311" s="11"/>
    </row>
    <row r="4312" spans="1:25">
      <c r="A4312" s="12"/>
      <c r="C4312" s="12"/>
      <c r="K4312" s="12"/>
      <c r="Q4312" s="12"/>
      <c r="Y4312" s="11"/>
    </row>
    <row r="4313" spans="1:25">
      <c r="A4313" s="12"/>
      <c r="C4313" s="12"/>
      <c r="K4313" s="12"/>
      <c r="Q4313" s="12"/>
      <c r="Y4313" s="11"/>
    </row>
    <row r="4314" spans="1:25">
      <c r="A4314" s="12"/>
      <c r="C4314" s="12"/>
      <c r="K4314" s="12"/>
      <c r="Q4314" s="12"/>
      <c r="Y4314" s="11"/>
    </row>
    <row r="4315" spans="1:25">
      <c r="A4315" s="12"/>
      <c r="C4315" s="12"/>
      <c r="K4315" s="12"/>
      <c r="Q4315" s="12"/>
      <c r="Y4315" s="11"/>
    </row>
    <row r="4316" spans="1:25">
      <c r="A4316" s="12"/>
      <c r="C4316" s="12"/>
      <c r="K4316" s="12"/>
      <c r="Q4316" s="12"/>
      <c r="Y4316" s="11"/>
    </row>
    <row r="4317" spans="1:25">
      <c r="A4317" s="12"/>
      <c r="C4317" s="12"/>
      <c r="K4317" s="12"/>
      <c r="Q4317" s="12"/>
      <c r="Y4317" s="11"/>
    </row>
    <row r="4318" spans="1:25">
      <c r="A4318" s="12"/>
      <c r="C4318" s="12"/>
      <c r="K4318" s="12"/>
      <c r="Q4318" s="12"/>
      <c r="Y4318" s="11"/>
    </row>
    <row r="4319" spans="1:25">
      <c r="A4319" s="12"/>
      <c r="C4319" s="12"/>
      <c r="K4319" s="12"/>
      <c r="Q4319" s="12"/>
      <c r="Y4319" s="11"/>
    </row>
    <row r="4320" spans="1:25">
      <c r="A4320" s="12"/>
      <c r="C4320" s="12"/>
      <c r="K4320" s="12"/>
      <c r="Q4320" s="12"/>
      <c r="Y4320" s="11"/>
    </row>
    <row r="4321" spans="1:25">
      <c r="A4321" s="12"/>
      <c r="C4321" s="12"/>
      <c r="K4321" s="12"/>
      <c r="Q4321" s="12"/>
      <c r="Y4321" s="11"/>
    </row>
    <row r="4322" spans="1:25">
      <c r="A4322" s="12"/>
      <c r="C4322" s="12"/>
      <c r="K4322" s="12"/>
      <c r="Q4322" s="12"/>
      <c r="Y4322" s="11"/>
    </row>
    <row r="4323" spans="1:25">
      <c r="A4323" s="12"/>
      <c r="C4323" s="12"/>
      <c r="K4323" s="12"/>
      <c r="Q4323" s="12"/>
      <c r="Y4323" s="11"/>
    </row>
    <row r="4324" spans="1:25">
      <c r="A4324" s="12"/>
      <c r="C4324" s="12"/>
      <c r="K4324" s="12"/>
      <c r="Q4324" s="12"/>
      <c r="Y4324" s="11"/>
    </row>
    <row r="4325" spans="1:25">
      <c r="A4325" s="12"/>
      <c r="C4325" s="12"/>
      <c r="K4325" s="12"/>
      <c r="Q4325" s="12"/>
      <c r="Y4325" s="11"/>
    </row>
    <row r="4326" spans="1:25">
      <c r="A4326" s="12"/>
      <c r="C4326" s="12"/>
      <c r="K4326" s="12"/>
      <c r="Q4326" s="12"/>
      <c r="Y4326" s="11"/>
    </row>
    <row r="4327" spans="1:25">
      <c r="A4327" s="12"/>
      <c r="C4327" s="12"/>
      <c r="K4327" s="12"/>
      <c r="Q4327" s="12"/>
      <c r="Y4327" s="11"/>
    </row>
    <row r="4328" spans="1:25">
      <c r="A4328" s="12"/>
      <c r="C4328" s="12"/>
      <c r="K4328" s="12"/>
      <c r="Q4328" s="12"/>
      <c r="Y4328" s="11"/>
    </row>
    <row r="4329" spans="1:25">
      <c r="A4329" s="12"/>
      <c r="C4329" s="12"/>
      <c r="K4329" s="12"/>
      <c r="Q4329" s="12"/>
      <c r="Y4329" s="11"/>
    </row>
    <row r="4330" spans="1:25">
      <c r="A4330" s="12"/>
      <c r="C4330" s="12"/>
      <c r="K4330" s="12"/>
      <c r="Q4330" s="12"/>
      <c r="Y4330" s="11"/>
    </row>
    <row r="4331" spans="1:25">
      <c r="A4331" s="12"/>
      <c r="C4331" s="12"/>
      <c r="K4331" s="12"/>
      <c r="Q4331" s="12"/>
      <c r="Y4331" s="11"/>
    </row>
    <row r="4332" spans="1:25">
      <c r="A4332" s="12"/>
      <c r="C4332" s="12"/>
      <c r="K4332" s="12"/>
      <c r="Q4332" s="12"/>
      <c r="Y4332" s="11"/>
    </row>
    <row r="4333" spans="1:25">
      <c r="A4333" s="12"/>
      <c r="C4333" s="12"/>
      <c r="K4333" s="12"/>
      <c r="Q4333" s="12"/>
      <c r="Y4333" s="11"/>
    </row>
    <row r="4334" spans="1:25">
      <c r="A4334" s="12"/>
      <c r="C4334" s="12"/>
      <c r="K4334" s="12"/>
      <c r="Q4334" s="12"/>
      <c r="Y4334" s="11"/>
    </row>
    <row r="4335" spans="1:25">
      <c r="A4335" s="12"/>
      <c r="C4335" s="12"/>
      <c r="K4335" s="12"/>
      <c r="Q4335" s="12"/>
      <c r="Y4335" s="11"/>
    </row>
    <row r="4336" spans="1:25">
      <c r="A4336" s="12"/>
      <c r="C4336" s="12"/>
      <c r="K4336" s="12"/>
      <c r="Q4336" s="12"/>
      <c r="Y4336" s="11"/>
    </row>
    <row r="4337" spans="1:25">
      <c r="A4337" s="12"/>
      <c r="C4337" s="12"/>
      <c r="K4337" s="12"/>
      <c r="Q4337" s="12"/>
      <c r="Y4337" s="11"/>
    </row>
    <row r="4338" spans="1:25">
      <c r="A4338" s="12"/>
      <c r="C4338" s="12"/>
      <c r="K4338" s="12"/>
      <c r="Q4338" s="12"/>
      <c r="Y4338" s="11"/>
    </row>
    <row r="4339" spans="1:25">
      <c r="A4339" s="12"/>
      <c r="C4339" s="12"/>
      <c r="K4339" s="12"/>
      <c r="Q4339" s="12"/>
      <c r="Y4339" s="11"/>
    </row>
    <row r="4340" spans="1:25">
      <c r="A4340" s="12"/>
      <c r="C4340" s="12"/>
      <c r="K4340" s="12"/>
      <c r="Q4340" s="12"/>
      <c r="Y4340" s="11"/>
    </row>
    <row r="4341" spans="1:25">
      <c r="A4341" s="12"/>
      <c r="C4341" s="12"/>
      <c r="K4341" s="12"/>
      <c r="Q4341" s="12"/>
      <c r="Y4341" s="11"/>
    </row>
    <row r="4342" spans="1:25">
      <c r="A4342" s="12"/>
      <c r="C4342" s="12"/>
      <c r="K4342" s="12"/>
      <c r="Q4342" s="12"/>
      <c r="Y4342" s="11"/>
    </row>
    <row r="4343" spans="1:25">
      <c r="A4343" s="12"/>
      <c r="C4343" s="12"/>
      <c r="K4343" s="12"/>
      <c r="Q4343" s="12"/>
      <c r="Y4343" s="11"/>
    </row>
    <row r="4344" spans="1:25">
      <c r="A4344" s="12"/>
      <c r="C4344" s="12"/>
      <c r="K4344" s="12"/>
      <c r="Q4344" s="12"/>
      <c r="Y4344" s="11"/>
    </row>
    <row r="4345" spans="1:25">
      <c r="A4345" s="12"/>
      <c r="C4345" s="12"/>
      <c r="K4345" s="12"/>
      <c r="Q4345" s="12"/>
      <c r="Y4345" s="11"/>
    </row>
    <row r="4346" spans="1:25">
      <c r="A4346" s="12"/>
      <c r="C4346" s="12"/>
      <c r="K4346" s="12"/>
      <c r="Q4346" s="12"/>
      <c r="Y4346" s="11"/>
    </row>
    <row r="4347" spans="1:25">
      <c r="A4347" s="12"/>
      <c r="C4347" s="12"/>
      <c r="K4347" s="12"/>
      <c r="Q4347" s="12"/>
      <c r="Y4347" s="11"/>
    </row>
    <row r="4348" spans="1:25">
      <c r="A4348" s="12"/>
      <c r="C4348" s="12"/>
      <c r="K4348" s="12"/>
      <c r="Q4348" s="12"/>
      <c r="Y4348" s="11"/>
    </row>
    <row r="4349" spans="1:25">
      <c r="A4349" s="12"/>
      <c r="C4349" s="12"/>
      <c r="K4349" s="12"/>
      <c r="Q4349" s="12"/>
      <c r="Y4349" s="11"/>
    </row>
    <row r="4350" spans="1:25">
      <c r="A4350" s="12"/>
      <c r="C4350" s="12"/>
      <c r="K4350" s="12"/>
      <c r="Q4350" s="12"/>
      <c r="Y4350" s="11"/>
    </row>
    <row r="4351" spans="1:25">
      <c r="A4351" s="12"/>
      <c r="C4351" s="12"/>
      <c r="K4351" s="12"/>
      <c r="Q4351" s="12"/>
      <c r="Y4351" s="11"/>
    </row>
    <row r="4352" spans="1:25">
      <c r="A4352" s="12"/>
      <c r="C4352" s="12"/>
      <c r="K4352" s="12"/>
      <c r="Q4352" s="12"/>
      <c r="Y4352" s="11"/>
    </row>
    <row r="4353" spans="1:25">
      <c r="A4353" s="12"/>
      <c r="C4353" s="12"/>
      <c r="K4353" s="12"/>
      <c r="Q4353" s="12"/>
      <c r="Y4353" s="11"/>
    </row>
    <row r="4354" spans="1:25">
      <c r="A4354" s="12"/>
      <c r="C4354" s="12"/>
      <c r="K4354" s="12"/>
      <c r="Q4354" s="12"/>
      <c r="Y4354" s="11"/>
    </row>
    <row r="4355" spans="1:25">
      <c r="A4355" s="12"/>
      <c r="C4355" s="12"/>
      <c r="K4355" s="12"/>
      <c r="Q4355" s="12"/>
      <c r="Y4355" s="11"/>
    </row>
    <row r="4356" spans="1:25">
      <c r="A4356" s="12"/>
      <c r="C4356" s="12"/>
      <c r="K4356" s="12"/>
      <c r="Q4356" s="12"/>
      <c r="Y4356" s="11"/>
    </row>
    <row r="4357" spans="1:25">
      <c r="A4357" s="12"/>
      <c r="C4357" s="12"/>
      <c r="K4357" s="12"/>
      <c r="Q4357" s="12"/>
      <c r="Y4357" s="11"/>
    </row>
    <row r="4358" spans="1:25">
      <c r="A4358" s="12"/>
      <c r="C4358" s="12"/>
      <c r="K4358" s="12"/>
      <c r="Q4358" s="12"/>
      <c r="Y4358" s="11"/>
    </row>
    <row r="4359" spans="1:25">
      <c r="A4359" s="12"/>
      <c r="C4359" s="12"/>
      <c r="K4359" s="12"/>
      <c r="Q4359" s="12"/>
      <c r="Y4359" s="11"/>
    </row>
    <row r="4360" spans="1:25">
      <c r="A4360" s="12"/>
      <c r="C4360" s="12"/>
      <c r="K4360" s="12"/>
      <c r="Q4360" s="12"/>
      <c r="Y4360" s="11"/>
    </row>
    <row r="4361" spans="1:25">
      <c r="A4361" s="12"/>
      <c r="C4361" s="12"/>
      <c r="K4361" s="12"/>
      <c r="Q4361" s="12"/>
      <c r="Y4361" s="11"/>
    </row>
    <row r="4362" spans="1:25">
      <c r="A4362" s="12"/>
      <c r="C4362" s="12"/>
      <c r="K4362" s="12"/>
      <c r="Q4362" s="12"/>
      <c r="Y4362" s="11"/>
    </row>
    <row r="4363" spans="1:25">
      <c r="A4363" s="12"/>
      <c r="C4363" s="12"/>
      <c r="K4363" s="12"/>
      <c r="Q4363" s="12"/>
      <c r="Y4363" s="11"/>
    </row>
    <row r="4364" spans="1:25">
      <c r="A4364" s="12"/>
      <c r="C4364" s="12"/>
      <c r="K4364" s="12"/>
      <c r="Q4364" s="12"/>
      <c r="Y4364" s="11"/>
    </row>
    <row r="4365" spans="1:25">
      <c r="A4365" s="12"/>
      <c r="C4365" s="12"/>
      <c r="K4365" s="12"/>
      <c r="Q4365" s="12"/>
      <c r="Y4365" s="11"/>
    </row>
    <row r="4366" spans="1:25">
      <c r="A4366" s="12"/>
      <c r="C4366" s="12"/>
      <c r="K4366" s="12"/>
      <c r="Q4366" s="12"/>
      <c r="Y4366" s="11"/>
    </row>
    <row r="4367" spans="1:25">
      <c r="A4367" s="12"/>
      <c r="C4367" s="12"/>
      <c r="K4367" s="12"/>
      <c r="Q4367" s="12"/>
      <c r="Y4367" s="11"/>
    </row>
    <row r="4368" spans="1:25">
      <c r="A4368" s="12"/>
      <c r="C4368" s="12"/>
      <c r="K4368" s="12"/>
      <c r="Q4368" s="12"/>
      <c r="Y4368" s="11"/>
    </row>
    <row r="4369" spans="1:25">
      <c r="A4369" s="12"/>
      <c r="C4369" s="12"/>
      <c r="K4369" s="12"/>
      <c r="Q4369" s="12"/>
      <c r="Y4369" s="11"/>
    </row>
    <row r="4370" spans="1:25">
      <c r="A4370" s="12"/>
      <c r="C4370" s="12"/>
      <c r="K4370" s="12"/>
      <c r="Q4370" s="12"/>
      <c r="Y4370" s="11"/>
    </row>
    <row r="4371" spans="1:25">
      <c r="A4371" s="12"/>
      <c r="C4371" s="12"/>
      <c r="K4371" s="12"/>
      <c r="Q4371" s="12"/>
      <c r="Y4371" s="11"/>
    </row>
    <row r="4372" spans="1:25">
      <c r="A4372" s="12"/>
      <c r="C4372" s="12"/>
      <c r="K4372" s="12"/>
      <c r="Q4372" s="12"/>
      <c r="Y4372" s="11"/>
    </row>
    <row r="4373" spans="1:25">
      <c r="A4373" s="12"/>
      <c r="C4373" s="12"/>
      <c r="K4373" s="12"/>
      <c r="Q4373" s="12"/>
      <c r="Y4373" s="11"/>
    </row>
    <row r="4374" spans="1:25">
      <c r="A4374" s="12"/>
      <c r="C4374" s="12"/>
      <c r="K4374" s="12"/>
      <c r="Q4374" s="12"/>
      <c r="Y4374" s="11"/>
    </row>
    <row r="4375" spans="1:25">
      <c r="A4375" s="12"/>
      <c r="C4375" s="12"/>
      <c r="K4375" s="12"/>
      <c r="Q4375" s="12"/>
      <c r="Y4375" s="11"/>
    </row>
    <row r="4376" spans="1:25">
      <c r="A4376" s="12"/>
      <c r="C4376" s="12"/>
      <c r="K4376" s="12"/>
      <c r="Q4376" s="12"/>
      <c r="Y4376" s="11"/>
    </row>
    <row r="4377" spans="1:25">
      <c r="A4377" s="12"/>
      <c r="C4377" s="12"/>
      <c r="K4377" s="12"/>
      <c r="Q4377" s="12"/>
      <c r="Y4377" s="11"/>
    </row>
    <row r="4378" spans="1:25">
      <c r="A4378" s="12"/>
      <c r="C4378" s="12"/>
      <c r="K4378" s="12"/>
      <c r="Q4378" s="12"/>
      <c r="Y4378" s="11"/>
    </row>
    <row r="4379" spans="1:25">
      <c r="A4379" s="12"/>
      <c r="C4379" s="12"/>
      <c r="K4379" s="12"/>
      <c r="Q4379" s="12"/>
      <c r="Y4379" s="11"/>
    </row>
    <row r="4380" spans="1:25">
      <c r="A4380" s="12"/>
      <c r="C4380" s="12"/>
      <c r="K4380" s="12"/>
      <c r="Q4380" s="12"/>
      <c r="Y4380" s="11"/>
    </row>
    <row r="4381" spans="1:25">
      <c r="A4381" s="12"/>
      <c r="C4381" s="12"/>
      <c r="K4381" s="12"/>
      <c r="Q4381" s="12"/>
      <c r="Y4381" s="11"/>
    </row>
    <row r="4382" spans="1:25">
      <c r="A4382" s="12"/>
      <c r="C4382" s="12"/>
      <c r="K4382" s="12"/>
      <c r="Q4382" s="12"/>
      <c r="Y4382" s="11"/>
    </row>
    <row r="4383" spans="1:25">
      <c r="A4383" s="12"/>
      <c r="C4383" s="12"/>
      <c r="K4383" s="12"/>
      <c r="Q4383" s="12"/>
      <c r="Y4383" s="11"/>
    </row>
    <row r="4384" spans="1:25">
      <c r="A4384" s="12"/>
      <c r="C4384" s="12"/>
      <c r="K4384" s="12"/>
      <c r="Q4384" s="12"/>
      <c r="Y4384" s="11"/>
    </row>
    <row r="4385" spans="1:25">
      <c r="A4385" s="12"/>
      <c r="C4385" s="12"/>
      <c r="K4385" s="12"/>
      <c r="Q4385" s="12"/>
      <c r="Y4385" s="11"/>
    </row>
    <row r="4386" spans="1:25">
      <c r="A4386" s="12"/>
      <c r="C4386" s="12"/>
      <c r="K4386" s="12"/>
      <c r="Q4386" s="12"/>
      <c r="Y4386" s="11"/>
    </row>
    <row r="4387" spans="1:25">
      <c r="A4387" s="12"/>
      <c r="C4387" s="12"/>
      <c r="K4387" s="12"/>
      <c r="Q4387" s="12"/>
      <c r="Y4387" s="11"/>
    </row>
    <row r="4388" spans="1:25">
      <c r="A4388" s="12"/>
      <c r="C4388" s="12"/>
      <c r="K4388" s="12"/>
      <c r="Q4388" s="12"/>
      <c r="Y4388" s="11"/>
    </row>
    <row r="4389" spans="1:25">
      <c r="A4389" s="12"/>
      <c r="C4389" s="12"/>
      <c r="K4389" s="12"/>
      <c r="Q4389" s="12"/>
      <c r="Y4389" s="11"/>
    </row>
    <row r="4390" spans="1:25">
      <c r="A4390" s="12"/>
      <c r="C4390" s="12"/>
      <c r="K4390" s="12"/>
      <c r="Q4390" s="12"/>
      <c r="Y4390" s="11"/>
    </row>
    <row r="4391" spans="1:25">
      <c r="A4391" s="12"/>
      <c r="C4391" s="12"/>
      <c r="K4391" s="12"/>
      <c r="Q4391" s="12"/>
      <c r="Y4391" s="11"/>
    </row>
    <row r="4392" spans="1:25">
      <c r="A4392" s="12"/>
      <c r="C4392" s="12"/>
      <c r="K4392" s="12"/>
      <c r="Q4392" s="12"/>
      <c r="Y4392" s="11"/>
    </row>
    <row r="4393" spans="1:25">
      <c r="A4393" s="12"/>
      <c r="C4393" s="12"/>
      <c r="K4393" s="12"/>
      <c r="Q4393" s="12"/>
      <c r="Y4393" s="11"/>
    </row>
    <row r="4394" spans="1:25">
      <c r="A4394" s="12"/>
      <c r="C4394" s="12"/>
      <c r="K4394" s="12"/>
      <c r="Q4394" s="12"/>
      <c r="Y4394" s="11"/>
    </row>
    <row r="4395" spans="1:25">
      <c r="A4395" s="12"/>
      <c r="C4395" s="12"/>
      <c r="K4395" s="12"/>
      <c r="Q4395" s="12"/>
      <c r="Y4395" s="11"/>
    </row>
    <row r="4396" spans="1:25">
      <c r="A4396" s="12"/>
      <c r="C4396" s="12"/>
      <c r="K4396" s="12"/>
      <c r="Q4396" s="12"/>
      <c r="Y4396" s="11"/>
    </row>
    <row r="4397" spans="1:25">
      <c r="A4397" s="12"/>
      <c r="C4397" s="12"/>
      <c r="K4397" s="12"/>
      <c r="Q4397" s="12"/>
      <c r="Y4397" s="11"/>
    </row>
    <row r="4398" spans="1:25">
      <c r="A4398" s="12"/>
      <c r="C4398" s="12"/>
      <c r="K4398" s="12"/>
      <c r="Q4398" s="12"/>
      <c r="Y4398" s="11"/>
    </row>
    <row r="4399" spans="1:25">
      <c r="A4399" s="12"/>
      <c r="C4399" s="12"/>
      <c r="K4399" s="12"/>
      <c r="Q4399" s="12"/>
      <c r="Y4399" s="11"/>
    </row>
    <row r="4400" spans="1:25">
      <c r="A4400" s="12"/>
      <c r="C4400" s="12"/>
      <c r="K4400" s="12"/>
      <c r="Q4400" s="12"/>
      <c r="Y4400" s="11"/>
    </row>
    <row r="4401" spans="1:25">
      <c r="A4401" s="12"/>
      <c r="C4401" s="12"/>
      <c r="K4401" s="12"/>
      <c r="Q4401" s="12"/>
      <c r="Y4401" s="11"/>
    </row>
    <row r="4402" spans="1:25">
      <c r="A4402" s="12"/>
      <c r="C4402" s="12"/>
      <c r="K4402" s="12"/>
      <c r="Q4402" s="12"/>
      <c r="Y4402" s="11"/>
    </row>
    <row r="4403" spans="1:25">
      <c r="A4403" s="12"/>
      <c r="C4403" s="12"/>
      <c r="K4403" s="12"/>
      <c r="Q4403" s="12"/>
      <c r="Y4403" s="11"/>
    </row>
    <row r="4404" spans="1:25">
      <c r="A4404" s="12"/>
      <c r="C4404" s="12"/>
      <c r="K4404" s="12"/>
      <c r="Q4404" s="12"/>
      <c r="Y4404" s="11"/>
    </row>
    <row r="4405" spans="1:25">
      <c r="A4405" s="12"/>
      <c r="C4405" s="12"/>
      <c r="K4405" s="12"/>
      <c r="Q4405" s="12"/>
      <c r="Y4405" s="11"/>
    </row>
    <row r="4406" spans="1:25">
      <c r="A4406" s="12"/>
      <c r="C4406" s="12"/>
      <c r="K4406" s="12"/>
      <c r="Q4406" s="12"/>
      <c r="Y4406" s="11"/>
    </row>
    <row r="4407" spans="1:25">
      <c r="A4407" s="12"/>
      <c r="C4407" s="12"/>
      <c r="K4407" s="12"/>
      <c r="Q4407" s="12"/>
      <c r="Y4407" s="11"/>
    </row>
    <row r="4408" spans="1:25">
      <c r="A4408" s="12"/>
      <c r="C4408" s="12"/>
      <c r="K4408" s="12"/>
      <c r="Q4408" s="12"/>
      <c r="Y4408" s="11"/>
    </row>
    <row r="4409" spans="1:25">
      <c r="A4409" s="12"/>
      <c r="C4409" s="12"/>
      <c r="K4409" s="12"/>
      <c r="Q4409" s="12"/>
      <c r="Y4409" s="11"/>
    </row>
    <row r="4410" spans="1:25">
      <c r="A4410" s="12"/>
      <c r="C4410" s="12"/>
      <c r="K4410" s="12"/>
      <c r="Q4410" s="12"/>
      <c r="Y4410" s="11"/>
    </row>
    <row r="4411" spans="1:25">
      <c r="A4411" s="12"/>
      <c r="C4411" s="12"/>
      <c r="K4411" s="12"/>
      <c r="Q4411" s="12"/>
      <c r="Y4411" s="11"/>
    </row>
    <row r="4412" spans="1:25">
      <c r="A4412" s="12"/>
      <c r="C4412" s="12"/>
      <c r="K4412" s="12"/>
      <c r="Q4412" s="12"/>
      <c r="Y4412" s="11"/>
    </row>
    <row r="4413" spans="1:25">
      <c r="A4413" s="12"/>
      <c r="C4413" s="12"/>
      <c r="K4413" s="12"/>
      <c r="Q4413" s="12"/>
      <c r="Y4413" s="11"/>
    </row>
    <row r="4414" spans="1:25">
      <c r="A4414" s="12"/>
      <c r="C4414" s="12"/>
      <c r="K4414" s="12"/>
      <c r="Q4414" s="12"/>
      <c r="Y4414" s="11"/>
    </row>
    <row r="4415" spans="1:25">
      <c r="A4415" s="12"/>
      <c r="C4415" s="12"/>
      <c r="K4415" s="12"/>
      <c r="Q4415" s="12"/>
      <c r="Y4415" s="11"/>
    </row>
    <row r="4416" spans="1:25">
      <c r="A4416" s="12"/>
      <c r="C4416" s="12"/>
      <c r="K4416" s="12"/>
      <c r="Q4416" s="12"/>
      <c r="Y4416" s="11"/>
    </row>
    <row r="4417" spans="1:25">
      <c r="A4417" s="12"/>
      <c r="C4417" s="12"/>
      <c r="K4417" s="12"/>
      <c r="Q4417" s="12"/>
      <c r="Y4417" s="11"/>
    </row>
    <row r="4418" spans="1:25">
      <c r="A4418" s="12"/>
      <c r="C4418" s="12"/>
      <c r="K4418" s="12"/>
      <c r="Q4418" s="12"/>
      <c r="Y4418" s="11"/>
    </row>
    <row r="4419" spans="1:25">
      <c r="A4419" s="12"/>
      <c r="C4419" s="12"/>
      <c r="K4419" s="12"/>
      <c r="Q4419" s="12"/>
      <c r="Y4419" s="11"/>
    </row>
    <row r="4420" spans="1:25">
      <c r="A4420" s="12"/>
      <c r="C4420" s="12"/>
      <c r="K4420" s="12"/>
      <c r="Q4420" s="12"/>
      <c r="Y4420" s="11"/>
    </row>
    <row r="4421" spans="1:25">
      <c r="A4421" s="12"/>
      <c r="C4421" s="12"/>
      <c r="K4421" s="12"/>
      <c r="Q4421" s="12"/>
      <c r="Y4421" s="11"/>
    </row>
    <row r="4422" spans="1:25">
      <c r="A4422" s="12"/>
      <c r="C4422" s="12"/>
      <c r="K4422" s="12"/>
      <c r="Q4422" s="12"/>
      <c r="Y4422" s="11"/>
    </row>
    <row r="4423" spans="1:25">
      <c r="A4423" s="12"/>
      <c r="C4423" s="12"/>
      <c r="K4423" s="12"/>
      <c r="Q4423" s="12"/>
      <c r="Y4423" s="11"/>
    </row>
    <row r="4424" spans="1:25">
      <c r="A4424" s="12"/>
      <c r="C4424" s="12"/>
      <c r="K4424" s="12"/>
      <c r="Q4424" s="12"/>
      <c r="Y4424" s="11"/>
    </row>
    <row r="4425" spans="1:25">
      <c r="A4425" s="12"/>
      <c r="C4425" s="12"/>
      <c r="K4425" s="12"/>
      <c r="Q4425" s="12"/>
      <c r="Y4425" s="11"/>
    </row>
    <row r="4426" spans="1:25">
      <c r="A4426" s="12"/>
      <c r="C4426" s="12"/>
      <c r="K4426" s="12"/>
      <c r="Q4426" s="12"/>
      <c r="Y4426" s="11"/>
    </row>
    <row r="4427" spans="1:25">
      <c r="A4427" s="12"/>
      <c r="C4427" s="12"/>
      <c r="K4427" s="12"/>
      <c r="Q4427" s="12"/>
      <c r="Y4427" s="11"/>
    </row>
    <row r="4428" spans="1:25">
      <c r="A4428" s="12"/>
      <c r="C4428" s="12"/>
      <c r="K4428" s="12"/>
      <c r="Q4428" s="12"/>
      <c r="Y4428" s="11"/>
    </row>
    <row r="4429" spans="1:25">
      <c r="A4429" s="12"/>
      <c r="C4429" s="12"/>
      <c r="K4429" s="12"/>
      <c r="Q4429" s="12"/>
      <c r="Y4429" s="11"/>
    </row>
    <row r="4430" spans="1:25">
      <c r="A4430" s="12"/>
      <c r="C4430" s="12"/>
      <c r="K4430" s="12"/>
      <c r="Q4430" s="12"/>
      <c r="Y4430" s="11"/>
    </row>
    <row r="4431" spans="1:25">
      <c r="A4431" s="12"/>
      <c r="C4431" s="12"/>
      <c r="K4431" s="12"/>
      <c r="Q4431" s="12"/>
      <c r="Y4431" s="11"/>
    </row>
    <row r="4432" spans="1:25">
      <c r="A4432" s="12"/>
      <c r="C4432" s="12"/>
      <c r="K4432" s="12"/>
      <c r="Q4432" s="12"/>
      <c r="Y4432" s="11"/>
    </row>
    <row r="4433" spans="1:25">
      <c r="A4433" s="12"/>
      <c r="C4433" s="12"/>
      <c r="K4433" s="12"/>
      <c r="Q4433" s="12"/>
      <c r="Y4433" s="11"/>
    </row>
    <row r="4434" spans="1:25">
      <c r="A4434" s="12"/>
      <c r="C4434" s="12"/>
      <c r="K4434" s="12"/>
      <c r="Q4434" s="12"/>
      <c r="Y4434" s="11"/>
    </row>
    <row r="4435" spans="1:25">
      <c r="A4435" s="12"/>
      <c r="C4435" s="12"/>
      <c r="K4435" s="12"/>
      <c r="Q4435" s="12"/>
      <c r="Y4435" s="11"/>
    </row>
    <row r="4436" spans="1:25">
      <c r="A4436" s="12"/>
      <c r="C4436" s="12"/>
      <c r="K4436" s="12"/>
      <c r="Q4436" s="12"/>
      <c r="Y4436" s="11"/>
    </row>
    <row r="4437" spans="1:25">
      <c r="A4437" s="12"/>
      <c r="C4437" s="12"/>
      <c r="K4437" s="12"/>
      <c r="Q4437" s="12"/>
      <c r="Y4437" s="11"/>
    </row>
    <row r="4438" spans="1:25">
      <c r="A4438" s="12"/>
      <c r="C4438" s="12"/>
      <c r="K4438" s="12"/>
      <c r="Q4438" s="12"/>
      <c r="Y4438" s="11"/>
    </row>
    <row r="4439" spans="1:25">
      <c r="A4439" s="12"/>
      <c r="C4439" s="12"/>
      <c r="K4439" s="12"/>
      <c r="Q4439" s="12"/>
      <c r="Y4439" s="11"/>
    </row>
    <row r="4440" spans="1:25">
      <c r="A4440" s="12"/>
      <c r="C4440" s="12"/>
      <c r="K4440" s="12"/>
      <c r="Q4440" s="12"/>
      <c r="Y4440" s="11"/>
    </row>
    <row r="4441" spans="1:25">
      <c r="A4441" s="12"/>
      <c r="C4441" s="12"/>
      <c r="K4441" s="12"/>
      <c r="Q4441" s="12"/>
      <c r="Y4441" s="11"/>
    </row>
    <row r="4442" spans="1:25">
      <c r="A4442" s="12"/>
      <c r="C4442" s="12"/>
      <c r="K4442" s="12"/>
      <c r="Q4442" s="12"/>
      <c r="Y4442" s="11"/>
    </row>
    <row r="4443" spans="1:25">
      <c r="A4443" s="12"/>
      <c r="C4443" s="12"/>
      <c r="K4443" s="12"/>
      <c r="Q4443" s="12"/>
      <c r="Y4443" s="11"/>
    </row>
    <row r="4444" spans="1:25">
      <c r="A4444" s="12"/>
      <c r="C4444" s="12"/>
      <c r="K4444" s="12"/>
      <c r="Q4444" s="12"/>
      <c r="Y4444" s="11"/>
    </row>
    <row r="4445" spans="1:25">
      <c r="A4445" s="12"/>
      <c r="C4445" s="12"/>
      <c r="K4445" s="12"/>
      <c r="Q4445" s="12"/>
      <c r="Y4445" s="11"/>
    </row>
    <row r="4446" spans="1:25">
      <c r="A4446" s="12"/>
      <c r="C4446" s="12"/>
      <c r="K4446" s="12"/>
      <c r="Q4446" s="12"/>
      <c r="Y4446" s="11"/>
    </row>
    <row r="4447" spans="1:25">
      <c r="A4447" s="12"/>
      <c r="C4447" s="12"/>
      <c r="K4447" s="12"/>
      <c r="Q4447" s="12"/>
      <c r="Y4447" s="11"/>
    </row>
    <row r="4448" spans="1:25">
      <c r="A4448" s="12"/>
      <c r="C4448" s="12"/>
      <c r="K4448" s="12"/>
      <c r="Q4448" s="12"/>
      <c r="Y4448" s="11"/>
    </row>
    <row r="4449" spans="1:25">
      <c r="A4449" s="12"/>
      <c r="C4449" s="12"/>
      <c r="K4449" s="12"/>
      <c r="Q4449" s="12"/>
      <c r="Y4449" s="11"/>
    </row>
    <row r="4450" spans="1:25">
      <c r="A4450" s="12"/>
      <c r="C4450" s="12"/>
      <c r="K4450" s="12"/>
      <c r="Q4450" s="12"/>
      <c r="Y4450" s="11"/>
    </row>
    <row r="4451" spans="1:25">
      <c r="A4451" s="12"/>
      <c r="C4451" s="12"/>
      <c r="K4451" s="12"/>
      <c r="Q4451" s="12"/>
      <c r="Y4451" s="11"/>
    </row>
    <row r="4452" spans="1:25">
      <c r="A4452" s="12"/>
      <c r="C4452" s="12"/>
      <c r="K4452" s="12"/>
      <c r="Q4452" s="12"/>
      <c r="Y4452" s="11"/>
    </row>
    <row r="4453" spans="1:25">
      <c r="A4453" s="12"/>
      <c r="C4453" s="12"/>
      <c r="K4453" s="12"/>
      <c r="Q4453" s="12"/>
      <c r="Y4453" s="11"/>
    </row>
    <row r="4454" spans="1:25">
      <c r="A4454" s="12"/>
      <c r="C4454" s="12"/>
      <c r="K4454" s="12"/>
      <c r="Q4454" s="12"/>
      <c r="Y4454" s="11"/>
    </row>
    <row r="4455" spans="1:25">
      <c r="A4455" s="12"/>
      <c r="C4455" s="12"/>
      <c r="K4455" s="12"/>
      <c r="Q4455" s="12"/>
      <c r="Y4455" s="11"/>
    </row>
    <row r="4456" spans="1:25">
      <c r="A4456" s="12"/>
      <c r="C4456" s="12"/>
      <c r="K4456" s="12"/>
      <c r="Q4456" s="12"/>
      <c r="Y4456" s="11"/>
    </row>
    <row r="4457" spans="1:25">
      <c r="A4457" s="12"/>
      <c r="C4457" s="12"/>
      <c r="K4457" s="12"/>
      <c r="Q4457" s="12"/>
      <c r="Y4457" s="11"/>
    </row>
    <row r="4458" spans="1:25">
      <c r="A4458" s="12"/>
      <c r="C4458" s="12"/>
      <c r="K4458" s="12"/>
      <c r="Q4458" s="12"/>
      <c r="Y4458" s="11"/>
    </row>
    <row r="4459" spans="1:25">
      <c r="A4459" s="12"/>
      <c r="C4459" s="12"/>
      <c r="K4459" s="12"/>
      <c r="Q4459" s="12"/>
      <c r="Y4459" s="11"/>
    </row>
    <row r="4460" spans="1:25">
      <c r="A4460" s="12"/>
      <c r="C4460" s="12"/>
      <c r="K4460" s="12"/>
      <c r="Q4460" s="12"/>
      <c r="Y4460" s="11"/>
    </row>
    <row r="4461" spans="1:25">
      <c r="A4461" s="12"/>
      <c r="C4461" s="12"/>
      <c r="K4461" s="12"/>
      <c r="Q4461" s="12"/>
      <c r="Y4461" s="11"/>
    </row>
    <row r="4462" spans="1:25">
      <c r="A4462" s="12"/>
      <c r="C4462" s="12"/>
      <c r="K4462" s="12"/>
      <c r="Q4462" s="12"/>
      <c r="Y4462" s="11"/>
    </row>
    <row r="4463" spans="1:25">
      <c r="A4463" s="12"/>
      <c r="C4463" s="12"/>
      <c r="K4463" s="12"/>
      <c r="Q4463" s="12"/>
      <c r="Y4463" s="11"/>
    </row>
    <row r="4464" spans="1:25">
      <c r="A4464" s="12"/>
      <c r="C4464" s="12"/>
      <c r="K4464" s="12"/>
      <c r="Q4464" s="12"/>
      <c r="Y4464" s="11"/>
    </row>
    <row r="4465" spans="1:25">
      <c r="A4465" s="12"/>
      <c r="C4465" s="12"/>
      <c r="K4465" s="12"/>
      <c r="Q4465" s="12"/>
      <c r="Y4465" s="11"/>
    </row>
    <row r="4466" spans="1:25">
      <c r="A4466" s="12"/>
      <c r="C4466" s="12"/>
      <c r="K4466" s="12"/>
      <c r="Q4466" s="12"/>
      <c r="Y4466" s="11"/>
    </row>
    <row r="4467" spans="1:25">
      <c r="A4467" s="12"/>
      <c r="C4467" s="12"/>
      <c r="K4467" s="12"/>
      <c r="Q4467" s="12"/>
      <c r="Y4467" s="11"/>
    </row>
    <row r="4468" spans="1:25">
      <c r="A4468" s="12"/>
      <c r="C4468" s="12"/>
      <c r="K4468" s="12"/>
      <c r="Q4468" s="12"/>
      <c r="Y4468" s="11"/>
    </row>
    <row r="4469" spans="1:25">
      <c r="A4469" s="12"/>
      <c r="C4469" s="12"/>
      <c r="K4469" s="12"/>
      <c r="Q4469" s="12"/>
      <c r="Y4469" s="11"/>
    </row>
    <row r="4470" spans="1:25">
      <c r="A4470" s="12"/>
      <c r="C4470" s="12"/>
      <c r="K4470" s="12"/>
      <c r="Q4470" s="12"/>
      <c r="Y4470" s="11"/>
    </row>
    <row r="4471" spans="1:25">
      <c r="A4471" s="12"/>
      <c r="C4471" s="12"/>
      <c r="K4471" s="12"/>
      <c r="Q4471" s="12"/>
      <c r="Y4471" s="11"/>
    </row>
    <row r="4472" spans="1:25">
      <c r="A4472" s="12"/>
      <c r="C4472" s="12"/>
      <c r="K4472" s="12"/>
      <c r="Q4472" s="12"/>
      <c r="Y4472" s="11"/>
    </row>
    <row r="4473" spans="1:25">
      <c r="A4473" s="12"/>
      <c r="C4473" s="12"/>
      <c r="K4473" s="12"/>
      <c r="Q4473" s="12"/>
      <c r="Y4473" s="11"/>
    </row>
    <row r="4474" spans="1:25">
      <c r="A4474" s="12"/>
      <c r="C4474" s="12"/>
      <c r="K4474" s="12"/>
      <c r="Q4474" s="12"/>
      <c r="Y4474" s="11"/>
    </row>
    <row r="4475" spans="1:25">
      <c r="A4475" s="12"/>
      <c r="C4475" s="12"/>
      <c r="K4475" s="12"/>
      <c r="Q4475" s="12"/>
      <c r="Y4475" s="11"/>
    </row>
    <row r="4476" spans="1:25">
      <c r="A4476" s="12"/>
      <c r="C4476" s="12"/>
      <c r="K4476" s="12"/>
      <c r="Q4476" s="12"/>
      <c r="Y4476" s="11"/>
    </row>
    <row r="4477" spans="1:25">
      <c r="A4477" s="12"/>
      <c r="C4477" s="12"/>
      <c r="K4477" s="12"/>
      <c r="Q4477" s="12"/>
      <c r="Y4477" s="11"/>
    </row>
    <row r="4478" spans="1:25">
      <c r="A4478" s="12"/>
      <c r="C4478" s="12"/>
      <c r="K4478" s="12"/>
      <c r="Q4478" s="12"/>
      <c r="Y4478" s="11"/>
    </row>
    <row r="4479" spans="1:25">
      <c r="A4479" s="12"/>
      <c r="C4479" s="12"/>
      <c r="K4479" s="12"/>
      <c r="Q4479" s="12"/>
      <c r="Y4479" s="11"/>
    </row>
    <row r="4480" spans="1:25">
      <c r="A4480" s="12"/>
      <c r="C4480" s="12"/>
      <c r="K4480" s="12"/>
      <c r="Q4480" s="12"/>
      <c r="Y4480" s="11"/>
    </row>
    <row r="4481" spans="1:25">
      <c r="A4481" s="12"/>
      <c r="C4481" s="12"/>
      <c r="K4481" s="12"/>
      <c r="Q4481" s="12"/>
      <c r="Y4481" s="11"/>
    </row>
    <row r="4482" spans="1:25">
      <c r="A4482" s="12"/>
      <c r="C4482" s="12"/>
      <c r="K4482" s="12"/>
      <c r="Q4482" s="12"/>
      <c r="Y4482" s="11"/>
    </row>
    <row r="4483" spans="1:25">
      <c r="A4483" s="12"/>
      <c r="C4483" s="12"/>
      <c r="K4483" s="12"/>
      <c r="Q4483" s="12"/>
      <c r="Y4483" s="11"/>
    </row>
    <row r="4484" spans="1:25">
      <c r="A4484" s="12"/>
      <c r="C4484" s="12"/>
      <c r="K4484" s="12"/>
      <c r="Q4484" s="12"/>
      <c r="Y4484" s="11"/>
    </row>
    <row r="4485" spans="1:25">
      <c r="A4485" s="12"/>
      <c r="C4485" s="12"/>
      <c r="K4485" s="12"/>
      <c r="Q4485" s="12"/>
      <c r="Y4485" s="11"/>
    </row>
    <row r="4486" spans="1:25">
      <c r="A4486" s="12"/>
      <c r="C4486" s="12"/>
      <c r="K4486" s="12"/>
      <c r="Q4486" s="12"/>
      <c r="Y4486" s="11"/>
    </row>
    <row r="4487" spans="1:25">
      <c r="A4487" s="12"/>
      <c r="C4487" s="12"/>
      <c r="K4487" s="12"/>
      <c r="Q4487" s="12"/>
      <c r="Y4487" s="11"/>
    </row>
    <row r="4488" spans="1:25">
      <c r="A4488" s="12"/>
      <c r="C4488" s="12"/>
      <c r="K4488" s="12"/>
      <c r="Q4488" s="12"/>
      <c r="Y4488" s="11"/>
    </row>
    <row r="4489" spans="1:25">
      <c r="A4489" s="12"/>
      <c r="C4489" s="12"/>
      <c r="Q4489" s="12"/>
      <c r="Y4489" s="11"/>
    </row>
    <row r="4490" spans="1:25">
      <c r="A4490" s="12"/>
      <c r="C4490" s="12"/>
      <c r="Q4490" s="12"/>
      <c r="Y4490" s="11"/>
    </row>
    <row r="4491" spans="1:25">
      <c r="A4491" s="12"/>
      <c r="C4491" s="12"/>
      <c r="Q4491" s="12"/>
      <c r="Y4491" s="11"/>
    </row>
    <row r="4492" spans="1:25">
      <c r="A4492" s="12"/>
      <c r="C4492" s="12"/>
      <c r="Q4492" s="12"/>
      <c r="Y4492" s="11"/>
    </row>
    <row r="4493" spans="1:25">
      <c r="A4493" s="12"/>
      <c r="C4493" s="12"/>
      <c r="Q4493" s="12"/>
      <c r="Y4493" s="11"/>
    </row>
    <row r="4494" spans="1:25">
      <c r="A4494" s="12"/>
      <c r="C4494" s="12"/>
      <c r="Q4494" s="12"/>
      <c r="Y4494" s="11"/>
    </row>
    <row r="4495" spans="1:25">
      <c r="A4495" s="12"/>
      <c r="C4495" s="12"/>
      <c r="Q4495" s="12"/>
      <c r="Y4495" s="11"/>
    </row>
    <row r="4496" spans="1:25">
      <c r="A4496" s="12"/>
      <c r="C4496" s="12"/>
      <c r="Q4496" s="12"/>
      <c r="Y4496" s="11"/>
    </row>
    <row r="4497" spans="1:25">
      <c r="A4497" s="12"/>
      <c r="C4497" s="12"/>
      <c r="Q4497" s="12"/>
      <c r="Y4497" s="11"/>
    </row>
    <row r="4498" spans="1:25">
      <c r="A4498" s="12"/>
      <c r="C4498" s="12"/>
      <c r="Q4498" s="12"/>
      <c r="Y4498" s="11"/>
    </row>
    <row r="4499" spans="1:25">
      <c r="A4499" s="12"/>
      <c r="C4499" s="12"/>
      <c r="Q4499" s="12"/>
      <c r="Y4499" s="11"/>
    </row>
    <row r="4500" spans="1:25">
      <c r="A4500" s="12"/>
      <c r="C4500" s="12"/>
      <c r="Q4500" s="12"/>
      <c r="Y4500" s="11"/>
    </row>
    <row r="4501" spans="1:25">
      <c r="A4501" s="12"/>
      <c r="C4501" s="12"/>
      <c r="Q4501" s="12"/>
      <c r="Y4501" s="11"/>
    </row>
    <row r="4502" spans="1:25">
      <c r="A4502" s="12"/>
      <c r="C4502" s="12"/>
      <c r="Q4502" s="12"/>
      <c r="Y4502" s="11"/>
    </row>
    <row r="4503" spans="1:25">
      <c r="A4503" s="12"/>
      <c r="C4503" s="12"/>
      <c r="Q4503" s="12"/>
      <c r="Y4503" s="11"/>
    </row>
    <row r="4504" spans="1:25">
      <c r="A4504" s="12"/>
      <c r="C4504" s="12"/>
      <c r="Q4504" s="12"/>
      <c r="Y4504" s="11"/>
    </row>
    <row r="4505" spans="1:25">
      <c r="A4505" s="12"/>
      <c r="C4505" s="12"/>
      <c r="Q4505" s="12"/>
      <c r="Y4505" s="11"/>
    </row>
    <row r="4506" spans="1:25">
      <c r="A4506" s="12"/>
      <c r="C4506" s="12"/>
      <c r="Q4506" s="12"/>
      <c r="Y4506" s="11"/>
    </row>
    <row r="4507" spans="1:25">
      <c r="A4507" s="12"/>
      <c r="C4507" s="12"/>
      <c r="Q4507" s="12"/>
      <c r="Y4507" s="11"/>
    </row>
    <row r="4508" spans="1:25">
      <c r="A4508" s="12"/>
      <c r="C4508" s="12"/>
      <c r="Q4508" s="12"/>
      <c r="Y4508" s="11"/>
    </row>
    <row r="4509" spans="1:25">
      <c r="A4509" s="12"/>
      <c r="C4509" s="12"/>
      <c r="Q4509" s="12"/>
      <c r="Y4509" s="11"/>
    </row>
    <row r="4510" spans="1:25">
      <c r="A4510" s="12"/>
      <c r="C4510" s="12"/>
      <c r="Q4510" s="12"/>
      <c r="Y4510" s="11"/>
    </row>
    <row r="4511" spans="1:25">
      <c r="A4511" s="12"/>
      <c r="C4511" s="12"/>
      <c r="Q4511" s="12"/>
      <c r="Y4511" s="11"/>
    </row>
    <row r="4512" spans="1:25">
      <c r="A4512" s="12"/>
      <c r="C4512" s="12"/>
      <c r="Q4512" s="12"/>
      <c r="Y4512" s="11"/>
    </row>
    <row r="4513" spans="1:25">
      <c r="A4513" s="12"/>
      <c r="C4513" s="12"/>
      <c r="Q4513" s="12"/>
      <c r="Y4513" s="11"/>
    </row>
    <row r="4514" spans="1:25">
      <c r="A4514" s="12"/>
      <c r="C4514" s="12"/>
      <c r="Q4514" s="12"/>
      <c r="Y4514" s="11"/>
    </row>
    <row r="4515" spans="1:25">
      <c r="A4515" s="12"/>
      <c r="C4515" s="12"/>
      <c r="Q4515" s="12"/>
      <c r="Y4515" s="11"/>
    </row>
    <row r="4516" spans="1:25">
      <c r="A4516" s="12"/>
      <c r="C4516" s="12"/>
      <c r="Q4516" s="12"/>
      <c r="Y4516" s="11"/>
    </row>
    <row r="4517" spans="1:25">
      <c r="A4517" s="12"/>
      <c r="C4517" s="12"/>
      <c r="Q4517" s="12"/>
      <c r="Y4517" s="11"/>
    </row>
    <row r="4518" spans="1:25">
      <c r="A4518" s="12"/>
      <c r="C4518" s="12"/>
      <c r="Q4518" s="12"/>
      <c r="Y4518" s="11"/>
    </row>
    <row r="4519" spans="1:25">
      <c r="A4519" s="12"/>
      <c r="C4519" s="12"/>
      <c r="Q4519" s="12"/>
      <c r="Y4519" s="11"/>
    </row>
    <row r="4520" spans="1:25">
      <c r="A4520" s="12"/>
      <c r="C4520" s="12"/>
      <c r="Q4520" s="12"/>
      <c r="Y4520" s="11"/>
    </row>
    <row r="4521" spans="1:25">
      <c r="A4521" s="12"/>
      <c r="C4521" s="12"/>
      <c r="Q4521" s="12"/>
      <c r="Y4521" s="11"/>
    </row>
    <row r="4522" spans="1:25">
      <c r="A4522" s="12"/>
      <c r="C4522" s="12"/>
      <c r="Q4522" s="12"/>
      <c r="Y4522" s="11"/>
    </row>
    <row r="4523" spans="1:25">
      <c r="A4523" s="12"/>
      <c r="C4523" s="12"/>
      <c r="Q4523" s="12"/>
      <c r="Y4523" s="11"/>
    </row>
    <row r="4524" spans="1:25">
      <c r="A4524" s="12"/>
      <c r="C4524" s="12"/>
      <c r="Q4524" s="12"/>
      <c r="Y4524" s="11"/>
    </row>
    <row r="4525" spans="1:25">
      <c r="A4525" s="12"/>
      <c r="C4525" s="12"/>
      <c r="Q4525" s="12"/>
      <c r="Y4525" s="11"/>
    </row>
    <row r="4526" spans="1:25">
      <c r="A4526" s="12"/>
      <c r="C4526" s="12"/>
      <c r="Q4526" s="12"/>
      <c r="Y4526" s="11"/>
    </row>
    <row r="4527" spans="1:25">
      <c r="A4527" s="12"/>
      <c r="C4527" s="12"/>
      <c r="Q4527" s="12"/>
      <c r="Y4527" s="11"/>
    </row>
    <row r="4528" spans="1:25">
      <c r="A4528" s="12"/>
      <c r="C4528" s="12"/>
      <c r="Q4528" s="12"/>
      <c r="Y4528" s="11"/>
    </row>
    <row r="4529" spans="1:25">
      <c r="A4529" s="12"/>
      <c r="C4529" s="12"/>
      <c r="Q4529" s="12"/>
      <c r="Y4529" s="11"/>
    </row>
    <row r="4530" spans="1:25">
      <c r="A4530" s="12"/>
      <c r="C4530" s="12"/>
      <c r="Q4530" s="12"/>
      <c r="Y4530" s="11"/>
    </row>
    <row r="4531" spans="1:25">
      <c r="A4531" s="12"/>
      <c r="C4531" s="12"/>
      <c r="Q4531" s="12"/>
      <c r="Y4531" s="11"/>
    </row>
    <row r="4532" spans="1:25">
      <c r="A4532" s="12"/>
      <c r="C4532" s="12"/>
      <c r="Q4532" s="12"/>
      <c r="Y4532" s="11"/>
    </row>
    <row r="4533" spans="1:25">
      <c r="A4533" s="12"/>
      <c r="C4533" s="12"/>
      <c r="Q4533" s="12"/>
      <c r="Y4533" s="11"/>
    </row>
    <row r="4534" spans="1:25">
      <c r="A4534" s="12"/>
      <c r="C4534" s="12"/>
      <c r="Q4534" s="12"/>
      <c r="Y4534" s="11"/>
    </row>
    <row r="4535" spans="1:25">
      <c r="A4535" s="12"/>
      <c r="C4535" s="12"/>
      <c r="Q4535" s="12"/>
      <c r="Y4535" s="11"/>
    </row>
    <row r="4536" spans="1:25">
      <c r="A4536" s="12"/>
      <c r="C4536" s="12"/>
      <c r="Q4536" s="12"/>
      <c r="Y4536" s="11"/>
    </row>
    <row r="4537" spans="1:25">
      <c r="A4537" s="12"/>
      <c r="C4537" s="12"/>
      <c r="Q4537" s="12"/>
      <c r="Y4537" s="11"/>
    </row>
    <row r="4538" spans="1:25">
      <c r="A4538" s="12"/>
      <c r="C4538" s="12"/>
      <c r="Q4538" s="12"/>
      <c r="Y4538" s="11"/>
    </row>
    <row r="4539" spans="1:25">
      <c r="A4539" s="12"/>
      <c r="C4539" s="12"/>
      <c r="Q4539" s="12"/>
      <c r="Y4539" s="11"/>
    </row>
    <row r="4540" spans="1:25">
      <c r="A4540" s="12"/>
      <c r="C4540" s="12"/>
      <c r="Q4540" s="12"/>
      <c r="Y4540" s="11"/>
    </row>
    <row r="4541" spans="1:25">
      <c r="A4541" s="12"/>
      <c r="C4541" s="12"/>
      <c r="Q4541" s="12"/>
      <c r="Y4541" s="11"/>
    </row>
    <row r="4542" spans="1:25">
      <c r="A4542" s="12"/>
      <c r="C4542" s="12"/>
      <c r="Q4542" s="12"/>
      <c r="Y4542" s="11"/>
    </row>
    <row r="4543" spans="1:25">
      <c r="A4543" s="12"/>
      <c r="C4543" s="12"/>
      <c r="Q4543" s="12"/>
      <c r="Y4543" s="11"/>
    </row>
    <row r="4544" spans="1:25">
      <c r="A4544" s="12"/>
      <c r="C4544" s="12"/>
      <c r="Q4544" s="12"/>
      <c r="Y4544" s="11"/>
    </row>
    <row r="4545" spans="1:25">
      <c r="A4545" s="12"/>
      <c r="C4545" s="12"/>
      <c r="Q4545" s="12"/>
      <c r="Y4545" s="11"/>
    </row>
    <row r="4546" spans="1:25">
      <c r="A4546" s="12"/>
      <c r="C4546" s="12"/>
      <c r="Q4546" s="12"/>
      <c r="Y4546" s="11"/>
    </row>
    <row r="4547" spans="1:25">
      <c r="A4547" s="12"/>
      <c r="C4547" s="12"/>
      <c r="Q4547" s="12"/>
      <c r="Y4547" s="11"/>
    </row>
    <row r="4548" spans="1:25">
      <c r="A4548" s="12"/>
      <c r="C4548" s="12"/>
      <c r="Q4548" s="12"/>
      <c r="Y4548" s="11"/>
    </row>
    <row r="4549" spans="1:25">
      <c r="A4549" s="12"/>
      <c r="C4549" s="12"/>
      <c r="Q4549" s="12"/>
      <c r="Y4549" s="11"/>
    </row>
    <row r="4550" spans="1:25">
      <c r="A4550" s="12"/>
      <c r="C4550" s="12"/>
      <c r="Q4550" s="12"/>
      <c r="Y4550" s="11"/>
    </row>
    <row r="4551" spans="1:25">
      <c r="A4551" s="12"/>
      <c r="C4551" s="12"/>
      <c r="Q4551" s="12"/>
      <c r="Y4551" s="11"/>
    </row>
    <row r="4552" spans="1:25">
      <c r="A4552" s="12"/>
      <c r="C4552" s="12"/>
      <c r="Q4552" s="12"/>
      <c r="Y4552" s="11"/>
    </row>
    <row r="4553" spans="1:25">
      <c r="A4553" s="12"/>
      <c r="C4553" s="12"/>
      <c r="Q4553" s="12"/>
      <c r="Y4553" s="11"/>
    </row>
    <row r="4554" spans="1:25">
      <c r="A4554" s="12"/>
      <c r="C4554" s="12"/>
      <c r="Q4554" s="12"/>
      <c r="Y4554" s="11"/>
    </row>
    <row r="4555" spans="1:25">
      <c r="A4555" s="12"/>
      <c r="C4555" s="12"/>
      <c r="Q4555" s="12"/>
      <c r="Y4555" s="11"/>
    </row>
    <row r="4556" spans="1:25">
      <c r="A4556" s="12"/>
      <c r="C4556" s="12"/>
      <c r="Q4556" s="12"/>
      <c r="Y4556" s="11"/>
    </row>
    <row r="4557" spans="1:25">
      <c r="A4557" s="12"/>
      <c r="C4557" s="12"/>
      <c r="Q4557" s="12"/>
      <c r="Y4557" s="11"/>
    </row>
    <row r="4558" spans="1:25">
      <c r="A4558" s="12"/>
      <c r="C4558" s="12"/>
      <c r="Q4558" s="12"/>
      <c r="Y4558" s="11"/>
    </row>
    <row r="4559" spans="1:25">
      <c r="A4559" s="12"/>
      <c r="C4559" s="12"/>
      <c r="Q4559" s="12"/>
      <c r="Y4559" s="11"/>
    </row>
    <row r="4560" spans="1:25">
      <c r="A4560" s="12"/>
      <c r="C4560" s="12"/>
      <c r="Q4560" s="12"/>
      <c r="Y4560" s="11"/>
    </row>
    <row r="4561" spans="1:25">
      <c r="A4561" s="12"/>
      <c r="C4561" s="12"/>
      <c r="Q4561" s="12"/>
      <c r="Y4561" s="11"/>
    </row>
    <row r="4562" spans="1:25">
      <c r="A4562" s="12"/>
      <c r="C4562" s="12"/>
      <c r="Q4562" s="12"/>
      <c r="Y4562" s="11"/>
    </row>
    <row r="4563" spans="1:25">
      <c r="A4563" s="12"/>
      <c r="C4563" s="12"/>
      <c r="Q4563" s="12"/>
      <c r="Y4563" s="11"/>
    </row>
    <row r="4564" spans="1:25">
      <c r="A4564" s="12"/>
      <c r="C4564" s="12"/>
      <c r="Q4564" s="12"/>
      <c r="Y4564" s="11"/>
    </row>
    <row r="4565" spans="1:25">
      <c r="A4565" s="12"/>
      <c r="C4565" s="12"/>
      <c r="Q4565" s="12"/>
      <c r="Y4565" s="11"/>
    </row>
    <row r="4566" spans="1:25">
      <c r="A4566" s="12"/>
      <c r="C4566" s="12"/>
      <c r="Q4566" s="12"/>
      <c r="Y4566" s="11"/>
    </row>
    <row r="4567" spans="1:25">
      <c r="A4567" s="12"/>
      <c r="C4567" s="12"/>
      <c r="Q4567" s="12"/>
      <c r="Y4567" s="11"/>
    </row>
    <row r="4568" spans="1:25">
      <c r="A4568" s="12"/>
      <c r="C4568" s="12"/>
      <c r="Q4568" s="12"/>
      <c r="Y4568" s="11"/>
    </row>
    <row r="4569" spans="1:25">
      <c r="A4569" s="12"/>
      <c r="C4569" s="12"/>
      <c r="Q4569" s="12"/>
      <c r="Y4569" s="11"/>
    </row>
    <row r="4570" spans="1:25">
      <c r="A4570" s="12"/>
      <c r="C4570" s="12"/>
      <c r="Q4570" s="12"/>
      <c r="Y4570" s="11"/>
    </row>
    <row r="4571" spans="1:25">
      <c r="A4571" s="12"/>
      <c r="C4571" s="12"/>
      <c r="Q4571" s="12"/>
      <c r="Y4571" s="11"/>
    </row>
    <row r="4572" spans="1:25">
      <c r="A4572" s="12"/>
      <c r="C4572" s="12"/>
      <c r="Q4572" s="12"/>
      <c r="Y4572" s="11"/>
    </row>
    <row r="4573" spans="1:25">
      <c r="A4573" s="12"/>
      <c r="C4573" s="12"/>
      <c r="Q4573" s="12"/>
      <c r="Y4573" s="11"/>
    </row>
    <row r="4574" spans="1:25">
      <c r="A4574" s="12"/>
      <c r="C4574" s="12"/>
      <c r="Q4574" s="12"/>
      <c r="Y4574" s="11"/>
    </row>
    <row r="4575" spans="1:25">
      <c r="A4575" s="12"/>
      <c r="C4575" s="12"/>
      <c r="Q4575" s="12"/>
      <c r="Y4575" s="11"/>
    </row>
    <row r="4576" spans="1:25">
      <c r="A4576" s="12"/>
      <c r="C4576" s="12"/>
      <c r="Q4576" s="12"/>
      <c r="Y4576" s="11"/>
    </row>
    <row r="4577" spans="1:25">
      <c r="A4577" s="12"/>
      <c r="C4577" s="12"/>
      <c r="Q4577" s="12"/>
      <c r="Y4577" s="11"/>
    </row>
    <row r="4578" spans="1:25">
      <c r="A4578" s="12"/>
      <c r="C4578" s="12"/>
      <c r="Q4578" s="12"/>
      <c r="Y4578" s="11"/>
    </row>
    <row r="4579" spans="1:25">
      <c r="A4579" s="12"/>
      <c r="C4579" s="12"/>
      <c r="Q4579" s="12"/>
      <c r="Y4579" s="11"/>
    </row>
    <row r="4580" spans="1:25">
      <c r="A4580" s="12"/>
      <c r="C4580" s="12"/>
      <c r="Q4580" s="12"/>
      <c r="Y4580" s="11"/>
    </row>
    <row r="4581" spans="1:25">
      <c r="A4581" s="12"/>
      <c r="C4581" s="12"/>
      <c r="Q4581" s="12"/>
      <c r="Y4581" s="11"/>
    </row>
    <row r="4582" spans="1:25">
      <c r="A4582" s="12"/>
      <c r="C4582" s="12"/>
      <c r="Q4582" s="12"/>
      <c r="Y4582" s="11"/>
    </row>
    <row r="4583" spans="1:25">
      <c r="A4583" s="12"/>
      <c r="C4583" s="12"/>
      <c r="Q4583" s="12"/>
      <c r="Y4583" s="11"/>
    </row>
    <row r="4584" spans="1:25">
      <c r="A4584" s="12"/>
      <c r="C4584" s="12"/>
      <c r="Q4584" s="12"/>
      <c r="Y4584" s="11"/>
    </row>
    <row r="4585" spans="1:25">
      <c r="A4585" s="12"/>
      <c r="C4585" s="12"/>
      <c r="Q4585" s="12"/>
      <c r="Y4585" s="11"/>
    </row>
    <row r="4586" spans="1:25">
      <c r="A4586" s="12"/>
      <c r="C4586" s="12"/>
      <c r="Q4586" s="12"/>
      <c r="Y4586" s="11"/>
    </row>
    <row r="4587" spans="1:25">
      <c r="A4587" s="12"/>
      <c r="C4587" s="12"/>
      <c r="Q4587" s="12"/>
      <c r="Y4587" s="11"/>
    </row>
    <row r="4588" spans="1:25">
      <c r="A4588" s="12"/>
      <c r="C4588" s="12"/>
      <c r="Q4588" s="12"/>
      <c r="Y4588" s="11"/>
    </row>
    <row r="4589" spans="1:25">
      <c r="A4589" s="12"/>
      <c r="C4589" s="12"/>
      <c r="Q4589" s="12"/>
      <c r="Y4589" s="11"/>
    </row>
    <row r="4590" spans="1:25">
      <c r="A4590" s="12"/>
      <c r="C4590" s="12"/>
      <c r="Q4590" s="12"/>
      <c r="Y4590" s="11"/>
    </row>
    <row r="4591" spans="1:25">
      <c r="A4591" s="12"/>
      <c r="C4591" s="12"/>
      <c r="Q4591" s="12"/>
      <c r="Y4591" s="11"/>
    </row>
    <row r="4592" spans="1:25">
      <c r="A4592" s="12"/>
      <c r="C4592" s="12"/>
      <c r="Q4592" s="12"/>
      <c r="Y4592" s="11"/>
    </row>
    <row r="4593" spans="1:25">
      <c r="A4593" s="12"/>
      <c r="C4593" s="12"/>
      <c r="Q4593" s="12"/>
      <c r="Y4593" s="11"/>
    </row>
    <row r="4594" spans="1:25">
      <c r="A4594" s="12"/>
      <c r="C4594" s="12"/>
      <c r="Q4594" s="12"/>
      <c r="Y4594" s="11"/>
    </row>
    <row r="4595" spans="1:25">
      <c r="A4595" s="12"/>
      <c r="C4595" s="12"/>
      <c r="Q4595" s="12"/>
      <c r="Y4595" s="11"/>
    </row>
    <row r="4596" spans="1:25">
      <c r="A4596" s="12"/>
      <c r="C4596" s="12"/>
      <c r="Q4596" s="12"/>
      <c r="Y4596" s="11"/>
    </row>
    <row r="4597" spans="1:25">
      <c r="A4597" s="12"/>
      <c r="C4597" s="12"/>
      <c r="Q4597" s="12"/>
      <c r="Y4597" s="11"/>
    </row>
    <row r="4598" spans="1:25">
      <c r="A4598" s="12"/>
      <c r="C4598" s="12"/>
      <c r="Q4598" s="12"/>
      <c r="Y4598" s="11"/>
    </row>
    <row r="4599" spans="1:25">
      <c r="A4599" s="12"/>
      <c r="C4599" s="12"/>
      <c r="Q4599" s="12"/>
      <c r="Y4599" s="11"/>
    </row>
    <row r="4600" spans="1:25">
      <c r="A4600" s="12"/>
      <c r="C4600" s="12"/>
      <c r="Q4600" s="12"/>
      <c r="Y4600" s="11"/>
    </row>
    <row r="4601" spans="1:25">
      <c r="A4601" s="12"/>
      <c r="C4601" s="12"/>
      <c r="Q4601" s="12"/>
      <c r="Y4601" s="11"/>
    </row>
    <row r="4602" spans="1:25">
      <c r="A4602" s="12"/>
      <c r="C4602" s="12"/>
      <c r="Q4602" s="12"/>
      <c r="Y4602" s="11"/>
    </row>
    <row r="4603" spans="1:25">
      <c r="A4603" s="12"/>
      <c r="C4603" s="12"/>
      <c r="Q4603" s="12"/>
      <c r="Y4603" s="11"/>
    </row>
    <row r="4604" spans="1:25">
      <c r="A4604" s="12"/>
      <c r="C4604" s="12"/>
      <c r="Q4604" s="12"/>
      <c r="Y4604" s="11"/>
    </row>
    <row r="4605" spans="1:25">
      <c r="A4605" s="12"/>
      <c r="C4605" s="12"/>
      <c r="Q4605" s="12"/>
      <c r="Y4605" s="11"/>
    </row>
    <row r="4606" spans="1:25">
      <c r="A4606" s="12"/>
      <c r="C4606" s="12"/>
      <c r="Q4606" s="12"/>
      <c r="Y4606" s="11"/>
    </row>
    <row r="4607" spans="1:25">
      <c r="A4607" s="12"/>
      <c r="C4607" s="12"/>
      <c r="Q4607" s="12"/>
      <c r="Y4607" s="11"/>
    </row>
    <row r="4608" spans="1:25">
      <c r="A4608" s="12"/>
      <c r="C4608" s="12"/>
      <c r="Q4608" s="12"/>
      <c r="Y4608" s="11"/>
    </row>
    <row r="4609" spans="1:25">
      <c r="A4609" s="12"/>
      <c r="C4609" s="12"/>
      <c r="Q4609" s="12"/>
      <c r="Y4609" s="11"/>
    </row>
    <row r="4610" spans="1:25">
      <c r="A4610" s="12"/>
      <c r="C4610" s="12"/>
      <c r="Q4610" s="12"/>
      <c r="Y4610" s="11"/>
    </row>
    <row r="4611" spans="1:25">
      <c r="A4611" s="12"/>
      <c r="C4611" s="12"/>
      <c r="Q4611" s="12"/>
      <c r="Y4611" s="11"/>
    </row>
    <row r="4612" spans="1:25">
      <c r="A4612" s="12"/>
      <c r="C4612" s="12"/>
      <c r="Q4612" s="12"/>
      <c r="Y4612" s="11"/>
    </row>
    <row r="4613" spans="1:25">
      <c r="A4613" s="12"/>
      <c r="C4613" s="12"/>
      <c r="Q4613" s="12"/>
      <c r="Y4613" s="11"/>
    </row>
    <row r="4614" spans="1:25">
      <c r="A4614" s="12"/>
      <c r="C4614" s="12"/>
      <c r="Q4614" s="12"/>
      <c r="Y4614" s="11"/>
    </row>
    <row r="4615" spans="1:25">
      <c r="A4615" s="12"/>
      <c r="C4615" s="12"/>
      <c r="Q4615" s="12"/>
      <c r="Y4615" s="11"/>
    </row>
    <row r="4616" spans="1:25">
      <c r="A4616" s="12"/>
      <c r="C4616" s="12"/>
      <c r="Q4616" s="12"/>
      <c r="Y4616" s="11"/>
    </row>
    <row r="4617" spans="1:25">
      <c r="A4617" s="12"/>
      <c r="C4617" s="12"/>
      <c r="Q4617" s="12"/>
      <c r="Y4617" s="11"/>
    </row>
    <row r="4618" spans="1:25">
      <c r="A4618" s="12"/>
      <c r="C4618" s="12"/>
      <c r="Q4618" s="12"/>
      <c r="Y4618" s="11"/>
    </row>
    <row r="4619" spans="1:25">
      <c r="A4619" s="12"/>
      <c r="C4619" s="12"/>
      <c r="Q4619" s="12"/>
      <c r="Y4619" s="11"/>
    </row>
    <row r="4620" spans="1:25">
      <c r="A4620" s="12"/>
      <c r="C4620" s="12"/>
      <c r="Q4620" s="12"/>
      <c r="Y4620" s="11"/>
    </row>
    <row r="4621" spans="1:25">
      <c r="A4621" s="12"/>
      <c r="C4621" s="12"/>
      <c r="Q4621" s="12"/>
      <c r="Y4621" s="11"/>
    </row>
    <row r="4622" spans="1:25">
      <c r="A4622" s="12"/>
      <c r="C4622" s="12"/>
      <c r="Q4622" s="12"/>
      <c r="Y4622" s="11"/>
    </row>
    <row r="4623" spans="1:25">
      <c r="A4623" s="12"/>
      <c r="C4623" s="12"/>
      <c r="Q4623" s="12"/>
      <c r="Y4623" s="11"/>
    </row>
    <row r="4624" spans="1:25">
      <c r="A4624" s="12"/>
      <c r="C4624" s="12"/>
      <c r="Q4624" s="12"/>
      <c r="Y4624" s="11"/>
    </row>
    <row r="4625" spans="1:25">
      <c r="A4625" s="12"/>
      <c r="C4625" s="12"/>
      <c r="Q4625" s="12"/>
      <c r="Y4625" s="11"/>
    </row>
    <row r="4626" spans="1:25">
      <c r="A4626" s="12"/>
      <c r="C4626" s="12"/>
      <c r="Q4626" s="12"/>
      <c r="Y4626" s="11"/>
    </row>
    <row r="4627" spans="1:25">
      <c r="A4627" s="12"/>
      <c r="C4627" s="12"/>
      <c r="Q4627" s="12"/>
      <c r="Y4627" s="11"/>
    </row>
    <row r="4628" spans="1:25">
      <c r="A4628" s="12"/>
      <c r="C4628" s="12"/>
      <c r="Q4628" s="12"/>
      <c r="Y4628" s="11"/>
    </row>
    <row r="4629" spans="1:25">
      <c r="A4629" s="12"/>
      <c r="C4629" s="12"/>
      <c r="Q4629" s="12"/>
      <c r="Y4629" s="11"/>
    </row>
    <row r="4630" spans="1:25">
      <c r="A4630" s="12"/>
      <c r="C4630" s="12"/>
      <c r="Q4630" s="12"/>
      <c r="Y4630" s="11"/>
    </row>
    <row r="4631" spans="1:25">
      <c r="A4631" s="12"/>
      <c r="C4631" s="12"/>
      <c r="Q4631" s="12"/>
      <c r="Y4631" s="11"/>
    </row>
    <row r="4632" spans="1:25">
      <c r="A4632" s="12"/>
      <c r="C4632" s="12"/>
      <c r="Q4632" s="12"/>
      <c r="Y4632" s="11"/>
    </row>
    <row r="4633" spans="1:25">
      <c r="A4633" s="12"/>
      <c r="C4633" s="12"/>
      <c r="Q4633" s="12"/>
      <c r="Y4633" s="11"/>
    </row>
    <row r="4634" spans="1:25">
      <c r="A4634" s="12"/>
      <c r="C4634" s="12"/>
      <c r="Q4634" s="12"/>
      <c r="Y4634" s="11"/>
    </row>
    <row r="4635" spans="1:25">
      <c r="A4635" s="12"/>
      <c r="C4635" s="12"/>
      <c r="Q4635" s="12"/>
      <c r="Y4635" s="11"/>
    </row>
    <row r="4636" spans="1:25">
      <c r="A4636" s="12"/>
      <c r="C4636" s="12"/>
      <c r="Q4636" s="12"/>
      <c r="Y4636" s="11"/>
    </row>
    <row r="4637" spans="1:25">
      <c r="A4637" s="12"/>
      <c r="C4637" s="12"/>
      <c r="Q4637" s="12"/>
      <c r="Y4637" s="11"/>
    </row>
    <row r="4638" spans="1:25">
      <c r="A4638" s="12"/>
      <c r="C4638" s="12"/>
      <c r="Q4638" s="12"/>
      <c r="Y4638" s="11"/>
    </row>
    <row r="4639" spans="1:25">
      <c r="A4639" s="12"/>
      <c r="C4639" s="12"/>
      <c r="Q4639" s="12"/>
      <c r="Y4639" s="11"/>
    </row>
    <row r="4640" spans="1:25">
      <c r="A4640" s="12"/>
      <c r="C4640" s="12"/>
      <c r="Q4640" s="12"/>
      <c r="Y4640" s="11"/>
    </row>
    <row r="4641" spans="1:25">
      <c r="A4641" s="12"/>
      <c r="C4641" s="12"/>
      <c r="Q4641" s="12"/>
      <c r="Y4641" s="11"/>
    </row>
    <row r="4642" spans="1:25">
      <c r="A4642" s="12"/>
      <c r="C4642" s="12"/>
      <c r="Q4642" s="12"/>
      <c r="Y4642" s="11"/>
    </row>
    <row r="4643" spans="1:25">
      <c r="A4643" s="12"/>
      <c r="C4643" s="12"/>
      <c r="Q4643" s="12"/>
      <c r="Y4643" s="11"/>
    </row>
    <row r="4644" spans="1:25">
      <c r="A4644" s="12"/>
      <c r="C4644" s="12"/>
      <c r="Q4644" s="12"/>
      <c r="Y4644" s="11"/>
    </row>
    <row r="4645" spans="1:25">
      <c r="A4645" s="12"/>
      <c r="C4645" s="12"/>
      <c r="Q4645" s="12"/>
      <c r="Y4645" s="11"/>
    </row>
    <row r="4646" spans="1:25">
      <c r="A4646" s="12"/>
      <c r="C4646" s="12"/>
      <c r="Q4646" s="12"/>
      <c r="Y4646" s="11"/>
    </row>
    <row r="4647" spans="1:25">
      <c r="A4647" s="12"/>
      <c r="C4647" s="12"/>
      <c r="Q4647" s="12"/>
      <c r="Y4647" s="11"/>
    </row>
    <row r="4648" spans="1:25">
      <c r="A4648" s="12"/>
      <c r="C4648" s="12"/>
      <c r="Q4648" s="12"/>
      <c r="Y4648" s="11"/>
    </row>
    <row r="4649" spans="1:25">
      <c r="A4649" s="12"/>
      <c r="C4649" s="12"/>
      <c r="Q4649" s="12"/>
      <c r="Y4649" s="11"/>
    </row>
    <row r="4650" spans="1:25">
      <c r="A4650" s="12"/>
      <c r="C4650" s="12"/>
      <c r="Q4650" s="12"/>
      <c r="Y4650" s="11"/>
    </row>
    <row r="4651" spans="1:25">
      <c r="A4651" s="12"/>
      <c r="C4651" s="12"/>
      <c r="Q4651" s="12"/>
      <c r="Y4651" s="11"/>
    </row>
    <row r="4652" spans="1:25">
      <c r="A4652" s="12"/>
      <c r="C4652" s="12"/>
      <c r="Q4652" s="12"/>
      <c r="Y4652" s="11"/>
    </row>
    <row r="4653" spans="1:25">
      <c r="A4653" s="12"/>
      <c r="C4653" s="12"/>
      <c r="Q4653" s="12"/>
      <c r="Y4653" s="11"/>
    </row>
    <row r="4654" spans="1:25">
      <c r="A4654" s="12"/>
      <c r="C4654" s="12"/>
      <c r="Q4654" s="12"/>
      <c r="Y4654" s="11"/>
    </row>
    <row r="4655" spans="1:25">
      <c r="A4655" s="12"/>
      <c r="C4655" s="12"/>
      <c r="Q4655" s="12"/>
      <c r="Y4655" s="11"/>
    </row>
    <row r="4656" spans="1:25">
      <c r="A4656" s="12"/>
      <c r="C4656" s="12"/>
      <c r="Q4656" s="12"/>
      <c r="Y4656" s="11"/>
    </row>
    <row r="4657" spans="1:25">
      <c r="A4657" s="12"/>
      <c r="C4657" s="12"/>
      <c r="Q4657" s="12"/>
      <c r="Y4657" s="11"/>
    </row>
    <row r="4658" spans="1:25">
      <c r="A4658" s="12"/>
      <c r="C4658" s="12"/>
      <c r="Q4658" s="12"/>
      <c r="Y4658" s="11"/>
    </row>
    <row r="4659" spans="1:25">
      <c r="A4659" s="12"/>
      <c r="C4659" s="12"/>
      <c r="Q4659" s="12"/>
      <c r="Y4659" s="11"/>
    </row>
    <row r="4660" spans="1:25">
      <c r="A4660" s="12"/>
      <c r="C4660" s="12"/>
      <c r="Q4660" s="12"/>
      <c r="Y4660" s="11"/>
    </row>
    <row r="4661" spans="1:25">
      <c r="A4661" s="12"/>
      <c r="C4661" s="12"/>
      <c r="Q4661" s="12"/>
      <c r="Y4661" s="11"/>
    </row>
    <row r="4662" spans="1:25">
      <c r="A4662" s="12"/>
      <c r="C4662" s="12"/>
      <c r="Q4662" s="12"/>
      <c r="Y4662" s="11"/>
    </row>
    <row r="4663" spans="1:25">
      <c r="A4663" s="12"/>
      <c r="C4663" s="12"/>
      <c r="Q4663" s="12"/>
      <c r="Y4663" s="11"/>
    </row>
    <row r="4664" spans="1:25">
      <c r="A4664" s="12"/>
      <c r="C4664" s="12"/>
      <c r="Q4664" s="12"/>
      <c r="Y4664" s="11"/>
    </row>
    <row r="4665" spans="1:25">
      <c r="A4665" s="12"/>
      <c r="C4665" s="12"/>
      <c r="Q4665" s="12"/>
      <c r="Y4665" s="11"/>
    </row>
    <row r="4666" spans="1:25">
      <c r="A4666" s="12"/>
      <c r="C4666" s="12"/>
      <c r="Q4666" s="12"/>
      <c r="Y4666" s="11"/>
    </row>
    <row r="4667" spans="1:25">
      <c r="A4667" s="12"/>
      <c r="C4667" s="12"/>
      <c r="Q4667" s="12"/>
      <c r="Y4667" s="11"/>
    </row>
    <row r="4668" spans="1:25">
      <c r="A4668" s="12"/>
      <c r="C4668" s="12"/>
      <c r="Q4668" s="12"/>
      <c r="Y4668" s="11"/>
    </row>
    <row r="4669" spans="1:25">
      <c r="A4669" s="12"/>
      <c r="C4669" s="12"/>
      <c r="Q4669" s="12"/>
      <c r="Y4669" s="11"/>
    </row>
    <row r="4670" spans="1:25">
      <c r="A4670" s="12"/>
      <c r="C4670" s="12"/>
      <c r="Q4670" s="12"/>
      <c r="Y4670" s="11"/>
    </row>
    <row r="4671" spans="1:25">
      <c r="A4671" s="12"/>
      <c r="C4671" s="12"/>
      <c r="Q4671" s="12"/>
      <c r="Y4671" s="11"/>
    </row>
    <row r="4672" spans="1:25">
      <c r="A4672" s="12"/>
      <c r="C4672" s="12"/>
      <c r="Q4672" s="12"/>
      <c r="Y4672" s="11"/>
    </row>
    <row r="4673" spans="1:25">
      <c r="A4673" s="12"/>
      <c r="C4673" s="12"/>
      <c r="Q4673" s="12"/>
      <c r="Y4673" s="11"/>
    </row>
    <row r="4674" spans="1:25">
      <c r="A4674" s="12"/>
      <c r="C4674" s="12"/>
      <c r="Q4674" s="12"/>
      <c r="Y4674" s="11"/>
    </row>
    <row r="4675" spans="1:25">
      <c r="A4675" s="12"/>
      <c r="C4675" s="12"/>
      <c r="Q4675" s="12"/>
      <c r="Y4675" s="11"/>
    </row>
    <row r="4676" spans="1:25">
      <c r="A4676" s="12"/>
      <c r="C4676" s="12"/>
      <c r="Q4676" s="12"/>
      <c r="Y4676" s="11"/>
    </row>
    <row r="4677" spans="1:25">
      <c r="A4677" s="12"/>
      <c r="C4677" s="12"/>
      <c r="Q4677" s="12"/>
      <c r="Y4677" s="11"/>
    </row>
    <row r="4678" spans="1:25">
      <c r="A4678" s="12"/>
      <c r="C4678" s="12"/>
      <c r="Q4678" s="12"/>
      <c r="Y4678" s="11"/>
    </row>
    <row r="4679" spans="1:25">
      <c r="A4679" s="12"/>
      <c r="C4679" s="12"/>
      <c r="Q4679" s="12"/>
      <c r="Y4679" s="11"/>
    </row>
    <row r="4680" spans="1:25">
      <c r="A4680" s="12"/>
      <c r="C4680" s="12"/>
      <c r="Q4680" s="12"/>
      <c r="Y4680" s="11"/>
    </row>
    <row r="4681" spans="1:25">
      <c r="A4681" s="12"/>
      <c r="C4681" s="12"/>
      <c r="Q4681" s="12"/>
      <c r="Y4681" s="11"/>
    </row>
    <row r="4682" spans="1:25">
      <c r="A4682" s="12"/>
      <c r="C4682" s="12"/>
      <c r="Q4682" s="12"/>
      <c r="Y4682" s="11"/>
    </row>
    <row r="4683" spans="1:25">
      <c r="A4683" s="12"/>
      <c r="C4683" s="12"/>
      <c r="Q4683" s="12"/>
      <c r="Y4683" s="11"/>
    </row>
    <row r="4684" spans="1:25">
      <c r="A4684" s="12"/>
      <c r="C4684" s="12"/>
      <c r="Q4684" s="12"/>
      <c r="Y4684" s="11"/>
    </row>
    <row r="4685" spans="1:25">
      <c r="A4685" s="12"/>
      <c r="C4685" s="12"/>
      <c r="Q4685" s="12"/>
      <c r="Y4685" s="11"/>
    </row>
    <row r="4686" spans="1:25">
      <c r="A4686" s="12"/>
      <c r="C4686" s="12"/>
      <c r="Q4686" s="12"/>
      <c r="Y4686" s="11"/>
    </row>
    <row r="4687" spans="1:25">
      <c r="A4687" s="12"/>
      <c r="C4687" s="12"/>
      <c r="Q4687" s="12"/>
      <c r="Y4687" s="11"/>
    </row>
    <row r="4688" spans="1:25">
      <c r="A4688" s="12"/>
      <c r="C4688" s="12"/>
      <c r="Q4688" s="12"/>
      <c r="Y4688" s="11"/>
    </row>
    <row r="4689" spans="1:25">
      <c r="A4689" s="12"/>
      <c r="C4689" s="12"/>
      <c r="Q4689" s="12"/>
      <c r="Y4689" s="11"/>
    </row>
    <row r="4690" spans="1:25">
      <c r="A4690" s="12"/>
      <c r="C4690" s="12"/>
      <c r="Q4690" s="12"/>
      <c r="Y4690" s="11"/>
    </row>
    <row r="4691" spans="1:25">
      <c r="A4691" s="12"/>
      <c r="C4691" s="12"/>
      <c r="Q4691" s="12"/>
      <c r="Y4691" s="11"/>
    </row>
    <row r="4692" spans="1:25">
      <c r="A4692" s="12"/>
      <c r="C4692" s="12"/>
      <c r="Q4692" s="12"/>
      <c r="Y4692" s="11"/>
    </row>
    <row r="4693" spans="1:25">
      <c r="A4693" s="12"/>
      <c r="C4693" s="12"/>
      <c r="Q4693" s="12"/>
      <c r="Y4693" s="11"/>
    </row>
    <row r="4694" spans="1:25">
      <c r="A4694" s="12"/>
      <c r="C4694" s="12"/>
      <c r="Q4694" s="12"/>
      <c r="Y4694" s="11"/>
    </row>
    <row r="4695" spans="1:25">
      <c r="A4695" s="12"/>
      <c r="C4695" s="12"/>
      <c r="Q4695" s="12"/>
      <c r="Y4695" s="11"/>
    </row>
    <row r="4696" spans="1:25">
      <c r="A4696" s="12"/>
      <c r="C4696" s="12"/>
      <c r="Q4696" s="12"/>
      <c r="Y4696" s="11"/>
    </row>
    <row r="4697" spans="1:25">
      <c r="A4697" s="12"/>
      <c r="C4697" s="12"/>
      <c r="Q4697" s="12"/>
      <c r="Y4697" s="11"/>
    </row>
    <row r="4698" spans="1:25">
      <c r="A4698" s="12"/>
      <c r="C4698" s="12"/>
      <c r="Q4698" s="12"/>
      <c r="Y4698" s="11"/>
    </row>
    <row r="4699" spans="1:25">
      <c r="A4699" s="12"/>
      <c r="C4699" s="12"/>
      <c r="Q4699" s="12"/>
      <c r="Y4699" s="11"/>
    </row>
    <row r="4700" spans="1:25">
      <c r="A4700" s="12"/>
      <c r="C4700" s="12"/>
      <c r="Q4700" s="12"/>
      <c r="Y4700" s="11"/>
    </row>
    <row r="4701" spans="1:25">
      <c r="A4701" s="12"/>
      <c r="C4701" s="12"/>
      <c r="Q4701" s="12"/>
      <c r="Y4701" s="11"/>
    </row>
    <row r="4702" spans="1:25">
      <c r="A4702" s="12"/>
      <c r="C4702" s="12"/>
      <c r="Q4702" s="12"/>
      <c r="Y4702" s="11"/>
    </row>
    <row r="4703" spans="1:25">
      <c r="A4703" s="12"/>
      <c r="C4703" s="12"/>
      <c r="Q4703" s="12"/>
      <c r="Y4703" s="11"/>
    </row>
    <row r="4704" spans="1:25">
      <c r="A4704" s="12"/>
      <c r="C4704" s="12"/>
      <c r="Q4704" s="12"/>
      <c r="Y4704" s="11"/>
    </row>
    <row r="4705" spans="1:25">
      <c r="A4705" s="12"/>
      <c r="C4705" s="12"/>
      <c r="Q4705" s="12"/>
      <c r="Y4705" s="11"/>
    </row>
    <row r="4706" spans="1:25">
      <c r="A4706" s="12"/>
      <c r="C4706" s="12"/>
      <c r="Q4706" s="12"/>
      <c r="Y4706" s="11"/>
    </row>
    <row r="4707" spans="1:25">
      <c r="A4707" s="12"/>
      <c r="C4707" s="12"/>
      <c r="Q4707" s="12"/>
      <c r="Y4707" s="11"/>
    </row>
    <row r="4708" spans="1:25">
      <c r="A4708" s="12"/>
      <c r="C4708" s="12"/>
      <c r="Q4708" s="12"/>
      <c r="Y4708" s="11"/>
    </row>
    <row r="4709" spans="1:25">
      <c r="A4709" s="12"/>
      <c r="C4709" s="12"/>
      <c r="Q4709" s="12"/>
      <c r="Y4709" s="11"/>
    </row>
    <row r="4710" spans="1:25">
      <c r="A4710" s="12"/>
      <c r="C4710" s="12"/>
      <c r="Q4710" s="12"/>
      <c r="Y4710" s="11"/>
    </row>
    <row r="4711" spans="1:25">
      <c r="A4711" s="12"/>
      <c r="C4711" s="12"/>
      <c r="Q4711" s="12"/>
      <c r="Y4711" s="11"/>
    </row>
    <row r="4712" spans="1:25">
      <c r="A4712" s="12"/>
      <c r="C4712" s="12"/>
      <c r="Q4712" s="12"/>
      <c r="Y4712" s="11"/>
    </row>
    <row r="4713" spans="1:25">
      <c r="A4713" s="12"/>
      <c r="C4713" s="12"/>
      <c r="Q4713" s="12"/>
      <c r="Y4713" s="11"/>
    </row>
    <row r="4714" spans="1:25">
      <c r="A4714" s="12"/>
      <c r="C4714" s="12"/>
      <c r="Q4714" s="12"/>
      <c r="Y4714" s="11"/>
    </row>
    <row r="4715" spans="1:25">
      <c r="A4715" s="12"/>
      <c r="C4715" s="12"/>
      <c r="Q4715" s="12"/>
      <c r="Y4715" s="11"/>
    </row>
    <row r="4716" spans="1:25">
      <c r="A4716" s="12"/>
      <c r="C4716" s="12"/>
      <c r="Q4716" s="12"/>
      <c r="Y4716" s="11"/>
    </row>
    <row r="4717" spans="1:25">
      <c r="A4717" s="12"/>
      <c r="C4717" s="12"/>
      <c r="Q4717" s="12"/>
      <c r="Y4717" s="11"/>
    </row>
    <row r="4718" spans="1:25">
      <c r="A4718" s="12"/>
      <c r="C4718" s="12"/>
      <c r="Q4718" s="12"/>
      <c r="Y4718" s="11"/>
    </row>
    <row r="4719" spans="1:25">
      <c r="A4719" s="12"/>
      <c r="C4719" s="12"/>
      <c r="Q4719" s="12"/>
      <c r="Y4719" s="11"/>
    </row>
    <row r="4720" spans="1:25">
      <c r="A4720" s="12"/>
      <c r="C4720" s="12"/>
      <c r="Q4720" s="12"/>
      <c r="Y4720" s="11"/>
    </row>
    <row r="4721" spans="1:25">
      <c r="A4721" s="12"/>
      <c r="C4721" s="12"/>
      <c r="Q4721" s="12"/>
      <c r="Y4721" s="11"/>
    </row>
    <row r="4722" spans="1:25">
      <c r="A4722" s="12"/>
      <c r="C4722" s="12"/>
      <c r="Q4722" s="12"/>
      <c r="Y4722" s="11"/>
    </row>
    <row r="4723" spans="1:25">
      <c r="A4723" s="12"/>
      <c r="C4723" s="12"/>
      <c r="Q4723" s="12"/>
      <c r="Y4723" s="11"/>
    </row>
    <row r="4724" spans="1:25">
      <c r="A4724" s="12"/>
      <c r="C4724" s="12"/>
      <c r="Q4724" s="12"/>
      <c r="Y4724" s="11"/>
    </row>
    <row r="4725" spans="1:25">
      <c r="A4725" s="12"/>
      <c r="C4725" s="12"/>
      <c r="Q4725" s="12"/>
      <c r="Y4725" s="11"/>
    </row>
    <row r="4726" spans="1:25">
      <c r="A4726" s="12"/>
      <c r="C4726" s="12"/>
      <c r="Q4726" s="12"/>
      <c r="Y4726" s="11"/>
    </row>
    <row r="4727" spans="1:25">
      <c r="A4727" s="12"/>
      <c r="C4727" s="12"/>
      <c r="Q4727" s="12"/>
      <c r="Y4727" s="11"/>
    </row>
    <row r="4728" spans="1:25">
      <c r="A4728" s="12"/>
      <c r="C4728" s="12"/>
      <c r="Q4728" s="12"/>
      <c r="Y4728" s="11"/>
    </row>
    <row r="4729" spans="1:25">
      <c r="A4729" s="12"/>
      <c r="C4729" s="12"/>
      <c r="Q4729" s="12"/>
      <c r="Y4729" s="11"/>
    </row>
    <row r="4730" spans="1:25">
      <c r="A4730" s="12"/>
      <c r="C4730" s="12"/>
      <c r="Q4730" s="12"/>
      <c r="Y4730" s="11"/>
    </row>
    <row r="4731" spans="1:25">
      <c r="A4731" s="12"/>
      <c r="C4731" s="12"/>
      <c r="Q4731" s="12"/>
      <c r="Y4731" s="11"/>
    </row>
    <row r="4732" spans="1:25">
      <c r="A4732" s="12"/>
      <c r="C4732" s="12"/>
      <c r="Q4732" s="12"/>
      <c r="Y4732" s="11"/>
    </row>
    <row r="4733" spans="1:25">
      <c r="A4733" s="12"/>
      <c r="C4733" s="12"/>
      <c r="Q4733" s="12"/>
      <c r="Y4733" s="11"/>
    </row>
    <row r="4734" spans="1:25">
      <c r="A4734" s="12"/>
      <c r="C4734" s="12"/>
      <c r="Q4734" s="12"/>
      <c r="Y4734" s="11"/>
    </row>
    <row r="4735" spans="1:25">
      <c r="A4735" s="12"/>
      <c r="C4735" s="12"/>
      <c r="Q4735" s="12"/>
      <c r="Y4735" s="11"/>
    </row>
    <row r="4736" spans="1:25">
      <c r="A4736" s="12"/>
      <c r="C4736" s="12"/>
      <c r="Q4736" s="12"/>
      <c r="Y4736" s="11"/>
    </row>
    <row r="4737" spans="1:25">
      <c r="A4737" s="12"/>
      <c r="C4737" s="12"/>
      <c r="Q4737" s="12"/>
      <c r="Y4737" s="11"/>
    </row>
    <row r="4738" spans="1:25">
      <c r="A4738" s="12"/>
      <c r="C4738" s="12"/>
      <c r="Q4738" s="12"/>
      <c r="Y4738" s="11"/>
    </row>
    <row r="4739" spans="1:25">
      <c r="A4739" s="12"/>
      <c r="C4739" s="12"/>
      <c r="Q4739" s="12"/>
      <c r="Y4739" s="11"/>
    </row>
    <row r="4740" spans="1:25">
      <c r="A4740" s="12"/>
      <c r="C4740" s="12"/>
      <c r="Q4740" s="12"/>
      <c r="Y4740" s="11"/>
    </row>
    <row r="4741" spans="1:25">
      <c r="A4741" s="12"/>
      <c r="C4741" s="12"/>
      <c r="Q4741" s="12"/>
      <c r="Y4741" s="11"/>
    </row>
    <row r="4742" spans="1:25">
      <c r="A4742" s="12"/>
      <c r="C4742" s="12"/>
      <c r="Q4742" s="12"/>
      <c r="Y4742" s="11"/>
    </row>
    <row r="4743" spans="1:25">
      <c r="A4743" s="12"/>
      <c r="C4743" s="12"/>
      <c r="Q4743" s="12"/>
      <c r="Y4743" s="11"/>
    </row>
    <row r="4744" spans="1:25">
      <c r="A4744" s="12"/>
      <c r="C4744" s="12"/>
      <c r="Q4744" s="12"/>
      <c r="Y4744" s="11"/>
    </row>
    <row r="4745" spans="1:25">
      <c r="A4745" s="12"/>
      <c r="C4745" s="12"/>
      <c r="Q4745" s="12"/>
      <c r="Y4745" s="11"/>
    </row>
    <row r="4746" spans="1:25">
      <c r="A4746" s="12"/>
      <c r="C4746" s="12"/>
      <c r="Q4746" s="12"/>
      <c r="Y4746" s="11"/>
    </row>
    <row r="4747" spans="1:25">
      <c r="A4747" s="12"/>
      <c r="C4747" s="12"/>
      <c r="Q4747" s="12"/>
      <c r="Y4747" s="11"/>
    </row>
    <row r="4748" spans="1:25">
      <c r="A4748" s="12"/>
      <c r="C4748" s="12"/>
      <c r="Q4748" s="12"/>
      <c r="Y4748" s="11"/>
    </row>
    <row r="4749" spans="1:25">
      <c r="A4749" s="12"/>
      <c r="C4749" s="12"/>
      <c r="Q4749" s="12"/>
      <c r="Y4749" s="11"/>
    </row>
    <row r="4750" spans="1:25">
      <c r="A4750" s="12"/>
      <c r="C4750" s="12"/>
      <c r="Q4750" s="12"/>
      <c r="Y4750" s="11"/>
    </row>
    <row r="4751" spans="1:25">
      <c r="A4751" s="12"/>
      <c r="C4751" s="12"/>
      <c r="Q4751" s="12"/>
      <c r="Y4751" s="11"/>
    </row>
    <row r="4752" spans="1:25">
      <c r="A4752" s="12"/>
      <c r="C4752" s="12"/>
      <c r="Q4752" s="12"/>
      <c r="Y4752" s="11"/>
    </row>
    <row r="4753" spans="1:25">
      <c r="A4753" s="12"/>
      <c r="C4753" s="12"/>
      <c r="Q4753" s="12"/>
      <c r="Y4753" s="11"/>
    </row>
    <row r="4754" spans="1:25">
      <c r="A4754" s="12"/>
      <c r="C4754" s="12"/>
      <c r="Q4754" s="12"/>
      <c r="Y4754" s="11"/>
    </row>
    <row r="4755" spans="1:25">
      <c r="A4755" s="12"/>
      <c r="C4755" s="12"/>
      <c r="Q4755" s="12"/>
      <c r="Y4755" s="11"/>
    </row>
    <row r="4756" spans="1:25">
      <c r="A4756" s="12"/>
      <c r="C4756" s="12"/>
      <c r="Q4756" s="12"/>
      <c r="Y4756" s="11"/>
    </row>
    <row r="4757" spans="1:25">
      <c r="A4757" s="12"/>
      <c r="C4757" s="12"/>
      <c r="Q4757" s="12"/>
      <c r="Y4757" s="11"/>
    </row>
    <row r="4758" spans="1:25">
      <c r="A4758" s="12"/>
      <c r="C4758" s="12"/>
      <c r="Q4758" s="12"/>
      <c r="Y4758" s="11"/>
    </row>
    <row r="4759" spans="1:25">
      <c r="A4759" s="12"/>
      <c r="C4759" s="12"/>
      <c r="Q4759" s="12"/>
      <c r="Y4759" s="11"/>
    </row>
    <row r="4760" spans="1:25">
      <c r="A4760" s="12"/>
      <c r="C4760" s="12"/>
      <c r="Q4760" s="12"/>
      <c r="Y4760" s="11"/>
    </row>
    <row r="4761" spans="1:25">
      <c r="A4761" s="12"/>
      <c r="C4761" s="12"/>
      <c r="Q4761" s="12"/>
      <c r="Y4761" s="11"/>
    </row>
    <row r="4762" spans="1:25">
      <c r="A4762" s="12"/>
      <c r="C4762" s="12"/>
      <c r="Q4762" s="12"/>
      <c r="Y4762" s="11"/>
    </row>
    <row r="4763" spans="1:25">
      <c r="A4763" s="12"/>
      <c r="C4763" s="12"/>
      <c r="Q4763" s="12"/>
      <c r="Y4763" s="11"/>
    </row>
    <row r="4764" spans="1:25">
      <c r="A4764" s="12"/>
      <c r="C4764" s="12"/>
      <c r="Q4764" s="12"/>
      <c r="Y4764" s="11"/>
    </row>
    <row r="4765" spans="1:25">
      <c r="A4765" s="12"/>
      <c r="C4765" s="12"/>
      <c r="Q4765" s="12"/>
      <c r="Y4765" s="11"/>
    </row>
    <row r="4766" spans="1:25">
      <c r="A4766" s="12"/>
      <c r="C4766" s="12"/>
      <c r="Q4766" s="12"/>
      <c r="Y4766" s="11"/>
    </row>
    <row r="4767" spans="1:25">
      <c r="A4767" s="12"/>
      <c r="C4767" s="12"/>
      <c r="Q4767" s="12"/>
      <c r="Y4767" s="11"/>
    </row>
    <row r="4768" spans="1:25">
      <c r="A4768" s="12"/>
      <c r="C4768" s="12"/>
      <c r="Q4768" s="12"/>
      <c r="Y4768" s="11"/>
    </row>
    <row r="4769" spans="1:25">
      <c r="A4769" s="12"/>
      <c r="C4769" s="12"/>
      <c r="Q4769" s="12"/>
      <c r="Y4769" s="11"/>
    </row>
    <row r="4770" spans="1:25">
      <c r="A4770" s="12"/>
      <c r="C4770" s="12"/>
      <c r="Q4770" s="12"/>
      <c r="Y4770" s="11"/>
    </row>
    <row r="4771" spans="1:25">
      <c r="A4771" s="12"/>
      <c r="C4771" s="12"/>
      <c r="Q4771" s="12"/>
      <c r="Y4771" s="11"/>
    </row>
    <row r="4772" spans="1:25">
      <c r="A4772" s="12"/>
      <c r="C4772" s="12"/>
      <c r="Q4772" s="12"/>
      <c r="Y4772" s="11"/>
    </row>
    <row r="4773" spans="1:25">
      <c r="A4773" s="12"/>
      <c r="C4773" s="12"/>
      <c r="Q4773" s="12"/>
      <c r="Y4773" s="11"/>
    </row>
    <row r="4774" spans="1:25">
      <c r="A4774" s="12"/>
      <c r="C4774" s="12"/>
      <c r="Q4774" s="12"/>
      <c r="Y4774" s="11"/>
    </row>
    <row r="4775" spans="1:25">
      <c r="A4775" s="12"/>
      <c r="C4775" s="12"/>
      <c r="Q4775" s="12"/>
      <c r="Y4775" s="11"/>
    </row>
    <row r="4776" spans="1:25">
      <c r="A4776" s="12"/>
      <c r="C4776" s="12"/>
      <c r="Q4776" s="12"/>
      <c r="Y4776" s="11"/>
    </row>
    <row r="4777" spans="1:25">
      <c r="A4777" s="12"/>
      <c r="C4777" s="12"/>
      <c r="Q4777" s="12"/>
      <c r="Y4777" s="11"/>
    </row>
    <row r="4778" spans="1:25">
      <c r="A4778" s="12"/>
      <c r="C4778" s="12"/>
      <c r="Q4778" s="12"/>
      <c r="Y4778" s="11"/>
    </row>
    <row r="4779" spans="1:25">
      <c r="A4779" s="12"/>
      <c r="C4779" s="12"/>
      <c r="Q4779" s="12"/>
      <c r="Y4779" s="11"/>
    </row>
    <row r="4780" spans="1:25">
      <c r="A4780" s="12"/>
      <c r="C4780" s="12"/>
      <c r="Q4780" s="12"/>
      <c r="Y4780" s="11"/>
    </row>
    <row r="4781" spans="1:25">
      <c r="A4781" s="12"/>
      <c r="C4781" s="12"/>
      <c r="Q4781" s="12"/>
      <c r="Y4781" s="11"/>
    </row>
    <row r="4782" spans="1:25">
      <c r="A4782" s="12"/>
      <c r="C4782" s="12"/>
      <c r="Q4782" s="12"/>
      <c r="Y4782" s="11"/>
    </row>
    <row r="4783" spans="1:25">
      <c r="A4783" s="12"/>
      <c r="C4783" s="12"/>
      <c r="Q4783" s="12"/>
      <c r="Y4783" s="11"/>
    </row>
    <row r="4784" spans="1:25">
      <c r="A4784" s="12"/>
      <c r="C4784" s="12"/>
      <c r="Q4784" s="12"/>
      <c r="Y4784" s="11"/>
    </row>
    <row r="4785" spans="1:25">
      <c r="A4785" s="12"/>
      <c r="C4785" s="12"/>
      <c r="Q4785" s="12"/>
      <c r="Y4785" s="11"/>
    </row>
    <row r="4786" spans="1:25">
      <c r="A4786" s="12"/>
      <c r="C4786" s="12"/>
      <c r="Q4786" s="12"/>
      <c r="Y4786" s="11"/>
    </row>
    <row r="4787" spans="1:25">
      <c r="A4787" s="12"/>
      <c r="C4787" s="12"/>
      <c r="Q4787" s="12"/>
      <c r="Y4787" s="11"/>
    </row>
    <row r="4788" spans="1:25">
      <c r="A4788" s="12"/>
      <c r="C4788" s="12"/>
      <c r="Q4788" s="12"/>
      <c r="Y4788" s="11"/>
    </row>
    <row r="4789" spans="1:25">
      <c r="A4789" s="12"/>
      <c r="C4789" s="12"/>
      <c r="Q4789" s="12"/>
      <c r="Y4789" s="11"/>
    </row>
    <row r="4790" spans="1:25">
      <c r="A4790" s="12"/>
      <c r="C4790" s="12"/>
      <c r="Q4790" s="12"/>
      <c r="Y4790" s="11"/>
    </row>
    <row r="4791" spans="1:25">
      <c r="A4791" s="12"/>
      <c r="C4791" s="12"/>
      <c r="Q4791" s="12"/>
      <c r="Y4791" s="11"/>
    </row>
    <row r="4792" spans="1:25">
      <c r="A4792" s="12"/>
      <c r="C4792" s="12"/>
      <c r="Q4792" s="12"/>
      <c r="Y4792" s="11"/>
    </row>
    <row r="4793" spans="1:25">
      <c r="A4793" s="12"/>
      <c r="C4793" s="12"/>
      <c r="Q4793" s="12"/>
      <c r="Y4793" s="11"/>
    </row>
    <row r="4794" spans="1:25">
      <c r="A4794" s="12"/>
      <c r="C4794" s="12"/>
      <c r="Q4794" s="12"/>
      <c r="Y4794" s="11"/>
    </row>
    <row r="4795" spans="1:25">
      <c r="A4795" s="12"/>
      <c r="C4795" s="12"/>
      <c r="Q4795" s="12"/>
      <c r="Y4795" s="11"/>
    </row>
    <row r="4796" spans="1:25">
      <c r="A4796" s="12"/>
      <c r="C4796" s="12"/>
      <c r="Q4796" s="12"/>
      <c r="Y4796" s="11"/>
    </row>
    <row r="4797" spans="1:25">
      <c r="A4797" s="12"/>
      <c r="C4797" s="12"/>
      <c r="Q4797" s="12"/>
      <c r="Y4797" s="11"/>
    </row>
    <row r="4798" spans="1:25">
      <c r="A4798" s="12"/>
      <c r="C4798" s="12"/>
      <c r="Q4798" s="12"/>
      <c r="Y4798" s="11"/>
    </row>
    <row r="4799" spans="1:25">
      <c r="A4799" s="12"/>
      <c r="C4799" s="12"/>
      <c r="Q4799" s="12"/>
      <c r="Y4799" s="11"/>
    </row>
    <row r="4800" spans="1:25">
      <c r="A4800" s="12"/>
      <c r="C4800" s="12"/>
      <c r="Q4800" s="12"/>
      <c r="Y4800" s="11"/>
    </row>
    <row r="4801" spans="1:25">
      <c r="A4801" s="12"/>
      <c r="C4801" s="12"/>
      <c r="Q4801" s="12"/>
      <c r="Y4801" s="11"/>
    </row>
    <row r="4802" spans="1:25">
      <c r="A4802" s="12"/>
      <c r="C4802" s="12"/>
      <c r="Q4802" s="12"/>
      <c r="Y4802" s="11"/>
    </row>
    <row r="4803" spans="1:25">
      <c r="A4803" s="12"/>
      <c r="C4803" s="12"/>
      <c r="Q4803" s="12"/>
      <c r="Y4803" s="11"/>
    </row>
    <row r="4804" spans="1:25">
      <c r="A4804" s="12"/>
      <c r="C4804" s="12"/>
      <c r="Q4804" s="12"/>
      <c r="Y4804" s="11"/>
    </row>
    <row r="4805" spans="1:25">
      <c r="A4805" s="12"/>
      <c r="C4805" s="12"/>
      <c r="Q4805" s="12"/>
      <c r="Y4805" s="11"/>
    </row>
    <row r="4806" spans="1:25">
      <c r="A4806" s="12"/>
      <c r="C4806" s="12"/>
      <c r="Q4806" s="12"/>
      <c r="Y4806" s="11"/>
    </row>
    <row r="4807" spans="1:25">
      <c r="A4807" s="12"/>
      <c r="C4807" s="12"/>
      <c r="Q4807" s="12"/>
      <c r="Y4807" s="11"/>
    </row>
    <row r="4808" spans="1:25">
      <c r="A4808" s="12"/>
      <c r="C4808" s="12"/>
      <c r="Q4808" s="12"/>
      <c r="Y4808" s="11"/>
    </row>
    <row r="4809" spans="1:25">
      <c r="A4809" s="12"/>
      <c r="C4809" s="12"/>
      <c r="Q4809" s="12"/>
      <c r="Y4809" s="11"/>
    </row>
    <row r="4810" spans="1:25">
      <c r="A4810" s="12"/>
      <c r="C4810" s="12"/>
      <c r="Q4810" s="12"/>
      <c r="Y4810" s="11"/>
    </row>
    <row r="4811" spans="1:25">
      <c r="A4811" s="12"/>
      <c r="C4811" s="12"/>
      <c r="Q4811" s="12"/>
      <c r="Y4811" s="11"/>
    </row>
    <row r="4812" spans="1:25">
      <c r="A4812" s="12"/>
      <c r="C4812" s="12"/>
      <c r="Q4812" s="12"/>
      <c r="Y4812" s="11"/>
    </row>
    <row r="4813" spans="1:25">
      <c r="A4813" s="12"/>
      <c r="C4813" s="12"/>
      <c r="Q4813" s="12"/>
      <c r="Y4813" s="11"/>
    </row>
    <row r="4814" spans="1:25">
      <c r="A4814" s="12"/>
      <c r="C4814" s="12"/>
      <c r="Q4814" s="12"/>
      <c r="Y4814" s="11"/>
    </row>
    <row r="4815" spans="1:25">
      <c r="A4815" s="12"/>
      <c r="C4815" s="12"/>
      <c r="Q4815" s="12"/>
      <c r="Y4815" s="11"/>
    </row>
    <row r="4816" spans="1:25">
      <c r="A4816" s="12"/>
      <c r="C4816" s="12"/>
      <c r="Q4816" s="12"/>
      <c r="Y4816" s="11"/>
    </row>
    <row r="4817" spans="1:25">
      <c r="A4817" s="12"/>
      <c r="C4817" s="12"/>
      <c r="Q4817" s="12"/>
      <c r="Y4817" s="11"/>
    </row>
    <row r="4818" spans="1:25">
      <c r="A4818" s="12"/>
      <c r="C4818" s="12"/>
      <c r="Q4818" s="12"/>
      <c r="Y4818" s="11"/>
    </row>
    <row r="4819" spans="1:25">
      <c r="A4819" s="12"/>
      <c r="C4819" s="12"/>
      <c r="Q4819" s="12"/>
      <c r="Y4819" s="11"/>
    </row>
    <row r="4820" spans="1:25">
      <c r="A4820" s="12"/>
      <c r="C4820" s="12"/>
      <c r="Q4820" s="12"/>
      <c r="Y4820" s="11"/>
    </row>
    <row r="4821" spans="1:25">
      <c r="A4821" s="12"/>
      <c r="C4821" s="12"/>
      <c r="Q4821" s="12"/>
      <c r="Y4821" s="11"/>
    </row>
    <row r="4822" spans="1:25">
      <c r="A4822" s="12"/>
      <c r="C4822" s="12"/>
      <c r="Q4822" s="12"/>
      <c r="Y4822" s="11"/>
    </row>
    <row r="4823" spans="1:25">
      <c r="A4823" s="12"/>
      <c r="C4823" s="12"/>
      <c r="Q4823" s="12"/>
      <c r="Y4823" s="11"/>
    </row>
    <row r="4824" spans="1:25">
      <c r="A4824" s="12"/>
      <c r="C4824" s="12"/>
      <c r="Q4824" s="12"/>
      <c r="Y4824" s="11"/>
    </row>
    <row r="4825" spans="1:25">
      <c r="A4825" s="12"/>
      <c r="C4825" s="12"/>
      <c r="Q4825" s="12"/>
      <c r="Y4825" s="11"/>
    </row>
    <row r="4826" spans="1:25">
      <c r="A4826" s="12"/>
      <c r="C4826" s="12"/>
      <c r="Q4826" s="12"/>
      <c r="Y4826" s="11"/>
    </row>
    <row r="4827" spans="1:25">
      <c r="A4827" s="12"/>
      <c r="C4827" s="12"/>
      <c r="Q4827" s="12"/>
      <c r="Y4827" s="11"/>
    </row>
    <row r="4828" spans="1:25">
      <c r="A4828" s="12"/>
      <c r="C4828" s="12"/>
      <c r="Q4828" s="12"/>
      <c r="Y4828" s="11"/>
    </row>
    <row r="4829" spans="1:25">
      <c r="A4829" s="12"/>
      <c r="C4829" s="12"/>
      <c r="Q4829" s="12"/>
      <c r="Y4829" s="11"/>
    </row>
    <row r="4830" spans="1:25">
      <c r="A4830" s="12"/>
      <c r="C4830" s="12"/>
      <c r="Q4830" s="12"/>
      <c r="Y4830" s="11"/>
    </row>
    <row r="4831" spans="1:25">
      <c r="A4831" s="12"/>
      <c r="C4831" s="12"/>
      <c r="Q4831" s="12"/>
      <c r="Y4831" s="11"/>
    </row>
    <row r="4832" spans="1:25">
      <c r="A4832" s="12"/>
      <c r="C4832" s="12"/>
      <c r="Q4832" s="12"/>
      <c r="Y4832" s="11"/>
    </row>
    <row r="4833" spans="1:25">
      <c r="A4833" s="12"/>
      <c r="C4833" s="12"/>
      <c r="Q4833" s="12"/>
      <c r="Y4833" s="11"/>
    </row>
    <row r="4834" spans="1:25">
      <c r="A4834" s="12"/>
      <c r="C4834" s="12"/>
      <c r="Q4834" s="12"/>
      <c r="Y4834" s="11"/>
    </row>
    <row r="4835" spans="1:25">
      <c r="A4835" s="12"/>
      <c r="C4835" s="12"/>
      <c r="Q4835" s="12"/>
      <c r="Y4835" s="11"/>
    </row>
    <row r="4836" spans="1:25">
      <c r="A4836" s="12"/>
      <c r="C4836" s="12"/>
      <c r="Q4836" s="12"/>
      <c r="Y4836" s="11"/>
    </row>
    <row r="4837" spans="1:25">
      <c r="A4837" s="12"/>
      <c r="C4837" s="12"/>
      <c r="Q4837" s="12"/>
      <c r="Y4837" s="11"/>
    </row>
    <row r="4838" spans="1:25">
      <c r="A4838" s="12"/>
      <c r="C4838" s="12"/>
      <c r="Q4838" s="12"/>
      <c r="Y4838" s="11"/>
    </row>
    <row r="4839" spans="1:25">
      <c r="A4839" s="12"/>
      <c r="C4839" s="12"/>
      <c r="Q4839" s="12"/>
      <c r="Y4839" s="11"/>
    </row>
    <row r="4840" spans="1:25">
      <c r="A4840" s="12"/>
      <c r="C4840" s="12"/>
      <c r="Q4840" s="12"/>
      <c r="Y4840" s="11"/>
    </row>
    <row r="4841" spans="1:25">
      <c r="A4841" s="12"/>
      <c r="C4841" s="12"/>
      <c r="Q4841" s="12"/>
      <c r="Y4841" s="11"/>
    </row>
    <row r="4842" spans="1:25">
      <c r="A4842" s="12"/>
      <c r="C4842" s="12"/>
      <c r="Q4842" s="12"/>
      <c r="Y4842" s="11"/>
    </row>
    <row r="4843" spans="1:25">
      <c r="A4843" s="12"/>
      <c r="C4843" s="12"/>
      <c r="Q4843" s="12"/>
      <c r="Y4843" s="11"/>
    </row>
    <row r="4844" spans="1:25">
      <c r="A4844" s="12"/>
      <c r="C4844" s="12"/>
      <c r="Q4844" s="12"/>
      <c r="Y4844" s="11"/>
    </row>
    <row r="4845" spans="1:25">
      <c r="A4845" s="12"/>
      <c r="C4845" s="12"/>
      <c r="Q4845" s="12"/>
      <c r="Y4845" s="11"/>
    </row>
    <row r="4846" spans="1:25">
      <c r="A4846" s="12"/>
      <c r="C4846" s="12"/>
      <c r="Q4846" s="12"/>
      <c r="Y4846" s="11"/>
    </row>
    <row r="4847" spans="1:25">
      <c r="A4847" s="12"/>
      <c r="C4847" s="12"/>
      <c r="Q4847" s="12"/>
      <c r="Y4847" s="11"/>
    </row>
    <row r="4848" spans="1:25">
      <c r="A4848" s="12"/>
      <c r="C4848" s="12"/>
      <c r="Q4848" s="12"/>
      <c r="Y4848" s="11"/>
    </row>
    <row r="4849" spans="1:25">
      <c r="A4849" s="12"/>
      <c r="C4849" s="12"/>
      <c r="Q4849" s="12"/>
      <c r="Y4849" s="11"/>
    </row>
    <row r="4850" spans="1:25">
      <c r="A4850" s="12"/>
      <c r="C4850" s="12"/>
      <c r="Q4850" s="12"/>
      <c r="Y4850" s="11"/>
    </row>
    <row r="4851" spans="1:25">
      <c r="A4851" s="12"/>
      <c r="C4851" s="12"/>
      <c r="Q4851" s="12"/>
      <c r="Y4851" s="11"/>
    </row>
    <row r="4852" spans="1:25">
      <c r="A4852" s="12"/>
      <c r="C4852" s="12"/>
      <c r="Q4852" s="12"/>
      <c r="Y4852" s="11"/>
    </row>
    <row r="4853" spans="1:25">
      <c r="A4853" s="12"/>
      <c r="C4853" s="12"/>
      <c r="Q4853" s="12"/>
      <c r="Y4853" s="11"/>
    </row>
    <row r="4854" spans="1:25">
      <c r="A4854" s="12"/>
      <c r="C4854" s="12"/>
      <c r="Q4854" s="12"/>
      <c r="Y4854" s="11"/>
    </row>
    <row r="4855" spans="1:25">
      <c r="A4855" s="12"/>
      <c r="C4855" s="12"/>
      <c r="Q4855" s="12"/>
      <c r="Y4855" s="11"/>
    </row>
    <row r="4856" spans="1:25">
      <c r="A4856" s="12"/>
      <c r="C4856" s="12"/>
      <c r="Q4856" s="12"/>
      <c r="Y4856" s="11"/>
    </row>
    <row r="4857" spans="1:25">
      <c r="A4857" s="12"/>
      <c r="C4857" s="12"/>
      <c r="Q4857" s="12"/>
      <c r="Y4857" s="11"/>
    </row>
    <row r="4858" spans="1:25">
      <c r="A4858" s="12"/>
      <c r="C4858" s="12"/>
      <c r="Q4858" s="12"/>
      <c r="Y4858" s="11"/>
    </row>
    <row r="4859" spans="1:25">
      <c r="A4859" s="12"/>
      <c r="C4859" s="12"/>
      <c r="Q4859" s="12"/>
      <c r="Y4859" s="11"/>
    </row>
    <row r="4860" spans="1:25">
      <c r="A4860" s="12"/>
      <c r="C4860" s="12"/>
      <c r="Q4860" s="12"/>
      <c r="Y4860" s="11"/>
    </row>
    <row r="4861" spans="1:25">
      <c r="A4861" s="12"/>
      <c r="C4861" s="12"/>
      <c r="Q4861" s="12"/>
      <c r="Y4861" s="11"/>
    </row>
    <row r="4862" spans="1:25">
      <c r="A4862" s="12"/>
      <c r="C4862" s="12"/>
      <c r="Q4862" s="12"/>
      <c r="Y4862" s="11"/>
    </row>
    <row r="4863" spans="1:25">
      <c r="A4863" s="12"/>
      <c r="C4863" s="12"/>
      <c r="Q4863" s="12"/>
      <c r="Y4863" s="11"/>
    </row>
    <row r="4864" spans="1:25">
      <c r="A4864" s="12"/>
      <c r="C4864" s="12"/>
      <c r="Q4864" s="12"/>
      <c r="Y4864" s="11"/>
    </row>
    <row r="4865" spans="1:25">
      <c r="A4865" s="12"/>
      <c r="C4865" s="12"/>
      <c r="Q4865" s="12"/>
      <c r="Y4865" s="11"/>
    </row>
    <row r="4866" spans="1:25">
      <c r="A4866" s="12"/>
      <c r="C4866" s="12"/>
      <c r="Q4866" s="12"/>
      <c r="Y4866" s="11"/>
    </row>
    <row r="4867" spans="1:25">
      <c r="A4867" s="12"/>
      <c r="C4867" s="12"/>
      <c r="Q4867" s="12"/>
      <c r="Y4867" s="11"/>
    </row>
    <row r="4868" spans="1:25">
      <c r="A4868" s="12"/>
      <c r="C4868" s="12"/>
      <c r="Q4868" s="12"/>
      <c r="Y4868" s="11"/>
    </row>
    <row r="4869" spans="1:25">
      <c r="A4869" s="12"/>
      <c r="C4869" s="12"/>
      <c r="Q4869" s="12"/>
      <c r="Y4869" s="11"/>
    </row>
    <row r="4870" spans="1:25">
      <c r="A4870" s="12"/>
      <c r="C4870" s="12"/>
      <c r="Q4870" s="12"/>
      <c r="Y4870" s="11"/>
    </row>
    <row r="4871" spans="1:25">
      <c r="A4871" s="12"/>
      <c r="C4871" s="12"/>
      <c r="Q4871" s="12"/>
      <c r="Y4871" s="11"/>
    </row>
    <row r="4872" spans="1:25">
      <c r="A4872" s="12"/>
      <c r="C4872" s="12"/>
      <c r="Q4872" s="12"/>
      <c r="Y4872" s="11"/>
    </row>
    <row r="4873" spans="1:25">
      <c r="A4873" s="12"/>
      <c r="C4873" s="12"/>
      <c r="Q4873" s="12"/>
      <c r="Y4873" s="11"/>
    </row>
    <row r="4874" spans="1:25">
      <c r="A4874" s="12"/>
      <c r="C4874" s="12"/>
      <c r="Q4874" s="12"/>
      <c r="Y4874" s="11"/>
    </row>
    <row r="4875" spans="1:25">
      <c r="A4875" s="12"/>
      <c r="C4875" s="12"/>
      <c r="Q4875" s="12"/>
      <c r="Y4875" s="11"/>
    </row>
    <row r="4876" spans="1:25">
      <c r="A4876" s="12"/>
      <c r="C4876" s="12"/>
      <c r="Q4876" s="12"/>
      <c r="Y4876" s="11"/>
    </row>
    <row r="4877" spans="1:25">
      <c r="A4877" s="12"/>
      <c r="C4877" s="12"/>
      <c r="Q4877" s="12"/>
      <c r="Y4877" s="11"/>
    </row>
    <row r="4878" spans="1:25">
      <c r="A4878" s="12"/>
      <c r="C4878" s="12"/>
      <c r="Q4878" s="12"/>
      <c r="Y4878" s="11"/>
    </row>
    <row r="4879" spans="1:25">
      <c r="A4879" s="12"/>
      <c r="C4879" s="12"/>
      <c r="Q4879" s="12"/>
      <c r="Y4879" s="11"/>
    </row>
    <row r="4880" spans="1:25">
      <c r="A4880" s="12"/>
      <c r="C4880" s="12"/>
      <c r="Q4880" s="12"/>
      <c r="Y4880" s="11"/>
    </row>
    <row r="4881" spans="1:25">
      <c r="A4881" s="12"/>
      <c r="C4881" s="12"/>
      <c r="Q4881" s="12"/>
      <c r="Y4881" s="11"/>
    </row>
    <row r="4882" spans="1:25">
      <c r="A4882" s="12"/>
      <c r="C4882" s="12"/>
      <c r="Q4882" s="12"/>
      <c r="Y4882" s="11"/>
    </row>
    <row r="4883" spans="1:25">
      <c r="A4883" s="12"/>
      <c r="C4883" s="12"/>
      <c r="Q4883" s="12"/>
      <c r="Y4883" s="11"/>
    </row>
    <row r="4884" spans="1:25">
      <c r="A4884" s="12"/>
      <c r="C4884" s="12"/>
      <c r="Q4884" s="12"/>
      <c r="Y4884" s="11"/>
    </row>
    <row r="4885" spans="1:25">
      <c r="A4885" s="12"/>
      <c r="C4885" s="12"/>
      <c r="Q4885" s="12"/>
      <c r="Y4885" s="11"/>
    </row>
    <row r="4886" spans="1:25">
      <c r="A4886" s="12"/>
      <c r="C4886" s="12"/>
      <c r="Q4886" s="12"/>
      <c r="Y4886" s="11"/>
    </row>
    <row r="4887" spans="1:25">
      <c r="A4887" s="12"/>
      <c r="C4887" s="12"/>
      <c r="Q4887" s="12"/>
      <c r="Y4887" s="11"/>
    </row>
    <row r="4888" spans="1:25">
      <c r="A4888" s="12"/>
      <c r="C4888" s="12"/>
      <c r="Q4888" s="12"/>
      <c r="Y4888" s="11"/>
    </row>
    <row r="4889" spans="1:25">
      <c r="A4889" s="12"/>
      <c r="C4889" s="12"/>
      <c r="Q4889" s="12"/>
      <c r="Y4889" s="11"/>
    </row>
    <row r="4890" spans="1:25">
      <c r="A4890" s="12"/>
      <c r="C4890" s="12"/>
      <c r="Q4890" s="12"/>
      <c r="Y4890" s="11"/>
    </row>
    <row r="4891" spans="1:25">
      <c r="A4891" s="12"/>
      <c r="C4891" s="12"/>
      <c r="Q4891" s="12"/>
      <c r="Y4891" s="11"/>
    </row>
    <row r="4892" spans="1:25">
      <c r="A4892" s="12"/>
      <c r="C4892" s="12"/>
      <c r="Q4892" s="12"/>
      <c r="Y4892" s="11"/>
    </row>
    <row r="4893" spans="1:25">
      <c r="A4893" s="12"/>
      <c r="C4893" s="12"/>
      <c r="Q4893" s="12"/>
      <c r="Y4893" s="11"/>
    </row>
    <row r="4894" spans="1:25">
      <c r="A4894" s="12"/>
      <c r="C4894" s="12"/>
      <c r="Q4894" s="12"/>
      <c r="Y4894" s="11"/>
    </row>
    <row r="4895" spans="1:25">
      <c r="A4895" s="12"/>
      <c r="C4895" s="12"/>
      <c r="Q4895" s="12"/>
      <c r="Y4895" s="11"/>
    </row>
    <row r="4896" spans="1:25">
      <c r="A4896" s="12"/>
      <c r="C4896" s="12"/>
      <c r="Q4896" s="12"/>
      <c r="Y4896" s="11"/>
    </row>
    <row r="4897" spans="1:25">
      <c r="A4897" s="12"/>
      <c r="C4897" s="12"/>
      <c r="Q4897" s="12"/>
      <c r="Y4897" s="11"/>
    </row>
    <row r="4898" spans="1:25">
      <c r="A4898" s="12"/>
      <c r="C4898" s="12"/>
      <c r="Q4898" s="12"/>
      <c r="Y4898" s="11"/>
    </row>
    <row r="4899" spans="1:25">
      <c r="A4899" s="12"/>
      <c r="C4899" s="12"/>
      <c r="Q4899" s="12"/>
      <c r="Y4899" s="11"/>
    </row>
    <row r="4900" spans="1:25">
      <c r="A4900" s="12"/>
      <c r="C4900" s="12"/>
      <c r="Q4900" s="12"/>
      <c r="Y4900" s="11"/>
    </row>
    <row r="4901" spans="1:25">
      <c r="A4901" s="12"/>
      <c r="C4901" s="12"/>
      <c r="Q4901" s="12"/>
      <c r="Y4901" s="11"/>
    </row>
    <row r="4902" spans="1:25">
      <c r="A4902" s="12"/>
      <c r="C4902" s="12"/>
      <c r="Q4902" s="12"/>
      <c r="Y4902" s="11"/>
    </row>
    <row r="4903" spans="1:25">
      <c r="A4903" s="12"/>
      <c r="C4903" s="12"/>
      <c r="Q4903" s="12"/>
      <c r="Y4903" s="11"/>
    </row>
    <row r="4904" spans="1:25">
      <c r="A4904" s="12"/>
      <c r="C4904" s="12"/>
      <c r="Q4904" s="12"/>
      <c r="Y4904" s="11"/>
    </row>
    <row r="4905" spans="1:25">
      <c r="A4905" s="12"/>
      <c r="C4905" s="12"/>
      <c r="Q4905" s="12"/>
      <c r="Y4905" s="11"/>
    </row>
    <row r="4906" spans="1:25">
      <c r="A4906" s="12"/>
      <c r="C4906" s="12"/>
      <c r="Q4906" s="12"/>
      <c r="Y4906" s="11"/>
    </row>
    <row r="4907" spans="1:25">
      <c r="A4907" s="12"/>
      <c r="C4907" s="12"/>
      <c r="Q4907" s="12"/>
      <c r="Y4907" s="11"/>
    </row>
    <row r="4908" spans="1:25">
      <c r="A4908" s="12"/>
      <c r="C4908" s="12"/>
      <c r="Q4908" s="12"/>
      <c r="Y4908" s="11"/>
    </row>
    <row r="4909" spans="1:25">
      <c r="A4909" s="12"/>
      <c r="C4909" s="12"/>
      <c r="Q4909" s="12"/>
      <c r="Y4909" s="11"/>
    </row>
    <row r="4910" spans="1:25">
      <c r="A4910" s="12"/>
      <c r="C4910" s="12"/>
      <c r="Q4910" s="12"/>
      <c r="Y4910" s="11"/>
    </row>
    <row r="4911" spans="1:25">
      <c r="A4911" s="12"/>
      <c r="C4911" s="12"/>
      <c r="Q4911" s="12"/>
      <c r="Y4911" s="11"/>
    </row>
    <row r="4912" spans="1:25">
      <c r="A4912" s="12"/>
      <c r="C4912" s="12"/>
      <c r="Q4912" s="12"/>
      <c r="Y4912" s="11"/>
    </row>
    <row r="4913" spans="1:25">
      <c r="A4913" s="12"/>
      <c r="C4913" s="12"/>
      <c r="Q4913" s="12"/>
      <c r="Y4913" s="11"/>
    </row>
    <row r="4914" spans="1:25">
      <c r="A4914" s="12"/>
      <c r="C4914" s="12"/>
      <c r="Q4914" s="12"/>
      <c r="Y4914" s="11"/>
    </row>
    <row r="4915" spans="1:25">
      <c r="A4915" s="12"/>
      <c r="C4915" s="12"/>
      <c r="Q4915" s="12"/>
      <c r="Y4915" s="11"/>
    </row>
    <row r="4916" spans="1:25">
      <c r="A4916" s="12"/>
      <c r="C4916" s="12"/>
      <c r="Q4916" s="12"/>
      <c r="Y4916" s="11"/>
    </row>
    <row r="4917" spans="1:25">
      <c r="A4917" s="12"/>
      <c r="C4917" s="12"/>
      <c r="Q4917" s="12"/>
      <c r="Y4917" s="11"/>
    </row>
    <row r="4918" spans="1:25">
      <c r="A4918" s="12"/>
      <c r="C4918" s="12"/>
      <c r="Q4918" s="12"/>
      <c r="Y4918" s="11"/>
    </row>
    <row r="4919" spans="1:25">
      <c r="A4919" s="12"/>
      <c r="C4919" s="12"/>
      <c r="Q4919" s="12"/>
      <c r="Y4919" s="11"/>
    </row>
    <row r="4920" spans="1:25">
      <c r="A4920" s="12"/>
      <c r="C4920" s="12"/>
      <c r="Q4920" s="12"/>
      <c r="Y4920" s="11"/>
    </row>
    <row r="4921" spans="1:25">
      <c r="A4921" s="12"/>
      <c r="C4921" s="12"/>
      <c r="Q4921" s="12"/>
      <c r="Y4921" s="11"/>
    </row>
    <row r="4922" spans="1:25">
      <c r="A4922" s="12"/>
      <c r="C4922" s="12"/>
      <c r="Q4922" s="12"/>
      <c r="Y4922" s="11"/>
    </row>
    <row r="4923" spans="1:25">
      <c r="A4923" s="12"/>
      <c r="C4923" s="12"/>
      <c r="Q4923" s="12"/>
      <c r="Y4923" s="11"/>
    </row>
    <row r="4924" spans="1:25">
      <c r="A4924" s="12"/>
      <c r="C4924" s="12"/>
      <c r="Q4924" s="12"/>
      <c r="Y4924" s="11"/>
    </row>
    <row r="4925" spans="1:25">
      <c r="A4925" s="12"/>
      <c r="C4925" s="12"/>
      <c r="Q4925" s="12"/>
      <c r="Y4925" s="11"/>
    </row>
    <row r="4926" spans="1:25">
      <c r="A4926" s="12"/>
      <c r="C4926" s="12"/>
      <c r="Q4926" s="12"/>
      <c r="Y4926" s="11"/>
    </row>
    <row r="4927" spans="1:25">
      <c r="A4927" s="12"/>
      <c r="C4927" s="12"/>
      <c r="Q4927" s="12"/>
      <c r="Y4927" s="11"/>
    </row>
    <row r="4928" spans="1:25">
      <c r="A4928" s="12"/>
      <c r="C4928" s="12"/>
      <c r="Q4928" s="12"/>
      <c r="Y4928" s="11"/>
    </row>
    <row r="4929" spans="1:25">
      <c r="A4929" s="12"/>
      <c r="C4929" s="12"/>
      <c r="Q4929" s="12"/>
      <c r="Y4929" s="11"/>
    </row>
    <row r="4930" spans="1:25">
      <c r="A4930" s="12"/>
      <c r="C4930" s="12"/>
      <c r="Q4930" s="12"/>
      <c r="Y4930" s="11"/>
    </row>
    <row r="4931" spans="1:25">
      <c r="A4931" s="12"/>
      <c r="C4931" s="12"/>
      <c r="Q4931" s="12"/>
      <c r="Y4931" s="11"/>
    </row>
    <row r="4932" spans="1:25">
      <c r="A4932" s="12"/>
      <c r="C4932" s="12"/>
      <c r="Q4932" s="12"/>
      <c r="Y4932" s="11"/>
    </row>
    <row r="4933" spans="1:25">
      <c r="A4933" s="12"/>
      <c r="C4933" s="12"/>
      <c r="Q4933" s="12"/>
      <c r="Y4933" s="11"/>
    </row>
    <row r="4934" spans="1:25">
      <c r="A4934" s="12"/>
      <c r="C4934" s="12"/>
      <c r="Q4934" s="12"/>
      <c r="Y4934" s="11"/>
    </row>
    <row r="4935" spans="1:25">
      <c r="A4935" s="12"/>
      <c r="C4935" s="12"/>
      <c r="Q4935" s="12"/>
      <c r="Y4935" s="11"/>
    </row>
    <row r="4936" spans="1:25">
      <c r="A4936" s="12"/>
      <c r="C4936" s="12"/>
      <c r="Q4936" s="12"/>
      <c r="Y4936" s="11"/>
    </row>
    <row r="4937" spans="1:25">
      <c r="A4937" s="12"/>
      <c r="C4937" s="12"/>
      <c r="Q4937" s="12"/>
      <c r="Y4937" s="11"/>
    </row>
    <row r="4938" spans="1:25">
      <c r="A4938" s="12"/>
      <c r="C4938" s="12"/>
      <c r="Q4938" s="12"/>
      <c r="Y4938" s="11"/>
    </row>
    <row r="4939" spans="1:25">
      <c r="A4939" s="12"/>
      <c r="C4939" s="12"/>
      <c r="Q4939" s="12"/>
      <c r="Y4939" s="11"/>
    </row>
    <row r="4940" spans="1:25">
      <c r="A4940" s="12"/>
      <c r="C4940" s="12"/>
      <c r="Q4940" s="12"/>
      <c r="Y4940" s="11"/>
    </row>
    <row r="4941" spans="1:25">
      <c r="A4941" s="12"/>
      <c r="C4941" s="12"/>
      <c r="Q4941" s="12"/>
      <c r="Y4941" s="11"/>
    </row>
    <row r="4942" spans="1:25">
      <c r="A4942" s="12"/>
      <c r="C4942" s="12"/>
      <c r="Q4942" s="12"/>
      <c r="Y4942" s="11"/>
    </row>
    <row r="4943" spans="1:25">
      <c r="A4943" s="12"/>
      <c r="C4943" s="12"/>
      <c r="Q4943" s="12"/>
      <c r="Y4943" s="11"/>
    </row>
    <row r="4944" spans="1:25">
      <c r="A4944" s="12"/>
      <c r="C4944" s="12"/>
      <c r="Q4944" s="12"/>
      <c r="Y4944" s="11"/>
    </row>
    <row r="4945" spans="1:25">
      <c r="A4945" s="12"/>
      <c r="C4945" s="12"/>
      <c r="Q4945" s="12"/>
      <c r="Y4945" s="11"/>
    </row>
    <row r="4946" spans="1:25">
      <c r="A4946" s="12"/>
      <c r="C4946" s="12"/>
      <c r="Q4946" s="12"/>
      <c r="Y4946" s="11"/>
    </row>
    <row r="4947" spans="1:25">
      <c r="A4947" s="12"/>
      <c r="C4947" s="12"/>
      <c r="Q4947" s="12"/>
      <c r="Y4947" s="11"/>
    </row>
    <row r="4948" spans="1:25">
      <c r="A4948" s="12"/>
      <c r="C4948" s="12"/>
      <c r="Q4948" s="12"/>
      <c r="Y4948" s="11"/>
    </row>
    <row r="4949" spans="1:25">
      <c r="A4949" s="12"/>
      <c r="C4949" s="12"/>
      <c r="Q4949" s="12"/>
      <c r="Y4949" s="11"/>
    </row>
    <row r="4950" spans="1:25">
      <c r="A4950" s="12"/>
      <c r="C4950" s="12"/>
      <c r="Q4950" s="12"/>
      <c r="Y4950" s="11"/>
    </row>
    <row r="4951" spans="1:25">
      <c r="A4951" s="12"/>
      <c r="C4951" s="12"/>
      <c r="Q4951" s="12"/>
      <c r="Y4951" s="11"/>
    </row>
    <row r="4952" spans="1:25">
      <c r="A4952" s="12"/>
      <c r="C4952" s="12"/>
      <c r="Q4952" s="12"/>
      <c r="Y4952" s="11"/>
    </row>
    <row r="4953" spans="1:25">
      <c r="A4953" s="12"/>
      <c r="C4953" s="12"/>
      <c r="Q4953" s="12"/>
      <c r="Y4953" s="11"/>
    </row>
    <row r="4954" spans="1:25">
      <c r="A4954" s="12"/>
      <c r="C4954" s="12"/>
      <c r="Q4954" s="12"/>
      <c r="Y4954" s="11"/>
    </row>
    <row r="4955" spans="1:25">
      <c r="A4955" s="12"/>
      <c r="C4955" s="12"/>
      <c r="Q4955" s="12"/>
      <c r="Y4955" s="11"/>
    </row>
    <row r="4956" spans="1:25">
      <c r="A4956" s="12"/>
      <c r="C4956" s="12"/>
      <c r="Q4956" s="12"/>
      <c r="Y4956" s="11"/>
    </row>
    <row r="4957" spans="1:25">
      <c r="A4957" s="12"/>
      <c r="C4957" s="12"/>
      <c r="Q4957" s="12"/>
      <c r="Y4957" s="11"/>
    </row>
    <row r="4958" spans="1:25">
      <c r="A4958" s="12"/>
      <c r="C4958" s="12"/>
      <c r="Q4958" s="12"/>
      <c r="Y4958" s="11"/>
    </row>
    <row r="4959" spans="1:25">
      <c r="A4959" s="12"/>
      <c r="C4959" s="12"/>
      <c r="Q4959" s="12"/>
      <c r="Y4959" s="11"/>
    </row>
    <row r="4960" spans="1:25">
      <c r="A4960" s="12"/>
      <c r="C4960" s="12"/>
      <c r="Q4960" s="12"/>
      <c r="Y4960" s="11"/>
    </row>
    <row r="4961" spans="1:25">
      <c r="A4961" s="12"/>
      <c r="C4961" s="12"/>
      <c r="Q4961" s="12"/>
      <c r="Y4961" s="11"/>
    </row>
    <row r="4962" spans="1:25">
      <c r="A4962" s="12"/>
      <c r="C4962" s="12"/>
      <c r="Q4962" s="12"/>
      <c r="Y4962" s="11"/>
    </row>
    <row r="4963" spans="1:25">
      <c r="A4963" s="12"/>
      <c r="C4963" s="12"/>
      <c r="Q4963" s="12"/>
      <c r="Y4963" s="11"/>
    </row>
    <row r="4964" spans="1:25">
      <c r="A4964" s="12"/>
      <c r="C4964" s="12"/>
      <c r="Q4964" s="12"/>
      <c r="Y4964" s="11"/>
    </row>
    <row r="4965" spans="1:25">
      <c r="A4965" s="12"/>
      <c r="C4965" s="12"/>
      <c r="Q4965" s="12"/>
      <c r="Y4965" s="11"/>
    </row>
    <row r="4966" spans="1:25">
      <c r="A4966" s="12"/>
      <c r="C4966" s="12"/>
      <c r="Q4966" s="12"/>
      <c r="Y4966" s="11"/>
    </row>
    <row r="4967" spans="1:25">
      <c r="A4967" s="12"/>
      <c r="C4967" s="12"/>
      <c r="Q4967" s="12"/>
      <c r="Y4967" s="11"/>
    </row>
    <row r="4968" spans="1:25">
      <c r="A4968" s="12"/>
      <c r="C4968" s="12"/>
      <c r="Q4968" s="12"/>
      <c r="Y4968" s="11"/>
    </row>
    <row r="4969" spans="1:25">
      <c r="A4969" s="12"/>
      <c r="C4969" s="12"/>
      <c r="Q4969" s="12"/>
      <c r="Y4969" s="11"/>
    </row>
    <row r="4970" spans="1:25">
      <c r="A4970" s="12"/>
      <c r="C4970" s="12"/>
      <c r="Q4970" s="12"/>
      <c r="Y4970" s="11"/>
    </row>
    <row r="4971" spans="1:25">
      <c r="A4971" s="12"/>
      <c r="C4971" s="12"/>
      <c r="Q4971" s="12"/>
      <c r="Y4971" s="11"/>
    </row>
    <row r="4972" spans="1:25">
      <c r="A4972" s="12"/>
      <c r="C4972" s="12"/>
      <c r="Q4972" s="12"/>
      <c r="Y4972" s="11"/>
    </row>
    <row r="4973" spans="1:25">
      <c r="A4973" s="12"/>
      <c r="C4973" s="12"/>
      <c r="Q4973" s="12"/>
      <c r="Y4973" s="11"/>
    </row>
    <row r="4974" spans="1:25">
      <c r="A4974" s="12"/>
      <c r="C4974" s="12"/>
      <c r="Q4974" s="12"/>
      <c r="Y4974" s="11"/>
    </row>
    <row r="4975" spans="1:25">
      <c r="A4975" s="12"/>
      <c r="C4975" s="12"/>
      <c r="Q4975" s="12"/>
      <c r="Y4975" s="11"/>
    </row>
    <row r="4976" spans="1:25">
      <c r="A4976" s="12"/>
      <c r="C4976" s="12"/>
      <c r="Q4976" s="12"/>
      <c r="Y4976" s="11"/>
    </row>
    <row r="4977" spans="1:25">
      <c r="A4977" s="12"/>
      <c r="C4977" s="12"/>
      <c r="Q4977" s="12"/>
      <c r="Y4977" s="11"/>
    </row>
    <row r="4978" spans="1:25">
      <c r="A4978" s="12"/>
      <c r="C4978" s="12"/>
      <c r="Q4978" s="12"/>
      <c r="Y4978" s="11"/>
    </row>
    <row r="4979" spans="1:25">
      <c r="A4979" s="12"/>
      <c r="C4979" s="12"/>
      <c r="Q4979" s="12"/>
      <c r="Y4979" s="11"/>
    </row>
    <row r="4980" spans="1:25">
      <c r="A4980" s="12"/>
      <c r="C4980" s="12"/>
      <c r="Q4980" s="12"/>
      <c r="Y4980" s="11"/>
    </row>
    <row r="4981" spans="1:25">
      <c r="A4981" s="12"/>
      <c r="C4981" s="12"/>
      <c r="Q4981" s="12"/>
      <c r="Y4981" s="11"/>
    </row>
    <row r="4982" spans="1:25">
      <c r="A4982" s="12"/>
      <c r="C4982" s="12"/>
      <c r="Q4982" s="12"/>
      <c r="Y4982" s="11"/>
    </row>
    <row r="4983" spans="1:25">
      <c r="A4983" s="12"/>
      <c r="C4983" s="12"/>
      <c r="Q4983" s="12"/>
      <c r="Y4983" s="11"/>
    </row>
    <row r="4984" spans="1:25">
      <c r="A4984" s="12"/>
      <c r="C4984" s="12"/>
      <c r="Q4984" s="12"/>
      <c r="Y4984" s="11"/>
    </row>
    <row r="4985" spans="1:25">
      <c r="A4985" s="12"/>
      <c r="C4985" s="12"/>
      <c r="Q4985" s="12"/>
      <c r="Y4985" s="11"/>
    </row>
    <row r="4986" spans="1:25">
      <c r="A4986" s="12"/>
      <c r="C4986" s="12"/>
      <c r="Q4986" s="12"/>
      <c r="Y4986" s="11"/>
    </row>
    <row r="4987" spans="1:25">
      <c r="A4987" s="12"/>
      <c r="C4987" s="12"/>
      <c r="Q4987" s="12"/>
      <c r="Y4987" s="11"/>
    </row>
    <row r="4988" spans="1:25">
      <c r="A4988" s="12"/>
      <c r="C4988" s="12"/>
      <c r="Q4988" s="12"/>
      <c r="Y4988" s="11"/>
    </row>
    <row r="4989" spans="1:25">
      <c r="A4989" s="12"/>
      <c r="C4989" s="12"/>
      <c r="Q4989" s="12"/>
      <c r="Y4989" s="11"/>
    </row>
    <row r="4990" spans="1:25">
      <c r="A4990" s="12"/>
      <c r="C4990" s="12"/>
      <c r="Q4990" s="12"/>
      <c r="Y4990" s="11"/>
    </row>
    <row r="4991" spans="1:25">
      <c r="A4991" s="12"/>
      <c r="C4991" s="12"/>
      <c r="Q4991" s="12"/>
      <c r="Y4991" s="11"/>
    </row>
    <row r="4992" spans="1:25">
      <c r="A4992" s="12"/>
      <c r="C4992" s="12"/>
      <c r="Q4992" s="12"/>
      <c r="Y4992" s="11"/>
    </row>
    <row r="4993" spans="1:25">
      <c r="A4993" s="12"/>
      <c r="C4993" s="12"/>
      <c r="Q4993" s="12"/>
      <c r="Y4993" s="11"/>
    </row>
    <row r="4994" spans="1:25">
      <c r="A4994" s="12"/>
      <c r="C4994" s="12"/>
      <c r="Q4994" s="12"/>
      <c r="Y4994" s="11"/>
    </row>
    <row r="4995" spans="1:25">
      <c r="A4995" s="12"/>
      <c r="C4995" s="12"/>
      <c r="Q4995" s="12"/>
      <c r="Y4995" s="11"/>
    </row>
    <row r="4996" spans="1:25">
      <c r="A4996" s="12"/>
      <c r="C4996" s="12"/>
      <c r="Q4996" s="12"/>
      <c r="Y4996" s="11"/>
    </row>
    <row r="4997" spans="1:25">
      <c r="A4997" s="12"/>
      <c r="C4997" s="12"/>
      <c r="Q4997" s="12"/>
      <c r="Y4997" s="11"/>
    </row>
    <row r="4998" spans="1:25">
      <c r="A4998" s="12"/>
      <c r="C4998" s="12"/>
      <c r="Q4998" s="12"/>
      <c r="Y4998" s="11"/>
    </row>
    <row r="4999" spans="1:25">
      <c r="A4999" s="12"/>
      <c r="C4999" s="12"/>
      <c r="Q4999" s="12"/>
      <c r="Y4999" s="11"/>
    </row>
    <row r="5000" spans="1:25">
      <c r="A5000" s="12"/>
      <c r="C5000" s="12"/>
      <c r="Q5000" s="12"/>
      <c r="Y5000" s="11"/>
    </row>
    <row r="5001" spans="1:25">
      <c r="A5001" s="12"/>
      <c r="C5001" s="12"/>
      <c r="Q5001" s="12"/>
      <c r="Y5001" s="11"/>
    </row>
    <row r="5002" spans="1:25">
      <c r="A5002" s="12"/>
      <c r="C5002" s="12"/>
      <c r="Q5002" s="12"/>
      <c r="Y5002" s="11"/>
    </row>
    <row r="5003" spans="1:25">
      <c r="A5003" s="12"/>
      <c r="C5003" s="12"/>
      <c r="Q5003" s="12"/>
      <c r="Y5003" s="11"/>
    </row>
    <row r="5004" spans="1:25">
      <c r="A5004" s="12"/>
      <c r="C5004" s="12"/>
      <c r="Q5004" s="12"/>
      <c r="Y5004" s="11"/>
    </row>
    <row r="5005" spans="1:25">
      <c r="A5005" s="12"/>
      <c r="C5005" s="12"/>
      <c r="Q5005" s="12"/>
      <c r="Y5005" s="11"/>
    </row>
    <row r="5006" spans="1:25">
      <c r="A5006" s="12"/>
      <c r="C5006" s="12"/>
      <c r="Q5006" s="12"/>
      <c r="Y5006" s="11"/>
    </row>
    <row r="5007" spans="1:25">
      <c r="A5007" s="12"/>
      <c r="C5007" s="12"/>
      <c r="Q5007" s="12"/>
      <c r="Y5007" s="11"/>
    </row>
    <row r="5008" spans="1:25">
      <c r="A5008" s="12"/>
      <c r="C5008" s="12"/>
      <c r="Q5008" s="12"/>
      <c r="Y5008" s="11"/>
    </row>
    <row r="5009" spans="1:25">
      <c r="A5009" s="12"/>
      <c r="C5009" s="12"/>
      <c r="Q5009" s="12"/>
      <c r="Y5009" s="11"/>
    </row>
    <row r="5010" spans="1:25">
      <c r="A5010" s="12"/>
      <c r="C5010" s="12"/>
      <c r="Q5010" s="12"/>
      <c r="Y5010" s="11"/>
    </row>
    <row r="5011" spans="1:25">
      <c r="A5011" s="12"/>
      <c r="C5011" s="12"/>
      <c r="Q5011" s="12"/>
      <c r="Y5011" s="11"/>
    </row>
    <row r="5012" spans="1:25">
      <c r="A5012" s="12"/>
      <c r="C5012" s="12"/>
      <c r="Q5012" s="12"/>
      <c r="Y5012" s="11"/>
    </row>
    <row r="5013" spans="1:25">
      <c r="A5013" s="12"/>
      <c r="C5013" s="12"/>
      <c r="Q5013" s="12"/>
      <c r="Y5013" s="11"/>
    </row>
    <row r="5014" spans="1:25">
      <c r="A5014" s="12"/>
      <c r="C5014" s="12"/>
      <c r="Q5014" s="12"/>
      <c r="Y5014" s="11"/>
    </row>
    <row r="5015" spans="1:25">
      <c r="A5015" s="12"/>
      <c r="C5015" s="12"/>
      <c r="Q5015" s="12"/>
      <c r="Y5015" s="11"/>
    </row>
    <row r="5016" spans="1:25">
      <c r="A5016" s="12"/>
      <c r="C5016" s="12"/>
      <c r="Q5016" s="12"/>
      <c r="Y5016" s="11"/>
    </row>
    <row r="5017" spans="1:25">
      <c r="A5017" s="12"/>
      <c r="C5017" s="12"/>
      <c r="Q5017" s="12"/>
      <c r="Y5017" s="11"/>
    </row>
    <row r="5018" spans="1:25">
      <c r="A5018" s="12"/>
      <c r="C5018" s="12"/>
      <c r="Q5018" s="12"/>
      <c r="Y5018" s="11"/>
    </row>
    <row r="5019" spans="1:25">
      <c r="A5019" s="12"/>
      <c r="C5019" s="12"/>
      <c r="Q5019" s="12"/>
      <c r="Y5019" s="11"/>
    </row>
    <row r="5020" spans="1:25">
      <c r="A5020" s="12"/>
      <c r="C5020" s="12"/>
      <c r="Q5020" s="12"/>
      <c r="Y5020" s="11"/>
    </row>
    <row r="5021" spans="1:25">
      <c r="A5021" s="12"/>
      <c r="C5021" s="12"/>
      <c r="Q5021" s="12"/>
      <c r="Y5021" s="11"/>
    </row>
    <row r="5022" spans="1:25">
      <c r="A5022" s="12"/>
      <c r="C5022" s="12"/>
      <c r="Q5022" s="12"/>
      <c r="Y5022" s="11"/>
    </row>
    <row r="5023" spans="1:25">
      <c r="A5023" s="12"/>
      <c r="C5023" s="12"/>
      <c r="Q5023" s="12"/>
      <c r="Y5023" s="11"/>
    </row>
    <row r="5024" spans="1:25">
      <c r="A5024" s="12"/>
      <c r="C5024" s="12"/>
      <c r="Q5024" s="12"/>
      <c r="Y5024" s="11"/>
    </row>
    <row r="5025" spans="1:25">
      <c r="A5025" s="12"/>
      <c r="C5025" s="12"/>
      <c r="Q5025" s="12"/>
      <c r="Y5025" s="11"/>
    </row>
    <row r="5026" spans="1:25">
      <c r="A5026" s="12"/>
      <c r="C5026" s="12"/>
      <c r="Q5026" s="12"/>
      <c r="Y5026" s="11"/>
    </row>
    <row r="5027" spans="1:25">
      <c r="A5027" s="12"/>
      <c r="C5027" s="12"/>
      <c r="Q5027" s="12"/>
      <c r="Y5027" s="11"/>
    </row>
    <row r="5028" spans="1:25">
      <c r="A5028" s="12"/>
      <c r="C5028" s="12"/>
      <c r="Q5028" s="12"/>
      <c r="Y5028" s="11"/>
    </row>
    <row r="5029" spans="1:25">
      <c r="A5029" s="12"/>
      <c r="C5029" s="12"/>
      <c r="Q5029" s="12"/>
      <c r="Y5029" s="11"/>
    </row>
    <row r="5030" spans="1:25">
      <c r="A5030" s="12"/>
      <c r="C5030" s="12"/>
      <c r="Q5030" s="12"/>
      <c r="Y5030" s="11"/>
    </row>
    <row r="5031" spans="1:25">
      <c r="A5031" s="12"/>
      <c r="C5031" s="12"/>
      <c r="Q5031" s="12"/>
      <c r="Y5031" s="11"/>
    </row>
    <row r="5032" spans="1:25">
      <c r="A5032" s="12"/>
      <c r="C5032" s="12"/>
      <c r="Q5032" s="12"/>
      <c r="Y5032" s="11"/>
    </row>
    <row r="5033" spans="1:25">
      <c r="A5033" s="12"/>
      <c r="C5033" s="12"/>
      <c r="Q5033" s="12"/>
      <c r="Y5033" s="11"/>
    </row>
    <row r="5034" spans="1:25">
      <c r="A5034" s="12"/>
      <c r="C5034" s="12"/>
      <c r="Q5034" s="12"/>
      <c r="Y5034" s="11"/>
    </row>
    <row r="5035" spans="1:25">
      <c r="A5035" s="12"/>
      <c r="C5035" s="12"/>
      <c r="Q5035" s="12"/>
      <c r="Y5035" s="11"/>
    </row>
    <row r="5036" spans="1:25">
      <c r="A5036" s="12"/>
      <c r="C5036" s="12"/>
      <c r="Q5036" s="12"/>
      <c r="Y5036" s="11"/>
    </row>
    <row r="5037" spans="1:25">
      <c r="A5037" s="12"/>
      <c r="C5037" s="12"/>
      <c r="Q5037" s="12"/>
      <c r="Y5037" s="11"/>
    </row>
    <row r="5038" spans="1:25">
      <c r="A5038" s="12"/>
      <c r="C5038" s="12"/>
      <c r="Q5038" s="12"/>
      <c r="Y5038" s="11"/>
    </row>
    <row r="5039" spans="1:25">
      <c r="A5039" s="12"/>
      <c r="C5039" s="12"/>
      <c r="Q5039" s="12"/>
      <c r="Y5039" s="11"/>
    </row>
    <row r="5040" spans="1:25">
      <c r="A5040" s="12"/>
      <c r="C5040" s="12"/>
      <c r="Q5040" s="12"/>
      <c r="Y5040" s="11"/>
    </row>
    <row r="5041" spans="1:25">
      <c r="A5041" s="12"/>
      <c r="C5041" s="12"/>
      <c r="Q5041" s="12"/>
      <c r="Y5041" s="11"/>
    </row>
    <row r="5042" spans="1:25">
      <c r="A5042" s="12"/>
      <c r="C5042" s="12"/>
      <c r="Q5042" s="12"/>
      <c r="Y5042" s="11"/>
    </row>
    <row r="5043" spans="1:25">
      <c r="A5043" s="12"/>
      <c r="C5043" s="12"/>
      <c r="Q5043" s="12"/>
      <c r="Y5043" s="11"/>
    </row>
    <row r="5044" spans="1:25">
      <c r="A5044" s="12"/>
      <c r="C5044" s="12"/>
      <c r="Q5044" s="12"/>
      <c r="Y5044" s="11"/>
    </row>
    <row r="5045" spans="1:25">
      <c r="A5045" s="12"/>
      <c r="C5045" s="12"/>
      <c r="Q5045" s="12"/>
      <c r="Y5045" s="11"/>
    </row>
    <row r="5046" spans="1:25">
      <c r="A5046" s="12"/>
      <c r="C5046" s="12"/>
      <c r="Q5046" s="12"/>
      <c r="Y5046" s="11"/>
    </row>
    <row r="5047" spans="1:25">
      <c r="A5047" s="12"/>
      <c r="C5047" s="12"/>
      <c r="Q5047" s="12"/>
      <c r="Y5047" s="11"/>
    </row>
    <row r="5048" spans="1:25">
      <c r="A5048" s="12"/>
      <c r="C5048" s="12"/>
      <c r="Q5048" s="12"/>
      <c r="Y5048" s="11"/>
    </row>
    <row r="5049" spans="1:25">
      <c r="A5049" s="12"/>
      <c r="C5049" s="12"/>
      <c r="Q5049" s="12"/>
      <c r="Y5049" s="11"/>
    </row>
    <row r="5050" spans="1:25">
      <c r="A5050" s="12"/>
      <c r="C5050" s="12"/>
      <c r="Q5050" s="12"/>
      <c r="Y5050" s="11"/>
    </row>
    <row r="5051" spans="1:25">
      <c r="A5051" s="12"/>
      <c r="C5051" s="12"/>
      <c r="Q5051" s="12"/>
      <c r="Y5051" s="11"/>
    </row>
    <row r="5052" spans="1:25">
      <c r="A5052" s="12"/>
      <c r="C5052" s="12"/>
      <c r="Q5052" s="12"/>
      <c r="Y5052" s="11"/>
    </row>
    <row r="5053" spans="1:25">
      <c r="A5053" s="12"/>
      <c r="C5053" s="12"/>
      <c r="Q5053" s="12"/>
      <c r="Y5053" s="11"/>
    </row>
    <row r="5054" spans="1:25">
      <c r="A5054" s="12"/>
      <c r="C5054" s="12"/>
      <c r="Q5054" s="12"/>
      <c r="Y5054" s="11"/>
    </row>
    <row r="5055" spans="1:25">
      <c r="A5055" s="12"/>
      <c r="C5055" s="12"/>
      <c r="Q5055" s="12"/>
      <c r="Y5055" s="11"/>
    </row>
    <row r="5056" spans="1:25">
      <c r="A5056" s="12"/>
      <c r="C5056" s="12"/>
      <c r="Q5056" s="12"/>
      <c r="Y5056" s="11"/>
    </row>
    <row r="5057" spans="1:25">
      <c r="A5057" s="12"/>
      <c r="C5057" s="12"/>
      <c r="Q5057" s="12"/>
      <c r="Y5057" s="11"/>
    </row>
    <row r="5058" spans="1:25">
      <c r="A5058" s="12"/>
      <c r="C5058" s="12"/>
      <c r="Q5058" s="12"/>
      <c r="Y5058" s="11"/>
    </row>
    <row r="5059" spans="1:25">
      <c r="A5059" s="12"/>
      <c r="C5059" s="12"/>
      <c r="Q5059" s="12"/>
      <c r="Y5059" s="11"/>
    </row>
    <row r="5060" spans="1:25">
      <c r="A5060" s="12"/>
      <c r="C5060" s="12"/>
      <c r="Q5060" s="12"/>
      <c r="Y5060" s="11"/>
    </row>
    <row r="5061" spans="1:25">
      <c r="A5061" s="12"/>
      <c r="C5061" s="12"/>
      <c r="Q5061" s="12"/>
      <c r="Y5061" s="11"/>
    </row>
    <row r="5062" spans="1:25">
      <c r="A5062" s="12"/>
      <c r="C5062" s="12"/>
      <c r="Q5062" s="12"/>
      <c r="Y5062" s="11"/>
    </row>
    <row r="5063" spans="1:25">
      <c r="A5063" s="12"/>
      <c r="C5063" s="12"/>
      <c r="Q5063" s="12"/>
      <c r="Y5063" s="11"/>
    </row>
    <row r="5064" spans="1:25">
      <c r="A5064" s="12"/>
      <c r="C5064" s="12"/>
      <c r="Q5064" s="12"/>
      <c r="Y5064" s="11"/>
    </row>
    <row r="5065" spans="1:25">
      <c r="A5065" s="12"/>
      <c r="C5065" s="12"/>
      <c r="Q5065" s="12"/>
      <c r="Y5065" s="11"/>
    </row>
    <row r="5066" spans="1:25">
      <c r="A5066" s="12"/>
      <c r="C5066" s="12"/>
      <c r="Q5066" s="12"/>
      <c r="Y5066" s="11"/>
    </row>
    <row r="5067" spans="1:25">
      <c r="A5067" s="12"/>
      <c r="C5067" s="12"/>
      <c r="Q5067" s="12"/>
      <c r="Y5067" s="11"/>
    </row>
    <row r="5068" spans="1:25">
      <c r="A5068" s="12"/>
      <c r="C5068" s="12"/>
      <c r="Q5068" s="12"/>
      <c r="Y5068" s="11"/>
    </row>
    <row r="5069" spans="1:25">
      <c r="A5069" s="12"/>
      <c r="C5069" s="12"/>
      <c r="Q5069" s="12"/>
      <c r="Y5069" s="11"/>
    </row>
    <row r="5070" spans="1:25">
      <c r="A5070" s="12"/>
      <c r="C5070" s="12"/>
      <c r="Q5070" s="12"/>
      <c r="Y5070" s="11"/>
    </row>
    <row r="5071" spans="1:25">
      <c r="A5071" s="12"/>
      <c r="C5071" s="12"/>
      <c r="Q5071" s="12"/>
      <c r="Y5071" s="11"/>
    </row>
    <row r="5072" spans="1:25">
      <c r="A5072" s="12"/>
      <c r="C5072" s="12"/>
      <c r="Q5072" s="12"/>
      <c r="Y5072" s="11"/>
    </row>
    <row r="5073" spans="1:25">
      <c r="A5073" s="12"/>
      <c r="C5073" s="12"/>
      <c r="Q5073" s="12"/>
      <c r="Y5073" s="11"/>
    </row>
    <row r="5074" spans="1:25">
      <c r="A5074" s="12"/>
      <c r="C5074" s="12"/>
      <c r="Q5074" s="12"/>
      <c r="Y5074" s="11"/>
    </row>
    <row r="5075" spans="1:25">
      <c r="A5075" s="12"/>
      <c r="C5075" s="12"/>
      <c r="Q5075" s="12"/>
      <c r="Y5075" s="11"/>
    </row>
    <row r="5076" spans="1:25">
      <c r="A5076" s="12"/>
      <c r="C5076" s="12"/>
      <c r="Q5076" s="12"/>
      <c r="Y5076" s="11"/>
    </row>
    <row r="5077" spans="1:25">
      <c r="A5077" s="12"/>
      <c r="C5077" s="12"/>
      <c r="Q5077" s="12"/>
      <c r="Y5077" s="11"/>
    </row>
    <row r="5078" spans="1:25">
      <c r="A5078" s="12"/>
      <c r="C5078" s="12"/>
      <c r="Q5078" s="12"/>
      <c r="Y5078" s="11"/>
    </row>
    <row r="5079" spans="1:25">
      <c r="A5079" s="12"/>
      <c r="C5079" s="12"/>
      <c r="Q5079" s="12"/>
      <c r="Y5079" s="11"/>
    </row>
    <row r="5080" spans="1:25">
      <c r="A5080" s="12"/>
      <c r="C5080" s="12"/>
      <c r="Q5080" s="12"/>
      <c r="Y5080" s="11"/>
    </row>
    <row r="5081" spans="1:25">
      <c r="A5081" s="12"/>
      <c r="C5081" s="12"/>
      <c r="Q5081" s="12"/>
      <c r="Y5081" s="11"/>
    </row>
    <row r="5082" spans="1:25">
      <c r="A5082" s="12"/>
      <c r="C5082" s="12"/>
      <c r="Q5082" s="12"/>
      <c r="Y5082" s="11"/>
    </row>
    <row r="5083" spans="1:25">
      <c r="A5083" s="12"/>
      <c r="C5083" s="12"/>
      <c r="Q5083" s="12"/>
      <c r="Y5083" s="11"/>
    </row>
    <row r="5084" spans="1:25">
      <c r="A5084" s="12"/>
      <c r="C5084" s="12"/>
      <c r="Q5084" s="12"/>
      <c r="Y5084" s="11"/>
    </row>
    <row r="5085" spans="1:25">
      <c r="A5085" s="12"/>
      <c r="C5085" s="12"/>
      <c r="Q5085" s="12"/>
      <c r="Y5085" s="11"/>
    </row>
    <row r="5086" spans="1:25">
      <c r="A5086" s="12"/>
      <c r="C5086" s="12"/>
      <c r="Q5086" s="12"/>
      <c r="Y5086" s="11"/>
    </row>
    <row r="5087" spans="1:25">
      <c r="A5087" s="12"/>
      <c r="C5087" s="12"/>
      <c r="Q5087" s="12"/>
      <c r="Y5087" s="11"/>
    </row>
    <row r="5088" spans="1:25">
      <c r="A5088" s="12"/>
      <c r="C5088" s="12"/>
      <c r="Q5088" s="12"/>
      <c r="Y5088" s="11"/>
    </row>
    <row r="5089" spans="1:25">
      <c r="A5089" s="12"/>
      <c r="C5089" s="12"/>
      <c r="Q5089" s="12"/>
      <c r="Y5089" s="11"/>
    </row>
    <row r="5090" spans="1:25">
      <c r="A5090" s="12"/>
      <c r="C5090" s="12"/>
      <c r="Q5090" s="12"/>
      <c r="Y5090" s="11"/>
    </row>
    <row r="5091" spans="1:25">
      <c r="A5091" s="12"/>
      <c r="C5091" s="12"/>
      <c r="Q5091" s="12"/>
      <c r="Y5091" s="11"/>
    </row>
    <row r="5092" spans="1:25">
      <c r="A5092" s="12"/>
      <c r="C5092" s="12"/>
      <c r="Q5092" s="12"/>
      <c r="Y5092" s="11"/>
    </row>
    <row r="5093" spans="1:25">
      <c r="A5093" s="12"/>
      <c r="C5093" s="12"/>
      <c r="Q5093" s="12"/>
      <c r="Y5093" s="11"/>
    </row>
    <row r="5094" spans="1:25">
      <c r="A5094" s="12"/>
      <c r="C5094" s="12"/>
      <c r="Q5094" s="12"/>
      <c r="Y5094" s="11"/>
    </row>
    <row r="5095" spans="1:25">
      <c r="A5095" s="12"/>
      <c r="C5095" s="12"/>
      <c r="Q5095" s="12"/>
      <c r="Y5095" s="11"/>
    </row>
    <row r="5096" spans="1:25">
      <c r="A5096" s="12"/>
      <c r="C5096" s="12"/>
      <c r="Q5096" s="12"/>
      <c r="Y5096" s="11"/>
    </row>
    <row r="5097" spans="1:25">
      <c r="A5097" s="12"/>
      <c r="C5097" s="12"/>
      <c r="Q5097" s="12"/>
      <c r="Y5097" s="11"/>
    </row>
    <row r="5098" spans="1:25">
      <c r="A5098" s="12"/>
      <c r="C5098" s="12"/>
      <c r="Q5098" s="12"/>
      <c r="Y5098" s="11"/>
    </row>
    <row r="5099" spans="1:25">
      <c r="A5099" s="12"/>
      <c r="C5099" s="12"/>
      <c r="Q5099" s="12"/>
      <c r="Y5099" s="11"/>
    </row>
    <row r="5100" spans="1:25">
      <c r="A5100" s="12"/>
      <c r="C5100" s="12"/>
      <c r="Q5100" s="12"/>
      <c r="Y5100" s="11"/>
    </row>
    <row r="5101" spans="1:25">
      <c r="A5101" s="12"/>
      <c r="C5101" s="12"/>
      <c r="Q5101" s="12"/>
      <c r="Y5101" s="11"/>
    </row>
    <row r="5102" spans="1:25">
      <c r="A5102" s="12"/>
      <c r="C5102" s="12"/>
      <c r="Q5102" s="12"/>
      <c r="Y5102" s="11"/>
    </row>
    <row r="5103" spans="1:25">
      <c r="A5103" s="12"/>
      <c r="C5103" s="12"/>
      <c r="Q5103" s="12"/>
      <c r="Y5103" s="11"/>
    </row>
    <row r="5104" spans="1:25">
      <c r="A5104" s="12"/>
      <c r="C5104" s="12"/>
      <c r="Q5104" s="12"/>
      <c r="Y5104" s="11"/>
    </row>
    <row r="5105" spans="1:25">
      <c r="A5105" s="12"/>
      <c r="C5105" s="12"/>
      <c r="Q5105" s="12"/>
      <c r="Y5105" s="11"/>
    </row>
    <row r="5106" spans="1:25">
      <c r="A5106" s="12"/>
      <c r="C5106" s="12"/>
      <c r="Q5106" s="12"/>
      <c r="Y5106" s="11"/>
    </row>
    <row r="5107" spans="1:25">
      <c r="A5107" s="12"/>
      <c r="C5107" s="12"/>
      <c r="Q5107" s="12"/>
      <c r="Y5107" s="11"/>
    </row>
    <row r="5108" spans="1:25">
      <c r="A5108" s="12"/>
      <c r="C5108" s="12"/>
      <c r="Q5108" s="12"/>
      <c r="Y5108" s="11"/>
    </row>
    <row r="5109" spans="1:25">
      <c r="A5109" s="12"/>
      <c r="C5109" s="12"/>
      <c r="Q5109" s="12"/>
      <c r="Y5109" s="11"/>
    </row>
    <row r="5110" spans="1:25">
      <c r="A5110" s="12"/>
      <c r="C5110" s="12"/>
      <c r="Q5110" s="12"/>
      <c r="Y5110" s="11"/>
    </row>
    <row r="5111" spans="1:25">
      <c r="A5111" s="12"/>
      <c r="C5111" s="12"/>
      <c r="Q5111" s="12"/>
      <c r="Y5111" s="11"/>
    </row>
    <row r="5112" spans="1:25">
      <c r="A5112" s="12"/>
      <c r="C5112" s="12"/>
      <c r="Q5112" s="12"/>
      <c r="Y5112" s="11"/>
    </row>
    <row r="5113" spans="1:25">
      <c r="A5113" s="12"/>
      <c r="C5113" s="12"/>
      <c r="Q5113" s="12"/>
      <c r="Y5113" s="11"/>
    </row>
    <row r="5114" spans="1:25">
      <c r="A5114" s="12"/>
      <c r="C5114" s="12"/>
      <c r="Q5114" s="12"/>
      <c r="Y5114" s="11"/>
    </row>
    <row r="5115" spans="1:25">
      <c r="A5115" s="12"/>
      <c r="C5115" s="12"/>
      <c r="Q5115" s="12"/>
      <c r="Y5115" s="11"/>
    </row>
    <row r="5116" spans="1:25">
      <c r="A5116" s="12"/>
      <c r="C5116" s="12"/>
      <c r="Q5116" s="12"/>
      <c r="Y5116" s="11"/>
    </row>
    <row r="5117" spans="1:25">
      <c r="A5117" s="12"/>
      <c r="C5117" s="12"/>
      <c r="Q5117" s="12"/>
      <c r="Y5117" s="11"/>
    </row>
    <row r="5118" spans="1:25">
      <c r="A5118" s="12"/>
      <c r="C5118" s="12"/>
      <c r="Q5118" s="12"/>
      <c r="Y5118" s="11"/>
    </row>
    <row r="5119" spans="1:25">
      <c r="A5119" s="12"/>
      <c r="C5119" s="12"/>
      <c r="Q5119" s="12"/>
      <c r="Y5119" s="11"/>
    </row>
    <row r="5120" spans="1:25">
      <c r="A5120" s="12"/>
      <c r="C5120" s="12"/>
      <c r="Q5120" s="12"/>
      <c r="Y5120" s="11"/>
    </row>
    <row r="5121" spans="1:25">
      <c r="A5121" s="12"/>
      <c r="C5121" s="12"/>
      <c r="Q5121" s="12"/>
      <c r="Y5121" s="11"/>
    </row>
    <row r="5122" spans="1:25">
      <c r="A5122" s="12"/>
      <c r="C5122" s="12"/>
      <c r="Q5122" s="12"/>
      <c r="Y5122" s="11"/>
    </row>
    <row r="5123" spans="1:25">
      <c r="A5123" s="12"/>
      <c r="C5123" s="12"/>
      <c r="Q5123" s="12"/>
      <c r="Y5123" s="11"/>
    </row>
    <row r="5124" spans="1:25">
      <c r="A5124" s="12"/>
      <c r="C5124" s="12"/>
      <c r="Q5124" s="12"/>
      <c r="Y5124" s="11"/>
    </row>
    <row r="5125" spans="1:25">
      <c r="A5125" s="12"/>
      <c r="C5125" s="12"/>
      <c r="Q5125" s="12"/>
      <c r="Y5125" s="11"/>
    </row>
    <row r="5126" spans="1:25">
      <c r="A5126" s="12"/>
      <c r="C5126" s="12"/>
      <c r="Q5126" s="12"/>
      <c r="Y5126" s="11"/>
    </row>
    <row r="5127" spans="1:25">
      <c r="A5127" s="12"/>
      <c r="C5127" s="12"/>
      <c r="Q5127" s="12"/>
      <c r="Y5127" s="11"/>
    </row>
    <row r="5128" spans="1:25">
      <c r="A5128" s="12"/>
      <c r="C5128" s="12"/>
      <c r="Q5128" s="12"/>
      <c r="Y5128" s="11"/>
    </row>
    <row r="5129" spans="1:25">
      <c r="A5129" s="12"/>
      <c r="C5129" s="12"/>
      <c r="Q5129" s="12"/>
      <c r="Y5129" s="11"/>
    </row>
    <row r="5130" spans="1:25">
      <c r="A5130" s="12"/>
      <c r="C5130" s="12"/>
      <c r="Q5130" s="12"/>
      <c r="Y5130" s="11"/>
    </row>
    <row r="5131" spans="1:25">
      <c r="A5131" s="12"/>
      <c r="C5131" s="12"/>
      <c r="Q5131" s="12"/>
      <c r="Y5131" s="11"/>
    </row>
    <row r="5132" spans="1:25">
      <c r="A5132" s="12"/>
      <c r="C5132" s="12"/>
      <c r="Q5132" s="12"/>
      <c r="Y5132" s="11"/>
    </row>
    <row r="5133" spans="1:25">
      <c r="A5133" s="12"/>
      <c r="C5133" s="12"/>
      <c r="Q5133" s="12"/>
      <c r="Y5133" s="11"/>
    </row>
    <row r="5134" spans="1:25">
      <c r="A5134" s="12"/>
      <c r="C5134" s="12"/>
      <c r="Q5134" s="12"/>
      <c r="Y5134" s="11"/>
    </row>
    <row r="5135" spans="1:25">
      <c r="A5135" s="12"/>
      <c r="C5135" s="12"/>
      <c r="Q5135" s="12"/>
      <c r="Y5135" s="11"/>
    </row>
    <row r="5136" spans="1:25">
      <c r="A5136" s="12"/>
      <c r="C5136" s="12"/>
      <c r="Q5136" s="12"/>
      <c r="Y5136" s="11"/>
    </row>
    <row r="5137" spans="1:25">
      <c r="A5137" s="12"/>
      <c r="C5137" s="12"/>
      <c r="Q5137" s="12"/>
      <c r="Y5137" s="11"/>
    </row>
    <row r="5138" spans="1:25">
      <c r="A5138" s="12"/>
      <c r="C5138" s="12"/>
      <c r="Q5138" s="12"/>
      <c r="Y5138" s="11"/>
    </row>
    <row r="5139" spans="1:25">
      <c r="A5139" s="12"/>
      <c r="C5139" s="12"/>
      <c r="Q5139" s="12"/>
      <c r="Y5139" s="11"/>
    </row>
    <row r="5140" spans="1:25">
      <c r="A5140" s="12"/>
      <c r="C5140" s="12"/>
      <c r="Q5140" s="12"/>
      <c r="Y5140" s="11"/>
    </row>
    <row r="5141" spans="1:25">
      <c r="A5141" s="12"/>
      <c r="C5141" s="12"/>
      <c r="Q5141" s="12"/>
      <c r="Y5141" s="11"/>
    </row>
    <row r="5142" spans="1:25">
      <c r="A5142" s="12"/>
      <c r="C5142" s="12"/>
      <c r="Q5142" s="12"/>
      <c r="Y5142" s="11"/>
    </row>
    <row r="5143" spans="1:25">
      <c r="A5143" s="12"/>
      <c r="C5143" s="12"/>
      <c r="Q5143" s="12"/>
      <c r="Y5143" s="11"/>
    </row>
    <row r="5144" spans="1:25">
      <c r="A5144" s="12"/>
      <c r="C5144" s="12"/>
      <c r="Q5144" s="12"/>
      <c r="Y5144" s="11"/>
    </row>
    <row r="5145" spans="1:25">
      <c r="A5145" s="12"/>
      <c r="C5145" s="12"/>
      <c r="Q5145" s="12"/>
      <c r="Y5145" s="11"/>
    </row>
    <row r="5146" spans="1:25">
      <c r="A5146" s="12"/>
      <c r="C5146" s="12"/>
      <c r="Q5146" s="12"/>
      <c r="Y5146" s="11"/>
    </row>
    <row r="5147" spans="1:25">
      <c r="A5147" s="12"/>
      <c r="C5147" s="12"/>
      <c r="Q5147" s="12"/>
      <c r="Y5147" s="11"/>
    </row>
    <row r="5148" spans="1:25">
      <c r="A5148" s="12"/>
      <c r="C5148" s="12"/>
      <c r="Q5148" s="12"/>
      <c r="Y5148" s="11"/>
    </row>
    <row r="5149" spans="1:25">
      <c r="A5149" s="12"/>
      <c r="C5149" s="12"/>
      <c r="Q5149" s="12"/>
      <c r="Y5149" s="11"/>
    </row>
    <row r="5150" spans="1:25">
      <c r="A5150" s="12"/>
      <c r="C5150" s="12"/>
      <c r="Q5150" s="12"/>
      <c r="Y5150" s="11"/>
    </row>
    <row r="5151" spans="1:25">
      <c r="A5151" s="12"/>
      <c r="C5151" s="12"/>
      <c r="Q5151" s="12"/>
      <c r="Y5151" s="11"/>
    </row>
    <row r="5152" spans="1:25">
      <c r="A5152" s="12"/>
      <c r="C5152" s="12"/>
      <c r="Q5152" s="12"/>
      <c r="Y5152" s="11"/>
    </row>
    <row r="5153" spans="1:25">
      <c r="A5153" s="12"/>
      <c r="C5153" s="12"/>
      <c r="Q5153" s="12"/>
      <c r="Y5153" s="11"/>
    </row>
    <row r="5154" spans="1:25">
      <c r="A5154" s="12"/>
      <c r="C5154" s="12"/>
      <c r="Q5154" s="12"/>
      <c r="Y5154" s="11"/>
    </row>
    <row r="5155" spans="1:25">
      <c r="A5155" s="12"/>
      <c r="C5155" s="12"/>
      <c r="Q5155" s="12"/>
      <c r="Y5155" s="11"/>
    </row>
    <row r="5156" spans="1:25">
      <c r="A5156" s="12"/>
      <c r="C5156" s="12"/>
      <c r="Q5156" s="12"/>
      <c r="Y5156" s="11"/>
    </row>
    <row r="5157" spans="1:25">
      <c r="A5157" s="12"/>
      <c r="C5157" s="12"/>
      <c r="Q5157" s="12"/>
      <c r="Y5157" s="11"/>
    </row>
    <row r="5158" spans="1:25">
      <c r="A5158" s="12"/>
      <c r="C5158" s="12"/>
      <c r="Q5158" s="12"/>
      <c r="Y5158" s="11"/>
    </row>
    <row r="5159" spans="1:25">
      <c r="A5159" s="12"/>
      <c r="C5159" s="12"/>
      <c r="Q5159" s="12"/>
      <c r="Y5159" s="11"/>
    </row>
    <row r="5160" spans="1:25">
      <c r="A5160" s="12"/>
      <c r="C5160" s="12"/>
      <c r="Q5160" s="12"/>
      <c r="Y5160" s="11"/>
    </row>
    <row r="5161" spans="1:25">
      <c r="A5161" s="12"/>
      <c r="C5161" s="12"/>
      <c r="Q5161" s="12"/>
      <c r="Y5161" s="11"/>
    </row>
    <row r="5162" spans="1:25">
      <c r="A5162" s="12"/>
      <c r="C5162" s="12"/>
      <c r="Q5162" s="12"/>
      <c r="Y5162" s="11"/>
    </row>
    <row r="5163" spans="1:25">
      <c r="A5163" s="12"/>
      <c r="C5163" s="12"/>
      <c r="Q5163" s="12"/>
      <c r="Y5163" s="11"/>
    </row>
    <row r="5164" spans="1:25">
      <c r="A5164" s="12"/>
      <c r="C5164" s="12"/>
      <c r="Q5164" s="12"/>
      <c r="Y5164" s="11"/>
    </row>
    <row r="5165" spans="1:25">
      <c r="A5165" s="12"/>
      <c r="C5165" s="12"/>
      <c r="Q5165" s="12"/>
      <c r="Y5165" s="11"/>
    </row>
    <row r="5166" spans="1:25">
      <c r="A5166" s="12"/>
      <c r="C5166" s="12"/>
      <c r="Q5166" s="12"/>
      <c r="Y5166" s="11"/>
    </row>
    <row r="5167" spans="1:25">
      <c r="A5167" s="12"/>
      <c r="C5167" s="12"/>
      <c r="Q5167" s="12"/>
      <c r="Y5167" s="11"/>
    </row>
    <row r="5168" spans="1:25">
      <c r="A5168" s="12"/>
      <c r="C5168" s="12"/>
      <c r="Q5168" s="12"/>
      <c r="Y5168" s="11"/>
    </row>
    <row r="5169" spans="1:25">
      <c r="A5169" s="12"/>
      <c r="C5169" s="12"/>
      <c r="Q5169" s="12"/>
      <c r="Y5169" s="11"/>
    </row>
    <row r="5170" spans="1:25">
      <c r="A5170" s="12"/>
      <c r="C5170" s="12"/>
      <c r="Q5170" s="12"/>
      <c r="Y5170" s="11"/>
    </row>
    <row r="5171" spans="1:25">
      <c r="A5171" s="12"/>
      <c r="C5171" s="12"/>
      <c r="Q5171" s="12"/>
      <c r="Y5171" s="11"/>
    </row>
    <row r="5172" spans="1:25">
      <c r="A5172" s="12"/>
      <c r="C5172" s="12"/>
      <c r="Q5172" s="12"/>
      <c r="Y5172" s="11"/>
    </row>
    <row r="5173" spans="1:25">
      <c r="A5173" s="12"/>
      <c r="C5173" s="12"/>
      <c r="Q5173" s="12"/>
      <c r="Y5173" s="11"/>
    </row>
    <row r="5174" spans="1:25">
      <c r="A5174" s="12"/>
      <c r="C5174" s="12"/>
      <c r="Q5174" s="12"/>
      <c r="Y5174" s="11"/>
    </row>
    <row r="5175" spans="1:25">
      <c r="A5175" s="12"/>
      <c r="C5175" s="12"/>
      <c r="Q5175" s="12"/>
      <c r="Y5175" s="11"/>
    </row>
    <row r="5176" spans="1:25">
      <c r="A5176" s="12"/>
      <c r="C5176" s="12"/>
      <c r="Q5176" s="12"/>
      <c r="Y5176" s="11"/>
    </row>
    <row r="5177" spans="1:25">
      <c r="A5177" s="12"/>
      <c r="C5177" s="12"/>
      <c r="Q5177" s="12"/>
      <c r="Y5177" s="11"/>
    </row>
    <row r="5178" spans="1:25">
      <c r="A5178" s="12"/>
      <c r="C5178" s="12"/>
      <c r="Q5178" s="12"/>
      <c r="Y5178" s="11"/>
    </row>
    <row r="5179" spans="1:25">
      <c r="A5179" s="12"/>
      <c r="C5179" s="12"/>
      <c r="Q5179" s="12"/>
      <c r="Y5179" s="11"/>
    </row>
    <row r="5180" spans="1:25">
      <c r="A5180" s="12"/>
      <c r="C5180" s="12"/>
      <c r="Q5180" s="12"/>
      <c r="Y5180" s="11"/>
    </row>
    <row r="5181" spans="1:25">
      <c r="A5181" s="12"/>
      <c r="C5181" s="12"/>
      <c r="Q5181" s="12"/>
      <c r="Y5181" s="11"/>
    </row>
    <row r="5182" spans="1:25">
      <c r="A5182" s="12"/>
      <c r="C5182" s="12"/>
      <c r="Q5182" s="12"/>
      <c r="Y5182" s="11"/>
    </row>
    <row r="5183" spans="1:25">
      <c r="A5183" s="12"/>
      <c r="C5183" s="12"/>
      <c r="Q5183" s="12"/>
      <c r="Y5183" s="11"/>
    </row>
    <row r="5184" spans="1:25">
      <c r="A5184" s="12"/>
      <c r="C5184" s="12"/>
      <c r="Q5184" s="12"/>
      <c r="Y5184" s="11"/>
    </row>
    <row r="5185" spans="1:25">
      <c r="A5185" s="12"/>
      <c r="C5185" s="12"/>
      <c r="Q5185" s="12"/>
      <c r="Y5185" s="11"/>
    </row>
    <row r="5186" spans="1:25">
      <c r="A5186" s="12"/>
      <c r="C5186" s="12"/>
      <c r="Q5186" s="12"/>
      <c r="Y5186" s="11"/>
    </row>
    <row r="5187" spans="1:25">
      <c r="A5187" s="12"/>
      <c r="C5187" s="12"/>
      <c r="Q5187" s="12"/>
      <c r="Y5187" s="11"/>
    </row>
    <row r="5188" spans="1:25">
      <c r="A5188" s="12"/>
      <c r="C5188" s="12"/>
      <c r="Q5188" s="12"/>
      <c r="Y5188" s="11"/>
    </row>
    <row r="5189" spans="1:25">
      <c r="A5189" s="12"/>
      <c r="C5189" s="12"/>
      <c r="Q5189" s="12"/>
      <c r="Y5189" s="11"/>
    </row>
    <row r="5190" spans="1:25">
      <c r="A5190" s="12"/>
      <c r="C5190" s="12"/>
      <c r="Q5190" s="12"/>
      <c r="Y5190" s="11"/>
    </row>
    <row r="5191" spans="1:25">
      <c r="A5191" s="12"/>
      <c r="C5191" s="12"/>
      <c r="Q5191" s="12"/>
      <c r="Y5191" s="11"/>
    </row>
    <row r="5192" spans="1:25">
      <c r="A5192" s="12"/>
      <c r="C5192" s="12"/>
      <c r="Q5192" s="12"/>
      <c r="Y5192" s="11"/>
    </row>
    <row r="5193" spans="1:25">
      <c r="A5193" s="12"/>
      <c r="C5193" s="12"/>
      <c r="Q5193" s="12"/>
      <c r="Y5193" s="11"/>
    </row>
    <row r="5194" spans="1:25">
      <c r="A5194" s="12"/>
      <c r="C5194" s="12"/>
      <c r="Q5194" s="12"/>
      <c r="Y5194" s="11"/>
    </row>
    <row r="5195" spans="1:25">
      <c r="A5195" s="12"/>
      <c r="C5195" s="12"/>
      <c r="Q5195" s="12"/>
      <c r="Y5195" s="11"/>
    </row>
    <row r="5196" spans="1:25">
      <c r="A5196" s="12"/>
      <c r="C5196" s="12"/>
      <c r="Q5196" s="12"/>
      <c r="Y5196" s="11"/>
    </row>
    <row r="5197" spans="1:25">
      <c r="A5197" s="12"/>
      <c r="C5197" s="12"/>
      <c r="Q5197" s="12"/>
      <c r="Y5197" s="11"/>
    </row>
    <row r="5198" spans="1:25">
      <c r="A5198" s="12"/>
      <c r="C5198" s="12"/>
      <c r="Q5198" s="12"/>
      <c r="Y5198" s="11"/>
    </row>
    <row r="5199" spans="1:25">
      <c r="A5199" s="12"/>
      <c r="C5199" s="12"/>
      <c r="Q5199" s="12"/>
      <c r="Y5199" s="11"/>
    </row>
    <row r="5200" spans="1:25">
      <c r="A5200" s="12"/>
      <c r="C5200" s="12"/>
      <c r="Q5200" s="12"/>
      <c r="Y5200" s="11"/>
    </row>
    <row r="5201" spans="1:25">
      <c r="A5201" s="12"/>
      <c r="C5201" s="12"/>
      <c r="Q5201" s="12"/>
      <c r="Y5201" s="11"/>
    </row>
    <row r="5202" spans="1:25">
      <c r="A5202" s="12"/>
      <c r="C5202" s="12"/>
      <c r="Q5202" s="12"/>
      <c r="Y5202" s="11"/>
    </row>
    <row r="5203" spans="1:25">
      <c r="A5203" s="12"/>
      <c r="C5203" s="12"/>
      <c r="Q5203" s="12"/>
      <c r="Y5203" s="11"/>
    </row>
    <row r="5204" spans="1:25">
      <c r="A5204" s="12"/>
      <c r="C5204" s="12"/>
      <c r="Q5204" s="12"/>
      <c r="Y5204" s="11"/>
    </row>
    <row r="5205" spans="1:25">
      <c r="A5205" s="12"/>
      <c r="C5205" s="12"/>
      <c r="Q5205" s="12"/>
      <c r="Y5205" s="11"/>
    </row>
    <row r="5206" spans="1:25">
      <c r="A5206" s="12"/>
      <c r="C5206" s="12"/>
      <c r="Q5206" s="12"/>
      <c r="Y5206" s="11"/>
    </row>
    <row r="5207" spans="1:25">
      <c r="A5207" s="12"/>
      <c r="C5207" s="12"/>
      <c r="Q5207" s="12"/>
      <c r="Y5207" s="11"/>
    </row>
    <row r="5208" spans="1:25">
      <c r="A5208" s="12"/>
      <c r="C5208" s="12"/>
      <c r="Q5208" s="12"/>
      <c r="Y5208" s="11"/>
    </row>
    <row r="5209" spans="1:25">
      <c r="A5209" s="12"/>
      <c r="C5209" s="12"/>
      <c r="Q5209" s="12"/>
      <c r="Y5209" s="11"/>
    </row>
    <row r="5210" spans="1:25">
      <c r="A5210" s="12"/>
      <c r="C5210" s="12"/>
      <c r="Q5210" s="12"/>
      <c r="Y5210" s="11"/>
    </row>
    <row r="5211" spans="1:25">
      <c r="A5211" s="12"/>
      <c r="C5211" s="12"/>
      <c r="Q5211" s="12"/>
      <c r="Y5211" s="11"/>
    </row>
    <row r="5212" spans="1:25">
      <c r="A5212" s="12"/>
      <c r="C5212" s="12"/>
      <c r="Q5212" s="12"/>
      <c r="Y5212" s="11"/>
    </row>
    <row r="5213" spans="1:25">
      <c r="A5213" s="12"/>
      <c r="C5213" s="12"/>
      <c r="Q5213" s="12"/>
      <c r="Y5213" s="11"/>
    </row>
    <row r="5214" spans="1:25">
      <c r="A5214" s="12"/>
      <c r="C5214" s="12"/>
      <c r="Q5214" s="12"/>
      <c r="Y5214" s="11"/>
    </row>
    <row r="5215" spans="1:25">
      <c r="A5215" s="12"/>
      <c r="C5215" s="12"/>
      <c r="Q5215" s="12"/>
      <c r="Y5215" s="11"/>
    </row>
    <row r="5216" spans="1:25">
      <c r="A5216" s="12"/>
      <c r="C5216" s="12"/>
      <c r="Q5216" s="12"/>
      <c r="Y5216" s="11"/>
    </row>
    <row r="5217" spans="1:25">
      <c r="A5217" s="12"/>
      <c r="C5217" s="12"/>
      <c r="Q5217" s="12"/>
      <c r="Y5217" s="11"/>
    </row>
    <row r="5218" spans="1:25">
      <c r="A5218" s="12"/>
      <c r="C5218" s="12"/>
      <c r="Q5218" s="12"/>
      <c r="Y5218" s="11"/>
    </row>
    <row r="5219" spans="1:25">
      <c r="A5219" s="12"/>
      <c r="C5219" s="12"/>
      <c r="Q5219" s="12"/>
      <c r="Y5219" s="11"/>
    </row>
    <row r="5220" spans="1:25">
      <c r="A5220" s="12"/>
      <c r="C5220" s="12"/>
      <c r="Q5220" s="12"/>
      <c r="Y5220" s="11"/>
    </row>
    <row r="5221" spans="1:25">
      <c r="A5221" s="12"/>
      <c r="C5221" s="12"/>
      <c r="Q5221" s="12"/>
      <c r="Y5221" s="11"/>
    </row>
    <row r="5222" spans="1:25">
      <c r="A5222" s="12"/>
      <c r="C5222" s="12"/>
      <c r="Q5222" s="12"/>
      <c r="Y5222" s="11"/>
    </row>
    <row r="5223" spans="1:25">
      <c r="A5223" s="12"/>
      <c r="C5223" s="12"/>
      <c r="Q5223" s="12"/>
      <c r="Y5223" s="11"/>
    </row>
    <row r="5224" spans="1:25">
      <c r="A5224" s="12"/>
      <c r="C5224" s="12"/>
      <c r="Q5224" s="12"/>
      <c r="Y5224" s="11"/>
    </row>
    <row r="5225" spans="1:25">
      <c r="A5225" s="12"/>
      <c r="C5225" s="12"/>
      <c r="Q5225" s="12"/>
      <c r="Y5225" s="11"/>
    </row>
    <row r="5226" spans="1:25">
      <c r="A5226" s="12"/>
      <c r="C5226" s="12"/>
      <c r="Q5226" s="12"/>
      <c r="Y5226" s="11"/>
    </row>
    <row r="5227" spans="1:25">
      <c r="A5227" s="12"/>
      <c r="C5227" s="12"/>
      <c r="Q5227" s="12"/>
      <c r="Y5227" s="11"/>
    </row>
    <row r="5228" spans="1:25">
      <c r="A5228" s="12"/>
      <c r="C5228" s="12"/>
      <c r="Q5228" s="12"/>
      <c r="Y5228" s="11"/>
    </row>
    <row r="5229" spans="1:25">
      <c r="A5229" s="12"/>
      <c r="C5229" s="12"/>
      <c r="Q5229" s="12"/>
      <c r="Y5229" s="11"/>
    </row>
    <row r="5230" spans="1:25">
      <c r="A5230" s="12"/>
      <c r="C5230" s="12"/>
      <c r="Q5230" s="12"/>
      <c r="Y5230" s="11"/>
    </row>
    <row r="5231" spans="1:25">
      <c r="A5231" s="12"/>
      <c r="C5231" s="12"/>
      <c r="Q5231" s="12"/>
      <c r="Y5231" s="11"/>
    </row>
    <row r="5232" spans="1:25">
      <c r="A5232" s="12"/>
      <c r="C5232" s="12"/>
      <c r="Q5232" s="12"/>
      <c r="Y5232" s="11"/>
    </row>
    <row r="5233" spans="1:25">
      <c r="A5233" s="12"/>
      <c r="C5233" s="12"/>
      <c r="Q5233" s="12"/>
      <c r="Y5233" s="11"/>
    </row>
    <row r="5234" spans="1:25">
      <c r="A5234" s="12"/>
      <c r="C5234" s="12"/>
      <c r="Q5234" s="12"/>
      <c r="Y5234" s="11"/>
    </row>
    <row r="5235" spans="1:25">
      <c r="A5235" s="12"/>
      <c r="C5235" s="12"/>
      <c r="Q5235" s="12"/>
      <c r="Y5235" s="11"/>
    </row>
    <row r="5236" spans="1:25">
      <c r="A5236" s="12"/>
      <c r="C5236" s="12"/>
      <c r="Q5236" s="12"/>
      <c r="Y5236" s="11"/>
    </row>
    <row r="5237" spans="1:25">
      <c r="A5237" s="12"/>
      <c r="C5237" s="12"/>
      <c r="Q5237" s="12"/>
      <c r="Y5237" s="11"/>
    </row>
    <row r="5238" spans="1:25">
      <c r="A5238" s="12"/>
      <c r="C5238" s="12"/>
      <c r="Q5238" s="12"/>
      <c r="Y5238" s="11"/>
    </row>
    <row r="5239" spans="1:25">
      <c r="A5239" s="12"/>
      <c r="C5239" s="12"/>
      <c r="Q5239" s="12"/>
      <c r="Y5239" s="11"/>
    </row>
    <row r="5240" spans="1:25">
      <c r="A5240" s="12"/>
      <c r="C5240" s="12"/>
      <c r="Q5240" s="12"/>
      <c r="Y5240" s="11"/>
    </row>
    <row r="5241" spans="1:25">
      <c r="A5241" s="12"/>
      <c r="C5241" s="12"/>
      <c r="Q5241" s="12"/>
      <c r="Y5241" s="11"/>
    </row>
    <row r="5242" spans="1:25">
      <c r="A5242" s="12"/>
      <c r="C5242" s="12"/>
      <c r="Q5242" s="12"/>
      <c r="Y5242" s="11"/>
    </row>
    <row r="5243" spans="1:25">
      <c r="A5243" s="12"/>
      <c r="C5243" s="12"/>
      <c r="Q5243" s="12"/>
      <c r="Y5243" s="11"/>
    </row>
    <row r="5244" spans="1:25">
      <c r="A5244" s="12"/>
      <c r="C5244" s="12"/>
      <c r="Q5244" s="12"/>
      <c r="Y5244" s="11"/>
    </row>
    <row r="5245" spans="1:25">
      <c r="A5245" s="12"/>
      <c r="C5245" s="12"/>
      <c r="Q5245" s="12"/>
      <c r="Y5245" s="11"/>
    </row>
    <row r="5246" spans="1:25">
      <c r="A5246" s="12"/>
      <c r="C5246" s="12"/>
      <c r="Q5246" s="12"/>
      <c r="Y5246" s="11"/>
    </row>
    <row r="5247" spans="1:25">
      <c r="A5247" s="12"/>
      <c r="C5247" s="12"/>
      <c r="Q5247" s="12"/>
      <c r="Y5247" s="11"/>
    </row>
    <row r="5248" spans="1:25">
      <c r="A5248" s="12"/>
      <c r="C5248" s="12"/>
      <c r="Q5248" s="12"/>
      <c r="Y5248" s="11"/>
    </row>
    <row r="5249" spans="1:25">
      <c r="A5249" s="12"/>
      <c r="C5249" s="12"/>
      <c r="Q5249" s="12"/>
      <c r="Y5249" s="11"/>
    </row>
    <row r="5250" spans="1:25">
      <c r="A5250" s="12"/>
      <c r="C5250" s="12"/>
      <c r="Q5250" s="12"/>
      <c r="Y5250" s="11"/>
    </row>
    <row r="5251" spans="1:25">
      <c r="A5251" s="12"/>
      <c r="C5251" s="12"/>
      <c r="Q5251" s="12"/>
      <c r="Y5251" s="11"/>
    </row>
    <row r="5252" spans="1:25">
      <c r="A5252" s="12"/>
      <c r="C5252" s="12"/>
      <c r="Q5252" s="12"/>
      <c r="Y5252" s="11"/>
    </row>
    <row r="5253" spans="1:25">
      <c r="A5253" s="12"/>
      <c r="C5253" s="12"/>
      <c r="Q5253" s="12"/>
      <c r="Y5253" s="11"/>
    </row>
    <row r="5254" spans="1:25">
      <c r="A5254" s="12"/>
      <c r="C5254" s="12"/>
      <c r="Q5254" s="12"/>
      <c r="Y5254" s="11"/>
    </row>
    <row r="5255" spans="1:25">
      <c r="A5255" s="12"/>
      <c r="C5255" s="12"/>
      <c r="Q5255" s="12"/>
      <c r="Y5255" s="11"/>
    </row>
    <row r="5256" spans="1:25">
      <c r="A5256" s="12"/>
      <c r="C5256" s="12"/>
      <c r="Q5256" s="12"/>
      <c r="Y5256" s="11"/>
    </row>
    <row r="5257" spans="1:25">
      <c r="A5257" s="12"/>
      <c r="C5257" s="12"/>
      <c r="Q5257" s="12"/>
      <c r="Y5257" s="11"/>
    </row>
    <row r="5258" spans="1:25">
      <c r="A5258" s="12"/>
      <c r="C5258" s="12"/>
      <c r="Q5258" s="12"/>
      <c r="Y5258" s="11"/>
    </row>
    <row r="5259" spans="1:25">
      <c r="A5259" s="12"/>
      <c r="C5259" s="12"/>
      <c r="Q5259" s="12"/>
      <c r="Y5259" s="11"/>
    </row>
    <row r="5260" spans="1:25">
      <c r="A5260" s="12"/>
      <c r="C5260" s="12"/>
      <c r="Q5260" s="12"/>
      <c r="Y5260" s="11"/>
    </row>
    <row r="5261" spans="1:25">
      <c r="A5261" s="12"/>
      <c r="C5261" s="12"/>
      <c r="Q5261" s="12"/>
      <c r="Y5261" s="11"/>
    </row>
    <row r="5262" spans="1:25">
      <c r="A5262" s="12"/>
      <c r="C5262" s="12"/>
      <c r="Q5262" s="12"/>
      <c r="Y5262" s="11"/>
    </row>
    <row r="5263" spans="1:25">
      <c r="A5263" s="12"/>
      <c r="C5263" s="12"/>
      <c r="Q5263" s="12"/>
      <c r="Y5263" s="11"/>
    </row>
    <row r="5264" spans="1:25">
      <c r="A5264" s="12"/>
      <c r="C5264" s="12"/>
      <c r="Q5264" s="12"/>
      <c r="Y5264" s="11"/>
    </row>
    <row r="5265" spans="1:25">
      <c r="A5265" s="12"/>
      <c r="C5265" s="12"/>
      <c r="Q5265" s="12"/>
      <c r="Y5265" s="11"/>
    </row>
    <row r="5266" spans="1:25">
      <c r="A5266" s="12"/>
      <c r="C5266" s="12"/>
      <c r="Q5266" s="12"/>
      <c r="Y5266" s="11"/>
    </row>
    <row r="5267" spans="1:25">
      <c r="A5267" s="12"/>
      <c r="C5267" s="12"/>
      <c r="Q5267" s="12"/>
      <c r="Y5267" s="11"/>
    </row>
    <row r="5268" spans="1:25">
      <c r="A5268" s="12"/>
      <c r="C5268" s="12"/>
      <c r="Q5268" s="12"/>
      <c r="Y5268" s="11"/>
    </row>
    <row r="5269" spans="1:25">
      <c r="A5269" s="12"/>
      <c r="C5269" s="12"/>
      <c r="Q5269" s="12"/>
      <c r="Y5269" s="11"/>
    </row>
    <row r="5270" spans="1:25">
      <c r="A5270" s="12"/>
      <c r="C5270" s="12"/>
      <c r="Q5270" s="12"/>
      <c r="Y5270" s="11"/>
    </row>
    <row r="5271" spans="1:25">
      <c r="A5271" s="12"/>
      <c r="C5271" s="12"/>
      <c r="Q5271" s="12"/>
      <c r="Y5271" s="11"/>
    </row>
    <row r="5272" spans="1:25">
      <c r="A5272" s="12"/>
      <c r="C5272" s="12"/>
      <c r="Q5272" s="12"/>
      <c r="Y5272" s="11"/>
    </row>
    <row r="5273" spans="1:25">
      <c r="A5273" s="12"/>
      <c r="C5273" s="12"/>
      <c r="Q5273" s="12"/>
      <c r="Y5273" s="11"/>
    </row>
    <row r="5274" spans="1:25">
      <c r="A5274" s="12"/>
      <c r="C5274" s="12"/>
      <c r="Q5274" s="12"/>
      <c r="Y5274" s="11"/>
    </row>
    <row r="5275" spans="1:25">
      <c r="A5275" s="12"/>
      <c r="C5275" s="12"/>
      <c r="Q5275" s="12"/>
      <c r="Y5275" s="11"/>
    </row>
    <row r="5276" spans="1:25">
      <c r="A5276" s="12"/>
      <c r="C5276" s="12"/>
      <c r="Q5276" s="12"/>
      <c r="Y5276" s="11"/>
    </row>
    <row r="5277" spans="1:25">
      <c r="A5277" s="12"/>
      <c r="C5277" s="12"/>
      <c r="Q5277" s="12"/>
      <c r="Y5277" s="11"/>
    </row>
    <row r="5278" spans="1:25">
      <c r="A5278" s="12"/>
      <c r="C5278" s="12"/>
      <c r="Q5278" s="12"/>
      <c r="Y5278" s="11"/>
    </row>
    <row r="5279" spans="1:25">
      <c r="A5279" s="12"/>
      <c r="C5279" s="12"/>
      <c r="Q5279" s="12"/>
      <c r="Y5279" s="11"/>
    </row>
    <row r="5280" spans="1:25">
      <c r="A5280" s="12"/>
      <c r="C5280" s="12"/>
      <c r="Q5280" s="12"/>
      <c r="Y5280" s="11"/>
    </row>
    <row r="5281" spans="1:25">
      <c r="A5281" s="12"/>
      <c r="C5281" s="12"/>
      <c r="Q5281" s="12"/>
      <c r="Y5281" s="11"/>
    </row>
    <row r="5282" spans="1:25">
      <c r="A5282" s="12"/>
      <c r="C5282" s="12"/>
      <c r="Q5282" s="12"/>
      <c r="Y5282" s="11"/>
    </row>
    <row r="5283" spans="1:25">
      <c r="A5283" s="12"/>
      <c r="C5283" s="12"/>
      <c r="Q5283" s="12"/>
      <c r="Y5283" s="11"/>
    </row>
    <row r="5284" spans="1:25">
      <c r="A5284" s="12"/>
      <c r="C5284" s="12"/>
      <c r="Q5284" s="12"/>
      <c r="Y5284" s="11"/>
    </row>
    <row r="5285" spans="1:25">
      <c r="A5285" s="12"/>
      <c r="C5285" s="12"/>
      <c r="Q5285" s="12"/>
      <c r="Y5285" s="11"/>
    </row>
    <row r="5286" spans="1:25">
      <c r="A5286" s="12"/>
      <c r="C5286" s="12"/>
      <c r="Q5286" s="12"/>
      <c r="Y5286" s="11"/>
    </row>
    <row r="5287" spans="1:25">
      <c r="A5287" s="12"/>
      <c r="C5287" s="12"/>
      <c r="Q5287" s="12"/>
      <c r="Y5287" s="11"/>
    </row>
    <row r="5288" spans="1:25">
      <c r="A5288" s="12"/>
      <c r="C5288" s="12"/>
      <c r="Q5288" s="12"/>
      <c r="Y5288" s="11"/>
    </row>
    <row r="5289" spans="1:25">
      <c r="A5289" s="12"/>
      <c r="C5289" s="12"/>
      <c r="Q5289" s="12"/>
      <c r="Y5289" s="11"/>
    </row>
    <row r="5290" spans="1:25">
      <c r="A5290" s="12"/>
      <c r="C5290" s="12"/>
      <c r="Q5290" s="12"/>
      <c r="Y5290" s="11"/>
    </row>
    <row r="5291" spans="1:25">
      <c r="A5291" s="12"/>
      <c r="C5291" s="12"/>
      <c r="Q5291" s="12"/>
      <c r="Y5291" s="11"/>
    </row>
    <row r="5292" spans="1:25">
      <c r="A5292" s="12"/>
      <c r="C5292" s="12"/>
      <c r="Q5292" s="12"/>
      <c r="Y5292" s="11"/>
    </row>
    <row r="5293" spans="1:25">
      <c r="A5293" s="12"/>
      <c r="C5293" s="12"/>
      <c r="Q5293" s="12"/>
      <c r="Y5293" s="11"/>
    </row>
    <row r="5294" spans="1:25">
      <c r="A5294" s="12"/>
      <c r="C5294" s="12"/>
      <c r="Q5294" s="12"/>
      <c r="Y5294" s="11"/>
    </row>
    <row r="5295" spans="1:25">
      <c r="A5295" s="12"/>
      <c r="C5295" s="12"/>
      <c r="Q5295" s="12"/>
      <c r="Y5295" s="11"/>
    </row>
    <row r="5296" spans="1:25">
      <c r="A5296" s="12"/>
      <c r="C5296" s="12"/>
      <c r="Q5296" s="12"/>
      <c r="Y5296" s="11"/>
    </row>
    <row r="5297" spans="1:25">
      <c r="A5297" s="12"/>
      <c r="C5297" s="12"/>
      <c r="Q5297" s="12"/>
      <c r="Y5297" s="11"/>
    </row>
    <row r="5298" spans="1:25">
      <c r="A5298" s="12"/>
      <c r="C5298" s="12"/>
      <c r="Q5298" s="12"/>
      <c r="Y5298" s="11"/>
    </row>
    <row r="5299" spans="1:25">
      <c r="A5299" s="12"/>
      <c r="C5299" s="12"/>
      <c r="Q5299" s="12"/>
      <c r="Y5299" s="11"/>
    </row>
    <row r="5300" spans="1:25">
      <c r="A5300" s="12"/>
      <c r="C5300" s="12"/>
      <c r="Q5300" s="12"/>
      <c r="Y5300" s="11"/>
    </row>
    <row r="5301" spans="1:25">
      <c r="A5301" s="12"/>
      <c r="C5301" s="12"/>
      <c r="Q5301" s="12"/>
      <c r="Y5301" s="11"/>
    </row>
    <row r="5302" spans="1:25">
      <c r="A5302" s="12"/>
      <c r="C5302" s="12"/>
      <c r="Q5302" s="12"/>
      <c r="Y5302" s="11"/>
    </row>
    <row r="5303" spans="1:25">
      <c r="A5303" s="12"/>
      <c r="C5303" s="12"/>
      <c r="Q5303" s="12"/>
      <c r="Y5303" s="11"/>
    </row>
    <row r="5304" spans="1:25">
      <c r="A5304" s="12"/>
      <c r="C5304" s="12"/>
      <c r="Q5304" s="12"/>
      <c r="Y5304" s="11"/>
    </row>
    <row r="5305" spans="1:25">
      <c r="A5305" s="12"/>
      <c r="C5305" s="12"/>
      <c r="Q5305" s="12"/>
      <c r="Y5305" s="11"/>
    </row>
    <row r="5306" spans="1:25">
      <c r="A5306" s="12"/>
      <c r="C5306" s="12"/>
      <c r="Q5306" s="12"/>
      <c r="Y5306" s="11"/>
    </row>
    <row r="5307" spans="1:25">
      <c r="A5307" s="12"/>
      <c r="C5307" s="12"/>
      <c r="Q5307" s="12"/>
      <c r="Y5307" s="11"/>
    </row>
    <row r="5308" spans="1:25">
      <c r="A5308" s="12"/>
      <c r="C5308" s="12"/>
      <c r="Q5308" s="12"/>
      <c r="Y5308" s="11"/>
    </row>
    <row r="5309" spans="1:25">
      <c r="A5309" s="12"/>
      <c r="C5309" s="12"/>
      <c r="Q5309" s="12"/>
      <c r="Y5309" s="11"/>
    </row>
    <row r="5310" spans="1:25">
      <c r="A5310" s="12"/>
      <c r="C5310" s="12"/>
      <c r="Q5310" s="12"/>
      <c r="Y5310" s="11"/>
    </row>
    <row r="5311" spans="1:25">
      <c r="A5311" s="12"/>
      <c r="C5311" s="12"/>
      <c r="Q5311" s="12"/>
      <c r="Y5311" s="11"/>
    </row>
    <row r="5312" spans="1:25">
      <c r="A5312" s="12"/>
      <c r="C5312" s="12"/>
      <c r="Q5312" s="12"/>
      <c r="Y5312" s="11"/>
    </row>
    <row r="5313" spans="1:25">
      <c r="A5313" s="12"/>
      <c r="C5313" s="12"/>
      <c r="Q5313" s="12"/>
      <c r="Y5313" s="11"/>
    </row>
    <row r="5314" spans="1:25">
      <c r="A5314" s="12"/>
      <c r="C5314" s="12"/>
      <c r="Q5314" s="12"/>
      <c r="Y5314" s="11"/>
    </row>
    <row r="5315" spans="1:25">
      <c r="A5315" s="12"/>
      <c r="C5315" s="12"/>
      <c r="Q5315" s="12"/>
      <c r="Y5315" s="11"/>
    </row>
    <row r="5316" spans="1:25">
      <c r="A5316" s="12"/>
      <c r="C5316" s="12"/>
      <c r="Q5316" s="12"/>
      <c r="Y5316" s="11"/>
    </row>
    <row r="5317" spans="1:25">
      <c r="A5317" s="12"/>
      <c r="C5317" s="12"/>
      <c r="Q5317" s="12"/>
      <c r="Y5317" s="11"/>
    </row>
    <row r="5318" spans="1:25">
      <c r="A5318" s="12"/>
      <c r="C5318" s="12"/>
      <c r="Q5318" s="12"/>
      <c r="Y5318" s="11"/>
    </row>
    <row r="5319" spans="1:25">
      <c r="A5319" s="12"/>
      <c r="C5319" s="12"/>
      <c r="Q5319" s="12"/>
      <c r="Y5319" s="11"/>
    </row>
    <row r="5320" spans="1:25">
      <c r="A5320" s="12"/>
      <c r="C5320" s="12"/>
      <c r="Q5320" s="12"/>
      <c r="Y5320" s="11"/>
    </row>
    <row r="5321" spans="1:25">
      <c r="A5321" s="12"/>
      <c r="C5321" s="12"/>
      <c r="Q5321" s="12"/>
      <c r="Y5321" s="11"/>
    </row>
    <row r="5322" spans="1:25">
      <c r="A5322" s="12"/>
      <c r="C5322" s="12"/>
      <c r="Q5322" s="12"/>
      <c r="Y5322" s="11"/>
    </row>
    <row r="5323" spans="1:25">
      <c r="A5323" s="12"/>
      <c r="C5323" s="12"/>
      <c r="Q5323" s="12"/>
      <c r="Y5323" s="11"/>
    </row>
    <row r="5324" spans="1:25">
      <c r="A5324" s="12"/>
      <c r="C5324" s="12"/>
      <c r="Q5324" s="12"/>
      <c r="Y5324" s="11"/>
    </row>
    <row r="5325" spans="1:25">
      <c r="A5325" s="12"/>
      <c r="C5325" s="12"/>
      <c r="Q5325" s="12"/>
      <c r="Y5325" s="11"/>
    </row>
    <row r="5326" spans="1:25">
      <c r="A5326" s="12"/>
      <c r="C5326" s="12"/>
      <c r="Q5326" s="12"/>
      <c r="Y5326" s="11"/>
    </row>
    <row r="5327" spans="1:25">
      <c r="A5327" s="12"/>
      <c r="C5327" s="12"/>
      <c r="Q5327" s="12"/>
      <c r="Y5327" s="11"/>
    </row>
    <row r="5328" spans="1:25">
      <c r="A5328" s="12"/>
      <c r="C5328" s="12"/>
      <c r="Q5328" s="12"/>
      <c r="Y5328" s="11"/>
    </row>
    <row r="5329" spans="1:25">
      <c r="A5329" s="12"/>
      <c r="C5329" s="12"/>
      <c r="Q5329" s="12"/>
      <c r="Y5329" s="11"/>
    </row>
    <row r="5330" spans="1:25">
      <c r="A5330" s="12"/>
      <c r="C5330" s="12"/>
      <c r="Q5330" s="12"/>
      <c r="Y5330" s="11"/>
    </row>
    <row r="5331" spans="1:25">
      <c r="A5331" s="12"/>
      <c r="C5331" s="12"/>
      <c r="Q5331" s="12"/>
      <c r="Y5331" s="11"/>
    </row>
    <row r="5332" spans="1:25">
      <c r="A5332" s="12"/>
      <c r="C5332" s="12"/>
      <c r="Q5332" s="12"/>
      <c r="Y5332" s="11"/>
    </row>
    <row r="5333" spans="1:25">
      <c r="A5333" s="12"/>
      <c r="C5333" s="12"/>
      <c r="Q5333" s="12"/>
      <c r="Y5333" s="11"/>
    </row>
    <row r="5334" spans="1:25">
      <c r="A5334" s="12"/>
      <c r="C5334" s="12"/>
      <c r="Q5334" s="12"/>
      <c r="Y5334" s="11"/>
    </row>
    <row r="5335" spans="1:25">
      <c r="A5335" s="12"/>
      <c r="C5335" s="12"/>
      <c r="Q5335" s="12"/>
      <c r="Y5335" s="11"/>
    </row>
    <row r="5336" spans="1:25">
      <c r="A5336" s="12"/>
      <c r="C5336" s="12"/>
      <c r="Q5336" s="12"/>
      <c r="Y5336" s="11"/>
    </row>
    <row r="5337" spans="1:25">
      <c r="A5337" s="12"/>
      <c r="C5337" s="12"/>
      <c r="Q5337" s="12"/>
      <c r="Y5337" s="11"/>
    </row>
    <row r="5338" spans="1:25">
      <c r="A5338" s="12"/>
      <c r="C5338" s="12"/>
      <c r="Q5338" s="12"/>
      <c r="Y5338" s="11"/>
    </row>
    <row r="5339" spans="1:25">
      <c r="A5339" s="12"/>
      <c r="C5339" s="12"/>
      <c r="Q5339" s="12"/>
      <c r="Y5339" s="11"/>
    </row>
    <row r="5340" spans="1:25">
      <c r="A5340" s="12"/>
      <c r="C5340" s="12"/>
      <c r="Q5340" s="12"/>
      <c r="Y5340" s="11"/>
    </row>
    <row r="5341" spans="1:25">
      <c r="A5341" s="12"/>
      <c r="C5341" s="12"/>
      <c r="Q5341" s="12"/>
      <c r="Y5341" s="11"/>
    </row>
    <row r="5342" spans="1:25">
      <c r="A5342" s="12"/>
      <c r="C5342" s="12"/>
      <c r="Q5342" s="12"/>
      <c r="Y5342" s="11"/>
    </row>
    <row r="5343" spans="1:25">
      <c r="A5343" s="12"/>
      <c r="C5343" s="12"/>
      <c r="Q5343" s="12"/>
      <c r="Y5343" s="11"/>
    </row>
    <row r="5344" spans="1:25">
      <c r="A5344" s="12"/>
      <c r="C5344" s="12"/>
      <c r="Q5344" s="12"/>
      <c r="Y5344" s="11"/>
    </row>
    <row r="5345" spans="1:25">
      <c r="A5345" s="12"/>
      <c r="C5345" s="12"/>
      <c r="Q5345" s="12"/>
      <c r="Y5345" s="11"/>
    </row>
    <row r="5346" spans="1:25">
      <c r="A5346" s="12"/>
      <c r="C5346" s="12"/>
      <c r="Q5346" s="12"/>
      <c r="Y5346" s="11"/>
    </row>
    <row r="5347" spans="1:25">
      <c r="A5347" s="12"/>
      <c r="C5347" s="12"/>
      <c r="Q5347" s="12"/>
      <c r="Y5347" s="11"/>
    </row>
    <row r="5348" spans="1:25">
      <c r="A5348" s="12"/>
      <c r="C5348" s="12"/>
      <c r="Q5348" s="12"/>
      <c r="Y5348" s="11"/>
    </row>
    <row r="5349" spans="1:25">
      <c r="A5349" s="12"/>
      <c r="C5349" s="12"/>
      <c r="Q5349" s="12"/>
      <c r="Y5349" s="11"/>
    </row>
    <row r="5350" spans="1:25">
      <c r="A5350" s="12"/>
      <c r="C5350" s="12"/>
      <c r="Q5350" s="12"/>
      <c r="Y5350" s="11"/>
    </row>
    <row r="5351" spans="1:25">
      <c r="A5351" s="12"/>
      <c r="C5351" s="12"/>
      <c r="Q5351" s="12"/>
      <c r="Y5351" s="11"/>
    </row>
    <row r="5352" spans="1:25">
      <c r="A5352" s="12"/>
      <c r="C5352" s="12"/>
      <c r="Q5352" s="12"/>
      <c r="Y5352" s="11"/>
    </row>
    <row r="5353" spans="1:25">
      <c r="A5353" s="12"/>
      <c r="C5353" s="12"/>
      <c r="Q5353" s="12"/>
      <c r="Y5353" s="11"/>
    </row>
    <row r="5354" spans="1:25">
      <c r="A5354" s="12"/>
      <c r="C5354" s="12"/>
      <c r="Q5354" s="12"/>
      <c r="Y5354" s="11"/>
    </row>
    <row r="5355" spans="1:25">
      <c r="A5355" s="12"/>
      <c r="C5355" s="12"/>
      <c r="Q5355" s="12"/>
      <c r="Y5355" s="11"/>
    </row>
    <row r="5356" spans="1:25">
      <c r="A5356" s="12"/>
      <c r="C5356" s="12"/>
      <c r="Q5356" s="12"/>
      <c r="Y5356" s="11"/>
    </row>
    <row r="5357" spans="1:25">
      <c r="A5357" s="12"/>
      <c r="C5357" s="12"/>
      <c r="Q5357" s="12"/>
      <c r="Y5357" s="11"/>
    </row>
    <row r="5358" spans="1:25">
      <c r="A5358" s="12"/>
      <c r="C5358" s="12"/>
      <c r="Q5358" s="12"/>
      <c r="Y5358" s="11"/>
    </row>
    <row r="5359" spans="1:25">
      <c r="A5359" s="12"/>
      <c r="C5359" s="12"/>
      <c r="Q5359" s="12"/>
      <c r="Y5359" s="11"/>
    </row>
    <row r="5360" spans="1:25">
      <c r="A5360" s="12"/>
      <c r="C5360" s="12"/>
      <c r="Q5360" s="12"/>
      <c r="Y5360" s="11"/>
    </row>
    <row r="5361" spans="1:25">
      <c r="A5361" s="12"/>
      <c r="C5361" s="12"/>
      <c r="Q5361" s="12"/>
      <c r="Y5361" s="11"/>
    </row>
    <row r="5362" spans="1:25">
      <c r="A5362" s="12"/>
      <c r="C5362" s="12"/>
      <c r="Q5362" s="12"/>
      <c r="Y5362" s="11"/>
    </row>
    <row r="5363" spans="1:25">
      <c r="A5363" s="12"/>
      <c r="C5363" s="12"/>
      <c r="Q5363" s="12"/>
      <c r="Y5363" s="11"/>
    </row>
    <row r="5364" spans="1:25">
      <c r="A5364" s="12"/>
      <c r="C5364" s="12"/>
      <c r="Q5364" s="12"/>
      <c r="Y5364" s="11"/>
    </row>
    <row r="5365" spans="1:25">
      <c r="A5365" s="12"/>
      <c r="C5365" s="12"/>
      <c r="Q5365" s="12"/>
      <c r="Y5365" s="11"/>
    </row>
    <row r="5366" spans="1:25">
      <c r="A5366" s="12"/>
      <c r="C5366" s="12"/>
      <c r="Q5366" s="12"/>
      <c r="Y5366" s="11"/>
    </row>
    <row r="5367" spans="1:25">
      <c r="A5367" s="12"/>
      <c r="C5367" s="12"/>
      <c r="Q5367" s="12"/>
      <c r="Y5367" s="11"/>
    </row>
    <row r="5368" spans="1:25">
      <c r="A5368" s="12"/>
      <c r="C5368" s="12"/>
      <c r="Q5368" s="12"/>
      <c r="Y5368" s="11"/>
    </row>
    <row r="5369" spans="1:25">
      <c r="A5369" s="12"/>
      <c r="C5369" s="12"/>
      <c r="Q5369" s="12"/>
      <c r="Y5369" s="11"/>
    </row>
    <row r="5370" spans="1:25">
      <c r="A5370" s="12"/>
      <c r="C5370" s="12"/>
      <c r="Q5370" s="12"/>
      <c r="Y5370" s="11"/>
    </row>
    <row r="5371" spans="1:25">
      <c r="A5371" s="12"/>
      <c r="C5371" s="12"/>
      <c r="Q5371" s="12"/>
      <c r="Y5371" s="11"/>
    </row>
    <row r="5372" spans="1:25">
      <c r="A5372" s="12"/>
      <c r="C5372" s="12"/>
      <c r="Q5372" s="12"/>
      <c r="Y5372" s="11"/>
    </row>
    <row r="5373" spans="1:25">
      <c r="A5373" s="12"/>
      <c r="C5373" s="12"/>
      <c r="Q5373" s="12"/>
      <c r="Y5373" s="11"/>
    </row>
    <row r="5374" spans="1:25">
      <c r="A5374" s="12"/>
      <c r="C5374" s="12"/>
      <c r="Q5374" s="12"/>
      <c r="Y5374" s="11"/>
    </row>
    <row r="5375" spans="1:25">
      <c r="A5375" s="12"/>
      <c r="C5375" s="12"/>
      <c r="Q5375" s="12"/>
      <c r="Y5375" s="11"/>
    </row>
    <row r="5376" spans="1:25">
      <c r="A5376" s="12"/>
      <c r="C5376" s="12"/>
      <c r="Q5376" s="12"/>
      <c r="Y5376" s="11"/>
    </row>
    <row r="5377" spans="1:25">
      <c r="A5377" s="12"/>
      <c r="C5377" s="12"/>
      <c r="Q5377" s="12"/>
      <c r="Y5377" s="11"/>
    </row>
    <row r="5378" spans="1:25">
      <c r="A5378" s="12"/>
      <c r="C5378" s="12"/>
      <c r="Q5378" s="12"/>
      <c r="Y5378" s="11"/>
    </row>
    <row r="5379" spans="1:25">
      <c r="A5379" s="12"/>
      <c r="C5379" s="12"/>
      <c r="Q5379" s="12"/>
      <c r="Y5379" s="11"/>
    </row>
    <row r="5380" spans="1:25">
      <c r="A5380" s="12"/>
      <c r="C5380" s="12"/>
      <c r="Q5380" s="12"/>
      <c r="Y5380" s="11"/>
    </row>
    <row r="5381" spans="1:25">
      <c r="A5381" s="12"/>
      <c r="C5381" s="12"/>
      <c r="Q5381" s="12"/>
      <c r="Y5381" s="11"/>
    </row>
    <row r="5382" spans="1:25">
      <c r="A5382" s="12"/>
      <c r="C5382" s="12"/>
      <c r="Q5382" s="12"/>
      <c r="Y5382" s="11"/>
    </row>
    <row r="5383" spans="1:25">
      <c r="A5383" s="12"/>
      <c r="C5383" s="12"/>
      <c r="Q5383" s="12"/>
      <c r="Y5383" s="11"/>
    </row>
    <row r="5384" spans="1:25">
      <c r="A5384" s="12"/>
      <c r="C5384" s="12"/>
      <c r="Q5384" s="12"/>
      <c r="Y5384" s="11"/>
    </row>
    <row r="5385" spans="1:25">
      <c r="A5385" s="12"/>
      <c r="C5385" s="12"/>
      <c r="Q5385" s="12"/>
      <c r="Y5385" s="11"/>
    </row>
    <row r="5386" spans="1:25">
      <c r="A5386" s="12"/>
      <c r="C5386" s="12"/>
      <c r="Q5386" s="12"/>
      <c r="Y5386" s="11"/>
    </row>
    <row r="5387" spans="1:25">
      <c r="A5387" s="12"/>
      <c r="C5387" s="12"/>
      <c r="Q5387" s="12"/>
      <c r="Y5387" s="11"/>
    </row>
    <row r="5388" spans="1:25">
      <c r="A5388" s="12"/>
      <c r="C5388" s="12"/>
      <c r="Q5388" s="12"/>
      <c r="Y5388" s="11"/>
    </row>
    <row r="5389" spans="1:25">
      <c r="A5389" s="12"/>
      <c r="C5389" s="12"/>
      <c r="Q5389" s="12"/>
      <c r="Y5389" s="11"/>
    </row>
    <row r="5390" spans="1:25">
      <c r="A5390" s="12"/>
      <c r="C5390" s="12"/>
      <c r="Q5390" s="12"/>
      <c r="Y5390" s="11"/>
    </row>
    <row r="5391" spans="1:25">
      <c r="A5391" s="12"/>
      <c r="C5391" s="12"/>
      <c r="Q5391" s="12"/>
      <c r="Y5391" s="11"/>
    </row>
    <row r="5392" spans="1:25">
      <c r="A5392" s="12"/>
      <c r="C5392" s="12"/>
      <c r="Q5392" s="12"/>
      <c r="Y5392" s="11"/>
    </row>
    <row r="5393" spans="1:25">
      <c r="A5393" s="12"/>
      <c r="C5393" s="12"/>
      <c r="Q5393" s="12"/>
      <c r="Y5393" s="11"/>
    </row>
    <row r="5394" spans="1:25">
      <c r="A5394" s="12"/>
      <c r="C5394" s="12"/>
      <c r="Q5394" s="12"/>
      <c r="Y5394" s="11"/>
    </row>
    <row r="5395" spans="1:25">
      <c r="A5395" s="12"/>
      <c r="C5395" s="12"/>
      <c r="Q5395" s="12"/>
      <c r="Y5395" s="11"/>
    </row>
    <row r="5396" spans="1:25">
      <c r="A5396" s="12"/>
      <c r="C5396" s="12"/>
      <c r="Q5396" s="12"/>
      <c r="Y5396" s="11"/>
    </row>
    <row r="5397" spans="1:25">
      <c r="A5397" s="12"/>
      <c r="C5397" s="12"/>
      <c r="Q5397" s="12"/>
      <c r="Y5397" s="11"/>
    </row>
    <row r="5398" spans="1:25">
      <c r="A5398" s="12"/>
      <c r="C5398" s="12"/>
      <c r="Q5398" s="12"/>
      <c r="Y5398" s="11"/>
    </row>
    <row r="5399" spans="1:25">
      <c r="A5399" s="12"/>
      <c r="C5399" s="12"/>
      <c r="Q5399" s="12"/>
      <c r="Y5399" s="11"/>
    </row>
    <row r="5400" spans="1:25">
      <c r="A5400" s="12"/>
      <c r="C5400" s="12"/>
      <c r="Q5400" s="12"/>
      <c r="Y5400" s="11"/>
    </row>
    <row r="5401" spans="1:25">
      <c r="A5401" s="12"/>
      <c r="C5401" s="12"/>
      <c r="Q5401" s="12"/>
      <c r="Y5401" s="11"/>
    </row>
    <row r="5402" spans="1:25">
      <c r="A5402" s="12"/>
      <c r="C5402" s="12"/>
      <c r="Q5402" s="12"/>
      <c r="Y5402" s="11"/>
    </row>
    <row r="5403" spans="1:25">
      <c r="A5403" s="12"/>
      <c r="C5403" s="12"/>
      <c r="Q5403" s="12"/>
      <c r="Y5403" s="11"/>
    </row>
    <row r="5404" spans="1:25">
      <c r="A5404" s="12"/>
      <c r="C5404" s="12"/>
      <c r="Q5404" s="12"/>
      <c r="Y5404" s="11"/>
    </row>
    <row r="5405" spans="1:25">
      <c r="A5405" s="12"/>
      <c r="C5405" s="12"/>
      <c r="Q5405" s="12"/>
      <c r="Y5405" s="11"/>
    </row>
    <row r="5406" spans="1:25">
      <c r="A5406" s="12"/>
      <c r="C5406" s="12"/>
      <c r="Q5406" s="12"/>
      <c r="Y5406" s="11"/>
    </row>
    <row r="5407" spans="1:25">
      <c r="A5407" s="12"/>
      <c r="C5407" s="12"/>
      <c r="Q5407" s="12"/>
      <c r="Y5407" s="11"/>
    </row>
    <row r="5408" spans="1:25">
      <c r="A5408" s="12"/>
      <c r="C5408" s="12"/>
      <c r="Q5408" s="12"/>
      <c r="Y5408" s="11"/>
    </row>
    <row r="5409" spans="1:25">
      <c r="A5409" s="12"/>
      <c r="C5409" s="12"/>
      <c r="Q5409" s="12"/>
      <c r="Y5409" s="11"/>
    </row>
    <row r="5410" spans="1:25">
      <c r="A5410" s="12"/>
      <c r="C5410" s="12"/>
      <c r="Q5410" s="12"/>
      <c r="Y5410" s="11"/>
    </row>
    <row r="5411" spans="1:25">
      <c r="A5411" s="12"/>
      <c r="C5411" s="12"/>
      <c r="Q5411" s="12"/>
      <c r="Y5411" s="11"/>
    </row>
    <row r="5412" spans="1:25">
      <c r="A5412" s="12"/>
      <c r="C5412" s="12"/>
      <c r="Q5412" s="12"/>
      <c r="Y5412" s="11"/>
    </row>
    <row r="5413" spans="1:25">
      <c r="A5413" s="12"/>
      <c r="C5413" s="12"/>
      <c r="Q5413" s="12"/>
      <c r="Y5413" s="11"/>
    </row>
    <row r="5414" spans="1:25">
      <c r="A5414" s="12"/>
      <c r="C5414" s="12"/>
      <c r="Q5414" s="12"/>
      <c r="Y5414" s="11"/>
    </row>
    <row r="5415" spans="1:25">
      <c r="A5415" s="12"/>
      <c r="C5415" s="12"/>
      <c r="Q5415" s="12"/>
      <c r="Y5415" s="11"/>
    </row>
    <row r="5416" spans="1:25">
      <c r="A5416" s="12"/>
      <c r="C5416" s="12"/>
      <c r="Q5416" s="12"/>
      <c r="Y5416" s="11"/>
    </row>
    <row r="5417" spans="1:25">
      <c r="A5417" s="12"/>
      <c r="C5417" s="12"/>
      <c r="Q5417" s="12"/>
      <c r="Y5417" s="11"/>
    </row>
    <row r="5418" spans="1:25">
      <c r="A5418" s="12"/>
      <c r="C5418" s="12"/>
      <c r="Q5418" s="12"/>
      <c r="Y5418" s="11"/>
    </row>
    <row r="5419" spans="1:25">
      <c r="A5419" s="12"/>
      <c r="C5419" s="12"/>
      <c r="Q5419" s="12"/>
      <c r="Y5419" s="11"/>
    </row>
    <row r="5420" spans="1:25">
      <c r="A5420" s="12"/>
      <c r="C5420" s="12"/>
      <c r="Q5420" s="12"/>
      <c r="Y5420" s="11"/>
    </row>
    <row r="5421" spans="1:25">
      <c r="A5421" s="12"/>
      <c r="C5421" s="12"/>
      <c r="Q5421" s="12"/>
      <c r="Y5421" s="11"/>
    </row>
    <row r="5422" spans="1:25">
      <c r="A5422" s="12"/>
      <c r="C5422" s="12"/>
      <c r="Q5422" s="12"/>
      <c r="Y5422" s="11"/>
    </row>
    <row r="5423" spans="1:25">
      <c r="A5423" s="12"/>
      <c r="C5423" s="12"/>
      <c r="Q5423" s="12"/>
      <c r="Y5423" s="11"/>
    </row>
    <row r="5424" spans="1:25">
      <c r="A5424" s="12"/>
      <c r="C5424" s="12"/>
      <c r="Q5424" s="12"/>
      <c r="Y5424" s="11"/>
    </row>
    <row r="5425" spans="1:25">
      <c r="A5425" s="12"/>
      <c r="C5425" s="12"/>
      <c r="Q5425" s="12"/>
      <c r="Y5425" s="11"/>
    </row>
    <row r="5426" spans="1:25">
      <c r="A5426" s="12"/>
      <c r="C5426" s="12"/>
      <c r="Q5426" s="12"/>
      <c r="Y5426" s="11"/>
    </row>
    <row r="5427" spans="1:25">
      <c r="A5427" s="12"/>
      <c r="C5427" s="12"/>
      <c r="Q5427" s="12"/>
      <c r="Y5427" s="11"/>
    </row>
    <row r="5428" spans="1:25">
      <c r="A5428" s="12"/>
      <c r="C5428" s="12"/>
      <c r="Q5428" s="12"/>
      <c r="Y5428" s="11"/>
    </row>
    <row r="5429" spans="1:25">
      <c r="A5429" s="12"/>
      <c r="C5429" s="12"/>
      <c r="Q5429" s="12"/>
      <c r="Y5429" s="11"/>
    </row>
    <row r="5430" spans="1:25">
      <c r="A5430" s="12"/>
      <c r="C5430" s="12"/>
      <c r="Q5430" s="12"/>
      <c r="Y5430" s="11"/>
    </row>
    <row r="5431" spans="1:25">
      <c r="A5431" s="12"/>
      <c r="C5431" s="12"/>
      <c r="Q5431" s="12"/>
      <c r="Y5431" s="11"/>
    </row>
    <row r="5432" spans="1:25">
      <c r="A5432" s="12"/>
      <c r="C5432" s="12"/>
      <c r="Q5432" s="12"/>
      <c r="Y5432" s="11"/>
    </row>
    <row r="5433" spans="1:25">
      <c r="A5433" s="12"/>
      <c r="C5433" s="12"/>
      <c r="Q5433" s="12"/>
      <c r="Y5433" s="11"/>
    </row>
    <row r="5434" spans="1:25">
      <c r="A5434" s="12"/>
      <c r="C5434" s="12"/>
      <c r="Q5434" s="12"/>
      <c r="Y5434" s="11"/>
    </row>
    <row r="5435" spans="1:25">
      <c r="A5435" s="12"/>
      <c r="C5435" s="12"/>
      <c r="Q5435" s="12"/>
      <c r="Y5435" s="11"/>
    </row>
    <row r="5436" spans="1:25">
      <c r="A5436" s="12"/>
      <c r="C5436" s="12"/>
      <c r="Q5436" s="12"/>
      <c r="Y5436" s="11"/>
    </row>
    <row r="5437" spans="1:25">
      <c r="A5437" s="12"/>
      <c r="C5437" s="12"/>
      <c r="Q5437" s="12"/>
      <c r="Y5437" s="11"/>
    </row>
    <row r="5438" spans="1:25">
      <c r="A5438" s="12"/>
      <c r="C5438" s="12"/>
      <c r="Q5438" s="12"/>
      <c r="Y5438" s="11"/>
    </row>
    <row r="5439" spans="1:25">
      <c r="A5439" s="12"/>
      <c r="C5439" s="12"/>
      <c r="Q5439" s="12"/>
      <c r="Y5439" s="11"/>
    </row>
    <row r="5440" spans="1:25">
      <c r="A5440" s="12"/>
      <c r="C5440" s="12"/>
      <c r="Q5440" s="12"/>
      <c r="Y5440" s="11"/>
    </row>
    <row r="5441" spans="1:25">
      <c r="A5441" s="12"/>
      <c r="C5441" s="12"/>
      <c r="Q5441" s="12"/>
      <c r="Y5441" s="11"/>
    </row>
    <row r="5442" spans="1:25">
      <c r="A5442" s="12"/>
      <c r="C5442" s="12"/>
      <c r="Q5442" s="12"/>
      <c r="Y5442" s="11"/>
    </row>
    <row r="5443" spans="1:25">
      <c r="A5443" s="12"/>
      <c r="C5443" s="12"/>
      <c r="Q5443" s="12"/>
      <c r="Y5443" s="11"/>
    </row>
    <row r="5444" spans="1:25">
      <c r="A5444" s="12"/>
      <c r="C5444" s="12"/>
      <c r="Q5444" s="12"/>
      <c r="Y5444" s="11"/>
    </row>
    <row r="5445" spans="1:25">
      <c r="A5445" s="12"/>
      <c r="C5445" s="12"/>
      <c r="Q5445" s="12"/>
      <c r="Y5445" s="11"/>
    </row>
    <row r="5446" spans="1:25">
      <c r="A5446" s="12"/>
      <c r="C5446" s="12"/>
      <c r="Q5446" s="12"/>
      <c r="Y5446" s="11"/>
    </row>
    <row r="5447" spans="1:25">
      <c r="A5447" s="12"/>
      <c r="C5447" s="12"/>
      <c r="Q5447" s="12"/>
      <c r="Y5447" s="11"/>
    </row>
    <row r="5448" spans="1:25">
      <c r="A5448" s="12"/>
      <c r="C5448" s="12"/>
      <c r="Q5448" s="12"/>
      <c r="Y5448" s="11"/>
    </row>
    <row r="5449" spans="1:25">
      <c r="A5449" s="12"/>
      <c r="C5449" s="12"/>
      <c r="Q5449" s="12"/>
      <c r="Y5449" s="11"/>
    </row>
    <row r="5450" spans="1:25">
      <c r="A5450" s="12"/>
      <c r="C5450" s="12"/>
      <c r="Q5450" s="12"/>
      <c r="Y5450" s="11"/>
    </row>
    <row r="5451" spans="1:25">
      <c r="A5451" s="12"/>
      <c r="C5451" s="12"/>
      <c r="Q5451" s="12"/>
      <c r="Y5451" s="11"/>
    </row>
    <row r="5452" spans="1:25">
      <c r="A5452" s="12"/>
      <c r="C5452" s="12"/>
      <c r="Q5452" s="12"/>
      <c r="Y5452" s="11"/>
    </row>
    <row r="5453" spans="1:25">
      <c r="A5453" s="12"/>
      <c r="C5453" s="12"/>
      <c r="Q5453" s="12"/>
      <c r="Y5453" s="11"/>
    </row>
    <row r="5454" spans="1:25">
      <c r="A5454" s="12"/>
      <c r="C5454" s="12"/>
      <c r="Q5454" s="12"/>
      <c r="Y5454" s="11"/>
    </row>
    <row r="5455" spans="1:25">
      <c r="A5455" s="12"/>
      <c r="C5455" s="12"/>
      <c r="Q5455" s="12"/>
      <c r="Y5455" s="11"/>
    </row>
    <row r="5456" spans="1:25">
      <c r="A5456" s="12"/>
      <c r="C5456" s="12"/>
      <c r="Q5456" s="12"/>
      <c r="Y5456" s="11"/>
    </row>
    <row r="5457" spans="1:25">
      <c r="A5457" s="12"/>
      <c r="C5457" s="12"/>
      <c r="Q5457" s="12"/>
      <c r="Y5457" s="11"/>
    </row>
    <row r="5458" spans="1:25">
      <c r="A5458" s="12"/>
      <c r="C5458" s="12"/>
      <c r="Q5458" s="12"/>
      <c r="Y5458" s="11"/>
    </row>
    <row r="5459" spans="1:25">
      <c r="A5459" s="12"/>
      <c r="C5459" s="12"/>
      <c r="Q5459" s="12"/>
      <c r="Y5459" s="11"/>
    </row>
    <row r="5460" spans="1:25">
      <c r="A5460" s="12"/>
      <c r="C5460" s="12"/>
      <c r="Q5460" s="12"/>
      <c r="Y5460" s="11"/>
    </row>
    <row r="5461" spans="1:25">
      <c r="A5461" s="12"/>
      <c r="C5461" s="12"/>
      <c r="Q5461" s="12"/>
      <c r="Y5461" s="11"/>
    </row>
    <row r="5462" spans="1:25">
      <c r="A5462" s="12"/>
      <c r="C5462" s="12"/>
      <c r="Q5462" s="12"/>
      <c r="Y5462" s="11"/>
    </row>
    <row r="5463" spans="1:25">
      <c r="A5463" s="12"/>
      <c r="C5463" s="12"/>
      <c r="Q5463" s="12"/>
      <c r="Y5463" s="11"/>
    </row>
    <row r="5464" spans="1:25">
      <c r="A5464" s="12"/>
      <c r="C5464" s="12"/>
      <c r="Q5464" s="12"/>
      <c r="Y5464" s="11"/>
    </row>
    <row r="5465" spans="1:25">
      <c r="A5465" s="12"/>
      <c r="C5465" s="12"/>
      <c r="Q5465" s="12"/>
      <c r="Y5465" s="11"/>
    </row>
    <row r="5466" spans="1:25">
      <c r="A5466" s="12"/>
      <c r="C5466" s="12"/>
      <c r="Q5466" s="12"/>
      <c r="Y5466" s="11"/>
    </row>
    <row r="5467" spans="1:25">
      <c r="A5467" s="12"/>
      <c r="C5467" s="12"/>
      <c r="Q5467" s="12"/>
      <c r="Y5467" s="11"/>
    </row>
    <row r="5468" spans="1:25">
      <c r="A5468" s="12"/>
      <c r="C5468" s="12"/>
      <c r="Q5468" s="12"/>
      <c r="Y5468" s="11"/>
    </row>
    <row r="5469" spans="1:25">
      <c r="A5469" s="12"/>
      <c r="C5469" s="12"/>
      <c r="Q5469" s="12"/>
      <c r="Y5469" s="11"/>
    </row>
    <row r="5470" spans="1:25">
      <c r="A5470" s="12"/>
      <c r="C5470" s="12"/>
      <c r="Q5470" s="12"/>
      <c r="Y5470" s="11"/>
    </row>
    <row r="5471" spans="1:25">
      <c r="A5471" s="12"/>
      <c r="C5471" s="12"/>
      <c r="Q5471" s="12"/>
      <c r="Y5471" s="11"/>
    </row>
    <row r="5472" spans="1:25">
      <c r="A5472" s="12"/>
      <c r="C5472" s="12"/>
      <c r="Q5472" s="12"/>
      <c r="Y5472" s="11"/>
    </row>
    <row r="5473" spans="1:25">
      <c r="A5473" s="12"/>
      <c r="C5473" s="12"/>
      <c r="Q5473" s="12"/>
      <c r="Y5473" s="11"/>
    </row>
    <row r="5474" spans="1:25">
      <c r="A5474" s="12"/>
      <c r="C5474" s="12"/>
      <c r="Q5474" s="12"/>
      <c r="Y5474" s="11"/>
    </row>
    <row r="5475" spans="1:25">
      <c r="A5475" s="12"/>
      <c r="C5475" s="12"/>
      <c r="Q5475" s="12"/>
      <c r="Y5475" s="11"/>
    </row>
    <row r="5476" spans="1:25">
      <c r="A5476" s="12"/>
      <c r="C5476" s="12"/>
      <c r="Q5476" s="12"/>
      <c r="Y5476" s="11"/>
    </row>
    <row r="5477" spans="1:25">
      <c r="A5477" s="12"/>
      <c r="C5477" s="12"/>
      <c r="Q5477" s="12"/>
      <c r="Y5477" s="11"/>
    </row>
    <row r="5478" spans="1:25">
      <c r="A5478" s="12"/>
      <c r="C5478" s="12"/>
      <c r="Q5478" s="12"/>
      <c r="Y5478" s="11"/>
    </row>
    <row r="5479" spans="1:25">
      <c r="A5479" s="12"/>
      <c r="C5479" s="12"/>
      <c r="Q5479" s="12"/>
      <c r="Y5479" s="11"/>
    </row>
    <row r="5480" spans="1:25">
      <c r="A5480" s="12"/>
      <c r="C5480" s="12"/>
      <c r="Q5480" s="12"/>
      <c r="Y5480" s="11"/>
    </row>
    <row r="5481" spans="1:25">
      <c r="A5481" s="12"/>
      <c r="C5481" s="12"/>
      <c r="Q5481" s="12"/>
      <c r="Y5481" s="11"/>
    </row>
    <row r="5482" spans="1:25">
      <c r="A5482" s="12"/>
      <c r="C5482" s="12"/>
      <c r="Q5482" s="12"/>
      <c r="Y5482" s="11"/>
    </row>
    <row r="5483" spans="1:25">
      <c r="A5483" s="12"/>
      <c r="C5483" s="12"/>
      <c r="Q5483" s="12"/>
      <c r="Y5483" s="11"/>
    </row>
    <row r="5484" spans="1:25">
      <c r="A5484" s="12"/>
      <c r="C5484" s="12"/>
      <c r="Q5484" s="12"/>
      <c r="Y5484" s="11"/>
    </row>
    <row r="5485" spans="1:25">
      <c r="A5485" s="12"/>
      <c r="C5485" s="12"/>
      <c r="Q5485" s="12"/>
      <c r="Y5485" s="11"/>
    </row>
    <row r="5486" spans="1:25">
      <c r="A5486" s="12"/>
      <c r="C5486" s="12"/>
      <c r="Q5486" s="12"/>
      <c r="Y5486" s="11"/>
    </row>
    <row r="5487" spans="1:25">
      <c r="A5487" s="12"/>
      <c r="C5487" s="12"/>
      <c r="Q5487" s="12"/>
      <c r="Y5487" s="11"/>
    </row>
    <row r="5488" spans="1:25">
      <c r="A5488" s="12"/>
      <c r="C5488" s="12"/>
      <c r="Q5488" s="12"/>
      <c r="Y5488" s="11"/>
    </row>
    <row r="5489" spans="1:25">
      <c r="A5489" s="12"/>
      <c r="C5489" s="12"/>
      <c r="Q5489" s="12"/>
      <c r="Y5489" s="11"/>
    </row>
    <row r="5490" spans="1:25">
      <c r="A5490" s="12"/>
      <c r="C5490" s="12"/>
      <c r="Q5490" s="12"/>
      <c r="Y5490" s="11"/>
    </row>
    <row r="5491" spans="1:25">
      <c r="A5491" s="12"/>
      <c r="C5491" s="12"/>
      <c r="Q5491" s="12"/>
      <c r="Y5491" s="11"/>
    </row>
    <row r="5492" spans="1:25">
      <c r="A5492" s="12"/>
      <c r="C5492" s="12"/>
      <c r="Q5492" s="12"/>
      <c r="Y5492" s="11"/>
    </row>
    <row r="5493" spans="1:25">
      <c r="A5493" s="12"/>
      <c r="C5493" s="12"/>
      <c r="Q5493" s="12"/>
      <c r="Y5493" s="11"/>
    </row>
    <row r="5494" spans="1:25">
      <c r="A5494" s="12"/>
      <c r="C5494" s="12"/>
      <c r="Q5494" s="12"/>
      <c r="Y5494" s="11"/>
    </row>
    <row r="5495" spans="1:25">
      <c r="A5495" s="12"/>
      <c r="C5495" s="12"/>
      <c r="Q5495" s="12"/>
      <c r="Y5495" s="11"/>
    </row>
    <row r="5496" spans="1:25">
      <c r="A5496" s="12"/>
      <c r="C5496" s="12"/>
      <c r="Q5496" s="12"/>
      <c r="Y5496" s="11"/>
    </row>
    <row r="5497" spans="1:25">
      <c r="A5497" s="12"/>
      <c r="C5497" s="12"/>
      <c r="Q5497" s="12"/>
      <c r="Y5497" s="11"/>
    </row>
    <row r="5498" spans="1:25">
      <c r="A5498" s="12"/>
      <c r="C5498" s="12"/>
      <c r="Q5498" s="12"/>
      <c r="Y5498" s="11"/>
    </row>
    <row r="5499" spans="1:25">
      <c r="A5499" s="12"/>
      <c r="C5499" s="12"/>
      <c r="Q5499" s="12"/>
      <c r="Y5499" s="11"/>
    </row>
    <row r="5500" spans="1:25">
      <c r="A5500" s="12"/>
      <c r="C5500" s="12"/>
      <c r="Q5500" s="12"/>
      <c r="Y5500" s="11"/>
    </row>
    <row r="5501" spans="1:25">
      <c r="A5501" s="12"/>
      <c r="C5501" s="12"/>
      <c r="Q5501" s="12"/>
      <c r="Y5501" s="11"/>
    </row>
    <row r="5502" spans="1:25">
      <c r="A5502" s="12"/>
      <c r="C5502" s="12"/>
      <c r="Q5502" s="12"/>
      <c r="Y5502" s="11"/>
    </row>
    <row r="5503" spans="1:25">
      <c r="A5503" s="12"/>
      <c r="C5503" s="12"/>
      <c r="Q5503" s="12"/>
      <c r="Y5503" s="11"/>
    </row>
    <row r="5504" spans="1:25">
      <c r="A5504" s="12"/>
      <c r="C5504" s="12"/>
      <c r="Q5504" s="12"/>
      <c r="Y5504" s="11"/>
    </row>
    <row r="5505" spans="1:25">
      <c r="A5505" s="12"/>
      <c r="C5505" s="12"/>
      <c r="Q5505" s="12"/>
      <c r="Y5505" s="11"/>
    </row>
    <row r="5506" spans="1:25">
      <c r="A5506" s="12"/>
      <c r="C5506" s="12"/>
      <c r="Q5506" s="12"/>
      <c r="Y5506" s="11"/>
    </row>
    <row r="5507" spans="1:25">
      <c r="A5507" s="12"/>
      <c r="C5507" s="12"/>
      <c r="Q5507" s="12"/>
      <c r="Y5507" s="11"/>
    </row>
    <row r="5508" spans="1:25">
      <c r="A5508" s="12"/>
      <c r="C5508" s="12"/>
      <c r="Q5508" s="12"/>
      <c r="Y5508" s="11"/>
    </row>
    <row r="5509" spans="1:25">
      <c r="A5509" s="12"/>
      <c r="C5509" s="12"/>
      <c r="Q5509" s="12"/>
      <c r="Y5509" s="11"/>
    </row>
    <row r="5510" spans="1:25">
      <c r="A5510" s="12"/>
      <c r="C5510" s="12"/>
      <c r="Q5510" s="12"/>
      <c r="Y5510" s="11"/>
    </row>
    <row r="5511" spans="1:25">
      <c r="A5511" s="12"/>
      <c r="C5511" s="12"/>
      <c r="Q5511" s="12"/>
      <c r="Y5511" s="11"/>
    </row>
    <row r="5512" spans="1:25">
      <c r="A5512" s="12"/>
      <c r="C5512" s="12"/>
      <c r="Q5512" s="12"/>
      <c r="Y5512" s="11"/>
    </row>
    <row r="5513" spans="1:25">
      <c r="A5513" s="12"/>
      <c r="C5513" s="12"/>
      <c r="Q5513" s="12"/>
      <c r="Y5513" s="11"/>
    </row>
    <row r="5514" spans="1:25">
      <c r="A5514" s="12"/>
      <c r="C5514" s="12"/>
      <c r="Q5514" s="12"/>
      <c r="Y5514" s="11"/>
    </row>
    <row r="5515" spans="1:25">
      <c r="A5515" s="12"/>
      <c r="C5515" s="12"/>
      <c r="Q5515" s="12"/>
      <c r="Y5515" s="11"/>
    </row>
    <row r="5516" spans="1:25">
      <c r="A5516" s="12"/>
      <c r="C5516" s="12"/>
      <c r="Q5516" s="12"/>
      <c r="Y5516" s="11"/>
    </row>
    <row r="5517" spans="1:25">
      <c r="A5517" s="12"/>
      <c r="C5517" s="12"/>
      <c r="Q5517" s="12"/>
      <c r="Y5517" s="11"/>
    </row>
    <row r="5518" spans="1:25">
      <c r="A5518" s="12"/>
      <c r="C5518" s="12"/>
      <c r="Q5518" s="12"/>
      <c r="Y5518" s="11"/>
    </row>
    <row r="5519" spans="1:25">
      <c r="A5519" s="12"/>
      <c r="C5519" s="12"/>
      <c r="Q5519" s="12"/>
      <c r="Y5519" s="11"/>
    </row>
    <row r="5520" spans="1:25">
      <c r="A5520" s="12"/>
      <c r="C5520" s="12"/>
      <c r="Q5520" s="12"/>
      <c r="Y5520" s="11"/>
    </row>
    <row r="5521" spans="1:25">
      <c r="A5521" s="12"/>
      <c r="C5521" s="12"/>
      <c r="Q5521" s="12"/>
      <c r="Y5521" s="11"/>
    </row>
    <row r="5522" spans="1:25">
      <c r="A5522" s="12"/>
      <c r="C5522" s="12"/>
      <c r="Q5522" s="12"/>
      <c r="Y5522" s="11"/>
    </row>
    <row r="5523" spans="1:25">
      <c r="A5523" s="12"/>
      <c r="C5523" s="12"/>
      <c r="Q5523" s="12"/>
      <c r="Y5523" s="11"/>
    </row>
    <row r="5524" spans="1:25">
      <c r="A5524" s="12"/>
      <c r="C5524" s="12"/>
      <c r="Q5524" s="12"/>
      <c r="Y5524" s="11"/>
    </row>
    <row r="5525" spans="1:25">
      <c r="A5525" s="12"/>
      <c r="C5525" s="12"/>
      <c r="Q5525" s="12"/>
      <c r="Y5525" s="11"/>
    </row>
    <row r="5526" spans="1:25">
      <c r="A5526" s="12"/>
      <c r="C5526" s="12"/>
      <c r="Q5526" s="12"/>
      <c r="Y5526" s="11"/>
    </row>
    <row r="5527" spans="1:25">
      <c r="A5527" s="12"/>
      <c r="C5527" s="12"/>
      <c r="Q5527" s="12"/>
      <c r="Y5527" s="11"/>
    </row>
    <row r="5528" spans="1:25">
      <c r="A5528" s="12"/>
      <c r="C5528" s="12"/>
      <c r="Q5528" s="12"/>
      <c r="Y5528" s="11"/>
    </row>
    <row r="5529" spans="1:25">
      <c r="A5529" s="12"/>
      <c r="C5529" s="12"/>
      <c r="Q5529" s="12"/>
      <c r="Y5529" s="11"/>
    </row>
    <row r="5530" spans="1:25">
      <c r="A5530" s="12"/>
      <c r="C5530" s="12"/>
      <c r="Q5530" s="12"/>
      <c r="Y5530" s="11"/>
    </row>
    <row r="5531" spans="1:25">
      <c r="A5531" s="12"/>
      <c r="C5531" s="12"/>
      <c r="Q5531" s="12"/>
      <c r="Y5531" s="11"/>
    </row>
    <row r="5532" spans="1:25">
      <c r="A5532" s="12"/>
      <c r="C5532" s="12"/>
      <c r="Q5532" s="12"/>
      <c r="Y5532" s="11"/>
    </row>
    <row r="5533" spans="1:25">
      <c r="A5533" s="12"/>
      <c r="C5533" s="12"/>
      <c r="Q5533" s="12"/>
      <c r="Y5533" s="11"/>
    </row>
    <row r="5534" spans="1:25">
      <c r="A5534" s="12"/>
      <c r="C5534" s="12"/>
      <c r="Q5534" s="12"/>
      <c r="Y5534" s="11"/>
    </row>
    <row r="5535" spans="1:25">
      <c r="A5535" s="12"/>
      <c r="C5535" s="12"/>
      <c r="Q5535" s="12"/>
      <c r="Y5535" s="11"/>
    </row>
    <row r="5536" spans="1:25">
      <c r="A5536" s="12"/>
      <c r="C5536" s="12"/>
      <c r="Q5536" s="12"/>
      <c r="Y5536" s="11"/>
    </row>
    <row r="5537" spans="1:25">
      <c r="A5537" s="12"/>
      <c r="C5537" s="12"/>
      <c r="Q5537" s="12"/>
      <c r="Y5537" s="11"/>
    </row>
    <row r="5538" spans="1:25">
      <c r="A5538" s="12"/>
      <c r="C5538" s="12"/>
      <c r="Q5538" s="12"/>
      <c r="Y5538" s="11"/>
    </row>
    <row r="5539" spans="1:25">
      <c r="A5539" s="12"/>
      <c r="C5539" s="12"/>
      <c r="Q5539" s="12"/>
      <c r="Y5539" s="11"/>
    </row>
    <row r="5540" spans="1:25">
      <c r="A5540" s="12"/>
      <c r="C5540" s="12"/>
      <c r="Q5540" s="12"/>
      <c r="Y5540" s="11"/>
    </row>
    <row r="5541" spans="1:25">
      <c r="A5541" s="12"/>
      <c r="C5541" s="12"/>
      <c r="Q5541" s="12"/>
      <c r="Y5541" s="11"/>
    </row>
    <row r="5542" spans="1:25">
      <c r="A5542" s="12"/>
      <c r="C5542" s="12"/>
      <c r="Q5542" s="12"/>
      <c r="Y5542" s="11"/>
    </row>
    <row r="5543" spans="1:25">
      <c r="A5543" s="12"/>
      <c r="C5543" s="12"/>
      <c r="Q5543" s="12"/>
      <c r="Y5543" s="11"/>
    </row>
    <row r="5544" spans="1:25">
      <c r="A5544" s="12"/>
      <c r="C5544" s="12"/>
      <c r="Q5544" s="12"/>
      <c r="Y5544" s="11"/>
    </row>
    <row r="5545" spans="1:25">
      <c r="A5545" s="12"/>
      <c r="C5545" s="12"/>
      <c r="Q5545" s="12"/>
      <c r="Y5545" s="11"/>
    </row>
    <row r="5546" spans="1:25">
      <c r="A5546" s="12"/>
      <c r="C5546" s="12"/>
      <c r="Q5546" s="12"/>
      <c r="Y5546" s="11"/>
    </row>
    <row r="5547" spans="1:25">
      <c r="A5547" s="12"/>
      <c r="C5547" s="12"/>
      <c r="Q5547" s="12"/>
      <c r="Y5547" s="11"/>
    </row>
    <row r="5548" spans="1:25">
      <c r="A5548" s="12"/>
      <c r="C5548" s="12"/>
      <c r="Q5548" s="12"/>
      <c r="Y5548" s="11"/>
    </row>
    <row r="5549" spans="1:25">
      <c r="A5549" s="12"/>
      <c r="C5549" s="12"/>
      <c r="Q5549" s="12"/>
      <c r="Y5549" s="11"/>
    </row>
    <row r="5550" spans="1:25">
      <c r="A5550" s="12"/>
      <c r="C5550" s="12"/>
      <c r="Q5550" s="12"/>
      <c r="Y5550" s="11"/>
    </row>
    <row r="5551" spans="1:25">
      <c r="A5551" s="12"/>
      <c r="C5551" s="12"/>
      <c r="Q5551" s="12"/>
      <c r="Y5551" s="11"/>
    </row>
    <row r="5552" spans="1:25">
      <c r="A5552" s="12"/>
      <c r="C5552" s="12"/>
      <c r="Q5552" s="12"/>
      <c r="Y5552" s="11"/>
    </row>
    <row r="5553" spans="1:25">
      <c r="A5553" s="12"/>
      <c r="C5553" s="12"/>
      <c r="Q5553" s="12"/>
      <c r="Y5553" s="11"/>
    </row>
    <row r="5554" spans="1:25">
      <c r="A5554" s="12"/>
      <c r="C5554" s="12"/>
      <c r="Q5554" s="12"/>
      <c r="Y5554" s="11"/>
    </row>
    <row r="5555" spans="1:25">
      <c r="A5555" s="12"/>
      <c r="C5555" s="12"/>
      <c r="Q5555" s="12"/>
      <c r="Y5555" s="11"/>
    </row>
    <row r="5556" spans="1:25">
      <c r="A5556" s="12"/>
      <c r="C5556" s="12"/>
      <c r="Q5556" s="12"/>
      <c r="Y5556" s="11"/>
    </row>
    <row r="5557" spans="1:25">
      <c r="A5557" s="12"/>
      <c r="C5557" s="12"/>
      <c r="Q5557" s="12"/>
      <c r="Y5557" s="11"/>
    </row>
    <row r="5558" spans="1:25">
      <c r="A5558" s="12"/>
      <c r="C5558" s="12"/>
      <c r="Q5558" s="12"/>
      <c r="Y5558" s="11"/>
    </row>
    <row r="5559" spans="1:25">
      <c r="A5559" s="12"/>
      <c r="C5559" s="12"/>
      <c r="Q5559" s="12"/>
      <c r="Y5559" s="11"/>
    </row>
    <row r="5560" spans="1:25">
      <c r="A5560" s="12"/>
      <c r="C5560" s="12"/>
      <c r="Q5560" s="12"/>
      <c r="Y5560" s="11"/>
    </row>
    <row r="5561" spans="1:25">
      <c r="A5561" s="12"/>
      <c r="C5561" s="12"/>
      <c r="Q5561" s="12"/>
      <c r="Y5561" s="11"/>
    </row>
    <row r="5562" spans="1:25">
      <c r="A5562" s="12"/>
      <c r="C5562" s="12"/>
      <c r="Q5562" s="12"/>
      <c r="Y5562" s="11"/>
    </row>
    <row r="5563" spans="1:25">
      <c r="A5563" s="12"/>
      <c r="C5563" s="12"/>
      <c r="Q5563" s="12"/>
      <c r="Y5563" s="11"/>
    </row>
    <row r="5564" spans="1:25">
      <c r="A5564" s="12"/>
      <c r="C5564" s="12"/>
      <c r="Q5564" s="12"/>
      <c r="Y5564" s="11"/>
    </row>
    <row r="5565" spans="1:25">
      <c r="A5565" s="12"/>
      <c r="C5565" s="12"/>
      <c r="Q5565" s="12"/>
      <c r="Y5565" s="11"/>
    </row>
    <row r="5566" spans="1:25">
      <c r="A5566" s="12"/>
      <c r="C5566" s="12"/>
      <c r="Q5566" s="12"/>
      <c r="Y5566" s="11"/>
    </row>
    <row r="5567" spans="1:25">
      <c r="A5567" s="12"/>
      <c r="C5567" s="12"/>
      <c r="Q5567" s="12"/>
      <c r="Y5567" s="11"/>
    </row>
    <row r="5568" spans="1:25">
      <c r="A5568" s="12"/>
      <c r="C5568" s="12"/>
      <c r="Q5568" s="12"/>
      <c r="Y5568" s="11"/>
    </row>
    <row r="5569" spans="1:25">
      <c r="A5569" s="12"/>
      <c r="C5569" s="12"/>
      <c r="Q5569" s="12"/>
      <c r="Y5569" s="11"/>
    </row>
    <row r="5570" spans="1:25">
      <c r="A5570" s="12"/>
      <c r="C5570" s="12"/>
      <c r="Q5570" s="12"/>
      <c r="Y5570" s="11"/>
    </row>
    <row r="5571" spans="1:25">
      <c r="A5571" s="12"/>
      <c r="C5571" s="12"/>
      <c r="Q5571" s="12"/>
      <c r="Y5571" s="11"/>
    </row>
    <row r="5572" spans="1:25">
      <c r="A5572" s="12"/>
      <c r="C5572" s="12"/>
      <c r="Q5572" s="12"/>
      <c r="Y5572" s="11"/>
    </row>
    <row r="5573" spans="1:25">
      <c r="A5573" s="12"/>
      <c r="C5573" s="12"/>
      <c r="Q5573" s="12"/>
      <c r="Y5573" s="11"/>
    </row>
    <row r="5574" spans="1:25">
      <c r="A5574" s="12"/>
      <c r="C5574" s="12"/>
      <c r="Q5574" s="12"/>
      <c r="Y5574" s="11"/>
    </row>
    <row r="5575" spans="1:25">
      <c r="A5575" s="12"/>
      <c r="C5575" s="12"/>
      <c r="Q5575" s="12"/>
      <c r="Y5575" s="11"/>
    </row>
    <row r="5576" spans="1:25">
      <c r="A5576" s="12"/>
      <c r="C5576" s="12"/>
      <c r="Q5576" s="12"/>
      <c r="Y5576" s="11"/>
    </row>
    <row r="5577" spans="1:25">
      <c r="A5577" s="12"/>
      <c r="C5577" s="12"/>
      <c r="Q5577" s="12"/>
      <c r="Y5577" s="11"/>
    </row>
    <row r="5578" spans="1:25">
      <c r="A5578" s="12"/>
      <c r="C5578" s="12"/>
      <c r="Q5578" s="12"/>
      <c r="Y5578" s="11"/>
    </row>
    <row r="5579" spans="1:25">
      <c r="A5579" s="12"/>
      <c r="C5579" s="12"/>
      <c r="Q5579" s="12"/>
      <c r="Y5579" s="11"/>
    </row>
    <row r="5580" spans="1:25">
      <c r="A5580" s="12"/>
      <c r="C5580" s="12"/>
      <c r="Q5580" s="12"/>
      <c r="Y5580" s="11"/>
    </row>
    <row r="5581" spans="1:25">
      <c r="A5581" s="12"/>
      <c r="C5581" s="12"/>
      <c r="Q5581" s="12"/>
      <c r="Y5581" s="11"/>
    </row>
    <row r="5582" spans="1:25">
      <c r="A5582" s="12"/>
      <c r="C5582" s="12"/>
      <c r="Q5582" s="12"/>
      <c r="Y5582" s="11"/>
    </row>
    <row r="5583" spans="1:25">
      <c r="A5583" s="12"/>
      <c r="C5583" s="12"/>
      <c r="Q5583" s="12"/>
      <c r="Y5583" s="11"/>
    </row>
    <row r="5584" spans="1:25">
      <c r="A5584" s="12"/>
      <c r="C5584" s="12"/>
      <c r="Q5584" s="12"/>
      <c r="Y5584" s="11"/>
    </row>
    <row r="5585" spans="1:25">
      <c r="A5585" s="12"/>
      <c r="C5585" s="12"/>
      <c r="Q5585" s="12"/>
      <c r="Y5585" s="11"/>
    </row>
    <row r="5586" spans="1:25">
      <c r="A5586" s="12"/>
      <c r="C5586" s="12"/>
      <c r="Q5586" s="12"/>
      <c r="Y5586" s="11"/>
    </row>
    <row r="5587" spans="1:25">
      <c r="A5587" s="12"/>
      <c r="C5587" s="12"/>
      <c r="Q5587" s="12"/>
      <c r="Y5587" s="11"/>
    </row>
    <row r="5588" spans="1:25">
      <c r="A5588" s="12"/>
      <c r="C5588" s="12"/>
      <c r="Q5588" s="12"/>
      <c r="Y5588" s="11"/>
    </row>
    <row r="5589" spans="1:25">
      <c r="A5589" s="12"/>
      <c r="C5589" s="12"/>
      <c r="Q5589" s="12"/>
      <c r="Y5589" s="11"/>
    </row>
    <row r="5590" spans="1:25">
      <c r="A5590" s="12"/>
      <c r="C5590" s="12"/>
      <c r="Q5590" s="12"/>
      <c r="Y5590" s="11"/>
    </row>
    <row r="5591" spans="1:25">
      <c r="A5591" s="12"/>
      <c r="C5591" s="12"/>
      <c r="Q5591" s="12"/>
      <c r="Y5591" s="11"/>
    </row>
    <row r="5592" spans="1:25">
      <c r="A5592" s="12"/>
      <c r="C5592" s="12"/>
      <c r="Q5592" s="12"/>
      <c r="Y5592" s="11"/>
    </row>
    <row r="5593" spans="1:25">
      <c r="A5593" s="12"/>
      <c r="C5593" s="12"/>
      <c r="Q5593" s="12"/>
      <c r="Y5593" s="11"/>
    </row>
    <row r="5594" spans="1:25">
      <c r="A5594" s="12"/>
      <c r="C5594" s="12"/>
      <c r="Q5594" s="12"/>
      <c r="Y5594" s="11"/>
    </row>
    <row r="5595" spans="1:25">
      <c r="A5595" s="12"/>
      <c r="C5595" s="12"/>
      <c r="Q5595" s="12"/>
      <c r="Y5595" s="11"/>
    </row>
    <row r="5596" spans="1:25">
      <c r="A5596" s="12"/>
      <c r="C5596" s="12"/>
      <c r="Q5596" s="12"/>
      <c r="Y5596" s="11"/>
    </row>
    <row r="5597" spans="1:25">
      <c r="A5597" s="12"/>
      <c r="C5597" s="12"/>
      <c r="Q5597" s="12"/>
      <c r="Y5597" s="11"/>
    </row>
    <row r="5598" spans="1:25">
      <c r="A5598" s="12"/>
      <c r="C5598" s="12"/>
      <c r="Q5598" s="12"/>
      <c r="Y5598" s="11"/>
    </row>
    <row r="5599" spans="1:25">
      <c r="A5599" s="12"/>
      <c r="C5599" s="12"/>
      <c r="Q5599" s="12"/>
      <c r="Y5599" s="11"/>
    </row>
    <row r="5600" spans="1:25">
      <c r="A5600" s="12"/>
      <c r="C5600" s="12"/>
      <c r="Q5600" s="12"/>
      <c r="Y5600" s="11"/>
    </row>
    <row r="5601" spans="1:25">
      <c r="A5601" s="12"/>
      <c r="C5601" s="12"/>
      <c r="Q5601" s="12"/>
      <c r="Y5601" s="11"/>
    </row>
    <row r="5602" spans="1:25">
      <c r="A5602" s="12"/>
      <c r="C5602" s="12"/>
      <c r="Q5602" s="12"/>
      <c r="Y5602" s="11"/>
    </row>
    <row r="5603" spans="1:25">
      <c r="A5603" s="12"/>
      <c r="C5603" s="12"/>
      <c r="Q5603" s="12"/>
      <c r="Y5603" s="11"/>
    </row>
    <row r="5604" spans="1:25">
      <c r="A5604" s="12"/>
      <c r="C5604" s="12"/>
      <c r="Q5604" s="12"/>
      <c r="Y5604" s="11"/>
    </row>
    <row r="5605" spans="1:25">
      <c r="A5605" s="12"/>
      <c r="C5605" s="12"/>
      <c r="Q5605" s="12"/>
      <c r="Y5605" s="11"/>
    </row>
    <row r="5606" spans="1:25">
      <c r="A5606" s="12"/>
      <c r="C5606" s="12"/>
      <c r="Q5606" s="12"/>
      <c r="Y5606" s="11"/>
    </row>
    <row r="5607" spans="1:25">
      <c r="A5607" s="12"/>
      <c r="C5607" s="12"/>
      <c r="Q5607" s="12"/>
      <c r="Y5607" s="11"/>
    </row>
    <row r="5608" spans="1:25">
      <c r="A5608" s="12"/>
      <c r="C5608" s="12"/>
      <c r="Q5608" s="12"/>
      <c r="Y5608" s="11"/>
    </row>
    <row r="5609" spans="1:25">
      <c r="A5609" s="12"/>
      <c r="C5609" s="12"/>
      <c r="Q5609" s="12"/>
      <c r="Y5609" s="11"/>
    </row>
    <row r="5610" spans="1:25">
      <c r="A5610" s="12"/>
      <c r="C5610" s="12"/>
      <c r="Q5610" s="12"/>
      <c r="Y5610" s="11"/>
    </row>
    <row r="5611" spans="1:25">
      <c r="A5611" s="12"/>
      <c r="C5611" s="12"/>
      <c r="Q5611" s="12"/>
      <c r="Y5611" s="11"/>
    </row>
    <row r="5612" spans="1:25">
      <c r="A5612" s="12"/>
      <c r="C5612" s="12"/>
      <c r="Q5612" s="12"/>
      <c r="Y5612" s="11"/>
    </row>
    <row r="5613" spans="1:25">
      <c r="A5613" s="12"/>
      <c r="C5613" s="12"/>
      <c r="Q5613" s="12"/>
      <c r="Y5613" s="11"/>
    </row>
    <row r="5614" spans="1:25">
      <c r="A5614" s="12"/>
      <c r="C5614" s="12"/>
      <c r="Q5614" s="12"/>
      <c r="Y5614" s="11"/>
    </row>
    <row r="5615" spans="1:25">
      <c r="A5615" s="12"/>
      <c r="C5615" s="12"/>
      <c r="Q5615" s="12"/>
      <c r="Y5615" s="11"/>
    </row>
    <row r="5616" spans="1:25">
      <c r="A5616" s="12"/>
      <c r="C5616" s="12"/>
      <c r="Q5616" s="12"/>
      <c r="Y5616" s="11"/>
    </row>
    <row r="5617" spans="1:25">
      <c r="A5617" s="12"/>
      <c r="C5617" s="12"/>
      <c r="Q5617" s="12"/>
      <c r="Y5617" s="11"/>
    </row>
    <row r="5618" spans="1:25">
      <c r="A5618" s="12"/>
      <c r="C5618" s="12"/>
      <c r="Q5618" s="12"/>
      <c r="Y5618" s="11"/>
    </row>
    <row r="5619" spans="1:25">
      <c r="A5619" s="12"/>
      <c r="C5619" s="12"/>
      <c r="Q5619" s="12"/>
      <c r="Y5619" s="11"/>
    </row>
    <row r="5620" spans="1:25">
      <c r="A5620" s="12"/>
      <c r="C5620" s="12"/>
      <c r="Q5620" s="12"/>
      <c r="Y5620" s="11"/>
    </row>
    <row r="5621" spans="1:25">
      <c r="A5621" s="12"/>
      <c r="C5621" s="12"/>
      <c r="Q5621" s="12"/>
      <c r="Y5621" s="11"/>
    </row>
    <row r="5622" spans="1:25">
      <c r="A5622" s="12"/>
      <c r="C5622" s="12"/>
      <c r="Q5622" s="12"/>
      <c r="Y5622" s="11"/>
    </row>
    <row r="5623" spans="1:25">
      <c r="A5623" s="12"/>
      <c r="C5623" s="12"/>
      <c r="Q5623" s="12"/>
      <c r="Y5623" s="11"/>
    </row>
    <row r="5624" spans="1:25">
      <c r="A5624" s="12"/>
      <c r="C5624" s="12"/>
      <c r="Q5624" s="12"/>
      <c r="Y5624" s="11"/>
    </row>
    <row r="5625" spans="1:25">
      <c r="A5625" s="12"/>
      <c r="C5625" s="12"/>
      <c r="Q5625" s="12"/>
      <c r="Y5625" s="11"/>
    </row>
    <row r="5626" spans="1:25">
      <c r="A5626" s="12"/>
      <c r="C5626" s="12"/>
      <c r="Q5626" s="12"/>
      <c r="Y5626" s="11"/>
    </row>
    <row r="5627" spans="1:25">
      <c r="A5627" s="12"/>
      <c r="C5627" s="12"/>
      <c r="Q5627" s="12"/>
      <c r="Y5627" s="11"/>
    </row>
    <row r="5628" spans="1:25">
      <c r="A5628" s="12"/>
      <c r="C5628" s="12"/>
      <c r="Q5628" s="12"/>
      <c r="Y5628" s="11"/>
    </row>
    <row r="5629" spans="1:25">
      <c r="A5629" s="12"/>
      <c r="C5629" s="12"/>
      <c r="Q5629" s="12"/>
      <c r="Y5629" s="11"/>
    </row>
    <row r="5630" spans="1:25">
      <c r="A5630" s="12"/>
      <c r="C5630" s="12"/>
      <c r="Q5630" s="12"/>
      <c r="Y5630" s="11"/>
    </row>
    <row r="5631" spans="1:25">
      <c r="A5631" s="12"/>
      <c r="C5631" s="12"/>
      <c r="Q5631" s="12"/>
      <c r="Y5631" s="11"/>
    </row>
    <row r="5632" spans="1:25">
      <c r="A5632" s="12"/>
      <c r="C5632" s="12"/>
      <c r="Q5632" s="12"/>
      <c r="Y5632" s="11"/>
    </row>
    <row r="5633" spans="1:25">
      <c r="A5633" s="12"/>
      <c r="C5633" s="12"/>
      <c r="Q5633" s="12"/>
      <c r="Y5633" s="11"/>
    </row>
    <row r="5634" spans="1:25">
      <c r="A5634" s="12"/>
      <c r="C5634" s="12"/>
      <c r="Q5634" s="12"/>
      <c r="Y5634" s="11"/>
    </row>
    <row r="5635" spans="1:25">
      <c r="A5635" s="12"/>
      <c r="C5635" s="12"/>
      <c r="Q5635" s="12"/>
      <c r="Y5635" s="11"/>
    </row>
    <row r="5636" spans="1:25">
      <c r="A5636" s="12"/>
      <c r="C5636" s="12"/>
      <c r="Q5636" s="12"/>
      <c r="Y5636" s="11"/>
    </row>
    <row r="5637" spans="1:25">
      <c r="A5637" s="12"/>
      <c r="C5637" s="12"/>
      <c r="Q5637" s="12"/>
      <c r="Y5637" s="11"/>
    </row>
    <row r="5638" spans="1:25">
      <c r="A5638" s="12"/>
      <c r="C5638" s="12"/>
      <c r="Q5638" s="12"/>
      <c r="Y5638" s="11"/>
    </row>
    <row r="5639" spans="1:25">
      <c r="A5639" s="12"/>
      <c r="C5639" s="12"/>
      <c r="Q5639" s="12"/>
      <c r="Y5639" s="11"/>
    </row>
    <row r="5640" spans="1:25">
      <c r="A5640" s="12"/>
      <c r="C5640" s="12"/>
      <c r="Q5640" s="12"/>
      <c r="Y5640" s="11"/>
    </row>
    <row r="5641" spans="1:25">
      <c r="A5641" s="12"/>
      <c r="C5641" s="12"/>
      <c r="Q5641" s="12"/>
      <c r="Y5641" s="11"/>
    </row>
    <row r="5642" spans="1:25">
      <c r="A5642" s="12"/>
      <c r="C5642" s="12"/>
      <c r="Q5642" s="12"/>
      <c r="Y5642" s="11"/>
    </row>
    <row r="5643" spans="1:25">
      <c r="A5643" s="12"/>
      <c r="C5643" s="12"/>
      <c r="Q5643" s="12"/>
      <c r="Y5643" s="11"/>
    </row>
    <row r="5644" spans="1:25">
      <c r="A5644" s="12"/>
      <c r="C5644" s="12"/>
      <c r="Q5644" s="12"/>
      <c r="Y5644" s="11"/>
    </row>
    <row r="5645" spans="1:25">
      <c r="A5645" s="12"/>
      <c r="C5645" s="12"/>
      <c r="Q5645" s="12"/>
      <c r="Y5645" s="11"/>
    </row>
    <row r="5646" spans="1:25">
      <c r="A5646" s="12"/>
      <c r="C5646" s="12"/>
      <c r="Q5646" s="12"/>
      <c r="Y5646" s="11"/>
    </row>
    <row r="5647" spans="1:25">
      <c r="A5647" s="12"/>
      <c r="C5647" s="12"/>
      <c r="Q5647" s="12"/>
      <c r="Y5647" s="11"/>
    </row>
    <row r="5648" spans="1:25">
      <c r="A5648" s="12"/>
      <c r="C5648" s="12"/>
      <c r="Q5648" s="12"/>
      <c r="Y5648" s="11"/>
    </row>
    <row r="5649" spans="1:25">
      <c r="A5649" s="12"/>
      <c r="C5649" s="12"/>
      <c r="Q5649" s="12"/>
      <c r="Y5649" s="11"/>
    </row>
    <row r="5650" spans="1:25">
      <c r="A5650" s="12"/>
      <c r="C5650" s="12"/>
      <c r="Q5650" s="12"/>
      <c r="Y5650" s="11"/>
    </row>
    <row r="5651" spans="1:25">
      <c r="A5651" s="12"/>
      <c r="C5651" s="12"/>
      <c r="Q5651" s="12"/>
      <c r="Y5651" s="11"/>
    </row>
    <row r="5652" spans="1:25">
      <c r="A5652" s="12"/>
      <c r="C5652" s="12"/>
      <c r="Q5652" s="12"/>
      <c r="Y5652" s="11"/>
    </row>
    <row r="5653" spans="1:25">
      <c r="A5653" s="12"/>
      <c r="C5653" s="12"/>
      <c r="Q5653" s="12"/>
      <c r="Y5653" s="11"/>
    </row>
    <row r="5654" spans="1:25">
      <c r="A5654" s="12"/>
      <c r="C5654" s="12"/>
      <c r="Q5654" s="12"/>
      <c r="Y5654" s="11"/>
    </row>
    <row r="5655" spans="1:25">
      <c r="A5655" s="12"/>
      <c r="C5655" s="12"/>
      <c r="Q5655" s="12"/>
      <c r="Y5655" s="11"/>
    </row>
    <row r="5656" spans="1:25">
      <c r="A5656" s="12"/>
      <c r="C5656" s="12"/>
      <c r="Q5656" s="12"/>
      <c r="Y5656" s="11"/>
    </row>
    <row r="5657" spans="1:25">
      <c r="A5657" s="12"/>
      <c r="C5657" s="12"/>
      <c r="Q5657" s="12"/>
      <c r="Y5657" s="11"/>
    </row>
    <row r="5658" spans="1:25">
      <c r="A5658" s="12"/>
      <c r="C5658" s="12"/>
      <c r="Q5658" s="12"/>
      <c r="Y5658" s="11"/>
    </row>
    <row r="5659" spans="1:25">
      <c r="A5659" s="12"/>
      <c r="C5659" s="12"/>
      <c r="Q5659" s="12"/>
      <c r="Y5659" s="11"/>
    </row>
    <row r="5660" spans="1:25">
      <c r="A5660" s="12"/>
      <c r="C5660" s="12"/>
      <c r="Q5660" s="12"/>
      <c r="Y5660" s="11"/>
    </row>
    <row r="5661" spans="1:25">
      <c r="A5661" s="12"/>
      <c r="C5661" s="12"/>
      <c r="Q5661" s="12"/>
      <c r="Y5661" s="11"/>
    </row>
    <row r="5662" spans="1:25">
      <c r="A5662" s="12"/>
      <c r="C5662" s="12"/>
      <c r="Q5662" s="12"/>
      <c r="Y5662" s="11"/>
    </row>
    <row r="5663" spans="1:25">
      <c r="A5663" s="12"/>
      <c r="C5663" s="12"/>
      <c r="Q5663" s="12"/>
      <c r="Y5663" s="11"/>
    </row>
    <row r="5664" spans="1:25">
      <c r="A5664" s="12"/>
      <c r="C5664" s="12"/>
      <c r="Q5664" s="12"/>
      <c r="Y5664" s="11"/>
    </row>
    <row r="5665" spans="1:25">
      <c r="A5665" s="12"/>
      <c r="C5665" s="12"/>
      <c r="Q5665" s="12"/>
      <c r="Y5665" s="11"/>
    </row>
    <row r="5666" spans="1:25">
      <c r="A5666" s="12"/>
      <c r="C5666" s="12"/>
      <c r="Q5666" s="12"/>
      <c r="Y5666" s="11"/>
    </row>
    <row r="5667" spans="1:25">
      <c r="A5667" s="12"/>
      <c r="C5667" s="12"/>
      <c r="Q5667" s="12"/>
      <c r="Y5667" s="11"/>
    </row>
    <row r="5668" spans="1:25">
      <c r="A5668" s="12"/>
      <c r="C5668" s="12"/>
      <c r="Q5668" s="12"/>
      <c r="Y5668" s="11"/>
    </row>
    <row r="5669" spans="1:25">
      <c r="A5669" s="12"/>
      <c r="C5669" s="12"/>
      <c r="Q5669" s="12"/>
      <c r="Y5669" s="11"/>
    </row>
    <row r="5670" spans="1:25">
      <c r="A5670" s="12"/>
      <c r="C5670" s="12"/>
      <c r="Q5670" s="12"/>
      <c r="Y5670" s="11"/>
    </row>
    <row r="5671" spans="1:25">
      <c r="A5671" s="12"/>
      <c r="C5671" s="12"/>
      <c r="Q5671" s="12"/>
      <c r="Y5671" s="11"/>
    </row>
    <row r="5672" spans="1:25">
      <c r="A5672" s="12"/>
      <c r="C5672" s="12"/>
      <c r="Q5672" s="12"/>
      <c r="Y5672" s="11"/>
    </row>
    <row r="5673" spans="1:25">
      <c r="A5673" s="12"/>
      <c r="C5673" s="12"/>
      <c r="Q5673" s="12"/>
      <c r="Y5673" s="11"/>
    </row>
    <row r="5674" spans="1:25">
      <c r="A5674" s="12"/>
      <c r="C5674" s="12"/>
      <c r="Q5674" s="12"/>
      <c r="Y5674" s="11"/>
    </row>
    <row r="5675" spans="1:25">
      <c r="A5675" s="12"/>
      <c r="C5675" s="12"/>
      <c r="Q5675" s="12"/>
      <c r="Y5675" s="11"/>
    </row>
    <row r="5676" spans="1:25">
      <c r="A5676" s="12"/>
      <c r="C5676" s="12"/>
      <c r="Q5676" s="12"/>
      <c r="Y5676" s="11"/>
    </row>
    <row r="5677" spans="1:25">
      <c r="A5677" s="12"/>
      <c r="C5677" s="12"/>
      <c r="Q5677" s="12"/>
      <c r="Y5677" s="11"/>
    </row>
    <row r="5678" spans="1:25">
      <c r="A5678" s="12"/>
      <c r="C5678" s="12"/>
      <c r="Q5678" s="12"/>
      <c r="Y5678" s="11"/>
    </row>
    <row r="5679" spans="1:25">
      <c r="A5679" s="12"/>
      <c r="C5679" s="12"/>
      <c r="Q5679" s="12"/>
      <c r="Y5679" s="11"/>
    </row>
    <row r="5680" spans="1:25">
      <c r="A5680" s="12"/>
      <c r="C5680" s="12"/>
      <c r="Q5680" s="12"/>
      <c r="Y5680" s="11"/>
    </row>
    <row r="5681" spans="1:25">
      <c r="A5681" s="12"/>
      <c r="C5681" s="12"/>
      <c r="Q5681" s="12"/>
      <c r="Y5681" s="11"/>
    </row>
    <row r="5682" spans="1:25">
      <c r="A5682" s="12"/>
      <c r="C5682" s="12"/>
      <c r="Q5682" s="12"/>
      <c r="Y5682" s="11"/>
    </row>
    <row r="5683" spans="1:25">
      <c r="A5683" s="12"/>
      <c r="C5683" s="12"/>
      <c r="Q5683" s="12"/>
      <c r="Y5683" s="11"/>
    </row>
    <row r="5684" spans="1:25">
      <c r="A5684" s="12"/>
      <c r="C5684" s="12"/>
      <c r="Q5684" s="12"/>
      <c r="Y5684" s="11"/>
    </row>
    <row r="5685" spans="1:25">
      <c r="A5685" s="12"/>
      <c r="C5685" s="12"/>
      <c r="Q5685" s="12"/>
      <c r="Y5685" s="11"/>
    </row>
    <row r="5686" spans="1:25">
      <c r="A5686" s="12"/>
      <c r="C5686" s="12"/>
      <c r="Q5686" s="12"/>
      <c r="Y5686" s="11"/>
    </row>
    <row r="5687" spans="1:25">
      <c r="A5687" s="12"/>
      <c r="C5687" s="12"/>
      <c r="Q5687" s="12"/>
      <c r="Y5687" s="11"/>
    </row>
    <row r="5688" spans="1:25">
      <c r="A5688" s="12"/>
      <c r="C5688" s="12"/>
      <c r="Q5688" s="12"/>
      <c r="Y5688" s="11"/>
    </row>
    <row r="5689" spans="1:25">
      <c r="A5689" s="12"/>
      <c r="C5689" s="12"/>
      <c r="Q5689" s="12"/>
      <c r="Y5689" s="11"/>
    </row>
    <row r="5690" spans="1:25">
      <c r="A5690" s="12"/>
      <c r="C5690" s="12"/>
      <c r="Q5690" s="12"/>
      <c r="Y5690" s="11"/>
    </row>
    <row r="5691" spans="1:25">
      <c r="A5691" s="12"/>
      <c r="C5691" s="12"/>
      <c r="Q5691" s="12"/>
      <c r="Y5691" s="11"/>
    </row>
    <row r="5692" spans="1:25">
      <c r="A5692" s="12"/>
      <c r="C5692" s="12"/>
      <c r="Q5692" s="12"/>
      <c r="Y5692" s="11"/>
    </row>
    <row r="5693" spans="1:25">
      <c r="A5693" s="12"/>
      <c r="C5693" s="12"/>
      <c r="Q5693" s="12"/>
      <c r="Y5693" s="11"/>
    </row>
    <row r="5694" spans="1:25">
      <c r="A5694" s="12"/>
      <c r="C5694" s="12"/>
      <c r="Q5694" s="12"/>
      <c r="Y5694" s="11"/>
    </row>
    <row r="5695" spans="1:25">
      <c r="A5695" s="12"/>
      <c r="C5695" s="12"/>
      <c r="Q5695" s="12"/>
      <c r="Y5695" s="11"/>
    </row>
    <row r="5696" spans="1:25">
      <c r="A5696" s="12"/>
      <c r="C5696" s="12"/>
      <c r="Q5696" s="12"/>
      <c r="Y5696" s="11"/>
    </row>
    <row r="5697" spans="1:25">
      <c r="A5697" s="12"/>
      <c r="C5697" s="12"/>
      <c r="Q5697" s="12"/>
      <c r="Y5697" s="11"/>
    </row>
    <row r="5698" spans="1:25">
      <c r="A5698" s="12"/>
      <c r="C5698" s="12"/>
      <c r="Q5698" s="12"/>
      <c r="Y5698" s="11"/>
    </row>
    <row r="5699" spans="1:25">
      <c r="A5699" s="12"/>
      <c r="C5699" s="12"/>
      <c r="Q5699" s="12"/>
      <c r="Y5699" s="11"/>
    </row>
    <row r="5700" spans="1:25">
      <c r="A5700" s="12"/>
      <c r="C5700" s="12"/>
      <c r="Q5700" s="12"/>
      <c r="Y5700" s="11"/>
    </row>
    <row r="5701" spans="1:25">
      <c r="A5701" s="12"/>
      <c r="C5701" s="12"/>
      <c r="Q5701" s="12"/>
      <c r="Y5701" s="11"/>
    </row>
    <row r="5702" spans="1:25">
      <c r="A5702" s="12"/>
      <c r="C5702" s="12"/>
      <c r="Q5702" s="12"/>
      <c r="Y5702" s="11"/>
    </row>
    <row r="5703" spans="1:25">
      <c r="A5703" s="12"/>
      <c r="C5703" s="12"/>
      <c r="Q5703" s="12"/>
      <c r="Y5703" s="11"/>
    </row>
    <row r="5704" spans="1:25">
      <c r="A5704" s="12"/>
      <c r="C5704" s="12"/>
      <c r="Q5704" s="12"/>
      <c r="Y5704" s="11"/>
    </row>
    <row r="5705" spans="1:25">
      <c r="A5705" s="12"/>
      <c r="C5705" s="12"/>
      <c r="Q5705" s="12"/>
      <c r="Y5705" s="11"/>
    </row>
    <row r="5706" spans="1:25">
      <c r="A5706" s="12"/>
      <c r="C5706" s="12"/>
      <c r="Q5706" s="12"/>
      <c r="Y5706" s="11"/>
    </row>
    <row r="5707" spans="1:25">
      <c r="A5707" s="12"/>
      <c r="C5707" s="12"/>
      <c r="Q5707" s="12"/>
      <c r="Y5707" s="11"/>
    </row>
    <row r="5708" spans="1:25">
      <c r="A5708" s="12"/>
      <c r="C5708" s="12"/>
      <c r="Q5708" s="12"/>
      <c r="Y5708" s="11"/>
    </row>
    <row r="5709" spans="1:25">
      <c r="A5709" s="12"/>
      <c r="C5709" s="12"/>
      <c r="Q5709" s="12"/>
      <c r="Y5709" s="11"/>
    </row>
    <row r="5710" spans="1:25">
      <c r="A5710" s="12"/>
      <c r="C5710" s="12"/>
      <c r="Q5710" s="12"/>
      <c r="Y5710" s="11"/>
    </row>
    <row r="5711" spans="1:25">
      <c r="A5711" s="12"/>
      <c r="C5711" s="12"/>
      <c r="Q5711" s="12"/>
      <c r="Y5711" s="11"/>
    </row>
    <row r="5712" spans="1:25">
      <c r="A5712" s="12"/>
      <c r="C5712" s="12"/>
      <c r="Q5712" s="12"/>
      <c r="Y5712" s="11"/>
    </row>
    <row r="5713" spans="1:25">
      <c r="A5713" s="12"/>
      <c r="C5713" s="12"/>
      <c r="Q5713" s="12"/>
      <c r="Y5713" s="11"/>
    </row>
    <row r="5714" spans="1:25">
      <c r="A5714" s="12"/>
      <c r="C5714" s="12"/>
      <c r="Q5714" s="12"/>
      <c r="Y5714" s="11"/>
    </row>
    <row r="5715" spans="1:25">
      <c r="A5715" s="12"/>
      <c r="C5715" s="12"/>
      <c r="Q5715" s="12"/>
      <c r="Y5715" s="11"/>
    </row>
    <row r="5716" spans="1:25">
      <c r="A5716" s="12"/>
      <c r="C5716" s="12"/>
      <c r="Q5716" s="12"/>
      <c r="Y5716" s="11"/>
    </row>
    <row r="5717" spans="1:25">
      <c r="A5717" s="12"/>
      <c r="C5717" s="12"/>
      <c r="Q5717" s="12"/>
      <c r="Y5717" s="11"/>
    </row>
    <row r="5718" spans="1:25">
      <c r="A5718" s="12"/>
      <c r="C5718" s="12"/>
      <c r="Q5718" s="12"/>
      <c r="Y5718" s="11"/>
    </row>
    <row r="5719" spans="1:25">
      <c r="A5719" s="12"/>
      <c r="C5719" s="12"/>
      <c r="Q5719" s="12"/>
      <c r="Y5719" s="11"/>
    </row>
    <row r="5720" spans="1:25">
      <c r="A5720" s="12"/>
      <c r="C5720" s="12"/>
      <c r="Q5720" s="12"/>
      <c r="Y5720" s="11"/>
    </row>
    <row r="5721" spans="1:25">
      <c r="A5721" s="12"/>
      <c r="C5721" s="12"/>
      <c r="Q5721" s="12"/>
      <c r="Y5721" s="11"/>
    </row>
    <row r="5722" spans="1:25">
      <c r="A5722" s="12"/>
      <c r="C5722" s="12"/>
      <c r="Q5722" s="12"/>
      <c r="Y5722" s="11"/>
    </row>
    <row r="5723" spans="1:25">
      <c r="A5723" s="12"/>
      <c r="C5723" s="12"/>
      <c r="Q5723" s="12"/>
      <c r="Y5723" s="11"/>
    </row>
    <row r="5724" spans="1:25">
      <c r="A5724" s="12"/>
      <c r="C5724" s="12"/>
      <c r="Q5724" s="12"/>
      <c r="Y5724" s="11"/>
    </row>
    <row r="5725" spans="1:25">
      <c r="A5725" s="12"/>
      <c r="C5725" s="12"/>
      <c r="Q5725" s="12"/>
      <c r="Y5725" s="11"/>
    </row>
    <row r="5726" spans="1:25">
      <c r="A5726" s="12"/>
      <c r="C5726" s="12"/>
      <c r="Q5726" s="12"/>
      <c r="Y5726" s="11"/>
    </row>
    <row r="5727" spans="1:25">
      <c r="A5727" s="12"/>
      <c r="C5727" s="12"/>
      <c r="Q5727" s="12"/>
      <c r="Y5727" s="11"/>
    </row>
    <row r="5728" spans="1:25">
      <c r="A5728" s="12"/>
      <c r="C5728" s="12"/>
      <c r="Q5728" s="12"/>
      <c r="Y5728" s="11"/>
    </row>
    <row r="5729" spans="1:25">
      <c r="A5729" s="12"/>
      <c r="C5729" s="12"/>
      <c r="Q5729" s="12"/>
      <c r="Y5729" s="11"/>
    </row>
    <row r="5730" spans="1:25">
      <c r="A5730" s="12"/>
      <c r="C5730" s="12"/>
      <c r="Q5730" s="12"/>
      <c r="Y5730" s="11"/>
    </row>
    <row r="5731" spans="1:25">
      <c r="A5731" s="12"/>
      <c r="C5731" s="12"/>
      <c r="Q5731" s="12"/>
      <c r="Y5731" s="11"/>
    </row>
    <row r="5732" spans="1:25">
      <c r="A5732" s="12"/>
      <c r="C5732" s="12"/>
      <c r="Q5732" s="12"/>
      <c r="Y5732" s="11"/>
    </row>
    <row r="5733" spans="1:25">
      <c r="A5733" s="12"/>
      <c r="C5733" s="12"/>
      <c r="Q5733" s="12"/>
      <c r="Y5733" s="11"/>
    </row>
    <row r="5734" spans="1:25">
      <c r="A5734" s="12"/>
      <c r="C5734" s="12"/>
      <c r="Q5734" s="12"/>
      <c r="Y5734" s="11"/>
    </row>
    <row r="5735" spans="1:25">
      <c r="A5735" s="12"/>
      <c r="C5735" s="12"/>
      <c r="Q5735" s="12"/>
      <c r="Y5735" s="11"/>
    </row>
    <row r="5736" spans="1:25">
      <c r="A5736" s="12"/>
      <c r="C5736" s="12"/>
      <c r="Q5736" s="12"/>
      <c r="Y5736" s="11"/>
    </row>
    <row r="5737" spans="1:25">
      <c r="A5737" s="12"/>
      <c r="C5737" s="12"/>
      <c r="Q5737" s="12"/>
      <c r="Y5737" s="11"/>
    </row>
    <row r="5738" spans="1:25">
      <c r="A5738" s="12"/>
      <c r="C5738" s="12"/>
      <c r="Q5738" s="12"/>
      <c r="Y5738" s="11"/>
    </row>
    <row r="5739" spans="1:25">
      <c r="A5739" s="12"/>
      <c r="C5739" s="12"/>
      <c r="Q5739" s="12"/>
      <c r="Y5739" s="11"/>
    </row>
    <row r="5740" spans="1:25">
      <c r="A5740" s="12"/>
      <c r="C5740" s="12"/>
      <c r="Q5740" s="12"/>
      <c r="Y5740" s="11"/>
    </row>
    <row r="5741" spans="1:25">
      <c r="A5741" s="12"/>
      <c r="C5741" s="12"/>
      <c r="Q5741" s="12"/>
      <c r="Y5741" s="11"/>
    </row>
    <row r="5742" spans="1:25">
      <c r="A5742" s="12"/>
      <c r="C5742" s="12"/>
      <c r="Q5742" s="12"/>
      <c r="Y5742" s="11"/>
    </row>
    <row r="5743" spans="1:25">
      <c r="A5743" s="12"/>
      <c r="C5743" s="12"/>
      <c r="Q5743" s="12"/>
      <c r="Y5743" s="11"/>
    </row>
    <row r="5744" spans="1:25">
      <c r="A5744" s="12"/>
      <c r="C5744" s="12"/>
      <c r="Q5744" s="12"/>
      <c r="Y5744" s="11"/>
    </row>
    <row r="5745" spans="1:25">
      <c r="A5745" s="12"/>
      <c r="C5745" s="12"/>
      <c r="Q5745" s="12"/>
      <c r="Y5745" s="11"/>
    </row>
    <row r="5746" spans="1:25">
      <c r="A5746" s="12"/>
      <c r="C5746" s="12"/>
      <c r="Q5746" s="12"/>
      <c r="Y5746" s="11"/>
    </row>
    <row r="5747" spans="1:25">
      <c r="A5747" s="12"/>
      <c r="C5747" s="12"/>
      <c r="Q5747" s="12"/>
      <c r="Y5747" s="11"/>
    </row>
    <row r="5748" spans="1:25">
      <c r="A5748" s="12"/>
      <c r="C5748" s="12"/>
      <c r="Q5748" s="12"/>
      <c r="Y5748" s="11"/>
    </row>
    <row r="5749" spans="1:25">
      <c r="A5749" s="12"/>
      <c r="C5749" s="12"/>
      <c r="Q5749" s="12"/>
      <c r="Y5749" s="11"/>
    </row>
    <row r="5750" spans="1:25">
      <c r="A5750" s="12"/>
      <c r="C5750" s="12"/>
      <c r="Q5750" s="12"/>
      <c r="Y5750" s="11"/>
    </row>
    <row r="5751" spans="1:25">
      <c r="A5751" s="12"/>
      <c r="C5751" s="12"/>
      <c r="Q5751" s="12"/>
      <c r="Y5751" s="11"/>
    </row>
    <row r="5752" spans="1:25">
      <c r="A5752" s="12"/>
      <c r="C5752" s="12"/>
      <c r="Q5752" s="12"/>
      <c r="Y5752" s="11"/>
    </row>
    <row r="5753" spans="1:25">
      <c r="A5753" s="12"/>
      <c r="C5753" s="12"/>
      <c r="Q5753" s="12"/>
      <c r="Y5753" s="11"/>
    </row>
    <row r="5754" spans="1:25">
      <c r="A5754" s="12"/>
      <c r="C5754" s="12"/>
      <c r="Q5754" s="12"/>
      <c r="Y5754" s="11"/>
    </row>
    <row r="5755" spans="1:25">
      <c r="A5755" s="12"/>
      <c r="C5755" s="12"/>
      <c r="Q5755" s="12"/>
      <c r="Y5755" s="11"/>
    </row>
    <row r="5756" spans="1:25">
      <c r="A5756" s="12"/>
      <c r="C5756" s="12"/>
      <c r="Q5756" s="12"/>
      <c r="Y5756" s="11"/>
    </row>
    <row r="5757" spans="1:25">
      <c r="A5757" s="12"/>
      <c r="C5757" s="12"/>
      <c r="Q5757" s="12"/>
      <c r="Y5757" s="11"/>
    </row>
    <row r="5758" spans="1:25">
      <c r="A5758" s="12"/>
      <c r="C5758" s="12"/>
      <c r="Q5758" s="12"/>
      <c r="Y5758" s="11"/>
    </row>
    <row r="5759" spans="1:25">
      <c r="A5759" s="12"/>
      <c r="C5759" s="12"/>
      <c r="Q5759" s="12"/>
      <c r="Y5759" s="11"/>
    </row>
    <row r="5760" spans="1:25">
      <c r="A5760" s="12"/>
      <c r="C5760" s="12"/>
      <c r="Q5760" s="12"/>
      <c r="Y5760" s="11"/>
    </row>
    <row r="5761" spans="1:25">
      <c r="A5761" s="12"/>
      <c r="C5761" s="12"/>
      <c r="Q5761" s="12"/>
      <c r="Y5761" s="11"/>
    </row>
    <row r="5762" spans="1:25">
      <c r="A5762" s="12"/>
      <c r="C5762" s="12"/>
      <c r="Q5762" s="12"/>
      <c r="Y5762" s="11"/>
    </row>
    <row r="5763" spans="1:25">
      <c r="A5763" s="12"/>
      <c r="C5763" s="12"/>
      <c r="Q5763" s="12"/>
      <c r="Y5763" s="11"/>
    </row>
    <row r="5764" spans="1:25">
      <c r="A5764" s="12"/>
      <c r="C5764" s="12"/>
      <c r="Q5764" s="12"/>
      <c r="Y5764" s="11"/>
    </row>
    <row r="5765" spans="1:25">
      <c r="A5765" s="12"/>
      <c r="C5765" s="12"/>
      <c r="Q5765" s="12"/>
      <c r="Y5765" s="11"/>
    </row>
    <row r="5766" spans="1:25">
      <c r="A5766" s="12"/>
      <c r="C5766" s="12"/>
      <c r="Q5766" s="12"/>
      <c r="Y5766" s="11"/>
    </row>
    <row r="5767" spans="1:25">
      <c r="A5767" s="12"/>
      <c r="C5767" s="12"/>
      <c r="Q5767" s="12"/>
      <c r="Y5767" s="11"/>
    </row>
    <row r="5768" spans="1:25">
      <c r="A5768" s="12"/>
      <c r="C5768" s="12"/>
      <c r="Q5768" s="12"/>
      <c r="Y5768" s="11"/>
    </row>
    <row r="5769" spans="1:25">
      <c r="A5769" s="12"/>
      <c r="C5769" s="12"/>
      <c r="Q5769" s="12"/>
      <c r="Y5769" s="11"/>
    </row>
    <row r="5770" spans="1:25">
      <c r="A5770" s="12"/>
      <c r="C5770" s="12"/>
      <c r="Q5770" s="12"/>
      <c r="Y5770" s="11"/>
    </row>
    <row r="5771" spans="1:25">
      <c r="A5771" s="12"/>
      <c r="C5771" s="12"/>
      <c r="Q5771" s="12"/>
      <c r="Y5771" s="11"/>
    </row>
    <row r="5772" spans="1:25">
      <c r="A5772" s="12"/>
      <c r="C5772" s="12"/>
      <c r="Q5772" s="12"/>
      <c r="Y5772" s="11"/>
    </row>
    <row r="5773" spans="1:25">
      <c r="A5773" s="12"/>
      <c r="C5773" s="12"/>
      <c r="Q5773" s="12"/>
      <c r="Y5773" s="11"/>
    </row>
    <row r="5774" spans="1:25">
      <c r="A5774" s="12"/>
      <c r="C5774" s="12"/>
      <c r="Q5774" s="12"/>
      <c r="Y5774" s="11"/>
    </row>
    <row r="5775" spans="1:25">
      <c r="A5775" s="12"/>
      <c r="C5775" s="12"/>
      <c r="Q5775" s="12"/>
      <c r="Y5775" s="11"/>
    </row>
    <row r="5776" spans="1:25">
      <c r="A5776" s="12"/>
      <c r="C5776" s="12"/>
      <c r="Q5776" s="12"/>
      <c r="Y5776" s="11"/>
    </row>
    <row r="5777" spans="1:25">
      <c r="A5777" s="12"/>
      <c r="C5777" s="12"/>
      <c r="Q5777" s="12"/>
      <c r="Y5777" s="11"/>
    </row>
    <row r="5778" spans="1:25">
      <c r="A5778" s="12"/>
      <c r="C5778" s="12"/>
      <c r="Q5778" s="12"/>
      <c r="Y5778" s="11"/>
    </row>
    <row r="5779" spans="1:25">
      <c r="A5779" s="12"/>
      <c r="C5779" s="12"/>
      <c r="Q5779" s="12"/>
      <c r="Y5779" s="11"/>
    </row>
    <row r="5780" spans="1:25">
      <c r="A5780" s="12"/>
      <c r="C5780" s="12"/>
      <c r="Q5780" s="12"/>
      <c r="Y5780" s="11"/>
    </row>
    <row r="5781" spans="1:25">
      <c r="A5781" s="12"/>
      <c r="C5781" s="12"/>
      <c r="Q5781" s="12"/>
      <c r="Y5781" s="11"/>
    </row>
    <row r="5782" spans="1:25">
      <c r="A5782" s="12"/>
      <c r="C5782" s="12"/>
      <c r="Q5782" s="12"/>
      <c r="Y5782" s="11"/>
    </row>
    <row r="5783" spans="1:25">
      <c r="A5783" s="12"/>
      <c r="C5783" s="12"/>
      <c r="Q5783" s="12"/>
      <c r="Y5783" s="11"/>
    </row>
    <row r="5784" spans="1:25">
      <c r="A5784" s="12"/>
      <c r="C5784" s="12"/>
      <c r="Q5784" s="12"/>
      <c r="Y5784" s="11"/>
    </row>
    <row r="5785" spans="1:25">
      <c r="A5785" s="12"/>
      <c r="C5785" s="12"/>
      <c r="Q5785" s="12"/>
      <c r="Y5785" s="11"/>
    </row>
    <row r="5786" spans="1:25">
      <c r="A5786" s="12"/>
      <c r="C5786" s="12"/>
      <c r="Q5786" s="12"/>
      <c r="Y5786" s="11"/>
    </row>
    <row r="5787" spans="1:25">
      <c r="A5787" s="12"/>
      <c r="C5787" s="12"/>
      <c r="Q5787" s="12"/>
      <c r="Y5787" s="11"/>
    </row>
    <row r="5788" spans="1:25">
      <c r="A5788" s="12"/>
      <c r="C5788" s="12"/>
      <c r="Q5788" s="12"/>
      <c r="Y5788" s="11"/>
    </row>
    <row r="5789" spans="1:25">
      <c r="A5789" s="12"/>
      <c r="C5789" s="12"/>
      <c r="Q5789" s="12"/>
      <c r="Y5789" s="11"/>
    </row>
    <row r="5790" spans="1:25">
      <c r="A5790" s="12"/>
      <c r="C5790" s="12"/>
      <c r="Q5790" s="12"/>
      <c r="Y5790" s="11"/>
    </row>
    <row r="5791" spans="1:25">
      <c r="A5791" s="12"/>
      <c r="C5791" s="12"/>
      <c r="Q5791" s="12"/>
      <c r="Y5791" s="11"/>
    </row>
    <row r="5792" spans="1:25">
      <c r="A5792" s="12"/>
      <c r="C5792" s="12"/>
      <c r="Q5792" s="12"/>
      <c r="Y5792" s="11"/>
    </row>
    <row r="5793" spans="1:25">
      <c r="A5793" s="12"/>
      <c r="C5793" s="12"/>
      <c r="Q5793" s="12"/>
      <c r="Y5793" s="11"/>
    </row>
    <row r="5794" spans="1:25">
      <c r="A5794" s="12"/>
      <c r="C5794" s="12"/>
      <c r="Q5794" s="12"/>
      <c r="Y5794" s="11"/>
    </row>
    <row r="5795" spans="1:25">
      <c r="A5795" s="12"/>
      <c r="C5795" s="12"/>
      <c r="Q5795" s="12"/>
      <c r="Y5795" s="11"/>
    </row>
    <row r="5796" spans="1:25">
      <c r="A5796" s="12"/>
      <c r="C5796" s="12"/>
      <c r="Q5796" s="12"/>
      <c r="Y5796" s="11"/>
    </row>
    <row r="5797" spans="1:25">
      <c r="A5797" s="12"/>
      <c r="C5797" s="12"/>
      <c r="Q5797" s="12"/>
      <c r="Y5797" s="11"/>
    </row>
    <row r="5798" spans="1:25">
      <c r="A5798" s="12"/>
      <c r="C5798" s="12"/>
      <c r="Q5798" s="12"/>
      <c r="Y5798" s="11"/>
    </row>
    <row r="5799" spans="1:25">
      <c r="A5799" s="12"/>
      <c r="C5799" s="12"/>
      <c r="Q5799" s="12"/>
      <c r="Y5799" s="11"/>
    </row>
    <row r="5800" spans="1:25">
      <c r="A5800" s="12"/>
      <c r="C5800" s="12"/>
      <c r="Q5800" s="12"/>
      <c r="Y5800" s="11"/>
    </row>
    <row r="5801" spans="1:25">
      <c r="A5801" s="12"/>
      <c r="C5801" s="12"/>
      <c r="Q5801" s="12"/>
      <c r="Y5801" s="11"/>
    </row>
    <row r="5802" spans="1:25">
      <c r="A5802" s="12"/>
      <c r="C5802" s="12"/>
      <c r="Q5802" s="12"/>
      <c r="Y5802" s="11"/>
    </row>
    <row r="5803" spans="1:25">
      <c r="A5803" s="12"/>
      <c r="C5803" s="12"/>
      <c r="Q5803" s="12"/>
      <c r="Y5803" s="11"/>
    </row>
    <row r="5804" spans="1:25">
      <c r="A5804" s="12"/>
      <c r="C5804" s="12"/>
      <c r="Q5804" s="12"/>
      <c r="Y5804" s="11"/>
    </row>
    <row r="5805" spans="1:25">
      <c r="A5805" s="12"/>
      <c r="C5805" s="12"/>
      <c r="Q5805" s="12"/>
      <c r="Y5805" s="11"/>
    </row>
    <row r="5806" spans="1:25">
      <c r="A5806" s="12"/>
      <c r="C5806" s="12"/>
      <c r="Q5806" s="12"/>
      <c r="Y5806" s="11"/>
    </row>
    <row r="5807" spans="1:25">
      <c r="A5807" s="12"/>
      <c r="C5807" s="12"/>
      <c r="Q5807" s="12"/>
      <c r="Y5807" s="11"/>
    </row>
    <row r="5808" spans="1:25">
      <c r="A5808" s="12"/>
      <c r="C5808" s="12"/>
      <c r="Q5808" s="12"/>
      <c r="Y5808" s="11"/>
    </row>
    <row r="5809" spans="1:25">
      <c r="A5809" s="12"/>
      <c r="C5809" s="12"/>
      <c r="Q5809" s="12"/>
      <c r="Y5809" s="11"/>
    </row>
    <row r="5810" spans="1:25">
      <c r="A5810" s="12"/>
      <c r="C5810" s="12"/>
      <c r="Q5810" s="12"/>
      <c r="Y5810" s="11"/>
    </row>
    <row r="5811" spans="1:25">
      <c r="A5811" s="12"/>
      <c r="C5811" s="12"/>
      <c r="Q5811" s="12"/>
      <c r="Y5811" s="11"/>
    </row>
    <row r="5812" spans="1:25">
      <c r="A5812" s="12"/>
      <c r="C5812" s="12"/>
      <c r="Q5812" s="12"/>
      <c r="Y5812" s="11"/>
    </row>
    <row r="5813" spans="1:25">
      <c r="A5813" s="12"/>
      <c r="C5813" s="12"/>
      <c r="Q5813" s="12"/>
      <c r="Y5813" s="11"/>
    </row>
    <row r="5814" spans="1:25">
      <c r="A5814" s="12"/>
      <c r="C5814" s="12"/>
      <c r="Q5814" s="12"/>
      <c r="Y5814" s="11"/>
    </row>
    <row r="5815" spans="1:25">
      <c r="A5815" s="12"/>
      <c r="C5815" s="12"/>
      <c r="Q5815" s="12"/>
      <c r="Y5815" s="11"/>
    </row>
    <row r="5816" spans="1:25">
      <c r="A5816" s="12"/>
      <c r="C5816" s="12"/>
      <c r="Q5816" s="12"/>
      <c r="Y5816" s="11"/>
    </row>
    <row r="5817" spans="1:25">
      <c r="A5817" s="12"/>
      <c r="C5817" s="12"/>
      <c r="Q5817" s="12"/>
      <c r="Y5817" s="11"/>
    </row>
    <row r="5818" spans="1:25">
      <c r="A5818" s="12"/>
      <c r="C5818" s="12"/>
      <c r="Q5818" s="12"/>
      <c r="Y5818" s="11"/>
    </row>
    <row r="5819" spans="1:25">
      <c r="A5819" s="12"/>
      <c r="C5819" s="12"/>
      <c r="Q5819" s="12"/>
      <c r="Y5819" s="11"/>
    </row>
    <row r="5820" spans="1:25">
      <c r="A5820" s="12"/>
      <c r="C5820" s="12"/>
      <c r="Q5820" s="12"/>
      <c r="Y5820" s="11"/>
    </row>
    <row r="5821" spans="1:25">
      <c r="A5821" s="12"/>
      <c r="C5821" s="12"/>
      <c r="Q5821" s="12"/>
      <c r="Y5821" s="11"/>
    </row>
    <row r="5822" spans="1:25">
      <c r="A5822" s="12"/>
      <c r="C5822" s="12"/>
      <c r="Q5822" s="12"/>
      <c r="Y5822" s="11"/>
    </row>
    <row r="5823" spans="1:25">
      <c r="A5823" s="12"/>
      <c r="C5823" s="12"/>
      <c r="Q5823" s="12"/>
      <c r="Y5823" s="11"/>
    </row>
    <row r="5824" spans="1:25">
      <c r="A5824" s="12"/>
      <c r="C5824" s="12"/>
      <c r="Q5824" s="12"/>
      <c r="Y5824" s="11"/>
    </row>
    <row r="5825" spans="1:25">
      <c r="A5825" s="12"/>
      <c r="C5825" s="12"/>
      <c r="Q5825" s="12"/>
      <c r="Y5825" s="11"/>
    </row>
    <row r="5826" spans="1:25">
      <c r="A5826" s="12"/>
      <c r="C5826" s="12"/>
      <c r="Q5826" s="12"/>
      <c r="Y5826" s="11"/>
    </row>
    <row r="5827" spans="1:25">
      <c r="A5827" s="12"/>
      <c r="C5827" s="12"/>
      <c r="Q5827" s="12"/>
      <c r="Y5827" s="11"/>
    </row>
    <row r="5828" spans="1:25">
      <c r="A5828" s="12"/>
      <c r="C5828" s="12"/>
      <c r="Q5828" s="12"/>
      <c r="Y5828" s="11"/>
    </row>
    <row r="5829" spans="1:25">
      <c r="A5829" s="12"/>
      <c r="C5829" s="12"/>
      <c r="Q5829" s="12"/>
      <c r="Y5829" s="11"/>
    </row>
    <row r="5830" spans="1:25">
      <c r="A5830" s="12"/>
      <c r="C5830" s="12"/>
      <c r="Q5830" s="12"/>
      <c r="Y5830" s="11"/>
    </row>
    <row r="5831" spans="1:25">
      <c r="A5831" s="12"/>
      <c r="C5831" s="12"/>
      <c r="Q5831" s="12"/>
      <c r="Y5831" s="11"/>
    </row>
    <row r="5832" spans="1:25">
      <c r="A5832" s="12"/>
      <c r="C5832" s="12"/>
      <c r="Q5832" s="12"/>
      <c r="Y5832" s="11"/>
    </row>
    <row r="5833" spans="1:25">
      <c r="A5833" s="12"/>
      <c r="C5833" s="12"/>
      <c r="Q5833" s="12"/>
      <c r="Y5833" s="11"/>
    </row>
    <row r="5834" spans="1:25">
      <c r="A5834" s="12"/>
      <c r="C5834" s="12"/>
      <c r="Q5834" s="12"/>
      <c r="Y5834" s="11"/>
    </row>
    <row r="5835" spans="1:25">
      <c r="A5835" s="12"/>
      <c r="C5835" s="12"/>
      <c r="Q5835" s="12"/>
      <c r="Y5835" s="11"/>
    </row>
    <row r="5836" spans="1:25">
      <c r="A5836" s="12"/>
      <c r="C5836" s="12"/>
      <c r="Q5836" s="12"/>
      <c r="Y5836" s="11"/>
    </row>
    <row r="5837" spans="1:25">
      <c r="A5837" s="12"/>
      <c r="C5837" s="12"/>
      <c r="Q5837" s="12"/>
      <c r="Y5837" s="11"/>
    </row>
    <row r="5838" spans="1:25">
      <c r="A5838" s="12"/>
      <c r="C5838" s="12"/>
      <c r="Q5838" s="12"/>
      <c r="Y5838" s="11"/>
    </row>
    <row r="5839" spans="1:25">
      <c r="A5839" s="12"/>
      <c r="C5839" s="12"/>
      <c r="Q5839" s="12"/>
      <c r="Y5839" s="11"/>
    </row>
    <row r="5840" spans="1:25">
      <c r="A5840" s="12"/>
      <c r="C5840" s="12"/>
      <c r="Q5840" s="12"/>
      <c r="Y5840" s="11"/>
    </row>
    <row r="5841" spans="1:25">
      <c r="A5841" s="12"/>
      <c r="C5841" s="12"/>
      <c r="Q5841" s="12"/>
      <c r="Y5841" s="11"/>
    </row>
    <row r="5842" spans="1:25">
      <c r="A5842" s="12"/>
      <c r="C5842" s="12"/>
      <c r="Q5842" s="12"/>
      <c r="Y5842" s="11"/>
    </row>
    <row r="5843" spans="1:25">
      <c r="A5843" s="12"/>
      <c r="C5843" s="12"/>
      <c r="Q5843" s="12"/>
      <c r="Y5843" s="11"/>
    </row>
    <row r="5844" spans="1:25">
      <c r="A5844" s="12"/>
      <c r="C5844" s="12"/>
      <c r="Q5844" s="12"/>
      <c r="Y5844" s="11"/>
    </row>
    <row r="5845" spans="1:25">
      <c r="A5845" s="12"/>
      <c r="C5845" s="12"/>
      <c r="Q5845" s="12"/>
      <c r="Y5845" s="11"/>
    </row>
    <row r="5846" spans="1:25">
      <c r="A5846" s="12"/>
      <c r="C5846" s="12"/>
      <c r="Q5846" s="12"/>
      <c r="Y5846" s="11"/>
    </row>
    <row r="5847" spans="1:25">
      <c r="A5847" s="12"/>
      <c r="C5847" s="12"/>
      <c r="Q5847" s="12"/>
      <c r="Y5847" s="11"/>
    </row>
    <row r="5848" spans="1:25">
      <c r="A5848" s="12"/>
      <c r="C5848" s="12"/>
      <c r="Q5848" s="12"/>
      <c r="Y5848" s="11"/>
    </row>
    <row r="5849" spans="1:25">
      <c r="A5849" s="12"/>
      <c r="C5849" s="12"/>
      <c r="Q5849" s="12"/>
      <c r="Y5849" s="11"/>
    </row>
    <row r="5850" spans="1:25">
      <c r="A5850" s="12"/>
      <c r="C5850" s="12"/>
      <c r="Q5850" s="12"/>
      <c r="Y5850" s="11"/>
    </row>
    <row r="5851" spans="1:25">
      <c r="A5851" s="12"/>
      <c r="C5851" s="12"/>
      <c r="Q5851" s="12"/>
      <c r="Y5851" s="11"/>
    </row>
    <row r="5852" spans="1:25">
      <c r="A5852" s="12"/>
      <c r="C5852" s="12"/>
      <c r="Q5852" s="12"/>
      <c r="Y5852" s="11"/>
    </row>
    <row r="5853" spans="1:25">
      <c r="A5853" s="12"/>
      <c r="C5853" s="12"/>
      <c r="Q5853" s="12"/>
      <c r="Y5853" s="11"/>
    </row>
    <row r="5854" spans="1:25">
      <c r="A5854" s="12"/>
      <c r="C5854" s="12"/>
      <c r="Q5854" s="12"/>
      <c r="Y5854" s="11"/>
    </row>
    <row r="5855" spans="1:25">
      <c r="A5855" s="12"/>
      <c r="C5855" s="12"/>
      <c r="Q5855" s="12"/>
      <c r="Y5855" s="11"/>
    </row>
    <row r="5856" spans="1:25">
      <c r="A5856" s="12"/>
      <c r="C5856" s="12"/>
      <c r="Q5856" s="12"/>
      <c r="Y5856" s="11"/>
    </row>
    <row r="5857" spans="1:25">
      <c r="A5857" s="12"/>
      <c r="C5857" s="12"/>
      <c r="Q5857" s="12"/>
      <c r="Y5857" s="11"/>
    </row>
    <row r="5858" spans="1:25">
      <c r="A5858" s="12"/>
      <c r="C5858" s="12"/>
      <c r="Q5858" s="12"/>
      <c r="Y5858" s="11"/>
    </row>
    <row r="5859" spans="1:25">
      <c r="A5859" s="12"/>
      <c r="C5859" s="12"/>
      <c r="Q5859" s="12"/>
      <c r="Y5859" s="11"/>
    </row>
    <row r="5860" spans="1:25">
      <c r="A5860" s="12"/>
      <c r="C5860" s="12"/>
      <c r="Q5860" s="12"/>
      <c r="Y5860" s="11"/>
    </row>
    <row r="5861" spans="1:25">
      <c r="A5861" s="12"/>
      <c r="C5861" s="12"/>
      <c r="Q5861" s="12"/>
      <c r="Y5861" s="11"/>
    </row>
    <row r="5862" spans="1:25">
      <c r="A5862" s="12"/>
      <c r="C5862" s="12"/>
      <c r="Q5862" s="12"/>
      <c r="Y5862" s="11"/>
    </row>
    <row r="5863" spans="1:25">
      <c r="A5863" s="12"/>
      <c r="C5863" s="12"/>
      <c r="Q5863" s="12"/>
      <c r="Y5863" s="11"/>
    </row>
    <row r="5864" spans="1:25">
      <c r="A5864" s="12"/>
      <c r="C5864" s="12"/>
      <c r="Q5864" s="12"/>
      <c r="Y5864" s="11"/>
    </row>
    <row r="5865" spans="1:25">
      <c r="A5865" s="12"/>
      <c r="C5865" s="12"/>
      <c r="Q5865" s="12"/>
      <c r="Y5865" s="11"/>
    </row>
    <row r="5866" spans="1:25">
      <c r="A5866" s="12"/>
      <c r="C5866" s="12"/>
      <c r="Q5866" s="12"/>
      <c r="Y5866" s="11"/>
    </row>
    <row r="5867" spans="1:25">
      <c r="A5867" s="12"/>
      <c r="C5867" s="12"/>
      <c r="Q5867" s="12"/>
      <c r="Y5867" s="11"/>
    </row>
    <row r="5868" spans="1:25">
      <c r="A5868" s="12"/>
      <c r="C5868" s="12"/>
      <c r="Q5868" s="12"/>
      <c r="Y5868" s="11"/>
    </row>
    <row r="5869" spans="1:25">
      <c r="A5869" s="12"/>
      <c r="C5869" s="12"/>
      <c r="Q5869" s="12"/>
      <c r="Y5869" s="11"/>
    </row>
    <row r="5870" spans="1:25">
      <c r="A5870" s="12"/>
      <c r="C5870" s="12"/>
      <c r="Q5870" s="12"/>
      <c r="Y5870" s="11"/>
    </row>
    <row r="5871" spans="1:25">
      <c r="A5871" s="12"/>
      <c r="C5871" s="12"/>
      <c r="Q5871" s="12"/>
      <c r="Y5871" s="11"/>
    </row>
    <row r="5872" spans="1:25">
      <c r="A5872" s="12"/>
      <c r="C5872" s="12"/>
      <c r="Q5872" s="12"/>
      <c r="Y5872" s="11"/>
    </row>
    <row r="5873" spans="1:25">
      <c r="A5873" s="12"/>
      <c r="C5873" s="12"/>
      <c r="Q5873" s="12"/>
      <c r="Y5873" s="11"/>
    </row>
    <row r="5874" spans="1:25">
      <c r="A5874" s="12"/>
      <c r="C5874" s="12"/>
      <c r="Q5874" s="12"/>
      <c r="Y5874" s="11"/>
    </row>
    <row r="5875" spans="1:25">
      <c r="A5875" s="12"/>
      <c r="C5875" s="12"/>
      <c r="Q5875" s="12"/>
      <c r="Y5875" s="11"/>
    </row>
    <row r="5876" spans="1:25">
      <c r="A5876" s="12"/>
      <c r="C5876" s="12"/>
      <c r="Q5876" s="12"/>
      <c r="Y5876" s="11"/>
    </row>
    <row r="5877" spans="1:25">
      <c r="A5877" s="12"/>
      <c r="C5877" s="12"/>
      <c r="Q5877" s="12"/>
      <c r="Y5877" s="11"/>
    </row>
    <row r="5878" spans="1:25">
      <c r="A5878" s="12"/>
      <c r="C5878" s="12"/>
      <c r="Q5878" s="12"/>
      <c r="Y5878" s="11"/>
    </row>
    <row r="5879" spans="1:25">
      <c r="A5879" s="12"/>
      <c r="C5879" s="12"/>
      <c r="Q5879" s="12"/>
      <c r="Y5879" s="11"/>
    </row>
    <row r="5880" spans="1:25">
      <c r="A5880" s="12"/>
      <c r="C5880" s="12"/>
      <c r="Q5880" s="12"/>
      <c r="Y5880" s="11"/>
    </row>
    <row r="5881" spans="1:25">
      <c r="A5881" s="12"/>
      <c r="C5881" s="12"/>
      <c r="Q5881" s="12"/>
      <c r="Y5881" s="11"/>
    </row>
    <row r="5882" spans="1:25">
      <c r="A5882" s="12"/>
      <c r="C5882" s="12"/>
      <c r="Q5882" s="12"/>
      <c r="Y5882" s="11"/>
    </row>
    <row r="5883" spans="1:25">
      <c r="A5883" s="12"/>
      <c r="C5883" s="12"/>
      <c r="Q5883" s="12"/>
      <c r="Y5883" s="11"/>
    </row>
    <row r="5884" spans="1:25">
      <c r="A5884" s="12"/>
      <c r="C5884" s="12"/>
      <c r="Q5884" s="12"/>
      <c r="Y5884" s="11"/>
    </row>
    <row r="5885" spans="1:25">
      <c r="A5885" s="12"/>
      <c r="C5885" s="12"/>
      <c r="Q5885" s="12"/>
      <c r="Y5885" s="11"/>
    </row>
    <row r="5886" spans="1:25">
      <c r="A5886" s="12"/>
      <c r="C5886" s="12"/>
      <c r="Q5886" s="12"/>
      <c r="Y5886" s="11"/>
    </row>
    <row r="5887" spans="1:25">
      <c r="A5887" s="12"/>
      <c r="C5887" s="12"/>
      <c r="Q5887" s="12"/>
      <c r="Y5887" s="11"/>
    </row>
    <row r="5888" spans="1:25">
      <c r="A5888" s="12"/>
      <c r="C5888" s="12"/>
      <c r="Q5888" s="12"/>
      <c r="Y5888" s="11"/>
    </row>
    <row r="5889" spans="1:25">
      <c r="A5889" s="12"/>
      <c r="C5889" s="12"/>
      <c r="Q5889" s="12"/>
      <c r="Y5889" s="11"/>
    </row>
    <row r="5890" spans="1:25">
      <c r="A5890" s="12"/>
      <c r="C5890" s="12"/>
      <c r="Q5890" s="12"/>
      <c r="Y5890" s="11"/>
    </row>
    <row r="5891" spans="1:25">
      <c r="A5891" s="12"/>
      <c r="C5891" s="12"/>
      <c r="Q5891" s="12"/>
      <c r="Y5891" s="11"/>
    </row>
    <row r="5892" spans="1:25">
      <c r="A5892" s="12"/>
      <c r="C5892" s="12"/>
      <c r="Q5892" s="12"/>
      <c r="Y5892" s="11"/>
    </row>
    <row r="5893" spans="1:25">
      <c r="A5893" s="12"/>
      <c r="C5893" s="12"/>
      <c r="Q5893" s="12"/>
      <c r="Y5893" s="11"/>
    </row>
    <row r="5894" spans="1:25">
      <c r="A5894" s="12"/>
      <c r="C5894" s="12"/>
      <c r="Q5894" s="12"/>
      <c r="Y5894" s="11"/>
    </row>
    <row r="5895" spans="1:25">
      <c r="A5895" s="12"/>
      <c r="C5895" s="12"/>
      <c r="Q5895" s="12"/>
      <c r="Y5895" s="11"/>
    </row>
    <row r="5896" spans="1:25">
      <c r="A5896" s="12"/>
      <c r="C5896" s="12"/>
      <c r="Q5896" s="12"/>
      <c r="Y5896" s="11"/>
    </row>
    <row r="5897" spans="1:25">
      <c r="A5897" s="12"/>
      <c r="C5897" s="12"/>
      <c r="Q5897" s="12"/>
      <c r="Y5897" s="11"/>
    </row>
    <row r="5898" spans="1:25">
      <c r="A5898" s="12"/>
      <c r="C5898" s="12"/>
      <c r="Q5898" s="12"/>
      <c r="Y5898" s="11"/>
    </row>
    <row r="5899" spans="1:25">
      <c r="A5899" s="12"/>
      <c r="C5899" s="12"/>
      <c r="Q5899" s="12"/>
      <c r="Y5899" s="11"/>
    </row>
    <row r="5900" spans="1:25">
      <c r="A5900" s="12"/>
      <c r="C5900" s="12"/>
      <c r="Q5900" s="12"/>
      <c r="Y5900" s="11"/>
    </row>
    <row r="5901" spans="1:25">
      <c r="A5901" s="12"/>
      <c r="C5901" s="12"/>
      <c r="Q5901" s="12"/>
      <c r="Y5901" s="11"/>
    </row>
    <row r="5902" spans="1:25">
      <c r="A5902" s="12"/>
      <c r="C5902" s="12"/>
      <c r="Q5902" s="12"/>
      <c r="Y5902" s="11"/>
    </row>
    <row r="5903" spans="1:25">
      <c r="A5903" s="12"/>
      <c r="C5903" s="12"/>
      <c r="Q5903" s="12"/>
      <c r="Y5903" s="11"/>
    </row>
    <row r="5904" spans="1:25">
      <c r="A5904" s="12"/>
      <c r="C5904" s="12"/>
      <c r="Q5904" s="12"/>
      <c r="Y5904" s="11"/>
    </row>
    <row r="5905" spans="1:25">
      <c r="A5905" s="12"/>
      <c r="C5905" s="12"/>
      <c r="Q5905" s="12"/>
      <c r="Y5905" s="11"/>
    </row>
    <row r="5906" spans="1:25">
      <c r="A5906" s="12"/>
      <c r="C5906" s="12"/>
      <c r="Q5906" s="12"/>
      <c r="Y5906" s="11"/>
    </row>
    <row r="5907" spans="1:25">
      <c r="A5907" s="12"/>
      <c r="C5907" s="12"/>
      <c r="Q5907" s="12"/>
      <c r="Y5907" s="11"/>
    </row>
    <row r="5908" spans="1:25">
      <c r="A5908" s="12"/>
      <c r="C5908" s="12"/>
      <c r="Q5908" s="12"/>
      <c r="Y5908" s="11"/>
    </row>
    <row r="5909" spans="1:25">
      <c r="A5909" s="12"/>
      <c r="C5909" s="12"/>
      <c r="Q5909" s="12"/>
      <c r="Y5909" s="11"/>
    </row>
    <row r="5910" spans="1:25">
      <c r="A5910" s="12"/>
      <c r="C5910" s="12"/>
      <c r="Q5910" s="12"/>
      <c r="Y5910" s="11"/>
    </row>
    <row r="5911" spans="1:25">
      <c r="A5911" s="12"/>
      <c r="C5911" s="12"/>
      <c r="Q5911" s="12"/>
      <c r="Y5911" s="11"/>
    </row>
    <row r="5912" spans="1:25">
      <c r="A5912" s="12"/>
      <c r="C5912" s="12"/>
      <c r="Q5912" s="12"/>
      <c r="Y5912" s="11"/>
    </row>
    <row r="5913" spans="1:25">
      <c r="A5913" s="12"/>
      <c r="C5913" s="12"/>
      <c r="Q5913" s="12"/>
      <c r="Y5913" s="11"/>
    </row>
    <row r="5914" spans="1:25">
      <c r="A5914" s="12"/>
      <c r="C5914" s="12"/>
      <c r="Q5914" s="12"/>
      <c r="Y5914" s="11"/>
    </row>
    <row r="5915" spans="1:25">
      <c r="A5915" s="12"/>
      <c r="C5915" s="12"/>
      <c r="Q5915" s="12"/>
      <c r="Y5915" s="11"/>
    </row>
    <row r="5916" spans="1:25">
      <c r="A5916" s="12"/>
      <c r="C5916" s="12"/>
      <c r="Q5916" s="12"/>
      <c r="Y5916" s="11"/>
    </row>
    <row r="5917" spans="1:25">
      <c r="A5917" s="12"/>
      <c r="C5917" s="12"/>
      <c r="Q5917" s="12"/>
      <c r="Y5917" s="11"/>
    </row>
    <row r="5918" spans="1:25">
      <c r="A5918" s="12"/>
      <c r="C5918" s="12"/>
      <c r="Q5918" s="12"/>
      <c r="Y5918" s="11"/>
    </row>
    <row r="5919" spans="1:25">
      <c r="A5919" s="12"/>
      <c r="C5919" s="12"/>
      <c r="Q5919" s="12"/>
      <c r="Y5919" s="11"/>
    </row>
    <row r="5920" spans="1:25">
      <c r="A5920" s="12"/>
      <c r="C5920" s="12"/>
      <c r="Q5920" s="12"/>
      <c r="Y5920" s="11"/>
    </row>
    <row r="5921" spans="1:25">
      <c r="A5921" s="12"/>
      <c r="C5921" s="12"/>
      <c r="Q5921" s="12"/>
      <c r="Y5921" s="11"/>
    </row>
    <row r="5922" spans="1:25">
      <c r="A5922" s="12"/>
      <c r="C5922" s="12"/>
      <c r="Q5922" s="12"/>
      <c r="Y5922" s="11"/>
    </row>
    <row r="5923" spans="1:25">
      <c r="A5923" s="12"/>
      <c r="C5923" s="12"/>
      <c r="Q5923" s="12"/>
      <c r="Y5923" s="11"/>
    </row>
    <row r="5924" spans="1:25">
      <c r="A5924" s="12"/>
      <c r="C5924" s="12"/>
      <c r="Q5924" s="12"/>
      <c r="Y5924" s="11"/>
    </row>
    <row r="5925" spans="1:25">
      <c r="A5925" s="12"/>
      <c r="C5925" s="12"/>
      <c r="Q5925" s="12"/>
      <c r="Y5925" s="11"/>
    </row>
    <row r="5926" spans="1:25">
      <c r="A5926" s="12"/>
      <c r="C5926" s="12"/>
      <c r="Q5926" s="12"/>
      <c r="Y5926" s="11"/>
    </row>
    <row r="5927" spans="1:25">
      <c r="A5927" s="12"/>
      <c r="C5927" s="12"/>
      <c r="Q5927" s="12"/>
      <c r="Y5927" s="11"/>
    </row>
    <row r="5928" spans="1:25">
      <c r="A5928" s="12"/>
      <c r="C5928" s="12"/>
      <c r="Q5928" s="12"/>
      <c r="Y5928" s="11"/>
    </row>
    <row r="5929" spans="1:25">
      <c r="A5929" s="12"/>
      <c r="C5929" s="12"/>
      <c r="Q5929" s="12"/>
      <c r="Y5929" s="11"/>
    </row>
    <row r="5930" spans="1:25">
      <c r="A5930" s="12"/>
      <c r="C5930" s="12"/>
      <c r="Q5930" s="12"/>
      <c r="Y5930" s="11"/>
    </row>
    <row r="5931" spans="1:25">
      <c r="A5931" s="12"/>
      <c r="C5931" s="12"/>
      <c r="Q5931" s="12"/>
      <c r="Y5931" s="11"/>
    </row>
    <row r="5932" spans="1:25">
      <c r="A5932" s="12"/>
      <c r="C5932" s="12"/>
      <c r="Q5932" s="12"/>
      <c r="Y5932" s="11"/>
    </row>
    <row r="5933" spans="1:25">
      <c r="A5933" s="12"/>
      <c r="C5933" s="12"/>
      <c r="Q5933" s="12"/>
      <c r="Y5933" s="11"/>
    </row>
    <row r="5934" spans="1:25">
      <c r="A5934" s="12"/>
      <c r="C5934" s="12"/>
      <c r="Q5934" s="12"/>
      <c r="Y5934" s="11"/>
    </row>
    <row r="5935" spans="1:25">
      <c r="A5935" s="12"/>
      <c r="C5935" s="12"/>
      <c r="Q5935" s="12"/>
      <c r="Y5935" s="11"/>
    </row>
    <row r="5936" spans="1:25">
      <c r="A5936" s="12"/>
      <c r="C5936" s="12"/>
      <c r="Q5936" s="12"/>
      <c r="Y5936" s="11"/>
    </row>
    <row r="5937" spans="1:25">
      <c r="A5937" s="12"/>
      <c r="C5937" s="12"/>
      <c r="Q5937" s="12"/>
      <c r="Y5937" s="11"/>
    </row>
    <row r="5938" spans="1:25">
      <c r="A5938" s="12"/>
      <c r="C5938" s="12"/>
      <c r="Q5938" s="12"/>
      <c r="Y5938" s="11"/>
    </row>
    <row r="5939" spans="1:25">
      <c r="A5939" s="12"/>
      <c r="C5939" s="12"/>
      <c r="Q5939" s="12"/>
      <c r="Y5939" s="11"/>
    </row>
    <row r="5940" spans="1:25">
      <c r="A5940" s="12"/>
      <c r="C5940" s="12"/>
      <c r="Q5940" s="12"/>
      <c r="Y5940" s="11"/>
    </row>
    <row r="5941" spans="1:25">
      <c r="A5941" s="12"/>
      <c r="C5941" s="12"/>
      <c r="Q5941" s="12"/>
      <c r="Y5941" s="11"/>
    </row>
    <row r="5942" spans="1:25">
      <c r="A5942" s="12"/>
      <c r="C5942" s="12"/>
      <c r="Q5942" s="12"/>
      <c r="Y5942" s="11"/>
    </row>
    <row r="5943" spans="1:25">
      <c r="A5943" s="12"/>
      <c r="C5943" s="12"/>
      <c r="Q5943" s="12"/>
      <c r="Y5943" s="11"/>
    </row>
    <row r="5944" spans="1:25">
      <c r="A5944" s="12"/>
      <c r="C5944" s="12"/>
      <c r="Q5944" s="12"/>
      <c r="Y5944" s="11"/>
    </row>
    <row r="5945" spans="1:25">
      <c r="A5945" s="12"/>
      <c r="C5945" s="12"/>
      <c r="Q5945" s="12"/>
      <c r="Y5945" s="11"/>
    </row>
    <row r="5946" spans="1:25">
      <c r="A5946" s="12"/>
      <c r="C5946" s="12"/>
      <c r="Q5946" s="12"/>
      <c r="Y5946" s="11"/>
    </row>
    <row r="5947" spans="1:25">
      <c r="A5947" s="12"/>
      <c r="C5947" s="12"/>
      <c r="Q5947" s="12"/>
      <c r="Y5947" s="11"/>
    </row>
    <row r="5948" spans="1:25">
      <c r="A5948" s="12"/>
      <c r="C5948" s="12"/>
      <c r="Q5948" s="12"/>
      <c r="Y5948" s="11"/>
    </row>
    <row r="5949" spans="1:25">
      <c r="A5949" s="12"/>
      <c r="C5949" s="12"/>
      <c r="Q5949" s="12"/>
      <c r="Y5949" s="11"/>
    </row>
    <row r="5950" spans="1:25">
      <c r="A5950" s="12"/>
      <c r="C5950" s="12"/>
      <c r="Q5950" s="12"/>
      <c r="Y5950" s="11"/>
    </row>
    <row r="5951" spans="1:25">
      <c r="A5951" s="12"/>
      <c r="C5951" s="12"/>
      <c r="Q5951" s="12"/>
      <c r="Y5951" s="11"/>
    </row>
    <row r="5952" spans="1:25">
      <c r="A5952" s="12"/>
      <c r="C5952" s="12"/>
      <c r="Q5952" s="12"/>
      <c r="Y5952" s="11"/>
    </row>
    <row r="5953" spans="1:25">
      <c r="A5953" s="12"/>
      <c r="C5953" s="12"/>
      <c r="Q5953" s="12"/>
      <c r="Y5953" s="11"/>
    </row>
    <row r="5954" spans="1:25">
      <c r="A5954" s="12"/>
      <c r="C5954" s="12"/>
      <c r="Q5954" s="12"/>
      <c r="Y5954" s="11"/>
    </row>
    <row r="5955" spans="1:25">
      <c r="A5955" s="12"/>
      <c r="C5955" s="12"/>
      <c r="Q5955" s="12"/>
      <c r="Y5955" s="11"/>
    </row>
    <row r="5956" spans="1:25">
      <c r="A5956" s="12"/>
      <c r="C5956" s="12"/>
      <c r="Q5956" s="12"/>
      <c r="Y5956" s="11"/>
    </row>
    <row r="5957" spans="1:25">
      <c r="A5957" s="12"/>
      <c r="C5957" s="12"/>
      <c r="Q5957" s="12"/>
      <c r="Y5957" s="11"/>
    </row>
    <row r="5958" spans="1:25">
      <c r="A5958" s="12"/>
      <c r="C5958" s="12"/>
      <c r="Q5958" s="12"/>
      <c r="Y5958" s="11"/>
    </row>
    <row r="5959" spans="1:25">
      <c r="A5959" s="12"/>
      <c r="C5959" s="12"/>
      <c r="Q5959" s="12"/>
      <c r="Y5959" s="11"/>
    </row>
    <row r="5960" spans="1:25">
      <c r="A5960" s="12"/>
      <c r="C5960" s="12"/>
      <c r="Q5960" s="12"/>
      <c r="Y5960" s="11"/>
    </row>
    <row r="5961" spans="1:25">
      <c r="A5961" s="12"/>
      <c r="C5961" s="12"/>
      <c r="Q5961" s="12"/>
      <c r="Y5961" s="11"/>
    </row>
    <row r="5962" spans="1:25">
      <c r="A5962" s="12"/>
      <c r="C5962" s="12"/>
      <c r="Q5962" s="12"/>
      <c r="Y5962" s="11"/>
    </row>
    <row r="5963" spans="1:25">
      <c r="A5963" s="12"/>
      <c r="C5963" s="12"/>
      <c r="Q5963" s="12"/>
      <c r="Y5963" s="11"/>
    </row>
    <row r="5964" spans="1:25">
      <c r="A5964" s="12"/>
      <c r="C5964" s="12"/>
      <c r="Q5964" s="12"/>
      <c r="Y5964" s="11"/>
    </row>
    <row r="5965" spans="1:25">
      <c r="A5965" s="12"/>
      <c r="C5965" s="12"/>
      <c r="Q5965" s="12"/>
      <c r="Y5965" s="11"/>
    </row>
    <row r="5966" spans="1:25">
      <c r="A5966" s="12"/>
      <c r="C5966" s="12"/>
      <c r="Q5966" s="12"/>
      <c r="Y5966" s="11"/>
    </row>
    <row r="5967" spans="1:25">
      <c r="A5967" s="12"/>
      <c r="C5967" s="12"/>
      <c r="Q5967" s="12"/>
      <c r="Y5967" s="11"/>
    </row>
    <row r="5968" spans="1:25">
      <c r="A5968" s="12"/>
      <c r="C5968" s="12"/>
      <c r="Q5968" s="12"/>
      <c r="Y5968" s="11"/>
    </row>
    <row r="5969" spans="1:25">
      <c r="A5969" s="12"/>
      <c r="C5969" s="12"/>
      <c r="Q5969" s="12"/>
      <c r="Y5969" s="11"/>
    </row>
    <row r="5970" spans="1:25">
      <c r="A5970" s="12"/>
      <c r="C5970" s="12"/>
      <c r="Q5970" s="12"/>
      <c r="Y5970" s="11"/>
    </row>
    <row r="5971" spans="1:25">
      <c r="A5971" s="12"/>
      <c r="C5971" s="12"/>
      <c r="Q5971" s="12"/>
      <c r="Y5971" s="11"/>
    </row>
    <row r="5972" spans="1:25">
      <c r="A5972" s="12"/>
      <c r="C5972" s="12"/>
      <c r="Q5972" s="12"/>
      <c r="Y5972" s="11"/>
    </row>
    <row r="5973" spans="1:25">
      <c r="A5973" s="12"/>
      <c r="C5973" s="12"/>
      <c r="Q5973" s="12"/>
      <c r="Y5973" s="11"/>
    </row>
    <row r="5974" spans="1:25">
      <c r="A5974" s="12"/>
      <c r="C5974" s="12"/>
      <c r="Q5974" s="12"/>
      <c r="Y5974" s="11"/>
    </row>
    <row r="5975" spans="1:25">
      <c r="A5975" s="12"/>
      <c r="C5975" s="12"/>
      <c r="Q5975" s="12"/>
      <c r="Y5975" s="11"/>
    </row>
    <row r="5976" spans="1:25">
      <c r="A5976" s="12"/>
      <c r="C5976" s="12"/>
      <c r="Q5976" s="12"/>
      <c r="Y5976" s="11"/>
    </row>
    <row r="5977" spans="1:25">
      <c r="A5977" s="12"/>
      <c r="C5977" s="12"/>
      <c r="Q5977" s="12"/>
      <c r="Y5977" s="11"/>
    </row>
    <row r="5978" spans="1:25">
      <c r="A5978" s="12"/>
      <c r="C5978" s="12"/>
      <c r="Q5978" s="12"/>
      <c r="Y5978" s="11"/>
    </row>
    <row r="5979" spans="1:25">
      <c r="A5979" s="12"/>
      <c r="C5979" s="12"/>
      <c r="Q5979" s="12"/>
      <c r="Y5979" s="11"/>
    </row>
    <row r="5980" spans="1:25">
      <c r="A5980" s="12"/>
      <c r="C5980" s="12"/>
      <c r="Q5980" s="12"/>
      <c r="Y5980" s="11"/>
    </row>
    <row r="5981" spans="1:25">
      <c r="A5981" s="12"/>
      <c r="C5981" s="12"/>
      <c r="Q5981" s="12"/>
      <c r="Y5981" s="11"/>
    </row>
    <row r="5982" spans="1:25">
      <c r="A5982" s="12"/>
      <c r="C5982" s="12"/>
      <c r="Q5982" s="12"/>
      <c r="Y5982" s="11"/>
    </row>
    <row r="5983" spans="1:25">
      <c r="A5983" s="12"/>
      <c r="C5983" s="12"/>
      <c r="Q5983" s="12"/>
      <c r="Y5983" s="11"/>
    </row>
    <row r="5984" spans="1:25">
      <c r="A5984" s="12"/>
      <c r="C5984" s="12"/>
      <c r="Q5984" s="12"/>
      <c r="Y5984" s="11"/>
    </row>
    <row r="5985" spans="1:25">
      <c r="A5985" s="12"/>
      <c r="C5985" s="12"/>
      <c r="Q5985" s="12"/>
      <c r="Y5985" s="11"/>
    </row>
    <row r="5986" spans="1:25">
      <c r="A5986" s="12"/>
      <c r="C5986" s="12"/>
      <c r="Q5986" s="12"/>
      <c r="Y5986" s="11"/>
    </row>
    <row r="5987" spans="1:25">
      <c r="A5987" s="12"/>
      <c r="C5987" s="12"/>
      <c r="Q5987" s="12"/>
      <c r="Y5987" s="11"/>
    </row>
    <row r="5988" spans="1:25">
      <c r="A5988" s="12"/>
      <c r="C5988" s="12"/>
      <c r="Q5988" s="12"/>
      <c r="Y5988" s="11"/>
    </row>
    <row r="5989" spans="1:25">
      <c r="A5989" s="12"/>
      <c r="C5989" s="12"/>
      <c r="Q5989" s="12"/>
      <c r="Y5989" s="11"/>
    </row>
    <row r="5990" spans="1:25">
      <c r="C5990" s="12">
        <v>45226</v>
      </c>
      <c r="D5990" s="10">
        <v>27.671900000000001</v>
      </c>
      <c r="Q5990" s="12"/>
      <c r="Y5990" s="11"/>
    </row>
    <row r="5991" spans="1:25">
      <c r="C5991" s="12">
        <v>45229</v>
      </c>
      <c r="D5991" s="10">
        <v>27.852499999999999</v>
      </c>
      <c r="Q5991" s="12"/>
      <c r="Y5991" s="11"/>
    </row>
    <row r="5992" spans="1:25">
      <c r="C5992" s="10">
        <v>45230</v>
      </c>
      <c r="D5992" s="10">
        <v>27.880099999999999</v>
      </c>
      <c r="Y5992" s="11"/>
    </row>
    <row r="5993" spans="1:25">
      <c r="C5993" s="10">
        <v>45231</v>
      </c>
      <c r="D5993" s="10">
        <v>28.19</v>
      </c>
      <c r="Y5993" s="11"/>
    </row>
    <row r="5994" spans="1:25">
      <c r="C5994" s="10">
        <v>45232</v>
      </c>
      <c r="D5994" s="10">
        <v>29.072099999999999</v>
      </c>
      <c r="Y5994" s="11"/>
    </row>
    <row r="5995" spans="1:25">
      <c r="C5995" s="10">
        <v>45233</v>
      </c>
      <c r="D5995" s="10">
        <v>29.3048</v>
      </c>
      <c r="Y5995" s="11"/>
    </row>
    <row r="5996" spans="1:25">
      <c r="C5996" s="10">
        <v>45236</v>
      </c>
      <c r="D5996" s="10">
        <v>29.1982</v>
      </c>
      <c r="Y5996" s="11"/>
    </row>
    <row r="5997" spans="1:25">
      <c r="C5997" s="10">
        <v>45237</v>
      </c>
      <c r="D5997" s="10">
        <v>28.9849</v>
      </c>
      <c r="Y5997" s="11"/>
    </row>
    <row r="5998" spans="1:25">
      <c r="C5998" s="10">
        <v>45238</v>
      </c>
      <c r="D5998" s="10">
        <v>28.936399999999999</v>
      </c>
      <c r="Y5998" s="11"/>
    </row>
    <row r="5999" spans="1:25">
      <c r="C5999" s="10">
        <v>45239</v>
      </c>
      <c r="D5999" s="10">
        <v>29.0624</v>
      </c>
      <c r="Y5999" s="11"/>
    </row>
    <row r="6000" spans="1:25">
      <c r="C6000" s="10">
        <v>45240</v>
      </c>
      <c r="D6000" s="10">
        <v>29.134</v>
      </c>
      <c r="Y6000" s="11"/>
    </row>
    <row r="6001" spans="3:25">
      <c r="C6001" s="10">
        <v>45243</v>
      </c>
      <c r="D6001" s="10">
        <v>29.275700000000001</v>
      </c>
      <c r="Y6001" s="11"/>
    </row>
    <row r="6002" spans="3:25">
      <c r="C6002" s="10">
        <v>45244</v>
      </c>
      <c r="D6002" s="10">
        <v>29.692599999999999</v>
      </c>
      <c r="Y6002" s="11"/>
    </row>
    <row r="6003" spans="3:25">
      <c r="C6003" s="10">
        <v>45245</v>
      </c>
      <c r="D6003" s="10">
        <v>29.760400000000001</v>
      </c>
      <c r="Y6003" s="11"/>
    </row>
    <row r="6004" spans="3:25">
      <c r="C6004" s="10">
        <v>45246</v>
      </c>
      <c r="D6004" s="10">
        <v>29.779800000000002</v>
      </c>
      <c r="Y6004" s="11"/>
    </row>
    <row r="6005" spans="3:25">
      <c r="C6005" s="10">
        <v>45247</v>
      </c>
      <c r="D6005" s="10">
        <v>29.993099999999998</v>
      </c>
      <c r="Y6005" s="11"/>
    </row>
    <row r="6006" spans="3:25">
      <c r="C6006" s="10">
        <v>45250</v>
      </c>
      <c r="D6006" s="10">
        <v>30.080300000000001</v>
      </c>
      <c r="Y6006" s="11"/>
    </row>
    <row r="6007" spans="3:25">
      <c r="C6007" s="10">
        <v>45251</v>
      </c>
      <c r="D6007" s="10">
        <v>29.876999999999999</v>
      </c>
      <c r="Y6007" s="11"/>
    </row>
    <row r="6008" spans="3:25">
      <c r="C6008" s="10">
        <v>45252</v>
      </c>
      <c r="D6008" s="10">
        <v>29.877400000000002</v>
      </c>
      <c r="Y6008" s="11"/>
    </row>
    <row r="6009" spans="3:25">
      <c r="C6009" s="10">
        <v>45253</v>
      </c>
      <c r="D6009" s="10">
        <v>29.8672</v>
      </c>
      <c r="Y6009" s="11"/>
    </row>
    <row r="6010" spans="3:25">
      <c r="C6010" s="10">
        <v>45254</v>
      </c>
      <c r="D6010" s="10">
        <v>29.8477</v>
      </c>
      <c r="Y6010" s="11"/>
    </row>
    <row r="6011" spans="3:25">
      <c r="C6011" s="10">
        <v>45257</v>
      </c>
      <c r="D6011" s="10">
        <v>29.730399999999999</v>
      </c>
      <c r="Y6011" s="11"/>
    </row>
    <row r="6012" spans="3:25">
      <c r="C6012" s="10">
        <v>45258</v>
      </c>
      <c r="D6012" s="10">
        <v>29.740200000000002</v>
      </c>
      <c r="Y6012" s="11"/>
    </row>
    <row r="6013" spans="3:25">
      <c r="C6013" s="10">
        <v>45259</v>
      </c>
      <c r="D6013" s="10">
        <v>29.874199999999998</v>
      </c>
      <c r="Y6013" s="11"/>
    </row>
    <row r="6014" spans="3:25">
      <c r="C6014" s="10">
        <v>45260</v>
      </c>
      <c r="D6014" s="10">
        <v>30.072500000000002</v>
      </c>
      <c r="Y6014" s="11"/>
    </row>
    <row r="6015" spans="3:25">
      <c r="C6015" s="10">
        <v>45261</v>
      </c>
      <c r="D6015" s="10">
        <v>30.355899999999998</v>
      </c>
      <c r="Y6015" s="11"/>
    </row>
    <row r="6016" spans="3:25">
      <c r="C6016" s="10">
        <v>45264</v>
      </c>
      <c r="D6016" s="10">
        <v>30.3461</v>
      </c>
      <c r="Y6016" s="11"/>
    </row>
    <row r="6017" spans="3:25">
      <c r="C6017" s="10">
        <v>45265</v>
      </c>
      <c r="D6017" s="10">
        <v>30.3507</v>
      </c>
      <c r="Y6017" s="11"/>
    </row>
    <row r="6018" spans="3:25">
      <c r="C6018" s="10">
        <v>45266</v>
      </c>
      <c r="D6018" s="10">
        <v>30.189800000000002</v>
      </c>
      <c r="Y6018" s="11"/>
    </row>
    <row r="6019" spans="3:25">
      <c r="C6019" s="10">
        <v>45267</v>
      </c>
      <c r="D6019" s="10">
        <v>30.170200000000001</v>
      </c>
      <c r="Y6019" s="11"/>
    </row>
    <row r="6020" spans="3:25">
      <c r="C6020" s="10">
        <v>45268</v>
      </c>
      <c r="D6020" s="10">
        <v>30.258199999999999</v>
      </c>
      <c r="Y6020" s="11"/>
    </row>
    <row r="6021" spans="3:25">
      <c r="C6021" s="10">
        <v>45271</v>
      </c>
      <c r="D6021" s="10">
        <v>30.306999999999999</v>
      </c>
      <c r="Y6021" s="11"/>
    </row>
    <row r="6022" spans="3:25">
      <c r="C6022" s="10">
        <v>45272</v>
      </c>
      <c r="D6022" s="10">
        <v>30.209299999999999</v>
      </c>
      <c r="Y6022" s="11"/>
    </row>
    <row r="6023" spans="3:25">
      <c r="C6023" s="10">
        <v>45273</v>
      </c>
      <c r="D6023" s="10">
        <v>30.756599999999999</v>
      </c>
      <c r="Y6023" s="11"/>
    </row>
    <row r="6024" spans="3:25">
      <c r="C6024" s="10">
        <v>45274</v>
      </c>
      <c r="D6024" s="10">
        <v>30.981400000000001</v>
      </c>
      <c r="Y6024" s="11"/>
    </row>
    <row r="6025" spans="3:25">
      <c r="C6025" s="10">
        <v>45275</v>
      </c>
      <c r="D6025" s="10">
        <v>30.5807</v>
      </c>
      <c r="Y6025" s="11"/>
    </row>
    <row r="6026" spans="3:25">
      <c r="C6026" s="10">
        <v>45278</v>
      </c>
      <c r="D6026" s="10">
        <v>30.753399999999999</v>
      </c>
      <c r="Y6026" s="11"/>
    </row>
    <row r="6027" spans="3:25">
      <c r="C6027" s="10">
        <v>45279</v>
      </c>
      <c r="D6027" s="10">
        <v>31.049800000000001</v>
      </c>
      <c r="Y6027" s="11"/>
    </row>
    <row r="6028" spans="3:25">
      <c r="C6028" s="10">
        <v>45280</v>
      </c>
      <c r="D6028" s="10">
        <v>30.7133</v>
      </c>
      <c r="Y6028" s="11"/>
    </row>
    <row r="6029" spans="3:25">
      <c r="C6029" s="10">
        <v>45281</v>
      </c>
      <c r="D6029" s="10">
        <v>30.952100000000002</v>
      </c>
      <c r="Y6029" s="11"/>
    </row>
    <row r="6030" spans="3:25">
      <c r="C6030" s="10">
        <v>45282</v>
      </c>
      <c r="D6030" s="10">
        <v>31.108499999999999</v>
      </c>
      <c r="Y6030" s="11"/>
    </row>
    <row r="6031" spans="3:25">
      <c r="C6031" s="10">
        <v>45287</v>
      </c>
      <c r="D6031" s="10">
        <v>31.323799999999999</v>
      </c>
      <c r="Y6031" s="11"/>
    </row>
    <row r="6032" spans="3:25">
      <c r="C6032" s="10">
        <v>45288</v>
      </c>
      <c r="D6032" s="10">
        <v>31.235499999999998</v>
      </c>
      <c r="Y6032" s="11"/>
    </row>
    <row r="6033" spans="3:25">
      <c r="C6033" s="10">
        <v>45289</v>
      </c>
      <c r="D6033" s="10">
        <v>31.2942</v>
      </c>
      <c r="Y6033" s="11"/>
    </row>
    <row r="6034" spans="3:25">
      <c r="C6034" s="10">
        <v>45293</v>
      </c>
      <c r="D6034" s="10">
        <v>31.206199999999999</v>
      </c>
      <c r="Y6034" s="11"/>
    </row>
    <row r="6035" spans="3:25">
      <c r="C6035" s="10">
        <v>45294</v>
      </c>
      <c r="D6035" s="10">
        <v>31.167100000000001</v>
      </c>
      <c r="Y6035" s="11"/>
    </row>
    <row r="6036" spans="3:25">
      <c r="C6036" s="10">
        <v>45295</v>
      </c>
      <c r="D6036" s="10">
        <v>31.235499999999998</v>
      </c>
      <c r="Y6036" s="11"/>
    </row>
    <row r="6037" spans="3:25">
      <c r="C6037" s="10">
        <v>45296</v>
      </c>
      <c r="D6037" s="10">
        <v>31.323499999999999</v>
      </c>
      <c r="Y6037" s="11"/>
    </row>
    <row r="6038" spans="3:25">
      <c r="C6038" s="10">
        <v>45299</v>
      </c>
      <c r="D6038" s="10">
        <v>31.518899999999999</v>
      </c>
      <c r="Y6038" s="11"/>
    </row>
    <row r="6039" spans="3:25">
      <c r="C6039" s="10">
        <v>45300</v>
      </c>
      <c r="D6039" s="10">
        <v>31.3919</v>
      </c>
      <c r="Y6039" s="11"/>
    </row>
    <row r="6040" spans="3:25">
      <c r="C6040" s="10">
        <v>45301</v>
      </c>
      <c r="D6040" s="10">
        <v>31.401700000000002</v>
      </c>
      <c r="Y6040" s="11"/>
    </row>
    <row r="6041" spans="3:25">
      <c r="C6041" s="10">
        <v>45302</v>
      </c>
      <c r="D6041" s="10">
        <v>31.284400000000002</v>
      </c>
      <c r="Y6041" s="11"/>
    </row>
    <row r="6042" spans="3:25">
      <c r="C6042" s="10">
        <v>45303</v>
      </c>
      <c r="D6042" s="10">
        <v>31.333200000000001</v>
      </c>
      <c r="Y6042" s="11"/>
    </row>
    <row r="6043" spans="3:25">
      <c r="C6043" s="10">
        <v>45306</v>
      </c>
      <c r="D6043" s="10">
        <v>31.431000000000001</v>
      </c>
      <c r="Y6043" s="11"/>
    </row>
    <row r="6044" spans="3:25">
      <c r="C6044" s="10">
        <v>45307</v>
      </c>
      <c r="D6044" s="10">
        <v>31.2942</v>
      </c>
      <c r="Y6044" s="11"/>
    </row>
    <row r="6045" spans="3:25">
      <c r="C6045" s="10">
        <v>45308</v>
      </c>
      <c r="D6045" s="10">
        <v>30.942299999999999</v>
      </c>
      <c r="Y6045" s="11"/>
    </row>
    <row r="6046" spans="3:25">
      <c r="C6046" s="10">
        <v>45309</v>
      </c>
      <c r="D6046" s="10">
        <v>31.0303</v>
      </c>
      <c r="Y6046" s="11"/>
    </row>
    <row r="6047" spans="3:25">
      <c r="C6047" s="10">
        <v>45310</v>
      </c>
      <c r="D6047" s="10">
        <v>31.255099999999999</v>
      </c>
      <c r="Y6047" s="11"/>
    </row>
    <row r="6048" spans="3:25">
      <c r="C6048" s="10">
        <v>45313</v>
      </c>
      <c r="D6048" s="10">
        <v>31.255099999999999</v>
      </c>
      <c r="Y6048" s="11"/>
    </row>
    <row r="6049" spans="3:25">
      <c r="C6049" s="10">
        <v>45314</v>
      </c>
      <c r="D6049" s="10">
        <v>31.382100000000001</v>
      </c>
      <c r="Y6049" s="11"/>
    </row>
    <row r="6050" spans="3:25">
      <c r="C6050" s="10">
        <v>45315</v>
      </c>
      <c r="D6050" s="10">
        <v>31.4163</v>
      </c>
      <c r="Y6050" s="11"/>
    </row>
    <row r="6051" spans="3:25">
      <c r="C6051" s="10">
        <v>45316</v>
      </c>
      <c r="D6051" s="10">
        <v>31.514199999999999</v>
      </c>
      <c r="Y6051" s="11"/>
    </row>
    <row r="6052" spans="3:25">
      <c r="C6052" s="10">
        <v>45317</v>
      </c>
      <c r="D6052" s="10">
        <v>31.548300000000001</v>
      </c>
      <c r="Y6052" s="11"/>
    </row>
    <row r="6053" spans="3:25">
      <c r="C6053" s="10">
        <v>45320</v>
      </c>
      <c r="D6053" s="10">
        <v>31.714400000000001</v>
      </c>
      <c r="Y6053" s="11"/>
    </row>
    <row r="6054" spans="3:25">
      <c r="C6054" s="10">
        <v>45321</v>
      </c>
      <c r="D6054" s="10">
        <v>31.753499999999999</v>
      </c>
      <c r="Y6054" s="11"/>
    </row>
    <row r="6055" spans="3:25">
      <c r="C6055" s="10">
        <v>45322</v>
      </c>
      <c r="D6055" s="10">
        <v>31.450500000000002</v>
      </c>
      <c r="Y6055" s="11"/>
    </row>
    <row r="6056" spans="3:25">
      <c r="C6056" s="10">
        <v>45323</v>
      </c>
      <c r="D6056" s="10">
        <v>31.548300000000001</v>
      </c>
      <c r="Y6056" s="11"/>
    </row>
    <row r="6057" spans="3:25">
      <c r="C6057" s="10">
        <v>45324</v>
      </c>
      <c r="D6057" s="10">
        <v>31.528700000000001</v>
      </c>
      <c r="Y6057" s="11"/>
    </row>
    <row r="6058" spans="3:25">
      <c r="C6058" s="10">
        <v>45327</v>
      </c>
      <c r="D6058" s="10">
        <v>31.2257</v>
      </c>
      <c r="Y6058" s="11"/>
    </row>
    <row r="6059" spans="3:25">
      <c r="C6059" s="10">
        <v>45328</v>
      </c>
      <c r="D6059" s="10">
        <v>31.343</v>
      </c>
      <c r="Y6059" s="11"/>
    </row>
    <row r="6060" spans="3:25">
      <c r="C6060" s="10">
        <v>45329</v>
      </c>
      <c r="D6060" s="10">
        <v>31.3626</v>
      </c>
      <c r="Y6060" s="11"/>
    </row>
    <row r="6061" spans="3:25">
      <c r="C6061" s="10">
        <v>45330</v>
      </c>
      <c r="D6061" s="10">
        <v>31.3626</v>
      </c>
      <c r="Y6061" s="11"/>
    </row>
    <row r="6062" spans="3:25">
      <c r="C6062" s="10">
        <v>45331</v>
      </c>
      <c r="D6062" s="10">
        <v>31.489599999999999</v>
      </c>
      <c r="Y6062" s="11"/>
    </row>
    <row r="6063" spans="3:25">
      <c r="C6063" s="10">
        <v>45334</v>
      </c>
      <c r="D6063" s="10">
        <v>31.538499999999999</v>
      </c>
      <c r="Y6063" s="11"/>
    </row>
    <row r="6064" spans="3:25">
      <c r="C6064" s="10">
        <v>45335</v>
      </c>
      <c r="D6064" s="10">
        <v>30.805499999999999</v>
      </c>
      <c r="Y6064" s="11"/>
    </row>
    <row r="6065" spans="3:25">
      <c r="C6065" s="10">
        <v>45336</v>
      </c>
      <c r="D6065" s="10">
        <v>31.303899999999999</v>
      </c>
      <c r="Y6065" s="11"/>
    </row>
    <row r="6066" spans="3:25">
      <c r="C6066" s="10">
        <v>45337</v>
      </c>
      <c r="D6066" s="10">
        <v>31.7926</v>
      </c>
      <c r="Y6066" s="11"/>
    </row>
    <row r="6067" spans="3:25">
      <c r="C6067" s="10">
        <v>45338</v>
      </c>
      <c r="D6067" s="10">
        <v>31.851199999999999</v>
      </c>
      <c r="Y6067" s="11"/>
    </row>
    <row r="6068" spans="3:25">
      <c r="C6068" s="10">
        <v>45342</v>
      </c>
      <c r="D6068" s="10">
        <v>31.8292</v>
      </c>
      <c r="Y6068" s="11"/>
    </row>
    <row r="6069" spans="3:25">
      <c r="C6069" s="10">
        <v>45343</v>
      </c>
      <c r="D6069" s="10">
        <v>31.714400000000001</v>
      </c>
      <c r="Y6069" s="11"/>
    </row>
    <row r="6070" spans="3:25">
      <c r="C6070" s="10">
        <v>45344</v>
      </c>
      <c r="D6070" s="10">
        <v>31.988099999999999</v>
      </c>
      <c r="Y6070" s="11"/>
    </row>
    <row r="6071" spans="3:25">
      <c r="C6071" s="10">
        <v>45345</v>
      </c>
      <c r="D6071" s="10">
        <v>32.159399999999998</v>
      </c>
      <c r="Y6071" s="11"/>
    </row>
    <row r="6072" spans="3:25">
      <c r="C6072" s="10">
        <v>45348</v>
      </c>
      <c r="D6072" s="10">
        <v>31.992000000000001</v>
      </c>
      <c r="Y6072" s="11"/>
    </row>
    <row r="6073" spans="3:25">
      <c r="C6073" s="10">
        <v>45349</v>
      </c>
      <c r="D6073" s="10">
        <v>31.9329</v>
      </c>
      <c r="Y6073" s="11"/>
    </row>
    <row r="6074" spans="3:25">
      <c r="C6074" s="10">
        <v>45350</v>
      </c>
      <c r="D6074" s="10">
        <v>31.854099999999999</v>
      </c>
      <c r="Y6074" s="11"/>
    </row>
    <row r="6075" spans="3:25">
      <c r="C6075" s="10">
        <v>45351</v>
      </c>
      <c r="D6075" s="10">
        <v>32.051099999999998</v>
      </c>
      <c r="Y6075" s="11"/>
    </row>
    <row r="6076" spans="3:25">
      <c r="C6076" s="10">
        <v>45352</v>
      </c>
      <c r="D6076" s="10">
        <v>32.317</v>
      </c>
      <c r="Y6076" s="11"/>
    </row>
    <row r="6077" spans="3:25">
      <c r="C6077" s="10">
        <v>45355</v>
      </c>
      <c r="D6077" s="10">
        <v>32.257899999999999</v>
      </c>
      <c r="Y6077" s="11"/>
    </row>
    <row r="6078" spans="3:25">
      <c r="C6078" s="10">
        <v>45356</v>
      </c>
      <c r="D6078" s="10">
        <v>32.2973</v>
      </c>
      <c r="Y6078" s="11"/>
    </row>
    <row r="6079" spans="3:25">
      <c r="C6079" s="10">
        <v>45357</v>
      </c>
      <c r="D6079" s="10">
        <v>32.366300000000003</v>
      </c>
      <c r="Y6079" s="11"/>
    </row>
    <row r="6080" spans="3:25">
      <c r="C6080" s="10">
        <v>45358</v>
      </c>
      <c r="D6080" s="10">
        <v>32.671599999999998</v>
      </c>
      <c r="Y6080" s="11"/>
    </row>
    <row r="6081" spans="3:25">
      <c r="C6081" s="10">
        <v>45359</v>
      </c>
      <c r="D6081" s="10">
        <v>32.612499999999997</v>
      </c>
      <c r="Y6081" s="11"/>
    </row>
    <row r="6082" spans="3:25">
      <c r="C6082" s="10">
        <v>45362</v>
      </c>
      <c r="D6082" s="10">
        <v>32.671599999999998</v>
      </c>
      <c r="Y6082" s="11"/>
    </row>
    <row r="6083" spans="3:25">
      <c r="C6083" s="10">
        <v>45363</v>
      </c>
      <c r="D6083" s="10">
        <v>32.7898</v>
      </c>
      <c r="Y6083" s="11"/>
    </row>
    <row r="6084" spans="3:25">
      <c r="C6084" s="10">
        <v>45364</v>
      </c>
      <c r="D6084" s="10">
        <v>32.996699999999997</v>
      </c>
      <c r="Y6084" s="11"/>
    </row>
    <row r="6085" spans="3:25">
      <c r="C6085" s="10">
        <v>45365</v>
      </c>
      <c r="D6085" s="10">
        <v>32.7898</v>
      </c>
      <c r="Y6085" s="11"/>
    </row>
    <row r="6086" spans="3:25">
      <c r="C6086" s="10">
        <v>45366</v>
      </c>
      <c r="D6086" s="10">
        <v>32.7898</v>
      </c>
      <c r="Y6086" s="11"/>
    </row>
    <row r="6087" spans="3:25">
      <c r="C6087" s="10">
        <v>45369</v>
      </c>
      <c r="D6087" s="10">
        <v>32.760300000000001</v>
      </c>
      <c r="Y6087" s="11"/>
    </row>
    <row r="6088" spans="3:25">
      <c r="C6088" s="10">
        <v>45370</v>
      </c>
      <c r="D6088" s="10">
        <v>32.7898</v>
      </c>
      <c r="Y6088" s="11"/>
    </row>
    <row r="6089" spans="3:25">
      <c r="C6089" s="10">
        <v>45371</v>
      </c>
      <c r="D6089" s="10">
        <v>33.065600000000003</v>
      </c>
      <c r="Y6089" s="11"/>
    </row>
    <row r="6090" spans="3:25">
      <c r="C6090" s="10">
        <v>45372</v>
      </c>
      <c r="D6090" s="10">
        <v>33.114899999999999</v>
      </c>
      <c r="Y6090" s="11"/>
    </row>
    <row r="6091" spans="3:25">
      <c r="C6091" s="10">
        <v>45373</v>
      </c>
      <c r="D6091" s="10">
        <v>32.957299999999996</v>
      </c>
      <c r="Y6091" s="11"/>
    </row>
    <row r="6092" spans="3:25">
      <c r="C6092" s="10">
        <v>45376</v>
      </c>
      <c r="D6092" s="10">
        <v>32.908000000000001</v>
      </c>
      <c r="Y6092" s="11"/>
    </row>
    <row r="6093" spans="3:25">
      <c r="C6093" s="10">
        <v>45377</v>
      </c>
      <c r="D6093" s="10">
        <v>32.878500000000003</v>
      </c>
      <c r="Y6093" s="11"/>
    </row>
    <row r="6094" spans="3:25">
      <c r="C6094" s="10">
        <v>45378</v>
      </c>
      <c r="D6094" s="10">
        <v>33.164099999999998</v>
      </c>
      <c r="Y6094" s="11"/>
    </row>
    <row r="6095" spans="3:25">
      <c r="C6095" s="10">
        <v>45379</v>
      </c>
      <c r="D6095" s="10">
        <v>33.242899999999999</v>
      </c>
      <c r="Y6095" s="11"/>
    </row>
    <row r="6096" spans="3:25">
      <c r="C6096" s="10">
        <v>45383</v>
      </c>
      <c r="D6096" s="10">
        <v>33.261200000000002</v>
      </c>
      <c r="Y6096" s="11"/>
    </row>
    <row r="6097" spans="3:25">
      <c r="C6097" s="10">
        <v>45384</v>
      </c>
      <c r="D6097" s="10">
        <v>33.055799999999998</v>
      </c>
      <c r="Y6097" s="11"/>
    </row>
    <row r="6098" spans="3:25">
      <c r="C6098" s="10">
        <v>45385</v>
      </c>
      <c r="D6098" s="10">
        <v>33.075499999999998</v>
      </c>
      <c r="Y6098" s="11"/>
    </row>
    <row r="6099" spans="3:25">
      <c r="C6099" s="10">
        <v>45386</v>
      </c>
      <c r="D6099" s="10">
        <v>32.986800000000002</v>
      </c>
      <c r="Y6099" s="11"/>
    </row>
    <row r="6100" spans="3:25">
      <c r="C6100" s="10">
        <v>45387</v>
      </c>
      <c r="D6100" s="10">
        <v>33.292200000000001</v>
      </c>
      <c r="Y6100" s="11"/>
    </row>
    <row r="6101" spans="3:25">
      <c r="C6101" s="10">
        <v>45390</v>
      </c>
      <c r="D6101" s="10">
        <v>33.292200000000001</v>
      </c>
      <c r="Y6101" s="11"/>
    </row>
    <row r="6102" spans="3:25">
      <c r="C6102" s="10">
        <v>45391</v>
      </c>
      <c r="D6102" s="10">
        <v>33.439900000000002</v>
      </c>
      <c r="Y6102" s="11"/>
    </row>
    <row r="6103" spans="3:25">
      <c r="C6103" s="10">
        <v>45392</v>
      </c>
      <c r="D6103" s="10">
        <v>33.1937</v>
      </c>
      <c r="Y6103" s="11"/>
    </row>
    <row r="6104" spans="3:25">
      <c r="C6104" s="10">
        <v>45393</v>
      </c>
      <c r="D6104" s="10">
        <v>33.036099999999998</v>
      </c>
      <c r="Y6104" s="11"/>
    </row>
    <row r="6105" spans="3:25">
      <c r="C6105" s="10">
        <v>45394</v>
      </c>
      <c r="D6105" s="10">
        <v>32.740600000000001</v>
      </c>
      <c r="Y6105" s="11"/>
    </row>
    <row r="6106" spans="3:25">
      <c r="C6106" s="10">
        <v>45397</v>
      </c>
      <c r="D6106" s="10">
        <v>32.514000000000003</v>
      </c>
      <c r="Y6106" s="11"/>
    </row>
    <row r="6107" spans="3:25">
      <c r="C6107" s="10">
        <v>45398</v>
      </c>
      <c r="D6107" s="10">
        <v>32.326900000000002</v>
      </c>
      <c r="Y6107" s="11"/>
    </row>
    <row r="6108" spans="3:25">
      <c r="C6108" s="10">
        <v>45399</v>
      </c>
      <c r="D6108" s="10">
        <v>32.366300000000003</v>
      </c>
      <c r="Y6108" s="11"/>
    </row>
    <row r="6109" spans="3:25">
      <c r="C6109" s="10">
        <v>45400</v>
      </c>
      <c r="D6109" s="10">
        <v>32.445099999999996</v>
      </c>
      <c r="Y6109" s="11"/>
    </row>
    <row r="6110" spans="3:25">
      <c r="C6110" s="10">
        <v>45401</v>
      </c>
      <c r="D6110" s="10">
        <v>32.642099999999999</v>
      </c>
      <c r="Y6110" s="11"/>
    </row>
    <row r="6111" spans="3:25">
      <c r="C6111" s="10">
        <v>45404</v>
      </c>
      <c r="D6111" s="10">
        <v>32.770099999999999</v>
      </c>
      <c r="Y6111" s="11"/>
    </row>
    <row r="6112" spans="3:25">
      <c r="C6112" s="10">
        <v>45405</v>
      </c>
      <c r="D6112" s="10">
        <v>32.975999999999999</v>
      </c>
      <c r="Y6112" s="11"/>
    </row>
    <row r="6113" spans="3:25">
      <c r="C6113" s="10">
        <v>45406</v>
      </c>
      <c r="D6113" s="10">
        <v>32.750399999999999</v>
      </c>
      <c r="Y6113" s="11"/>
    </row>
    <row r="6114" spans="3:25">
      <c r="C6114" s="10">
        <v>45407</v>
      </c>
      <c r="D6114" s="10">
        <v>32.760300000000001</v>
      </c>
      <c r="Y6114" s="11"/>
    </row>
    <row r="6115" spans="3:25">
      <c r="C6115" s="10">
        <v>45408</v>
      </c>
      <c r="D6115" s="10">
        <v>32.888300000000001</v>
      </c>
      <c r="Y6115" s="11"/>
    </row>
    <row r="6116" spans="3:25">
      <c r="C6116" s="10">
        <v>45411</v>
      </c>
      <c r="D6116" s="10">
        <v>32.908000000000001</v>
      </c>
      <c r="Y6116" s="11"/>
    </row>
    <row r="6117" spans="3:25">
      <c r="C6117" s="10">
        <v>45412</v>
      </c>
      <c r="D6117" s="10">
        <v>32.523899999999998</v>
      </c>
      <c r="Y6117" s="11"/>
    </row>
    <row r="6118" spans="3:25">
      <c r="C6118" s="10">
        <v>45413</v>
      </c>
      <c r="D6118" s="10">
        <v>32.543599999999998</v>
      </c>
      <c r="Y6118" s="11"/>
    </row>
    <row r="6119" spans="3:25">
      <c r="C6119" s="10">
        <v>45414</v>
      </c>
      <c r="D6119" s="10">
        <v>32.691299999999998</v>
      </c>
      <c r="Y6119" s="11"/>
    </row>
    <row r="6120" spans="3:25">
      <c r="C6120" s="10">
        <v>45415</v>
      </c>
      <c r="D6120" s="10">
        <v>32.883000000000003</v>
      </c>
      <c r="Y6120" s="11"/>
    </row>
    <row r="6121" spans="3:25">
      <c r="C6121" s="10">
        <v>45418</v>
      </c>
      <c r="D6121" s="10">
        <v>33.351199999999999</v>
      </c>
      <c r="Y6121" s="11"/>
    </row>
    <row r="6122" spans="3:25">
      <c r="C6122" s="10">
        <v>45419</v>
      </c>
      <c r="D6122" s="10">
        <v>33.390599999999999</v>
      </c>
      <c r="Y6122" s="11"/>
    </row>
    <row r="6123" spans="3:25">
      <c r="C6123" s="10">
        <v>45420</v>
      </c>
      <c r="D6123" s="10">
        <v>33.3217</v>
      </c>
      <c r="Y6123" s="11"/>
    </row>
    <row r="6124" spans="3:25">
      <c r="C6124" s="10">
        <v>45421</v>
      </c>
      <c r="D6124" s="10">
        <v>33.499000000000002</v>
      </c>
      <c r="Y6124" s="11"/>
    </row>
    <row r="6125" spans="3:25">
      <c r="C6125" s="10">
        <v>45422</v>
      </c>
      <c r="D6125" s="10">
        <v>33.400500000000001</v>
      </c>
      <c r="Y6125" s="11"/>
    </row>
    <row r="6126" spans="3:25">
      <c r="C6126" s="10">
        <v>45425</v>
      </c>
      <c r="D6126" s="10">
        <v>33.311799999999998</v>
      </c>
      <c r="Y6126" s="11"/>
    </row>
    <row r="6127" spans="3:25">
      <c r="C6127" s="10">
        <v>45426</v>
      </c>
      <c r="D6127" s="10">
        <v>33.311799999999998</v>
      </c>
      <c r="Y6127" s="11"/>
    </row>
    <row r="6128" spans="3:25">
      <c r="C6128" s="10">
        <v>45427</v>
      </c>
      <c r="D6128" s="10">
        <v>33.331499999999998</v>
      </c>
      <c r="Y6128" s="11"/>
    </row>
    <row r="6129" spans="3:25">
      <c r="C6129" s="10">
        <v>45428</v>
      </c>
      <c r="D6129" s="10">
        <v>33.352600000000002</v>
      </c>
      <c r="Y6129" s="11"/>
    </row>
    <row r="6130" spans="3:25">
      <c r="C6130" s="10">
        <v>45429</v>
      </c>
      <c r="D6130" s="10">
        <v>33.597499999999997</v>
      </c>
      <c r="Y6130" s="11"/>
    </row>
    <row r="6131" spans="3:25">
      <c r="C6131" s="10">
        <v>45433</v>
      </c>
      <c r="D6131" s="10">
        <v>33.597499999999997</v>
      </c>
      <c r="Y6131" s="11"/>
    </row>
    <row r="6132" spans="3:25">
      <c r="C6132" s="10">
        <v>45434</v>
      </c>
      <c r="D6132" s="10">
        <v>33.467500000000001</v>
      </c>
      <c r="Y6132" s="11"/>
    </row>
    <row r="6133" spans="3:25">
      <c r="C6133" s="10">
        <v>45435</v>
      </c>
      <c r="D6133" s="10">
        <v>33.249099999999999</v>
      </c>
      <c r="Y6133" s="11"/>
    </row>
    <row r="6134" spans="3:25">
      <c r="C6134" s="10">
        <v>45436</v>
      </c>
      <c r="D6134" s="10">
        <v>33.427799999999998</v>
      </c>
      <c r="Y6134" s="11"/>
    </row>
    <row r="6135" spans="3:25">
      <c r="C6135" s="10">
        <v>45439</v>
      </c>
      <c r="D6135" s="10">
        <v>33.447600000000001</v>
      </c>
      <c r="Y6135" s="11"/>
    </row>
    <row r="6136" spans="3:25">
      <c r="C6136" s="10">
        <v>45440</v>
      </c>
      <c r="D6136" s="10">
        <v>33.268999999999998</v>
      </c>
      <c r="Y6136" s="11"/>
    </row>
    <row r="6137" spans="3:25">
      <c r="C6137" s="10">
        <v>45441</v>
      </c>
      <c r="D6137" s="10">
        <v>32.723100000000002</v>
      </c>
      <c r="Y6137" s="11"/>
    </row>
    <row r="6138" spans="3:25">
      <c r="C6138" s="10">
        <v>45442</v>
      </c>
      <c r="D6138" s="10">
        <v>33.040700000000001</v>
      </c>
      <c r="Y6138" s="11"/>
    </row>
    <row r="6139" spans="3:25">
      <c r="C6139" s="10">
        <v>45443</v>
      </c>
      <c r="D6139" s="10">
        <v>33.381100000000004</v>
      </c>
      <c r="Y6139" s="11"/>
    </row>
    <row r="6140" spans="3:25">
      <c r="C6140" s="10">
        <v>45446</v>
      </c>
      <c r="D6140" s="10">
        <v>33.149900000000002</v>
      </c>
      <c r="Y6140" s="11"/>
    </row>
    <row r="6141" spans="3:25">
      <c r="C6141" s="10">
        <v>45447</v>
      </c>
      <c r="D6141" s="10">
        <v>32.961300000000001</v>
      </c>
      <c r="Y6141" s="11"/>
    </row>
    <row r="6142" spans="3:25">
      <c r="C6142" s="10">
        <v>45448</v>
      </c>
      <c r="D6142" s="10">
        <v>33.174599999999998</v>
      </c>
      <c r="Y6142" s="11"/>
    </row>
    <row r="6143" spans="3:25">
      <c r="C6143" s="10">
        <v>45449</v>
      </c>
      <c r="D6143" s="10">
        <v>33.259</v>
      </c>
      <c r="Y6143" s="11"/>
    </row>
    <row r="6144" spans="3:25">
      <c r="C6144" s="10">
        <v>45450</v>
      </c>
      <c r="D6144" s="10">
        <v>32.991100000000003</v>
      </c>
      <c r="Y6144" s="11"/>
    </row>
    <row r="6145" spans="3:25">
      <c r="C6145" s="10">
        <v>45453</v>
      </c>
      <c r="D6145" s="10">
        <v>33.050600000000003</v>
      </c>
      <c r="Y6145" s="11"/>
    </row>
    <row r="6146" spans="3:25">
      <c r="C6146" s="10">
        <v>45454</v>
      </c>
      <c r="D6146" s="10">
        <v>32.776200000000003</v>
      </c>
      <c r="Y6146" s="11"/>
    </row>
    <row r="6147" spans="3:25">
      <c r="C6147" s="10">
        <v>45455</v>
      </c>
      <c r="D6147" s="10">
        <v>32.862000000000002</v>
      </c>
      <c r="Y6147" s="11"/>
    </row>
    <row r="6148" spans="3:25">
      <c r="C6148" s="10">
        <v>45456</v>
      </c>
      <c r="D6148" s="10">
        <v>32.475000000000001</v>
      </c>
      <c r="Y6148" s="11"/>
    </row>
    <row r="6149" spans="3:25">
      <c r="C6149" s="10">
        <v>45457</v>
      </c>
      <c r="D6149" s="10">
        <v>32.405500000000004</v>
      </c>
      <c r="Y6149" s="11"/>
    </row>
    <row r="6150" spans="3:25">
      <c r="C6150" s="10">
        <v>45460</v>
      </c>
      <c r="D6150" s="10">
        <v>32.355899999999998</v>
      </c>
      <c r="Y6150" s="11"/>
    </row>
    <row r="6151" spans="3:25">
      <c r="C6151" s="10">
        <v>45461</v>
      </c>
      <c r="D6151" s="10">
        <v>32.360399999999998</v>
      </c>
      <c r="Y6151" s="11"/>
    </row>
    <row r="6152" spans="3:25">
      <c r="C6152" s="10">
        <v>45462</v>
      </c>
      <c r="D6152" s="10">
        <v>32.216900000000003</v>
      </c>
      <c r="Y6152" s="11"/>
    </row>
    <row r="6153" spans="3:25">
      <c r="C6153" s="10">
        <v>45463</v>
      </c>
      <c r="D6153" s="10">
        <v>32.316299999999998</v>
      </c>
      <c r="Y6153" s="11"/>
    </row>
    <row r="6154" spans="3:25">
      <c r="C6154" s="10">
        <v>45464</v>
      </c>
      <c r="D6154" s="10">
        <v>32.3108</v>
      </c>
      <c r="Y6154" s="11"/>
    </row>
    <row r="6155" spans="3:25">
      <c r="C6155" s="10">
        <v>45467</v>
      </c>
      <c r="D6155" s="10">
        <v>32.753</v>
      </c>
      <c r="Y6155" s="11"/>
    </row>
    <row r="6156" spans="3:25">
      <c r="C6156" s="10">
        <v>45468</v>
      </c>
      <c r="D6156" s="10">
        <v>32.673499999999997</v>
      </c>
      <c r="Y6156" s="11"/>
    </row>
    <row r="6157" spans="3:25">
      <c r="C6157" s="10">
        <v>45469</v>
      </c>
      <c r="D6157" s="10">
        <v>32.673499999999997</v>
      </c>
      <c r="Y6157" s="11"/>
    </row>
    <row r="6158" spans="3:25">
      <c r="C6158" s="10">
        <v>45470</v>
      </c>
      <c r="D6158" s="10">
        <v>32.872</v>
      </c>
      <c r="Y6158" s="11"/>
    </row>
    <row r="6159" spans="3:25">
      <c r="C6159" s="10">
        <v>45471</v>
      </c>
      <c r="D6159" s="10">
        <v>32.7926</v>
      </c>
      <c r="Y6159" s="11"/>
    </row>
    <row r="6160" spans="3:25">
      <c r="C6160" s="10">
        <v>45475</v>
      </c>
      <c r="D6160" s="10">
        <v>32.891800000000003</v>
      </c>
      <c r="Y6160" s="11"/>
    </row>
    <row r="6161" spans="3:25">
      <c r="C6161" s="10">
        <v>45476</v>
      </c>
      <c r="D6161" s="10">
        <v>33.348399999999998</v>
      </c>
      <c r="Y6161" s="11"/>
    </row>
    <row r="6162" spans="3:25">
      <c r="C6162" s="10">
        <v>45477</v>
      </c>
      <c r="D6162" s="10">
        <v>33.354799999999997</v>
      </c>
      <c r="Y6162" s="11"/>
    </row>
    <row r="6163" spans="3:25">
      <c r="C6163" s="10">
        <v>45478</v>
      </c>
      <c r="D6163" s="10">
        <v>33.100200000000001</v>
      </c>
      <c r="Y6163" s="11"/>
    </row>
    <row r="6164" spans="3:25">
      <c r="C6164" s="10">
        <v>45481</v>
      </c>
      <c r="D6164" s="10">
        <v>33.149900000000002</v>
      </c>
      <c r="Y6164" s="11"/>
    </row>
    <row r="6165" spans="3:25">
      <c r="C6165" s="10">
        <v>45482</v>
      </c>
      <c r="D6165" s="10">
        <v>33.050600000000003</v>
      </c>
      <c r="Y6165" s="11"/>
    </row>
    <row r="6166" spans="3:25">
      <c r="C6166" s="10">
        <v>45483</v>
      </c>
      <c r="D6166" s="10">
        <v>33.556800000000003</v>
      </c>
      <c r="Y6166" s="11"/>
    </row>
    <row r="6167" spans="3:25">
      <c r="C6167" s="10">
        <v>45484</v>
      </c>
      <c r="D6167" s="10">
        <v>33.795000000000002</v>
      </c>
      <c r="Y6167" s="11"/>
    </row>
    <row r="6168" spans="3:25">
      <c r="C6168" s="10">
        <v>45485</v>
      </c>
      <c r="D6168" s="10">
        <v>33.993499999999997</v>
      </c>
      <c r="Y6168" s="11"/>
    </row>
    <row r="6169" spans="3:25">
      <c r="C6169" s="10">
        <v>45488</v>
      </c>
      <c r="D6169" s="10">
        <v>34.122500000000002</v>
      </c>
      <c r="Y6169" s="11"/>
    </row>
    <row r="6170" spans="3:25">
      <c r="C6170" s="10">
        <v>45489</v>
      </c>
      <c r="D6170" s="10">
        <v>34.46</v>
      </c>
      <c r="Y6170" s="11"/>
    </row>
    <row r="6171" spans="3:25">
      <c r="C6171" s="10">
        <v>45490</v>
      </c>
      <c r="D6171" s="10">
        <v>34.301200000000001</v>
      </c>
      <c r="Y6171" s="11"/>
    </row>
    <row r="6172" spans="3:25">
      <c r="C6172" s="10">
        <v>45491</v>
      </c>
      <c r="D6172" s="10">
        <v>34.134300000000003</v>
      </c>
      <c r="Y6172" s="11"/>
    </row>
    <row r="6173" spans="3:25">
      <c r="C6173" s="10">
        <v>45492</v>
      </c>
      <c r="D6173" s="10">
        <v>34.092799999999997</v>
      </c>
      <c r="Y6173" s="11"/>
    </row>
    <row r="6174" spans="3:25">
      <c r="C6174" s="10">
        <v>45495</v>
      </c>
      <c r="D6174" s="10">
        <v>34.349800000000002</v>
      </c>
      <c r="Y6174" s="11"/>
    </row>
    <row r="6175" spans="3:25">
      <c r="C6175" s="10">
        <v>45496</v>
      </c>
      <c r="D6175" s="10">
        <v>34.231699999999996</v>
      </c>
      <c r="Y6175" s="11"/>
    </row>
    <row r="6176" spans="3:25">
      <c r="C6176" s="10">
        <v>45497</v>
      </c>
      <c r="D6176" s="10">
        <v>34.013399999999997</v>
      </c>
      <c r="Y6176" s="11"/>
    </row>
    <row r="6177" spans="3:25">
      <c r="C6177" s="10">
        <v>45498</v>
      </c>
      <c r="D6177" s="10">
        <v>33.993499999999997</v>
      </c>
      <c r="Y6177" s="11"/>
    </row>
    <row r="6178" spans="3:25">
      <c r="C6178" s="10">
        <v>45499</v>
      </c>
      <c r="D6178" s="10">
        <v>34.2913</v>
      </c>
      <c r="Y6178" s="11"/>
    </row>
    <row r="6179" spans="3:25">
      <c r="C6179" s="10">
        <v>45502</v>
      </c>
      <c r="D6179" s="10">
        <v>34.251600000000003</v>
      </c>
      <c r="Y6179" s="11"/>
    </row>
    <row r="6180" spans="3:25">
      <c r="C6180" s="10">
        <v>45503</v>
      </c>
      <c r="D6180" s="10">
        <v>34.360700000000001</v>
      </c>
      <c r="Y6180" s="11"/>
    </row>
    <row r="6181" spans="3:25">
      <c r="C6181" s="10">
        <v>45504</v>
      </c>
      <c r="D6181" s="10">
        <v>34.767699999999998</v>
      </c>
      <c r="Y6181" s="11"/>
    </row>
    <row r="6182" spans="3:25">
      <c r="C6182" s="10">
        <v>45505</v>
      </c>
      <c r="D6182" s="10">
        <v>34.201900000000002</v>
      </c>
      <c r="Y6182" s="11"/>
    </row>
    <row r="6183" spans="3:25">
      <c r="C6183" s="10">
        <v>45506</v>
      </c>
      <c r="D6183" s="10">
        <v>33.497199999999999</v>
      </c>
      <c r="Y6183" s="11"/>
    </row>
    <row r="6184" spans="3:25">
      <c r="C6184" s="10">
        <v>45510</v>
      </c>
      <c r="D6184" s="10">
        <v>33.100200000000001</v>
      </c>
      <c r="Y6184" s="11"/>
    </row>
    <row r="6185" spans="3:25">
      <c r="C6185" s="10">
        <v>45511</v>
      </c>
      <c r="D6185" s="10">
        <v>33.060499999999998</v>
      </c>
      <c r="Y6185" s="11"/>
    </row>
    <row r="6186" spans="3:25">
      <c r="C6186" s="10">
        <v>45512</v>
      </c>
      <c r="D6186" s="10">
        <v>33.596499999999999</v>
      </c>
      <c r="Y6186" s="11"/>
    </row>
    <row r="6187" spans="3:25">
      <c r="C6187" s="10">
        <v>45513</v>
      </c>
      <c r="D6187" s="10">
        <v>33.735399999999998</v>
      </c>
      <c r="Y6187" s="11"/>
    </row>
    <row r="6188" spans="3:25">
      <c r="C6188" s="10">
        <v>45516</v>
      </c>
      <c r="D6188" s="10">
        <v>33.824800000000003</v>
      </c>
      <c r="Y6188" s="11"/>
    </row>
    <row r="6189" spans="3:25">
      <c r="C6189" s="10">
        <v>45517</v>
      </c>
      <c r="D6189" s="10">
        <v>34.142400000000002</v>
      </c>
      <c r="Y6189" s="11"/>
    </row>
    <row r="6190" spans="3:25">
      <c r="C6190" s="10">
        <v>45518</v>
      </c>
      <c r="D6190" s="10">
        <v>34.3508</v>
      </c>
      <c r="Y6190" s="11"/>
    </row>
    <row r="6191" spans="3:25">
      <c r="C6191" s="10">
        <v>45519</v>
      </c>
      <c r="D6191" s="10">
        <v>34.797899999999998</v>
      </c>
      <c r="Y6191" s="11"/>
    </row>
    <row r="6192" spans="3:25">
      <c r="C6192" s="10">
        <v>45520</v>
      </c>
      <c r="D6192" s="10">
        <v>34.8371</v>
      </c>
      <c r="Y6192" s="11"/>
    </row>
    <row r="6193" spans="3:25">
      <c r="C6193" s="10">
        <v>45523</v>
      </c>
      <c r="D6193" s="10">
        <v>34.926499999999997</v>
      </c>
      <c r="Y6193" s="11"/>
    </row>
    <row r="6194" spans="3:25">
      <c r="C6194" s="10">
        <v>45524</v>
      </c>
      <c r="D6194" s="10">
        <v>34.787500000000001</v>
      </c>
      <c r="Y6194" s="11"/>
    </row>
    <row r="6195" spans="3:25">
      <c r="C6195" s="10">
        <v>45525</v>
      </c>
      <c r="D6195" s="10">
        <v>34.906599999999997</v>
      </c>
      <c r="Y6195" s="11"/>
    </row>
    <row r="6196" spans="3:25">
      <c r="C6196" s="10">
        <v>45526</v>
      </c>
      <c r="D6196" s="10">
        <v>34.809899999999999</v>
      </c>
      <c r="Y6196" s="11"/>
    </row>
    <row r="6197" spans="3:25">
      <c r="C6197" s="10">
        <v>45527</v>
      </c>
      <c r="D6197" s="10">
        <v>35.154699999999998</v>
      </c>
      <c r="Y6197" s="11"/>
    </row>
    <row r="6198" spans="3:25">
      <c r="C6198" s="10">
        <v>45530</v>
      </c>
      <c r="D6198" s="10">
        <v>35.253999999999998</v>
      </c>
      <c r="Y6198" s="11"/>
    </row>
    <row r="6199" spans="3:25">
      <c r="C6199" s="10">
        <v>45531</v>
      </c>
      <c r="D6199" s="10">
        <v>35.1233</v>
      </c>
      <c r="Y6199" s="11"/>
    </row>
    <row r="6200" spans="3:25">
      <c r="C6200" s="10">
        <v>45532</v>
      </c>
      <c r="D6200" s="10">
        <v>34.97</v>
      </c>
      <c r="Y6200" s="11"/>
    </row>
    <row r="6201" spans="3:25">
      <c r="C6201" s="10">
        <v>45533</v>
      </c>
      <c r="D6201" s="10">
        <v>35.119999999999997</v>
      </c>
      <c r="Y6201" s="11"/>
    </row>
    <row r="6202" spans="3:25">
      <c r="C6202" s="10">
        <v>45534</v>
      </c>
      <c r="D6202" s="10">
        <v>35.347499999999997</v>
      </c>
      <c r="Y6202" s="11"/>
    </row>
    <row r="6203" spans="3:25">
      <c r="C6203" s="10">
        <v>45538</v>
      </c>
      <c r="D6203" s="10">
        <v>34.97</v>
      </c>
      <c r="Y6203" s="11"/>
    </row>
    <row r="6204" spans="3:25">
      <c r="C6204" s="10">
        <v>45539</v>
      </c>
      <c r="D6204" s="10">
        <v>34.979999999999997</v>
      </c>
      <c r="Y6204" s="11"/>
    </row>
    <row r="6205" spans="3:25">
      <c r="C6205" s="10">
        <v>45540</v>
      </c>
      <c r="D6205" s="10">
        <v>34.92</v>
      </c>
      <c r="Y6205" s="11"/>
    </row>
    <row r="6206" spans="3:25">
      <c r="C6206" s="10">
        <v>45541</v>
      </c>
      <c r="D6206" s="10">
        <v>34.659999999999997</v>
      </c>
      <c r="Y6206" s="11"/>
    </row>
    <row r="6207" spans="3:25">
      <c r="C6207" s="10">
        <v>45544</v>
      </c>
      <c r="D6207" s="10">
        <v>35.090000000000003</v>
      </c>
      <c r="Y6207" s="11"/>
    </row>
    <row r="6208" spans="3:25">
      <c r="C6208" s="10">
        <v>45545</v>
      </c>
      <c r="D6208" s="10">
        <v>34.979999999999997</v>
      </c>
      <c r="Y6208" s="11"/>
    </row>
    <row r="6209" spans="3:25">
      <c r="C6209" s="10">
        <v>45546</v>
      </c>
      <c r="D6209" s="10">
        <v>35.29</v>
      </c>
      <c r="Y6209" s="11"/>
    </row>
    <row r="6210" spans="3:25">
      <c r="C6210" s="10">
        <v>45547</v>
      </c>
      <c r="D6210" s="10">
        <v>35.659999999999997</v>
      </c>
      <c r="Y6210" s="11"/>
    </row>
    <row r="6211" spans="3:25">
      <c r="C6211" s="10">
        <v>45548</v>
      </c>
      <c r="D6211" s="10">
        <v>35.79</v>
      </c>
      <c r="Y6211" s="11"/>
    </row>
    <row r="6212" spans="3:25">
      <c r="C6212" s="10">
        <v>45551</v>
      </c>
      <c r="D6212" s="10">
        <v>36</v>
      </c>
      <c r="Y6212" s="11"/>
    </row>
    <row r="6213" spans="3:25">
      <c r="C6213" s="10">
        <v>45552</v>
      </c>
      <c r="D6213" s="10">
        <v>35.92</v>
      </c>
      <c r="Y6213" s="11"/>
    </row>
    <row r="6214" spans="3:25">
      <c r="C6214" s="10">
        <v>45553</v>
      </c>
      <c r="D6214" s="10">
        <v>35.78</v>
      </c>
      <c r="Y6214" s="11"/>
    </row>
    <row r="6215" spans="3:25">
      <c r="C6215" s="10">
        <v>45554</v>
      </c>
      <c r="D6215" s="10">
        <v>36.18</v>
      </c>
      <c r="Y6215" s="11"/>
    </row>
    <row r="6216" spans="3:25">
      <c r="C6216" s="10">
        <v>45555</v>
      </c>
      <c r="D6216" s="10">
        <v>36.21</v>
      </c>
      <c r="Y6216" s="11"/>
    </row>
    <row r="6217" spans="3:25">
      <c r="C6217" s="10">
        <v>45558</v>
      </c>
      <c r="D6217" s="10">
        <v>36.265000000000001</v>
      </c>
      <c r="Y6217" s="1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C0BC-14AC-402C-B837-811E5D9AD989}">
  <dimension ref="A1:AX5987"/>
  <sheetViews>
    <sheetView topLeftCell="AF180" workbookViewId="0">
      <selection activeCell="A6" sqref="A6:AX215"/>
    </sheetView>
  </sheetViews>
  <sheetFormatPr defaultColWidth="11.42578125" defaultRowHeight="14.45"/>
  <cols>
    <col min="1" max="1" width="13.42578125" style="10" bestFit="1" customWidth="1"/>
    <col min="2" max="2" width="10.7109375" style="10" bestFit="1" customWidth="1"/>
    <col min="3" max="3" width="11.7109375" bestFit="1" customWidth="1"/>
    <col min="4" max="4" width="12.42578125" bestFit="1" customWidth="1"/>
    <col min="5" max="5" width="16.7109375" style="20" bestFit="1" customWidth="1"/>
    <col min="6" max="6" width="13.42578125" bestFit="1" customWidth="1"/>
    <col min="7" max="7" width="10.7109375" bestFit="1" customWidth="1"/>
    <col min="8" max="8" width="11.7109375" bestFit="1" customWidth="1"/>
    <col min="9" max="9" width="12.42578125" bestFit="1" customWidth="1"/>
    <col min="10" max="10" width="16.7109375" style="20" bestFit="1" customWidth="1"/>
    <col min="11" max="11" width="13.42578125" bestFit="1" customWidth="1"/>
    <col min="12" max="12" width="10.42578125" bestFit="1" customWidth="1"/>
    <col min="13" max="13" width="11.7109375" bestFit="1" customWidth="1"/>
    <col min="14" max="14" width="12.42578125" bestFit="1" customWidth="1"/>
    <col min="15" max="15" width="16.7109375" style="20" bestFit="1" customWidth="1"/>
    <col min="16" max="16" width="18.7109375" bestFit="1" customWidth="1"/>
    <col min="17" max="17" width="13.7109375" bestFit="1" customWidth="1"/>
    <col min="18" max="18" width="11.7109375" bestFit="1" customWidth="1"/>
    <col min="19" max="19" width="12.42578125" bestFit="1" customWidth="1"/>
    <col min="20" max="20" width="16.7109375" style="20" bestFit="1" customWidth="1"/>
    <col min="21" max="21" width="13.42578125" bestFit="1" customWidth="1"/>
    <col min="22" max="22" width="10.42578125" bestFit="1" customWidth="1"/>
    <col min="23" max="23" width="11.7109375" bestFit="1" customWidth="1"/>
    <col min="24" max="24" width="12.42578125" bestFit="1" customWidth="1"/>
    <col min="25" max="25" width="16.7109375" style="20" bestFit="1" customWidth="1"/>
    <col min="26" max="26" width="13.42578125" bestFit="1" customWidth="1"/>
    <col min="27" max="27" width="10.42578125" bestFit="1" customWidth="1"/>
    <col min="28" max="28" width="11.7109375" bestFit="1" customWidth="1"/>
    <col min="29" max="29" width="12.42578125" bestFit="1" customWidth="1"/>
    <col min="30" max="30" width="16.7109375" style="20" bestFit="1" customWidth="1"/>
    <col min="31" max="31" width="13.42578125" bestFit="1" customWidth="1"/>
    <col min="32" max="32" width="10.42578125" bestFit="1" customWidth="1"/>
    <col min="33" max="33" width="11.7109375" bestFit="1" customWidth="1"/>
    <col min="34" max="34" width="12.42578125" bestFit="1" customWidth="1"/>
    <col min="35" max="35" width="16.7109375" style="20" bestFit="1" customWidth="1"/>
    <col min="40" max="40" width="11.42578125" style="20"/>
    <col min="46" max="49" width="11.42578125" style="35"/>
  </cols>
  <sheetData>
    <row r="1" spans="1:50">
      <c r="A1" s="17" t="str">
        <f>'Bloomberg source'!A1</f>
        <v>Start</v>
      </c>
      <c r="B1" s="18">
        <f>'Bloomberg source'!B1</f>
        <v>43466</v>
      </c>
    </row>
    <row r="2" spans="1:50">
      <c r="A2" s="17" t="s">
        <v>13</v>
      </c>
      <c r="B2" s="18" t="s">
        <v>29</v>
      </c>
    </row>
    <row r="4" spans="1:50">
      <c r="A4" s="10" t="str">
        <f>'Bloomberg source'!B6</f>
        <v>XBB CN Equity</v>
      </c>
      <c r="C4" s="10"/>
      <c r="F4" s="10" t="str">
        <f>'Bloomberg source'!D6</f>
        <v>XIU CN Equity</v>
      </c>
      <c r="G4" s="10"/>
      <c r="H4" s="10"/>
      <c r="I4" s="10"/>
      <c r="J4" s="21"/>
      <c r="K4" s="10" t="str">
        <f>'Bloomberg source'!F6</f>
        <v>XUS CN Equity</v>
      </c>
      <c r="L4" s="10"/>
      <c r="M4" s="10"/>
      <c r="N4" s="10"/>
      <c r="O4" s="21" t="s">
        <v>30</v>
      </c>
      <c r="P4" s="10" t="str">
        <f>'Bloomberg source'!H6</f>
        <v>XEF CN Equity</v>
      </c>
      <c r="Q4" s="10"/>
      <c r="R4" s="10"/>
      <c r="S4" s="10"/>
      <c r="T4" s="21"/>
      <c r="U4" s="10" t="str">
        <f>'Bloomberg source'!J6</f>
        <v>XEM CN Equity</v>
      </c>
      <c r="V4" s="10"/>
      <c r="W4" s="10"/>
      <c r="X4" s="10" t="s">
        <v>30</v>
      </c>
      <c r="Y4" s="21"/>
      <c r="Z4" s="10" t="s">
        <v>23</v>
      </c>
      <c r="AA4" s="10"/>
      <c r="AB4" s="10"/>
      <c r="AC4" s="10" t="s">
        <v>30</v>
      </c>
      <c r="AD4" s="10"/>
      <c r="AE4" s="10" t="s">
        <v>24</v>
      </c>
      <c r="AF4" s="10"/>
      <c r="AG4" s="10"/>
      <c r="AH4" s="10" t="s">
        <v>30</v>
      </c>
      <c r="AI4" s="10"/>
      <c r="AJ4" s="21" t="s">
        <v>26</v>
      </c>
      <c r="AK4" s="10"/>
      <c r="AL4" s="10"/>
      <c r="AM4" s="10"/>
      <c r="AN4" s="10" t="s">
        <v>30</v>
      </c>
      <c r="AO4" s="10" t="s">
        <v>25</v>
      </c>
      <c r="AP4" s="10"/>
      <c r="AQ4" s="10"/>
      <c r="AR4" s="10" t="s">
        <v>30</v>
      </c>
      <c r="AS4" s="10"/>
      <c r="AT4" s="35" t="s">
        <v>31</v>
      </c>
      <c r="AW4" s="35" t="s">
        <v>30</v>
      </c>
    </row>
    <row r="5" spans="1:50">
      <c r="A5" s="12" t="e">
        <f ca="1">_xll.BDS(A$4, $B$2, "Headers", "Y", "EndCol", "5", "DVD_START_DT", "","cols=5;rows=211")</f>
        <v>#NAME?</v>
      </c>
      <c r="B5" s="11" t="s">
        <v>32</v>
      </c>
      <c r="C5" s="11" t="s">
        <v>33</v>
      </c>
      <c r="D5" s="1" t="s">
        <v>34</v>
      </c>
      <c r="E5" s="21" t="s">
        <v>35</v>
      </c>
      <c r="F5" s="11" t="e">
        <f ca="1">_xll.BDS(F$4, $B$2, "Headers", "Y", "EndCol", "5", "DVD_START_DT", "","cols=5;rows=119")</f>
        <v>#NAME?</v>
      </c>
      <c r="G5" s="11" t="s">
        <v>32</v>
      </c>
      <c r="H5" s="11" t="s">
        <v>33</v>
      </c>
      <c r="I5" s="11" t="s">
        <v>34</v>
      </c>
      <c r="J5" s="21" t="s">
        <v>35</v>
      </c>
      <c r="K5" s="12" t="e">
        <f ca="1">_xll.BDS(K$4, $B$2, "Headers", "Y", "EndCol", "5", "DVD_START_DT", "","cols=5;rows=26")</f>
        <v>#NAME?</v>
      </c>
      <c r="L5" s="12" t="s">
        <v>32</v>
      </c>
      <c r="M5" s="12" t="s">
        <v>33</v>
      </c>
      <c r="N5" s="12" t="s">
        <v>34</v>
      </c>
      <c r="O5" s="21" t="s">
        <v>35</v>
      </c>
      <c r="P5" s="12" t="e">
        <f ca="1">_xll.BDS(P$4, $B$2, "Headers", "Y", "EndCol", "5", "DVD_START_DT", "","cols=5;rows=25")</f>
        <v>#NAME?</v>
      </c>
      <c r="Q5" s="12" t="s">
        <v>32</v>
      </c>
      <c r="R5" s="12" t="s">
        <v>33</v>
      </c>
      <c r="S5" s="12" t="s">
        <v>34</v>
      </c>
      <c r="T5" s="21" t="s">
        <v>35</v>
      </c>
      <c r="U5" s="12" t="e">
        <f ca="1">_xll.BDS(U$4, $B$2, "Headers", "Y", "EndCol", "5", "DVD_START_DT", "","cols=5;rows=32")</f>
        <v>#NAME?</v>
      </c>
      <c r="V5" s="12" t="s">
        <v>32</v>
      </c>
      <c r="W5" s="12" t="s">
        <v>33</v>
      </c>
      <c r="X5" s="11" t="s">
        <v>34</v>
      </c>
      <c r="Y5" s="21" t="s">
        <v>35</v>
      </c>
      <c r="Z5" s="12" t="e">
        <f ca="1">_xll.BDS(Z$4, $B$2, "Headers", "Y", "EndCol", "5", "DVD_START_DT", "","cols=5;rows=193")</f>
        <v>#NAME?</v>
      </c>
      <c r="AA5" s="12" t="s">
        <v>32</v>
      </c>
      <c r="AB5" s="12" t="s">
        <v>33</v>
      </c>
      <c r="AC5" s="12" t="s">
        <v>34</v>
      </c>
      <c r="AD5" s="21" t="s">
        <v>35</v>
      </c>
      <c r="AE5" s="12" t="e">
        <f ca="1">_xll.BDS(AE$4, $B$2, "Headers", "Y", "EndCol", "5", "DVD_START_DT", "","cols=5;rows=180")</f>
        <v>#NAME?</v>
      </c>
      <c r="AF5" s="12" t="s">
        <v>32</v>
      </c>
      <c r="AG5" s="12" t="s">
        <v>33</v>
      </c>
      <c r="AH5" s="12" t="s">
        <v>34</v>
      </c>
      <c r="AI5" s="21" t="s">
        <v>35</v>
      </c>
      <c r="AJ5" s="12" t="e">
        <f ca="1">_xll.BDS(AJ$4, $B$2, "Headers", "Y", "EndCol", "5", "DVD_START_DT", "","cols=5;rows=211")</f>
        <v>#NAME?</v>
      </c>
      <c r="AK5" s="12" t="s">
        <v>32</v>
      </c>
      <c r="AL5" s="12" t="s">
        <v>33</v>
      </c>
      <c r="AM5" s="11" t="s">
        <v>34</v>
      </c>
      <c r="AN5" s="20" t="s">
        <v>35</v>
      </c>
      <c r="AO5" s="11" t="e">
        <f ca="1">_xll.BDS(AO$4, $B$2, "Headers", "Y", "EndCol", "5", "DVD_START_DT", "","cols=5;rows=180")</f>
        <v>#NAME?</v>
      </c>
      <c r="AP5" s="11" t="s">
        <v>32</v>
      </c>
      <c r="AQ5" s="11" t="s">
        <v>33</v>
      </c>
      <c r="AR5" s="11" t="s">
        <v>34</v>
      </c>
      <c r="AS5" s="21" t="s">
        <v>35</v>
      </c>
      <c r="AT5" s="35" t="s">
        <v>36</v>
      </c>
      <c r="AU5" s="35" t="s">
        <v>32</v>
      </c>
      <c r="AV5" s="35" t="s">
        <v>33</v>
      </c>
      <c r="AW5" s="35" t="s">
        <v>34</v>
      </c>
      <c r="AX5" t="s">
        <v>35</v>
      </c>
    </row>
    <row r="6" spans="1:50">
      <c r="A6" s="12">
        <v>45735</v>
      </c>
      <c r="B6" s="11">
        <v>45742</v>
      </c>
      <c r="C6" s="1">
        <v>45742</v>
      </c>
      <c r="D6" s="1">
        <v>45747</v>
      </c>
      <c r="E6" s="20">
        <v>7.9000000000000001E-2</v>
      </c>
      <c r="F6" s="1">
        <v>45706</v>
      </c>
      <c r="G6" s="1">
        <v>45713</v>
      </c>
      <c r="H6" s="1">
        <v>45713</v>
      </c>
      <c r="I6" s="1">
        <v>45716</v>
      </c>
      <c r="J6" s="20">
        <v>0.27500000000000002</v>
      </c>
      <c r="K6" s="19">
        <v>45645</v>
      </c>
      <c r="L6" s="19">
        <v>45656</v>
      </c>
      <c r="M6" s="19">
        <v>45656</v>
      </c>
      <c r="N6" s="19">
        <v>45660</v>
      </c>
      <c r="O6" s="20">
        <v>0.31830000000000003</v>
      </c>
      <c r="P6" s="19">
        <v>45645</v>
      </c>
      <c r="Q6" s="19">
        <v>45656</v>
      </c>
      <c r="R6" s="19">
        <v>45656</v>
      </c>
      <c r="S6" s="19">
        <v>45660</v>
      </c>
      <c r="T6" s="20">
        <v>0.40522000000000002</v>
      </c>
      <c r="U6" s="19">
        <v>45645</v>
      </c>
      <c r="V6" s="19">
        <v>45656</v>
      </c>
      <c r="W6" s="19">
        <v>45656</v>
      </c>
      <c r="X6" s="1">
        <v>45660</v>
      </c>
      <c r="Y6" s="20">
        <v>0.51827000000000001</v>
      </c>
      <c r="Z6" s="19">
        <v>45735</v>
      </c>
      <c r="AA6" s="19">
        <v>45742</v>
      </c>
      <c r="AB6" s="19">
        <v>45742</v>
      </c>
      <c r="AC6" s="19">
        <v>45747</v>
      </c>
      <c r="AD6" s="20">
        <v>6.9000000000000006E-2</v>
      </c>
      <c r="AE6" s="19">
        <v>45735</v>
      </c>
      <c r="AF6" s="19">
        <v>45742</v>
      </c>
      <c r="AG6" s="19">
        <v>45742</v>
      </c>
      <c r="AH6" s="19">
        <v>45747</v>
      </c>
      <c r="AI6" s="20">
        <v>7.0000000000000007E-2</v>
      </c>
      <c r="AJ6" s="19">
        <v>45735</v>
      </c>
      <c r="AK6" s="19">
        <v>45742</v>
      </c>
      <c r="AL6" s="19">
        <v>45742</v>
      </c>
      <c r="AM6" s="1">
        <v>45747</v>
      </c>
      <c r="AN6" s="20">
        <v>7.0999999999999994E-2</v>
      </c>
      <c r="AO6" s="1">
        <v>45735</v>
      </c>
      <c r="AP6" s="1">
        <v>45742</v>
      </c>
      <c r="AQ6" s="1">
        <v>45742</v>
      </c>
      <c r="AR6" s="1">
        <v>45747</v>
      </c>
      <c r="AS6">
        <v>8.4000000000000005E-2</v>
      </c>
      <c r="AT6" s="35">
        <v>45645</v>
      </c>
      <c r="AU6" s="35">
        <v>45645</v>
      </c>
      <c r="AV6" s="35">
        <v>45645</v>
      </c>
      <c r="AW6" s="35">
        <v>45645</v>
      </c>
      <c r="AX6">
        <v>1.8700000000000001E-2</v>
      </c>
    </row>
    <row r="7" spans="1:50">
      <c r="A7" s="12">
        <v>45706</v>
      </c>
      <c r="B7" s="11">
        <v>45713</v>
      </c>
      <c r="C7" s="1">
        <v>45713</v>
      </c>
      <c r="D7" s="1">
        <v>45716</v>
      </c>
      <c r="E7" s="20">
        <v>7.9000000000000001E-2</v>
      </c>
      <c r="F7" s="1">
        <v>45610</v>
      </c>
      <c r="G7" s="1">
        <v>45617</v>
      </c>
      <c r="H7" s="1">
        <v>45617</v>
      </c>
      <c r="I7" s="1">
        <v>45628</v>
      </c>
      <c r="J7" s="20">
        <v>0.315</v>
      </c>
      <c r="K7" s="19">
        <v>45461</v>
      </c>
      <c r="L7" s="19">
        <v>45468</v>
      </c>
      <c r="M7" s="19">
        <v>45468</v>
      </c>
      <c r="N7" s="19">
        <v>45471</v>
      </c>
      <c r="O7" s="20">
        <v>0.2215</v>
      </c>
      <c r="P7" s="19">
        <v>45461</v>
      </c>
      <c r="Q7" s="19">
        <v>45468</v>
      </c>
      <c r="R7" s="19">
        <v>45468</v>
      </c>
      <c r="S7" s="19">
        <v>45471</v>
      </c>
      <c r="T7" s="20">
        <v>0.63700000000000001</v>
      </c>
      <c r="U7" s="19">
        <v>45461</v>
      </c>
      <c r="V7" s="19">
        <v>45468</v>
      </c>
      <c r="W7" s="19">
        <v>45468</v>
      </c>
      <c r="X7" s="1">
        <v>45471</v>
      </c>
      <c r="Y7" s="20">
        <v>0.17299999999999999</v>
      </c>
      <c r="Z7" s="19">
        <v>45706</v>
      </c>
      <c r="AA7" s="19">
        <v>45713</v>
      </c>
      <c r="AB7" s="19">
        <v>45713</v>
      </c>
      <c r="AC7" s="19">
        <v>45716</v>
      </c>
      <c r="AD7" s="20">
        <v>6.9000000000000006E-2</v>
      </c>
      <c r="AE7" s="19">
        <v>45706</v>
      </c>
      <c r="AF7" s="19">
        <v>45713</v>
      </c>
      <c r="AG7" s="19">
        <v>45713</v>
      </c>
      <c r="AH7" s="19">
        <v>45716</v>
      </c>
      <c r="AI7" s="20">
        <v>7.0000000000000007E-2</v>
      </c>
      <c r="AJ7" s="19">
        <v>45706</v>
      </c>
      <c r="AK7" s="19">
        <v>45713</v>
      </c>
      <c r="AL7" s="19">
        <v>45713</v>
      </c>
      <c r="AM7" s="1">
        <v>45716</v>
      </c>
      <c r="AN7" s="20">
        <v>7.1999999999999995E-2</v>
      </c>
      <c r="AO7" s="1">
        <v>45706</v>
      </c>
      <c r="AP7" s="1">
        <v>45713</v>
      </c>
      <c r="AQ7" s="1">
        <v>45713</v>
      </c>
      <c r="AR7" s="1">
        <v>45716</v>
      </c>
      <c r="AS7">
        <v>8.4000000000000005E-2</v>
      </c>
      <c r="AT7" s="35">
        <v>45281</v>
      </c>
      <c r="AU7" s="35">
        <v>45281</v>
      </c>
      <c r="AV7" s="35">
        <v>45281</v>
      </c>
      <c r="AW7" s="35">
        <v>45281</v>
      </c>
      <c r="AX7">
        <v>1.1900000000000001E-2</v>
      </c>
    </row>
    <row r="8" spans="1:50">
      <c r="A8" s="12">
        <v>45678</v>
      </c>
      <c r="B8" s="11">
        <v>45685</v>
      </c>
      <c r="C8" s="1">
        <v>45685</v>
      </c>
      <c r="D8" s="1">
        <v>45688</v>
      </c>
      <c r="E8" s="20">
        <v>7.9000000000000001E-2</v>
      </c>
      <c r="F8" s="1">
        <v>45524</v>
      </c>
      <c r="G8" s="1">
        <v>45531</v>
      </c>
      <c r="H8" s="1">
        <v>45531</v>
      </c>
      <c r="I8" s="1">
        <v>45534</v>
      </c>
      <c r="J8" s="20">
        <v>0.26600000000000001</v>
      </c>
      <c r="K8" s="19">
        <v>45288</v>
      </c>
      <c r="L8" s="19">
        <v>45288</v>
      </c>
      <c r="M8" s="19">
        <v>45289</v>
      </c>
      <c r="N8" s="19">
        <v>45295</v>
      </c>
      <c r="O8" s="20">
        <v>0.27052500000000002</v>
      </c>
      <c r="P8" s="19">
        <v>45281</v>
      </c>
      <c r="Q8" s="19">
        <v>45288</v>
      </c>
      <c r="R8" s="19">
        <v>45289</v>
      </c>
      <c r="S8" s="19">
        <v>45295</v>
      </c>
      <c r="T8" s="20">
        <v>0.34379999999999999</v>
      </c>
      <c r="U8" s="19">
        <v>45281</v>
      </c>
      <c r="V8" s="19">
        <v>45288</v>
      </c>
      <c r="W8" s="19">
        <v>45289</v>
      </c>
      <c r="X8" s="1">
        <v>45295</v>
      </c>
      <c r="Y8" s="20">
        <v>0.52022000000000002</v>
      </c>
      <c r="Z8" s="19">
        <v>45678</v>
      </c>
      <c r="AA8" s="19">
        <v>45685</v>
      </c>
      <c r="AB8" s="19">
        <v>45685</v>
      </c>
      <c r="AC8" s="19">
        <v>45688</v>
      </c>
      <c r="AD8" s="20">
        <v>6.8000000000000005E-2</v>
      </c>
      <c r="AE8" s="19">
        <v>45678</v>
      </c>
      <c r="AF8" s="19">
        <v>45685</v>
      </c>
      <c r="AG8" s="19">
        <v>45685</v>
      </c>
      <c r="AH8" s="19">
        <v>45688</v>
      </c>
      <c r="AI8" s="20">
        <v>7.0000000000000007E-2</v>
      </c>
      <c r="AJ8" s="19">
        <v>45678</v>
      </c>
      <c r="AK8" s="19">
        <v>45685</v>
      </c>
      <c r="AL8" s="19">
        <v>45685</v>
      </c>
      <c r="AM8" s="1">
        <v>45688</v>
      </c>
      <c r="AN8" s="20">
        <v>7.1999999999999995E-2</v>
      </c>
      <c r="AO8" s="1">
        <v>45678</v>
      </c>
      <c r="AP8" s="1">
        <v>45685</v>
      </c>
      <c r="AQ8" s="1">
        <v>45685</v>
      </c>
      <c r="AR8" s="1">
        <v>45688</v>
      </c>
      <c r="AS8">
        <v>8.3000000000000004E-2</v>
      </c>
    </row>
    <row r="9" spans="1:50">
      <c r="A9" s="12">
        <v>45645</v>
      </c>
      <c r="B9" s="11">
        <v>45656</v>
      </c>
      <c r="C9" s="1">
        <v>45656</v>
      </c>
      <c r="D9" s="1">
        <v>45660</v>
      </c>
      <c r="E9" s="20">
        <v>7.9000000000000001E-2</v>
      </c>
      <c r="F9" s="1">
        <v>45427</v>
      </c>
      <c r="G9" s="1">
        <v>45434</v>
      </c>
      <c r="H9" s="1">
        <v>45435</v>
      </c>
      <c r="I9" s="1">
        <v>45443</v>
      </c>
      <c r="J9" s="20">
        <v>0.25900000000000001</v>
      </c>
      <c r="K9" s="19">
        <v>45093</v>
      </c>
      <c r="L9" s="19">
        <v>45103</v>
      </c>
      <c r="M9" s="19">
        <v>45104</v>
      </c>
      <c r="N9" s="19">
        <v>45107</v>
      </c>
      <c r="O9" s="20">
        <v>0.20549999999999999</v>
      </c>
      <c r="P9" s="19">
        <v>45093</v>
      </c>
      <c r="Q9" s="19">
        <v>45103</v>
      </c>
      <c r="R9" s="19">
        <v>45104</v>
      </c>
      <c r="S9" s="19">
        <v>45107</v>
      </c>
      <c r="T9" s="20">
        <v>0.60899999999999999</v>
      </c>
      <c r="U9" s="19">
        <v>45093</v>
      </c>
      <c r="V9" s="19">
        <v>45103</v>
      </c>
      <c r="W9" s="19">
        <v>45104</v>
      </c>
      <c r="X9" s="1">
        <v>45107</v>
      </c>
      <c r="Y9" s="20">
        <v>0.183</v>
      </c>
      <c r="Z9" s="19">
        <v>45645</v>
      </c>
      <c r="AA9" s="19">
        <v>45656</v>
      </c>
      <c r="AB9" s="19">
        <v>45656</v>
      </c>
      <c r="AC9" s="19">
        <v>45660</v>
      </c>
      <c r="AD9" s="20">
        <v>6.9000000000000006E-2</v>
      </c>
      <c r="AE9" s="19">
        <v>45645</v>
      </c>
      <c r="AF9" s="19">
        <v>45656</v>
      </c>
      <c r="AG9" s="19">
        <v>45656</v>
      </c>
      <c r="AH9" s="19">
        <v>45660</v>
      </c>
      <c r="AI9" s="20">
        <v>0.12675</v>
      </c>
      <c r="AJ9" s="19">
        <v>45645</v>
      </c>
      <c r="AK9" s="19">
        <v>45656</v>
      </c>
      <c r="AL9" s="19">
        <v>45656</v>
      </c>
      <c r="AM9" s="1">
        <v>45660</v>
      </c>
      <c r="AN9" s="20">
        <v>7.2999999999999995E-2</v>
      </c>
      <c r="AO9" s="1">
        <v>45645</v>
      </c>
      <c r="AP9" s="1">
        <v>45656</v>
      </c>
      <c r="AQ9" s="1">
        <v>45656</v>
      </c>
      <c r="AR9" s="1">
        <v>45660</v>
      </c>
      <c r="AS9">
        <v>8.2000000000000003E-2</v>
      </c>
    </row>
    <row r="10" spans="1:50">
      <c r="A10" s="12">
        <v>45610</v>
      </c>
      <c r="B10" s="11">
        <v>45617</v>
      </c>
      <c r="C10" s="1">
        <v>45617</v>
      </c>
      <c r="D10" s="1">
        <v>45628</v>
      </c>
      <c r="E10" s="20">
        <v>7.9000000000000001E-2</v>
      </c>
      <c r="F10" s="1">
        <v>45338</v>
      </c>
      <c r="G10" s="1">
        <v>45345</v>
      </c>
      <c r="H10" s="1">
        <v>45348</v>
      </c>
      <c r="I10" s="1">
        <v>45351</v>
      </c>
      <c r="J10" s="20">
        <v>0.254</v>
      </c>
      <c r="K10" s="19">
        <v>44916</v>
      </c>
      <c r="L10" s="19">
        <v>44924</v>
      </c>
      <c r="M10" s="19">
        <v>44925</v>
      </c>
      <c r="N10" s="19">
        <v>44931</v>
      </c>
      <c r="O10" s="20">
        <v>0.27232000000000001</v>
      </c>
      <c r="P10" s="19">
        <v>44916</v>
      </c>
      <c r="Q10" s="19">
        <v>44924</v>
      </c>
      <c r="R10" s="19">
        <v>44925</v>
      </c>
      <c r="S10" s="19">
        <v>44931</v>
      </c>
      <c r="T10" s="20">
        <v>0.35532000000000002</v>
      </c>
      <c r="U10" s="19">
        <v>44916</v>
      </c>
      <c r="V10" s="19">
        <v>44924</v>
      </c>
      <c r="W10" s="19">
        <v>44925</v>
      </c>
      <c r="X10" s="1">
        <v>44931</v>
      </c>
      <c r="Y10" s="20">
        <v>0.39446999999999999</v>
      </c>
      <c r="Z10" s="19">
        <v>45610</v>
      </c>
      <c r="AA10" s="19">
        <v>45617</v>
      </c>
      <c r="AB10" s="19">
        <v>45617</v>
      </c>
      <c r="AC10" s="19">
        <v>45628</v>
      </c>
      <c r="AD10" s="20">
        <v>6.9000000000000006E-2</v>
      </c>
      <c r="AE10" s="19">
        <v>45610</v>
      </c>
      <c r="AF10" s="19">
        <v>45617</v>
      </c>
      <c r="AG10" s="19">
        <v>45617</v>
      </c>
      <c r="AH10" s="19">
        <v>45628</v>
      </c>
      <c r="AI10" s="20">
        <v>6.3E-2</v>
      </c>
      <c r="AJ10" s="19">
        <v>45610</v>
      </c>
      <c r="AK10" s="19">
        <v>45617</v>
      </c>
      <c r="AL10" s="19">
        <v>45617</v>
      </c>
      <c r="AM10" s="1">
        <v>45628</v>
      </c>
      <c r="AN10" s="20">
        <v>7.2999999999999995E-2</v>
      </c>
      <c r="AO10" s="1">
        <v>45610</v>
      </c>
      <c r="AP10" s="1">
        <v>45617</v>
      </c>
      <c r="AQ10" s="1">
        <v>45617</v>
      </c>
      <c r="AR10" s="1">
        <v>45628</v>
      </c>
      <c r="AS10">
        <v>8.2000000000000003E-2</v>
      </c>
    </row>
    <row r="11" spans="1:50">
      <c r="A11" s="12">
        <v>45586</v>
      </c>
      <c r="B11" s="11">
        <v>45593</v>
      </c>
      <c r="C11" s="1">
        <v>45593</v>
      </c>
      <c r="D11" s="1">
        <v>45596</v>
      </c>
      <c r="E11" s="20">
        <v>7.9000000000000001E-2</v>
      </c>
      <c r="F11" s="1">
        <v>45246</v>
      </c>
      <c r="G11" s="1">
        <v>45251</v>
      </c>
      <c r="H11" s="1">
        <v>45252</v>
      </c>
      <c r="I11" s="1">
        <v>45260</v>
      </c>
      <c r="J11" s="20">
        <v>0.252</v>
      </c>
      <c r="K11" s="19">
        <v>44729</v>
      </c>
      <c r="L11" s="19">
        <v>44736</v>
      </c>
      <c r="M11" s="19">
        <v>44739</v>
      </c>
      <c r="N11" s="19">
        <v>44742</v>
      </c>
      <c r="O11" s="20">
        <v>0.17150000000000001</v>
      </c>
      <c r="P11" s="19">
        <v>44729</v>
      </c>
      <c r="Q11" s="19">
        <v>44736</v>
      </c>
      <c r="R11" s="19">
        <v>44739</v>
      </c>
      <c r="S11" s="19">
        <v>44742</v>
      </c>
      <c r="T11" s="20">
        <v>0.55200000000000005</v>
      </c>
      <c r="U11" s="19">
        <v>44729</v>
      </c>
      <c r="V11" s="19">
        <v>44736</v>
      </c>
      <c r="W11" s="19">
        <v>44739</v>
      </c>
      <c r="X11" s="1">
        <v>44742</v>
      </c>
      <c r="Y11" s="20">
        <v>0.20100000000000001</v>
      </c>
      <c r="Z11" s="19">
        <v>45586</v>
      </c>
      <c r="AA11" s="19">
        <v>45593</v>
      </c>
      <c r="AB11" s="19">
        <v>45593</v>
      </c>
      <c r="AC11" s="19">
        <v>45596</v>
      </c>
      <c r="AD11" s="20">
        <v>6.9000000000000006E-2</v>
      </c>
      <c r="AE11" s="19">
        <v>45586</v>
      </c>
      <c r="AF11" s="19">
        <v>45593</v>
      </c>
      <c r="AG11" s="19">
        <v>45593</v>
      </c>
      <c r="AH11" s="19">
        <v>45596</v>
      </c>
      <c r="AI11" s="20">
        <v>6.3E-2</v>
      </c>
      <c r="AJ11" s="19">
        <v>45586</v>
      </c>
      <c r="AK11" s="19">
        <v>45593</v>
      </c>
      <c r="AL11" s="19">
        <v>45593</v>
      </c>
      <c r="AM11" s="1">
        <v>45596</v>
      </c>
      <c r="AN11" s="20">
        <v>7.2999999999999995E-2</v>
      </c>
      <c r="AO11" s="1">
        <v>45586</v>
      </c>
      <c r="AP11" s="1">
        <v>45593</v>
      </c>
      <c r="AQ11" s="1">
        <v>45593</v>
      </c>
      <c r="AR11" s="1">
        <v>45596</v>
      </c>
      <c r="AS11">
        <v>8.3000000000000004E-2</v>
      </c>
    </row>
    <row r="12" spans="1:50">
      <c r="A12" s="12">
        <v>45552</v>
      </c>
      <c r="B12" s="11">
        <v>45559</v>
      </c>
      <c r="C12" s="1">
        <v>45559</v>
      </c>
      <c r="D12" s="1">
        <v>45562</v>
      </c>
      <c r="E12" s="20">
        <v>7.8E-2</v>
      </c>
      <c r="F12" s="1">
        <v>45159</v>
      </c>
      <c r="G12" s="1">
        <v>45163</v>
      </c>
      <c r="H12" s="1">
        <v>45166</v>
      </c>
      <c r="I12" s="1">
        <v>45169</v>
      </c>
      <c r="J12" s="20">
        <v>0.245</v>
      </c>
      <c r="K12" s="19">
        <v>44552</v>
      </c>
      <c r="L12" s="19">
        <v>44560</v>
      </c>
      <c r="M12" s="19">
        <v>44561</v>
      </c>
      <c r="N12" s="19">
        <v>44567</v>
      </c>
      <c r="O12" s="20">
        <v>0.21548</v>
      </c>
      <c r="P12" s="19">
        <v>44552</v>
      </c>
      <c r="Q12" s="19">
        <v>44560</v>
      </c>
      <c r="R12" s="19">
        <v>44561</v>
      </c>
      <c r="S12" s="19">
        <v>44567</v>
      </c>
      <c r="T12" s="20">
        <v>0.40719</v>
      </c>
      <c r="U12" s="19">
        <v>44552</v>
      </c>
      <c r="V12" s="19">
        <v>44560</v>
      </c>
      <c r="W12" s="19">
        <v>44561</v>
      </c>
      <c r="X12" s="1">
        <v>44567</v>
      </c>
      <c r="Y12" s="20">
        <v>0.52783000000000002</v>
      </c>
      <c r="Z12" s="19">
        <v>45552</v>
      </c>
      <c r="AA12" s="19">
        <v>45559</v>
      </c>
      <c r="AB12" s="19">
        <v>45559</v>
      </c>
      <c r="AC12" s="19">
        <v>45562</v>
      </c>
      <c r="AD12" s="20">
        <v>6.8000000000000005E-2</v>
      </c>
      <c r="AE12" s="19">
        <v>45552</v>
      </c>
      <c r="AF12" s="19">
        <v>45559</v>
      </c>
      <c r="AG12" s="19">
        <v>45559</v>
      </c>
      <c r="AH12" s="19">
        <v>45562</v>
      </c>
      <c r="AI12" s="20">
        <v>6.8000000000000005E-2</v>
      </c>
      <c r="AJ12" s="19">
        <v>45552</v>
      </c>
      <c r="AK12" s="19">
        <v>45559</v>
      </c>
      <c r="AL12" s="19">
        <v>45559</v>
      </c>
      <c r="AM12" s="1">
        <v>45562</v>
      </c>
      <c r="AN12" s="20">
        <v>7.0999999999999994E-2</v>
      </c>
      <c r="AO12" s="1">
        <v>45552</v>
      </c>
      <c r="AP12" s="1">
        <v>45559</v>
      </c>
      <c r="AQ12" s="1">
        <v>45559</v>
      </c>
      <c r="AR12" s="1">
        <v>45562</v>
      </c>
      <c r="AS12">
        <v>8.3000000000000004E-2</v>
      </c>
    </row>
    <row r="13" spans="1:50">
      <c r="A13" s="12">
        <v>45524</v>
      </c>
      <c r="B13" s="11">
        <v>45531</v>
      </c>
      <c r="C13" s="1">
        <v>45531</v>
      </c>
      <c r="D13" s="1">
        <v>45534</v>
      </c>
      <c r="E13" s="20">
        <v>7.8E-2</v>
      </c>
      <c r="F13" s="1">
        <v>45063</v>
      </c>
      <c r="G13" s="1">
        <v>45070</v>
      </c>
      <c r="H13" s="1">
        <v>45071</v>
      </c>
      <c r="I13" s="1">
        <v>45077</v>
      </c>
      <c r="J13" s="20">
        <v>0.25700000000000001</v>
      </c>
      <c r="K13" s="19">
        <v>44365</v>
      </c>
      <c r="L13" s="19">
        <v>44371</v>
      </c>
      <c r="M13" s="19">
        <v>44372</v>
      </c>
      <c r="N13" s="19">
        <v>44377</v>
      </c>
      <c r="O13" s="20">
        <v>0.1555</v>
      </c>
      <c r="P13" s="19">
        <v>44365</v>
      </c>
      <c r="Q13" s="19">
        <v>44371</v>
      </c>
      <c r="R13" s="19">
        <v>44372</v>
      </c>
      <c r="S13" s="19">
        <v>44377</v>
      </c>
      <c r="T13" s="20">
        <v>0.44800000000000001</v>
      </c>
      <c r="U13" s="19">
        <v>44365</v>
      </c>
      <c r="V13" s="19">
        <v>44371</v>
      </c>
      <c r="W13" s="19">
        <v>44372</v>
      </c>
      <c r="X13" s="1">
        <v>44377</v>
      </c>
      <c r="Y13" s="20">
        <v>0.129</v>
      </c>
      <c r="Z13" s="19">
        <v>45524</v>
      </c>
      <c r="AA13" s="19">
        <v>45531</v>
      </c>
      <c r="AB13" s="19">
        <v>45531</v>
      </c>
      <c r="AC13" s="19">
        <v>45534</v>
      </c>
      <c r="AD13" s="20">
        <v>6.8000000000000005E-2</v>
      </c>
      <c r="AE13" s="19">
        <v>45524</v>
      </c>
      <c r="AF13" s="19">
        <v>45531</v>
      </c>
      <c r="AG13" s="19">
        <v>45531</v>
      </c>
      <c r="AH13" s="19">
        <v>45534</v>
      </c>
      <c r="AI13" s="20">
        <v>6.8000000000000005E-2</v>
      </c>
      <c r="AJ13" s="19">
        <v>45524</v>
      </c>
      <c r="AK13" s="19">
        <v>45531</v>
      </c>
      <c r="AL13" s="19">
        <v>45531</v>
      </c>
      <c r="AM13" s="1">
        <v>45534</v>
      </c>
      <c r="AN13" s="20">
        <v>7.0000000000000007E-2</v>
      </c>
      <c r="AO13" s="1">
        <v>45524</v>
      </c>
      <c r="AP13" s="1">
        <v>45531</v>
      </c>
      <c r="AQ13" s="1">
        <v>45531</v>
      </c>
      <c r="AR13" s="1">
        <v>45534</v>
      </c>
      <c r="AS13">
        <v>8.2000000000000003E-2</v>
      </c>
    </row>
    <row r="14" spans="1:50">
      <c r="A14" s="12">
        <v>45492</v>
      </c>
      <c r="B14" s="11">
        <v>45499</v>
      </c>
      <c r="C14" s="1">
        <v>45499</v>
      </c>
      <c r="D14" s="1">
        <v>45504</v>
      </c>
      <c r="E14" s="20">
        <v>7.8E-2</v>
      </c>
      <c r="F14" s="1">
        <v>44972</v>
      </c>
      <c r="G14" s="1">
        <v>44979</v>
      </c>
      <c r="H14" s="1">
        <v>44980</v>
      </c>
      <c r="I14" s="1">
        <v>44985</v>
      </c>
      <c r="J14" s="20">
        <v>0.25900000000000001</v>
      </c>
      <c r="K14" s="19">
        <v>44187</v>
      </c>
      <c r="L14" s="19">
        <v>44195</v>
      </c>
      <c r="M14" s="19">
        <v>44196</v>
      </c>
      <c r="N14" s="19">
        <v>44202</v>
      </c>
      <c r="O14" s="20">
        <v>0.203735</v>
      </c>
      <c r="P14" s="19">
        <v>44187</v>
      </c>
      <c r="Q14" s="19">
        <v>44195</v>
      </c>
      <c r="R14" s="19">
        <v>44196</v>
      </c>
      <c r="S14" s="19">
        <v>44202</v>
      </c>
      <c r="T14" s="20">
        <v>0.27571000000000001</v>
      </c>
      <c r="U14" s="19">
        <v>44187</v>
      </c>
      <c r="V14" s="19">
        <v>44195</v>
      </c>
      <c r="W14" s="19">
        <v>44196</v>
      </c>
      <c r="X14" s="1">
        <v>44202</v>
      </c>
      <c r="Y14" s="20">
        <v>0.33323000000000003</v>
      </c>
      <c r="Z14" s="19">
        <v>45492</v>
      </c>
      <c r="AA14" s="19">
        <v>45499</v>
      </c>
      <c r="AB14" s="19">
        <v>45499</v>
      </c>
      <c r="AC14" s="19">
        <v>45504</v>
      </c>
      <c r="AD14" s="20">
        <v>6.8000000000000005E-2</v>
      </c>
      <c r="AE14" s="19">
        <v>45492</v>
      </c>
      <c r="AF14" s="19">
        <v>45499</v>
      </c>
      <c r="AG14" s="19">
        <v>45499</v>
      </c>
      <c r="AH14" s="19">
        <v>45504</v>
      </c>
      <c r="AI14" s="20">
        <v>6.8000000000000005E-2</v>
      </c>
      <c r="AJ14" s="19">
        <v>45492</v>
      </c>
      <c r="AK14" s="19">
        <v>45499</v>
      </c>
      <c r="AL14" s="19">
        <v>45499</v>
      </c>
      <c r="AM14" s="1">
        <v>45504</v>
      </c>
      <c r="AN14" s="20">
        <v>6.9000000000000006E-2</v>
      </c>
      <c r="AO14" s="1">
        <v>45492</v>
      </c>
      <c r="AP14" s="1">
        <v>45499</v>
      </c>
      <c r="AQ14" s="1">
        <v>45499</v>
      </c>
      <c r="AR14" s="1">
        <v>45504</v>
      </c>
      <c r="AS14">
        <v>8.2000000000000003E-2</v>
      </c>
    </row>
    <row r="15" spans="1:50">
      <c r="A15" s="12">
        <v>45461</v>
      </c>
      <c r="B15" s="11">
        <v>45468</v>
      </c>
      <c r="C15" s="1">
        <v>45468</v>
      </c>
      <c r="D15" s="1">
        <v>45471</v>
      </c>
      <c r="E15" s="20">
        <v>7.6999999999999999E-2</v>
      </c>
      <c r="F15" s="1">
        <v>44880</v>
      </c>
      <c r="G15" s="1">
        <v>44886</v>
      </c>
      <c r="H15" s="1">
        <v>44887</v>
      </c>
      <c r="I15" s="1">
        <v>44895</v>
      </c>
      <c r="J15" s="20">
        <v>0.23599999999999999</v>
      </c>
      <c r="K15" s="19">
        <v>44000</v>
      </c>
      <c r="L15" s="19">
        <v>44006</v>
      </c>
      <c r="M15" s="19">
        <v>44007</v>
      </c>
      <c r="N15" s="19">
        <v>44012</v>
      </c>
      <c r="O15" s="20">
        <v>0.19650000000000001</v>
      </c>
      <c r="P15" s="19">
        <v>44000</v>
      </c>
      <c r="Q15" s="19">
        <v>44006</v>
      </c>
      <c r="R15" s="19">
        <v>44007</v>
      </c>
      <c r="S15" s="19">
        <v>44012</v>
      </c>
      <c r="T15" s="20">
        <v>0.35699999999999998</v>
      </c>
      <c r="U15" s="19">
        <v>44000</v>
      </c>
      <c r="V15" s="19">
        <v>44006</v>
      </c>
      <c r="W15" s="19">
        <v>44007</v>
      </c>
      <c r="X15" s="1">
        <v>44012</v>
      </c>
      <c r="Y15" s="20">
        <v>0.13500000000000001</v>
      </c>
      <c r="Z15" s="19">
        <v>45461</v>
      </c>
      <c r="AA15" s="19">
        <v>45468</v>
      </c>
      <c r="AB15" s="19">
        <v>45468</v>
      </c>
      <c r="AC15" s="19">
        <v>45471</v>
      </c>
      <c r="AD15" s="20">
        <v>6.7000000000000004E-2</v>
      </c>
      <c r="AE15" s="19">
        <v>45461</v>
      </c>
      <c r="AF15" s="19">
        <v>45468</v>
      </c>
      <c r="AG15" s="19">
        <v>45468</v>
      </c>
      <c r="AH15" s="19">
        <v>45471</v>
      </c>
      <c r="AI15" s="20">
        <v>6.5000000000000002E-2</v>
      </c>
      <c r="AJ15" s="19">
        <v>45461</v>
      </c>
      <c r="AK15" s="19">
        <v>45468</v>
      </c>
      <c r="AL15" s="19">
        <v>45468</v>
      </c>
      <c r="AM15" s="1">
        <v>45471</v>
      </c>
      <c r="AN15" s="20">
        <v>6.7000000000000004E-2</v>
      </c>
      <c r="AO15" s="1">
        <v>45461</v>
      </c>
      <c r="AP15" s="1">
        <v>45468</v>
      </c>
      <c r="AQ15" s="1">
        <v>45468</v>
      </c>
      <c r="AR15" s="1">
        <v>45471</v>
      </c>
      <c r="AS15">
        <v>8.2000000000000003E-2</v>
      </c>
    </row>
    <row r="16" spans="1:50">
      <c r="A16" s="12">
        <v>45427</v>
      </c>
      <c r="B16" s="11">
        <v>45434</v>
      </c>
      <c r="C16" s="1">
        <v>45435</v>
      </c>
      <c r="D16" s="1">
        <v>45443</v>
      </c>
      <c r="E16" s="20">
        <v>7.5999999999999998E-2</v>
      </c>
      <c r="F16" s="1">
        <v>44792</v>
      </c>
      <c r="G16" s="1">
        <v>44798</v>
      </c>
      <c r="H16" s="1">
        <v>44799</v>
      </c>
      <c r="I16" s="1">
        <v>44804</v>
      </c>
      <c r="J16" s="20">
        <v>0.23</v>
      </c>
      <c r="K16" s="19">
        <v>43819</v>
      </c>
      <c r="L16" s="19">
        <v>43829</v>
      </c>
      <c r="M16" s="19">
        <v>43830</v>
      </c>
      <c r="N16" s="19">
        <v>43836</v>
      </c>
      <c r="O16" s="20">
        <v>0.30787500000000001</v>
      </c>
      <c r="P16" s="19">
        <v>43819</v>
      </c>
      <c r="Q16" s="19">
        <v>43829</v>
      </c>
      <c r="R16" s="19">
        <v>43830</v>
      </c>
      <c r="S16" s="19">
        <v>43836</v>
      </c>
      <c r="T16" s="20">
        <v>0.31494</v>
      </c>
      <c r="U16" s="19">
        <v>43819</v>
      </c>
      <c r="V16" s="19">
        <v>43829</v>
      </c>
      <c r="W16" s="19">
        <v>43830</v>
      </c>
      <c r="X16" s="1">
        <v>43836</v>
      </c>
      <c r="Y16" s="20">
        <v>0.70047000000000004</v>
      </c>
      <c r="Z16" s="19">
        <v>45427</v>
      </c>
      <c r="AA16" s="19">
        <v>45434</v>
      </c>
      <c r="AB16" s="19">
        <v>45435</v>
      </c>
      <c r="AC16" s="19">
        <v>45443</v>
      </c>
      <c r="AD16" s="20">
        <v>6.7000000000000004E-2</v>
      </c>
      <c r="AE16" s="19">
        <v>45427</v>
      </c>
      <c r="AF16" s="19">
        <v>45434</v>
      </c>
      <c r="AG16" s="19">
        <v>45435</v>
      </c>
      <c r="AH16" s="19">
        <v>45443</v>
      </c>
      <c r="AI16" s="20">
        <v>6.5000000000000002E-2</v>
      </c>
      <c r="AJ16" s="19">
        <v>45427</v>
      </c>
      <c r="AK16" s="19">
        <v>45434</v>
      </c>
      <c r="AL16" s="19">
        <v>45435</v>
      </c>
      <c r="AM16" s="1">
        <v>45443</v>
      </c>
      <c r="AN16" s="20">
        <v>6.7000000000000004E-2</v>
      </c>
      <c r="AO16" s="1">
        <v>45427</v>
      </c>
      <c r="AP16" s="1">
        <v>45434</v>
      </c>
      <c r="AQ16" s="1">
        <v>45435</v>
      </c>
      <c r="AR16" s="1">
        <v>45443</v>
      </c>
      <c r="AS16">
        <v>8.2000000000000003E-2</v>
      </c>
    </row>
    <row r="17" spans="1:49">
      <c r="A17" s="12">
        <v>45400</v>
      </c>
      <c r="B17" s="11">
        <v>45406</v>
      </c>
      <c r="C17" s="1">
        <v>45407</v>
      </c>
      <c r="D17" s="1">
        <v>45412</v>
      </c>
      <c r="E17" s="20">
        <v>7.5999999999999998E-2</v>
      </c>
      <c r="F17" s="1">
        <v>44698</v>
      </c>
      <c r="G17" s="1">
        <v>44705</v>
      </c>
      <c r="H17" s="1">
        <v>44706</v>
      </c>
      <c r="I17" s="1">
        <v>44712</v>
      </c>
      <c r="J17" s="20">
        <v>0.221</v>
      </c>
      <c r="K17" s="19">
        <v>43629</v>
      </c>
      <c r="L17" s="19">
        <v>43635</v>
      </c>
      <c r="M17" s="19">
        <v>43636</v>
      </c>
      <c r="N17" s="19">
        <v>43644</v>
      </c>
      <c r="O17" s="20">
        <v>0.08</v>
      </c>
      <c r="P17" s="19">
        <v>43629</v>
      </c>
      <c r="Q17" s="19">
        <v>43635</v>
      </c>
      <c r="R17" s="19">
        <v>43636</v>
      </c>
      <c r="S17" s="19">
        <v>43644</v>
      </c>
      <c r="T17" s="20">
        <v>0.54400000000000004</v>
      </c>
      <c r="U17" s="19">
        <v>43629</v>
      </c>
      <c r="V17" s="19">
        <v>43635</v>
      </c>
      <c r="W17" s="19">
        <v>43636</v>
      </c>
      <c r="X17" s="1">
        <v>43644</v>
      </c>
      <c r="Y17" s="20">
        <v>0.13300000000000001</v>
      </c>
      <c r="Z17" s="19">
        <v>45400</v>
      </c>
      <c r="AA17" s="19">
        <v>45406</v>
      </c>
      <c r="AB17" s="19">
        <v>45407</v>
      </c>
      <c r="AC17" s="19">
        <v>45412</v>
      </c>
      <c r="AD17" s="20">
        <v>6.6000000000000003E-2</v>
      </c>
      <c r="AE17" s="19">
        <v>45400</v>
      </c>
      <c r="AF17" s="19">
        <v>45406</v>
      </c>
      <c r="AG17" s="19">
        <v>45407</v>
      </c>
      <c r="AH17" s="19">
        <v>45412</v>
      </c>
      <c r="AI17" s="20">
        <v>6.5000000000000002E-2</v>
      </c>
      <c r="AJ17" s="19">
        <v>45400</v>
      </c>
      <c r="AK17" s="19">
        <v>45406</v>
      </c>
      <c r="AL17" s="19">
        <v>45407</v>
      </c>
      <c r="AM17" s="1">
        <v>45412</v>
      </c>
      <c r="AN17" s="20">
        <v>6.6000000000000003E-2</v>
      </c>
      <c r="AO17" s="1">
        <v>45400</v>
      </c>
      <c r="AP17" s="1">
        <v>45406</v>
      </c>
      <c r="AQ17" s="1">
        <v>45407</v>
      </c>
      <c r="AR17" s="1">
        <v>45412</v>
      </c>
      <c r="AS17">
        <v>8.1000000000000003E-2</v>
      </c>
    </row>
    <row r="18" spans="1:49" s="20" customFormat="1">
      <c r="A18" s="12">
        <v>45369</v>
      </c>
      <c r="B18" s="11">
        <v>45373</v>
      </c>
      <c r="C18" s="1">
        <v>45376</v>
      </c>
      <c r="D18" s="1">
        <v>45379</v>
      </c>
      <c r="E18" s="20">
        <v>7.4999999999999997E-2</v>
      </c>
      <c r="F18" s="1">
        <v>44607</v>
      </c>
      <c r="G18" s="1">
        <v>44614</v>
      </c>
      <c r="H18" s="1">
        <v>44615</v>
      </c>
      <c r="I18" s="1">
        <v>44620</v>
      </c>
      <c r="J18" s="20">
        <v>0.20799999999999999</v>
      </c>
      <c r="K18" s="19">
        <v>43552</v>
      </c>
      <c r="L18" s="19">
        <v>43559</v>
      </c>
      <c r="M18" s="19">
        <v>43560</v>
      </c>
      <c r="N18" s="19">
        <v>43565</v>
      </c>
      <c r="O18" s="20">
        <v>0.13850000000000001</v>
      </c>
      <c r="P18" s="19">
        <v>43454</v>
      </c>
      <c r="Q18" s="19">
        <v>43462</v>
      </c>
      <c r="R18" s="19">
        <v>43465</v>
      </c>
      <c r="S18" s="19">
        <v>43469</v>
      </c>
      <c r="T18" s="20">
        <v>0.26118999999999998</v>
      </c>
      <c r="U18" s="19">
        <v>43454</v>
      </c>
      <c r="V18" s="19">
        <v>43462</v>
      </c>
      <c r="W18" s="19">
        <v>43465</v>
      </c>
      <c r="X18" s="1">
        <v>43469</v>
      </c>
      <c r="Y18" s="20">
        <v>0.54176000000000002</v>
      </c>
      <c r="Z18" s="19">
        <v>45369</v>
      </c>
      <c r="AA18" s="19">
        <v>45373</v>
      </c>
      <c r="AB18" s="19">
        <v>45376</v>
      </c>
      <c r="AC18" s="19">
        <v>45379</v>
      </c>
      <c r="AD18" s="20">
        <v>6.6000000000000003E-2</v>
      </c>
      <c r="AE18" s="19">
        <v>45369</v>
      </c>
      <c r="AF18" s="19">
        <v>45373</v>
      </c>
      <c r="AG18" s="19">
        <v>45376</v>
      </c>
      <c r="AH18" s="19">
        <v>45379</v>
      </c>
      <c r="AI18" s="20">
        <v>7.2999999999999995E-2</v>
      </c>
      <c r="AJ18" s="19">
        <v>45369</v>
      </c>
      <c r="AK18" s="19">
        <v>45373</v>
      </c>
      <c r="AL18" s="19">
        <v>45376</v>
      </c>
      <c r="AM18" s="1">
        <v>45379</v>
      </c>
      <c r="AN18" s="20">
        <v>6.4000000000000001E-2</v>
      </c>
      <c r="AO18" s="1">
        <v>45369</v>
      </c>
      <c r="AP18" s="1">
        <v>45373</v>
      </c>
      <c r="AQ18" s="1">
        <v>45376</v>
      </c>
      <c r="AR18" s="1">
        <v>45379</v>
      </c>
      <c r="AS18" s="20">
        <v>0.08</v>
      </c>
      <c r="AT18" s="35"/>
      <c r="AU18" s="35"/>
      <c r="AV18" s="35"/>
      <c r="AW18" s="35"/>
    </row>
    <row r="19" spans="1:49" s="20" customFormat="1">
      <c r="A19" s="12">
        <v>45338</v>
      </c>
      <c r="B19" s="11">
        <v>45345</v>
      </c>
      <c r="C19" s="1">
        <v>45348</v>
      </c>
      <c r="D19" s="1">
        <v>45351</v>
      </c>
      <c r="E19" s="20">
        <v>7.4999999999999997E-2</v>
      </c>
      <c r="F19" s="1">
        <v>44517</v>
      </c>
      <c r="G19" s="1">
        <v>44523</v>
      </c>
      <c r="H19" s="1">
        <v>44524</v>
      </c>
      <c r="I19" s="1">
        <v>44530</v>
      </c>
      <c r="J19" s="20">
        <v>0.19600000000000001</v>
      </c>
      <c r="K19" s="19">
        <v>43454</v>
      </c>
      <c r="L19" s="19">
        <v>43462</v>
      </c>
      <c r="M19" s="19">
        <v>43465</v>
      </c>
      <c r="N19" s="19">
        <v>43469</v>
      </c>
      <c r="O19" s="20">
        <v>0.21401999999999999</v>
      </c>
      <c r="P19" s="19">
        <v>43270</v>
      </c>
      <c r="Q19" s="19">
        <v>43276</v>
      </c>
      <c r="R19" s="19">
        <v>43277</v>
      </c>
      <c r="S19" s="19">
        <v>43280</v>
      </c>
      <c r="T19" s="20">
        <v>0.51100000000000001</v>
      </c>
      <c r="U19" s="19">
        <v>43270</v>
      </c>
      <c r="V19" s="19">
        <v>43276</v>
      </c>
      <c r="W19" s="19">
        <v>43277</v>
      </c>
      <c r="X19" s="1">
        <v>43280</v>
      </c>
      <c r="Y19" s="20">
        <v>4.2000000000000003E-2</v>
      </c>
      <c r="Z19" s="19">
        <v>45338</v>
      </c>
      <c r="AA19" s="19">
        <v>45345</v>
      </c>
      <c r="AB19" s="19">
        <v>45348</v>
      </c>
      <c r="AC19" s="19">
        <v>45351</v>
      </c>
      <c r="AD19" s="20">
        <v>6.5000000000000002E-2</v>
      </c>
      <c r="AE19" s="19">
        <v>45338</v>
      </c>
      <c r="AF19" s="19">
        <v>45345</v>
      </c>
      <c r="AG19" s="19">
        <v>45348</v>
      </c>
      <c r="AH19" s="19">
        <v>45351</v>
      </c>
      <c r="AI19" s="20">
        <v>7.2999999999999995E-2</v>
      </c>
      <c r="AJ19" s="19">
        <v>45338</v>
      </c>
      <c r="AK19" s="19">
        <v>45345</v>
      </c>
      <c r="AL19" s="19">
        <v>45348</v>
      </c>
      <c r="AM19" s="1">
        <v>45351</v>
      </c>
      <c r="AN19" s="20">
        <v>6.3E-2</v>
      </c>
      <c r="AO19" s="1">
        <v>45338</v>
      </c>
      <c r="AP19" s="1">
        <v>45345</v>
      </c>
      <c r="AQ19" s="1">
        <v>45348</v>
      </c>
      <c r="AR19" s="1">
        <v>45351</v>
      </c>
      <c r="AS19" s="20">
        <v>7.9000000000000001E-2</v>
      </c>
      <c r="AT19" s="35"/>
      <c r="AU19" s="35"/>
      <c r="AV19" s="35"/>
      <c r="AW19" s="35"/>
    </row>
    <row r="20" spans="1:49" s="20" customFormat="1">
      <c r="A20" s="12">
        <v>45310</v>
      </c>
      <c r="B20" s="11">
        <v>45316</v>
      </c>
      <c r="C20" s="1">
        <v>45317</v>
      </c>
      <c r="D20" s="1">
        <v>45322</v>
      </c>
      <c r="E20" s="20">
        <v>7.3999999999999996E-2</v>
      </c>
      <c r="F20" s="1">
        <v>44427</v>
      </c>
      <c r="G20" s="1">
        <v>44433</v>
      </c>
      <c r="H20" s="1">
        <v>44434</v>
      </c>
      <c r="I20" s="1">
        <v>44439</v>
      </c>
      <c r="J20" s="20">
        <v>0.20399999999999999</v>
      </c>
      <c r="K20" s="19">
        <v>43270</v>
      </c>
      <c r="L20" s="19">
        <v>43276</v>
      </c>
      <c r="M20" s="19">
        <v>43277</v>
      </c>
      <c r="N20" s="19">
        <v>43280</v>
      </c>
      <c r="O20" s="20">
        <v>0.16350000000000001</v>
      </c>
      <c r="P20" s="19">
        <v>43089</v>
      </c>
      <c r="Q20" s="19">
        <v>43097</v>
      </c>
      <c r="R20" s="19">
        <v>43098</v>
      </c>
      <c r="S20" s="19">
        <v>43104</v>
      </c>
      <c r="T20" s="20">
        <v>0.22622</v>
      </c>
      <c r="U20" s="19">
        <v>43089</v>
      </c>
      <c r="V20" s="19">
        <v>43097</v>
      </c>
      <c r="W20" s="19">
        <v>43098</v>
      </c>
      <c r="X20" s="1">
        <v>43104</v>
      </c>
      <c r="Y20" s="20">
        <v>0.50719999999999998</v>
      </c>
      <c r="Z20" s="19">
        <v>45310</v>
      </c>
      <c r="AA20" s="19">
        <v>45316</v>
      </c>
      <c r="AB20" s="19">
        <v>45317</v>
      </c>
      <c r="AC20" s="19">
        <v>45322</v>
      </c>
      <c r="AD20" s="20">
        <v>6.5000000000000002E-2</v>
      </c>
      <c r="AE20" s="19">
        <v>45310</v>
      </c>
      <c r="AF20" s="19">
        <v>45316</v>
      </c>
      <c r="AG20" s="19">
        <v>45317</v>
      </c>
      <c r="AH20" s="19">
        <v>45322</v>
      </c>
      <c r="AI20" s="20">
        <v>7.2999999999999995E-2</v>
      </c>
      <c r="AJ20" s="19">
        <v>45310</v>
      </c>
      <c r="AK20" s="19">
        <v>45316</v>
      </c>
      <c r="AL20" s="19">
        <v>45317</v>
      </c>
      <c r="AM20" s="1">
        <v>45322</v>
      </c>
      <c r="AN20" s="20">
        <v>6.3E-2</v>
      </c>
      <c r="AO20" s="1">
        <v>45310</v>
      </c>
      <c r="AP20" s="1">
        <v>45316</v>
      </c>
      <c r="AQ20" s="1">
        <v>45317</v>
      </c>
      <c r="AR20" s="1">
        <v>45322</v>
      </c>
      <c r="AS20" s="20">
        <v>7.8E-2</v>
      </c>
      <c r="AT20" s="35"/>
      <c r="AU20" s="35"/>
      <c r="AV20" s="35"/>
      <c r="AW20" s="35"/>
    </row>
    <row r="21" spans="1:49" s="20" customFormat="1">
      <c r="A21" s="12">
        <v>45281</v>
      </c>
      <c r="B21" s="11">
        <v>45288</v>
      </c>
      <c r="C21" s="1">
        <v>45289</v>
      </c>
      <c r="D21" s="1">
        <v>45295</v>
      </c>
      <c r="E21" s="20">
        <v>7.2999999999999995E-2</v>
      </c>
      <c r="F21" s="1">
        <v>44333</v>
      </c>
      <c r="G21" s="1">
        <v>44337</v>
      </c>
      <c r="H21" s="1">
        <v>44341</v>
      </c>
      <c r="I21" s="1">
        <v>44344</v>
      </c>
      <c r="J21" s="20">
        <v>0.19700000000000001</v>
      </c>
      <c r="K21" s="19">
        <v>43089</v>
      </c>
      <c r="L21" s="19">
        <v>43097</v>
      </c>
      <c r="M21" s="19">
        <v>43098</v>
      </c>
      <c r="N21" s="19">
        <v>43104</v>
      </c>
      <c r="O21" s="20">
        <v>0.17044500000000001</v>
      </c>
      <c r="P21" s="19">
        <v>42900</v>
      </c>
      <c r="Q21" s="19">
        <v>42909</v>
      </c>
      <c r="R21" s="19">
        <v>42913</v>
      </c>
      <c r="S21" s="19">
        <v>42916</v>
      </c>
      <c r="T21" s="20">
        <v>0.41899999999999998</v>
      </c>
      <c r="U21" s="19">
        <v>42900</v>
      </c>
      <c r="V21" s="19">
        <v>42909</v>
      </c>
      <c r="W21" s="19">
        <v>42913</v>
      </c>
      <c r="X21" s="1">
        <v>42916</v>
      </c>
      <c r="Y21" s="20">
        <v>8.1000000000000003E-2</v>
      </c>
      <c r="Z21" s="19">
        <v>45281</v>
      </c>
      <c r="AA21" s="19">
        <v>45288</v>
      </c>
      <c r="AB21" s="19">
        <v>45289</v>
      </c>
      <c r="AC21" s="19">
        <v>45295</v>
      </c>
      <c r="AD21" s="20">
        <v>6.3E-2</v>
      </c>
      <c r="AE21" s="19">
        <v>45281</v>
      </c>
      <c r="AF21" s="19">
        <v>45288</v>
      </c>
      <c r="AG21" s="19">
        <v>45289</v>
      </c>
      <c r="AH21" s="19">
        <v>45295</v>
      </c>
      <c r="AI21" s="20">
        <v>0.14493</v>
      </c>
      <c r="AJ21" s="19">
        <v>45288</v>
      </c>
      <c r="AK21" s="19">
        <v>45288</v>
      </c>
      <c r="AL21" s="19">
        <v>45289</v>
      </c>
      <c r="AM21" s="1">
        <v>45295</v>
      </c>
      <c r="AN21" s="20">
        <v>7.4020000000000002E-2</v>
      </c>
      <c r="AO21" s="1">
        <v>45281</v>
      </c>
      <c r="AP21" s="1">
        <v>45288</v>
      </c>
      <c r="AQ21" s="1">
        <v>45289</v>
      </c>
      <c r="AR21" s="1">
        <v>45295</v>
      </c>
      <c r="AS21" s="20">
        <v>7.8E-2</v>
      </c>
      <c r="AT21" s="35"/>
      <c r="AU21" s="35"/>
      <c r="AV21" s="35"/>
      <c r="AW21" s="35"/>
    </row>
    <row r="22" spans="1:49" s="20" customFormat="1">
      <c r="A22" s="12">
        <v>45246</v>
      </c>
      <c r="B22" s="11">
        <v>45251</v>
      </c>
      <c r="C22" s="1">
        <v>45252</v>
      </c>
      <c r="D22" s="1">
        <v>45260</v>
      </c>
      <c r="E22" s="20">
        <v>7.2999999999999995E-2</v>
      </c>
      <c r="F22" s="1">
        <v>44239</v>
      </c>
      <c r="G22" s="1">
        <v>44249</v>
      </c>
      <c r="H22" s="1">
        <v>44250</v>
      </c>
      <c r="I22" s="1">
        <v>44253</v>
      </c>
      <c r="J22" s="20">
        <v>0.19400000000000001</v>
      </c>
      <c r="K22" s="19">
        <v>42900</v>
      </c>
      <c r="L22" s="19">
        <v>42909</v>
      </c>
      <c r="M22" s="19">
        <v>42913</v>
      </c>
      <c r="N22" s="19">
        <v>42916</v>
      </c>
      <c r="O22" s="20">
        <v>0.13950000000000001</v>
      </c>
      <c r="P22" s="19">
        <v>42724</v>
      </c>
      <c r="Q22" s="19">
        <v>42732</v>
      </c>
      <c r="R22" s="19">
        <v>42734</v>
      </c>
      <c r="S22" s="19">
        <v>42740</v>
      </c>
      <c r="T22" s="20">
        <v>0.20460999999999999</v>
      </c>
      <c r="U22" s="19">
        <v>42724</v>
      </c>
      <c r="V22" s="19">
        <v>42732</v>
      </c>
      <c r="W22" s="19">
        <v>42734</v>
      </c>
      <c r="X22" s="1">
        <v>42740</v>
      </c>
      <c r="Y22" s="20">
        <v>0.45140999999999998</v>
      </c>
      <c r="Z22" s="19">
        <v>45246</v>
      </c>
      <c r="AA22" s="19">
        <v>45251</v>
      </c>
      <c r="AB22" s="19">
        <v>45252</v>
      </c>
      <c r="AC22" s="19">
        <v>45260</v>
      </c>
      <c r="AD22" s="20">
        <v>6.3E-2</v>
      </c>
      <c r="AE22" s="19">
        <v>45246</v>
      </c>
      <c r="AF22" s="19">
        <v>45251</v>
      </c>
      <c r="AG22" s="19">
        <v>45252</v>
      </c>
      <c r="AH22" s="19">
        <v>45260</v>
      </c>
      <c r="AI22" s="20">
        <v>6.6000000000000003E-2</v>
      </c>
      <c r="AJ22" s="19">
        <v>45246</v>
      </c>
      <c r="AK22" s="19">
        <v>45251</v>
      </c>
      <c r="AL22" s="19">
        <v>45252</v>
      </c>
      <c r="AM22" s="1">
        <v>45260</v>
      </c>
      <c r="AN22" s="20">
        <v>6.0999999999999999E-2</v>
      </c>
      <c r="AO22" s="1">
        <v>45246</v>
      </c>
      <c r="AP22" s="1">
        <v>45251</v>
      </c>
      <c r="AQ22" s="1">
        <v>45252</v>
      </c>
      <c r="AR22" s="1">
        <v>45260</v>
      </c>
      <c r="AS22" s="20">
        <v>7.8E-2</v>
      </c>
      <c r="AT22" s="35"/>
      <c r="AU22" s="35"/>
      <c r="AV22" s="35"/>
      <c r="AW22" s="35"/>
    </row>
    <row r="23" spans="1:49" s="20" customFormat="1">
      <c r="A23" s="12">
        <v>45218</v>
      </c>
      <c r="B23" s="11">
        <v>45224</v>
      </c>
      <c r="C23" s="1">
        <v>45225</v>
      </c>
      <c r="D23" s="1">
        <v>45230</v>
      </c>
      <c r="E23" s="20">
        <v>7.2999999999999995E-2</v>
      </c>
      <c r="F23" s="1">
        <v>44153</v>
      </c>
      <c r="G23" s="1">
        <v>44159</v>
      </c>
      <c r="H23" s="1">
        <v>44160</v>
      </c>
      <c r="I23" s="1">
        <v>44165</v>
      </c>
      <c r="J23" s="20">
        <v>0.19900000000000001</v>
      </c>
      <c r="K23" s="19">
        <v>42724</v>
      </c>
      <c r="L23" s="19">
        <v>42732</v>
      </c>
      <c r="M23" s="19">
        <v>42734</v>
      </c>
      <c r="N23" s="19">
        <v>42740</v>
      </c>
      <c r="O23" s="20">
        <v>0.160305</v>
      </c>
      <c r="P23" s="19">
        <v>42529</v>
      </c>
      <c r="Q23" s="19">
        <v>42536</v>
      </c>
      <c r="R23" s="19">
        <v>42538</v>
      </c>
      <c r="S23" s="19">
        <v>42551</v>
      </c>
      <c r="T23" s="20">
        <v>0.43797999999999998</v>
      </c>
      <c r="U23" s="19">
        <v>42529</v>
      </c>
      <c r="V23" s="19">
        <v>42536</v>
      </c>
      <c r="W23" s="19">
        <v>42538</v>
      </c>
      <c r="X23" s="1">
        <v>42551</v>
      </c>
      <c r="Y23" s="20">
        <v>6.5360000000000001E-2</v>
      </c>
      <c r="Z23" s="19">
        <v>45218</v>
      </c>
      <c r="AA23" s="19">
        <v>45224</v>
      </c>
      <c r="AB23" s="19">
        <v>45225</v>
      </c>
      <c r="AC23" s="19">
        <v>45230</v>
      </c>
      <c r="AD23" s="20">
        <v>6.3E-2</v>
      </c>
      <c r="AE23" s="19">
        <v>45218</v>
      </c>
      <c r="AF23" s="19">
        <v>45224</v>
      </c>
      <c r="AG23" s="19">
        <v>45225</v>
      </c>
      <c r="AH23" s="19">
        <v>45230</v>
      </c>
      <c r="AI23" s="20">
        <v>6.6000000000000003E-2</v>
      </c>
      <c r="AJ23" s="19">
        <v>45218</v>
      </c>
      <c r="AK23" s="19">
        <v>45224</v>
      </c>
      <c r="AL23" s="19">
        <v>45225</v>
      </c>
      <c r="AM23" s="1">
        <v>45230</v>
      </c>
      <c r="AN23" s="20">
        <v>0.06</v>
      </c>
      <c r="AO23" s="1">
        <v>45218</v>
      </c>
      <c r="AP23" s="1">
        <v>45224</v>
      </c>
      <c r="AQ23" s="1">
        <v>45225</v>
      </c>
      <c r="AR23" s="1">
        <v>45230</v>
      </c>
      <c r="AS23" s="20">
        <v>7.6999999999999999E-2</v>
      </c>
      <c r="AT23" s="35"/>
      <c r="AU23" s="35"/>
      <c r="AV23" s="35"/>
      <c r="AW23" s="35"/>
    </row>
    <row r="24" spans="1:49" s="20" customFormat="1">
      <c r="A24" s="12">
        <v>45188</v>
      </c>
      <c r="B24" s="11">
        <v>45194</v>
      </c>
      <c r="C24" s="1">
        <v>45195</v>
      </c>
      <c r="D24" s="1">
        <v>45198</v>
      </c>
      <c r="E24" s="20">
        <v>7.1999999999999995E-2</v>
      </c>
      <c r="F24" s="1">
        <v>44062</v>
      </c>
      <c r="G24" s="1">
        <v>44068</v>
      </c>
      <c r="H24" s="1">
        <v>44069</v>
      </c>
      <c r="I24" s="1">
        <v>44074</v>
      </c>
      <c r="J24" s="20">
        <v>0.189</v>
      </c>
      <c r="K24" s="19">
        <v>42529</v>
      </c>
      <c r="L24" s="19">
        <v>42536</v>
      </c>
      <c r="M24" s="19">
        <v>42538</v>
      </c>
      <c r="N24" s="19">
        <v>42551</v>
      </c>
      <c r="O24" s="20">
        <v>0.15054000000000001</v>
      </c>
      <c r="P24" s="19">
        <v>42356</v>
      </c>
      <c r="Q24" s="19">
        <v>42367</v>
      </c>
      <c r="R24" s="19">
        <v>42369</v>
      </c>
      <c r="S24" s="19">
        <v>42375</v>
      </c>
      <c r="T24" s="20">
        <v>0.24929999999999999</v>
      </c>
      <c r="U24" s="19">
        <v>42356</v>
      </c>
      <c r="V24" s="19">
        <v>42367</v>
      </c>
      <c r="W24" s="19">
        <v>42369</v>
      </c>
      <c r="X24" s="1">
        <v>42375</v>
      </c>
      <c r="Y24" s="20">
        <v>0.46783999999999998</v>
      </c>
      <c r="Z24" s="19">
        <v>45188</v>
      </c>
      <c r="AA24" s="19">
        <v>45194</v>
      </c>
      <c r="AB24" s="19">
        <v>45195</v>
      </c>
      <c r="AC24" s="19">
        <v>45198</v>
      </c>
      <c r="AD24" s="20">
        <v>6.2E-2</v>
      </c>
      <c r="AE24" s="19">
        <v>45188</v>
      </c>
      <c r="AF24" s="19">
        <v>45194</v>
      </c>
      <c r="AG24" s="19">
        <v>45195</v>
      </c>
      <c r="AH24" s="19">
        <v>45198</v>
      </c>
      <c r="AI24" s="20">
        <v>0.06</v>
      </c>
      <c r="AJ24" s="19">
        <v>45188</v>
      </c>
      <c r="AK24" s="19">
        <v>45194</v>
      </c>
      <c r="AL24" s="19">
        <v>45195</v>
      </c>
      <c r="AM24" s="1">
        <v>45198</v>
      </c>
      <c r="AN24" s="20">
        <v>5.8999999999999997E-2</v>
      </c>
      <c r="AO24" s="1">
        <v>45188</v>
      </c>
      <c r="AP24" s="1">
        <v>45194</v>
      </c>
      <c r="AQ24" s="1">
        <v>45195</v>
      </c>
      <c r="AR24" s="1">
        <v>45198</v>
      </c>
      <c r="AS24" s="20">
        <v>7.6999999999999999E-2</v>
      </c>
      <c r="AT24" s="35"/>
      <c r="AU24" s="35"/>
      <c r="AV24" s="35"/>
      <c r="AW24" s="35"/>
    </row>
    <row r="25" spans="1:49" s="20" customFormat="1">
      <c r="A25" s="12">
        <v>45159</v>
      </c>
      <c r="B25" s="11">
        <v>45163</v>
      </c>
      <c r="C25" s="1">
        <v>45166</v>
      </c>
      <c r="D25" s="1">
        <v>45169</v>
      </c>
      <c r="E25" s="20">
        <v>7.1999999999999995E-2</v>
      </c>
      <c r="F25" s="1">
        <v>43966</v>
      </c>
      <c r="G25" s="1">
        <v>43973</v>
      </c>
      <c r="H25" s="1">
        <v>43976</v>
      </c>
      <c r="I25" s="1">
        <v>43980</v>
      </c>
      <c r="J25" s="20">
        <v>0.20699999999999999</v>
      </c>
      <c r="K25" s="19">
        <v>42356</v>
      </c>
      <c r="L25" s="19">
        <v>42367</v>
      </c>
      <c r="M25" s="19">
        <v>42369</v>
      </c>
      <c r="N25" s="19">
        <v>42375</v>
      </c>
      <c r="O25" s="20">
        <v>0.176315</v>
      </c>
      <c r="P25" s="19">
        <v>42165</v>
      </c>
      <c r="Q25" s="19">
        <v>42172</v>
      </c>
      <c r="R25" s="19">
        <v>42174</v>
      </c>
      <c r="S25" s="19">
        <v>42185</v>
      </c>
      <c r="T25" s="20">
        <v>0.41879</v>
      </c>
      <c r="U25" s="19">
        <v>42165</v>
      </c>
      <c r="V25" s="19">
        <v>42172</v>
      </c>
      <c r="W25" s="19">
        <v>42174</v>
      </c>
      <c r="X25" s="1">
        <v>42185</v>
      </c>
      <c r="Y25" s="20">
        <v>8.7169999999999997E-2</v>
      </c>
      <c r="Z25" s="19">
        <v>45159</v>
      </c>
      <c r="AA25" s="19">
        <v>45163</v>
      </c>
      <c r="AB25" s="19">
        <v>45166</v>
      </c>
      <c r="AC25" s="19">
        <v>45169</v>
      </c>
      <c r="AD25" s="20">
        <v>6.0999999999999999E-2</v>
      </c>
      <c r="AE25" s="19">
        <v>45159</v>
      </c>
      <c r="AF25" s="19">
        <v>45163</v>
      </c>
      <c r="AG25" s="19">
        <v>45166</v>
      </c>
      <c r="AH25" s="19">
        <v>45169</v>
      </c>
      <c r="AI25" s="20">
        <v>0.06</v>
      </c>
      <c r="AJ25" s="19">
        <v>45159</v>
      </c>
      <c r="AK25" s="19">
        <v>45163</v>
      </c>
      <c r="AL25" s="19">
        <v>45166</v>
      </c>
      <c r="AM25" s="1">
        <v>45169</v>
      </c>
      <c r="AN25" s="20">
        <v>5.8000000000000003E-2</v>
      </c>
      <c r="AO25" s="1">
        <v>45159</v>
      </c>
      <c r="AP25" s="1">
        <v>45163</v>
      </c>
      <c r="AQ25" s="1">
        <v>45166</v>
      </c>
      <c r="AR25" s="1">
        <v>45169</v>
      </c>
      <c r="AS25" s="20">
        <v>7.6999999999999999E-2</v>
      </c>
      <c r="AT25" s="35"/>
      <c r="AU25" s="35"/>
      <c r="AV25" s="35"/>
      <c r="AW25" s="35"/>
    </row>
    <row r="26" spans="1:49" s="20" customFormat="1">
      <c r="A26" s="12">
        <v>45126</v>
      </c>
      <c r="B26" s="11">
        <v>45132</v>
      </c>
      <c r="C26" s="1">
        <v>45133</v>
      </c>
      <c r="D26" s="1">
        <v>45138</v>
      </c>
      <c r="E26" s="20">
        <v>7.0999999999999994E-2</v>
      </c>
      <c r="F26" s="1">
        <v>43875</v>
      </c>
      <c r="G26" s="1">
        <v>43885</v>
      </c>
      <c r="H26" s="1">
        <v>43886</v>
      </c>
      <c r="I26" s="1">
        <v>43889</v>
      </c>
      <c r="J26" s="20">
        <v>0.19400000000000001</v>
      </c>
      <c r="K26" s="19">
        <v>42165</v>
      </c>
      <c r="L26" s="19">
        <v>42172</v>
      </c>
      <c r="M26" s="19">
        <v>42174</v>
      </c>
      <c r="N26" s="19">
        <v>42185</v>
      </c>
      <c r="O26" s="20">
        <v>0.12343</v>
      </c>
      <c r="P26" s="19">
        <v>41991</v>
      </c>
      <c r="Q26" s="19">
        <v>42002</v>
      </c>
      <c r="R26" s="19">
        <v>42004</v>
      </c>
      <c r="S26" s="19">
        <v>42010</v>
      </c>
      <c r="T26" s="20">
        <v>0.11285000000000001</v>
      </c>
      <c r="U26" s="19">
        <v>41991</v>
      </c>
      <c r="V26" s="19">
        <v>42002</v>
      </c>
      <c r="W26" s="19">
        <v>42004</v>
      </c>
      <c r="X26" s="1">
        <v>42010</v>
      </c>
      <c r="Y26" s="20">
        <v>0.39598</v>
      </c>
      <c r="Z26" s="19">
        <v>45126</v>
      </c>
      <c r="AA26" s="19">
        <v>45132</v>
      </c>
      <c r="AB26" s="19">
        <v>45133</v>
      </c>
      <c r="AC26" s="19">
        <v>45138</v>
      </c>
      <c r="AD26" s="20">
        <v>6.0999999999999999E-2</v>
      </c>
      <c r="AE26" s="19">
        <v>45126</v>
      </c>
      <c r="AF26" s="19">
        <v>45132</v>
      </c>
      <c r="AG26" s="19">
        <v>45133</v>
      </c>
      <c r="AH26" s="19">
        <v>45138</v>
      </c>
      <c r="AI26" s="20">
        <v>0.06</v>
      </c>
      <c r="AJ26" s="19">
        <v>45126</v>
      </c>
      <c r="AK26" s="19">
        <v>45132</v>
      </c>
      <c r="AL26" s="19">
        <v>45133</v>
      </c>
      <c r="AM26" s="1">
        <v>45138</v>
      </c>
      <c r="AN26" s="20">
        <v>5.8000000000000003E-2</v>
      </c>
      <c r="AO26" s="1">
        <v>45126</v>
      </c>
      <c r="AP26" s="1">
        <v>45132</v>
      </c>
      <c r="AQ26" s="1">
        <v>45133</v>
      </c>
      <c r="AR26" s="1">
        <v>45138</v>
      </c>
      <c r="AS26" s="20">
        <v>7.5999999999999998E-2</v>
      </c>
      <c r="AT26" s="35"/>
      <c r="AU26" s="35"/>
      <c r="AV26" s="35"/>
      <c r="AW26" s="35"/>
    </row>
    <row r="27" spans="1:49" s="20" customFormat="1">
      <c r="A27" s="12">
        <v>45093</v>
      </c>
      <c r="B27" s="11">
        <v>45103</v>
      </c>
      <c r="C27" s="1">
        <v>45104</v>
      </c>
      <c r="D27" s="1">
        <v>45107</v>
      </c>
      <c r="E27" s="20">
        <v>7.0999999999999994E-2</v>
      </c>
      <c r="F27" s="1">
        <v>43789</v>
      </c>
      <c r="G27" s="1">
        <v>43795</v>
      </c>
      <c r="H27" s="1">
        <v>43796</v>
      </c>
      <c r="I27" s="1">
        <v>43798</v>
      </c>
      <c r="J27" s="20">
        <v>0.193</v>
      </c>
      <c r="K27" s="19">
        <v>41991</v>
      </c>
      <c r="L27" s="19">
        <v>42002</v>
      </c>
      <c r="M27" s="19">
        <v>42004</v>
      </c>
      <c r="N27" s="19">
        <v>42010</v>
      </c>
      <c r="O27" s="20">
        <v>0.11788999999999999</v>
      </c>
      <c r="P27" s="19">
        <v>41801</v>
      </c>
      <c r="Q27" s="19">
        <v>41808</v>
      </c>
      <c r="R27" s="19">
        <v>41810</v>
      </c>
      <c r="S27" s="19">
        <v>41820</v>
      </c>
      <c r="T27" s="20">
        <v>0.31763999999999998</v>
      </c>
      <c r="U27" s="19">
        <v>41801</v>
      </c>
      <c r="V27" s="19">
        <v>41808</v>
      </c>
      <c r="W27" s="19">
        <v>41810</v>
      </c>
      <c r="X27" s="1">
        <v>41820</v>
      </c>
      <c r="Y27" s="20">
        <v>8.1570000000000004E-2</v>
      </c>
      <c r="Z27" s="19">
        <v>45093</v>
      </c>
      <c r="AA27" s="19">
        <v>45103</v>
      </c>
      <c r="AB27" s="19">
        <v>45104</v>
      </c>
      <c r="AC27" s="19">
        <v>45107</v>
      </c>
      <c r="AD27" s="20">
        <v>0.06</v>
      </c>
      <c r="AE27" s="19">
        <v>45093</v>
      </c>
      <c r="AF27" s="19">
        <v>45103</v>
      </c>
      <c r="AG27" s="19">
        <v>45104</v>
      </c>
      <c r="AH27" s="19">
        <v>45107</v>
      </c>
      <c r="AI27" s="20">
        <v>5.7000000000000002E-2</v>
      </c>
      <c r="AJ27" s="19">
        <v>45093</v>
      </c>
      <c r="AK27" s="19">
        <v>45103</v>
      </c>
      <c r="AL27" s="19">
        <v>45104</v>
      </c>
      <c r="AM27" s="1">
        <v>45107</v>
      </c>
      <c r="AN27" s="20">
        <v>5.7000000000000002E-2</v>
      </c>
      <c r="AO27" s="1">
        <v>45093</v>
      </c>
      <c r="AP27" s="1">
        <v>45103</v>
      </c>
      <c r="AQ27" s="1">
        <v>45104</v>
      </c>
      <c r="AR27" s="1">
        <v>45107</v>
      </c>
      <c r="AS27" s="20">
        <v>7.5999999999999998E-2</v>
      </c>
      <c r="AT27" s="35"/>
      <c r="AU27" s="35"/>
      <c r="AV27" s="35"/>
      <c r="AW27" s="35"/>
    </row>
    <row r="28" spans="1:49" s="20" customFormat="1">
      <c r="A28" s="12">
        <v>45063</v>
      </c>
      <c r="B28" s="11">
        <v>45070</v>
      </c>
      <c r="C28" s="1">
        <v>45071</v>
      </c>
      <c r="D28" s="1">
        <v>45077</v>
      </c>
      <c r="E28" s="20">
        <v>6.9000000000000006E-2</v>
      </c>
      <c r="F28" s="1">
        <v>43697</v>
      </c>
      <c r="G28" s="1">
        <v>43703</v>
      </c>
      <c r="H28" s="1">
        <v>43704</v>
      </c>
      <c r="I28" s="1">
        <v>43707</v>
      </c>
      <c r="J28" s="20">
        <v>0.18099999999999999</v>
      </c>
      <c r="K28" s="19">
        <v>41801</v>
      </c>
      <c r="L28" s="19">
        <v>41808</v>
      </c>
      <c r="M28" s="19">
        <v>41810</v>
      </c>
      <c r="N28" s="19">
        <v>41820</v>
      </c>
      <c r="O28" s="20">
        <v>8.9010000000000006E-2</v>
      </c>
      <c r="P28" s="19">
        <v>41626</v>
      </c>
      <c r="Q28" s="19">
        <v>41635</v>
      </c>
      <c r="R28" s="19">
        <v>41639</v>
      </c>
      <c r="S28" s="19">
        <v>41645</v>
      </c>
      <c r="T28" s="20">
        <v>0.20163</v>
      </c>
      <c r="U28" s="19">
        <v>41626</v>
      </c>
      <c r="V28" s="19">
        <v>41635</v>
      </c>
      <c r="W28" s="19">
        <v>41639</v>
      </c>
      <c r="X28" s="1">
        <v>41645</v>
      </c>
      <c r="Y28" s="20">
        <v>0.32525999999999999</v>
      </c>
      <c r="Z28" s="19">
        <v>45063</v>
      </c>
      <c r="AA28" s="19">
        <v>45070</v>
      </c>
      <c r="AB28" s="19">
        <v>45071</v>
      </c>
      <c r="AC28" s="19">
        <v>45077</v>
      </c>
      <c r="AD28" s="20">
        <v>5.8999999999999997E-2</v>
      </c>
      <c r="AE28" s="19">
        <v>45063</v>
      </c>
      <c r="AF28" s="19">
        <v>45070</v>
      </c>
      <c r="AG28" s="19">
        <v>45071</v>
      </c>
      <c r="AH28" s="19">
        <v>45077</v>
      </c>
      <c r="AI28" s="20">
        <v>5.7000000000000002E-2</v>
      </c>
      <c r="AJ28" s="19">
        <v>45063</v>
      </c>
      <c r="AK28" s="19">
        <v>45070</v>
      </c>
      <c r="AL28" s="19">
        <v>45071</v>
      </c>
      <c r="AM28" s="1">
        <v>45077</v>
      </c>
      <c r="AN28" s="20">
        <v>5.6000000000000001E-2</v>
      </c>
      <c r="AO28" s="1">
        <v>45063</v>
      </c>
      <c r="AP28" s="1">
        <v>45070</v>
      </c>
      <c r="AQ28" s="1">
        <v>45071</v>
      </c>
      <c r="AR28" s="1">
        <v>45077</v>
      </c>
      <c r="AS28" s="20">
        <v>7.4999999999999997E-2</v>
      </c>
      <c r="AT28" s="35"/>
      <c r="AU28" s="35"/>
      <c r="AV28" s="35"/>
      <c r="AW28" s="35"/>
    </row>
    <row r="29" spans="1:49" s="20" customFormat="1">
      <c r="A29" s="12">
        <v>45034</v>
      </c>
      <c r="B29" s="11">
        <v>45040</v>
      </c>
      <c r="C29" s="1">
        <v>45041</v>
      </c>
      <c r="D29" s="1">
        <v>45044</v>
      </c>
      <c r="E29" s="20">
        <v>7.0000000000000007E-2</v>
      </c>
      <c r="F29" s="1">
        <v>43602</v>
      </c>
      <c r="G29" s="1">
        <v>43609</v>
      </c>
      <c r="H29" s="1">
        <v>43612</v>
      </c>
      <c r="I29" s="1">
        <v>43616</v>
      </c>
      <c r="J29" s="20">
        <v>0.18</v>
      </c>
      <c r="K29" s="19">
        <v>41626</v>
      </c>
      <c r="L29" s="19">
        <v>41635</v>
      </c>
      <c r="M29" s="19">
        <v>41639</v>
      </c>
      <c r="N29" s="19">
        <v>41645</v>
      </c>
      <c r="O29" s="20">
        <v>9.6439999999999998E-2</v>
      </c>
      <c r="P29" s="19">
        <v>41435</v>
      </c>
      <c r="Q29" s="19">
        <v>41444</v>
      </c>
      <c r="R29" s="19">
        <v>41446</v>
      </c>
      <c r="S29" s="19">
        <v>41453</v>
      </c>
      <c r="T29" s="20">
        <v>0.20463000000000001</v>
      </c>
      <c r="U29" s="19">
        <v>41435</v>
      </c>
      <c r="V29" s="19">
        <v>41444</v>
      </c>
      <c r="W29" s="19">
        <v>41446</v>
      </c>
      <c r="X29" s="1">
        <v>41453</v>
      </c>
      <c r="Y29" s="20">
        <v>0.11713</v>
      </c>
      <c r="Z29" s="19">
        <v>45034</v>
      </c>
      <c r="AA29" s="19">
        <v>45040</v>
      </c>
      <c r="AB29" s="19">
        <v>45041</v>
      </c>
      <c r="AC29" s="19">
        <v>45044</v>
      </c>
      <c r="AD29" s="20">
        <v>5.8999999999999997E-2</v>
      </c>
      <c r="AE29" s="19">
        <v>45034</v>
      </c>
      <c r="AF29" s="19">
        <v>45040</v>
      </c>
      <c r="AG29" s="19">
        <v>45041</v>
      </c>
      <c r="AH29" s="19">
        <v>45044</v>
      </c>
      <c r="AI29" s="20">
        <v>5.7000000000000002E-2</v>
      </c>
      <c r="AJ29" s="19">
        <v>45034</v>
      </c>
      <c r="AK29" s="19">
        <v>45040</v>
      </c>
      <c r="AL29" s="19">
        <v>45041</v>
      </c>
      <c r="AM29" s="1">
        <v>45044</v>
      </c>
      <c r="AN29" s="20">
        <v>5.5E-2</v>
      </c>
      <c r="AO29" s="1">
        <v>45034</v>
      </c>
      <c r="AP29" s="1">
        <v>45040</v>
      </c>
      <c r="AQ29" s="1">
        <v>45041</v>
      </c>
      <c r="AR29" s="1">
        <v>45044</v>
      </c>
      <c r="AS29" s="20">
        <v>7.4999999999999997E-2</v>
      </c>
      <c r="AT29" s="35"/>
      <c r="AU29" s="35"/>
      <c r="AV29" s="35"/>
      <c r="AW29" s="35"/>
    </row>
    <row r="30" spans="1:49" s="20" customFormat="1">
      <c r="A30" s="12">
        <v>45001</v>
      </c>
      <c r="B30" s="11">
        <v>45007</v>
      </c>
      <c r="C30" s="1">
        <v>45008</v>
      </c>
      <c r="D30" s="1">
        <v>45016</v>
      </c>
      <c r="E30" s="20">
        <v>6.9000000000000006E-2</v>
      </c>
      <c r="F30" s="1">
        <v>43511</v>
      </c>
      <c r="G30" s="1">
        <v>43518</v>
      </c>
      <c r="H30" s="1">
        <v>43521</v>
      </c>
      <c r="I30" s="1">
        <v>43524</v>
      </c>
      <c r="J30" s="20">
        <v>0.17899999999999999</v>
      </c>
      <c r="K30" s="19">
        <v>41435</v>
      </c>
      <c r="L30" s="19">
        <v>41444</v>
      </c>
      <c r="M30" s="19">
        <v>41446</v>
      </c>
      <c r="N30" s="19">
        <v>41453</v>
      </c>
      <c r="O30" s="20">
        <v>3.39E-2</v>
      </c>
      <c r="P30" s="19"/>
      <c r="Q30" s="19"/>
      <c r="R30" s="19"/>
      <c r="S30" s="19"/>
      <c r="U30" s="19">
        <v>41260</v>
      </c>
      <c r="V30" s="19">
        <v>41267</v>
      </c>
      <c r="W30" s="19">
        <v>41271</v>
      </c>
      <c r="X30" s="1">
        <v>41277</v>
      </c>
      <c r="Y30" s="20">
        <v>0.17732000000000001</v>
      </c>
      <c r="Z30" s="19">
        <v>45001</v>
      </c>
      <c r="AA30" s="19">
        <v>45007</v>
      </c>
      <c r="AB30" s="19">
        <v>45008</v>
      </c>
      <c r="AC30" s="19">
        <v>45016</v>
      </c>
      <c r="AD30" s="20">
        <v>5.8999999999999997E-2</v>
      </c>
      <c r="AE30" s="19">
        <v>45001</v>
      </c>
      <c r="AF30" s="19">
        <v>45007</v>
      </c>
      <c r="AG30" s="19">
        <v>45008</v>
      </c>
      <c r="AH30" s="19">
        <v>45016</v>
      </c>
      <c r="AI30" s="20">
        <v>5.6000000000000001E-2</v>
      </c>
      <c r="AJ30" s="19">
        <v>45001</v>
      </c>
      <c r="AK30" s="19">
        <v>45007</v>
      </c>
      <c r="AL30" s="19">
        <v>45008</v>
      </c>
      <c r="AM30" s="1">
        <v>45016</v>
      </c>
      <c r="AN30" s="20">
        <v>5.3999999999999999E-2</v>
      </c>
      <c r="AO30" s="1">
        <v>45001</v>
      </c>
      <c r="AP30" s="1">
        <v>45007</v>
      </c>
      <c r="AQ30" s="1">
        <v>45008</v>
      </c>
      <c r="AR30" s="1">
        <v>45016</v>
      </c>
      <c r="AS30" s="20">
        <v>7.4999999999999997E-2</v>
      </c>
      <c r="AT30" s="35"/>
      <c r="AU30" s="35"/>
      <c r="AV30" s="35"/>
      <c r="AW30" s="35"/>
    </row>
    <row r="31" spans="1:49" s="20" customFormat="1">
      <c r="A31" s="12">
        <v>44972</v>
      </c>
      <c r="B31" s="11">
        <v>44979</v>
      </c>
      <c r="C31" s="1">
        <v>44980</v>
      </c>
      <c r="D31" s="1">
        <v>44985</v>
      </c>
      <c r="E31" s="20">
        <v>6.9000000000000006E-2</v>
      </c>
      <c r="F31" s="1">
        <v>43425</v>
      </c>
      <c r="G31" s="1">
        <v>43431</v>
      </c>
      <c r="H31" s="1">
        <v>43432</v>
      </c>
      <c r="I31" s="1">
        <v>43434</v>
      </c>
      <c r="J31" s="20">
        <v>0.17799999999999999</v>
      </c>
      <c r="K31" s="19"/>
      <c r="L31" s="19"/>
      <c r="M31" s="19"/>
      <c r="N31" s="19"/>
      <c r="P31" s="19"/>
      <c r="Q31" s="19"/>
      <c r="R31" s="19"/>
      <c r="S31" s="19"/>
      <c r="U31" s="19">
        <v>41075</v>
      </c>
      <c r="V31" s="19">
        <v>41082</v>
      </c>
      <c r="W31" s="19">
        <v>41086</v>
      </c>
      <c r="X31" s="1">
        <v>41089</v>
      </c>
      <c r="Y31" s="20">
        <v>0.17083000000000001</v>
      </c>
      <c r="Z31" s="19">
        <v>44972</v>
      </c>
      <c r="AA31" s="19">
        <v>44979</v>
      </c>
      <c r="AB31" s="19">
        <v>44980</v>
      </c>
      <c r="AC31" s="19">
        <v>44985</v>
      </c>
      <c r="AD31" s="20">
        <v>5.8999999999999997E-2</v>
      </c>
      <c r="AE31" s="19">
        <v>44972</v>
      </c>
      <c r="AF31" s="19">
        <v>44979</v>
      </c>
      <c r="AG31" s="19">
        <v>44980</v>
      </c>
      <c r="AH31" s="19">
        <v>44985</v>
      </c>
      <c r="AI31" s="20">
        <v>5.6000000000000001E-2</v>
      </c>
      <c r="AJ31" s="19">
        <v>44972</v>
      </c>
      <c r="AK31" s="19">
        <v>44979</v>
      </c>
      <c r="AL31" s="19">
        <v>44980</v>
      </c>
      <c r="AM31" s="1">
        <v>44985</v>
      </c>
      <c r="AN31" s="20">
        <v>5.2999999999999999E-2</v>
      </c>
      <c r="AO31" s="1">
        <v>44972</v>
      </c>
      <c r="AP31" s="1">
        <v>44979</v>
      </c>
      <c r="AQ31" s="1">
        <v>44980</v>
      </c>
      <c r="AR31" s="1">
        <v>44985</v>
      </c>
      <c r="AS31" s="20">
        <v>7.5999999999999998E-2</v>
      </c>
      <c r="AT31" s="35"/>
      <c r="AU31" s="35"/>
      <c r="AV31" s="35"/>
      <c r="AW31" s="35"/>
    </row>
    <row r="32" spans="1:49" s="20" customFormat="1">
      <c r="A32" s="12">
        <v>44945</v>
      </c>
      <c r="B32" s="11">
        <v>44951</v>
      </c>
      <c r="C32" s="1">
        <v>44952</v>
      </c>
      <c r="D32" s="1">
        <v>44957</v>
      </c>
      <c r="E32" s="20">
        <v>6.8000000000000005E-2</v>
      </c>
      <c r="F32" s="1">
        <v>43333</v>
      </c>
      <c r="G32" s="1">
        <v>43339</v>
      </c>
      <c r="H32" s="1">
        <v>43340</v>
      </c>
      <c r="I32" s="1">
        <v>43343</v>
      </c>
      <c r="J32" s="20">
        <v>0.17599999999999999</v>
      </c>
      <c r="K32" s="19"/>
      <c r="L32" s="19"/>
      <c r="M32" s="19"/>
      <c r="N32" s="19"/>
      <c r="P32" s="19"/>
      <c r="Q32" s="19"/>
      <c r="R32" s="19"/>
      <c r="S32" s="19"/>
      <c r="U32" s="19">
        <v>40893</v>
      </c>
      <c r="V32" s="19">
        <v>40900</v>
      </c>
      <c r="W32" s="19">
        <v>40906</v>
      </c>
      <c r="X32" s="1">
        <v>40912</v>
      </c>
      <c r="Y32" s="20">
        <v>0.19017999999999999</v>
      </c>
      <c r="Z32" s="19">
        <v>44945</v>
      </c>
      <c r="AA32" s="19">
        <v>44951</v>
      </c>
      <c r="AB32" s="19">
        <v>44952</v>
      </c>
      <c r="AC32" s="19">
        <v>44957</v>
      </c>
      <c r="AD32" s="20">
        <v>5.8000000000000003E-2</v>
      </c>
      <c r="AE32" s="19">
        <v>44945</v>
      </c>
      <c r="AF32" s="19">
        <v>44951</v>
      </c>
      <c r="AG32" s="19">
        <v>44952</v>
      </c>
      <c r="AH32" s="19">
        <v>44957</v>
      </c>
      <c r="AI32" s="20">
        <v>5.6000000000000001E-2</v>
      </c>
      <c r="AJ32" s="19">
        <v>44945</v>
      </c>
      <c r="AK32" s="19">
        <v>44951</v>
      </c>
      <c r="AL32" s="19">
        <v>44952</v>
      </c>
      <c r="AM32" s="1">
        <v>44957</v>
      </c>
      <c r="AN32" s="20">
        <v>5.1999999999999998E-2</v>
      </c>
      <c r="AO32" s="1">
        <v>44945</v>
      </c>
      <c r="AP32" s="1">
        <v>44951</v>
      </c>
      <c r="AQ32" s="1">
        <v>44952</v>
      </c>
      <c r="AR32" s="1">
        <v>44957</v>
      </c>
      <c r="AS32" s="20">
        <v>7.4999999999999997E-2</v>
      </c>
      <c r="AT32" s="35"/>
      <c r="AU32" s="35"/>
      <c r="AV32" s="35"/>
      <c r="AW32" s="35"/>
    </row>
    <row r="33" spans="1:49" s="20" customFormat="1">
      <c r="A33" s="12">
        <v>44916</v>
      </c>
      <c r="B33" s="11">
        <v>44924</v>
      </c>
      <c r="C33" s="1">
        <v>44925</v>
      </c>
      <c r="D33" s="1">
        <v>44931</v>
      </c>
      <c r="E33" s="20">
        <v>6.7000000000000004E-2</v>
      </c>
      <c r="F33" s="1">
        <v>43238</v>
      </c>
      <c r="G33" s="1">
        <v>43245</v>
      </c>
      <c r="H33" s="1">
        <v>43248</v>
      </c>
      <c r="I33" s="1">
        <v>43251</v>
      </c>
      <c r="J33" s="20">
        <v>0.17100000000000001</v>
      </c>
      <c r="K33" s="19"/>
      <c r="L33" s="19"/>
      <c r="M33" s="19"/>
      <c r="N33" s="19"/>
      <c r="P33" s="19"/>
      <c r="Q33" s="19"/>
      <c r="R33" s="19"/>
      <c r="S33" s="19"/>
      <c r="U33" s="19">
        <v>40711</v>
      </c>
      <c r="V33" s="19">
        <v>40718</v>
      </c>
      <c r="W33" s="19">
        <v>40722</v>
      </c>
      <c r="X33" s="1">
        <v>40724</v>
      </c>
      <c r="Y33" s="20">
        <v>0.20452000000000001</v>
      </c>
      <c r="Z33" s="19">
        <v>44916</v>
      </c>
      <c r="AA33" s="19">
        <v>44924</v>
      </c>
      <c r="AB33" s="19">
        <v>44925</v>
      </c>
      <c r="AC33" s="19">
        <v>44931</v>
      </c>
      <c r="AD33" s="20">
        <v>5.7000000000000002E-2</v>
      </c>
      <c r="AE33" s="19">
        <v>44916</v>
      </c>
      <c r="AF33" s="19">
        <v>44924</v>
      </c>
      <c r="AG33" s="19">
        <v>44925</v>
      </c>
      <c r="AH33" s="19">
        <v>44931</v>
      </c>
      <c r="AI33" s="20">
        <v>8.2250000000000004E-2</v>
      </c>
      <c r="AJ33" s="19">
        <v>44916</v>
      </c>
      <c r="AK33" s="19">
        <v>44924</v>
      </c>
      <c r="AL33" s="19">
        <v>44925</v>
      </c>
      <c r="AM33" s="1">
        <v>44931</v>
      </c>
      <c r="AN33" s="20">
        <v>6.4430000000000001E-2</v>
      </c>
      <c r="AO33" s="1">
        <v>44916</v>
      </c>
      <c r="AP33" s="1">
        <v>44924</v>
      </c>
      <c r="AQ33" s="1">
        <v>44925</v>
      </c>
      <c r="AR33" s="1">
        <v>44931</v>
      </c>
      <c r="AS33" s="20">
        <v>9.1130000000000003E-2</v>
      </c>
      <c r="AT33" s="35"/>
      <c r="AU33" s="35"/>
      <c r="AV33" s="35"/>
      <c r="AW33" s="35"/>
    </row>
    <row r="34" spans="1:49" s="20" customFormat="1">
      <c r="A34" s="12">
        <v>44880</v>
      </c>
      <c r="B34" s="11">
        <v>44886</v>
      </c>
      <c r="C34" s="1">
        <v>44887</v>
      </c>
      <c r="D34" s="1">
        <v>44895</v>
      </c>
      <c r="E34" s="20">
        <v>6.7000000000000004E-2</v>
      </c>
      <c r="F34" s="1">
        <v>43146</v>
      </c>
      <c r="G34" s="1">
        <v>43153</v>
      </c>
      <c r="H34" s="1">
        <v>43154</v>
      </c>
      <c r="I34" s="1">
        <v>43159</v>
      </c>
      <c r="J34" s="20">
        <v>0.16300000000000001</v>
      </c>
      <c r="K34" s="19"/>
      <c r="L34" s="19"/>
      <c r="M34" s="19"/>
      <c r="N34" s="19"/>
      <c r="P34" s="19"/>
      <c r="Q34" s="19"/>
      <c r="R34" s="19"/>
      <c r="S34" s="19"/>
      <c r="U34" s="19">
        <v>40529</v>
      </c>
      <c r="V34" s="19">
        <v>40536</v>
      </c>
      <c r="W34" s="19">
        <v>40542</v>
      </c>
      <c r="X34" s="1">
        <v>40543</v>
      </c>
      <c r="Y34" s="20">
        <v>0.16402</v>
      </c>
      <c r="Z34" s="19">
        <v>44880</v>
      </c>
      <c r="AA34" s="19">
        <v>44886</v>
      </c>
      <c r="AB34" s="19">
        <v>44887</v>
      </c>
      <c r="AC34" s="19">
        <v>44895</v>
      </c>
      <c r="AD34" s="20">
        <v>5.7000000000000002E-2</v>
      </c>
      <c r="AE34" s="19">
        <v>44880</v>
      </c>
      <c r="AF34" s="19">
        <v>44886</v>
      </c>
      <c r="AG34" s="19">
        <v>44887</v>
      </c>
      <c r="AH34" s="19">
        <v>44895</v>
      </c>
      <c r="AI34" s="20">
        <v>6.5000000000000002E-2</v>
      </c>
      <c r="AJ34" s="19">
        <v>44880</v>
      </c>
      <c r="AK34" s="19">
        <v>44886</v>
      </c>
      <c r="AL34" s="19">
        <v>44887</v>
      </c>
      <c r="AM34" s="1">
        <v>44895</v>
      </c>
      <c r="AN34" s="20">
        <v>0.05</v>
      </c>
      <c r="AO34" s="1">
        <v>44880</v>
      </c>
      <c r="AP34" s="1">
        <v>44886</v>
      </c>
      <c r="AQ34" s="1">
        <v>44887</v>
      </c>
      <c r="AR34" s="1">
        <v>44895</v>
      </c>
      <c r="AS34" s="20">
        <v>7.4999999999999997E-2</v>
      </c>
      <c r="AT34" s="35"/>
      <c r="AU34" s="35"/>
      <c r="AV34" s="35"/>
      <c r="AW34" s="35"/>
    </row>
    <row r="35" spans="1:49" s="20" customFormat="1">
      <c r="A35" s="12">
        <v>44853</v>
      </c>
      <c r="B35" s="11">
        <v>44859</v>
      </c>
      <c r="C35" s="1">
        <v>44860</v>
      </c>
      <c r="D35" s="1">
        <v>44865</v>
      </c>
      <c r="E35" s="20">
        <v>6.7000000000000004E-2</v>
      </c>
      <c r="F35" s="1">
        <v>43053</v>
      </c>
      <c r="G35" s="1">
        <v>43061</v>
      </c>
      <c r="H35" s="1">
        <v>43062</v>
      </c>
      <c r="I35" s="1">
        <v>43069</v>
      </c>
      <c r="J35" s="20">
        <v>0.159</v>
      </c>
      <c r="K35" s="19"/>
      <c r="L35" s="19"/>
      <c r="M35" s="19"/>
      <c r="N35" s="19"/>
      <c r="P35" s="19"/>
      <c r="Q35" s="19"/>
      <c r="R35" s="19"/>
      <c r="S35" s="19"/>
      <c r="U35" s="19">
        <v>40347</v>
      </c>
      <c r="V35" s="19">
        <v>40354</v>
      </c>
      <c r="W35" s="19">
        <v>40358</v>
      </c>
      <c r="X35" s="1">
        <v>40359</v>
      </c>
      <c r="Y35" s="20">
        <v>0.14434</v>
      </c>
      <c r="Z35" s="19">
        <v>44853</v>
      </c>
      <c r="AA35" s="19">
        <v>44859</v>
      </c>
      <c r="AB35" s="19">
        <v>44860</v>
      </c>
      <c r="AC35" s="19">
        <v>44865</v>
      </c>
      <c r="AD35" s="20">
        <v>5.7000000000000002E-2</v>
      </c>
      <c r="AE35" s="19">
        <v>44853</v>
      </c>
      <c r="AF35" s="19">
        <v>44859</v>
      </c>
      <c r="AG35" s="19">
        <v>44860</v>
      </c>
      <c r="AH35" s="19">
        <v>44865</v>
      </c>
      <c r="AI35" s="20">
        <v>6.5000000000000002E-2</v>
      </c>
      <c r="AJ35" s="19">
        <v>44853</v>
      </c>
      <c r="AK35" s="19">
        <v>44859</v>
      </c>
      <c r="AL35" s="19">
        <v>44860</v>
      </c>
      <c r="AM35" s="1">
        <v>44865</v>
      </c>
      <c r="AN35" s="20">
        <v>0.05</v>
      </c>
      <c r="AO35" s="1">
        <v>44853</v>
      </c>
      <c r="AP35" s="1">
        <v>44859</v>
      </c>
      <c r="AQ35" s="1">
        <v>44860</v>
      </c>
      <c r="AR35" s="1">
        <v>44865</v>
      </c>
      <c r="AS35" s="20">
        <v>7.5999999999999998E-2</v>
      </c>
      <c r="AT35" s="35"/>
      <c r="AU35" s="35"/>
      <c r="AV35" s="35"/>
      <c r="AW35" s="35"/>
    </row>
    <row r="36" spans="1:49" s="20" customFormat="1">
      <c r="A36" s="12">
        <v>44823</v>
      </c>
      <c r="B36" s="11">
        <v>44827</v>
      </c>
      <c r="C36" s="1">
        <v>44830</v>
      </c>
      <c r="D36" s="1">
        <v>44833</v>
      </c>
      <c r="E36" s="20">
        <v>6.6000000000000003E-2</v>
      </c>
      <c r="F36" s="1">
        <v>42962</v>
      </c>
      <c r="G36" s="1">
        <v>42971</v>
      </c>
      <c r="H36" s="1">
        <v>42975</v>
      </c>
      <c r="I36" s="1">
        <v>42978</v>
      </c>
      <c r="J36" s="20">
        <v>0.155</v>
      </c>
      <c r="K36" s="19"/>
      <c r="L36" s="19"/>
      <c r="M36" s="19"/>
      <c r="N36" s="19"/>
      <c r="P36" s="19"/>
      <c r="Q36" s="19"/>
      <c r="R36" s="19"/>
      <c r="S36" s="19"/>
      <c r="U36" s="19">
        <v>40164</v>
      </c>
      <c r="V36" s="19">
        <v>40171</v>
      </c>
      <c r="W36" s="19">
        <v>40177</v>
      </c>
      <c r="X36" s="1">
        <v>40178</v>
      </c>
      <c r="Y36" s="20">
        <v>0.12936</v>
      </c>
      <c r="Z36" s="19">
        <v>44823</v>
      </c>
      <c r="AA36" s="19">
        <v>44827</v>
      </c>
      <c r="AB36" s="19">
        <v>44830</v>
      </c>
      <c r="AC36" s="19">
        <v>44833</v>
      </c>
      <c r="AD36" s="20">
        <v>5.6000000000000001E-2</v>
      </c>
      <c r="AE36" s="19">
        <v>44823</v>
      </c>
      <c r="AF36" s="19">
        <v>44827</v>
      </c>
      <c r="AG36" s="19">
        <v>44830</v>
      </c>
      <c r="AH36" s="19">
        <v>44833</v>
      </c>
      <c r="AI36" s="20">
        <v>4.7E-2</v>
      </c>
      <c r="AJ36" s="19">
        <v>44823</v>
      </c>
      <c r="AK36" s="19">
        <v>44827</v>
      </c>
      <c r="AL36" s="19">
        <v>44830</v>
      </c>
      <c r="AM36" s="1">
        <v>44833</v>
      </c>
      <c r="AN36" s="20">
        <v>4.9000000000000002E-2</v>
      </c>
      <c r="AO36" s="1">
        <v>44823</v>
      </c>
      <c r="AP36" s="1">
        <v>44827</v>
      </c>
      <c r="AQ36" s="1">
        <v>44830</v>
      </c>
      <c r="AR36" s="1">
        <v>44833</v>
      </c>
      <c r="AS36" s="20">
        <v>7.3999999999999996E-2</v>
      </c>
      <c r="AT36" s="35"/>
      <c r="AU36" s="35"/>
      <c r="AV36" s="35"/>
      <c r="AW36" s="35"/>
    </row>
    <row r="37" spans="1:49" s="20" customFormat="1">
      <c r="A37" s="12">
        <v>44792</v>
      </c>
      <c r="B37" s="11">
        <v>44798</v>
      </c>
      <c r="C37" s="1">
        <v>44799</v>
      </c>
      <c r="D37" s="1">
        <v>44804</v>
      </c>
      <c r="E37" s="20">
        <v>6.6000000000000003E-2</v>
      </c>
      <c r="F37" s="1">
        <v>42867</v>
      </c>
      <c r="G37" s="1">
        <v>42879</v>
      </c>
      <c r="H37" s="1">
        <v>42881</v>
      </c>
      <c r="I37" s="1">
        <v>42886</v>
      </c>
      <c r="J37" s="20">
        <v>0.15695999999999999</v>
      </c>
      <c r="K37" s="19"/>
      <c r="L37" s="19"/>
      <c r="M37" s="19"/>
      <c r="N37" s="19"/>
      <c r="P37" s="19"/>
      <c r="Q37" s="19"/>
      <c r="R37" s="19"/>
      <c r="S37" s="19"/>
      <c r="U37" s="19"/>
      <c r="V37" s="19"/>
      <c r="W37" s="19"/>
      <c r="X37" s="1"/>
      <c r="Z37" s="19">
        <v>44792</v>
      </c>
      <c r="AA37" s="19">
        <v>44798</v>
      </c>
      <c r="AB37" s="19">
        <v>44799</v>
      </c>
      <c r="AC37" s="19">
        <v>44804</v>
      </c>
      <c r="AD37" s="20">
        <v>5.6000000000000001E-2</v>
      </c>
      <c r="AE37" s="19">
        <v>44792</v>
      </c>
      <c r="AF37" s="19">
        <v>44798</v>
      </c>
      <c r="AG37" s="19">
        <v>44799</v>
      </c>
      <c r="AH37" s="19">
        <v>44804</v>
      </c>
      <c r="AI37" s="20">
        <v>4.7E-2</v>
      </c>
      <c r="AJ37" s="19">
        <v>44792</v>
      </c>
      <c r="AK37" s="19">
        <v>44798</v>
      </c>
      <c r="AL37" s="19">
        <v>44799</v>
      </c>
      <c r="AM37" s="1">
        <v>44804</v>
      </c>
      <c r="AN37" s="20">
        <v>4.8000000000000001E-2</v>
      </c>
      <c r="AO37" s="1">
        <v>44792</v>
      </c>
      <c r="AP37" s="1">
        <v>44798</v>
      </c>
      <c r="AQ37" s="1">
        <v>44799</v>
      </c>
      <c r="AR37" s="1">
        <v>44804</v>
      </c>
      <c r="AS37" s="20">
        <v>7.3999999999999996E-2</v>
      </c>
      <c r="AT37" s="35"/>
      <c r="AU37" s="35"/>
      <c r="AV37" s="35"/>
      <c r="AW37" s="35"/>
    </row>
    <row r="38" spans="1:49" s="20" customFormat="1">
      <c r="A38" s="12">
        <v>44761</v>
      </c>
      <c r="B38" s="11">
        <v>44767</v>
      </c>
      <c r="C38" s="1">
        <v>44768</v>
      </c>
      <c r="D38" s="1">
        <v>44771</v>
      </c>
      <c r="E38" s="20">
        <v>6.6000000000000003E-2</v>
      </c>
      <c r="F38" s="1">
        <v>42776</v>
      </c>
      <c r="G38" s="1">
        <v>42787</v>
      </c>
      <c r="H38" s="1">
        <v>42789</v>
      </c>
      <c r="I38" s="1">
        <v>42794</v>
      </c>
      <c r="J38" s="20">
        <v>0.15310000000000001</v>
      </c>
      <c r="K38" s="19"/>
      <c r="L38" s="19"/>
      <c r="M38" s="19"/>
      <c r="N38" s="19"/>
      <c r="P38" s="19"/>
      <c r="Q38" s="19"/>
      <c r="R38" s="19"/>
      <c r="S38" s="19"/>
      <c r="U38" s="19"/>
      <c r="V38" s="19"/>
      <c r="W38" s="19"/>
      <c r="X38" s="1"/>
      <c r="Z38" s="19">
        <v>44761</v>
      </c>
      <c r="AA38" s="19">
        <v>44767</v>
      </c>
      <c r="AB38" s="19">
        <v>44768</v>
      </c>
      <c r="AC38" s="19">
        <v>44771</v>
      </c>
      <c r="AD38" s="20">
        <v>5.6000000000000001E-2</v>
      </c>
      <c r="AE38" s="19">
        <v>44761</v>
      </c>
      <c r="AF38" s="19">
        <v>44767</v>
      </c>
      <c r="AG38" s="19">
        <v>44768</v>
      </c>
      <c r="AH38" s="19">
        <v>44771</v>
      </c>
      <c r="AI38" s="20">
        <v>4.7E-2</v>
      </c>
      <c r="AJ38" s="19">
        <v>44761</v>
      </c>
      <c r="AK38" s="19">
        <v>44767</v>
      </c>
      <c r="AL38" s="19">
        <v>44768</v>
      </c>
      <c r="AM38" s="1">
        <v>44771</v>
      </c>
      <c r="AN38" s="20">
        <v>4.8000000000000001E-2</v>
      </c>
      <c r="AO38" s="1">
        <v>44761</v>
      </c>
      <c r="AP38" s="1">
        <v>44767</v>
      </c>
      <c r="AQ38" s="1">
        <v>44768</v>
      </c>
      <c r="AR38" s="1">
        <v>44771</v>
      </c>
      <c r="AS38" s="20">
        <v>7.2999999999999995E-2</v>
      </c>
      <c r="AT38" s="35"/>
      <c r="AU38" s="35"/>
      <c r="AV38" s="35"/>
      <c r="AW38" s="35"/>
    </row>
    <row r="39" spans="1:49" s="20" customFormat="1">
      <c r="A39" s="12">
        <v>44729</v>
      </c>
      <c r="B39" s="11">
        <v>44736</v>
      </c>
      <c r="C39" s="1">
        <v>44739</v>
      </c>
      <c r="D39" s="1">
        <v>44742</v>
      </c>
      <c r="E39" s="20">
        <v>6.6000000000000003E-2</v>
      </c>
      <c r="F39" s="1">
        <v>42688</v>
      </c>
      <c r="G39" s="1">
        <v>42697</v>
      </c>
      <c r="H39" s="1">
        <v>42699</v>
      </c>
      <c r="I39" s="1">
        <v>42704</v>
      </c>
      <c r="J39" s="20">
        <v>0.15261</v>
      </c>
      <c r="K39" s="19"/>
      <c r="L39" s="19"/>
      <c r="M39" s="19"/>
      <c r="N39" s="19"/>
      <c r="P39" s="19"/>
      <c r="Q39" s="19"/>
      <c r="R39" s="19"/>
      <c r="S39" s="19"/>
      <c r="U39" s="19"/>
      <c r="V39" s="19"/>
      <c r="W39" s="19"/>
      <c r="X39" s="1"/>
      <c r="Z39" s="19">
        <v>44729</v>
      </c>
      <c r="AA39" s="19">
        <v>44736</v>
      </c>
      <c r="AB39" s="19">
        <v>44739</v>
      </c>
      <c r="AC39" s="19">
        <v>44742</v>
      </c>
      <c r="AD39" s="20">
        <v>5.5E-2</v>
      </c>
      <c r="AE39" s="19">
        <v>44729</v>
      </c>
      <c r="AF39" s="19">
        <v>44736</v>
      </c>
      <c r="AG39" s="19">
        <v>44739</v>
      </c>
      <c r="AH39" s="19">
        <v>44742</v>
      </c>
      <c r="AI39" s="20">
        <v>4.5999999999999999E-2</v>
      </c>
      <c r="AJ39" s="19">
        <v>44729</v>
      </c>
      <c r="AK39" s="19">
        <v>44736</v>
      </c>
      <c r="AL39" s="19">
        <v>44739</v>
      </c>
      <c r="AM39" s="1">
        <v>44742</v>
      </c>
      <c r="AN39" s="20">
        <v>4.7E-2</v>
      </c>
      <c r="AO39" s="1">
        <v>44729</v>
      </c>
      <c r="AP39" s="1">
        <v>44736</v>
      </c>
      <c r="AQ39" s="1">
        <v>44739</v>
      </c>
      <c r="AR39" s="1">
        <v>44742</v>
      </c>
      <c r="AS39" s="20">
        <v>7.1999999999999995E-2</v>
      </c>
      <c r="AT39" s="35"/>
      <c r="AU39" s="35"/>
      <c r="AV39" s="35"/>
      <c r="AW39" s="35"/>
    </row>
    <row r="40" spans="1:49" s="20" customFormat="1">
      <c r="A40" s="12">
        <v>44698</v>
      </c>
      <c r="B40" s="11">
        <v>44705</v>
      </c>
      <c r="C40" s="1">
        <v>44706</v>
      </c>
      <c r="D40" s="1">
        <v>44712</v>
      </c>
      <c r="E40" s="20">
        <v>6.8000000000000005E-2</v>
      </c>
      <c r="F40" s="1">
        <v>42597</v>
      </c>
      <c r="G40" s="1">
        <v>42606</v>
      </c>
      <c r="H40" s="1">
        <v>42608</v>
      </c>
      <c r="I40" s="1">
        <v>42613</v>
      </c>
      <c r="J40" s="20">
        <v>0.15128</v>
      </c>
      <c r="K40" s="19"/>
      <c r="L40" s="19"/>
      <c r="M40" s="19"/>
      <c r="N40" s="19"/>
      <c r="P40" s="19"/>
      <c r="Q40" s="19"/>
      <c r="R40" s="19"/>
      <c r="S40" s="19"/>
      <c r="U40" s="19"/>
      <c r="V40" s="19"/>
      <c r="W40" s="19"/>
      <c r="X40" s="1"/>
      <c r="Z40" s="19">
        <v>44698</v>
      </c>
      <c r="AA40" s="19">
        <v>44705</v>
      </c>
      <c r="AB40" s="19">
        <v>44706</v>
      </c>
      <c r="AC40" s="19">
        <v>44712</v>
      </c>
      <c r="AD40" s="20">
        <v>5.7000000000000002E-2</v>
      </c>
      <c r="AE40" s="19">
        <v>44698</v>
      </c>
      <c r="AF40" s="19">
        <v>44705</v>
      </c>
      <c r="AG40" s="19">
        <v>44706</v>
      </c>
      <c r="AH40" s="19">
        <v>44712</v>
      </c>
      <c r="AI40" s="20">
        <v>4.5999999999999999E-2</v>
      </c>
      <c r="AJ40" s="19">
        <v>44698</v>
      </c>
      <c r="AK40" s="19">
        <v>44705</v>
      </c>
      <c r="AL40" s="19">
        <v>44706</v>
      </c>
      <c r="AM40" s="1">
        <v>44712</v>
      </c>
      <c r="AN40" s="20">
        <v>4.7E-2</v>
      </c>
      <c r="AO40" s="1">
        <v>44698</v>
      </c>
      <c r="AP40" s="1">
        <v>44705</v>
      </c>
      <c r="AQ40" s="1">
        <v>44706</v>
      </c>
      <c r="AR40" s="1">
        <v>44712</v>
      </c>
      <c r="AS40" s="20">
        <v>7.3999999999999996E-2</v>
      </c>
      <c r="AT40" s="35"/>
      <c r="AU40" s="35"/>
      <c r="AV40" s="35"/>
      <c r="AW40" s="35"/>
    </row>
    <row r="41" spans="1:49" s="20" customFormat="1">
      <c r="A41" s="12">
        <v>44670</v>
      </c>
      <c r="B41" s="11">
        <v>44676</v>
      </c>
      <c r="C41" s="1">
        <v>44677</v>
      </c>
      <c r="D41" s="1">
        <v>44680</v>
      </c>
      <c r="E41" s="20">
        <v>6.6000000000000003E-2</v>
      </c>
      <c r="F41" s="1">
        <v>42529</v>
      </c>
      <c r="G41" s="1">
        <v>42536</v>
      </c>
      <c r="H41" s="1">
        <v>42538</v>
      </c>
      <c r="I41" s="1">
        <v>42551</v>
      </c>
      <c r="J41" s="20">
        <v>0.14954000000000001</v>
      </c>
      <c r="K41" s="19"/>
      <c r="L41" s="19"/>
      <c r="M41" s="19"/>
      <c r="N41" s="19"/>
      <c r="P41" s="19"/>
      <c r="Q41" s="19"/>
      <c r="R41" s="19"/>
      <c r="S41" s="19"/>
      <c r="U41" s="19"/>
      <c r="V41" s="19"/>
      <c r="W41" s="19"/>
      <c r="X41" s="1"/>
      <c r="Z41" s="19">
        <v>44670</v>
      </c>
      <c r="AA41" s="19">
        <v>44676</v>
      </c>
      <c r="AB41" s="19">
        <v>44677</v>
      </c>
      <c r="AC41" s="19">
        <v>44680</v>
      </c>
      <c r="AD41" s="20">
        <v>5.5E-2</v>
      </c>
      <c r="AE41" s="19">
        <v>44670</v>
      </c>
      <c r="AF41" s="19">
        <v>44676</v>
      </c>
      <c r="AG41" s="19">
        <v>44677</v>
      </c>
      <c r="AH41" s="19">
        <v>44680</v>
      </c>
      <c r="AI41" s="20">
        <v>4.5999999999999999E-2</v>
      </c>
      <c r="AJ41" s="19">
        <v>44670</v>
      </c>
      <c r="AK41" s="19">
        <v>44676</v>
      </c>
      <c r="AL41" s="19">
        <v>44677</v>
      </c>
      <c r="AM41" s="1">
        <v>44680</v>
      </c>
      <c r="AN41" s="20">
        <v>4.5999999999999999E-2</v>
      </c>
      <c r="AO41" s="1">
        <v>44670</v>
      </c>
      <c r="AP41" s="1">
        <v>44676</v>
      </c>
      <c r="AQ41" s="1">
        <v>44677</v>
      </c>
      <c r="AR41" s="1">
        <v>44680</v>
      </c>
      <c r="AS41" s="20">
        <v>7.2999999999999995E-2</v>
      </c>
      <c r="AT41" s="35"/>
      <c r="AU41" s="35"/>
      <c r="AV41" s="35"/>
      <c r="AW41" s="35"/>
    </row>
    <row r="42" spans="1:49" s="20" customFormat="1">
      <c r="A42" s="12">
        <v>44641</v>
      </c>
      <c r="B42" s="11">
        <v>44645</v>
      </c>
      <c r="C42" s="1">
        <v>44648</v>
      </c>
      <c r="D42" s="1">
        <v>44651</v>
      </c>
      <c r="E42" s="20">
        <v>6.6000000000000003E-2</v>
      </c>
      <c r="F42" s="1">
        <v>42438</v>
      </c>
      <c r="G42" s="1">
        <v>42445</v>
      </c>
      <c r="H42" s="1">
        <v>42447</v>
      </c>
      <c r="I42" s="1">
        <v>42460</v>
      </c>
      <c r="J42" s="20">
        <v>0.14671999999999999</v>
      </c>
      <c r="K42" s="19"/>
      <c r="L42" s="19"/>
      <c r="M42" s="19"/>
      <c r="N42" s="19"/>
      <c r="P42" s="19"/>
      <c r="Q42" s="19"/>
      <c r="R42" s="19"/>
      <c r="S42" s="19"/>
      <c r="U42" s="19"/>
      <c r="V42" s="19"/>
      <c r="W42" s="19"/>
      <c r="X42" s="1"/>
      <c r="Z42" s="19">
        <v>44641</v>
      </c>
      <c r="AA42" s="19">
        <v>44645</v>
      </c>
      <c r="AB42" s="19">
        <v>44648</v>
      </c>
      <c r="AC42" s="19">
        <v>44651</v>
      </c>
      <c r="AD42" s="20">
        <v>5.5E-2</v>
      </c>
      <c r="AE42" s="19">
        <v>44641</v>
      </c>
      <c r="AF42" s="19">
        <v>44645</v>
      </c>
      <c r="AG42" s="19">
        <v>44648</v>
      </c>
      <c r="AH42" s="19">
        <v>44651</v>
      </c>
      <c r="AI42" s="20">
        <v>4.9000000000000002E-2</v>
      </c>
      <c r="AJ42" s="19">
        <v>44641</v>
      </c>
      <c r="AK42" s="19">
        <v>44645</v>
      </c>
      <c r="AL42" s="19">
        <v>44648</v>
      </c>
      <c r="AM42" s="1">
        <v>44651</v>
      </c>
      <c r="AN42" s="20">
        <v>4.5999999999999999E-2</v>
      </c>
      <c r="AO42" s="1">
        <v>44641</v>
      </c>
      <c r="AP42" s="1">
        <v>44645</v>
      </c>
      <c r="AQ42" s="1">
        <v>44648</v>
      </c>
      <c r="AR42" s="1">
        <v>44651</v>
      </c>
      <c r="AS42" s="20">
        <v>7.0999999999999994E-2</v>
      </c>
      <c r="AT42" s="35"/>
      <c r="AU42" s="35"/>
      <c r="AV42" s="35"/>
      <c r="AW42" s="35"/>
    </row>
    <row r="43" spans="1:49" s="20" customFormat="1">
      <c r="A43" s="12">
        <v>44607</v>
      </c>
      <c r="B43" s="11">
        <v>44614</v>
      </c>
      <c r="C43" s="1">
        <v>44615</v>
      </c>
      <c r="D43" s="1">
        <v>44620</v>
      </c>
      <c r="E43" s="20">
        <v>6.5000000000000002E-2</v>
      </c>
      <c r="F43" s="1">
        <v>42356</v>
      </c>
      <c r="G43" s="1">
        <v>42367</v>
      </c>
      <c r="H43" s="1">
        <v>42369</v>
      </c>
      <c r="I43" s="1">
        <v>42375</v>
      </c>
      <c r="J43" s="20">
        <v>0.1507</v>
      </c>
      <c r="K43" s="19"/>
      <c r="L43" s="19"/>
      <c r="M43" s="19"/>
      <c r="N43" s="19"/>
      <c r="P43" s="19"/>
      <c r="Q43" s="19"/>
      <c r="R43" s="19"/>
      <c r="S43" s="19"/>
      <c r="U43" s="19"/>
      <c r="V43" s="19"/>
      <c r="W43" s="19"/>
      <c r="X43" s="1"/>
      <c r="Z43" s="19">
        <v>44607</v>
      </c>
      <c r="AA43" s="19">
        <v>44614</v>
      </c>
      <c r="AB43" s="19">
        <v>44615</v>
      </c>
      <c r="AC43" s="19">
        <v>44620</v>
      </c>
      <c r="AD43" s="20">
        <v>5.5E-2</v>
      </c>
      <c r="AE43" s="19">
        <v>44607</v>
      </c>
      <c r="AF43" s="19">
        <v>44614</v>
      </c>
      <c r="AG43" s="19">
        <v>44615</v>
      </c>
      <c r="AH43" s="19">
        <v>44620</v>
      </c>
      <c r="AI43" s="20">
        <v>4.9000000000000002E-2</v>
      </c>
      <c r="AJ43" s="19">
        <v>44607</v>
      </c>
      <c r="AK43" s="19">
        <v>44614</v>
      </c>
      <c r="AL43" s="19">
        <v>44615</v>
      </c>
      <c r="AM43" s="1">
        <v>44620</v>
      </c>
      <c r="AN43" s="20">
        <v>4.4999999999999998E-2</v>
      </c>
      <c r="AO43" s="1">
        <v>44607</v>
      </c>
      <c r="AP43" s="1">
        <v>44614</v>
      </c>
      <c r="AQ43" s="1">
        <v>44615</v>
      </c>
      <c r="AR43" s="1">
        <v>44620</v>
      </c>
      <c r="AS43" s="20">
        <v>7.1999999999999995E-2</v>
      </c>
      <c r="AT43" s="35"/>
      <c r="AU43" s="35"/>
      <c r="AV43" s="35"/>
      <c r="AW43" s="35"/>
    </row>
    <row r="44" spans="1:49" s="20" customFormat="1">
      <c r="A44" s="12">
        <v>44580</v>
      </c>
      <c r="B44" s="11">
        <v>44586</v>
      </c>
      <c r="C44" s="1">
        <v>44587</v>
      </c>
      <c r="D44" s="1">
        <v>44592</v>
      </c>
      <c r="E44" s="20">
        <v>6.5000000000000002E-2</v>
      </c>
      <c r="F44" s="1">
        <v>42256</v>
      </c>
      <c r="G44" s="1">
        <v>42263</v>
      </c>
      <c r="H44" s="1">
        <v>42265</v>
      </c>
      <c r="I44" s="1">
        <v>42277</v>
      </c>
      <c r="J44" s="20">
        <v>0.15615000000000001</v>
      </c>
      <c r="K44" s="19"/>
      <c r="L44" s="19"/>
      <c r="M44" s="19"/>
      <c r="N44" s="19"/>
      <c r="P44" s="19"/>
      <c r="Q44" s="19"/>
      <c r="R44" s="19"/>
      <c r="S44" s="19"/>
      <c r="U44" s="19"/>
      <c r="V44" s="19"/>
      <c r="W44" s="19"/>
      <c r="X44" s="1"/>
      <c r="Z44" s="19">
        <v>44580</v>
      </c>
      <c r="AA44" s="19">
        <v>44586</v>
      </c>
      <c r="AB44" s="19">
        <v>44587</v>
      </c>
      <c r="AC44" s="19">
        <v>44592</v>
      </c>
      <c r="AD44" s="20">
        <v>5.5E-2</v>
      </c>
      <c r="AE44" s="19">
        <v>44580</v>
      </c>
      <c r="AF44" s="19">
        <v>44586</v>
      </c>
      <c r="AG44" s="19">
        <v>44587</v>
      </c>
      <c r="AH44" s="19">
        <v>44592</v>
      </c>
      <c r="AI44" s="20">
        <v>4.9000000000000002E-2</v>
      </c>
      <c r="AJ44" s="19">
        <v>44580</v>
      </c>
      <c r="AK44" s="19">
        <v>44586</v>
      </c>
      <c r="AL44" s="19">
        <v>44587</v>
      </c>
      <c r="AM44" s="1">
        <v>44592</v>
      </c>
      <c r="AN44" s="20">
        <v>4.5999999999999999E-2</v>
      </c>
      <c r="AO44" s="1">
        <v>44580</v>
      </c>
      <c r="AP44" s="1">
        <v>44586</v>
      </c>
      <c r="AQ44" s="1">
        <v>44587</v>
      </c>
      <c r="AR44" s="1">
        <v>44592</v>
      </c>
      <c r="AS44" s="20">
        <v>7.0000000000000007E-2</v>
      </c>
      <c r="AT44" s="35"/>
      <c r="AU44" s="35"/>
      <c r="AV44" s="35"/>
      <c r="AW44" s="35"/>
    </row>
    <row r="45" spans="1:49" s="20" customFormat="1">
      <c r="A45" s="12">
        <v>44552</v>
      </c>
      <c r="B45" s="11">
        <v>44560</v>
      </c>
      <c r="C45" s="1">
        <v>44561</v>
      </c>
      <c r="D45" s="1">
        <v>44567</v>
      </c>
      <c r="E45" s="20">
        <v>6.6000000000000003E-2</v>
      </c>
      <c r="F45" s="1">
        <v>42165</v>
      </c>
      <c r="G45" s="1">
        <v>42172</v>
      </c>
      <c r="H45" s="1">
        <v>42174</v>
      </c>
      <c r="I45" s="1">
        <v>42185</v>
      </c>
      <c r="J45" s="20">
        <v>0.15645999999999999</v>
      </c>
      <c r="K45" s="19"/>
      <c r="L45" s="19"/>
      <c r="M45" s="19"/>
      <c r="N45" s="19"/>
      <c r="P45" s="19"/>
      <c r="Q45" s="19"/>
      <c r="R45" s="19"/>
      <c r="S45" s="19"/>
      <c r="U45" s="19"/>
      <c r="V45" s="19"/>
      <c r="W45" s="19"/>
      <c r="X45" s="1"/>
      <c r="Z45" s="19">
        <v>44552</v>
      </c>
      <c r="AA45" s="19">
        <v>44560</v>
      </c>
      <c r="AB45" s="19">
        <v>44561</v>
      </c>
      <c r="AC45" s="19">
        <v>44567</v>
      </c>
      <c r="AD45" s="20">
        <v>5.5E-2</v>
      </c>
      <c r="AE45" s="19">
        <v>44552</v>
      </c>
      <c r="AF45" s="19">
        <v>44560</v>
      </c>
      <c r="AG45" s="19">
        <v>44561</v>
      </c>
      <c r="AH45" s="19">
        <v>44567</v>
      </c>
      <c r="AI45" s="20">
        <v>4.2000000000000003E-2</v>
      </c>
      <c r="AJ45" s="19">
        <v>44552</v>
      </c>
      <c r="AK45" s="19">
        <v>44560</v>
      </c>
      <c r="AL45" s="19">
        <v>44561</v>
      </c>
      <c r="AM45" s="1">
        <v>44567</v>
      </c>
      <c r="AN45" s="20">
        <v>4.5999999999999999E-2</v>
      </c>
      <c r="AO45" s="1">
        <v>44552</v>
      </c>
      <c r="AP45" s="1">
        <v>44560</v>
      </c>
      <c r="AQ45" s="1">
        <v>44561</v>
      </c>
      <c r="AR45" s="1">
        <v>44567</v>
      </c>
      <c r="AS45" s="20">
        <v>7.3999999999999996E-2</v>
      </c>
      <c r="AT45" s="35"/>
      <c r="AU45" s="35"/>
      <c r="AV45" s="35"/>
      <c r="AW45" s="35"/>
    </row>
    <row r="46" spans="1:49" s="20" customFormat="1">
      <c r="A46" s="12">
        <v>44517</v>
      </c>
      <c r="B46" s="11">
        <v>44523</v>
      </c>
      <c r="C46" s="1">
        <v>44524</v>
      </c>
      <c r="D46" s="1">
        <v>44530</v>
      </c>
      <c r="E46" s="20">
        <v>6.6000000000000003E-2</v>
      </c>
      <c r="F46" s="1">
        <v>42074</v>
      </c>
      <c r="G46" s="1">
        <v>42081</v>
      </c>
      <c r="H46" s="1">
        <v>42083</v>
      </c>
      <c r="I46" s="1">
        <v>42094</v>
      </c>
      <c r="J46" s="20">
        <v>0.14998</v>
      </c>
      <c r="K46" s="19"/>
      <c r="L46" s="19"/>
      <c r="M46" s="19"/>
      <c r="N46" s="19"/>
      <c r="P46" s="19"/>
      <c r="Q46" s="19"/>
      <c r="R46" s="19"/>
      <c r="S46" s="19"/>
      <c r="U46" s="19"/>
      <c r="V46" s="19"/>
      <c r="W46" s="19"/>
      <c r="X46" s="1"/>
      <c r="Z46" s="19">
        <v>44517</v>
      </c>
      <c r="AA46" s="19">
        <v>44523</v>
      </c>
      <c r="AB46" s="19">
        <v>44524</v>
      </c>
      <c r="AC46" s="19">
        <v>44530</v>
      </c>
      <c r="AD46" s="20">
        <v>5.5E-2</v>
      </c>
      <c r="AE46" s="19">
        <v>44517</v>
      </c>
      <c r="AF46" s="19">
        <v>44523</v>
      </c>
      <c r="AG46" s="19">
        <v>44524</v>
      </c>
      <c r="AH46" s="19">
        <v>44530</v>
      </c>
      <c r="AI46" s="20">
        <v>4.2000000000000003E-2</v>
      </c>
      <c r="AJ46" s="19">
        <v>44517</v>
      </c>
      <c r="AK46" s="19">
        <v>44523</v>
      </c>
      <c r="AL46" s="19">
        <v>44524</v>
      </c>
      <c r="AM46" s="1">
        <v>44530</v>
      </c>
      <c r="AN46" s="20">
        <v>4.5999999999999999E-2</v>
      </c>
      <c r="AO46" s="1">
        <v>44517</v>
      </c>
      <c r="AP46" s="1">
        <v>44523</v>
      </c>
      <c r="AQ46" s="1">
        <v>44524</v>
      </c>
      <c r="AR46" s="1">
        <v>44530</v>
      </c>
      <c r="AS46" s="20">
        <v>7.3999999999999996E-2</v>
      </c>
      <c r="AT46" s="35"/>
      <c r="AU46" s="35"/>
      <c r="AV46" s="35"/>
      <c r="AW46" s="35"/>
    </row>
    <row r="47" spans="1:49" s="20" customFormat="1">
      <c r="A47" s="12">
        <v>44488</v>
      </c>
      <c r="B47" s="11">
        <v>44494</v>
      </c>
      <c r="C47" s="1">
        <v>44495</v>
      </c>
      <c r="D47" s="1">
        <v>44498</v>
      </c>
      <c r="E47" s="20">
        <v>6.6000000000000003E-2</v>
      </c>
      <c r="F47" s="1">
        <v>41991</v>
      </c>
      <c r="G47" s="1">
        <v>42002</v>
      </c>
      <c r="H47" s="1">
        <v>42004</v>
      </c>
      <c r="I47" s="1">
        <v>42010</v>
      </c>
      <c r="J47" s="20">
        <v>0.13954</v>
      </c>
      <c r="K47" s="19"/>
      <c r="L47" s="19"/>
      <c r="M47" s="19"/>
      <c r="N47" s="19"/>
      <c r="P47" s="19"/>
      <c r="Q47" s="19"/>
      <c r="R47" s="19"/>
      <c r="S47" s="19"/>
      <c r="U47" s="19"/>
      <c r="V47" s="19"/>
      <c r="W47" s="19"/>
      <c r="X47" s="1"/>
      <c r="Z47" s="19">
        <v>44488</v>
      </c>
      <c r="AA47" s="19">
        <v>44494</v>
      </c>
      <c r="AB47" s="19">
        <v>44495</v>
      </c>
      <c r="AC47" s="19">
        <v>44498</v>
      </c>
      <c r="AD47" s="20">
        <v>5.5E-2</v>
      </c>
      <c r="AE47" s="19">
        <v>44488</v>
      </c>
      <c r="AF47" s="19">
        <v>44494</v>
      </c>
      <c r="AG47" s="19">
        <v>44495</v>
      </c>
      <c r="AH47" s="19">
        <v>44498</v>
      </c>
      <c r="AI47" s="20">
        <v>4.2000000000000003E-2</v>
      </c>
      <c r="AJ47" s="19">
        <v>44488</v>
      </c>
      <c r="AK47" s="19">
        <v>44494</v>
      </c>
      <c r="AL47" s="19">
        <v>44495</v>
      </c>
      <c r="AM47" s="1">
        <v>44498</v>
      </c>
      <c r="AN47" s="20">
        <v>4.5999999999999999E-2</v>
      </c>
      <c r="AO47" s="1">
        <v>44488</v>
      </c>
      <c r="AP47" s="1">
        <v>44494</v>
      </c>
      <c r="AQ47" s="1">
        <v>44495</v>
      </c>
      <c r="AR47" s="1">
        <v>44498</v>
      </c>
      <c r="AS47" s="20">
        <v>7.1999999999999995E-2</v>
      </c>
      <c r="AT47" s="35"/>
      <c r="AU47" s="35"/>
      <c r="AV47" s="35"/>
      <c r="AW47" s="35"/>
    </row>
    <row r="48" spans="1:49" s="20" customFormat="1">
      <c r="A48" s="12">
        <v>44459</v>
      </c>
      <c r="B48" s="11">
        <v>44463</v>
      </c>
      <c r="C48" s="1">
        <v>44466</v>
      </c>
      <c r="D48" s="1">
        <v>44470</v>
      </c>
      <c r="E48" s="20">
        <v>6.6000000000000003E-2</v>
      </c>
      <c r="F48" s="1">
        <v>41892</v>
      </c>
      <c r="G48" s="1">
        <v>41899</v>
      </c>
      <c r="H48" s="1">
        <v>41901</v>
      </c>
      <c r="I48" s="1">
        <v>41912</v>
      </c>
      <c r="J48" s="20">
        <v>0.14960000000000001</v>
      </c>
      <c r="K48" s="19"/>
      <c r="L48" s="19"/>
      <c r="M48" s="19"/>
      <c r="N48" s="19"/>
      <c r="P48" s="19"/>
      <c r="Q48" s="19"/>
      <c r="R48" s="19"/>
      <c r="S48" s="19"/>
      <c r="U48" s="19"/>
      <c r="V48" s="19"/>
      <c r="W48" s="19"/>
      <c r="X48" s="1"/>
      <c r="Z48" s="19">
        <v>44459</v>
      </c>
      <c r="AA48" s="19">
        <v>44463</v>
      </c>
      <c r="AB48" s="19">
        <v>44466</v>
      </c>
      <c r="AC48" s="19">
        <v>44470</v>
      </c>
      <c r="AD48" s="20">
        <v>5.5E-2</v>
      </c>
      <c r="AE48" s="19">
        <v>44459</v>
      </c>
      <c r="AF48" s="19">
        <v>44463</v>
      </c>
      <c r="AG48" s="19">
        <v>44466</v>
      </c>
      <c r="AH48" s="19">
        <v>44470</v>
      </c>
      <c r="AI48" s="20">
        <v>4.5999999999999999E-2</v>
      </c>
      <c r="AJ48" s="19">
        <v>44459</v>
      </c>
      <c r="AK48" s="19">
        <v>44463</v>
      </c>
      <c r="AL48" s="19">
        <v>44466</v>
      </c>
      <c r="AM48" s="1">
        <v>44470</v>
      </c>
      <c r="AN48" s="20">
        <v>4.5999999999999999E-2</v>
      </c>
      <c r="AO48" s="1">
        <v>44459</v>
      </c>
      <c r="AP48" s="1">
        <v>44463</v>
      </c>
      <c r="AQ48" s="1">
        <v>44466</v>
      </c>
      <c r="AR48" s="1">
        <v>44470</v>
      </c>
      <c r="AS48" s="20">
        <v>7.0999999999999994E-2</v>
      </c>
      <c r="AT48" s="35"/>
      <c r="AU48" s="35"/>
      <c r="AV48" s="35"/>
      <c r="AW48" s="35"/>
    </row>
    <row r="49" spans="1:49" s="20" customFormat="1">
      <c r="A49" s="12">
        <v>44427</v>
      </c>
      <c r="B49" s="11">
        <v>44433</v>
      </c>
      <c r="C49" s="1">
        <v>44434</v>
      </c>
      <c r="D49" s="1">
        <v>44439</v>
      </c>
      <c r="E49" s="20">
        <v>6.6000000000000003E-2</v>
      </c>
      <c r="F49" s="1">
        <v>41801</v>
      </c>
      <c r="G49" s="1">
        <v>41808</v>
      </c>
      <c r="H49" s="1">
        <v>41810</v>
      </c>
      <c r="I49" s="1">
        <v>41820</v>
      </c>
      <c r="J49" s="20">
        <v>0.14341999999999999</v>
      </c>
      <c r="K49" s="19"/>
      <c r="L49" s="19"/>
      <c r="M49" s="19"/>
      <c r="N49" s="19"/>
      <c r="P49" s="19"/>
      <c r="Q49" s="19"/>
      <c r="R49" s="19"/>
      <c r="S49" s="19"/>
      <c r="U49" s="19"/>
      <c r="V49" s="19"/>
      <c r="W49" s="19"/>
      <c r="X49" s="1"/>
      <c r="Z49" s="19">
        <v>44427</v>
      </c>
      <c r="AA49" s="19">
        <v>44433</v>
      </c>
      <c r="AB49" s="19">
        <v>44434</v>
      </c>
      <c r="AC49" s="19">
        <v>44439</v>
      </c>
      <c r="AD49" s="20">
        <v>5.6000000000000001E-2</v>
      </c>
      <c r="AE49" s="19">
        <v>44427</v>
      </c>
      <c r="AF49" s="19">
        <v>44433</v>
      </c>
      <c r="AG49" s="19">
        <v>44434</v>
      </c>
      <c r="AH49" s="19">
        <v>44439</v>
      </c>
      <c r="AI49" s="20">
        <v>4.5999999999999999E-2</v>
      </c>
      <c r="AJ49" s="19">
        <v>44427</v>
      </c>
      <c r="AK49" s="19">
        <v>44433</v>
      </c>
      <c r="AL49" s="19">
        <v>44434</v>
      </c>
      <c r="AM49" s="1">
        <v>44439</v>
      </c>
      <c r="AN49" s="20">
        <v>4.4999999999999998E-2</v>
      </c>
      <c r="AO49" s="1">
        <v>44427</v>
      </c>
      <c r="AP49" s="1">
        <v>44433</v>
      </c>
      <c r="AQ49" s="1">
        <v>44434</v>
      </c>
      <c r="AR49" s="1">
        <v>44439</v>
      </c>
      <c r="AS49" s="20">
        <v>7.0999999999999994E-2</v>
      </c>
      <c r="AT49" s="35"/>
      <c r="AU49" s="35"/>
      <c r="AV49" s="35"/>
      <c r="AW49" s="35"/>
    </row>
    <row r="50" spans="1:49" s="20" customFormat="1">
      <c r="A50" s="12">
        <v>44397</v>
      </c>
      <c r="B50" s="11">
        <v>44403</v>
      </c>
      <c r="C50" s="1">
        <v>44404</v>
      </c>
      <c r="D50" s="1">
        <v>44407</v>
      </c>
      <c r="E50" s="20">
        <v>6.7000000000000004E-2</v>
      </c>
      <c r="F50" s="1">
        <v>41710</v>
      </c>
      <c r="G50" s="1">
        <v>41717</v>
      </c>
      <c r="H50" s="1">
        <v>41719</v>
      </c>
      <c r="I50" s="1">
        <v>41729</v>
      </c>
      <c r="J50" s="20">
        <v>0.13600999999999999</v>
      </c>
      <c r="K50" s="19"/>
      <c r="L50" s="19"/>
      <c r="M50" s="19"/>
      <c r="N50" s="19"/>
      <c r="P50" s="19"/>
      <c r="Q50" s="19"/>
      <c r="R50" s="19"/>
      <c r="S50" s="19"/>
      <c r="U50" s="19"/>
      <c r="V50" s="19"/>
      <c r="W50" s="19"/>
      <c r="X50" s="1"/>
      <c r="Z50" s="19">
        <v>44397</v>
      </c>
      <c r="AA50" s="19">
        <v>44403</v>
      </c>
      <c r="AB50" s="19">
        <v>44404</v>
      </c>
      <c r="AC50" s="19">
        <v>44407</v>
      </c>
      <c r="AD50" s="20">
        <v>5.6000000000000001E-2</v>
      </c>
      <c r="AE50" s="19">
        <v>44397</v>
      </c>
      <c r="AF50" s="19">
        <v>44403</v>
      </c>
      <c r="AG50" s="19">
        <v>44404</v>
      </c>
      <c r="AH50" s="19">
        <v>44407</v>
      </c>
      <c r="AI50" s="20">
        <v>4.5999999999999999E-2</v>
      </c>
      <c r="AJ50" s="19">
        <v>44397</v>
      </c>
      <c r="AK50" s="19">
        <v>44403</v>
      </c>
      <c r="AL50" s="19">
        <v>44404</v>
      </c>
      <c r="AM50" s="1">
        <v>44407</v>
      </c>
      <c r="AN50" s="20">
        <v>4.5999999999999999E-2</v>
      </c>
      <c r="AO50" s="1">
        <v>44397</v>
      </c>
      <c r="AP50" s="1">
        <v>44403</v>
      </c>
      <c r="AQ50" s="1">
        <v>44404</v>
      </c>
      <c r="AR50" s="1">
        <v>44407</v>
      </c>
      <c r="AS50" s="20">
        <v>7.0999999999999994E-2</v>
      </c>
      <c r="AT50" s="35"/>
      <c r="AU50" s="35"/>
      <c r="AV50" s="35"/>
      <c r="AW50" s="35"/>
    </row>
    <row r="51" spans="1:49" s="20" customFormat="1">
      <c r="A51" s="12">
        <v>44365</v>
      </c>
      <c r="B51" s="11">
        <v>44371</v>
      </c>
      <c r="C51" s="1">
        <v>44372</v>
      </c>
      <c r="D51" s="1">
        <v>44377</v>
      </c>
      <c r="E51" s="20">
        <v>6.8000000000000005E-2</v>
      </c>
      <c r="F51" s="1">
        <v>41626</v>
      </c>
      <c r="G51" s="1">
        <v>41635</v>
      </c>
      <c r="H51" s="1">
        <v>41639</v>
      </c>
      <c r="I51" s="1">
        <v>41645</v>
      </c>
      <c r="J51" s="20">
        <v>7.8689999999999996E-2</v>
      </c>
      <c r="K51" s="19"/>
      <c r="L51" s="19"/>
      <c r="M51" s="19"/>
      <c r="N51" s="19"/>
      <c r="P51" s="19"/>
      <c r="Q51" s="19"/>
      <c r="R51" s="19"/>
      <c r="S51" s="19"/>
      <c r="U51" s="19"/>
      <c r="V51" s="19"/>
      <c r="W51" s="19"/>
      <c r="X51" s="1"/>
      <c r="Z51" s="19">
        <v>44365</v>
      </c>
      <c r="AA51" s="19">
        <v>44371</v>
      </c>
      <c r="AB51" s="19">
        <v>44372</v>
      </c>
      <c r="AC51" s="19">
        <v>44377</v>
      </c>
      <c r="AD51" s="20">
        <v>5.6000000000000001E-2</v>
      </c>
      <c r="AE51" s="19">
        <v>44365</v>
      </c>
      <c r="AF51" s="19">
        <v>44371</v>
      </c>
      <c r="AG51" s="19">
        <v>44372</v>
      </c>
      <c r="AH51" s="19">
        <v>44377</v>
      </c>
      <c r="AI51" s="20">
        <v>4.8000000000000001E-2</v>
      </c>
      <c r="AJ51" s="19">
        <v>44365</v>
      </c>
      <c r="AK51" s="19">
        <v>44371</v>
      </c>
      <c r="AL51" s="19">
        <v>44372</v>
      </c>
      <c r="AM51" s="1">
        <v>44377</v>
      </c>
      <c r="AN51" s="20">
        <v>4.7E-2</v>
      </c>
      <c r="AO51" s="1">
        <v>44365</v>
      </c>
      <c r="AP51" s="1">
        <v>44371</v>
      </c>
      <c r="AQ51" s="1">
        <v>44372</v>
      </c>
      <c r="AR51" s="1">
        <v>44377</v>
      </c>
      <c r="AS51" s="20">
        <v>7.3999999999999996E-2</v>
      </c>
      <c r="AT51" s="35"/>
      <c r="AU51" s="35"/>
      <c r="AV51" s="35"/>
      <c r="AW51" s="35"/>
    </row>
    <row r="52" spans="1:49" s="20" customFormat="1">
      <c r="A52" s="12">
        <v>44333</v>
      </c>
      <c r="B52" s="11">
        <v>44337</v>
      </c>
      <c r="C52" s="1">
        <v>44341</v>
      </c>
      <c r="D52" s="1">
        <v>44344</v>
      </c>
      <c r="E52" s="20">
        <v>6.8000000000000005E-2</v>
      </c>
      <c r="F52" s="1">
        <v>41526</v>
      </c>
      <c r="G52" s="1">
        <v>41535</v>
      </c>
      <c r="H52" s="1">
        <v>41537</v>
      </c>
      <c r="I52" s="1">
        <v>41547</v>
      </c>
      <c r="J52" s="20">
        <v>0.14549999999999999</v>
      </c>
      <c r="K52" s="19"/>
      <c r="L52" s="19"/>
      <c r="M52" s="19"/>
      <c r="N52" s="19"/>
      <c r="P52" s="19"/>
      <c r="Q52" s="19"/>
      <c r="R52" s="19"/>
      <c r="S52" s="19"/>
      <c r="U52" s="19"/>
      <c r="V52" s="19"/>
      <c r="W52" s="19"/>
      <c r="X52" s="1"/>
      <c r="Z52" s="19">
        <v>44333</v>
      </c>
      <c r="AA52" s="19">
        <v>44337</v>
      </c>
      <c r="AB52" s="19">
        <v>44341</v>
      </c>
      <c r="AC52" s="19">
        <v>44344</v>
      </c>
      <c r="AD52" s="20">
        <v>5.6000000000000001E-2</v>
      </c>
      <c r="AE52" s="19">
        <v>44333</v>
      </c>
      <c r="AF52" s="19">
        <v>44337</v>
      </c>
      <c r="AG52" s="19">
        <v>44341</v>
      </c>
      <c r="AH52" s="19">
        <v>44344</v>
      </c>
      <c r="AI52" s="20">
        <v>4.8000000000000001E-2</v>
      </c>
      <c r="AJ52" s="19">
        <v>44333</v>
      </c>
      <c r="AK52" s="19">
        <v>44337</v>
      </c>
      <c r="AL52" s="19">
        <v>44341</v>
      </c>
      <c r="AM52" s="1">
        <v>44344</v>
      </c>
      <c r="AN52" s="20">
        <v>4.7E-2</v>
      </c>
      <c r="AO52" s="1">
        <v>44333</v>
      </c>
      <c r="AP52" s="1">
        <v>44337</v>
      </c>
      <c r="AQ52" s="1">
        <v>44341</v>
      </c>
      <c r="AR52" s="1">
        <v>44344</v>
      </c>
      <c r="AS52" s="20">
        <v>7.3999999999999996E-2</v>
      </c>
      <c r="AT52" s="35"/>
      <c r="AU52" s="35"/>
      <c r="AV52" s="35"/>
      <c r="AW52" s="35"/>
    </row>
    <row r="53" spans="1:49" s="20" customFormat="1">
      <c r="A53" s="12">
        <v>44306</v>
      </c>
      <c r="B53" s="11">
        <v>44312</v>
      </c>
      <c r="C53" s="1">
        <v>44313</v>
      </c>
      <c r="D53" s="1">
        <v>44316</v>
      </c>
      <c r="E53" s="20">
        <v>6.9000000000000006E-2</v>
      </c>
      <c r="F53" s="1">
        <v>41435</v>
      </c>
      <c r="G53" s="1">
        <v>41444</v>
      </c>
      <c r="H53" s="1">
        <v>41446</v>
      </c>
      <c r="I53" s="1">
        <v>41453</v>
      </c>
      <c r="J53" s="20">
        <v>0.13924</v>
      </c>
      <c r="K53" s="19"/>
      <c r="L53" s="19"/>
      <c r="M53" s="19"/>
      <c r="N53" s="19"/>
      <c r="P53" s="19"/>
      <c r="Q53" s="19"/>
      <c r="R53" s="19"/>
      <c r="S53" s="19"/>
      <c r="U53" s="19"/>
      <c r="V53" s="19"/>
      <c r="W53" s="19"/>
      <c r="X53" s="1"/>
      <c r="Z53" s="19">
        <v>44306</v>
      </c>
      <c r="AA53" s="19">
        <v>44312</v>
      </c>
      <c r="AB53" s="19">
        <v>44313</v>
      </c>
      <c r="AC53" s="19">
        <v>44316</v>
      </c>
      <c r="AD53" s="20">
        <v>5.6000000000000001E-2</v>
      </c>
      <c r="AE53" s="19">
        <v>44306</v>
      </c>
      <c r="AF53" s="19">
        <v>44312</v>
      </c>
      <c r="AG53" s="19">
        <v>44313</v>
      </c>
      <c r="AH53" s="19">
        <v>44316</v>
      </c>
      <c r="AI53" s="20">
        <v>4.8000000000000001E-2</v>
      </c>
      <c r="AJ53" s="19">
        <v>44306</v>
      </c>
      <c r="AK53" s="19">
        <v>44312</v>
      </c>
      <c r="AL53" s="19">
        <v>44313</v>
      </c>
      <c r="AM53" s="1">
        <v>44316</v>
      </c>
      <c r="AN53" s="20">
        <v>4.7E-2</v>
      </c>
      <c r="AO53" s="1">
        <v>44306</v>
      </c>
      <c r="AP53" s="1">
        <v>44312</v>
      </c>
      <c r="AQ53" s="1">
        <v>44313</v>
      </c>
      <c r="AR53" s="1">
        <v>44316</v>
      </c>
      <c r="AS53" s="20">
        <v>7.2999999999999995E-2</v>
      </c>
      <c r="AT53" s="35"/>
      <c r="AU53" s="35"/>
      <c r="AV53" s="35"/>
      <c r="AW53" s="35"/>
    </row>
    <row r="54" spans="1:49" s="20" customFormat="1">
      <c r="A54" s="12">
        <v>44274</v>
      </c>
      <c r="B54" s="11">
        <v>44280</v>
      </c>
      <c r="C54" s="1">
        <v>44281</v>
      </c>
      <c r="D54" s="1">
        <v>44286</v>
      </c>
      <c r="E54" s="20">
        <v>6.9000000000000006E-2</v>
      </c>
      <c r="F54" s="1">
        <v>41345</v>
      </c>
      <c r="G54" s="1">
        <v>41354</v>
      </c>
      <c r="H54" s="1">
        <v>41358</v>
      </c>
      <c r="I54" s="1">
        <v>41361</v>
      </c>
      <c r="J54" s="20">
        <v>0.16469</v>
      </c>
      <c r="K54" s="19"/>
      <c r="L54" s="19"/>
      <c r="M54" s="19"/>
      <c r="N54" s="19"/>
      <c r="P54" s="19"/>
      <c r="Q54" s="19"/>
      <c r="R54" s="19"/>
      <c r="S54" s="19"/>
      <c r="U54" s="19"/>
      <c r="V54" s="19"/>
      <c r="W54" s="19"/>
      <c r="X54" s="1"/>
      <c r="Z54" s="19">
        <v>44274</v>
      </c>
      <c r="AA54" s="19">
        <v>44280</v>
      </c>
      <c r="AB54" s="19">
        <v>44281</v>
      </c>
      <c r="AC54" s="19">
        <v>44286</v>
      </c>
      <c r="AD54" s="20">
        <v>5.0999999999999997E-2</v>
      </c>
      <c r="AE54" s="19">
        <v>44274</v>
      </c>
      <c r="AF54" s="19">
        <v>44280</v>
      </c>
      <c r="AG54" s="19">
        <v>44281</v>
      </c>
      <c r="AH54" s="19">
        <v>44286</v>
      </c>
      <c r="AI54" s="20">
        <v>4.9000000000000002E-2</v>
      </c>
      <c r="AJ54" s="19">
        <v>44274</v>
      </c>
      <c r="AK54" s="19">
        <v>44280</v>
      </c>
      <c r="AL54" s="19">
        <v>44281</v>
      </c>
      <c r="AM54" s="1">
        <v>44286</v>
      </c>
      <c r="AN54" s="20">
        <v>4.8000000000000001E-2</v>
      </c>
      <c r="AO54" s="1">
        <v>44274</v>
      </c>
      <c r="AP54" s="1">
        <v>44280</v>
      </c>
      <c r="AQ54" s="1">
        <v>44281</v>
      </c>
      <c r="AR54" s="1">
        <v>44286</v>
      </c>
      <c r="AS54" s="20">
        <v>7.6999999999999999E-2</v>
      </c>
      <c r="AT54" s="35"/>
      <c r="AU54" s="35"/>
      <c r="AV54" s="35"/>
      <c r="AW54" s="35"/>
    </row>
    <row r="55" spans="1:49" s="20" customFormat="1">
      <c r="A55" s="12">
        <v>44239</v>
      </c>
      <c r="B55" s="11">
        <v>44249</v>
      </c>
      <c r="C55" s="1">
        <v>44250</v>
      </c>
      <c r="D55" s="1">
        <v>44253</v>
      </c>
      <c r="E55" s="20">
        <v>6.9000000000000006E-2</v>
      </c>
      <c r="F55" s="1">
        <v>41260</v>
      </c>
      <c r="G55" s="1">
        <v>41267</v>
      </c>
      <c r="H55" s="1">
        <v>41271</v>
      </c>
      <c r="I55" s="1">
        <v>41277</v>
      </c>
      <c r="J55" s="20">
        <v>0.10001</v>
      </c>
      <c r="K55" s="19"/>
      <c r="L55" s="19"/>
      <c r="M55" s="19"/>
      <c r="N55" s="19"/>
      <c r="P55" s="19"/>
      <c r="Q55" s="19"/>
      <c r="R55" s="19"/>
      <c r="S55" s="19"/>
      <c r="U55" s="19"/>
      <c r="V55" s="19"/>
      <c r="W55" s="19"/>
      <c r="X55" s="1"/>
      <c r="Z55" s="19">
        <v>44239</v>
      </c>
      <c r="AA55" s="19">
        <v>44249</v>
      </c>
      <c r="AB55" s="19">
        <v>44250</v>
      </c>
      <c r="AC55" s="19">
        <v>44253</v>
      </c>
      <c r="AD55" s="20">
        <v>5.0999999999999997E-2</v>
      </c>
      <c r="AE55" s="19">
        <v>44239</v>
      </c>
      <c r="AF55" s="19">
        <v>44249</v>
      </c>
      <c r="AG55" s="19">
        <v>44250</v>
      </c>
      <c r="AH55" s="19">
        <v>44253</v>
      </c>
      <c r="AI55" s="20">
        <v>4.9000000000000002E-2</v>
      </c>
      <c r="AJ55" s="19">
        <v>44239</v>
      </c>
      <c r="AK55" s="19">
        <v>44249</v>
      </c>
      <c r="AL55" s="19">
        <v>44250</v>
      </c>
      <c r="AM55" s="1">
        <v>44253</v>
      </c>
      <c r="AN55" s="20">
        <v>4.8000000000000001E-2</v>
      </c>
      <c r="AO55" s="1">
        <v>44239</v>
      </c>
      <c r="AP55" s="1">
        <v>44249</v>
      </c>
      <c r="AQ55" s="1">
        <v>44250</v>
      </c>
      <c r="AR55" s="1">
        <v>44253</v>
      </c>
      <c r="AS55" s="20">
        <v>7.4999999999999997E-2</v>
      </c>
      <c r="AT55" s="35"/>
      <c r="AU55" s="35"/>
      <c r="AV55" s="35"/>
      <c r="AW55" s="35"/>
    </row>
    <row r="56" spans="1:49" s="20" customFormat="1">
      <c r="A56" s="12">
        <v>44211</v>
      </c>
      <c r="B56" s="11">
        <v>44221</v>
      </c>
      <c r="C56" s="1">
        <v>44222</v>
      </c>
      <c r="D56" s="1">
        <v>44225</v>
      </c>
      <c r="E56" s="20">
        <v>6.9000000000000006E-2</v>
      </c>
      <c r="F56" s="1">
        <v>41166</v>
      </c>
      <c r="G56" s="1">
        <v>41173</v>
      </c>
      <c r="H56" s="1">
        <v>41177</v>
      </c>
      <c r="I56" s="1">
        <v>41180</v>
      </c>
      <c r="J56" s="20">
        <v>0.12365</v>
      </c>
      <c r="K56" s="19"/>
      <c r="L56" s="19"/>
      <c r="M56" s="19"/>
      <c r="N56" s="19"/>
      <c r="P56" s="19"/>
      <c r="Q56" s="19"/>
      <c r="R56" s="19"/>
      <c r="S56" s="19"/>
      <c r="U56" s="19"/>
      <c r="V56" s="19"/>
      <c r="W56" s="19"/>
      <c r="X56" s="1"/>
      <c r="Z56" s="19">
        <v>44211</v>
      </c>
      <c r="AA56" s="19">
        <v>44221</v>
      </c>
      <c r="AB56" s="19">
        <v>44222</v>
      </c>
      <c r="AC56" s="19">
        <v>44225</v>
      </c>
      <c r="AD56" s="20">
        <v>5.0999999999999997E-2</v>
      </c>
      <c r="AE56" s="19">
        <v>44211</v>
      </c>
      <c r="AF56" s="19">
        <v>44221</v>
      </c>
      <c r="AG56" s="19">
        <v>44222</v>
      </c>
      <c r="AH56" s="19">
        <v>44225</v>
      </c>
      <c r="AI56" s="20">
        <v>4.9000000000000002E-2</v>
      </c>
      <c r="AJ56" s="19">
        <v>44211</v>
      </c>
      <c r="AK56" s="19">
        <v>44221</v>
      </c>
      <c r="AL56" s="19">
        <v>44222</v>
      </c>
      <c r="AM56" s="1">
        <v>44225</v>
      </c>
      <c r="AN56" s="20">
        <v>4.8000000000000001E-2</v>
      </c>
      <c r="AO56" s="1">
        <v>44211</v>
      </c>
      <c r="AP56" s="1">
        <v>44221</v>
      </c>
      <c r="AQ56" s="1">
        <v>44222</v>
      </c>
      <c r="AR56" s="1">
        <v>44225</v>
      </c>
      <c r="AS56" s="20">
        <v>7.4999999999999997E-2</v>
      </c>
      <c r="AT56" s="35"/>
      <c r="AU56" s="35"/>
      <c r="AV56" s="35"/>
      <c r="AW56" s="35"/>
    </row>
    <row r="57" spans="1:49" s="20" customFormat="1">
      <c r="A57" s="12">
        <v>44187</v>
      </c>
      <c r="B57" s="11">
        <v>44195</v>
      </c>
      <c r="C57" s="1">
        <v>44196</v>
      </c>
      <c r="D57" s="1">
        <v>44202</v>
      </c>
      <c r="E57" s="20">
        <v>7.0000000000000007E-2</v>
      </c>
      <c r="F57" s="1">
        <v>41075</v>
      </c>
      <c r="G57" s="1">
        <v>41082</v>
      </c>
      <c r="H57" s="1">
        <v>41086</v>
      </c>
      <c r="I57" s="1">
        <v>41089</v>
      </c>
      <c r="J57" s="20">
        <v>0.12639</v>
      </c>
      <c r="K57" s="19"/>
      <c r="L57" s="19"/>
      <c r="M57" s="19"/>
      <c r="N57" s="19"/>
      <c r="P57" s="19"/>
      <c r="Q57" s="19"/>
      <c r="R57" s="19"/>
      <c r="S57" s="19"/>
      <c r="U57" s="19"/>
      <c r="V57" s="19"/>
      <c r="W57" s="19"/>
      <c r="X57" s="1"/>
      <c r="Z57" s="19">
        <v>44187</v>
      </c>
      <c r="AA57" s="19">
        <v>44195</v>
      </c>
      <c r="AB57" s="19">
        <v>44196</v>
      </c>
      <c r="AC57" s="19">
        <v>44202</v>
      </c>
      <c r="AD57" s="20">
        <v>5.4149999999999997E-2</v>
      </c>
      <c r="AE57" s="19">
        <v>44187</v>
      </c>
      <c r="AF57" s="19">
        <v>44195</v>
      </c>
      <c r="AG57" s="19">
        <v>44196</v>
      </c>
      <c r="AH57" s="19">
        <v>44202</v>
      </c>
      <c r="AI57" s="20">
        <v>5.0999999999999997E-2</v>
      </c>
      <c r="AJ57" s="19">
        <v>44187</v>
      </c>
      <c r="AK57" s="19">
        <v>44195</v>
      </c>
      <c r="AL57" s="19">
        <v>44196</v>
      </c>
      <c r="AM57" s="1">
        <v>44202</v>
      </c>
      <c r="AN57" s="20">
        <v>0.05</v>
      </c>
      <c r="AO57" s="1">
        <v>44187</v>
      </c>
      <c r="AP57" s="1">
        <v>44195</v>
      </c>
      <c r="AQ57" s="1">
        <v>44196</v>
      </c>
      <c r="AR57" s="1">
        <v>44202</v>
      </c>
      <c r="AS57" s="20">
        <v>7.6999999999999999E-2</v>
      </c>
      <c r="AT57" s="35"/>
      <c r="AU57" s="35"/>
      <c r="AV57" s="35"/>
      <c r="AW57" s="35"/>
    </row>
    <row r="58" spans="1:49" s="20" customFormat="1">
      <c r="A58" s="12">
        <v>44153</v>
      </c>
      <c r="B58" s="11">
        <v>44159</v>
      </c>
      <c r="C58" s="1">
        <v>44160</v>
      </c>
      <c r="D58" s="1">
        <v>44165</v>
      </c>
      <c r="E58" s="20">
        <v>7.0000000000000007E-2</v>
      </c>
      <c r="F58" s="1">
        <v>40984</v>
      </c>
      <c r="G58" s="1">
        <v>40991</v>
      </c>
      <c r="H58" s="1">
        <v>40995</v>
      </c>
      <c r="I58" s="1">
        <v>40998</v>
      </c>
      <c r="J58" s="20">
        <v>0.13158</v>
      </c>
      <c r="K58" s="19"/>
      <c r="L58" s="19"/>
      <c r="M58" s="19"/>
      <c r="N58" s="19"/>
      <c r="P58" s="19"/>
      <c r="Q58" s="19"/>
      <c r="R58" s="19"/>
      <c r="S58" s="19"/>
      <c r="U58" s="19"/>
      <c r="V58" s="19"/>
      <c r="W58" s="19"/>
      <c r="X58" s="1"/>
      <c r="Z58" s="19">
        <v>44153</v>
      </c>
      <c r="AA58" s="19">
        <v>44159</v>
      </c>
      <c r="AB58" s="19">
        <v>44160</v>
      </c>
      <c r="AC58" s="19">
        <v>44165</v>
      </c>
      <c r="AD58" s="20">
        <v>5.1999999999999998E-2</v>
      </c>
      <c r="AE58" s="19">
        <v>44153</v>
      </c>
      <c r="AF58" s="19">
        <v>44159</v>
      </c>
      <c r="AG58" s="19">
        <v>44160</v>
      </c>
      <c r="AH58" s="19">
        <v>44165</v>
      </c>
      <c r="AI58" s="20">
        <v>5.0999999999999997E-2</v>
      </c>
      <c r="AJ58" s="19">
        <v>44153</v>
      </c>
      <c r="AK58" s="19">
        <v>44159</v>
      </c>
      <c r="AL58" s="19">
        <v>44160</v>
      </c>
      <c r="AM58" s="1">
        <v>44165</v>
      </c>
      <c r="AN58" s="20">
        <v>0.05</v>
      </c>
      <c r="AO58" s="1">
        <v>44153</v>
      </c>
      <c r="AP58" s="1">
        <v>44159</v>
      </c>
      <c r="AQ58" s="1">
        <v>44160</v>
      </c>
      <c r="AR58" s="1">
        <v>44165</v>
      </c>
      <c r="AS58" s="20">
        <v>7.6999999999999999E-2</v>
      </c>
      <c r="AT58" s="35"/>
      <c r="AU58" s="35"/>
      <c r="AV58" s="35"/>
      <c r="AW58" s="35"/>
    </row>
    <row r="59" spans="1:49" s="20" customFormat="1">
      <c r="A59" s="12">
        <v>44124</v>
      </c>
      <c r="B59" s="11">
        <v>44130</v>
      </c>
      <c r="C59" s="1">
        <v>44131</v>
      </c>
      <c r="D59" s="1">
        <v>44134</v>
      </c>
      <c r="E59" s="20">
        <v>7.0000000000000007E-2</v>
      </c>
      <c r="F59" s="1">
        <v>40893</v>
      </c>
      <c r="G59" s="1">
        <v>40900</v>
      </c>
      <c r="H59" s="1">
        <v>40906</v>
      </c>
      <c r="I59" s="1">
        <v>40912</v>
      </c>
      <c r="J59" s="20">
        <v>0.10020999999999999</v>
      </c>
      <c r="K59" s="19"/>
      <c r="L59" s="19"/>
      <c r="M59" s="19"/>
      <c r="N59" s="19"/>
      <c r="P59" s="19"/>
      <c r="Q59" s="19"/>
      <c r="R59" s="19"/>
      <c r="S59" s="19"/>
      <c r="U59" s="19"/>
      <c r="V59" s="19"/>
      <c r="W59" s="19"/>
      <c r="X59" s="1"/>
      <c r="Z59" s="19">
        <v>44124</v>
      </c>
      <c r="AA59" s="19">
        <v>44130</v>
      </c>
      <c r="AB59" s="19">
        <v>44131</v>
      </c>
      <c r="AC59" s="19">
        <v>44134</v>
      </c>
      <c r="AD59" s="20">
        <v>5.1999999999999998E-2</v>
      </c>
      <c r="AE59" s="19">
        <v>44124</v>
      </c>
      <c r="AF59" s="19">
        <v>44130</v>
      </c>
      <c r="AG59" s="19">
        <v>44131</v>
      </c>
      <c r="AH59" s="19">
        <v>44134</v>
      </c>
      <c r="AI59" s="20">
        <v>5.0999999999999997E-2</v>
      </c>
      <c r="AJ59" s="19">
        <v>44124</v>
      </c>
      <c r="AK59" s="19">
        <v>44130</v>
      </c>
      <c r="AL59" s="19">
        <v>44131</v>
      </c>
      <c r="AM59" s="1">
        <v>44134</v>
      </c>
      <c r="AN59" s="20">
        <v>0.05</v>
      </c>
      <c r="AO59" s="1">
        <v>44124</v>
      </c>
      <c r="AP59" s="1">
        <v>44130</v>
      </c>
      <c r="AQ59" s="1">
        <v>44131</v>
      </c>
      <c r="AR59" s="1">
        <v>44134</v>
      </c>
      <c r="AS59" s="20">
        <v>7.6999999999999999E-2</v>
      </c>
      <c r="AT59" s="35"/>
      <c r="AU59" s="35"/>
      <c r="AV59" s="35"/>
      <c r="AW59" s="35"/>
    </row>
    <row r="60" spans="1:49" s="20" customFormat="1">
      <c r="A60" s="12">
        <v>44092</v>
      </c>
      <c r="B60" s="11">
        <v>44098</v>
      </c>
      <c r="C60" s="1">
        <v>44099</v>
      </c>
      <c r="D60" s="1">
        <v>44104</v>
      </c>
      <c r="E60" s="20">
        <v>7.0999999999999994E-2</v>
      </c>
      <c r="F60" s="1">
        <v>40802</v>
      </c>
      <c r="G60" s="1">
        <v>40809</v>
      </c>
      <c r="H60" s="1">
        <v>40813</v>
      </c>
      <c r="I60" s="1">
        <v>40816</v>
      </c>
      <c r="J60" s="20">
        <v>0.10356</v>
      </c>
      <c r="K60" s="19"/>
      <c r="L60" s="19"/>
      <c r="M60" s="19"/>
      <c r="N60" s="19"/>
      <c r="P60" s="19"/>
      <c r="Q60" s="19"/>
      <c r="R60" s="19"/>
      <c r="S60" s="19"/>
      <c r="U60" s="19"/>
      <c r="V60" s="19"/>
      <c r="W60" s="19"/>
      <c r="X60" s="1"/>
      <c r="Z60" s="19">
        <v>44092</v>
      </c>
      <c r="AA60" s="19">
        <v>44098</v>
      </c>
      <c r="AB60" s="19">
        <v>44099</v>
      </c>
      <c r="AC60" s="19">
        <v>44104</v>
      </c>
      <c r="AD60" s="20">
        <v>5.1999999999999998E-2</v>
      </c>
      <c r="AE60" s="19">
        <v>44092</v>
      </c>
      <c r="AF60" s="19">
        <v>44098</v>
      </c>
      <c r="AG60" s="19">
        <v>44099</v>
      </c>
      <c r="AH60" s="19">
        <v>44104</v>
      </c>
      <c r="AI60" s="20">
        <v>5.3999999999999999E-2</v>
      </c>
      <c r="AJ60" s="19">
        <v>44092</v>
      </c>
      <c r="AK60" s="19">
        <v>44098</v>
      </c>
      <c r="AL60" s="19">
        <v>44099</v>
      </c>
      <c r="AM60" s="1">
        <v>44104</v>
      </c>
      <c r="AN60" s="20">
        <v>5.1999999999999998E-2</v>
      </c>
      <c r="AO60" s="1">
        <v>44092</v>
      </c>
      <c r="AP60" s="1">
        <v>44098</v>
      </c>
      <c r="AQ60" s="1">
        <v>44099</v>
      </c>
      <c r="AR60" s="1">
        <v>44104</v>
      </c>
      <c r="AS60" s="20">
        <v>0.08</v>
      </c>
      <c r="AT60" s="35"/>
      <c r="AU60" s="35"/>
      <c r="AV60" s="35"/>
      <c r="AW60" s="35"/>
    </row>
    <row r="61" spans="1:49" s="20" customFormat="1">
      <c r="A61" s="12">
        <v>44062</v>
      </c>
      <c r="B61" s="11">
        <v>44068</v>
      </c>
      <c r="C61" s="1">
        <v>44069</v>
      </c>
      <c r="D61" s="1">
        <v>44074</v>
      </c>
      <c r="E61" s="20">
        <v>7.0999999999999994E-2</v>
      </c>
      <c r="F61" s="1">
        <v>40711</v>
      </c>
      <c r="G61" s="1">
        <v>40718</v>
      </c>
      <c r="H61" s="1">
        <v>40722</v>
      </c>
      <c r="I61" s="1">
        <v>40724</v>
      </c>
      <c r="J61" s="20">
        <v>0.11965000000000001</v>
      </c>
      <c r="K61" s="19"/>
      <c r="L61" s="19"/>
      <c r="M61" s="19"/>
      <c r="N61" s="19"/>
      <c r="P61" s="19"/>
      <c r="Q61" s="19"/>
      <c r="R61" s="19"/>
      <c r="S61" s="19"/>
      <c r="U61" s="19"/>
      <c r="V61" s="19"/>
      <c r="W61" s="19"/>
      <c r="X61" s="1"/>
      <c r="Z61" s="19">
        <v>44062</v>
      </c>
      <c r="AA61" s="19">
        <v>44068</v>
      </c>
      <c r="AB61" s="19">
        <v>44069</v>
      </c>
      <c r="AC61" s="19">
        <v>44074</v>
      </c>
      <c r="AD61" s="20">
        <v>5.1999999999999998E-2</v>
      </c>
      <c r="AE61" s="19">
        <v>44062</v>
      </c>
      <c r="AF61" s="19">
        <v>44068</v>
      </c>
      <c r="AG61" s="19">
        <v>44069</v>
      </c>
      <c r="AH61" s="19">
        <v>44074</v>
      </c>
      <c r="AI61" s="20">
        <v>5.3999999999999999E-2</v>
      </c>
      <c r="AJ61" s="19">
        <v>44062</v>
      </c>
      <c r="AK61" s="19">
        <v>44068</v>
      </c>
      <c r="AL61" s="19">
        <v>44069</v>
      </c>
      <c r="AM61" s="1">
        <v>44074</v>
      </c>
      <c r="AN61" s="20">
        <v>5.1999999999999998E-2</v>
      </c>
      <c r="AO61" s="1">
        <v>44062</v>
      </c>
      <c r="AP61" s="1">
        <v>44068</v>
      </c>
      <c r="AQ61" s="1">
        <v>44069</v>
      </c>
      <c r="AR61" s="1">
        <v>44074</v>
      </c>
      <c r="AS61" s="20">
        <v>8.1000000000000003E-2</v>
      </c>
      <c r="AT61" s="35"/>
      <c r="AU61" s="35"/>
      <c r="AV61" s="35"/>
      <c r="AW61" s="35"/>
    </row>
    <row r="62" spans="1:49" s="20" customFormat="1">
      <c r="A62" s="12">
        <v>44033</v>
      </c>
      <c r="B62" s="11">
        <v>44039</v>
      </c>
      <c r="C62" s="1">
        <v>44040</v>
      </c>
      <c r="D62" s="1">
        <v>44043</v>
      </c>
      <c r="E62" s="20">
        <v>7.0999999999999994E-2</v>
      </c>
      <c r="F62" s="1">
        <v>40620</v>
      </c>
      <c r="G62" s="1">
        <v>40627</v>
      </c>
      <c r="H62" s="1">
        <v>40631</v>
      </c>
      <c r="I62" s="1">
        <v>40633</v>
      </c>
      <c r="J62" s="20">
        <v>0.11889</v>
      </c>
      <c r="K62" s="19"/>
      <c r="L62" s="19"/>
      <c r="M62" s="19"/>
      <c r="N62" s="19"/>
      <c r="P62" s="19"/>
      <c r="Q62" s="19"/>
      <c r="R62" s="19"/>
      <c r="S62" s="19"/>
      <c r="U62" s="19"/>
      <c r="V62" s="19"/>
      <c r="W62" s="19"/>
      <c r="X62" s="1"/>
      <c r="Z62" s="19">
        <v>44033</v>
      </c>
      <c r="AA62" s="19">
        <v>44039</v>
      </c>
      <c r="AB62" s="19">
        <v>44040</v>
      </c>
      <c r="AC62" s="19">
        <v>44043</v>
      </c>
      <c r="AD62" s="20">
        <v>5.1999999999999998E-2</v>
      </c>
      <c r="AE62" s="19">
        <v>44033</v>
      </c>
      <c r="AF62" s="19">
        <v>44039</v>
      </c>
      <c r="AG62" s="19">
        <v>44040</v>
      </c>
      <c r="AH62" s="19">
        <v>44043</v>
      </c>
      <c r="AI62" s="20">
        <v>5.3999999999999999E-2</v>
      </c>
      <c r="AJ62" s="19">
        <v>44033</v>
      </c>
      <c r="AK62" s="19">
        <v>44039</v>
      </c>
      <c r="AL62" s="19">
        <v>44040</v>
      </c>
      <c r="AM62" s="1">
        <v>44043</v>
      </c>
      <c r="AN62" s="20">
        <v>5.1999999999999998E-2</v>
      </c>
      <c r="AO62" s="1">
        <v>44033</v>
      </c>
      <c r="AP62" s="1">
        <v>44039</v>
      </c>
      <c r="AQ62" s="1">
        <v>44040</v>
      </c>
      <c r="AR62" s="1">
        <v>44043</v>
      </c>
      <c r="AS62" s="20">
        <v>8.3000000000000004E-2</v>
      </c>
      <c r="AT62" s="35"/>
      <c r="AU62" s="35"/>
      <c r="AV62" s="35"/>
      <c r="AW62" s="35"/>
    </row>
    <row r="63" spans="1:49" s="20" customFormat="1">
      <c r="A63" s="12">
        <v>44000</v>
      </c>
      <c r="B63" s="11">
        <v>44006</v>
      </c>
      <c r="C63" s="1">
        <v>44007</v>
      </c>
      <c r="D63" s="1">
        <v>44012</v>
      </c>
      <c r="E63" s="20">
        <v>7.1999999999999995E-2</v>
      </c>
      <c r="F63" s="1">
        <v>40529</v>
      </c>
      <c r="G63" s="1">
        <v>40536</v>
      </c>
      <c r="H63" s="1">
        <v>40542</v>
      </c>
      <c r="I63" s="1">
        <v>40543</v>
      </c>
      <c r="J63" s="20">
        <v>0.1038</v>
      </c>
      <c r="K63" s="19"/>
      <c r="L63" s="19"/>
      <c r="M63" s="19"/>
      <c r="N63" s="19"/>
      <c r="P63" s="19"/>
      <c r="Q63" s="19"/>
      <c r="R63" s="19"/>
      <c r="S63" s="19"/>
      <c r="U63" s="19"/>
      <c r="V63" s="19"/>
      <c r="W63" s="19"/>
      <c r="X63" s="1"/>
      <c r="Z63" s="19">
        <v>44000</v>
      </c>
      <c r="AA63" s="19">
        <v>44006</v>
      </c>
      <c r="AB63" s="19">
        <v>44007</v>
      </c>
      <c r="AC63" s="19">
        <v>44012</v>
      </c>
      <c r="AD63" s="20">
        <v>5.1999999999999998E-2</v>
      </c>
      <c r="AE63" s="19">
        <v>44000</v>
      </c>
      <c r="AF63" s="19">
        <v>44006</v>
      </c>
      <c r="AG63" s="19">
        <v>44007</v>
      </c>
      <c r="AH63" s="19">
        <v>44012</v>
      </c>
      <c r="AI63" s="20">
        <v>0.06</v>
      </c>
      <c r="AJ63" s="19">
        <v>44000</v>
      </c>
      <c r="AK63" s="19">
        <v>44006</v>
      </c>
      <c r="AL63" s="19">
        <v>44007</v>
      </c>
      <c r="AM63" s="1">
        <v>44012</v>
      </c>
      <c r="AN63" s="20">
        <v>5.2999999999999999E-2</v>
      </c>
      <c r="AO63" s="1">
        <v>44000</v>
      </c>
      <c r="AP63" s="1">
        <v>44006</v>
      </c>
      <c r="AQ63" s="1">
        <v>44007</v>
      </c>
      <c r="AR63" s="1">
        <v>44012</v>
      </c>
      <c r="AS63" s="20">
        <v>8.5999999999999993E-2</v>
      </c>
      <c r="AT63" s="35"/>
      <c r="AU63" s="35"/>
      <c r="AV63" s="35"/>
      <c r="AW63" s="35"/>
    </row>
    <row r="64" spans="1:49" s="20" customFormat="1">
      <c r="A64" s="12">
        <v>43966</v>
      </c>
      <c r="B64" s="11">
        <v>43973</v>
      </c>
      <c r="C64" s="1">
        <v>43976</v>
      </c>
      <c r="D64" s="1">
        <v>43980</v>
      </c>
      <c r="E64" s="20">
        <v>7.1999999999999995E-2</v>
      </c>
      <c r="F64" s="1">
        <v>40441</v>
      </c>
      <c r="G64" s="1">
        <v>40448</v>
      </c>
      <c r="H64" s="1">
        <v>40450</v>
      </c>
      <c r="I64" s="1">
        <v>40451</v>
      </c>
      <c r="J64" s="20">
        <v>0.11106000000000001</v>
      </c>
      <c r="K64" s="19"/>
      <c r="L64" s="19"/>
      <c r="M64" s="19"/>
      <c r="N64" s="19"/>
      <c r="P64" s="19"/>
      <c r="Q64" s="19"/>
      <c r="R64" s="19"/>
      <c r="S64" s="19"/>
      <c r="U64" s="19"/>
      <c r="V64" s="19"/>
      <c r="W64" s="19"/>
      <c r="X64" s="1"/>
      <c r="Z64" s="19">
        <v>43966</v>
      </c>
      <c r="AA64" s="19">
        <v>43973</v>
      </c>
      <c r="AB64" s="19">
        <v>43976</v>
      </c>
      <c r="AC64" s="19">
        <v>43980</v>
      </c>
      <c r="AD64" s="20">
        <v>5.1999999999999998E-2</v>
      </c>
      <c r="AE64" s="19">
        <v>43966</v>
      </c>
      <c r="AF64" s="19">
        <v>43973</v>
      </c>
      <c r="AG64" s="19">
        <v>43976</v>
      </c>
      <c r="AH64" s="19">
        <v>43980</v>
      </c>
      <c r="AI64" s="20">
        <v>0.06</v>
      </c>
      <c r="AJ64" s="19">
        <v>43966</v>
      </c>
      <c r="AK64" s="19">
        <v>43973</v>
      </c>
      <c r="AL64" s="19">
        <v>43976</v>
      </c>
      <c r="AM64" s="1">
        <v>43980</v>
      </c>
      <c r="AN64" s="20">
        <v>5.2999999999999999E-2</v>
      </c>
      <c r="AO64" s="1">
        <v>43966</v>
      </c>
      <c r="AP64" s="1">
        <v>43973</v>
      </c>
      <c r="AQ64" s="1">
        <v>43976</v>
      </c>
      <c r="AR64" s="1">
        <v>43980</v>
      </c>
      <c r="AS64" s="20">
        <v>8.3000000000000004E-2</v>
      </c>
      <c r="AT64" s="35"/>
      <c r="AU64" s="35"/>
      <c r="AV64" s="35"/>
      <c r="AW64" s="35"/>
    </row>
    <row r="65" spans="1:49" s="20" customFormat="1">
      <c r="A65" s="12">
        <v>43941</v>
      </c>
      <c r="B65" s="11">
        <v>43945</v>
      </c>
      <c r="C65" s="1">
        <v>43948</v>
      </c>
      <c r="D65" s="1">
        <v>43951</v>
      </c>
      <c r="E65" s="20">
        <v>7.1999999999999995E-2</v>
      </c>
      <c r="F65" s="1">
        <v>40347</v>
      </c>
      <c r="G65" s="1">
        <v>40354</v>
      </c>
      <c r="H65" s="1">
        <v>40358</v>
      </c>
      <c r="I65" s="1">
        <v>40359</v>
      </c>
      <c r="J65" s="20">
        <v>0.10904999999999999</v>
      </c>
      <c r="K65" s="19"/>
      <c r="L65" s="19"/>
      <c r="M65" s="19"/>
      <c r="N65" s="19"/>
      <c r="P65" s="19"/>
      <c r="Q65" s="19"/>
      <c r="R65" s="19"/>
      <c r="S65" s="19"/>
      <c r="U65" s="19"/>
      <c r="V65" s="19"/>
      <c r="W65" s="19"/>
      <c r="X65" s="1"/>
      <c r="Z65" s="19">
        <v>43941</v>
      </c>
      <c r="AA65" s="19">
        <v>43945</v>
      </c>
      <c r="AB65" s="19">
        <v>43948</v>
      </c>
      <c r="AC65" s="19">
        <v>43951</v>
      </c>
      <c r="AD65" s="20">
        <v>5.1999999999999998E-2</v>
      </c>
      <c r="AE65" s="19">
        <v>43941</v>
      </c>
      <c r="AF65" s="19">
        <v>43945</v>
      </c>
      <c r="AG65" s="19">
        <v>43948</v>
      </c>
      <c r="AH65" s="19">
        <v>43951</v>
      </c>
      <c r="AI65" s="20">
        <v>0.06</v>
      </c>
      <c r="AJ65" s="19">
        <v>43941</v>
      </c>
      <c r="AK65" s="19">
        <v>43945</v>
      </c>
      <c r="AL65" s="19">
        <v>43948</v>
      </c>
      <c r="AM65" s="1">
        <v>43951</v>
      </c>
      <c r="AN65" s="20">
        <v>5.2999999999999999E-2</v>
      </c>
      <c r="AO65" s="1">
        <v>43941</v>
      </c>
      <c r="AP65" s="1">
        <v>43945</v>
      </c>
      <c r="AQ65" s="1">
        <v>43948</v>
      </c>
      <c r="AR65" s="1">
        <v>43951</v>
      </c>
      <c r="AS65" s="20">
        <v>8.1000000000000003E-2</v>
      </c>
      <c r="AT65" s="35"/>
      <c r="AU65" s="35"/>
      <c r="AV65" s="35"/>
      <c r="AW65" s="35"/>
    </row>
    <row r="66" spans="1:49" s="20" customFormat="1">
      <c r="A66" s="12">
        <v>43909</v>
      </c>
      <c r="B66" s="11">
        <v>43915</v>
      </c>
      <c r="C66" s="1">
        <v>43916</v>
      </c>
      <c r="D66" s="1">
        <v>43921</v>
      </c>
      <c r="E66" s="20">
        <v>7.1999999999999995E-2</v>
      </c>
      <c r="F66" s="1">
        <v>40256</v>
      </c>
      <c r="G66" s="1">
        <v>40263</v>
      </c>
      <c r="H66" s="1">
        <v>40267</v>
      </c>
      <c r="I66" s="1">
        <v>40268</v>
      </c>
      <c r="J66" s="20">
        <v>0.12171</v>
      </c>
      <c r="K66" s="19"/>
      <c r="L66" s="19"/>
      <c r="M66" s="19"/>
      <c r="N66" s="19"/>
      <c r="P66" s="19"/>
      <c r="Q66" s="19"/>
      <c r="R66" s="19"/>
      <c r="S66" s="19"/>
      <c r="U66" s="19"/>
      <c r="V66" s="19"/>
      <c r="W66" s="19"/>
      <c r="X66" s="1"/>
      <c r="Z66" s="19">
        <v>43909</v>
      </c>
      <c r="AA66" s="19">
        <v>43915</v>
      </c>
      <c r="AB66" s="19">
        <v>43916</v>
      </c>
      <c r="AC66" s="19">
        <v>43921</v>
      </c>
      <c r="AD66" s="20">
        <v>5.1999999999999998E-2</v>
      </c>
      <c r="AE66" s="19">
        <v>43909</v>
      </c>
      <c r="AF66" s="19">
        <v>43915</v>
      </c>
      <c r="AG66" s="19">
        <v>43916</v>
      </c>
      <c r="AH66" s="19">
        <v>43921</v>
      </c>
      <c r="AI66" s="20">
        <v>6.3E-2</v>
      </c>
      <c r="AJ66" s="19">
        <v>43909</v>
      </c>
      <c r="AK66" s="19">
        <v>43915</v>
      </c>
      <c r="AL66" s="19">
        <v>43916</v>
      </c>
      <c r="AM66" s="1">
        <v>43921</v>
      </c>
      <c r="AN66" s="20">
        <v>5.2999999999999999E-2</v>
      </c>
      <c r="AO66" s="1">
        <v>43909</v>
      </c>
      <c r="AP66" s="1">
        <v>43915</v>
      </c>
      <c r="AQ66" s="1">
        <v>43916</v>
      </c>
      <c r="AR66" s="1">
        <v>43921</v>
      </c>
      <c r="AS66" s="20">
        <v>8.4000000000000005E-2</v>
      </c>
      <c r="AT66" s="35"/>
      <c r="AU66" s="35"/>
      <c r="AV66" s="35"/>
      <c r="AW66" s="35"/>
    </row>
    <row r="67" spans="1:49" s="20" customFormat="1">
      <c r="A67" s="12">
        <v>43875</v>
      </c>
      <c r="B67" s="11">
        <v>43885</v>
      </c>
      <c r="C67" s="1">
        <v>43886</v>
      </c>
      <c r="D67" s="1">
        <v>43889</v>
      </c>
      <c r="E67" s="20">
        <v>7.1999999999999995E-2</v>
      </c>
      <c r="F67" s="1">
        <v>40164</v>
      </c>
      <c r="G67" s="1">
        <v>40171</v>
      </c>
      <c r="H67" s="1">
        <v>40177</v>
      </c>
      <c r="I67" s="1">
        <v>40178</v>
      </c>
      <c r="J67" s="20">
        <v>0.10585</v>
      </c>
      <c r="K67" s="19"/>
      <c r="L67" s="19"/>
      <c r="M67" s="19"/>
      <c r="N67" s="19"/>
      <c r="P67" s="19"/>
      <c r="Q67" s="19"/>
      <c r="R67" s="19"/>
      <c r="S67" s="19"/>
      <c r="U67" s="19"/>
      <c r="V67" s="19"/>
      <c r="W67" s="19"/>
      <c r="X67" s="1"/>
      <c r="Z67" s="19">
        <v>43875</v>
      </c>
      <c r="AA67" s="19">
        <v>43885</v>
      </c>
      <c r="AB67" s="19">
        <v>43886</v>
      </c>
      <c r="AC67" s="19">
        <v>43889</v>
      </c>
      <c r="AD67" s="20">
        <v>5.1999999999999998E-2</v>
      </c>
      <c r="AE67" s="19">
        <v>43875</v>
      </c>
      <c r="AF67" s="19">
        <v>43885</v>
      </c>
      <c r="AG67" s="19">
        <v>43886</v>
      </c>
      <c r="AH67" s="19">
        <v>43889</v>
      </c>
      <c r="AI67" s="20">
        <v>6.3E-2</v>
      </c>
      <c r="AJ67" s="19">
        <v>43875</v>
      </c>
      <c r="AK67" s="19">
        <v>43885</v>
      </c>
      <c r="AL67" s="19">
        <v>43886</v>
      </c>
      <c r="AM67" s="1">
        <v>43889</v>
      </c>
      <c r="AN67" s="20">
        <v>5.2999999999999999E-2</v>
      </c>
      <c r="AO67" s="1">
        <v>43875</v>
      </c>
      <c r="AP67" s="1">
        <v>43885</v>
      </c>
      <c r="AQ67" s="1">
        <v>43886</v>
      </c>
      <c r="AR67" s="1">
        <v>43889</v>
      </c>
      <c r="AS67" s="20">
        <v>8.5000000000000006E-2</v>
      </c>
      <c r="AT67" s="35"/>
      <c r="AU67" s="35"/>
      <c r="AV67" s="35"/>
      <c r="AW67" s="35"/>
    </row>
    <row r="68" spans="1:49" s="20" customFormat="1">
      <c r="A68" s="12">
        <v>43847</v>
      </c>
      <c r="B68" s="11">
        <v>43857</v>
      </c>
      <c r="C68" s="1">
        <v>43858</v>
      </c>
      <c r="D68" s="1">
        <v>43861</v>
      </c>
      <c r="E68" s="20">
        <v>7.1999999999999995E-2</v>
      </c>
      <c r="F68" s="1">
        <v>40074</v>
      </c>
      <c r="G68" s="1">
        <v>40081</v>
      </c>
      <c r="H68" s="1">
        <v>40085</v>
      </c>
      <c r="I68" s="1">
        <v>40086</v>
      </c>
      <c r="J68" s="20">
        <v>0.10237</v>
      </c>
      <c r="K68" s="19"/>
      <c r="L68" s="19"/>
      <c r="M68" s="19"/>
      <c r="N68" s="19"/>
      <c r="P68" s="19"/>
      <c r="Q68" s="19"/>
      <c r="R68" s="19"/>
      <c r="S68" s="19"/>
      <c r="U68" s="19"/>
      <c r="V68" s="19"/>
      <c r="W68" s="19"/>
      <c r="X68" s="1"/>
      <c r="Z68" s="19">
        <v>43847</v>
      </c>
      <c r="AA68" s="19">
        <v>43857</v>
      </c>
      <c r="AB68" s="19">
        <v>43858</v>
      </c>
      <c r="AC68" s="19">
        <v>43861</v>
      </c>
      <c r="AD68" s="20">
        <v>5.1999999999999998E-2</v>
      </c>
      <c r="AE68" s="19">
        <v>43847</v>
      </c>
      <c r="AF68" s="19">
        <v>43857</v>
      </c>
      <c r="AG68" s="19">
        <v>43858</v>
      </c>
      <c r="AH68" s="19">
        <v>43861</v>
      </c>
      <c r="AI68" s="20">
        <v>6.3E-2</v>
      </c>
      <c r="AJ68" s="19">
        <v>43847</v>
      </c>
      <c r="AK68" s="19">
        <v>43857</v>
      </c>
      <c r="AL68" s="19">
        <v>43858</v>
      </c>
      <c r="AM68" s="1">
        <v>43861</v>
      </c>
      <c r="AN68" s="20">
        <v>5.2999999999999999E-2</v>
      </c>
      <c r="AO68" s="1">
        <v>43847</v>
      </c>
      <c r="AP68" s="1">
        <v>43857</v>
      </c>
      <c r="AQ68" s="1">
        <v>43858</v>
      </c>
      <c r="AR68" s="1">
        <v>43861</v>
      </c>
      <c r="AS68" s="20">
        <v>8.5000000000000006E-2</v>
      </c>
      <c r="AT68" s="35"/>
      <c r="AU68" s="35"/>
      <c r="AV68" s="35"/>
      <c r="AW68" s="35"/>
    </row>
    <row r="69" spans="1:49" s="20" customFormat="1">
      <c r="A69" s="12">
        <v>43819</v>
      </c>
      <c r="B69" s="11">
        <v>43829</v>
      </c>
      <c r="C69" s="1">
        <v>43830</v>
      </c>
      <c r="D69" s="1">
        <v>43836</v>
      </c>
      <c r="E69" s="20">
        <v>7.3999999999999996E-2</v>
      </c>
      <c r="F69" s="1">
        <v>39982</v>
      </c>
      <c r="G69" s="1">
        <v>39989</v>
      </c>
      <c r="H69" s="1">
        <v>39993</v>
      </c>
      <c r="I69" s="1">
        <v>39994</v>
      </c>
      <c r="J69" s="20">
        <v>0.11552999999999999</v>
      </c>
      <c r="K69" s="19"/>
      <c r="L69" s="19"/>
      <c r="M69" s="19"/>
      <c r="N69" s="19"/>
      <c r="P69" s="19"/>
      <c r="Q69" s="19"/>
      <c r="R69" s="19"/>
      <c r="S69" s="19"/>
      <c r="U69" s="19"/>
      <c r="V69" s="19"/>
      <c r="W69" s="19"/>
      <c r="X69" s="1"/>
      <c r="Z69" s="19">
        <v>43819</v>
      </c>
      <c r="AA69" s="19">
        <v>43829</v>
      </c>
      <c r="AB69" s="19">
        <v>43830</v>
      </c>
      <c r="AC69" s="19">
        <v>43836</v>
      </c>
      <c r="AD69" s="20">
        <v>5.2999999999999999E-2</v>
      </c>
      <c r="AE69" s="19">
        <v>43819</v>
      </c>
      <c r="AF69" s="19">
        <v>43829</v>
      </c>
      <c r="AG69" s="19">
        <v>43830</v>
      </c>
      <c r="AH69" s="19">
        <v>43836</v>
      </c>
      <c r="AI69" s="20">
        <v>0.06</v>
      </c>
      <c r="AJ69" s="19">
        <v>43819</v>
      </c>
      <c r="AK69" s="19">
        <v>43829</v>
      </c>
      <c r="AL69" s="19">
        <v>43830</v>
      </c>
      <c r="AM69" s="1">
        <v>43836</v>
      </c>
      <c r="AN69" s="20">
        <v>5.5E-2</v>
      </c>
      <c r="AO69" s="1">
        <v>43819</v>
      </c>
      <c r="AP69" s="1">
        <v>43829</v>
      </c>
      <c r="AQ69" s="1">
        <v>43830</v>
      </c>
      <c r="AR69" s="1">
        <v>43836</v>
      </c>
      <c r="AS69" s="20">
        <v>8.5999999999999993E-2</v>
      </c>
      <c r="AT69" s="35"/>
      <c r="AU69" s="35"/>
      <c r="AV69" s="35"/>
      <c r="AW69" s="35"/>
    </row>
    <row r="70" spans="1:49" s="20" customFormat="1">
      <c r="A70" s="12">
        <v>43789</v>
      </c>
      <c r="B70" s="11">
        <v>43795</v>
      </c>
      <c r="C70" s="1">
        <v>43796</v>
      </c>
      <c r="D70" s="1">
        <v>43798</v>
      </c>
      <c r="E70" s="20">
        <v>7.3999999999999996E-2</v>
      </c>
      <c r="F70" s="1">
        <v>39891</v>
      </c>
      <c r="G70" s="1">
        <v>39898</v>
      </c>
      <c r="H70" s="1">
        <v>39902</v>
      </c>
      <c r="I70" s="1">
        <v>39903</v>
      </c>
      <c r="J70" s="20">
        <v>0.10315000000000001</v>
      </c>
      <c r="K70" s="19"/>
      <c r="L70" s="19"/>
      <c r="M70" s="19"/>
      <c r="N70" s="19"/>
      <c r="P70" s="19"/>
      <c r="Q70" s="19"/>
      <c r="R70" s="19"/>
      <c r="S70" s="19"/>
      <c r="U70" s="19"/>
      <c r="V70" s="19"/>
      <c r="W70" s="19"/>
      <c r="X70" s="1"/>
      <c r="Z70" s="19">
        <v>43789</v>
      </c>
      <c r="AA70" s="19">
        <v>43795</v>
      </c>
      <c r="AB70" s="19">
        <v>43796</v>
      </c>
      <c r="AC70" s="19">
        <v>43798</v>
      </c>
      <c r="AD70" s="20">
        <v>5.2999999999999999E-2</v>
      </c>
      <c r="AE70" s="19">
        <v>43789</v>
      </c>
      <c r="AF70" s="19">
        <v>43795</v>
      </c>
      <c r="AG70" s="19">
        <v>43796</v>
      </c>
      <c r="AH70" s="19">
        <v>43798</v>
      </c>
      <c r="AI70" s="20">
        <v>0.06</v>
      </c>
      <c r="AJ70" s="19">
        <v>43789</v>
      </c>
      <c r="AK70" s="19">
        <v>43795</v>
      </c>
      <c r="AL70" s="19">
        <v>43796</v>
      </c>
      <c r="AM70" s="1">
        <v>43798</v>
      </c>
      <c r="AN70" s="20">
        <v>5.5E-2</v>
      </c>
      <c r="AO70" s="1">
        <v>43789</v>
      </c>
      <c r="AP70" s="1">
        <v>43795</v>
      </c>
      <c r="AQ70" s="1">
        <v>43796</v>
      </c>
      <c r="AR70" s="1">
        <v>43798</v>
      </c>
      <c r="AS70" s="20">
        <v>8.5999999999999993E-2</v>
      </c>
      <c r="AT70" s="35"/>
      <c r="AU70" s="35"/>
      <c r="AV70" s="35"/>
      <c r="AW70" s="35"/>
    </row>
    <row r="71" spans="1:49" s="20" customFormat="1">
      <c r="A71" s="12">
        <v>43759</v>
      </c>
      <c r="B71" s="11">
        <v>43763</v>
      </c>
      <c r="C71" s="1">
        <v>43766</v>
      </c>
      <c r="D71" s="1">
        <v>43769</v>
      </c>
      <c r="E71" s="20">
        <v>7.3999999999999996E-2</v>
      </c>
      <c r="F71" s="1">
        <v>39765</v>
      </c>
      <c r="G71" s="1">
        <v>39806</v>
      </c>
      <c r="H71" s="1">
        <v>39812</v>
      </c>
      <c r="I71" s="1">
        <v>39813</v>
      </c>
      <c r="J71" s="20">
        <v>0.12077</v>
      </c>
      <c r="K71" s="19"/>
      <c r="L71" s="19"/>
      <c r="M71" s="19"/>
      <c r="N71" s="19"/>
      <c r="P71" s="19"/>
      <c r="Q71" s="19"/>
      <c r="R71" s="19"/>
      <c r="S71" s="19"/>
      <c r="U71" s="19"/>
      <c r="V71" s="19"/>
      <c r="W71" s="19"/>
      <c r="X71" s="1"/>
      <c r="Z71" s="19">
        <v>43759</v>
      </c>
      <c r="AA71" s="19">
        <v>43763</v>
      </c>
      <c r="AB71" s="19">
        <v>43766</v>
      </c>
      <c r="AC71" s="19">
        <v>43769</v>
      </c>
      <c r="AD71" s="20">
        <v>5.2999999999999999E-2</v>
      </c>
      <c r="AE71" s="19">
        <v>43759</v>
      </c>
      <c r="AF71" s="19">
        <v>43763</v>
      </c>
      <c r="AG71" s="19">
        <v>43766</v>
      </c>
      <c r="AH71" s="19">
        <v>43769</v>
      </c>
      <c r="AI71" s="20">
        <v>0.06</v>
      </c>
      <c r="AJ71" s="19">
        <v>43759</v>
      </c>
      <c r="AK71" s="19">
        <v>43763</v>
      </c>
      <c r="AL71" s="19">
        <v>43766</v>
      </c>
      <c r="AM71" s="1">
        <v>43769</v>
      </c>
      <c r="AN71" s="20">
        <v>5.5E-2</v>
      </c>
      <c r="AO71" s="1">
        <v>43759</v>
      </c>
      <c r="AP71" s="1">
        <v>43763</v>
      </c>
      <c r="AQ71" s="1">
        <v>43766</v>
      </c>
      <c r="AR71" s="1">
        <v>43769</v>
      </c>
      <c r="AS71" s="20">
        <v>8.6999999999999994E-2</v>
      </c>
      <c r="AT71" s="35"/>
      <c r="AU71" s="35"/>
      <c r="AV71" s="35"/>
      <c r="AW71" s="35"/>
    </row>
    <row r="72" spans="1:49" s="20" customFormat="1">
      <c r="A72" s="12">
        <v>43726</v>
      </c>
      <c r="B72" s="11">
        <v>43732</v>
      </c>
      <c r="C72" s="1">
        <v>43733</v>
      </c>
      <c r="D72" s="1">
        <v>43738</v>
      </c>
      <c r="E72" s="20">
        <v>7.3999999999999996E-2</v>
      </c>
      <c r="F72" s="1">
        <v>39709</v>
      </c>
      <c r="G72" s="1">
        <v>39716</v>
      </c>
      <c r="H72" s="1">
        <v>39720</v>
      </c>
      <c r="I72" s="1">
        <v>39721</v>
      </c>
      <c r="J72" s="20">
        <v>0.12975999999999999</v>
      </c>
      <c r="K72" s="19"/>
      <c r="L72" s="19"/>
      <c r="M72" s="19"/>
      <c r="N72" s="19"/>
      <c r="P72" s="19"/>
      <c r="Q72" s="19"/>
      <c r="R72" s="19"/>
      <c r="S72" s="19"/>
      <c r="U72" s="19"/>
      <c r="V72" s="19"/>
      <c r="W72" s="19"/>
      <c r="X72" s="1"/>
      <c r="Z72" s="19">
        <v>43726</v>
      </c>
      <c r="AA72" s="19">
        <v>43732</v>
      </c>
      <c r="AB72" s="19">
        <v>43733</v>
      </c>
      <c r="AC72" s="19">
        <v>43738</v>
      </c>
      <c r="AD72" s="20">
        <v>5.2999999999999999E-2</v>
      </c>
      <c r="AE72" s="19">
        <v>43726</v>
      </c>
      <c r="AF72" s="19">
        <v>43732</v>
      </c>
      <c r="AG72" s="19">
        <v>43733</v>
      </c>
      <c r="AH72" s="19">
        <v>43738</v>
      </c>
      <c r="AI72" s="20">
        <v>6.2E-2</v>
      </c>
      <c r="AJ72" s="19">
        <v>43726</v>
      </c>
      <c r="AK72" s="19">
        <v>43732</v>
      </c>
      <c r="AL72" s="19">
        <v>43733</v>
      </c>
      <c r="AM72" s="1">
        <v>43738</v>
      </c>
      <c r="AN72" s="20">
        <v>5.3999999999999999E-2</v>
      </c>
      <c r="AO72" s="1">
        <v>43726</v>
      </c>
      <c r="AP72" s="1">
        <v>43732</v>
      </c>
      <c r="AQ72" s="1">
        <v>43733</v>
      </c>
      <c r="AR72" s="1">
        <v>43738</v>
      </c>
      <c r="AS72" s="20">
        <v>8.6999999999999994E-2</v>
      </c>
      <c r="AT72" s="35"/>
      <c r="AU72" s="35"/>
      <c r="AV72" s="35"/>
      <c r="AW72" s="35"/>
    </row>
    <row r="73" spans="1:49" s="20" customFormat="1">
      <c r="A73" s="12">
        <v>43697</v>
      </c>
      <c r="B73" s="11">
        <v>43703</v>
      </c>
      <c r="C73" s="1">
        <v>43704</v>
      </c>
      <c r="D73" s="1">
        <v>43707</v>
      </c>
      <c r="E73" s="20">
        <v>7.3999999999999996E-2</v>
      </c>
      <c r="F73" s="1">
        <v>39617</v>
      </c>
      <c r="G73" s="1">
        <v>39624</v>
      </c>
      <c r="H73" s="1">
        <v>39626</v>
      </c>
      <c r="I73" s="1">
        <v>39629</v>
      </c>
      <c r="J73" s="20">
        <v>0.122623</v>
      </c>
      <c r="K73" s="19"/>
      <c r="L73" s="19"/>
      <c r="M73" s="19"/>
      <c r="N73" s="19"/>
      <c r="P73" s="19"/>
      <c r="Q73" s="19"/>
      <c r="R73" s="19"/>
      <c r="S73" s="19"/>
      <c r="U73" s="19"/>
      <c r="V73" s="19"/>
      <c r="W73" s="19"/>
      <c r="X73" s="1"/>
      <c r="Z73" s="19">
        <v>43697</v>
      </c>
      <c r="AA73" s="19">
        <v>43703</v>
      </c>
      <c r="AB73" s="19">
        <v>43704</v>
      </c>
      <c r="AC73" s="19">
        <v>43707</v>
      </c>
      <c r="AD73" s="20">
        <v>5.2999999999999999E-2</v>
      </c>
      <c r="AE73" s="19">
        <v>43697</v>
      </c>
      <c r="AF73" s="19">
        <v>43703</v>
      </c>
      <c r="AG73" s="19">
        <v>43704</v>
      </c>
      <c r="AH73" s="19">
        <v>43707</v>
      </c>
      <c r="AI73" s="20">
        <v>6.2E-2</v>
      </c>
      <c r="AJ73" s="19">
        <v>43697</v>
      </c>
      <c r="AK73" s="19">
        <v>43703</v>
      </c>
      <c r="AL73" s="19">
        <v>43704</v>
      </c>
      <c r="AM73" s="1">
        <v>43707</v>
      </c>
      <c r="AN73" s="20">
        <v>5.5E-2</v>
      </c>
      <c r="AO73" s="1">
        <v>43697</v>
      </c>
      <c r="AP73" s="1">
        <v>43703</v>
      </c>
      <c r="AQ73" s="1">
        <v>43704</v>
      </c>
      <c r="AR73" s="1">
        <v>43707</v>
      </c>
      <c r="AS73" s="20">
        <v>8.6999999999999994E-2</v>
      </c>
      <c r="AT73" s="35"/>
      <c r="AU73" s="35"/>
      <c r="AV73" s="35"/>
      <c r="AW73" s="35"/>
    </row>
    <row r="74" spans="1:49" s="20" customFormat="1">
      <c r="A74" s="12">
        <v>43665</v>
      </c>
      <c r="B74" s="11">
        <v>43671</v>
      </c>
      <c r="C74" s="1">
        <v>43672</v>
      </c>
      <c r="D74" s="1">
        <v>43677</v>
      </c>
      <c r="E74" s="20">
        <v>7.3999999999999996E-2</v>
      </c>
      <c r="F74" s="1">
        <v>39525</v>
      </c>
      <c r="G74" s="1">
        <v>39533</v>
      </c>
      <c r="H74" s="1">
        <v>39535</v>
      </c>
      <c r="I74" s="1">
        <v>39538</v>
      </c>
      <c r="J74" s="20">
        <v>0.101008</v>
      </c>
      <c r="K74" s="19"/>
      <c r="L74" s="19"/>
      <c r="M74" s="19"/>
      <c r="N74" s="19"/>
      <c r="P74" s="19"/>
      <c r="Q74" s="19"/>
      <c r="R74" s="19"/>
      <c r="S74" s="19"/>
      <c r="U74" s="19"/>
      <c r="V74" s="19"/>
      <c r="W74" s="19"/>
      <c r="X74" s="1"/>
      <c r="Z74" s="19">
        <v>43665</v>
      </c>
      <c r="AA74" s="19">
        <v>43671</v>
      </c>
      <c r="AB74" s="19">
        <v>43672</v>
      </c>
      <c r="AC74" s="19">
        <v>43677</v>
      </c>
      <c r="AD74" s="20">
        <v>5.3999999999999999E-2</v>
      </c>
      <c r="AE74" s="19">
        <v>43665</v>
      </c>
      <c r="AF74" s="19">
        <v>43671</v>
      </c>
      <c r="AG74" s="19">
        <v>43672</v>
      </c>
      <c r="AH74" s="19">
        <v>43677</v>
      </c>
      <c r="AI74" s="20">
        <v>6.2E-2</v>
      </c>
      <c r="AJ74" s="19">
        <v>43665</v>
      </c>
      <c r="AK74" s="19">
        <v>43671</v>
      </c>
      <c r="AL74" s="19">
        <v>43672</v>
      </c>
      <c r="AM74" s="1">
        <v>43677</v>
      </c>
      <c r="AN74" s="20">
        <v>5.5E-2</v>
      </c>
      <c r="AO74" s="1">
        <v>43665</v>
      </c>
      <c r="AP74" s="1">
        <v>43671</v>
      </c>
      <c r="AQ74" s="1">
        <v>43672</v>
      </c>
      <c r="AR74" s="1">
        <v>43677</v>
      </c>
      <c r="AS74" s="20">
        <v>8.6999999999999994E-2</v>
      </c>
      <c r="AT74" s="35"/>
      <c r="AU74" s="35"/>
      <c r="AV74" s="35"/>
      <c r="AW74" s="35"/>
    </row>
    <row r="75" spans="1:49" s="20" customFormat="1">
      <c r="A75" s="12">
        <v>43629</v>
      </c>
      <c r="B75" s="11">
        <v>43635</v>
      </c>
      <c r="C75" s="1">
        <v>43636</v>
      </c>
      <c r="D75" s="1">
        <v>43644</v>
      </c>
      <c r="E75" s="20">
        <v>7.3999999999999996E-2</v>
      </c>
      <c r="F75" s="1">
        <v>39433</v>
      </c>
      <c r="G75" s="1">
        <v>39440</v>
      </c>
      <c r="H75" s="1">
        <v>39444</v>
      </c>
      <c r="I75" s="1">
        <v>39447</v>
      </c>
      <c r="J75" s="20">
        <v>9.7933000000000006E-2</v>
      </c>
      <c r="K75" s="19"/>
      <c r="L75" s="19"/>
      <c r="M75" s="19"/>
      <c r="N75" s="19"/>
      <c r="P75" s="19"/>
      <c r="Q75" s="19"/>
      <c r="R75" s="19"/>
      <c r="S75" s="19"/>
      <c r="U75" s="19"/>
      <c r="V75" s="19"/>
      <c r="W75" s="19"/>
      <c r="X75" s="1"/>
      <c r="Z75" s="19">
        <v>43629</v>
      </c>
      <c r="AA75" s="19">
        <v>43635</v>
      </c>
      <c r="AB75" s="19">
        <v>43636</v>
      </c>
      <c r="AC75" s="19">
        <v>43644</v>
      </c>
      <c r="AD75" s="20">
        <v>5.2999999999999999E-2</v>
      </c>
      <c r="AE75" s="19">
        <v>43629</v>
      </c>
      <c r="AF75" s="19">
        <v>43635</v>
      </c>
      <c r="AG75" s="19">
        <v>43636</v>
      </c>
      <c r="AH75" s="19">
        <v>43644</v>
      </c>
      <c r="AI75" s="20">
        <v>6.3E-2</v>
      </c>
      <c r="AJ75" s="19">
        <v>43629</v>
      </c>
      <c r="AK75" s="19">
        <v>43635</v>
      </c>
      <c r="AL75" s="19">
        <v>43636</v>
      </c>
      <c r="AM75" s="1">
        <v>43644</v>
      </c>
      <c r="AN75" s="20">
        <v>5.5E-2</v>
      </c>
      <c r="AO75" s="1">
        <v>43629</v>
      </c>
      <c r="AP75" s="1">
        <v>43635</v>
      </c>
      <c r="AQ75" s="1">
        <v>43636</v>
      </c>
      <c r="AR75" s="1">
        <v>43644</v>
      </c>
      <c r="AS75" s="20">
        <v>8.6999999999999994E-2</v>
      </c>
      <c r="AT75" s="35"/>
      <c r="AU75" s="35"/>
      <c r="AV75" s="35"/>
      <c r="AW75" s="35"/>
    </row>
    <row r="76" spans="1:49" s="20" customFormat="1">
      <c r="A76" s="12">
        <v>43602</v>
      </c>
      <c r="B76" s="11">
        <v>43609</v>
      </c>
      <c r="C76" s="1">
        <v>43612</v>
      </c>
      <c r="D76" s="1">
        <v>43616</v>
      </c>
      <c r="E76" s="20">
        <v>7.4999999999999997E-2</v>
      </c>
      <c r="F76" s="1">
        <v>39343</v>
      </c>
      <c r="G76" s="1">
        <v>39350</v>
      </c>
      <c r="H76" s="1">
        <v>39352</v>
      </c>
      <c r="I76" s="1">
        <v>39353</v>
      </c>
      <c r="J76" s="20">
        <v>9.5390000000000003E-2</v>
      </c>
      <c r="K76" s="19"/>
      <c r="L76" s="19"/>
      <c r="M76" s="19"/>
      <c r="N76" s="19"/>
      <c r="P76" s="19"/>
      <c r="Q76" s="19"/>
      <c r="R76" s="19"/>
      <c r="S76" s="19"/>
      <c r="U76" s="19"/>
      <c r="V76" s="19"/>
      <c r="W76" s="19"/>
      <c r="X76" s="1"/>
      <c r="Z76" s="19">
        <v>43602</v>
      </c>
      <c r="AA76" s="19">
        <v>43609</v>
      </c>
      <c r="AB76" s="19">
        <v>43612</v>
      </c>
      <c r="AC76" s="19">
        <v>43616</v>
      </c>
      <c r="AD76" s="20">
        <v>5.2999999999999999E-2</v>
      </c>
      <c r="AE76" s="19">
        <v>43602</v>
      </c>
      <c r="AF76" s="19">
        <v>43609</v>
      </c>
      <c r="AG76" s="19">
        <v>43612</v>
      </c>
      <c r="AH76" s="19">
        <v>43616</v>
      </c>
      <c r="AI76" s="20">
        <v>6.3E-2</v>
      </c>
      <c r="AJ76" s="19">
        <v>43602</v>
      </c>
      <c r="AK76" s="19">
        <v>43609</v>
      </c>
      <c r="AL76" s="19">
        <v>43612</v>
      </c>
      <c r="AM76" s="1">
        <v>43616</v>
      </c>
      <c r="AN76" s="20">
        <v>5.5E-2</v>
      </c>
      <c r="AO76" s="1">
        <v>43602</v>
      </c>
      <c r="AP76" s="1">
        <v>43609</v>
      </c>
      <c r="AQ76" s="1">
        <v>43612</v>
      </c>
      <c r="AR76" s="1">
        <v>43616</v>
      </c>
      <c r="AS76" s="20">
        <v>8.6999999999999994E-2</v>
      </c>
      <c r="AT76" s="35"/>
      <c r="AU76" s="35"/>
      <c r="AV76" s="35"/>
      <c r="AW76" s="35"/>
    </row>
    <row r="77" spans="1:49" s="20" customFormat="1">
      <c r="A77" s="12">
        <v>43572</v>
      </c>
      <c r="B77" s="11">
        <v>43579</v>
      </c>
      <c r="C77" s="1">
        <v>43580</v>
      </c>
      <c r="D77" s="1">
        <v>43585</v>
      </c>
      <c r="E77" s="20">
        <v>7.3999999999999996E-2</v>
      </c>
      <c r="F77" s="1">
        <v>39252</v>
      </c>
      <c r="G77" s="1">
        <v>39259</v>
      </c>
      <c r="H77" s="1">
        <v>39261</v>
      </c>
      <c r="I77" s="1">
        <v>39262</v>
      </c>
      <c r="J77" s="20">
        <v>9.0298000000000003E-2</v>
      </c>
      <c r="K77" s="19"/>
      <c r="L77" s="19"/>
      <c r="M77" s="19"/>
      <c r="N77" s="19"/>
      <c r="P77" s="19"/>
      <c r="Q77" s="19"/>
      <c r="R77" s="19"/>
      <c r="S77" s="19"/>
      <c r="U77" s="19"/>
      <c r="V77" s="19"/>
      <c r="W77" s="19"/>
      <c r="X77" s="1"/>
      <c r="Z77" s="19">
        <v>43572</v>
      </c>
      <c r="AA77" s="19">
        <v>43579</v>
      </c>
      <c r="AB77" s="19">
        <v>43580</v>
      </c>
      <c r="AC77" s="19">
        <v>43585</v>
      </c>
      <c r="AD77" s="20">
        <v>5.2999999999999999E-2</v>
      </c>
      <c r="AE77" s="19">
        <v>43572</v>
      </c>
      <c r="AF77" s="19">
        <v>43579</v>
      </c>
      <c r="AG77" s="19">
        <v>43580</v>
      </c>
      <c r="AH77" s="19">
        <v>43585</v>
      </c>
      <c r="AI77" s="20">
        <v>6.3E-2</v>
      </c>
      <c r="AJ77" s="19">
        <v>43572</v>
      </c>
      <c r="AK77" s="19">
        <v>43579</v>
      </c>
      <c r="AL77" s="19">
        <v>43580</v>
      </c>
      <c r="AM77" s="1">
        <v>43585</v>
      </c>
      <c r="AN77" s="20">
        <v>5.5E-2</v>
      </c>
      <c r="AO77" s="1">
        <v>43572</v>
      </c>
      <c r="AP77" s="1">
        <v>43579</v>
      </c>
      <c r="AQ77" s="1">
        <v>43580</v>
      </c>
      <c r="AR77" s="1">
        <v>43585</v>
      </c>
      <c r="AS77" s="20">
        <v>8.5999999999999993E-2</v>
      </c>
      <c r="AT77" s="35"/>
      <c r="AU77" s="35"/>
      <c r="AV77" s="35"/>
      <c r="AW77" s="35"/>
    </row>
    <row r="78" spans="1:49" s="20" customFormat="1">
      <c r="A78" s="12">
        <v>43543</v>
      </c>
      <c r="B78" s="11">
        <v>43549</v>
      </c>
      <c r="C78" s="1">
        <v>43550</v>
      </c>
      <c r="D78" s="1">
        <v>43553</v>
      </c>
      <c r="E78" s="20">
        <v>7.3999999999999996E-2</v>
      </c>
      <c r="F78" s="1">
        <v>39161</v>
      </c>
      <c r="G78" s="1">
        <v>39168</v>
      </c>
      <c r="H78" s="1">
        <v>39170</v>
      </c>
      <c r="I78" s="1">
        <v>39171</v>
      </c>
      <c r="J78" s="20">
        <v>8.2504999999999995E-2</v>
      </c>
      <c r="K78" s="19"/>
      <c r="L78" s="19"/>
      <c r="M78" s="19"/>
      <c r="N78" s="19"/>
      <c r="P78" s="19"/>
      <c r="Q78" s="19"/>
      <c r="R78" s="19"/>
      <c r="S78" s="19"/>
      <c r="U78" s="19"/>
      <c r="V78" s="19"/>
      <c r="W78" s="19"/>
      <c r="X78" s="1"/>
      <c r="Z78" s="19">
        <v>43543</v>
      </c>
      <c r="AA78" s="19">
        <v>43549</v>
      </c>
      <c r="AB78" s="19">
        <v>43550</v>
      </c>
      <c r="AC78" s="19">
        <v>43553</v>
      </c>
      <c r="AD78" s="20">
        <v>5.2999999999999999E-2</v>
      </c>
      <c r="AE78" s="19">
        <v>43543</v>
      </c>
      <c r="AF78" s="19">
        <v>43549</v>
      </c>
      <c r="AG78" s="19">
        <v>43550</v>
      </c>
      <c r="AH78" s="19">
        <v>43553</v>
      </c>
      <c r="AI78" s="20">
        <v>6.5000000000000002E-2</v>
      </c>
      <c r="AJ78" s="19">
        <v>43543</v>
      </c>
      <c r="AK78" s="19">
        <v>43549</v>
      </c>
      <c r="AL78" s="19">
        <v>43550</v>
      </c>
      <c r="AM78" s="1">
        <v>43553</v>
      </c>
      <c r="AN78" s="20">
        <v>5.5E-2</v>
      </c>
      <c r="AO78" s="1">
        <v>43543</v>
      </c>
      <c r="AP78" s="1">
        <v>43549</v>
      </c>
      <c r="AQ78" s="1">
        <v>43550</v>
      </c>
      <c r="AR78" s="1">
        <v>43553</v>
      </c>
      <c r="AS78" s="20">
        <v>8.7999999999999995E-2</v>
      </c>
      <c r="AT78" s="35"/>
      <c r="AU78" s="35"/>
      <c r="AV78" s="35"/>
      <c r="AW78" s="35"/>
    </row>
    <row r="79" spans="1:49" s="20" customFormat="1">
      <c r="A79" s="12">
        <v>43511</v>
      </c>
      <c r="B79" s="11">
        <v>43518</v>
      </c>
      <c r="C79" s="1">
        <v>43521</v>
      </c>
      <c r="D79" s="1">
        <v>43524</v>
      </c>
      <c r="E79" s="20">
        <v>7.3999999999999996E-2</v>
      </c>
      <c r="F79" s="1">
        <v>39066</v>
      </c>
      <c r="G79" s="1">
        <v>39073</v>
      </c>
      <c r="H79" s="1">
        <v>39079</v>
      </c>
      <c r="I79" s="1">
        <v>39080</v>
      </c>
      <c r="J79" s="20">
        <v>7.9323000000000005E-2</v>
      </c>
      <c r="K79" s="19"/>
      <c r="L79" s="19"/>
      <c r="M79" s="19"/>
      <c r="N79" s="19"/>
      <c r="P79" s="19"/>
      <c r="Q79" s="19"/>
      <c r="R79" s="19"/>
      <c r="S79" s="19"/>
      <c r="U79" s="19"/>
      <c r="V79" s="19"/>
      <c r="W79" s="19"/>
      <c r="X79" s="1"/>
      <c r="Z79" s="19">
        <v>43511</v>
      </c>
      <c r="AA79" s="19">
        <v>43518</v>
      </c>
      <c r="AB79" s="19">
        <v>43521</v>
      </c>
      <c r="AC79" s="19">
        <v>43524</v>
      </c>
      <c r="AD79" s="20">
        <v>5.2999999999999999E-2</v>
      </c>
      <c r="AE79" s="19">
        <v>43511</v>
      </c>
      <c r="AF79" s="19">
        <v>43518</v>
      </c>
      <c r="AG79" s="19">
        <v>43521</v>
      </c>
      <c r="AH79" s="19">
        <v>43524</v>
      </c>
      <c r="AI79" s="20">
        <v>6.5000000000000002E-2</v>
      </c>
      <c r="AJ79" s="19">
        <v>43511</v>
      </c>
      <c r="AK79" s="19">
        <v>43518</v>
      </c>
      <c r="AL79" s="19">
        <v>43521</v>
      </c>
      <c r="AM79" s="1">
        <v>43524</v>
      </c>
      <c r="AN79" s="20">
        <v>5.3999999999999999E-2</v>
      </c>
      <c r="AO79" s="1">
        <v>43511</v>
      </c>
      <c r="AP79" s="1">
        <v>43518</v>
      </c>
      <c r="AQ79" s="1">
        <v>43521</v>
      </c>
      <c r="AR79" s="1">
        <v>43524</v>
      </c>
      <c r="AS79" s="20">
        <v>0.09</v>
      </c>
      <c r="AT79" s="35"/>
      <c r="AU79" s="35"/>
      <c r="AV79" s="35"/>
      <c r="AW79" s="35"/>
    </row>
    <row r="80" spans="1:49" s="20" customFormat="1">
      <c r="A80" s="12">
        <v>43483</v>
      </c>
      <c r="B80" s="11">
        <v>43490</v>
      </c>
      <c r="C80" s="1">
        <v>43493</v>
      </c>
      <c r="D80" s="1">
        <v>43496</v>
      </c>
      <c r="E80" s="20">
        <v>7.3999999999999996E-2</v>
      </c>
      <c r="F80" s="1">
        <v>38979</v>
      </c>
      <c r="G80" s="1">
        <v>38986</v>
      </c>
      <c r="H80" s="1">
        <v>38988</v>
      </c>
      <c r="I80" s="1">
        <v>38989</v>
      </c>
      <c r="J80" s="20">
        <v>7.3639999999999997E-2</v>
      </c>
      <c r="K80" s="19"/>
      <c r="L80" s="19"/>
      <c r="M80" s="19"/>
      <c r="N80" s="19"/>
      <c r="P80" s="19"/>
      <c r="Q80" s="19"/>
      <c r="R80" s="19"/>
      <c r="S80" s="19"/>
      <c r="U80" s="19"/>
      <c r="V80" s="19"/>
      <c r="W80" s="19"/>
      <c r="X80" s="1"/>
      <c r="Z80" s="19">
        <v>43483</v>
      </c>
      <c r="AA80" s="19">
        <v>43490</v>
      </c>
      <c r="AB80" s="19">
        <v>43493</v>
      </c>
      <c r="AC80" s="19">
        <v>43496</v>
      </c>
      <c r="AD80" s="20">
        <v>5.2999999999999999E-2</v>
      </c>
      <c r="AE80" s="19">
        <v>43483</v>
      </c>
      <c r="AF80" s="19">
        <v>43490</v>
      </c>
      <c r="AG80" s="19">
        <v>43493</v>
      </c>
      <c r="AH80" s="19">
        <v>43496</v>
      </c>
      <c r="AI80" s="20">
        <v>6.5000000000000002E-2</v>
      </c>
      <c r="AJ80" s="19">
        <v>43483</v>
      </c>
      <c r="AK80" s="19">
        <v>43490</v>
      </c>
      <c r="AL80" s="19">
        <v>43493</v>
      </c>
      <c r="AM80" s="1">
        <v>43496</v>
      </c>
      <c r="AN80" s="20">
        <v>5.3999999999999999E-2</v>
      </c>
      <c r="AO80" s="1">
        <v>43483</v>
      </c>
      <c r="AP80" s="1">
        <v>43490</v>
      </c>
      <c r="AQ80" s="1">
        <v>43493</v>
      </c>
      <c r="AR80" s="1">
        <v>43496</v>
      </c>
      <c r="AS80" s="20">
        <v>8.6999999999999994E-2</v>
      </c>
      <c r="AT80" s="35"/>
      <c r="AU80" s="35"/>
      <c r="AV80" s="35"/>
      <c r="AW80" s="35"/>
    </row>
    <row r="81" spans="1:49" s="20" customFormat="1">
      <c r="A81" s="12">
        <v>43454</v>
      </c>
      <c r="B81" s="11">
        <v>43462</v>
      </c>
      <c r="C81" s="1">
        <v>43465</v>
      </c>
      <c r="D81" s="1">
        <v>43469</v>
      </c>
      <c r="E81" s="20">
        <v>7.3999999999999996E-2</v>
      </c>
      <c r="F81" s="1">
        <v>38888</v>
      </c>
      <c r="G81" s="1">
        <v>38895</v>
      </c>
      <c r="H81" s="1">
        <v>38897</v>
      </c>
      <c r="I81" s="1">
        <v>38898</v>
      </c>
      <c r="J81" s="20">
        <v>6.6163E-2</v>
      </c>
      <c r="K81" s="19"/>
      <c r="L81" s="19"/>
      <c r="M81" s="19"/>
      <c r="N81" s="19"/>
      <c r="P81" s="19"/>
      <c r="Q81" s="19"/>
      <c r="R81" s="19"/>
      <c r="S81" s="19"/>
      <c r="U81" s="19"/>
      <c r="V81" s="19"/>
      <c r="W81" s="19"/>
      <c r="X81" s="1"/>
      <c r="Z81" s="19">
        <v>43454</v>
      </c>
      <c r="AA81" s="19">
        <v>43462</v>
      </c>
      <c r="AB81" s="19">
        <v>43465</v>
      </c>
      <c r="AC81" s="19">
        <v>43469</v>
      </c>
      <c r="AD81" s="20">
        <v>5.2999999999999999E-2</v>
      </c>
      <c r="AE81" s="19">
        <v>43454</v>
      </c>
      <c r="AF81" s="19">
        <v>43462</v>
      </c>
      <c r="AG81" s="19">
        <v>43465</v>
      </c>
      <c r="AH81" s="19">
        <v>43469</v>
      </c>
      <c r="AI81" s="20">
        <v>0.10650999999999999</v>
      </c>
      <c r="AJ81" s="19">
        <v>43454</v>
      </c>
      <c r="AK81" s="19">
        <v>43462</v>
      </c>
      <c r="AL81" s="19">
        <v>43465</v>
      </c>
      <c r="AM81" s="1">
        <v>43469</v>
      </c>
      <c r="AN81" s="20">
        <v>5.5E-2</v>
      </c>
      <c r="AO81" s="1">
        <v>43454</v>
      </c>
      <c r="AP81" s="1">
        <v>43462</v>
      </c>
      <c r="AQ81" s="1">
        <v>43465</v>
      </c>
      <c r="AR81" s="1">
        <v>43469</v>
      </c>
      <c r="AS81" s="20">
        <v>8.7999999999999995E-2</v>
      </c>
      <c r="AT81" s="35"/>
      <c r="AU81" s="35"/>
      <c r="AV81" s="35"/>
      <c r="AW81" s="35"/>
    </row>
    <row r="82" spans="1:49" s="20" customFormat="1">
      <c r="A82" s="12">
        <v>43425</v>
      </c>
      <c r="B82" s="11">
        <v>43431</v>
      </c>
      <c r="C82" s="1">
        <v>43432</v>
      </c>
      <c r="D82" s="1">
        <v>43434</v>
      </c>
      <c r="E82" s="20">
        <v>7.3999999999999996E-2</v>
      </c>
      <c r="F82" s="1">
        <v>38797</v>
      </c>
      <c r="G82" s="1">
        <v>38804</v>
      </c>
      <c r="H82" s="1">
        <v>38806</v>
      </c>
      <c r="I82" s="1">
        <v>38807</v>
      </c>
      <c r="J82" s="20">
        <v>6.1133E-2</v>
      </c>
      <c r="K82" s="19"/>
      <c r="L82" s="19"/>
      <c r="M82" s="19"/>
      <c r="N82" s="19"/>
      <c r="P82" s="19"/>
      <c r="Q82" s="19"/>
      <c r="R82" s="19"/>
      <c r="S82" s="19"/>
      <c r="U82" s="19"/>
      <c r="V82" s="19"/>
      <c r="W82" s="19"/>
      <c r="X82" s="1"/>
      <c r="Z82" s="19">
        <v>43425</v>
      </c>
      <c r="AA82" s="19">
        <v>43431</v>
      </c>
      <c r="AB82" s="19">
        <v>43432</v>
      </c>
      <c r="AC82" s="19">
        <v>43434</v>
      </c>
      <c r="AD82" s="20">
        <v>5.2999999999999999E-2</v>
      </c>
      <c r="AE82" s="19">
        <v>43425</v>
      </c>
      <c r="AF82" s="19">
        <v>43431</v>
      </c>
      <c r="AG82" s="19">
        <v>43432</v>
      </c>
      <c r="AH82" s="19">
        <v>43434</v>
      </c>
      <c r="AI82" s="20">
        <v>6.2E-2</v>
      </c>
      <c r="AJ82" s="19">
        <v>43425</v>
      </c>
      <c r="AK82" s="19">
        <v>43431</v>
      </c>
      <c r="AL82" s="19">
        <v>43432</v>
      </c>
      <c r="AM82" s="1">
        <v>43434</v>
      </c>
      <c r="AN82" s="20">
        <v>5.5E-2</v>
      </c>
      <c r="AO82" s="1">
        <v>43425</v>
      </c>
      <c r="AP82" s="1">
        <v>43431</v>
      </c>
      <c r="AQ82" s="1">
        <v>43432</v>
      </c>
      <c r="AR82" s="1">
        <v>43434</v>
      </c>
      <c r="AS82" s="20">
        <v>8.7999999999999995E-2</v>
      </c>
      <c r="AT82" s="35"/>
      <c r="AU82" s="35"/>
      <c r="AV82" s="35"/>
      <c r="AW82" s="35"/>
    </row>
    <row r="83" spans="1:49" s="20" customFormat="1">
      <c r="A83" s="12">
        <v>43392</v>
      </c>
      <c r="B83" s="11">
        <v>43398</v>
      </c>
      <c r="C83" s="1">
        <v>43399</v>
      </c>
      <c r="D83" s="1">
        <v>43404</v>
      </c>
      <c r="E83" s="20">
        <v>7.3999999999999996E-2</v>
      </c>
      <c r="F83" s="1">
        <v>38705</v>
      </c>
      <c r="G83" s="1">
        <v>38709</v>
      </c>
      <c r="H83" s="1">
        <v>38715</v>
      </c>
      <c r="I83" s="1">
        <v>38716</v>
      </c>
      <c r="J83" s="20">
        <v>6.0380000000000003E-2</v>
      </c>
      <c r="K83"/>
      <c r="L83"/>
      <c r="M83"/>
      <c r="N83"/>
      <c r="P83"/>
      <c r="Q83"/>
      <c r="R83"/>
      <c r="S83"/>
      <c r="U83" s="19"/>
      <c r="V83" s="19"/>
      <c r="W83" s="19"/>
      <c r="X83" s="1"/>
      <c r="Z83" s="19">
        <v>43392</v>
      </c>
      <c r="AA83" s="19">
        <v>43398</v>
      </c>
      <c r="AB83" s="19">
        <v>43399</v>
      </c>
      <c r="AC83" s="19">
        <v>43404</v>
      </c>
      <c r="AD83" s="20">
        <v>5.2999999999999999E-2</v>
      </c>
      <c r="AE83" s="19">
        <v>43392</v>
      </c>
      <c r="AF83" s="19">
        <v>43398</v>
      </c>
      <c r="AG83" s="19">
        <v>43399</v>
      </c>
      <c r="AH83" s="19">
        <v>43404</v>
      </c>
      <c r="AI83" s="20">
        <v>6.2E-2</v>
      </c>
      <c r="AJ83" s="19">
        <v>43392</v>
      </c>
      <c r="AK83" s="19">
        <v>43398</v>
      </c>
      <c r="AL83" s="19">
        <v>43399</v>
      </c>
      <c r="AM83" s="1">
        <v>43404</v>
      </c>
      <c r="AN83" s="20">
        <v>5.3999999999999999E-2</v>
      </c>
      <c r="AO83" s="1">
        <v>43392</v>
      </c>
      <c r="AP83" s="1">
        <v>43398</v>
      </c>
      <c r="AQ83" s="1">
        <v>43399</v>
      </c>
      <c r="AR83" s="1">
        <v>43404</v>
      </c>
      <c r="AS83" s="20">
        <v>8.7999999999999995E-2</v>
      </c>
      <c r="AT83" s="35"/>
      <c r="AU83" s="35"/>
      <c r="AV83" s="35"/>
      <c r="AW83" s="35"/>
    </row>
    <row r="84" spans="1:49" s="20" customFormat="1">
      <c r="A84" s="12">
        <v>43356</v>
      </c>
      <c r="B84" s="11">
        <v>43362</v>
      </c>
      <c r="C84" s="1">
        <v>43363</v>
      </c>
      <c r="D84" s="1">
        <v>43371</v>
      </c>
      <c r="E84" s="20">
        <v>7.3999999999999996E-2</v>
      </c>
      <c r="F84" s="1">
        <v>38615</v>
      </c>
      <c r="G84" s="1">
        <v>38622</v>
      </c>
      <c r="H84" s="1">
        <v>38624</v>
      </c>
      <c r="I84" s="1">
        <v>38625</v>
      </c>
      <c r="J84" s="20">
        <v>6.1573999999999997E-2</v>
      </c>
      <c r="K84"/>
      <c r="L84"/>
      <c r="M84"/>
      <c r="N84"/>
      <c r="P84"/>
      <c r="Q84"/>
      <c r="R84"/>
      <c r="S84"/>
      <c r="U84" s="19"/>
      <c r="V84" s="19"/>
      <c r="W84" s="19"/>
      <c r="X84" s="1"/>
      <c r="Z84" s="19">
        <v>43356</v>
      </c>
      <c r="AA84" s="19">
        <v>43362</v>
      </c>
      <c r="AB84" s="19">
        <v>43363</v>
      </c>
      <c r="AC84" s="19">
        <v>43371</v>
      </c>
      <c r="AD84" s="20">
        <v>5.2999999999999999E-2</v>
      </c>
      <c r="AE84" s="19">
        <v>43356</v>
      </c>
      <c r="AF84" s="19">
        <v>43362</v>
      </c>
      <c r="AG84" s="19">
        <v>43363</v>
      </c>
      <c r="AH84" s="19">
        <v>43371</v>
      </c>
      <c r="AI84" s="20">
        <v>6.2E-2</v>
      </c>
      <c r="AJ84" s="19">
        <v>43356</v>
      </c>
      <c r="AK84" s="19">
        <v>43362</v>
      </c>
      <c r="AL84" s="19">
        <v>43363</v>
      </c>
      <c r="AM84" s="1">
        <v>43371</v>
      </c>
      <c r="AN84" s="20">
        <v>5.3999999999999999E-2</v>
      </c>
      <c r="AO84" s="1">
        <v>43356</v>
      </c>
      <c r="AP84" s="1">
        <v>43362</v>
      </c>
      <c r="AQ84" s="1">
        <v>43363</v>
      </c>
      <c r="AR84" s="1">
        <v>43371</v>
      </c>
      <c r="AS84" s="20">
        <v>8.7999999999999995E-2</v>
      </c>
      <c r="AT84" s="35"/>
      <c r="AU84" s="35"/>
      <c r="AV84" s="35"/>
      <c r="AW84" s="35"/>
    </row>
    <row r="85" spans="1:49" s="20" customFormat="1">
      <c r="A85" s="12">
        <v>43333</v>
      </c>
      <c r="B85" s="11">
        <v>43339</v>
      </c>
      <c r="C85" s="1">
        <v>43340</v>
      </c>
      <c r="D85" s="1">
        <v>43343</v>
      </c>
      <c r="E85" s="20">
        <v>7.2999999999999995E-2</v>
      </c>
      <c r="F85" s="1">
        <v>38523</v>
      </c>
      <c r="G85" s="1">
        <v>38530</v>
      </c>
      <c r="H85" s="1">
        <v>38532</v>
      </c>
      <c r="I85" s="1">
        <v>38533</v>
      </c>
      <c r="J85" s="20">
        <v>5.7377999999999998E-2</v>
      </c>
      <c r="K85"/>
      <c r="L85"/>
      <c r="M85"/>
      <c r="N85"/>
      <c r="P85"/>
      <c r="Q85"/>
      <c r="R85"/>
      <c r="S85"/>
      <c r="U85" s="19"/>
      <c r="V85" s="19"/>
      <c r="W85" s="19"/>
      <c r="X85" s="1"/>
      <c r="Z85" s="19">
        <v>43333</v>
      </c>
      <c r="AA85" s="19">
        <v>43339</v>
      </c>
      <c r="AB85" s="19">
        <v>43340</v>
      </c>
      <c r="AC85" s="19">
        <v>43343</v>
      </c>
      <c r="AD85" s="20">
        <v>5.2999999999999999E-2</v>
      </c>
      <c r="AE85" s="19">
        <v>43333</v>
      </c>
      <c r="AF85" s="19">
        <v>43339</v>
      </c>
      <c r="AG85" s="19">
        <v>43340</v>
      </c>
      <c r="AH85" s="19">
        <v>43343</v>
      </c>
      <c r="AI85" s="20">
        <v>6.2E-2</v>
      </c>
      <c r="AJ85" s="19">
        <v>43333</v>
      </c>
      <c r="AK85" s="19">
        <v>43339</v>
      </c>
      <c r="AL85" s="19">
        <v>43340</v>
      </c>
      <c r="AM85" s="1">
        <v>43343</v>
      </c>
      <c r="AN85" s="20">
        <v>5.2999999999999999E-2</v>
      </c>
      <c r="AO85" s="1">
        <v>43333</v>
      </c>
      <c r="AP85" s="1">
        <v>43339</v>
      </c>
      <c r="AQ85" s="1">
        <v>43340</v>
      </c>
      <c r="AR85" s="1">
        <v>43343</v>
      </c>
      <c r="AS85" s="20">
        <v>0.09</v>
      </c>
      <c r="AT85" s="35"/>
      <c r="AU85" s="35"/>
      <c r="AV85" s="35"/>
      <c r="AW85" s="35"/>
    </row>
    <row r="86" spans="1:49" s="20" customFormat="1">
      <c r="A86" s="12">
        <v>43300</v>
      </c>
      <c r="B86" s="11">
        <v>43306</v>
      </c>
      <c r="C86" s="1">
        <v>43307</v>
      </c>
      <c r="D86" s="1">
        <v>43312</v>
      </c>
      <c r="E86" s="20">
        <v>7.2999999999999995E-2</v>
      </c>
      <c r="F86" s="1">
        <v>38429</v>
      </c>
      <c r="G86" s="1">
        <v>38439</v>
      </c>
      <c r="H86" s="1">
        <v>38441</v>
      </c>
      <c r="I86" s="1">
        <v>38442</v>
      </c>
      <c r="J86" s="20">
        <v>5.3184000000000002E-2</v>
      </c>
      <c r="K86"/>
      <c r="L86"/>
      <c r="M86"/>
      <c r="N86"/>
      <c r="P86"/>
      <c r="Q86"/>
      <c r="R86"/>
      <c r="S86"/>
      <c r="U86" s="19"/>
      <c r="V86" s="19"/>
      <c r="W86" s="19"/>
      <c r="X86" s="1"/>
      <c r="Z86" s="19">
        <v>43300</v>
      </c>
      <c r="AA86" s="19">
        <v>43306</v>
      </c>
      <c r="AB86" s="19">
        <v>43307</v>
      </c>
      <c r="AC86" s="19">
        <v>43312</v>
      </c>
      <c r="AD86" s="20">
        <v>5.2999999999999999E-2</v>
      </c>
      <c r="AE86" s="19">
        <v>43300</v>
      </c>
      <c r="AF86" s="19">
        <v>43306</v>
      </c>
      <c r="AG86" s="19">
        <v>43307</v>
      </c>
      <c r="AH86" s="19">
        <v>43312</v>
      </c>
      <c r="AI86" s="20">
        <v>6.2E-2</v>
      </c>
      <c r="AJ86" s="19">
        <v>43300</v>
      </c>
      <c r="AK86" s="19">
        <v>43306</v>
      </c>
      <c r="AL86" s="19">
        <v>43307</v>
      </c>
      <c r="AM86" s="1">
        <v>43312</v>
      </c>
      <c r="AN86" s="20">
        <v>5.3999999999999999E-2</v>
      </c>
      <c r="AO86" s="1">
        <v>43300</v>
      </c>
      <c r="AP86" s="1">
        <v>43306</v>
      </c>
      <c r="AQ86" s="1">
        <v>43307</v>
      </c>
      <c r="AR86" s="1">
        <v>43312</v>
      </c>
      <c r="AS86" s="20">
        <v>8.6999999999999994E-2</v>
      </c>
      <c r="AT86" s="35"/>
      <c r="AU86" s="35"/>
      <c r="AV86" s="35"/>
      <c r="AW86" s="35"/>
    </row>
    <row r="87" spans="1:49" s="20" customFormat="1">
      <c r="A87" s="12">
        <v>43270</v>
      </c>
      <c r="B87" s="11">
        <v>43276</v>
      </c>
      <c r="C87" s="1">
        <v>43277</v>
      </c>
      <c r="D87" s="1">
        <v>43280</v>
      </c>
      <c r="E87" s="20">
        <v>7.3999999999999996E-2</v>
      </c>
      <c r="F87" s="1">
        <v>38342</v>
      </c>
      <c r="G87" s="1">
        <v>38350</v>
      </c>
      <c r="H87" s="1">
        <v>38352</v>
      </c>
      <c r="I87" s="1">
        <v>38352</v>
      </c>
      <c r="J87" s="20">
        <v>5.4088999999999998E-2</v>
      </c>
      <c r="K87"/>
      <c r="L87"/>
      <c r="M87"/>
      <c r="N87"/>
      <c r="P87"/>
      <c r="Q87"/>
      <c r="R87"/>
      <c r="S87"/>
      <c r="U87" s="19"/>
      <c r="V87" s="19"/>
      <c r="W87" s="19"/>
      <c r="X87" s="1"/>
      <c r="Z87" s="19">
        <v>43270</v>
      </c>
      <c r="AA87" s="19">
        <v>43276</v>
      </c>
      <c r="AB87" s="19">
        <v>43277</v>
      </c>
      <c r="AC87" s="19">
        <v>43280</v>
      </c>
      <c r="AD87" s="20">
        <v>5.3999999999999999E-2</v>
      </c>
      <c r="AE87" s="19">
        <v>43270</v>
      </c>
      <c r="AF87" s="19">
        <v>43276</v>
      </c>
      <c r="AG87" s="19">
        <v>43277</v>
      </c>
      <c r="AH87" s="19">
        <v>43280</v>
      </c>
      <c r="AI87" s="20">
        <v>5.3999999999999999E-2</v>
      </c>
      <c r="AJ87" s="19">
        <v>43270</v>
      </c>
      <c r="AK87" s="19">
        <v>43276</v>
      </c>
      <c r="AL87" s="19">
        <v>43277</v>
      </c>
      <c r="AM87" s="1">
        <v>43280</v>
      </c>
      <c r="AN87" s="20">
        <v>5.5E-2</v>
      </c>
      <c r="AO87" s="1">
        <v>43270</v>
      </c>
      <c r="AP87" s="1">
        <v>43276</v>
      </c>
      <c r="AQ87" s="1">
        <v>43277</v>
      </c>
      <c r="AR87" s="1">
        <v>43280</v>
      </c>
      <c r="AS87" s="20">
        <v>8.7999999999999995E-2</v>
      </c>
      <c r="AT87" s="35"/>
      <c r="AU87" s="35"/>
      <c r="AV87" s="35"/>
      <c r="AW87" s="35"/>
    </row>
    <row r="88" spans="1:49" s="20" customFormat="1">
      <c r="A88" s="12">
        <v>43238</v>
      </c>
      <c r="B88" s="11">
        <v>43245</v>
      </c>
      <c r="C88" s="1">
        <v>43248</v>
      </c>
      <c r="D88" s="1">
        <v>43251</v>
      </c>
      <c r="E88" s="20">
        <v>7.4999999999999997E-2</v>
      </c>
      <c r="F88" s="1">
        <v>38250</v>
      </c>
      <c r="G88" s="1">
        <v>38257</v>
      </c>
      <c r="H88" s="1">
        <v>38259</v>
      </c>
      <c r="I88" s="1">
        <v>38260</v>
      </c>
      <c r="J88" s="20">
        <v>5.1905E-2</v>
      </c>
      <c r="K88"/>
      <c r="L88"/>
      <c r="M88"/>
      <c r="N88"/>
      <c r="P88"/>
      <c r="Q88"/>
      <c r="R88"/>
      <c r="S88"/>
      <c r="U88" s="19"/>
      <c r="V88" s="19"/>
      <c r="W88" s="19"/>
      <c r="X88" s="1"/>
      <c r="Z88" s="19">
        <v>43238</v>
      </c>
      <c r="AA88" s="19">
        <v>43245</v>
      </c>
      <c r="AB88" s="19">
        <v>43248</v>
      </c>
      <c r="AC88" s="19">
        <v>43251</v>
      </c>
      <c r="AD88" s="20">
        <v>5.2999999999999999E-2</v>
      </c>
      <c r="AE88" s="19">
        <v>43238</v>
      </c>
      <c r="AF88" s="19">
        <v>43245</v>
      </c>
      <c r="AG88" s="19">
        <v>43248</v>
      </c>
      <c r="AH88" s="19">
        <v>43251</v>
      </c>
      <c r="AI88" s="20">
        <v>5.3999999999999999E-2</v>
      </c>
      <c r="AJ88" s="19">
        <v>43238</v>
      </c>
      <c r="AK88" s="19">
        <v>43245</v>
      </c>
      <c r="AL88" s="19">
        <v>43248</v>
      </c>
      <c r="AM88" s="1">
        <v>43251</v>
      </c>
      <c r="AN88" s="20">
        <v>5.3999999999999999E-2</v>
      </c>
      <c r="AO88" s="1">
        <v>43238</v>
      </c>
      <c r="AP88" s="1">
        <v>43245</v>
      </c>
      <c r="AQ88" s="1">
        <v>43248</v>
      </c>
      <c r="AR88" s="1">
        <v>43251</v>
      </c>
      <c r="AS88" s="20">
        <v>8.7999999999999995E-2</v>
      </c>
      <c r="AT88" s="35"/>
      <c r="AU88" s="35"/>
      <c r="AV88" s="35"/>
      <c r="AW88" s="35"/>
    </row>
    <row r="89" spans="1:49" s="20" customFormat="1">
      <c r="A89" s="12">
        <v>43208</v>
      </c>
      <c r="B89" s="11">
        <v>43214</v>
      </c>
      <c r="C89" s="1">
        <v>43215</v>
      </c>
      <c r="D89" s="1">
        <v>43220</v>
      </c>
      <c r="E89" s="20">
        <v>7.3999999999999996E-2</v>
      </c>
      <c r="F89" s="1">
        <v>38159</v>
      </c>
      <c r="G89" s="1">
        <v>38163</v>
      </c>
      <c r="H89" s="1">
        <v>38167</v>
      </c>
      <c r="I89" s="1">
        <v>38168</v>
      </c>
      <c r="J89" s="20">
        <v>5.1434000000000001E-2</v>
      </c>
      <c r="K89"/>
      <c r="L89"/>
      <c r="M89"/>
      <c r="N89"/>
      <c r="P89"/>
      <c r="Q89"/>
      <c r="R89"/>
      <c r="S89"/>
      <c r="U89" s="19"/>
      <c r="V89" s="19"/>
      <c r="W89" s="19"/>
      <c r="X89" s="1"/>
      <c r="Z89" s="19">
        <v>43208</v>
      </c>
      <c r="AA89" s="19">
        <v>43214</v>
      </c>
      <c r="AB89" s="19">
        <v>43215</v>
      </c>
      <c r="AC89" s="19">
        <v>43220</v>
      </c>
      <c r="AD89" s="20">
        <v>5.2999999999999999E-2</v>
      </c>
      <c r="AE89" s="19">
        <v>43208</v>
      </c>
      <c r="AF89" s="19">
        <v>43214</v>
      </c>
      <c r="AG89" s="19">
        <v>43215</v>
      </c>
      <c r="AH89" s="19">
        <v>43220</v>
      </c>
      <c r="AI89" s="20">
        <v>5.3999999999999999E-2</v>
      </c>
      <c r="AJ89" s="19">
        <v>43208</v>
      </c>
      <c r="AK89" s="19">
        <v>43214</v>
      </c>
      <c r="AL89" s="19">
        <v>43215</v>
      </c>
      <c r="AM89" s="1">
        <v>43220</v>
      </c>
      <c r="AN89" s="20">
        <v>5.3999999999999999E-2</v>
      </c>
      <c r="AO89" s="1">
        <v>43208</v>
      </c>
      <c r="AP89" s="1">
        <v>43214</v>
      </c>
      <c r="AQ89" s="1">
        <v>43215</v>
      </c>
      <c r="AR89" s="1">
        <v>43220</v>
      </c>
      <c r="AS89" s="20">
        <v>8.7999999999999995E-2</v>
      </c>
      <c r="AT89" s="35"/>
      <c r="AU89" s="35"/>
      <c r="AV89" s="35"/>
      <c r="AW89" s="35"/>
    </row>
    <row r="90" spans="1:49" s="20" customFormat="1">
      <c r="A90" s="12">
        <v>43178</v>
      </c>
      <c r="B90" s="11">
        <v>43182</v>
      </c>
      <c r="C90" s="1">
        <v>43185</v>
      </c>
      <c r="D90" s="1">
        <v>43188</v>
      </c>
      <c r="E90" s="20">
        <v>7.3999999999999996E-2</v>
      </c>
      <c r="F90" s="1">
        <v>38064</v>
      </c>
      <c r="G90" s="1">
        <v>38071</v>
      </c>
      <c r="H90" s="1">
        <v>38075</v>
      </c>
      <c r="I90" s="1">
        <v>38076</v>
      </c>
      <c r="J90" s="20">
        <v>4.8432000000000003E-2</v>
      </c>
      <c r="K90"/>
      <c r="L90"/>
      <c r="M90"/>
      <c r="N90"/>
      <c r="P90"/>
      <c r="Q90"/>
      <c r="R90"/>
      <c r="S90"/>
      <c r="U90" s="19"/>
      <c r="V90" s="19"/>
      <c r="W90" s="19"/>
      <c r="X90" s="1"/>
      <c r="Z90" s="19">
        <v>43178</v>
      </c>
      <c r="AA90" s="19">
        <v>43182</v>
      </c>
      <c r="AB90" s="19">
        <v>43185</v>
      </c>
      <c r="AC90" s="19">
        <v>43188</v>
      </c>
      <c r="AD90" s="20">
        <v>5.2999999999999999E-2</v>
      </c>
      <c r="AE90" s="19">
        <v>43178</v>
      </c>
      <c r="AF90" s="19">
        <v>43182</v>
      </c>
      <c r="AG90" s="19">
        <v>43185</v>
      </c>
      <c r="AH90" s="19">
        <v>43188</v>
      </c>
      <c r="AI90" s="20">
        <v>5.5E-2</v>
      </c>
      <c r="AJ90" s="19">
        <v>43178</v>
      </c>
      <c r="AK90" s="19">
        <v>43182</v>
      </c>
      <c r="AL90" s="19">
        <v>43185</v>
      </c>
      <c r="AM90" s="1">
        <v>43188</v>
      </c>
      <c r="AN90" s="20">
        <v>5.5E-2</v>
      </c>
      <c r="AO90" s="1">
        <v>43178</v>
      </c>
      <c r="AP90" s="1">
        <v>43182</v>
      </c>
      <c r="AQ90" s="1">
        <v>43185</v>
      </c>
      <c r="AR90" s="1">
        <v>43188</v>
      </c>
      <c r="AS90" s="20">
        <v>8.5999999999999993E-2</v>
      </c>
      <c r="AT90" s="35"/>
      <c r="AU90" s="35"/>
      <c r="AV90" s="35"/>
      <c r="AW90" s="35"/>
    </row>
    <row r="91" spans="1:49" s="20" customFormat="1">
      <c r="A91" s="12">
        <v>43146</v>
      </c>
      <c r="B91" s="11">
        <v>43153</v>
      </c>
      <c r="C91" s="1">
        <v>43154</v>
      </c>
      <c r="D91" s="1">
        <v>43159</v>
      </c>
      <c r="E91" s="20">
        <v>7.3999999999999996E-2</v>
      </c>
      <c r="F91" s="1">
        <v>37973</v>
      </c>
      <c r="G91" s="1">
        <v>37984</v>
      </c>
      <c r="H91" s="1">
        <v>37986</v>
      </c>
      <c r="I91" s="1">
        <v>37986</v>
      </c>
      <c r="J91" s="20">
        <v>2.2910000000000001E-3</v>
      </c>
      <c r="K91"/>
      <c r="L91"/>
      <c r="M91"/>
      <c r="N91"/>
      <c r="P91"/>
      <c r="Q91"/>
      <c r="R91"/>
      <c r="S91"/>
      <c r="U91" s="19"/>
      <c r="V91" s="19"/>
      <c r="W91" s="19"/>
      <c r="X91" s="1"/>
      <c r="Z91" s="19">
        <v>43146</v>
      </c>
      <c r="AA91" s="19">
        <v>43153</v>
      </c>
      <c r="AB91" s="19">
        <v>43154</v>
      </c>
      <c r="AC91" s="19">
        <v>43159</v>
      </c>
      <c r="AD91" s="20">
        <v>5.3999999999999999E-2</v>
      </c>
      <c r="AE91" s="19">
        <v>43146</v>
      </c>
      <c r="AF91" s="19">
        <v>43153</v>
      </c>
      <c r="AG91" s="19">
        <v>43154</v>
      </c>
      <c r="AH91" s="19">
        <v>43159</v>
      </c>
      <c r="AI91" s="20">
        <v>5.5E-2</v>
      </c>
      <c r="AJ91" s="19">
        <v>43146</v>
      </c>
      <c r="AK91" s="19">
        <v>43153</v>
      </c>
      <c r="AL91" s="19">
        <v>43154</v>
      </c>
      <c r="AM91" s="1">
        <v>43159</v>
      </c>
      <c r="AN91" s="20">
        <v>5.3999999999999999E-2</v>
      </c>
      <c r="AO91" s="1">
        <v>43146</v>
      </c>
      <c r="AP91" s="1">
        <v>43153</v>
      </c>
      <c r="AQ91" s="1">
        <v>43154</v>
      </c>
      <c r="AR91" s="1">
        <v>43159</v>
      </c>
      <c r="AS91" s="20">
        <v>0.09</v>
      </c>
      <c r="AT91" s="35"/>
      <c r="AU91" s="35"/>
      <c r="AV91" s="35"/>
      <c r="AW91" s="35"/>
    </row>
    <row r="92" spans="1:49" s="20" customFormat="1">
      <c r="A92" s="12">
        <v>43119</v>
      </c>
      <c r="B92" s="11">
        <v>43125</v>
      </c>
      <c r="C92" s="1">
        <v>43126</v>
      </c>
      <c r="D92" s="1">
        <v>43131</v>
      </c>
      <c r="E92" s="20">
        <v>7.3999999999999996E-2</v>
      </c>
      <c r="F92" s="1">
        <v>37973</v>
      </c>
      <c r="G92" s="1">
        <v>37984</v>
      </c>
      <c r="H92" s="1">
        <v>37986</v>
      </c>
      <c r="I92" s="1">
        <v>37986</v>
      </c>
      <c r="J92" s="20">
        <v>4.8912999999999998E-2</v>
      </c>
      <c r="K92"/>
      <c r="L92"/>
      <c r="M92"/>
      <c r="N92"/>
      <c r="P92"/>
      <c r="Q92"/>
      <c r="R92"/>
      <c r="S92"/>
      <c r="U92" s="19"/>
      <c r="V92" s="19"/>
      <c r="W92" s="19"/>
      <c r="X92" s="1"/>
      <c r="Z92" s="19">
        <v>43119</v>
      </c>
      <c r="AA92" s="19">
        <v>43125</v>
      </c>
      <c r="AB92" s="19">
        <v>43126</v>
      </c>
      <c r="AC92" s="19">
        <v>43131</v>
      </c>
      <c r="AD92" s="20">
        <v>5.3999999999999999E-2</v>
      </c>
      <c r="AE92" s="19">
        <v>43119</v>
      </c>
      <c r="AF92" s="19">
        <v>43125</v>
      </c>
      <c r="AG92" s="19">
        <v>43126</v>
      </c>
      <c r="AH92" s="19">
        <v>43131</v>
      </c>
      <c r="AI92" s="20">
        <v>5.5E-2</v>
      </c>
      <c r="AJ92" s="19">
        <v>43119</v>
      </c>
      <c r="AK92" s="19">
        <v>43125</v>
      </c>
      <c r="AL92" s="19">
        <v>43126</v>
      </c>
      <c r="AM92" s="1">
        <v>43131</v>
      </c>
      <c r="AN92" s="20">
        <v>5.3999999999999999E-2</v>
      </c>
      <c r="AO92" s="1">
        <v>43119</v>
      </c>
      <c r="AP92" s="1">
        <v>43125</v>
      </c>
      <c r="AQ92" s="1">
        <v>43126</v>
      </c>
      <c r="AR92" s="1">
        <v>43131</v>
      </c>
      <c r="AS92" s="20">
        <v>8.8999999999999996E-2</v>
      </c>
      <c r="AT92" s="35"/>
      <c r="AU92" s="35"/>
      <c r="AV92" s="35"/>
      <c r="AW92" s="35"/>
    </row>
    <row r="93" spans="1:49" s="20" customFormat="1">
      <c r="A93" s="12">
        <v>43089</v>
      </c>
      <c r="B93" s="11">
        <v>43097</v>
      </c>
      <c r="C93" s="1">
        <v>43098</v>
      </c>
      <c r="D93" s="1">
        <v>43104</v>
      </c>
      <c r="E93" s="20">
        <v>7.4999999999999997E-2</v>
      </c>
      <c r="F93" s="1">
        <v>37882</v>
      </c>
      <c r="G93" s="1">
        <v>37889</v>
      </c>
      <c r="H93" s="1">
        <v>37893</v>
      </c>
      <c r="I93" s="1">
        <v>37894</v>
      </c>
      <c r="J93" s="20">
        <v>4.9493000000000002E-2</v>
      </c>
      <c r="K93"/>
      <c r="L93"/>
      <c r="M93"/>
      <c r="N93"/>
      <c r="P93"/>
      <c r="Q93"/>
      <c r="R93"/>
      <c r="S93"/>
      <c r="U93" s="19"/>
      <c r="V93" s="19"/>
      <c r="W93" s="19"/>
      <c r="X93" s="1"/>
      <c r="Z93" s="19">
        <v>43089</v>
      </c>
      <c r="AA93" s="19">
        <v>43097</v>
      </c>
      <c r="AB93" s="19">
        <v>43098</v>
      </c>
      <c r="AC93" s="19">
        <v>43104</v>
      </c>
      <c r="AD93" s="20">
        <v>5.3999999999999999E-2</v>
      </c>
      <c r="AE93" s="19">
        <v>43089</v>
      </c>
      <c r="AF93" s="19">
        <v>43097</v>
      </c>
      <c r="AG93" s="19">
        <v>43098</v>
      </c>
      <c r="AH93" s="19">
        <v>43104</v>
      </c>
      <c r="AI93" s="20">
        <v>5.3999999999999999E-2</v>
      </c>
      <c r="AJ93" s="19">
        <v>43089</v>
      </c>
      <c r="AK93" s="19">
        <v>43097</v>
      </c>
      <c r="AL93" s="19">
        <v>43098</v>
      </c>
      <c r="AM93" s="1">
        <v>43104</v>
      </c>
      <c r="AN93" s="20">
        <v>5.6430000000000001E-2</v>
      </c>
      <c r="AO93" s="1">
        <v>43089</v>
      </c>
      <c r="AP93" s="1">
        <v>43097</v>
      </c>
      <c r="AQ93" s="1">
        <v>43098</v>
      </c>
      <c r="AR93" s="1">
        <v>43104</v>
      </c>
      <c r="AS93" s="20">
        <v>8.6999999999999994E-2</v>
      </c>
      <c r="AT93" s="35"/>
      <c r="AU93" s="35"/>
      <c r="AV93" s="35"/>
      <c r="AW93" s="35"/>
    </row>
    <row r="94" spans="1:49" s="20" customFormat="1">
      <c r="A94" s="12">
        <v>43053</v>
      </c>
      <c r="B94" s="11">
        <v>43061</v>
      </c>
      <c r="C94" s="1">
        <v>43062</v>
      </c>
      <c r="D94" s="1">
        <v>43069</v>
      </c>
      <c r="E94" s="20">
        <v>7.4999999999999997E-2</v>
      </c>
      <c r="F94" s="1">
        <v>37788</v>
      </c>
      <c r="G94" s="1">
        <v>37795</v>
      </c>
      <c r="H94" s="1">
        <v>37797</v>
      </c>
      <c r="I94" s="1">
        <v>37798</v>
      </c>
      <c r="J94" s="20">
        <v>4.8180000000000002E-3</v>
      </c>
      <c r="K94"/>
      <c r="L94"/>
      <c r="M94"/>
      <c r="N94"/>
      <c r="P94"/>
      <c r="Q94"/>
      <c r="R94"/>
      <c r="S94"/>
      <c r="U94" s="19"/>
      <c r="V94" s="19"/>
      <c r="W94" s="19"/>
      <c r="X94" s="1"/>
      <c r="Z94" s="19">
        <v>43053</v>
      </c>
      <c r="AA94" s="19">
        <v>43061</v>
      </c>
      <c r="AB94" s="19">
        <v>43062</v>
      </c>
      <c r="AC94" s="19">
        <v>43069</v>
      </c>
      <c r="AD94" s="20">
        <v>5.3999999999999999E-2</v>
      </c>
      <c r="AE94" s="19">
        <v>43053</v>
      </c>
      <c r="AF94" s="19">
        <v>43061</v>
      </c>
      <c r="AG94" s="19">
        <v>43062</v>
      </c>
      <c r="AH94" s="19">
        <v>43069</v>
      </c>
      <c r="AI94" s="20">
        <v>5.3999999999999999E-2</v>
      </c>
      <c r="AJ94" s="19">
        <v>43053</v>
      </c>
      <c r="AK94" s="19">
        <v>43061</v>
      </c>
      <c r="AL94" s="19">
        <v>43062</v>
      </c>
      <c r="AM94" s="1">
        <v>43069</v>
      </c>
      <c r="AN94" s="20">
        <v>5.3999999999999999E-2</v>
      </c>
      <c r="AO94" s="1">
        <v>43053</v>
      </c>
      <c r="AP94" s="1">
        <v>43061</v>
      </c>
      <c r="AQ94" s="1">
        <v>43062</v>
      </c>
      <c r="AR94" s="1">
        <v>43069</v>
      </c>
      <c r="AS94" s="20">
        <v>8.6999999999999994E-2</v>
      </c>
      <c r="AT94" s="35"/>
      <c r="AU94" s="35"/>
      <c r="AV94" s="35"/>
      <c r="AW94" s="35"/>
    </row>
    <row r="95" spans="1:49" s="20" customFormat="1">
      <c r="A95" s="12">
        <v>43021</v>
      </c>
      <c r="B95" s="11">
        <v>43033</v>
      </c>
      <c r="C95" s="1">
        <v>43034</v>
      </c>
      <c r="D95" s="1">
        <v>43039</v>
      </c>
      <c r="E95" s="20">
        <v>7.4999999999999997E-2</v>
      </c>
      <c r="F95" s="1">
        <v>37788</v>
      </c>
      <c r="G95" s="1">
        <v>37795</v>
      </c>
      <c r="H95" s="1">
        <v>37797</v>
      </c>
      <c r="I95" s="1">
        <v>37798</v>
      </c>
      <c r="J95" s="20">
        <v>4.5054999999999998E-2</v>
      </c>
      <c r="K95"/>
      <c r="L95"/>
      <c r="M95"/>
      <c r="N95"/>
      <c r="P95"/>
      <c r="Q95"/>
      <c r="R95"/>
      <c r="S95"/>
      <c r="U95" s="19"/>
      <c r="V95" s="19"/>
      <c r="W95" s="19"/>
      <c r="X95" s="1"/>
      <c r="Z95" s="19">
        <v>43021</v>
      </c>
      <c r="AA95" s="19">
        <v>43033</v>
      </c>
      <c r="AB95" s="19">
        <v>43034</v>
      </c>
      <c r="AC95" s="19">
        <v>43039</v>
      </c>
      <c r="AD95" s="20">
        <v>5.3999999999999999E-2</v>
      </c>
      <c r="AE95" s="19">
        <v>43021</v>
      </c>
      <c r="AF95" s="19">
        <v>43033</v>
      </c>
      <c r="AG95" s="19">
        <v>43034</v>
      </c>
      <c r="AH95" s="19">
        <v>43039</v>
      </c>
      <c r="AI95" s="20">
        <v>5.3999999999999999E-2</v>
      </c>
      <c r="AJ95" s="19">
        <v>43021</v>
      </c>
      <c r="AK95" s="19">
        <v>43033</v>
      </c>
      <c r="AL95" s="19">
        <v>43034</v>
      </c>
      <c r="AM95" s="1">
        <v>43039</v>
      </c>
      <c r="AN95" s="20">
        <v>5.3999999999999999E-2</v>
      </c>
      <c r="AO95" s="1">
        <v>43021</v>
      </c>
      <c r="AP95" s="1">
        <v>43033</v>
      </c>
      <c r="AQ95" s="1">
        <v>43034</v>
      </c>
      <c r="AR95" s="1">
        <v>43039</v>
      </c>
      <c r="AS95" s="20">
        <v>0.09</v>
      </c>
      <c r="AT95" s="35"/>
      <c r="AU95" s="35"/>
      <c r="AV95" s="35"/>
      <c r="AW95" s="35"/>
    </row>
    <row r="96" spans="1:49" s="20" customFormat="1">
      <c r="A96" s="12">
        <v>42991</v>
      </c>
      <c r="B96" s="11">
        <v>43003</v>
      </c>
      <c r="C96" s="1">
        <v>43004</v>
      </c>
      <c r="D96" s="1">
        <v>43007</v>
      </c>
      <c r="E96" s="20">
        <v>7.4999999999999997E-2</v>
      </c>
      <c r="F96" s="1">
        <v>37697</v>
      </c>
      <c r="G96" s="1">
        <v>37704</v>
      </c>
      <c r="H96" s="1">
        <v>37706</v>
      </c>
      <c r="I96" s="1">
        <v>37707</v>
      </c>
      <c r="J96" s="20">
        <v>5.5579999999999996E-3</v>
      </c>
      <c r="K96"/>
      <c r="L96"/>
      <c r="M96"/>
      <c r="N96"/>
      <c r="P96"/>
      <c r="Q96"/>
      <c r="R96"/>
      <c r="S96"/>
      <c r="U96" s="19"/>
      <c r="V96" s="19"/>
      <c r="W96" s="19"/>
      <c r="X96" s="1"/>
      <c r="Z96" s="19">
        <v>42991</v>
      </c>
      <c r="AA96" s="19">
        <v>43003</v>
      </c>
      <c r="AB96" s="19">
        <v>43004</v>
      </c>
      <c r="AC96" s="19">
        <v>43007</v>
      </c>
      <c r="AD96" s="20">
        <v>5.3999999999999999E-2</v>
      </c>
      <c r="AE96" s="19">
        <v>42991</v>
      </c>
      <c r="AF96" s="19">
        <v>43003</v>
      </c>
      <c r="AG96" s="19">
        <v>43004</v>
      </c>
      <c r="AH96" s="19">
        <v>43007</v>
      </c>
      <c r="AI96" s="20">
        <v>5.2999999999999999E-2</v>
      </c>
      <c r="AJ96" s="19">
        <v>42991</v>
      </c>
      <c r="AK96" s="19">
        <v>43003</v>
      </c>
      <c r="AL96" s="19">
        <v>43004</v>
      </c>
      <c r="AM96" s="1">
        <v>43007</v>
      </c>
      <c r="AN96" s="20">
        <v>5.5E-2</v>
      </c>
      <c r="AO96" s="1">
        <v>42991</v>
      </c>
      <c r="AP96" s="1">
        <v>43003</v>
      </c>
      <c r="AQ96" s="1">
        <v>43004</v>
      </c>
      <c r="AR96" s="1">
        <v>43007</v>
      </c>
      <c r="AS96" s="20">
        <v>8.8999999999999996E-2</v>
      </c>
      <c r="AT96" s="35"/>
      <c r="AU96" s="35"/>
      <c r="AV96" s="35"/>
      <c r="AW96" s="35"/>
    </row>
    <row r="97" spans="1:49" s="20" customFormat="1">
      <c r="A97" s="12">
        <v>42962</v>
      </c>
      <c r="B97" s="11">
        <v>42971</v>
      </c>
      <c r="C97" s="1">
        <v>42975</v>
      </c>
      <c r="D97" s="1">
        <v>42978</v>
      </c>
      <c r="E97" s="20">
        <v>7.4999999999999997E-2</v>
      </c>
      <c r="F97" s="1">
        <v>37697</v>
      </c>
      <c r="G97" s="1">
        <v>37704</v>
      </c>
      <c r="H97" s="1">
        <v>37706</v>
      </c>
      <c r="I97" s="1">
        <v>37707</v>
      </c>
      <c r="J97" s="20">
        <v>4.1634999999999998E-2</v>
      </c>
      <c r="K97"/>
      <c r="L97"/>
      <c r="M97"/>
      <c r="N97"/>
      <c r="P97"/>
      <c r="Q97"/>
      <c r="R97"/>
      <c r="S97"/>
      <c r="U97" s="19"/>
      <c r="V97" s="19"/>
      <c r="W97" s="19"/>
      <c r="X97" s="1"/>
      <c r="Z97" s="19">
        <v>42962</v>
      </c>
      <c r="AA97" s="19">
        <v>42971</v>
      </c>
      <c r="AB97" s="19">
        <v>42975</v>
      </c>
      <c r="AC97" s="19">
        <v>42978</v>
      </c>
      <c r="AD97" s="20">
        <v>5.3999999999999999E-2</v>
      </c>
      <c r="AE97" s="19">
        <v>42962</v>
      </c>
      <c r="AF97" s="19">
        <v>42971</v>
      </c>
      <c r="AG97" s="19">
        <v>42975</v>
      </c>
      <c r="AH97" s="19">
        <v>42978</v>
      </c>
      <c r="AI97" s="20">
        <v>5.2999999999999999E-2</v>
      </c>
      <c r="AJ97" s="19">
        <v>42962</v>
      </c>
      <c r="AK97" s="19">
        <v>42971</v>
      </c>
      <c r="AL97" s="19">
        <v>42975</v>
      </c>
      <c r="AM97" s="1">
        <v>42978</v>
      </c>
      <c r="AN97" s="20">
        <v>5.5E-2</v>
      </c>
      <c r="AO97" s="1">
        <v>42962</v>
      </c>
      <c r="AP97" s="1">
        <v>42971</v>
      </c>
      <c r="AQ97" s="1">
        <v>42975</v>
      </c>
      <c r="AR97" s="1">
        <v>42978</v>
      </c>
      <c r="AS97" s="20">
        <v>9.1999999999999998E-2</v>
      </c>
      <c r="AT97" s="35"/>
      <c r="AU97" s="35"/>
      <c r="AV97" s="35"/>
      <c r="AW97" s="35"/>
    </row>
    <row r="98" spans="1:49" s="20" customFormat="1">
      <c r="A98" s="12">
        <v>42929</v>
      </c>
      <c r="B98" s="11">
        <v>42940</v>
      </c>
      <c r="C98" s="1">
        <v>42942</v>
      </c>
      <c r="D98" s="1">
        <v>42947</v>
      </c>
      <c r="E98" s="20">
        <v>7.4999999999999997E-2</v>
      </c>
      <c r="F98" s="1">
        <v>37613</v>
      </c>
      <c r="G98" s="1">
        <v>37613</v>
      </c>
      <c r="H98" s="1">
        <v>37617</v>
      </c>
      <c r="I98" s="1">
        <v>37621</v>
      </c>
      <c r="J98" s="20">
        <v>6.7219999999999997E-3</v>
      </c>
      <c r="K98"/>
      <c r="L98"/>
      <c r="M98"/>
      <c r="N98"/>
      <c r="P98"/>
      <c r="Q98"/>
      <c r="R98"/>
      <c r="S98"/>
      <c r="U98" s="19"/>
      <c r="V98" s="19"/>
      <c r="W98" s="19"/>
      <c r="X98" s="1"/>
      <c r="Z98" s="19">
        <v>42929</v>
      </c>
      <c r="AA98" s="19">
        <v>42940</v>
      </c>
      <c r="AB98" s="19">
        <v>42942</v>
      </c>
      <c r="AC98" s="19">
        <v>42947</v>
      </c>
      <c r="AD98" s="20">
        <v>5.3999999999999999E-2</v>
      </c>
      <c r="AE98" s="19">
        <v>42929</v>
      </c>
      <c r="AF98" s="19">
        <v>42940</v>
      </c>
      <c r="AG98" s="19">
        <v>42942</v>
      </c>
      <c r="AH98" s="19">
        <v>42947</v>
      </c>
      <c r="AI98" s="20">
        <v>5.2999999999999999E-2</v>
      </c>
      <c r="AJ98" s="19">
        <v>42929</v>
      </c>
      <c r="AK98" s="19">
        <v>42940</v>
      </c>
      <c r="AL98" s="19">
        <v>42942</v>
      </c>
      <c r="AM98" s="1">
        <v>42947</v>
      </c>
      <c r="AN98" s="20">
        <v>5.5E-2</v>
      </c>
      <c r="AO98" s="1">
        <v>42929</v>
      </c>
      <c r="AP98" s="1">
        <v>42940</v>
      </c>
      <c r="AQ98" s="1">
        <v>42942</v>
      </c>
      <c r="AR98" s="1">
        <v>42947</v>
      </c>
      <c r="AS98" s="20">
        <v>9.1999999999999998E-2</v>
      </c>
      <c r="AT98" s="35"/>
      <c r="AU98" s="35"/>
      <c r="AV98" s="35"/>
      <c r="AW98" s="35"/>
    </row>
    <row r="99" spans="1:49" s="20" customFormat="1">
      <c r="A99" s="12">
        <v>42900</v>
      </c>
      <c r="B99" s="11">
        <v>42909</v>
      </c>
      <c r="C99" s="1">
        <v>42913</v>
      </c>
      <c r="D99" s="1">
        <v>42916</v>
      </c>
      <c r="E99" s="20">
        <v>7.4999999999999997E-2</v>
      </c>
      <c r="F99" s="1">
        <v>37606</v>
      </c>
      <c r="G99" s="1">
        <v>37613</v>
      </c>
      <c r="H99" s="1">
        <v>37617</v>
      </c>
      <c r="I99" s="1">
        <v>37621</v>
      </c>
      <c r="J99" s="20">
        <v>3.5756000000000003E-2</v>
      </c>
      <c r="K99"/>
      <c r="L99"/>
      <c r="M99"/>
      <c r="N99"/>
      <c r="P99"/>
      <c r="Q99"/>
      <c r="R99"/>
      <c r="S99"/>
      <c r="U99" s="19"/>
      <c r="V99" s="19"/>
      <c r="W99" s="19"/>
      <c r="X99" s="1"/>
      <c r="Z99" s="19">
        <v>42900</v>
      </c>
      <c r="AA99" s="19">
        <v>42909</v>
      </c>
      <c r="AB99" s="19">
        <v>42913</v>
      </c>
      <c r="AC99" s="19">
        <v>42916</v>
      </c>
      <c r="AD99" s="20">
        <v>5.3999999999999999E-2</v>
      </c>
      <c r="AE99" s="19">
        <v>42900</v>
      </c>
      <c r="AF99" s="19">
        <v>42909</v>
      </c>
      <c r="AG99" s="19">
        <v>42913</v>
      </c>
      <c r="AH99" s="19">
        <v>42916</v>
      </c>
      <c r="AI99" s="20">
        <v>5.842E-2</v>
      </c>
      <c r="AJ99" s="19">
        <v>42900</v>
      </c>
      <c r="AK99" s="19">
        <v>42909</v>
      </c>
      <c r="AL99" s="19">
        <v>42913</v>
      </c>
      <c r="AM99" s="1">
        <v>42916</v>
      </c>
      <c r="AN99" s="20">
        <v>5.6000000000000001E-2</v>
      </c>
      <c r="AO99" s="1">
        <v>42900</v>
      </c>
      <c r="AP99" s="1">
        <v>42909</v>
      </c>
      <c r="AQ99" s="1">
        <v>42913</v>
      </c>
      <c r="AR99" s="1">
        <v>42916</v>
      </c>
      <c r="AS99" s="20">
        <v>9.0999999999999998E-2</v>
      </c>
      <c r="AT99" s="35"/>
      <c r="AU99" s="35"/>
      <c r="AV99" s="35"/>
      <c r="AW99" s="35"/>
    </row>
    <row r="100" spans="1:49" s="20" customFormat="1">
      <c r="A100" s="12">
        <v>42867</v>
      </c>
      <c r="B100" s="11">
        <v>42879</v>
      </c>
      <c r="C100" s="1">
        <v>42881</v>
      </c>
      <c r="D100" s="1">
        <v>42886</v>
      </c>
      <c r="E100" s="20">
        <v>6.9709999999999994E-2</v>
      </c>
      <c r="F100" s="1">
        <v>37515</v>
      </c>
      <c r="G100" s="1">
        <v>37522</v>
      </c>
      <c r="H100" s="1">
        <v>37524</v>
      </c>
      <c r="I100" s="1">
        <v>37525</v>
      </c>
      <c r="J100" s="20">
        <v>1.2400000000000001E-4</v>
      </c>
      <c r="K100"/>
      <c r="L100"/>
      <c r="M100"/>
      <c r="N100"/>
      <c r="P100"/>
      <c r="Q100"/>
      <c r="R100"/>
      <c r="S100"/>
      <c r="U100" s="19"/>
      <c r="V100" s="19"/>
      <c r="W100" s="19"/>
      <c r="X100" s="1"/>
      <c r="Z100" s="19">
        <v>42867</v>
      </c>
      <c r="AA100" s="19">
        <v>42879</v>
      </c>
      <c r="AB100" s="19">
        <v>42881</v>
      </c>
      <c r="AC100" s="19">
        <v>42886</v>
      </c>
      <c r="AD100" s="20">
        <v>5.4640000000000001E-2</v>
      </c>
      <c r="AE100" s="19">
        <v>42867</v>
      </c>
      <c r="AF100" s="19">
        <v>42879</v>
      </c>
      <c r="AG100" s="19">
        <v>42881</v>
      </c>
      <c r="AH100" s="19">
        <v>42886</v>
      </c>
      <c r="AI100" s="20">
        <v>5.842E-2</v>
      </c>
      <c r="AJ100" s="19">
        <v>42867</v>
      </c>
      <c r="AK100" s="19">
        <v>42879</v>
      </c>
      <c r="AL100" s="19">
        <v>42881</v>
      </c>
      <c r="AM100" s="1">
        <v>42886</v>
      </c>
      <c r="AN100" s="20">
        <v>5.1650000000000001E-2</v>
      </c>
      <c r="AO100" s="1">
        <v>42867</v>
      </c>
      <c r="AP100" s="1">
        <v>42879</v>
      </c>
      <c r="AQ100" s="1">
        <v>42881</v>
      </c>
      <c r="AR100" s="1">
        <v>42886</v>
      </c>
      <c r="AS100" s="20">
        <v>8.9050000000000004E-2</v>
      </c>
      <c r="AT100" s="35"/>
      <c r="AU100" s="35"/>
      <c r="AV100" s="35"/>
      <c r="AW100" s="35"/>
    </row>
    <row r="101" spans="1:49" s="20" customFormat="1">
      <c r="A101" s="12">
        <v>42836</v>
      </c>
      <c r="B101" s="11">
        <v>42846</v>
      </c>
      <c r="C101" s="1">
        <v>42850</v>
      </c>
      <c r="D101" s="1">
        <v>42853</v>
      </c>
      <c r="E101" s="20">
        <v>7.0000000000000007E-2</v>
      </c>
      <c r="F101" s="1">
        <v>37515</v>
      </c>
      <c r="G101" s="1">
        <v>37522</v>
      </c>
      <c r="H101" s="1">
        <v>37524</v>
      </c>
      <c r="I101" s="1">
        <v>37525</v>
      </c>
      <c r="J101" s="20">
        <v>3.7723E-2</v>
      </c>
      <c r="K101"/>
      <c r="L101"/>
      <c r="M101"/>
      <c r="N101"/>
      <c r="P101"/>
      <c r="Q101"/>
      <c r="R101"/>
      <c r="S101"/>
      <c r="U101" s="19"/>
      <c r="V101" s="19"/>
      <c r="W101" s="19"/>
      <c r="X101" s="1"/>
      <c r="Z101" s="19">
        <v>42836</v>
      </c>
      <c r="AA101" s="19">
        <v>42846</v>
      </c>
      <c r="AB101" s="19">
        <v>42850</v>
      </c>
      <c r="AC101" s="19">
        <v>42853</v>
      </c>
      <c r="AD101" s="20">
        <v>5.4679999999999999E-2</v>
      </c>
      <c r="AE101" s="19">
        <v>42836</v>
      </c>
      <c r="AF101" s="19">
        <v>42846</v>
      </c>
      <c r="AG101" s="19">
        <v>42850</v>
      </c>
      <c r="AH101" s="19">
        <v>42853</v>
      </c>
      <c r="AI101" s="20">
        <v>5.842E-2</v>
      </c>
      <c r="AJ101" s="19">
        <v>42836</v>
      </c>
      <c r="AK101" s="19">
        <v>42846</v>
      </c>
      <c r="AL101" s="19">
        <v>42850</v>
      </c>
      <c r="AM101" s="1">
        <v>42853</v>
      </c>
      <c r="AN101" s="20">
        <v>5.1769999999999997E-2</v>
      </c>
      <c r="AO101" s="1">
        <v>42836</v>
      </c>
      <c r="AP101" s="1">
        <v>42846</v>
      </c>
      <c r="AQ101" s="1">
        <v>42850</v>
      </c>
      <c r="AR101" s="1">
        <v>42853</v>
      </c>
      <c r="AS101" s="20">
        <v>0.09</v>
      </c>
      <c r="AT101" s="35"/>
      <c r="AU101" s="35"/>
      <c r="AV101" s="35"/>
      <c r="AW101" s="35"/>
    </row>
    <row r="102" spans="1:49" s="20" customFormat="1">
      <c r="A102" s="12">
        <v>42809</v>
      </c>
      <c r="B102" s="11">
        <v>42818</v>
      </c>
      <c r="C102" s="1">
        <v>42822</v>
      </c>
      <c r="D102" s="1">
        <v>42825</v>
      </c>
      <c r="E102" s="20">
        <v>7.0400000000000004E-2</v>
      </c>
      <c r="F102" s="1">
        <v>37425</v>
      </c>
      <c r="G102" s="1">
        <v>37431</v>
      </c>
      <c r="H102" s="1">
        <v>37433</v>
      </c>
      <c r="I102" s="1">
        <v>37434</v>
      </c>
      <c r="J102" s="20">
        <v>1.47E-4</v>
      </c>
      <c r="K102"/>
      <c r="L102"/>
      <c r="M102"/>
      <c r="N102"/>
      <c r="P102"/>
      <c r="Q102"/>
      <c r="R102"/>
      <c r="S102"/>
      <c r="U102" s="19"/>
      <c r="V102" s="19"/>
      <c r="W102" s="19"/>
      <c r="X102" s="1"/>
      <c r="Z102" s="19">
        <v>42809</v>
      </c>
      <c r="AA102" s="19">
        <v>42818</v>
      </c>
      <c r="AB102" s="19">
        <v>42822</v>
      </c>
      <c r="AC102" s="19">
        <v>42825</v>
      </c>
      <c r="AD102" s="20">
        <v>5.4679999999999999E-2</v>
      </c>
      <c r="AE102" s="19">
        <v>42809</v>
      </c>
      <c r="AF102" s="19">
        <v>42818</v>
      </c>
      <c r="AG102" s="19">
        <v>42822</v>
      </c>
      <c r="AH102" s="19">
        <v>42825</v>
      </c>
      <c r="AI102" s="20">
        <v>6.0999999999999999E-2</v>
      </c>
      <c r="AJ102" s="19">
        <v>42809</v>
      </c>
      <c r="AK102" s="19">
        <v>42818</v>
      </c>
      <c r="AL102" s="19">
        <v>42822</v>
      </c>
      <c r="AM102" s="1">
        <v>42825</v>
      </c>
      <c r="AN102" s="20">
        <v>5.3030000000000001E-2</v>
      </c>
      <c r="AO102" s="1">
        <v>42809</v>
      </c>
      <c r="AP102" s="1">
        <v>42818</v>
      </c>
      <c r="AQ102" s="1">
        <v>42822</v>
      </c>
      <c r="AR102" s="1">
        <v>42825</v>
      </c>
      <c r="AS102" s="20">
        <v>9.0410000000000004E-2</v>
      </c>
      <c r="AT102" s="35"/>
      <c r="AU102" s="35"/>
      <c r="AV102" s="35"/>
      <c r="AW102" s="35"/>
    </row>
    <row r="103" spans="1:49" s="20" customFormat="1">
      <c r="A103" s="12">
        <v>42776</v>
      </c>
      <c r="B103" s="11">
        <v>42787</v>
      </c>
      <c r="C103" s="1">
        <v>42789</v>
      </c>
      <c r="D103" s="1">
        <v>42794</v>
      </c>
      <c r="E103" s="20">
        <v>7.0319999999999994E-2</v>
      </c>
      <c r="F103" s="1">
        <v>37425</v>
      </c>
      <c r="G103" s="1">
        <v>37431</v>
      </c>
      <c r="H103" s="1">
        <v>37433</v>
      </c>
      <c r="I103" s="1">
        <v>37434</v>
      </c>
      <c r="J103" s="20">
        <v>4.1331E-2</v>
      </c>
      <c r="K103"/>
      <c r="L103"/>
      <c r="M103"/>
      <c r="N103"/>
      <c r="P103"/>
      <c r="Q103"/>
      <c r="R103"/>
      <c r="S103"/>
      <c r="U103" s="19"/>
      <c r="V103" s="19"/>
      <c r="W103" s="19"/>
      <c r="X103" s="1"/>
      <c r="Z103" s="19">
        <v>42776</v>
      </c>
      <c r="AA103" s="19">
        <v>42787</v>
      </c>
      <c r="AB103" s="19">
        <v>42789</v>
      </c>
      <c r="AC103" s="19">
        <v>42794</v>
      </c>
      <c r="AD103" s="20">
        <v>5.4469999999999998E-2</v>
      </c>
      <c r="AE103" s="19">
        <v>42776</v>
      </c>
      <c r="AF103" s="19">
        <v>42787</v>
      </c>
      <c r="AG103" s="19">
        <v>42789</v>
      </c>
      <c r="AH103" s="19">
        <v>42794</v>
      </c>
      <c r="AI103" s="20">
        <v>6.0999999999999999E-2</v>
      </c>
      <c r="AJ103" s="19">
        <v>42776</v>
      </c>
      <c r="AK103" s="19">
        <v>42787</v>
      </c>
      <c r="AL103" s="19">
        <v>42789</v>
      </c>
      <c r="AM103" s="1">
        <v>42794</v>
      </c>
      <c r="AN103" s="20">
        <v>5.2920000000000002E-2</v>
      </c>
      <c r="AO103" s="1">
        <v>42776</v>
      </c>
      <c r="AP103" s="1">
        <v>42787</v>
      </c>
      <c r="AQ103" s="1">
        <v>42789</v>
      </c>
      <c r="AR103" s="1">
        <v>42794</v>
      </c>
      <c r="AS103" s="20">
        <v>9.3329999999999996E-2</v>
      </c>
      <c r="AT103" s="35"/>
      <c r="AU103" s="35"/>
      <c r="AV103" s="35"/>
      <c r="AW103" s="35"/>
    </row>
    <row r="104" spans="1:49" s="20" customFormat="1">
      <c r="A104" s="12">
        <v>42748</v>
      </c>
      <c r="B104" s="11">
        <v>42759</v>
      </c>
      <c r="C104" s="1">
        <v>42761</v>
      </c>
      <c r="D104" s="1">
        <v>42766</v>
      </c>
      <c r="E104" s="20">
        <v>7.0440000000000003E-2</v>
      </c>
      <c r="F104" s="1">
        <v>37335</v>
      </c>
      <c r="G104" s="1">
        <v>37341</v>
      </c>
      <c r="H104" s="1">
        <v>37343</v>
      </c>
      <c r="I104" s="1">
        <v>37347</v>
      </c>
      <c r="J104" s="20">
        <v>2.4329999999999998E-3</v>
      </c>
      <c r="K104"/>
      <c r="L104"/>
      <c r="M104"/>
      <c r="N104"/>
      <c r="P104"/>
      <c r="Q104"/>
      <c r="R104"/>
      <c r="S104"/>
      <c r="U104" s="19"/>
      <c r="V104" s="19"/>
      <c r="W104" s="19"/>
      <c r="X104" s="1"/>
      <c r="Z104" s="19">
        <v>42748</v>
      </c>
      <c r="AA104" s="19">
        <v>42759</v>
      </c>
      <c r="AB104" s="19">
        <v>42761</v>
      </c>
      <c r="AC104" s="19">
        <v>42766</v>
      </c>
      <c r="AD104" s="20">
        <v>5.4690000000000003E-2</v>
      </c>
      <c r="AE104" s="19">
        <v>42748</v>
      </c>
      <c r="AF104" s="19">
        <v>42759</v>
      </c>
      <c r="AG104" s="19">
        <v>42761</v>
      </c>
      <c r="AH104" s="19">
        <v>42766</v>
      </c>
      <c r="AI104" s="20">
        <v>6.0999999999999999E-2</v>
      </c>
      <c r="AJ104" s="19">
        <v>42748</v>
      </c>
      <c r="AK104" s="19">
        <v>42759</v>
      </c>
      <c r="AL104" s="19">
        <v>42761</v>
      </c>
      <c r="AM104" s="1">
        <v>42766</v>
      </c>
      <c r="AN104" s="20">
        <v>5.3179999999999998E-2</v>
      </c>
      <c r="AO104" s="1">
        <v>42748</v>
      </c>
      <c r="AP104" s="1">
        <v>42759</v>
      </c>
      <c r="AQ104" s="1">
        <v>42761</v>
      </c>
      <c r="AR104" s="1">
        <v>42766</v>
      </c>
      <c r="AS104" s="20">
        <v>9.1439999999999994E-2</v>
      </c>
      <c r="AT104" s="35"/>
      <c r="AU104" s="35"/>
      <c r="AV104" s="35"/>
      <c r="AW104" s="35"/>
    </row>
    <row r="105" spans="1:49" s="20" customFormat="1">
      <c r="A105" s="12">
        <v>42724</v>
      </c>
      <c r="B105" s="11">
        <v>42732</v>
      </c>
      <c r="C105" s="1">
        <v>42734</v>
      </c>
      <c r="D105" s="1">
        <v>42740</v>
      </c>
      <c r="E105" s="20">
        <v>7.109E-2</v>
      </c>
      <c r="F105" s="1">
        <v>37335</v>
      </c>
      <c r="G105" s="1">
        <v>37341</v>
      </c>
      <c r="H105" s="1">
        <v>37343</v>
      </c>
      <c r="I105" s="1">
        <v>37347</v>
      </c>
      <c r="J105" s="20">
        <v>3.9377000000000002E-2</v>
      </c>
      <c r="K105"/>
      <c r="L105"/>
      <c r="M105"/>
      <c r="N105"/>
      <c r="P105"/>
      <c r="Q105"/>
      <c r="R105"/>
      <c r="S105"/>
      <c r="U105" s="19"/>
      <c r="V105" s="19"/>
      <c r="W105" s="19"/>
      <c r="X105" s="1"/>
      <c r="Z105" s="19">
        <v>42724</v>
      </c>
      <c r="AA105" s="19">
        <v>42732</v>
      </c>
      <c r="AB105" s="19">
        <v>42734</v>
      </c>
      <c r="AC105" s="19">
        <v>42740</v>
      </c>
      <c r="AD105" s="20">
        <v>5.5280000000000003E-2</v>
      </c>
      <c r="AE105" s="19">
        <v>42724</v>
      </c>
      <c r="AF105" s="19">
        <v>42732</v>
      </c>
      <c r="AG105" s="19">
        <v>42734</v>
      </c>
      <c r="AH105" s="19">
        <v>42740</v>
      </c>
      <c r="AI105" s="20">
        <v>0.11591</v>
      </c>
      <c r="AJ105" s="19">
        <v>42724</v>
      </c>
      <c r="AK105" s="19">
        <v>42732</v>
      </c>
      <c r="AL105" s="19">
        <v>42734</v>
      </c>
      <c r="AM105" s="1">
        <v>42740</v>
      </c>
      <c r="AN105" s="20">
        <v>5.321E-2</v>
      </c>
      <c r="AO105" s="1">
        <v>42724</v>
      </c>
      <c r="AP105" s="1">
        <v>42732</v>
      </c>
      <c r="AQ105" s="1">
        <v>42734</v>
      </c>
      <c r="AR105" s="1">
        <v>42740</v>
      </c>
      <c r="AS105" s="20">
        <v>9.0190000000000006E-2</v>
      </c>
      <c r="AT105" s="35"/>
      <c r="AU105" s="35"/>
      <c r="AV105" s="35"/>
      <c r="AW105" s="35"/>
    </row>
    <row r="106" spans="1:49" s="20" customFormat="1">
      <c r="A106" s="12">
        <v>42688</v>
      </c>
      <c r="B106" s="11">
        <v>42697</v>
      </c>
      <c r="C106" s="1">
        <v>42699</v>
      </c>
      <c r="D106" s="1">
        <v>42704</v>
      </c>
      <c r="E106" s="20">
        <v>7.109E-2</v>
      </c>
      <c r="F106" s="1">
        <v>37249</v>
      </c>
      <c r="G106" s="1">
        <v>37249</v>
      </c>
      <c r="H106" s="1">
        <v>37253</v>
      </c>
      <c r="I106" s="1">
        <v>37256</v>
      </c>
      <c r="J106" s="20">
        <v>8.0210000000000004E-3</v>
      </c>
      <c r="K106"/>
      <c r="L106"/>
      <c r="M106"/>
      <c r="N106"/>
      <c r="P106"/>
      <c r="Q106"/>
      <c r="R106"/>
      <c r="S106"/>
      <c r="U106" s="19"/>
      <c r="V106" s="19"/>
      <c r="W106" s="19"/>
      <c r="X106" s="1"/>
      <c r="Z106" s="19">
        <v>42688</v>
      </c>
      <c r="AA106" s="19">
        <v>42697</v>
      </c>
      <c r="AB106" s="19">
        <v>42699</v>
      </c>
      <c r="AC106" s="19">
        <v>42704</v>
      </c>
      <c r="AD106" s="20">
        <v>5.5280000000000003E-2</v>
      </c>
      <c r="AE106" s="19">
        <v>42688</v>
      </c>
      <c r="AF106" s="19">
        <v>42697</v>
      </c>
      <c r="AG106" s="19">
        <v>42699</v>
      </c>
      <c r="AH106" s="19">
        <v>42704</v>
      </c>
      <c r="AI106" s="20">
        <v>5.7140000000000003E-2</v>
      </c>
      <c r="AJ106" s="19">
        <v>42688</v>
      </c>
      <c r="AK106" s="19">
        <v>42697</v>
      </c>
      <c r="AL106" s="19">
        <v>42699</v>
      </c>
      <c r="AM106" s="1">
        <v>42704</v>
      </c>
      <c r="AN106" s="20">
        <v>5.321E-2</v>
      </c>
      <c r="AO106" s="1">
        <v>42688</v>
      </c>
      <c r="AP106" s="1">
        <v>42697</v>
      </c>
      <c r="AQ106" s="1">
        <v>42699</v>
      </c>
      <c r="AR106" s="1">
        <v>42704</v>
      </c>
      <c r="AS106" s="20">
        <v>9.0190000000000006E-2</v>
      </c>
      <c r="AT106" s="35"/>
      <c r="AU106" s="35"/>
      <c r="AV106" s="35"/>
      <c r="AW106" s="35"/>
    </row>
    <row r="107" spans="1:49" s="20" customFormat="1">
      <c r="A107" s="12">
        <v>42656</v>
      </c>
      <c r="B107" s="11">
        <v>42667</v>
      </c>
      <c r="C107" s="1">
        <v>42669</v>
      </c>
      <c r="D107" s="1">
        <v>42674</v>
      </c>
      <c r="E107" s="20">
        <v>7.1249999999999994E-2</v>
      </c>
      <c r="F107" s="1">
        <v>37242</v>
      </c>
      <c r="G107" s="1">
        <v>37249</v>
      </c>
      <c r="H107" s="1">
        <v>37253</v>
      </c>
      <c r="I107" s="1">
        <v>37256</v>
      </c>
      <c r="J107" s="20">
        <v>3.9980000000000002E-2</v>
      </c>
      <c r="K107"/>
      <c r="L107"/>
      <c r="M107"/>
      <c r="N107"/>
      <c r="P107"/>
      <c r="Q107"/>
      <c r="R107"/>
      <c r="S107"/>
      <c r="U107" s="19"/>
      <c r="V107" s="19"/>
      <c r="W107" s="19"/>
      <c r="X107" s="1"/>
      <c r="Z107" s="19">
        <v>42656</v>
      </c>
      <c r="AA107" s="19">
        <v>42667</v>
      </c>
      <c r="AB107" s="19">
        <v>42669</v>
      </c>
      <c r="AC107" s="19">
        <v>42674</v>
      </c>
      <c r="AD107" s="20">
        <v>5.5390000000000002E-2</v>
      </c>
      <c r="AE107" s="19">
        <v>42656</v>
      </c>
      <c r="AF107" s="19">
        <v>42667</v>
      </c>
      <c r="AG107" s="19">
        <v>42669</v>
      </c>
      <c r="AH107" s="19">
        <v>42674</v>
      </c>
      <c r="AI107" s="20">
        <v>5.7140000000000003E-2</v>
      </c>
      <c r="AJ107" s="19">
        <v>42656</v>
      </c>
      <c r="AK107" s="19">
        <v>42667</v>
      </c>
      <c r="AL107" s="19">
        <v>42669</v>
      </c>
      <c r="AM107" s="1">
        <v>42674</v>
      </c>
      <c r="AN107" s="20">
        <v>5.348E-2</v>
      </c>
      <c r="AO107" s="1">
        <v>42656</v>
      </c>
      <c r="AP107" s="1">
        <v>42667</v>
      </c>
      <c r="AQ107" s="1">
        <v>42669</v>
      </c>
      <c r="AR107" s="1">
        <v>42674</v>
      </c>
      <c r="AS107" s="20">
        <v>9.1310000000000002E-2</v>
      </c>
      <c r="AT107" s="35"/>
      <c r="AU107" s="35"/>
      <c r="AV107" s="35"/>
      <c r="AW107" s="35"/>
    </row>
    <row r="108" spans="1:49" s="20" customFormat="1">
      <c r="A108" s="12">
        <v>42620</v>
      </c>
      <c r="B108" s="11">
        <v>42627</v>
      </c>
      <c r="C108" s="1">
        <v>42629</v>
      </c>
      <c r="D108" s="1">
        <v>42643</v>
      </c>
      <c r="E108" s="20">
        <v>7.1330000000000005E-2</v>
      </c>
      <c r="F108" s="1">
        <v>37151</v>
      </c>
      <c r="G108" s="1">
        <v>37158</v>
      </c>
      <c r="H108" s="1">
        <v>37160</v>
      </c>
      <c r="I108" s="1">
        <v>37161</v>
      </c>
      <c r="J108" s="20">
        <v>7.4999999999999993E-5</v>
      </c>
      <c r="K108"/>
      <c r="L108"/>
      <c r="M108"/>
      <c r="N108"/>
      <c r="P108"/>
      <c r="Q108"/>
      <c r="R108"/>
      <c r="S108"/>
      <c r="U108" s="19"/>
      <c r="V108" s="19"/>
      <c r="W108" s="19"/>
      <c r="X108" s="1"/>
      <c r="Z108" s="19">
        <v>42620</v>
      </c>
      <c r="AA108" s="19">
        <v>42627</v>
      </c>
      <c r="AB108" s="19">
        <v>42629</v>
      </c>
      <c r="AC108" s="19">
        <v>42643</v>
      </c>
      <c r="AD108" s="20">
        <v>5.543E-2</v>
      </c>
      <c r="AE108" s="19">
        <v>42620</v>
      </c>
      <c r="AF108" s="19">
        <v>42627</v>
      </c>
      <c r="AG108" s="19">
        <v>42629</v>
      </c>
      <c r="AH108" s="19">
        <v>42643</v>
      </c>
      <c r="AI108" s="20">
        <v>5.9409999999999998E-2</v>
      </c>
      <c r="AJ108" s="19">
        <v>42620</v>
      </c>
      <c r="AK108" s="19">
        <v>42627</v>
      </c>
      <c r="AL108" s="19">
        <v>42629</v>
      </c>
      <c r="AM108" s="1">
        <v>42643</v>
      </c>
      <c r="AN108" s="20">
        <v>5.475E-2</v>
      </c>
      <c r="AO108" s="1">
        <v>42620</v>
      </c>
      <c r="AP108" s="1">
        <v>42627</v>
      </c>
      <c r="AQ108" s="1">
        <v>42629</v>
      </c>
      <c r="AR108" s="1">
        <v>42643</v>
      </c>
      <c r="AS108" s="20">
        <v>9.2179999999999998E-2</v>
      </c>
      <c r="AT108" s="35"/>
      <c r="AU108" s="35"/>
      <c r="AV108" s="35"/>
      <c r="AW108" s="35"/>
    </row>
    <row r="109" spans="1:49" s="20" customFormat="1">
      <c r="A109" s="12">
        <v>42597</v>
      </c>
      <c r="B109" s="11">
        <v>42606</v>
      </c>
      <c r="C109" s="1">
        <v>42608</v>
      </c>
      <c r="D109" s="1">
        <v>42613</v>
      </c>
      <c r="E109" s="20">
        <v>7.1609999999999993E-2</v>
      </c>
      <c r="F109" s="1">
        <v>37151</v>
      </c>
      <c r="G109" s="1">
        <v>37158</v>
      </c>
      <c r="H109" s="1">
        <v>37160</v>
      </c>
      <c r="I109" s="1">
        <v>37161</v>
      </c>
      <c r="J109" s="20">
        <v>4.9105000000000003E-2</v>
      </c>
      <c r="K109"/>
      <c r="L109"/>
      <c r="M109"/>
      <c r="N109"/>
      <c r="P109"/>
      <c r="Q109"/>
      <c r="R109"/>
      <c r="S109"/>
      <c r="U109" s="19"/>
      <c r="V109" s="19"/>
      <c r="W109" s="19"/>
      <c r="X109" s="1"/>
      <c r="Z109" s="19">
        <v>42597</v>
      </c>
      <c r="AA109" s="19">
        <v>42606</v>
      </c>
      <c r="AB109" s="19">
        <v>42608</v>
      </c>
      <c r="AC109" s="19">
        <v>42613</v>
      </c>
      <c r="AD109" s="20">
        <v>5.5590000000000001E-2</v>
      </c>
      <c r="AE109" s="19">
        <v>42597</v>
      </c>
      <c r="AF109" s="19">
        <v>42606</v>
      </c>
      <c r="AG109" s="19">
        <v>42608</v>
      </c>
      <c r="AH109" s="19">
        <v>42613</v>
      </c>
      <c r="AI109" s="20">
        <v>5.9409999999999998E-2</v>
      </c>
      <c r="AJ109" s="19">
        <v>42597</v>
      </c>
      <c r="AK109" s="19">
        <v>42606</v>
      </c>
      <c r="AL109" s="19">
        <v>42608</v>
      </c>
      <c r="AM109" s="1">
        <v>42613</v>
      </c>
      <c r="AN109" s="20">
        <v>5.4309999999999997E-2</v>
      </c>
      <c r="AO109" s="1">
        <v>42597</v>
      </c>
      <c r="AP109" s="1">
        <v>42606</v>
      </c>
      <c r="AQ109" s="1">
        <v>42608</v>
      </c>
      <c r="AR109" s="1">
        <v>42613</v>
      </c>
      <c r="AS109" s="20">
        <v>9.1179999999999997E-2</v>
      </c>
      <c r="AT109" s="35"/>
      <c r="AU109" s="35"/>
      <c r="AV109" s="35"/>
      <c r="AW109" s="35"/>
    </row>
    <row r="110" spans="1:49" s="20" customFormat="1">
      <c r="A110" s="12">
        <v>42564</v>
      </c>
      <c r="B110" s="11">
        <v>42573</v>
      </c>
      <c r="C110" s="1">
        <v>42577</v>
      </c>
      <c r="D110" s="1">
        <v>42580</v>
      </c>
      <c r="E110" s="20">
        <v>7.2139999999999996E-2</v>
      </c>
      <c r="F110" s="1">
        <v>37060</v>
      </c>
      <c r="G110" s="1">
        <v>37067</v>
      </c>
      <c r="H110" s="1">
        <v>37069</v>
      </c>
      <c r="I110" s="1">
        <v>37070</v>
      </c>
      <c r="J110" s="20">
        <v>5.8E-5</v>
      </c>
      <c r="K110"/>
      <c r="L110"/>
      <c r="M110"/>
      <c r="N110"/>
      <c r="P110"/>
      <c r="Q110"/>
      <c r="R110"/>
      <c r="S110"/>
      <c r="U110" s="19"/>
      <c r="V110" s="19"/>
      <c r="W110" s="19"/>
      <c r="X110" s="1"/>
      <c r="Z110" s="19">
        <v>42564</v>
      </c>
      <c r="AA110" s="19">
        <v>42573</v>
      </c>
      <c r="AB110" s="19">
        <v>42577</v>
      </c>
      <c r="AC110" s="19">
        <v>42580</v>
      </c>
      <c r="AD110" s="20">
        <v>5.6219999999999999E-2</v>
      </c>
      <c r="AE110" s="19">
        <v>42564</v>
      </c>
      <c r="AF110" s="19">
        <v>42573</v>
      </c>
      <c r="AG110" s="19">
        <v>42577</v>
      </c>
      <c r="AH110" s="19">
        <v>42580</v>
      </c>
      <c r="AI110" s="20">
        <v>5.9409999999999998E-2</v>
      </c>
      <c r="AJ110" s="19">
        <v>42564</v>
      </c>
      <c r="AK110" s="19">
        <v>42573</v>
      </c>
      <c r="AL110" s="19">
        <v>42577</v>
      </c>
      <c r="AM110" s="1">
        <v>42580</v>
      </c>
      <c r="AN110" s="20">
        <v>5.5109999999999999E-2</v>
      </c>
      <c r="AO110" s="1">
        <v>42564</v>
      </c>
      <c r="AP110" s="1">
        <v>42573</v>
      </c>
      <c r="AQ110" s="1">
        <v>42577</v>
      </c>
      <c r="AR110" s="1">
        <v>42580</v>
      </c>
      <c r="AS110" s="20">
        <v>9.2270000000000005E-2</v>
      </c>
      <c r="AT110" s="35"/>
      <c r="AU110" s="35"/>
      <c r="AV110" s="35"/>
      <c r="AW110" s="35"/>
    </row>
    <row r="111" spans="1:49" s="20" customFormat="1">
      <c r="A111" s="12">
        <v>42529</v>
      </c>
      <c r="B111" s="11">
        <v>42536</v>
      </c>
      <c r="C111" s="1">
        <v>42538</v>
      </c>
      <c r="D111" s="1">
        <v>42551</v>
      </c>
      <c r="E111" s="20">
        <v>7.2870000000000004E-2</v>
      </c>
      <c r="F111" s="1">
        <v>37060</v>
      </c>
      <c r="G111" s="1">
        <v>37067</v>
      </c>
      <c r="H111" s="1">
        <v>37069</v>
      </c>
      <c r="I111" s="1">
        <v>37070</v>
      </c>
      <c r="J111" s="20">
        <v>4.607E-2</v>
      </c>
      <c r="K111"/>
      <c r="L111"/>
      <c r="M111"/>
      <c r="N111"/>
      <c r="P111"/>
      <c r="Q111"/>
      <c r="R111"/>
      <c r="S111"/>
      <c r="U111" s="19"/>
      <c r="V111" s="19"/>
      <c r="W111" s="19"/>
      <c r="X111" s="1"/>
      <c r="Z111" s="19">
        <v>42529</v>
      </c>
      <c r="AA111" s="19">
        <v>42536</v>
      </c>
      <c r="AB111" s="19">
        <v>42538</v>
      </c>
      <c r="AC111" s="19">
        <v>42551</v>
      </c>
      <c r="AD111" s="20">
        <v>5.6730000000000003E-2</v>
      </c>
      <c r="AE111" s="19">
        <v>42529</v>
      </c>
      <c r="AF111" s="19">
        <v>42536</v>
      </c>
      <c r="AG111" s="19">
        <v>42538</v>
      </c>
      <c r="AH111" s="19">
        <v>42551</v>
      </c>
      <c r="AI111" s="20">
        <v>5.5449999999999999E-2</v>
      </c>
      <c r="AJ111" s="19">
        <v>42529</v>
      </c>
      <c r="AK111" s="19">
        <v>42536</v>
      </c>
      <c r="AL111" s="19">
        <v>42538</v>
      </c>
      <c r="AM111" s="1">
        <v>42551</v>
      </c>
      <c r="AN111" s="20">
        <v>5.543E-2</v>
      </c>
      <c r="AO111" s="1">
        <v>42529</v>
      </c>
      <c r="AP111" s="1">
        <v>42536</v>
      </c>
      <c r="AQ111" s="1">
        <v>42538</v>
      </c>
      <c r="AR111" s="1">
        <v>42551</v>
      </c>
      <c r="AS111" s="20">
        <v>9.2299999999999993E-2</v>
      </c>
      <c r="AT111" s="35"/>
      <c r="AU111" s="35"/>
      <c r="AV111" s="35"/>
      <c r="AW111" s="35"/>
    </row>
    <row r="112" spans="1:49" s="20" customFormat="1">
      <c r="A112" s="12">
        <v>42502</v>
      </c>
      <c r="B112" s="11">
        <v>42514</v>
      </c>
      <c r="C112" s="1">
        <v>42516</v>
      </c>
      <c r="D112" s="1">
        <v>42521</v>
      </c>
      <c r="E112" s="20">
        <v>7.3340000000000002E-2</v>
      </c>
      <c r="F112" s="1">
        <v>36966</v>
      </c>
      <c r="G112" s="1">
        <v>36973</v>
      </c>
      <c r="H112" s="1">
        <v>36977</v>
      </c>
      <c r="I112" s="1">
        <v>36978</v>
      </c>
      <c r="J112" s="20">
        <v>4.17E-4</v>
      </c>
      <c r="K112"/>
      <c r="L112"/>
      <c r="M112"/>
      <c r="N112"/>
      <c r="P112"/>
      <c r="Q112"/>
      <c r="R112"/>
      <c r="S112"/>
      <c r="U112" s="19"/>
      <c r="V112" s="19"/>
      <c r="W112" s="19"/>
      <c r="X112" s="1"/>
      <c r="Z112" s="19">
        <v>42502</v>
      </c>
      <c r="AA112" s="19">
        <v>42514</v>
      </c>
      <c r="AB112" s="19">
        <v>42516</v>
      </c>
      <c r="AC112" s="19">
        <v>42521</v>
      </c>
      <c r="AD112" s="20">
        <v>5.704E-2</v>
      </c>
      <c r="AE112" s="19">
        <v>42502</v>
      </c>
      <c r="AF112" s="19">
        <v>42514</v>
      </c>
      <c r="AG112" s="19">
        <v>42516</v>
      </c>
      <c r="AH112" s="19">
        <v>42521</v>
      </c>
      <c r="AI112" s="20">
        <v>5.5449999999999999E-2</v>
      </c>
      <c r="AJ112" s="19">
        <v>42502</v>
      </c>
      <c r="AK112" s="19">
        <v>42514</v>
      </c>
      <c r="AL112" s="19">
        <v>42516</v>
      </c>
      <c r="AM112" s="1">
        <v>42521</v>
      </c>
      <c r="AN112" s="20">
        <v>5.5669999999999997E-2</v>
      </c>
      <c r="AO112" s="1">
        <v>42502</v>
      </c>
      <c r="AP112" s="1">
        <v>42514</v>
      </c>
      <c r="AQ112" s="1">
        <v>42516</v>
      </c>
      <c r="AR112" s="1">
        <v>42521</v>
      </c>
      <c r="AS112" s="20">
        <v>9.2289999999999997E-2</v>
      </c>
      <c r="AT112" s="35"/>
      <c r="AU112" s="35"/>
      <c r="AV112" s="35"/>
      <c r="AW112" s="35"/>
    </row>
    <row r="113" spans="1:49" s="20" customFormat="1">
      <c r="A113" s="12">
        <v>42473</v>
      </c>
      <c r="B113" s="11">
        <v>42482</v>
      </c>
      <c r="C113" s="1">
        <v>42486</v>
      </c>
      <c r="D113" s="1">
        <v>42489</v>
      </c>
      <c r="E113" s="20">
        <v>7.3840000000000003E-2</v>
      </c>
      <c r="F113" s="1">
        <v>36966</v>
      </c>
      <c r="G113" s="1">
        <v>36973</v>
      </c>
      <c r="H113" s="1">
        <v>36977</v>
      </c>
      <c r="I113" s="1">
        <v>36978</v>
      </c>
      <c r="J113" s="20">
        <v>3.8391000000000002E-2</v>
      </c>
      <c r="K113"/>
      <c r="L113"/>
      <c r="M113"/>
      <c r="N113"/>
      <c r="P113"/>
      <c r="Q113"/>
      <c r="R113"/>
      <c r="S113"/>
      <c r="U113" s="19"/>
      <c r="V113" s="19"/>
      <c r="W113" s="19"/>
      <c r="X113" s="1"/>
      <c r="Z113" s="19">
        <v>42473</v>
      </c>
      <c r="AA113" s="19">
        <v>42482</v>
      </c>
      <c r="AB113" s="19">
        <v>42486</v>
      </c>
      <c r="AC113" s="19">
        <v>42489</v>
      </c>
      <c r="AD113" s="20">
        <v>5.7369999999999997E-2</v>
      </c>
      <c r="AE113" s="19">
        <v>42473</v>
      </c>
      <c r="AF113" s="19">
        <v>42482</v>
      </c>
      <c r="AG113" s="19">
        <v>42486</v>
      </c>
      <c r="AH113" s="19">
        <v>42489</v>
      </c>
      <c r="AI113" s="20">
        <v>5.5449999999999999E-2</v>
      </c>
      <c r="AJ113" s="19">
        <v>42473</v>
      </c>
      <c r="AK113" s="19">
        <v>42482</v>
      </c>
      <c r="AL113" s="19">
        <v>42486</v>
      </c>
      <c r="AM113" s="1">
        <v>42489</v>
      </c>
      <c r="AN113" s="20">
        <v>5.561E-2</v>
      </c>
      <c r="AO113" s="1">
        <v>42473</v>
      </c>
      <c r="AP113" s="1">
        <v>42482</v>
      </c>
      <c r="AQ113" s="1">
        <v>42486</v>
      </c>
      <c r="AR113" s="1">
        <v>42489</v>
      </c>
      <c r="AS113" s="20">
        <v>9.2730000000000007E-2</v>
      </c>
      <c r="AT113" s="35"/>
      <c r="AU113" s="35"/>
      <c r="AV113" s="35"/>
      <c r="AW113" s="35"/>
    </row>
    <row r="114" spans="1:49" s="20" customFormat="1">
      <c r="A114" s="12">
        <v>42438</v>
      </c>
      <c r="B114" s="11">
        <v>42445</v>
      </c>
      <c r="C114" s="1">
        <v>42447</v>
      </c>
      <c r="D114" s="1">
        <v>42460</v>
      </c>
      <c r="E114" s="20">
        <v>7.4759999999999993E-2</v>
      </c>
      <c r="F114" s="1">
        <v>36878</v>
      </c>
      <c r="G114" s="1">
        <v>36887</v>
      </c>
      <c r="H114" s="1">
        <v>36889</v>
      </c>
      <c r="I114" s="1">
        <v>36889</v>
      </c>
      <c r="J114" s="20">
        <v>4.803E-3</v>
      </c>
      <c r="K114"/>
      <c r="L114"/>
      <c r="M114"/>
      <c r="N114"/>
      <c r="P114"/>
      <c r="Q114"/>
      <c r="R114"/>
      <c r="S114"/>
      <c r="U114" s="19"/>
      <c r="V114" s="19"/>
      <c r="W114" s="19"/>
      <c r="X114" s="1"/>
      <c r="Z114" s="19">
        <v>42438</v>
      </c>
      <c r="AA114" s="19">
        <v>42445</v>
      </c>
      <c r="AB114" s="19">
        <v>42447</v>
      </c>
      <c r="AC114" s="19">
        <v>42460</v>
      </c>
      <c r="AD114" s="20">
        <v>5.7939999999999998E-2</v>
      </c>
      <c r="AE114" s="19">
        <v>42438</v>
      </c>
      <c r="AF114" s="19">
        <v>42445</v>
      </c>
      <c r="AG114" s="19">
        <v>42447</v>
      </c>
      <c r="AH114" s="19">
        <v>42460</v>
      </c>
      <c r="AI114" s="20">
        <v>5.8380000000000001E-2</v>
      </c>
      <c r="AJ114" s="19">
        <v>42439</v>
      </c>
      <c r="AK114" s="19">
        <v>42445</v>
      </c>
      <c r="AL114" s="19">
        <v>42447</v>
      </c>
      <c r="AM114" s="1">
        <v>42460</v>
      </c>
      <c r="AN114" s="20">
        <v>5.704E-2</v>
      </c>
      <c r="AO114" s="1">
        <v>42438</v>
      </c>
      <c r="AP114" s="1">
        <v>42445</v>
      </c>
      <c r="AQ114" s="1">
        <v>42447</v>
      </c>
      <c r="AR114" s="1">
        <v>42460</v>
      </c>
      <c r="AS114" s="20">
        <v>0.10015</v>
      </c>
      <c r="AT114" s="35"/>
      <c r="AU114" s="35"/>
      <c r="AV114" s="35"/>
      <c r="AW114" s="35"/>
    </row>
    <row r="115" spans="1:49" s="20" customFormat="1">
      <c r="A115" s="12">
        <v>42410</v>
      </c>
      <c r="B115" s="11">
        <v>42422</v>
      </c>
      <c r="C115" s="1">
        <v>42424</v>
      </c>
      <c r="D115" s="1">
        <v>42429</v>
      </c>
      <c r="E115" s="20">
        <v>7.4880000000000002E-2</v>
      </c>
      <c r="F115" s="1">
        <v>36878</v>
      </c>
      <c r="G115" s="1">
        <v>36887</v>
      </c>
      <c r="H115" s="1">
        <v>36889</v>
      </c>
      <c r="I115" s="1">
        <v>36889</v>
      </c>
      <c r="J115" s="20">
        <v>3.6988E-2</v>
      </c>
      <c r="K115"/>
      <c r="L115"/>
      <c r="M115"/>
      <c r="N115"/>
      <c r="P115"/>
      <c r="Q115"/>
      <c r="R115"/>
      <c r="S115"/>
      <c r="U115" s="19"/>
      <c r="V115" s="19"/>
      <c r="W115" s="19"/>
      <c r="X115" s="1"/>
      <c r="Z115" s="19">
        <v>42410</v>
      </c>
      <c r="AA115" s="19">
        <v>42422</v>
      </c>
      <c r="AB115" s="19">
        <v>42424</v>
      </c>
      <c r="AC115" s="19">
        <v>42429</v>
      </c>
      <c r="AD115" s="20">
        <v>5.7770000000000002E-2</v>
      </c>
      <c r="AE115" s="19">
        <v>42410</v>
      </c>
      <c r="AF115" s="19">
        <v>42422</v>
      </c>
      <c r="AG115" s="19">
        <v>42424</v>
      </c>
      <c r="AH115" s="19">
        <v>42429</v>
      </c>
      <c r="AI115" s="20">
        <v>5.8380000000000001E-2</v>
      </c>
      <c r="AJ115" s="19">
        <v>42410</v>
      </c>
      <c r="AK115" s="19">
        <v>42422</v>
      </c>
      <c r="AL115" s="19">
        <v>42424</v>
      </c>
      <c r="AM115" s="1">
        <v>42429</v>
      </c>
      <c r="AN115" s="20">
        <v>5.7090000000000002E-2</v>
      </c>
      <c r="AO115" s="1">
        <v>42410</v>
      </c>
      <c r="AP115" s="1">
        <v>42422</v>
      </c>
      <c r="AQ115" s="1">
        <v>42424</v>
      </c>
      <c r="AR115" s="1">
        <v>42429</v>
      </c>
      <c r="AS115" s="20">
        <v>9.8780000000000007E-2</v>
      </c>
      <c r="AT115" s="35"/>
      <c r="AU115" s="35"/>
      <c r="AV115" s="35"/>
      <c r="AW115" s="35"/>
    </row>
    <row r="116" spans="1:49" s="20" customFormat="1">
      <c r="A116" s="12">
        <v>42382</v>
      </c>
      <c r="B116" s="11">
        <v>42391</v>
      </c>
      <c r="C116" s="1">
        <v>42395</v>
      </c>
      <c r="D116" s="1">
        <v>42398</v>
      </c>
      <c r="E116" s="20">
        <v>7.5499999999999998E-2</v>
      </c>
      <c r="F116" s="1">
        <v>36788</v>
      </c>
      <c r="G116" s="1">
        <v>36794</v>
      </c>
      <c r="H116" s="1">
        <v>36796</v>
      </c>
      <c r="I116" s="1">
        <v>36797</v>
      </c>
      <c r="J116" s="20">
        <v>3.3729000000000002E-2</v>
      </c>
      <c r="K116"/>
      <c r="L116"/>
      <c r="M116"/>
      <c r="N116"/>
      <c r="P116"/>
      <c r="Q116"/>
      <c r="R116"/>
      <c r="S116"/>
      <c r="U116" s="19"/>
      <c r="V116" s="19"/>
      <c r="W116" s="19"/>
      <c r="X116" s="1"/>
      <c r="Z116" s="19">
        <v>42382</v>
      </c>
      <c r="AA116" s="19">
        <v>42391</v>
      </c>
      <c r="AB116" s="19">
        <v>42395</v>
      </c>
      <c r="AC116" s="19">
        <v>42398</v>
      </c>
      <c r="AD116" s="20">
        <v>5.8099999999999999E-2</v>
      </c>
      <c r="AE116" s="19">
        <v>42382</v>
      </c>
      <c r="AF116" s="19">
        <v>42391</v>
      </c>
      <c r="AG116" s="19">
        <v>42395</v>
      </c>
      <c r="AH116" s="19">
        <v>42398</v>
      </c>
      <c r="AI116" s="20">
        <v>5.8380000000000001E-2</v>
      </c>
      <c r="AJ116" s="19">
        <v>42382</v>
      </c>
      <c r="AK116" s="19">
        <v>42391</v>
      </c>
      <c r="AL116" s="19">
        <v>42395</v>
      </c>
      <c r="AM116" s="1">
        <v>42398</v>
      </c>
      <c r="AN116" s="20">
        <v>5.7369999999999997E-2</v>
      </c>
      <c r="AO116" s="1">
        <v>42382</v>
      </c>
      <c r="AP116" s="1">
        <v>42391</v>
      </c>
      <c r="AQ116" s="1">
        <v>42395</v>
      </c>
      <c r="AR116" s="1">
        <v>42398</v>
      </c>
      <c r="AS116" s="20">
        <v>9.7699999999999995E-2</v>
      </c>
      <c r="AT116" s="35"/>
      <c r="AU116" s="35"/>
      <c r="AV116" s="35"/>
      <c r="AW116" s="35"/>
    </row>
    <row r="117" spans="1:49" s="20" customFormat="1">
      <c r="A117" s="12">
        <v>42356</v>
      </c>
      <c r="B117" s="11">
        <v>42367</v>
      </c>
      <c r="C117" s="1">
        <v>42369</v>
      </c>
      <c r="D117" s="1">
        <v>42375</v>
      </c>
      <c r="E117" s="20">
        <v>7.4590000000000004E-2</v>
      </c>
      <c r="F117" s="1">
        <v>36697</v>
      </c>
      <c r="G117" s="1">
        <v>36703</v>
      </c>
      <c r="H117" s="1">
        <v>36705</v>
      </c>
      <c r="I117" s="1">
        <v>36707</v>
      </c>
      <c r="J117" s="20">
        <v>1.0355E-2</v>
      </c>
      <c r="K117"/>
      <c r="L117"/>
      <c r="M117"/>
      <c r="N117"/>
      <c r="P117"/>
      <c r="Q117"/>
      <c r="R117"/>
      <c r="S117"/>
      <c r="U117" s="19"/>
      <c r="V117" s="19"/>
      <c r="W117" s="19"/>
      <c r="X117" s="1"/>
      <c r="Z117" s="19">
        <v>42356</v>
      </c>
      <c r="AA117" s="19">
        <v>42367</v>
      </c>
      <c r="AB117" s="19">
        <v>42369</v>
      </c>
      <c r="AC117" s="19">
        <v>42375</v>
      </c>
      <c r="AD117" s="20">
        <v>5.7630000000000001E-2</v>
      </c>
      <c r="AE117" s="19">
        <v>42356</v>
      </c>
      <c r="AF117" s="19">
        <v>42367</v>
      </c>
      <c r="AG117" s="19">
        <v>42369</v>
      </c>
      <c r="AH117" s="19">
        <v>42375</v>
      </c>
      <c r="AI117" s="20">
        <v>0.12598999999999999</v>
      </c>
      <c r="AJ117" s="19">
        <v>42356</v>
      </c>
      <c r="AK117" s="19">
        <v>42367</v>
      </c>
      <c r="AL117" s="19">
        <v>42369</v>
      </c>
      <c r="AM117" s="1">
        <v>42375</v>
      </c>
      <c r="AN117" s="20">
        <v>5.6579999999999998E-2</v>
      </c>
      <c r="AO117" s="1">
        <v>42356</v>
      </c>
      <c r="AP117" s="1">
        <v>42367</v>
      </c>
      <c r="AQ117" s="1">
        <v>42369</v>
      </c>
      <c r="AR117" s="1">
        <v>42375</v>
      </c>
      <c r="AS117" s="20">
        <v>0.18584999999999999</v>
      </c>
      <c r="AT117" s="35"/>
      <c r="AU117" s="35"/>
      <c r="AV117" s="35"/>
      <c r="AW117" s="35"/>
    </row>
    <row r="118" spans="1:49" s="20" customFormat="1">
      <c r="A118" s="12">
        <v>42320</v>
      </c>
      <c r="B118" s="11">
        <v>42331</v>
      </c>
      <c r="C118" s="1">
        <v>42333</v>
      </c>
      <c r="D118" s="1">
        <v>42338</v>
      </c>
      <c r="E118" s="20">
        <v>7.4399999999999994E-2</v>
      </c>
      <c r="F118" s="1">
        <v>36697</v>
      </c>
      <c r="G118" s="1">
        <v>36703</v>
      </c>
      <c r="H118" s="1">
        <v>36705</v>
      </c>
      <c r="I118" s="1">
        <v>36707</v>
      </c>
      <c r="J118" s="20">
        <v>2.8812999999999998E-2</v>
      </c>
      <c r="K118"/>
      <c r="L118"/>
      <c r="M118"/>
      <c r="N118"/>
      <c r="P118"/>
      <c r="Q118"/>
      <c r="R118"/>
      <c r="S118"/>
      <c r="U118" s="19"/>
      <c r="V118" s="19"/>
      <c r="W118" s="19"/>
      <c r="X118" s="1"/>
      <c r="Z118" s="19">
        <v>42320</v>
      </c>
      <c r="AA118" s="19">
        <v>42331</v>
      </c>
      <c r="AB118" s="19">
        <v>42333</v>
      </c>
      <c r="AC118" s="19">
        <v>42338</v>
      </c>
      <c r="AD118" s="20">
        <v>5.765E-2</v>
      </c>
      <c r="AE118" s="19">
        <v>42320</v>
      </c>
      <c r="AF118" s="19">
        <v>42331</v>
      </c>
      <c r="AG118" s="19">
        <v>42333</v>
      </c>
      <c r="AH118" s="19">
        <v>42338</v>
      </c>
      <c r="AI118" s="20">
        <v>5.1270000000000003E-2</v>
      </c>
      <c r="AJ118" s="19">
        <v>42320</v>
      </c>
      <c r="AK118" s="19">
        <v>42331</v>
      </c>
      <c r="AL118" s="19">
        <v>42333</v>
      </c>
      <c r="AM118" s="1">
        <v>42338</v>
      </c>
      <c r="AN118" s="20">
        <v>5.6579999999999998E-2</v>
      </c>
      <c r="AO118" s="1">
        <v>42320</v>
      </c>
      <c r="AP118" s="1">
        <v>42331</v>
      </c>
      <c r="AQ118" s="1">
        <v>42333</v>
      </c>
      <c r="AR118" s="1">
        <v>42338</v>
      </c>
      <c r="AS118" s="20">
        <v>9.6390000000000003E-2</v>
      </c>
      <c r="AT118" s="35"/>
      <c r="AU118" s="35"/>
      <c r="AV118" s="35"/>
      <c r="AW118" s="35"/>
    </row>
    <row r="119" spans="1:49" s="20" customFormat="1">
      <c r="A119" s="12">
        <v>42291</v>
      </c>
      <c r="B119" s="11">
        <v>42300</v>
      </c>
      <c r="C119" s="1">
        <v>42304</v>
      </c>
      <c r="D119" s="1">
        <v>42307</v>
      </c>
      <c r="E119" s="20">
        <v>7.5370000000000006E-2</v>
      </c>
      <c r="F119" s="1">
        <v>36605</v>
      </c>
      <c r="G119" s="1">
        <v>36609</v>
      </c>
      <c r="H119" s="1">
        <v>36613</v>
      </c>
      <c r="I119" s="1">
        <v>36616</v>
      </c>
      <c r="J119" s="20">
        <v>7.8999999999999996E-5</v>
      </c>
      <c r="K119"/>
      <c r="L119"/>
      <c r="M119"/>
      <c r="N119"/>
      <c r="P119"/>
      <c r="Q119"/>
      <c r="R119"/>
      <c r="S119"/>
      <c r="U119" s="19"/>
      <c r="V119" s="19"/>
      <c r="W119" s="19"/>
      <c r="X119" s="1"/>
      <c r="Z119" s="19">
        <v>42291</v>
      </c>
      <c r="AA119" s="19">
        <v>42300</v>
      </c>
      <c r="AB119" s="19">
        <v>42304</v>
      </c>
      <c r="AC119" s="19">
        <v>42307</v>
      </c>
      <c r="AD119" s="20">
        <v>5.7000000000000002E-2</v>
      </c>
      <c r="AE119" s="19">
        <v>42291</v>
      </c>
      <c r="AF119" s="19">
        <v>42300</v>
      </c>
      <c r="AG119" s="19">
        <v>42304</v>
      </c>
      <c r="AH119" s="19">
        <v>42307</v>
      </c>
      <c r="AI119" s="20">
        <v>5.1270000000000003E-2</v>
      </c>
      <c r="AJ119" s="19">
        <v>42291</v>
      </c>
      <c r="AK119" s="19">
        <v>42300</v>
      </c>
      <c r="AL119" s="19">
        <v>42304</v>
      </c>
      <c r="AM119" s="1">
        <v>42307</v>
      </c>
      <c r="AN119" s="20">
        <v>5.7279999999999998E-2</v>
      </c>
      <c r="AO119" s="1">
        <v>42291</v>
      </c>
      <c r="AP119" s="1">
        <v>42300</v>
      </c>
      <c r="AQ119" s="1">
        <v>42304</v>
      </c>
      <c r="AR119" s="1">
        <v>42307</v>
      </c>
      <c r="AS119" s="20">
        <v>9.7659999999999997E-2</v>
      </c>
      <c r="AT119" s="35"/>
      <c r="AU119" s="35"/>
      <c r="AV119" s="35"/>
      <c r="AW119" s="35"/>
    </row>
    <row r="120" spans="1:49" s="20" customFormat="1">
      <c r="A120" s="12">
        <v>42256</v>
      </c>
      <c r="B120" s="11">
        <v>42263</v>
      </c>
      <c r="C120" s="1">
        <v>42265</v>
      </c>
      <c r="D120" s="1">
        <v>42277</v>
      </c>
      <c r="E120" s="20">
        <v>7.3950000000000002E-2</v>
      </c>
      <c r="F120" s="1">
        <v>36605</v>
      </c>
      <c r="G120" s="1">
        <v>36609</v>
      </c>
      <c r="H120" s="1">
        <v>36613</v>
      </c>
      <c r="I120" s="1">
        <v>36616</v>
      </c>
      <c r="J120" s="20">
        <v>4.2240000000000003E-3</v>
      </c>
      <c r="K120"/>
      <c r="L120"/>
      <c r="M120"/>
      <c r="N120"/>
      <c r="P120"/>
      <c r="Q120"/>
      <c r="R120"/>
      <c r="S120"/>
      <c r="U120" s="19"/>
      <c r="V120" s="19"/>
      <c r="W120" s="19"/>
      <c r="X120" s="1"/>
      <c r="Z120" s="19">
        <v>42256</v>
      </c>
      <c r="AA120" s="19">
        <v>42263</v>
      </c>
      <c r="AB120" s="19">
        <v>42265</v>
      </c>
      <c r="AC120" s="19">
        <v>42277</v>
      </c>
      <c r="AD120" s="20">
        <v>5.8290000000000002E-2</v>
      </c>
      <c r="AE120" s="19">
        <v>42256</v>
      </c>
      <c r="AF120" s="19">
        <v>42263</v>
      </c>
      <c r="AG120" s="19">
        <v>42265</v>
      </c>
      <c r="AH120" s="19">
        <v>42277</v>
      </c>
      <c r="AI120" s="20">
        <v>5.246E-2</v>
      </c>
      <c r="AJ120" s="19">
        <v>42256</v>
      </c>
      <c r="AK120" s="19">
        <v>42263</v>
      </c>
      <c r="AL120" s="19">
        <v>42265</v>
      </c>
      <c r="AM120" s="1">
        <v>42277</v>
      </c>
      <c r="AN120" s="20">
        <v>5.815E-2</v>
      </c>
      <c r="AO120" s="1">
        <v>42257</v>
      </c>
      <c r="AP120" s="1">
        <v>42263</v>
      </c>
      <c r="AQ120" s="1">
        <v>42265</v>
      </c>
      <c r="AR120" s="1">
        <v>42277</v>
      </c>
      <c r="AS120" s="20">
        <v>9.7500000000000003E-2</v>
      </c>
      <c r="AT120" s="35"/>
      <c r="AU120" s="35"/>
      <c r="AV120" s="35"/>
      <c r="AW120" s="35"/>
    </row>
    <row r="121" spans="1:49" s="20" customFormat="1">
      <c r="A121" s="12">
        <v>42229</v>
      </c>
      <c r="B121" s="11">
        <v>42240</v>
      </c>
      <c r="C121" s="1">
        <v>42242</v>
      </c>
      <c r="D121" s="1">
        <v>42247</v>
      </c>
      <c r="E121" s="20">
        <v>7.4859999999999996E-2</v>
      </c>
      <c r="F121" s="1">
        <v>36586</v>
      </c>
      <c r="G121" s="1">
        <v>36586</v>
      </c>
      <c r="H121" s="1">
        <v>36588</v>
      </c>
      <c r="I121" s="1">
        <v>36592</v>
      </c>
      <c r="J121" s="20">
        <v>3.7039000000000002E-2</v>
      </c>
      <c r="K121"/>
      <c r="L121"/>
      <c r="M121"/>
      <c r="N121"/>
      <c r="P121"/>
      <c r="Q121"/>
      <c r="R121"/>
      <c r="S121"/>
      <c r="U121" s="19"/>
      <c r="V121" s="19"/>
      <c r="W121" s="19"/>
      <c r="X121" s="1"/>
      <c r="Z121" s="19">
        <v>42229</v>
      </c>
      <c r="AA121" s="19">
        <v>42240</v>
      </c>
      <c r="AB121" s="19">
        <v>42242</v>
      </c>
      <c r="AC121" s="19">
        <v>42247</v>
      </c>
      <c r="AD121" s="20">
        <v>5.8189999999999999E-2</v>
      </c>
      <c r="AE121" s="19">
        <v>42229</v>
      </c>
      <c r="AF121" s="19">
        <v>42240</v>
      </c>
      <c r="AG121" s="19">
        <v>42242</v>
      </c>
      <c r="AH121" s="19">
        <v>42247</v>
      </c>
      <c r="AI121" s="20">
        <v>5.246E-2</v>
      </c>
      <c r="AJ121" s="19">
        <v>42229</v>
      </c>
      <c r="AK121" s="19">
        <v>42240</v>
      </c>
      <c r="AL121" s="19">
        <v>42242</v>
      </c>
      <c r="AM121" s="1">
        <v>42247</v>
      </c>
      <c r="AN121" s="20">
        <v>5.8270000000000002E-2</v>
      </c>
      <c r="AO121" s="1">
        <v>42229</v>
      </c>
      <c r="AP121" s="1">
        <v>42240</v>
      </c>
      <c r="AQ121" s="1">
        <v>42242</v>
      </c>
      <c r="AR121" s="1">
        <v>42247</v>
      </c>
      <c r="AS121" s="20">
        <v>9.418E-2</v>
      </c>
      <c r="AT121" s="35"/>
      <c r="AU121" s="35"/>
      <c r="AV121" s="35"/>
      <c r="AW121" s="35"/>
    </row>
    <row r="122" spans="1:49" s="20" customFormat="1">
      <c r="A122" s="12">
        <v>42200</v>
      </c>
      <c r="B122" s="11">
        <v>42209</v>
      </c>
      <c r="C122" s="1">
        <v>42213</v>
      </c>
      <c r="D122" s="1">
        <v>42216</v>
      </c>
      <c r="E122" s="20">
        <v>7.5420000000000001E-2</v>
      </c>
      <c r="F122" s="1">
        <v>36495</v>
      </c>
      <c r="G122" s="1">
        <v>36524</v>
      </c>
      <c r="H122" s="1">
        <v>36524</v>
      </c>
      <c r="I122" s="1">
        <v>36525</v>
      </c>
      <c r="J122" s="20">
        <v>2.934E-3</v>
      </c>
      <c r="K122"/>
      <c r="L122"/>
      <c r="M122"/>
      <c r="N122"/>
      <c r="P122"/>
      <c r="Q122"/>
      <c r="R122"/>
      <c r="S122"/>
      <c r="U122" s="19"/>
      <c r="V122" s="19"/>
      <c r="W122" s="19"/>
      <c r="X122" s="1"/>
      <c r="Z122" s="19">
        <v>42200</v>
      </c>
      <c r="AA122" s="19">
        <v>42209</v>
      </c>
      <c r="AB122" s="19">
        <v>42213</v>
      </c>
      <c r="AC122" s="19">
        <v>42216</v>
      </c>
      <c r="AD122" s="20">
        <v>5.8400000000000001E-2</v>
      </c>
      <c r="AE122" s="19">
        <v>42200</v>
      </c>
      <c r="AF122" s="19">
        <v>42209</v>
      </c>
      <c r="AG122" s="19">
        <v>42213</v>
      </c>
      <c r="AH122" s="19">
        <v>42216</v>
      </c>
      <c r="AI122" s="20">
        <v>5.246E-2</v>
      </c>
      <c r="AJ122" s="19">
        <v>42200</v>
      </c>
      <c r="AK122" s="19">
        <v>42209</v>
      </c>
      <c r="AL122" s="19">
        <v>42213</v>
      </c>
      <c r="AM122" s="1">
        <v>42216</v>
      </c>
      <c r="AN122" s="20">
        <v>5.815E-2</v>
      </c>
      <c r="AO122" s="1">
        <v>42200</v>
      </c>
      <c r="AP122" s="1">
        <v>42209</v>
      </c>
      <c r="AQ122" s="1">
        <v>42213</v>
      </c>
      <c r="AR122" s="1">
        <v>42216</v>
      </c>
      <c r="AS122" s="20">
        <v>0.1023</v>
      </c>
      <c r="AT122" s="35"/>
      <c r="AU122" s="35"/>
      <c r="AV122" s="35"/>
      <c r="AW122" s="35"/>
    </row>
    <row r="123" spans="1:49" s="20" customFormat="1">
      <c r="A123" s="12">
        <v>42165</v>
      </c>
      <c r="B123" s="11">
        <v>42172</v>
      </c>
      <c r="C123" s="1">
        <v>42174</v>
      </c>
      <c r="D123" s="1">
        <v>42185</v>
      </c>
      <c r="E123" s="20">
        <v>7.5870000000000007E-2</v>
      </c>
      <c r="F123" s="1">
        <v>36495</v>
      </c>
      <c r="G123" s="1">
        <v>36524</v>
      </c>
      <c r="H123" s="1">
        <v>36524</v>
      </c>
      <c r="I123" s="1">
        <v>36525</v>
      </c>
      <c r="J123" s="20">
        <v>1.3228E-2</v>
      </c>
      <c r="K123"/>
      <c r="L123"/>
      <c r="M123"/>
      <c r="N123"/>
      <c r="P123"/>
      <c r="Q123"/>
      <c r="R123"/>
      <c r="S123"/>
      <c r="U123" s="19"/>
      <c r="V123" s="19"/>
      <c r="W123" s="19"/>
      <c r="X123" s="1"/>
      <c r="Z123" s="19">
        <v>42165</v>
      </c>
      <c r="AA123" s="19">
        <v>42172</v>
      </c>
      <c r="AB123" s="19">
        <v>42174</v>
      </c>
      <c r="AC123" s="19">
        <v>42185</v>
      </c>
      <c r="AD123" s="20">
        <v>5.842E-2</v>
      </c>
      <c r="AE123" s="19">
        <v>42165</v>
      </c>
      <c r="AF123" s="19">
        <v>42172</v>
      </c>
      <c r="AG123" s="19">
        <v>42174</v>
      </c>
      <c r="AH123" s="19">
        <v>42185</v>
      </c>
      <c r="AI123" s="20">
        <v>5.2970000000000003E-2</v>
      </c>
      <c r="AJ123" s="19">
        <v>42165</v>
      </c>
      <c r="AK123" s="19">
        <v>42172</v>
      </c>
      <c r="AL123" s="19">
        <v>42174</v>
      </c>
      <c r="AM123" s="1">
        <v>42185</v>
      </c>
      <c r="AN123" s="20">
        <v>5.808E-2</v>
      </c>
      <c r="AO123" s="1">
        <v>42165</v>
      </c>
      <c r="AP123" s="1">
        <v>42172</v>
      </c>
      <c r="AQ123" s="1">
        <v>42174</v>
      </c>
      <c r="AR123" s="1">
        <v>42185</v>
      </c>
      <c r="AS123" s="20">
        <v>9.5500000000000002E-2</v>
      </c>
      <c r="AT123" s="35"/>
      <c r="AU123" s="35"/>
      <c r="AV123" s="35"/>
      <c r="AW123" s="35"/>
    </row>
    <row r="124" spans="1:49" s="20" customFormat="1">
      <c r="A124" s="12">
        <v>42136</v>
      </c>
      <c r="B124" s="11">
        <v>42146</v>
      </c>
      <c r="C124" s="1">
        <v>42150</v>
      </c>
      <c r="D124" s="1">
        <v>42153</v>
      </c>
      <c r="E124" s="20">
        <v>7.4630000000000002E-2</v>
      </c>
      <c r="F124" s="9"/>
      <c r="G124" s="9"/>
      <c r="H124" s="9"/>
      <c r="I124" s="9"/>
      <c r="K124"/>
      <c r="L124"/>
      <c r="M124"/>
      <c r="N124"/>
      <c r="P124"/>
      <c r="Q124"/>
      <c r="R124"/>
      <c r="S124"/>
      <c r="U124" s="19"/>
      <c r="V124" s="19"/>
      <c r="W124" s="19"/>
      <c r="X124" s="1"/>
      <c r="Z124" s="19">
        <v>42136</v>
      </c>
      <c r="AA124" s="19">
        <v>42146</v>
      </c>
      <c r="AB124" s="19">
        <v>42150</v>
      </c>
      <c r="AC124" s="19">
        <v>42153</v>
      </c>
      <c r="AD124" s="20">
        <v>5.8169999999999999E-2</v>
      </c>
      <c r="AE124" s="19">
        <v>42136</v>
      </c>
      <c r="AF124" s="19">
        <v>42146</v>
      </c>
      <c r="AG124" s="19">
        <v>42150</v>
      </c>
      <c r="AH124" s="19">
        <v>42153</v>
      </c>
      <c r="AI124" s="20">
        <v>5.2970000000000003E-2</v>
      </c>
      <c r="AJ124" s="19">
        <v>42136</v>
      </c>
      <c r="AK124" s="19">
        <v>42146</v>
      </c>
      <c r="AL124" s="19">
        <v>42150</v>
      </c>
      <c r="AM124" s="1">
        <v>42153</v>
      </c>
      <c r="AN124" s="20">
        <v>0.06</v>
      </c>
      <c r="AO124" s="1">
        <v>42136</v>
      </c>
      <c r="AP124" s="1">
        <v>42146</v>
      </c>
      <c r="AQ124" s="1">
        <v>42150</v>
      </c>
      <c r="AR124" s="1">
        <v>42153</v>
      </c>
      <c r="AS124" s="20">
        <v>9.7570000000000004E-2</v>
      </c>
      <c r="AT124" s="35"/>
      <c r="AU124" s="35"/>
      <c r="AV124" s="35"/>
      <c r="AW124" s="35"/>
    </row>
    <row r="125" spans="1:49" s="20" customFormat="1">
      <c r="A125" s="12">
        <v>42108</v>
      </c>
      <c r="B125" s="11">
        <v>42117</v>
      </c>
      <c r="C125" s="1">
        <v>42121</v>
      </c>
      <c r="D125" s="1">
        <v>42124</v>
      </c>
      <c r="E125" s="20">
        <v>7.4630000000000002E-2</v>
      </c>
      <c r="F125" s="9"/>
      <c r="G125" s="9"/>
      <c r="H125" s="9"/>
      <c r="I125" s="9"/>
      <c r="K125"/>
      <c r="L125"/>
      <c r="M125"/>
      <c r="N125"/>
      <c r="P125"/>
      <c r="Q125"/>
      <c r="R125"/>
      <c r="S125"/>
      <c r="U125" s="19"/>
      <c r="V125" s="19"/>
      <c r="W125" s="19"/>
      <c r="X125" s="1"/>
      <c r="Z125" s="19">
        <v>42108</v>
      </c>
      <c r="AA125" s="19">
        <v>42117</v>
      </c>
      <c r="AB125" s="19">
        <v>42121</v>
      </c>
      <c r="AC125" s="19">
        <v>42124</v>
      </c>
      <c r="AD125" s="20">
        <v>5.8729999999999997E-2</v>
      </c>
      <c r="AE125" s="19">
        <v>42108</v>
      </c>
      <c r="AF125" s="19">
        <v>42117</v>
      </c>
      <c r="AG125" s="19">
        <v>42121</v>
      </c>
      <c r="AH125" s="19">
        <v>42124</v>
      </c>
      <c r="AI125" s="20">
        <v>5.2970000000000003E-2</v>
      </c>
      <c r="AJ125" s="19">
        <v>42108</v>
      </c>
      <c r="AK125" s="19">
        <v>42117</v>
      </c>
      <c r="AL125" s="19">
        <v>42121</v>
      </c>
      <c r="AM125" s="1">
        <v>42124</v>
      </c>
      <c r="AN125" s="20">
        <v>6.0319999999999999E-2</v>
      </c>
      <c r="AO125" s="1">
        <v>42108</v>
      </c>
      <c r="AP125" s="1">
        <v>42117</v>
      </c>
      <c r="AQ125" s="1">
        <v>42121</v>
      </c>
      <c r="AR125" s="1">
        <v>42124</v>
      </c>
      <c r="AS125" s="20">
        <v>9.7549999999999998E-2</v>
      </c>
      <c r="AT125" s="35"/>
      <c r="AU125" s="35"/>
      <c r="AV125" s="35"/>
      <c r="AW125" s="35"/>
    </row>
    <row r="126" spans="1:49" s="20" customFormat="1">
      <c r="A126" s="12">
        <v>42074</v>
      </c>
      <c r="B126" s="11">
        <v>42081</v>
      </c>
      <c r="C126" s="1">
        <v>42083</v>
      </c>
      <c r="D126" s="1">
        <v>42094</v>
      </c>
      <c r="E126" s="20">
        <v>7.4730000000000005E-2</v>
      </c>
      <c r="F126" s="9"/>
      <c r="G126" s="9"/>
      <c r="H126" s="9"/>
      <c r="I126" s="9"/>
      <c r="K126"/>
      <c r="L126"/>
      <c r="M126"/>
      <c r="N126"/>
      <c r="P126"/>
      <c r="Q126"/>
      <c r="R126"/>
      <c r="S126"/>
      <c r="U126" s="19"/>
      <c r="V126" s="19"/>
      <c r="W126" s="19"/>
      <c r="X126" s="1"/>
      <c r="Z126" s="19">
        <v>42074</v>
      </c>
      <c r="AA126" s="19">
        <v>42081</v>
      </c>
      <c r="AB126" s="19">
        <v>42083</v>
      </c>
      <c r="AC126" s="19">
        <v>42094</v>
      </c>
      <c r="AD126" s="20">
        <v>5.8999999999999997E-2</v>
      </c>
      <c r="AE126" s="19">
        <v>42074</v>
      </c>
      <c r="AF126" s="19">
        <v>42081</v>
      </c>
      <c r="AG126" s="19">
        <v>42083</v>
      </c>
      <c r="AH126" s="19">
        <v>42094</v>
      </c>
      <c r="AI126" s="20">
        <v>5.0659999999999997E-2</v>
      </c>
      <c r="AJ126" s="19">
        <v>42074</v>
      </c>
      <c r="AK126" s="19">
        <v>42081</v>
      </c>
      <c r="AL126" s="19">
        <v>42083</v>
      </c>
      <c r="AM126" s="1">
        <v>42094</v>
      </c>
      <c r="AN126" s="20">
        <v>6.132E-2</v>
      </c>
      <c r="AO126" s="1">
        <v>42074</v>
      </c>
      <c r="AP126" s="1">
        <v>42081</v>
      </c>
      <c r="AQ126" s="1">
        <v>42083</v>
      </c>
      <c r="AR126" s="1">
        <v>42094</v>
      </c>
      <c r="AS126" s="20">
        <v>9.7900000000000001E-2</v>
      </c>
      <c r="AT126" s="35"/>
      <c r="AU126" s="35"/>
      <c r="AV126" s="35"/>
      <c r="AW126" s="35"/>
    </row>
    <row r="127" spans="1:49" s="20" customFormat="1">
      <c r="A127" s="12">
        <v>42045</v>
      </c>
      <c r="B127" s="11">
        <v>42055</v>
      </c>
      <c r="C127" s="1">
        <v>42059</v>
      </c>
      <c r="D127" s="1">
        <v>42062</v>
      </c>
      <c r="E127" s="20">
        <v>7.7640000000000001E-2</v>
      </c>
      <c r="F127" s="9"/>
      <c r="G127" s="9"/>
      <c r="H127" s="9"/>
      <c r="I127" s="9"/>
      <c r="K127"/>
      <c r="L127"/>
      <c r="M127"/>
      <c r="N127"/>
      <c r="P127"/>
      <c r="Q127"/>
      <c r="R127"/>
      <c r="S127"/>
      <c r="U127" s="19"/>
      <c r="V127" s="19"/>
      <c r="W127" s="19"/>
      <c r="X127" s="1"/>
      <c r="Z127" s="19">
        <v>42045</v>
      </c>
      <c r="AA127" s="19">
        <v>42055</v>
      </c>
      <c r="AB127" s="19">
        <v>42059</v>
      </c>
      <c r="AC127" s="19">
        <v>42062</v>
      </c>
      <c r="AD127" s="20">
        <v>6.0170000000000001E-2</v>
      </c>
      <c r="AE127" s="19">
        <v>42045</v>
      </c>
      <c r="AF127" s="19">
        <v>42055</v>
      </c>
      <c r="AG127" s="19">
        <v>42059</v>
      </c>
      <c r="AH127" s="19">
        <v>42062</v>
      </c>
      <c r="AI127" s="20">
        <v>5.0659999999999997E-2</v>
      </c>
      <c r="AJ127" s="19">
        <v>42045</v>
      </c>
      <c r="AK127" s="19">
        <v>42055</v>
      </c>
      <c r="AL127" s="19">
        <v>42059</v>
      </c>
      <c r="AM127" s="1">
        <v>42062</v>
      </c>
      <c r="AN127" s="20">
        <v>6.3270000000000007E-2</v>
      </c>
      <c r="AO127" s="1">
        <v>42045</v>
      </c>
      <c r="AP127" s="1">
        <v>42055</v>
      </c>
      <c r="AQ127" s="1">
        <v>42059</v>
      </c>
      <c r="AR127" s="1">
        <v>42062</v>
      </c>
      <c r="AS127" s="20">
        <v>9.7140000000000004E-2</v>
      </c>
      <c r="AT127" s="35"/>
      <c r="AU127" s="35"/>
      <c r="AV127" s="35"/>
      <c r="AW127" s="35"/>
    </row>
    <row r="128" spans="1:49" s="20" customFormat="1">
      <c r="A128" s="12">
        <v>42019</v>
      </c>
      <c r="B128" s="11">
        <v>42027</v>
      </c>
      <c r="C128" s="1">
        <v>42031</v>
      </c>
      <c r="D128" s="1">
        <v>42034</v>
      </c>
      <c r="E128" s="20">
        <v>7.9189999999999997E-2</v>
      </c>
      <c r="F128" s="9"/>
      <c r="G128" s="9"/>
      <c r="H128" s="9"/>
      <c r="I128" s="9"/>
      <c r="K128"/>
      <c r="L128"/>
      <c r="M128"/>
      <c r="N128"/>
      <c r="P128"/>
      <c r="Q128"/>
      <c r="R128"/>
      <c r="S128"/>
      <c r="U128" s="19"/>
      <c r="V128" s="19"/>
      <c r="W128" s="19"/>
      <c r="X128" s="1"/>
      <c r="Z128" s="19">
        <v>42019</v>
      </c>
      <c r="AA128" s="19">
        <v>42027</v>
      </c>
      <c r="AB128" s="19">
        <v>42031</v>
      </c>
      <c r="AC128" s="19">
        <v>42034</v>
      </c>
      <c r="AD128" s="20">
        <v>6.182E-2</v>
      </c>
      <c r="AE128" s="19">
        <v>42019</v>
      </c>
      <c r="AF128" s="19">
        <v>42027</v>
      </c>
      <c r="AG128" s="19">
        <v>42031</v>
      </c>
      <c r="AH128" s="19">
        <v>42034</v>
      </c>
      <c r="AI128" s="20">
        <v>5.0659999999999997E-2</v>
      </c>
      <c r="AJ128" s="19">
        <v>42019</v>
      </c>
      <c r="AK128" s="19">
        <v>42027</v>
      </c>
      <c r="AL128" s="19">
        <v>42031</v>
      </c>
      <c r="AM128" s="1">
        <v>42034</v>
      </c>
      <c r="AN128" s="20">
        <v>6.3189999999999996E-2</v>
      </c>
      <c r="AO128" s="1">
        <v>42019</v>
      </c>
      <c r="AP128" s="1">
        <v>42027</v>
      </c>
      <c r="AQ128" s="1">
        <v>42031</v>
      </c>
      <c r="AR128" s="1">
        <v>42034</v>
      </c>
      <c r="AS128" s="20">
        <v>0.10514</v>
      </c>
      <c r="AT128" s="35"/>
      <c r="AU128" s="35"/>
      <c r="AV128" s="35"/>
      <c r="AW128" s="35"/>
    </row>
    <row r="129" spans="1:49" s="20" customFormat="1">
      <c r="A129" s="12">
        <v>41991</v>
      </c>
      <c r="B129" s="11">
        <v>42002</v>
      </c>
      <c r="C129" s="1">
        <v>42004</v>
      </c>
      <c r="D129" s="1">
        <v>42010</v>
      </c>
      <c r="E129" s="20">
        <v>7.4520000000000003E-2</v>
      </c>
      <c r="F129" s="9"/>
      <c r="G129" s="9"/>
      <c r="H129" s="9"/>
      <c r="I129" s="9"/>
      <c r="K129"/>
      <c r="L129"/>
      <c r="M129"/>
      <c r="N129"/>
      <c r="P129"/>
      <c r="Q129"/>
      <c r="R129"/>
      <c r="S129"/>
      <c r="U129" s="19"/>
      <c r="V129" s="19"/>
      <c r="W129" s="19"/>
      <c r="X129" s="1"/>
      <c r="Z129" s="19">
        <v>41991</v>
      </c>
      <c r="AA129" s="19">
        <v>42002</v>
      </c>
      <c r="AB129" s="19">
        <v>42004</v>
      </c>
      <c r="AC129" s="19">
        <v>42010</v>
      </c>
      <c r="AD129" s="20">
        <v>6.1120000000000001E-2</v>
      </c>
      <c r="AE129" s="19">
        <v>41991</v>
      </c>
      <c r="AF129" s="19">
        <v>42002</v>
      </c>
      <c r="AG129" s="19">
        <v>42004</v>
      </c>
      <c r="AH129" s="19">
        <v>42010</v>
      </c>
      <c r="AI129" s="20">
        <v>5.246E-2</v>
      </c>
      <c r="AJ129" s="19">
        <v>41991</v>
      </c>
      <c r="AK129" s="19">
        <v>42002</v>
      </c>
      <c r="AL129" s="19">
        <v>42004</v>
      </c>
      <c r="AM129" s="1">
        <v>42010</v>
      </c>
      <c r="AN129" s="20">
        <v>6.4399999999999999E-2</v>
      </c>
      <c r="AO129" s="1">
        <v>41991</v>
      </c>
      <c r="AP129" s="1">
        <v>42002</v>
      </c>
      <c r="AQ129" s="1">
        <v>42004</v>
      </c>
      <c r="AR129" s="1">
        <v>42010</v>
      </c>
      <c r="AS129" s="20">
        <v>0.17219000000000001</v>
      </c>
      <c r="AT129" s="35"/>
      <c r="AU129" s="35"/>
      <c r="AV129" s="35"/>
      <c r="AW129" s="35"/>
    </row>
    <row r="130" spans="1:49" s="20" customFormat="1">
      <c r="A130" s="12">
        <v>41955</v>
      </c>
      <c r="B130" s="11">
        <v>41964</v>
      </c>
      <c r="C130" s="1">
        <v>41968</v>
      </c>
      <c r="D130" s="1">
        <v>41971</v>
      </c>
      <c r="E130" s="20">
        <v>7.8839999999999993E-2</v>
      </c>
      <c r="F130" s="9"/>
      <c r="G130" s="9"/>
      <c r="H130" s="9"/>
      <c r="I130" s="9"/>
      <c r="K130"/>
      <c r="L130"/>
      <c r="M130"/>
      <c r="N130"/>
      <c r="P130"/>
      <c r="Q130"/>
      <c r="R130"/>
      <c r="S130"/>
      <c r="U130" s="19"/>
      <c r="V130" s="19"/>
      <c r="W130" s="19"/>
      <c r="X130" s="1"/>
      <c r="Z130" s="19">
        <v>41955</v>
      </c>
      <c r="AA130" s="19">
        <v>41964</v>
      </c>
      <c r="AB130" s="19">
        <v>41968</v>
      </c>
      <c r="AC130" s="19">
        <v>41971</v>
      </c>
      <c r="AD130" s="20">
        <v>6.1719999999999997E-2</v>
      </c>
      <c r="AE130" s="19">
        <v>41955</v>
      </c>
      <c r="AF130" s="19">
        <v>41964</v>
      </c>
      <c r="AG130" s="19">
        <v>41968</v>
      </c>
      <c r="AH130" s="19">
        <v>41971</v>
      </c>
      <c r="AI130" s="20">
        <v>5.246E-2</v>
      </c>
      <c r="AJ130" s="19">
        <v>41955</v>
      </c>
      <c r="AK130" s="19">
        <v>41964</v>
      </c>
      <c r="AL130" s="19">
        <v>41968</v>
      </c>
      <c r="AM130" s="1">
        <v>41971</v>
      </c>
      <c r="AN130" s="20">
        <v>6.2449999999999999E-2</v>
      </c>
      <c r="AO130" s="1">
        <v>41955</v>
      </c>
      <c r="AP130" s="1">
        <v>41964</v>
      </c>
      <c r="AQ130" s="1">
        <v>41968</v>
      </c>
      <c r="AR130" s="1">
        <v>41971</v>
      </c>
      <c r="AS130" s="20">
        <v>0.10271</v>
      </c>
      <c r="AT130" s="35"/>
      <c r="AU130" s="35"/>
      <c r="AV130" s="35"/>
      <c r="AW130" s="35"/>
    </row>
    <row r="131" spans="1:49" s="20" customFormat="1">
      <c r="A131" s="12">
        <v>41927</v>
      </c>
      <c r="B131" s="11">
        <v>41936</v>
      </c>
      <c r="C131" s="1">
        <v>41940</v>
      </c>
      <c r="D131" s="1">
        <v>41943</v>
      </c>
      <c r="E131" s="20">
        <v>7.6450000000000004E-2</v>
      </c>
      <c r="F131" s="9"/>
      <c r="G131" s="9"/>
      <c r="H131" s="9"/>
      <c r="I131" s="9"/>
      <c r="K131"/>
      <c r="L131"/>
      <c r="M131"/>
      <c r="N131"/>
      <c r="P131"/>
      <c r="Q131"/>
      <c r="R131"/>
      <c r="S131"/>
      <c r="U131" s="19"/>
      <c r="V131" s="19"/>
      <c r="W131" s="19"/>
      <c r="X131" s="1"/>
      <c r="Z131" s="19">
        <v>41927</v>
      </c>
      <c r="AA131" s="19">
        <v>41936</v>
      </c>
      <c r="AB131" s="19">
        <v>41940</v>
      </c>
      <c r="AC131" s="19">
        <v>41943</v>
      </c>
      <c r="AD131" s="20">
        <v>5.8810000000000001E-2</v>
      </c>
      <c r="AE131" s="19">
        <v>41927</v>
      </c>
      <c r="AF131" s="19">
        <v>41936</v>
      </c>
      <c r="AG131" s="19">
        <v>41940</v>
      </c>
      <c r="AH131" s="19">
        <v>41943</v>
      </c>
      <c r="AI131" s="20">
        <v>5.246E-2</v>
      </c>
      <c r="AJ131" s="19">
        <v>41927</v>
      </c>
      <c r="AK131" s="19">
        <v>41936</v>
      </c>
      <c r="AL131" s="19">
        <v>41940</v>
      </c>
      <c r="AM131" s="1">
        <v>41943</v>
      </c>
      <c r="AN131" s="20">
        <v>6.0080000000000001E-2</v>
      </c>
      <c r="AO131" s="1">
        <v>41927</v>
      </c>
      <c r="AP131" s="1">
        <v>41936</v>
      </c>
      <c r="AQ131" s="1">
        <v>41940</v>
      </c>
      <c r="AR131" s="1">
        <v>41943</v>
      </c>
      <c r="AS131" s="20">
        <v>9.6960000000000005E-2</v>
      </c>
      <c r="AT131" s="35"/>
      <c r="AU131" s="35"/>
      <c r="AV131" s="35"/>
      <c r="AW131" s="35"/>
    </row>
    <row r="132" spans="1:49" s="20" customFormat="1">
      <c r="A132" s="12">
        <v>41892</v>
      </c>
      <c r="B132" s="11">
        <v>41899</v>
      </c>
      <c r="C132" s="1">
        <v>41901</v>
      </c>
      <c r="D132" s="1">
        <v>41912</v>
      </c>
      <c r="E132" s="20">
        <v>7.9320000000000002E-2</v>
      </c>
      <c r="F132" s="9"/>
      <c r="G132" s="9"/>
      <c r="H132" s="9"/>
      <c r="I132" s="9"/>
      <c r="K132"/>
      <c r="L132"/>
      <c r="M132"/>
      <c r="N132"/>
      <c r="P132"/>
      <c r="Q132"/>
      <c r="R132"/>
      <c r="S132"/>
      <c r="U132" s="19"/>
      <c r="V132" s="19"/>
      <c r="W132" s="19"/>
      <c r="X132" s="1"/>
      <c r="Z132" s="19">
        <v>41892</v>
      </c>
      <c r="AA132" s="19">
        <v>41899</v>
      </c>
      <c r="AB132" s="19">
        <v>41901</v>
      </c>
      <c r="AC132" s="19">
        <v>41912</v>
      </c>
      <c r="AD132" s="20">
        <v>0.06</v>
      </c>
      <c r="AE132" s="19">
        <v>41892</v>
      </c>
      <c r="AF132" s="19">
        <v>41899</v>
      </c>
      <c r="AG132" s="19">
        <v>41901</v>
      </c>
      <c r="AH132" s="19">
        <v>41912</v>
      </c>
      <c r="AI132" s="20">
        <v>5.4629999999999998E-2</v>
      </c>
      <c r="AJ132" s="19">
        <v>41892</v>
      </c>
      <c r="AK132" s="19">
        <v>41899</v>
      </c>
      <c r="AL132" s="19">
        <v>41901</v>
      </c>
      <c r="AM132" s="1">
        <v>41912</v>
      </c>
      <c r="AN132" s="20">
        <v>6.0229999999999999E-2</v>
      </c>
      <c r="AO132" s="1">
        <v>41892</v>
      </c>
      <c r="AP132" s="1">
        <v>41899</v>
      </c>
      <c r="AQ132" s="1">
        <v>41901</v>
      </c>
      <c r="AR132" s="1">
        <v>41912</v>
      </c>
      <c r="AS132" s="20">
        <v>9.7519999999999996E-2</v>
      </c>
      <c r="AT132" s="35"/>
      <c r="AU132" s="35"/>
      <c r="AV132" s="35"/>
      <c r="AW132" s="35"/>
    </row>
    <row r="133" spans="1:49" s="20" customFormat="1">
      <c r="A133" s="12">
        <v>41864</v>
      </c>
      <c r="B133" s="11">
        <v>41873</v>
      </c>
      <c r="C133" s="1">
        <v>41877</v>
      </c>
      <c r="D133" s="1">
        <v>41880</v>
      </c>
      <c r="E133" s="20">
        <v>0.08</v>
      </c>
      <c r="F133" s="9"/>
      <c r="G133" s="9"/>
      <c r="H133" s="9"/>
      <c r="I133" s="9"/>
      <c r="K133"/>
      <c r="L133"/>
      <c r="M133"/>
      <c r="N133"/>
      <c r="P133"/>
      <c r="Q133"/>
      <c r="R133"/>
      <c r="S133"/>
      <c r="U133" s="19"/>
      <c r="V133" s="19"/>
      <c r="W133" s="19"/>
      <c r="X133" s="1"/>
      <c r="Z133" s="19">
        <v>41864</v>
      </c>
      <c r="AA133" s="19">
        <v>41873</v>
      </c>
      <c r="AB133" s="19">
        <v>41877</v>
      </c>
      <c r="AC133" s="19">
        <v>41880</v>
      </c>
      <c r="AD133" s="20">
        <v>6.123E-2</v>
      </c>
      <c r="AE133" s="19">
        <v>41864</v>
      </c>
      <c r="AF133" s="19">
        <v>41873</v>
      </c>
      <c r="AG133" s="19">
        <v>41877</v>
      </c>
      <c r="AH133" s="19">
        <v>41880</v>
      </c>
      <c r="AI133" s="20">
        <v>5.4629999999999998E-2</v>
      </c>
      <c r="AJ133" s="19">
        <v>41864</v>
      </c>
      <c r="AK133" s="19">
        <v>41873</v>
      </c>
      <c r="AL133" s="19">
        <v>41877</v>
      </c>
      <c r="AM133" s="1">
        <v>41880</v>
      </c>
      <c r="AN133" s="20">
        <v>6.1559999999999997E-2</v>
      </c>
      <c r="AO133" s="1">
        <v>41864</v>
      </c>
      <c r="AP133" s="1">
        <v>41873</v>
      </c>
      <c r="AQ133" s="1">
        <v>41877</v>
      </c>
      <c r="AR133" s="1">
        <v>41880</v>
      </c>
      <c r="AS133" s="20">
        <v>9.801E-2</v>
      </c>
      <c r="AT133" s="35"/>
      <c r="AU133" s="35"/>
      <c r="AV133" s="35"/>
      <c r="AW133" s="35"/>
    </row>
    <row r="134" spans="1:49" s="20" customFormat="1">
      <c r="A134" s="12">
        <v>41835</v>
      </c>
      <c r="B134" s="11">
        <v>41844</v>
      </c>
      <c r="C134" s="1">
        <v>41848</v>
      </c>
      <c r="D134" s="1">
        <v>41851</v>
      </c>
      <c r="E134" s="20">
        <v>0.08</v>
      </c>
      <c r="F134" s="9"/>
      <c r="G134" s="9"/>
      <c r="H134" s="9"/>
      <c r="I134" s="9"/>
      <c r="K134"/>
      <c r="L134"/>
      <c r="M134"/>
      <c r="N134"/>
      <c r="P134"/>
      <c r="Q134"/>
      <c r="R134"/>
      <c r="S134"/>
      <c r="U134" s="19"/>
      <c r="V134" s="19"/>
      <c r="W134" s="19"/>
      <c r="X134" s="1"/>
      <c r="Z134" s="19">
        <v>41835</v>
      </c>
      <c r="AA134" s="19">
        <v>41844</v>
      </c>
      <c r="AB134" s="19">
        <v>41848</v>
      </c>
      <c r="AC134" s="19">
        <v>41851</v>
      </c>
      <c r="AD134" s="20">
        <v>0.06</v>
      </c>
      <c r="AE134" s="19">
        <v>41835</v>
      </c>
      <c r="AF134" s="19">
        <v>41844</v>
      </c>
      <c r="AG134" s="19">
        <v>41848</v>
      </c>
      <c r="AH134" s="19">
        <v>41851</v>
      </c>
      <c r="AI134" s="20">
        <v>5.4629999999999998E-2</v>
      </c>
      <c r="AJ134" s="19">
        <v>41835</v>
      </c>
      <c r="AK134" s="19">
        <v>41844</v>
      </c>
      <c r="AL134" s="19">
        <v>41848</v>
      </c>
      <c r="AM134" s="1">
        <v>41851</v>
      </c>
      <c r="AN134" s="20">
        <v>6.0720000000000003E-2</v>
      </c>
      <c r="AO134" s="1">
        <v>41835</v>
      </c>
      <c r="AP134" s="1">
        <v>41844</v>
      </c>
      <c r="AQ134" s="1">
        <v>41848</v>
      </c>
      <c r="AR134" s="1">
        <v>41851</v>
      </c>
      <c r="AS134" s="20">
        <v>9.8409999999999997E-2</v>
      </c>
      <c r="AT134" s="35"/>
      <c r="AU134" s="35"/>
      <c r="AV134" s="35"/>
      <c r="AW134" s="35"/>
    </row>
    <row r="135" spans="1:49" s="20" customFormat="1">
      <c r="A135" s="12">
        <v>41801</v>
      </c>
      <c r="B135" s="11">
        <v>41808</v>
      </c>
      <c r="C135" s="1">
        <v>41810</v>
      </c>
      <c r="D135" s="1">
        <v>41820</v>
      </c>
      <c r="E135" s="20">
        <v>8.3769999999999997E-2</v>
      </c>
      <c r="F135" s="9"/>
      <c r="G135" s="9"/>
      <c r="H135" s="9"/>
      <c r="I135" s="9"/>
      <c r="K135"/>
      <c r="L135"/>
      <c r="M135"/>
      <c r="N135"/>
      <c r="P135"/>
      <c r="Q135"/>
      <c r="R135"/>
      <c r="S135"/>
      <c r="U135" s="19"/>
      <c r="V135" s="19"/>
      <c r="W135" s="19"/>
      <c r="X135" s="1"/>
      <c r="Z135" s="19">
        <v>41801</v>
      </c>
      <c r="AA135" s="19">
        <v>41808</v>
      </c>
      <c r="AB135" s="19">
        <v>41810</v>
      </c>
      <c r="AC135" s="19">
        <v>41820</v>
      </c>
      <c r="AD135" s="20">
        <v>6.336E-2</v>
      </c>
      <c r="AE135" s="19">
        <v>41801</v>
      </c>
      <c r="AF135" s="19">
        <v>41808</v>
      </c>
      <c r="AG135" s="19">
        <v>41810</v>
      </c>
      <c r="AH135" s="19">
        <v>41820</v>
      </c>
      <c r="AI135" s="20">
        <v>6.6629999999999995E-2</v>
      </c>
      <c r="AJ135" s="19">
        <v>41801</v>
      </c>
      <c r="AK135" s="19">
        <v>41808</v>
      </c>
      <c r="AL135" s="19">
        <v>41810</v>
      </c>
      <c r="AM135" s="1">
        <v>41820</v>
      </c>
      <c r="AN135" s="20">
        <v>6.3270000000000007E-2</v>
      </c>
      <c r="AO135" s="1">
        <v>41801</v>
      </c>
      <c r="AP135" s="1">
        <v>41808</v>
      </c>
      <c r="AQ135" s="1">
        <v>41810</v>
      </c>
      <c r="AR135" s="1">
        <v>41820</v>
      </c>
      <c r="AS135" s="20">
        <v>9.7500000000000003E-2</v>
      </c>
      <c r="AT135" s="35"/>
      <c r="AU135" s="35"/>
      <c r="AV135" s="35"/>
      <c r="AW135" s="35"/>
    </row>
    <row r="136" spans="1:49" s="20" customFormat="1">
      <c r="A136" s="12">
        <v>41772</v>
      </c>
      <c r="B136" s="11">
        <v>41782</v>
      </c>
      <c r="C136" s="1">
        <v>41786</v>
      </c>
      <c r="D136" s="1">
        <v>41789</v>
      </c>
      <c r="E136" s="20">
        <v>8.0649999999999999E-2</v>
      </c>
      <c r="F136" s="9"/>
      <c r="G136" s="9"/>
      <c r="H136" s="9"/>
      <c r="I136" s="9"/>
      <c r="K136"/>
      <c r="L136"/>
      <c r="M136"/>
      <c r="N136"/>
      <c r="P136"/>
      <c r="Q136"/>
      <c r="R136"/>
      <c r="S136"/>
      <c r="U136" s="19"/>
      <c r="V136" s="19"/>
      <c r="W136" s="19"/>
      <c r="X136" s="1"/>
      <c r="Z136" s="19">
        <v>41772</v>
      </c>
      <c r="AA136" s="19">
        <v>41782</v>
      </c>
      <c r="AB136" s="19">
        <v>41786</v>
      </c>
      <c r="AC136" s="19">
        <v>41789</v>
      </c>
      <c r="AD136" s="20">
        <v>6.3060000000000005E-2</v>
      </c>
      <c r="AE136" s="19">
        <v>41772</v>
      </c>
      <c r="AF136" s="19">
        <v>41782</v>
      </c>
      <c r="AG136" s="19">
        <v>41786</v>
      </c>
      <c r="AH136" s="19">
        <v>41789</v>
      </c>
      <c r="AI136" s="20">
        <v>6.6629999999999995E-2</v>
      </c>
      <c r="AJ136" s="19">
        <v>41772</v>
      </c>
      <c r="AK136" s="19">
        <v>41782</v>
      </c>
      <c r="AL136" s="19">
        <v>41786</v>
      </c>
      <c r="AM136" s="1">
        <v>41789</v>
      </c>
      <c r="AN136" s="20">
        <v>6.2019999999999999E-2</v>
      </c>
      <c r="AO136" s="1">
        <v>41772</v>
      </c>
      <c r="AP136" s="1">
        <v>41782</v>
      </c>
      <c r="AQ136" s="1">
        <v>41786</v>
      </c>
      <c r="AR136" s="1">
        <v>41789</v>
      </c>
      <c r="AS136" s="20">
        <v>0.1</v>
      </c>
      <c r="AT136" s="35"/>
      <c r="AU136" s="35"/>
      <c r="AV136" s="35"/>
      <c r="AW136" s="35"/>
    </row>
    <row r="137" spans="1:49" s="20" customFormat="1">
      <c r="A137" s="12">
        <v>41740</v>
      </c>
      <c r="B137" s="11">
        <v>41752</v>
      </c>
      <c r="C137" s="1">
        <v>41754</v>
      </c>
      <c r="D137" s="1">
        <v>41759</v>
      </c>
      <c r="E137" s="20">
        <v>0.08</v>
      </c>
      <c r="F137" s="9"/>
      <c r="G137" s="9"/>
      <c r="H137" s="9"/>
      <c r="I137" s="9"/>
      <c r="K137"/>
      <c r="L137"/>
      <c r="M137"/>
      <c r="N137"/>
      <c r="P137"/>
      <c r="Q137"/>
      <c r="R137"/>
      <c r="S137"/>
      <c r="U137" s="19"/>
      <c r="V137" s="19"/>
      <c r="W137" s="19"/>
      <c r="X137" s="1"/>
      <c r="Z137" s="19">
        <v>41740</v>
      </c>
      <c r="AA137" s="19">
        <v>41752</v>
      </c>
      <c r="AB137" s="19">
        <v>41754</v>
      </c>
      <c r="AC137" s="19">
        <v>41759</v>
      </c>
      <c r="AD137" s="20">
        <v>6.1580000000000003E-2</v>
      </c>
      <c r="AE137" s="19">
        <v>41740</v>
      </c>
      <c r="AF137" s="19">
        <v>41752</v>
      </c>
      <c r="AG137" s="19">
        <v>41754</v>
      </c>
      <c r="AH137" s="19">
        <v>41759</v>
      </c>
      <c r="AI137" s="20">
        <v>6.6629999999999995E-2</v>
      </c>
      <c r="AJ137" s="19">
        <v>41740</v>
      </c>
      <c r="AK137" s="19">
        <v>41752</v>
      </c>
      <c r="AL137" s="19">
        <v>41754</v>
      </c>
      <c r="AM137" s="1">
        <v>41759</v>
      </c>
      <c r="AN137" s="20">
        <v>6.0339999999999998E-2</v>
      </c>
      <c r="AO137" s="1">
        <v>41740</v>
      </c>
      <c r="AP137" s="1">
        <v>41752</v>
      </c>
      <c r="AQ137" s="1">
        <v>41754</v>
      </c>
      <c r="AR137" s="1">
        <v>41759</v>
      </c>
      <c r="AS137" s="20">
        <v>0.10113</v>
      </c>
      <c r="AT137" s="35"/>
      <c r="AU137" s="35"/>
      <c r="AV137" s="35"/>
      <c r="AW137" s="35"/>
    </row>
    <row r="138" spans="1:49" s="20" customFormat="1">
      <c r="A138" s="12">
        <v>41710</v>
      </c>
      <c r="B138" s="11">
        <v>41717</v>
      </c>
      <c r="C138" s="1">
        <v>41719</v>
      </c>
      <c r="D138" s="1">
        <v>41729</v>
      </c>
      <c r="E138" s="20">
        <v>8.0600000000000005E-2</v>
      </c>
      <c r="F138" s="9"/>
      <c r="G138" s="9"/>
      <c r="H138" s="9"/>
      <c r="I138" s="9"/>
      <c r="K138"/>
      <c r="L138"/>
      <c r="M138"/>
      <c r="N138"/>
      <c r="P138"/>
      <c r="Q138"/>
      <c r="R138"/>
      <c r="S138"/>
      <c r="U138" s="19"/>
      <c r="V138" s="19"/>
      <c r="W138" s="19"/>
      <c r="X138" s="1"/>
      <c r="Z138" s="19">
        <v>41710</v>
      </c>
      <c r="AA138" s="19">
        <v>41717</v>
      </c>
      <c r="AB138" s="19">
        <v>41719</v>
      </c>
      <c r="AC138" s="19">
        <v>41729</v>
      </c>
      <c r="AD138" s="20">
        <v>6.1890000000000001E-2</v>
      </c>
      <c r="AE138" s="19">
        <v>41710</v>
      </c>
      <c r="AF138" s="19">
        <v>41717</v>
      </c>
      <c r="AG138" s="19">
        <v>41719</v>
      </c>
      <c r="AH138" s="19">
        <v>41729</v>
      </c>
      <c r="AI138" s="20">
        <v>6.3240000000000005E-2</v>
      </c>
      <c r="AJ138" s="19">
        <v>41710</v>
      </c>
      <c r="AK138" s="19">
        <v>41717</v>
      </c>
      <c r="AL138" s="19">
        <v>41719</v>
      </c>
      <c r="AM138" s="1">
        <v>41729</v>
      </c>
      <c r="AN138" s="20">
        <v>6.0740000000000002E-2</v>
      </c>
      <c r="AO138" s="1">
        <v>41710</v>
      </c>
      <c r="AP138" s="1">
        <v>41717</v>
      </c>
      <c r="AQ138" s="1">
        <v>41719</v>
      </c>
      <c r="AR138" s="1">
        <v>41729</v>
      </c>
      <c r="AS138" s="20">
        <v>0.11309</v>
      </c>
      <c r="AT138" s="35"/>
      <c r="AU138" s="35"/>
      <c r="AV138" s="35"/>
      <c r="AW138" s="35"/>
    </row>
    <row r="139" spans="1:49" s="20" customFormat="1">
      <c r="A139" s="12">
        <v>41681</v>
      </c>
      <c r="B139" s="11">
        <v>41691</v>
      </c>
      <c r="C139" s="1">
        <v>41695</v>
      </c>
      <c r="D139" s="1">
        <v>41698</v>
      </c>
      <c r="E139" s="20">
        <v>8.1629999999999994E-2</v>
      </c>
      <c r="F139" s="9"/>
      <c r="G139" s="9"/>
      <c r="H139" s="9"/>
      <c r="I139" s="9"/>
      <c r="K139"/>
      <c r="L139"/>
      <c r="M139"/>
      <c r="N139"/>
      <c r="P139"/>
      <c r="Q139"/>
      <c r="R139"/>
      <c r="S139"/>
      <c r="U139" s="19"/>
      <c r="V139" s="19"/>
      <c r="W139" s="19"/>
      <c r="X139" s="1"/>
      <c r="Z139" s="19">
        <v>41681</v>
      </c>
      <c r="AA139" s="19">
        <v>41691</v>
      </c>
      <c r="AB139" s="19">
        <v>41695</v>
      </c>
      <c r="AC139" s="19">
        <v>41698</v>
      </c>
      <c r="AD139" s="20">
        <v>6.2950000000000006E-2</v>
      </c>
      <c r="AE139" s="19">
        <v>41681</v>
      </c>
      <c r="AF139" s="19">
        <v>41691</v>
      </c>
      <c r="AG139" s="19">
        <v>41695</v>
      </c>
      <c r="AH139" s="19">
        <v>41698</v>
      </c>
      <c r="AI139" s="20">
        <v>6.3240000000000005E-2</v>
      </c>
      <c r="AJ139" s="19">
        <v>41681</v>
      </c>
      <c r="AK139" s="19">
        <v>41691</v>
      </c>
      <c r="AL139" s="19">
        <v>41695</v>
      </c>
      <c r="AM139" s="1">
        <v>41698</v>
      </c>
      <c r="AN139" s="20">
        <v>6.3920000000000005E-2</v>
      </c>
      <c r="AO139" s="1">
        <v>41681</v>
      </c>
      <c r="AP139" s="1">
        <v>41691</v>
      </c>
      <c r="AQ139" s="1">
        <v>41695</v>
      </c>
      <c r="AR139" s="1">
        <v>41698</v>
      </c>
      <c r="AS139" s="20">
        <v>0.10224999999999999</v>
      </c>
      <c r="AT139" s="35"/>
      <c r="AU139" s="35"/>
      <c r="AV139" s="35"/>
      <c r="AW139" s="35"/>
    </row>
    <row r="140" spans="1:49" s="20" customFormat="1">
      <c r="A140" s="12">
        <v>41654</v>
      </c>
      <c r="B140" s="11">
        <v>41663</v>
      </c>
      <c r="C140" s="1">
        <v>41667</v>
      </c>
      <c r="D140" s="1">
        <v>41670</v>
      </c>
      <c r="E140" s="20">
        <v>8.0519999999999994E-2</v>
      </c>
      <c r="F140" s="9"/>
      <c r="G140" s="9"/>
      <c r="H140" s="9"/>
      <c r="I140" s="9"/>
      <c r="K140"/>
      <c r="L140"/>
      <c r="M140"/>
      <c r="N140"/>
      <c r="P140"/>
      <c r="Q140"/>
      <c r="R140"/>
      <c r="S140"/>
      <c r="U140" s="19"/>
      <c r="V140" s="19"/>
      <c r="W140" s="19"/>
      <c r="X140" s="1"/>
      <c r="Z140" s="19">
        <v>41654</v>
      </c>
      <c r="AA140" s="19">
        <v>41663</v>
      </c>
      <c r="AB140" s="19">
        <v>41667</v>
      </c>
      <c r="AC140" s="19">
        <v>41670</v>
      </c>
      <c r="AD140" s="20">
        <v>6.1769999999999999E-2</v>
      </c>
      <c r="AE140" s="19">
        <v>41654</v>
      </c>
      <c r="AF140" s="19">
        <v>41663</v>
      </c>
      <c r="AG140" s="19">
        <v>41667</v>
      </c>
      <c r="AH140" s="19">
        <v>41670</v>
      </c>
      <c r="AI140" s="20">
        <v>6.3240000000000005E-2</v>
      </c>
      <c r="AJ140" s="19">
        <v>41654</v>
      </c>
      <c r="AK140" s="19">
        <v>41663</v>
      </c>
      <c r="AL140" s="19">
        <v>41667</v>
      </c>
      <c r="AM140" s="1">
        <v>41670</v>
      </c>
      <c r="AN140" s="20">
        <v>6.08E-2</v>
      </c>
      <c r="AO140" s="1">
        <v>41654</v>
      </c>
      <c r="AP140" s="1">
        <v>41663</v>
      </c>
      <c r="AQ140" s="1">
        <v>41667</v>
      </c>
      <c r="AR140" s="1">
        <v>41670</v>
      </c>
      <c r="AS140" s="20">
        <v>0.10104</v>
      </c>
      <c r="AT140" s="35"/>
      <c r="AU140" s="35"/>
      <c r="AV140" s="35"/>
      <c r="AW140" s="35"/>
    </row>
    <row r="141" spans="1:49" s="20" customFormat="1">
      <c r="A141" s="12">
        <v>41626</v>
      </c>
      <c r="B141" s="11">
        <v>41635</v>
      </c>
      <c r="C141" s="1">
        <v>41639</v>
      </c>
      <c r="D141" s="1">
        <v>41645</v>
      </c>
      <c r="E141" s="20">
        <v>9.8150000000000001E-2</v>
      </c>
      <c r="F141" s="9"/>
      <c r="G141" s="9"/>
      <c r="H141" s="9"/>
      <c r="I141" s="9"/>
      <c r="K141"/>
      <c r="L141"/>
      <c r="M141"/>
      <c r="N141"/>
      <c r="P141"/>
      <c r="Q141"/>
      <c r="R141"/>
      <c r="S141"/>
      <c r="U141" s="19"/>
      <c r="V141" s="19"/>
      <c r="W141" s="19"/>
      <c r="X141" s="1"/>
      <c r="Z141" s="19">
        <v>41626</v>
      </c>
      <c r="AA141" s="19">
        <v>41635</v>
      </c>
      <c r="AB141" s="19">
        <v>41639</v>
      </c>
      <c r="AC141" s="19">
        <v>41645</v>
      </c>
      <c r="AD141" s="20">
        <v>7.5039999999999996E-2</v>
      </c>
      <c r="AE141" s="19">
        <v>41626</v>
      </c>
      <c r="AF141" s="19">
        <v>41635</v>
      </c>
      <c r="AG141" s="19">
        <v>41639</v>
      </c>
      <c r="AH141" s="19">
        <v>41645</v>
      </c>
      <c r="AI141" s="20">
        <v>0.14563000000000001</v>
      </c>
      <c r="AJ141" s="19">
        <v>41626</v>
      </c>
      <c r="AK141" s="19">
        <v>41635</v>
      </c>
      <c r="AL141" s="19">
        <v>41639</v>
      </c>
      <c r="AM141" s="1">
        <v>41645</v>
      </c>
      <c r="AN141" s="20">
        <v>6.8049999999999999E-2</v>
      </c>
      <c r="AO141" s="1">
        <v>41626</v>
      </c>
      <c r="AP141" s="1">
        <v>41635</v>
      </c>
      <c r="AQ141" s="1">
        <v>41639</v>
      </c>
      <c r="AR141" s="1">
        <v>41645</v>
      </c>
      <c r="AS141" s="20">
        <v>0.12647</v>
      </c>
      <c r="AT141" s="35"/>
      <c r="AU141" s="35"/>
      <c r="AV141" s="35"/>
      <c r="AW141" s="35"/>
    </row>
    <row r="142" spans="1:49" s="20" customFormat="1">
      <c r="A142" s="12">
        <v>41591</v>
      </c>
      <c r="B142" s="11">
        <v>41600</v>
      </c>
      <c r="C142" s="1">
        <v>41604</v>
      </c>
      <c r="D142" s="1">
        <v>41607</v>
      </c>
      <c r="E142" s="20">
        <v>8.0949999999999994E-2</v>
      </c>
      <c r="F142" s="9"/>
      <c r="G142" s="9"/>
      <c r="H142" s="9"/>
      <c r="I142" s="9"/>
      <c r="K142"/>
      <c r="L142"/>
      <c r="M142"/>
      <c r="N142"/>
      <c r="P142"/>
      <c r="Q142"/>
      <c r="R142"/>
      <c r="S142"/>
      <c r="U142" s="19"/>
      <c r="V142" s="19"/>
      <c r="W142" s="19"/>
      <c r="X142" s="1"/>
      <c r="Z142" s="19">
        <v>41591</v>
      </c>
      <c r="AA142" s="19">
        <v>41600</v>
      </c>
      <c r="AB142" s="19">
        <v>41604</v>
      </c>
      <c r="AC142" s="19">
        <v>41607</v>
      </c>
      <c r="AD142" s="20">
        <v>6.3969999999999999E-2</v>
      </c>
      <c r="AE142" s="19">
        <v>41591</v>
      </c>
      <c r="AF142" s="19">
        <v>41600</v>
      </c>
      <c r="AG142" s="19">
        <v>41604</v>
      </c>
      <c r="AH142" s="19">
        <v>41607</v>
      </c>
      <c r="AI142" s="20">
        <v>7.3690000000000005E-2</v>
      </c>
      <c r="AJ142" s="19">
        <v>41591</v>
      </c>
      <c r="AK142" s="19">
        <v>41600</v>
      </c>
      <c r="AL142" s="19">
        <v>41604</v>
      </c>
      <c r="AM142" s="1">
        <v>41607</v>
      </c>
      <c r="AN142" s="20">
        <v>6.1539999999999997E-2</v>
      </c>
      <c r="AO142" s="1">
        <v>41591</v>
      </c>
      <c r="AP142" s="1">
        <v>41600</v>
      </c>
      <c r="AQ142" s="1">
        <v>41604</v>
      </c>
      <c r="AR142" s="1">
        <v>41607</v>
      </c>
      <c r="AS142" s="20">
        <v>0.10235</v>
      </c>
      <c r="AT142" s="35"/>
      <c r="AU142" s="35"/>
      <c r="AV142" s="35"/>
      <c r="AW142" s="35"/>
    </row>
    <row r="143" spans="1:49" s="20" customFormat="1">
      <c r="A143" s="12">
        <v>41562</v>
      </c>
      <c r="B143" s="11">
        <v>41571</v>
      </c>
      <c r="C143" s="1">
        <v>41575</v>
      </c>
      <c r="D143" s="1">
        <v>41578</v>
      </c>
      <c r="E143" s="20">
        <v>8.1920000000000007E-2</v>
      </c>
      <c r="F143" s="9"/>
      <c r="G143" s="9"/>
      <c r="H143" s="9"/>
      <c r="I143" s="9"/>
      <c r="K143"/>
      <c r="L143"/>
      <c r="M143"/>
      <c r="N143"/>
      <c r="P143"/>
      <c r="Q143"/>
      <c r="R143"/>
      <c r="S143"/>
      <c r="U143" s="19"/>
      <c r="V143" s="19"/>
      <c r="W143" s="19"/>
      <c r="X143" s="1"/>
      <c r="Z143" s="19">
        <v>41562</v>
      </c>
      <c r="AA143" s="19">
        <v>41571</v>
      </c>
      <c r="AB143" s="19">
        <v>41575</v>
      </c>
      <c r="AC143" s="19">
        <v>41578</v>
      </c>
      <c r="AD143" s="20">
        <v>6.5820000000000004E-2</v>
      </c>
      <c r="AE143" s="19">
        <v>41562</v>
      </c>
      <c r="AF143" s="19">
        <v>41571</v>
      </c>
      <c r="AG143" s="19">
        <v>41575</v>
      </c>
      <c r="AH143" s="19">
        <v>41578</v>
      </c>
      <c r="AI143" s="20">
        <v>7.0000000000000007E-2</v>
      </c>
      <c r="AJ143" s="19">
        <v>41562</v>
      </c>
      <c r="AK143" s="19">
        <v>41571</v>
      </c>
      <c r="AL143" s="19">
        <v>41575</v>
      </c>
      <c r="AM143" s="1">
        <v>41578</v>
      </c>
      <c r="AN143" s="20">
        <v>6.0729999999999999E-2</v>
      </c>
      <c r="AO143" s="1">
        <v>41562</v>
      </c>
      <c r="AP143" s="1">
        <v>41571</v>
      </c>
      <c r="AQ143" s="1">
        <v>41575</v>
      </c>
      <c r="AR143" s="1">
        <v>41578</v>
      </c>
      <c r="AS143" s="20">
        <v>0.10235</v>
      </c>
      <c r="AT143" s="35"/>
      <c r="AU143" s="35"/>
      <c r="AV143" s="35"/>
      <c r="AW143" s="35"/>
    </row>
    <row r="144" spans="1:49" s="20" customFormat="1">
      <c r="A144" s="12">
        <v>41526</v>
      </c>
      <c r="B144" s="11">
        <v>41535</v>
      </c>
      <c r="C144" s="1">
        <v>41537</v>
      </c>
      <c r="D144" s="1">
        <v>41547</v>
      </c>
      <c r="E144" s="20">
        <v>8.2360000000000003E-2</v>
      </c>
      <c r="F144" s="9"/>
      <c r="G144" s="9"/>
      <c r="H144" s="9"/>
      <c r="I144" s="9"/>
      <c r="K144"/>
      <c r="L144"/>
      <c r="M144"/>
      <c r="N144"/>
      <c r="P144"/>
      <c r="Q144"/>
      <c r="R144"/>
      <c r="S144"/>
      <c r="U144" s="19"/>
      <c r="V144" s="19"/>
      <c r="W144" s="19"/>
      <c r="X144" s="1"/>
      <c r="Z144" s="19">
        <v>41526</v>
      </c>
      <c r="AA144" s="19">
        <v>41535</v>
      </c>
      <c r="AB144" s="19">
        <v>41537</v>
      </c>
      <c r="AC144" s="19">
        <v>41547</v>
      </c>
      <c r="AD144" s="20">
        <v>6.4430000000000001E-2</v>
      </c>
      <c r="AE144" s="19">
        <v>41526</v>
      </c>
      <c r="AF144" s="19">
        <v>41535</v>
      </c>
      <c r="AG144" s="19">
        <v>41537</v>
      </c>
      <c r="AH144" s="19">
        <v>41547</v>
      </c>
      <c r="AI144" s="20">
        <v>6.4500000000000002E-2</v>
      </c>
      <c r="AJ144" s="19">
        <v>41526</v>
      </c>
      <c r="AK144" s="19">
        <v>41535</v>
      </c>
      <c r="AL144" s="19">
        <v>41537</v>
      </c>
      <c r="AM144" s="1">
        <v>41547</v>
      </c>
      <c r="AN144" s="20">
        <v>6.1769999999999999E-2</v>
      </c>
      <c r="AO144" s="1">
        <v>41526</v>
      </c>
      <c r="AP144" s="1">
        <v>41535</v>
      </c>
      <c r="AQ144" s="1">
        <v>41537</v>
      </c>
      <c r="AR144" s="1">
        <v>41547</v>
      </c>
      <c r="AS144" s="20">
        <v>0.10235</v>
      </c>
      <c r="AT144" s="35"/>
      <c r="AU144" s="35"/>
      <c r="AV144" s="35"/>
      <c r="AW144" s="35"/>
    </row>
    <row r="145" spans="1:49" s="20" customFormat="1">
      <c r="A145" s="12">
        <v>41500</v>
      </c>
      <c r="B145" s="11">
        <v>41509</v>
      </c>
      <c r="C145" s="1">
        <v>41513</v>
      </c>
      <c r="D145" s="1">
        <v>41516</v>
      </c>
      <c r="E145" s="20">
        <v>8.3790000000000003E-2</v>
      </c>
      <c r="F145" s="9"/>
      <c r="G145" s="9"/>
      <c r="H145" s="9"/>
      <c r="I145" s="9"/>
      <c r="K145"/>
      <c r="L145"/>
      <c r="M145"/>
      <c r="N145"/>
      <c r="P145"/>
      <c r="Q145"/>
      <c r="R145"/>
      <c r="S145"/>
      <c r="U145" s="19"/>
      <c r="V145" s="19"/>
      <c r="W145" s="19"/>
      <c r="X145" s="1"/>
      <c r="Z145" s="19">
        <v>41500</v>
      </c>
      <c r="AA145" s="19">
        <v>41509</v>
      </c>
      <c r="AB145" s="19">
        <v>41513</v>
      </c>
      <c r="AC145" s="19">
        <v>41516</v>
      </c>
      <c r="AD145" s="20">
        <v>6.6119999999999998E-2</v>
      </c>
      <c r="AE145" s="19">
        <v>41500</v>
      </c>
      <c r="AF145" s="19">
        <v>41509</v>
      </c>
      <c r="AG145" s="19">
        <v>41513</v>
      </c>
      <c r="AH145" s="19">
        <v>41516</v>
      </c>
      <c r="AI145" s="20">
        <v>6.4500000000000002E-2</v>
      </c>
      <c r="AJ145" s="19">
        <v>41500</v>
      </c>
      <c r="AK145" s="19">
        <v>41509</v>
      </c>
      <c r="AL145" s="19">
        <v>41513</v>
      </c>
      <c r="AM145" s="1">
        <v>41516</v>
      </c>
      <c r="AN145" s="20">
        <v>6.2170000000000003E-2</v>
      </c>
      <c r="AO145" s="1">
        <v>41500</v>
      </c>
      <c r="AP145" s="1">
        <v>41509</v>
      </c>
      <c r="AQ145" s="1">
        <v>41513</v>
      </c>
      <c r="AR145" s="1">
        <v>41516</v>
      </c>
      <c r="AS145" s="20">
        <v>0.10235</v>
      </c>
      <c r="AT145" s="35"/>
      <c r="AU145" s="35"/>
      <c r="AV145" s="35"/>
      <c r="AW145" s="35"/>
    </row>
    <row r="146" spans="1:49" s="20" customFormat="1">
      <c r="A146" s="12">
        <v>41470</v>
      </c>
      <c r="B146" s="11">
        <v>41479</v>
      </c>
      <c r="C146" s="1">
        <v>41481</v>
      </c>
      <c r="D146" s="1">
        <v>41486</v>
      </c>
      <c r="E146" s="20">
        <v>8.1290000000000001E-2</v>
      </c>
      <c r="F146" s="9"/>
      <c r="G146" s="9"/>
      <c r="H146" s="9"/>
      <c r="I146" s="9"/>
      <c r="K146"/>
      <c r="L146"/>
      <c r="M146"/>
      <c r="N146"/>
      <c r="P146"/>
      <c r="Q146"/>
      <c r="R146"/>
      <c r="S146"/>
      <c r="U146" s="19"/>
      <c r="V146" s="19"/>
      <c r="W146" s="19"/>
      <c r="X146" s="1"/>
      <c r="Z146" s="19">
        <v>41470</v>
      </c>
      <c r="AA146" s="19">
        <v>41479</v>
      </c>
      <c r="AB146" s="19">
        <v>41481</v>
      </c>
      <c r="AC146" s="19">
        <v>41486</v>
      </c>
      <c r="AD146" s="20">
        <v>6.4640000000000003E-2</v>
      </c>
      <c r="AE146" s="19">
        <v>41470</v>
      </c>
      <c r="AF146" s="19">
        <v>41479</v>
      </c>
      <c r="AG146" s="19">
        <v>41481</v>
      </c>
      <c r="AH146" s="19">
        <v>41486</v>
      </c>
      <c r="AI146" s="20">
        <v>6.4500000000000002E-2</v>
      </c>
      <c r="AJ146" s="19">
        <v>41470</v>
      </c>
      <c r="AK146" s="19">
        <v>41479</v>
      </c>
      <c r="AL146" s="19">
        <v>41481</v>
      </c>
      <c r="AM146" s="1">
        <v>41486</v>
      </c>
      <c r="AN146" s="20">
        <v>6.25E-2</v>
      </c>
      <c r="AO146" s="1">
        <v>41470</v>
      </c>
      <c r="AP146" s="1">
        <v>41479</v>
      </c>
      <c r="AQ146" s="1">
        <v>41481</v>
      </c>
      <c r="AR146" s="1">
        <v>41486</v>
      </c>
      <c r="AS146" s="20">
        <v>0.10235</v>
      </c>
      <c r="AT146" s="35"/>
      <c r="AU146" s="35"/>
      <c r="AV146" s="35"/>
      <c r="AW146" s="35"/>
    </row>
    <row r="147" spans="1:49" s="20" customFormat="1">
      <c r="A147" s="12">
        <v>41435</v>
      </c>
      <c r="B147" s="11">
        <v>41444</v>
      </c>
      <c r="C147" s="1">
        <v>41446</v>
      </c>
      <c r="D147" s="1">
        <v>41453</v>
      </c>
      <c r="E147" s="20">
        <v>8.1280000000000005E-2</v>
      </c>
      <c r="F147" s="9"/>
      <c r="G147" s="9"/>
      <c r="H147" s="9"/>
      <c r="I147" s="9"/>
      <c r="K147"/>
      <c r="L147"/>
      <c r="M147"/>
      <c r="N147"/>
      <c r="P147"/>
      <c r="Q147"/>
      <c r="R147"/>
      <c r="S147"/>
      <c r="U147" s="19"/>
      <c r="V147" s="19"/>
      <c r="W147" s="19"/>
      <c r="X147" s="1"/>
      <c r="Z147" s="19">
        <v>41435</v>
      </c>
      <c r="AA147" s="19">
        <v>41444</v>
      </c>
      <c r="AB147" s="19">
        <v>41446</v>
      </c>
      <c r="AC147" s="19">
        <v>41453</v>
      </c>
      <c r="AD147" s="20">
        <v>6.4079999999999998E-2</v>
      </c>
      <c r="AE147" s="19">
        <v>41435</v>
      </c>
      <c r="AF147" s="19">
        <v>41444</v>
      </c>
      <c r="AG147" s="19">
        <v>41446</v>
      </c>
      <c r="AH147" s="19">
        <v>41453</v>
      </c>
      <c r="AI147" s="20">
        <v>6.3719999999999999E-2</v>
      </c>
      <c r="AJ147" s="19">
        <v>41435</v>
      </c>
      <c r="AK147" s="19">
        <v>41444</v>
      </c>
      <c r="AL147" s="19">
        <v>41446</v>
      </c>
      <c r="AM147" s="1">
        <v>41453</v>
      </c>
      <c r="AN147" s="20">
        <v>6.4070000000000002E-2</v>
      </c>
      <c r="AO147" s="1">
        <v>41435</v>
      </c>
      <c r="AP147" s="1">
        <v>41444</v>
      </c>
      <c r="AQ147" s="1">
        <v>41446</v>
      </c>
      <c r="AR147" s="1">
        <v>41453</v>
      </c>
      <c r="AS147" s="20">
        <v>0.10671</v>
      </c>
      <c r="AT147" s="35"/>
      <c r="AU147" s="35"/>
      <c r="AV147" s="35"/>
      <c r="AW147" s="35"/>
    </row>
    <row r="148" spans="1:49" s="20" customFormat="1">
      <c r="A148" s="12">
        <v>41408</v>
      </c>
      <c r="B148" s="11">
        <v>41418</v>
      </c>
      <c r="C148" s="1">
        <v>41422</v>
      </c>
      <c r="D148" s="1">
        <v>41425</v>
      </c>
      <c r="E148" s="20">
        <v>7.7549999999999994E-2</v>
      </c>
      <c r="F148" s="9"/>
      <c r="G148" s="9"/>
      <c r="H148" s="9"/>
      <c r="I148" s="9"/>
      <c r="K148"/>
      <c r="L148"/>
      <c r="M148"/>
      <c r="N148"/>
      <c r="P148"/>
      <c r="Q148"/>
      <c r="R148"/>
      <c r="S148"/>
      <c r="U148" s="19"/>
      <c r="V148" s="19"/>
      <c r="W148" s="19"/>
      <c r="X148" s="1"/>
      <c r="Z148" s="19">
        <v>41408</v>
      </c>
      <c r="AA148" s="19">
        <v>41418</v>
      </c>
      <c r="AB148" s="19">
        <v>41422</v>
      </c>
      <c r="AC148" s="19">
        <v>41425</v>
      </c>
      <c r="AD148" s="20">
        <v>6.4060000000000006E-2</v>
      </c>
      <c r="AE148" s="19">
        <v>41408</v>
      </c>
      <c r="AF148" s="19">
        <v>41418</v>
      </c>
      <c r="AG148" s="19">
        <v>41422</v>
      </c>
      <c r="AH148" s="19">
        <v>41425</v>
      </c>
      <c r="AI148" s="20">
        <v>6.3719999999999999E-2</v>
      </c>
      <c r="AJ148" s="19">
        <v>41408</v>
      </c>
      <c r="AK148" s="19">
        <v>41418</v>
      </c>
      <c r="AL148" s="19">
        <v>41422</v>
      </c>
      <c r="AM148" s="1">
        <v>41425</v>
      </c>
      <c r="AN148" s="20">
        <v>6.4130000000000006E-2</v>
      </c>
      <c r="AO148" s="1">
        <v>41408</v>
      </c>
      <c r="AP148" s="1">
        <v>41418</v>
      </c>
      <c r="AQ148" s="1">
        <v>41422</v>
      </c>
      <c r="AR148" s="1">
        <v>41425</v>
      </c>
      <c r="AS148" s="20">
        <v>0.10671</v>
      </c>
      <c r="AT148" s="35"/>
      <c r="AU148" s="35"/>
      <c r="AV148" s="35"/>
      <c r="AW148" s="35"/>
    </row>
    <row r="149" spans="1:49" s="20" customFormat="1">
      <c r="A149" s="12">
        <v>41376</v>
      </c>
      <c r="B149" s="11">
        <v>41387</v>
      </c>
      <c r="C149" s="1">
        <v>41389</v>
      </c>
      <c r="D149" s="1">
        <v>41394</v>
      </c>
      <c r="E149" s="20">
        <v>8.4250000000000005E-2</v>
      </c>
      <c r="F149" s="9"/>
      <c r="G149" s="9"/>
      <c r="H149" s="9"/>
      <c r="I149" s="9"/>
      <c r="K149"/>
      <c r="L149"/>
      <c r="M149"/>
      <c r="N149"/>
      <c r="P149"/>
      <c r="Q149"/>
      <c r="R149"/>
      <c r="S149"/>
      <c r="U149" s="19"/>
      <c r="V149" s="19"/>
      <c r="W149" s="19"/>
      <c r="X149" s="1"/>
      <c r="Z149" s="19">
        <v>41376</v>
      </c>
      <c r="AA149" s="19">
        <v>41387</v>
      </c>
      <c r="AB149" s="19">
        <v>41389</v>
      </c>
      <c r="AC149" s="19">
        <v>41394</v>
      </c>
      <c r="AD149" s="20">
        <v>6.7309999999999995E-2</v>
      </c>
      <c r="AE149" s="19">
        <v>41376</v>
      </c>
      <c r="AF149" s="19">
        <v>41387</v>
      </c>
      <c r="AG149" s="19">
        <v>41389</v>
      </c>
      <c r="AH149" s="19">
        <v>41394</v>
      </c>
      <c r="AI149" s="20">
        <v>6.3719999999999999E-2</v>
      </c>
      <c r="AJ149" s="19">
        <v>41376</v>
      </c>
      <c r="AK149" s="19">
        <v>41387</v>
      </c>
      <c r="AL149" s="19">
        <v>41389</v>
      </c>
      <c r="AM149" s="1">
        <v>41394</v>
      </c>
      <c r="AN149" s="20">
        <v>6.6729999999999998E-2</v>
      </c>
      <c r="AO149" s="1">
        <v>41376</v>
      </c>
      <c r="AP149" s="1">
        <v>41387</v>
      </c>
      <c r="AQ149" s="1">
        <v>41389</v>
      </c>
      <c r="AR149" s="1">
        <v>41394</v>
      </c>
      <c r="AS149" s="20">
        <v>0.10671</v>
      </c>
      <c r="AT149" s="35"/>
      <c r="AU149" s="35"/>
      <c r="AV149" s="35"/>
      <c r="AW149" s="35"/>
    </row>
    <row r="150" spans="1:49" s="20" customFormat="1">
      <c r="A150" s="12">
        <v>41345</v>
      </c>
      <c r="B150" s="11">
        <v>41354</v>
      </c>
      <c r="C150" s="1">
        <v>41358</v>
      </c>
      <c r="D150" s="1">
        <v>41361</v>
      </c>
      <c r="E150" s="20">
        <v>7.732E-2</v>
      </c>
      <c r="F150" s="9"/>
      <c r="G150" s="9"/>
      <c r="H150" s="9"/>
      <c r="I150" s="9"/>
      <c r="K150"/>
      <c r="L150"/>
      <c r="M150"/>
      <c r="N150"/>
      <c r="P150"/>
      <c r="Q150"/>
      <c r="R150"/>
      <c r="S150"/>
      <c r="U150" s="19"/>
      <c r="V150" s="19"/>
      <c r="W150" s="19"/>
      <c r="X150" s="1"/>
      <c r="Z150" s="19">
        <v>41345</v>
      </c>
      <c r="AA150" s="19">
        <v>41354</v>
      </c>
      <c r="AB150" s="19">
        <v>41358</v>
      </c>
      <c r="AC150" s="19">
        <v>41361</v>
      </c>
      <c r="AD150" s="20">
        <v>6.0330000000000002E-2</v>
      </c>
      <c r="AE150" s="19">
        <v>41345</v>
      </c>
      <c r="AF150" s="19">
        <v>41354</v>
      </c>
      <c r="AG150" s="19">
        <v>41358</v>
      </c>
      <c r="AH150" s="19">
        <v>41361</v>
      </c>
      <c r="AI150" s="20">
        <v>6.5610000000000002E-2</v>
      </c>
      <c r="AJ150" s="19">
        <v>41345</v>
      </c>
      <c r="AK150" s="19">
        <v>41354</v>
      </c>
      <c r="AL150" s="19">
        <v>41358</v>
      </c>
      <c r="AM150" s="1">
        <v>41361</v>
      </c>
      <c r="AN150" s="20">
        <v>6.2429999999999999E-2</v>
      </c>
      <c r="AO150" s="1">
        <v>41345</v>
      </c>
      <c r="AP150" s="1">
        <v>41354</v>
      </c>
      <c r="AQ150" s="1">
        <v>41358</v>
      </c>
      <c r="AR150" s="1">
        <v>41361</v>
      </c>
      <c r="AS150" s="20">
        <v>0.10664999999999999</v>
      </c>
      <c r="AT150" s="35"/>
      <c r="AU150" s="35"/>
      <c r="AV150" s="35"/>
      <c r="AW150" s="35"/>
    </row>
    <row r="151" spans="1:49" s="20" customFormat="1">
      <c r="A151" s="12">
        <v>41316</v>
      </c>
      <c r="B151" s="11">
        <v>41326</v>
      </c>
      <c r="C151" s="1">
        <v>41330</v>
      </c>
      <c r="D151" s="1">
        <v>41333</v>
      </c>
      <c r="E151" s="20">
        <v>8.2860000000000003E-2</v>
      </c>
      <c r="F151" s="9"/>
      <c r="G151" s="9"/>
      <c r="H151" s="9"/>
      <c r="I151" s="9"/>
      <c r="K151"/>
      <c r="L151"/>
      <c r="M151"/>
      <c r="N151"/>
      <c r="P151"/>
      <c r="Q151"/>
      <c r="R151"/>
      <c r="S151"/>
      <c r="U151" s="19"/>
      <c r="V151" s="19"/>
      <c r="W151" s="19"/>
      <c r="X151" s="1"/>
      <c r="Z151" s="19">
        <v>41316</v>
      </c>
      <c r="AA151" s="19">
        <v>41326</v>
      </c>
      <c r="AB151" s="19">
        <v>41330</v>
      </c>
      <c r="AC151" s="19">
        <v>41333</v>
      </c>
      <c r="AD151" s="20">
        <v>6.5600000000000006E-2</v>
      </c>
      <c r="AE151" s="19">
        <v>41316</v>
      </c>
      <c r="AF151" s="19">
        <v>41326</v>
      </c>
      <c r="AG151" s="19">
        <v>41330</v>
      </c>
      <c r="AH151" s="19">
        <v>41333</v>
      </c>
      <c r="AI151" s="20">
        <v>6.5610000000000002E-2</v>
      </c>
      <c r="AJ151" s="19">
        <v>41316</v>
      </c>
      <c r="AK151" s="19">
        <v>41326</v>
      </c>
      <c r="AL151" s="19">
        <v>41330</v>
      </c>
      <c r="AM151" s="1">
        <v>41333</v>
      </c>
      <c r="AN151" s="20">
        <v>6.6589999999999996E-2</v>
      </c>
      <c r="AO151" s="1">
        <v>41316</v>
      </c>
      <c r="AP151" s="1">
        <v>41326</v>
      </c>
      <c r="AQ151" s="1">
        <v>41330</v>
      </c>
      <c r="AR151" s="1">
        <v>41333</v>
      </c>
      <c r="AS151" s="20">
        <v>0.10664999999999999</v>
      </c>
      <c r="AT151" s="35"/>
      <c r="AU151" s="35"/>
      <c r="AV151" s="35"/>
      <c r="AW151" s="35"/>
    </row>
    <row r="152" spans="1:49" s="20" customFormat="1">
      <c r="A152" s="12">
        <v>41289</v>
      </c>
      <c r="B152" s="11">
        <v>41298</v>
      </c>
      <c r="C152" s="1">
        <v>41302</v>
      </c>
      <c r="D152" s="1">
        <v>41305</v>
      </c>
      <c r="E152" s="20">
        <v>8.2629999999999995E-2</v>
      </c>
      <c r="F152" s="9"/>
      <c r="G152" s="9"/>
      <c r="H152" s="9"/>
      <c r="I152" s="9"/>
      <c r="K152"/>
      <c r="L152"/>
      <c r="M152"/>
      <c r="N152"/>
      <c r="P152"/>
      <c r="Q152"/>
      <c r="R152"/>
      <c r="S152"/>
      <c r="U152" s="19"/>
      <c r="V152" s="19"/>
      <c r="W152" s="19"/>
      <c r="X152" s="1"/>
      <c r="Z152" s="19">
        <v>41289</v>
      </c>
      <c r="AA152" s="19">
        <v>41298</v>
      </c>
      <c r="AB152" s="19">
        <v>41302</v>
      </c>
      <c r="AC152" s="19">
        <v>41305</v>
      </c>
      <c r="AD152" s="20">
        <v>6.6850000000000007E-2</v>
      </c>
      <c r="AE152" s="19">
        <v>41289</v>
      </c>
      <c r="AF152" s="19">
        <v>41298</v>
      </c>
      <c r="AG152" s="19">
        <v>41302</v>
      </c>
      <c r="AH152" s="19">
        <v>41305</v>
      </c>
      <c r="AI152" s="20">
        <v>6.5610000000000002E-2</v>
      </c>
      <c r="AJ152" s="19">
        <v>41289</v>
      </c>
      <c r="AK152" s="19">
        <v>41298</v>
      </c>
      <c r="AL152" s="19">
        <v>41302</v>
      </c>
      <c r="AM152" s="1">
        <v>41305</v>
      </c>
      <c r="AN152" s="20">
        <v>6.6930000000000003E-2</v>
      </c>
      <c r="AO152" s="1">
        <v>41289</v>
      </c>
      <c r="AP152" s="1">
        <v>41298</v>
      </c>
      <c r="AQ152" s="1">
        <v>41302</v>
      </c>
      <c r="AR152" s="1">
        <v>41305</v>
      </c>
      <c r="AS152" s="20">
        <v>0.10664999999999999</v>
      </c>
      <c r="AT152" s="35"/>
      <c r="AU152" s="35"/>
      <c r="AV152" s="35"/>
      <c r="AW152" s="35"/>
    </row>
    <row r="153" spans="1:49" s="20" customFormat="1">
      <c r="A153" s="12">
        <v>41260</v>
      </c>
      <c r="B153" s="11">
        <v>41267</v>
      </c>
      <c r="C153" s="1">
        <v>41271</v>
      </c>
      <c r="D153" s="1">
        <v>41277</v>
      </c>
      <c r="E153" s="20">
        <v>8.4839999999999999E-2</v>
      </c>
      <c r="F153" s="9"/>
      <c r="G153" s="9"/>
      <c r="H153" s="9"/>
      <c r="I153" s="9"/>
      <c r="K153"/>
      <c r="L153"/>
      <c r="M153"/>
      <c r="N153"/>
      <c r="P153"/>
      <c r="Q153"/>
      <c r="R153"/>
      <c r="S153"/>
      <c r="U153" s="19"/>
      <c r="V153" s="19"/>
      <c r="W153" s="19"/>
      <c r="X153" s="1"/>
      <c r="Z153" s="19">
        <v>41260</v>
      </c>
      <c r="AA153" s="19">
        <v>41267</v>
      </c>
      <c r="AB153" s="19">
        <v>41271</v>
      </c>
      <c r="AC153" s="19">
        <v>41277</v>
      </c>
      <c r="AD153" s="20">
        <v>6.7790000000000003E-2</v>
      </c>
      <c r="AE153" s="19">
        <v>41260</v>
      </c>
      <c r="AF153" s="19">
        <v>41267</v>
      </c>
      <c r="AG153" s="19">
        <v>41271</v>
      </c>
      <c r="AH153" s="19">
        <v>41277</v>
      </c>
      <c r="AI153" s="20">
        <v>7.4230000000000004E-2</v>
      </c>
      <c r="AJ153" s="19">
        <v>41260</v>
      </c>
      <c r="AK153" s="19">
        <v>41267</v>
      </c>
      <c r="AL153" s="19">
        <v>41271</v>
      </c>
      <c r="AM153" s="1">
        <v>41277</v>
      </c>
      <c r="AN153" s="20">
        <v>6.7129999999999995E-2</v>
      </c>
      <c r="AO153" s="1">
        <v>41260</v>
      </c>
      <c r="AP153" s="1">
        <v>41267</v>
      </c>
      <c r="AQ153" s="1">
        <v>41271</v>
      </c>
      <c r="AR153" s="1">
        <v>41277</v>
      </c>
      <c r="AS153" s="20">
        <v>0.10532999999999999</v>
      </c>
      <c r="AT153" s="35"/>
      <c r="AU153" s="35"/>
      <c r="AV153" s="35"/>
      <c r="AW153" s="35"/>
    </row>
    <row r="154" spans="1:49" s="20" customFormat="1">
      <c r="A154" s="12">
        <v>41227</v>
      </c>
      <c r="B154" s="11">
        <v>41235</v>
      </c>
      <c r="C154" s="1">
        <v>41239</v>
      </c>
      <c r="D154" s="1">
        <v>41243</v>
      </c>
      <c r="E154" s="20">
        <v>8.4839999999999999E-2</v>
      </c>
      <c r="F154" s="9"/>
      <c r="G154" s="9"/>
      <c r="H154" s="9"/>
      <c r="I154" s="9"/>
      <c r="K154"/>
      <c r="L154"/>
      <c r="M154"/>
      <c r="N154"/>
      <c r="P154"/>
      <c r="Q154"/>
      <c r="R154"/>
      <c r="S154"/>
      <c r="U154" s="19"/>
      <c r="V154" s="19"/>
      <c r="W154" s="19"/>
      <c r="X154" s="1"/>
      <c r="Z154" s="19">
        <v>41227</v>
      </c>
      <c r="AA154" s="19">
        <v>41235</v>
      </c>
      <c r="AB154" s="19">
        <v>41239</v>
      </c>
      <c r="AC154" s="19">
        <v>41243</v>
      </c>
      <c r="AD154" s="20">
        <v>6.7790000000000003E-2</v>
      </c>
      <c r="AE154" s="19">
        <v>41227</v>
      </c>
      <c r="AF154" s="19">
        <v>41235</v>
      </c>
      <c r="AG154" s="19">
        <v>41239</v>
      </c>
      <c r="AH154" s="19">
        <v>41243</v>
      </c>
      <c r="AI154" s="20">
        <v>5.9400000000000001E-2</v>
      </c>
      <c r="AJ154" s="19">
        <v>41227</v>
      </c>
      <c r="AK154" s="19">
        <v>41235</v>
      </c>
      <c r="AL154" s="19">
        <v>41239</v>
      </c>
      <c r="AM154" s="1">
        <v>41243</v>
      </c>
      <c r="AN154" s="20">
        <v>6.7129999999999995E-2</v>
      </c>
      <c r="AO154" s="1">
        <v>41227</v>
      </c>
      <c r="AP154" s="1">
        <v>41235</v>
      </c>
      <c r="AQ154" s="1">
        <v>41239</v>
      </c>
      <c r="AR154" s="1">
        <v>41243</v>
      </c>
      <c r="AS154" s="20">
        <v>9.5769999999999994E-2</v>
      </c>
      <c r="AT154" s="35"/>
      <c r="AU154" s="35"/>
      <c r="AV154" s="35"/>
      <c r="AW154" s="35"/>
    </row>
    <row r="155" spans="1:49" s="20" customFormat="1">
      <c r="A155" s="12">
        <v>41199</v>
      </c>
      <c r="B155" s="11">
        <v>41206</v>
      </c>
      <c r="C155" s="1">
        <v>41208</v>
      </c>
      <c r="D155" s="1">
        <v>41213</v>
      </c>
      <c r="E155" s="20">
        <v>8.1979999999999997E-2</v>
      </c>
      <c r="F155" s="9"/>
      <c r="G155" s="9"/>
      <c r="H155" s="9"/>
      <c r="I155" s="9"/>
      <c r="K155"/>
      <c r="L155"/>
      <c r="M155"/>
      <c r="N155"/>
      <c r="P155"/>
      <c r="Q155"/>
      <c r="R155"/>
      <c r="S155"/>
      <c r="U155" s="19"/>
      <c r="V155" s="19"/>
      <c r="W155" s="19"/>
      <c r="X155" s="1"/>
      <c r="Z155" s="19">
        <v>41199</v>
      </c>
      <c r="AA155" s="19">
        <v>41206</v>
      </c>
      <c r="AB155" s="19">
        <v>41208</v>
      </c>
      <c r="AC155" s="19">
        <v>41213</v>
      </c>
      <c r="AD155" s="20">
        <v>6.6159999999999997E-2</v>
      </c>
      <c r="AE155" s="19">
        <v>41199</v>
      </c>
      <c r="AF155" s="19">
        <v>41206</v>
      </c>
      <c r="AG155" s="19">
        <v>41208</v>
      </c>
      <c r="AH155" s="19">
        <v>41213</v>
      </c>
      <c r="AI155" s="20">
        <v>5.9400000000000001E-2</v>
      </c>
      <c r="AJ155" s="19">
        <v>41199</v>
      </c>
      <c r="AK155" s="19">
        <v>41206</v>
      </c>
      <c r="AL155" s="19">
        <v>41208</v>
      </c>
      <c r="AM155" s="1">
        <v>41213</v>
      </c>
      <c r="AN155" s="20">
        <v>6.5540000000000001E-2</v>
      </c>
      <c r="AO155" s="1">
        <v>41199</v>
      </c>
      <c r="AP155" s="1">
        <v>41206</v>
      </c>
      <c r="AQ155" s="1">
        <v>41208</v>
      </c>
      <c r="AR155" s="1">
        <v>41213</v>
      </c>
      <c r="AS155" s="20">
        <v>9.5769999999999994E-2</v>
      </c>
      <c r="AT155" s="35"/>
      <c r="AU155" s="35"/>
      <c r="AV155" s="35"/>
      <c r="AW155" s="35"/>
    </row>
    <row r="156" spans="1:49" s="20" customFormat="1">
      <c r="A156" s="12">
        <v>41166</v>
      </c>
      <c r="B156" s="11">
        <v>41173</v>
      </c>
      <c r="C156" s="1">
        <v>41177</v>
      </c>
      <c r="D156" s="1">
        <v>41180</v>
      </c>
      <c r="E156" s="20">
        <v>8.6169999999999997E-2</v>
      </c>
      <c r="F156" s="9"/>
      <c r="G156" s="9"/>
      <c r="H156" s="9"/>
      <c r="I156" s="9"/>
      <c r="K156"/>
      <c r="L156"/>
      <c r="M156"/>
      <c r="N156"/>
      <c r="P156"/>
      <c r="Q156"/>
      <c r="R156"/>
      <c r="S156"/>
      <c r="U156" s="19"/>
      <c r="V156" s="19"/>
      <c r="W156" s="19"/>
      <c r="X156" s="1"/>
      <c r="Z156" s="19">
        <v>41166</v>
      </c>
      <c r="AA156" s="19">
        <v>41173</v>
      </c>
      <c r="AB156" s="19">
        <v>41177</v>
      </c>
      <c r="AC156" s="19">
        <v>41180</v>
      </c>
      <c r="AD156" s="20">
        <v>6.9199999999999998E-2</v>
      </c>
      <c r="AE156" s="19">
        <v>41166</v>
      </c>
      <c r="AF156" s="19">
        <v>41173</v>
      </c>
      <c r="AG156" s="19">
        <v>41177</v>
      </c>
      <c r="AH156" s="19">
        <v>41180</v>
      </c>
      <c r="AI156" s="20">
        <v>6.1499999999999999E-2</v>
      </c>
      <c r="AJ156" s="19">
        <v>41166</v>
      </c>
      <c r="AK156" s="19">
        <v>41173</v>
      </c>
      <c r="AL156" s="19">
        <v>41177</v>
      </c>
      <c r="AM156" s="1">
        <v>41180</v>
      </c>
      <c r="AN156" s="20">
        <v>6.8610000000000004E-2</v>
      </c>
      <c r="AO156" s="1">
        <v>41166</v>
      </c>
      <c r="AP156" s="1">
        <v>41173</v>
      </c>
      <c r="AQ156" s="1">
        <v>41177</v>
      </c>
      <c r="AR156" s="1">
        <v>41180</v>
      </c>
      <c r="AS156" s="20">
        <v>0.10150000000000001</v>
      </c>
      <c r="AT156" s="35"/>
      <c r="AU156" s="35"/>
      <c r="AV156" s="35"/>
      <c r="AW156" s="35"/>
    </row>
    <row r="157" spans="1:49" s="20" customFormat="1">
      <c r="A157" s="12">
        <v>41138</v>
      </c>
      <c r="B157" s="11">
        <v>41145</v>
      </c>
      <c r="C157" s="1">
        <v>41149</v>
      </c>
      <c r="D157" s="1">
        <v>41152</v>
      </c>
      <c r="E157" s="20">
        <v>8.6489999999999997E-2</v>
      </c>
      <c r="F157" s="9"/>
      <c r="G157" s="9"/>
      <c r="H157" s="9"/>
      <c r="I157" s="9"/>
      <c r="K157"/>
      <c r="L157"/>
      <c r="M157"/>
      <c r="N157"/>
      <c r="P157"/>
      <c r="Q157"/>
      <c r="R157"/>
      <c r="S157"/>
      <c r="U157" s="19"/>
      <c r="V157" s="19"/>
      <c r="W157" s="19"/>
      <c r="X157" s="1"/>
      <c r="Z157" s="19">
        <v>41138</v>
      </c>
      <c r="AA157" s="19">
        <v>41145</v>
      </c>
      <c r="AB157" s="19">
        <v>41149</v>
      </c>
      <c r="AC157" s="19">
        <v>41152</v>
      </c>
      <c r="AD157" s="20">
        <v>6.9980000000000001E-2</v>
      </c>
      <c r="AE157" s="19">
        <v>41138</v>
      </c>
      <c r="AF157" s="19">
        <v>41145</v>
      </c>
      <c r="AG157" s="19">
        <v>41149</v>
      </c>
      <c r="AH157" s="19">
        <v>41152</v>
      </c>
      <c r="AI157" s="20">
        <v>6.1499999999999999E-2</v>
      </c>
      <c r="AJ157" s="19">
        <v>41138</v>
      </c>
      <c r="AK157" s="19">
        <v>41145</v>
      </c>
      <c r="AL157" s="19">
        <v>41149</v>
      </c>
      <c r="AM157" s="1">
        <v>41152</v>
      </c>
      <c r="AN157" s="20">
        <v>6.9440000000000002E-2</v>
      </c>
      <c r="AO157" s="1">
        <v>41138</v>
      </c>
      <c r="AP157" s="1">
        <v>41145</v>
      </c>
      <c r="AQ157" s="1">
        <v>41149</v>
      </c>
      <c r="AR157" s="1">
        <v>41152</v>
      </c>
      <c r="AS157" s="20">
        <v>0.10150000000000001</v>
      </c>
      <c r="AT157" s="35"/>
      <c r="AU157" s="35"/>
      <c r="AV157" s="35"/>
      <c r="AW157" s="35"/>
    </row>
    <row r="158" spans="1:49" s="20" customFormat="1">
      <c r="A158" s="12">
        <v>41107</v>
      </c>
      <c r="B158" s="11">
        <v>41114</v>
      </c>
      <c r="C158" s="1">
        <v>41116</v>
      </c>
      <c r="D158" s="1">
        <v>41121</v>
      </c>
      <c r="E158" s="20">
        <v>8.3080000000000001E-2</v>
      </c>
      <c r="F158" s="9"/>
      <c r="G158" s="9"/>
      <c r="H158" s="9"/>
      <c r="I158" s="9"/>
      <c r="K158"/>
      <c r="L158"/>
      <c r="M158"/>
      <c r="N158"/>
      <c r="P158"/>
      <c r="Q158"/>
      <c r="R158"/>
      <c r="S158"/>
      <c r="U158" s="19"/>
      <c r="V158" s="19"/>
      <c r="W158" s="19"/>
      <c r="X158" s="1"/>
      <c r="Z158" s="19">
        <v>41107</v>
      </c>
      <c r="AA158" s="19">
        <v>41114</v>
      </c>
      <c r="AB158" s="19">
        <v>41116</v>
      </c>
      <c r="AC158" s="19">
        <v>41121</v>
      </c>
      <c r="AD158" s="20">
        <v>6.7549999999999999E-2</v>
      </c>
      <c r="AE158" s="19">
        <v>41107</v>
      </c>
      <c r="AF158" s="19">
        <v>41114</v>
      </c>
      <c r="AG158" s="19">
        <v>41116</v>
      </c>
      <c r="AH158" s="19">
        <v>41121</v>
      </c>
      <c r="AI158" s="20">
        <v>6.1499999999999999E-2</v>
      </c>
      <c r="AJ158" s="19">
        <v>41107</v>
      </c>
      <c r="AK158" s="19">
        <v>41114</v>
      </c>
      <c r="AL158" s="19">
        <v>41116</v>
      </c>
      <c r="AM158" s="1">
        <v>41121</v>
      </c>
      <c r="AN158" s="20">
        <v>6.651E-2</v>
      </c>
      <c r="AO158" s="1">
        <v>41107</v>
      </c>
      <c r="AP158" s="1">
        <v>41114</v>
      </c>
      <c r="AQ158" s="1">
        <v>41116</v>
      </c>
      <c r="AR158" s="1">
        <v>41121</v>
      </c>
      <c r="AS158" s="20">
        <v>0.10150000000000001</v>
      </c>
      <c r="AT158" s="35"/>
      <c r="AU158" s="35"/>
      <c r="AV158" s="35"/>
      <c r="AW158" s="35"/>
    </row>
    <row r="159" spans="1:49" s="20" customFormat="1">
      <c r="A159" s="12">
        <v>41075</v>
      </c>
      <c r="B159" s="11">
        <v>41082</v>
      </c>
      <c r="C159" s="1">
        <v>41086</v>
      </c>
      <c r="D159" s="1">
        <v>41089</v>
      </c>
      <c r="E159" s="20">
        <v>8.7040000000000006E-2</v>
      </c>
      <c r="F159" s="9"/>
      <c r="G159" s="9"/>
      <c r="H159" s="9"/>
      <c r="I159" s="9"/>
      <c r="K159"/>
      <c r="L159"/>
      <c r="M159"/>
      <c r="N159"/>
      <c r="P159"/>
      <c r="Q159"/>
      <c r="R159"/>
      <c r="S159"/>
      <c r="U159" s="19"/>
      <c r="V159" s="19"/>
      <c r="W159" s="19"/>
      <c r="X159" s="1"/>
      <c r="Z159" s="19">
        <v>41075</v>
      </c>
      <c r="AA159" s="19">
        <v>41082</v>
      </c>
      <c r="AB159" s="19">
        <v>41086</v>
      </c>
      <c r="AC159" s="19">
        <v>41089</v>
      </c>
      <c r="AD159" s="20">
        <v>7.0879999999999999E-2</v>
      </c>
      <c r="AE159" s="19">
        <v>41075</v>
      </c>
      <c r="AF159" s="19">
        <v>41082</v>
      </c>
      <c r="AG159" s="19">
        <v>41086</v>
      </c>
      <c r="AH159" s="19">
        <v>41089</v>
      </c>
      <c r="AI159" s="20">
        <v>5.8999999999999997E-2</v>
      </c>
      <c r="AJ159" s="19">
        <v>41075</v>
      </c>
      <c r="AK159" s="19">
        <v>41082</v>
      </c>
      <c r="AL159" s="19">
        <v>41086</v>
      </c>
      <c r="AM159" s="1">
        <v>41089</v>
      </c>
      <c r="AN159" s="20">
        <v>7.0569999999999994E-2</v>
      </c>
      <c r="AO159" s="1">
        <v>41075</v>
      </c>
      <c r="AP159" s="1">
        <v>41082</v>
      </c>
      <c r="AQ159" s="1">
        <v>41086</v>
      </c>
      <c r="AR159" s="1">
        <v>41089</v>
      </c>
      <c r="AS159" s="20">
        <v>9.6500000000000002E-2</v>
      </c>
      <c r="AT159" s="35"/>
      <c r="AU159" s="35"/>
      <c r="AV159" s="35"/>
      <c r="AW159" s="35"/>
    </row>
    <row r="160" spans="1:49" s="20" customFormat="1">
      <c r="A160" s="12">
        <v>41044</v>
      </c>
      <c r="B160" s="11">
        <v>41052</v>
      </c>
      <c r="C160" s="1">
        <v>41054</v>
      </c>
      <c r="D160" s="1">
        <v>41060</v>
      </c>
      <c r="E160" s="20">
        <v>8.4909999999999999E-2</v>
      </c>
      <c r="F160" s="9"/>
      <c r="G160" s="9"/>
      <c r="H160" s="9"/>
      <c r="I160" s="9"/>
      <c r="K160"/>
      <c r="L160"/>
      <c r="M160"/>
      <c r="N160"/>
      <c r="P160"/>
      <c r="Q160"/>
      <c r="R160"/>
      <c r="S160"/>
      <c r="U160" s="19"/>
      <c r="V160" s="19"/>
      <c r="W160" s="19"/>
      <c r="X160" s="1"/>
      <c r="Z160" s="19">
        <v>41044</v>
      </c>
      <c r="AA160" s="19">
        <v>41052</v>
      </c>
      <c r="AB160" s="19">
        <v>41054</v>
      </c>
      <c r="AC160" s="19">
        <v>41060</v>
      </c>
      <c r="AD160" s="20">
        <v>7.016E-2</v>
      </c>
      <c r="AE160" s="19">
        <v>41044</v>
      </c>
      <c r="AF160" s="19">
        <v>41052</v>
      </c>
      <c r="AG160" s="19">
        <v>41054</v>
      </c>
      <c r="AH160" s="19">
        <v>41060</v>
      </c>
      <c r="AI160" s="20">
        <v>5.8999999999999997E-2</v>
      </c>
      <c r="AJ160" s="19">
        <v>41044</v>
      </c>
      <c r="AK160" s="19">
        <v>41052</v>
      </c>
      <c r="AL160" s="19">
        <v>41054</v>
      </c>
      <c r="AM160" s="1">
        <v>41060</v>
      </c>
      <c r="AN160" s="20">
        <v>7.0180000000000006E-2</v>
      </c>
      <c r="AO160" s="1">
        <v>41044</v>
      </c>
      <c r="AP160" s="1">
        <v>41052</v>
      </c>
      <c r="AQ160" s="1">
        <v>41054</v>
      </c>
      <c r="AR160" s="1">
        <v>41060</v>
      </c>
      <c r="AS160" s="20">
        <v>9.6500000000000002E-2</v>
      </c>
      <c r="AT160" s="35"/>
      <c r="AU160" s="35"/>
      <c r="AV160" s="35"/>
      <c r="AW160" s="35"/>
    </row>
    <row r="161" spans="1:49" s="20" customFormat="1">
      <c r="A161" s="12">
        <v>41015</v>
      </c>
      <c r="B161" s="11">
        <v>41022</v>
      </c>
      <c r="C161" s="1">
        <v>41024</v>
      </c>
      <c r="D161" s="1">
        <v>41029</v>
      </c>
      <c r="E161" s="20">
        <v>8.8870000000000005E-2</v>
      </c>
      <c r="F161" s="9"/>
      <c r="G161" s="9"/>
      <c r="H161" s="9"/>
      <c r="I161" s="9"/>
      <c r="K161"/>
      <c r="L161"/>
      <c r="M161"/>
      <c r="N161"/>
      <c r="P161"/>
      <c r="Q161"/>
      <c r="R161"/>
      <c r="S161"/>
      <c r="U161" s="19"/>
      <c r="V161" s="19"/>
      <c r="W161" s="19"/>
      <c r="X161" s="1"/>
      <c r="Z161" s="19">
        <v>41015</v>
      </c>
      <c r="AA161" s="19">
        <v>41022</v>
      </c>
      <c r="AB161" s="19">
        <v>41024</v>
      </c>
      <c r="AC161" s="19">
        <v>41029</v>
      </c>
      <c r="AD161" s="20">
        <v>7.2139999999999996E-2</v>
      </c>
      <c r="AE161" s="19">
        <v>41015</v>
      </c>
      <c r="AF161" s="19">
        <v>41022</v>
      </c>
      <c r="AG161" s="19">
        <v>41024</v>
      </c>
      <c r="AH161" s="19">
        <v>41029</v>
      </c>
      <c r="AI161" s="20">
        <v>6.9500000000000006E-2</v>
      </c>
      <c r="AJ161" s="19">
        <v>41015</v>
      </c>
      <c r="AK161" s="19">
        <v>41022</v>
      </c>
      <c r="AL161" s="19">
        <v>41024</v>
      </c>
      <c r="AM161" s="1">
        <v>41029</v>
      </c>
      <c r="AN161" s="20">
        <v>7.2609999999999994E-2</v>
      </c>
      <c r="AO161" s="1">
        <v>41015</v>
      </c>
      <c r="AP161" s="1">
        <v>41022</v>
      </c>
      <c r="AQ161" s="1">
        <v>41024</v>
      </c>
      <c r="AR161" s="1">
        <v>41029</v>
      </c>
      <c r="AS161" s="20">
        <v>0.114</v>
      </c>
      <c r="AT161" s="35"/>
      <c r="AU161" s="35"/>
      <c r="AV161" s="35"/>
      <c r="AW161" s="35"/>
    </row>
    <row r="162" spans="1:49" s="20" customFormat="1">
      <c r="A162" s="12">
        <v>40984</v>
      </c>
      <c r="B162" s="11">
        <v>40991</v>
      </c>
      <c r="C162" s="1">
        <v>40995</v>
      </c>
      <c r="D162" s="1">
        <v>40998</v>
      </c>
      <c r="E162" s="20">
        <v>8.3500000000000005E-2</v>
      </c>
      <c r="F162" s="9"/>
      <c r="G162" s="9"/>
      <c r="H162" s="9"/>
      <c r="I162" s="9"/>
      <c r="K162"/>
      <c r="L162"/>
      <c r="M162"/>
      <c r="N162"/>
      <c r="P162"/>
      <c r="Q162"/>
      <c r="R162"/>
      <c r="S162"/>
      <c r="U162" s="19"/>
      <c r="V162" s="19"/>
      <c r="W162" s="19"/>
      <c r="X162" s="1"/>
      <c r="Z162" s="19">
        <v>40984</v>
      </c>
      <c r="AA162" s="19">
        <v>40991</v>
      </c>
      <c r="AB162" s="19">
        <v>40995</v>
      </c>
      <c r="AC162" s="19">
        <v>40998</v>
      </c>
      <c r="AD162" s="20">
        <v>6.8750000000000006E-2</v>
      </c>
      <c r="AE162" s="19">
        <v>40984</v>
      </c>
      <c r="AF162" s="19">
        <v>40991</v>
      </c>
      <c r="AG162" s="19">
        <v>40995</v>
      </c>
      <c r="AH162" s="19">
        <v>40998</v>
      </c>
      <c r="AI162" s="20">
        <v>7.1999999999999995E-2</v>
      </c>
      <c r="AJ162" s="19">
        <v>40984</v>
      </c>
      <c r="AK162" s="19">
        <v>40991</v>
      </c>
      <c r="AL162" s="19">
        <v>40995</v>
      </c>
      <c r="AM162" s="1">
        <v>40998</v>
      </c>
      <c r="AN162" s="20">
        <v>6.8779999999999994E-2</v>
      </c>
      <c r="AO162" s="1">
        <v>40984</v>
      </c>
      <c r="AP162" s="1">
        <v>40991</v>
      </c>
      <c r="AQ162" s="1">
        <v>40995</v>
      </c>
      <c r="AR162" s="1">
        <v>40998</v>
      </c>
      <c r="AS162" s="20">
        <v>0.121</v>
      </c>
      <c r="AT162" s="35"/>
      <c r="AU162" s="35"/>
      <c r="AV162" s="35"/>
      <c r="AW162" s="35"/>
    </row>
    <row r="163" spans="1:49" s="20" customFormat="1">
      <c r="A163" s="12">
        <v>40953</v>
      </c>
      <c r="B163" s="11">
        <v>40961</v>
      </c>
      <c r="C163" s="1">
        <v>40963</v>
      </c>
      <c r="D163" s="1">
        <v>40968</v>
      </c>
      <c r="E163" s="20">
        <v>8.9370000000000005E-2</v>
      </c>
      <c r="F163" s="9"/>
      <c r="G163" s="9"/>
      <c r="H163" s="9"/>
      <c r="I163" s="9"/>
      <c r="K163"/>
      <c r="L163"/>
      <c r="M163"/>
      <c r="N163"/>
      <c r="P163"/>
      <c r="Q163"/>
      <c r="R163"/>
      <c r="S163"/>
      <c r="U163" s="19"/>
      <c r="V163" s="19"/>
      <c r="W163" s="19"/>
      <c r="X163" s="1"/>
      <c r="Z163" s="19">
        <v>40953</v>
      </c>
      <c r="AA163" s="19">
        <v>40961</v>
      </c>
      <c r="AB163" s="19">
        <v>40963</v>
      </c>
      <c r="AC163" s="19">
        <v>40968</v>
      </c>
      <c r="AD163" s="20">
        <v>7.3749999999999996E-2</v>
      </c>
      <c r="AE163" s="19">
        <v>40953</v>
      </c>
      <c r="AF163" s="19">
        <v>40961</v>
      </c>
      <c r="AG163" s="19">
        <v>40963</v>
      </c>
      <c r="AH163" s="19">
        <v>40968</v>
      </c>
      <c r="AI163" s="20">
        <v>7.1929999999999994E-2</v>
      </c>
      <c r="AJ163" s="19">
        <v>40953</v>
      </c>
      <c r="AK163" s="19">
        <v>40961</v>
      </c>
      <c r="AL163" s="19">
        <v>40963</v>
      </c>
      <c r="AM163" s="1">
        <v>40968</v>
      </c>
      <c r="AN163" s="20">
        <v>7.3550000000000004E-2</v>
      </c>
      <c r="AO163" s="1">
        <v>40953</v>
      </c>
      <c r="AP163" s="1">
        <v>40961</v>
      </c>
      <c r="AQ163" s="1">
        <v>40963</v>
      </c>
      <c r="AR163" s="1">
        <v>40968</v>
      </c>
      <c r="AS163" s="20">
        <v>0.12059</v>
      </c>
      <c r="AT163" s="35"/>
      <c r="AU163" s="35"/>
      <c r="AV163" s="35"/>
      <c r="AW163" s="35"/>
    </row>
    <row r="164" spans="1:49" s="20" customFormat="1">
      <c r="A164" s="12">
        <v>40926</v>
      </c>
      <c r="B164" s="11">
        <v>40933</v>
      </c>
      <c r="C164" s="1">
        <v>40935</v>
      </c>
      <c r="D164" s="1">
        <v>40940</v>
      </c>
      <c r="E164" s="20">
        <v>8.9819999999999997E-2</v>
      </c>
      <c r="F164" s="9"/>
      <c r="G164" s="9"/>
      <c r="H164" s="9"/>
      <c r="I164" s="9"/>
      <c r="K164"/>
      <c r="L164"/>
      <c r="M164"/>
      <c r="N164"/>
      <c r="P164"/>
      <c r="Q164"/>
      <c r="R164"/>
      <c r="S164"/>
      <c r="U164" s="19"/>
      <c r="V164" s="19"/>
      <c r="W164" s="19"/>
      <c r="X164" s="1"/>
      <c r="Z164" s="19">
        <v>40926</v>
      </c>
      <c r="AA164" s="19">
        <v>40933</v>
      </c>
      <c r="AB164" s="19">
        <v>40935</v>
      </c>
      <c r="AC164" s="19">
        <v>40940</v>
      </c>
      <c r="AD164" s="20">
        <v>7.4709999999999999E-2</v>
      </c>
      <c r="AE164" s="19">
        <v>40926</v>
      </c>
      <c r="AF164" s="19">
        <v>40933</v>
      </c>
      <c r="AG164" s="19">
        <v>40935</v>
      </c>
      <c r="AH164" s="19">
        <v>40940</v>
      </c>
      <c r="AI164" s="20">
        <v>7.1929999999999994E-2</v>
      </c>
      <c r="AJ164" s="19">
        <v>40926</v>
      </c>
      <c r="AK164" s="19">
        <v>40933</v>
      </c>
      <c r="AL164" s="19">
        <v>40935</v>
      </c>
      <c r="AM164" s="1">
        <v>40940</v>
      </c>
      <c r="AN164" s="20">
        <v>7.4050000000000005E-2</v>
      </c>
      <c r="AO164" s="1">
        <v>40926</v>
      </c>
      <c r="AP164" s="1">
        <v>40933</v>
      </c>
      <c r="AQ164" s="1">
        <v>40935</v>
      </c>
      <c r="AR164" s="1">
        <v>40940</v>
      </c>
      <c r="AS164" s="20">
        <v>0.12059</v>
      </c>
      <c r="AT164" s="35"/>
      <c r="AU164" s="35"/>
      <c r="AV164" s="35"/>
      <c r="AW164" s="35"/>
    </row>
    <row r="165" spans="1:49" s="20" customFormat="1">
      <c r="A165" s="12">
        <v>40893</v>
      </c>
      <c r="B165" s="11">
        <v>40900</v>
      </c>
      <c r="C165" s="1">
        <v>40906</v>
      </c>
      <c r="D165" s="1">
        <v>40912</v>
      </c>
      <c r="E165" s="20">
        <v>8.7590000000000001E-2</v>
      </c>
      <c r="F165" s="9"/>
      <c r="G165" s="9"/>
      <c r="H165" s="9"/>
      <c r="I165" s="9"/>
      <c r="K165"/>
      <c r="L165"/>
      <c r="M165"/>
      <c r="N165"/>
      <c r="P165"/>
      <c r="Q165"/>
      <c r="R165"/>
      <c r="S165"/>
      <c r="U165" s="19"/>
      <c r="V165" s="19"/>
      <c r="W165" s="19"/>
      <c r="X165" s="1"/>
      <c r="Z165" s="19">
        <v>40893</v>
      </c>
      <c r="AA165" s="19">
        <v>40900</v>
      </c>
      <c r="AB165" s="19">
        <v>40906</v>
      </c>
      <c r="AC165" s="19">
        <v>40912</v>
      </c>
      <c r="AD165" s="20">
        <v>7.2069999999999995E-2</v>
      </c>
      <c r="AE165" s="19">
        <v>40893</v>
      </c>
      <c r="AF165" s="19">
        <v>40900</v>
      </c>
      <c r="AG165" s="19">
        <v>40906</v>
      </c>
      <c r="AH165" s="19">
        <v>40912</v>
      </c>
      <c r="AI165" s="20">
        <v>9.3420000000000003E-2</v>
      </c>
      <c r="AJ165" s="19">
        <v>40893</v>
      </c>
      <c r="AK165" s="19">
        <v>40900</v>
      </c>
      <c r="AL165" s="19">
        <v>40906</v>
      </c>
      <c r="AM165" s="1">
        <v>40912</v>
      </c>
      <c r="AN165" s="20">
        <v>7.3249999999999996E-2</v>
      </c>
      <c r="AO165" s="1">
        <v>40893</v>
      </c>
      <c r="AP165" s="1">
        <v>40900</v>
      </c>
      <c r="AQ165" s="1">
        <v>40906</v>
      </c>
      <c r="AR165" s="1">
        <v>40912</v>
      </c>
      <c r="AS165" s="20">
        <v>0.17616000000000001</v>
      </c>
      <c r="AT165" s="35"/>
      <c r="AU165" s="35"/>
      <c r="AV165" s="35"/>
      <c r="AW165" s="35"/>
    </row>
    <row r="166" spans="1:49" s="20" customFormat="1">
      <c r="A166" s="12">
        <v>40863</v>
      </c>
      <c r="B166" s="11">
        <v>40870</v>
      </c>
      <c r="C166" s="1">
        <v>40872</v>
      </c>
      <c r="D166" s="1">
        <v>40877</v>
      </c>
      <c r="E166" s="20">
        <v>9.1350000000000001E-2</v>
      </c>
      <c r="F166" s="9"/>
      <c r="G166" s="9"/>
      <c r="H166" s="9"/>
      <c r="I166" s="9"/>
      <c r="K166"/>
      <c r="L166"/>
      <c r="M166"/>
      <c r="N166"/>
      <c r="P166"/>
      <c r="Q166"/>
      <c r="R166"/>
      <c r="S166"/>
      <c r="U166" s="19"/>
      <c r="V166" s="19"/>
      <c r="W166" s="19"/>
      <c r="X166" s="1"/>
      <c r="Z166" s="19">
        <v>40863</v>
      </c>
      <c r="AA166" s="19">
        <v>40870</v>
      </c>
      <c r="AB166" s="19">
        <v>40872</v>
      </c>
      <c r="AC166" s="19">
        <v>40877</v>
      </c>
      <c r="AD166" s="20">
        <v>7.4200000000000002E-2</v>
      </c>
      <c r="AE166" s="19">
        <v>40863</v>
      </c>
      <c r="AF166" s="19">
        <v>40870</v>
      </c>
      <c r="AG166" s="19">
        <v>40872</v>
      </c>
      <c r="AH166" s="19">
        <v>40877</v>
      </c>
      <c r="AI166" s="20">
        <v>7.2959999999999997E-2</v>
      </c>
      <c r="AJ166" s="19">
        <v>40863</v>
      </c>
      <c r="AK166" s="19">
        <v>40870</v>
      </c>
      <c r="AL166" s="19">
        <v>40872</v>
      </c>
      <c r="AM166" s="1">
        <v>40877</v>
      </c>
      <c r="AN166" s="20">
        <v>7.6429999999999998E-2</v>
      </c>
      <c r="AO166" s="1">
        <v>40863</v>
      </c>
      <c r="AP166" s="1">
        <v>40870</v>
      </c>
      <c r="AQ166" s="1">
        <v>40872</v>
      </c>
      <c r="AR166" s="1">
        <v>40877</v>
      </c>
      <c r="AS166" s="20">
        <v>0.11953999999999999</v>
      </c>
      <c r="AT166" s="35"/>
      <c r="AU166" s="35"/>
      <c r="AV166" s="35"/>
      <c r="AW166" s="35"/>
    </row>
    <row r="167" spans="1:49" s="20" customFormat="1">
      <c r="A167" s="12">
        <v>40835</v>
      </c>
      <c r="B167" s="11">
        <v>40842</v>
      </c>
      <c r="C167" s="1">
        <v>40844</v>
      </c>
      <c r="D167" s="1">
        <v>40847</v>
      </c>
      <c r="E167" s="20">
        <v>9.3020000000000005E-2</v>
      </c>
      <c r="F167" s="9"/>
      <c r="G167" s="9"/>
      <c r="H167" s="9"/>
      <c r="I167" s="9"/>
      <c r="K167"/>
      <c r="L167"/>
      <c r="M167"/>
      <c r="N167"/>
      <c r="P167"/>
      <c r="Q167"/>
      <c r="R167"/>
      <c r="S167"/>
      <c r="U167" s="19"/>
      <c r="V167" s="19"/>
      <c r="W167" s="19"/>
      <c r="X167" s="1"/>
      <c r="Z167" s="19">
        <v>40835</v>
      </c>
      <c r="AA167" s="19">
        <v>40842</v>
      </c>
      <c r="AB167" s="19">
        <v>40844</v>
      </c>
      <c r="AC167" s="19">
        <v>40847</v>
      </c>
      <c r="AD167" s="20">
        <v>7.621E-2</v>
      </c>
      <c r="AE167" s="19">
        <v>40835</v>
      </c>
      <c r="AF167" s="19">
        <v>40842</v>
      </c>
      <c r="AG167" s="19">
        <v>40844</v>
      </c>
      <c r="AH167" s="19">
        <v>40847</v>
      </c>
      <c r="AI167" s="20">
        <v>7.5579999999999994E-2</v>
      </c>
      <c r="AJ167" s="19">
        <v>40835</v>
      </c>
      <c r="AK167" s="19">
        <v>40842</v>
      </c>
      <c r="AL167" s="19">
        <v>40844</v>
      </c>
      <c r="AM167" s="1">
        <v>40847</v>
      </c>
      <c r="AN167" s="20">
        <v>7.7729999999999994E-2</v>
      </c>
      <c r="AO167" s="1">
        <v>40835</v>
      </c>
      <c r="AP167" s="1">
        <v>40842</v>
      </c>
      <c r="AQ167" s="1">
        <v>40844</v>
      </c>
      <c r="AR167" s="1">
        <v>40847</v>
      </c>
      <c r="AS167" s="20">
        <v>0.12238</v>
      </c>
      <c r="AT167" s="35"/>
      <c r="AU167" s="35"/>
      <c r="AV167" s="35"/>
      <c r="AW167" s="35"/>
    </row>
    <row r="168" spans="1:49" s="20" customFormat="1">
      <c r="A168" s="12">
        <v>40802</v>
      </c>
      <c r="B168" s="11">
        <v>40809</v>
      </c>
      <c r="C168" s="1">
        <v>40813</v>
      </c>
      <c r="D168" s="1">
        <v>40816</v>
      </c>
      <c r="E168" s="20">
        <v>9.2530000000000001E-2</v>
      </c>
      <c r="F168" s="9"/>
      <c r="G168" s="9"/>
      <c r="H168" s="9"/>
      <c r="I168" s="9"/>
      <c r="K168"/>
      <c r="L168"/>
      <c r="M168"/>
      <c r="N168"/>
      <c r="P168"/>
      <c r="Q168"/>
      <c r="R168"/>
      <c r="S168"/>
      <c r="U168" s="19"/>
      <c r="V168" s="19"/>
      <c r="W168" s="19"/>
      <c r="X168" s="1"/>
      <c r="Z168" s="19">
        <v>40802</v>
      </c>
      <c r="AA168" s="19">
        <v>40809</v>
      </c>
      <c r="AB168" s="19">
        <v>40813</v>
      </c>
      <c r="AC168" s="19">
        <v>40816</v>
      </c>
      <c r="AD168" s="20">
        <v>7.5840000000000005E-2</v>
      </c>
      <c r="AE168" s="19">
        <v>40802</v>
      </c>
      <c r="AF168" s="19">
        <v>40809</v>
      </c>
      <c r="AG168" s="19">
        <v>40813</v>
      </c>
      <c r="AH168" s="19">
        <v>40816</v>
      </c>
      <c r="AI168" s="20">
        <v>7.3459999999999998E-2</v>
      </c>
      <c r="AJ168" s="19">
        <v>40802</v>
      </c>
      <c r="AK168" s="19">
        <v>40809</v>
      </c>
      <c r="AL168" s="19">
        <v>40813</v>
      </c>
      <c r="AM168" s="1">
        <v>40816</v>
      </c>
      <c r="AN168" s="20">
        <v>7.714E-2</v>
      </c>
      <c r="AO168" s="1">
        <v>40802</v>
      </c>
      <c r="AP168" s="1">
        <v>40809</v>
      </c>
      <c r="AQ168" s="1">
        <v>40813</v>
      </c>
      <c r="AR168" s="1">
        <v>40816</v>
      </c>
      <c r="AS168" s="20">
        <v>0.12629000000000001</v>
      </c>
      <c r="AT168" s="35"/>
      <c r="AU168" s="35"/>
      <c r="AV168" s="35"/>
      <c r="AW168" s="35"/>
    </row>
    <row r="169" spans="1:49" s="20" customFormat="1">
      <c r="A169" s="12">
        <v>40774</v>
      </c>
      <c r="B169" s="11">
        <v>40781</v>
      </c>
      <c r="C169" s="1">
        <v>40785</v>
      </c>
      <c r="D169" s="1">
        <v>40786</v>
      </c>
      <c r="E169" s="20">
        <v>9.4649999999999998E-2</v>
      </c>
      <c r="F169" s="9"/>
      <c r="G169" s="9"/>
      <c r="H169" s="9"/>
      <c r="I169" s="9"/>
      <c r="K169"/>
      <c r="L169"/>
      <c r="M169"/>
      <c r="N169"/>
      <c r="P169"/>
      <c r="Q169"/>
      <c r="R169"/>
      <c r="S169"/>
      <c r="U169" s="19"/>
      <c r="V169" s="19"/>
      <c r="W169" s="19"/>
      <c r="X169" s="1"/>
      <c r="Z169" s="19">
        <v>40774</v>
      </c>
      <c r="AA169" s="19">
        <v>40781</v>
      </c>
      <c r="AB169" s="19">
        <v>40785</v>
      </c>
      <c r="AC169" s="19">
        <v>40786</v>
      </c>
      <c r="AD169" s="20">
        <v>7.6609999999999998E-2</v>
      </c>
      <c r="AE169" s="19">
        <v>40774</v>
      </c>
      <c r="AF169" s="19">
        <v>40781</v>
      </c>
      <c r="AG169" s="19">
        <v>40785</v>
      </c>
      <c r="AH169" s="19">
        <v>40786</v>
      </c>
      <c r="AI169" s="20">
        <v>7.6509999999999995E-2</v>
      </c>
      <c r="AJ169" s="19">
        <v>40774</v>
      </c>
      <c r="AK169" s="19">
        <v>40781</v>
      </c>
      <c r="AL169" s="19">
        <v>40785</v>
      </c>
      <c r="AM169" s="1">
        <v>40786</v>
      </c>
      <c r="AN169" s="20">
        <v>7.8159999999999993E-2</v>
      </c>
      <c r="AO169" s="1">
        <v>40774</v>
      </c>
      <c r="AP169" s="1">
        <v>40781</v>
      </c>
      <c r="AQ169" s="1">
        <v>40785</v>
      </c>
      <c r="AR169" s="1">
        <v>40786</v>
      </c>
      <c r="AS169" s="20">
        <v>0.12529999999999999</v>
      </c>
      <c r="AT169" s="35"/>
      <c r="AU169" s="35"/>
      <c r="AV169" s="35"/>
      <c r="AW169" s="35"/>
    </row>
    <row r="170" spans="1:49" s="20" customFormat="1">
      <c r="A170" s="12">
        <v>40739</v>
      </c>
      <c r="B170" s="11">
        <v>40746</v>
      </c>
      <c r="C170" s="1">
        <v>40750</v>
      </c>
      <c r="D170" s="1">
        <v>40753</v>
      </c>
      <c r="E170" s="20">
        <v>9.2480000000000007E-2</v>
      </c>
      <c r="F170" s="9"/>
      <c r="G170" s="9"/>
      <c r="H170" s="9"/>
      <c r="I170" s="9"/>
      <c r="K170"/>
      <c r="L170"/>
      <c r="M170"/>
      <c r="N170"/>
      <c r="P170"/>
      <c r="Q170"/>
      <c r="R170"/>
      <c r="S170"/>
      <c r="U170" s="19"/>
      <c r="V170" s="19"/>
      <c r="W170" s="19"/>
      <c r="X170" s="1"/>
      <c r="Z170" s="19">
        <v>40739</v>
      </c>
      <c r="AA170" s="19">
        <v>40746</v>
      </c>
      <c r="AB170" s="19">
        <v>40750</v>
      </c>
      <c r="AC170" s="19">
        <v>40753</v>
      </c>
      <c r="AD170" s="20">
        <v>7.5170000000000001E-2</v>
      </c>
      <c r="AE170" s="19">
        <v>40739</v>
      </c>
      <c r="AF170" s="19">
        <v>40746</v>
      </c>
      <c r="AG170" s="19">
        <v>40750</v>
      </c>
      <c r="AH170" s="19">
        <v>40753</v>
      </c>
      <c r="AI170" s="20">
        <v>7.7729999999999994E-2</v>
      </c>
      <c r="AJ170" s="19">
        <v>40739</v>
      </c>
      <c r="AK170" s="19">
        <v>40746</v>
      </c>
      <c r="AL170" s="19">
        <v>40750</v>
      </c>
      <c r="AM170" s="1">
        <v>40753</v>
      </c>
      <c r="AN170" s="20">
        <v>7.5579999999999994E-2</v>
      </c>
      <c r="AO170" s="1">
        <v>40739</v>
      </c>
      <c r="AP170" s="1">
        <v>40746</v>
      </c>
      <c r="AQ170" s="1">
        <v>40750</v>
      </c>
      <c r="AR170" s="1">
        <v>40753</v>
      </c>
      <c r="AS170" s="20">
        <v>0.12703999999999999</v>
      </c>
      <c r="AT170" s="35"/>
      <c r="AU170" s="35"/>
      <c r="AV170" s="35"/>
      <c r="AW170" s="35"/>
    </row>
    <row r="171" spans="1:49" s="20" customFormat="1">
      <c r="A171" s="12">
        <v>40711</v>
      </c>
      <c r="B171" s="11">
        <v>40718</v>
      </c>
      <c r="C171" s="1">
        <v>40722</v>
      </c>
      <c r="D171" s="1">
        <v>40724</v>
      </c>
      <c r="E171" s="20">
        <v>9.6119999999999997E-2</v>
      </c>
      <c r="F171" s="9"/>
      <c r="G171" s="9"/>
      <c r="H171" s="9"/>
      <c r="I171" s="9"/>
      <c r="K171"/>
      <c r="L171"/>
      <c r="M171"/>
      <c r="N171"/>
      <c r="P171"/>
      <c r="Q171"/>
      <c r="R171"/>
      <c r="S171"/>
      <c r="U171" s="19"/>
      <c r="V171" s="19"/>
      <c r="W171" s="19"/>
      <c r="X171" s="1"/>
      <c r="Z171" s="19">
        <v>40711</v>
      </c>
      <c r="AA171" s="19">
        <v>40718</v>
      </c>
      <c r="AB171" s="19">
        <v>40722</v>
      </c>
      <c r="AC171" s="19">
        <v>40724</v>
      </c>
      <c r="AD171" s="20">
        <v>7.6249999999999998E-2</v>
      </c>
      <c r="AE171" s="19">
        <v>40711</v>
      </c>
      <c r="AF171" s="19">
        <v>40718</v>
      </c>
      <c r="AG171" s="19">
        <v>40722</v>
      </c>
      <c r="AH171" s="19">
        <v>40724</v>
      </c>
      <c r="AI171" s="20">
        <v>7.4969999999999995E-2</v>
      </c>
      <c r="AJ171" s="19">
        <v>40711</v>
      </c>
      <c r="AK171" s="19">
        <v>40718</v>
      </c>
      <c r="AL171" s="19">
        <v>40722</v>
      </c>
      <c r="AM171" s="1">
        <v>40724</v>
      </c>
      <c r="AN171" s="20">
        <v>8.0519999999999994E-2</v>
      </c>
      <c r="AO171" s="1">
        <v>40711</v>
      </c>
      <c r="AP171" s="1">
        <v>40718</v>
      </c>
      <c r="AQ171" s="1">
        <v>40722</v>
      </c>
      <c r="AR171" s="1">
        <v>40724</v>
      </c>
      <c r="AS171" s="20">
        <v>0.12517</v>
      </c>
      <c r="AT171" s="35"/>
      <c r="AU171" s="35"/>
      <c r="AV171" s="35"/>
      <c r="AW171" s="35"/>
    </row>
    <row r="172" spans="1:49" s="20" customFormat="1">
      <c r="A172" s="12">
        <v>40681</v>
      </c>
      <c r="B172" s="11">
        <v>40689</v>
      </c>
      <c r="C172" s="1">
        <v>40693</v>
      </c>
      <c r="D172" s="1">
        <v>40694</v>
      </c>
      <c r="E172" s="20">
        <v>9.3770000000000006E-2</v>
      </c>
      <c r="F172" s="9"/>
      <c r="G172" s="9"/>
      <c r="H172" s="9"/>
      <c r="I172" s="9"/>
      <c r="K172"/>
      <c r="L172"/>
      <c r="M172"/>
      <c r="N172"/>
      <c r="P172"/>
      <c r="Q172"/>
      <c r="R172"/>
      <c r="S172"/>
      <c r="U172" s="19"/>
      <c r="V172" s="19"/>
      <c r="W172" s="19"/>
      <c r="X172" s="1"/>
      <c r="Z172" s="19">
        <v>40681</v>
      </c>
      <c r="AA172" s="19">
        <v>40689</v>
      </c>
      <c r="AB172" s="19">
        <v>40693</v>
      </c>
      <c r="AC172" s="19">
        <v>40694</v>
      </c>
      <c r="AD172" s="20">
        <v>7.5149999999999995E-2</v>
      </c>
      <c r="AE172" s="19">
        <v>40681</v>
      </c>
      <c r="AF172" s="19">
        <v>40689</v>
      </c>
      <c r="AG172" s="19">
        <v>40693</v>
      </c>
      <c r="AH172" s="19">
        <v>40694</v>
      </c>
      <c r="AI172" s="20">
        <v>7.6410000000000006E-2</v>
      </c>
      <c r="AJ172" s="19">
        <v>40681</v>
      </c>
      <c r="AK172" s="19">
        <v>40689</v>
      </c>
      <c r="AL172" s="19">
        <v>40693</v>
      </c>
      <c r="AM172" s="1">
        <v>40694</v>
      </c>
      <c r="AN172" s="20">
        <v>7.8280000000000002E-2</v>
      </c>
      <c r="AO172" s="1">
        <v>40681</v>
      </c>
      <c r="AP172" s="1">
        <v>40689</v>
      </c>
      <c r="AQ172" s="1">
        <v>40693</v>
      </c>
      <c r="AR172" s="1">
        <v>40694</v>
      </c>
      <c r="AS172" s="20">
        <v>0.12776000000000001</v>
      </c>
      <c r="AT172" s="35"/>
      <c r="AU172" s="35"/>
      <c r="AV172" s="35"/>
      <c r="AW172" s="35"/>
    </row>
    <row r="173" spans="1:49" s="20" customFormat="1">
      <c r="A173" s="12">
        <v>40648</v>
      </c>
      <c r="B173" s="11">
        <v>40658</v>
      </c>
      <c r="C173" s="1">
        <v>40660</v>
      </c>
      <c r="D173" s="1">
        <v>40662</v>
      </c>
      <c r="E173" s="20">
        <v>9.7049999999999997E-2</v>
      </c>
      <c r="F173" s="9"/>
      <c r="G173" s="9"/>
      <c r="H173" s="9"/>
      <c r="I173" s="9"/>
      <c r="K173"/>
      <c r="L173"/>
      <c r="M173"/>
      <c r="N173"/>
      <c r="P173"/>
      <c r="Q173"/>
      <c r="R173"/>
      <c r="S173"/>
      <c r="U173" s="19"/>
      <c r="V173" s="19"/>
      <c r="W173" s="19"/>
      <c r="X173" s="1"/>
      <c r="Z173" s="19">
        <v>40648</v>
      </c>
      <c r="AA173" s="19">
        <v>40658</v>
      </c>
      <c r="AB173" s="19">
        <v>40660</v>
      </c>
      <c r="AC173" s="19">
        <v>40662</v>
      </c>
      <c r="AD173" s="20">
        <v>7.7329999999999996E-2</v>
      </c>
      <c r="AE173" s="19">
        <v>40648</v>
      </c>
      <c r="AF173" s="19">
        <v>40658</v>
      </c>
      <c r="AG173" s="19">
        <v>40660</v>
      </c>
      <c r="AH173" s="19">
        <v>40662</v>
      </c>
      <c r="AI173" s="20">
        <v>7.5319999999999998E-2</v>
      </c>
      <c r="AJ173" s="19">
        <v>40648</v>
      </c>
      <c r="AK173" s="19">
        <v>40658</v>
      </c>
      <c r="AL173" s="19">
        <v>40660</v>
      </c>
      <c r="AM173" s="1">
        <v>40662</v>
      </c>
      <c r="AN173" s="20">
        <v>8.1170000000000006E-2</v>
      </c>
      <c r="AO173" s="1">
        <v>40648</v>
      </c>
      <c r="AP173" s="1">
        <v>40658</v>
      </c>
      <c r="AQ173" s="1">
        <v>40660</v>
      </c>
      <c r="AR173" s="1">
        <v>40662</v>
      </c>
      <c r="AS173" s="20">
        <v>0.12497999999999999</v>
      </c>
      <c r="AT173" s="35"/>
      <c r="AU173" s="35"/>
      <c r="AV173" s="35"/>
      <c r="AW173" s="35"/>
    </row>
    <row r="174" spans="1:49" s="20" customFormat="1">
      <c r="A174" s="12">
        <v>40620</v>
      </c>
      <c r="B174" s="11">
        <v>40627</v>
      </c>
      <c r="C174" s="1">
        <v>40631</v>
      </c>
      <c r="D174" s="1">
        <v>40633</v>
      </c>
      <c r="E174" s="20">
        <v>8.9039999999999994E-2</v>
      </c>
      <c r="F174" s="9"/>
      <c r="G174" s="9"/>
      <c r="H174" s="9"/>
      <c r="I174" s="9"/>
      <c r="K174"/>
      <c r="L174"/>
      <c r="M174"/>
      <c r="N174"/>
      <c r="P174"/>
      <c r="Q174"/>
      <c r="R174"/>
      <c r="S174"/>
      <c r="U174" s="19"/>
      <c r="V174" s="19"/>
      <c r="W174" s="19"/>
      <c r="X174" s="1"/>
      <c r="Z174" s="19">
        <v>40620</v>
      </c>
      <c r="AA174" s="19">
        <v>40627</v>
      </c>
      <c r="AB174" s="19">
        <v>40631</v>
      </c>
      <c r="AC174" s="19">
        <v>40633</v>
      </c>
      <c r="AD174" s="20">
        <v>7.0190000000000002E-2</v>
      </c>
      <c r="AE174" s="19">
        <v>40620</v>
      </c>
      <c r="AF174" s="19">
        <v>40627</v>
      </c>
      <c r="AG174" s="19">
        <v>40631</v>
      </c>
      <c r="AH174" s="19">
        <v>40633</v>
      </c>
      <c r="AI174" s="20">
        <v>7.8399999999999997E-2</v>
      </c>
      <c r="AJ174" s="19">
        <v>40620</v>
      </c>
      <c r="AK174" s="19">
        <v>40627</v>
      </c>
      <c r="AL174" s="19">
        <v>40631</v>
      </c>
      <c r="AM174" s="1">
        <v>40633</v>
      </c>
      <c r="AN174" s="20">
        <v>7.4010000000000006E-2</v>
      </c>
      <c r="AO174" s="1">
        <v>40620</v>
      </c>
      <c r="AP174" s="1">
        <v>40627</v>
      </c>
      <c r="AQ174" s="1">
        <v>40631</v>
      </c>
      <c r="AR174" s="1">
        <v>40633</v>
      </c>
      <c r="AS174" s="20">
        <v>0.12842000000000001</v>
      </c>
      <c r="AT174" s="35"/>
      <c r="AU174" s="35"/>
      <c r="AV174" s="35"/>
      <c r="AW174" s="35"/>
    </row>
    <row r="175" spans="1:49" s="20" customFormat="1">
      <c r="A175" s="12">
        <v>40589</v>
      </c>
      <c r="B175" s="11">
        <v>40597</v>
      </c>
      <c r="C175" s="1">
        <v>40599</v>
      </c>
      <c r="D175" s="1">
        <v>40602</v>
      </c>
      <c r="E175" s="20">
        <v>9.8140000000000005E-2</v>
      </c>
      <c r="F175" s="9"/>
      <c r="G175" s="9"/>
      <c r="H175" s="9"/>
      <c r="I175" s="9"/>
      <c r="K175"/>
      <c r="L175"/>
      <c r="M175"/>
      <c r="N175"/>
      <c r="P175"/>
      <c r="Q175"/>
      <c r="R175"/>
      <c r="S175"/>
      <c r="U175" s="19"/>
      <c r="V175" s="19"/>
      <c r="W175" s="19"/>
      <c r="X175" s="1"/>
      <c r="Z175" s="19">
        <v>40589</v>
      </c>
      <c r="AA175" s="19">
        <v>40597</v>
      </c>
      <c r="AB175" s="19">
        <v>40599</v>
      </c>
      <c r="AC175" s="19">
        <v>40602</v>
      </c>
      <c r="AD175" s="20">
        <v>7.7170000000000002E-2</v>
      </c>
      <c r="AE175" s="19">
        <v>40589</v>
      </c>
      <c r="AF175" s="19">
        <v>40597</v>
      </c>
      <c r="AG175" s="19">
        <v>40599</v>
      </c>
      <c r="AH175" s="19">
        <v>40602</v>
      </c>
      <c r="AI175" s="20">
        <v>6.5939999999999999E-2</v>
      </c>
      <c r="AJ175" s="19">
        <v>40589</v>
      </c>
      <c r="AK175" s="19">
        <v>40597</v>
      </c>
      <c r="AL175" s="19">
        <v>40599</v>
      </c>
      <c r="AM175" s="1">
        <v>40602</v>
      </c>
      <c r="AN175" s="20">
        <v>8.054E-2</v>
      </c>
      <c r="AO175" s="1">
        <v>40589</v>
      </c>
      <c r="AP175" s="1">
        <v>40597</v>
      </c>
      <c r="AQ175" s="1">
        <v>40599</v>
      </c>
      <c r="AR175" s="1">
        <v>40602</v>
      </c>
      <c r="AS175" s="20">
        <v>0.1116</v>
      </c>
      <c r="AT175" s="35"/>
      <c r="AU175" s="35"/>
      <c r="AV175" s="35"/>
      <c r="AW175" s="35"/>
    </row>
    <row r="176" spans="1:49" s="20" customFormat="1">
      <c r="A176" s="12">
        <v>40562</v>
      </c>
      <c r="B176" s="11">
        <v>40569</v>
      </c>
      <c r="C176" s="1">
        <v>40571</v>
      </c>
      <c r="D176" s="1">
        <v>40574</v>
      </c>
      <c r="E176" s="20">
        <v>9.7140000000000004E-2</v>
      </c>
      <c r="F176" s="9"/>
      <c r="G176" s="9"/>
      <c r="H176" s="9"/>
      <c r="I176" s="9"/>
      <c r="K176"/>
      <c r="L176"/>
      <c r="M176"/>
      <c r="N176"/>
      <c r="P176"/>
      <c r="Q176"/>
      <c r="R176"/>
      <c r="S176"/>
      <c r="U176" s="19"/>
      <c r="V176" s="19"/>
      <c r="W176" s="19"/>
      <c r="X176" s="1"/>
      <c r="Z176" s="19">
        <v>40562</v>
      </c>
      <c r="AA176" s="19">
        <v>40569</v>
      </c>
      <c r="AB176" s="19">
        <v>40571</v>
      </c>
      <c r="AC176" s="19">
        <v>40574</v>
      </c>
      <c r="AD176" s="20">
        <v>7.4950000000000003E-2</v>
      </c>
      <c r="AE176" s="19">
        <v>40562</v>
      </c>
      <c r="AF176" s="19">
        <v>40569</v>
      </c>
      <c r="AG176" s="19">
        <v>40571</v>
      </c>
      <c r="AH176" s="19">
        <v>40574</v>
      </c>
      <c r="AI176" s="20">
        <v>6.4729999999999996E-2</v>
      </c>
      <c r="AJ176" s="19">
        <v>40562</v>
      </c>
      <c r="AK176" s="19">
        <v>40569</v>
      </c>
      <c r="AL176" s="19">
        <v>40571</v>
      </c>
      <c r="AM176" s="1">
        <v>40574</v>
      </c>
      <c r="AN176" s="20">
        <v>8.0320000000000003E-2</v>
      </c>
      <c r="AO176" s="1">
        <v>40562</v>
      </c>
      <c r="AP176" s="1">
        <v>40569</v>
      </c>
      <c r="AQ176" s="1">
        <v>40571</v>
      </c>
      <c r="AR176" s="1">
        <v>40574</v>
      </c>
      <c r="AS176" s="20">
        <v>0.1077</v>
      </c>
      <c r="AT176" s="35"/>
      <c r="AU176" s="35"/>
      <c r="AV176" s="35"/>
      <c r="AW176" s="35"/>
    </row>
    <row r="177" spans="1:49" s="20" customFormat="1">
      <c r="A177" s="12">
        <v>40529</v>
      </c>
      <c r="B177" s="11">
        <v>40536</v>
      </c>
      <c r="C177" s="1">
        <v>40542</v>
      </c>
      <c r="D177" s="1">
        <v>40543</v>
      </c>
      <c r="E177" s="20">
        <v>9.9849999999999994E-2</v>
      </c>
      <c r="F177" s="9"/>
      <c r="G177" s="9"/>
      <c r="H177" s="9"/>
      <c r="I177" s="9"/>
      <c r="K177"/>
      <c r="L177"/>
      <c r="M177"/>
      <c r="N177"/>
      <c r="P177"/>
      <c r="Q177"/>
      <c r="R177"/>
      <c r="S177"/>
      <c r="U177" s="19"/>
      <c r="V177" s="19"/>
      <c r="W177" s="19"/>
      <c r="X177" s="1"/>
      <c r="Z177" s="19">
        <v>40529</v>
      </c>
      <c r="AA177" s="19">
        <v>40536</v>
      </c>
      <c r="AB177" s="19">
        <v>40542</v>
      </c>
      <c r="AC177" s="19">
        <v>40543</v>
      </c>
      <c r="AD177" s="20">
        <v>8.0680000000000002E-2</v>
      </c>
      <c r="AE177" s="19">
        <v>40529</v>
      </c>
      <c r="AF177" s="19">
        <v>40536</v>
      </c>
      <c r="AG177" s="19">
        <v>40542</v>
      </c>
      <c r="AH177" s="19">
        <v>40543</v>
      </c>
      <c r="AI177" s="20">
        <v>8.1000000000000003E-2</v>
      </c>
      <c r="AJ177" s="19">
        <v>40529</v>
      </c>
      <c r="AK177" s="19">
        <v>40536</v>
      </c>
      <c r="AL177" s="19">
        <v>40542</v>
      </c>
      <c r="AM177" s="1">
        <v>40543</v>
      </c>
      <c r="AN177" s="20">
        <v>8.1070000000000003E-2</v>
      </c>
      <c r="AO177" s="1">
        <v>40529</v>
      </c>
      <c r="AP177" s="1">
        <v>40536</v>
      </c>
      <c r="AQ177" s="1">
        <v>40542</v>
      </c>
      <c r="AR177" s="1">
        <v>40543</v>
      </c>
      <c r="AS177" s="20">
        <v>0.11776</v>
      </c>
      <c r="AT177" s="35"/>
      <c r="AU177" s="35"/>
      <c r="AV177" s="35"/>
      <c r="AW177" s="35"/>
    </row>
    <row r="178" spans="1:49" s="20" customFormat="1">
      <c r="A178" s="12">
        <v>40499</v>
      </c>
      <c r="B178" s="11">
        <v>40506</v>
      </c>
      <c r="C178" s="1">
        <v>40508</v>
      </c>
      <c r="D178" s="1">
        <v>40512</v>
      </c>
      <c r="E178" s="20">
        <v>9.1980000000000006E-2</v>
      </c>
      <c r="F178" s="9"/>
      <c r="G178" s="9"/>
      <c r="H178" s="9"/>
      <c r="I178" s="9"/>
      <c r="K178"/>
      <c r="L178"/>
      <c r="M178"/>
      <c r="N178"/>
      <c r="P178"/>
      <c r="Q178"/>
      <c r="R178"/>
      <c r="S178"/>
      <c r="U178" s="19"/>
      <c r="V178" s="19"/>
      <c r="W178" s="19"/>
      <c r="X178" s="1"/>
      <c r="Z178" s="19">
        <v>40499</v>
      </c>
      <c r="AA178" s="19">
        <v>40506</v>
      </c>
      <c r="AB178" s="19">
        <v>40508</v>
      </c>
      <c r="AC178" s="19">
        <v>40512</v>
      </c>
      <c r="AD178" s="20">
        <v>7.2550000000000003E-2</v>
      </c>
      <c r="AE178" s="19">
        <v>40499</v>
      </c>
      <c r="AF178" s="19">
        <v>40506</v>
      </c>
      <c r="AG178" s="19">
        <v>40508</v>
      </c>
      <c r="AH178" s="19">
        <v>40512</v>
      </c>
      <c r="AI178" s="20">
        <v>6.5100000000000005E-2</v>
      </c>
      <c r="AJ178" s="19">
        <v>40499</v>
      </c>
      <c r="AK178" s="19">
        <v>40506</v>
      </c>
      <c r="AL178" s="19">
        <v>40508</v>
      </c>
      <c r="AM178" s="1">
        <v>40512</v>
      </c>
      <c r="AN178" s="20">
        <v>7.0449999999999999E-2</v>
      </c>
      <c r="AO178" s="1">
        <v>40499</v>
      </c>
      <c r="AP178" s="1">
        <v>40506</v>
      </c>
      <c r="AQ178" s="1">
        <v>40508</v>
      </c>
      <c r="AR178" s="1">
        <v>40512</v>
      </c>
      <c r="AS178" s="20">
        <v>0.12195</v>
      </c>
      <c r="AT178" s="35"/>
      <c r="AU178" s="35"/>
      <c r="AV178" s="35"/>
      <c r="AW178" s="35"/>
    </row>
    <row r="179" spans="1:49" s="20" customFormat="1">
      <c r="A179" s="12">
        <v>40470</v>
      </c>
      <c r="B179" s="11">
        <v>40477</v>
      </c>
      <c r="C179" s="1">
        <v>40479</v>
      </c>
      <c r="D179" s="1">
        <v>40480</v>
      </c>
      <c r="E179" s="20">
        <v>9.8930000000000004E-2</v>
      </c>
      <c r="F179" s="9"/>
      <c r="G179" s="9"/>
      <c r="H179" s="9"/>
      <c r="I179" s="9"/>
      <c r="K179"/>
      <c r="L179"/>
      <c r="M179"/>
      <c r="N179"/>
      <c r="P179"/>
      <c r="Q179"/>
      <c r="R179"/>
      <c r="S179"/>
      <c r="U179" s="19"/>
      <c r="V179" s="19"/>
      <c r="W179" s="19"/>
      <c r="X179" s="1"/>
      <c r="Z179" s="19">
        <v>40470</v>
      </c>
      <c r="AA179" s="19">
        <v>40477</v>
      </c>
      <c r="AB179" s="19">
        <v>40479</v>
      </c>
      <c r="AC179" s="19">
        <v>40480</v>
      </c>
      <c r="AD179" s="20">
        <v>7.9399999999999998E-2</v>
      </c>
      <c r="AE179" s="19">
        <v>40470</v>
      </c>
      <c r="AF179" s="19">
        <v>40477</v>
      </c>
      <c r="AG179" s="19">
        <v>40479</v>
      </c>
      <c r="AH179" s="19">
        <v>40480</v>
      </c>
      <c r="AI179" s="20">
        <v>6.6290000000000002E-2</v>
      </c>
      <c r="AJ179" s="19">
        <v>40470</v>
      </c>
      <c r="AK179" s="19">
        <v>40477</v>
      </c>
      <c r="AL179" s="19">
        <v>40479</v>
      </c>
      <c r="AM179" s="1">
        <v>40480</v>
      </c>
      <c r="AN179" s="20">
        <v>8.2470000000000002E-2</v>
      </c>
      <c r="AO179" s="1">
        <v>40470</v>
      </c>
      <c r="AP179" s="1">
        <v>40477</v>
      </c>
      <c r="AQ179" s="1">
        <v>40479</v>
      </c>
      <c r="AR179" s="1">
        <v>40480</v>
      </c>
      <c r="AS179" s="20">
        <v>0.12045</v>
      </c>
      <c r="AT179" s="35"/>
      <c r="AU179" s="35"/>
      <c r="AV179" s="35"/>
      <c r="AW179" s="35"/>
    </row>
    <row r="180" spans="1:49" s="20" customFormat="1">
      <c r="A180" s="12">
        <v>40441</v>
      </c>
      <c r="B180" s="11">
        <v>40448</v>
      </c>
      <c r="C180" s="1">
        <v>40450</v>
      </c>
      <c r="D180" s="1">
        <v>40451</v>
      </c>
      <c r="E180" s="20">
        <v>9.7930000000000003E-2</v>
      </c>
      <c r="F180" s="9"/>
      <c r="G180" s="9"/>
      <c r="H180" s="9"/>
      <c r="I180" s="9"/>
      <c r="K180"/>
      <c r="L180"/>
      <c r="M180"/>
      <c r="N180"/>
      <c r="P180"/>
      <c r="Q180"/>
      <c r="R180"/>
      <c r="S180"/>
      <c r="U180" s="19"/>
      <c r="V180" s="19"/>
      <c r="W180" s="19"/>
      <c r="X180" s="1"/>
      <c r="Z180" s="19">
        <v>40441</v>
      </c>
      <c r="AA180" s="19">
        <v>40448</v>
      </c>
      <c r="AB180" s="19">
        <v>40450</v>
      </c>
      <c r="AC180" s="19">
        <v>40451</v>
      </c>
      <c r="AD180" s="20">
        <v>8.3449999999999996E-2</v>
      </c>
      <c r="AE180" s="19">
        <v>40441</v>
      </c>
      <c r="AF180" s="19">
        <v>40448</v>
      </c>
      <c r="AG180" s="19">
        <v>40450</v>
      </c>
      <c r="AH180" s="19">
        <v>40451</v>
      </c>
      <c r="AI180" s="20">
        <v>6.454E-2</v>
      </c>
      <c r="AJ180" s="19">
        <v>40441</v>
      </c>
      <c r="AK180" s="19">
        <v>40448</v>
      </c>
      <c r="AL180" s="19">
        <v>40450</v>
      </c>
      <c r="AM180" s="1">
        <v>40451</v>
      </c>
      <c r="AN180" s="20">
        <v>8.201E-2</v>
      </c>
      <c r="AO180" s="1">
        <v>40441</v>
      </c>
      <c r="AP180" s="1">
        <v>40448</v>
      </c>
      <c r="AQ180" s="1">
        <v>40450</v>
      </c>
      <c r="AR180" s="1">
        <v>40451</v>
      </c>
      <c r="AS180" s="20">
        <v>0.12778999999999999</v>
      </c>
      <c r="AT180" s="35"/>
      <c r="AU180" s="35"/>
      <c r="AV180" s="35"/>
      <c r="AW180" s="35"/>
    </row>
    <row r="181" spans="1:49" s="20" customFormat="1">
      <c r="A181" s="12">
        <v>40409</v>
      </c>
      <c r="B181" s="11">
        <v>40416</v>
      </c>
      <c r="C181" s="1">
        <v>40420</v>
      </c>
      <c r="D181" s="1">
        <v>40421</v>
      </c>
      <c r="E181" s="20">
        <v>0.10065</v>
      </c>
      <c r="F181" s="9"/>
      <c r="G181" s="9"/>
      <c r="H181" s="9"/>
      <c r="I181" s="9"/>
      <c r="K181"/>
      <c r="L181"/>
      <c r="M181"/>
      <c r="N181"/>
      <c r="P181"/>
      <c r="Q181"/>
      <c r="R181"/>
      <c r="S181"/>
      <c r="U181" s="19"/>
      <c r="V181" s="19"/>
      <c r="W181" s="19"/>
      <c r="X181" s="1"/>
      <c r="Z181" s="19">
        <v>40409</v>
      </c>
      <c r="AA181" s="19">
        <v>40416</v>
      </c>
      <c r="AB181" s="19">
        <v>40420</v>
      </c>
      <c r="AC181" s="19">
        <v>40421</v>
      </c>
      <c r="AD181" s="20">
        <v>8.4919999999999995E-2</v>
      </c>
      <c r="AE181" s="19">
        <v>40409</v>
      </c>
      <c r="AF181" s="19">
        <v>40416</v>
      </c>
      <c r="AG181" s="19">
        <v>40420</v>
      </c>
      <c r="AH181" s="19">
        <v>40421</v>
      </c>
      <c r="AI181" s="20">
        <v>6.6790000000000002E-2</v>
      </c>
      <c r="AJ181" s="19">
        <v>40409</v>
      </c>
      <c r="AK181" s="19">
        <v>40416</v>
      </c>
      <c r="AL181" s="19">
        <v>40420</v>
      </c>
      <c r="AM181" s="1">
        <v>40421</v>
      </c>
      <c r="AN181" s="20">
        <v>8.6470000000000005E-2</v>
      </c>
      <c r="AO181" s="1">
        <v>40409</v>
      </c>
      <c r="AP181" s="1">
        <v>40416</v>
      </c>
      <c r="AQ181" s="1">
        <v>40420</v>
      </c>
      <c r="AR181" s="1">
        <v>40421</v>
      </c>
      <c r="AS181" s="20">
        <v>0.12311999999999999</v>
      </c>
      <c r="AT181" s="35"/>
      <c r="AU181" s="35"/>
      <c r="AV181" s="35"/>
      <c r="AW181" s="35"/>
    </row>
    <row r="182" spans="1:49" s="20" customFormat="1">
      <c r="A182" s="12">
        <v>40379</v>
      </c>
      <c r="B182" s="11">
        <v>40386</v>
      </c>
      <c r="C182" s="1">
        <v>40388</v>
      </c>
      <c r="D182" s="1">
        <v>40389</v>
      </c>
      <c r="E182" s="20">
        <v>9.8280000000000006E-2</v>
      </c>
      <c r="F182" s="9"/>
      <c r="G182" s="9"/>
      <c r="H182" s="9"/>
      <c r="I182" s="9"/>
      <c r="K182"/>
      <c r="L182"/>
      <c r="M182"/>
      <c r="N182"/>
      <c r="P182"/>
      <c r="Q182"/>
      <c r="R182"/>
      <c r="S182"/>
      <c r="U182" s="19"/>
      <c r="V182" s="19"/>
      <c r="W182" s="19"/>
      <c r="X182" s="1"/>
      <c r="Z182" s="19">
        <v>40379</v>
      </c>
      <c r="AA182" s="19">
        <v>40386</v>
      </c>
      <c r="AB182" s="19">
        <v>40388</v>
      </c>
      <c r="AC182" s="19">
        <v>40389</v>
      </c>
      <c r="AD182" s="20">
        <v>8.8789999999999994E-2</v>
      </c>
      <c r="AE182" s="19">
        <v>40379</v>
      </c>
      <c r="AF182" s="19">
        <v>40386</v>
      </c>
      <c r="AG182" s="19">
        <v>40388</v>
      </c>
      <c r="AH182" s="19">
        <v>40389</v>
      </c>
      <c r="AI182" s="20">
        <v>7.016E-2</v>
      </c>
      <c r="AJ182" s="19">
        <v>40379</v>
      </c>
      <c r="AK182" s="19">
        <v>40386</v>
      </c>
      <c r="AL182" s="19">
        <v>40388</v>
      </c>
      <c r="AM182" s="1">
        <v>40389</v>
      </c>
      <c r="AN182" s="20">
        <v>8.4099999999999994E-2</v>
      </c>
      <c r="AO182" s="1">
        <v>40379</v>
      </c>
      <c r="AP182" s="1">
        <v>40386</v>
      </c>
      <c r="AQ182" s="1">
        <v>40388</v>
      </c>
      <c r="AR182" s="1">
        <v>40389</v>
      </c>
      <c r="AS182" s="20">
        <v>0.13200000000000001</v>
      </c>
      <c r="AT182" s="35"/>
      <c r="AU182" s="35"/>
      <c r="AV182" s="35"/>
      <c r="AW182" s="35"/>
    </row>
    <row r="183" spans="1:49" s="20" customFormat="1">
      <c r="A183" s="12">
        <v>40345</v>
      </c>
      <c r="B183" s="11">
        <v>40354</v>
      </c>
      <c r="C183" s="1">
        <v>40358</v>
      </c>
      <c r="D183" s="1">
        <v>40359</v>
      </c>
      <c r="E183" s="20">
        <v>0.31285000000000002</v>
      </c>
      <c r="F183" s="9"/>
      <c r="G183" s="9"/>
      <c r="H183" s="9"/>
      <c r="I183" s="9"/>
      <c r="K183"/>
      <c r="L183"/>
      <c r="M183"/>
      <c r="N183"/>
      <c r="P183"/>
      <c r="Q183"/>
      <c r="R183"/>
      <c r="S183"/>
      <c r="U183" s="19"/>
      <c r="V183" s="19"/>
      <c r="W183" s="19"/>
      <c r="X183" s="1"/>
      <c r="Z183" s="19">
        <v>40345</v>
      </c>
      <c r="AA183" s="19">
        <v>40354</v>
      </c>
      <c r="AB183" s="19">
        <v>40358</v>
      </c>
      <c r="AC183" s="19">
        <v>40359</v>
      </c>
      <c r="AD183" s="20">
        <v>0.23830000000000001</v>
      </c>
      <c r="AE183" s="19">
        <v>40345</v>
      </c>
      <c r="AF183" s="19">
        <v>40354</v>
      </c>
      <c r="AG183" s="19">
        <v>40358</v>
      </c>
      <c r="AH183" s="19">
        <v>40359</v>
      </c>
      <c r="AI183" s="20">
        <v>0.20050000000000001</v>
      </c>
      <c r="AJ183" s="19">
        <v>40345</v>
      </c>
      <c r="AK183" s="19">
        <v>40354</v>
      </c>
      <c r="AL183" s="19">
        <v>40358</v>
      </c>
      <c r="AM183" s="1">
        <v>40359</v>
      </c>
      <c r="AN183" s="20">
        <v>0.26839000000000002</v>
      </c>
      <c r="AO183" s="1">
        <v>40345</v>
      </c>
      <c r="AP183" s="1">
        <v>40354</v>
      </c>
      <c r="AQ183" s="1">
        <v>40358</v>
      </c>
      <c r="AR183" s="1">
        <v>40359</v>
      </c>
      <c r="AS183" s="20">
        <v>0.31380000000000002</v>
      </c>
      <c r="AT183" s="35"/>
      <c r="AU183" s="35"/>
      <c r="AV183" s="35"/>
      <c r="AW183" s="35"/>
    </row>
    <row r="184" spans="1:49" s="20" customFormat="1">
      <c r="A184" s="12">
        <v>40256</v>
      </c>
      <c r="B184" s="11">
        <v>40263</v>
      </c>
      <c r="C184" s="1">
        <v>40267</v>
      </c>
      <c r="D184" s="1">
        <v>40268</v>
      </c>
      <c r="E184" s="20">
        <v>0.30026000000000003</v>
      </c>
      <c r="F184" s="9"/>
      <c r="G184" s="9"/>
      <c r="H184" s="9"/>
      <c r="I184" s="9"/>
      <c r="K184"/>
      <c r="L184"/>
      <c r="M184"/>
      <c r="N184"/>
      <c r="P184"/>
      <c r="Q184"/>
      <c r="R184"/>
      <c r="S184"/>
      <c r="U184" s="19"/>
      <c r="V184" s="19"/>
      <c r="W184" s="19"/>
      <c r="X184" s="1"/>
      <c r="Z184" s="19">
        <v>40256</v>
      </c>
      <c r="AA184" s="19">
        <v>40263</v>
      </c>
      <c r="AB184" s="19">
        <v>40267</v>
      </c>
      <c r="AC184" s="19">
        <v>40268</v>
      </c>
      <c r="AD184" s="20">
        <v>0.22278000000000001</v>
      </c>
      <c r="AE184" s="19">
        <v>40256</v>
      </c>
      <c r="AF184" s="19">
        <v>40263</v>
      </c>
      <c r="AG184" s="19">
        <v>40267</v>
      </c>
      <c r="AH184" s="19">
        <v>40268</v>
      </c>
      <c r="AI184" s="20">
        <v>0.16381000000000001</v>
      </c>
      <c r="AJ184" s="19">
        <v>40256</v>
      </c>
      <c r="AK184" s="19">
        <v>40263</v>
      </c>
      <c r="AL184" s="19">
        <v>40267</v>
      </c>
      <c r="AM184" s="1">
        <v>40268</v>
      </c>
      <c r="AN184" s="20">
        <v>0.25746000000000002</v>
      </c>
      <c r="AO184" s="1">
        <v>40256</v>
      </c>
      <c r="AP184" s="1">
        <v>40263</v>
      </c>
      <c r="AQ184" s="1">
        <v>40267</v>
      </c>
      <c r="AR184" s="1">
        <v>40268</v>
      </c>
      <c r="AS184" s="20">
        <v>0.29398000000000002</v>
      </c>
      <c r="AT184" s="35"/>
      <c r="AU184" s="35"/>
      <c r="AV184" s="35"/>
      <c r="AW184" s="35"/>
    </row>
    <row r="185" spans="1:49" s="20" customFormat="1">
      <c r="A185" s="12">
        <v>40164</v>
      </c>
      <c r="B185" s="11">
        <v>40171</v>
      </c>
      <c r="C185" s="1">
        <v>40177</v>
      </c>
      <c r="D185" s="1">
        <v>40178</v>
      </c>
      <c r="E185" s="20">
        <v>0.34666999999999998</v>
      </c>
      <c r="F185" s="9"/>
      <c r="G185" s="9"/>
      <c r="H185" s="9"/>
      <c r="I185" s="9"/>
      <c r="K185"/>
      <c r="L185"/>
      <c r="M185"/>
      <c r="N185"/>
      <c r="P185"/>
      <c r="Q185"/>
      <c r="R185"/>
      <c r="S185"/>
      <c r="U185" s="19"/>
      <c r="V185" s="19"/>
      <c r="W185" s="19"/>
      <c r="X185" s="1"/>
      <c r="Z185" s="19">
        <v>40164</v>
      </c>
      <c r="AA185" s="19">
        <v>40171</v>
      </c>
      <c r="AB185" s="19">
        <v>40177</v>
      </c>
      <c r="AC185" s="19">
        <v>40178</v>
      </c>
      <c r="AD185" s="20">
        <v>0.25652999999999998</v>
      </c>
      <c r="AE185" s="19"/>
      <c r="AF185" s="19"/>
      <c r="AG185" s="19"/>
      <c r="AH185" s="19"/>
      <c r="AJ185" s="19">
        <v>40164</v>
      </c>
      <c r="AK185" s="19">
        <v>40171</v>
      </c>
      <c r="AL185" s="19">
        <v>40177</v>
      </c>
      <c r="AM185" s="1">
        <v>40178</v>
      </c>
      <c r="AN185" s="20">
        <v>0.29892999999999997</v>
      </c>
      <c r="AO185"/>
      <c r="AT185" s="35"/>
      <c r="AU185" s="35"/>
      <c r="AV185" s="35"/>
      <c r="AW185" s="35"/>
    </row>
    <row r="186" spans="1:49" s="20" customFormat="1">
      <c r="A186" s="12">
        <v>40074</v>
      </c>
      <c r="B186" s="11">
        <v>40081</v>
      </c>
      <c r="C186" s="1">
        <v>40085</v>
      </c>
      <c r="D186" s="1">
        <v>40086</v>
      </c>
      <c r="E186" s="20">
        <v>0.32673999999999997</v>
      </c>
      <c r="F186" s="9"/>
      <c r="G186" s="9"/>
      <c r="H186" s="9"/>
      <c r="I186" s="9"/>
      <c r="K186"/>
      <c r="L186"/>
      <c r="M186"/>
      <c r="N186"/>
      <c r="P186"/>
      <c r="Q186"/>
      <c r="R186"/>
      <c r="S186"/>
      <c r="U186" s="19"/>
      <c r="V186" s="19"/>
      <c r="W186" s="19"/>
      <c r="X186" s="1"/>
      <c r="Z186" s="19">
        <v>40074</v>
      </c>
      <c r="AA186" s="19">
        <v>40081</v>
      </c>
      <c r="AB186" s="19">
        <v>40085</v>
      </c>
      <c r="AC186" s="19">
        <v>40086</v>
      </c>
      <c r="AD186" s="20">
        <v>0.23899999999999999</v>
      </c>
      <c r="AE186" s="19"/>
      <c r="AF186" s="19"/>
      <c r="AG186" s="19"/>
      <c r="AH186" s="19"/>
      <c r="AJ186" s="19">
        <v>40074</v>
      </c>
      <c r="AK186" s="19">
        <v>40081</v>
      </c>
      <c r="AL186" s="19">
        <v>40085</v>
      </c>
      <c r="AM186" s="1">
        <v>40086</v>
      </c>
      <c r="AN186" s="20">
        <v>0.28622999999999998</v>
      </c>
      <c r="AO186"/>
      <c r="AT186" s="35"/>
      <c r="AU186" s="35"/>
      <c r="AV186" s="35"/>
      <c r="AW186" s="35"/>
    </row>
    <row r="187" spans="1:49" s="20" customFormat="1">
      <c r="A187" s="12">
        <v>39982</v>
      </c>
      <c r="B187" s="11">
        <v>39989</v>
      </c>
      <c r="C187" s="1">
        <v>39993</v>
      </c>
      <c r="D187" s="1">
        <v>39994</v>
      </c>
      <c r="E187" s="20">
        <v>0.31555</v>
      </c>
      <c r="F187" s="9"/>
      <c r="G187" s="9"/>
      <c r="H187" s="9"/>
      <c r="I187" s="9"/>
      <c r="K187"/>
      <c r="L187"/>
      <c r="M187"/>
      <c r="N187"/>
      <c r="P187"/>
      <c r="Q187"/>
      <c r="R187"/>
      <c r="S187"/>
      <c r="U187" s="19"/>
      <c r="V187" s="19"/>
      <c r="W187" s="19"/>
      <c r="X187" s="1"/>
      <c r="Z187" s="19">
        <v>39982</v>
      </c>
      <c r="AA187" s="19">
        <v>39989</v>
      </c>
      <c r="AB187" s="19">
        <v>39993</v>
      </c>
      <c r="AC187" s="19">
        <v>39994</v>
      </c>
      <c r="AD187" s="20">
        <v>0.22447</v>
      </c>
      <c r="AE187" s="19"/>
      <c r="AF187" s="19"/>
      <c r="AG187" s="19"/>
      <c r="AH187" s="19"/>
      <c r="AJ187" s="19">
        <v>39982</v>
      </c>
      <c r="AK187" s="19">
        <v>39989</v>
      </c>
      <c r="AL187" s="19">
        <v>39993</v>
      </c>
      <c r="AM187" s="1">
        <v>39994</v>
      </c>
      <c r="AN187" s="20">
        <v>0.2838</v>
      </c>
      <c r="AO187"/>
      <c r="AT187" s="35"/>
      <c r="AU187" s="35"/>
      <c r="AV187" s="35"/>
      <c r="AW187" s="35"/>
    </row>
    <row r="188" spans="1:49" s="20" customFormat="1">
      <c r="A188" s="12">
        <v>39891</v>
      </c>
      <c r="B188" s="11">
        <v>39898</v>
      </c>
      <c r="C188" s="1">
        <v>39902</v>
      </c>
      <c r="D188" s="1">
        <v>39903</v>
      </c>
      <c r="E188" s="20">
        <v>0.32400000000000001</v>
      </c>
      <c r="F188" s="9"/>
      <c r="G188" s="9"/>
      <c r="H188" s="9"/>
      <c r="I188" s="9"/>
      <c r="K188"/>
      <c r="L188"/>
      <c r="M188"/>
      <c r="N188"/>
      <c r="P188"/>
      <c r="Q188"/>
      <c r="R188"/>
      <c r="S188"/>
      <c r="U188" s="19"/>
      <c r="V188" s="19"/>
      <c r="W188" s="19"/>
      <c r="X188" s="1"/>
      <c r="Z188" s="19">
        <v>39891</v>
      </c>
      <c r="AA188" s="19">
        <v>39898</v>
      </c>
      <c r="AB188" s="19">
        <v>39902</v>
      </c>
      <c r="AC188" s="19">
        <v>39903</v>
      </c>
      <c r="AD188" s="20">
        <v>0.24495</v>
      </c>
      <c r="AE188" s="19"/>
      <c r="AF188" s="19"/>
      <c r="AG188" s="19"/>
      <c r="AH188" s="19"/>
      <c r="AJ188" s="19">
        <v>39891</v>
      </c>
      <c r="AK188" s="19">
        <v>39898</v>
      </c>
      <c r="AL188" s="19">
        <v>39902</v>
      </c>
      <c r="AM188" s="1">
        <v>39903</v>
      </c>
      <c r="AN188" s="20">
        <v>0.29377999999999999</v>
      </c>
      <c r="AO188"/>
      <c r="AT188" s="35"/>
      <c r="AU188" s="35"/>
      <c r="AV188" s="35"/>
      <c r="AW188" s="35"/>
    </row>
    <row r="189" spans="1:49" s="20" customFormat="1">
      <c r="A189" s="12">
        <v>39765</v>
      </c>
      <c r="B189" s="11">
        <v>39806</v>
      </c>
      <c r="C189" s="1">
        <v>39812</v>
      </c>
      <c r="D189" s="1">
        <v>39813</v>
      </c>
      <c r="E189" s="20">
        <v>0.32408999999999999</v>
      </c>
      <c r="F189" s="9"/>
      <c r="G189" s="9"/>
      <c r="H189" s="9"/>
      <c r="I189" s="9"/>
      <c r="K189"/>
      <c r="L189"/>
      <c r="M189"/>
      <c r="N189"/>
      <c r="P189"/>
      <c r="Q189"/>
      <c r="R189"/>
      <c r="S189"/>
      <c r="U189" s="19"/>
      <c r="V189" s="19"/>
      <c r="W189" s="19"/>
      <c r="X189" s="1"/>
      <c r="Z189" s="19">
        <v>39765</v>
      </c>
      <c r="AA189" s="19">
        <v>39806</v>
      </c>
      <c r="AB189" s="19">
        <v>39812</v>
      </c>
      <c r="AC189" s="19">
        <v>39813</v>
      </c>
      <c r="AD189" s="20">
        <v>0.22867000000000001</v>
      </c>
      <c r="AE189" s="19"/>
      <c r="AF189" s="19"/>
      <c r="AG189" s="19"/>
      <c r="AH189" s="19"/>
      <c r="AJ189" s="19">
        <v>39765</v>
      </c>
      <c r="AK189" s="19">
        <v>39806</v>
      </c>
      <c r="AL189" s="19">
        <v>39812</v>
      </c>
      <c r="AM189" s="1">
        <v>39813</v>
      </c>
      <c r="AN189" s="20">
        <v>0.29465999999999998</v>
      </c>
      <c r="AO189"/>
      <c r="AT189" s="35"/>
      <c r="AU189" s="35"/>
      <c r="AV189" s="35"/>
      <c r="AW189" s="35"/>
    </row>
    <row r="190" spans="1:49" s="20" customFormat="1">
      <c r="A190" s="12">
        <v>39709</v>
      </c>
      <c r="B190" s="11">
        <v>39716</v>
      </c>
      <c r="C190" s="1">
        <v>39720</v>
      </c>
      <c r="D190" s="1">
        <v>39721</v>
      </c>
      <c r="E190" s="20">
        <v>0.34654000000000001</v>
      </c>
      <c r="F190" s="9"/>
      <c r="G190" s="9"/>
      <c r="H190" s="9"/>
      <c r="I190" s="9"/>
      <c r="K190"/>
      <c r="L190"/>
      <c r="M190"/>
      <c r="N190"/>
      <c r="P190"/>
      <c r="Q190"/>
      <c r="R190"/>
      <c r="S190"/>
      <c r="U190" s="19"/>
      <c r="V190" s="19"/>
      <c r="W190" s="19"/>
      <c r="X190" s="1"/>
      <c r="Z190" s="19">
        <v>39709</v>
      </c>
      <c r="AA190" s="19">
        <v>39716</v>
      </c>
      <c r="AB190" s="19">
        <v>39720</v>
      </c>
      <c r="AC190" s="19">
        <v>39721</v>
      </c>
      <c r="AD190" s="20">
        <v>0.24787000000000001</v>
      </c>
      <c r="AE190" s="19"/>
      <c r="AF190" s="19"/>
      <c r="AG190" s="19"/>
      <c r="AH190" s="19"/>
      <c r="AJ190" s="19">
        <v>39709</v>
      </c>
      <c r="AK190" s="19">
        <v>39716</v>
      </c>
      <c r="AL190" s="19">
        <v>39720</v>
      </c>
      <c r="AM190" s="1">
        <v>39721</v>
      </c>
      <c r="AN190" s="20">
        <v>0.31957999999999998</v>
      </c>
      <c r="AO190"/>
      <c r="AT190" s="35"/>
      <c r="AU190" s="35"/>
      <c r="AV190" s="35"/>
      <c r="AW190" s="35"/>
    </row>
    <row r="191" spans="1:49" s="20" customFormat="1">
      <c r="A191" s="12">
        <v>39617</v>
      </c>
      <c r="B191" s="11">
        <v>39624</v>
      </c>
      <c r="C191" s="1">
        <v>39626</v>
      </c>
      <c r="D191" s="1">
        <v>39629</v>
      </c>
      <c r="E191" s="20">
        <v>0.33506000000000002</v>
      </c>
      <c r="F191" s="9"/>
      <c r="G191" s="9"/>
      <c r="H191" s="9"/>
      <c r="I191" s="9"/>
      <c r="K191"/>
      <c r="L191"/>
      <c r="M191"/>
      <c r="N191"/>
      <c r="P191"/>
      <c r="Q191"/>
      <c r="R191"/>
      <c r="S191"/>
      <c r="U191" s="19"/>
      <c r="V191" s="19"/>
      <c r="W191" s="19"/>
      <c r="X191" s="1"/>
      <c r="Z191" s="19">
        <v>39617</v>
      </c>
      <c r="AA191" s="19">
        <v>39624</v>
      </c>
      <c r="AB191" s="19">
        <v>39626</v>
      </c>
      <c r="AC191" s="19">
        <v>39629</v>
      </c>
      <c r="AD191" s="20">
        <v>0.23663999999999999</v>
      </c>
      <c r="AE191" s="19"/>
      <c r="AF191" s="19"/>
      <c r="AG191" s="19"/>
      <c r="AH191" s="19"/>
      <c r="AJ191" s="19">
        <v>39617</v>
      </c>
      <c r="AK191" s="19">
        <v>39624</v>
      </c>
      <c r="AL191" s="19">
        <v>39626</v>
      </c>
      <c r="AM191" s="1">
        <v>39629</v>
      </c>
      <c r="AN191" s="20">
        <v>0.31445000000000001</v>
      </c>
      <c r="AO191"/>
      <c r="AT191" s="35"/>
      <c r="AU191" s="35"/>
      <c r="AV191" s="35"/>
      <c r="AW191" s="35"/>
    </row>
    <row r="192" spans="1:49" s="20" customFormat="1">
      <c r="A192" s="12">
        <v>39525</v>
      </c>
      <c r="B192" s="11">
        <v>39533</v>
      </c>
      <c r="C192" s="1">
        <v>39535</v>
      </c>
      <c r="D192" s="1">
        <v>39538</v>
      </c>
      <c r="E192" s="20">
        <v>0.31842999999999999</v>
      </c>
      <c r="F192" s="9"/>
      <c r="G192" s="9"/>
      <c r="H192" s="9"/>
      <c r="I192" s="9"/>
      <c r="K192"/>
      <c r="L192"/>
      <c r="M192"/>
      <c r="N192"/>
      <c r="P192"/>
      <c r="Q192"/>
      <c r="R192"/>
      <c r="S192"/>
      <c r="U192"/>
      <c r="V192"/>
      <c r="W192"/>
      <c r="X192" s="1"/>
      <c r="Z192" s="19">
        <v>39525</v>
      </c>
      <c r="AA192" s="19">
        <v>39533</v>
      </c>
      <c r="AB192" s="19">
        <v>39535</v>
      </c>
      <c r="AC192" s="19">
        <v>39538</v>
      </c>
      <c r="AD192" s="20">
        <v>0.23496</v>
      </c>
      <c r="AE192" s="19"/>
      <c r="AF192" s="19"/>
      <c r="AG192" s="19"/>
      <c r="AH192" s="19"/>
      <c r="AJ192" s="19">
        <v>39525</v>
      </c>
      <c r="AK192" s="19">
        <v>39533</v>
      </c>
      <c r="AL192" s="19">
        <v>39535</v>
      </c>
      <c r="AM192" s="1">
        <v>39538</v>
      </c>
      <c r="AN192" s="20">
        <v>0.31464999999999999</v>
      </c>
      <c r="AO192"/>
      <c r="AT192" s="35"/>
      <c r="AU192" s="35"/>
      <c r="AV192" s="35"/>
      <c r="AW192" s="35"/>
    </row>
    <row r="193" spans="1:49" s="20" customFormat="1">
      <c r="A193" s="12">
        <v>39433</v>
      </c>
      <c r="B193" s="11">
        <v>39440</v>
      </c>
      <c r="C193" s="1">
        <v>39444</v>
      </c>
      <c r="D193" s="1">
        <v>39447</v>
      </c>
      <c r="E193" s="20">
        <v>0.32706000000000002</v>
      </c>
      <c r="F193" s="9"/>
      <c r="G193" s="9"/>
      <c r="H193" s="9"/>
      <c r="I193" s="9"/>
      <c r="K193"/>
      <c r="L193"/>
      <c r="M193"/>
      <c r="N193"/>
      <c r="P193"/>
      <c r="Q193"/>
      <c r="R193"/>
      <c r="S193"/>
      <c r="U193"/>
      <c r="V193"/>
      <c r="W193"/>
      <c r="X193" s="1"/>
      <c r="Z193" s="19">
        <v>39433</v>
      </c>
      <c r="AA193" s="19">
        <v>39440</v>
      </c>
      <c r="AB193" s="19">
        <v>39444</v>
      </c>
      <c r="AC193" s="19">
        <v>39447</v>
      </c>
      <c r="AD193" s="20">
        <v>0.23127</v>
      </c>
      <c r="AE193" s="19"/>
      <c r="AF193" s="19"/>
      <c r="AG193" s="19"/>
      <c r="AH193" s="19"/>
      <c r="AJ193" s="19">
        <v>39433</v>
      </c>
      <c r="AK193" s="19">
        <v>39440</v>
      </c>
      <c r="AL193" s="19">
        <v>39444</v>
      </c>
      <c r="AM193" s="1">
        <v>39447</v>
      </c>
      <c r="AN193" s="20">
        <v>0.30284</v>
      </c>
      <c r="AO193"/>
      <c r="AT193" s="35"/>
      <c r="AU193" s="35"/>
      <c r="AV193" s="35"/>
      <c r="AW193" s="35"/>
    </row>
    <row r="194" spans="1:49" s="20" customFormat="1">
      <c r="A194" s="12">
        <v>39343</v>
      </c>
      <c r="B194" s="11">
        <v>39350</v>
      </c>
      <c r="C194" s="1">
        <v>39352</v>
      </c>
      <c r="D194" s="1">
        <v>39353</v>
      </c>
      <c r="E194" s="20">
        <v>0.32718000000000003</v>
      </c>
      <c r="F194" s="9"/>
      <c r="G194" s="9"/>
      <c r="H194" s="9"/>
      <c r="I194" s="9"/>
      <c r="K194"/>
      <c r="L194"/>
      <c r="M194"/>
      <c r="N194"/>
      <c r="P194"/>
      <c r="Q194"/>
      <c r="R194"/>
      <c r="S194"/>
      <c r="U194"/>
      <c r="V194"/>
      <c r="W194"/>
      <c r="X194" s="1"/>
      <c r="Z194" s="19">
        <v>39343</v>
      </c>
      <c r="AA194" s="19">
        <v>39350</v>
      </c>
      <c r="AB194" s="19">
        <v>39352</v>
      </c>
      <c r="AC194" s="19">
        <v>39353</v>
      </c>
      <c r="AD194" s="20">
        <v>0.23476</v>
      </c>
      <c r="AE194" s="19"/>
      <c r="AF194" s="19"/>
      <c r="AG194" s="19"/>
      <c r="AH194" s="19"/>
      <c r="AJ194" s="19">
        <v>39343</v>
      </c>
      <c r="AK194" s="19">
        <v>39350</v>
      </c>
      <c r="AL194" s="19">
        <v>39352</v>
      </c>
      <c r="AM194" s="1">
        <v>39353</v>
      </c>
      <c r="AN194" s="20">
        <v>0.30138999999999999</v>
      </c>
      <c r="AO194"/>
      <c r="AT194" s="35"/>
      <c r="AU194" s="35"/>
      <c r="AV194" s="35"/>
      <c r="AW194" s="35"/>
    </row>
    <row r="195" spans="1:49" s="20" customFormat="1">
      <c r="A195" s="12">
        <v>39252</v>
      </c>
      <c r="B195" s="11">
        <v>39259</v>
      </c>
      <c r="C195" s="1">
        <v>39261</v>
      </c>
      <c r="D195" s="1">
        <v>39262</v>
      </c>
      <c r="E195" s="20">
        <v>0.33384000000000003</v>
      </c>
      <c r="F195" s="9"/>
      <c r="G195" s="9"/>
      <c r="H195" s="9"/>
      <c r="I195" s="9"/>
      <c r="K195"/>
      <c r="L195"/>
      <c r="M195"/>
      <c r="N195"/>
      <c r="P195"/>
      <c r="Q195"/>
      <c r="R195"/>
      <c r="S195"/>
      <c r="U195"/>
      <c r="V195"/>
      <c r="W195"/>
      <c r="X195" s="1"/>
      <c r="Z195" s="19">
        <v>39252</v>
      </c>
      <c r="AA195" s="19">
        <v>39259</v>
      </c>
      <c r="AB195" s="19">
        <v>39261</v>
      </c>
      <c r="AC195" s="19">
        <v>39262</v>
      </c>
      <c r="AD195" s="20">
        <v>0.21834000000000001</v>
      </c>
      <c r="AE195" s="19"/>
      <c r="AF195" s="19"/>
      <c r="AG195" s="19"/>
      <c r="AH195" s="19"/>
      <c r="AJ195" s="19">
        <v>39252</v>
      </c>
      <c r="AK195" s="19">
        <v>39259</v>
      </c>
      <c r="AL195" s="19">
        <v>39261</v>
      </c>
      <c r="AM195" s="1">
        <v>39262</v>
      </c>
      <c r="AN195" s="20">
        <v>0.30842999999999998</v>
      </c>
      <c r="AO195"/>
      <c r="AT195" s="35"/>
      <c r="AU195" s="35"/>
      <c r="AV195" s="35"/>
      <c r="AW195" s="35"/>
    </row>
    <row r="196" spans="1:49" s="20" customFormat="1">
      <c r="A196" s="12">
        <v>39161</v>
      </c>
      <c r="B196" s="11">
        <v>39168</v>
      </c>
      <c r="C196" s="1">
        <v>39170</v>
      </c>
      <c r="D196" s="1">
        <v>39171</v>
      </c>
      <c r="E196" s="20">
        <v>0.29058</v>
      </c>
      <c r="F196" s="9"/>
      <c r="G196" s="9"/>
      <c r="H196" s="9"/>
      <c r="I196" s="9"/>
      <c r="K196"/>
      <c r="L196"/>
      <c r="M196"/>
      <c r="N196"/>
      <c r="P196"/>
      <c r="Q196"/>
      <c r="R196"/>
      <c r="S196"/>
      <c r="U196"/>
      <c r="V196"/>
      <c r="W196"/>
      <c r="X196" s="1"/>
      <c r="Z196" s="19">
        <v>39161</v>
      </c>
      <c r="AA196" s="19">
        <v>39168</v>
      </c>
      <c r="AB196" s="19">
        <v>39170</v>
      </c>
      <c r="AC196" s="19">
        <v>39171</v>
      </c>
      <c r="AD196" s="20">
        <v>0.16716</v>
      </c>
      <c r="AE196" s="19"/>
      <c r="AF196" s="19"/>
      <c r="AG196" s="19"/>
      <c r="AH196" s="19"/>
      <c r="AJ196" s="19">
        <v>39161</v>
      </c>
      <c r="AK196" s="19">
        <v>39168</v>
      </c>
      <c r="AL196" s="19">
        <v>39170</v>
      </c>
      <c r="AM196" s="1">
        <v>39171</v>
      </c>
      <c r="AN196" s="20">
        <v>0.27833000000000002</v>
      </c>
      <c r="AO196"/>
      <c r="AT196" s="35"/>
      <c r="AU196" s="35"/>
      <c r="AV196" s="35"/>
      <c r="AW196" s="35"/>
    </row>
    <row r="197" spans="1:49" s="20" customFormat="1">
      <c r="A197" s="12">
        <v>39066</v>
      </c>
      <c r="B197" s="11">
        <v>39073</v>
      </c>
      <c r="C197" s="1">
        <v>39079</v>
      </c>
      <c r="D197" s="1">
        <v>39080</v>
      </c>
      <c r="E197" s="20">
        <v>0.30996000000000001</v>
      </c>
      <c r="F197" s="9"/>
      <c r="G197" s="9"/>
      <c r="H197" s="9"/>
      <c r="I197" s="9"/>
      <c r="K197"/>
      <c r="L197"/>
      <c r="M197"/>
      <c r="N197"/>
      <c r="P197"/>
      <c r="Q197"/>
      <c r="R197"/>
      <c r="S197"/>
      <c r="U197"/>
      <c r="V197"/>
      <c r="W197"/>
      <c r="X197" s="1"/>
      <c r="Z197" s="19">
        <v>39066</v>
      </c>
      <c r="AA197" s="19">
        <v>39073</v>
      </c>
      <c r="AB197" s="19">
        <v>39079</v>
      </c>
      <c r="AC197" s="19">
        <v>39080</v>
      </c>
      <c r="AD197" s="20">
        <v>0.11136</v>
      </c>
      <c r="AE197" s="19"/>
      <c r="AF197" s="19"/>
      <c r="AG197" s="19"/>
      <c r="AH197" s="19"/>
      <c r="AJ197" s="19">
        <v>39066</v>
      </c>
      <c r="AK197" s="19">
        <v>39073</v>
      </c>
      <c r="AL197" s="19">
        <v>39079</v>
      </c>
      <c r="AM197" s="1">
        <v>39080</v>
      </c>
      <c r="AN197" s="20">
        <v>0.29365000000000002</v>
      </c>
      <c r="AO197"/>
      <c r="AT197" s="35"/>
      <c r="AU197" s="35"/>
      <c r="AV197" s="35"/>
      <c r="AW197" s="35"/>
    </row>
    <row r="198" spans="1:49" s="20" customFormat="1">
      <c r="A198" s="12">
        <v>38979</v>
      </c>
      <c r="B198" s="11">
        <v>38986</v>
      </c>
      <c r="C198" s="1">
        <v>38988</v>
      </c>
      <c r="D198" s="1">
        <v>38989</v>
      </c>
      <c r="E198" s="20">
        <v>0.30397000000000002</v>
      </c>
      <c r="F198" s="9"/>
      <c r="G198" s="9"/>
      <c r="H198" s="9"/>
      <c r="I198" s="9"/>
      <c r="K198"/>
      <c r="L198"/>
      <c r="M198"/>
      <c r="N198"/>
      <c r="P198"/>
      <c r="Q198"/>
      <c r="R198"/>
      <c r="S198"/>
      <c r="U198"/>
      <c r="V198"/>
      <c r="W198"/>
      <c r="X198" s="1"/>
      <c r="Z198" s="19"/>
      <c r="AA198" s="19"/>
      <c r="AB198" s="19"/>
      <c r="AC198" s="19"/>
      <c r="AE198" s="19"/>
      <c r="AF198" s="19"/>
      <c r="AG198" s="19"/>
      <c r="AH198" s="19"/>
      <c r="AJ198" s="19">
        <v>38979</v>
      </c>
      <c r="AK198" s="19">
        <v>38986</v>
      </c>
      <c r="AL198" s="19">
        <v>38988</v>
      </c>
      <c r="AM198" s="1">
        <v>38989</v>
      </c>
      <c r="AN198" s="20">
        <v>0.30301</v>
      </c>
      <c r="AO198"/>
      <c r="AT198" s="35"/>
      <c r="AU198" s="35"/>
      <c r="AV198" s="35"/>
      <c r="AW198" s="35"/>
    </row>
    <row r="199" spans="1:49" s="20" customFormat="1">
      <c r="A199" s="12">
        <v>38888</v>
      </c>
      <c r="B199" s="11">
        <v>38895</v>
      </c>
      <c r="C199" s="1">
        <v>38897</v>
      </c>
      <c r="D199" s="1">
        <v>38898</v>
      </c>
      <c r="E199" s="20">
        <v>0.32056000000000001</v>
      </c>
      <c r="F199" s="9"/>
      <c r="G199" s="9"/>
      <c r="H199" s="9"/>
      <c r="I199" s="9"/>
      <c r="K199"/>
      <c r="L199"/>
      <c r="M199"/>
      <c r="N199"/>
      <c r="P199"/>
      <c r="Q199"/>
      <c r="R199"/>
      <c r="S199"/>
      <c r="U199"/>
      <c r="V199"/>
      <c r="W199"/>
      <c r="X199" s="1"/>
      <c r="Z199" s="19"/>
      <c r="AA199" s="19"/>
      <c r="AB199" s="19"/>
      <c r="AC199" s="19"/>
      <c r="AE199" s="19"/>
      <c r="AF199" s="19"/>
      <c r="AG199" s="19"/>
      <c r="AH199" s="19"/>
      <c r="AJ199" s="19">
        <v>38888</v>
      </c>
      <c r="AK199" s="19">
        <v>38895</v>
      </c>
      <c r="AL199" s="19">
        <v>38897</v>
      </c>
      <c r="AM199" s="1">
        <v>38898</v>
      </c>
      <c r="AN199" s="20">
        <v>0.3024</v>
      </c>
      <c r="AO199"/>
      <c r="AT199" s="35"/>
      <c r="AU199" s="35"/>
      <c r="AV199" s="35"/>
      <c r="AW199" s="35"/>
    </row>
    <row r="200" spans="1:49" s="20" customFormat="1">
      <c r="A200" s="12">
        <v>38797</v>
      </c>
      <c r="B200" s="11">
        <v>38804</v>
      </c>
      <c r="C200" s="1">
        <v>38806</v>
      </c>
      <c r="D200" s="1">
        <v>38807</v>
      </c>
      <c r="E200" s="20">
        <v>0.28093000000000001</v>
      </c>
      <c r="F200" s="9"/>
      <c r="G200" s="9"/>
      <c r="H200" s="9"/>
      <c r="I200" s="9"/>
      <c r="K200"/>
      <c r="L200"/>
      <c r="M200"/>
      <c r="N200"/>
      <c r="P200"/>
      <c r="Q200"/>
      <c r="R200"/>
      <c r="S200"/>
      <c r="U200"/>
      <c r="V200"/>
      <c r="W200"/>
      <c r="X200" s="1"/>
      <c r="Z200" s="19"/>
      <c r="AA200" s="19"/>
      <c r="AB200" s="19"/>
      <c r="AC200" s="19"/>
      <c r="AE200" s="19"/>
      <c r="AF200" s="19"/>
      <c r="AG200" s="19"/>
      <c r="AH200" s="19"/>
      <c r="AJ200" s="19">
        <v>38797</v>
      </c>
      <c r="AK200" s="19">
        <v>38804</v>
      </c>
      <c r="AL200" s="19">
        <v>38806</v>
      </c>
      <c r="AM200" s="1">
        <v>38807</v>
      </c>
      <c r="AN200" s="20">
        <v>0.29631999999999997</v>
      </c>
      <c r="AO200"/>
      <c r="AT200" s="35"/>
      <c r="AU200" s="35"/>
      <c r="AV200" s="35"/>
      <c r="AW200" s="35"/>
    </row>
    <row r="201" spans="1:49" s="20" customFormat="1">
      <c r="A201" s="12">
        <v>38705</v>
      </c>
      <c r="B201" s="11">
        <v>38709</v>
      </c>
      <c r="C201" s="1">
        <v>38715</v>
      </c>
      <c r="D201" s="1">
        <v>38716</v>
      </c>
      <c r="E201" s="20">
        <v>0.34823999999999999</v>
      </c>
      <c r="F201" s="9"/>
      <c r="G201" s="9"/>
      <c r="H201" s="9"/>
      <c r="I201" s="9"/>
      <c r="K201"/>
      <c r="L201"/>
      <c r="M201"/>
      <c r="N201"/>
      <c r="P201"/>
      <c r="Q201"/>
      <c r="R201"/>
      <c r="S201"/>
      <c r="U201"/>
      <c r="V201"/>
      <c r="W201"/>
      <c r="X201" s="1"/>
      <c r="Z201" s="19"/>
      <c r="AA201" s="19"/>
      <c r="AB201" s="19"/>
      <c r="AC201" s="19"/>
      <c r="AE201" s="19"/>
      <c r="AF201" s="19"/>
      <c r="AG201" s="19"/>
      <c r="AH201" s="19"/>
      <c r="AJ201" s="19">
        <v>38705</v>
      </c>
      <c r="AK201" s="19">
        <v>38709</v>
      </c>
      <c r="AL201" s="19">
        <v>38715</v>
      </c>
      <c r="AM201" s="1">
        <v>38716</v>
      </c>
      <c r="AN201" s="20">
        <v>0.62619999999999998</v>
      </c>
      <c r="AO201"/>
      <c r="AT201" s="35"/>
      <c r="AU201" s="35"/>
      <c r="AV201" s="35"/>
      <c r="AW201" s="35"/>
    </row>
    <row r="202" spans="1:49" s="20" customFormat="1">
      <c r="A202" s="12">
        <v>38615</v>
      </c>
      <c r="B202" s="11">
        <v>38622</v>
      </c>
      <c r="C202" s="1">
        <v>38624</v>
      </c>
      <c r="D202" s="1">
        <v>38625</v>
      </c>
      <c r="E202" s="20">
        <v>0.33686700000000003</v>
      </c>
      <c r="F202" s="9"/>
      <c r="G202" s="9"/>
      <c r="H202" s="9"/>
      <c r="I202" s="9"/>
      <c r="K202"/>
      <c r="L202"/>
      <c r="M202"/>
      <c r="N202"/>
      <c r="P202"/>
      <c r="Q202"/>
      <c r="R202"/>
      <c r="S202"/>
      <c r="U202"/>
      <c r="V202"/>
      <c r="W202"/>
      <c r="X202" s="1"/>
      <c r="Z202" s="19"/>
      <c r="AA202" s="19"/>
      <c r="AB202" s="19"/>
      <c r="AC202" s="19"/>
      <c r="AE202" s="19"/>
      <c r="AF202" s="19"/>
      <c r="AG202" s="19"/>
      <c r="AH202" s="19"/>
      <c r="AJ202" s="19">
        <v>38692</v>
      </c>
      <c r="AK202" s="19">
        <v>38709</v>
      </c>
      <c r="AL202" s="19">
        <v>38715</v>
      </c>
      <c r="AM202" s="1">
        <v>38716</v>
      </c>
      <c r="AN202" s="20">
        <v>0.11</v>
      </c>
      <c r="AO202"/>
      <c r="AT202" s="35"/>
      <c r="AU202" s="35"/>
      <c r="AV202" s="35"/>
      <c r="AW202" s="35"/>
    </row>
    <row r="203" spans="1:49" s="20" customFormat="1">
      <c r="A203" s="12">
        <v>38523</v>
      </c>
      <c r="B203" s="11">
        <v>38530</v>
      </c>
      <c r="C203" s="1">
        <v>38532</v>
      </c>
      <c r="D203" s="1">
        <v>38533</v>
      </c>
      <c r="E203" s="20">
        <v>0.35798400000000002</v>
      </c>
      <c r="F203" s="9"/>
      <c r="G203" s="9"/>
      <c r="H203" s="9"/>
      <c r="I203" s="9"/>
      <c r="K203"/>
      <c r="L203"/>
      <c r="M203"/>
      <c r="N203"/>
      <c r="P203"/>
      <c r="Q203"/>
      <c r="R203"/>
      <c r="S203"/>
      <c r="U203"/>
      <c r="V203"/>
      <c r="W203"/>
      <c r="X203" s="1"/>
      <c r="Z203" s="19"/>
      <c r="AA203" s="19"/>
      <c r="AB203" s="19"/>
      <c r="AC203" s="19"/>
      <c r="AE203" s="19"/>
      <c r="AF203" s="19"/>
      <c r="AG203" s="19"/>
      <c r="AH203" s="19"/>
      <c r="AJ203" s="19">
        <v>38523</v>
      </c>
      <c r="AK203" s="19">
        <v>38530</v>
      </c>
      <c r="AL203" s="19">
        <v>38532</v>
      </c>
      <c r="AM203" s="1">
        <v>38533</v>
      </c>
      <c r="AN203" s="20">
        <v>0.66244700000000001</v>
      </c>
      <c r="AO203"/>
      <c r="AT203" s="35"/>
      <c r="AU203" s="35"/>
      <c r="AV203" s="35"/>
      <c r="AW203" s="35"/>
    </row>
    <row r="204" spans="1:49" s="20" customFormat="1">
      <c r="A204" s="12">
        <v>38429</v>
      </c>
      <c r="B204" s="11">
        <v>38439</v>
      </c>
      <c r="C204" s="1">
        <v>38441</v>
      </c>
      <c r="D204" s="1">
        <v>38442</v>
      </c>
      <c r="E204" s="20">
        <v>0.29655599999999999</v>
      </c>
      <c r="F204" s="9"/>
      <c r="G204" s="9"/>
      <c r="H204" s="9"/>
      <c r="I204" s="9"/>
      <c r="K204"/>
      <c r="L204"/>
      <c r="M204"/>
      <c r="N204"/>
      <c r="P204"/>
      <c r="Q204"/>
      <c r="R204"/>
      <c r="S204"/>
      <c r="U204"/>
      <c r="V204"/>
      <c r="W204"/>
      <c r="X204" s="1"/>
      <c r="Z204" s="19"/>
      <c r="AA204" s="19"/>
      <c r="AB204" s="19"/>
      <c r="AC204" s="19"/>
      <c r="AE204" s="19"/>
      <c r="AF204" s="19"/>
      <c r="AG204" s="19"/>
      <c r="AH204" s="19"/>
      <c r="AJ204" s="19">
        <v>38342</v>
      </c>
      <c r="AK204" s="19">
        <v>38350</v>
      </c>
      <c r="AL204" s="19">
        <v>38352</v>
      </c>
      <c r="AM204" s="1">
        <v>38352</v>
      </c>
      <c r="AN204" s="20">
        <v>0.65505500000000005</v>
      </c>
      <c r="AO204"/>
      <c r="AT204" s="35"/>
      <c r="AU204" s="35"/>
      <c r="AV204" s="35"/>
      <c r="AW204" s="35"/>
    </row>
    <row r="205" spans="1:49" s="20" customFormat="1">
      <c r="A205" s="12">
        <v>38342</v>
      </c>
      <c r="B205" s="11">
        <v>38350</v>
      </c>
      <c r="C205" s="1">
        <v>38352</v>
      </c>
      <c r="D205" s="1">
        <v>38352</v>
      </c>
      <c r="E205" s="20">
        <v>0.66223900000000002</v>
      </c>
      <c r="F205" s="9"/>
      <c r="G205" s="9"/>
      <c r="H205" s="9"/>
      <c r="I205" s="9"/>
      <c r="K205"/>
      <c r="L205"/>
      <c r="M205"/>
      <c r="N205"/>
      <c r="P205"/>
      <c r="Q205"/>
      <c r="R205"/>
      <c r="S205"/>
      <c r="U205"/>
      <c r="V205"/>
      <c r="W205"/>
      <c r="X205" s="1"/>
      <c r="Z205" s="19"/>
      <c r="AA205" s="19"/>
      <c r="AB205" s="19"/>
      <c r="AC205" s="19"/>
      <c r="AE205" s="19"/>
      <c r="AF205" s="19"/>
      <c r="AG205" s="19"/>
      <c r="AH205" s="19"/>
      <c r="AJ205" s="19">
        <v>38161</v>
      </c>
      <c r="AK205" s="19">
        <v>38163</v>
      </c>
      <c r="AL205" s="19">
        <v>38167</v>
      </c>
      <c r="AM205" s="1">
        <v>38168</v>
      </c>
      <c r="AN205" s="20">
        <v>0.64352399999999998</v>
      </c>
      <c r="AO205"/>
      <c r="AT205" s="35"/>
      <c r="AU205" s="35"/>
      <c r="AV205" s="35"/>
      <c r="AW205" s="35"/>
    </row>
    <row r="206" spans="1:49" s="20" customFormat="1">
      <c r="A206" s="12">
        <v>38161</v>
      </c>
      <c r="B206" s="11">
        <v>38163</v>
      </c>
      <c r="C206" s="1">
        <v>38167</v>
      </c>
      <c r="D206" s="1">
        <v>38168</v>
      </c>
      <c r="E206" s="20">
        <v>0.60014900000000004</v>
      </c>
      <c r="F206" s="9"/>
      <c r="G206" s="9"/>
      <c r="H206" s="9"/>
      <c r="I206" s="9"/>
      <c r="K206"/>
      <c r="L206"/>
      <c r="M206"/>
      <c r="N206"/>
      <c r="P206"/>
      <c r="Q206"/>
      <c r="R206"/>
      <c r="S206"/>
      <c r="U206"/>
      <c r="V206"/>
      <c r="W206"/>
      <c r="X206" s="1"/>
      <c r="Z206" s="19"/>
      <c r="AA206" s="19"/>
      <c r="AB206" s="19"/>
      <c r="AC206" s="19"/>
      <c r="AE206" s="19"/>
      <c r="AF206" s="19"/>
      <c r="AG206" s="19"/>
      <c r="AH206" s="19"/>
      <c r="AJ206" s="19">
        <v>37973</v>
      </c>
      <c r="AK206" s="19">
        <v>37984</v>
      </c>
      <c r="AL206" s="19">
        <v>37986</v>
      </c>
      <c r="AM206" s="1">
        <v>37986</v>
      </c>
      <c r="AN206" s="20">
        <v>1.3575E-2</v>
      </c>
      <c r="AO206"/>
      <c r="AT206" s="35"/>
      <c r="AU206" s="35"/>
      <c r="AV206" s="35"/>
      <c r="AW206" s="35"/>
    </row>
    <row r="207" spans="1:49" s="20" customFormat="1">
      <c r="A207" s="12">
        <v>37973</v>
      </c>
      <c r="B207" s="11">
        <v>37984</v>
      </c>
      <c r="C207" s="1">
        <v>37986</v>
      </c>
      <c r="D207" s="1">
        <v>37986</v>
      </c>
      <c r="E207" s="20">
        <v>0.81000899999999998</v>
      </c>
      <c r="F207" s="9"/>
      <c r="G207" s="9"/>
      <c r="H207" s="9"/>
      <c r="I207" s="9"/>
      <c r="K207"/>
      <c r="L207"/>
      <c r="M207"/>
      <c r="N207"/>
      <c r="P207"/>
      <c r="Q207"/>
      <c r="R207"/>
      <c r="S207"/>
      <c r="U207"/>
      <c r="V207"/>
      <c r="W207"/>
      <c r="X207" s="1"/>
      <c r="Z207" s="19"/>
      <c r="AA207" s="19"/>
      <c r="AB207" s="19"/>
      <c r="AC207" s="19"/>
      <c r="AE207" s="19"/>
      <c r="AF207" s="19"/>
      <c r="AG207" s="19"/>
      <c r="AH207" s="19"/>
      <c r="AJ207" s="19">
        <v>37973</v>
      </c>
      <c r="AK207" s="19">
        <v>37984</v>
      </c>
      <c r="AL207" s="19">
        <v>37986</v>
      </c>
      <c r="AM207" s="1">
        <v>37986</v>
      </c>
      <c r="AN207" s="20">
        <v>0.65713100000000002</v>
      </c>
      <c r="AO207"/>
      <c r="AT207" s="35"/>
      <c r="AU207" s="35"/>
      <c r="AV207" s="35"/>
      <c r="AW207" s="35"/>
    </row>
    <row r="208" spans="1:49" s="20" customFormat="1">
      <c r="A208" s="12">
        <v>37973</v>
      </c>
      <c r="B208" s="11">
        <v>37984</v>
      </c>
      <c r="C208" s="1">
        <v>37986</v>
      </c>
      <c r="D208" s="1">
        <v>37986</v>
      </c>
      <c r="E208" s="20">
        <v>0.67701599999999995</v>
      </c>
      <c r="F208" s="9"/>
      <c r="G208" s="9"/>
      <c r="H208" s="9"/>
      <c r="I208" s="9"/>
      <c r="K208"/>
      <c r="L208"/>
      <c r="M208"/>
      <c r="N208"/>
      <c r="P208"/>
      <c r="Q208"/>
      <c r="R208"/>
      <c r="S208"/>
      <c r="U208"/>
      <c r="V208"/>
      <c r="W208"/>
      <c r="X208" s="1"/>
      <c r="Z208" s="19"/>
      <c r="AA208" s="19"/>
      <c r="AB208" s="19"/>
      <c r="AC208" s="19"/>
      <c r="AE208" s="19"/>
      <c r="AF208" s="19"/>
      <c r="AG208" s="19"/>
      <c r="AH208" s="19"/>
      <c r="AJ208" s="19">
        <v>37788</v>
      </c>
      <c r="AK208" s="19">
        <v>37795</v>
      </c>
      <c r="AL208" s="19">
        <v>37797</v>
      </c>
      <c r="AM208" s="1">
        <v>37798</v>
      </c>
      <c r="AN208" s="20">
        <v>0.77805400000000002</v>
      </c>
      <c r="AO208"/>
      <c r="AT208" s="35"/>
      <c r="AU208" s="35"/>
      <c r="AV208" s="35"/>
      <c r="AW208" s="35"/>
    </row>
    <row r="209" spans="1:49" s="20" customFormat="1">
      <c r="A209" s="12">
        <v>37788</v>
      </c>
      <c r="B209" s="11">
        <v>37795</v>
      </c>
      <c r="C209" s="1">
        <v>37797</v>
      </c>
      <c r="D209" s="1">
        <v>37798</v>
      </c>
      <c r="E209" s="20">
        <v>0.66326600000000002</v>
      </c>
      <c r="F209" s="9"/>
      <c r="G209" s="9"/>
      <c r="H209" s="9"/>
      <c r="I209" s="9"/>
      <c r="K209"/>
      <c r="L209"/>
      <c r="M209"/>
      <c r="N209"/>
      <c r="P209"/>
      <c r="Q209"/>
      <c r="R209"/>
      <c r="S209"/>
      <c r="U209"/>
      <c r="V209"/>
      <c r="W209"/>
      <c r="X209" s="1"/>
      <c r="Z209" s="19"/>
      <c r="AA209" s="19"/>
      <c r="AB209" s="19"/>
      <c r="AC209" s="19"/>
      <c r="AE209" s="19"/>
      <c r="AF209" s="19"/>
      <c r="AG209" s="19"/>
      <c r="AH209" s="19"/>
      <c r="AJ209" s="19">
        <v>37606</v>
      </c>
      <c r="AK209" s="19">
        <v>37613</v>
      </c>
      <c r="AL209" s="19">
        <v>37617</v>
      </c>
      <c r="AM209" s="1">
        <v>37621</v>
      </c>
      <c r="AN209" s="20">
        <v>0.125501</v>
      </c>
      <c r="AO209"/>
      <c r="AT209" s="35"/>
      <c r="AU209" s="35"/>
      <c r="AV209" s="35"/>
      <c r="AW209" s="35"/>
    </row>
    <row r="210" spans="1:49" s="20" customFormat="1">
      <c r="A210" s="12">
        <v>37606</v>
      </c>
      <c r="B210" s="11">
        <v>37613</v>
      </c>
      <c r="C210" s="1">
        <v>37617</v>
      </c>
      <c r="D210" s="1">
        <v>37621</v>
      </c>
      <c r="E210" s="20">
        <v>0.65704300000000004</v>
      </c>
      <c r="F210" s="9"/>
      <c r="G210" s="9"/>
      <c r="H210" s="9"/>
      <c r="I210" s="9"/>
      <c r="K210"/>
      <c r="L210"/>
      <c r="M210"/>
      <c r="N210"/>
      <c r="P210"/>
      <c r="Q210"/>
      <c r="R210"/>
      <c r="S210"/>
      <c r="U210"/>
      <c r="V210"/>
      <c r="W210"/>
      <c r="X210" s="1"/>
      <c r="Z210"/>
      <c r="AA210"/>
      <c r="AB210"/>
      <c r="AC210"/>
      <c r="AE210"/>
      <c r="AF210"/>
      <c r="AG210"/>
      <c r="AH210"/>
      <c r="AJ210" s="19">
        <v>37606</v>
      </c>
      <c r="AK210" s="19">
        <v>37613</v>
      </c>
      <c r="AL210" s="19">
        <v>37617</v>
      </c>
      <c r="AM210" s="1">
        <v>37621</v>
      </c>
      <c r="AN210" s="20">
        <v>0.67970600000000003</v>
      </c>
      <c r="AO210"/>
      <c r="AT210" s="35"/>
      <c r="AU210" s="35"/>
      <c r="AV210" s="35"/>
      <c r="AW210" s="35"/>
    </row>
    <row r="211" spans="1:49" s="20" customFormat="1">
      <c r="A211" s="12">
        <v>37425</v>
      </c>
      <c r="B211" s="11">
        <v>37431</v>
      </c>
      <c r="C211" s="1">
        <v>37433</v>
      </c>
      <c r="D211" s="1">
        <v>37434</v>
      </c>
      <c r="E211" s="20">
        <v>0.67854899999999996</v>
      </c>
      <c r="F211" s="9"/>
      <c r="G211" s="9"/>
      <c r="H211" s="9"/>
      <c r="I211" s="9"/>
      <c r="K211"/>
      <c r="L211"/>
      <c r="M211"/>
      <c r="N211"/>
      <c r="P211"/>
      <c r="Q211"/>
      <c r="R211"/>
      <c r="S211"/>
      <c r="U211"/>
      <c r="V211"/>
      <c r="W211"/>
      <c r="X211" s="1"/>
      <c r="Z211"/>
      <c r="AA211"/>
      <c r="AB211"/>
      <c r="AC211"/>
      <c r="AE211"/>
      <c r="AF211"/>
      <c r="AG211"/>
      <c r="AH211"/>
      <c r="AJ211" s="19">
        <v>37425</v>
      </c>
      <c r="AK211" s="19">
        <v>37431</v>
      </c>
      <c r="AL211" s="19">
        <v>37433</v>
      </c>
      <c r="AM211" s="1">
        <v>37434</v>
      </c>
      <c r="AN211" s="20">
        <v>0.78924799999999995</v>
      </c>
      <c r="AO211"/>
      <c r="AT211" s="35"/>
      <c r="AU211" s="35"/>
      <c r="AV211" s="35"/>
      <c r="AW211" s="35"/>
    </row>
    <row r="212" spans="1:49" s="20" customFormat="1">
      <c r="A212" s="12">
        <v>37242</v>
      </c>
      <c r="B212" s="11">
        <v>37249</v>
      </c>
      <c r="C212" s="1">
        <v>37253</v>
      </c>
      <c r="D212" s="1">
        <v>37256</v>
      </c>
      <c r="E212" s="20">
        <v>8.6245000000000002E-2</v>
      </c>
      <c r="F212" s="9"/>
      <c r="G212" s="9"/>
      <c r="H212" s="9"/>
      <c r="I212" s="9"/>
      <c r="K212"/>
      <c r="L212"/>
      <c r="M212"/>
      <c r="N212"/>
      <c r="P212"/>
      <c r="Q212"/>
      <c r="R212"/>
      <c r="S212"/>
      <c r="U212"/>
      <c r="V212"/>
      <c r="W212"/>
      <c r="X212" s="1"/>
      <c r="Z212"/>
      <c r="AA212"/>
      <c r="AB212"/>
      <c r="AC212"/>
      <c r="AE212"/>
      <c r="AF212"/>
      <c r="AG212"/>
      <c r="AH212"/>
      <c r="AJ212" s="19">
        <v>37242</v>
      </c>
      <c r="AK212" s="19">
        <v>37249</v>
      </c>
      <c r="AL212" s="19">
        <v>37253</v>
      </c>
      <c r="AM212" s="1">
        <v>37256</v>
      </c>
      <c r="AN212" s="20">
        <v>1.3395000000000001E-2</v>
      </c>
      <c r="AO212"/>
      <c r="AT212" s="35"/>
      <c r="AU212" s="35"/>
      <c r="AV212" s="35"/>
      <c r="AW212" s="35"/>
    </row>
    <row r="213" spans="1:49" s="20" customFormat="1">
      <c r="A213" s="12">
        <v>37242</v>
      </c>
      <c r="B213" s="11">
        <v>37249</v>
      </c>
      <c r="C213" s="1">
        <v>37253</v>
      </c>
      <c r="D213" s="1">
        <v>37256</v>
      </c>
      <c r="E213" s="20">
        <v>0.71499400000000002</v>
      </c>
      <c r="F213" s="9"/>
      <c r="G213" s="9"/>
      <c r="H213" s="9"/>
      <c r="I213" s="9"/>
      <c r="K213"/>
      <c r="L213"/>
      <c r="M213"/>
      <c r="N213"/>
      <c r="P213"/>
      <c r="Q213"/>
      <c r="R213"/>
      <c r="S213"/>
      <c r="U213"/>
      <c r="V213"/>
      <c r="W213"/>
      <c r="X213" s="1"/>
      <c r="Z213"/>
      <c r="AA213"/>
      <c r="AB213"/>
      <c r="AC213"/>
      <c r="AE213"/>
      <c r="AF213"/>
      <c r="AG213"/>
      <c r="AH213"/>
      <c r="AJ213" s="19">
        <v>37242</v>
      </c>
      <c r="AK213" s="19">
        <v>37249</v>
      </c>
      <c r="AL213" s="19">
        <v>37253</v>
      </c>
      <c r="AM213" s="1">
        <v>37256</v>
      </c>
      <c r="AN213" s="20">
        <v>0.83653200000000005</v>
      </c>
      <c r="AO213"/>
      <c r="AT213" s="35"/>
      <c r="AU213" s="35"/>
      <c r="AV213" s="35"/>
      <c r="AW213" s="35"/>
    </row>
    <row r="214" spans="1:49" s="20" customFormat="1">
      <c r="A214" s="12">
        <v>37060</v>
      </c>
      <c r="B214" s="11">
        <v>37067</v>
      </c>
      <c r="C214" s="1">
        <v>37069</v>
      </c>
      <c r="D214" s="1">
        <v>37070</v>
      </c>
      <c r="E214" s="20">
        <v>0.79349099999999995</v>
      </c>
      <c r="F214" s="9"/>
      <c r="G214" s="9"/>
      <c r="H214" s="9"/>
      <c r="I214" s="9"/>
      <c r="K214"/>
      <c r="L214"/>
      <c r="M214"/>
      <c r="N214"/>
      <c r="P214"/>
      <c r="Q214"/>
      <c r="R214"/>
      <c r="S214"/>
      <c r="U214"/>
      <c r="V214"/>
      <c r="W214"/>
      <c r="X214" s="1"/>
      <c r="Z214"/>
      <c r="AA214"/>
      <c r="AB214"/>
      <c r="AC214"/>
      <c r="AE214"/>
      <c r="AF214"/>
      <c r="AG214"/>
      <c r="AH214"/>
      <c r="AJ214" s="19">
        <v>37060</v>
      </c>
      <c r="AK214" s="19">
        <v>37067</v>
      </c>
      <c r="AL214" s="19">
        <v>37069</v>
      </c>
      <c r="AM214" s="1">
        <v>37070</v>
      </c>
      <c r="AN214" s="20">
        <v>0.92472699999999997</v>
      </c>
      <c r="AO214"/>
      <c r="AT214" s="35"/>
      <c r="AU214" s="35"/>
      <c r="AV214" s="35"/>
      <c r="AW214" s="35"/>
    </row>
    <row r="215" spans="1:49" s="20" customFormat="1">
      <c r="A215" s="12">
        <v>36878</v>
      </c>
      <c r="B215" s="11">
        <v>36887</v>
      </c>
      <c r="C215" s="1">
        <v>36889</v>
      </c>
      <c r="D215" s="1">
        <v>36889</v>
      </c>
      <c r="E215" s="20">
        <v>0.74423399999999995</v>
      </c>
      <c r="F215" s="9"/>
      <c r="G215" s="9"/>
      <c r="H215" s="9"/>
      <c r="I215" s="9"/>
      <c r="K215"/>
      <c r="L215"/>
      <c r="M215"/>
      <c r="N215"/>
      <c r="P215"/>
      <c r="Q215"/>
      <c r="R215"/>
      <c r="S215"/>
      <c r="U215"/>
      <c r="V215"/>
      <c r="W215"/>
      <c r="X215" s="1"/>
      <c r="Z215"/>
      <c r="AA215"/>
      <c r="AB215"/>
      <c r="AC215"/>
      <c r="AE215"/>
      <c r="AF215"/>
      <c r="AG215"/>
      <c r="AH215"/>
      <c r="AJ215" s="19">
        <v>36878</v>
      </c>
      <c r="AK215" s="19">
        <v>36887</v>
      </c>
      <c r="AL215" s="19">
        <v>36889</v>
      </c>
      <c r="AM215" s="1">
        <v>36889</v>
      </c>
      <c r="AN215" s="20">
        <v>0.86918600000000001</v>
      </c>
      <c r="AO215"/>
      <c r="AT215" s="35"/>
      <c r="AU215" s="35"/>
      <c r="AV215" s="35"/>
      <c r="AW215" s="35"/>
    </row>
    <row r="216" spans="1:49" s="20" customFormat="1">
      <c r="A216" s="12"/>
      <c r="B216" s="10"/>
      <c r="C216" s="1"/>
      <c r="D216"/>
      <c r="F216" s="9"/>
      <c r="G216" s="9"/>
      <c r="H216" s="9"/>
      <c r="I216" s="9"/>
      <c r="K216"/>
      <c r="L216"/>
      <c r="M216"/>
      <c r="N216"/>
      <c r="P216"/>
      <c r="Q216"/>
      <c r="R216"/>
      <c r="S216"/>
      <c r="U216"/>
      <c r="V216"/>
      <c r="W216"/>
      <c r="X216" s="1"/>
      <c r="Z216"/>
      <c r="AA216"/>
      <c r="AB216"/>
      <c r="AC216"/>
      <c r="AE216"/>
      <c r="AF216"/>
      <c r="AG216"/>
      <c r="AH216"/>
      <c r="AJ216" s="19"/>
      <c r="AK216" s="19"/>
      <c r="AL216" s="19"/>
      <c r="AM216" s="1"/>
      <c r="AO216"/>
      <c r="AT216" s="35"/>
      <c r="AU216" s="35"/>
      <c r="AV216" s="35"/>
      <c r="AW216" s="35"/>
    </row>
    <row r="217" spans="1:49" s="20" customFormat="1">
      <c r="A217" s="12"/>
      <c r="B217" s="10"/>
      <c r="C217" s="1"/>
      <c r="D217"/>
      <c r="F217" s="9"/>
      <c r="G217" s="9"/>
      <c r="H217" s="9"/>
      <c r="I217" s="9"/>
      <c r="K217"/>
      <c r="L217"/>
      <c r="M217"/>
      <c r="N217"/>
      <c r="P217"/>
      <c r="Q217"/>
      <c r="R217"/>
      <c r="S217"/>
      <c r="U217"/>
      <c r="V217"/>
      <c r="W217"/>
      <c r="X217" s="1"/>
      <c r="Z217"/>
      <c r="AA217"/>
      <c r="AB217"/>
      <c r="AC217"/>
      <c r="AE217"/>
      <c r="AF217"/>
      <c r="AG217"/>
      <c r="AH217"/>
      <c r="AJ217" s="19"/>
      <c r="AK217" s="19"/>
      <c r="AL217" s="19"/>
      <c r="AM217" s="1"/>
      <c r="AO217"/>
      <c r="AT217" s="35"/>
      <c r="AU217" s="35"/>
      <c r="AV217" s="35"/>
      <c r="AW217" s="35"/>
    </row>
    <row r="218" spans="1:49" s="20" customFormat="1">
      <c r="A218" s="12"/>
      <c r="B218" s="10"/>
      <c r="C218" s="1"/>
      <c r="D218"/>
      <c r="F218" s="9"/>
      <c r="G218" s="9"/>
      <c r="H218" s="9"/>
      <c r="I218" s="9"/>
      <c r="K218"/>
      <c r="L218"/>
      <c r="M218"/>
      <c r="N218"/>
      <c r="P218"/>
      <c r="Q218"/>
      <c r="R218"/>
      <c r="S218"/>
      <c r="U218"/>
      <c r="V218"/>
      <c r="W218"/>
      <c r="X218" s="1"/>
      <c r="Z218"/>
      <c r="AA218"/>
      <c r="AB218"/>
      <c r="AC218"/>
      <c r="AE218"/>
      <c r="AF218"/>
      <c r="AG218"/>
      <c r="AH218"/>
      <c r="AJ218"/>
      <c r="AK218"/>
      <c r="AL218"/>
      <c r="AM218" s="1"/>
      <c r="AO218"/>
      <c r="AT218" s="35"/>
      <c r="AU218" s="35"/>
      <c r="AV218" s="35"/>
      <c r="AW218" s="35"/>
    </row>
    <row r="219" spans="1:49" s="20" customFormat="1">
      <c r="A219" s="12"/>
      <c r="B219" s="10"/>
      <c r="C219" s="1"/>
      <c r="D219"/>
      <c r="F219" s="9"/>
      <c r="G219" s="9"/>
      <c r="H219" s="9"/>
      <c r="I219" s="9"/>
      <c r="K219"/>
      <c r="L219"/>
      <c r="M219"/>
      <c r="N219"/>
      <c r="P219"/>
      <c r="Q219"/>
      <c r="R219"/>
      <c r="S219"/>
      <c r="U219"/>
      <c r="V219"/>
      <c r="W219"/>
      <c r="X219" s="1"/>
      <c r="Z219"/>
      <c r="AA219"/>
      <c r="AB219"/>
      <c r="AC219"/>
      <c r="AE219"/>
      <c r="AF219"/>
      <c r="AG219"/>
      <c r="AH219"/>
      <c r="AJ219"/>
      <c r="AK219"/>
      <c r="AL219"/>
      <c r="AM219" s="1"/>
      <c r="AO219"/>
      <c r="AT219" s="35"/>
      <c r="AU219" s="35"/>
      <c r="AV219" s="35"/>
      <c r="AW219" s="35"/>
    </row>
    <row r="220" spans="1:49" s="20" customFormat="1">
      <c r="A220" s="12"/>
      <c r="B220" s="10"/>
      <c r="C220" s="1"/>
      <c r="D220"/>
      <c r="F220" s="9"/>
      <c r="G220" s="9"/>
      <c r="H220" s="9"/>
      <c r="I220" s="9"/>
      <c r="K220"/>
      <c r="L220"/>
      <c r="M220"/>
      <c r="N220"/>
      <c r="P220"/>
      <c r="Q220"/>
      <c r="R220"/>
      <c r="S220"/>
      <c r="U220"/>
      <c r="V220"/>
      <c r="W220"/>
      <c r="X220" s="1"/>
      <c r="Z220"/>
      <c r="AA220"/>
      <c r="AB220"/>
      <c r="AC220"/>
      <c r="AE220"/>
      <c r="AF220"/>
      <c r="AG220"/>
      <c r="AH220"/>
      <c r="AJ220"/>
      <c r="AK220"/>
      <c r="AL220"/>
      <c r="AM220" s="1"/>
      <c r="AO220"/>
      <c r="AT220" s="35"/>
      <c r="AU220" s="35"/>
      <c r="AV220" s="35"/>
      <c r="AW220" s="35"/>
    </row>
    <row r="221" spans="1:49" s="20" customFormat="1">
      <c r="A221" s="12"/>
      <c r="B221" s="10"/>
      <c r="C221" s="1"/>
      <c r="D221"/>
      <c r="F221" s="9"/>
      <c r="G221" s="9"/>
      <c r="H221" s="9"/>
      <c r="I221" s="9"/>
      <c r="K221"/>
      <c r="L221"/>
      <c r="M221"/>
      <c r="N221"/>
      <c r="P221"/>
      <c r="Q221"/>
      <c r="R221"/>
      <c r="S221"/>
      <c r="U221"/>
      <c r="V221"/>
      <c r="W221"/>
      <c r="X221" s="1"/>
      <c r="Z221"/>
      <c r="AA221"/>
      <c r="AB221"/>
      <c r="AC221"/>
      <c r="AE221"/>
      <c r="AF221"/>
      <c r="AG221"/>
      <c r="AH221"/>
      <c r="AJ221"/>
      <c r="AK221"/>
      <c r="AL221"/>
      <c r="AM221" s="1"/>
      <c r="AO221"/>
      <c r="AT221" s="35"/>
      <c r="AU221" s="35"/>
      <c r="AV221" s="35"/>
      <c r="AW221" s="35"/>
    </row>
    <row r="222" spans="1:49" s="20" customFormat="1">
      <c r="A222" s="12"/>
      <c r="B222" s="10"/>
      <c r="C222" s="1"/>
      <c r="D222"/>
      <c r="F222" s="9"/>
      <c r="G222" s="9"/>
      <c r="H222" s="9"/>
      <c r="I222" s="9"/>
      <c r="K222"/>
      <c r="L222"/>
      <c r="M222"/>
      <c r="N222"/>
      <c r="P222"/>
      <c r="Q222"/>
      <c r="R222"/>
      <c r="S222"/>
      <c r="U222"/>
      <c r="V222"/>
      <c r="W222"/>
      <c r="X222" s="1"/>
      <c r="Z222"/>
      <c r="AA222"/>
      <c r="AB222"/>
      <c r="AC222"/>
      <c r="AE222"/>
      <c r="AF222"/>
      <c r="AG222"/>
      <c r="AH222"/>
      <c r="AJ222"/>
      <c r="AK222"/>
      <c r="AL222"/>
      <c r="AM222" s="1"/>
      <c r="AO222"/>
      <c r="AT222" s="35"/>
      <c r="AU222" s="35"/>
      <c r="AV222" s="35"/>
      <c r="AW222" s="35"/>
    </row>
    <row r="223" spans="1:49" s="20" customFormat="1">
      <c r="A223" s="12"/>
      <c r="B223" s="10"/>
      <c r="C223" s="1"/>
      <c r="D223"/>
      <c r="F223" s="9"/>
      <c r="G223" s="9"/>
      <c r="H223" s="9"/>
      <c r="I223" s="9"/>
      <c r="K223"/>
      <c r="L223"/>
      <c r="M223"/>
      <c r="N223"/>
      <c r="P223"/>
      <c r="Q223"/>
      <c r="R223"/>
      <c r="S223"/>
      <c r="U223"/>
      <c r="V223"/>
      <c r="W223"/>
      <c r="X223" s="1"/>
      <c r="Z223"/>
      <c r="AA223"/>
      <c r="AB223"/>
      <c r="AC223"/>
      <c r="AE223"/>
      <c r="AF223"/>
      <c r="AG223"/>
      <c r="AH223"/>
      <c r="AJ223"/>
      <c r="AK223"/>
      <c r="AL223"/>
      <c r="AM223" s="1"/>
      <c r="AO223"/>
      <c r="AT223" s="35"/>
      <c r="AU223" s="35"/>
      <c r="AV223" s="35"/>
      <c r="AW223" s="35"/>
    </row>
    <row r="224" spans="1:49" s="20" customFormat="1">
      <c r="A224" s="12"/>
      <c r="B224" s="10"/>
      <c r="C224" s="1"/>
      <c r="D224"/>
      <c r="F224" s="9"/>
      <c r="G224" s="9"/>
      <c r="H224" s="9"/>
      <c r="I224" s="9"/>
      <c r="K224"/>
      <c r="L224"/>
      <c r="M224"/>
      <c r="N224"/>
      <c r="P224"/>
      <c r="Q224"/>
      <c r="R224"/>
      <c r="S224"/>
      <c r="U224"/>
      <c r="V224"/>
      <c r="W224"/>
      <c r="X224" s="1"/>
      <c r="Z224"/>
      <c r="AA224"/>
      <c r="AB224"/>
      <c r="AC224"/>
      <c r="AE224"/>
      <c r="AF224"/>
      <c r="AG224"/>
      <c r="AH224"/>
      <c r="AJ224"/>
      <c r="AK224"/>
      <c r="AL224"/>
      <c r="AM224" s="1"/>
      <c r="AO224"/>
      <c r="AT224" s="35"/>
      <c r="AU224" s="35"/>
      <c r="AV224" s="35"/>
      <c r="AW224" s="35"/>
    </row>
    <row r="225" spans="1:49" s="20" customFormat="1">
      <c r="A225" s="12"/>
      <c r="B225" s="10"/>
      <c r="C225" s="1"/>
      <c r="D225"/>
      <c r="F225" s="9"/>
      <c r="G225" s="9"/>
      <c r="H225" s="9"/>
      <c r="I225" s="9"/>
      <c r="K225"/>
      <c r="L225"/>
      <c r="M225"/>
      <c r="N225"/>
      <c r="P225"/>
      <c r="Q225"/>
      <c r="R225"/>
      <c r="S225"/>
      <c r="U225"/>
      <c r="V225"/>
      <c r="W225"/>
      <c r="X225" s="1"/>
      <c r="Z225"/>
      <c r="AA225"/>
      <c r="AB225"/>
      <c r="AC225"/>
      <c r="AE225"/>
      <c r="AF225"/>
      <c r="AG225"/>
      <c r="AH225"/>
      <c r="AJ225"/>
      <c r="AK225"/>
      <c r="AL225"/>
      <c r="AM225" s="1"/>
      <c r="AO225"/>
      <c r="AT225" s="35"/>
      <c r="AU225" s="35"/>
      <c r="AV225" s="35"/>
      <c r="AW225" s="35"/>
    </row>
    <row r="226" spans="1:49" s="20" customFormat="1">
      <c r="A226" s="12"/>
      <c r="B226" s="10"/>
      <c r="C226" s="1"/>
      <c r="D226"/>
      <c r="F226" s="9"/>
      <c r="G226" s="9"/>
      <c r="H226" s="9"/>
      <c r="I226" s="9"/>
      <c r="K226"/>
      <c r="L226"/>
      <c r="M226"/>
      <c r="N226"/>
      <c r="P226"/>
      <c r="Q226"/>
      <c r="R226"/>
      <c r="S226"/>
      <c r="U226"/>
      <c r="V226"/>
      <c r="W226"/>
      <c r="X226" s="1"/>
      <c r="Z226"/>
      <c r="AA226"/>
      <c r="AB226"/>
      <c r="AC226"/>
      <c r="AE226"/>
      <c r="AF226"/>
      <c r="AG226"/>
      <c r="AH226"/>
      <c r="AJ226"/>
      <c r="AK226"/>
      <c r="AL226"/>
      <c r="AM226" s="1"/>
      <c r="AO226"/>
      <c r="AT226" s="35"/>
      <c r="AU226" s="35"/>
      <c r="AV226" s="35"/>
      <c r="AW226" s="35"/>
    </row>
    <row r="227" spans="1:49" s="20" customFormat="1">
      <c r="A227" s="12"/>
      <c r="B227" s="10"/>
      <c r="C227" s="1"/>
      <c r="D227"/>
      <c r="F227" s="9"/>
      <c r="G227" s="9"/>
      <c r="H227" s="9"/>
      <c r="I227" s="9"/>
      <c r="K227"/>
      <c r="L227"/>
      <c r="M227"/>
      <c r="N227"/>
      <c r="P227"/>
      <c r="Q227"/>
      <c r="R227"/>
      <c r="S227"/>
      <c r="U227"/>
      <c r="V227"/>
      <c r="W227"/>
      <c r="X227" s="1"/>
      <c r="Z227"/>
      <c r="AA227"/>
      <c r="AB227"/>
      <c r="AC227"/>
      <c r="AE227"/>
      <c r="AF227"/>
      <c r="AG227"/>
      <c r="AH227"/>
      <c r="AJ227"/>
      <c r="AK227"/>
      <c r="AL227"/>
      <c r="AM227" s="1"/>
      <c r="AO227"/>
      <c r="AT227" s="35"/>
      <c r="AU227" s="35"/>
      <c r="AV227" s="35"/>
      <c r="AW227" s="35"/>
    </row>
    <row r="228" spans="1:49" s="20" customFormat="1">
      <c r="A228" s="12"/>
      <c r="B228" s="10"/>
      <c r="C228" s="1"/>
      <c r="D228"/>
      <c r="F228" s="9"/>
      <c r="G228" s="9"/>
      <c r="H228" s="9"/>
      <c r="I228" s="9"/>
      <c r="K228"/>
      <c r="L228"/>
      <c r="M228"/>
      <c r="N228"/>
      <c r="P228"/>
      <c r="Q228"/>
      <c r="R228"/>
      <c r="S228"/>
      <c r="U228"/>
      <c r="V228"/>
      <c r="W228"/>
      <c r="X228" s="1"/>
      <c r="Z228"/>
      <c r="AA228"/>
      <c r="AB228"/>
      <c r="AC228"/>
      <c r="AE228"/>
      <c r="AF228"/>
      <c r="AG228"/>
      <c r="AH228"/>
      <c r="AJ228"/>
      <c r="AK228"/>
      <c r="AL228"/>
      <c r="AM228" s="1"/>
      <c r="AO228"/>
      <c r="AT228" s="35"/>
      <c r="AU228" s="35"/>
      <c r="AV228" s="35"/>
      <c r="AW228" s="35"/>
    </row>
    <row r="229" spans="1:49" s="20" customFormat="1">
      <c r="A229" s="12"/>
      <c r="B229" s="10"/>
      <c r="C229" s="1"/>
      <c r="D229"/>
      <c r="F229" s="9"/>
      <c r="G229" s="9"/>
      <c r="H229" s="9"/>
      <c r="I229" s="9"/>
      <c r="K229"/>
      <c r="L229"/>
      <c r="M229"/>
      <c r="N229"/>
      <c r="P229"/>
      <c r="Q229"/>
      <c r="R229"/>
      <c r="S229"/>
      <c r="U229"/>
      <c r="V229"/>
      <c r="W229"/>
      <c r="X229" s="1"/>
      <c r="Z229"/>
      <c r="AA229"/>
      <c r="AB229"/>
      <c r="AC229"/>
      <c r="AE229"/>
      <c r="AF229"/>
      <c r="AG229"/>
      <c r="AH229"/>
      <c r="AJ229"/>
      <c r="AK229"/>
      <c r="AL229"/>
      <c r="AM229" s="1"/>
      <c r="AO229"/>
      <c r="AT229" s="35"/>
      <c r="AU229" s="35"/>
      <c r="AV229" s="35"/>
      <c r="AW229" s="35"/>
    </row>
    <row r="230" spans="1:49" s="20" customFormat="1">
      <c r="A230" s="12"/>
      <c r="B230" s="10"/>
      <c r="C230" s="1"/>
      <c r="D230"/>
      <c r="F230" s="9"/>
      <c r="G230" s="9"/>
      <c r="H230" s="9"/>
      <c r="I230" s="9"/>
      <c r="K230"/>
      <c r="L230"/>
      <c r="M230"/>
      <c r="N230"/>
      <c r="P230"/>
      <c r="Q230"/>
      <c r="R230"/>
      <c r="S230"/>
      <c r="U230"/>
      <c r="V230"/>
      <c r="W230"/>
      <c r="X230" s="1"/>
      <c r="Z230"/>
      <c r="AA230"/>
      <c r="AB230"/>
      <c r="AC230"/>
      <c r="AE230"/>
      <c r="AF230"/>
      <c r="AG230"/>
      <c r="AH230"/>
      <c r="AJ230"/>
      <c r="AK230"/>
      <c r="AL230"/>
      <c r="AM230" s="1"/>
      <c r="AO230"/>
      <c r="AT230" s="35"/>
      <c r="AU230" s="35"/>
      <c r="AV230" s="35"/>
      <c r="AW230" s="35"/>
    </row>
    <row r="231" spans="1:49" s="20" customFormat="1">
      <c r="A231" s="12"/>
      <c r="B231" s="10"/>
      <c r="C231" s="1"/>
      <c r="D231"/>
      <c r="F231" s="9"/>
      <c r="G231" s="9"/>
      <c r="H231" s="9"/>
      <c r="I231" s="9"/>
      <c r="K231"/>
      <c r="L231"/>
      <c r="M231"/>
      <c r="N231"/>
      <c r="P231"/>
      <c r="Q231"/>
      <c r="R231"/>
      <c r="S231"/>
      <c r="U231"/>
      <c r="V231"/>
      <c r="W231"/>
      <c r="X231" s="1"/>
      <c r="Z231"/>
      <c r="AA231"/>
      <c r="AB231"/>
      <c r="AC231"/>
      <c r="AE231"/>
      <c r="AF231"/>
      <c r="AG231"/>
      <c r="AH231"/>
      <c r="AJ231"/>
      <c r="AK231"/>
      <c r="AL231"/>
      <c r="AM231" s="1"/>
      <c r="AO231"/>
      <c r="AT231" s="35"/>
      <c r="AU231" s="35"/>
      <c r="AV231" s="35"/>
      <c r="AW231" s="35"/>
    </row>
    <row r="232" spans="1:49" s="20" customFormat="1">
      <c r="A232" s="12"/>
      <c r="B232" s="10"/>
      <c r="C232" s="1"/>
      <c r="D232"/>
      <c r="F232" s="9"/>
      <c r="G232" s="9"/>
      <c r="H232" s="9"/>
      <c r="I232" s="9"/>
      <c r="K232"/>
      <c r="L232"/>
      <c r="M232"/>
      <c r="N232"/>
      <c r="P232"/>
      <c r="Q232"/>
      <c r="R232"/>
      <c r="S232"/>
      <c r="U232"/>
      <c r="V232"/>
      <c r="W232"/>
      <c r="X232" s="1"/>
      <c r="Z232"/>
      <c r="AA232"/>
      <c r="AB232"/>
      <c r="AC232"/>
      <c r="AE232"/>
      <c r="AF232"/>
      <c r="AG232"/>
      <c r="AH232"/>
      <c r="AJ232"/>
      <c r="AK232"/>
      <c r="AL232"/>
      <c r="AM232" s="1"/>
      <c r="AO232"/>
      <c r="AT232" s="35"/>
      <c r="AU232" s="35"/>
      <c r="AV232" s="35"/>
      <c r="AW232" s="35"/>
    </row>
    <row r="233" spans="1:49" s="20" customFormat="1">
      <c r="A233" s="12"/>
      <c r="B233" s="10"/>
      <c r="C233" s="1"/>
      <c r="D233"/>
      <c r="F233" s="9"/>
      <c r="G233" s="9"/>
      <c r="H233" s="9"/>
      <c r="I233" s="9"/>
      <c r="K233"/>
      <c r="L233"/>
      <c r="M233"/>
      <c r="N233"/>
      <c r="P233"/>
      <c r="Q233"/>
      <c r="R233"/>
      <c r="S233"/>
      <c r="U233"/>
      <c r="V233"/>
      <c r="W233"/>
      <c r="X233" s="1"/>
      <c r="Z233"/>
      <c r="AA233"/>
      <c r="AB233"/>
      <c r="AC233"/>
      <c r="AE233"/>
      <c r="AF233"/>
      <c r="AG233"/>
      <c r="AH233"/>
      <c r="AJ233"/>
      <c r="AK233"/>
      <c r="AL233"/>
      <c r="AM233" s="1"/>
      <c r="AO233"/>
      <c r="AT233" s="35"/>
      <c r="AU233" s="35"/>
      <c r="AV233" s="35"/>
      <c r="AW233" s="35"/>
    </row>
    <row r="234" spans="1:49" s="20" customFormat="1">
      <c r="A234" s="12"/>
      <c r="B234" s="10"/>
      <c r="C234" s="1"/>
      <c r="D234"/>
      <c r="F234" s="9"/>
      <c r="G234" s="9"/>
      <c r="H234" s="9"/>
      <c r="I234" s="9"/>
      <c r="K234"/>
      <c r="L234"/>
      <c r="M234"/>
      <c r="N234"/>
      <c r="P234"/>
      <c r="Q234"/>
      <c r="R234"/>
      <c r="S234"/>
      <c r="U234"/>
      <c r="V234"/>
      <c r="W234"/>
      <c r="X234" s="1"/>
      <c r="Z234"/>
      <c r="AA234"/>
      <c r="AB234"/>
      <c r="AC234"/>
      <c r="AE234"/>
      <c r="AF234"/>
      <c r="AG234"/>
      <c r="AH234"/>
      <c r="AJ234"/>
      <c r="AK234"/>
      <c r="AL234"/>
      <c r="AM234" s="1"/>
      <c r="AO234"/>
      <c r="AT234" s="35"/>
      <c r="AU234" s="35"/>
      <c r="AV234" s="35"/>
      <c r="AW234" s="35"/>
    </row>
    <row r="235" spans="1:49" s="20" customFormat="1">
      <c r="A235" s="12"/>
      <c r="B235" s="10"/>
      <c r="C235" s="1"/>
      <c r="D235"/>
      <c r="F235" s="9"/>
      <c r="G235" s="9"/>
      <c r="H235" s="9"/>
      <c r="I235" s="9"/>
      <c r="K235"/>
      <c r="L235"/>
      <c r="M235"/>
      <c r="N235"/>
      <c r="P235"/>
      <c r="Q235"/>
      <c r="R235"/>
      <c r="S235"/>
      <c r="U235"/>
      <c r="V235"/>
      <c r="W235"/>
      <c r="X235" s="1"/>
      <c r="Z235"/>
      <c r="AA235"/>
      <c r="AB235"/>
      <c r="AC235"/>
      <c r="AE235"/>
      <c r="AF235"/>
      <c r="AG235"/>
      <c r="AH235"/>
      <c r="AJ235"/>
      <c r="AK235"/>
      <c r="AL235"/>
      <c r="AM235" s="1"/>
      <c r="AO235"/>
      <c r="AT235" s="35"/>
      <c r="AU235" s="35"/>
      <c r="AV235" s="35"/>
      <c r="AW235" s="35"/>
    </row>
    <row r="236" spans="1:49" s="20" customFormat="1">
      <c r="A236" s="12"/>
      <c r="B236" s="10"/>
      <c r="C236" s="1"/>
      <c r="D236"/>
      <c r="F236" s="9"/>
      <c r="G236" s="9"/>
      <c r="H236" s="9"/>
      <c r="I236" s="9"/>
      <c r="K236"/>
      <c r="L236"/>
      <c r="M236"/>
      <c r="N236"/>
      <c r="P236"/>
      <c r="Q236"/>
      <c r="R236"/>
      <c r="S236"/>
      <c r="U236"/>
      <c r="V236"/>
      <c r="W236"/>
      <c r="X236" s="1"/>
      <c r="Z236"/>
      <c r="AA236"/>
      <c r="AB236"/>
      <c r="AC236"/>
      <c r="AE236"/>
      <c r="AF236"/>
      <c r="AG236"/>
      <c r="AH236"/>
      <c r="AJ236"/>
      <c r="AK236"/>
      <c r="AL236"/>
      <c r="AM236" s="1"/>
      <c r="AO236"/>
      <c r="AT236" s="35"/>
      <c r="AU236" s="35"/>
      <c r="AV236" s="35"/>
      <c r="AW236" s="35"/>
    </row>
    <row r="237" spans="1:49" s="20" customFormat="1">
      <c r="A237" s="12"/>
      <c r="B237" s="10"/>
      <c r="C237" s="1"/>
      <c r="D237"/>
      <c r="F237" s="9"/>
      <c r="G237" s="9"/>
      <c r="H237" s="9"/>
      <c r="I237" s="9"/>
      <c r="K237"/>
      <c r="L237"/>
      <c r="M237"/>
      <c r="N237"/>
      <c r="P237"/>
      <c r="Q237"/>
      <c r="R237"/>
      <c r="S237"/>
      <c r="U237"/>
      <c r="V237"/>
      <c r="W237"/>
      <c r="X237" s="1"/>
      <c r="Z237"/>
      <c r="AA237"/>
      <c r="AB237"/>
      <c r="AC237"/>
      <c r="AE237"/>
      <c r="AF237"/>
      <c r="AG237"/>
      <c r="AH237"/>
      <c r="AJ237"/>
      <c r="AK237"/>
      <c r="AL237"/>
      <c r="AM237" s="1"/>
      <c r="AO237"/>
      <c r="AT237" s="35"/>
      <c r="AU237" s="35"/>
      <c r="AV237" s="35"/>
      <c r="AW237" s="35"/>
    </row>
    <row r="238" spans="1:49" s="20" customFormat="1">
      <c r="A238" s="12"/>
      <c r="B238" s="10"/>
      <c r="C238" s="1"/>
      <c r="D238"/>
      <c r="F238" s="9"/>
      <c r="G238" s="9"/>
      <c r="H238" s="9"/>
      <c r="I238" s="9"/>
      <c r="K238"/>
      <c r="L238"/>
      <c r="M238"/>
      <c r="N238"/>
      <c r="P238"/>
      <c r="Q238"/>
      <c r="R238"/>
      <c r="S238"/>
      <c r="U238"/>
      <c r="V238"/>
      <c r="W238"/>
      <c r="X238" s="1"/>
      <c r="Z238"/>
      <c r="AA238"/>
      <c r="AB238"/>
      <c r="AC238"/>
      <c r="AE238"/>
      <c r="AF238"/>
      <c r="AG238"/>
      <c r="AH238"/>
      <c r="AJ238"/>
      <c r="AK238"/>
      <c r="AL238"/>
      <c r="AM238" s="1"/>
      <c r="AO238"/>
      <c r="AT238" s="35"/>
      <c r="AU238" s="35"/>
      <c r="AV238" s="35"/>
      <c r="AW238" s="35"/>
    </row>
    <row r="239" spans="1:49" s="20" customFormat="1">
      <c r="A239" s="12"/>
      <c r="B239" s="10"/>
      <c r="C239" s="1"/>
      <c r="D239"/>
      <c r="F239" s="9"/>
      <c r="G239" s="9"/>
      <c r="H239" s="9"/>
      <c r="I239" s="9"/>
      <c r="K239"/>
      <c r="L239"/>
      <c r="M239"/>
      <c r="N239"/>
      <c r="P239"/>
      <c r="Q239"/>
      <c r="R239"/>
      <c r="S239"/>
      <c r="U239"/>
      <c r="V239"/>
      <c r="W239"/>
      <c r="X239" s="1"/>
      <c r="Z239"/>
      <c r="AA239"/>
      <c r="AB239"/>
      <c r="AC239"/>
      <c r="AE239"/>
      <c r="AF239"/>
      <c r="AG239"/>
      <c r="AH239"/>
      <c r="AJ239"/>
      <c r="AK239"/>
      <c r="AL239"/>
      <c r="AM239" s="1"/>
      <c r="AO239"/>
      <c r="AT239" s="35"/>
      <c r="AU239" s="35"/>
      <c r="AV239" s="35"/>
      <c r="AW239" s="35"/>
    </row>
    <row r="240" spans="1:49" s="20" customFormat="1">
      <c r="A240" s="12"/>
      <c r="B240" s="10"/>
      <c r="C240" s="1"/>
      <c r="D240"/>
      <c r="F240" s="9"/>
      <c r="G240" s="9"/>
      <c r="H240" s="9"/>
      <c r="I240" s="9"/>
      <c r="K240"/>
      <c r="L240"/>
      <c r="M240"/>
      <c r="N240"/>
      <c r="P240"/>
      <c r="Q240"/>
      <c r="R240"/>
      <c r="S240"/>
      <c r="U240"/>
      <c r="V240"/>
      <c r="W240"/>
      <c r="X240" s="1"/>
      <c r="Z240"/>
      <c r="AA240"/>
      <c r="AB240"/>
      <c r="AC240"/>
      <c r="AE240"/>
      <c r="AF240"/>
      <c r="AG240"/>
      <c r="AH240"/>
      <c r="AJ240"/>
      <c r="AK240"/>
      <c r="AL240"/>
      <c r="AM240" s="1"/>
      <c r="AO240"/>
      <c r="AT240" s="35"/>
      <c r="AU240" s="35"/>
      <c r="AV240" s="35"/>
      <c r="AW240" s="35"/>
    </row>
    <row r="241" spans="1:49" s="20" customFormat="1">
      <c r="A241" s="12"/>
      <c r="B241" s="10"/>
      <c r="C241" s="1"/>
      <c r="D241"/>
      <c r="F241" s="9"/>
      <c r="G241" s="9"/>
      <c r="H241" s="9"/>
      <c r="I241" s="9"/>
      <c r="K241"/>
      <c r="L241"/>
      <c r="M241"/>
      <c r="N241"/>
      <c r="P241"/>
      <c r="Q241"/>
      <c r="R241"/>
      <c r="S241"/>
      <c r="U241"/>
      <c r="V241"/>
      <c r="W241"/>
      <c r="X241" s="1"/>
      <c r="Z241"/>
      <c r="AA241"/>
      <c r="AB241"/>
      <c r="AC241"/>
      <c r="AE241"/>
      <c r="AF241"/>
      <c r="AG241"/>
      <c r="AH241"/>
      <c r="AJ241"/>
      <c r="AK241"/>
      <c r="AL241"/>
      <c r="AM241" s="1"/>
      <c r="AO241"/>
      <c r="AT241" s="35"/>
      <c r="AU241" s="35"/>
      <c r="AV241" s="35"/>
      <c r="AW241" s="35"/>
    </row>
    <row r="242" spans="1:49" s="20" customFormat="1">
      <c r="A242" s="12"/>
      <c r="B242" s="10"/>
      <c r="C242" s="1"/>
      <c r="D242"/>
      <c r="F242" s="9"/>
      <c r="G242" s="9"/>
      <c r="H242" s="9"/>
      <c r="I242" s="9"/>
      <c r="K242"/>
      <c r="L242"/>
      <c r="M242"/>
      <c r="N242"/>
      <c r="P242"/>
      <c r="Q242"/>
      <c r="R242"/>
      <c r="S242"/>
      <c r="U242"/>
      <c r="V242"/>
      <c r="W242"/>
      <c r="X242" s="1"/>
      <c r="Z242"/>
      <c r="AA242"/>
      <c r="AB242"/>
      <c r="AC242"/>
      <c r="AE242"/>
      <c r="AF242"/>
      <c r="AG242"/>
      <c r="AH242"/>
      <c r="AJ242"/>
      <c r="AK242"/>
      <c r="AL242"/>
      <c r="AM242" s="1"/>
      <c r="AO242"/>
      <c r="AT242" s="35"/>
      <c r="AU242" s="35"/>
      <c r="AV242" s="35"/>
      <c r="AW242" s="35"/>
    </row>
    <row r="243" spans="1:49" s="20" customFormat="1">
      <c r="A243" s="12"/>
      <c r="B243" s="10"/>
      <c r="C243" s="1"/>
      <c r="D243"/>
      <c r="F243" s="9"/>
      <c r="G243" s="9"/>
      <c r="H243" s="9"/>
      <c r="I243" s="9"/>
      <c r="K243"/>
      <c r="L243"/>
      <c r="M243"/>
      <c r="N243"/>
      <c r="P243"/>
      <c r="Q243"/>
      <c r="R243"/>
      <c r="S243"/>
      <c r="U243"/>
      <c r="V243"/>
      <c r="W243"/>
      <c r="X243" s="1"/>
      <c r="Z243"/>
      <c r="AA243"/>
      <c r="AB243"/>
      <c r="AC243"/>
      <c r="AE243"/>
      <c r="AF243"/>
      <c r="AG243"/>
      <c r="AH243"/>
      <c r="AJ243"/>
      <c r="AK243"/>
      <c r="AL243"/>
      <c r="AM243" s="1"/>
      <c r="AO243"/>
      <c r="AT243" s="35"/>
      <c r="AU243" s="35"/>
      <c r="AV243" s="35"/>
      <c r="AW243" s="35"/>
    </row>
    <row r="244" spans="1:49" s="20" customFormat="1">
      <c r="A244" s="12"/>
      <c r="B244" s="10"/>
      <c r="C244" s="1"/>
      <c r="D244"/>
      <c r="F244" s="9"/>
      <c r="G244" s="9"/>
      <c r="H244" s="9"/>
      <c r="I244" s="9"/>
      <c r="K244"/>
      <c r="L244"/>
      <c r="M244"/>
      <c r="N244"/>
      <c r="P244"/>
      <c r="Q244"/>
      <c r="R244"/>
      <c r="S244"/>
      <c r="U244"/>
      <c r="V244"/>
      <c r="W244"/>
      <c r="X244" s="1"/>
      <c r="Z244"/>
      <c r="AA244"/>
      <c r="AB244"/>
      <c r="AC244"/>
      <c r="AE244"/>
      <c r="AF244"/>
      <c r="AG244"/>
      <c r="AH244"/>
      <c r="AJ244"/>
      <c r="AK244"/>
      <c r="AL244"/>
      <c r="AM244" s="1"/>
      <c r="AO244"/>
      <c r="AT244" s="35"/>
      <c r="AU244" s="35"/>
      <c r="AV244" s="35"/>
      <c r="AW244" s="35"/>
    </row>
    <row r="245" spans="1:49" s="20" customFormat="1">
      <c r="A245" s="12"/>
      <c r="B245" s="10"/>
      <c r="C245" s="1"/>
      <c r="D245"/>
      <c r="F245" s="9"/>
      <c r="G245" s="9"/>
      <c r="H245" s="9"/>
      <c r="I245" s="9"/>
      <c r="K245"/>
      <c r="L245"/>
      <c r="M245"/>
      <c r="N245"/>
      <c r="P245"/>
      <c r="Q245"/>
      <c r="R245"/>
      <c r="S245"/>
      <c r="U245"/>
      <c r="V245"/>
      <c r="W245"/>
      <c r="X245" s="1"/>
      <c r="Z245"/>
      <c r="AA245"/>
      <c r="AB245"/>
      <c r="AC245"/>
      <c r="AE245"/>
      <c r="AF245"/>
      <c r="AG245"/>
      <c r="AH245"/>
      <c r="AJ245"/>
      <c r="AK245"/>
      <c r="AL245"/>
      <c r="AM245" s="1"/>
      <c r="AO245"/>
      <c r="AT245" s="35"/>
      <c r="AU245" s="35"/>
      <c r="AV245" s="35"/>
      <c r="AW245" s="35"/>
    </row>
    <row r="246" spans="1:49" s="20" customFormat="1">
      <c r="A246" s="12"/>
      <c r="B246" s="10"/>
      <c r="C246" s="1"/>
      <c r="D246"/>
      <c r="F246" s="9"/>
      <c r="G246" s="9"/>
      <c r="H246" s="9"/>
      <c r="I246" s="9"/>
      <c r="K246"/>
      <c r="L246"/>
      <c r="M246"/>
      <c r="N246"/>
      <c r="P246"/>
      <c r="Q246"/>
      <c r="R246"/>
      <c r="S246"/>
      <c r="U246"/>
      <c r="V246"/>
      <c r="W246"/>
      <c r="X246" s="1"/>
      <c r="Z246"/>
      <c r="AA246"/>
      <c r="AB246"/>
      <c r="AC246"/>
      <c r="AE246"/>
      <c r="AF246"/>
      <c r="AG246"/>
      <c r="AH246"/>
      <c r="AJ246"/>
      <c r="AK246"/>
      <c r="AL246"/>
      <c r="AM246" s="1"/>
      <c r="AO246"/>
      <c r="AT246" s="35"/>
      <c r="AU246" s="35"/>
      <c r="AV246" s="35"/>
      <c r="AW246" s="35"/>
    </row>
    <row r="247" spans="1:49" s="20" customFormat="1">
      <c r="A247" s="12"/>
      <c r="B247" s="10"/>
      <c r="C247" s="1"/>
      <c r="D247"/>
      <c r="F247" s="9"/>
      <c r="G247" s="9"/>
      <c r="H247" s="9"/>
      <c r="I247" s="9"/>
      <c r="K247"/>
      <c r="L247"/>
      <c r="M247"/>
      <c r="N247"/>
      <c r="P247"/>
      <c r="Q247"/>
      <c r="R247"/>
      <c r="S247"/>
      <c r="U247"/>
      <c r="V247"/>
      <c r="W247"/>
      <c r="X247" s="1"/>
      <c r="Z247"/>
      <c r="AA247"/>
      <c r="AB247"/>
      <c r="AC247"/>
      <c r="AE247"/>
      <c r="AF247"/>
      <c r="AG247"/>
      <c r="AH247"/>
      <c r="AJ247"/>
      <c r="AK247"/>
      <c r="AL247"/>
      <c r="AM247" s="1"/>
      <c r="AO247"/>
      <c r="AT247" s="35"/>
      <c r="AU247" s="35"/>
      <c r="AV247" s="35"/>
      <c r="AW247" s="35"/>
    </row>
    <row r="248" spans="1:49" s="20" customFormat="1">
      <c r="A248" s="12"/>
      <c r="B248" s="10"/>
      <c r="C248" s="1"/>
      <c r="D248"/>
      <c r="F248" s="9"/>
      <c r="G248" s="9"/>
      <c r="H248" s="9"/>
      <c r="I248" s="9"/>
      <c r="K248"/>
      <c r="L248"/>
      <c r="M248"/>
      <c r="N248"/>
      <c r="P248"/>
      <c r="Q248"/>
      <c r="R248"/>
      <c r="S248"/>
      <c r="U248"/>
      <c r="V248"/>
      <c r="W248"/>
      <c r="X248" s="1"/>
      <c r="Z248"/>
      <c r="AA248"/>
      <c r="AB248"/>
      <c r="AC248"/>
      <c r="AE248"/>
      <c r="AF248"/>
      <c r="AG248"/>
      <c r="AH248"/>
      <c r="AJ248"/>
      <c r="AK248"/>
      <c r="AL248"/>
      <c r="AM248" s="1"/>
      <c r="AO248"/>
      <c r="AT248" s="35"/>
      <c r="AU248" s="35"/>
      <c r="AV248" s="35"/>
      <c r="AW248" s="35"/>
    </row>
    <row r="249" spans="1:49" s="20" customFormat="1">
      <c r="A249" s="12"/>
      <c r="B249" s="10"/>
      <c r="C249" s="1"/>
      <c r="D249"/>
      <c r="F249" s="9"/>
      <c r="G249" s="9"/>
      <c r="H249" s="9"/>
      <c r="I249" s="9"/>
      <c r="K249"/>
      <c r="L249"/>
      <c r="M249"/>
      <c r="N249"/>
      <c r="P249"/>
      <c r="Q249"/>
      <c r="R249"/>
      <c r="S249"/>
      <c r="U249"/>
      <c r="V249"/>
      <c r="W249"/>
      <c r="X249" s="1"/>
      <c r="Z249"/>
      <c r="AA249"/>
      <c r="AB249"/>
      <c r="AC249"/>
      <c r="AE249"/>
      <c r="AF249"/>
      <c r="AG249"/>
      <c r="AH249"/>
      <c r="AJ249"/>
      <c r="AK249"/>
      <c r="AL249"/>
      <c r="AM249" s="1"/>
      <c r="AO249"/>
      <c r="AT249" s="35"/>
      <c r="AU249" s="35"/>
      <c r="AV249" s="35"/>
      <c r="AW249" s="35"/>
    </row>
    <row r="250" spans="1:49" s="20" customFormat="1">
      <c r="A250" s="12"/>
      <c r="B250" s="10"/>
      <c r="C250" s="1"/>
      <c r="D250"/>
      <c r="F250" s="9"/>
      <c r="G250" s="9"/>
      <c r="H250" s="9"/>
      <c r="I250" s="9"/>
      <c r="K250"/>
      <c r="L250"/>
      <c r="M250"/>
      <c r="N250"/>
      <c r="P250"/>
      <c r="Q250"/>
      <c r="R250"/>
      <c r="S250"/>
      <c r="U250"/>
      <c r="V250"/>
      <c r="W250"/>
      <c r="X250" s="1"/>
      <c r="Z250"/>
      <c r="AA250"/>
      <c r="AB250"/>
      <c r="AC250"/>
      <c r="AE250"/>
      <c r="AF250"/>
      <c r="AG250"/>
      <c r="AH250"/>
      <c r="AJ250"/>
      <c r="AK250"/>
      <c r="AL250"/>
      <c r="AM250" s="1"/>
      <c r="AO250"/>
      <c r="AT250" s="35"/>
      <c r="AU250" s="35"/>
      <c r="AV250" s="35"/>
      <c r="AW250" s="35"/>
    </row>
    <row r="251" spans="1:49" s="20" customFormat="1">
      <c r="A251" s="12"/>
      <c r="B251" s="10"/>
      <c r="C251" s="1"/>
      <c r="D251"/>
      <c r="F251" s="9"/>
      <c r="G251" s="9"/>
      <c r="H251" s="9"/>
      <c r="I251" s="9"/>
      <c r="K251"/>
      <c r="L251"/>
      <c r="M251"/>
      <c r="N251"/>
      <c r="P251"/>
      <c r="Q251"/>
      <c r="R251"/>
      <c r="S251"/>
      <c r="U251"/>
      <c r="V251"/>
      <c r="W251"/>
      <c r="X251" s="1"/>
      <c r="Z251"/>
      <c r="AA251"/>
      <c r="AB251"/>
      <c r="AC251"/>
      <c r="AE251"/>
      <c r="AF251"/>
      <c r="AG251"/>
      <c r="AH251"/>
      <c r="AJ251"/>
      <c r="AK251"/>
      <c r="AL251"/>
      <c r="AM251" s="1"/>
      <c r="AO251"/>
      <c r="AT251" s="35"/>
      <c r="AU251" s="35"/>
      <c r="AV251" s="35"/>
      <c r="AW251" s="35"/>
    </row>
    <row r="252" spans="1:49" s="20" customFormat="1">
      <c r="A252" s="12"/>
      <c r="B252" s="10"/>
      <c r="C252" s="1"/>
      <c r="D252"/>
      <c r="F252" s="9"/>
      <c r="G252" s="9"/>
      <c r="H252" s="9"/>
      <c r="I252" s="9"/>
      <c r="K252"/>
      <c r="L252"/>
      <c r="M252"/>
      <c r="N252"/>
      <c r="P252"/>
      <c r="Q252"/>
      <c r="R252"/>
      <c r="S252"/>
      <c r="U252"/>
      <c r="V252"/>
      <c r="W252"/>
      <c r="X252" s="1"/>
      <c r="Z252"/>
      <c r="AA252"/>
      <c r="AB252"/>
      <c r="AC252"/>
      <c r="AE252"/>
      <c r="AF252"/>
      <c r="AG252"/>
      <c r="AH252"/>
      <c r="AJ252"/>
      <c r="AK252"/>
      <c r="AL252"/>
      <c r="AM252" s="1"/>
      <c r="AO252"/>
      <c r="AT252" s="35"/>
      <c r="AU252" s="35"/>
      <c r="AV252" s="35"/>
      <c r="AW252" s="35"/>
    </row>
    <row r="253" spans="1:49" s="20" customFormat="1">
      <c r="A253" s="12"/>
      <c r="B253" s="10"/>
      <c r="C253" s="1"/>
      <c r="D253"/>
      <c r="F253" s="9"/>
      <c r="G253" s="9"/>
      <c r="H253" s="9"/>
      <c r="I253" s="9"/>
      <c r="K253"/>
      <c r="L253"/>
      <c r="M253"/>
      <c r="N253"/>
      <c r="P253"/>
      <c r="Q253"/>
      <c r="R253"/>
      <c r="S253"/>
      <c r="U253"/>
      <c r="V253"/>
      <c r="W253"/>
      <c r="X253" s="1"/>
      <c r="Z253"/>
      <c r="AA253"/>
      <c r="AB253"/>
      <c r="AC253"/>
      <c r="AE253"/>
      <c r="AF253"/>
      <c r="AG253"/>
      <c r="AH253"/>
      <c r="AJ253"/>
      <c r="AK253"/>
      <c r="AL253"/>
      <c r="AM253" s="1"/>
      <c r="AO253"/>
      <c r="AT253" s="35"/>
      <c r="AU253" s="35"/>
      <c r="AV253" s="35"/>
      <c r="AW253" s="35"/>
    </row>
    <row r="254" spans="1:49" s="20" customFormat="1">
      <c r="A254" s="12"/>
      <c r="B254" s="10"/>
      <c r="C254" s="1"/>
      <c r="D254"/>
      <c r="F254" s="9"/>
      <c r="G254" s="9"/>
      <c r="H254" s="9"/>
      <c r="I254" s="9"/>
      <c r="K254"/>
      <c r="L254"/>
      <c r="M254"/>
      <c r="N254"/>
      <c r="P254"/>
      <c r="Q254"/>
      <c r="R254"/>
      <c r="S254"/>
      <c r="U254"/>
      <c r="V254"/>
      <c r="W254"/>
      <c r="X254" s="1"/>
      <c r="Z254"/>
      <c r="AA254"/>
      <c r="AB254"/>
      <c r="AC254"/>
      <c r="AE254"/>
      <c r="AF254"/>
      <c r="AG254"/>
      <c r="AH254"/>
      <c r="AJ254"/>
      <c r="AK254"/>
      <c r="AL254"/>
      <c r="AM254" s="1"/>
      <c r="AO254"/>
      <c r="AT254" s="35"/>
      <c r="AU254" s="35"/>
      <c r="AV254" s="35"/>
      <c r="AW254" s="35"/>
    </row>
    <row r="255" spans="1:49" s="20" customFormat="1">
      <c r="A255" s="12"/>
      <c r="B255" s="10"/>
      <c r="C255" s="1"/>
      <c r="D255"/>
      <c r="F255" s="9"/>
      <c r="G255" s="9"/>
      <c r="H255" s="9"/>
      <c r="I255" s="9"/>
      <c r="K255"/>
      <c r="L255"/>
      <c r="M255"/>
      <c r="N255"/>
      <c r="P255"/>
      <c r="Q255"/>
      <c r="R255"/>
      <c r="S255"/>
      <c r="U255"/>
      <c r="V255"/>
      <c r="W255"/>
      <c r="X255" s="1"/>
      <c r="Z255"/>
      <c r="AA255"/>
      <c r="AB255"/>
      <c r="AC255"/>
      <c r="AE255"/>
      <c r="AF255"/>
      <c r="AG255"/>
      <c r="AH255"/>
      <c r="AJ255"/>
      <c r="AK255"/>
      <c r="AL255"/>
      <c r="AM255" s="1"/>
      <c r="AO255"/>
      <c r="AT255" s="35"/>
      <c r="AU255" s="35"/>
      <c r="AV255" s="35"/>
      <c r="AW255" s="35"/>
    </row>
    <row r="256" spans="1:49" s="20" customFormat="1">
      <c r="A256" s="12"/>
      <c r="B256" s="10"/>
      <c r="C256" s="1"/>
      <c r="D256"/>
      <c r="F256" s="9"/>
      <c r="G256" s="9"/>
      <c r="H256" s="9"/>
      <c r="I256" s="9"/>
      <c r="K256"/>
      <c r="L256"/>
      <c r="M256"/>
      <c r="N256"/>
      <c r="P256"/>
      <c r="Q256"/>
      <c r="R256"/>
      <c r="S256"/>
      <c r="U256"/>
      <c r="V256"/>
      <c r="W256"/>
      <c r="X256" s="1"/>
      <c r="Z256"/>
      <c r="AA256"/>
      <c r="AB256"/>
      <c r="AC256"/>
      <c r="AE256"/>
      <c r="AF256"/>
      <c r="AG256"/>
      <c r="AH256"/>
      <c r="AJ256"/>
      <c r="AK256"/>
      <c r="AL256"/>
      <c r="AM256" s="1"/>
      <c r="AO256"/>
      <c r="AT256" s="35"/>
      <c r="AU256" s="35"/>
      <c r="AV256" s="35"/>
      <c r="AW256" s="35"/>
    </row>
    <row r="257" spans="1:49" s="20" customFormat="1">
      <c r="A257" s="12"/>
      <c r="B257" s="10"/>
      <c r="C257" s="1"/>
      <c r="D257"/>
      <c r="F257" s="9"/>
      <c r="G257" s="9"/>
      <c r="H257" s="9"/>
      <c r="I257" s="9"/>
      <c r="K257"/>
      <c r="L257"/>
      <c r="M257"/>
      <c r="N257"/>
      <c r="P257"/>
      <c r="Q257"/>
      <c r="R257"/>
      <c r="S257"/>
      <c r="U257"/>
      <c r="V257"/>
      <c r="W257"/>
      <c r="X257" s="1"/>
      <c r="Z257"/>
      <c r="AA257"/>
      <c r="AB257"/>
      <c r="AC257"/>
      <c r="AE257"/>
      <c r="AF257"/>
      <c r="AG257"/>
      <c r="AH257"/>
      <c r="AJ257"/>
      <c r="AK257"/>
      <c r="AL257"/>
      <c r="AM257" s="1"/>
      <c r="AO257"/>
      <c r="AT257" s="35"/>
      <c r="AU257" s="35"/>
      <c r="AV257" s="35"/>
      <c r="AW257" s="35"/>
    </row>
    <row r="258" spans="1:49" s="20" customFormat="1">
      <c r="A258" s="12"/>
      <c r="B258" s="10"/>
      <c r="C258" s="1"/>
      <c r="D258"/>
      <c r="F258" s="9"/>
      <c r="G258" s="9"/>
      <c r="H258" s="9"/>
      <c r="I258" s="9"/>
      <c r="K258"/>
      <c r="L258"/>
      <c r="M258"/>
      <c r="N258"/>
      <c r="P258"/>
      <c r="Q258"/>
      <c r="R258"/>
      <c r="S258"/>
      <c r="U258"/>
      <c r="V258"/>
      <c r="W258"/>
      <c r="X258" s="1"/>
      <c r="Z258"/>
      <c r="AA258"/>
      <c r="AB258"/>
      <c r="AC258"/>
      <c r="AE258"/>
      <c r="AF258"/>
      <c r="AG258"/>
      <c r="AH258"/>
      <c r="AJ258"/>
      <c r="AK258"/>
      <c r="AL258"/>
      <c r="AM258" s="1"/>
      <c r="AO258"/>
      <c r="AT258" s="35"/>
      <c r="AU258" s="35"/>
      <c r="AV258" s="35"/>
      <c r="AW258" s="35"/>
    </row>
    <row r="259" spans="1:49" s="20" customFormat="1">
      <c r="A259" s="12"/>
      <c r="B259" s="10"/>
      <c r="C259" s="1"/>
      <c r="D259"/>
      <c r="F259" s="9"/>
      <c r="G259" s="9"/>
      <c r="H259" s="9"/>
      <c r="I259" s="9"/>
      <c r="K259"/>
      <c r="L259"/>
      <c r="M259"/>
      <c r="N259"/>
      <c r="P259"/>
      <c r="Q259"/>
      <c r="R259"/>
      <c r="S259"/>
      <c r="U259"/>
      <c r="V259"/>
      <c r="W259"/>
      <c r="X259" s="1"/>
      <c r="Z259"/>
      <c r="AA259"/>
      <c r="AB259"/>
      <c r="AC259"/>
      <c r="AE259"/>
      <c r="AF259"/>
      <c r="AG259"/>
      <c r="AH259"/>
      <c r="AJ259"/>
      <c r="AK259"/>
      <c r="AL259"/>
      <c r="AM259" s="1"/>
      <c r="AO259"/>
      <c r="AT259" s="35"/>
      <c r="AU259" s="35"/>
      <c r="AV259" s="35"/>
      <c r="AW259" s="35"/>
    </row>
    <row r="260" spans="1:49" s="20" customFormat="1">
      <c r="A260" s="12"/>
      <c r="B260" s="10"/>
      <c r="C260" s="1"/>
      <c r="D260"/>
      <c r="F260" s="9"/>
      <c r="G260" s="9"/>
      <c r="H260" s="9"/>
      <c r="I260" s="9"/>
      <c r="K260"/>
      <c r="L260"/>
      <c r="M260"/>
      <c r="N260"/>
      <c r="P260"/>
      <c r="Q260"/>
      <c r="R260"/>
      <c r="S260"/>
      <c r="U260"/>
      <c r="V260"/>
      <c r="W260"/>
      <c r="X260" s="1"/>
      <c r="Z260"/>
      <c r="AA260"/>
      <c r="AB260"/>
      <c r="AC260"/>
      <c r="AE260"/>
      <c r="AF260"/>
      <c r="AG260"/>
      <c r="AH260"/>
      <c r="AJ260"/>
      <c r="AK260"/>
      <c r="AL260"/>
      <c r="AM260" s="1"/>
      <c r="AO260"/>
      <c r="AT260" s="35"/>
      <c r="AU260" s="35"/>
      <c r="AV260" s="35"/>
      <c r="AW260" s="35"/>
    </row>
    <row r="261" spans="1:49" s="20" customFormat="1">
      <c r="A261" s="12"/>
      <c r="B261" s="10"/>
      <c r="C261" s="1"/>
      <c r="D261"/>
      <c r="F261" s="9"/>
      <c r="G261" s="9"/>
      <c r="H261" s="9"/>
      <c r="I261" s="9"/>
      <c r="K261"/>
      <c r="L261"/>
      <c r="M261"/>
      <c r="N261"/>
      <c r="P261"/>
      <c r="Q261"/>
      <c r="R261"/>
      <c r="S261"/>
      <c r="U261"/>
      <c r="V261"/>
      <c r="W261"/>
      <c r="X261" s="1"/>
      <c r="Z261"/>
      <c r="AA261"/>
      <c r="AB261"/>
      <c r="AC261"/>
      <c r="AE261"/>
      <c r="AF261"/>
      <c r="AG261"/>
      <c r="AH261"/>
      <c r="AJ261"/>
      <c r="AK261"/>
      <c r="AL261"/>
      <c r="AM261" s="1"/>
      <c r="AO261"/>
      <c r="AT261" s="35"/>
      <c r="AU261" s="35"/>
      <c r="AV261" s="35"/>
      <c r="AW261" s="35"/>
    </row>
    <row r="262" spans="1:49" s="20" customFormat="1">
      <c r="A262" s="12"/>
      <c r="B262" s="10"/>
      <c r="C262" s="1"/>
      <c r="D262"/>
      <c r="F262" s="9"/>
      <c r="G262" s="9"/>
      <c r="H262" s="9"/>
      <c r="I262" s="9"/>
      <c r="K262"/>
      <c r="L262"/>
      <c r="M262"/>
      <c r="N262"/>
      <c r="P262"/>
      <c r="Q262"/>
      <c r="R262"/>
      <c r="S262"/>
      <c r="U262"/>
      <c r="V262"/>
      <c r="W262"/>
      <c r="X262" s="1"/>
      <c r="Z262"/>
      <c r="AA262"/>
      <c r="AB262"/>
      <c r="AC262"/>
      <c r="AE262"/>
      <c r="AF262"/>
      <c r="AG262"/>
      <c r="AH262"/>
      <c r="AJ262"/>
      <c r="AK262"/>
      <c r="AL262"/>
      <c r="AM262" s="1"/>
      <c r="AO262"/>
      <c r="AT262" s="35"/>
      <c r="AU262" s="35"/>
      <c r="AV262" s="35"/>
      <c r="AW262" s="35"/>
    </row>
    <row r="263" spans="1:49" s="20" customFormat="1">
      <c r="A263" s="12"/>
      <c r="B263" s="10"/>
      <c r="C263" s="1"/>
      <c r="D263"/>
      <c r="F263" s="9"/>
      <c r="G263" s="9"/>
      <c r="H263" s="9"/>
      <c r="I263" s="9"/>
      <c r="K263"/>
      <c r="L263"/>
      <c r="M263"/>
      <c r="N263"/>
      <c r="P263"/>
      <c r="Q263"/>
      <c r="R263"/>
      <c r="S263"/>
      <c r="U263"/>
      <c r="V263"/>
      <c r="W263"/>
      <c r="X263" s="1"/>
      <c r="Z263"/>
      <c r="AA263"/>
      <c r="AB263"/>
      <c r="AC263"/>
      <c r="AE263"/>
      <c r="AF263"/>
      <c r="AG263"/>
      <c r="AH263"/>
      <c r="AJ263"/>
      <c r="AK263"/>
      <c r="AL263"/>
      <c r="AM263" s="1"/>
      <c r="AO263"/>
      <c r="AT263" s="35"/>
      <c r="AU263" s="35"/>
      <c r="AV263" s="35"/>
      <c r="AW263" s="35"/>
    </row>
    <row r="264" spans="1:49" s="20" customFormat="1">
      <c r="A264" s="12"/>
      <c r="B264" s="10"/>
      <c r="C264" s="1"/>
      <c r="D264"/>
      <c r="F264" s="9"/>
      <c r="G264" s="9"/>
      <c r="H264" s="9"/>
      <c r="I264" s="9"/>
      <c r="K264"/>
      <c r="L264"/>
      <c r="M264"/>
      <c r="N264"/>
      <c r="P264"/>
      <c r="Q264"/>
      <c r="R264"/>
      <c r="S264"/>
      <c r="U264"/>
      <c r="V264"/>
      <c r="W264"/>
      <c r="X264" s="1"/>
      <c r="Z264"/>
      <c r="AA264"/>
      <c r="AB264"/>
      <c r="AC264"/>
      <c r="AE264"/>
      <c r="AF264"/>
      <c r="AG264"/>
      <c r="AH264"/>
      <c r="AJ264"/>
      <c r="AK264"/>
      <c r="AL264"/>
      <c r="AM264" s="1"/>
      <c r="AO264"/>
      <c r="AT264" s="35"/>
      <c r="AU264" s="35"/>
      <c r="AV264" s="35"/>
      <c r="AW264" s="35"/>
    </row>
    <row r="265" spans="1:49" s="20" customFormat="1">
      <c r="A265" s="12"/>
      <c r="B265" s="10"/>
      <c r="C265" s="1"/>
      <c r="D265"/>
      <c r="F265" s="9"/>
      <c r="G265" s="9"/>
      <c r="H265" s="9"/>
      <c r="I265" s="9"/>
      <c r="K265"/>
      <c r="L265"/>
      <c r="M265"/>
      <c r="N265"/>
      <c r="P265"/>
      <c r="Q265"/>
      <c r="R265"/>
      <c r="S265"/>
      <c r="U265"/>
      <c r="V265"/>
      <c r="W265"/>
      <c r="X265" s="1"/>
      <c r="Z265"/>
      <c r="AA265"/>
      <c r="AB265"/>
      <c r="AC265"/>
      <c r="AE265"/>
      <c r="AF265"/>
      <c r="AG265"/>
      <c r="AH265"/>
      <c r="AJ265"/>
      <c r="AK265"/>
      <c r="AL265"/>
      <c r="AM265" s="1"/>
      <c r="AO265"/>
      <c r="AT265" s="35"/>
      <c r="AU265" s="35"/>
      <c r="AV265" s="35"/>
      <c r="AW265" s="35"/>
    </row>
    <row r="266" spans="1:49" s="20" customFormat="1">
      <c r="A266" s="12"/>
      <c r="B266" s="10"/>
      <c r="C266" s="1"/>
      <c r="D266"/>
      <c r="F266" s="9"/>
      <c r="G266" s="9"/>
      <c r="H266" s="9"/>
      <c r="I266" s="9"/>
      <c r="K266"/>
      <c r="L266"/>
      <c r="M266"/>
      <c r="N266"/>
      <c r="P266"/>
      <c r="Q266"/>
      <c r="R266"/>
      <c r="S266"/>
      <c r="U266"/>
      <c r="V266"/>
      <c r="W266"/>
      <c r="X266" s="1"/>
      <c r="Z266"/>
      <c r="AA266"/>
      <c r="AB266"/>
      <c r="AC266"/>
      <c r="AE266"/>
      <c r="AF266"/>
      <c r="AG266"/>
      <c r="AH266"/>
      <c r="AJ266"/>
      <c r="AK266"/>
      <c r="AL266"/>
      <c r="AM266" s="1"/>
      <c r="AO266"/>
      <c r="AT266" s="35"/>
      <c r="AU266" s="35"/>
      <c r="AV266" s="35"/>
      <c r="AW266" s="35"/>
    </row>
    <row r="267" spans="1:49" s="20" customFormat="1">
      <c r="A267" s="12"/>
      <c r="B267" s="10"/>
      <c r="C267" s="1"/>
      <c r="D267"/>
      <c r="F267" s="9"/>
      <c r="G267" s="9"/>
      <c r="H267" s="9"/>
      <c r="I267" s="9"/>
      <c r="K267"/>
      <c r="L267"/>
      <c r="M267"/>
      <c r="N267"/>
      <c r="P267"/>
      <c r="Q267"/>
      <c r="R267"/>
      <c r="S267"/>
      <c r="U267"/>
      <c r="V267"/>
      <c r="W267"/>
      <c r="X267" s="1"/>
      <c r="Z267"/>
      <c r="AA267"/>
      <c r="AB267"/>
      <c r="AC267"/>
      <c r="AE267"/>
      <c r="AF267"/>
      <c r="AG267"/>
      <c r="AH267"/>
      <c r="AJ267"/>
      <c r="AK267"/>
      <c r="AL267"/>
      <c r="AM267" s="1"/>
      <c r="AO267"/>
      <c r="AT267" s="35"/>
      <c r="AU267" s="35"/>
      <c r="AV267" s="35"/>
      <c r="AW267" s="35"/>
    </row>
    <row r="268" spans="1:49" s="20" customFormat="1">
      <c r="A268" s="12"/>
      <c r="B268" s="10"/>
      <c r="C268" s="1"/>
      <c r="D268"/>
      <c r="F268" s="9"/>
      <c r="G268" s="9"/>
      <c r="H268" s="9"/>
      <c r="I268" s="9"/>
      <c r="K268"/>
      <c r="L268"/>
      <c r="M268"/>
      <c r="N268"/>
      <c r="P268"/>
      <c r="Q268"/>
      <c r="R268"/>
      <c r="S268"/>
      <c r="U268"/>
      <c r="V268"/>
      <c r="W268"/>
      <c r="X268" s="1"/>
      <c r="Z268"/>
      <c r="AA268"/>
      <c r="AB268"/>
      <c r="AC268"/>
      <c r="AE268"/>
      <c r="AF268"/>
      <c r="AG268"/>
      <c r="AH268"/>
      <c r="AJ268"/>
      <c r="AK268"/>
      <c r="AL268"/>
      <c r="AM268" s="1"/>
      <c r="AO268"/>
      <c r="AT268" s="35"/>
      <c r="AU268" s="35"/>
      <c r="AV268" s="35"/>
      <c r="AW268" s="35"/>
    </row>
    <row r="269" spans="1:49" s="20" customFormat="1">
      <c r="A269" s="12"/>
      <c r="B269" s="10"/>
      <c r="C269" s="1"/>
      <c r="D269"/>
      <c r="F269" s="9"/>
      <c r="G269" s="9"/>
      <c r="H269" s="9"/>
      <c r="I269" s="9"/>
      <c r="K269"/>
      <c r="L269"/>
      <c r="M269"/>
      <c r="N269"/>
      <c r="P269"/>
      <c r="Q269"/>
      <c r="R269"/>
      <c r="S269"/>
      <c r="U269"/>
      <c r="V269"/>
      <c r="W269"/>
      <c r="X269" s="1"/>
      <c r="Z269"/>
      <c r="AA269"/>
      <c r="AB269"/>
      <c r="AC269"/>
      <c r="AE269"/>
      <c r="AF269"/>
      <c r="AG269"/>
      <c r="AH269"/>
      <c r="AJ269"/>
      <c r="AK269"/>
      <c r="AL269"/>
      <c r="AM269" s="1"/>
      <c r="AO269"/>
      <c r="AT269" s="35"/>
      <c r="AU269" s="35"/>
      <c r="AV269" s="35"/>
      <c r="AW269" s="35"/>
    </row>
    <row r="270" spans="1:49" s="20" customFormat="1">
      <c r="A270" s="12"/>
      <c r="B270" s="10"/>
      <c r="C270" s="1"/>
      <c r="D270"/>
      <c r="F270" s="9"/>
      <c r="G270" s="9"/>
      <c r="H270" s="9"/>
      <c r="I270" s="9"/>
      <c r="K270"/>
      <c r="L270"/>
      <c r="M270"/>
      <c r="N270"/>
      <c r="P270"/>
      <c r="Q270"/>
      <c r="R270"/>
      <c r="S270"/>
      <c r="U270"/>
      <c r="V270"/>
      <c r="W270"/>
      <c r="X270" s="1"/>
      <c r="Z270"/>
      <c r="AA270"/>
      <c r="AB270"/>
      <c r="AC270"/>
      <c r="AE270"/>
      <c r="AF270"/>
      <c r="AG270"/>
      <c r="AH270"/>
      <c r="AJ270"/>
      <c r="AK270"/>
      <c r="AL270"/>
      <c r="AM270" s="1"/>
      <c r="AO270"/>
      <c r="AT270" s="35"/>
      <c r="AU270" s="35"/>
      <c r="AV270" s="35"/>
      <c r="AW270" s="35"/>
    </row>
    <row r="271" spans="1:49" s="20" customFormat="1">
      <c r="A271" s="12"/>
      <c r="B271" s="10"/>
      <c r="C271" s="1"/>
      <c r="D271"/>
      <c r="F271" s="9"/>
      <c r="G271" s="9"/>
      <c r="H271" s="9"/>
      <c r="I271" s="9"/>
      <c r="K271"/>
      <c r="L271"/>
      <c r="M271"/>
      <c r="N271"/>
      <c r="P271"/>
      <c r="Q271"/>
      <c r="R271"/>
      <c r="S271"/>
      <c r="U271"/>
      <c r="V271"/>
      <c r="W271"/>
      <c r="X271" s="1"/>
      <c r="Z271"/>
      <c r="AA271"/>
      <c r="AB271"/>
      <c r="AC271"/>
      <c r="AE271"/>
      <c r="AF271"/>
      <c r="AG271"/>
      <c r="AH271"/>
      <c r="AJ271"/>
      <c r="AK271"/>
      <c r="AL271"/>
      <c r="AM271" s="1"/>
      <c r="AO271"/>
      <c r="AT271" s="35"/>
      <c r="AU271" s="35"/>
      <c r="AV271" s="35"/>
      <c r="AW271" s="35"/>
    </row>
    <row r="272" spans="1:49" s="20" customFormat="1">
      <c r="A272" s="12"/>
      <c r="B272" s="10"/>
      <c r="C272" s="1"/>
      <c r="D272"/>
      <c r="F272" s="9"/>
      <c r="G272" s="9"/>
      <c r="H272" s="9"/>
      <c r="I272" s="9"/>
      <c r="K272"/>
      <c r="L272"/>
      <c r="M272"/>
      <c r="N272"/>
      <c r="P272"/>
      <c r="Q272"/>
      <c r="R272"/>
      <c r="S272"/>
      <c r="U272"/>
      <c r="V272"/>
      <c r="W272"/>
      <c r="X272" s="1"/>
      <c r="Z272"/>
      <c r="AA272"/>
      <c r="AB272"/>
      <c r="AC272"/>
      <c r="AE272"/>
      <c r="AF272"/>
      <c r="AG272"/>
      <c r="AH272"/>
      <c r="AJ272"/>
      <c r="AK272"/>
      <c r="AL272"/>
      <c r="AM272" s="1"/>
      <c r="AO272"/>
      <c r="AT272" s="35"/>
      <c r="AU272" s="35"/>
      <c r="AV272" s="35"/>
      <c r="AW272" s="35"/>
    </row>
    <row r="273" spans="1:49" s="20" customFormat="1">
      <c r="A273" s="12"/>
      <c r="B273" s="10"/>
      <c r="C273" s="1"/>
      <c r="D273"/>
      <c r="F273" s="9"/>
      <c r="G273" s="9"/>
      <c r="H273" s="9"/>
      <c r="I273" s="9"/>
      <c r="K273"/>
      <c r="L273"/>
      <c r="M273"/>
      <c r="N273"/>
      <c r="P273"/>
      <c r="Q273"/>
      <c r="R273"/>
      <c r="S273"/>
      <c r="U273"/>
      <c r="V273"/>
      <c r="W273"/>
      <c r="X273" s="1"/>
      <c r="Z273"/>
      <c r="AA273"/>
      <c r="AB273"/>
      <c r="AC273"/>
      <c r="AE273"/>
      <c r="AF273"/>
      <c r="AG273"/>
      <c r="AH273"/>
      <c r="AJ273"/>
      <c r="AK273"/>
      <c r="AL273"/>
      <c r="AM273" s="1"/>
      <c r="AO273"/>
      <c r="AT273" s="35"/>
      <c r="AU273" s="35"/>
      <c r="AV273" s="35"/>
      <c r="AW273" s="35"/>
    </row>
    <row r="274" spans="1:49" s="20" customFormat="1">
      <c r="A274" s="12"/>
      <c r="B274" s="10"/>
      <c r="C274" s="1"/>
      <c r="D274"/>
      <c r="F274" s="9"/>
      <c r="G274" s="9"/>
      <c r="H274" s="9"/>
      <c r="I274" s="9"/>
      <c r="K274"/>
      <c r="L274"/>
      <c r="M274"/>
      <c r="N274"/>
      <c r="P274"/>
      <c r="Q274"/>
      <c r="R274"/>
      <c r="S274"/>
      <c r="U274"/>
      <c r="V274"/>
      <c r="W274"/>
      <c r="X274" s="1"/>
      <c r="Z274"/>
      <c r="AA274"/>
      <c r="AB274"/>
      <c r="AC274"/>
      <c r="AE274"/>
      <c r="AF274"/>
      <c r="AG274"/>
      <c r="AH274"/>
      <c r="AJ274"/>
      <c r="AK274"/>
      <c r="AL274"/>
      <c r="AM274" s="1"/>
      <c r="AO274"/>
      <c r="AT274" s="35"/>
      <c r="AU274" s="35"/>
      <c r="AV274" s="35"/>
      <c r="AW274" s="35"/>
    </row>
    <row r="275" spans="1:49" s="20" customFormat="1">
      <c r="A275" s="12"/>
      <c r="B275" s="10"/>
      <c r="C275" s="1"/>
      <c r="D275"/>
      <c r="F275" s="9"/>
      <c r="G275" s="9"/>
      <c r="H275" s="9"/>
      <c r="I275" s="9"/>
      <c r="K275"/>
      <c r="L275"/>
      <c r="M275"/>
      <c r="N275"/>
      <c r="P275"/>
      <c r="Q275"/>
      <c r="R275"/>
      <c r="S275"/>
      <c r="U275"/>
      <c r="V275"/>
      <c r="W275"/>
      <c r="X275" s="1"/>
      <c r="Z275"/>
      <c r="AA275"/>
      <c r="AB275"/>
      <c r="AC275"/>
      <c r="AE275"/>
      <c r="AF275"/>
      <c r="AG275"/>
      <c r="AH275"/>
      <c r="AJ275"/>
      <c r="AK275"/>
      <c r="AL275"/>
      <c r="AM275" s="1"/>
      <c r="AO275"/>
      <c r="AT275" s="35"/>
      <c r="AU275" s="35"/>
      <c r="AV275" s="35"/>
      <c r="AW275" s="35"/>
    </row>
    <row r="276" spans="1:49" s="20" customFormat="1">
      <c r="A276" s="12"/>
      <c r="B276" s="10"/>
      <c r="C276" s="1"/>
      <c r="D276"/>
      <c r="F276" s="9"/>
      <c r="G276" s="9"/>
      <c r="H276" s="9"/>
      <c r="I276" s="9"/>
      <c r="K276"/>
      <c r="L276"/>
      <c r="M276"/>
      <c r="N276"/>
      <c r="P276"/>
      <c r="Q276"/>
      <c r="R276"/>
      <c r="S276"/>
      <c r="U276"/>
      <c r="V276"/>
      <c r="W276"/>
      <c r="X276" s="1"/>
      <c r="Z276"/>
      <c r="AA276"/>
      <c r="AB276"/>
      <c r="AC276"/>
      <c r="AE276"/>
      <c r="AF276"/>
      <c r="AG276"/>
      <c r="AH276"/>
      <c r="AJ276"/>
      <c r="AK276"/>
      <c r="AL276"/>
      <c r="AM276" s="1"/>
      <c r="AO276"/>
      <c r="AT276" s="35"/>
      <c r="AU276" s="35"/>
      <c r="AV276" s="35"/>
      <c r="AW276" s="35"/>
    </row>
    <row r="277" spans="1:49" s="20" customFormat="1">
      <c r="A277" s="12"/>
      <c r="B277" s="10"/>
      <c r="C277" s="1"/>
      <c r="D277"/>
      <c r="F277" s="9"/>
      <c r="G277" s="9"/>
      <c r="H277" s="9"/>
      <c r="I277" s="9"/>
      <c r="K277"/>
      <c r="L277"/>
      <c r="M277"/>
      <c r="N277"/>
      <c r="P277"/>
      <c r="Q277"/>
      <c r="R277"/>
      <c r="S277"/>
      <c r="U277"/>
      <c r="V277"/>
      <c r="W277"/>
      <c r="X277" s="1"/>
      <c r="Z277"/>
      <c r="AA277"/>
      <c r="AB277"/>
      <c r="AC277"/>
      <c r="AE277"/>
      <c r="AF277"/>
      <c r="AG277"/>
      <c r="AH277"/>
      <c r="AJ277"/>
      <c r="AK277"/>
      <c r="AL277"/>
      <c r="AM277" s="1"/>
      <c r="AO277"/>
      <c r="AT277" s="35"/>
      <c r="AU277" s="35"/>
      <c r="AV277" s="35"/>
      <c r="AW277" s="35"/>
    </row>
    <row r="278" spans="1:49" s="20" customFormat="1">
      <c r="A278" s="12"/>
      <c r="B278" s="10"/>
      <c r="C278" s="1"/>
      <c r="D278"/>
      <c r="F278" s="9"/>
      <c r="G278" s="9"/>
      <c r="H278" s="9"/>
      <c r="I278" s="9"/>
      <c r="K278"/>
      <c r="L278"/>
      <c r="M278"/>
      <c r="N278"/>
      <c r="P278"/>
      <c r="Q278"/>
      <c r="R278"/>
      <c r="S278"/>
      <c r="U278"/>
      <c r="V278"/>
      <c r="W278"/>
      <c r="X278" s="1"/>
      <c r="Z278"/>
      <c r="AA278"/>
      <c r="AB278"/>
      <c r="AC278"/>
      <c r="AE278"/>
      <c r="AF278"/>
      <c r="AG278"/>
      <c r="AH278"/>
      <c r="AJ278"/>
      <c r="AK278"/>
      <c r="AL278"/>
      <c r="AM278" s="1"/>
      <c r="AO278"/>
      <c r="AT278" s="35"/>
      <c r="AU278" s="35"/>
      <c r="AV278" s="35"/>
      <c r="AW278" s="35"/>
    </row>
    <row r="279" spans="1:49" s="20" customFormat="1">
      <c r="A279" s="12"/>
      <c r="B279" s="10"/>
      <c r="C279" s="1"/>
      <c r="D279"/>
      <c r="F279" s="9"/>
      <c r="G279" s="9"/>
      <c r="H279" s="9"/>
      <c r="I279" s="9"/>
      <c r="K279"/>
      <c r="L279"/>
      <c r="M279"/>
      <c r="N279"/>
      <c r="P279"/>
      <c r="Q279"/>
      <c r="R279"/>
      <c r="S279"/>
      <c r="U279"/>
      <c r="V279"/>
      <c r="W279"/>
      <c r="X279" s="1"/>
      <c r="Z279"/>
      <c r="AA279"/>
      <c r="AB279"/>
      <c r="AC279"/>
      <c r="AE279"/>
      <c r="AF279"/>
      <c r="AG279"/>
      <c r="AH279"/>
      <c r="AJ279"/>
      <c r="AK279"/>
      <c r="AL279"/>
      <c r="AM279" s="1"/>
      <c r="AO279"/>
      <c r="AT279" s="35"/>
      <c r="AU279" s="35"/>
      <c r="AV279" s="35"/>
      <c r="AW279" s="35"/>
    </row>
    <row r="280" spans="1:49" s="20" customFormat="1">
      <c r="A280" s="12"/>
      <c r="B280" s="10"/>
      <c r="C280" s="1"/>
      <c r="D280"/>
      <c r="F280" s="9"/>
      <c r="G280" s="9"/>
      <c r="H280" s="9"/>
      <c r="I280" s="9"/>
      <c r="K280"/>
      <c r="L280"/>
      <c r="M280"/>
      <c r="N280"/>
      <c r="P280"/>
      <c r="Q280"/>
      <c r="R280"/>
      <c r="S280"/>
      <c r="U280"/>
      <c r="V280"/>
      <c r="W280"/>
      <c r="X280" s="1"/>
      <c r="Z280"/>
      <c r="AA280"/>
      <c r="AB280"/>
      <c r="AC280"/>
      <c r="AE280"/>
      <c r="AF280"/>
      <c r="AG280"/>
      <c r="AH280"/>
      <c r="AJ280"/>
      <c r="AK280"/>
      <c r="AL280"/>
      <c r="AM280" s="1"/>
      <c r="AO280"/>
      <c r="AT280" s="35"/>
      <c r="AU280" s="35"/>
      <c r="AV280" s="35"/>
      <c r="AW280" s="35"/>
    </row>
    <row r="281" spans="1:49" s="20" customFormat="1">
      <c r="A281" s="12"/>
      <c r="B281" s="10"/>
      <c r="C281" s="1"/>
      <c r="D281"/>
      <c r="F281" s="9"/>
      <c r="G281" s="9"/>
      <c r="H281" s="9"/>
      <c r="I281" s="9"/>
      <c r="K281"/>
      <c r="L281"/>
      <c r="M281"/>
      <c r="N281"/>
      <c r="P281"/>
      <c r="Q281"/>
      <c r="R281"/>
      <c r="S281"/>
      <c r="U281"/>
      <c r="V281"/>
      <c r="W281"/>
      <c r="X281" s="1"/>
      <c r="Z281"/>
      <c r="AA281"/>
      <c r="AB281"/>
      <c r="AC281"/>
      <c r="AE281"/>
      <c r="AF281"/>
      <c r="AG281"/>
      <c r="AH281"/>
      <c r="AJ281"/>
      <c r="AK281"/>
      <c r="AL281"/>
      <c r="AM281" s="1"/>
      <c r="AO281"/>
      <c r="AT281" s="35"/>
      <c r="AU281" s="35"/>
      <c r="AV281" s="35"/>
      <c r="AW281" s="35"/>
    </row>
    <row r="282" spans="1:49" s="20" customFormat="1">
      <c r="A282" s="12"/>
      <c r="B282" s="10"/>
      <c r="C282" s="1"/>
      <c r="D282"/>
      <c r="F282" s="9"/>
      <c r="G282" s="9"/>
      <c r="H282" s="9"/>
      <c r="I282" s="9"/>
      <c r="K282"/>
      <c r="L282"/>
      <c r="M282"/>
      <c r="N282"/>
      <c r="P282"/>
      <c r="Q282"/>
      <c r="R282"/>
      <c r="S282"/>
      <c r="U282"/>
      <c r="V282"/>
      <c r="W282"/>
      <c r="X282" s="1"/>
      <c r="Z282"/>
      <c r="AA282"/>
      <c r="AB282"/>
      <c r="AC282"/>
      <c r="AE282"/>
      <c r="AF282"/>
      <c r="AG282"/>
      <c r="AH282"/>
      <c r="AJ282"/>
      <c r="AK282"/>
      <c r="AL282"/>
      <c r="AM282" s="1"/>
      <c r="AO282"/>
      <c r="AT282" s="35"/>
      <c r="AU282" s="35"/>
      <c r="AV282" s="35"/>
      <c r="AW282" s="35"/>
    </row>
    <row r="283" spans="1:49" s="20" customFormat="1">
      <c r="A283" s="12"/>
      <c r="B283" s="10"/>
      <c r="C283" s="1"/>
      <c r="D283"/>
      <c r="F283" s="9"/>
      <c r="G283" s="9"/>
      <c r="H283" s="9"/>
      <c r="I283" s="9"/>
      <c r="K283"/>
      <c r="L283"/>
      <c r="M283"/>
      <c r="N283"/>
      <c r="P283"/>
      <c r="Q283"/>
      <c r="R283"/>
      <c r="S283"/>
      <c r="U283"/>
      <c r="V283"/>
      <c r="W283"/>
      <c r="X283" s="1"/>
      <c r="Z283"/>
      <c r="AA283"/>
      <c r="AB283"/>
      <c r="AC283"/>
      <c r="AE283"/>
      <c r="AF283"/>
      <c r="AG283"/>
      <c r="AH283"/>
      <c r="AJ283"/>
      <c r="AK283"/>
      <c r="AL283"/>
      <c r="AM283" s="1"/>
      <c r="AO283"/>
      <c r="AT283" s="35"/>
      <c r="AU283" s="35"/>
      <c r="AV283" s="35"/>
      <c r="AW283" s="35"/>
    </row>
    <row r="284" spans="1:49" s="20" customFormat="1">
      <c r="A284" s="12"/>
      <c r="B284" s="10"/>
      <c r="C284" s="1"/>
      <c r="D284"/>
      <c r="F284" s="9"/>
      <c r="G284" s="9"/>
      <c r="H284" s="9"/>
      <c r="I284" s="9"/>
      <c r="K284"/>
      <c r="L284"/>
      <c r="M284"/>
      <c r="N284"/>
      <c r="P284"/>
      <c r="Q284"/>
      <c r="R284"/>
      <c r="S284"/>
      <c r="U284"/>
      <c r="V284"/>
      <c r="W284"/>
      <c r="X284" s="1"/>
      <c r="Z284"/>
      <c r="AA284"/>
      <c r="AB284"/>
      <c r="AC284"/>
      <c r="AE284"/>
      <c r="AF284"/>
      <c r="AG284"/>
      <c r="AH284"/>
      <c r="AJ284"/>
      <c r="AK284"/>
      <c r="AL284"/>
      <c r="AM284" s="1"/>
      <c r="AO284"/>
      <c r="AT284" s="35"/>
      <c r="AU284" s="35"/>
      <c r="AV284" s="35"/>
      <c r="AW284" s="35"/>
    </row>
    <row r="285" spans="1:49" s="20" customFormat="1">
      <c r="A285" s="12"/>
      <c r="B285" s="10"/>
      <c r="C285" s="1"/>
      <c r="D285"/>
      <c r="F285" s="9"/>
      <c r="G285" s="9"/>
      <c r="H285" s="9"/>
      <c r="I285" s="9"/>
      <c r="K285"/>
      <c r="L285"/>
      <c r="M285"/>
      <c r="N285"/>
      <c r="P285"/>
      <c r="Q285"/>
      <c r="R285"/>
      <c r="S285"/>
      <c r="U285"/>
      <c r="V285"/>
      <c r="W285"/>
      <c r="X285" s="1"/>
      <c r="Z285"/>
      <c r="AA285"/>
      <c r="AB285"/>
      <c r="AC285"/>
      <c r="AE285"/>
      <c r="AF285"/>
      <c r="AG285"/>
      <c r="AH285"/>
      <c r="AJ285"/>
      <c r="AK285"/>
      <c r="AL285"/>
      <c r="AM285" s="1"/>
      <c r="AO285"/>
      <c r="AT285" s="35"/>
      <c r="AU285" s="35"/>
      <c r="AV285" s="35"/>
      <c r="AW285" s="35"/>
    </row>
    <row r="286" spans="1:49" s="20" customFormat="1">
      <c r="A286" s="12"/>
      <c r="B286" s="10"/>
      <c r="C286" s="1"/>
      <c r="D286"/>
      <c r="F286" s="9"/>
      <c r="G286" s="9"/>
      <c r="H286" s="9"/>
      <c r="I286" s="9"/>
      <c r="K286"/>
      <c r="L286"/>
      <c r="M286"/>
      <c r="N286"/>
      <c r="P286"/>
      <c r="Q286"/>
      <c r="R286"/>
      <c r="S286"/>
      <c r="U286"/>
      <c r="V286"/>
      <c r="W286"/>
      <c r="X286" s="1"/>
      <c r="Z286"/>
      <c r="AA286"/>
      <c r="AB286"/>
      <c r="AC286"/>
      <c r="AE286"/>
      <c r="AF286"/>
      <c r="AG286"/>
      <c r="AH286"/>
      <c r="AJ286"/>
      <c r="AK286"/>
      <c r="AL286"/>
      <c r="AM286" s="1"/>
      <c r="AO286"/>
      <c r="AT286" s="35"/>
      <c r="AU286" s="35"/>
      <c r="AV286" s="35"/>
      <c r="AW286" s="35"/>
    </row>
    <row r="287" spans="1:49" s="20" customFormat="1">
      <c r="A287" s="12"/>
      <c r="B287" s="10"/>
      <c r="C287" s="1"/>
      <c r="D287"/>
      <c r="F287" s="9"/>
      <c r="G287" s="9"/>
      <c r="H287" s="9"/>
      <c r="I287" s="9"/>
      <c r="K287"/>
      <c r="L287"/>
      <c r="M287"/>
      <c r="N287"/>
      <c r="P287"/>
      <c r="Q287"/>
      <c r="R287"/>
      <c r="S287"/>
      <c r="U287"/>
      <c r="V287"/>
      <c r="W287"/>
      <c r="X287" s="1"/>
      <c r="Z287"/>
      <c r="AA287"/>
      <c r="AB287"/>
      <c r="AC287"/>
      <c r="AE287"/>
      <c r="AF287"/>
      <c r="AG287"/>
      <c r="AH287"/>
      <c r="AJ287"/>
      <c r="AK287"/>
      <c r="AL287"/>
      <c r="AM287" s="1"/>
      <c r="AO287"/>
      <c r="AT287" s="35"/>
      <c r="AU287" s="35"/>
      <c r="AV287" s="35"/>
      <c r="AW287" s="35"/>
    </row>
    <row r="288" spans="1:49" s="20" customFormat="1">
      <c r="A288" s="12"/>
      <c r="B288" s="10"/>
      <c r="C288" s="1"/>
      <c r="D288"/>
      <c r="F288" s="9"/>
      <c r="G288" s="9"/>
      <c r="H288" s="9"/>
      <c r="I288" s="9"/>
      <c r="K288"/>
      <c r="L288"/>
      <c r="M288"/>
      <c r="N288"/>
      <c r="P288"/>
      <c r="Q288"/>
      <c r="R288"/>
      <c r="S288"/>
      <c r="U288"/>
      <c r="V288"/>
      <c r="W288"/>
      <c r="X288" s="1"/>
      <c r="Z288"/>
      <c r="AA288"/>
      <c r="AB288"/>
      <c r="AC288"/>
      <c r="AE288"/>
      <c r="AF288"/>
      <c r="AG288"/>
      <c r="AH288"/>
      <c r="AJ288"/>
      <c r="AK288"/>
      <c r="AL288"/>
      <c r="AM288" s="1"/>
      <c r="AO288"/>
      <c r="AT288" s="35"/>
      <c r="AU288" s="35"/>
      <c r="AV288" s="35"/>
      <c r="AW288" s="35"/>
    </row>
    <row r="289" spans="1:49" s="20" customFormat="1">
      <c r="A289" s="12"/>
      <c r="B289" s="10"/>
      <c r="C289" s="1"/>
      <c r="D289"/>
      <c r="F289" s="9"/>
      <c r="G289" s="9"/>
      <c r="H289" s="9"/>
      <c r="I289" s="9"/>
      <c r="K289"/>
      <c r="L289"/>
      <c r="M289"/>
      <c r="N289"/>
      <c r="P289"/>
      <c r="Q289"/>
      <c r="R289"/>
      <c r="S289"/>
      <c r="U289"/>
      <c r="V289"/>
      <c r="W289"/>
      <c r="X289" s="1"/>
      <c r="Z289"/>
      <c r="AA289"/>
      <c r="AB289"/>
      <c r="AC289"/>
      <c r="AE289"/>
      <c r="AF289"/>
      <c r="AG289"/>
      <c r="AH289"/>
      <c r="AJ289"/>
      <c r="AK289"/>
      <c r="AL289"/>
      <c r="AM289" s="1"/>
      <c r="AO289"/>
      <c r="AT289" s="35"/>
      <c r="AU289" s="35"/>
      <c r="AV289" s="35"/>
      <c r="AW289" s="35"/>
    </row>
    <row r="290" spans="1:49" s="20" customFormat="1">
      <c r="A290" s="12"/>
      <c r="B290" s="10"/>
      <c r="C290" s="1"/>
      <c r="D290"/>
      <c r="F290" s="9"/>
      <c r="G290" s="9"/>
      <c r="H290" s="9"/>
      <c r="I290" s="9"/>
      <c r="K290"/>
      <c r="L290"/>
      <c r="M290"/>
      <c r="N290"/>
      <c r="P290"/>
      <c r="Q290"/>
      <c r="R290"/>
      <c r="S290"/>
      <c r="U290"/>
      <c r="V290"/>
      <c r="W290"/>
      <c r="X290" s="1"/>
      <c r="Z290"/>
      <c r="AA290"/>
      <c r="AB290"/>
      <c r="AC290"/>
      <c r="AE290"/>
      <c r="AF290"/>
      <c r="AG290"/>
      <c r="AH290"/>
      <c r="AJ290"/>
      <c r="AK290"/>
      <c r="AL290"/>
      <c r="AM290" s="1"/>
      <c r="AO290"/>
      <c r="AT290" s="35"/>
      <c r="AU290" s="35"/>
      <c r="AV290" s="35"/>
      <c r="AW290" s="35"/>
    </row>
    <row r="291" spans="1:49" s="20" customFormat="1">
      <c r="A291" s="12"/>
      <c r="B291" s="10"/>
      <c r="C291" s="1"/>
      <c r="D291"/>
      <c r="F291" s="9"/>
      <c r="G291" s="9"/>
      <c r="H291" s="9"/>
      <c r="I291" s="9"/>
      <c r="K291"/>
      <c r="L291"/>
      <c r="M291"/>
      <c r="N291"/>
      <c r="P291"/>
      <c r="Q291"/>
      <c r="R291"/>
      <c r="S291"/>
      <c r="U291"/>
      <c r="V291"/>
      <c r="W291"/>
      <c r="X291" s="1"/>
      <c r="Z291"/>
      <c r="AA291"/>
      <c r="AB291"/>
      <c r="AC291"/>
      <c r="AE291"/>
      <c r="AF291"/>
      <c r="AG291"/>
      <c r="AH291"/>
      <c r="AJ291"/>
      <c r="AK291"/>
      <c r="AL291"/>
      <c r="AM291" s="1"/>
      <c r="AO291"/>
      <c r="AT291" s="35"/>
      <c r="AU291" s="35"/>
      <c r="AV291" s="35"/>
      <c r="AW291" s="35"/>
    </row>
    <row r="292" spans="1:49" s="20" customFormat="1">
      <c r="A292" s="12"/>
      <c r="B292" s="10"/>
      <c r="C292" s="1"/>
      <c r="D292"/>
      <c r="F292" s="9"/>
      <c r="G292" s="9"/>
      <c r="H292" s="9"/>
      <c r="I292" s="9"/>
      <c r="K292"/>
      <c r="L292"/>
      <c r="M292"/>
      <c r="N292"/>
      <c r="P292"/>
      <c r="Q292"/>
      <c r="R292"/>
      <c r="S292"/>
      <c r="U292"/>
      <c r="V292"/>
      <c r="W292"/>
      <c r="X292" s="1"/>
      <c r="Z292"/>
      <c r="AA292"/>
      <c r="AB292"/>
      <c r="AC292"/>
      <c r="AE292"/>
      <c r="AF292"/>
      <c r="AG292"/>
      <c r="AH292"/>
      <c r="AJ292"/>
      <c r="AK292"/>
      <c r="AL292"/>
      <c r="AM292" s="1"/>
      <c r="AO292"/>
      <c r="AT292" s="35"/>
      <c r="AU292" s="35"/>
      <c r="AV292" s="35"/>
      <c r="AW292" s="35"/>
    </row>
    <row r="293" spans="1:49" s="20" customFormat="1">
      <c r="A293" s="12"/>
      <c r="B293" s="10"/>
      <c r="C293" s="1"/>
      <c r="D293"/>
      <c r="F293" s="9"/>
      <c r="G293" s="9"/>
      <c r="H293" s="9"/>
      <c r="I293" s="9"/>
      <c r="K293"/>
      <c r="L293"/>
      <c r="M293"/>
      <c r="N293"/>
      <c r="P293"/>
      <c r="Q293"/>
      <c r="R293"/>
      <c r="S293"/>
      <c r="U293"/>
      <c r="V293"/>
      <c r="W293"/>
      <c r="X293" s="1"/>
      <c r="Z293"/>
      <c r="AA293"/>
      <c r="AB293"/>
      <c r="AC293"/>
      <c r="AE293"/>
      <c r="AF293"/>
      <c r="AG293"/>
      <c r="AH293"/>
      <c r="AJ293"/>
      <c r="AK293"/>
      <c r="AL293"/>
      <c r="AM293" s="1"/>
      <c r="AO293"/>
      <c r="AT293" s="35"/>
      <c r="AU293" s="35"/>
      <c r="AV293" s="35"/>
      <c r="AW293" s="35"/>
    </row>
    <row r="294" spans="1:49" s="20" customFormat="1">
      <c r="A294" s="12"/>
      <c r="B294" s="10"/>
      <c r="C294" s="1"/>
      <c r="D294"/>
      <c r="F294" s="9"/>
      <c r="G294" s="9"/>
      <c r="H294" s="9"/>
      <c r="I294" s="9"/>
      <c r="K294"/>
      <c r="L294"/>
      <c r="M294"/>
      <c r="N294"/>
      <c r="P294"/>
      <c r="Q294"/>
      <c r="R294"/>
      <c r="S294"/>
      <c r="U294"/>
      <c r="V294"/>
      <c r="W294"/>
      <c r="X294" s="1"/>
      <c r="Z294"/>
      <c r="AA294"/>
      <c r="AB294"/>
      <c r="AC294"/>
      <c r="AE294"/>
      <c r="AF294"/>
      <c r="AG294"/>
      <c r="AH294"/>
      <c r="AJ294"/>
      <c r="AK294"/>
      <c r="AL294"/>
      <c r="AM294" s="1"/>
      <c r="AO294"/>
      <c r="AT294" s="35"/>
      <c r="AU294" s="35"/>
      <c r="AV294" s="35"/>
      <c r="AW294" s="35"/>
    </row>
    <row r="295" spans="1:49" s="20" customFormat="1">
      <c r="A295" s="12"/>
      <c r="B295" s="10"/>
      <c r="C295" s="1"/>
      <c r="D295"/>
      <c r="F295" s="9"/>
      <c r="G295" s="9"/>
      <c r="H295" s="9"/>
      <c r="I295" s="9"/>
      <c r="K295"/>
      <c r="L295"/>
      <c r="M295"/>
      <c r="N295"/>
      <c r="P295"/>
      <c r="Q295"/>
      <c r="R295"/>
      <c r="S295"/>
      <c r="U295"/>
      <c r="V295"/>
      <c r="W295"/>
      <c r="X295" s="1"/>
      <c r="Z295"/>
      <c r="AA295"/>
      <c r="AB295"/>
      <c r="AC295"/>
      <c r="AE295"/>
      <c r="AF295"/>
      <c r="AG295"/>
      <c r="AH295"/>
      <c r="AJ295"/>
      <c r="AK295"/>
      <c r="AL295"/>
      <c r="AM295" s="1"/>
      <c r="AO295"/>
      <c r="AT295" s="35"/>
      <c r="AU295" s="35"/>
      <c r="AV295" s="35"/>
      <c r="AW295" s="35"/>
    </row>
    <row r="296" spans="1:49" s="20" customFormat="1">
      <c r="A296" s="12"/>
      <c r="B296" s="10"/>
      <c r="C296" s="1"/>
      <c r="D296"/>
      <c r="F296" s="9"/>
      <c r="G296" s="9"/>
      <c r="H296" s="9"/>
      <c r="I296" s="9"/>
      <c r="K296"/>
      <c r="L296"/>
      <c r="M296"/>
      <c r="N296"/>
      <c r="P296"/>
      <c r="Q296"/>
      <c r="R296"/>
      <c r="S296"/>
      <c r="U296"/>
      <c r="V296"/>
      <c r="W296"/>
      <c r="X296" s="1"/>
      <c r="Z296"/>
      <c r="AA296"/>
      <c r="AB296"/>
      <c r="AC296"/>
      <c r="AE296"/>
      <c r="AF296"/>
      <c r="AG296"/>
      <c r="AH296"/>
      <c r="AJ296"/>
      <c r="AK296"/>
      <c r="AL296"/>
      <c r="AM296" s="1"/>
      <c r="AO296"/>
      <c r="AT296" s="35"/>
      <c r="AU296" s="35"/>
      <c r="AV296" s="35"/>
      <c r="AW296" s="35"/>
    </row>
    <row r="297" spans="1:49" s="20" customFormat="1">
      <c r="A297" s="12"/>
      <c r="B297" s="10"/>
      <c r="C297" s="1"/>
      <c r="D297"/>
      <c r="F297" s="9"/>
      <c r="G297" s="9"/>
      <c r="H297" s="9"/>
      <c r="I297" s="9"/>
      <c r="K297"/>
      <c r="L297"/>
      <c r="M297"/>
      <c r="N297"/>
      <c r="P297"/>
      <c r="Q297"/>
      <c r="R297"/>
      <c r="S297"/>
      <c r="U297"/>
      <c r="V297"/>
      <c r="W297"/>
      <c r="X297" s="1"/>
      <c r="Z297"/>
      <c r="AA297"/>
      <c r="AB297"/>
      <c r="AC297"/>
      <c r="AE297"/>
      <c r="AF297"/>
      <c r="AG297"/>
      <c r="AH297"/>
      <c r="AJ297"/>
      <c r="AK297"/>
      <c r="AL297"/>
      <c r="AM297" s="1"/>
      <c r="AO297"/>
      <c r="AT297" s="35"/>
      <c r="AU297" s="35"/>
      <c r="AV297" s="35"/>
      <c r="AW297" s="35"/>
    </row>
    <row r="298" spans="1:49" s="20" customFormat="1">
      <c r="A298" s="12"/>
      <c r="B298" s="10"/>
      <c r="C298" s="1"/>
      <c r="D298"/>
      <c r="F298" s="9"/>
      <c r="G298" s="9"/>
      <c r="H298" s="9"/>
      <c r="I298" s="9"/>
      <c r="K298"/>
      <c r="L298"/>
      <c r="M298"/>
      <c r="N298"/>
      <c r="P298"/>
      <c r="Q298"/>
      <c r="R298"/>
      <c r="S298"/>
      <c r="U298"/>
      <c r="V298"/>
      <c r="W298"/>
      <c r="X298" s="1"/>
      <c r="Z298"/>
      <c r="AA298"/>
      <c r="AB298"/>
      <c r="AC298"/>
      <c r="AE298"/>
      <c r="AF298"/>
      <c r="AG298"/>
      <c r="AH298"/>
      <c r="AJ298"/>
      <c r="AK298"/>
      <c r="AL298"/>
      <c r="AM298" s="1"/>
      <c r="AO298"/>
      <c r="AT298" s="35"/>
      <c r="AU298" s="35"/>
      <c r="AV298" s="35"/>
      <c r="AW298" s="35"/>
    </row>
    <row r="299" spans="1:49" s="20" customFormat="1">
      <c r="A299" s="12"/>
      <c r="B299" s="10"/>
      <c r="C299" s="1"/>
      <c r="D299"/>
      <c r="F299" s="9"/>
      <c r="G299" s="9"/>
      <c r="H299" s="9"/>
      <c r="I299" s="9"/>
      <c r="K299"/>
      <c r="L299"/>
      <c r="M299"/>
      <c r="N299"/>
      <c r="P299"/>
      <c r="Q299"/>
      <c r="R299"/>
      <c r="S299"/>
      <c r="U299"/>
      <c r="V299"/>
      <c r="W299"/>
      <c r="X299" s="1"/>
      <c r="Z299"/>
      <c r="AA299"/>
      <c r="AB299"/>
      <c r="AC299"/>
      <c r="AE299"/>
      <c r="AF299"/>
      <c r="AG299"/>
      <c r="AH299"/>
      <c r="AJ299"/>
      <c r="AK299"/>
      <c r="AL299"/>
      <c r="AM299" s="1"/>
      <c r="AO299"/>
      <c r="AT299" s="35"/>
      <c r="AU299" s="35"/>
      <c r="AV299" s="35"/>
      <c r="AW299" s="35"/>
    </row>
    <row r="300" spans="1:49" s="20" customFormat="1">
      <c r="A300" s="12"/>
      <c r="B300" s="10"/>
      <c r="C300" s="1"/>
      <c r="D300"/>
      <c r="F300" s="9"/>
      <c r="G300" s="9"/>
      <c r="H300" s="9"/>
      <c r="I300" s="9"/>
      <c r="K300"/>
      <c r="L300"/>
      <c r="M300"/>
      <c r="N300"/>
      <c r="P300"/>
      <c r="Q300"/>
      <c r="R300"/>
      <c r="S300"/>
      <c r="U300"/>
      <c r="V300"/>
      <c r="W300"/>
      <c r="X300" s="1"/>
      <c r="Z300"/>
      <c r="AA300"/>
      <c r="AB300"/>
      <c r="AC300"/>
      <c r="AE300"/>
      <c r="AF300"/>
      <c r="AG300"/>
      <c r="AH300"/>
      <c r="AJ300"/>
      <c r="AK300"/>
      <c r="AL300"/>
      <c r="AM300" s="1"/>
      <c r="AO300"/>
      <c r="AT300" s="35"/>
      <c r="AU300" s="35"/>
      <c r="AV300" s="35"/>
      <c r="AW300" s="35"/>
    </row>
    <row r="301" spans="1:49" s="20" customFormat="1">
      <c r="A301" s="12"/>
      <c r="B301" s="10"/>
      <c r="C301" s="1"/>
      <c r="D301"/>
      <c r="F301" s="9"/>
      <c r="G301" s="9"/>
      <c r="H301" s="9"/>
      <c r="I301" s="9"/>
      <c r="K301"/>
      <c r="L301"/>
      <c r="M301"/>
      <c r="N301"/>
      <c r="P301"/>
      <c r="Q301"/>
      <c r="R301"/>
      <c r="S301"/>
      <c r="U301"/>
      <c r="V301"/>
      <c r="W301"/>
      <c r="X301" s="1"/>
      <c r="Z301"/>
      <c r="AA301"/>
      <c r="AB301"/>
      <c r="AC301"/>
      <c r="AE301"/>
      <c r="AF301"/>
      <c r="AG301"/>
      <c r="AH301"/>
      <c r="AJ301"/>
      <c r="AK301"/>
      <c r="AL301"/>
      <c r="AM301" s="1"/>
      <c r="AO301"/>
      <c r="AT301" s="35"/>
      <c r="AU301" s="35"/>
      <c r="AV301" s="35"/>
      <c r="AW301" s="35"/>
    </row>
    <row r="302" spans="1:49" s="20" customFormat="1">
      <c r="A302" s="12"/>
      <c r="B302" s="10"/>
      <c r="C302" s="1"/>
      <c r="D302"/>
      <c r="F302" s="9"/>
      <c r="G302" s="9"/>
      <c r="H302" s="9"/>
      <c r="I302" s="9"/>
      <c r="K302"/>
      <c r="L302"/>
      <c r="M302"/>
      <c r="N302"/>
      <c r="P302"/>
      <c r="Q302"/>
      <c r="R302"/>
      <c r="S302"/>
      <c r="U302"/>
      <c r="V302"/>
      <c r="W302"/>
      <c r="X302" s="1"/>
      <c r="Z302"/>
      <c r="AA302"/>
      <c r="AB302"/>
      <c r="AC302"/>
      <c r="AE302"/>
      <c r="AF302"/>
      <c r="AG302"/>
      <c r="AH302"/>
      <c r="AJ302"/>
      <c r="AK302"/>
      <c r="AL302"/>
      <c r="AM302" s="1"/>
      <c r="AO302"/>
      <c r="AT302" s="35"/>
      <c r="AU302" s="35"/>
      <c r="AV302" s="35"/>
      <c r="AW302" s="35"/>
    </row>
    <row r="303" spans="1:49" s="20" customFormat="1">
      <c r="A303" s="12"/>
      <c r="B303" s="10"/>
      <c r="C303" s="1"/>
      <c r="D303"/>
      <c r="F303" s="9"/>
      <c r="G303" s="9"/>
      <c r="H303" s="9"/>
      <c r="I303" s="9"/>
      <c r="K303"/>
      <c r="L303"/>
      <c r="M303"/>
      <c r="N303"/>
      <c r="P303"/>
      <c r="Q303"/>
      <c r="R303"/>
      <c r="S303"/>
      <c r="U303"/>
      <c r="V303"/>
      <c r="W303"/>
      <c r="X303" s="1"/>
      <c r="Z303"/>
      <c r="AA303"/>
      <c r="AB303"/>
      <c r="AC303"/>
      <c r="AE303"/>
      <c r="AF303"/>
      <c r="AG303"/>
      <c r="AH303"/>
      <c r="AJ303"/>
      <c r="AK303"/>
      <c r="AL303"/>
      <c r="AM303" s="1"/>
      <c r="AO303"/>
      <c r="AT303" s="35"/>
      <c r="AU303" s="35"/>
      <c r="AV303" s="35"/>
      <c r="AW303" s="35"/>
    </row>
    <row r="304" spans="1:49" s="20" customFormat="1">
      <c r="A304" s="12"/>
      <c r="B304" s="10"/>
      <c r="C304" s="1"/>
      <c r="D304"/>
      <c r="F304" s="9"/>
      <c r="G304" s="9"/>
      <c r="H304" s="9"/>
      <c r="I304" s="9"/>
      <c r="K304"/>
      <c r="L304"/>
      <c r="M304"/>
      <c r="N304"/>
      <c r="P304"/>
      <c r="Q304"/>
      <c r="R304"/>
      <c r="S304"/>
      <c r="U304"/>
      <c r="V304"/>
      <c r="W304"/>
      <c r="X304" s="1"/>
      <c r="Z304"/>
      <c r="AA304"/>
      <c r="AB304"/>
      <c r="AC304"/>
      <c r="AE304"/>
      <c r="AF304"/>
      <c r="AG304"/>
      <c r="AH304"/>
      <c r="AJ304"/>
      <c r="AK304"/>
      <c r="AL304"/>
      <c r="AM304" s="1"/>
      <c r="AO304"/>
      <c r="AT304" s="35"/>
      <c r="AU304" s="35"/>
      <c r="AV304" s="35"/>
      <c r="AW304" s="35"/>
    </row>
    <row r="305" spans="1:49" s="20" customFormat="1">
      <c r="A305" s="12"/>
      <c r="B305" s="10"/>
      <c r="C305" s="1"/>
      <c r="D305"/>
      <c r="F305" s="9"/>
      <c r="G305" s="9"/>
      <c r="H305" s="9"/>
      <c r="I305" s="9"/>
      <c r="K305"/>
      <c r="L305"/>
      <c r="M305"/>
      <c r="N305"/>
      <c r="P305"/>
      <c r="Q305"/>
      <c r="R305"/>
      <c r="S305"/>
      <c r="U305"/>
      <c r="V305"/>
      <c r="W305"/>
      <c r="X305" s="1"/>
      <c r="Z305"/>
      <c r="AA305"/>
      <c r="AB305"/>
      <c r="AC305"/>
      <c r="AE305"/>
      <c r="AF305"/>
      <c r="AG305"/>
      <c r="AH305"/>
      <c r="AJ305"/>
      <c r="AK305"/>
      <c r="AL305"/>
      <c r="AM305" s="1"/>
      <c r="AO305"/>
      <c r="AT305" s="35"/>
      <c r="AU305" s="35"/>
      <c r="AV305" s="35"/>
      <c r="AW305" s="35"/>
    </row>
    <row r="306" spans="1:49" s="20" customFormat="1">
      <c r="A306" s="12"/>
      <c r="B306" s="10"/>
      <c r="C306" s="1"/>
      <c r="D306"/>
      <c r="F306" s="9"/>
      <c r="G306" s="9"/>
      <c r="H306" s="9"/>
      <c r="I306" s="9"/>
      <c r="K306"/>
      <c r="L306"/>
      <c r="M306"/>
      <c r="N306"/>
      <c r="P306"/>
      <c r="Q306"/>
      <c r="R306"/>
      <c r="S306"/>
      <c r="U306"/>
      <c r="V306"/>
      <c r="W306"/>
      <c r="X306" s="1"/>
      <c r="Z306"/>
      <c r="AA306"/>
      <c r="AB306"/>
      <c r="AC306"/>
      <c r="AE306"/>
      <c r="AF306"/>
      <c r="AG306"/>
      <c r="AH306"/>
      <c r="AJ306"/>
      <c r="AK306"/>
      <c r="AL306"/>
      <c r="AM306" s="1"/>
      <c r="AO306"/>
      <c r="AT306" s="35"/>
      <c r="AU306" s="35"/>
      <c r="AV306" s="35"/>
      <c r="AW306" s="35"/>
    </row>
    <row r="307" spans="1:49" s="20" customFormat="1">
      <c r="A307" s="12"/>
      <c r="B307" s="10"/>
      <c r="C307" s="1"/>
      <c r="D307"/>
      <c r="F307" s="9"/>
      <c r="G307" s="9"/>
      <c r="H307" s="9"/>
      <c r="I307" s="9"/>
      <c r="K307"/>
      <c r="L307"/>
      <c r="M307"/>
      <c r="N307"/>
      <c r="P307"/>
      <c r="Q307"/>
      <c r="R307"/>
      <c r="S307"/>
      <c r="U307"/>
      <c r="V307"/>
      <c r="W307"/>
      <c r="X307" s="1"/>
      <c r="Z307"/>
      <c r="AA307"/>
      <c r="AB307"/>
      <c r="AC307"/>
      <c r="AE307"/>
      <c r="AF307"/>
      <c r="AG307"/>
      <c r="AH307"/>
      <c r="AJ307"/>
      <c r="AK307"/>
      <c r="AL307"/>
      <c r="AM307" s="1"/>
      <c r="AO307"/>
      <c r="AT307" s="35"/>
      <c r="AU307" s="35"/>
      <c r="AV307" s="35"/>
      <c r="AW307" s="35"/>
    </row>
    <row r="308" spans="1:49" s="20" customFormat="1">
      <c r="A308" s="12"/>
      <c r="B308" s="10"/>
      <c r="C308" s="1"/>
      <c r="D308"/>
      <c r="F308" s="9"/>
      <c r="G308" s="9"/>
      <c r="H308" s="9"/>
      <c r="I308" s="9"/>
      <c r="K308"/>
      <c r="L308"/>
      <c r="M308"/>
      <c r="N308"/>
      <c r="P308"/>
      <c r="Q308"/>
      <c r="R308"/>
      <c r="S308"/>
      <c r="U308"/>
      <c r="V308"/>
      <c r="W308"/>
      <c r="X308" s="1"/>
      <c r="Z308"/>
      <c r="AA308"/>
      <c r="AB308"/>
      <c r="AC308"/>
      <c r="AE308"/>
      <c r="AF308"/>
      <c r="AG308"/>
      <c r="AH308"/>
      <c r="AJ308"/>
      <c r="AK308"/>
      <c r="AL308"/>
      <c r="AM308" s="1"/>
      <c r="AO308"/>
      <c r="AT308" s="35"/>
      <c r="AU308" s="35"/>
      <c r="AV308" s="35"/>
      <c r="AW308" s="35"/>
    </row>
    <row r="309" spans="1:49" s="20" customFormat="1">
      <c r="A309" s="12"/>
      <c r="B309" s="10"/>
      <c r="C309" s="1"/>
      <c r="D309"/>
      <c r="F309" s="9"/>
      <c r="G309" s="9"/>
      <c r="H309" s="9"/>
      <c r="I309" s="9"/>
      <c r="K309"/>
      <c r="L309"/>
      <c r="M309"/>
      <c r="N309"/>
      <c r="P309"/>
      <c r="Q309"/>
      <c r="R309"/>
      <c r="S309"/>
      <c r="U309"/>
      <c r="V309"/>
      <c r="W309"/>
      <c r="X309" s="1"/>
      <c r="Z309"/>
      <c r="AA309"/>
      <c r="AB309"/>
      <c r="AC309"/>
      <c r="AE309"/>
      <c r="AF309"/>
      <c r="AG309"/>
      <c r="AH309"/>
      <c r="AJ309"/>
      <c r="AK309"/>
      <c r="AL309"/>
      <c r="AM309" s="1"/>
      <c r="AO309"/>
      <c r="AT309" s="35"/>
      <c r="AU309" s="35"/>
      <c r="AV309" s="35"/>
      <c r="AW309" s="35"/>
    </row>
    <row r="310" spans="1:49" s="20" customFormat="1">
      <c r="A310" s="12"/>
      <c r="B310" s="10"/>
      <c r="C310" s="1"/>
      <c r="D310"/>
      <c r="F310" s="9"/>
      <c r="G310" s="9"/>
      <c r="H310" s="9"/>
      <c r="I310" s="9"/>
      <c r="K310"/>
      <c r="L310"/>
      <c r="M310"/>
      <c r="N310"/>
      <c r="P310"/>
      <c r="Q310"/>
      <c r="R310"/>
      <c r="S310"/>
      <c r="U310"/>
      <c r="V310"/>
      <c r="W310"/>
      <c r="X310" s="1"/>
      <c r="Z310"/>
      <c r="AA310"/>
      <c r="AB310"/>
      <c r="AC310"/>
      <c r="AE310"/>
      <c r="AF310"/>
      <c r="AG310"/>
      <c r="AH310"/>
      <c r="AJ310"/>
      <c r="AK310"/>
      <c r="AL310"/>
      <c r="AM310" s="1"/>
      <c r="AO310"/>
      <c r="AT310" s="35"/>
      <c r="AU310" s="35"/>
      <c r="AV310" s="35"/>
      <c r="AW310" s="35"/>
    </row>
    <row r="311" spans="1:49" s="20" customFormat="1">
      <c r="A311" s="12"/>
      <c r="B311" s="10"/>
      <c r="C311" s="1"/>
      <c r="D311"/>
      <c r="F311" s="9"/>
      <c r="G311" s="9"/>
      <c r="H311" s="9"/>
      <c r="I311" s="9"/>
      <c r="K311"/>
      <c r="L311"/>
      <c r="M311"/>
      <c r="N311"/>
      <c r="P311"/>
      <c r="Q311"/>
      <c r="R311"/>
      <c r="S311"/>
      <c r="U311"/>
      <c r="V311"/>
      <c r="W311"/>
      <c r="X311" s="1"/>
      <c r="Z311"/>
      <c r="AA311"/>
      <c r="AB311"/>
      <c r="AC311"/>
      <c r="AE311"/>
      <c r="AF311"/>
      <c r="AG311"/>
      <c r="AH311"/>
      <c r="AJ311"/>
      <c r="AK311"/>
      <c r="AL311"/>
      <c r="AM311" s="1"/>
      <c r="AO311"/>
      <c r="AT311" s="35"/>
      <c r="AU311" s="35"/>
      <c r="AV311" s="35"/>
      <c r="AW311" s="35"/>
    </row>
    <row r="312" spans="1:49" s="20" customFormat="1">
      <c r="A312" s="12"/>
      <c r="B312" s="10"/>
      <c r="C312" s="1"/>
      <c r="D312"/>
      <c r="F312" s="9"/>
      <c r="G312" s="9"/>
      <c r="H312" s="9"/>
      <c r="I312" s="9"/>
      <c r="K312"/>
      <c r="L312"/>
      <c r="M312"/>
      <c r="N312"/>
      <c r="P312"/>
      <c r="Q312"/>
      <c r="R312"/>
      <c r="S312"/>
      <c r="U312"/>
      <c r="V312"/>
      <c r="W312"/>
      <c r="X312" s="1"/>
      <c r="Z312"/>
      <c r="AA312"/>
      <c r="AB312"/>
      <c r="AC312"/>
      <c r="AE312"/>
      <c r="AF312"/>
      <c r="AG312"/>
      <c r="AH312"/>
      <c r="AJ312"/>
      <c r="AK312"/>
      <c r="AL312"/>
      <c r="AM312" s="1"/>
      <c r="AO312"/>
      <c r="AT312" s="35"/>
      <c r="AU312" s="35"/>
      <c r="AV312" s="35"/>
      <c r="AW312" s="35"/>
    </row>
    <row r="313" spans="1:49" s="20" customFormat="1">
      <c r="A313" s="12"/>
      <c r="B313" s="10"/>
      <c r="C313" s="1"/>
      <c r="D313"/>
      <c r="F313" s="9"/>
      <c r="G313" s="9"/>
      <c r="H313" s="9"/>
      <c r="I313" s="9"/>
      <c r="K313"/>
      <c r="L313"/>
      <c r="M313"/>
      <c r="N313"/>
      <c r="P313"/>
      <c r="Q313"/>
      <c r="R313"/>
      <c r="S313"/>
      <c r="U313"/>
      <c r="V313"/>
      <c r="W313"/>
      <c r="X313" s="1"/>
      <c r="Z313"/>
      <c r="AA313"/>
      <c r="AB313"/>
      <c r="AC313"/>
      <c r="AE313"/>
      <c r="AF313"/>
      <c r="AG313"/>
      <c r="AH313"/>
      <c r="AJ313"/>
      <c r="AK313"/>
      <c r="AL313"/>
      <c r="AM313" s="1"/>
      <c r="AO313"/>
      <c r="AT313" s="35"/>
      <c r="AU313" s="35"/>
      <c r="AV313" s="35"/>
      <c r="AW313" s="35"/>
    </row>
    <row r="314" spans="1:49" s="20" customFormat="1">
      <c r="A314" s="12"/>
      <c r="B314" s="10"/>
      <c r="C314" s="1"/>
      <c r="D314"/>
      <c r="F314" s="9"/>
      <c r="G314" s="9"/>
      <c r="H314" s="9"/>
      <c r="I314" s="9"/>
      <c r="K314"/>
      <c r="L314"/>
      <c r="M314"/>
      <c r="N314"/>
      <c r="P314"/>
      <c r="Q314"/>
      <c r="R314"/>
      <c r="S314"/>
      <c r="U314"/>
      <c r="V314"/>
      <c r="W314"/>
      <c r="X314" s="1"/>
      <c r="Z314"/>
      <c r="AA314"/>
      <c r="AB314"/>
      <c r="AC314"/>
      <c r="AE314"/>
      <c r="AF314"/>
      <c r="AG314"/>
      <c r="AH314"/>
      <c r="AJ314"/>
      <c r="AK314"/>
      <c r="AL314"/>
      <c r="AM314" s="1"/>
      <c r="AO314"/>
      <c r="AT314" s="35"/>
      <c r="AU314" s="35"/>
      <c r="AV314" s="35"/>
      <c r="AW314" s="35"/>
    </row>
    <row r="315" spans="1:49" s="20" customFormat="1">
      <c r="A315" s="12"/>
      <c r="B315" s="10"/>
      <c r="C315" s="1"/>
      <c r="D315"/>
      <c r="F315" s="9"/>
      <c r="G315" s="9"/>
      <c r="H315" s="9"/>
      <c r="I315" s="9"/>
      <c r="K315"/>
      <c r="L315"/>
      <c r="M315"/>
      <c r="N315"/>
      <c r="P315"/>
      <c r="Q315"/>
      <c r="R315"/>
      <c r="S315"/>
      <c r="U315"/>
      <c r="V315"/>
      <c r="W315"/>
      <c r="X315" s="1"/>
      <c r="Z315"/>
      <c r="AA315"/>
      <c r="AB315"/>
      <c r="AC315"/>
      <c r="AE315"/>
      <c r="AF315"/>
      <c r="AG315"/>
      <c r="AH315"/>
      <c r="AJ315"/>
      <c r="AK315"/>
      <c r="AL315"/>
      <c r="AM315" s="1"/>
      <c r="AO315"/>
      <c r="AT315" s="35"/>
      <c r="AU315" s="35"/>
      <c r="AV315" s="35"/>
      <c r="AW315" s="35"/>
    </row>
    <row r="316" spans="1:49" s="20" customFormat="1">
      <c r="A316" s="12"/>
      <c r="B316" s="10"/>
      <c r="C316" s="1"/>
      <c r="D316"/>
      <c r="F316" s="9"/>
      <c r="G316" s="9"/>
      <c r="H316" s="9"/>
      <c r="I316" s="9"/>
      <c r="K316"/>
      <c r="L316"/>
      <c r="M316"/>
      <c r="N316"/>
      <c r="P316"/>
      <c r="Q316"/>
      <c r="R316"/>
      <c r="S316"/>
      <c r="U316"/>
      <c r="V316"/>
      <c r="W316"/>
      <c r="X316" s="1"/>
      <c r="Z316"/>
      <c r="AA316"/>
      <c r="AB316"/>
      <c r="AC316"/>
      <c r="AE316"/>
      <c r="AF316"/>
      <c r="AG316"/>
      <c r="AH316"/>
      <c r="AJ316"/>
      <c r="AK316"/>
      <c r="AL316"/>
      <c r="AM316" s="1"/>
      <c r="AO316"/>
      <c r="AT316" s="35"/>
      <c r="AU316" s="35"/>
      <c r="AV316" s="35"/>
      <c r="AW316" s="35"/>
    </row>
    <row r="317" spans="1:49" s="20" customFormat="1">
      <c r="A317" s="12"/>
      <c r="B317" s="10"/>
      <c r="C317" s="1"/>
      <c r="D317"/>
      <c r="F317" s="9"/>
      <c r="G317" s="9"/>
      <c r="H317" s="9"/>
      <c r="I317" s="9"/>
      <c r="K317"/>
      <c r="L317"/>
      <c r="M317"/>
      <c r="N317"/>
      <c r="P317"/>
      <c r="Q317"/>
      <c r="R317"/>
      <c r="S317"/>
      <c r="U317"/>
      <c r="V317"/>
      <c r="W317"/>
      <c r="X317" s="1"/>
      <c r="Z317"/>
      <c r="AA317"/>
      <c r="AB317"/>
      <c r="AC317"/>
      <c r="AE317"/>
      <c r="AF317"/>
      <c r="AG317"/>
      <c r="AH317"/>
      <c r="AJ317"/>
      <c r="AK317"/>
      <c r="AL317"/>
      <c r="AM317" s="1"/>
      <c r="AO317"/>
      <c r="AT317" s="35"/>
      <c r="AU317" s="35"/>
      <c r="AV317" s="35"/>
      <c r="AW317" s="35"/>
    </row>
    <row r="318" spans="1:49" s="20" customFormat="1">
      <c r="A318" s="12"/>
      <c r="B318" s="10"/>
      <c r="C318" s="1"/>
      <c r="D318"/>
      <c r="F318" s="9"/>
      <c r="G318" s="9"/>
      <c r="H318" s="9"/>
      <c r="I318" s="9"/>
      <c r="K318"/>
      <c r="L318"/>
      <c r="M318"/>
      <c r="N318"/>
      <c r="P318"/>
      <c r="Q318"/>
      <c r="R318"/>
      <c r="S318"/>
      <c r="U318"/>
      <c r="V318"/>
      <c r="W318"/>
      <c r="X318" s="1"/>
      <c r="Z318"/>
      <c r="AA318"/>
      <c r="AB318"/>
      <c r="AC318"/>
      <c r="AE318"/>
      <c r="AF318"/>
      <c r="AG318"/>
      <c r="AH318"/>
      <c r="AJ318"/>
      <c r="AK318"/>
      <c r="AL318"/>
      <c r="AM318" s="1"/>
      <c r="AO318"/>
      <c r="AT318" s="35"/>
      <c r="AU318" s="35"/>
      <c r="AV318" s="35"/>
      <c r="AW318" s="35"/>
    </row>
    <row r="319" spans="1:49" s="20" customFormat="1">
      <c r="A319" s="12"/>
      <c r="B319" s="10"/>
      <c r="C319" s="1"/>
      <c r="D319"/>
      <c r="F319" s="9"/>
      <c r="G319" s="9"/>
      <c r="H319" s="9"/>
      <c r="I319" s="9"/>
      <c r="K319"/>
      <c r="L319"/>
      <c r="M319"/>
      <c r="N319"/>
      <c r="P319"/>
      <c r="Q319"/>
      <c r="R319"/>
      <c r="S319"/>
      <c r="U319"/>
      <c r="V319"/>
      <c r="W319"/>
      <c r="X319" s="1"/>
      <c r="Z319"/>
      <c r="AA319"/>
      <c r="AB319"/>
      <c r="AC319"/>
      <c r="AE319"/>
      <c r="AF319"/>
      <c r="AG319"/>
      <c r="AH319"/>
      <c r="AJ319"/>
      <c r="AK319"/>
      <c r="AL319"/>
      <c r="AM319" s="1"/>
      <c r="AO319"/>
      <c r="AT319" s="35"/>
      <c r="AU319" s="35"/>
      <c r="AV319" s="35"/>
      <c r="AW319" s="35"/>
    </row>
    <row r="320" spans="1:49" s="20" customFormat="1">
      <c r="A320" s="12"/>
      <c r="B320" s="10"/>
      <c r="C320" s="1"/>
      <c r="D320"/>
      <c r="F320" s="9"/>
      <c r="G320" s="9"/>
      <c r="H320" s="9"/>
      <c r="I320" s="9"/>
      <c r="K320"/>
      <c r="L320"/>
      <c r="M320"/>
      <c r="N320"/>
      <c r="P320"/>
      <c r="Q320"/>
      <c r="R320"/>
      <c r="S320"/>
      <c r="U320"/>
      <c r="V320"/>
      <c r="W320"/>
      <c r="X320" s="1"/>
      <c r="Z320"/>
      <c r="AA320"/>
      <c r="AB320"/>
      <c r="AC320"/>
      <c r="AE320"/>
      <c r="AF320"/>
      <c r="AG320"/>
      <c r="AH320"/>
      <c r="AJ320"/>
      <c r="AK320"/>
      <c r="AL320"/>
      <c r="AM320" s="1"/>
      <c r="AO320"/>
      <c r="AT320" s="35"/>
      <c r="AU320" s="35"/>
      <c r="AV320" s="35"/>
      <c r="AW320" s="35"/>
    </row>
    <row r="321" spans="1:49" s="20" customFormat="1">
      <c r="A321" s="12"/>
      <c r="B321" s="10"/>
      <c r="C321" s="1"/>
      <c r="D321"/>
      <c r="F321" s="9"/>
      <c r="G321" s="9"/>
      <c r="H321" s="9"/>
      <c r="I321" s="9"/>
      <c r="K321"/>
      <c r="L321"/>
      <c r="M321"/>
      <c r="N321"/>
      <c r="P321"/>
      <c r="Q321"/>
      <c r="R321"/>
      <c r="S321"/>
      <c r="U321"/>
      <c r="V321"/>
      <c r="W321"/>
      <c r="X321" s="1"/>
      <c r="Z321"/>
      <c r="AA321"/>
      <c r="AB321"/>
      <c r="AC321"/>
      <c r="AE321"/>
      <c r="AF321"/>
      <c r="AG321"/>
      <c r="AH321"/>
      <c r="AJ321"/>
      <c r="AK321"/>
      <c r="AL321"/>
      <c r="AM321" s="1"/>
      <c r="AO321"/>
      <c r="AT321" s="35"/>
      <c r="AU321" s="35"/>
      <c r="AV321" s="35"/>
      <c r="AW321" s="35"/>
    </row>
    <row r="322" spans="1:49" s="20" customFormat="1">
      <c r="A322" s="12"/>
      <c r="B322" s="10"/>
      <c r="C322" s="1"/>
      <c r="D322"/>
      <c r="F322" s="9"/>
      <c r="G322" s="9"/>
      <c r="H322" s="9"/>
      <c r="I322" s="9"/>
      <c r="K322"/>
      <c r="L322"/>
      <c r="M322"/>
      <c r="N322"/>
      <c r="P322"/>
      <c r="Q322"/>
      <c r="R322"/>
      <c r="S322"/>
      <c r="U322"/>
      <c r="V322"/>
      <c r="W322"/>
      <c r="X322" s="1"/>
      <c r="Z322"/>
      <c r="AA322"/>
      <c r="AB322"/>
      <c r="AC322"/>
      <c r="AE322"/>
      <c r="AF322"/>
      <c r="AG322"/>
      <c r="AH322"/>
      <c r="AJ322"/>
      <c r="AK322"/>
      <c r="AL322"/>
      <c r="AM322" s="1"/>
      <c r="AO322"/>
      <c r="AT322" s="35"/>
      <c r="AU322" s="35"/>
      <c r="AV322" s="35"/>
      <c r="AW322" s="35"/>
    </row>
    <row r="323" spans="1:49" s="20" customFormat="1">
      <c r="A323" s="12"/>
      <c r="B323" s="10"/>
      <c r="C323" s="1"/>
      <c r="D323"/>
      <c r="F323" s="9"/>
      <c r="G323" s="9"/>
      <c r="H323" s="9"/>
      <c r="I323" s="9"/>
      <c r="K323"/>
      <c r="L323"/>
      <c r="M323"/>
      <c r="N323"/>
      <c r="P323"/>
      <c r="Q323"/>
      <c r="R323"/>
      <c r="S323"/>
      <c r="U323"/>
      <c r="V323"/>
      <c r="W323"/>
      <c r="X323" s="1"/>
      <c r="Z323"/>
      <c r="AA323"/>
      <c r="AB323"/>
      <c r="AC323"/>
      <c r="AE323"/>
      <c r="AF323"/>
      <c r="AG323"/>
      <c r="AH323"/>
      <c r="AJ323"/>
      <c r="AK323"/>
      <c r="AL323"/>
      <c r="AM323" s="1"/>
      <c r="AO323"/>
      <c r="AT323" s="35"/>
      <c r="AU323" s="35"/>
      <c r="AV323" s="35"/>
      <c r="AW323" s="35"/>
    </row>
    <row r="324" spans="1:49" s="20" customFormat="1">
      <c r="A324" s="12"/>
      <c r="B324" s="10"/>
      <c r="C324" s="1"/>
      <c r="D324"/>
      <c r="F324" s="9"/>
      <c r="G324" s="9"/>
      <c r="H324" s="9"/>
      <c r="I324" s="9"/>
      <c r="K324"/>
      <c r="L324"/>
      <c r="M324"/>
      <c r="N324"/>
      <c r="P324"/>
      <c r="Q324"/>
      <c r="R324"/>
      <c r="S324"/>
      <c r="U324"/>
      <c r="V324"/>
      <c r="W324"/>
      <c r="X324" s="1"/>
      <c r="Z324"/>
      <c r="AA324"/>
      <c r="AB324"/>
      <c r="AC324"/>
      <c r="AE324"/>
      <c r="AF324"/>
      <c r="AG324"/>
      <c r="AH324"/>
      <c r="AJ324"/>
      <c r="AK324"/>
      <c r="AL324"/>
      <c r="AM324" s="1"/>
      <c r="AO324"/>
      <c r="AT324" s="35"/>
      <c r="AU324" s="35"/>
      <c r="AV324" s="35"/>
      <c r="AW324" s="35"/>
    </row>
    <row r="325" spans="1:49" s="20" customFormat="1">
      <c r="A325" s="12"/>
      <c r="B325" s="10"/>
      <c r="C325" s="1"/>
      <c r="D325"/>
      <c r="F325" s="9"/>
      <c r="G325" s="9"/>
      <c r="H325" s="9"/>
      <c r="I325" s="9"/>
      <c r="K325"/>
      <c r="L325"/>
      <c r="M325"/>
      <c r="N325"/>
      <c r="P325"/>
      <c r="Q325"/>
      <c r="R325"/>
      <c r="S325"/>
      <c r="U325"/>
      <c r="V325"/>
      <c r="W325"/>
      <c r="X325" s="1"/>
      <c r="Z325"/>
      <c r="AA325"/>
      <c r="AB325"/>
      <c r="AC325"/>
      <c r="AE325"/>
      <c r="AF325"/>
      <c r="AG325"/>
      <c r="AH325"/>
      <c r="AJ325"/>
      <c r="AK325"/>
      <c r="AL325"/>
      <c r="AM325" s="1"/>
      <c r="AO325"/>
      <c r="AT325" s="35"/>
      <c r="AU325" s="35"/>
      <c r="AV325" s="35"/>
      <c r="AW325" s="35"/>
    </row>
    <row r="326" spans="1:49" s="20" customFormat="1">
      <c r="A326" s="12"/>
      <c r="B326" s="10"/>
      <c r="C326" s="1"/>
      <c r="D326"/>
      <c r="F326" s="9"/>
      <c r="G326" s="9"/>
      <c r="H326" s="9"/>
      <c r="I326" s="9"/>
      <c r="K326"/>
      <c r="L326"/>
      <c r="M326"/>
      <c r="N326"/>
      <c r="P326"/>
      <c r="Q326"/>
      <c r="R326"/>
      <c r="S326"/>
      <c r="U326"/>
      <c r="V326"/>
      <c r="W326"/>
      <c r="X326" s="1"/>
      <c r="Z326"/>
      <c r="AA326"/>
      <c r="AB326"/>
      <c r="AC326"/>
      <c r="AE326"/>
      <c r="AF326"/>
      <c r="AG326"/>
      <c r="AH326"/>
      <c r="AJ326"/>
      <c r="AK326"/>
      <c r="AL326"/>
      <c r="AM326" s="1"/>
      <c r="AO326"/>
      <c r="AT326" s="35"/>
      <c r="AU326" s="35"/>
      <c r="AV326" s="35"/>
      <c r="AW326" s="35"/>
    </row>
    <row r="327" spans="1:49" s="20" customFormat="1">
      <c r="A327" s="12"/>
      <c r="B327" s="10"/>
      <c r="C327" s="1"/>
      <c r="D327"/>
      <c r="F327" s="9"/>
      <c r="G327" s="9"/>
      <c r="H327" s="9"/>
      <c r="I327" s="9"/>
      <c r="K327"/>
      <c r="L327"/>
      <c r="M327"/>
      <c r="N327"/>
      <c r="P327"/>
      <c r="Q327"/>
      <c r="R327"/>
      <c r="S327"/>
      <c r="U327"/>
      <c r="V327"/>
      <c r="W327"/>
      <c r="X327" s="1"/>
      <c r="Z327"/>
      <c r="AA327"/>
      <c r="AB327"/>
      <c r="AC327"/>
      <c r="AE327"/>
      <c r="AF327"/>
      <c r="AG327"/>
      <c r="AH327"/>
      <c r="AJ327"/>
      <c r="AK327"/>
      <c r="AL327"/>
      <c r="AM327" s="1"/>
      <c r="AO327"/>
      <c r="AT327" s="35"/>
      <c r="AU327" s="35"/>
      <c r="AV327" s="35"/>
      <c r="AW327" s="35"/>
    </row>
    <row r="328" spans="1:49" s="20" customFormat="1">
      <c r="A328" s="12"/>
      <c r="B328" s="10"/>
      <c r="C328" s="1"/>
      <c r="D328"/>
      <c r="F328" s="9"/>
      <c r="G328" s="9"/>
      <c r="H328" s="9"/>
      <c r="I328" s="9"/>
      <c r="K328"/>
      <c r="L328"/>
      <c r="M328"/>
      <c r="N328"/>
      <c r="P328"/>
      <c r="Q328"/>
      <c r="R328"/>
      <c r="S328"/>
      <c r="U328"/>
      <c r="V328"/>
      <c r="W328"/>
      <c r="X328" s="1"/>
      <c r="Z328"/>
      <c r="AA328"/>
      <c r="AB328"/>
      <c r="AC328"/>
      <c r="AE328"/>
      <c r="AF328"/>
      <c r="AG328"/>
      <c r="AH328"/>
      <c r="AJ328"/>
      <c r="AK328"/>
      <c r="AL328"/>
      <c r="AM328" s="1"/>
      <c r="AO328"/>
      <c r="AT328" s="35"/>
      <c r="AU328" s="35"/>
      <c r="AV328" s="35"/>
      <c r="AW328" s="35"/>
    </row>
    <row r="329" spans="1:49" s="20" customFormat="1">
      <c r="A329" s="12"/>
      <c r="B329" s="10"/>
      <c r="C329" s="1"/>
      <c r="D329"/>
      <c r="F329" s="9"/>
      <c r="G329" s="9"/>
      <c r="H329" s="9"/>
      <c r="I329" s="9"/>
      <c r="K329"/>
      <c r="L329"/>
      <c r="M329"/>
      <c r="N329"/>
      <c r="P329"/>
      <c r="Q329"/>
      <c r="R329"/>
      <c r="S329"/>
      <c r="U329"/>
      <c r="V329"/>
      <c r="W329"/>
      <c r="X329" s="1"/>
      <c r="Z329"/>
      <c r="AA329"/>
      <c r="AB329"/>
      <c r="AC329"/>
      <c r="AE329"/>
      <c r="AF329"/>
      <c r="AG329"/>
      <c r="AH329"/>
      <c r="AJ329"/>
      <c r="AK329"/>
      <c r="AL329"/>
      <c r="AM329" s="1"/>
      <c r="AO329"/>
      <c r="AT329" s="35"/>
      <c r="AU329" s="35"/>
      <c r="AV329" s="35"/>
      <c r="AW329" s="35"/>
    </row>
    <row r="330" spans="1:49" s="20" customFormat="1">
      <c r="A330" s="12"/>
      <c r="B330" s="10"/>
      <c r="C330" s="1"/>
      <c r="D330"/>
      <c r="F330" s="9"/>
      <c r="G330" s="9"/>
      <c r="H330" s="9"/>
      <c r="I330" s="9"/>
      <c r="K330"/>
      <c r="L330"/>
      <c r="M330"/>
      <c r="N330"/>
      <c r="P330"/>
      <c r="Q330"/>
      <c r="R330"/>
      <c r="S330"/>
      <c r="U330"/>
      <c r="V330"/>
      <c r="W330"/>
      <c r="X330" s="1"/>
      <c r="Z330"/>
      <c r="AA330"/>
      <c r="AB330"/>
      <c r="AC330"/>
      <c r="AE330"/>
      <c r="AF330"/>
      <c r="AG330"/>
      <c r="AH330"/>
      <c r="AJ330"/>
      <c r="AK330"/>
      <c r="AL330"/>
      <c r="AM330" s="1"/>
      <c r="AO330"/>
      <c r="AT330" s="35"/>
      <c r="AU330" s="35"/>
      <c r="AV330" s="35"/>
      <c r="AW330" s="35"/>
    </row>
    <row r="331" spans="1:49" s="20" customFormat="1">
      <c r="A331" s="12"/>
      <c r="B331" s="10"/>
      <c r="C331" s="1"/>
      <c r="D331"/>
      <c r="F331" s="9"/>
      <c r="G331" s="9"/>
      <c r="H331" s="9"/>
      <c r="I331" s="9"/>
      <c r="K331"/>
      <c r="L331"/>
      <c r="M331"/>
      <c r="N331"/>
      <c r="P331"/>
      <c r="Q331"/>
      <c r="R331"/>
      <c r="S331"/>
      <c r="U331"/>
      <c r="V331"/>
      <c r="W331"/>
      <c r="X331" s="1"/>
      <c r="Z331"/>
      <c r="AA331"/>
      <c r="AB331"/>
      <c r="AC331"/>
      <c r="AE331"/>
      <c r="AF331"/>
      <c r="AG331"/>
      <c r="AH331"/>
      <c r="AJ331"/>
      <c r="AK331"/>
      <c r="AL331"/>
      <c r="AM331" s="1"/>
      <c r="AO331"/>
      <c r="AT331" s="35"/>
      <c r="AU331" s="35"/>
      <c r="AV331" s="35"/>
      <c r="AW331" s="35"/>
    </row>
    <row r="332" spans="1:49" s="20" customFormat="1">
      <c r="A332" s="12"/>
      <c r="B332" s="10"/>
      <c r="C332" s="1"/>
      <c r="D332"/>
      <c r="F332" s="9"/>
      <c r="G332" s="9"/>
      <c r="H332" s="9"/>
      <c r="I332" s="9"/>
      <c r="K332"/>
      <c r="L332"/>
      <c r="M332"/>
      <c r="N332"/>
      <c r="P332"/>
      <c r="Q332"/>
      <c r="R332"/>
      <c r="S332"/>
      <c r="U332"/>
      <c r="V332"/>
      <c r="W332"/>
      <c r="X332" s="1"/>
      <c r="Z332"/>
      <c r="AA332"/>
      <c r="AB332"/>
      <c r="AC332"/>
      <c r="AE332"/>
      <c r="AF332"/>
      <c r="AG332"/>
      <c r="AH332"/>
      <c r="AJ332"/>
      <c r="AK332"/>
      <c r="AL332"/>
      <c r="AM332" s="1"/>
      <c r="AO332"/>
      <c r="AT332" s="35"/>
      <c r="AU332" s="35"/>
      <c r="AV332" s="35"/>
      <c r="AW332" s="35"/>
    </row>
    <row r="333" spans="1:49" s="20" customFormat="1">
      <c r="A333" s="12"/>
      <c r="B333" s="10"/>
      <c r="C333" s="1"/>
      <c r="D333"/>
      <c r="F333" s="9"/>
      <c r="G333" s="9"/>
      <c r="H333" s="9"/>
      <c r="I333" s="9"/>
      <c r="K333"/>
      <c r="L333"/>
      <c r="M333"/>
      <c r="N333"/>
      <c r="P333"/>
      <c r="Q333"/>
      <c r="R333"/>
      <c r="S333"/>
      <c r="U333"/>
      <c r="V333"/>
      <c r="W333"/>
      <c r="X333" s="1"/>
      <c r="Z333"/>
      <c r="AA333"/>
      <c r="AB333"/>
      <c r="AC333"/>
      <c r="AE333"/>
      <c r="AF333"/>
      <c r="AG333"/>
      <c r="AH333"/>
      <c r="AJ333"/>
      <c r="AK333"/>
      <c r="AL333"/>
      <c r="AM333" s="1"/>
      <c r="AO333"/>
      <c r="AT333" s="35"/>
      <c r="AU333" s="35"/>
      <c r="AV333" s="35"/>
      <c r="AW333" s="35"/>
    </row>
    <row r="334" spans="1:49" s="20" customFormat="1">
      <c r="A334" s="12"/>
      <c r="B334" s="10"/>
      <c r="C334" s="1"/>
      <c r="D334"/>
      <c r="F334" s="9"/>
      <c r="G334" s="9"/>
      <c r="H334" s="9"/>
      <c r="I334" s="9"/>
      <c r="K334"/>
      <c r="L334"/>
      <c r="M334"/>
      <c r="N334"/>
      <c r="P334"/>
      <c r="Q334"/>
      <c r="R334"/>
      <c r="S334"/>
      <c r="U334"/>
      <c r="V334"/>
      <c r="W334"/>
      <c r="X334" s="1"/>
      <c r="Z334"/>
      <c r="AA334"/>
      <c r="AB334"/>
      <c r="AC334"/>
      <c r="AE334"/>
      <c r="AF334"/>
      <c r="AG334"/>
      <c r="AH334"/>
      <c r="AJ334"/>
      <c r="AK334"/>
      <c r="AL334"/>
      <c r="AM334" s="1"/>
      <c r="AO334"/>
      <c r="AT334" s="35"/>
      <c r="AU334" s="35"/>
      <c r="AV334" s="35"/>
      <c r="AW334" s="35"/>
    </row>
    <row r="335" spans="1:49" s="20" customFormat="1">
      <c r="A335" s="12"/>
      <c r="B335" s="10"/>
      <c r="C335" s="1"/>
      <c r="D335"/>
      <c r="F335" s="9"/>
      <c r="G335" s="9"/>
      <c r="H335" s="9"/>
      <c r="I335" s="9"/>
      <c r="K335"/>
      <c r="L335"/>
      <c r="M335"/>
      <c r="N335"/>
      <c r="P335"/>
      <c r="Q335"/>
      <c r="R335"/>
      <c r="S335"/>
      <c r="U335"/>
      <c r="V335"/>
      <c r="W335"/>
      <c r="X335" s="1"/>
      <c r="Z335"/>
      <c r="AA335"/>
      <c r="AB335"/>
      <c r="AC335"/>
      <c r="AE335"/>
      <c r="AF335"/>
      <c r="AG335"/>
      <c r="AH335"/>
      <c r="AJ335"/>
      <c r="AK335"/>
      <c r="AL335"/>
      <c r="AM335" s="1"/>
      <c r="AO335"/>
      <c r="AT335" s="35"/>
      <c r="AU335" s="35"/>
      <c r="AV335" s="35"/>
      <c r="AW335" s="35"/>
    </row>
    <row r="336" spans="1:49" s="20" customFormat="1">
      <c r="A336" s="12"/>
      <c r="B336" s="10"/>
      <c r="C336" s="1"/>
      <c r="D336"/>
      <c r="F336" s="9"/>
      <c r="G336" s="9"/>
      <c r="H336" s="9"/>
      <c r="I336" s="9"/>
      <c r="K336"/>
      <c r="L336"/>
      <c r="M336"/>
      <c r="N336"/>
      <c r="P336"/>
      <c r="Q336"/>
      <c r="R336"/>
      <c r="S336"/>
      <c r="U336"/>
      <c r="V336"/>
      <c r="W336"/>
      <c r="X336" s="1"/>
      <c r="Z336"/>
      <c r="AA336"/>
      <c r="AB336"/>
      <c r="AC336"/>
      <c r="AE336"/>
      <c r="AF336"/>
      <c r="AG336"/>
      <c r="AH336"/>
      <c r="AJ336"/>
      <c r="AK336"/>
      <c r="AL336"/>
      <c r="AM336" s="1"/>
      <c r="AO336"/>
      <c r="AT336" s="35"/>
      <c r="AU336" s="35"/>
      <c r="AV336" s="35"/>
      <c r="AW336" s="35"/>
    </row>
    <row r="337" spans="1:49" s="20" customFormat="1">
      <c r="A337" s="12"/>
      <c r="B337" s="10"/>
      <c r="C337" s="1"/>
      <c r="D337"/>
      <c r="F337" s="9"/>
      <c r="G337" s="9"/>
      <c r="H337" s="9"/>
      <c r="I337" s="9"/>
      <c r="K337"/>
      <c r="L337"/>
      <c r="M337"/>
      <c r="N337"/>
      <c r="P337"/>
      <c r="Q337"/>
      <c r="R337"/>
      <c r="S337"/>
      <c r="U337"/>
      <c r="V337"/>
      <c r="W337"/>
      <c r="X337" s="1"/>
      <c r="Z337"/>
      <c r="AA337"/>
      <c r="AB337"/>
      <c r="AC337"/>
      <c r="AE337"/>
      <c r="AF337"/>
      <c r="AG337"/>
      <c r="AH337"/>
      <c r="AJ337"/>
      <c r="AK337"/>
      <c r="AL337"/>
      <c r="AM337" s="1"/>
      <c r="AO337"/>
      <c r="AT337" s="35"/>
      <c r="AU337" s="35"/>
      <c r="AV337" s="35"/>
      <c r="AW337" s="35"/>
    </row>
    <row r="338" spans="1:49" s="20" customFormat="1">
      <c r="A338" s="12"/>
      <c r="B338" s="10"/>
      <c r="C338" s="1"/>
      <c r="D338"/>
      <c r="F338" s="9"/>
      <c r="G338" s="9"/>
      <c r="H338" s="9"/>
      <c r="I338" s="9"/>
      <c r="K338"/>
      <c r="L338"/>
      <c r="M338"/>
      <c r="N338"/>
      <c r="P338"/>
      <c r="Q338"/>
      <c r="R338"/>
      <c r="S338"/>
      <c r="U338"/>
      <c r="V338"/>
      <c r="W338"/>
      <c r="X338" s="1"/>
      <c r="Z338"/>
      <c r="AA338"/>
      <c r="AB338"/>
      <c r="AC338"/>
      <c r="AE338"/>
      <c r="AF338"/>
      <c r="AG338"/>
      <c r="AH338"/>
      <c r="AJ338"/>
      <c r="AK338"/>
      <c r="AL338"/>
      <c r="AM338" s="1"/>
      <c r="AO338"/>
      <c r="AT338" s="35"/>
      <c r="AU338" s="35"/>
      <c r="AV338" s="35"/>
      <c r="AW338" s="35"/>
    </row>
    <row r="339" spans="1:49" s="20" customFormat="1">
      <c r="A339" s="12"/>
      <c r="B339" s="10"/>
      <c r="C339" s="1"/>
      <c r="D339"/>
      <c r="F339" s="9"/>
      <c r="G339" s="9"/>
      <c r="H339" s="9"/>
      <c r="I339" s="9"/>
      <c r="K339"/>
      <c r="L339"/>
      <c r="M339"/>
      <c r="N339"/>
      <c r="P339"/>
      <c r="Q339"/>
      <c r="R339"/>
      <c r="S339"/>
      <c r="U339"/>
      <c r="V339"/>
      <c r="W339"/>
      <c r="X339" s="1"/>
      <c r="Z339"/>
      <c r="AA339"/>
      <c r="AB339"/>
      <c r="AC339"/>
      <c r="AE339"/>
      <c r="AF339"/>
      <c r="AG339"/>
      <c r="AH339"/>
      <c r="AJ339"/>
      <c r="AK339"/>
      <c r="AL339"/>
      <c r="AM339" s="1"/>
      <c r="AO339"/>
      <c r="AT339" s="35"/>
      <c r="AU339" s="35"/>
      <c r="AV339" s="35"/>
      <c r="AW339" s="35"/>
    </row>
    <row r="340" spans="1:49" s="20" customFormat="1">
      <c r="A340" s="12"/>
      <c r="B340" s="10"/>
      <c r="C340" s="1"/>
      <c r="D340"/>
      <c r="F340" s="9"/>
      <c r="G340" s="9"/>
      <c r="H340" s="9"/>
      <c r="I340" s="9"/>
      <c r="K340"/>
      <c r="L340"/>
      <c r="M340"/>
      <c r="N340"/>
      <c r="P340"/>
      <c r="Q340"/>
      <c r="R340"/>
      <c r="S340"/>
      <c r="U340"/>
      <c r="V340"/>
      <c r="W340"/>
      <c r="X340" s="1"/>
      <c r="Z340"/>
      <c r="AA340"/>
      <c r="AB340"/>
      <c r="AC340"/>
      <c r="AE340"/>
      <c r="AF340"/>
      <c r="AG340"/>
      <c r="AH340"/>
      <c r="AJ340"/>
      <c r="AK340"/>
      <c r="AL340"/>
      <c r="AM340" s="1"/>
      <c r="AO340"/>
      <c r="AT340" s="35"/>
      <c r="AU340" s="35"/>
      <c r="AV340" s="35"/>
      <c r="AW340" s="35"/>
    </row>
    <row r="341" spans="1:49" s="20" customFormat="1">
      <c r="A341" s="12"/>
      <c r="B341" s="10"/>
      <c r="C341" s="1"/>
      <c r="D341"/>
      <c r="F341" s="9"/>
      <c r="G341" s="9"/>
      <c r="H341" s="9"/>
      <c r="I341" s="9"/>
      <c r="K341"/>
      <c r="L341"/>
      <c r="M341"/>
      <c r="N341"/>
      <c r="P341"/>
      <c r="Q341"/>
      <c r="R341"/>
      <c r="S341"/>
      <c r="U341"/>
      <c r="V341"/>
      <c r="W341"/>
      <c r="X341" s="1"/>
      <c r="Z341"/>
      <c r="AA341"/>
      <c r="AB341"/>
      <c r="AC341"/>
      <c r="AE341"/>
      <c r="AF341"/>
      <c r="AG341"/>
      <c r="AH341"/>
      <c r="AJ341"/>
      <c r="AK341"/>
      <c r="AL341"/>
      <c r="AM341" s="1"/>
      <c r="AO341"/>
      <c r="AT341" s="35"/>
      <c r="AU341" s="35"/>
      <c r="AV341" s="35"/>
      <c r="AW341" s="35"/>
    </row>
    <row r="342" spans="1:49" s="20" customFormat="1">
      <c r="A342" s="12"/>
      <c r="B342" s="10"/>
      <c r="C342" s="1"/>
      <c r="D342"/>
      <c r="F342" s="9"/>
      <c r="G342" s="9"/>
      <c r="H342" s="9"/>
      <c r="I342" s="9"/>
      <c r="K342"/>
      <c r="L342"/>
      <c r="M342"/>
      <c r="N342"/>
      <c r="P342"/>
      <c r="Q342"/>
      <c r="R342"/>
      <c r="S342"/>
      <c r="U342"/>
      <c r="V342"/>
      <c r="W342"/>
      <c r="X342" s="1"/>
      <c r="Z342"/>
      <c r="AA342"/>
      <c r="AB342"/>
      <c r="AC342"/>
      <c r="AE342"/>
      <c r="AF342"/>
      <c r="AG342"/>
      <c r="AH342"/>
      <c r="AJ342"/>
      <c r="AK342"/>
      <c r="AL342"/>
      <c r="AM342" s="1"/>
      <c r="AO342"/>
      <c r="AT342" s="35"/>
      <c r="AU342" s="35"/>
      <c r="AV342" s="35"/>
      <c r="AW342" s="35"/>
    </row>
    <row r="343" spans="1:49" s="20" customFormat="1">
      <c r="A343" s="12"/>
      <c r="B343" s="10"/>
      <c r="C343" s="1"/>
      <c r="D343"/>
      <c r="F343" s="9"/>
      <c r="G343" s="9"/>
      <c r="H343" s="9"/>
      <c r="I343" s="9"/>
      <c r="K343"/>
      <c r="L343"/>
      <c r="M343"/>
      <c r="N343"/>
      <c r="P343"/>
      <c r="Q343"/>
      <c r="R343"/>
      <c r="S343"/>
      <c r="U343"/>
      <c r="V343"/>
      <c r="W343"/>
      <c r="X343" s="1"/>
      <c r="Z343"/>
      <c r="AA343"/>
      <c r="AB343"/>
      <c r="AC343"/>
      <c r="AE343"/>
      <c r="AF343"/>
      <c r="AG343"/>
      <c r="AH343"/>
      <c r="AJ343"/>
      <c r="AK343"/>
      <c r="AL343"/>
      <c r="AM343" s="1"/>
      <c r="AO343"/>
      <c r="AT343" s="35"/>
      <c r="AU343" s="35"/>
      <c r="AV343" s="35"/>
      <c r="AW343" s="35"/>
    </row>
    <row r="344" spans="1:49" s="20" customFormat="1">
      <c r="A344" s="12"/>
      <c r="B344" s="10"/>
      <c r="C344" s="1"/>
      <c r="D344"/>
      <c r="F344" s="9"/>
      <c r="G344" s="9"/>
      <c r="H344" s="9"/>
      <c r="I344" s="9"/>
      <c r="K344"/>
      <c r="L344"/>
      <c r="M344"/>
      <c r="N344"/>
      <c r="P344"/>
      <c r="Q344"/>
      <c r="R344"/>
      <c r="S344"/>
      <c r="U344"/>
      <c r="V344"/>
      <c r="W344"/>
      <c r="X344" s="1"/>
      <c r="Z344"/>
      <c r="AA344"/>
      <c r="AB344"/>
      <c r="AC344"/>
      <c r="AE344"/>
      <c r="AF344"/>
      <c r="AG344"/>
      <c r="AH344"/>
      <c r="AJ344"/>
      <c r="AK344"/>
      <c r="AL344"/>
      <c r="AM344" s="1"/>
      <c r="AO344"/>
      <c r="AT344" s="35"/>
      <c r="AU344" s="35"/>
      <c r="AV344" s="35"/>
      <c r="AW344" s="35"/>
    </row>
    <row r="345" spans="1:49" s="20" customFormat="1">
      <c r="A345" s="12"/>
      <c r="B345" s="10"/>
      <c r="C345" s="1"/>
      <c r="D345"/>
      <c r="F345" s="9"/>
      <c r="G345" s="9"/>
      <c r="H345" s="9"/>
      <c r="I345" s="9"/>
      <c r="K345"/>
      <c r="L345"/>
      <c r="M345"/>
      <c r="N345"/>
      <c r="P345"/>
      <c r="Q345"/>
      <c r="R345"/>
      <c r="S345"/>
      <c r="U345"/>
      <c r="V345"/>
      <c r="W345"/>
      <c r="X345" s="1"/>
      <c r="Z345"/>
      <c r="AA345"/>
      <c r="AB345"/>
      <c r="AC345"/>
      <c r="AE345"/>
      <c r="AF345"/>
      <c r="AG345"/>
      <c r="AH345"/>
      <c r="AJ345"/>
      <c r="AK345"/>
      <c r="AL345"/>
      <c r="AM345" s="1"/>
      <c r="AO345"/>
      <c r="AT345" s="35"/>
      <c r="AU345" s="35"/>
      <c r="AV345" s="35"/>
      <c r="AW345" s="35"/>
    </row>
    <row r="346" spans="1:49" s="20" customFormat="1">
      <c r="A346" s="12"/>
      <c r="B346" s="10"/>
      <c r="C346" s="1"/>
      <c r="D346"/>
      <c r="F346" s="9"/>
      <c r="G346" s="9"/>
      <c r="H346" s="9"/>
      <c r="I346" s="9"/>
      <c r="K346"/>
      <c r="L346"/>
      <c r="M346"/>
      <c r="N346"/>
      <c r="P346"/>
      <c r="Q346"/>
      <c r="R346"/>
      <c r="S346"/>
      <c r="U346"/>
      <c r="V346"/>
      <c r="W346"/>
      <c r="X346" s="1"/>
      <c r="Z346"/>
      <c r="AA346"/>
      <c r="AB346"/>
      <c r="AC346"/>
      <c r="AE346"/>
      <c r="AF346"/>
      <c r="AG346"/>
      <c r="AH346"/>
      <c r="AJ346"/>
      <c r="AK346"/>
      <c r="AL346"/>
      <c r="AM346" s="1"/>
      <c r="AO346"/>
      <c r="AT346" s="35"/>
      <c r="AU346" s="35"/>
      <c r="AV346" s="35"/>
      <c r="AW346" s="35"/>
    </row>
    <row r="347" spans="1:49" s="20" customFormat="1">
      <c r="A347" s="12"/>
      <c r="B347" s="10"/>
      <c r="C347" s="1"/>
      <c r="D347"/>
      <c r="F347" s="9"/>
      <c r="G347" s="9"/>
      <c r="H347" s="9"/>
      <c r="I347" s="9"/>
      <c r="K347"/>
      <c r="L347"/>
      <c r="M347"/>
      <c r="N347"/>
      <c r="P347"/>
      <c r="Q347"/>
      <c r="R347"/>
      <c r="S347"/>
      <c r="U347"/>
      <c r="V347"/>
      <c r="W347"/>
      <c r="X347" s="1"/>
      <c r="Z347"/>
      <c r="AA347"/>
      <c r="AB347"/>
      <c r="AC347"/>
      <c r="AE347"/>
      <c r="AF347"/>
      <c r="AG347"/>
      <c r="AH347"/>
      <c r="AJ347"/>
      <c r="AK347"/>
      <c r="AL347"/>
      <c r="AM347" s="1"/>
      <c r="AO347"/>
      <c r="AT347" s="35"/>
      <c r="AU347" s="35"/>
      <c r="AV347" s="35"/>
      <c r="AW347" s="35"/>
    </row>
    <row r="348" spans="1:49" s="20" customFormat="1">
      <c r="A348" s="12"/>
      <c r="B348" s="10"/>
      <c r="C348" s="1"/>
      <c r="D348"/>
      <c r="F348" s="9"/>
      <c r="G348" s="9"/>
      <c r="H348" s="9"/>
      <c r="I348" s="9"/>
      <c r="K348"/>
      <c r="L348"/>
      <c r="M348"/>
      <c r="N348"/>
      <c r="P348"/>
      <c r="Q348"/>
      <c r="R348"/>
      <c r="S348"/>
      <c r="U348"/>
      <c r="V348"/>
      <c r="W348"/>
      <c r="X348" s="1"/>
      <c r="Z348"/>
      <c r="AA348"/>
      <c r="AB348"/>
      <c r="AC348"/>
      <c r="AE348"/>
      <c r="AF348"/>
      <c r="AG348"/>
      <c r="AH348"/>
      <c r="AJ348"/>
      <c r="AK348"/>
      <c r="AL348"/>
      <c r="AM348" s="1"/>
      <c r="AO348"/>
      <c r="AT348" s="35"/>
      <c r="AU348" s="35"/>
      <c r="AV348" s="35"/>
      <c r="AW348" s="35"/>
    </row>
    <row r="349" spans="1:49" s="20" customFormat="1">
      <c r="A349" s="12"/>
      <c r="B349" s="10"/>
      <c r="C349" s="1"/>
      <c r="D349"/>
      <c r="F349" s="9"/>
      <c r="G349" s="9"/>
      <c r="H349" s="9"/>
      <c r="I349" s="9"/>
      <c r="K349"/>
      <c r="L349"/>
      <c r="M349"/>
      <c r="N349"/>
      <c r="P349"/>
      <c r="Q349"/>
      <c r="R349"/>
      <c r="S349"/>
      <c r="U349"/>
      <c r="V349"/>
      <c r="W349"/>
      <c r="X349" s="1"/>
      <c r="Z349"/>
      <c r="AA349"/>
      <c r="AB349"/>
      <c r="AC349"/>
      <c r="AE349"/>
      <c r="AF349"/>
      <c r="AG349"/>
      <c r="AH349"/>
      <c r="AJ349"/>
      <c r="AK349"/>
      <c r="AL349"/>
      <c r="AM349" s="1"/>
      <c r="AO349"/>
      <c r="AT349" s="35"/>
      <c r="AU349" s="35"/>
      <c r="AV349" s="35"/>
      <c r="AW349" s="35"/>
    </row>
    <row r="350" spans="1:49" s="20" customFormat="1">
      <c r="A350" s="12"/>
      <c r="B350" s="10"/>
      <c r="C350" s="1"/>
      <c r="D350"/>
      <c r="F350" s="9"/>
      <c r="G350" s="9"/>
      <c r="H350" s="9"/>
      <c r="I350" s="9"/>
      <c r="K350"/>
      <c r="L350"/>
      <c r="M350"/>
      <c r="N350"/>
      <c r="P350"/>
      <c r="Q350"/>
      <c r="R350"/>
      <c r="S350"/>
      <c r="U350"/>
      <c r="V350"/>
      <c r="W350"/>
      <c r="X350" s="1"/>
      <c r="Z350"/>
      <c r="AA350"/>
      <c r="AB350"/>
      <c r="AC350"/>
      <c r="AE350"/>
      <c r="AF350"/>
      <c r="AG350"/>
      <c r="AH350"/>
      <c r="AJ350"/>
      <c r="AK350"/>
      <c r="AL350"/>
      <c r="AM350" s="1"/>
      <c r="AO350"/>
      <c r="AT350" s="35"/>
      <c r="AU350" s="35"/>
      <c r="AV350" s="35"/>
      <c r="AW350" s="35"/>
    </row>
    <row r="351" spans="1:49" s="20" customFormat="1">
      <c r="A351" s="12"/>
      <c r="B351" s="10"/>
      <c r="C351" s="1"/>
      <c r="D351"/>
      <c r="F351" s="9"/>
      <c r="G351" s="9"/>
      <c r="H351" s="9"/>
      <c r="I351" s="9"/>
      <c r="K351"/>
      <c r="L351"/>
      <c r="M351"/>
      <c r="N351"/>
      <c r="P351"/>
      <c r="Q351"/>
      <c r="R351"/>
      <c r="S351"/>
      <c r="U351"/>
      <c r="V351"/>
      <c r="W351"/>
      <c r="X351" s="1"/>
      <c r="Z351"/>
      <c r="AA351"/>
      <c r="AB351"/>
      <c r="AC351"/>
      <c r="AE351"/>
      <c r="AF351"/>
      <c r="AG351"/>
      <c r="AH351"/>
      <c r="AJ351"/>
      <c r="AK351"/>
      <c r="AL351"/>
      <c r="AM351" s="1"/>
      <c r="AO351"/>
      <c r="AT351" s="35"/>
      <c r="AU351" s="35"/>
      <c r="AV351" s="35"/>
      <c r="AW351" s="35"/>
    </row>
    <row r="352" spans="1:49" s="20" customFormat="1">
      <c r="A352" s="12"/>
      <c r="B352" s="10"/>
      <c r="C352" s="1"/>
      <c r="D352"/>
      <c r="F352" s="9"/>
      <c r="G352" s="9"/>
      <c r="H352" s="9"/>
      <c r="I352" s="9"/>
      <c r="K352"/>
      <c r="L352"/>
      <c r="M352"/>
      <c r="N352"/>
      <c r="P352"/>
      <c r="Q352"/>
      <c r="R352"/>
      <c r="S352"/>
      <c r="U352"/>
      <c r="V352"/>
      <c r="W352"/>
      <c r="X352" s="1"/>
      <c r="Z352"/>
      <c r="AA352"/>
      <c r="AB352"/>
      <c r="AC352"/>
      <c r="AE352"/>
      <c r="AF352"/>
      <c r="AG352"/>
      <c r="AH352"/>
      <c r="AJ352"/>
      <c r="AK352"/>
      <c r="AL352"/>
      <c r="AM352" s="1"/>
      <c r="AO352"/>
      <c r="AT352" s="35"/>
      <c r="AU352" s="35"/>
      <c r="AV352" s="35"/>
      <c r="AW352" s="35"/>
    </row>
    <row r="353" spans="1:49" s="20" customFormat="1">
      <c r="A353" s="12"/>
      <c r="B353" s="10"/>
      <c r="C353" s="1"/>
      <c r="D353"/>
      <c r="F353" s="9"/>
      <c r="G353" s="9"/>
      <c r="H353" s="9"/>
      <c r="I353" s="9"/>
      <c r="K353"/>
      <c r="L353"/>
      <c r="M353"/>
      <c r="N353"/>
      <c r="P353"/>
      <c r="Q353"/>
      <c r="R353"/>
      <c r="S353"/>
      <c r="U353"/>
      <c r="V353"/>
      <c r="W353"/>
      <c r="X353" s="1"/>
      <c r="Z353"/>
      <c r="AA353"/>
      <c r="AB353"/>
      <c r="AC353"/>
      <c r="AE353"/>
      <c r="AF353"/>
      <c r="AG353"/>
      <c r="AH353"/>
      <c r="AJ353"/>
      <c r="AK353"/>
      <c r="AL353"/>
      <c r="AM353" s="1"/>
      <c r="AO353"/>
      <c r="AT353" s="35"/>
      <c r="AU353" s="35"/>
      <c r="AV353" s="35"/>
      <c r="AW353" s="35"/>
    </row>
    <row r="354" spans="1:49" s="20" customFormat="1">
      <c r="A354" s="12"/>
      <c r="B354" s="10"/>
      <c r="C354" s="1"/>
      <c r="D354"/>
      <c r="F354" s="9"/>
      <c r="G354" s="9"/>
      <c r="H354" s="9"/>
      <c r="I354" s="9"/>
      <c r="K354"/>
      <c r="L354"/>
      <c r="M354"/>
      <c r="N354"/>
      <c r="P354"/>
      <c r="Q354"/>
      <c r="R354"/>
      <c r="S354"/>
      <c r="U354"/>
      <c r="V354"/>
      <c r="W354"/>
      <c r="X354" s="1"/>
      <c r="Z354"/>
      <c r="AA354"/>
      <c r="AB354"/>
      <c r="AC354"/>
      <c r="AE354"/>
      <c r="AF354"/>
      <c r="AG354"/>
      <c r="AH354"/>
      <c r="AJ354"/>
      <c r="AK354"/>
      <c r="AL354"/>
      <c r="AM354" s="1"/>
      <c r="AO354"/>
      <c r="AT354" s="35"/>
      <c r="AU354" s="35"/>
      <c r="AV354" s="35"/>
      <c r="AW354" s="35"/>
    </row>
    <row r="355" spans="1:49" s="20" customFormat="1">
      <c r="A355" s="12"/>
      <c r="B355" s="10"/>
      <c r="C355" s="1"/>
      <c r="D355"/>
      <c r="F355" s="9"/>
      <c r="G355" s="9"/>
      <c r="H355" s="9"/>
      <c r="I355" s="9"/>
      <c r="K355"/>
      <c r="L355"/>
      <c r="M355"/>
      <c r="N355"/>
      <c r="P355"/>
      <c r="Q355"/>
      <c r="R355"/>
      <c r="S355"/>
      <c r="U355"/>
      <c r="V355"/>
      <c r="W355"/>
      <c r="X355" s="1"/>
      <c r="Z355"/>
      <c r="AA355"/>
      <c r="AB355"/>
      <c r="AC355"/>
      <c r="AE355"/>
      <c r="AF355"/>
      <c r="AG355"/>
      <c r="AH355"/>
      <c r="AJ355"/>
      <c r="AK355"/>
      <c r="AL355"/>
      <c r="AM355" s="1"/>
      <c r="AO355"/>
      <c r="AT355" s="35"/>
      <c r="AU355" s="35"/>
      <c r="AV355" s="35"/>
      <c r="AW355" s="35"/>
    </row>
    <row r="356" spans="1:49" s="20" customFormat="1">
      <c r="A356" s="12"/>
      <c r="B356" s="10"/>
      <c r="C356" s="1"/>
      <c r="D356"/>
      <c r="F356" s="9"/>
      <c r="G356" s="9"/>
      <c r="H356" s="9"/>
      <c r="I356" s="9"/>
      <c r="K356"/>
      <c r="L356"/>
      <c r="M356"/>
      <c r="N356"/>
      <c r="P356"/>
      <c r="Q356"/>
      <c r="R356"/>
      <c r="S356"/>
      <c r="U356"/>
      <c r="V356"/>
      <c r="W356"/>
      <c r="X356" s="1"/>
      <c r="Z356"/>
      <c r="AA356"/>
      <c r="AB356"/>
      <c r="AC356"/>
      <c r="AE356"/>
      <c r="AF356"/>
      <c r="AG356"/>
      <c r="AH356"/>
      <c r="AJ356"/>
      <c r="AK356"/>
      <c r="AL356"/>
      <c r="AM356" s="1"/>
      <c r="AO356"/>
      <c r="AT356" s="35"/>
      <c r="AU356" s="35"/>
      <c r="AV356" s="35"/>
      <c r="AW356" s="35"/>
    </row>
    <row r="357" spans="1:49" s="20" customFormat="1">
      <c r="A357" s="12"/>
      <c r="B357" s="10"/>
      <c r="C357" s="1"/>
      <c r="D357"/>
      <c r="F357" s="9"/>
      <c r="G357" s="9"/>
      <c r="H357" s="9"/>
      <c r="I357" s="9"/>
      <c r="K357"/>
      <c r="L357"/>
      <c r="M357"/>
      <c r="N357"/>
      <c r="P357"/>
      <c r="Q357"/>
      <c r="R357"/>
      <c r="S357"/>
      <c r="U357"/>
      <c r="V357"/>
      <c r="W357"/>
      <c r="X357" s="1"/>
      <c r="Z357"/>
      <c r="AA357"/>
      <c r="AB357"/>
      <c r="AC357"/>
      <c r="AE357"/>
      <c r="AF357"/>
      <c r="AG357"/>
      <c r="AH357"/>
      <c r="AJ357"/>
      <c r="AK357"/>
      <c r="AL357"/>
      <c r="AM357" s="1"/>
      <c r="AO357"/>
      <c r="AT357" s="35"/>
      <c r="AU357" s="35"/>
      <c r="AV357" s="35"/>
      <c r="AW357" s="35"/>
    </row>
    <row r="358" spans="1:49" s="20" customFormat="1">
      <c r="A358" s="12"/>
      <c r="B358" s="10"/>
      <c r="C358" s="1"/>
      <c r="D358"/>
      <c r="F358" s="9"/>
      <c r="G358" s="9"/>
      <c r="H358" s="9"/>
      <c r="I358" s="9"/>
      <c r="K358"/>
      <c r="L358"/>
      <c r="M358"/>
      <c r="N358"/>
      <c r="P358"/>
      <c r="Q358"/>
      <c r="R358"/>
      <c r="S358"/>
      <c r="U358"/>
      <c r="V358"/>
      <c r="W358"/>
      <c r="X358" s="1"/>
      <c r="Z358"/>
      <c r="AA358"/>
      <c r="AB358"/>
      <c r="AC358"/>
      <c r="AE358"/>
      <c r="AF358"/>
      <c r="AG358"/>
      <c r="AH358"/>
      <c r="AJ358"/>
      <c r="AK358"/>
      <c r="AL358"/>
      <c r="AM358" s="1"/>
      <c r="AO358"/>
      <c r="AT358" s="35"/>
      <c r="AU358" s="35"/>
      <c r="AV358" s="35"/>
      <c r="AW358" s="35"/>
    </row>
    <row r="359" spans="1:49" s="20" customFormat="1">
      <c r="A359" s="12"/>
      <c r="B359" s="10"/>
      <c r="C359" s="1"/>
      <c r="D359"/>
      <c r="F359" s="9"/>
      <c r="G359" s="9"/>
      <c r="H359" s="9"/>
      <c r="I359" s="9"/>
      <c r="K359"/>
      <c r="L359"/>
      <c r="M359"/>
      <c r="N359"/>
      <c r="P359"/>
      <c r="Q359"/>
      <c r="R359"/>
      <c r="S359"/>
      <c r="U359"/>
      <c r="V359"/>
      <c r="W359"/>
      <c r="X359" s="1"/>
      <c r="Z359"/>
      <c r="AA359"/>
      <c r="AB359"/>
      <c r="AC359"/>
      <c r="AE359"/>
      <c r="AF359"/>
      <c r="AG359"/>
      <c r="AH359"/>
      <c r="AJ359"/>
      <c r="AK359"/>
      <c r="AL359"/>
      <c r="AM359" s="1"/>
      <c r="AO359"/>
      <c r="AT359" s="35"/>
      <c r="AU359" s="35"/>
      <c r="AV359" s="35"/>
      <c r="AW359" s="35"/>
    </row>
    <row r="360" spans="1:49" s="20" customFormat="1">
      <c r="A360" s="12"/>
      <c r="B360" s="10"/>
      <c r="C360" s="1"/>
      <c r="D360"/>
      <c r="F360" s="9"/>
      <c r="G360" s="9"/>
      <c r="H360" s="9"/>
      <c r="I360" s="9"/>
      <c r="K360"/>
      <c r="L360"/>
      <c r="M360"/>
      <c r="N360"/>
      <c r="P360"/>
      <c r="Q360"/>
      <c r="R360"/>
      <c r="S360"/>
      <c r="U360"/>
      <c r="V360"/>
      <c r="W360"/>
      <c r="X360" s="1"/>
      <c r="Z360"/>
      <c r="AA360"/>
      <c r="AB360"/>
      <c r="AC360"/>
      <c r="AE360"/>
      <c r="AF360"/>
      <c r="AG360"/>
      <c r="AH360"/>
      <c r="AJ360"/>
      <c r="AK360"/>
      <c r="AL360"/>
      <c r="AM360" s="1"/>
      <c r="AO360"/>
      <c r="AT360" s="35"/>
      <c r="AU360" s="35"/>
      <c r="AV360" s="35"/>
      <c r="AW360" s="35"/>
    </row>
    <row r="361" spans="1:49" s="20" customFormat="1">
      <c r="A361" s="12"/>
      <c r="B361" s="10"/>
      <c r="C361" s="1"/>
      <c r="D361"/>
      <c r="F361" s="9"/>
      <c r="G361" s="9"/>
      <c r="H361" s="9"/>
      <c r="I361" s="9"/>
      <c r="K361"/>
      <c r="L361"/>
      <c r="M361"/>
      <c r="N361"/>
      <c r="P361"/>
      <c r="Q361"/>
      <c r="R361"/>
      <c r="S361"/>
      <c r="U361"/>
      <c r="V361"/>
      <c r="W361"/>
      <c r="X361" s="1"/>
      <c r="Z361"/>
      <c r="AA361"/>
      <c r="AB361"/>
      <c r="AC361"/>
      <c r="AE361"/>
      <c r="AF361"/>
      <c r="AG361"/>
      <c r="AH361"/>
      <c r="AJ361"/>
      <c r="AK361"/>
      <c r="AL361"/>
      <c r="AM361" s="1"/>
      <c r="AO361"/>
      <c r="AT361" s="35"/>
      <c r="AU361" s="35"/>
      <c r="AV361" s="35"/>
      <c r="AW361" s="35"/>
    </row>
    <row r="362" spans="1:49" s="20" customFormat="1">
      <c r="A362" s="12"/>
      <c r="B362" s="10"/>
      <c r="C362" s="1"/>
      <c r="D362"/>
      <c r="F362" s="9"/>
      <c r="G362" s="9"/>
      <c r="H362" s="9"/>
      <c r="I362" s="9"/>
      <c r="K362"/>
      <c r="L362"/>
      <c r="M362"/>
      <c r="N362"/>
      <c r="P362"/>
      <c r="Q362"/>
      <c r="R362"/>
      <c r="S362"/>
      <c r="U362"/>
      <c r="V362"/>
      <c r="W362"/>
      <c r="X362" s="1"/>
      <c r="Z362"/>
      <c r="AA362"/>
      <c r="AB362"/>
      <c r="AC362"/>
      <c r="AE362"/>
      <c r="AF362"/>
      <c r="AG362"/>
      <c r="AH362"/>
      <c r="AJ362"/>
      <c r="AK362"/>
      <c r="AL362"/>
      <c r="AM362" s="1"/>
      <c r="AO362"/>
      <c r="AT362" s="35"/>
      <c r="AU362" s="35"/>
      <c r="AV362" s="35"/>
      <c r="AW362" s="35"/>
    </row>
    <row r="363" spans="1:49" s="20" customFormat="1">
      <c r="A363" s="12"/>
      <c r="B363" s="10"/>
      <c r="C363" s="1"/>
      <c r="D363"/>
      <c r="F363" s="9"/>
      <c r="G363" s="9"/>
      <c r="H363" s="9"/>
      <c r="I363" s="9"/>
      <c r="K363"/>
      <c r="L363"/>
      <c r="M363"/>
      <c r="N363"/>
      <c r="P363"/>
      <c r="Q363"/>
      <c r="R363"/>
      <c r="S363"/>
      <c r="U363"/>
      <c r="V363"/>
      <c r="W363"/>
      <c r="X363" s="1"/>
      <c r="Z363"/>
      <c r="AA363"/>
      <c r="AB363"/>
      <c r="AC363"/>
      <c r="AE363"/>
      <c r="AF363"/>
      <c r="AG363"/>
      <c r="AH363"/>
      <c r="AJ363"/>
      <c r="AK363"/>
      <c r="AL363"/>
      <c r="AM363" s="1"/>
      <c r="AO363"/>
      <c r="AT363" s="35"/>
      <c r="AU363" s="35"/>
      <c r="AV363" s="35"/>
      <c r="AW363" s="35"/>
    </row>
    <row r="364" spans="1:49" s="20" customFormat="1">
      <c r="A364" s="12"/>
      <c r="B364" s="10"/>
      <c r="C364" s="1"/>
      <c r="D364"/>
      <c r="F364" s="9"/>
      <c r="G364" s="9"/>
      <c r="H364" s="9"/>
      <c r="I364" s="9"/>
      <c r="K364"/>
      <c r="L364"/>
      <c r="M364"/>
      <c r="N364"/>
      <c r="P364"/>
      <c r="Q364"/>
      <c r="R364"/>
      <c r="S364"/>
      <c r="U364"/>
      <c r="V364"/>
      <c r="W364"/>
      <c r="X364" s="1"/>
      <c r="Z364"/>
      <c r="AA364"/>
      <c r="AB364"/>
      <c r="AC364"/>
      <c r="AE364"/>
      <c r="AF364"/>
      <c r="AG364"/>
      <c r="AH364"/>
      <c r="AJ364"/>
      <c r="AK364"/>
      <c r="AL364"/>
      <c r="AM364" s="1"/>
      <c r="AO364"/>
      <c r="AT364" s="35"/>
      <c r="AU364" s="35"/>
      <c r="AV364" s="35"/>
      <c r="AW364" s="35"/>
    </row>
    <row r="365" spans="1:49" s="20" customFormat="1">
      <c r="A365" s="12"/>
      <c r="B365" s="10"/>
      <c r="C365" s="1"/>
      <c r="D365"/>
      <c r="F365" s="9"/>
      <c r="G365" s="9"/>
      <c r="H365" s="9"/>
      <c r="I365" s="9"/>
      <c r="K365"/>
      <c r="L365"/>
      <c r="M365"/>
      <c r="N365"/>
      <c r="P365"/>
      <c r="Q365"/>
      <c r="R365"/>
      <c r="S365"/>
      <c r="U365"/>
      <c r="V365"/>
      <c r="W365"/>
      <c r="X365" s="1"/>
      <c r="Z365"/>
      <c r="AA365"/>
      <c r="AB365"/>
      <c r="AC365"/>
      <c r="AE365"/>
      <c r="AF365"/>
      <c r="AG365"/>
      <c r="AH365"/>
      <c r="AJ365"/>
      <c r="AK365"/>
      <c r="AL365"/>
      <c r="AM365" s="1"/>
      <c r="AO365"/>
      <c r="AT365" s="35"/>
      <c r="AU365" s="35"/>
      <c r="AV365" s="35"/>
      <c r="AW365" s="35"/>
    </row>
    <row r="366" spans="1:49" s="20" customFormat="1">
      <c r="A366" s="12"/>
      <c r="B366" s="10"/>
      <c r="C366" s="1"/>
      <c r="D366"/>
      <c r="F366" s="9"/>
      <c r="G366" s="9"/>
      <c r="H366" s="9"/>
      <c r="I366" s="9"/>
      <c r="K366"/>
      <c r="L366"/>
      <c r="M366"/>
      <c r="N366"/>
      <c r="P366"/>
      <c r="Q366"/>
      <c r="R366"/>
      <c r="S366"/>
      <c r="U366"/>
      <c r="V366"/>
      <c r="W366"/>
      <c r="X366" s="1"/>
      <c r="Z366"/>
      <c r="AA366"/>
      <c r="AB366"/>
      <c r="AC366"/>
      <c r="AE366"/>
      <c r="AF366"/>
      <c r="AG366"/>
      <c r="AH366"/>
      <c r="AJ366"/>
      <c r="AK366"/>
      <c r="AL366"/>
      <c r="AM366" s="1"/>
      <c r="AO366"/>
      <c r="AT366" s="35"/>
      <c r="AU366" s="35"/>
      <c r="AV366" s="35"/>
      <c r="AW366" s="35"/>
    </row>
    <row r="367" spans="1:49" s="20" customFormat="1">
      <c r="A367" s="12"/>
      <c r="B367" s="10"/>
      <c r="C367" s="1"/>
      <c r="D367"/>
      <c r="F367" s="9"/>
      <c r="G367" s="9"/>
      <c r="H367" s="9"/>
      <c r="I367" s="9"/>
      <c r="K367"/>
      <c r="L367"/>
      <c r="M367"/>
      <c r="N367"/>
      <c r="P367"/>
      <c r="Q367"/>
      <c r="R367"/>
      <c r="S367"/>
      <c r="U367"/>
      <c r="V367"/>
      <c r="W367"/>
      <c r="X367" s="1"/>
      <c r="Z367"/>
      <c r="AA367"/>
      <c r="AB367"/>
      <c r="AC367"/>
      <c r="AE367"/>
      <c r="AF367"/>
      <c r="AG367"/>
      <c r="AH367"/>
      <c r="AJ367"/>
      <c r="AK367"/>
      <c r="AL367"/>
      <c r="AM367" s="1"/>
      <c r="AO367"/>
      <c r="AT367" s="35"/>
      <c r="AU367" s="35"/>
      <c r="AV367" s="35"/>
      <c r="AW367" s="35"/>
    </row>
    <row r="368" spans="1:49" s="20" customFormat="1">
      <c r="A368" s="12"/>
      <c r="B368" s="10"/>
      <c r="C368" s="1"/>
      <c r="D368"/>
      <c r="F368" s="9"/>
      <c r="G368" s="9"/>
      <c r="H368" s="9"/>
      <c r="I368" s="9"/>
      <c r="K368"/>
      <c r="L368"/>
      <c r="M368"/>
      <c r="N368"/>
      <c r="P368"/>
      <c r="Q368"/>
      <c r="R368"/>
      <c r="S368"/>
      <c r="U368"/>
      <c r="V368"/>
      <c r="W368"/>
      <c r="X368" s="1"/>
      <c r="Z368"/>
      <c r="AA368"/>
      <c r="AB368"/>
      <c r="AC368"/>
      <c r="AE368"/>
      <c r="AF368"/>
      <c r="AG368"/>
      <c r="AH368"/>
      <c r="AJ368"/>
      <c r="AK368"/>
      <c r="AL368"/>
      <c r="AM368" s="1"/>
      <c r="AO368"/>
      <c r="AT368" s="35"/>
      <c r="AU368" s="35"/>
      <c r="AV368" s="35"/>
      <c r="AW368" s="35"/>
    </row>
    <row r="369" spans="1:49" s="20" customFormat="1">
      <c r="A369" s="12"/>
      <c r="B369" s="10"/>
      <c r="C369" s="1"/>
      <c r="D369"/>
      <c r="F369" s="9"/>
      <c r="G369" s="9"/>
      <c r="H369" s="9"/>
      <c r="I369" s="9"/>
      <c r="K369"/>
      <c r="L369"/>
      <c r="M369"/>
      <c r="N369"/>
      <c r="P369"/>
      <c r="Q369"/>
      <c r="R369"/>
      <c r="S369"/>
      <c r="U369"/>
      <c r="V369"/>
      <c r="W369"/>
      <c r="X369" s="1"/>
      <c r="Z369"/>
      <c r="AA369"/>
      <c r="AB369"/>
      <c r="AC369"/>
      <c r="AE369"/>
      <c r="AF369"/>
      <c r="AG369"/>
      <c r="AH369"/>
      <c r="AJ369"/>
      <c r="AK369"/>
      <c r="AL369"/>
      <c r="AM369" s="1"/>
      <c r="AO369"/>
      <c r="AT369" s="35"/>
      <c r="AU369" s="35"/>
      <c r="AV369" s="35"/>
      <c r="AW369" s="35"/>
    </row>
    <row r="370" spans="1:49" s="20" customFormat="1">
      <c r="A370" s="12"/>
      <c r="B370" s="10"/>
      <c r="C370" s="1"/>
      <c r="D370"/>
      <c r="F370" s="9"/>
      <c r="G370" s="9"/>
      <c r="H370" s="9"/>
      <c r="I370" s="9"/>
      <c r="K370"/>
      <c r="L370"/>
      <c r="M370"/>
      <c r="N370"/>
      <c r="P370"/>
      <c r="Q370"/>
      <c r="R370"/>
      <c r="S370"/>
      <c r="U370"/>
      <c r="V370"/>
      <c r="W370"/>
      <c r="X370" s="1"/>
      <c r="Z370"/>
      <c r="AA370"/>
      <c r="AB370"/>
      <c r="AC370"/>
      <c r="AE370"/>
      <c r="AF370"/>
      <c r="AG370"/>
      <c r="AH370"/>
      <c r="AJ370"/>
      <c r="AK370"/>
      <c r="AL370"/>
      <c r="AM370" s="1"/>
      <c r="AO370"/>
      <c r="AT370" s="35"/>
      <c r="AU370" s="35"/>
      <c r="AV370" s="35"/>
      <c r="AW370" s="35"/>
    </row>
    <row r="371" spans="1:49" s="20" customFormat="1">
      <c r="A371" s="12"/>
      <c r="B371" s="10"/>
      <c r="C371" s="1"/>
      <c r="D371"/>
      <c r="F371" s="9"/>
      <c r="G371" s="9"/>
      <c r="H371" s="9"/>
      <c r="I371" s="9"/>
      <c r="K371"/>
      <c r="L371"/>
      <c r="M371"/>
      <c r="N371"/>
      <c r="P371"/>
      <c r="Q371"/>
      <c r="R371"/>
      <c r="S371"/>
      <c r="U371"/>
      <c r="V371"/>
      <c r="W371"/>
      <c r="X371" s="1"/>
      <c r="Z371"/>
      <c r="AA371"/>
      <c r="AB371"/>
      <c r="AC371"/>
      <c r="AE371"/>
      <c r="AF371"/>
      <c r="AG371"/>
      <c r="AH371"/>
      <c r="AJ371"/>
      <c r="AK371"/>
      <c r="AL371"/>
      <c r="AM371" s="1"/>
      <c r="AO371"/>
      <c r="AT371" s="35"/>
      <c r="AU371" s="35"/>
      <c r="AV371" s="35"/>
      <c r="AW371" s="35"/>
    </row>
    <row r="372" spans="1:49" s="20" customFormat="1">
      <c r="A372" s="12"/>
      <c r="B372" s="10"/>
      <c r="C372" s="1"/>
      <c r="D372"/>
      <c r="F372" s="9"/>
      <c r="G372" s="9"/>
      <c r="H372" s="9"/>
      <c r="I372" s="9"/>
      <c r="K372"/>
      <c r="L372"/>
      <c r="M372"/>
      <c r="N372"/>
      <c r="P372"/>
      <c r="Q372"/>
      <c r="R372"/>
      <c r="S372"/>
      <c r="U372"/>
      <c r="V372"/>
      <c r="W372"/>
      <c r="X372" s="1"/>
      <c r="Z372"/>
      <c r="AA372"/>
      <c r="AB372"/>
      <c r="AC372"/>
      <c r="AE372"/>
      <c r="AF372"/>
      <c r="AG372"/>
      <c r="AH372"/>
      <c r="AJ372"/>
      <c r="AK372"/>
      <c r="AL372"/>
      <c r="AM372" s="1"/>
      <c r="AO372"/>
      <c r="AT372" s="35"/>
      <c r="AU372" s="35"/>
      <c r="AV372" s="35"/>
      <c r="AW372" s="35"/>
    </row>
    <row r="373" spans="1:49" s="20" customFormat="1">
      <c r="A373" s="12"/>
      <c r="B373" s="10"/>
      <c r="C373" s="1"/>
      <c r="D373"/>
      <c r="F373" s="9"/>
      <c r="G373" s="9"/>
      <c r="H373" s="9"/>
      <c r="I373" s="9"/>
      <c r="K373"/>
      <c r="L373"/>
      <c r="M373"/>
      <c r="N373"/>
      <c r="P373"/>
      <c r="Q373"/>
      <c r="R373"/>
      <c r="S373"/>
      <c r="U373"/>
      <c r="V373"/>
      <c r="W373"/>
      <c r="X373" s="1"/>
      <c r="Z373"/>
      <c r="AA373"/>
      <c r="AB373"/>
      <c r="AC373"/>
      <c r="AE373"/>
      <c r="AF373"/>
      <c r="AG373"/>
      <c r="AH373"/>
      <c r="AJ373"/>
      <c r="AK373"/>
      <c r="AL373"/>
      <c r="AM373" s="1"/>
      <c r="AO373"/>
      <c r="AT373" s="35"/>
      <c r="AU373" s="35"/>
      <c r="AV373" s="35"/>
      <c r="AW373" s="35"/>
    </row>
    <row r="374" spans="1:49" s="20" customFormat="1">
      <c r="A374" s="12"/>
      <c r="B374" s="10"/>
      <c r="C374" s="1"/>
      <c r="D374"/>
      <c r="F374" s="9"/>
      <c r="G374" s="9"/>
      <c r="H374" s="9"/>
      <c r="I374" s="9"/>
      <c r="K374"/>
      <c r="L374"/>
      <c r="M374"/>
      <c r="N374"/>
      <c r="P374"/>
      <c r="Q374"/>
      <c r="R374"/>
      <c r="S374"/>
      <c r="U374"/>
      <c r="V374"/>
      <c r="W374"/>
      <c r="X374" s="1"/>
      <c r="Z374"/>
      <c r="AA374"/>
      <c r="AB374"/>
      <c r="AC374"/>
      <c r="AE374"/>
      <c r="AF374"/>
      <c r="AG374"/>
      <c r="AH374"/>
      <c r="AJ374"/>
      <c r="AK374"/>
      <c r="AL374"/>
      <c r="AM374" s="1"/>
      <c r="AO374"/>
      <c r="AT374" s="35"/>
      <c r="AU374" s="35"/>
      <c r="AV374" s="35"/>
      <c r="AW374" s="35"/>
    </row>
    <row r="375" spans="1:49" s="20" customFormat="1">
      <c r="A375" s="12"/>
      <c r="B375" s="10"/>
      <c r="C375" s="1"/>
      <c r="D375"/>
      <c r="F375" s="9"/>
      <c r="G375" s="9"/>
      <c r="H375" s="9"/>
      <c r="I375" s="9"/>
      <c r="K375"/>
      <c r="L375"/>
      <c r="M375"/>
      <c r="N375"/>
      <c r="P375"/>
      <c r="Q375"/>
      <c r="R375"/>
      <c r="S375"/>
      <c r="U375"/>
      <c r="V375"/>
      <c r="W375"/>
      <c r="X375" s="1"/>
      <c r="Z375"/>
      <c r="AA375"/>
      <c r="AB375"/>
      <c r="AC375"/>
      <c r="AE375"/>
      <c r="AF375"/>
      <c r="AG375"/>
      <c r="AH375"/>
      <c r="AJ375"/>
      <c r="AK375"/>
      <c r="AL375"/>
      <c r="AM375" s="1"/>
      <c r="AO375"/>
      <c r="AT375" s="35"/>
      <c r="AU375" s="35"/>
      <c r="AV375" s="35"/>
      <c r="AW375" s="35"/>
    </row>
    <row r="376" spans="1:49" s="20" customFormat="1">
      <c r="A376" s="12"/>
      <c r="B376" s="10"/>
      <c r="C376" s="1"/>
      <c r="D376"/>
      <c r="F376" s="9"/>
      <c r="G376" s="9"/>
      <c r="H376" s="9"/>
      <c r="I376" s="9"/>
      <c r="K376"/>
      <c r="L376"/>
      <c r="M376"/>
      <c r="N376"/>
      <c r="P376"/>
      <c r="Q376"/>
      <c r="R376"/>
      <c r="S376"/>
      <c r="U376"/>
      <c r="V376"/>
      <c r="W376"/>
      <c r="X376" s="1"/>
      <c r="Z376"/>
      <c r="AA376"/>
      <c r="AB376"/>
      <c r="AC376"/>
      <c r="AE376"/>
      <c r="AF376"/>
      <c r="AG376"/>
      <c r="AH376"/>
      <c r="AJ376"/>
      <c r="AK376"/>
      <c r="AL376"/>
      <c r="AM376" s="1"/>
      <c r="AO376"/>
      <c r="AT376" s="35"/>
      <c r="AU376" s="35"/>
      <c r="AV376" s="35"/>
      <c r="AW376" s="35"/>
    </row>
    <row r="377" spans="1:49" s="20" customFormat="1">
      <c r="A377" s="12"/>
      <c r="B377" s="10"/>
      <c r="C377" s="1"/>
      <c r="D377"/>
      <c r="F377" s="9"/>
      <c r="G377" s="9"/>
      <c r="H377" s="9"/>
      <c r="I377" s="9"/>
      <c r="K377"/>
      <c r="L377"/>
      <c r="M377"/>
      <c r="N377"/>
      <c r="P377"/>
      <c r="Q377"/>
      <c r="R377"/>
      <c r="S377"/>
      <c r="U377"/>
      <c r="V377"/>
      <c r="W377"/>
      <c r="X377" s="1"/>
      <c r="Z377"/>
      <c r="AA377"/>
      <c r="AB377"/>
      <c r="AC377"/>
      <c r="AE377"/>
      <c r="AF377"/>
      <c r="AG377"/>
      <c r="AH377"/>
      <c r="AJ377"/>
      <c r="AK377"/>
      <c r="AL377"/>
      <c r="AM377" s="1"/>
      <c r="AO377"/>
      <c r="AT377" s="35"/>
      <c r="AU377" s="35"/>
      <c r="AV377" s="35"/>
      <c r="AW377" s="35"/>
    </row>
    <row r="378" spans="1:49" s="20" customFormat="1">
      <c r="A378" s="12"/>
      <c r="B378" s="10"/>
      <c r="C378" s="1"/>
      <c r="D378"/>
      <c r="F378" s="9"/>
      <c r="G378" s="9"/>
      <c r="H378" s="9"/>
      <c r="I378" s="9"/>
      <c r="K378"/>
      <c r="L378"/>
      <c r="M378"/>
      <c r="N378"/>
      <c r="P378"/>
      <c r="Q378"/>
      <c r="R378"/>
      <c r="S378"/>
      <c r="U378"/>
      <c r="V378"/>
      <c r="W378"/>
      <c r="X378" s="1"/>
      <c r="Z378"/>
      <c r="AA378"/>
      <c r="AB378"/>
      <c r="AC378"/>
      <c r="AE378"/>
      <c r="AF378"/>
      <c r="AG378"/>
      <c r="AH378"/>
      <c r="AJ378"/>
      <c r="AK378"/>
      <c r="AL378"/>
      <c r="AM378" s="1"/>
      <c r="AO378"/>
      <c r="AT378" s="35"/>
      <c r="AU378" s="35"/>
      <c r="AV378" s="35"/>
      <c r="AW378" s="35"/>
    </row>
    <row r="379" spans="1:49" s="20" customFormat="1">
      <c r="A379" s="12"/>
      <c r="B379" s="10"/>
      <c r="C379" s="1"/>
      <c r="D379"/>
      <c r="F379" s="9"/>
      <c r="G379" s="9"/>
      <c r="H379" s="9"/>
      <c r="I379" s="9"/>
      <c r="K379"/>
      <c r="L379"/>
      <c r="M379"/>
      <c r="N379"/>
      <c r="P379"/>
      <c r="Q379"/>
      <c r="R379"/>
      <c r="S379"/>
      <c r="U379"/>
      <c r="V379"/>
      <c r="W379"/>
      <c r="X379" s="1"/>
      <c r="Z379"/>
      <c r="AA379"/>
      <c r="AB379"/>
      <c r="AC379"/>
      <c r="AE379"/>
      <c r="AF379"/>
      <c r="AG379"/>
      <c r="AH379"/>
      <c r="AJ379"/>
      <c r="AK379"/>
      <c r="AL379"/>
      <c r="AM379" s="1"/>
      <c r="AO379"/>
      <c r="AT379" s="35"/>
      <c r="AU379" s="35"/>
      <c r="AV379" s="35"/>
      <c r="AW379" s="35"/>
    </row>
    <row r="380" spans="1:49" s="20" customFormat="1">
      <c r="A380" s="12"/>
      <c r="B380" s="10"/>
      <c r="C380" s="1"/>
      <c r="D380"/>
      <c r="F380" s="9"/>
      <c r="G380" s="9"/>
      <c r="H380" s="9"/>
      <c r="I380" s="9"/>
      <c r="K380"/>
      <c r="L380"/>
      <c r="M380"/>
      <c r="N380"/>
      <c r="P380"/>
      <c r="Q380"/>
      <c r="R380"/>
      <c r="S380"/>
      <c r="U380"/>
      <c r="V380"/>
      <c r="W380"/>
      <c r="X380" s="1"/>
      <c r="Z380"/>
      <c r="AA380"/>
      <c r="AB380"/>
      <c r="AC380"/>
      <c r="AE380"/>
      <c r="AF380"/>
      <c r="AG380"/>
      <c r="AH380"/>
      <c r="AJ380"/>
      <c r="AK380"/>
      <c r="AL380"/>
      <c r="AM380" s="1"/>
      <c r="AO380"/>
      <c r="AT380" s="35"/>
      <c r="AU380" s="35"/>
      <c r="AV380" s="35"/>
      <c r="AW380" s="35"/>
    </row>
    <row r="381" spans="1:49" s="20" customFormat="1">
      <c r="A381" s="12"/>
      <c r="B381" s="10"/>
      <c r="C381" s="1"/>
      <c r="D381"/>
      <c r="F381" s="9"/>
      <c r="G381" s="9"/>
      <c r="H381" s="9"/>
      <c r="I381" s="9"/>
      <c r="K381"/>
      <c r="L381"/>
      <c r="M381"/>
      <c r="N381"/>
      <c r="P381"/>
      <c r="Q381"/>
      <c r="R381"/>
      <c r="S381"/>
      <c r="U381"/>
      <c r="V381"/>
      <c r="W381"/>
      <c r="X381" s="1"/>
      <c r="Z381"/>
      <c r="AA381"/>
      <c r="AB381"/>
      <c r="AC381"/>
      <c r="AE381"/>
      <c r="AF381"/>
      <c r="AG381"/>
      <c r="AH381"/>
      <c r="AJ381"/>
      <c r="AK381"/>
      <c r="AL381"/>
      <c r="AM381" s="1"/>
      <c r="AO381"/>
      <c r="AT381" s="35"/>
      <c r="AU381" s="35"/>
      <c r="AV381" s="35"/>
      <c r="AW381" s="35"/>
    </row>
    <row r="382" spans="1:49" s="20" customFormat="1">
      <c r="A382" s="12"/>
      <c r="B382" s="10"/>
      <c r="C382" s="1"/>
      <c r="D382"/>
      <c r="F382" s="9"/>
      <c r="G382" s="9"/>
      <c r="H382" s="9"/>
      <c r="I382" s="9"/>
      <c r="K382"/>
      <c r="L382"/>
      <c r="M382"/>
      <c r="N382"/>
      <c r="P382"/>
      <c r="Q382"/>
      <c r="R382"/>
      <c r="S382"/>
      <c r="U382"/>
      <c r="V382"/>
      <c r="W382"/>
      <c r="X382" s="1"/>
      <c r="Z382"/>
      <c r="AA382"/>
      <c r="AB382"/>
      <c r="AC382"/>
      <c r="AE382"/>
      <c r="AF382"/>
      <c r="AG382"/>
      <c r="AH382"/>
      <c r="AJ382"/>
      <c r="AK382"/>
      <c r="AL382"/>
      <c r="AM382" s="1"/>
      <c r="AO382"/>
      <c r="AT382" s="35"/>
      <c r="AU382" s="35"/>
      <c r="AV382" s="35"/>
      <c r="AW382" s="35"/>
    </row>
    <row r="383" spans="1:49" s="20" customFormat="1">
      <c r="A383" s="12"/>
      <c r="B383" s="10"/>
      <c r="C383" s="1"/>
      <c r="D383"/>
      <c r="F383" s="9"/>
      <c r="G383" s="9"/>
      <c r="H383" s="9"/>
      <c r="I383" s="9"/>
      <c r="K383"/>
      <c r="L383"/>
      <c r="M383"/>
      <c r="N383"/>
      <c r="P383"/>
      <c r="Q383"/>
      <c r="R383"/>
      <c r="S383"/>
      <c r="U383"/>
      <c r="V383"/>
      <c r="W383"/>
      <c r="X383" s="1"/>
      <c r="Z383"/>
      <c r="AA383"/>
      <c r="AB383"/>
      <c r="AC383"/>
      <c r="AE383"/>
      <c r="AF383"/>
      <c r="AG383"/>
      <c r="AH383"/>
      <c r="AJ383"/>
      <c r="AK383"/>
      <c r="AL383"/>
      <c r="AM383" s="1"/>
      <c r="AO383"/>
      <c r="AT383" s="35"/>
      <c r="AU383" s="35"/>
      <c r="AV383" s="35"/>
      <c r="AW383" s="35"/>
    </row>
    <row r="384" spans="1:49" s="20" customFormat="1">
      <c r="A384" s="12"/>
      <c r="B384" s="10"/>
      <c r="C384" s="1"/>
      <c r="D384"/>
      <c r="F384" s="9"/>
      <c r="G384" s="9"/>
      <c r="H384" s="9"/>
      <c r="I384" s="9"/>
      <c r="K384"/>
      <c r="L384"/>
      <c r="M384"/>
      <c r="N384"/>
      <c r="P384"/>
      <c r="Q384"/>
      <c r="R384"/>
      <c r="S384"/>
      <c r="U384"/>
      <c r="V384"/>
      <c r="W384"/>
      <c r="X384" s="1"/>
      <c r="Z384"/>
      <c r="AA384"/>
      <c r="AB384"/>
      <c r="AC384"/>
      <c r="AE384"/>
      <c r="AF384"/>
      <c r="AG384"/>
      <c r="AH384"/>
      <c r="AJ384"/>
      <c r="AK384"/>
      <c r="AL384"/>
      <c r="AM384" s="1"/>
      <c r="AO384"/>
      <c r="AT384" s="35"/>
      <c r="AU384" s="35"/>
      <c r="AV384" s="35"/>
      <c r="AW384" s="35"/>
    </row>
    <row r="385" spans="1:49" s="20" customFormat="1">
      <c r="A385" s="12"/>
      <c r="B385" s="10"/>
      <c r="C385" s="1"/>
      <c r="D385"/>
      <c r="F385" s="9"/>
      <c r="G385" s="9"/>
      <c r="H385" s="9"/>
      <c r="I385" s="9"/>
      <c r="K385"/>
      <c r="L385"/>
      <c r="M385"/>
      <c r="N385"/>
      <c r="P385"/>
      <c r="Q385"/>
      <c r="R385"/>
      <c r="S385"/>
      <c r="U385"/>
      <c r="V385"/>
      <c r="W385"/>
      <c r="X385" s="1"/>
      <c r="Z385"/>
      <c r="AA385"/>
      <c r="AB385"/>
      <c r="AC385"/>
      <c r="AE385"/>
      <c r="AF385"/>
      <c r="AG385"/>
      <c r="AH385"/>
      <c r="AJ385"/>
      <c r="AK385"/>
      <c r="AL385"/>
      <c r="AM385" s="1"/>
      <c r="AO385"/>
      <c r="AT385" s="35"/>
      <c r="AU385" s="35"/>
      <c r="AV385" s="35"/>
      <c r="AW385" s="35"/>
    </row>
    <row r="386" spans="1:49" s="20" customFormat="1">
      <c r="A386" s="12"/>
      <c r="B386" s="10"/>
      <c r="C386" s="1"/>
      <c r="D386"/>
      <c r="F386" s="9"/>
      <c r="G386" s="9"/>
      <c r="H386" s="9"/>
      <c r="I386" s="9"/>
      <c r="K386"/>
      <c r="L386"/>
      <c r="M386"/>
      <c r="N386"/>
      <c r="P386"/>
      <c r="Q386"/>
      <c r="R386"/>
      <c r="S386"/>
      <c r="U386"/>
      <c r="V386"/>
      <c r="W386"/>
      <c r="X386" s="1"/>
      <c r="Z386"/>
      <c r="AA386"/>
      <c r="AB386"/>
      <c r="AC386"/>
      <c r="AE386"/>
      <c r="AF386"/>
      <c r="AG386"/>
      <c r="AH386"/>
      <c r="AJ386"/>
      <c r="AK386"/>
      <c r="AL386"/>
      <c r="AM386" s="1"/>
      <c r="AO386"/>
      <c r="AT386" s="35"/>
      <c r="AU386" s="35"/>
      <c r="AV386" s="35"/>
      <c r="AW386" s="35"/>
    </row>
    <row r="387" spans="1:49" s="20" customFormat="1">
      <c r="A387" s="12"/>
      <c r="B387" s="10"/>
      <c r="C387" s="1"/>
      <c r="D387"/>
      <c r="F387" s="9"/>
      <c r="G387" s="9"/>
      <c r="H387" s="9"/>
      <c r="I387" s="9"/>
      <c r="K387"/>
      <c r="L387"/>
      <c r="M387"/>
      <c r="N387"/>
      <c r="P387"/>
      <c r="Q387"/>
      <c r="R387"/>
      <c r="S387"/>
      <c r="U387"/>
      <c r="V387"/>
      <c r="W387"/>
      <c r="X387" s="1"/>
      <c r="Z387"/>
      <c r="AA387"/>
      <c r="AB387"/>
      <c r="AC387"/>
      <c r="AE387"/>
      <c r="AF387"/>
      <c r="AG387"/>
      <c r="AH387"/>
      <c r="AJ387"/>
      <c r="AK387"/>
      <c r="AL387"/>
      <c r="AM387" s="1"/>
      <c r="AO387"/>
      <c r="AT387" s="35"/>
      <c r="AU387" s="35"/>
      <c r="AV387" s="35"/>
      <c r="AW387" s="35"/>
    </row>
    <row r="388" spans="1:49" s="20" customFormat="1">
      <c r="A388" s="12"/>
      <c r="B388" s="10"/>
      <c r="C388" s="1"/>
      <c r="D388"/>
      <c r="F388" s="9"/>
      <c r="G388" s="9"/>
      <c r="H388" s="9"/>
      <c r="I388" s="9"/>
      <c r="K388"/>
      <c r="L388"/>
      <c r="M388"/>
      <c r="N388"/>
      <c r="P388"/>
      <c r="Q388"/>
      <c r="R388"/>
      <c r="S388"/>
      <c r="U388"/>
      <c r="V388"/>
      <c r="W388"/>
      <c r="X388" s="1"/>
      <c r="Z388"/>
      <c r="AA388"/>
      <c r="AB388"/>
      <c r="AC388"/>
      <c r="AE388"/>
      <c r="AF388"/>
      <c r="AG388"/>
      <c r="AH388"/>
      <c r="AJ388"/>
      <c r="AK388"/>
      <c r="AL388"/>
      <c r="AM388" s="1"/>
      <c r="AO388"/>
      <c r="AT388" s="35"/>
      <c r="AU388" s="35"/>
      <c r="AV388" s="35"/>
      <c r="AW388" s="35"/>
    </row>
    <row r="389" spans="1:49" s="20" customFormat="1">
      <c r="A389" s="12"/>
      <c r="B389" s="10"/>
      <c r="C389" s="1"/>
      <c r="D389"/>
      <c r="F389" s="9"/>
      <c r="G389" s="9"/>
      <c r="H389" s="9"/>
      <c r="I389" s="9"/>
      <c r="K389"/>
      <c r="L389"/>
      <c r="M389"/>
      <c r="N389"/>
      <c r="P389"/>
      <c r="Q389"/>
      <c r="R389"/>
      <c r="S389"/>
      <c r="U389"/>
      <c r="V389"/>
      <c r="W389"/>
      <c r="X389" s="1"/>
      <c r="Z389"/>
      <c r="AA389"/>
      <c r="AB389"/>
      <c r="AC389"/>
      <c r="AE389"/>
      <c r="AF389"/>
      <c r="AG389"/>
      <c r="AH389"/>
      <c r="AJ389"/>
      <c r="AK389"/>
      <c r="AL389"/>
      <c r="AM389" s="1"/>
      <c r="AO389"/>
      <c r="AT389" s="35"/>
      <c r="AU389" s="35"/>
      <c r="AV389" s="35"/>
      <c r="AW389" s="35"/>
    </row>
    <row r="390" spans="1:49" s="20" customFormat="1">
      <c r="A390" s="12"/>
      <c r="B390" s="10"/>
      <c r="C390" s="1"/>
      <c r="D390"/>
      <c r="F390" s="9"/>
      <c r="G390" s="9"/>
      <c r="H390" s="9"/>
      <c r="I390" s="9"/>
      <c r="K390"/>
      <c r="L390"/>
      <c r="M390"/>
      <c r="N390"/>
      <c r="P390"/>
      <c r="Q390"/>
      <c r="R390"/>
      <c r="S390"/>
      <c r="U390"/>
      <c r="V390"/>
      <c r="W390"/>
      <c r="X390" s="1"/>
      <c r="Z390"/>
      <c r="AA390"/>
      <c r="AB390"/>
      <c r="AC390"/>
      <c r="AE390"/>
      <c r="AF390"/>
      <c r="AG390"/>
      <c r="AH390"/>
      <c r="AJ390"/>
      <c r="AK390"/>
      <c r="AL390"/>
      <c r="AM390" s="1"/>
      <c r="AO390"/>
      <c r="AT390" s="35"/>
      <c r="AU390" s="35"/>
      <c r="AV390" s="35"/>
      <c r="AW390" s="35"/>
    </row>
    <row r="391" spans="1:49" s="20" customFormat="1">
      <c r="A391" s="12"/>
      <c r="B391" s="10"/>
      <c r="C391" s="1"/>
      <c r="D391"/>
      <c r="F391" s="9"/>
      <c r="G391" s="9"/>
      <c r="H391" s="9"/>
      <c r="I391" s="9"/>
      <c r="K391"/>
      <c r="L391"/>
      <c r="M391"/>
      <c r="N391"/>
      <c r="P391"/>
      <c r="Q391"/>
      <c r="R391"/>
      <c r="S391"/>
      <c r="U391"/>
      <c r="V391"/>
      <c r="W391"/>
      <c r="X391" s="1"/>
      <c r="Z391"/>
      <c r="AA391"/>
      <c r="AB391"/>
      <c r="AC391"/>
      <c r="AE391"/>
      <c r="AF391"/>
      <c r="AG391"/>
      <c r="AH391"/>
      <c r="AJ391"/>
      <c r="AK391"/>
      <c r="AL391"/>
      <c r="AM391" s="1"/>
      <c r="AO391"/>
      <c r="AT391" s="35"/>
      <c r="AU391" s="35"/>
      <c r="AV391" s="35"/>
      <c r="AW391" s="35"/>
    </row>
    <row r="392" spans="1:49" s="20" customFormat="1">
      <c r="A392" s="12"/>
      <c r="B392" s="10"/>
      <c r="C392" s="1"/>
      <c r="D392"/>
      <c r="F392" s="9"/>
      <c r="G392" s="9"/>
      <c r="H392" s="9"/>
      <c r="I392" s="9"/>
      <c r="K392"/>
      <c r="L392"/>
      <c r="M392"/>
      <c r="N392"/>
      <c r="P392"/>
      <c r="Q392"/>
      <c r="R392"/>
      <c r="S392"/>
      <c r="U392"/>
      <c r="V392"/>
      <c r="W392"/>
      <c r="X392" s="1"/>
      <c r="Z392"/>
      <c r="AA392"/>
      <c r="AB392"/>
      <c r="AC392"/>
      <c r="AE392"/>
      <c r="AF392"/>
      <c r="AG392"/>
      <c r="AH392"/>
      <c r="AJ392"/>
      <c r="AK392"/>
      <c r="AL392"/>
      <c r="AM392" s="1"/>
      <c r="AO392"/>
      <c r="AT392" s="35"/>
      <c r="AU392" s="35"/>
      <c r="AV392" s="35"/>
      <c r="AW392" s="35"/>
    </row>
    <row r="393" spans="1:49" s="20" customFormat="1">
      <c r="A393" s="12"/>
      <c r="B393" s="10"/>
      <c r="C393" s="1"/>
      <c r="D393"/>
      <c r="F393" s="9"/>
      <c r="G393" s="9"/>
      <c r="H393" s="9"/>
      <c r="I393" s="9"/>
      <c r="K393"/>
      <c r="L393"/>
      <c r="M393"/>
      <c r="N393"/>
      <c r="P393"/>
      <c r="Q393"/>
      <c r="R393"/>
      <c r="S393"/>
      <c r="U393"/>
      <c r="V393"/>
      <c r="W393"/>
      <c r="X393" s="1"/>
      <c r="Z393"/>
      <c r="AA393"/>
      <c r="AB393"/>
      <c r="AC393"/>
      <c r="AE393"/>
      <c r="AF393"/>
      <c r="AG393"/>
      <c r="AH393"/>
      <c r="AJ393"/>
      <c r="AK393"/>
      <c r="AL393"/>
      <c r="AM393" s="1"/>
      <c r="AO393"/>
      <c r="AT393" s="35"/>
      <c r="AU393" s="35"/>
      <c r="AV393" s="35"/>
      <c r="AW393" s="35"/>
    </row>
    <row r="394" spans="1:49" s="20" customFormat="1">
      <c r="A394" s="12"/>
      <c r="B394" s="10"/>
      <c r="C394" s="1"/>
      <c r="D394"/>
      <c r="F394" s="9"/>
      <c r="G394" s="9"/>
      <c r="H394" s="9"/>
      <c r="I394" s="9"/>
      <c r="K394"/>
      <c r="L394"/>
      <c r="M394"/>
      <c r="N394"/>
      <c r="P394"/>
      <c r="Q394"/>
      <c r="R394"/>
      <c r="S394"/>
      <c r="U394"/>
      <c r="V394"/>
      <c r="W394"/>
      <c r="X394" s="1"/>
      <c r="Z394"/>
      <c r="AA394"/>
      <c r="AB394"/>
      <c r="AC394"/>
      <c r="AE394"/>
      <c r="AF394"/>
      <c r="AG394"/>
      <c r="AH394"/>
      <c r="AJ394"/>
      <c r="AK394"/>
      <c r="AL394"/>
      <c r="AM394" s="1"/>
      <c r="AO394"/>
      <c r="AT394" s="35"/>
      <c r="AU394" s="35"/>
      <c r="AV394" s="35"/>
      <c r="AW394" s="35"/>
    </row>
    <row r="395" spans="1:49" s="20" customFormat="1">
      <c r="A395" s="12"/>
      <c r="B395" s="10"/>
      <c r="C395" s="1"/>
      <c r="D395"/>
      <c r="F395" s="9"/>
      <c r="G395" s="9"/>
      <c r="H395" s="9"/>
      <c r="I395" s="9"/>
      <c r="K395"/>
      <c r="L395"/>
      <c r="M395"/>
      <c r="N395"/>
      <c r="P395"/>
      <c r="Q395"/>
      <c r="R395"/>
      <c r="S395"/>
      <c r="U395"/>
      <c r="V395"/>
      <c r="W395"/>
      <c r="X395" s="1"/>
      <c r="Z395"/>
      <c r="AA395"/>
      <c r="AB395"/>
      <c r="AC395"/>
      <c r="AE395"/>
      <c r="AF395"/>
      <c r="AG395"/>
      <c r="AH395"/>
      <c r="AJ395"/>
      <c r="AK395"/>
      <c r="AL395"/>
      <c r="AM395" s="1"/>
      <c r="AO395"/>
      <c r="AT395" s="35"/>
      <c r="AU395" s="35"/>
      <c r="AV395" s="35"/>
      <c r="AW395" s="35"/>
    </row>
    <row r="396" spans="1:49" s="20" customFormat="1">
      <c r="A396" s="12"/>
      <c r="B396" s="10"/>
      <c r="C396" s="1"/>
      <c r="D396"/>
      <c r="F396" s="9"/>
      <c r="G396" s="9"/>
      <c r="H396" s="9"/>
      <c r="I396" s="9"/>
      <c r="K396"/>
      <c r="L396"/>
      <c r="M396"/>
      <c r="N396"/>
      <c r="P396"/>
      <c r="Q396"/>
      <c r="R396"/>
      <c r="S396"/>
      <c r="U396"/>
      <c r="V396"/>
      <c r="W396"/>
      <c r="X396" s="1"/>
      <c r="Z396"/>
      <c r="AA396"/>
      <c r="AB396"/>
      <c r="AC396"/>
      <c r="AE396"/>
      <c r="AF396"/>
      <c r="AG396"/>
      <c r="AH396"/>
      <c r="AJ396"/>
      <c r="AK396"/>
      <c r="AL396"/>
      <c r="AM396" s="1"/>
      <c r="AO396"/>
      <c r="AT396" s="35"/>
      <c r="AU396" s="35"/>
      <c r="AV396" s="35"/>
      <c r="AW396" s="35"/>
    </row>
    <row r="397" spans="1:49" s="20" customFormat="1">
      <c r="A397" s="12"/>
      <c r="B397" s="10"/>
      <c r="C397" s="1"/>
      <c r="D397"/>
      <c r="F397" s="9"/>
      <c r="G397" s="9"/>
      <c r="H397" s="9"/>
      <c r="I397" s="9"/>
      <c r="K397"/>
      <c r="L397"/>
      <c r="M397"/>
      <c r="N397"/>
      <c r="P397"/>
      <c r="Q397"/>
      <c r="R397"/>
      <c r="S397"/>
      <c r="U397"/>
      <c r="V397"/>
      <c r="W397"/>
      <c r="X397" s="1"/>
      <c r="Z397"/>
      <c r="AA397"/>
      <c r="AB397"/>
      <c r="AC397"/>
      <c r="AE397"/>
      <c r="AF397"/>
      <c r="AG397"/>
      <c r="AH397"/>
      <c r="AJ397"/>
      <c r="AK397"/>
      <c r="AL397"/>
      <c r="AM397" s="1"/>
      <c r="AO397"/>
      <c r="AT397" s="35"/>
      <c r="AU397" s="35"/>
      <c r="AV397" s="35"/>
      <c r="AW397" s="35"/>
    </row>
    <row r="398" spans="1:49" s="20" customFormat="1">
      <c r="A398" s="12"/>
      <c r="B398" s="10"/>
      <c r="C398" s="1"/>
      <c r="D398"/>
      <c r="F398" s="9"/>
      <c r="G398" s="9"/>
      <c r="H398" s="9"/>
      <c r="I398" s="9"/>
      <c r="K398"/>
      <c r="L398"/>
      <c r="M398"/>
      <c r="N398"/>
      <c r="P398"/>
      <c r="Q398"/>
      <c r="R398"/>
      <c r="S398"/>
      <c r="U398"/>
      <c r="V398"/>
      <c r="W398"/>
      <c r="X398" s="1"/>
      <c r="Z398"/>
      <c r="AA398"/>
      <c r="AB398"/>
      <c r="AC398"/>
      <c r="AE398"/>
      <c r="AF398"/>
      <c r="AG398"/>
      <c r="AH398"/>
      <c r="AJ398"/>
      <c r="AK398"/>
      <c r="AL398"/>
      <c r="AM398" s="1"/>
      <c r="AO398"/>
      <c r="AT398" s="35"/>
      <c r="AU398" s="35"/>
      <c r="AV398" s="35"/>
      <c r="AW398" s="35"/>
    </row>
    <row r="399" spans="1:49" s="20" customFormat="1">
      <c r="A399" s="12"/>
      <c r="B399" s="10"/>
      <c r="C399" s="1"/>
      <c r="D399"/>
      <c r="F399" s="9"/>
      <c r="G399" s="9"/>
      <c r="H399" s="9"/>
      <c r="I399" s="9"/>
      <c r="K399"/>
      <c r="L399"/>
      <c r="M399"/>
      <c r="N399"/>
      <c r="P399"/>
      <c r="Q399"/>
      <c r="R399"/>
      <c r="S399"/>
      <c r="U399"/>
      <c r="V399"/>
      <c r="W399"/>
      <c r="X399" s="1"/>
      <c r="Z399"/>
      <c r="AA399"/>
      <c r="AB399"/>
      <c r="AC399"/>
      <c r="AE399"/>
      <c r="AF399"/>
      <c r="AG399"/>
      <c r="AH399"/>
      <c r="AJ399"/>
      <c r="AK399"/>
      <c r="AL399"/>
      <c r="AM399" s="1"/>
      <c r="AO399"/>
      <c r="AT399" s="35"/>
      <c r="AU399" s="35"/>
      <c r="AV399" s="35"/>
      <c r="AW399" s="35"/>
    </row>
    <row r="400" spans="1:49" s="20" customFormat="1">
      <c r="A400" s="12"/>
      <c r="B400" s="10"/>
      <c r="C400" s="1"/>
      <c r="D400"/>
      <c r="F400" s="9"/>
      <c r="G400" s="9"/>
      <c r="H400" s="9"/>
      <c r="I400" s="9"/>
      <c r="K400"/>
      <c r="L400"/>
      <c r="M400"/>
      <c r="N400"/>
      <c r="P400"/>
      <c r="Q400"/>
      <c r="R400"/>
      <c r="S400"/>
      <c r="U400"/>
      <c r="V400"/>
      <c r="W400"/>
      <c r="X400" s="1"/>
      <c r="Z400"/>
      <c r="AA400"/>
      <c r="AB400"/>
      <c r="AC400"/>
      <c r="AE400"/>
      <c r="AF400"/>
      <c r="AG400"/>
      <c r="AH400"/>
      <c r="AJ400"/>
      <c r="AK400"/>
      <c r="AL400"/>
      <c r="AM400" s="1"/>
      <c r="AO400"/>
      <c r="AT400" s="35"/>
      <c r="AU400" s="35"/>
      <c r="AV400" s="35"/>
      <c r="AW400" s="35"/>
    </row>
    <row r="401" spans="1:49" s="20" customFormat="1">
      <c r="A401" s="12"/>
      <c r="B401" s="10"/>
      <c r="C401" s="1"/>
      <c r="D401"/>
      <c r="F401" s="9"/>
      <c r="G401" s="9"/>
      <c r="H401" s="9"/>
      <c r="I401" s="9"/>
      <c r="K401"/>
      <c r="L401"/>
      <c r="M401"/>
      <c r="N401"/>
      <c r="P401"/>
      <c r="Q401"/>
      <c r="R401"/>
      <c r="S401"/>
      <c r="U401"/>
      <c r="V401"/>
      <c r="W401"/>
      <c r="X401" s="1"/>
      <c r="Z401"/>
      <c r="AA401"/>
      <c r="AB401"/>
      <c r="AC401"/>
      <c r="AE401"/>
      <c r="AF401"/>
      <c r="AG401"/>
      <c r="AH401"/>
      <c r="AJ401"/>
      <c r="AK401"/>
      <c r="AL401"/>
      <c r="AM401" s="1"/>
      <c r="AO401"/>
      <c r="AT401" s="35"/>
      <c r="AU401" s="35"/>
      <c r="AV401" s="35"/>
      <c r="AW401" s="35"/>
    </row>
    <row r="402" spans="1:49" s="20" customFormat="1">
      <c r="A402" s="12"/>
      <c r="B402" s="10"/>
      <c r="C402" s="1"/>
      <c r="D402"/>
      <c r="F402" s="9"/>
      <c r="G402" s="9"/>
      <c r="H402" s="9"/>
      <c r="I402" s="9"/>
      <c r="K402"/>
      <c r="L402"/>
      <c r="M402"/>
      <c r="N402"/>
      <c r="P402"/>
      <c r="Q402"/>
      <c r="R402"/>
      <c r="S402"/>
      <c r="U402"/>
      <c r="V402"/>
      <c r="W402"/>
      <c r="X402" s="1"/>
      <c r="Z402"/>
      <c r="AA402"/>
      <c r="AB402"/>
      <c r="AC402"/>
      <c r="AE402"/>
      <c r="AF402"/>
      <c r="AG402"/>
      <c r="AH402"/>
      <c r="AJ402"/>
      <c r="AK402"/>
      <c r="AL402"/>
      <c r="AM402" s="1"/>
      <c r="AO402"/>
      <c r="AT402" s="35"/>
      <c r="AU402" s="35"/>
      <c r="AV402" s="35"/>
      <c r="AW402" s="35"/>
    </row>
    <row r="403" spans="1:49" s="20" customFormat="1">
      <c r="A403" s="12"/>
      <c r="B403" s="10"/>
      <c r="C403" s="1"/>
      <c r="D403"/>
      <c r="F403" s="9"/>
      <c r="G403" s="9"/>
      <c r="H403" s="9"/>
      <c r="I403" s="9"/>
      <c r="K403"/>
      <c r="L403"/>
      <c r="M403"/>
      <c r="N403"/>
      <c r="P403"/>
      <c r="Q403"/>
      <c r="R403"/>
      <c r="S403"/>
      <c r="U403"/>
      <c r="V403"/>
      <c r="W403"/>
      <c r="X403" s="1"/>
      <c r="Z403"/>
      <c r="AA403"/>
      <c r="AB403"/>
      <c r="AC403"/>
      <c r="AE403"/>
      <c r="AF403"/>
      <c r="AG403"/>
      <c r="AH403"/>
      <c r="AJ403"/>
      <c r="AK403"/>
      <c r="AL403"/>
      <c r="AM403" s="1"/>
      <c r="AO403"/>
      <c r="AT403" s="35"/>
      <c r="AU403" s="35"/>
      <c r="AV403" s="35"/>
      <c r="AW403" s="35"/>
    </row>
    <row r="404" spans="1:49" s="20" customFormat="1">
      <c r="A404" s="12"/>
      <c r="B404" s="10"/>
      <c r="C404" s="1"/>
      <c r="D404"/>
      <c r="F404" s="9"/>
      <c r="G404" s="9"/>
      <c r="H404" s="9"/>
      <c r="I404" s="9"/>
      <c r="K404"/>
      <c r="L404"/>
      <c r="M404"/>
      <c r="N404"/>
      <c r="P404"/>
      <c r="Q404"/>
      <c r="R404"/>
      <c r="S404"/>
      <c r="U404"/>
      <c r="V404"/>
      <c r="W404"/>
      <c r="X404" s="1"/>
      <c r="Z404"/>
      <c r="AA404"/>
      <c r="AB404"/>
      <c r="AC404"/>
      <c r="AE404"/>
      <c r="AF404"/>
      <c r="AG404"/>
      <c r="AH404"/>
      <c r="AJ404"/>
      <c r="AK404"/>
      <c r="AL404"/>
      <c r="AM404" s="1"/>
      <c r="AO404"/>
      <c r="AT404" s="35"/>
      <c r="AU404" s="35"/>
      <c r="AV404" s="35"/>
      <c r="AW404" s="35"/>
    </row>
    <row r="405" spans="1:49" s="20" customFormat="1">
      <c r="A405" s="12"/>
      <c r="B405" s="10"/>
      <c r="C405" s="1"/>
      <c r="D405"/>
      <c r="F405" s="9"/>
      <c r="G405" s="9"/>
      <c r="H405" s="9"/>
      <c r="I405" s="9"/>
      <c r="K405"/>
      <c r="L405"/>
      <c r="M405"/>
      <c r="N405"/>
      <c r="P405"/>
      <c r="Q405"/>
      <c r="R405"/>
      <c r="S405"/>
      <c r="U405"/>
      <c r="V405"/>
      <c r="W405"/>
      <c r="X405" s="1"/>
      <c r="Z405"/>
      <c r="AA405"/>
      <c r="AB405"/>
      <c r="AC405"/>
      <c r="AE405"/>
      <c r="AF405"/>
      <c r="AG405"/>
      <c r="AH405"/>
      <c r="AJ405"/>
      <c r="AK405"/>
      <c r="AL405"/>
      <c r="AM405" s="1"/>
      <c r="AO405"/>
      <c r="AT405" s="35"/>
      <c r="AU405" s="35"/>
      <c r="AV405" s="35"/>
      <c r="AW405" s="35"/>
    </row>
    <row r="406" spans="1:49" s="20" customFormat="1">
      <c r="A406" s="12"/>
      <c r="B406" s="10"/>
      <c r="C406" s="1"/>
      <c r="D406"/>
      <c r="F406" s="9"/>
      <c r="G406" s="9"/>
      <c r="H406" s="9"/>
      <c r="I406" s="9"/>
      <c r="K406"/>
      <c r="L406"/>
      <c r="M406"/>
      <c r="N406"/>
      <c r="P406"/>
      <c r="Q406"/>
      <c r="R406"/>
      <c r="S406"/>
      <c r="U406"/>
      <c r="V406"/>
      <c r="W406"/>
      <c r="X406" s="1"/>
      <c r="Z406"/>
      <c r="AA406"/>
      <c r="AB406"/>
      <c r="AC406"/>
      <c r="AE406"/>
      <c r="AF406"/>
      <c r="AG406"/>
      <c r="AH406"/>
      <c r="AJ406"/>
      <c r="AK406"/>
      <c r="AL406"/>
      <c r="AM406" s="1"/>
      <c r="AO406"/>
      <c r="AT406" s="35"/>
      <c r="AU406" s="35"/>
      <c r="AV406" s="35"/>
      <c r="AW406" s="35"/>
    </row>
    <row r="407" spans="1:49" s="20" customFormat="1">
      <c r="A407" s="12"/>
      <c r="B407" s="10"/>
      <c r="C407" s="1"/>
      <c r="D407"/>
      <c r="F407" s="9"/>
      <c r="G407" s="9"/>
      <c r="H407" s="9"/>
      <c r="I407" s="9"/>
      <c r="K407"/>
      <c r="L407"/>
      <c r="M407"/>
      <c r="N407"/>
      <c r="P407"/>
      <c r="Q407"/>
      <c r="R407"/>
      <c r="S407"/>
      <c r="U407"/>
      <c r="V407"/>
      <c r="W407"/>
      <c r="X407" s="1"/>
      <c r="Z407"/>
      <c r="AA407"/>
      <c r="AB407"/>
      <c r="AC407"/>
      <c r="AE407"/>
      <c r="AF407"/>
      <c r="AG407"/>
      <c r="AH407"/>
      <c r="AJ407"/>
      <c r="AK407"/>
      <c r="AL407"/>
      <c r="AM407" s="1"/>
      <c r="AO407"/>
      <c r="AT407" s="35"/>
      <c r="AU407" s="35"/>
      <c r="AV407" s="35"/>
      <c r="AW407" s="35"/>
    </row>
    <row r="408" spans="1:49" s="20" customFormat="1">
      <c r="A408" s="12"/>
      <c r="B408" s="10"/>
      <c r="C408" s="1"/>
      <c r="D408"/>
      <c r="F408" s="9"/>
      <c r="G408" s="9"/>
      <c r="H408" s="9"/>
      <c r="I408" s="9"/>
      <c r="K408"/>
      <c r="L408"/>
      <c r="M408"/>
      <c r="N408"/>
      <c r="P408"/>
      <c r="Q408"/>
      <c r="R408"/>
      <c r="S408"/>
      <c r="U408"/>
      <c r="V408"/>
      <c r="W408"/>
      <c r="X408" s="1"/>
      <c r="Z408"/>
      <c r="AA408"/>
      <c r="AB408"/>
      <c r="AC408"/>
      <c r="AE408"/>
      <c r="AF408"/>
      <c r="AG408"/>
      <c r="AH408"/>
      <c r="AJ408"/>
      <c r="AK408"/>
      <c r="AL408"/>
      <c r="AM408" s="1"/>
      <c r="AO408"/>
      <c r="AT408" s="35"/>
      <c r="AU408" s="35"/>
      <c r="AV408" s="35"/>
      <c r="AW408" s="35"/>
    </row>
    <row r="409" spans="1:49" s="20" customFormat="1">
      <c r="A409" s="12"/>
      <c r="B409" s="10"/>
      <c r="C409" s="1"/>
      <c r="D409"/>
      <c r="F409" s="9"/>
      <c r="G409" s="9"/>
      <c r="H409" s="9"/>
      <c r="I409" s="9"/>
      <c r="K409"/>
      <c r="L409"/>
      <c r="M409"/>
      <c r="N409"/>
      <c r="P409"/>
      <c r="Q409"/>
      <c r="R409"/>
      <c r="S409"/>
      <c r="U409"/>
      <c r="V409"/>
      <c r="W409"/>
      <c r="X409" s="1"/>
      <c r="Z409"/>
      <c r="AA409"/>
      <c r="AB409"/>
      <c r="AC409"/>
      <c r="AE409"/>
      <c r="AF409"/>
      <c r="AG409"/>
      <c r="AH409"/>
      <c r="AJ409"/>
      <c r="AK409"/>
      <c r="AL409"/>
      <c r="AM409" s="1"/>
      <c r="AO409"/>
      <c r="AT409" s="35"/>
      <c r="AU409" s="35"/>
      <c r="AV409" s="35"/>
      <c r="AW409" s="35"/>
    </row>
    <row r="410" spans="1:49" s="20" customFormat="1">
      <c r="A410" s="12"/>
      <c r="B410" s="10"/>
      <c r="C410" s="1"/>
      <c r="D410"/>
      <c r="F410" s="9"/>
      <c r="G410" s="9"/>
      <c r="H410" s="9"/>
      <c r="I410" s="9"/>
      <c r="K410"/>
      <c r="L410"/>
      <c r="M410"/>
      <c r="N410"/>
      <c r="P410"/>
      <c r="Q410"/>
      <c r="R410"/>
      <c r="S410"/>
      <c r="U410"/>
      <c r="V410"/>
      <c r="W410"/>
      <c r="X410" s="1"/>
      <c r="Z410"/>
      <c r="AA410"/>
      <c r="AB410"/>
      <c r="AC410"/>
      <c r="AE410"/>
      <c r="AF410"/>
      <c r="AG410"/>
      <c r="AH410"/>
      <c r="AJ410"/>
      <c r="AK410"/>
      <c r="AL410"/>
      <c r="AM410" s="1"/>
      <c r="AO410"/>
      <c r="AT410" s="35"/>
      <c r="AU410" s="35"/>
      <c r="AV410" s="35"/>
      <c r="AW410" s="35"/>
    </row>
    <row r="411" spans="1:49" s="20" customFormat="1">
      <c r="A411" s="12"/>
      <c r="B411" s="10"/>
      <c r="C411" s="1"/>
      <c r="D411"/>
      <c r="F411" s="9"/>
      <c r="G411" s="9"/>
      <c r="H411" s="9"/>
      <c r="I411" s="9"/>
      <c r="K411"/>
      <c r="L411"/>
      <c r="M411"/>
      <c r="N411"/>
      <c r="P411"/>
      <c r="Q411"/>
      <c r="R411"/>
      <c r="S411"/>
      <c r="U411"/>
      <c r="V411"/>
      <c r="W411"/>
      <c r="X411" s="1"/>
      <c r="Z411"/>
      <c r="AA411"/>
      <c r="AB411"/>
      <c r="AC411"/>
      <c r="AE411"/>
      <c r="AF411"/>
      <c r="AG411"/>
      <c r="AH411"/>
      <c r="AJ411"/>
      <c r="AK411"/>
      <c r="AL411"/>
      <c r="AM411" s="1"/>
      <c r="AO411"/>
      <c r="AT411" s="35"/>
      <c r="AU411" s="35"/>
      <c r="AV411" s="35"/>
      <c r="AW411" s="35"/>
    </row>
    <row r="412" spans="1:49" s="20" customFormat="1">
      <c r="A412" s="12"/>
      <c r="B412" s="10"/>
      <c r="C412" s="1"/>
      <c r="D412"/>
      <c r="F412" s="9"/>
      <c r="G412" s="9"/>
      <c r="H412" s="9"/>
      <c r="I412" s="9"/>
      <c r="K412"/>
      <c r="L412"/>
      <c r="M412"/>
      <c r="N412"/>
      <c r="P412"/>
      <c r="Q412"/>
      <c r="R412"/>
      <c r="S412"/>
      <c r="U412"/>
      <c r="V412"/>
      <c r="W412"/>
      <c r="X412" s="1"/>
      <c r="Z412"/>
      <c r="AA412"/>
      <c r="AB412"/>
      <c r="AC412"/>
      <c r="AE412"/>
      <c r="AF412"/>
      <c r="AG412"/>
      <c r="AH412"/>
      <c r="AJ412"/>
      <c r="AK412"/>
      <c r="AL412"/>
      <c r="AM412" s="1"/>
      <c r="AO412"/>
      <c r="AT412" s="35"/>
      <c r="AU412" s="35"/>
      <c r="AV412" s="35"/>
      <c r="AW412" s="35"/>
    </row>
    <row r="413" spans="1:49" s="20" customFormat="1">
      <c r="A413" s="12"/>
      <c r="B413" s="10"/>
      <c r="C413" s="1"/>
      <c r="D413"/>
      <c r="F413" s="9"/>
      <c r="G413" s="9"/>
      <c r="H413" s="9"/>
      <c r="I413" s="9"/>
      <c r="K413"/>
      <c r="L413"/>
      <c r="M413"/>
      <c r="N413"/>
      <c r="P413"/>
      <c r="Q413"/>
      <c r="R413"/>
      <c r="S413"/>
      <c r="U413"/>
      <c r="V413"/>
      <c r="W413"/>
      <c r="X413" s="1"/>
      <c r="Z413"/>
      <c r="AA413"/>
      <c r="AB413"/>
      <c r="AC413"/>
      <c r="AE413"/>
      <c r="AF413"/>
      <c r="AG413"/>
      <c r="AH413"/>
      <c r="AJ413"/>
      <c r="AK413"/>
      <c r="AL413"/>
      <c r="AM413" s="1"/>
      <c r="AO413"/>
      <c r="AT413" s="35"/>
      <c r="AU413" s="35"/>
      <c r="AV413" s="35"/>
      <c r="AW413" s="35"/>
    </row>
    <row r="414" spans="1:49" s="20" customFormat="1">
      <c r="A414" s="12"/>
      <c r="B414" s="10"/>
      <c r="C414" s="1"/>
      <c r="D414"/>
      <c r="F414" s="9"/>
      <c r="G414" s="9"/>
      <c r="H414" s="9"/>
      <c r="I414" s="9"/>
      <c r="K414"/>
      <c r="L414"/>
      <c r="M414"/>
      <c r="N414"/>
      <c r="P414"/>
      <c r="Q414"/>
      <c r="R414"/>
      <c r="S414"/>
      <c r="U414"/>
      <c r="V414"/>
      <c r="W414"/>
      <c r="X414" s="1"/>
      <c r="Z414"/>
      <c r="AA414"/>
      <c r="AB414"/>
      <c r="AC414"/>
      <c r="AE414"/>
      <c r="AF414"/>
      <c r="AG414"/>
      <c r="AH414"/>
      <c r="AJ414"/>
      <c r="AK414"/>
      <c r="AL414"/>
      <c r="AM414" s="1"/>
      <c r="AO414"/>
      <c r="AT414" s="35"/>
      <c r="AU414" s="35"/>
      <c r="AV414" s="35"/>
      <c r="AW414" s="35"/>
    </row>
    <row r="415" spans="1:49" s="20" customFormat="1">
      <c r="A415" s="12"/>
      <c r="B415" s="10"/>
      <c r="C415" s="1"/>
      <c r="D415"/>
      <c r="F415" s="9"/>
      <c r="G415" s="9"/>
      <c r="H415" s="9"/>
      <c r="I415" s="9"/>
      <c r="K415"/>
      <c r="L415"/>
      <c r="M415"/>
      <c r="N415"/>
      <c r="P415"/>
      <c r="Q415"/>
      <c r="R415"/>
      <c r="S415"/>
      <c r="U415"/>
      <c r="V415"/>
      <c r="W415"/>
      <c r="X415" s="1"/>
      <c r="Z415"/>
      <c r="AA415"/>
      <c r="AB415"/>
      <c r="AC415"/>
      <c r="AE415"/>
      <c r="AF415"/>
      <c r="AG415"/>
      <c r="AH415"/>
      <c r="AJ415"/>
      <c r="AK415"/>
      <c r="AL415"/>
      <c r="AM415" s="1"/>
      <c r="AO415"/>
      <c r="AT415" s="35"/>
      <c r="AU415" s="35"/>
      <c r="AV415" s="35"/>
      <c r="AW415" s="35"/>
    </row>
    <row r="416" spans="1:49" s="20" customFormat="1">
      <c r="A416" s="12"/>
      <c r="B416" s="10"/>
      <c r="C416" s="1"/>
      <c r="D416"/>
      <c r="F416" s="9"/>
      <c r="G416" s="9"/>
      <c r="H416" s="9"/>
      <c r="I416" s="9"/>
      <c r="K416"/>
      <c r="L416"/>
      <c r="M416"/>
      <c r="N416"/>
      <c r="P416"/>
      <c r="Q416"/>
      <c r="R416"/>
      <c r="S416"/>
      <c r="U416"/>
      <c r="V416"/>
      <c r="W416"/>
      <c r="X416" s="1"/>
      <c r="Z416"/>
      <c r="AA416"/>
      <c r="AB416"/>
      <c r="AC416"/>
      <c r="AE416"/>
      <c r="AF416"/>
      <c r="AG416"/>
      <c r="AH416"/>
      <c r="AJ416"/>
      <c r="AK416"/>
      <c r="AL416"/>
      <c r="AM416" s="1"/>
      <c r="AO416"/>
      <c r="AT416" s="35"/>
      <c r="AU416" s="35"/>
      <c r="AV416" s="35"/>
      <c r="AW416" s="35"/>
    </row>
    <row r="417" spans="1:49" s="20" customFormat="1">
      <c r="A417" s="12"/>
      <c r="B417" s="10"/>
      <c r="C417" s="1"/>
      <c r="D417"/>
      <c r="F417" s="9"/>
      <c r="G417" s="9"/>
      <c r="H417" s="9"/>
      <c r="I417" s="9"/>
      <c r="K417"/>
      <c r="L417"/>
      <c r="M417"/>
      <c r="N417"/>
      <c r="P417"/>
      <c r="Q417"/>
      <c r="R417"/>
      <c r="S417"/>
      <c r="U417"/>
      <c r="V417"/>
      <c r="W417"/>
      <c r="X417" s="1"/>
      <c r="Z417"/>
      <c r="AA417"/>
      <c r="AB417"/>
      <c r="AC417"/>
      <c r="AE417"/>
      <c r="AF417"/>
      <c r="AG417"/>
      <c r="AH417"/>
      <c r="AJ417"/>
      <c r="AK417"/>
      <c r="AL417"/>
      <c r="AM417" s="1"/>
      <c r="AO417"/>
      <c r="AT417" s="35"/>
      <c r="AU417" s="35"/>
      <c r="AV417" s="35"/>
      <c r="AW417" s="35"/>
    </row>
    <row r="418" spans="1:49" s="20" customFormat="1">
      <c r="A418" s="12"/>
      <c r="B418" s="10"/>
      <c r="C418" s="1"/>
      <c r="D418"/>
      <c r="F418" s="9"/>
      <c r="G418" s="9"/>
      <c r="H418" s="9"/>
      <c r="I418" s="9"/>
      <c r="K418"/>
      <c r="L418"/>
      <c r="M418"/>
      <c r="N418"/>
      <c r="P418"/>
      <c r="Q418"/>
      <c r="R418"/>
      <c r="S418"/>
      <c r="U418"/>
      <c r="V418"/>
      <c r="W418"/>
      <c r="X418" s="1"/>
      <c r="Z418"/>
      <c r="AA418"/>
      <c r="AB418"/>
      <c r="AC418"/>
      <c r="AE418"/>
      <c r="AF418"/>
      <c r="AG418"/>
      <c r="AH418"/>
      <c r="AJ418"/>
      <c r="AK418"/>
      <c r="AL418"/>
      <c r="AM418" s="1"/>
      <c r="AO418"/>
      <c r="AT418" s="35"/>
      <c r="AU418" s="35"/>
      <c r="AV418" s="35"/>
      <c r="AW418" s="35"/>
    </row>
    <row r="419" spans="1:49" s="20" customFormat="1">
      <c r="A419" s="12"/>
      <c r="B419" s="10"/>
      <c r="C419" s="1"/>
      <c r="D419"/>
      <c r="F419" s="9"/>
      <c r="G419" s="9"/>
      <c r="H419" s="9"/>
      <c r="I419" s="9"/>
      <c r="K419"/>
      <c r="L419"/>
      <c r="M419"/>
      <c r="N419"/>
      <c r="P419"/>
      <c r="Q419"/>
      <c r="R419"/>
      <c r="S419"/>
      <c r="U419"/>
      <c r="V419"/>
      <c r="W419"/>
      <c r="X419" s="1"/>
      <c r="Z419"/>
      <c r="AA419"/>
      <c r="AB419"/>
      <c r="AC419"/>
      <c r="AE419"/>
      <c r="AF419"/>
      <c r="AG419"/>
      <c r="AH419"/>
      <c r="AJ419"/>
      <c r="AK419"/>
      <c r="AL419"/>
      <c r="AM419" s="1"/>
      <c r="AO419"/>
      <c r="AT419" s="35"/>
      <c r="AU419" s="35"/>
      <c r="AV419" s="35"/>
      <c r="AW419" s="35"/>
    </row>
    <row r="420" spans="1:49" s="20" customFormat="1">
      <c r="A420" s="12"/>
      <c r="B420" s="10"/>
      <c r="C420" s="1"/>
      <c r="D420"/>
      <c r="F420" s="9"/>
      <c r="G420" s="9"/>
      <c r="H420" s="9"/>
      <c r="I420" s="9"/>
      <c r="K420"/>
      <c r="L420"/>
      <c r="M420"/>
      <c r="N420"/>
      <c r="P420"/>
      <c r="Q420"/>
      <c r="R420"/>
      <c r="S420"/>
      <c r="U420"/>
      <c r="V420"/>
      <c r="W420"/>
      <c r="X420" s="1"/>
      <c r="Z420"/>
      <c r="AA420"/>
      <c r="AB420"/>
      <c r="AC420"/>
      <c r="AE420"/>
      <c r="AF420"/>
      <c r="AG420"/>
      <c r="AH420"/>
      <c r="AJ420"/>
      <c r="AK420"/>
      <c r="AL420"/>
      <c r="AM420" s="1"/>
      <c r="AO420"/>
      <c r="AT420" s="35"/>
      <c r="AU420" s="35"/>
      <c r="AV420" s="35"/>
      <c r="AW420" s="35"/>
    </row>
    <row r="421" spans="1:49" s="20" customFormat="1">
      <c r="A421" s="12"/>
      <c r="B421" s="10"/>
      <c r="C421" s="1"/>
      <c r="D421"/>
      <c r="F421" s="9"/>
      <c r="G421" s="9"/>
      <c r="H421" s="9"/>
      <c r="I421" s="9"/>
      <c r="K421"/>
      <c r="L421"/>
      <c r="M421"/>
      <c r="N421"/>
      <c r="P421"/>
      <c r="Q421"/>
      <c r="R421"/>
      <c r="S421"/>
      <c r="U421"/>
      <c r="V421"/>
      <c r="W421"/>
      <c r="X421" s="1"/>
      <c r="Z421"/>
      <c r="AA421"/>
      <c r="AB421"/>
      <c r="AC421"/>
      <c r="AE421"/>
      <c r="AF421"/>
      <c r="AG421"/>
      <c r="AH421"/>
      <c r="AJ421"/>
      <c r="AK421"/>
      <c r="AL421"/>
      <c r="AM421" s="1"/>
      <c r="AO421"/>
      <c r="AT421" s="35"/>
      <c r="AU421" s="35"/>
      <c r="AV421" s="35"/>
      <c r="AW421" s="35"/>
    </row>
    <row r="422" spans="1:49" s="20" customFormat="1">
      <c r="A422" s="12"/>
      <c r="B422" s="10"/>
      <c r="C422" s="1"/>
      <c r="D422"/>
      <c r="F422" s="9"/>
      <c r="G422" s="9"/>
      <c r="H422" s="9"/>
      <c r="I422" s="9"/>
      <c r="K422"/>
      <c r="L422"/>
      <c r="M422"/>
      <c r="N422"/>
      <c r="P422"/>
      <c r="Q422"/>
      <c r="R422"/>
      <c r="S422"/>
      <c r="U422"/>
      <c r="V422"/>
      <c r="W422"/>
      <c r="X422" s="1"/>
      <c r="Z422"/>
      <c r="AA422"/>
      <c r="AB422"/>
      <c r="AC422"/>
      <c r="AE422"/>
      <c r="AF422"/>
      <c r="AG422"/>
      <c r="AH422"/>
      <c r="AJ422"/>
      <c r="AK422"/>
      <c r="AL422"/>
      <c r="AM422" s="1"/>
      <c r="AO422"/>
      <c r="AT422" s="35"/>
      <c r="AU422" s="35"/>
      <c r="AV422" s="35"/>
      <c r="AW422" s="35"/>
    </row>
    <row r="423" spans="1:49" s="20" customFormat="1">
      <c r="A423" s="12"/>
      <c r="B423" s="10"/>
      <c r="C423" s="1"/>
      <c r="D423"/>
      <c r="F423" s="9"/>
      <c r="G423" s="9"/>
      <c r="H423" s="9"/>
      <c r="I423" s="9"/>
      <c r="K423"/>
      <c r="L423"/>
      <c r="M423"/>
      <c r="N423"/>
      <c r="P423"/>
      <c r="Q423"/>
      <c r="R423"/>
      <c r="S423"/>
      <c r="U423"/>
      <c r="V423"/>
      <c r="W423"/>
      <c r="X423" s="1"/>
      <c r="Z423"/>
      <c r="AA423"/>
      <c r="AB423"/>
      <c r="AC423"/>
      <c r="AE423"/>
      <c r="AF423"/>
      <c r="AG423"/>
      <c r="AH423"/>
      <c r="AJ423"/>
      <c r="AK423"/>
      <c r="AL423"/>
      <c r="AM423" s="1"/>
      <c r="AO423"/>
      <c r="AT423" s="35"/>
      <c r="AU423" s="35"/>
      <c r="AV423" s="35"/>
      <c r="AW423" s="35"/>
    </row>
    <row r="424" spans="1:49" s="20" customFormat="1">
      <c r="A424" s="12"/>
      <c r="B424" s="10"/>
      <c r="C424" s="1"/>
      <c r="D424"/>
      <c r="F424" s="9"/>
      <c r="G424" s="9"/>
      <c r="H424" s="9"/>
      <c r="I424" s="9"/>
      <c r="K424"/>
      <c r="L424"/>
      <c r="M424"/>
      <c r="N424"/>
      <c r="P424"/>
      <c r="Q424"/>
      <c r="R424"/>
      <c r="S424"/>
      <c r="U424"/>
      <c r="V424"/>
      <c r="W424"/>
      <c r="X424" s="1"/>
      <c r="Z424"/>
      <c r="AA424"/>
      <c r="AB424"/>
      <c r="AC424"/>
      <c r="AE424"/>
      <c r="AF424"/>
      <c r="AG424"/>
      <c r="AH424"/>
      <c r="AJ424"/>
      <c r="AK424"/>
      <c r="AL424"/>
      <c r="AM424" s="1"/>
      <c r="AO424"/>
      <c r="AT424" s="35"/>
      <c r="AU424" s="35"/>
      <c r="AV424" s="35"/>
      <c r="AW424" s="35"/>
    </row>
    <row r="425" spans="1:49" s="20" customFormat="1">
      <c r="A425" s="12"/>
      <c r="B425" s="10"/>
      <c r="C425" s="1"/>
      <c r="D425"/>
      <c r="F425" s="9"/>
      <c r="G425" s="9"/>
      <c r="H425" s="9"/>
      <c r="I425" s="9"/>
      <c r="K425"/>
      <c r="L425"/>
      <c r="M425"/>
      <c r="N425"/>
      <c r="P425"/>
      <c r="Q425"/>
      <c r="R425"/>
      <c r="S425"/>
      <c r="U425"/>
      <c r="V425"/>
      <c r="W425"/>
      <c r="X425" s="1"/>
      <c r="Z425"/>
      <c r="AA425"/>
      <c r="AB425"/>
      <c r="AC425"/>
      <c r="AE425"/>
      <c r="AF425"/>
      <c r="AG425"/>
      <c r="AH425"/>
      <c r="AJ425"/>
      <c r="AK425"/>
      <c r="AL425"/>
      <c r="AM425" s="1"/>
      <c r="AO425"/>
      <c r="AT425" s="35"/>
      <c r="AU425" s="35"/>
      <c r="AV425" s="35"/>
      <c r="AW425" s="35"/>
    </row>
    <row r="426" spans="1:49" s="20" customFormat="1">
      <c r="A426" s="12"/>
      <c r="B426" s="10"/>
      <c r="C426" s="1"/>
      <c r="D426"/>
      <c r="F426" s="9"/>
      <c r="G426" s="9"/>
      <c r="H426" s="9"/>
      <c r="I426" s="9"/>
      <c r="K426"/>
      <c r="L426"/>
      <c r="M426"/>
      <c r="N426"/>
      <c r="P426"/>
      <c r="Q426"/>
      <c r="R426"/>
      <c r="S426"/>
      <c r="U426"/>
      <c r="V426"/>
      <c r="W426"/>
      <c r="X426" s="1"/>
      <c r="Z426"/>
      <c r="AA426"/>
      <c r="AB426"/>
      <c r="AC426"/>
      <c r="AE426"/>
      <c r="AF426"/>
      <c r="AG426"/>
      <c r="AH426"/>
      <c r="AJ426"/>
      <c r="AK426"/>
      <c r="AL426"/>
      <c r="AM426" s="1"/>
      <c r="AO426"/>
      <c r="AT426" s="35"/>
      <c r="AU426" s="35"/>
      <c r="AV426" s="35"/>
      <c r="AW426" s="35"/>
    </row>
    <row r="427" spans="1:49" s="20" customFormat="1">
      <c r="A427" s="12"/>
      <c r="B427" s="10"/>
      <c r="C427" s="1"/>
      <c r="D427"/>
      <c r="F427" s="9"/>
      <c r="G427" s="9"/>
      <c r="H427" s="9"/>
      <c r="I427" s="9"/>
      <c r="K427"/>
      <c r="L427"/>
      <c r="M427"/>
      <c r="N427"/>
      <c r="P427"/>
      <c r="Q427"/>
      <c r="R427"/>
      <c r="S427"/>
      <c r="U427"/>
      <c r="V427"/>
      <c r="W427"/>
      <c r="X427" s="1"/>
      <c r="Z427"/>
      <c r="AA427"/>
      <c r="AB427"/>
      <c r="AC427"/>
      <c r="AE427"/>
      <c r="AF427"/>
      <c r="AG427"/>
      <c r="AH427"/>
      <c r="AJ427"/>
      <c r="AK427"/>
      <c r="AL427"/>
      <c r="AM427" s="1"/>
      <c r="AO427"/>
      <c r="AT427" s="35"/>
      <c r="AU427" s="35"/>
      <c r="AV427" s="35"/>
      <c r="AW427" s="35"/>
    </row>
    <row r="428" spans="1:49" s="20" customFormat="1">
      <c r="A428" s="12"/>
      <c r="B428" s="10"/>
      <c r="C428" s="1"/>
      <c r="D428"/>
      <c r="F428" s="9"/>
      <c r="G428" s="9"/>
      <c r="H428" s="9"/>
      <c r="I428" s="9"/>
      <c r="K428"/>
      <c r="L428"/>
      <c r="M428"/>
      <c r="N428"/>
      <c r="P428"/>
      <c r="Q428"/>
      <c r="R428"/>
      <c r="S428"/>
      <c r="U428"/>
      <c r="V428"/>
      <c r="W428"/>
      <c r="X428" s="1"/>
      <c r="Z428"/>
      <c r="AA428"/>
      <c r="AB428"/>
      <c r="AC428"/>
      <c r="AE428"/>
      <c r="AF428"/>
      <c r="AG428"/>
      <c r="AH428"/>
      <c r="AJ428"/>
      <c r="AK428"/>
      <c r="AL428"/>
      <c r="AM428" s="1"/>
      <c r="AO428"/>
      <c r="AT428" s="35"/>
      <c r="AU428" s="35"/>
      <c r="AV428" s="35"/>
      <c r="AW428" s="35"/>
    </row>
    <row r="429" spans="1:49" s="20" customFormat="1">
      <c r="A429" s="12"/>
      <c r="B429" s="10"/>
      <c r="C429" s="1"/>
      <c r="D429"/>
      <c r="F429" s="9"/>
      <c r="G429" s="9"/>
      <c r="H429" s="9"/>
      <c r="I429" s="9"/>
      <c r="K429"/>
      <c r="L429"/>
      <c r="M429"/>
      <c r="N429"/>
      <c r="P429"/>
      <c r="Q429"/>
      <c r="R429"/>
      <c r="S429"/>
      <c r="U429"/>
      <c r="V429"/>
      <c r="W429"/>
      <c r="X429" s="1"/>
      <c r="Z429"/>
      <c r="AA429"/>
      <c r="AB429"/>
      <c r="AC429"/>
      <c r="AE429"/>
      <c r="AF429"/>
      <c r="AG429"/>
      <c r="AH429"/>
      <c r="AJ429"/>
      <c r="AK429"/>
      <c r="AL429"/>
      <c r="AM429" s="1"/>
      <c r="AO429"/>
      <c r="AT429" s="35"/>
      <c r="AU429" s="35"/>
      <c r="AV429" s="35"/>
      <c r="AW429" s="35"/>
    </row>
    <row r="430" spans="1:49" s="20" customFormat="1">
      <c r="A430" s="12"/>
      <c r="B430" s="10"/>
      <c r="C430" s="1"/>
      <c r="D430"/>
      <c r="F430" s="9"/>
      <c r="G430" s="9"/>
      <c r="H430" s="9"/>
      <c r="I430" s="9"/>
      <c r="K430"/>
      <c r="L430"/>
      <c r="M430"/>
      <c r="N430"/>
      <c r="P430"/>
      <c r="Q430"/>
      <c r="R430"/>
      <c r="S430"/>
      <c r="U430"/>
      <c r="V430"/>
      <c r="W430"/>
      <c r="X430" s="1"/>
      <c r="Z430"/>
      <c r="AA430"/>
      <c r="AB430"/>
      <c r="AC430"/>
      <c r="AE430"/>
      <c r="AF430"/>
      <c r="AG430"/>
      <c r="AH430"/>
      <c r="AJ430"/>
      <c r="AK430"/>
      <c r="AL430"/>
      <c r="AM430" s="1"/>
      <c r="AO430"/>
      <c r="AT430" s="35"/>
      <c r="AU430" s="35"/>
      <c r="AV430" s="35"/>
      <c r="AW430" s="35"/>
    </row>
    <row r="431" spans="1:49" s="20" customFormat="1">
      <c r="A431" s="12"/>
      <c r="B431" s="10"/>
      <c r="C431" s="1"/>
      <c r="D431"/>
      <c r="F431" s="9"/>
      <c r="G431" s="9"/>
      <c r="H431" s="9"/>
      <c r="I431" s="9"/>
      <c r="K431"/>
      <c r="L431"/>
      <c r="M431"/>
      <c r="N431"/>
      <c r="P431"/>
      <c r="Q431"/>
      <c r="R431"/>
      <c r="S431"/>
      <c r="U431"/>
      <c r="V431"/>
      <c r="W431"/>
      <c r="X431" s="1"/>
      <c r="Z431"/>
      <c r="AA431"/>
      <c r="AB431"/>
      <c r="AC431"/>
      <c r="AE431"/>
      <c r="AF431"/>
      <c r="AG431"/>
      <c r="AH431"/>
      <c r="AJ431"/>
      <c r="AK431"/>
      <c r="AL431"/>
      <c r="AM431" s="1"/>
      <c r="AO431"/>
      <c r="AT431" s="35"/>
      <c r="AU431" s="35"/>
      <c r="AV431" s="35"/>
      <c r="AW431" s="35"/>
    </row>
    <row r="432" spans="1:49" s="20" customFormat="1">
      <c r="A432" s="12"/>
      <c r="B432" s="10"/>
      <c r="C432" s="1"/>
      <c r="D432"/>
      <c r="F432" s="9"/>
      <c r="G432" s="9"/>
      <c r="H432" s="9"/>
      <c r="I432" s="9"/>
      <c r="K432"/>
      <c r="L432"/>
      <c r="M432"/>
      <c r="N432"/>
      <c r="P432"/>
      <c r="Q432"/>
      <c r="R432"/>
      <c r="S432"/>
      <c r="U432"/>
      <c r="V432"/>
      <c r="W432"/>
      <c r="X432" s="1"/>
      <c r="Z432"/>
      <c r="AA432"/>
      <c r="AB432"/>
      <c r="AC432"/>
      <c r="AE432"/>
      <c r="AF432"/>
      <c r="AG432"/>
      <c r="AH432"/>
      <c r="AJ432"/>
      <c r="AK432"/>
      <c r="AL432"/>
      <c r="AM432" s="1"/>
      <c r="AO432"/>
      <c r="AT432" s="35"/>
      <c r="AU432" s="35"/>
      <c r="AV432" s="35"/>
      <c r="AW432" s="35"/>
    </row>
    <row r="433" spans="1:49" s="20" customFormat="1">
      <c r="A433" s="12"/>
      <c r="B433" s="10"/>
      <c r="C433" s="1"/>
      <c r="D433"/>
      <c r="F433" s="9"/>
      <c r="G433" s="9"/>
      <c r="H433" s="9"/>
      <c r="I433" s="9"/>
      <c r="K433"/>
      <c r="L433"/>
      <c r="M433"/>
      <c r="N433"/>
      <c r="P433"/>
      <c r="Q433"/>
      <c r="R433"/>
      <c r="S433"/>
      <c r="U433"/>
      <c r="V433"/>
      <c r="W433"/>
      <c r="X433" s="1"/>
      <c r="Z433"/>
      <c r="AA433"/>
      <c r="AB433"/>
      <c r="AC433"/>
      <c r="AE433"/>
      <c r="AF433"/>
      <c r="AG433"/>
      <c r="AH433"/>
      <c r="AJ433"/>
      <c r="AK433"/>
      <c r="AL433"/>
      <c r="AM433" s="1"/>
      <c r="AO433"/>
      <c r="AT433" s="35"/>
      <c r="AU433" s="35"/>
      <c r="AV433" s="35"/>
      <c r="AW433" s="35"/>
    </row>
    <row r="434" spans="1:49" s="20" customFormat="1">
      <c r="A434" s="12"/>
      <c r="B434" s="10"/>
      <c r="C434" s="1"/>
      <c r="D434"/>
      <c r="F434" s="9"/>
      <c r="G434" s="9"/>
      <c r="H434" s="9"/>
      <c r="I434" s="9"/>
      <c r="K434"/>
      <c r="L434"/>
      <c r="M434"/>
      <c r="N434"/>
      <c r="P434"/>
      <c r="Q434"/>
      <c r="R434"/>
      <c r="S434"/>
      <c r="U434"/>
      <c r="V434"/>
      <c r="W434"/>
      <c r="X434" s="1"/>
      <c r="Z434"/>
      <c r="AA434"/>
      <c r="AB434"/>
      <c r="AC434"/>
      <c r="AE434"/>
      <c r="AF434"/>
      <c r="AG434"/>
      <c r="AH434"/>
      <c r="AJ434"/>
      <c r="AK434"/>
      <c r="AL434"/>
      <c r="AM434" s="1"/>
      <c r="AO434"/>
      <c r="AT434" s="35"/>
      <c r="AU434" s="35"/>
      <c r="AV434" s="35"/>
      <c r="AW434" s="35"/>
    </row>
    <row r="435" spans="1:49" s="20" customFormat="1">
      <c r="A435" s="12"/>
      <c r="B435" s="10"/>
      <c r="C435" s="1"/>
      <c r="D435"/>
      <c r="F435" s="9"/>
      <c r="G435" s="9"/>
      <c r="H435" s="9"/>
      <c r="I435" s="9"/>
      <c r="K435"/>
      <c r="L435"/>
      <c r="M435"/>
      <c r="N435"/>
      <c r="P435"/>
      <c r="Q435"/>
      <c r="R435"/>
      <c r="S435"/>
      <c r="U435"/>
      <c r="V435"/>
      <c r="W435"/>
      <c r="X435" s="1"/>
      <c r="Z435"/>
      <c r="AA435"/>
      <c r="AB435"/>
      <c r="AC435"/>
      <c r="AE435"/>
      <c r="AF435"/>
      <c r="AG435"/>
      <c r="AH435"/>
      <c r="AJ435"/>
      <c r="AK435"/>
      <c r="AL435"/>
      <c r="AM435" s="1"/>
      <c r="AO435"/>
      <c r="AT435" s="35"/>
      <c r="AU435" s="35"/>
      <c r="AV435" s="35"/>
      <c r="AW435" s="35"/>
    </row>
    <row r="436" spans="1:49" s="20" customFormat="1">
      <c r="A436" s="12"/>
      <c r="B436" s="10"/>
      <c r="C436" s="1"/>
      <c r="D436"/>
      <c r="F436" s="9"/>
      <c r="G436" s="9"/>
      <c r="H436" s="9"/>
      <c r="I436" s="9"/>
      <c r="K436"/>
      <c r="L436"/>
      <c r="M436"/>
      <c r="N436"/>
      <c r="P436"/>
      <c r="Q436"/>
      <c r="R436"/>
      <c r="S436"/>
      <c r="U436"/>
      <c r="V436"/>
      <c r="W436"/>
      <c r="X436" s="1"/>
      <c r="Z436"/>
      <c r="AA436"/>
      <c r="AB436"/>
      <c r="AC436"/>
      <c r="AE436"/>
      <c r="AF436"/>
      <c r="AG436"/>
      <c r="AH436"/>
      <c r="AJ436"/>
      <c r="AK436"/>
      <c r="AL436"/>
      <c r="AM436" s="1"/>
      <c r="AO436"/>
      <c r="AT436" s="35"/>
      <c r="AU436" s="35"/>
      <c r="AV436" s="35"/>
      <c r="AW436" s="35"/>
    </row>
    <row r="437" spans="1:49" s="20" customFormat="1">
      <c r="A437" s="12"/>
      <c r="B437" s="10"/>
      <c r="C437" s="1"/>
      <c r="D437"/>
      <c r="F437" s="9"/>
      <c r="G437" s="9"/>
      <c r="H437" s="9"/>
      <c r="I437" s="9"/>
      <c r="K437"/>
      <c r="L437"/>
      <c r="M437"/>
      <c r="N437"/>
      <c r="P437"/>
      <c r="Q437"/>
      <c r="R437"/>
      <c r="S437"/>
      <c r="U437"/>
      <c r="V437"/>
      <c r="W437"/>
      <c r="X437" s="1"/>
      <c r="Z437"/>
      <c r="AA437"/>
      <c r="AB437"/>
      <c r="AC437"/>
      <c r="AE437"/>
      <c r="AF437"/>
      <c r="AG437"/>
      <c r="AH437"/>
      <c r="AJ437"/>
      <c r="AK437"/>
      <c r="AL437"/>
      <c r="AM437" s="1"/>
      <c r="AO437"/>
      <c r="AT437" s="35"/>
      <c r="AU437" s="35"/>
      <c r="AV437" s="35"/>
      <c r="AW437" s="35"/>
    </row>
    <row r="438" spans="1:49" s="20" customFormat="1">
      <c r="A438" s="12"/>
      <c r="B438" s="10"/>
      <c r="C438" s="1"/>
      <c r="D438"/>
      <c r="F438" s="9"/>
      <c r="G438" s="9"/>
      <c r="H438" s="9"/>
      <c r="I438" s="9"/>
      <c r="K438"/>
      <c r="L438"/>
      <c r="M438"/>
      <c r="N438"/>
      <c r="P438"/>
      <c r="Q438"/>
      <c r="R438"/>
      <c r="S438"/>
      <c r="U438"/>
      <c r="V438"/>
      <c r="W438"/>
      <c r="X438" s="1"/>
      <c r="Z438"/>
      <c r="AA438"/>
      <c r="AB438"/>
      <c r="AC438"/>
      <c r="AE438"/>
      <c r="AF438"/>
      <c r="AG438"/>
      <c r="AH438"/>
      <c r="AJ438"/>
      <c r="AK438"/>
      <c r="AL438"/>
      <c r="AM438" s="1"/>
      <c r="AO438"/>
      <c r="AT438" s="35"/>
      <c r="AU438" s="35"/>
      <c r="AV438" s="35"/>
      <c r="AW438" s="35"/>
    </row>
    <row r="439" spans="1:49" s="20" customFormat="1">
      <c r="A439" s="12"/>
      <c r="B439" s="10"/>
      <c r="C439" s="1"/>
      <c r="D439"/>
      <c r="F439" s="9"/>
      <c r="G439" s="9"/>
      <c r="H439" s="9"/>
      <c r="I439" s="9"/>
      <c r="K439"/>
      <c r="L439"/>
      <c r="M439"/>
      <c r="N439"/>
      <c r="P439"/>
      <c r="Q439"/>
      <c r="R439"/>
      <c r="S439"/>
      <c r="U439"/>
      <c r="V439"/>
      <c r="W439"/>
      <c r="X439" s="1"/>
      <c r="Z439"/>
      <c r="AA439"/>
      <c r="AB439"/>
      <c r="AC439"/>
      <c r="AE439"/>
      <c r="AF439"/>
      <c r="AG439"/>
      <c r="AH439"/>
      <c r="AJ439"/>
      <c r="AK439"/>
      <c r="AL439"/>
      <c r="AM439" s="1"/>
      <c r="AO439"/>
      <c r="AT439" s="35"/>
      <c r="AU439" s="35"/>
      <c r="AV439" s="35"/>
      <c r="AW439" s="35"/>
    </row>
    <row r="440" spans="1:49" s="20" customFormat="1">
      <c r="A440" s="12"/>
      <c r="B440" s="10"/>
      <c r="C440" s="1"/>
      <c r="D440"/>
      <c r="F440" s="9"/>
      <c r="G440" s="9"/>
      <c r="H440" s="9"/>
      <c r="I440" s="9"/>
      <c r="K440"/>
      <c r="L440"/>
      <c r="M440"/>
      <c r="N440"/>
      <c r="P440"/>
      <c r="Q440"/>
      <c r="R440"/>
      <c r="S440"/>
      <c r="U440"/>
      <c r="V440"/>
      <c r="W440"/>
      <c r="X440" s="1"/>
      <c r="Z440"/>
      <c r="AA440"/>
      <c r="AB440"/>
      <c r="AC440"/>
      <c r="AE440"/>
      <c r="AF440"/>
      <c r="AG440"/>
      <c r="AH440"/>
      <c r="AJ440"/>
      <c r="AK440"/>
      <c r="AL440"/>
      <c r="AM440" s="1"/>
      <c r="AO440"/>
      <c r="AT440" s="35"/>
      <c r="AU440" s="35"/>
      <c r="AV440" s="35"/>
      <c r="AW440" s="35"/>
    </row>
    <row r="441" spans="1:49" s="20" customFormat="1">
      <c r="A441" s="12"/>
      <c r="B441" s="10"/>
      <c r="C441" s="1"/>
      <c r="D441"/>
      <c r="F441" s="9"/>
      <c r="G441" s="9"/>
      <c r="H441" s="9"/>
      <c r="I441" s="9"/>
      <c r="K441"/>
      <c r="L441"/>
      <c r="M441"/>
      <c r="N441"/>
      <c r="P441"/>
      <c r="Q441"/>
      <c r="R441"/>
      <c r="S441"/>
      <c r="U441"/>
      <c r="V441"/>
      <c r="W441"/>
      <c r="X441" s="1"/>
      <c r="Z441"/>
      <c r="AA441"/>
      <c r="AB441"/>
      <c r="AC441"/>
      <c r="AE441"/>
      <c r="AF441"/>
      <c r="AG441"/>
      <c r="AH441"/>
      <c r="AJ441"/>
      <c r="AK441"/>
      <c r="AL441"/>
      <c r="AM441" s="1"/>
      <c r="AO441"/>
      <c r="AT441" s="35"/>
      <c r="AU441" s="35"/>
      <c r="AV441" s="35"/>
      <c r="AW441" s="35"/>
    </row>
    <row r="442" spans="1:49" s="20" customFormat="1">
      <c r="A442" s="12"/>
      <c r="B442" s="10"/>
      <c r="C442" s="1"/>
      <c r="D442"/>
      <c r="F442" s="9"/>
      <c r="G442" s="9"/>
      <c r="H442" s="9"/>
      <c r="I442" s="9"/>
      <c r="K442"/>
      <c r="L442"/>
      <c r="M442"/>
      <c r="N442"/>
      <c r="P442"/>
      <c r="Q442"/>
      <c r="R442"/>
      <c r="S442"/>
      <c r="U442"/>
      <c r="V442"/>
      <c r="W442"/>
      <c r="X442" s="1"/>
      <c r="Z442"/>
      <c r="AA442"/>
      <c r="AB442"/>
      <c r="AC442"/>
      <c r="AE442"/>
      <c r="AF442"/>
      <c r="AG442"/>
      <c r="AH442"/>
      <c r="AJ442"/>
      <c r="AK442"/>
      <c r="AL442"/>
      <c r="AM442" s="1"/>
      <c r="AO442"/>
      <c r="AT442" s="35"/>
      <c r="AU442" s="35"/>
      <c r="AV442" s="35"/>
      <c r="AW442" s="35"/>
    </row>
    <row r="443" spans="1:49" s="20" customFormat="1">
      <c r="A443" s="12"/>
      <c r="B443" s="10"/>
      <c r="C443" s="1"/>
      <c r="D443"/>
      <c r="F443" s="9"/>
      <c r="G443" s="9"/>
      <c r="H443" s="9"/>
      <c r="I443" s="9"/>
      <c r="K443"/>
      <c r="L443"/>
      <c r="M443"/>
      <c r="N443"/>
      <c r="P443"/>
      <c r="Q443"/>
      <c r="R443"/>
      <c r="S443"/>
      <c r="U443"/>
      <c r="V443"/>
      <c r="W443"/>
      <c r="X443" s="1"/>
      <c r="Z443"/>
      <c r="AA443"/>
      <c r="AB443"/>
      <c r="AC443"/>
      <c r="AE443"/>
      <c r="AF443"/>
      <c r="AG443"/>
      <c r="AH443"/>
      <c r="AJ443"/>
      <c r="AK443"/>
      <c r="AL443"/>
      <c r="AM443" s="1"/>
      <c r="AO443"/>
      <c r="AT443" s="35"/>
      <c r="AU443" s="35"/>
      <c r="AV443" s="35"/>
      <c r="AW443" s="35"/>
    </row>
    <row r="444" spans="1:49" s="20" customFormat="1">
      <c r="A444" s="12"/>
      <c r="B444" s="10"/>
      <c r="C444" s="1"/>
      <c r="D444"/>
      <c r="F444" s="9"/>
      <c r="G444" s="9"/>
      <c r="H444" s="9"/>
      <c r="I444" s="9"/>
      <c r="K444"/>
      <c r="L444"/>
      <c r="M444"/>
      <c r="N444"/>
      <c r="P444"/>
      <c r="Q444"/>
      <c r="R444"/>
      <c r="S444"/>
      <c r="U444"/>
      <c r="V444"/>
      <c r="W444"/>
      <c r="X444" s="1"/>
      <c r="Z444"/>
      <c r="AA444"/>
      <c r="AB444"/>
      <c r="AC444"/>
      <c r="AE444"/>
      <c r="AF444"/>
      <c r="AG444"/>
      <c r="AH444"/>
      <c r="AJ444"/>
      <c r="AK444"/>
      <c r="AL444"/>
      <c r="AM444" s="1"/>
      <c r="AO444"/>
      <c r="AT444" s="35"/>
      <c r="AU444" s="35"/>
      <c r="AV444" s="35"/>
      <c r="AW444" s="35"/>
    </row>
    <row r="445" spans="1:49" s="20" customFormat="1">
      <c r="A445" s="12"/>
      <c r="B445" s="10"/>
      <c r="C445" s="1"/>
      <c r="D445"/>
      <c r="F445" s="9"/>
      <c r="G445" s="9"/>
      <c r="H445" s="9"/>
      <c r="I445" s="9"/>
      <c r="K445"/>
      <c r="L445"/>
      <c r="M445"/>
      <c r="N445"/>
      <c r="P445"/>
      <c r="Q445"/>
      <c r="R445"/>
      <c r="S445"/>
      <c r="U445"/>
      <c r="V445"/>
      <c r="W445"/>
      <c r="X445" s="1"/>
      <c r="Z445"/>
      <c r="AA445"/>
      <c r="AB445"/>
      <c r="AC445"/>
      <c r="AE445"/>
      <c r="AF445"/>
      <c r="AG445"/>
      <c r="AH445"/>
      <c r="AJ445"/>
      <c r="AK445"/>
      <c r="AL445"/>
      <c r="AM445" s="1"/>
      <c r="AO445"/>
      <c r="AT445" s="35"/>
      <c r="AU445" s="35"/>
      <c r="AV445" s="35"/>
      <c r="AW445" s="35"/>
    </row>
    <row r="446" spans="1:49" s="20" customFormat="1">
      <c r="A446" s="12"/>
      <c r="B446" s="10"/>
      <c r="C446" s="1"/>
      <c r="D446"/>
      <c r="F446" s="9"/>
      <c r="G446" s="9"/>
      <c r="H446" s="9"/>
      <c r="I446" s="9"/>
      <c r="K446"/>
      <c r="L446"/>
      <c r="M446"/>
      <c r="N446"/>
      <c r="P446"/>
      <c r="Q446"/>
      <c r="R446"/>
      <c r="S446"/>
      <c r="U446"/>
      <c r="V446"/>
      <c r="W446"/>
      <c r="X446" s="1"/>
      <c r="Z446"/>
      <c r="AA446"/>
      <c r="AB446"/>
      <c r="AC446"/>
      <c r="AE446"/>
      <c r="AF446"/>
      <c r="AG446"/>
      <c r="AH446"/>
      <c r="AJ446"/>
      <c r="AK446"/>
      <c r="AL446"/>
      <c r="AM446" s="1"/>
      <c r="AO446"/>
      <c r="AT446" s="35"/>
      <c r="AU446" s="35"/>
      <c r="AV446" s="35"/>
      <c r="AW446" s="35"/>
    </row>
    <row r="447" spans="1:49" s="20" customFormat="1">
      <c r="A447" s="12"/>
      <c r="B447" s="10"/>
      <c r="C447" s="1"/>
      <c r="D447"/>
      <c r="F447" s="9"/>
      <c r="G447" s="9"/>
      <c r="H447" s="9"/>
      <c r="I447" s="9"/>
      <c r="K447"/>
      <c r="L447"/>
      <c r="M447"/>
      <c r="N447"/>
      <c r="P447"/>
      <c r="Q447"/>
      <c r="R447"/>
      <c r="S447"/>
      <c r="U447"/>
      <c r="V447"/>
      <c r="W447"/>
      <c r="X447" s="1"/>
      <c r="Z447"/>
      <c r="AA447"/>
      <c r="AB447"/>
      <c r="AC447"/>
      <c r="AE447"/>
      <c r="AF447"/>
      <c r="AG447"/>
      <c r="AH447"/>
      <c r="AJ447"/>
      <c r="AK447"/>
      <c r="AL447"/>
      <c r="AM447" s="1"/>
      <c r="AO447"/>
      <c r="AT447" s="35"/>
      <c r="AU447" s="35"/>
      <c r="AV447" s="35"/>
      <c r="AW447" s="35"/>
    </row>
    <row r="448" spans="1:49" s="20" customFormat="1">
      <c r="A448" s="12"/>
      <c r="B448" s="10"/>
      <c r="C448" s="1"/>
      <c r="D448"/>
      <c r="F448" s="9"/>
      <c r="G448" s="9"/>
      <c r="H448" s="9"/>
      <c r="I448" s="9"/>
      <c r="K448"/>
      <c r="L448"/>
      <c r="M448"/>
      <c r="N448"/>
      <c r="P448"/>
      <c r="Q448"/>
      <c r="R448"/>
      <c r="S448"/>
      <c r="U448"/>
      <c r="V448"/>
      <c r="W448"/>
      <c r="X448" s="1"/>
      <c r="Z448"/>
      <c r="AA448"/>
      <c r="AB448"/>
      <c r="AC448"/>
      <c r="AE448"/>
      <c r="AF448"/>
      <c r="AG448"/>
      <c r="AH448"/>
      <c r="AJ448"/>
      <c r="AK448"/>
      <c r="AL448"/>
      <c r="AM448" s="1"/>
      <c r="AO448"/>
      <c r="AT448" s="35"/>
      <c r="AU448" s="35"/>
      <c r="AV448" s="35"/>
      <c r="AW448" s="35"/>
    </row>
    <row r="449" spans="1:49" s="20" customFormat="1">
      <c r="A449" s="12"/>
      <c r="B449" s="10"/>
      <c r="C449" s="1"/>
      <c r="D449"/>
      <c r="F449" s="9"/>
      <c r="G449" s="9"/>
      <c r="H449" s="9"/>
      <c r="I449" s="9"/>
      <c r="K449"/>
      <c r="L449"/>
      <c r="M449"/>
      <c r="N449"/>
      <c r="P449"/>
      <c r="Q449"/>
      <c r="R449"/>
      <c r="S449"/>
      <c r="U449"/>
      <c r="V449"/>
      <c r="W449"/>
      <c r="X449" s="1"/>
      <c r="Z449"/>
      <c r="AA449"/>
      <c r="AB449"/>
      <c r="AC449"/>
      <c r="AE449"/>
      <c r="AF449"/>
      <c r="AG449"/>
      <c r="AH449"/>
      <c r="AJ449"/>
      <c r="AK449"/>
      <c r="AL449"/>
      <c r="AM449" s="1"/>
      <c r="AO449"/>
      <c r="AT449" s="35"/>
      <c r="AU449" s="35"/>
      <c r="AV449" s="35"/>
      <c r="AW449" s="35"/>
    </row>
    <row r="450" spans="1:49" s="20" customFormat="1">
      <c r="A450" s="12"/>
      <c r="B450" s="10"/>
      <c r="C450" s="1"/>
      <c r="D450"/>
      <c r="F450" s="9"/>
      <c r="G450" s="9"/>
      <c r="H450" s="9"/>
      <c r="I450" s="9"/>
      <c r="K450"/>
      <c r="L450"/>
      <c r="M450"/>
      <c r="N450"/>
      <c r="P450"/>
      <c r="Q450"/>
      <c r="R450"/>
      <c r="S450"/>
      <c r="U450"/>
      <c r="V450"/>
      <c r="W450"/>
      <c r="X450" s="1"/>
      <c r="Z450"/>
      <c r="AA450"/>
      <c r="AB450"/>
      <c r="AC450"/>
      <c r="AE450"/>
      <c r="AF450"/>
      <c r="AG450"/>
      <c r="AH450"/>
      <c r="AJ450"/>
      <c r="AK450"/>
      <c r="AL450"/>
      <c r="AM450" s="1"/>
      <c r="AO450"/>
      <c r="AT450" s="35"/>
      <c r="AU450" s="35"/>
      <c r="AV450" s="35"/>
      <c r="AW450" s="35"/>
    </row>
    <row r="451" spans="1:49" s="20" customFormat="1">
      <c r="A451" s="12"/>
      <c r="B451" s="10"/>
      <c r="C451" s="1"/>
      <c r="D451"/>
      <c r="F451" s="9"/>
      <c r="G451" s="9"/>
      <c r="H451" s="9"/>
      <c r="I451" s="9"/>
      <c r="K451"/>
      <c r="L451"/>
      <c r="M451"/>
      <c r="N451"/>
      <c r="P451"/>
      <c r="Q451"/>
      <c r="R451"/>
      <c r="S451"/>
      <c r="U451"/>
      <c r="V451"/>
      <c r="W451"/>
      <c r="X451" s="1"/>
      <c r="Z451"/>
      <c r="AA451"/>
      <c r="AB451"/>
      <c r="AC451"/>
      <c r="AE451"/>
      <c r="AF451"/>
      <c r="AG451"/>
      <c r="AH451"/>
      <c r="AJ451"/>
      <c r="AK451"/>
      <c r="AL451"/>
      <c r="AM451" s="1"/>
      <c r="AO451"/>
      <c r="AT451" s="35"/>
      <c r="AU451" s="35"/>
      <c r="AV451" s="35"/>
      <c r="AW451" s="35"/>
    </row>
    <row r="452" spans="1:49" s="20" customFormat="1">
      <c r="A452" s="12"/>
      <c r="B452" s="10"/>
      <c r="C452" s="1"/>
      <c r="D452"/>
      <c r="F452" s="9"/>
      <c r="G452" s="9"/>
      <c r="H452" s="9"/>
      <c r="I452" s="9"/>
      <c r="K452"/>
      <c r="L452"/>
      <c r="M452"/>
      <c r="N452"/>
      <c r="P452"/>
      <c r="Q452"/>
      <c r="R452"/>
      <c r="S452"/>
      <c r="U452"/>
      <c r="V452"/>
      <c r="W452"/>
      <c r="X452" s="1"/>
      <c r="Z452"/>
      <c r="AA452"/>
      <c r="AB452"/>
      <c r="AC452"/>
      <c r="AE452"/>
      <c r="AF452"/>
      <c r="AG452"/>
      <c r="AH452"/>
      <c r="AJ452"/>
      <c r="AK452"/>
      <c r="AL452"/>
      <c r="AM452" s="1"/>
      <c r="AO452"/>
      <c r="AT452" s="35"/>
      <c r="AU452" s="35"/>
      <c r="AV452" s="35"/>
      <c r="AW452" s="35"/>
    </row>
    <row r="453" spans="1:49" s="20" customFormat="1">
      <c r="A453" s="12"/>
      <c r="B453" s="10"/>
      <c r="C453" s="1"/>
      <c r="D453"/>
      <c r="F453" s="9"/>
      <c r="G453" s="9"/>
      <c r="H453" s="9"/>
      <c r="I453" s="9"/>
      <c r="K453"/>
      <c r="L453"/>
      <c r="M453"/>
      <c r="N453"/>
      <c r="P453"/>
      <c r="Q453"/>
      <c r="R453"/>
      <c r="S453"/>
      <c r="U453"/>
      <c r="V453"/>
      <c r="W453"/>
      <c r="X453" s="1"/>
      <c r="Z453"/>
      <c r="AA453"/>
      <c r="AB453"/>
      <c r="AC453"/>
      <c r="AE453"/>
      <c r="AF453"/>
      <c r="AG453"/>
      <c r="AH453"/>
      <c r="AJ453"/>
      <c r="AK453"/>
      <c r="AL453"/>
      <c r="AM453" s="1"/>
      <c r="AO453"/>
      <c r="AT453" s="35"/>
      <c r="AU453" s="35"/>
      <c r="AV453" s="35"/>
      <c r="AW453" s="35"/>
    </row>
    <row r="454" spans="1:49" s="20" customFormat="1">
      <c r="A454" s="12"/>
      <c r="B454" s="10"/>
      <c r="C454" s="1"/>
      <c r="D454"/>
      <c r="F454" s="9"/>
      <c r="G454" s="9"/>
      <c r="H454" s="9"/>
      <c r="I454" s="9"/>
      <c r="K454"/>
      <c r="L454"/>
      <c r="M454"/>
      <c r="N454"/>
      <c r="P454"/>
      <c r="Q454"/>
      <c r="R454"/>
      <c r="S454"/>
      <c r="U454"/>
      <c r="V454"/>
      <c r="W454"/>
      <c r="X454" s="1"/>
      <c r="Z454"/>
      <c r="AA454"/>
      <c r="AB454"/>
      <c r="AC454"/>
      <c r="AE454"/>
      <c r="AF454"/>
      <c r="AG454"/>
      <c r="AH454"/>
      <c r="AJ454"/>
      <c r="AK454"/>
      <c r="AL454"/>
      <c r="AM454" s="1"/>
      <c r="AO454"/>
      <c r="AT454" s="35"/>
      <c r="AU454" s="35"/>
      <c r="AV454" s="35"/>
      <c r="AW454" s="35"/>
    </row>
    <row r="455" spans="1:49" s="20" customFormat="1">
      <c r="A455" s="12"/>
      <c r="B455" s="10"/>
      <c r="C455" s="1"/>
      <c r="D455"/>
      <c r="F455" s="9"/>
      <c r="G455" s="9"/>
      <c r="H455" s="9"/>
      <c r="I455" s="9"/>
      <c r="K455"/>
      <c r="L455"/>
      <c r="M455"/>
      <c r="N455"/>
      <c r="P455"/>
      <c r="Q455"/>
      <c r="R455"/>
      <c r="S455"/>
      <c r="U455"/>
      <c r="V455"/>
      <c r="W455"/>
      <c r="X455" s="1"/>
      <c r="Z455"/>
      <c r="AA455"/>
      <c r="AB455"/>
      <c r="AC455"/>
      <c r="AE455"/>
      <c r="AF455"/>
      <c r="AG455"/>
      <c r="AH455"/>
      <c r="AJ455"/>
      <c r="AK455"/>
      <c r="AL455"/>
      <c r="AM455" s="1"/>
      <c r="AO455"/>
      <c r="AT455" s="35"/>
      <c r="AU455" s="35"/>
      <c r="AV455" s="35"/>
      <c r="AW455" s="35"/>
    </row>
    <row r="456" spans="1:49" s="20" customFormat="1">
      <c r="A456" s="12"/>
      <c r="B456" s="10"/>
      <c r="C456" s="1"/>
      <c r="D456"/>
      <c r="F456" s="9"/>
      <c r="G456" s="9"/>
      <c r="H456" s="9"/>
      <c r="I456" s="9"/>
      <c r="K456"/>
      <c r="L456"/>
      <c r="M456"/>
      <c r="N456"/>
      <c r="P456"/>
      <c r="Q456"/>
      <c r="R456"/>
      <c r="S456"/>
      <c r="U456"/>
      <c r="V456"/>
      <c r="W456"/>
      <c r="X456" s="1"/>
      <c r="Z456"/>
      <c r="AA456"/>
      <c r="AB456"/>
      <c r="AC456"/>
      <c r="AE456"/>
      <c r="AF456"/>
      <c r="AG456"/>
      <c r="AH456"/>
      <c r="AJ456"/>
      <c r="AK456"/>
      <c r="AL456"/>
      <c r="AM456" s="1"/>
      <c r="AO456"/>
      <c r="AT456" s="35"/>
      <c r="AU456" s="35"/>
      <c r="AV456" s="35"/>
      <c r="AW456" s="35"/>
    </row>
    <row r="457" spans="1:49" s="20" customFormat="1">
      <c r="A457" s="12"/>
      <c r="B457" s="10"/>
      <c r="C457" s="1"/>
      <c r="D457"/>
      <c r="F457" s="9"/>
      <c r="G457" s="9"/>
      <c r="H457" s="9"/>
      <c r="I457" s="9"/>
      <c r="K457"/>
      <c r="L457"/>
      <c r="M457"/>
      <c r="N457"/>
      <c r="P457"/>
      <c r="Q457"/>
      <c r="R457"/>
      <c r="S457"/>
      <c r="U457"/>
      <c r="V457"/>
      <c r="W457"/>
      <c r="X457" s="1"/>
      <c r="Z457"/>
      <c r="AA457"/>
      <c r="AB457"/>
      <c r="AC457"/>
      <c r="AE457"/>
      <c r="AF457"/>
      <c r="AG457"/>
      <c r="AH457"/>
      <c r="AJ457"/>
      <c r="AK457"/>
      <c r="AL457"/>
      <c r="AM457" s="1"/>
      <c r="AO457"/>
      <c r="AT457" s="35"/>
      <c r="AU457" s="35"/>
      <c r="AV457" s="35"/>
      <c r="AW457" s="35"/>
    </row>
    <row r="458" spans="1:49" s="20" customFormat="1">
      <c r="A458" s="12"/>
      <c r="B458" s="10"/>
      <c r="C458" s="1"/>
      <c r="D458"/>
      <c r="F458" s="9"/>
      <c r="G458" s="9"/>
      <c r="H458" s="9"/>
      <c r="I458" s="9"/>
      <c r="K458"/>
      <c r="L458"/>
      <c r="M458"/>
      <c r="N458"/>
      <c r="P458"/>
      <c r="Q458"/>
      <c r="R458"/>
      <c r="S458"/>
      <c r="U458"/>
      <c r="V458"/>
      <c r="W458"/>
      <c r="X458" s="1"/>
      <c r="Z458"/>
      <c r="AA458"/>
      <c r="AB458"/>
      <c r="AC458"/>
      <c r="AE458"/>
      <c r="AF458"/>
      <c r="AG458"/>
      <c r="AH458"/>
      <c r="AJ458"/>
      <c r="AK458"/>
      <c r="AL458"/>
      <c r="AM458" s="1"/>
      <c r="AO458"/>
      <c r="AT458" s="35"/>
      <c r="AU458" s="35"/>
      <c r="AV458" s="35"/>
      <c r="AW458" s="35"/>
    </row>
    <row r="459" spans="1:49" s="20" customFormat="1">
      <c r="A459" s="12"/>
      <c r="B459" s="10"/>
      <c r="C459" s="1"/>
      <c r="D459"/>
      <c r="F459" s="9"/>
      <c r="G459" s="9"/>
      <c r="H459" s="9"/>
      <c r="I459" s="9"/>
      <c r="K459"/>
      <c r="L459"/>
      <c r="M459"/>
      <c r="N459"/>
      <c r="P459"/>
      <c r="Q459"/>
      <c r="R459"/>
      <c r="S459"/>
      <c r="U459"/>
      <c r="V459"/>
      <c r="W459"/>
      <c r="X459" s="1"/>
      <c r="Z459"/>
      <c r="AA459"/>
      <c r="AB459"/>
      <c r="AC459"/>
      <c r="AE459"/>
      <c r="AF459"/>
      <c r="AG459"/>
      <c r="AH459"/>
      <c r="AJ459"/>
      <c r="AK459"/>
      <c r="AL459"/>
      <c r="AM459" s="1"/>
      <c r="AO459"/>
      <c r="AT459" s="35"/>
      <c r="AU459" s="35"/>
      <c r="AV459" s="35"/>
      <c r="AW459" s="35"/>
    </row>
    <row r="460" spans="1:49" s="20" customFormat="1">
      <c r="A460" s="12"/>
      <c r="B460" s="10"/>
      <c r="C460" s="1"/>
      <c r="D460"/>
      <c r="F460" s="9"/>
      <c r="G460" s="9"/>
      <c r="H460" s="9"/>
      <c r="I460" s="9"/>
      <c r="K460"/>
      <c r="L460"/>
      <c r="M460"/>
      <c r="N460"/>
      <c r="P460"/>
      <c r="Q460"/>
      <c r="R460"/>
      <c r="S460"/>
      <c r="U460"/>
      <c r="V460"/>
      <c r="W460"/>
      <c r="X460" s="1"/>
      <c r="Z460"/>
      <c r="AA460"/>
      <c r="AB460"/>
      <c r="AC460"/>
      <c r="AE460"/>
      <c r="AF460"/>
      <c r="AG460"/>
      <c r="AH460"/>
      <c r="AJ460"/>
      <c r="AK460"/>
      <c r="AL460"/>
      <c r="AM460" s="1"/>
      <c r="AO460"/>
      <c r="AT460" s="35"/>
      <c r="AU460" s="35"/>
      <c r="AV460" s="35"/>
      <c r="AW460" s="35"/>
    </row>
    <row r="461" spans="1:49" s="20" customFormat="1">
      <c r="A461" s="12"/>
      <c r="B461" s="10"/>
      <c r="C461" s="1"/>
      <c r="D461"/>
      <c r="F461" s="9"/>
      <c r="G461" s="9"/>
      <c r="H461" s="9"/>
      <c r="I461" s="9"/>
      <c r="K461"/>
      <c r="L461"/>
      <c r="M461"/>
      <c r="N461"/>
      <c r="P461"/>
      <c r="Q461"/>
      <c r="R461"/>
      <c r="S461"/>
      <c r="U461"/>
      <c r="V461"/>
      <c r="W461"/>
      <c r="X461" s="1"/>
      <c r="Z461"/>
      <c r="AA461"/>
      <c r="AB461"/>
      <c r="AC461"/>
      <c r="AE461"/>
      <c r="AF461"/>
      <c r="AG461"/>
      <c r="AH461"/>
      <c r="AJ461"/>
      <c r="AK461"/>
      <c r="AL461"/>
      <c r="AM461" s="1"/>
      <c r="AO461"/>
      <c r="AT461" s="35"/>
      <c r="AU461" s="35"/>
      <c r="AV461" s="35"/>
      <c r="AW461" s="35"/>
    </row>
    <row r="462" spans="1:49" s="20" customFormat="1">
      <c r="A462" s="12"/>
      <c r="B462" s="10"/>
      <c r="C462" s="1"/>
      <c r="D462"/>
      <c r="F462" s="9"/>
      <c r="G462" s="9"/>
      <c r="H462" s="9"/>
      <c r="I462" s="9"/>
      <c r="K462"/>
      <c r="L462"/>
      <c r="M462"/>
      <c r="N462"/>
      <c r="P462"/>
      <c r="Q462"/>
      <c r="R462"/>
      <c r="S462"/>
      <c r="U462"/>
      <c r="V462"/>
      <c r="W462"/>
      <c r="X462" s="1"/>
      <c r="Z462"/>
      <c r="AA462"/>
      <c r="AB462"/>
      <c r="AC462"/>
      <c r="AE462"/>
      <c r="AF462"/>
      <c r="AG462"/>
      <c r="AH462"/>
      <c r="AJ462"/>
      <c r="AK462"/>
      <c r="AL462"/>
      <c r="AM462" s="1"/>
      <c r="AO462"/>
      <c r="AT462" s="35"/>
      <c r="AU462" s="35"/>
      <c r="AV462" s="35"/>
      <c r="AW462" s="35"/>
    </row>
    <row r="463" spans="1:49" s="20" customFormat="1">
      <c r="A463" s="12"/>
      <c r="B463" s="10"/>
      <c r="C463" s="1"/>
      <c r="D463"/>
      <c r="F463" s="9"/>
      <c r="G463" s="9"/>
      <c r="H463" s="9"/>
      <c r="I463" s="9"/>
      <c r="K463"/>
      <c r="L463"/>
      <c r="M463"/>
      <c r="N463"/>
      <c r="P463"/>
      <c r="Q463"/>
      <c r="R463"/>
      <c r="S463"/>
      <c r="U463"/>
      <c r="V463"/>
      <c r="W463"/>
      <c r="X463" s="1"/>
      <c r="Z463"/>
      <c r="AA463"/>
      <c r="AB463"/>
      <c r="AC463"/>
      <c r="AE463"/>
      <c r="AF463"/>
      <c r="AG463"/>
      <c r="AH463"/>
      <c r="AJ463"/>
      <c r="AK463"/>
      <c r="AL463"/>
      <c r="AM463" s="1"/>
      <c r="AO463"/>
      <c r="AT463" s="35"/>
      <c r="AU463" s="35"/>
      <c r="AV463" s="35"/>
      <c r="AW463" s="35"/>
    </row>
    <row r="464" spans="1:49" s="20" customFormat="1">
      <c r="A464" s="12"/>
      <c r="B464" s="10"/>
      <c r="C464" s="1"/>
      <c r="D464"/>
      <c r="F464" s="9"/>
      <c r="G464" s="9"/>
      <c r="H464" s="9"/>
      <c r="I464" s="9"/>
      <c r="K464"/>
      <c r="L464"/>
      <c r="M464"/>
      <c r="N464"/>
      <c r="P464"/>
      <c r="Q464"/>
      <c r="R464"/>
      <c r="S464"/>
      <c r="U464"/>
      <c r="V464"/>
      <c r="W464"/>
      <c r="X464" s="1"/>
      <c r="Z464"/>
      <c r="AA464"/>
      <c r="AB464"/>
      <c r="AC464"/>
      <c r="AE464"/>
      <c r="AF464"/>
      <c r="AG464"/>
      <c r="AH464"/>
      <c r="AJ464"/>
      <c r="AK464"/>
      <c r="AL464"/>
      <c r="AM464" s="1"/>
      <c r="AO464"/>
      <c r="AT464" s="35"/>
      <c r="AU464" s="35"/>
      <c r="AV464" s="35"/>
      <c r="AW464" s="35"/>
    </row>
    <row r="465" spans="1:49" s="20" customFormat="1">
      <c r="A465" s="12"/>
      <c r="B465" s="10"/>
      <c r="C465" s="1"/>
      <c r="D465"/>
      <c r="F465" s="9"/>
      <c r="G465" s="9"/>
      <c r="H465" s="9"/>
      <c r="I465" s="9"/>
      <c r="K465"/>
      <c r="L465"/>
      <c r="M465"/>
      <c r="N465"/>
      <c r="P465"/>
      <c r="Q465"/>
      <c r="R465"/>
      <c r="S465"/>
      <c r="U465"/>
      <c r="V465"/>
      <c r="W465"/>
      <c r="X465" s="1"/>
      <c r="Z465"/>
      <c r="AA465"/>
      <c r="AB465"/>
      <c r="AC465"/>
      <c r="AE465"/>
      <c r="AF465"/>
      <c r="AG465"/>
      <c r="AH465"/>
      <c r="AJ465"/>
      <c r="AK465"/>
      <c r="AL465"/>
      <c r="AM465" s="1"/>
      <c r="AO465"/>
      <c r="AT465" s="35"/>
      <c r="AU465" s="35"/>
      <c r="AV465" s="35"/>
      <c r="AW465" s="35"/>
    </row>
    <row r="466" spans="1:49" s="20" customFormat="1">
      <c r="A466" s="12"/>
      <c r="B466" s="10"/>
      <c r="C466" s="1"/>
      <c r="D466"/>
      <c r="F466" s="9"/>
      <c r="G466" s="9"/>
      <c r="H466" s="9"/>
      <c r="I466" s="9"/>
      <c r="K466"/>
      <c r="L466"/>
      <c r="M466"/>
      <c r="N466"/>
      <c r="P466"/>
      <c r="Q466"/>
      <c r="R466"/>
      <c r="S466"/>
      <c r="U466"/>
      <c r="V466"/>
      <c r="W466"/>
      <c r="X466" s="1"/>
      <c r="Z466"/>
      <c r="AA466"/>
      <c r="AB466"/>
      <c r="AC466"/>
      <c r="AE466"/>
      <c r="AF466"/>
      <c r="AG466"/>
      <c r="AH466"/>
      <c r="AJ466"/>
      <c r="AK466"/>
      <c r="AL466"/>
      <c r="AM466" s="1"/>
      <c r="AO466"/>
      <c r="AT466" s="35"/>
      <c r="AU466" s="35"/>
      <c r="AV466" s="35"/>
      <c r="AW466" s="35"/>
    </row>
    <row r="467" spans="1:49" s="20" customFormat="1">
      <c r="A467" s="12"/>
      <c r="B467" s="10"/>
      <c r="C467" s="1"/>
      <c r="D467"/>
      <c r="F467" s="9"/>
      <c r="G467" s="9"/>
      <c r="H467" s="9"/>
      <c r="I467" s="9"/>
      <c r="K467"/>
      <c r="L467"/>
      <c r="M467"/>
      <c r="N467"/>
      <c r="P467"/>
      <c r="Q467"/>
      <c r="R467"/>
      <c r="S467"/>
      <c r="U467"/>
      <c r="V467"/>
      <c r="W467"/>
      <c r="X467" s="1"/>
      <c r="Z467"/>
      <c r="AA467"/>
      <c r="AB467"/>
      <c r="AC467"/>
      <c r="AE467"/>
      <c r="AF467"/>
      <c r="AG467"/>
      <c r="AH467"/>
      <c r="AJ467"/>
      <c r="AK467"/>
      <c r="AL467"/>
      <c r="AM467" s="1"/>
      <c r="AO467"/>
      <c r="AT467" s="35"/>
      <c r="AU467" s="35"/>
      <c r="AV467" s="35"/>
      <c r="AW467" s="35"/>
    </row>
    <row r="468" spans="1:49" s="20" customFormat="1">
      <c r="A468" s="12"/>
      <c r="B468" s="10"/>
      <c r="C468" s="1"/>
      <c r="D468"/>
      <c r="F468" s="9"/>
      <c r="G468" s="9"/>
      <c r="H468" s="9"/>
      <c r="I468" s="9"/>
      <c r="K468"/>
      <c r="L468"/>
      <c r="M468"/>
      <c r="N468"/>
      <c r="P468"/>
      <c r="Q468"/>
      <c r="R468"/>
      <c r="S468"/>
      <c r="U468"/>
      <c r="V468"/>
      <c r="W468"/>
      <c r="X468" s="1"/>
      <c r="Z468"/>
      <c r="AA468"/>
      <c r="AB468"/>
      <c r="AC468"/>
      <c r="AE468"/>
      <c r="AF468"/>
      <c r="AG468"/>
      <c r="AH468"/>
      <c r="AJ468"/>
      <c r="AK468"/>
      <c r="AL468"/>
      <c r="AM468" s="1"/>
      <c r="AO468"/>
      <c r="AT468" s="35"/>
      <c r="AU468" s="35"/>
      <c r="AV468" s="35"/>
      <c r="AW468" s="35"/>
    </row>
    <row r="469" spans="1:49" s="20" customFormat="1">
      <c r="A469" s="12"/>
      <c r="B469" s="10"/>
      <c r="C469" s="1"/>
      <c r="D469"/>
      <c r="F469" s="9"/>
      <c r="G469" s="9"/>
      <c r="H469" s="9"/>
      <c r="I469" s="9"/>
      <c r="K469"/>
      <c r="L469"/>
      <c r="M469"/>
      <c r="N469"/>
      <c r="P469"/>
      <c r="Q469"/>
      <c r="R469"/>
      <c r="S469"/>
      <c r="U469"/>
      <c r="V469"/>
      <c r="W469"/>
      <c r="X469" s="1"/>
      <c r="Z469"/>
      <c r="AA469"/>
      <c r="AB469"/>
      <c r="AC469"/>
      <c r="AE469"/>
      <c r="AF469"/>
      <c r="AG469"/>
      <c r="AH469"/>
      <c r="AJ469"/>
      <c r="AK469"/>
      <c r="AL469"/>
      <c r="AM469" s="1"/>
      <c r="AO469"/>
      <c r="AT469" s="35"/>
      <c r="AU469" s="35"/>
      <c r="AV469" s="35"/>
      <c r="AW469" s="35"/>
    </row>
    <row r="470" spans="1:49" s="20" customFormat="1">
      <c r="A470" s="12"/>
      <c r="B470" s="10"/>
      <c r="C470" s="1"/>
      <c r="D470"/>
      <c r="F470" s="9"/>
      <c r="G470" s="9"/>
      <c r="H470" s="9"/>
      <c r="I470" s="9"/>
      <c r="K470"/>
      <c r="L470"/>
      <c r="M470"/>
      <c r="N470"/>
      <c r="P470"/>
      <c r="Q470"/>
      <c r="R470"/>
      <c r="S470"/>
      <c r="U470"/>
      <c r="V470"/>
      <c r="W470"/>
      <c r="X470" s="1"/>
      <c r="Z470"/>
      <c r="AA470"/>
      <c r="AB470"/>
      <c r="AC470"/>
      <c r="AE470"/>
      <c r="AF470"/>
      <c r="AG470"/>
      <c r="AH470"/>
      <c r="AJ470"/>
      <c r="AK470"/>
      <c r="AL470"/>
      <c r="AM470" s="1"/>
      <c r="AO470"/>
      <c r="AT470" s="35"/>
      <c r="AU470" s="35"/>
      <c r="AV470" s="35"/>
      <c r="AW470" s="35"/>
    </row>
    <row r="471" spans="1:49" s="20" customFormat="1">
      <c r="A471" s="12"/>
      <c r="B471" s="10"/>
      <c r="C471" s="1"/>
      <c r="D471"/>
      <c r="F471" s="9"/>
      <c r="G471" s="9"/>
      <c r="H471" s="9"/>
      <c r="I471" s="9"/>
      <c r="K471"/>
      <c r="L471"/>
      <c r="M471"/>
      <c r="N471"/>
      <c r="P471"/>
      <c r="Q471"/>
      <c r="R471"/>
      <c r="S471"/>
      <c r="U471"/>
      <c r="V471"/>
      <c r="W471"/>
      <c r="X471" s="1"/>
      <c r="Z471"/>
      <c r="AA471"/>
      <c r="AB471"/>
      <c r="AC471"/>
      <c r="AE471"/>
      <c r="AF471"/>
      <c r="AG471"/>
      <c r="AH471"/>
      <c r="AJ471"/>
      <c r="AK471"/>
      <c r="AL471"/>
      <c r="AM471" s="1"/>
      <c r="AO471"/>
      <c r="AT471" s="35"/>
      <c r="AU471" s="35"/>
      <c r="AV471" s="35"/>
      <c r="AW471" s="35"/>
    </row>
    <row r="472" spans="1:49" s="20" customFormat="1">
      <c r="A472" s="12"/>
      <c r="B472" s="10"/>
      <c r="C472" s="1"/>
      <c r="D472"/>
      <c r="F472" s="9"/>
      <c r="G472" s="9"/>
      <c r="H472" s="9"/>
      <c r="I472" s="9"/>
      <c r="K472"/>
      <c r="L472"/>
      <c r="M472"/>
      <c r="N472"/>
      <c r="P472"/>
      <c r="Q472"/>
      <c r="R472"/>
      <c r="S472"/>
      <c r="U472"/>
      <c r="V472"/>
      <c r="W472"/>
      <c r="X472" s="1"/>
      <c r="Z472"/>
      <c r="AA472"/>
      <c r="AB472"/>
      <c r="AC472"/>
      <c r="AE472"/>
      <c r="AF472"/>
      <c r="AG472"/>
      <c r="AH472"/>
      <c r="AJ472"/>
      <c r="AK472"/>
      <c r="AL472"/>
      <c r="AM472" s="1"/>
      <c r="AO472"/>
      <c r="AT472" s="35"/>
      <c r="AU472" s="35"/>
      <c r="AV472" s="35"/>
      <c r="AW472" s="35"/>
    </row>
    <row r="473" spans="1:49" s="20" customFormat="1">
      <c r="A473" s="12"/>
      <c r="B473" s="10"/>
      <c r="C473" s="1"/>
      <c r="D473"/>
      <c r="F473" s="9"/>
      <c r="G473" s="9"/>
      <c r="H473" s="9"/>
      <c r="I473" s="9"/>
      <c r="K473"/>
      <c r="L473"/>
      <c r="M473"/>
      <c r="N473"/>
      <c r="P473"/>
      <c r="Q473"/>
      <c r="R473"/>
      <c r="S473"/>
      <c r="U473"/>
      <c r="V473"/>
      <c r="W473"/>
      <c r="X473" s="1"/>
      <c r="Z473"/>
      <c r="AA473"/>
      <c r="AB473"/>
      <c r="AC473"/>
      <c r="AE473"/>
      <c r="AF473"/>
      <c r="AG473"/>
      <c r="AH473"/>
      <c r="AJ473"/>
      <c r="AK473"/>
      <c r="AL473"/>
      <c r="AM473" s="1"/>
      <c r="AO473"/>
      <c r="AT473" s="35"/>
      <c r="AU473" s="35"/>
      <c r="AV473" s="35"/>
      <c r="AW473" s="35"/>
    </row>
    <row r="474" spans="1:49" s="20" customFormat="1">
      <c r="A474" s="12"/>
      <c r="B474" s="10"/>
      <c r="C474" s="1"/>
      <c r="D474"/>
      <c r="F474" s="9"/>
      <c r="G474" s="9"/>
      <c r="H474" s="9"/>
      <c r="I474" s="9"/>
      <c r="K474"/>
      <c r="L474"/>
      <c r="M474"/>
      <c r="N474"/>
      <c r="P474"/>
      <c r="Q474"/>
      <c r="R474"/>
      <c r="S474"/>
      <c r="U474"/>
      <c r="V474"/>
      <c r="W474"/>
      <c r="X474" s="1"/>
      <c r="Z474"/>
      <c r="AA474"/>
      <c r="AB474"/>
      <c r="AC474"/>
      <c r="AE474"/>
      <c r="AF474"/>
      <c r="AG474"/>
      <c r="AH474"/>
      <c r="AJ474"/>
      <c r="AK474"/>
      <c r="AL474"/>
      <c r="AM474" s="1"/>
      <c r="AO474"/>
      <c r="AT474" s="35"/>
      <c r="AU474" s="35"/>
      <c r="AV474" s="35"/>
      <c r="AW474" s="35"/>
    </row>
    <row r="475" spans="1:49" s="20" customFormat="1">
      <c r="A475" s="12"/>
      <c r="B475" s="10"/>
      <c r="C475" s="1"/>
      <c r="D475"/>
      <c r="F475" s="9"/>
      <c r="G475" s="9"/>
      <c r="H475" s="9"/>
      <c r="I475" s="9"/>
      <c r="K475"/>
      <c r="L475"/>
      <c r="M475"/>
      <c r="N475"/>
      <c r="P475"/>
      <c r="Q475"/>
      <c r="R475"/>
      <c r="S475"/>
      <c r="U475"/>
      <c r="V475"/>
      <c r="W475"/>
      <c r="X475" s="1"/>
      <c r="Z475"/>
      <c r="AA475"/>
      <c r="AB475"/>
      <c r="AC475"/>
      <c r="AE475"/>
      <c r="AF475"/>
      <c r="AG475"/>
      <c r="AH475"/>
      <c r="AJ475"/>
      <c r="AK475"/>
      <c r="AL475"/>
      <c r="AM475" s="1"/>
      <c r="AO475"/>
      <c r="AT475" s="35"/>
      <c r="AU475" s="35"/>
      <c r="AV475" s="35"/>
      <c r="AW475" s="35"/>
    </row>
    <row r="476" spans="1:49" s="20" customFormat="1">
      <c r="A476" s="12"/>
      <c r="B476" s="10"/>
      <c r="C476" s="1"/>
      <c r="D476"/>
      <c r="F476" s="9"/>
      <c r="G476" s="9"/>
      <c r="H476" s="9"/>
      <c r="I476" s="9"/>
      <c r="K476"/>
      <c r="L476"/>
      <c r="M476"/>
      <c r="N476"/>
      <c r="P476"/>
      <c r="Q476"/>
      <c r="R476"/>
      <c r="S476"/>
      <c r="U476"/>
      <c r="V476"/>
      <c r="W476"/>
      <c r="X476" s="1"/>
      <c r="Z476"/>
      <c r="AA476"/>
      <c r="AB476"/>
      <c r="AC476"/>
      <c r="AE476"/>
      <c r="AF476"/>
      <c r="AG476"/>
      <c r="AH476"/>
      <c r="AJ476"/>
      <c r="AK476"/>
      <c r="AL476"/>
      <c r="AM476" s="1"/>
      <c r="AO476"/>
      <c r="AT476" s="35"/>
      <c r="AU476" s="35"/>
      <c r="AV476" s="35"/>
      <c r="AW476" s="35"/>
    </row>
    <row r="477" spans="1:49" s="20" customFormat="1">
      <c r="A477" s="12"/>
      <c r="B477" s="10"/>
      <c r="C477" s="1"/>
      <c r="D477"/>
      <c r="F477" s="9"/>
      <c r="G477" s="9"/>
      <c r="H477" s="9"/>
      <c r="I477" s="9"/>
      <c r="K477"/>
      <c r="L477"/>
      <c r="M477"/>
      <c r="N477"/>
      <c r="P477"/>
      <c r="Q477"/>
      <c r="R477"/>
      <c r="S477"/>
      <c r="U477"/>
      <c r="V477"/>
      <c r="W477"/>
      <c r="X477" s="1"/>
      <c r="Z477"/>
      <c r="AA477"/>
      <c r="AB477"/>
      <c r="AC477"/>
      <c r="AE477"/>
      <c r="AF477"/>
      <c r="AG477"/>
      <c r="AH477"/>
      <c r="AJ477"/>
      <c r="AK477"/>
      <c r="AL477"/>
      <c r="AM477" s="1"/>
      <c r="AO477"/>
      <c r="AT477" s="35"/>
      <c r="AU477" s="35"/>
      <c r="AV477" s="35"/>
      <c r="AW477" s="35"/>
    </row>
    <row r="478" spans="1:49" s="20" customFormat="1">
      <c r="A478" s="12"/>
      <c r="B478" s="10"/>
      <c r="C478" s="1"/>
      <c r="D478"/>
      <c r="F478" s="9"/>
      <c r="G478" s="9"/>
      <c r="H478" s="9"/>
      <c r="I478" s="9"/>
      <c r="K478"/>
      <c r="L478"/>
      <c r="M478"/>
      <c r="N478"/>
      <c r="P478"/>
      <c r="Q478"/>
      <c r="R478"/>
      <c r="S478"/>
      <c r="U478"/>
      <c r="V478"/>
      <c r="W478"/>
      <c r="X478" s="1"/>
      <c r="Z478"/>
      <c r="AA478"/>
      <c r="AB478"/>
      <c r="AC478"/>
      <c r="AE478"/>
      <c r="AF478"/>
      <c r="AG478"/>
      <c r="AH478"/>
      <c r="AJ478"/>
      <c r="AK478"/>
      <c r="AL478"/>
      <c r="AM478" s="1"/>
      <c r="AO478"/>
      <c r="AT478" s="35"/>
      <c r="AU478" s="35"/>
      <c r="AV478" s="35"/>
      <c r="AW478" s="35"/>
    </row>
    <row r="479" spans="1:49" s="20" customFormat="1">
      <c r="A479" s="12"/>
      <c r="B479" s="10"/>
      <c r="C479" s="1"/>
      <c r="D479"/>
      <c r="F479" s="9"/>
      <c r="G479" s="9"/>
      <c r="H479" s="9"/>
      <c r="I479" s="9"/>
      <c r="K479"/>
      <c r="L479"/>
      <c r="M479"/>
      <c r="N479"/>
      <c r="P479"/>
      <c r="Q479"/>
      <c r="R479"/>
      <c r="S479"/>
      <c r="U479"/>
      <c r="V479"/>
      <c r="W479"/>
      <c r="X479" s="1"/>
      <c r="Z479"/>
      <c r="AA479"/>
      <c r="AB479"/>
      <c r="AC479"/>
      <c r="AE479"/>
      <c r="AF479"/>
      <c r="AG479"/>
      <c r="AH479"/>
      <c r="AJ479"/>
      <c r="AK479"/>
      <c r="AL479"/>
      <c r="AM479" s="1"/>
      <c r="AO479"/>
      <c r="AT479" s="35"/>
      <c r="AU479" s="35"/>
      <c r="AV479" s="35"/>
      <c r="AW479" s="35"/>
    </row>
    <row r="480" spans="1:49" s="20" customFormat="1">
      <c r="A480" s="12"/>
      <c r="B480" s="10"/>
      <c r="C480" s="1"/>
      <c r="D480"/>
      <c r="F480" s="9"/>
      <c r="G480" s="9"/>
      <c r="H480" s="9"/>
      <c r="I480" s="9"/>
      <c r="K480"/>
      <c r="L480"/>
      <c r="M480"/>
      <c r="N480"/>
      <c r="P480"/>
      <c r="Q480"/>
      <c r="R480"/>
      <c r="S480"/>
      <c r="U480"/>
      <c r="V480"/>
      <c r="W480"/>
      <c r="X480" s="1"/>
      <c r="Z480"/>
      <c r="AA480"/>
      <c r="AB480"/>
      <c r="AC480"/>
      <c r="AE480"/>
      <c r="AF480"/>
      <c r="AG480"/>
      <c r="AH480"/>
      <c r="AJ480"/>
      <c r="AK480"/>
      <c r="AL480"/>
      <c r="AM480" s="1"/>
      <c r="AO480"/>
      <c r="AT480" s="35"/>
      <c r="AU480" s="35"/>
      <c r="AV480" s="35"/>
      <c r="AW480" s="35"/>
    </row>
    <row r="481" spans="1:49" s="20" customFormat="1">
      <c r="A481" s="12"/>
      <c r="B481" s="10"/>
      <c r="C481" s="1"/>
      <c r="D481"/>
      <c r="F481" s="9"/>
      <c r="G481" s="9"/>
      <c r="H481" s="9"/>
      <c r="I481" s="9"/>
      <c r="K481"/>
      <c r="L481"/>
      <c r="M481"/>
      <c r="N481"/>
      <c r="P481"/>
      <c r="Q481"/>
      <c r="R481"/>
      <c r="S481"/>
      <c r="U481"/>
      <c r="V481"/>
      <c r="W481"/>
      <c r="X481" s="1"/>
      <c r="Z481"/>
      <c r="AA481"/>
      <c r="AB481"/>
      <c r="AC481"/>
      <c r="AE481"/>
      <c r="AF481"/>
      <c r="AG481"/>
      <c r="AH481"/>
      <c r="AJ481"/>
      <c r="AK481"/>
      <c r="AL481"/>
      <c r="AM481" s="1"/>
      <c r="AO481"/>
      <c r="AT481" s="35"/>
      <c r="AU481" s="35"/>
      <c r="AV481" s="35"/>
      <c r="AW481" s="35"/>
    </row>
    <row r="482" spans="1:49" s="20" customFormat="1">
      <c r="A482" s="12"/>
      <c r="B482" s="10"/>
      <c r="C482" s="1"/>
      <c r="D482"/>
      <c r="F482" s="9"/>
      <c r="G482" s="9"/>
      <c r="H482" s="9"/>
      <c r="I482" s="9"/>
      <c r="K482"/>
      <c r="L482"/>
      <c r="M482"/>
      <c r="N482"/>
      <c r="P482"/>
      <c r="Q482"/>
      <c r="R482"/>
      <c r="S482"/>
      <c r="U482"/>
      <c r="V482"/>
      <c r="W482"/>
      <c r="X482" s="1"/>
      <c r="Z482"/>
      <c r="AA482"/>
      <c r="AB482"/>
      <c r="AC482"/>
      <c r="AE482"/>
      <c r="AF482"/>
      <c r="AG482"/>
      <c r="AH482"/>
      <c r="AJ482"/>
      <c r="AK482"/>
      <c r="AL482"/>
      <c r="AM482" s="1"/>
      <c r="AO482"/>
      <c r="AT482" s="35"/>
      <c r="AU482" s="35"/>
      <c r="AV482" s="35"/>
      <c r="AW482" s="35"/>
    </row>
    <row r="483" spans="1:49" s="20" customFormat="1">
      <c r="A483" s="12"/>
      <c r="B483" s="10"/>
      <c r="C483" s="1"/>
      <c r="D483"/>
      <c r="F483" s="9"/>
      <c r="G483" s="9"/>
      <c r="H483" s="9"/>
      <c r="I483" s="9"/>
      <c r="K483"/>
      <c r="L483"/>
      <c r="M483"/>
      <c r="N483"/>
      <c r="P483"/>
      <c r="Q483"/>
      <c r="R483"/>
      <c r="S483"/>
      <c r="U483"/>
      <c r="V483"/>
      <c r="W483"/>
      <c r="X483" s="1"/>
      <c r="Z483"/>
      <c r="AA483"/>
      <c r="AB483"/>
      <c r="AC483"/>
      <c r="AE483"/>
      <c r="AF483"/>
      <c r="AG483"/>
      <c r="AH483"/>
      <c r="AJ483"/>
      <c r="AK483"/>
      <c r="AL483"/>
      <c r="AM483" s="1"/>
      <c r="AO483"/>
      <c r="AT483" s="35"/>
      <c r="AU483" s="35"/>
      <c r="AV483" s="35"/>
      <c r="AW483" s="35"/>
    </row>
    <row r="484" spans="1:49" s="20" customFormat="1">
      <c r="A484" s="12"/>
      <c r="B484" s="10"/>
      <c r="C484" s="1"/>
      <c r="D484"/>
      <c r="F484" s="9"/>
      <c r="G484" s="9"/>
      <c r="H484" s="9"/>
      <c r="I484" s="9"/>
      <c r="K484"/>
      <c r="L484"/>
      <c r="M484"/>
      <c r="N484"/>
      <c r="P484"/>
      <c r="Q484"/>
      <c r="R484"/>
      <c r="S484"/>
      <c r="U484"/>
      <c r="V484"/>
      <c r="W484"/>
      <c r="X484" s="1"/>
      <c r="Z484"/>
      <c r="AA484"/>
      <c r="AB484"/>
      <c r="AC484"/>
      <c r="AE484"/>
      <c r="AF484"/>
      <c r="AG484"/>
      <c r="AH484"/>
      <c r="AJ484"/>
      <c r="AK484"/>
      <c r="AL484"/>
      <c r="AM484" s="1"/>
      <c r="AO484"/>
      <c r="AT484" s="35"/>
      <c r="AU484" s="35"/>
      <c r="AV484" s="35"/>
      <c r="AW484" s="35"/>
    </row>
    <row r="485" spans="1:49" s="20" customFormat="1">
      <c r="A485" s="12"/>
      <c r="B485" s="10"/>
      <c r="C485" s="1"/>
      <c r="D485"/>
      <c r="F485" s="9"/>
      <c r="G485" s="9"/>
      <c r="H485" s="9"/>
      <c r="I485" s="9"/>
      <c r="K485"/>
      <c r="L485"/>
      <c r="M485"/>
      <c r="N485"/>
      <c r="P485"/>
      <c r="Q485"/>
      <c r="R485"/>
      <c r="S485"/>
      <c r="U485"/>
      <c r="V485"/>
      <c r="W485"/>
      <c r="X485" s="1"/>
      <c r="Z485"/>
      <c r="AA485"/>
      <c r="AB485"/>
      <c r="AC485"/>
      <c r="AE485"/>
      <c r="AF485"/>
      <c r="AG485"/>
      <c r="AH485"/>
      <c r="AJ485"/>
      <c r="AK485"/>
      <c r="AL485"/>
      <c r="AM485" s="1"/>
      <c r="AO485"/>
      <c r="AT485" s="35"/>
      <c r="AU485" s="35"/>
      <c r="AV485" s="35"/>
      <c r="AW485" s="35"/>
    </row>
    <row r="486" spans="1:49" s="20" customFormat="1">
      <c r="A486" s="12"/>
      <c r="B486" s="10"/>
      <c r="C486" s="1"/>
      <c r="D486"/>
      <c r="F486" s="9"/>
      <c r="G486" s="9"/>
      <c r="H486" s="9"/>
      <c r="I486" s="9"/>
      <c r="K486"/>
      <c r="L486"/>
      <c r="M486"/>
      <c r="N486"/>
      <c r="P486"/>
      <c r="Q486"/>
      <c r="R486"/>
      <c r="S486"/>
      <c r="U486"/>
      <c r="V486"/>
      <c r="W486"/>
      <c r="X486" s="1"/>
      <c r="Z486"/>
      <c r="AA486"/>
      <c r="AB486"/>
      <c r="AC486"/>
      <c r="AE486"/>
      <c r="AF486"/>
      <c r="AG486"/>
      <c r="AH486"/>
      <c r="AJ486"/>
      <c r="AK486"/>
      <c r="AL486"/>
      <c r="AM486" s="1"/>
      <c r="AO486"/>
      <c r="AT486" s="35"/>
      <c r="AU486" s="35"/>
      <c r="AV486" s="35"/>
      <c r="AW486" s="35"/>
    </row>
    <row r="487" spans="1:49" s="20" customFormat="1">
      <c r="A487" s="12"/>
      <c r="B487" s="10"/>
      <c r="C487" s="1"/>
      <c r="D487"/>
      <c r="F487" s="9"/>
      <c r="G487" s="9"/>
      <c r="H487" s="9"/>
      <c r="I487" s="9"/>
      <c r="K487"/>
      <c r="L487"/>
      <c r="M487"/>
      <c r="N487"/>
      <c r="P487"/>
      <c r="Q487"/>
      <c r="R487"/>
      <c r="S487"/>
      <c r="U487"/>
      <c r="V487"/>
      <c r="W487"/>
      <c r="X487" s="1"/>
      <c r="Z487"/>
      <c r="AA487"/>
      <c r="AB487"/>
      <c r="AC487"/>
      <c r="AE487"/>
      <c r="AF487"/>
      <c r="AG487"/>
      <c r="AH487"/>
      <c r="AJ487"/>
      <c r="AK487"/>
      <c r="AL487"/>
      <c r="AM487" s="1"/>
      <c r="AO487"/>
      <c r="AT487" s="35"/>
      <c r="AU487" s="35"/>
      <c r="AV487" s="35"/>
      <c r="AW487" s="35"/>
    </row>
    <row r="488" spans="1:49" s="20" customFormat="1">
      <c r="A488" s="12"/>
      <c r="B488" s="10"/>
      <c r="C488" s="1"/>
      <c r="D488"/>
      <c r="F488" s="9"/>
      <c r="G488" s="9"/>
      <c r="H488" s="9"/>
      <c r="I488" s="9"/>
      <c r="K488"/>
      <c r="L488"/>
      <c r="M488"/>
      <c r="N488"/>
      <c r="P488"/>
      <c r="Q488"/>
      <c r="R488"/>
      <c r="S488"/>
      <c r="U488"/>
      <c r="V488"/>
      <c r="W488"/>
      <c r="X488" s="1"/>
      <c r="Z488"/>
      <c r="AA488"/>
      <c r="AB488"/>
      <c r="AC488"/>
      <c r="AE488"/>
      <c r="AF488"/>
      <c r="AG488"/>
      <c r="AH488"/>
      <c r="AJ488"/>
      <c r="AK488"/>
      <c r="AL488"/>
      <c r="AM488" s="1"/>
      <c r="AO488"/>
      <c r="AT488" s="35"/>
      <c r="AU488" s="35"/>
      <c r="AV488" s="35"/>
      <c r="AW488" s="35"/>
    </row>
    <row r="489" spans="1:49" s="20" customFormat="1">
      <c r="A489" s="12"/>
      <c r="B489" s="10"/>
      <c r="C489" s="1"/>
      <c r="D489"/>
      <c r="F489" s="9"/>
      <c r="G489" s="9"/>
      <c r="H489" s="9"/>
      <c r="I489" s="9"/>
      <c r="K489"/>
      <c r="L489"/>
      <c r="M489"/>
      <c r="N489"/>
      <c r="P489"/>
      <c r="Q489"/>
      <c r="R489"/>
      <c r="S489"/>
      <c r="U489"/>
      <c r="V489"/>
      <c r="W489"/>
      <c r="X489" s="1"/>
      <c r="Z489"/>
      <c r="AA489"/>
      <c r="AB489"/>
      <c r="AC489"/>
      <c r="AE489"/>
      <c r="AF489"/>
      <c r="AG489"/>
      <c r="AH489"/>
      <c r="AJ489"/>
      <c r="AK489"/>
      <c r="AL489"/>
      <c r="AM489" s="1"/>
      <c r="AO489"/>
      <c r="AT489" s="35"/>
      <c r="AU489" s="35"/>
      <c r="AV489" s="35"/>
      <c r="AW489" s="35"/>
    </row>
    <row r="490" spans="1:49" s="20" customFormat="1">
      <c r="A490" s="12"/>
      <c r="B490" s="10"/>
      <c r="C490" s="1"/>
      <c r="D490"/>
      <c r="F490" s="9"/>
      <c r="G490" s="9"/>
      <c r="H490" s="9"/>
      <c r="I490" s="9"/>
      <c r="K490"/>
      <c r="L490"/>
      <c r="M490"/>
      <c r="N490"/>
      <c r="P490"/>
      <c r="Q490"/>
      <c r="R490"/>
      <c r="S490"/>
      <c r="U490"/>
      <c r="V490"/>
      <c r="W490"/>
      <c r="X490" s="1"/>
      <c r="Z490"/>
      <c r="AA490"/>
      <c r="AB490"/>
      <c r="AC490"/>
      <c r="AE490"/>
      <c r="AF490"/>
      <c r="AG490"/>
      <c r="AH490"/>
      <c r="AJ490"/>
      <c r="AK490"/>
      <c r="AL490"/>
      <c r="AM490" s="1"/>
      <c r="AO490"/>
      <c r="AT490" s="35"/>
      <c r="AU490" s="35"/>
      <c r="AV490" s="35"/>
      <c r="AW490" s="35"/>
    </row>
    <row r="491" spans="1:49" s="20" customFormat="1">
      <c r="A491" s="12"/>
      <c r="B491" s="10"/>
      <c r="C491" s="1"/>
      <c r="D491"/>
      <c r="F491" s="9"/>
      <c r="G491" s="9"/>
      <c r="H491" s="9"/>
      <c r="I491" s="9"/>
      <c r="K491"/>
      <c r="L491"/>
      <c r="M491"/>
      <c r="N491"/>
      <c r="P491"/>
      <c r="Q491"/>
      <c r="R491"/>
      <c r="S491"/>
      <c r="U491"/>
      <c r="V491"/>
      <c r="W491"/>
      <c r="X491" s="1"/>
      <c r="Z491"/>
      <c r="AA491"/>
      <c r="AB491"/>
      <c r="AC491"/>
      <c r="AE491"/>
      <c r="AF491"/>
      <c r="AG491"/>
      <c r="AH491"/>
      <c r="AJ491"/>
      <c r="AK491"/>
      <c r="AL491"/>
      <c r="AM491" s="1"/>
      <c r="AO491"/>
      <c r="AT491" s="35"/>
      <c r="AU491" s="35"/>
      <c r="AV491" s="35"/>
      <c r="AW491" s="35"/>
    </row>
    <row r="492" spans="1:49" s="20" customFormat="1">
      <c r="A492" s="12"/>
      <c r="B492" s="10"/>
      <c r="C492" s="1"/>
      <c r="D492"/>
      <c r="F492" s="9"/>
      <c r="G492" s="9"/>
      <c r="H492" s="9"/>
      <c r="I492" s="9"/>
      <c r="K492"/>
      <c r="L492"/>
      <c r="M492"/>
      <c r="N492"/>
      <c r="P492"/>
      <c r="Q492"/>
      <c r="R492"/>
      <c r="S492"/>
      <c r="U492"/>
      <c r="V492"/>
      <c r="W492"/>
      <c r="X492" s="1"/>
      <c r="Z492"/>
      <c r="AA492"/>
      <c r="AB492"/>
      <c r="AC492"/>
      <c r="AE492"/>
      <c r="AF492"/>
      <c r="AG492"/>
      <c r="AH492"/>
      <c r="AJ492"/>
      <c r="AK492"/>
      <c r="AL492"/>
      <c r="AM492" s="1"/>
      <c r="AO492"/>
      <c r="AT492" s="35"/>
      <c r="AU492" s="35"/>
      <c r="AV492" s="35"/>
      <c r="AW492" s="35"/>
    </row>
    <row r="493" spans="1:49" s="20" customFormat="1">
      <c r="A493" s="12"/>
      <c r="B493" s="10"/>
      <c r="C493" s="1"/>
      <c r="D493"/>
      <c r="F493" s="9"/>
      <c r="G493" s="9"/>
      <c r="H493" s="9"/>
      <c r="I493" s="9"/>
      <c r="K493"/>
      <c r="L493"/>
      <c r="M493"/>
      <c r="N493"/>
      <c r="P493"/>
      <c r="Q493"/>
      <c r="R493"/>
      <c r="S493"/>
      <c r="U493"/>
      <c r="V493"/>
      <c r="W493"/>
      <c r="X493" s="1"/>
      <c r="Z493"/>
      <c r="AA493"/>
      <c r="AB493"/>
      <c r="AC493"/>
      <c r="AE493"/>
      <c r="AF493"/>
      <c r="AG493"/>
      <c r="AH493"/>
      <c r="AJ493"/>
      <c r="AK493"/>
      <c r="AL493"/>
      <c r="AM493" s="1"/>
      <c r="AO493"/>
      <c r="AT493" s="35"/>
      <c r="AU493" s="35"/>
      <c r="AV493" s="35"/>
      <c r="AW493" s="35"/>
    </row>
    <row r="494" spans="1:49" s="20" customFormat="1">
      <c r="A494" s="12"/>
      <c r="B494" s="10"/>
      <c r="C494" s="1"/>
      <c r="D494"/>
      <c r="F494" s="9"/>
      <c r="G494" s="9"/>
      <c r="H494" s="9"/>
      <c r="I494" s="9"/>
      <c r="K494"/>
      <c r="L494"/>
      <c r="M494"/>
      <c r="N494"/>
      <c r="P494"/>
      <c r="Q494"/>
      <c r="R494"/>
      <c r="S494"/>
      <c r="U494"/>
      <c r="V494"/>
      <c r="W494"/>
      <c r="X494" s="1"/>
      <c r="Z494"/>
      <c r="AA494"/>
      <c r="AB494"/>
      <c r="AC494"/>
      <c r="AE494"/>
      <c r="AF494"/>
      <c r="AG494"/>
      <c r="AH494"/>
      <c r="AJ494"/>
      <c r="AK494"/>
      <c r="AL494"/>
      <c r="AM494" s="1"/>
      <c r="AO494"/>
      <c r="AT494" s="35"/>
      <c r="AU494" s="35"/>
      <c r="AV494" s="35"/>
      <c r="AW494" s="35"/>
    </row>
    <row r="495" spans="1:49" s="20" customFormat="1">
      <c r="A495" s="12"/>
      <c r="B495" s="10"/>
      <c r="C495" s="1"/>
      <c r="D495"/>
      <c r="F495" s="9"/>
      <c r="G495" s="9"/>
      <c r="H495" s="9"/>
      <c r="I495" s="9"/>
      <c r="K495"/>
      <c r="L495"/>
      <c r="M495"/>
      <c r="N495"/>
      <c r="P495"/>
      <c r="Q495"/>
      <c r="R495"/>
      <c r="S495"/>
      <c r="U495"/>
      <c r="V495"/>
      <c r="W495"/>
      <c r="X495" s="1"/>
      <c r="Z495"/>
      <c r="AA495"/>
      <c r="AB495"/>
      <c r="AC495"/>
      <c r="AE495"/>
      <c r="AF495"/>
      <c r="AG495"/>
      <c r="AH495"/>
      <c r="AJ495"/>
      <c r="AK495"/>
      <c r="AL495"/>
      <c r="AM495" s="1"/>
      <c r="AO495"/>
      <c r="AT495" s="35"/>
      <c r="AU495" s="35"/>
      <c r="AV495" s="35"/>
      <c r="AW495" s="35"/>
    </row>
    <row r="496" spans="1:49" s="20" customFormat="1">
      <c r="A496" s="12"/>
      <c r="B496" s="10"/>
      <c r="C496" s="1"/>
      <c r="D496"/>
      <c r="F496" s="9"/>
      <c r="G496" s="9"/>
      <c r="H496" s="9"/>
      <c r="I496" s="9"/>
      <c r="K496"/>
      <c r="L496"/>
      <c r="M496"/>
      <c r="N496"/>
      <c r="P496"/>
      <c r="Q496"/>
      <c r="R496"/>
      <c r="S496"/>
      <c r="U496"/>
      <c r="V496"/>
      <c r="W496"/>
      <c r="X496" s="1"/>
      <c r="Z496"/>
      <c r="AA496"/>
      <c r="AB496"/>
      <c r="AC496"/>
      <c r="AE496"/>
      <c r="AF496"/>
      <c r="AG496"/>
      <c r="AH496"/>
      <c r="AJ496"/>
      <c r="AK496"/>
      <c r="AL496"/>
      <c r="AM496" s="1"/>
      <c r="AO496"/>
      <c r="AT496" s="35"/>
      <c r="AU496" s="35"/>
      <c r="AV496" s="35"/>
      <c r="AW496" s="35"/>
    </row>
    <row r="497" spans="1:49" s="20" customFormat="1">
      <c r="A497" s="12"/>
      <c r="B497" s="10"/>
      <c r="C497" s="1"/>
      <c r="D497"/>
      <c r="F497" s="9"/>
      <c r="G497" s="9"/>
      <c r="H497" s="9"/>
      <c r="I497" s="9"/>
      <c r="K497"/>
      <c r="L497"/>
      <c r="M497"/>
      <c r="N497"/>
      <c r="P497"/>
      <c r="Q497"/>
      <c r="R497"/>
      <c r="S497"/>
      <c r="U497"/>
      <c r="V497"/>
      <c r="W497"/>
      <c r="X497" s="1"/>
      <c r="Z497"/>
      <c r="AA497"/>
      <c r="AB497"/>
      <c r="AC497"/>
      <c r="AE497"/>
      <c r="AF497"/>
      <c r="AG497"/>
      <c r="AH497"/>
      <c r="AJ497"/>
      <c r="AK497"/>
      <c r="AL497"/>
      <c r="AM497" s="1"/>
      <c r="AO497"/>
      <c r="AT497" s="35"/>
      <c r="AU497" s="35"/>
      <c r="AV497" s="35"/>
      <c r="AW497" s="35"/>
    </row>
    <row r="498" spans="1:49" s="20" customFormat="1">
      <c r="A498" s="12"/>
      <c r="B498" s="10"/>
      <c r="C498" s="1"/>
      <c r="D498"/>
      <c r="F498" s="9"/>
      <c r="G498" s="9"/>
      <c r="H498" s="9"/>
      <c r="I498" s="9"/>
      <c r="K498"/>
      <c r="L498"/>
      <c r="M498"/>
      <c r="N498"/>
      <c r="P498"/>
      <c r="Q498"/>
      <c r="R498"/>
      <c r="S498"/>
      <c r="U498"/>
      <c r="V498"/>
      <c r="W498"/>
      <c r="X498" s="1"/>
      <c r="Z498"/>
      <c r="AA498"/>
      <c r="AB498"/>
      <c r="AC498"/>
      <c r="AE498"/>
      <c r="AF498"/>
      <c r="AG498"/>
      <c r="AH498"/>
      <c r="AJ498"/>
      <c r="AK498"/>
      <c r="AL498"/>
      <c r="AM498" s="1"/>
      <c r="AO498"/>
      <c r="AT498" s="35"/>
      <c r="AU498" s="35"/>
      <c r="AV498" s="35"/>
      <c r="AW498" s="35"/>
    </row>
    <row r="499" spans="1:49" s="20" customFormat="1">
      <c r="A499" s="12"/>
      <c r="B499" s="10"/>
      <c r="C499" s="1"/>
      <c r="D499"/>
      <c r="F499" s="9"/>
      <c r="G499" s="9"/>
      <c r="H499" s="9"/>
      <c r="I499" s="9"/>
      <c r="K499"/>
      <c r="L499"/>
      <c r="M499"/>
      <c r="N499"/>
      <c r="P499"/>
      <c r="Q499"/>
      <c r="R499"/>
      <c r="S499"/>
      <c r="U499"/>
      <c r="V499"/>
      <c r="W499"/>
      <c r="X499" s="1"/>
      <c r="Z499"/>
      <c r="AA499"/>
      <c r="AB499"/>
      <c r="AC499"/>
      <c r="AE499"/>
      <c r="AF499"/>
      <c r="AG499"/>
      <c r="AH499"/>
      <c r="AJ499"/>
      <c r="AK499"/>
      <c r="AL499"/>
      <c r="AM499" s="1"/>
      <c r="AO499"/>
      <c r="AT499" s="35"/>
      <c r="AU499" s="35"/>
      <c r="AV499" s="35"/>
      <c r="AW499" s="35"/>
    </row>
    <row r="500" spans="1:49" s="20" customFormat="1">
      <c r="A500" s="12"/>
      <c r="B500" s="10"/>
      <c r="C500" s="1"/>
      <c r="D500"/>
      <c r="F500" s="9"/>
      <c r="G500" s="9"/>
      <c r="H500" s="9"/>
      <c r="I500" s="9"/>
      <c r="K500"/>
      <c r="L500"/>
      <c r="M500"/>
      <c r="N500"/>
      <c r="P500"/>
      <c r="Q500"/>
      <c r="R500"/>
      <c r="S500"/>
      <c r="U500"/>
      <c r="V500"/>
      <c r="W500"/>
      <c r="X500" s="1"/>
      <c r="Z500"/>
      <c r="AA500"/>
      <c r="AB500"/>
      <c r="AC500"/>
      <c r="AE500"/>
      <c r="AF500"/>
      <c r="AG500"/>
      <c r="AH500"/>
      <c r="AJ500"/>
      <c r="AK500"/>
      <c r="AL500"/>
      <c r="AM500" s="1"/>
      <c r="AO500"/>
      <c r="AT500" s="35"/>
      <c r="AU500" s="35"/>
      <c r="AV500" s="35"/>
      <c r="AW500" s="35"/>
    </row>
    <row r="501" spans="1:49" s="20" customFormat="1">
      <c r="A501" s="12"/>
      <c r="B501" s="10"/>
      <c r="C501" s="1"/>
      <c r="D501"/>
      <c r="F501" s="9"/>
      <c r="G501" s="9"/>
      <c r="H501" s="9"/>
      <c r="I501" s="9"/>
      <c r="K501"/>
      <c r="L501"/>
      <c r="M501"/>
      <c r="N501"/>
      <c r="P501"/>
      <c r="Q501"/>
      <c r="R501"/>
      <c r="S501"/>
      <c r="U501"/>
      <c r="V501"/>
      <c r="W501"/>
      <c r="X501" s="1"/>
      <c r="Z501"/>
      <c r="AA501"/>
      <c r="AB501"/>
      <c r="AC501"/>
      <c r="AE501"/>
      <c r="AF501"/>
      <c r="AG501"/>
      <c r="AH501"/>
      <c r="AJ501"/>
      <c r="AK501"/>
      <c r="AL501"/>
      <c r="AM501" s="1"/>
      <c r="AO501"/>
      <c r="AT501" s="35"/>
      <c r="AU501" s="35"/>
      <c r="AV501" s="35"/>
      <c r="AW501" s="35"/>
    </row>
    <row r="502" spans="1:49" s="20" customFormat="1">
      <c r="A502" s="12"/>
      <c r="B502" s="10"/>
      <c r="C502" s="1"/>
      <c r="D502"/>
      <c r="F502" s="9"/>
      <c r="G502" s="9"/>
      <c r="H502" s="9"/>
      <c r="I502" s="9"/>
      <c r="K502"/>
      <c r="L502"/>
      <c r="M502"/>
      <c r="N502"/>
      <c r="P502"/>
      <c r="Q502"/>
      <c r="R502"/>
      <c r="S502"/>
      <c r="U502"/>
      <c r="V502"/>
      <c r="W502"/>
      <c r="X502" s="1"/>
      <c r="Z502"/>
      <c r="AA502"/>
      <c r="AB502"/>
      <c r="AC502"/>
      <c r="AE502"/>
      <c r="AF502"/>
      <c r="AG502"/>
      <c r="AH502"/>
      <c r="AJ502"/>
      <c r="AK502"/>
      <c r="AL502"/>
      <c r="AM502" s="1"/>
      <c r="AO502"/>
      <c r="AT502" s="35"/>
      <c r="AU502" s="35"/>
      <c r="AV502" s="35"/>
      <c r="AW502" s="35"/>
    </row>
    <row r="503" spans="1:49" s="20" customFormat="1">
      <c r="A503" s="12"/>
      <c r="B503" s="10"/>
      <c r="C503" s="1"/>
      <c r="D503"/>
      <c r="F503" s="9"/>
      <c r="G503" s="9"/>
      <c r="H503" s="9"/>
      <c r="I503" s="9"/>
      <c r="K503"/>
      <c r="L503"/>
      <c r="M503"/>
      <c r="N503"/>
      <c r="P503"/>
      <c r="Q503"/>
      <c r="R503"/>
      <c r="S503"/>
      <c r="U503"/>
      <c r="V503"/>
      <c r="W503"/>
      <c r="X503" s="1"/>
      <c r="Z503"/>
      <c r="AA503"/>
      <c r="AB503"/>
      <c r="AC503"/>
      <c r="AE503"/>
      <c r="AF503"/>
      <c r="AG503"/>
      <c r="AH503"/>
      <c r="AJ503"/>
      <c r="AK503"/>
      <c r="AL503"/>
      <c r="AM503" s="1"/>
      <c r="AO503"/>
      <c r="AT503" s="35"/>
      <c r="AU503" s="35"/>
      <c r="AV503" s="35"/>
      <c r="AW503" s="35"/>
    </row>
    <row r="504" spans="1:49" s="20" customFormat="1">
      <c r="A504" s="12"/>
      <c r="B504" s="10"/>
      <c r="C504" s="1"/>
      <c r="D504"/>
      <c r="F504" s="9"/>
      <c r="G504" s="9"/>
      <c r="H504" s="9"/>
      <c r="I504" s="9"/>
      <c r="K504"/>
      <c r="L504"/>
      <c r="M504"/>
      <c r="N504"/>
      <c r="P504"/>
      <c r="Q504"/>
      <c r="R504"/>
      <c r="S504"/>
      <c r="U504"/>
      <c r="V504"/>
      <c r="W504"/>
      <c r="X504" s="1"/>
      <c r="Z504"/>
      <c r="AA504"/>
      <c r="AB504"/>
      <c r="AC504"/>
      <c r="AE504"/>
      <c r="AF504"/>
      <c r="AG504"/>
      <c r="AH504"/>
      <c r="AJ504"/>
      <c r="AK504"/>
      <c r="AL504"/>
      <c r="AM504" s="1"/>
      <c r="AO504"/>
      <c r="AT504" s="35"/>
      <c r="AU504" s="35"/>
      <c r="AV504" s="35"/>
      <c r="AW504" s="35"/>
    </row>
    <row r="505" spans="1:49" s="20" customFormat="1">
      <c r="A505" s="12"/>
      <c r="B505" s="10"/>
      <c r="C505" s="1"/>
      <c r="D505"/>
      <c r="F505" s="9"/>
      <c r="G505" s="9"/>
      <c r="H505" s="9"/>
      <c r="I505" s="9"/>
      <c r="K505"/>
      <c r="L505"/>
      <c r="M505"/>
      <c r="N505"/>
      <c r="P505"/>
      <c r="Q505"/>
      <c r="R505"/>
      <c r="S505"/>
      <c r="U505"/>
      <c r="V505"/>
      <c r="W505"/>
      <c r="X505" s="1"/>
      <c r="Z505"/>
      <c r="AA505"/>
      <c r="AB505"/>
      <c r="AC505"/>
      <c r="AE505"/>
      <c r="AF505"/>
      <c r="AG505"/>
      <c r="AH505"/>
      <c r="AJ505"/>
      <c r="AK505"/>
      <c r="AL505"/>
      <c r="AM505" s="1"/>
      <c r="AO505"/>
      <c r="AT505" s="35"/>
      <c r="AU505" s="35"/>
      <c r="AV505" s="35"/>
      <c r="AW505" s="35"/>
    </row>
    <row r="506" spans="1:49" s="20" customFormat="1">
      <c r="A506" s="12"/>
      <c r="B506" s="10"/>
      <c r="C506" s="1"/>
      <c r="D506"/>
      <c r="F506" s="9"/>
      <c r="G506" s="9"/>
      <c r="H506" s="9"/>
      <c r="I506" s="9"/>
      <c r="K506"/>
      <c r="L506"/>
      <c r="M506"/>
      <c r="N506"/>
      <c r="P506"/>
      <c r="Q506"/>
      <c r="R506"/>
      <c r="S506"/>
      <c r="U506"/>
      <c r="V506"/>
      <c r="W506"/>
      <c r="X506" s="1"/>
      <c r="Z506"/>
      <c r="AA506"/>
      <c r="AB506"/>
      <c r="AC506"/>
      <c r="AE506"/>
      <c r="AF506"/>
      <c r="AG506"/>
      <c r="AH506"/>
      <c r="AJ506"/>
      <c r="AK506"/>
      <c r="AL506"/>
      <c r="AM506" s="1"/>
      <c r="AO506"/>
      <c r="AT506" s="35"/>
      <c r="AU506" s="35"/>
      <c r="AV506" s="35"/>
      <c r="AW506" s="35"/>
    </row>
    <row r="507" spans="1:49" s="20" customFormat="1">
      <c r="A507" s="12"/>
      <c r="B507" s="10"/>
      <c r="C507" s="1"/>
      <c r="D507"/>
      <c r="F507" s="9"/>
      <c r="G507" s="9"/>
      <c r="H507" s="9"/>
      <c r="I507" s="9"/>
      <c r="K507"/>
      <c r="L507"/>
      <c r="M507"/>
      <c r="N507"/>
      <c r="P507"/>
      <c r="Q507"/>
      <c r="R507"/>
      <c r="S507"/>
      <c r="U507"/>
      <c r="V507"/>
      <c r="W507"/>
      <c r="X507" s="1"/>
      <c r="Z507"/>
      <c r="AA507"/>
      <c r="AB507"/>
      <c r="AC507"/>
      <c r="AE507"/>
      <c r="AF507"/>
      <c r="AG507"/>
      <c r="AH507"/>
      <c r="AJ507"/>
      <c r="AK507"/>
      <c r="AL507"/>
      <c r="AM507" s="1"/>
      <c r="AO507"/>
      <c r="AT507" s="35"/>
      <c r="AU507" s="35"/>
      <c r="AV507" s="35"/>
      <c r="AW507" s="35"/>
    </row>
    <row r="508" spans="1:49" s="20" customFormat="1">
      <c r="A508" s="12"/>
      <c r="B508" s="10"/>
      <c r="C508" s="1"/>
      <c r="D508"/>
      <c r="F508" s="9"/>
      <c r="G508" s="9"/>
      <c r="H508" s="9"/>
      <c r="I508" s="9"/>
      <c r="K508"/>
      <c r="L508"/>
      <c r="M508"/>
      <c r="N508"/>
      <c r="P508"/>
      <c r="Q508"/>
      <c r="R508"/>
      <c r="S508"/>
      <c r="U508"/>
      <c r="V508"/>
      <c r="W508"/>
      <c r="X508" s="1"/>
      <c r="Z508"/>
      <c r="AA508"/>
      <c r="AB508"/>
      <c r="AC508"/>
      <c r="AE508"/>
      <c r="AF508"/>
      <c r="AG508"/>
      <c r="AH508"/>
      <c r="AJ508"/>
      <c r="AK508"/>
      <c r="AL508"/>
      <c r="AM508" s="1"/>
      <c r="AO508"/>
      <c r="AT508" s="35"/>
      <c r="AU508" s="35"/>
      <c r="AV508" s="35"/>
      <c r="AW508" s="35"/>
    </row>
    <row r="509" spans="1:49" s="20" customFormat="1">
      <c r="A509" s="12"/>
      <c r="B509" s="10"/>
      <c r="C509" s="1"/>
      <c r="D509"/>
      <c r="F509" s="9"/>
      <c r="G509" s="9"/>
      <c r="H509" s="9"/>
      <c r="I509" s="9"/>
      <c r="K509"/>
      <c r="L509"/>
      <c r="M509"/>
      <c r="N509"/>
      <c r="P509"/>
      <c r="Q509"/>
      <c r="R509"/>
      <c r="S509"/>
      <c r="U509"/>
      <c r="V509"/>
      <c r="W509"/>
      <c r="X509" s="1"/>
      <c r="Z509"/>
      <c r="AA509"/>
      <c r="AB509"/>
      <c r="AC509"/>
      <c r="AE509"/>
      <c r="AF509"/>
      <c r="AG509"/>
      <c r="AH509"/>
      <c r="AJ509"/>
      <c r="AK509"/>
      <c r="AL509"/>
      <c r="AM509" s="1"/>
      <c r="AO509"/>
      <c r="AT509" s="35"/>
      <c r="AU509" s="35"/>
      <c r="AV509" s="35"/>
      <c r="AW509" s="35"/>
    </row>
    <row r="510" spans="1:49" s="20" customFormat="1">
      <c r="A510" s="12"/>
      <c r="B510" s="10"/>
      <c r="C510" s="1"/>
      <c r="D510"/>
      <c r="F510" s="9"/>
      <c r="G510" s="9"/>
      <c r="H510" s="9"/>
      <c r="I510" s="9"/>
      <c r="K510"/>
      <c r="L510"/>
      <c r="M510"/>
      <c r="N510"/>
      <c r="P510"/>
      <c r="Q510"/>
      <c r="R510"/>
      <c r="S510"/>
      <c r="U510"/>
      <c r="V510"/>
      <c r="W510"/>
      <c r="X510" s="1"/>
      <c r="Z510"/>
      <c r="AA510"/>
      <c r="AB510"/>
      <c r="AC510"/>
      <c r="AE510"/>
      <c r="AF510"/>
      <c r="AG510"/>
      <c r="AH510"/>
      <c r="AJ510"/>
      <c r="AK510"/>
      <c r="AL510"/>
      <c r="AM510" s="1"/>
      <c r="AO510"/>
      <c r="AT510" s="35"/>
      <c r="AU510" s="35"/>
      <c r="AV510" s="35"/>
      <c r="AW510" s="35"/>
    </row>
    <row r="511" spans="1:49" s="20" customFormat="1">
      <c r="A511" s="12"/>
      <c r="B511" s="10"/>
      <c r="C511" s="1"/>
      <c r="D511"/>
      <c r="F511" s="9"/>
      <c r="G511" s="9"/>
      <c r="H511" s="9"/>
      <c r="I511" s="9"/>
      <c r="K511"/>
      <c r="L511"/>
      <c r="M511"/>
      <c r="N511"/>
      <c r="P511"/>
      <c r="Q511"/>
      <c r="R511"/>
      <c r="S511"/>
      <c r="U511"/>
      <c r="V511"/>
      <c r="W511"/>
      <c r="X511" s="1"/>
      <c r="Z511"/>
      <c r="AA511"/>
      <c r="AB511"/>
      <c r="AC511"/>
      <c r="AE511"/>
      <c r="AF511"/>
      <c r="AG511"/>
      <c r="AH511"/>
      <c r="AJ511"/>
      <c r="AK511"/>
      <c r="AL511"/>
      <c r="AM511" s="1"/>
      <c r="AO511"/>
      <c r="AT511" s="35"/>
      <c r="AU511" s="35"/>
      <c r="AV511" s="35"/>
      <c r="AW511" s="35"/>
    </row>
    <row r="512" spans="1:49" s="20" customFormat="1">
      <c r="A512" s="12"/>
      <c r="B512" s="10"/>
      <c r="C512" s="1"/>
      <c r="D512"/>
      <c r="F512" s="9"/>
      <c r="G512" s="9"/>
      <c r="H512" s="9"/>
      <c r="I512" s="9"/>
      <c r="K512"/>
      <c r="L512"/>
      <c r="M512"/>
      <c r="N512"/>
      <c r="P512"/>
      <c r="Q512"/>
      <c r="R512"/>
      <c r="S512"/>
      <c r="U512"/>
      <c r="V512"/>
      <c r="W512"/>
      <c r="X512" s="1"/>
      <c r="Z512"/>
      <c r="AA512"/>
      <c r="AB512"/>
      <c r="AC512"/>
      <c r="AE512"/>
      <c r="AF512"/>
      <c r="AG512"/>
      <c r="AH512"/>
      <c r="AJ512"/>
      <c r="AK512"/>
      <c r="AL512"/>
      <c r="AM512" s="1"/>
      <c r="AO512"/>
      <c r="AT512" s="35"/>
      <c r="AU512" s="35"/>
      <c r="AV512" s="35"/>
      <c r="AW512" s="35"/>
    </row>
    <row r="513" spans="1:49" s="20" customFormat="1">
      <c r="A513" s="12"/>
      <c r="B513" s="10"/>
      <c r="C513" s="1"/>
      <c r="D513"/>
      <c r="F513" s="9"/>
      <c r="G513" s="9"/>
      <c r="H513" s="9"/>
      <c r="I513" s="9"/>
      <c r="K513"/>
      <c r="L513"/>
      <c r="M513"/>
      <c r="N513"/>
      <c r="P513"/>
      <c r="Q513"/>
      <c r="R513"/>
      <c r="S513"/>
      <c r="U513"/>
      <c r="V513"/>
      <c r="W513"/>
      <c r="X513" s="1"/>
      <c r="Z513"/>
      <c r="AA513"/>
      <c r="AB513"/>
      <c r="AC513"/>
      <c r="AE513"/>
      <c r="AF513"/>
      <c r="AG513"/>
      <c r="AH513"/>
      <c r="AJ513"/>
      <c r="AK513"/>
      <c r="AL513"/>
      <c r="AM513" s="1"/>
      <c r="AO513"/>
      <c r="AT513" s="35"/>
      <c r="AU513" s="35"/>
      <c r="AV513" s="35"/>
      <c r="AW513" s="35"/>
    </row>
    <row r="514" spans="1:49" s="20" customFormat="1">
      <c r="A514" s="12"/>
      <c r="B514" s="10"/>
      <c r="C514" s="1"/>
      <c r="D514"/>
      <c r="F514" s="9"/>
      <c r="G514" s="9"/>
      <c r="H514" s="9"/>
      <c r="I514" s="9"/>
      <c r="K514"/>
      <c r="L514"/>
      <c r="M514"/>
      <c r="N514"/>
      <c r="P514"/>
      <c r="Q514"/>
      <c r="R514"/>
      <c r="S514"/>
      <c r="U514"/>
      <c r="V514"/>
      <c r="W514"/>
      <c r="X514" s="1"/>
      <c r="Z514"/>
      <c r="AA514"/>
      <c r="AB514"/>
      <c r="AC514"/>
      <c r="AE514"/>
      <c r="AF514"/>
      <c r="AG514"/>
      <c r="AH514"/>
      <c r="AJ514"/>
      <c r="AK514"/>
      <c r="AL514"/>
      <c r="AM514" s="1"/>
      <c r="AO514"/>
      <c r="AT514" s="35"/>
      <c r="AU514" s="35"/>
      <c r="AV514" s="35"/>
      <c r="AW514" s="35"/>
    </row>
    <row r="515" spans="1:49" s="20" customFormat="1">
      <c r="A515" s="12"/>
      <c r="B515" s="10"/>
      <c r="C515" s="1"/>
      <c r="D515"/>
      <c r="F515" s="9"/>
      <c r="G515" s="9"/>
      <c r="H515" s="9"/>
      <c r="I515" s="9"/>
      <c r="K515"/>
      <c r="L515"/>
      <c r="M515"/>
      <c r="N515"/>
      <c r="P515"/>
      <c r="Q515"/>
      <c r="R515"/>
      <c r="S515"/>
      <c r="U515"/>
      <c r="V515"/>
      <c r="W515"/>
      <c r="X515" s="1"/>
      <c r="Z515"/>
      <c r="AA515"/>
      <c r="AB515"/>
      <c r="AC515"/>
      <c r="AE515"/>
      <c r="AF515"/>
      <c r="AG515"/>
      <c r="AH515"/>
      <c r="AJ515"/>
      <c r="AK515"/>
      <c r="AL515"/>
      <c r="AM515" s="1"/>
      <c r="AO515"/>
      <c r="AT515" s="35"/>
      <c r="AU515" s="35"/>
      <c r="AV515" s="35"/>
      <c r="AW515" s="35"/>
    </row>
    <row r="516" spans="1:49" s="20" customFormat="1">
      <c r="A516" s="12"/>
      <c r="B516" s="10"/>
      <c r="C516" s="1"/>
      <c r="D516"/>
      <c r="F516" s="9"/>
      <c r="G516" s="9"/>
      <c r="H516" s="9"/>
      <c r="I516" s="9"/>
      <c r="K516"/>
      <c r="L516"/>
      <c r="M516"/>
      <c r="N516"/>
      <c r="P516"/>
      <c r="Q516"/>
      <c r="R516"/>
      <c r="S516"/>
      <c r="U516"/>
      <c r="V516"/>
      <c r="W516"/>
      <c r="X516" s="1"/>
      <c r="Z516"/>
      <c r="AA516"/>
      <c r="AB516"/>
      <c r="AC516"/>
      <c r="AE516"/>
      <c r="AF516"/>
      <c r="AG516"/>
      <c r="AH516"/>
      <c r="AJ516"/>
      <c r="AK516"/>
      <c r="AL516"/>
      <c r="AM516" s="1"/>
      <c r="AO516"/>
      <c r="AT516" s="35"/>
      <c r="AU516" s="35"/>
      <c r="AV516" s="35"/>
      <c r="AW516" s="35"/>
    </row>
    <row r="517" spans="1:49" s="20" customFormat="1">
      <c r="A517" s="12"/>
      <c r="B517" s="10"/>
      <c r="C517" s="1"/>
      <c r="D517"/>
      <c r="F517" s="9"/>
      <c r="G517" s="9"/>
      <c r="H517" s="9"/>
      <c r="I517" s="9"/>
      <c r="K517"/>
      <c r="L517"/>
      <c r="M517"/>
      <c r="N517"/>
      <c r="P517"/>
      <c r="Q517"/>
      <c r="R517"/>
      <c r="S517"/>
      <c r="U517"/>
      <c r="V517"/>
      <c r="W517"/>
      <c r="X517" s="1"/>
      <c r="Z517"/>
      <c r="AA517"/>
      <c r="AB517"/>
      <c r="AC517"/>
      <c r="AE517"/>
      <c r="AF517"/>
      <c r="AG517"/>
      <c r="AH517"/>
      <c r="AJ517"/>
      <c r="AK517"/>
      <c r="AL517"/>
      <c r="AM517" s="1"/>
      <c r="AO517"/>
      <c r="AT517" s="35"/>
      <c r="AU517" s="35"/>
      <c r="AV517" s="35"/>
      <c r="AW517" s="35"/>
    </row>
    <row r="518" spans="1:49" s="20" customFormat="1">
      <c r="A518" s="12"/>
      <c r="B518" s="10"/>
      <c r="C518" s="1"/>
      <c r="D518"/>
      <c r="F518" s="9"/>
      <c r="G518" s="9"/>
      <c r="H518" s="9"/>
      <c r="I518" s="9"/>
      <c r="K518"/>
      <c r="L518"/>
      <c r="M518"/>
      <c r="N518"/>
      <c r="P518"/>
      <c r="Q518"/>
      <c r="R518"/>
      <c r="S518"/>
      <c r="U518"/>
      <c r="V518"/>
      <c r="W518"/>
      <c r="X518" s="1"/>
      <c r="Z518"/>
      <c r="AA518"/>
      <c r="AB518"/>
      <c r="AC518"/>
      <c r="AE518"/>
      <c r="AF518"/>
      <c r="AG518"/>
      <c r="AH518"/>
      <c r="AJ518"/>
      <c r="AK518"/>
      <c r="AL518"/>
      <c r="AM518" s="1"/>
      <c r="AO518"/>
      <c r="AT518" s="35"/>
      <c r="AU518" s="35"/>
      <c r="AV518" s="35"/>
      <c r="AW518" s="35"/>
    </row>
    <row r="519" spans="1:49" s="20" customFormat="1">
      <c r="A519" s="12"/>
      <c r="B519" s="10"/>
      <c r="C519" s="1"/>
      <c r="D519"/>
      <c r="F519" s="9"/>
      <c r="G519" s="9"/>
      <c r="H519" s="9"/>
      <c r="I519" s="9"/>
      <c r="K519"/>
      <c r="L519"/>
      <c r="M519"/>
      <c r="N519"/>
      <c r="P519"/>
      <c r="Q519"/>
      <c r="R519"/>
      <c r="S519"/>
      <c r="U519"/>
      <c r="V519"/>
      <c r="W519"/>
      <c r="X519" s="1"/>
      <c r="Z519"/>
      <c r="AA519"/>
      <c r="AB519"/>
      <c r="AC519"/>
      <c r="AE519"/>
      <c r="AF519"/>
      <c r="AG519"/>
      <c r="AH519"/>
      <c r="AJ519"/>
      <c r="AK519"/>
      <c r="AL519"/>
      <c r="AM519" s="1"/>
      <c r="AO519"/>
      <c r="AT519" s="35"/>
      <c r="AU519" s="35"/>
      <c r="AV519" s="35"/>
      <c r="AW519" s="35"/>
    </row>
    <row r="520" spans="1:49" s="20" customFormat="1">
      <c r="A520" s="12"/>
      <c r="B520" s="10"/>
      <c r="C520" s="1"/>
      <c r="D520"/>
      <c r="F520" s="9"/>
      <c r="G520" s="9"/>
      <c r="H520" s="9"/>
      <c r="I520" s="9"/>
      <c r="K520"/>
      <c r="L520"/>
      <c r="M520"/>
      <c r="N520"/>
      <c r="P520"/>
      <c r="Q520"/>
      <c r="R520"/>
      <c r="S520"/>
      <c r="U520"/>
      <c r="V520"/>
      <c r="W520"/>
      <c r="X520" s="1"/>
      <c r="Z520"/>
      <c r="AA520"/>
      <c r="AB520"/>
      <c r="AC520"/>
      <c r="AE520"/>
      <c r="AF520"/>
      <c r="AG520"/>
      <c r="AH520"/>
      <c r="AJ520"/>
      <c r="AK520"/>
      <c r="AL520"/>
      <c r="AM520" s="1"/>
      <c r="AO520"/>
      <c r="AT520" s="35"/>
      <c r="AU520" s="35"/>
      <c r="AV520" s="35"/>
      <c r="AW520" s="35"/>
    </row>
    <row r="521" spans="1:49" s="20" customFormat="1">
      <c r="A521" s="12"/>
      <c r="B521" s="10"/>
      <c r="C521" s="1"/>
      <c r="D521"/>
      <c r="F521" s="9"/>
      <c r="G521" s="9"/>
      <c r="H521" s="9"/>
      <c r="I521" s="9"/>
      <c r="K521"/>
      <c r="L521"/>
      <c r="M521"/>
      <c r="N521"/>
      <c r="P521"/>
      <c r="Q521"/>
      <c r="R521"/>
      <c r="S521"/>
      <c r="U521"/>
      <c r="V521"/>
      <c r="W521"/>
      <c r="X521" s="1"/>
      <c r="Z521"/>
      <c r="AA521"/>
      <c r="AB521"/>
      <c r="AC521"/>
      <c r="AE521"/>
      <c r="AF521"/>
      <c r="AG521"/>
      <c r="AH521"/>
      <c r="AJ521"/>
      <c r="AK521"/>
      <c r="AL521"/>
      <c r="AM521" s="1"/>
      <c r="AO521"/>
      <c r="AT521" s="35"/>
      <c r="AU521" s="35"/>
      <c r="AV521" s="35"/>
      <c r="AW521" s="35"/>
    </row>
    <row r="522" spans="1:49" s="20" customFormat="1">
      <c r="A522" s="12"/>
      <c r="B522" s="10"/>
      <c r="C522" s="1"/>
      <c r="D522"/>
      <c r="F522" s="9"/>
      <c r="G522" s="9"/>
      <c r="H522" s="9"/>
      <c r="I522" s="9"/>
      <c r="K522"/>
      <c r="L522"/>
      <c r="M522"/>
      <c r="N522"/>
      <c r="P522"/>
      <c r="Q522"/>
      <c r="R522"/>
      <c r="S522"/>
      <c r="U522"/>
      <c r="V522"/>
      <c r="W522"/>
      <c r="X522" s="1"/>
      <c r="Z522"/>
      <c r="AA522"/>
      <c r="AB522"/>
      <c r="AC522"/>
      <c r="AE522"/>
      <c r="AF522"/>
      <c r="AG522"/>
      <c r="AH522"/>
      <c r="AJ522"/>
      <c r="AK522"/>
      <c r="AL522"/>
      <c r="AM522" s="1"/>
      <c r="AO522"/>
      <c r="AT522" s="35"/>
      <c r="AU522" s="35"/>
      <c r="AV522" s="35"/>
      <c r="AW522" s="35"/>
    </row>
    <row r="523" spans="1:49" s="20" customFormat="1">
      <c r="A523" s="12"/>
      <c r="B523" s="10"/>
      <c r="C523" s="1"/>
      <c r="D523"/>
      <c r="F523" s="9"/>
      <c r="G523" s="9"/>
      <c r="H523" s="9"/>
      <c r="I523" s="9"/>
      <c r="K523"/>
      <c r="L523"/>
      <c r="M523"/>
      <c r="N523"/>
      <c r="P523"/>
      <c r="Q523"/>
      <c r="R523"/>
      <c r="S523"/>
      <c r="U523"/>
      <c r="V523"/>
      <c r="W523"/>
      <c r="X523" s="1"/>
      <c r="Z523"/>
      <c r="AA523"/>
      <c r="AB523"/>
      <c r="AC523"/>
      <c r="AE523"/>
      <c r="AF523"/>
      <c r="AG523"/>
      <c r="AH523"/>
      <c r="AJ523"/>
      <c r="AK523"/>
      <c r="AL523"/>
      <c r="AM523" s="1"/>
      <c r="AO523"/>
      <c r="AT523" s="35"/>
      <c r="AU523" s="35"/>
      <c r="AV523" s="35"/>
      <c r="AW523" s="35"/>
    </row>
    <row r="524" spans="1:49" s="20" customFormat="1">
      <c r="A524" s="12"/>
      <c r="B524" s="10"/>
      <c r="C524" s="1"/>
      <c r="D524"/>
      <c r="F524" s="9"/>
      <c r="G524" s="9"/>
      <c r="H524" s="9"/>
      <c r="I524" s="9"/>
      <c r="K524"/>
      <c r="L524"/>
      <c r="M524"/>
      <c r="N524"/>
      <c r="P524"/>
      <c r="Q524"/>
      <c r="R524"/>
      <c r="S524"/>
      <c r="U524"/>
      <c r="V524"/>
      <c r="W524"/>
      <c r="X524" s="1"/>
      <c r="Z524"/>
      <c r="AA524"/>
      <c r="AB524"/>
      <c r="AC524"/>
      <c r="AE524"/>
      <c r="AF524"/>
      <c r="AG524"/>
      <c r="AH524"/>
      <c r="AJ524"/>
      <c r="AK524"/>
      <c r="AL524"/>
      <c r="AM524" s="1"/>
      <c r="AO524"/>
      <c r="AT524" s="35"/>
      <c r="AU524" s="35"/>
      <c r="AV524" s="35"/>
      <c r="AW524" s="35"/>
    </row>
    <row r="525" spans="1:49" s="20" customFormat="1">
      <c r="A525" s="12"/>
      <c r="B525" s="10"/>
      <c r="C525" s="1"/>
      <c r="D525"/>
      <c r="F525" s="9"/>
      <c r="G525" s="9"/>
      <c r="H525" s="9"/>
      <c r="I525" s="9"/>
      <c r="K525"/>
      <c r="L525"/>
      <c r="M525"/>
      <c r="N525"/>
      <c r="P525"/>
      <c r="Q525"/>
      <c r="R525"/>
      <c r="S525"/>
      <c r="U525"/>
      <c r="V525"/>
      <c r="W525"/>
      <c r="X525" s="1"/>
      <c r="Z525"/>
      <c r="AA525"/>
      <c r="AB525"/>
      <c r="AC525"/>
      <c r="AE525"/>
      <c r="AF525"/>
      <c r="AG525"/>
      <c r="AH525"/>
      <c r="AJ525"/>
      <c r="AK525"/>
      <c r="AL525"/>
      <c r="AM525" s="1"/>
      <c r="AO525"/>
      <c r="AT525" s="35"/>
      <c r="AU525" s="35"/>
      <c r="AV525" s="35"/>
      <c r="AW525" s="35"/>
    </row>
    <row r="526" spans="1:49" s="20" customFormat="1">
      <c r="A526" s="12"/>
      <c r="B526" s="10"/>
      <c r="C526" s="1"/>
      <c r="D526"/>
      <c r="F526" s="9"/>
      <c r="G526" s="9"/>
      <c r="H526" s="9"/>
      <c r="I526" s="9"/>
      <c r="K526"/>
      <c r="L526"/>
      <c r="M526"/>
      <c r="N526"/>
      <c r="P526"/>
      <c r="Q526"/>
      <c r="R526"/>
      <c r="S526"/>
      <c r="U526"/>
      <c r="V526"/>
      <c r="W526"/>
      <c r="X526" s="1"/>
      <c r="Z526"/>
      <c r="AA526"/>
      <c r="AB526"/>
      <c r="AC526"/>
      <c r="AE526"/>
      <c r="AF526"/>
      <c r="AG526"/>
      <c r="AH526"/>
      <c r="AJ526"/>
      <c r="AK526"/>
      <c r="AL526"/>
      <c r="AM526" s="1"/>
      <c r="AO526"/>
      <c r="AT526" s="35"/>
      <c r="AU526" s="35"/>
      <c r="AV526" s="35"/>
      <c r="AW526" s="35"/>
    </row>
    <row r="527" spans="1:49" s="20" customFormat="1">
      <c r="A527" s="12"/>
      <c r="B527" s="10"/>
      <c r="C527" s="1"/>
      <c r="D527"/>
      <c r="F527" s="9"/>
      <c r="G527" s="9"/>
      <c r="H527" s="9"/>
      <c r="I527" s="9"/>
      <c r="K527"/>
      <c r="L527"/>
      <c r="M527"/>
      <c r="N527"/>
      <c r="P527"/>
      <c r="Q527"/>
      <c r="R527"/>
      <c r="S527"/>
      <c r="U527"/>
      <c r="V527"/>
      <c r="W527"/>
      <c r="X527" s="1"/>
      <c r="Z527"/>
      <c r="AA527"/>
      <c r="AB527"/>
      <c r="AC527"/>
      <c r="AE527"/>
      <c r="AF527"/>
      <c r="AG527"/>
      <c r="AH527"/>
      <c r="AJ527"/>
      <c r="AK527"/>
      <c r="AL527"/>
      <c r="AM527" s="1"/>
      <c r="AO527"/>
      <c r="AT527" s="35"/>
      <c r="AU527" s="35"/>
      <c r="AV527" s="35"/>
      <c r="AW527" s="35"/>
    </row>
    <row r="528" spans="1:49" s="20" customFormat="1">
      <c r="A528" s="12"/>
      <c r="B528" s="10"/>
      <c r="C528" s="1"/>
      <c r="D528"/>
      <c r="F528" s="9"/>
      <c r="G528" s="9"/>
      <c r="H528" s="9"/>
      <c r="I528" s="9"/>
      <c r="K528"/>
      <c r="L528"/>
      <c r="M528"/>
      <c r="N528"/>
      <c r="P528"/>
      <c r="Q528"/>
      <c r="R528"/>
      <c r="S528"/>
      <c r="U528"/>
      <c r="V528"/>
      <c r="W528"/>
      <c r="X528" s="1"/>
      <c r="Z528"/>
      <c r="AA528"/>
      <c r="AB528"/>
      <c r="AC528"/>
      <c r="AE528"/>
      <c r="AF528"/>
      <c r="AG528"/>
      <c r="AH528"/>
      <c r="AJ528"/>
      <c r="AK528"/>
      <c r="AL528"/>
      <c r="AM528" s="1"/>
      <c r="AO528"/>
      <c r="AT528" s="35"/>
      <c r="AU528" s="35"/>
      <c r="AV528" s="35"/>
      <c r="AW528" s="35"/>
    </row>
    <row r="529" spans="1:49" s="20" customFormat="1">
      <c r="A529" s="12"/>
      <c r="B529" s="10"/>
      <c r="C529" s="1"/>
      <c r="D529"/>
      <c r="F529" s="9"/>
      <c r="G529" s="9"/>
      <c r="H529" s="9"/>
      <c r="I529" s="9"/>
      <c r="K529"/>
      <c r="L529"/>
      <c r="M529"/>
      <c r="N529"/>
      <c r="P529"/>
      <c r="Q529"/>
      <c r="R529"/>
      <c r="S529"/>
      <c r="U529"/>
      <c r="V529"/>
      <c r="W529"/>
      <c r="X529" s="1"/>
      <c r="Z529"/>
      <c r="AA529"/>
      <c r="AB529"/>
      <c r="AC529"/>
      <c r="AE529"/>
      <c r="AF529"/>
      <c r="AG529"/>
      <c r="AH529"/>
      <c r="AJ529"/>
      <c r="AK529"/>
      <c r="AL529"/>
      <c r="AM529" s="1"/>
      <c r="AO529"/>
      <c r="AT529" s="35"/>
      <c r="AU529" s="35"/>
      <c r="AV529" s="35"/>
      <c r="AW529" s="35"/>
    </row>
    <row r="530" spans="1:49" s="20" customFormat="1">
      <c r="A530" s="12"/>
      <c r="B530" s="10"/>
      <c r="C530" s="1"/>
      <c r="D530"/>
      <c r="F530" s="9"/>
      <c r="G530" s="9"/>
      <c r="H530" s="9"/>
      <c r="I530" s="9"/>
      <c r="K530"/>
      <c r="L530"/>
      <c r="M530"/>
      <c r="N530"/>
      <c r="P530"/>
      <c r="Q530"/>
      <c r="R530"/>
      <c r="S530"/>
      <c r="U530"/>
      <c r="V530"/>
      <c r="W530"/>
      <c r="X530" s="1"/>
      <c r="Z530"/>
      <c r="AA530"/>
      <c r="AB530"/>
      <c r="AC530"/>
      <c r="AE530"/>
      <c r="AF530"/>
      <c r="AG530"/>
      <c r="AH530"/>
      <c r="AJ530"/>
      <c r="AK530"/>
      <c r="AL530"/>
      <c r="AM530" s="1"/>
      <c r="AO530"/>
      <c r="AT530" s="35"/>
      <c r="AU530" s="35"/>
      <c r="AV530" s="35"/>
      <c r="AW530" s="35"/>
    </row>
    <row r="531" spans="1:49" s="20" customFormat="1">
      <c r="A531" s="12"/>
      <c r="B531" s="10"/>
      <c r="C531" s="1"/>
      <c r="D531"/>
      <c r="F531" s="9"/>
      <c r="G531" s="9"/>
      <c r="H531" s="9"/>
      <c r="I531" s="9"/>
      <c r="K531"/>
      <c r="L531"/>
      <c r="M531"/>
      <c r="N531"/>
      <c r="P531"/>
      <c r="Q531"/>
      <c r="R531"/>
      <c r="S531"/>
      <c r="U531"/>
      <c r="V531"/>
      <c r="W531"/>
      <c r="X531" s="1"/>
      <c r="Z531"/>
      <c r="AA531"/>
      <c r="AB531"/>
      <c r="AC531"/>
      <c r="AE531"/>
      <c r="AF531"/>
      <c r="AG531"/>
      <c r="AH531"/>
      <c r="AJ531"/>
      <c r="AK531"/>
      <c r="AL531"/>
      <c r="AM531" s="1"/>
      <c r="AO531"/>
      <c r="AT531" s="35"/>
      <c r="AU531" s="35"/>
      <c r="AV531" s="35"/>
      <c r="AW531" s="35"/>
    </row>
    <row r="532" spans="1:49" s="20" customFormat="1">
      <c r="A532" s="12"/>
      <c r="B532" s="10"/>
      <c r="C532" s="1"/>
      <c r="D532"/>
      <c r="F532" s="9"/>
      <c r="G532" s="9"/>
      <c r="H532" s="9"/>
      <c r="I532" s="9"/>
      <c r="K532"/>
      <c r="L532"/>
      <c r="M532"/>
      <c r="N532"/>
      <c r="P532"/>
      <c r="Q532"/>
      <c r="R532"/>
      <c r="S532"/>
      <c r="U532"/>
      <c r="V532"/>
      <c r="W532"/>
      <c r="X532" s="1"/>
      <c r="Z532"/>
      <c r="AA532"/>
      <c r="AB532"/>
      <c r="AC532"/>
      <c r="AE532"/>
      <c r="AF532"/>
      <c r="AG532"/>
      <c r="AH532"/>
      <c r="AJ532"/>
      <c r="AK532"/>
      <c r="AL532"/>
      <c r="AM532" s="1"/>
      <c r="AO532"/>
      <c r="AT532" s="35"/>
      <c r="AU532" s="35"/>
      <c r="AV532" s="35"/>
      <c r="AW532" s="35"/>
    </row>
    <row r="533" spans="1:49" s="20" customFormat="1">
      <c r="A533" s="12"/>
      <c r="B533" s="10"/>
      <c r="C533" s="1"/>
      <c r="D533"/>
      <c r="F533" s="9"/>
      <c r="G533" s="9"/>
      <c r="H533" s="9"/>
      <c r="I533" s="9"/>
      <c r="K533"/>
      <c r="L533"/>
      <c r="M533"/>
      <c r="N533"/>
      <c r="P533"/>
      <c r="Q533"/>
      <c r="R533"/>
      <c r="S533"/>
      <c r="U533"/>
      <c r="V533"/>
      <c r="W533"/>
      <c r="X533" s="1"/>
      <c r="Z533"/>
      <c r="AA533"/>
      <c r="AB533"/>
      <c r="AC533"/>
      <c r="AE533"/>
      <c r="AF533"/>
      <c r="AG533"/>
      <c r="AH533"/>
      <c r="AJ533"/>
      <c r="AK533"/>
      <c r="AL533"/>
      <c r="AM533" s="1"/>
      <c r="AO533"/>
      <c r="AT533" s="35"/>
      <c r="AU533" s="35"/>
      <c r="AV533" s="35"/>
      <c r="AW533" s="35"/>
    </row>
    <row r="534" spans="1:49" s="20" customFormat="1">
      <c r="A534" s="12"/>
      <c r="B534" s="10"/>
      <c r="C534" s="1"/>
      <c r="D534"/>
      <c r="F534" s="9"/>
      <c r="G534" s="9"/>
      <c r="H534" s="9"/>
      <c r="I534" s="9"/>
      <c r="K534"/>
      <c r="L534"/>
      <c r="M534"/>
      <c r="N534"/>
      <c r="P534"/>
      <c r="Q534"/>
      <c r="R534"/>
      <c r="S534"/>
      <c r="U534"/>
      <c r="V534"/>
      <c r="W534"/>
      <c r="X534" s="1"/>
      <c r="Z534"/>
      <c r="AA534"/>
      <c r="AB534"/>
      <c r="AC534"/>
      <c r="AE534"/>
      <c r="AF534"/>
      <c r="AG534"/>
      <c r="AH534"/>
      <c r="AJ534"/>
      <c r="AK534"/>
      <c r="AL534"/>
      <c r="AM534" s="1"/>
      <c r="AO534"/>
      <c r="AT534" s="35"/>
      <c r="AU534" s="35"/>
      <c r="AV534" s="35"/>
      <c r="AW534" s="35"/>
    </row>
    <row r="535" spans="1:49" s="20" customFormat="1">
      <c r="A535" s="12"/>
      <c r="B535" s="10"/>
      <c r="C535" s="1"/>
      <c r="D535"/>
      <c r="F535" s="9"/>
      <c r="G535" s="9"/>
      <c r="H535" s="9"/>
      <c r="I535" s="9"/>
      <c r="K535"/>
      <c r="L535"/>
      <c r="M535"/>
      <c r="N535"/>
      <c r="P535"/>
      <c r="Q535"/>
      <c r="R535"/>
      <c r="S535"/>
      <c r="U535"/>
      <c r="V535"/>
      <c r="W535"/>
      <c r="X535" s="1"/>
      <c r="Z535"/>
      <c r="AA535"/>
      <c r="AB535"/>
      <c r="AC535"/>
      <c r="AE535"/>
      <c r="AF535"/>
      <c r="AG535"/>
      <c r="AH535"/>
      <c r="AJ535"/>
      <c r="AK535"/>
      <c r="AL535"/>
      <c r="AM535" s="1"/>
      <c r="AO535"/>
      <c r="AT535" s="35"/>
      <c r="AU535" s="35"/>
      <c r="AV535" s="35"/>
      <c r="AW535" s="35"/>
    </row>
    <row r="536" spans="1:49" s="20" customFormat="1">
      <c r="A536" s="12"/>
      <c r="B536" s="10"/>
      <c r="C536" s="1"/>
      <c r="D536"/>
      <c r="F536" s="9"/>
      <c r="G536" s="9"/>
      <c r="H536" s="9"/>
      <c r="I536" s="9"/>
      <c r="K536"/>
      <c r="L536"/>
      <c r="M536"/>
      <c r="N536"/>
      <c r="P536"/>
      <c r="Q536"/>
      <c r="R536"/>
      <c r="S536"/>
      <c r="U536"/>
      <c r="V536"/>
      <c r="W536"/>
      <c r="X536" s="1"/>
      <c r="Z536"/>
      <c r="AA536"/>
      <c r="AB536"/>
      <c r="AC536"/>
      <c r="AE536"/>
      <c r="AF536"/>
      <c r="AG536"/>
      <c r="AH536"/>
      <c r="AJ536"/>
      <c r="AK536"/>
      <c r="AL536"/>
      <c r="AM536" s="1"/>
      <c r="AO536"/>
      <c r="AT536" s="35"/>
      <c r="AU536" s="35"/>
      <c r="AV536" s="35"/>
      <c r="AW536" s="35"/>
    </row>
    <row r="537" spans="1:49" s="20" customFormat="1">
      <c r="A537" s="12"/>
      <c r="B537" s="10"/>
      <c r="C537" s="1"/>
      <c r="D537"/>
      <c r="F537" s="9"/>
      <c r="G537" s="9"/>
      <c r="H537" s="9"/>
      <c r="I537" s="9"/>
      <c r="K537"/>
      <c r="L537"/>
      <c r="M537"/>
      <c r="N537"/>
      <c r="P537"/>
      <c r="Q537"/>
      <c r="R537"/>
      <c r="S537"/>
      <c r="U537"/>
      <c r="V537"/>
      <c r="W537"/>
      <c r="X537" s="1"/>
      <c r="Z537"/>
      <c r="AA537"/>
      <c r="AB537"/>
      <c r="AC537"/>
      <c r="AE537"/>
      <c r="AF537"/>
      <c r="AG537"/>
      <c r="AH537"/>
      <c r="AJ537"/>
      <c r="AK537"/>
      <c r="AL537"/>
      <c r="AM537" s="1"/>
      <c r="AO537"/>
      <c r="AT537" s="35"/>
      <c r="AU537" s="35"/>
      <c r="AV537" s="35"/>
      <c r="AW537" s="35"/>
    </row>
    <row r="538" spans="1:49" s="20" customFormat="1">
      <c r="A538" s="12"/>
      <c r="B538" s="10"/>
      <c r="C538" s="1"/>
      <c r="D538"/>
      <c r="F538" s="9"/>
      <c r="G538" s="9"/>
      <c r="H538" s="9"/>
      <c r="I538" s="9"/>
      <c r="K538"/>
      <c r="L538"/>
      <c r="M538"/>
      <c r="N538"/>
      <c r="P538"/>
      <c r="Q538"/>
      <c r="R538"/>
      <c r="S538"/>
      <c r="U538"/>
      <c r="V538"/>
      <c r="W538"/>
      <c r="X538" s="1"/>
      <c r="Z538"/>
      <c r="AA538"/>
      <c r="AB538"/>
      <c r="AC538"/>
      <c r="AE538"/>
      <c r="AF538"/>
      <c r="AG538"/>
      <c r="AH538"/>
      <c r="AJ538"/>
      <c r="AK538"/>
      <c r="AL538"/>
      <c r="AM538" s="1"/>
      <c r="AO538"/>
      <c r="AT538" s="35"/>
      <c r="AU538" s="35"/>
      <c r="AV538" s="35"/>
      <c r="AW538" s="35"/>
    </row>
    <row r="539" spans="1:49" s="20" customFormat="1">
      <c r="A539" s="12"/>
      <c r="B539" s="10"/>
      <c r="C539" s="1"/>
      <c r="D539"/>
      <c r="F539" s="9"/>
      <c r="G539" s="9"/>
      <c r="H539" s="9"/>
      <c r="I539" s="9"/>
      <c r="K539"/>
      <c r="L539"/>
      <c r="M539"/>
      <c r="N539"/>
      <c r="P539"/>
      <c r="Q539"/>
      <c r="R539"/>
      <c r="S539"/>
      <c r="U539"/>
      <c r="V539"/>
      <c r="W539"/>
      <c r="X539" s="1"/>
      <c r="Z539"/>
      <c r="AA539"/>
      <c r="AB539"/>
      <c r="AC539"/>
      <c r="AE539"/>
      <c r="AF539"/>
      <c r="AG539"/>
      <c r="AH539"/>
      <c r="AJ539"/>
      <c r="AK539"/>
      <c r="AL539"/>
      <c r="AM539" s="1"/>
      <c r="AO539"/>
      <c r="AT539" s="35"/>
      <c r="AU539" s="35"/>
      <c r="AV539" s="35"/>
      <c r="AW539" s="35"/>
    </row>
    <row r="540" spans="1:49" s="20" customFormat="1">
      <c r="A540" s="12"/>
      <c r="B540" s="10"/>
      <c r="C540" s="1"/>
      <c r="D540"/>
      <c r="F540" s="9"/>
      <c r="G540" s="9"/>
      <c r="H540" s="9"/>
      <c r="I540" s="9"/>
      <c r="K540"/>
      <c r="L540"/>
      <c r="M540"/>
      <c r="N540"/>
      <c r="P540"/>
      <c r="Q540"/>
      <c r="R540"/>
      <c r="S540"/>
      <c r="U540"/>
      <c r="V540"/>
      <c r="W540"/>
      <c r="X540" s="1"/>
      <c r="Z540"/>
      <c r="AA540"/>
      <c r="AB540"/>
      <c r="AC540"/>
      <c r="AE540"/>
      <c r="AF540"/>
      <c r="AG540"/>
      <c r="AH540"/>
      <c r="AJ540"/>
      <c r="AK540"/>
      <c r="AL540"/>
      <c r="AM540" s="1"/>
      <c r="AO540"/>
      <c r="AT540" s="35"/>
      <c r="AU540" s="35"/>
      <c r="AV540" s="35"/>
      <c r="AW540" s="35"/>
    </row>
    <row r="541" spans="1:49" s="20" customFormat="1">
      <c r="A541" s="12"/>
      <c r="B541" s="10"/>
      <c r="C541" s="1"/>
      <c r="D541"/>
      <c r="F541" s="9"/>
      <c r="G541" s="9"/>
      <c r="H541" s="9"/>
      <c r="I541" s="9"/>
      <c r="K541"/>
      <c r="L541"/>
      <c r="M541"/>
      <c r="N541"/>
      <c r="P541"/>
      <c r="Q541"/>
      <c r="R541"/>
      <c r="S541"/>
      <c r="U541"/>
      <c r="V541"/>
      <c r="W541"/>
      <c r="X541" s="1"/>
      <c r="Z541"/>
      <c r="AA541"/>
      <c r="AB541"/>
      <c r="AC541"/>
      <c r="AE541"/>
      <c r="AF541"/>
      <c r="AG541"/>
      <c r="AH541"/>
      <c r="AJ541"/>
      <c r="AK541"/>
      <c r="AL541"/>
      <c r="AM541" s="1"/>
      <c r="AO541"/>
      <c r="AT541" s="35"/>
      <c r="AU541" s="35"/>
      <c r="AV541" s="35"/>
      <c r="AW541" s="35"/>
    </row>
    <row r="542" spans="1:49" s="20" customFormat="1">
      <c r="A542" s="12"/>
      <c r="B542" s="10"/>
      <c r="C542" s="1"/>
      <c r="D542"/>
      <c r="F542" s="9"/>
      <c r="G542" s="9"/>
      <c r="H542" s="9"/>
      <c r="I542" s="9"/>
      <c r="K542"/>
      <c r="L542"/>
      <c r="M542"/>
      <c r="N542"/>
      <c r="P542"/>
      <c r="Q542"/>
      <c r="R542"/>
      <c r="S542"/>
      <c r="U542"/>
      <c r="V542"/>
      <c r="W542"/>
      <c r="X542" s="1"/>
      <c r="Z542"/>
      <c r="AA542"/>
      <c r="AB542"/>
      <c r="AC542"/>
      <c r="AE542"/>
      <c r="AF542"/>
      <c r="AG542"/>
      <c r="AH542"/>
      <c r="AJ542"/>
      <c r="AK542"/>
      <c r="AL542"/>
      <c r="AM542" s="1"/>
      <c r="AO542"/>
      <c r="AT542" s="35"/>
      <c r="AU542" s="35"/>
      <c r="AV542" s="35"/>
      <c r="AW542" s="35"/>
    </row>
    <row r="543" spans="1:49" s="20" customFormat="1">
      <c r="A543" s="12"/>
      <c r="B543" s="10"/>
      <c r="C543" s="1"/>
      <c r="D543"/>
      <c r="F543" s="9"/>
      <c r="G543" s="9"/>
      <c r="H543" s="9"/>
      <c r="I543" s="9"/>
      <c r="K543"/>
      <c r="L543"/>
      <c r="M543"/>
      <c r="N543"/>
      <c r="P543"/>
      <c r="Q543"/>
      <c r="R543"/>
      <c r="S543"/>
      <c r="U543"/>
      <c r="V543"/>
      <c r="W543"/>
      <c r="X543" s="1"/>
      <c r="Z543"/>
      <c r="AA543"/>
      <c r="AB543"/>
      <c r="AC543"/>
      <c r="AE543"/>
      <c r="AF543"/>
      <c r="AG543"/>
      <c r="AH543"/>
      <c r="AJ543"/>
      <c r="AK543"/>
      <c r="AL543"/>
      <c r="AM543" s="1"/>
      <c r="AO543"/>
      <c r="AT543" s="35"/>
      <c r="AU543" s="35"/>
      <c r="AV543" s="35"/>
      <c r="AW543" s="35"/>
    </row>
    <row r="544" spans="1:49" s="20" customFormat="1">
      <c r="A544" s="12"/>
      <c r="B544" s="10"/>
      <c r="C544" s="1"/>
      <c r="D544"/>
      <c r="F544" s="9"/>
      <c r="G544" s="9"/>
      <c r="H544" s="9"/>
      <c r="I544" s="9"/>
      <c r="K544"/>
      <c r="L544"/>
      <c r="M544"/>
      <c r="N544"/>
      <c r="P544"/>
      <c r="Q544"/>
      <c r="R544"/>
      <c r="S544"/>
      <c r="U544"/>
      <c r="V544"/>
      <c r="W544"/>
      <c r="X544" s="1"/>
      <c r="Z544"/>
      <c r="AA544"/>
      <c r="AB544"/>
      <c r="AC544"/>
      <c r="AE544"/>
      <c r="AF544"/>
      <c r="AG544"/>
      <c r="AH544"/>
      <c r="AJ544"/>
      <c r="AK544"/>
      <c r="AL544"/>
      <c r="AM544" s="1"/>
      <c r="AO544"/>
      <c r="AT544" s="35"/>
      <c r="AU544" s="35"/>
      <c r="AV544" s="35"/>
      <c r="AW544" s="35"/>
    </row>
    <row r="545" spans="1:49" s="20" customFormat="1">
      <c r="A545" s="12"/>
      <c r="B545" s="10"/>
      <c r="C545" s="1"/>
      <c r="D545"/>
      <c r="F545" s="9"/>
      <c r="G545" s="9"/>
      <c r="H545" s="9"/>
      <c r="I545" s="9"/>
      <c r="K545"/>
      <c r="L545"/>
      <c r="M545"/>
      <c r="N545"/>
      <c r="P545"/>
      <c r="Q545"/>
      <c r="R545"/>
      <c r="S545"/>
      <c r="U545"/>
      <c r="V545"/>
      <c r="W545"/>
      <c r="X545" s="1"/>
      <c r="Z545"/>
      <c r="AA545"/>
      <c r="AB545"/>
      <c r="AC545"/>
      <c r="AE545"/>
      <c r="AF545"/>
      <c r="AG545"/>
      <c r="AH545"/>
      <c r="AJ545"/>
      <c r="AK545"/>
      <c r="AL545"/>
      <c r="AM545" s="1"/>
      <c r="AO545"/>
      <c r="AT545" s="35"/>
      <c r="AU545" s="35"/>
      <c r="AV545" s="35"/>
      <c r="AW545" s="35"/>
    </row>
    <row r="546" spans="1:49" s="20" customFormat="1">
      <c r="A546" s="12"/>
      <c r="B546" s="10"/>
      <c r="C546" s="1"/>
      <c r="D546"/>
      <c r="F546" s="9"/>
      <c r="G546" s="9"/>
      <c r="H546" s="9"/>
      <c r="I546" s="9"/>
      <c r="K546"/>
      <c r="L546"/>
      <c r="M546"/>
      <c r="N546"/>
      <c r="P546"/>
      <c r="Q546"/>
      <c r="R546"/>
      <c r="S546"/>
      <c r="U546"/>
      <c r="V546"/>
      <c r="W546"/>
      <c r="X546" s="1"/>
      <c r="Z546"/>
      <c r="AA546"/>
      <c r="AB546"/>
      <c r="AC546"/>
      <c r="AE546"/>
      <c r="AF546"/>
      <c r="AG546"/>
      <c r="AH546"/>
      <c r="AJ546"/>
      <c r="AK546"/>
      <c r="AL546"/>
      <c r="AM546" s="1"/>
      <c r="AO546"/>
      <c r="AT546" s="35"/>
      <c r="AU546" s="35"/>
      <c r="AV546" s="35"/>
      <c r="AW546" s="35"/>
    </row>
    <row r="547" spans="1:49" s="20" customFormat="1">
      <c r="A547" s="12"/>
      <c r="B547" s="10"/>
      <c r="C547" s="1"/>
      <c r="D547"/>
      <c r="F547" s="9"/>
      <c r="G547" s="9"/>
      <c r="H547" s="9"/>
      <c r="I547" s="9"/>
      <c r="K547"/>
      <c r="L547"/>
      <c r="M547"/>
      <c r="N547"/>
      <c r="P547"/>
      <c r="Q547"/>
      <c r="R547"/>
      <c r="S547"/>
      <c r="U547"/>
      <c r="V547"/>
      <c r="W547"/>
      <c r="X547" s="1"/>
      <c r="Z547"/>
      <c r="AA547"/>
      <c r="AB547"/>
      <c r="AC547"/>
      <c r="AE547"/>
      <c r="AF547"/>
      <c r="AG547"/>
      <c r="AH547"/>
      <c r="AJ547"/>
      <c r="AK547"/>
      <c r="AL547"/>
      <c r="AM547" s="1"/>
      <c r="AO547"/>
      <c r="AT547" s="35"/>
      <c r="AU547" s="35"/>
      <c r="AV547" s="35"/>
      <c r="AW547" s="35"/>
    </row>
    <row r="548" spans="1:49" s="20" customFormat="1">
      <c r="A548" s="12"/>
      <c r="B548" s="10"/>
      <c r="C548" s="1"/>
      <c r="D548"/>
      <c r="F548" s="9"/>
      <c r="G548" s="9"/>
      <c r="H548" s="9"/>
      <c r="I548" s="9"/>
      <c r="K548"/>
      <c r="L548"/>
      <c r="M548"/>
      <c r="N548"/>
      <c r="P548"/>
      <c r="Q548"/>
      <c r="R548"/>
      <c r="S548"/>
      <c r="U548"/>
      <c r="V548"/>
      <c r="W548"/>
      <c r="X548" s="1"/>
      <c r="Z548"/>
      <c r="AA548"/>
      <c r="AB548"/>
      <c r="AC548"/>
      <c r="AE548"/>
      <c r="AF548"/>
      <c r="AG548"/>
      <c r="AH548"/>
      <c r="AJ548"/>
      <c r="AK548"/>
      <c r="AL548"/>
      <c r="AM548" s="1"/>
      <c r="AO548"/>
      <c r="AT548" s="35"/>
      <c r="AU548" s="35"/>
      <c r="AV548" s="35"/>
      <c r="AW548" s="35"/>
    </row>
    <row r="549" spans="1:49" s="20" customFormat="1">
      <c r="A549" s="12"/>
      <c r="B549" s="10"/>
      <c r="C549" s="1"/>
      <c r="D549"/>
      <c r="F549" s="9"/>
      <c r="G549" s="9"/>
      <c r="H549" s="9"/>
      <c r="I549" s="9"/>
      <c r="K549"/>
      <c r="L549"/>
      <c r="M549"/>
      <c r="N549"/>
      <c r="P549"/>
      <c r="Q549"/>
      <c r="R549"/>
      <c r="S549"/>
      <c r="U549"/>
      <c r="V549"/>
      <c r="W549"/>
      <c r="X549" s="1"/>
      <c r="Z549"/>
      <c r="AA549"/>
      <c r="AB549"/>
      <c r="AC549"/>
      <c r="AE549"/>
      <c r="AF549"/>
      <c r="AG549"/>
      <c r="AH549"/>
      <c r="AJ549"/>
      <c r="AK549"/>
      <c r="AL549"/>
      <c r="AM549" s="1"/>
      <c r="AO549"/>
      <c r="AT549" s="35"/>
      <c r="AU549" s="35"/>
      <c r="AV549" s="35"/>
      <c r="AW549" s="35"/>
    </row>
    <row r="550" spans="1:49" s="20" customFormat="1">
      <c r="A550" s="12"/>
      <c r="B550" s="10"/>
      <c r="C550" s="1"/>
      <c r="D550"/>
      <c r="F550" s="9"/>
      <c r="G550" s="9"/>
      <c r="H550" s="9"/>
      <c r="I550" s="9"/>
      <c r="K550"/>
      <c r="L550"/>
      <c r="M550"/>
      <c r="N550"/>
      <c r="P550"/>
      <c r="Q550"/>
      <c r="R550"/>
      <c r="S550"/>
      <c r="U550"/>
      <c r="V550"/>
      <c r="W550"/>
      <c r="X550" s="1"/>
      <c r="Z550"/>
      <c r="AA550"/>
      <c r="AB550"/>
      <c r="AC550"/>
      <c r="AE550"/>
      <c r="AF550"/>
      <c r="AG550"/>
      <c r="AH550"/>
      <c r="AJ550"/>
      <c r="AK550"/>
      <c r="AL550"/>
      <c r="AM550" s="1"/>
      <c r="AO550"/>
      <c r="AT550" s="35"/>
      <c r="AU550" s="35"/>
      <c r="AV550" s="35"/>
      <c r="AW550" s="35"/>
    </row>
    <row r="551" spans="1:49" s="20" customFormat="1">
      <c r="A551" s="12"/>
      <c r="B551" s="10"/>
      <c r="C551" s="1"/>
      <c r="D551"/>
      <c r="F551" s="9"/>
      <c r="G551" s="9"/>
      <c r="H551" s="9"/>
      <c r="I551" s="9"/>
      <c r="K551"/>
      <c r="L551"/>
      <c r="M551"/>
      <c r="N551"/>
      <c r="P551"/>
      <c r="Q551"/>
      <c r="R551"/>
      <c r="S551"/>
      <c r="U551"/>
      <c r="V551"/>
      <c r="W551"/>
      <c r="X551" s="1"/>
      <c r="Z551"/>
      <c r="AA551"/>
      <c r="AB551"/>
      <c r="AC551"/>
      <c r="AE551"/>
      <c r="AF551"/>
      <c r="AG551"/>
      <c r="AH551"/>
      <c r="AJ551"/>
      <c r="AK551"/>
      <c r="AL551"/>
      <c r="AM551" s="1"/>
      <c r="AO551"/>
      <c r="AT551" s="35"/>
      <c r="AU551" s="35"/>
      <c r="AV551" s="35"/>
      <c r="AW551" s="35"/>
    </row>
    <row r="552" spans="1:49" s="20" customFormat="1">
      <c r="A552" s="12"/>
      <c r="B552" s="10"/>
      <c r="C552" s="1"/>
      <c r="D552"/>
      <c r="F552" s="9"/>
      <c r="G552" s="9"/>
      <c r="H552" s="9"/>
      <c r="I552" s="9"/>
      <c r="K552"/>
      <c r="L552"/>
      <c r="M552"/>
      <c r="N552"/>
      <c r="P552"/>
      <c r="Q552"/>
      <c r="R552"/>
      <c r="S552"/>
      <c r="U552"/>
      <c r="V552"/>
      <c r="W552"/>
      <c r="X552" s="1"/>
      <c r="Z552"/>
      <c r="AA552"/>
      <c r="AB552"/>
      <c r="AC552"/>
      <c r="AE552"/>
      <c r="AF552"/>
      <c r="AG552"/>
      <c r="AH552"/>
      <c r="AJ552"/>
      <c r="AK552"/>
      <c r="AL552"/>
      <c r="AM552" s="1"/>
      <c r="AO552"/>
      <c r="AT552" s="35"/>
      <c r="AU552" s="35"/>
      <c r="AV552" s="35"/>
      <c r="AW552" s="35"/>
    </row>
    <row r="553" spans="1:49" s="20" customFormat="1">
      <c r="A553" s="12"/>
      <c r="B553" s="10"/>
      <c r="C553" s="1"/>
      <c r="D553"/>
      <c r="F553" s="9"/>
      <c r="G553" s="9"/>
      <c r="H553" s="9"/>
      <c r="I553" s="9"/>
      <c r="K553"/>
      <c r="L553"/>
      <c r="M553"/>
      <c r="N553"/>
      <c r="P553"/>
      <c r="Q553"/>
      <c r="R553"/>
      <c r="S553"/>
      <c r="U553"/>
      <c r="V553"/>
      <c r="W553"/>
      <c r="X553" s="1"/>
      <c r="Z553"/>
      <c r="AA553"/>
      <c r="AB553"/>
      <c r="AC553"/>
      <c r="AE553"/>
      <c r="AF553"/>
      <c r="AG553"/>
      <c r="AH553"/>
      <c r="AJ553"/>
      <c r="AK553"/>
      <c r="AL553"/>
      <c r="AM553" s="1"/>
      <c r="AO553"/>
      <c r="AT553" s="35"/>
      <c r="AU553" s="35"/>
      <c r="AV553" s="35"/>
      <c r="AW553" s="35"/>
    </row>
    <row r="554" spans="1:49" s="20" customFormat="1">
      <c r="A554" s="12"/>
      <c r="B554" s="10"/>
      <c r="C554" s="1"/>
      <c r="D554"/>
      <c r="F554" s="9"/>
      <c r="G554" s="9"/>
      <c r="H554" s="9"/>
      <c r="I554" s="9"/>
      <c r="K554"/>
      <c r="L554"/>
      <c r="M554"/>
      <c r="N554"/>
      <c r="P554"/>
      <c r="Q554"/>
      <c r="R554"/>
      <c r="S554"/>
      <c r="U554"/>
      <c r="V554"/>
      <c r="W554"/>
      <c r="X554" s="1"/>
      <c r="Z554"/>
      <c r="AA554"/>
      <c r="AB554"/>
      <c r="AC554"/>
      <c r="AE554"/>
      <c r="AF554"/>
      <c r="AG554"/>
      <c r="AH554"/>
      <c r="AJ554"/>
      <c r="AK554"/>
      <c r="AL554"/>
      <c r="AM554" s="1"/>
      <c r="AO554"/>
      <c r="AT554" s="35"/>
      <c r="AU554" s="35"/>
      <c r="AV554" s="35"/>
      <c r="AW554" s="35"/>
    </row>
    <row r="555" spans="1:49" s="20" customFormat="1">
      <c r="A555" s="12"/>
      <c r="B555" s="10"/>
      <c r="C555" s="1"/>
      <c r="D555"/>
      <c r="F555" s="9"/>
      <c r="G555" s="9"/>
      <c r="H555" s="9"/>
      <c r="I555" s="9"/>
      <c r="K555"/>
      <c r="L555"/>
      <c r="M555"/>
      <c r="N555"/>
      <c r="P555"/>
      <c r="Q555"/>
      <c r="R555"/>
      <c r="S555"/>
      <c r="U555"/>
      <c r="V555"/>
      <c r="W555"/>
      <c r="X555" s="1"/>
      <c r="Z555"/>
      <c r="AA555"/>
      <c r="AB555"/>
      <c r="AC555"/>
      <c r="AE555"/>
      <c r="AF555"/>
      <c r="AG555"/>
      <c r="AH555"/>
      <c r="AJ555"/>
      <c r="AK555"/>
      <c r="AL555"/>
      <c r="AM555" s="1"/>
      <c r="AO555"/>
      <c r="AT555" s="35"/>
      <c r="AU555" s="35"/>
      <c r="AV555" s="35"/>
      <c r="AW555" s="35"/>
    </row>
    <row r="556" spans="1:49" s="20" customFormat="1">
      <c r="A556" s="12"/>
      <c r="B556" s="10"/>
      <c r="C556" s="1"/>
      <c r="D556"/>
      <c r="F556" s="9"/>
      <c r="G556" s="9"/>
      <c r="H556" s="9"/>
      <c r="I556" s="9"/>
      <c r="K556"/>
      <c r="L556"/>
      <c r="M556"/>
      <c r="N556"/>
      <c r="P556"/>
      <c r="Q556"/>
      <c r="R556"/>
      <c r="S556"/>
      <c r="U556"/>
      <c r="V556"/>
      <c r="W556"/>
      <c r="X556" s="1"/>
      <c r="Z556"/>
      <c r="AA556"/>
      <c r="AB556"/>
      <c r="AC556"/>
      <c r="AE556"/>
      <c r="AF556"/>
      <c r="AG556"/>
      <c r="AH556"/>
      <c r="AJ556"/>
      <c r="AK556"/>
      <c r="AL556"/>
      <c r="AM556" s="1"/>
      <c r="AO556"/>
      <c r="AT556" s="35"/>
      <c r="AU556" s="35"/>
      <c r="AV556" s="35"/>
      <c r="AW556" s="35"/>
    </row>
    <row r="557" spans="1:49" s="20" customFormat="1">
      <c r="A557" s="12"/>
      <c r="B557" s="10"/>
      <c r="C557" s="1"/>
      <c r="D557"/>
      <c r="F557" s="9"/>
      <c r="G557" s="9"/>
      <c r="H557" s="9"/>
      <c r="I557" s="9"/>
      <c r="K557"/>
      <c r="L557"/>
      <c r="M557"/>
      <c r="N557"/>
      <c r="P557"/>
      <c r="Q557"/>
      <c r="R557"/>
      <c r="S557"/>
      <c r="U557"/>
      <c r="V557"/>
      <c r="W557"/>
      <c r="X557" s="1"/>
      <c r="Z557"/>
      <c r="AA557"/>
      <c r="AB557"/>
      <c r="AC557"/>
      <c r="AE557"/>
      <c r="AF557"/>
      <c r="AG557"/>
      <c r="AH557"/>
      <c r="AJ557"/>
      <c r="AK557"/>
      <c r="AL557"/>
      <c r="AM557" s="1"/>
      <c r="AO557"/>
      <c r="AT557" s="35"/>
      <c r="AU557" s="35"/>
      <c r="AV557" s="35"/>
      <c r="AW557" s="35"/>
    </row>
    <row r="558" spans="1:49" s="20" customFormat="1">
      <c r="A558" s="12"/>
      <c r="B558" s="10"/>
      <c r="C558" s="1"/>
      <c r="D558"/>
      <c r="F558" s="9"/>
      <c r="G558" s="9"/>
      <c r="H558" s="9"/>
      <c r="I558" s="9"/>
      <c r="K558"/>
      <c r="L558"/>
      <c r="M558"/>
      <c r="N558"/>
      <c r="P558"/>
      <c r="Q558"/>
      <c r="R558"/>
      <c r="S558"/>
      <c r="U558"/>
      <c r="V558"/>
      <c r="W558"/>
      <c r="X558" s="1"/>
      <c r="Z558"/>
      <c r="AA558"/>
      <c r="AB558"/>
      <c r="AC558"/>
      <c r="AE558"/>
      <c r="AF558"/>
      <c r="AG558"/>
      <c r="AH558"/>
      <c r="AJ558"/>
      <c r="AK558"/>
      <c r="AL558"/>
      <c r="AM558" s="1"/>
      <c r="AO558"/>
      <c r="AT558" s="35"/>
      <c r="AU558" s="35"/>
      <c r="AV558" s="35"/>
      <c r="AW558" s="35"/>
    </row>
    <row r="559" spans="1:49" s="20" customFormat="1">
      <c r="A559" s="12"/>
      <c r="B559" s="10"/>
      <c r="C559" s="1"/>
      <c r="D559"/>
      <c r="F559" s="9"/>
      <c r="G559" s="9"/>
      <c r="H559" s="9"/>
      <c r="I559" s="9"/>
      <c r="K559"/>
      <c r="L559"/>
      <c r="M559"/>
      <c r="N559"/>
      <c r="P559"/>
      <c r="Q559"/>
      <c r="R559"/>
      <c r="S559"/>
      <c r="U559"/>
      <c r="V559"/>
      <c r="W559"/>
      <c r="X559" s="1"/>
      <c r="Z559"/>
      <c r="AA559"/>
      <c r="AB559"/>
      <c r="AC559"/>
      <c r="AE559"/>
      <c r="AF559"/>
      <c r="AG559"/>
      <c r="AH559"/>
      <c r="AJ559"/>
      <c r="AK559"/>
      <c r="AL559"/>
      <c r="AM559" s="1"/>
      <c r="AO559"/>
      <c r="AT559" s="35"/>
      <c r="AU559" s="35"/>
      <c r="AV559" s="35"/>
      <c r="AW559" s="35"/>
    </row>
    <row r="560" spans="1:49" s="20" customFormat="1">
      <c r="A560" s="12"/>
      <c r="B560" s="10"/>
      <c r="C560" s="1"/>
      <c r="D560"/>
      <c r="F560" s="9"/>
      <c r="G560" s="9"/>
      <c r="H560" s="9"/>
      <c r="I560" s="9"/>
      <c r="K560"/>
      <c r="L560"/>
      <c r="M560"/>
      <c r="N560"/>
      <c r="P560"/>
      <c r="Q560"/>
      <c r="R560"/>
      <c r="S560"/>
      <c r="U560"/>
      <c r="V560"/>
      <c r="W560"/>
      <c r="X560" s="1"/>
      <c r="Z560"/>
      <c r="AA560"/>
      <c r="AB560"/>
      <c r="AC560"/>
      <c r="AE560"/>
      <c r="AF560"/>
      <c r="AG560"/>
      <c r="AH560"/>
      <c r="AJ560"/>
      <c r="AK560"/>
      <c r="AL560"/>
      <c r="AM560" s="1"/>
      <c r="AO560"/>
      <c r="AT560" s="35"/>
      <c r="AU560" s="35"/>
      <c r="AV560" s="35"/>
      <c r="AW560" s="35"/>
    </row>
    <row r="561" spans="1:49" s="20" customFormat="1">
      <c r="A561" s="12"/>
      <c r="B561" s="10"/>
      <c r="C561" s="1"/>
      <c r="D561"/>
      <c r="F561" s="9"/>
      <c r="G561" s="9"/>
      <c r="H561" s="9"/>
      <c r="I561" s="9"/>
      <c r="K561"/>
      <c r="L561"/>
      <c r="M561"/>
      <c r="N561"/>
      <c r="P561"/>
      <c r="Q561"/>
      <c r="R561"/>
      <c r="S561"/>
      <c r="U561"/>
      <c r="V561"/>
      <c r="W561"/>
      <c r="X561" s="1"/>
      <c r="Z561"/>
      <c r="AA561"/>
      <c r="AB561"/>
      <c r="AC561"/>
      <c r="AE561"/>
      <c r="AF561"/>
      <c r="AG561"/>
      <c r="AH561"/>
      <c r="AJ561"/>
      <c r="AK561"/>
      <c r="AL561"/>
      <c r="AM561" s="1"/>
      <c r="AO561"/>
      <c r="AT561" s="35"/>
      <c r="AU561" s="35"/>
      <c r="AV561" s="35"/>
      <c r="AW561" s="35"/>
    </row>
    <row r="562" spans="1:49" s="20" customFormat="1">
      <c r="A562" s="12"/>
      <c r="B562" s="10"/>
      <c r="C562" s="1"/>
      <c r="D562"/>
      <c r="F562" s="9"/>
      <c r="G562" s="9"/>
      <c r="H562" s="9"/>
      <c r="I562" s="9"/>
      <c r="K562"/>
      <c r="L562"/>
      <c r="M562"/>
      <c r="N562"/>
      <c r="P562"/>
      <c r="Q562"/>
      <c r="R562"/>
      <c r="S562"/>
      <c r="U562"/>
      <c r="V562"/>
      <c r="W562"/>
      <c r="X562" s="1"/>
      <c r="Z562"/>
      <c r="AA562"/>
      <c r="AB562"/>
      <c r="AC562"/>
      <c r="AE562"/>
      <c r="AF562"/>
      <c r="AG562"/>
      <c r="AH562"/>
      <c r="AJ562"/>
      <c r="AK562"/>
      <c r="AL562"/>
      <c r="AM562" s="1"/>
      <c r="AO562"/>
      <c r="AT562" s="35"/>
      <c r="AU562" s="35"/>
      <c r="AV562" s="35"/>
      <c r="AW562" s="35"/>
    </row>
    <row r="563" spans="1:49" s="20" customFormat="1">
      <c r="A563" s="12"/>
      <c r="B563" s="10"/>
      <c r="C563" s="1"/>
      <c r="D563"/>
      <c r="F563" s="9"/>
      <c r="G563" s="9"/>
      <c r="H563" s="9"/>
      <c r="I563" s="9"/>
      <c r="K563"/>
      <c r="L563"/>
      <c r="M563"/>
      <c r="N563"/>
      <c r="P563"/>
      <c r="Q563"/>
      <c r="R563"/>
      <c r="S563"/>
      <c r="U563"/>
      <c r="V563"/>
      <c r="W563"/>
      <c r="X563" s="1"/>
      <c r="Z563"/>
      <c r="AA563"/>
      <c r="AB563"/>
      <c r="AC563"/>
      <c r="AE563"/>
      <c r="AF563"/>
      <c r="AG563"/>
      <c r="AH563"/>
      <c r="AJ563"/>
      <c r="AK563"/>
      <c r="AL563"/>
      <c r="AM563" s="1"/>
      <c r="AO563"/>
      <c r="AT563" s="35"/>
      <c r="AU563" s="35"/>
      <c r="AV563" s="35"/>
      <c r="AW563" s="35"/>
    </row>
    <row r="564" spans="1:49" s="20" customFormat="1">
      <c r="A564" s="12"/>
      <c r="B564" s="10"/>
      <c r="C564" s="1"/>
      <c r="D564"/>
      <c r="F564" s="9"/>
      <c r="G564" s="9"/>
      <c r="H564" s="9"/>
      <c r="I564" s="9"/>
      <c r="K564"/>
      <c r="L564"/>
      <c r="M564"/>
      <c r="N564"/>
      <c r="P564"/>
      <c r="Q564"/>
      <c r="R564"/>
      <c r="S564"/>
      <c r="U564"/>
      <c r="V564"/>
      <c r="W564"/>
      <c r="X564" s="1"/>
      <c r="Z564"/>
      <c r="AA564"/>
      <c r="AB564"/>
      <c r="AC564"/>
      <c r="AE564"/>
      <c r="AF564"/>
      <c r="AG564"/>
      <c r="AH564"/>
      <c r="AJ564"/>
      <c r="AK564"/>
      <c r="AL564"/>
      <c r="AM564" s="1"/>
      <c r="AO564"/>
      <c r="AT564" s="35"/>
      <c r="AU564" s="35"/>
      <c r="AV564" s="35"/>
      <c r="AW564" s="35"/>
    </row>
    <row r="565" spans="1:49" s="20" customFormat="1">
      <c r="A565" s="12"/>
      <c r="B565" s="10"/>
      <c r="C565" s="1"/>
      <c r="D565"/>
      <c r="F565" s="9"/>
      <c r="G565" s="9"/>
      <c r="H565" s="9"/>
      <c r="I565" s="9"/>
      <c r="K565"/>
      <c r="L565"/>
      <c r="M565"/>
      <c r="N565"/>
      <c r="P565"/>
      <c r="Q565"/>
      <c r="R565"/>
      <c r="S565"/>
      <c r="U565"/>
      <c r="V565"/>
      <c r="W565"/>
      <c r="X565" s="1"/>
      <c r="Z565"/>
      <c r="AA565"/>
      <c r="AB565"/>
      <c r="AC565"/>
      <c r="AE565"/>
      <c r="AF565"/>
      <c r="AG565"/>
      <c r="AH565"/>
      <c r="AJ565"/>
      <c r="AK565"/>
      <c r="AL565"/>
      <c r="AM565" s="1"/>
      <c r="AO565"/>
      <c r="AT565" s="35"/>
      <c r="AU565" s="35"/>
      <c r="AV565" s="35"/>
      <c r="AW565" s="35"/>
    </row>
    <row r="566" spans="1:49" s="20" customFormat="1">
      <c r="A566" s="12"/>
      <c r="B566" s="10"/>
      <c r="C566" s="1"/>
      <c r="D566"/>
      <c r="F566" s="9"/>
      <c r="G566" s="9"/>
      <c r="H566" s="9"/>
      <c r="I566" s="9"/>
      <c r="K566"/>
      <c r="L566"/>
      <c r="M566"/>
      <c r="N566"/>
      <c r="P566"/>
      <c r="Q566"/>
      <c r="R566"/>
      <c r="S566"/>
      <c r="U566"/>
      <c r="V566"/>
      <c r="W566"/>
      <c r="X566" s="1"/>
      <c r="Z566"/>
      <c r="AA566"/>
      <c r="AB566"/>
      <c r="AC566"/>
      <c r="AE566"/>
      <c r="AF566"/>
      <c r="AG566"/>
      <c r="AH566"/>
      <c r="AJ566"/>
      <c r="AK566"/>
      <c r="AL566"/>
      <c r="AM566" s="1"/>
      <c r="AO566"/>
      <c r="AT566" s="35"/>
      <c r="AU566" s="35"/>
      <c r="AV566" s="35"/>
      <c r="AW566" s="35"/>
    </row>
    <row r="567" spans="1:49" s="20" customFormat="1">
      <c r="A567" s="12"/>
      <c r="B567" s="10"/>
      <c r="C567" s="1"/>
      <c r="D567"/>
      <c r="F567" s="9"/>
      <c r="G567" s="9"/>
      <c r="H567" s="9"/>
      <c r="I567" s="9"/>
      <c r="K567"/>
      <c r="L567"/>
      <c r="M567"/>
      <c r="N567"/>
      <c r="P567"/>
      <c r="Q567"/>
      <c r="R567"/>
      <c r="S567"/>
      <c r="U567"/>
      <c r="V567"/>
      <c r="W567"/>
      <c r="X567" s="1"/>
      <c r="Z567"/>
      <c r="AA567"/>
      <c r="AB567"/>
      <c r="AC567"/>
      <c r="AE567"/>
      <c r="AF567"/>
      <c r="AG567"/>
      <c r="AH567"/>
      <c r="AJ567"/>
      <c r="AK567"/>
      <c r="AL567"/>
      <c r="AM567" s="1"/>
      <c r="AO567"/>
      <c r="AT567" s="35"/>
      <c r="AU567" s="35"/>
      <c r="AV567" s="35"/>
      <c r="AW567" s="35"/>
    </row>
    <row r="568" spans="1:49" s="20" customFormat="1">
      <c r="A568" s="12"/>
      <c r="B568" s="10"/>
      <c r="C568" s="1"/>
      <c r="D568"/>
      <c r="F568" s="9"/>
      <c r="G568" s="9"/>
      <c r="H568" s="9"/>
      <c r="I568" s="9"/>
      <c r="K568"/>
      <c r="L568"/>
      <c r="M568"/>
      <c r="N568"/>
      <c r="P568"/>
      <c r="Q568"/>
      <c r="R568"/>
      <c r="S568"/>
      <c r="U568"/>
      <c r="V568"/>
      <c r="W568"/>
      <c r="X568" s="1"/>
      <c r="Z568"/>
      <c r="AA568"/>
      <c r="AB568"/>
      <c r="AC568"/>
      <c r="AE568"/>
      <c r="AF568"/>
      <c r="AG568"/>
      <c r="AH568"/>
      <c r="AJ568"/>
      <c r="AK568"/>
      <c r="AL568"/>
      <c r="AM568" s="1"/>
      <c r="AO568"/>
      <c r="AT568" s="35"/>
      <c r="AU568" s="35"/>
      <c r="AV568" s="35"/>
      <c r="AW568" s="35"/>
    </row>
    <row r="569" spans="1:49" s="20" customFormat="1">
      <c r="A569" s="12"/>
      <c r="B569" s="10"/>
      <c r="C569" s="1"/>
      <c r="D569"/>
      <c r="F569" s="9"/>
      <c r="G569" s="9"/>
      <c r="H569" s="9"/>
      <c r="I569" s="9"/>
      <c r="K569"/>
      <c r="L569"/>
      <c r="M569"/>
      <c r="N569"/>
      <c r="P569"/>
      <c r="Q569"/>
      <c r="R569"/>
      <c r="S569"/>
      <c r="U569"/>
      <c r="V569"/>
      <c r="W569"/>
      <c r="X569" s="1"/>
      <c r="Z569"/>
      <c r="AA569"/>
      <c r="AB569"/>
      <c r="AC569"/>
      <c r="AE569"/>
      <c r="AF569"/>
      <c r="AG569"/>
      <c r="AH569"/>
      <c r="AJ569"/>
      <c r="AK569"/>
      <c r="AL569"/>
      <c r="AM569" s="1"/>
      <c r="AO569"/>
      <c r="AT569" s="35"/>
      <c r="AU569" s="35"/>
      <c r="AV569" s="35"/>
      <c r="AW569" s="35"/>
    </row>
    <row r="570" spans="1:49" s="20" customFormat="1">
      <c r="A570" s="12"/>
      <c r="B570" s="10"/>
      <c r="C570" s="1"/>
      <c r="D570"/>
      <c r="F570" s="9"/>
      <c r="G570" s="9"/>
      <c r="H570" s="9"/>
      <c r="I570" s="9"/>
      <c r="K570"/>
      <c r="L570"/>
      <c r="M570"/>
      <c r="N570"/>
      <c r="P570"/>
      <c r="Q570"/>
      <c r="R570"/>
      <c r="S570"/>
      <c r="U570"/>
      <c r="V570"/>
      <c r="W570"/>
      <c r="X570" s="1"/>
      <c r="Z570"/>
      <c r="AA570"/>
      <c r="AB570"/>
      <c r="AC570"/>
      <c r="AE570"/>
      <c r="AF570"/>
      <c r="AG570"/>
      <c r="AH570"/>
      <c r="AJ570"/>
      <c r="AK570"/>
      <c r="AL570"/>
      <c r="AM570" s="1"/>
      <c r="AO570"/>
      <c r="AT570" s="35"/>
      <c r="AU570" s="35"/>
      <c r="AV570" s="35"/>
      <c r="AW570" s="35"/>
    </row>
    <row r="571" spans="1:49" s="20" customFormat="1">
      <c r="A571" s="12"/>
      <c r="B571" s="10"/>
      <c r="C571" s="1"/>
      <c r="D571"/>
      <c r="F571" s="9"/>
      <c r="G571" s="9"/>
      <c r="H571" s="9"/>
      <c r="I571" s="9"/>
      <c r="K571"/>
      <c r="L571"/>
      <c r="M571"/>
      <c r="N571"/>
      <c r="P571"/>
      <c r="Q571"/>
      <c r="R571"/>
      <c r="S571"/>
      <c r="U571"/>
      <c r="V571"/>
      <c r="W571"/>
      <c r="X571" s="1"/>
      <c r="Z571"/>
      <c r="AA571"/>
      <c r="AB571"/>
      <c r="AC571"/>
      <c r="AE571"/>
      <c r="AF571"/>
      <c r="AG571"/>
      <c r="AH571"/>
      <c r="AJ571"/>
      <c r="AK571"/>
      <c r="AL571"/>
      <c r="AM571" s="1"/>
      <c r="AO571"/>
      <c r="AT571" s="35"/>
      <c r="AU571" s="35"/>
      <c r="AV571" s="35"/>
      <c r="AW571" s="35"/>
    </row>
    <row r="572" spans="1:49" s="20" customFormat="1">
      <c r="A572" s="12"/>
      <c r="B572" s="10"/>
      <c r="C572" s="1"/>
      <c r="D572"/>
      <c r="F572" s="9"/>
      <c r="G572" s="9"/>
      <c r="H572" s="9"/>
      <c r="I572" s="9"/>
      <c r="K572"/>
      <c r="L572"/>
      <c r="M572"/>
      <c r="N572"/>
      <c r="P572"/>
      <c r="Q572"/>
      <c r="R572"/>
      <c r="S572"/>
      <c r="U572"/>
      <c r="V572"/>
      <c r="W572"/>
      <c r="X572" s="1"/>
      <c r="Z572"/>
      <c r="AA572"/>
      <c r="AB572"/>
      <c r="AC572"/>
      <c r="AE572"/>
      <c r="AF572"/>
      <c r="AG572"/>
      <c r="AH572"/>
      <c r="AJ572"/>
      <c r="AK572"/>
      <c r="AL572"/>
      <c r="AM572" s="1"/>
      <c r="AO572"/>
      <c r="AT572" s="35"/>
      <c r="AU572" s="35"/>
      <c r="AV572" s="35"/>
      <c r="AW572" s="35"/>
    </row>
    <row r="573" spans="1:49" s="20" customFormat="1">
      <c r="A573" s="12"/>
      <c r="B573" s="10"/>
      <c r="C573" s="1"/>
      <c r="D573"/>
      <c r="F573" s="9"/>
      <c r="G573" s="9"/>
      <c r="H573" s="9"/>
      <c r="I573" s="9"/>
      <c r="K573"/>
      <c r="L573"/>
      <c r="M573"/>
      <c r="N573"/>
      <c r="P573"/>
      <c r="Q573"/>
      <c r="R573"/>
      <c r="S573"/>
      <c r="U573"/>
      <c r="V573"/>
      <c r="W573"/>
      <c r="X573" s="1"/>
      <c r="Z573"/>
      <c r="AA573"/>
      <c r="AB573"/>
      <c r="AC573"/>
      <c r="AE573"/>
      <c r="AF573"/>
      <c r="AG573"/>
      <c r="AH573"/>
      <c r="AJ573"/>
      <c r="AK573"/>
      <c r="AL573"/>
      <c r="AM573" s="1"/>
      <c r="AO573"/>
      <c r="AT573" s="35"/>
      <c r="AU573" s="35"/>
      <c r="AV573" s="35"/>
      <c r="AW573" s="35"/>
    </row>
    <row r="574" spans="1:49" s="20" customFormat="1">
      <c r="A574" s="12"/>
      <c r="B574" s="10"/>
      <c r="C574" s="1"/>
      <c r="D574"/>
      <c r="F574" s="9"/>
      <c r="G574" s="9"/>
      <c r="H574" s="9"/>
      <c r="I574" s="9"/>
      <c r="K574"/>
      <c r="L574"/>
      <c r="M574"/>
      <c r="N574"/>
      <c r="P574"/>
      <c r="Q574"/>
      <c r="R574"/>
      <c r="S574"/>
      <c r="U574"/>
      <c r="V574"/>
      <c r="W574"/>
      <c r="X574" s="1"/>
      <c r="Z574"/>
      <c r="AA574"/>
      <c r="AB574"/>
      <c r="AC574"/>
      <c r="AE574"/>
      <c r="AF574"/>
      <c r="AG574"/>
      <c r="AH574"/>
      <c r="AJ574"/>
      <c r="AK574"/>
      <c r="AL574"/>
      <c r="AM574" s="1"/>
      <c r="AO574"/>
      <c r="AT574" s="35"/>
      <c r="AU574" s="35"/>
      <c r="AV574" s="35"/>
      <c r="AW574" s="35"/>
    </row>
    <row r="575" spans="1:49" s="20" customFormat="1">
      <c r="A575" s="12"/>
      <c r="B575" s="10"/>
      <c r="C575" s="1"/>
      <c r="D575"/>
      <c r="F575" s="9"/>
      <c r="G575" s="9"/>
      <c r="H575" s="9"/>
      <c r="I575" s="9"/>
      <c r="K575"/>
      <c r="L575"/>
      <c r="M575"/>
      <c r="N575"/>
      <c r="P575"/>
      <c r="Q575"/>
      <c r="R575"/>
      <c r="S575"/>
      <c r="U575"/>
      <c r="V575"/>
      <c r="W575"/>
      <c r="X575" s="1"/>
      <c r="Z575"/>
      <c r="AA575"/>
      <c r="AB575"/>
      <c r="AC575"/>
      <c r="AE575"/>
      <c r="AF575"/>
      <c r="AG575"/>
      <c r="AH575"/>
      <c r="AJ575"/>
      <c r="AK575"/>
      <c r="AL575"/>
      <c r="AM575" s="1"/>
      <c r="AO575"/>
      <c r="AT575" s="35"/>
      <c r="AU575" s="35"/>
      <c r="AV575" s="35"/>
      <c r="AW575" s="35"/>
    </row>
    <row r="576" spans="1:49" s="20" customFormat="1">
      <c r="A576" s="12"/>
      <c r="B576" s="10"/>
      <c r="C576" s="1"/>
      <c r="D576"/>
      <c r="F576" s="9"/>
      <c r="G576" s="9"/>
      <c r="H576" s="9"/>
      <c r="I576" s="9"/>
      <c r="K576"/>
      <c r="L576"/>
      <c r="M576"/>
      <c r="N576"/>
      <c r="P576"/>
      <c r="Q576"/>
      <c r="R576"/>
      <c r="S576"/>
      <c r="U576"/>
      <c r="V576"/>
      <c r="W576"/>
      <c r="X576" s="1"/>
      <c r="Z576"/>
      <c r="AA576"/>
      <c r="AB576"/>
      <c r="AC576"/>
      <c r="AE576"/>
      <c r="AF576"/>
      <c r="AG576"/>
      <c r="AH576"/>
      <c r="AJ576"/>
      <c r="AK576"/>
      <c r="AL576"/>
      <c r="AM576" s="1"/>
      <c r="AO576"/>
      <c r="AT576" s="35"/>
      <c r="AU576" s="35"/>
      <c r="AV576" s="35"/>
      <c r="AW576" s="35"/>
    </row>
    <row r="577" spans="1:49" s="20" customFormat="1">
      <c r="A577" s="12"/>
      <c r="B577" s="10"/>
      <c r="C577" s="1"/>
      <c r="D577"/>
      <c r="F577" s="9"/>
      <c r="G577" s="9"/>
      <c r="H577" s="9"/>
      <c r="I577" s="9"/>
      <c r="K577"/>
      <c r="L577"/>
      <c r="M577"/>
      <c r="N577"/>
      <c r="P577"/>
      <c r="Q577"/>
      <c r="R577"/>
      <c r="S577"/>
      <c r="U577"/>
      <c r="V577"/>
      <c r="W577"/>
      <c r="X577" s="1"/>
      <c r="Z577"/>
      <c r="AA577"/>
      <c r="AB577"/>
      <c r="AC577"/>
      <c r="AE577"/>
      <c r="AF577"/>
      <c r="AG577"/>
      <c r="AH577"/>
      <c r="AJ577"/>
      <c r="AK577"/>
      <c r="AL577"/>
      <c r="AM577" s="1"/>
      <c r="AO577"/>
      <c r="AT577" s="35"/>
      <c r="AU577" s="35"/>
      <c r="AV577" s="35"/>
      <c r="AW577" s="35"/>
    </row>
    <row r="578" spans="1:49" s="20" customFormat="1">
      <c r="A578" s="12"/>
      <c r="B578" s="10"/>
      <c r="C578" s="1"/>
      <c r="D578"/>
      <c r="F578" s="9"/>
      <c r="G578" s="9"/>
      <c r="H578" s="9"/>
      <c r="I578" s="9"/>
      <c r="K578"/>
      <c r="L578"/>
      <c r="M578"/>
      <c r="N578"/>
      <c r="P578"/>
      <c r="Q578"/>
      <c r="R578"/>
      <c r="S578"/>
      <c r="U578"/>
      <c r="V578"/>
      <c r="W578"/>
      <c r="X578" s="1"/>
      <c r="Z578"/>
      <c r="AA578"/>
      <c r="AB578"/>
      <c r="AC578"/>
      <c r="AE578"/>
      <c r="AF578"/>
      <c r="AG578"/>
      <c r="AH578"/>
      <c r="AJ578"/>
      <c r="AK578"/>
      <c r="AL578"/>
      <c r="AM578" s="1"/>
      <c r="AO578"/>
      <c r="AT578" s="35"/>
      <c r="AU578" s="35"/>
      <c r="AV578" s="35"/>
      <c r="AW578" s="35"/>
    </row>
    <row r="579" spans="1:49" s="20" customFormat="1">
      <c r="A579" s="12"/>
      <c r="B579" s="10"/>
      <c r="C579" s="1"/>
      <c r="D579"/>
      <c r="F579" s="9"/>
      <c r="G579" s="9"/>
      <c r="H579" s="9"/>
      <c r="I579" s="9"/>
      <c r="K579"/>
      <c r="L579"/>
      <c r="M579"/>
      <c r="N579"/>
      <c r="P579"/>
      <c r="Q579"/>
      <c r="R579"/>
      <c r="S579"/>
      <c r="U579"/>
      <c r="V579"/>
      <c r="W579"/>
      <c r="X579" s="1"/>
      <c r="Z579"/>
      <c r="AA579"/>
      <c r="AB579"/>
      <c r="AC579"/>
      <c r="AE579"/>
      <c r="AF579"/>
      <c r="AG579"/>
      <c r="AH579"/>
      <c r="AJ579"/>
      <c r="AK579"/>
      <c r="AL579"/>
      <c r="AM579" s="1"/>
      <c r="AO579"/>
      <c r="AT579" s="35"/>
      <c r="AU579" s="35"/>
      <c r="AV579" s="35"/>
      <c r="AW579" s="35"/>
    </row>
    <row r="580" spans="1:49" s="20" customFormat="1">
      <c r="A580" s="12"/>
      <c r="B580" s="10"/>
      <c r="C580" s="1"/>
      <c r="D580"/>
      <c r="F580" s="9"/>
      <c r="G580" s="9"/>
      <c r="H580" s="9"/>
      <c r="I580" s="9"/>
      <c r="K580"/>
      <c r="L580"/>
      <c r="M580"/>
      <c r="N580"/>
      <c r="P580"/>
      <c r="Q580"/>
      <c r="R580"/>
      <c r="S580"/>
      <c r="U580"/>
      <c r="V580"/>
      <c r="W580"/>
      <c r="X580" s="1"/>
      <c r="Z580"/>
      <c r="AA580"/>
      <c r="AB580"/>
      <c r="AC580"/>
      <c r="AE580"/>
      <c r="AF580"/>
      <c r="AG580"/>
      <c r="AH580"/>
      <c r="AJ580"/>
      <c r="AK580"/>
      <c r="AL580"/>
      <c r="AM580" s="1"/>
      <c r="AO580"/>
      <c r="AT580" s="35"/>
      <c r="AU580" s="35"/>
      <c r="AV580" s="35"/>
      <c r="AW580" s="35"/>
    </row>
    <row r="581" spans="1:49" s="20" customFormat="1">
      <c r="A581" s="12"/>
      <c r="B581" s="10"/>
      <c r="C581" s="1"/>
      <c r="D581"/>
      <c r="F581" s="9"/>
      <c r="G581" s="9"/>
      <c r="H581" s="9"/>
      <c r="I581" s="9"/>
      <c r="K581"/>
      <c r="L581"/>
      <c r="M581"/>
      <c r="N581"/>
      <c r="P581"/>
      <c r="Q581"/>
      <c r="R581"/>
      <c r="S581"/>
      <c r="U581"/>
      <c r="V581"/>
      <c r="W581"/>
      <c r="X581" s="1"/>
      <c r="Z581"/>
      <c r="AA581"/>
      <c r="AB581"/>
      <c r="AC581"/>
      <c r="AE581"/>
      <c r="AF581"/>
      <c r="AG581"/>
      <c r="AH581"/>
      <c r="AJ581"/>
      <c r="AK581"/>
      <c r="AL581"/>
      <c r="AM581" s="1"/>
      <c r="AO581"/>
      <c r="AT581" s="35"/>
      <c r="AU581" s="35"/>
      <c r="AV581" s="35"/>
      <c r="AW581" s="35"/>
    </row>
    <row r="582" spans="1:49" s="20" customFormat="1">
      <c r="A582" s="12"/>
      <c r="B582" s="10"/>
      <c r="C582" s="1"/>
      <c r="D582"/>
      <c r="F582" s="9"/>
      <c r="G582" s="9"/>
      <c r="H582" s="9"/>
      <c r="I582" s="9"/>
      <c r="K582"/>
      <c r="L582"/>
      <c r="M582"/>
      <c r="N582"/>
      <c r="P582"/>
      <c r="Q582"/>
      <c r="R582"/>
      <c r="S582"/>
      <c r="U582"/>
      <c r="V582"/>
      <c r="W582"/>
      <c r="X582" s="1"/>
      <c r="Z582"/>
      <c r="AA582"/>
      <c r="AB582"/>
      <c r="AC582"/>
      <c r="AE582"/>
      <c r="AF582"/>
      <c r="AG582"/>
      <c r="AH582"/>
      <c r="AJ582"/>
      <c r="AK582"/>
      <c r="AL582"/>
      <c r="AM582" s="1"/>
      <c r="AO582"/>
      <c r="AT582" s="35"/>
      <c r="AU582" s="35"/>
      <c r="AV582" s="35"/>
      <c r="AW582" s="35"/>
    </row>
    <row r="583" spans="1:49" s="20" customFormat="1">
      <c r="A583" s="12"/>
      <c r="B583" s="10"/>
      <c r="C583" s="1"/>
      <c r="D583"/>
      <c r="F583" s="9"/>
      <c r="G583" s="9"/>
      <c r="H583" s="9"/>
      <c r="I583" s="9"/>
      <c r="K583"/>
      <c r="L583"/>
      <c r="M583"/>
      <c r="N583"/>
      <c r="P583"/>
      <c r="Q583"/>
      <c r="R583"/>
      <c r="S583"/>
      <c r="U583"/>
      <c r="V583"/>
      <c r="W583"/>
      <c r="X583" s="1"/>
      <c r="Z583"/>
      <c r="AA583"/>
      <c r="AB583"/>
      <c r="AC583"/>
      <c r="AE583"/>
      <c r="AF583"/>
      <c r="AG583"/>
      <c r="AH583"/>
      <c r="AJ583"/>
      <c r="AK583"/>
      <c r="AL583"/>
      <c r="AM583" s="1"/>
      <c r="AO583"/>
      <c r="AT583" s="35"/>
      <c r="AU583" s="35"/>
      <c r="AV583" s="35"/>
      <c r="AW583" s="35"/>
    </row>
    <row r="584" spans="1:49" s="20" customFormat="1">
      <c r="A584" s="12"/>
      <c r="B584" s="10"/>
      <c r="C584" s="1"/>
      <c r="D584"/>
      <c r="F584" s="9"/>
      <c r="G584" s="9"/>
      <c r="H584" s="9"/>
      <c r="I584" s="9"/>
      <c r="K584"/>
      <c r="L584"/>
      <c r="M584"/>
      <c r="N584"/>
      <c r="P584"/>
      <c r="Q584"/>
      <c r="R584"/>
      <c r="S584"/>
      <c r="U584"/>
      <c r="V584"/>
      <c r="W584"/>
      <c r="X584" s="1"/>
      <c r="Z584"/>
      <c r="AA584"/>
      <c r="AB584"/>
      <c r="AC584"/>
      <c r="AE584"/>
      <c r="AF584"/>
      <c r="AG584"/>
      <c r="AH584"/>
      <c r="AJ584"/>
      <c r="AK584"/>
      <c r="AL584"/>
      <c r="AM584" s="1"/>
      <c r="AO584"/>
      <c r="AT584" s="35"/>
      <c r="AU584" s="35"/>
      <c r="AV584" s="35"/>
      <c r="AW584" s="35"/>
    </row>
    <row r="585" spans="1:49" s="20" customFormat="1">
      <c r="A585" s="12"/>
      <c r="B585" s="10"/>
      <c r="C585" s="1"/>
      <c r="D585"/>
      <c r="F585" s="9"/>
      <c r="G585" s="9"/>
      <c r="H585" s="9"/>
      <c r="I585" s="9"/>
      <c r="K585"/>
      <c r="L585"/>
      <c r="M585"/>
      <c r="N585"/>
      <c r="P585"/>
      <c r="Q585"/>
      <c r="R585"/>
      <c r="S585"/>
      <c r="U585"/>
      <c r="V585"/>
      <c r="W585"/>
      <c r="X585" s="1"/>
      <c r="Z585"/>
      <c r="AA585"/>
      <c r="AB585"/>
      <c r="AC585"/>
      <c r="AE585"/>
      <c r="AF585"/>
      <c r="AG585"/>
      <c r="AH585"/>
      <c r="AJ585"/>
      <c r="AK585"/>
      <c r="AL585"/>
      <c r="AM585" s="1"/>
      <c r="AO585"/>
      <c r="AT585" s="35"/>
      <c r="AU585" s="35"/>
      <c r="AV585" s="35"/>
      <c r="AW585" s="35"/>
    </row>
    <row r="586" spans="1:49" s="20" customFormat="1">
      <c r="A586" s="12"/>
      <c r="B586" s="10"/>
      <c r="C586" s="1"/>
      <c r="D586"/>
      <c r="F586" s="9"/>
      <c r="G586" s="9"/>
      <c r="H586" s="9"/>
      <c r="I586" s="9"/>
      <c r="K586"/>
      <c r="L586"/>
      <c r="M586"/>
      <c r="N586"/>
      <c r="P586"/>
      <c r="Q586"/>
      <c r="R586"/>
      <c r="S586"/>
      <c r="U586"/>
      <c r="V586"/>
      <c r="W586"/>
      <c r="X586" s="1"/>
      <c r="Z586"/>
      <c r="AA586"/>
      <c r="AB586"/>
      <c r="AC586"/>
      <c r="AE586"/>
      <c r="AF586"/>
      <c r="AG586"/>
      <c r="AH586"/>
      <c r="AJ586"/>
      <c r="AK586"/>
      <c r="AL586"/>
      <c r="AM586" s="1"/>
      <c r="AO586"/>
      <c r="AT586" s="35"/>
      <c r="AU586" s="35"/>
      <c r="AV586" s="35"/>
      <c r="AW586" s="35"/>
    </row>
    <row r="587" spans="1:49" s="20" customFormat="1">
      <c r="A587" s="12"/>
      <c r="B587" s="10"/>
      <c r="C587" s="1"/>
      <c r="D587"/>
      <c r="F587" s="9"/>
      <c r="G587" s="9"/>
      <c r="H587" s="9"/>
      <c r="I587" s="9"/>
      <c r="K587"/>
      <c r="L587"/>
      <c r="M587"/>
      <c r="N587"/>
      <c r="P587"/>
      <c r="Q587"/>
      <c r="R587"/>
      <c r="S587"/>
      <c r="U587"/>
      <c r="V587"/>
      <c r="W587"/>
      <c r="X587" s="1"/>
      <c r="Z587"/>
      <c r="AA587"/>
      <c r="AB587"/>
      <c r="AC587"/>
      <c r="AE587"/>
      <c r="AF587"/>
      <c r="AG587"/>
      <c r="AH587"/>
      <c r="AJ587"/>
      <c r="AK587"/>
      <c r="AL587"/>
      <c r="AM587" s="1"/>
      <c r="AO587"/>
      <c r="AT587" s="35"/>
      <c r="AU587" s="35"/>
      <c r="AV587" s="35"/>
      <c r="AW587" s="35"/>
    </row>
    <row r="588" spans="1:49" s="20" customFormat="1">
      <c r="A588" s="12"/>
      <c r="B588" s="10"/>
      <c r="C588" s="1"/>
      <c r="D588"/>
      <c r="F588" s="9"/>
      <c r="G588" s="9"/>
      <c r="H588" s="9"/>
      <c r="I588" s="9"/>
      <c r="K588"/>
      <c r="L588"/>
      <c r="M588"/>
      <c r="N588"/>
      <c r="P588"/>
      <c r="Q588"/>
      <c r="R588"/>
      <c r="S588"/>
      <c r="U588"/>
      <c r="V588"/>
      <c r="W588"/>
      <c r="X588" s="1"/>
      <c r="Z588"/>
      <c r="AA588"/>
      <c r="AB588"/>
      <c r="AC588"/>
      <c r="AE588"/>
      <c r="AF588"/>
      <c r="AG588"/>
      <c r="AH588"/>
      <c r="AJ588"/>
      <c r="AK588"/>
      <c r="AL588"/>
      <c r="AM588" s="1"/>
      <c r="AO588"/>
      <c r="AT588" s="35"/>
      <c r="AU588" s="35"/>
      <c r="AV588" s="35"/>
      <c r="AW588" s="35"/>
    </row>
    <row r="589" spans="1:49" s="20" customFormat="1">
      <c r="A589" s="12"/>
      <c r="B589" s="10"/>
      <c r="C589" s="1"/>
      <c r="D589"/>
      <c r="F589" s="9"/>
      <c r="G589" s="9"/>
      <c r="H589" s="9"/>
      <c r="I589" s="9"/>
      <c r="K589"/>
      <c r="L589"/>
      <c r="M589"/>
      <c r="N589"/>
      <c r="P589"/>
      <c r="Q589"/>
      <c r="R589"/>
      <c r="S589"/>
      <c r="U589"/>
      <c r="V589"/>
      <c r="W589"/>
      <c r="X589" s="1"/>
      <c r="Z589"/>
      <c r="AA589"/>
      <c r="AB589"/>
      <c r="AC589"/>
      <c r="AE589"/>
      <c r="AF589"/>
      <c r="AG589"/>
      <c r="AH589"/>
      <c r="AJ589"/>
      <c r="AK589"/>
      <c r="AL589"/>
      <c r="AM589" s="1"/>
      <c r="AO589"/>
      <c r="AT589" s="35"/>
      <c r="AU589" s="35"/>
      <c r="AV589" s="35"/>
      <c r="AW589" s="35"/>
    </row>
    <row r="590" spans="1:49" s="20" customFormat="1">
      <c r="A590" s="12"/>
      <c r="B590" s="10"/>
      <c r="C590" s="1"/>
      <c r="D590"/>
      <c r="F590" s="9"/>
      <c r="G590" s="9"/>
      <c r="H590" s="9"/>
      <c r="I590" s="9"/>
      <c r="K590"/>
      <c r="L590"/>
      <c r="M590"/>
      <c r="N590"/>
      <c r="P590"/>
      <c r="Q590"/>
      <c r="R590"/>
      <c r="S590"/>
      <c r="U590"/>
      <c r="V590"/>
      <c r="W590"/>
      <c r="X590" s="1"/>
      <c r="Z590"/>
      <c r="AA590"/>
      <c r="AB590"/>
      <c r="AC590"/>
      <c r="AE590"/>
      <c r="AF590"/>
      <c r="AG590"/>
      <c r="AH590"/>
      <c r="AJ590"/>
      <c r="AK590"/>
      <c r="AL590"/>
      <c r="AM590" s="1"/>
      <c r="AO590"/>
      <c r="AT590" s="35"/>
      <c r="AU590" s="35"/>
      <c r="AV590" s="35"/>
      <c r="AW590" s="35"/>
    </row>
    <row r="591" spans="1:49" s="20" customFormat="1">
      <c r="A591" s="12"/>
      <c r="B591" s="10"/>
      <c r="C591" s="1"/>
      <c r="D591"/>
      <c r="F591" s="9"/>
      <c r="G591" s="9"/>
      <c r="H591" s="9"/>
      <c r="I591" s="9"/>
      <c r="K591"/>
      <c r="L591"/>
      <c r="M591"/>
      <c r="N591"/>
      <c r="P591"/>
      <c r="Q591"/>
      <c r="R591"/>
      <c r="S591"/>
      <c r="U591"/>
      <c r="V591"/>
      <c r="W591"/>
      <c r="X591" s="1"/>
      <c r="Z591"/>
      <c r="AA591"/>
      <c r="AB591"/>
      <c r="AC591"/>
      <c r="AE591"/>
      <c r="AF591"/>
      <c r="AG591"/>
      <c r="AH591"/>
      <c r="AJ591"/>
      <c r="AK591"/>
      <c r="AL591"/>
      <c r="AM591" s="1"/>
      <c r="AO591"/>
      <c r="AT591" s="35"/>
      <c r="AU591" s="35"/>
      <c r="AV591" s="35"/>
      <c r="AW591" s="35"/>
    </row>
    <row r="592" spans="1:49" s="20" customFormat="1">
      <c r="A592" s="12"/>
      <c r="B592" s="10"/>
      <c r="C592" s="1"/>
      <c r="D592"/>
      <c r="F592" s="9"/>
      <c r="G592" s="9"/>
      <c r="H592" s="9"/>
      <c r="I592" s="9"/>
      <c r="K592"/>
      <c r="L592"/>
      <c r="M592"/>
      <c r="N592"/>
      <c r="P592"/>
      <c r="Q592"/>
      <c r="R592"/>
      <c r="S592"/>
      <c r="U592"/>
      <c r="V592"/>
      <c r="W592"/>
      <c r="X592" s="1"/>
      <c r="Z592"/>
      <c r="AA592"/>
      <c r="AB592"/>
      <c r="AC592"/>
      <c r="AE592"/>
      <c r="AF592"/>
      <c r="AG592"/>
      <c r="AH592"/>
      <c r="AJ592"/>
      <c r="AK592"/>
      <c r="AL592"/>
      <c r="AM592" s="1"/>
      <c r="AO592"/>
      <c r="AT592" s="35"/>
      <c r="AU592" s="35"/>
      <c r="AV592" s="35"/>
      <c r="AW592" s="35"/>
    </row>
    <row r="593" spans="1:49" s="20" customFormat="1">
      <c r="A593" s="12"/>
      <c r="B593" s="10"/>
      <c r="C593" s="1"/>
      <c r="D593"/>
      <c r="F593" s="9"/>
      <c r="G593" s="9"/>
      <c r="H593" s="9"/>
      <c r="I593" s="9"/>
      <c r="K593"/>
      <c r="L593"/>
      <c r="M593"/>
      <c r="N593"/>
      <c r="P593"/>
      <c r="Q593"/>
      <c r="R593"/>
      <c r="S593"/>
      <c r="U593"/>
      <c r="V593"/>
      <c r="W593"/>
      <c r="X593" s="1"/>
      <c r="Z593"/>
      <c r="AA593"/>
      <c r="AB593"/>
      <c r="AC593"/>
      <c r="AE593"/>
      <c r="AF593"/>
      <c r="AG593"/>
      <c r="AH593"/>
      <c r="AJ593"/>
      <c r="AK593"/>
      <c r="AL593"/>
      <c r="AM593" s="1"/>
      <c r="AO593"/>
      <c r="AT593" s="35"/>
      <c r="AU593" s="35"/>
      <c r="AV593" s="35"/>
      <c r="AW593" s="35"/>
    </row>
    <row r="594" spans="1:49" s="20" customFormat="1">
      <c r="A594" s="12"/>
      <c r="B594" s="10"/>
      <c r="C594" s="1"/>
      <c r="D594"/>
      <c r="F594" s="9"/>
      <c r="G594" s="9"/>
      <c r="H594" s="9"/>
      <c r="I594" s="9"/>
      <c r="K594"/>
      <c r="L594"/>
      <c r="M594"/>
      <c r="N594"/>
      <c r="P594"/>
      <c r="Q594"/>
      <c r="R594"/>
      <c r="S594"/>
      <c r="U594"/>
      <c r="V594"/>
      <c r="W594"/>
      <c r="X594" s="1"/>
      <c r="Z594"/>
      <c r="AA594"/>
      <c r="AB594"/>
      <c r="AC594"/>
      <c r="AE594"/>
      <c r="AF594"/>
      <c r="AG594"/>
      <c r="AH594"/>
      <c r="AJ594"/>
      <c r="AK594"/>
      <c r="AL594"/>
      <c r="AM594" s="1"/>
      <c r="AO594"/>
      <c r="AT594" s="35"/>
      <c r="AU594" s="35"/>
      <c r="AV594" s="35"/>
      <c r="AW594" s="35"/>
    </row>
    <row r="595" spans="1:49" s="20" customFormat="1">
      <c r="A595" s="12"/>
      <c r="B595" s="10"/>
      <c r="C595" s="1"/>
      <c r="D595"/>
      <c r="F595" s="9"/>
      <c r="G595" s="9"/>
      <c r="H595" s="9"/>
      <c r="I595" s="9"/>
      <c r="K595"/>
      <c r="L595"/>
      <c r="M595"/>
      <c r="N595"/>
      <c r="P595"/>
      <c r="Q595"/>
      <c r="R595"/>
      <c r="S595"/>
      <c r="U595"/>
      <c r="V595"/>
      <c r="W595"/>
      <c r="X595" s="1"/>
      <c r="Z595"/>
      <c r="AA595"/>
      <c r="AB595"/>
      <c r="AC595"/>
      <c r="AE595"/>
      <c r="AF595"/>
      <c r="AG595"/>
      <c r="AH595"/>
      <c r="AJ595"/>
      <c r="AK595"/>
      <c r="AL595"/>
      <c r="AM595" s="1"/>
      <c r="AO595"/>
      <c r="AT595" s="35"/>
      <c r="AU595" s="35"/>
      <c r="AV595" s="35"/>
      <c r="AW595" s="35"/>
    </row>
    <row r="596" spans="1:49" s="20" customFormat="1">
      <c r="A596" s="12"/>
      <c r="B596" s="10"/>
      <c r="C596" s="1"/>
      <c r="D596"/>
      <c r="F596" s="9"/>
      <c r="G596" s="9"/>
      <c r="H596" s="9"/>
      <c r="I596" s="9"/>
      <c r="K596"/>
      <c r="L596"/>
      <c r="M596"/>
      <c r="N596"/>
      <c r="P596"/>
      <c r="Q596"/>
      <c r="R596"/>
      <c r="S596"/>
      <c r="U596"/>
      <c r="V596"/>
      <c r="W596"/>
      <c r="X596" s="1"/>
      <c r="Z596"/>
      <c r="AA596"/>
      <c r="AB596"/>
      <c r="AC596"/>
      <c r="AE596"/>
      <c r="AF596"/>
      <c r="AG596"/>
      <c r="AH596"/>
      <c r="AJ596"/>
      <c r="AK596"/>
      <c r="AL596"/>
      <c r="AM596" s="1"/>
      <c r="AO596"/>
      <c r="AT596" s="35"/>
      <c r="AU596" s="35"/>
      <c r="AV596" s="35"/>
      <c r="AW596" s="35"/>
    </row>
    <row r="597" spans="1:49" s="20" customFormat="1">
      <c r="A597" s="12"/>
      <c r="B597" s="10"/>
      <c r="C597" s="1"/>
      <c r="D597"/>
      <c r="F597" s="9"/>
      <c r="G597" s="9"/>
      <c r="H597" s="9"/>
      <c r="I597" s="9"/>
      <c r="K597"/>
      <c r="L597"/>
      <c r="M597"/>
      <c r="N597"/>
      <c r="P597"/>
      <c r="Q597"/>
      <c r="R597"/>
      <c r="S597"/>
      <c r="U597"/>
      <c r="V597"/>
      <c r="W597"/>
      <c r="X597" s="1"/>
      <c r="Z597"/>
      <c r="AA597"/>
      <c r="AB597"/>
      <c r="AC597"/>
      <c r="AE597"/>
      <c r="AF597"/>
      <c r="AG597"/>
      <c r="AH597"/>
      <c r="AJ597"/>
      <c r="AK597"/>
      <c r="AL597"/>
      <c r="AM597" s="1"/>
      <c r="AO597"/>
      <c r="AT597" s="35"/>
      <c r="AU597" s="35"/>
      <c r="AV597" s="35"/>
      <c r="AW597" s="35"/>
    </row>
    <row r="598" spans="1:49" s="20" customFormat="1">
      <c r="A598" s="12"/>
      <c r="B598" s="10"/>
      <c r="C598" s="1"/>
      <c r="D598"/>
      <c r="F598" s="9"/>
      <c r="G598" s="9"/>
      <c r="H598" s="9"/>
      <c r="I598" s="9"/>
      <c r="K598"/>
      <c r="L598"/>
      <c r="M598"/>
      <c r="N598"/>
      <c r="P598"/>
      <c r="Q598"/>
      <c r="R598"/>
      <c r="S598"/>
      <c r="U598"/>
      <c r="V598"/>
      <c r="W598"/>
      <c r="X598" s="1"/>
      <c r="Z598"/>
      <c r="AA598"/>
      <c r="AB598"/>
      <c r="AC598"/>
      <c r="AE598"/>
      <c r="AF598"/>
      <c r="AG598"/>
      <c r="AH598"/>
      <c r="AJ598"/>
      <c r="AK598"/>
      <c r="AL598"/>
      <c r="AM598" s="1"/>
      <c r="AO598"/>
      <c r="AT598" s="35"/>
      <c r="AU598" s="35"/>
      <c r="AV598" s="35"/>
      <c r="AW598" s="35"/>
    </row>
    <row r="599" spans="1:49" s="20" customFormat="1">
      <c r="A599" s="12"/>
      <c r="B599" s="10"/>
      <c r="C599" s="1"/>
      <c r="D599"/>
      <c r="F599" s="9"/>
      <c r="G599" s="9"/>
      <c r="H599" s="9"/>
      <c r="I599" s="9"/>
      <c r="K599"/>
      <c r="L599"/>
      <c r="M599"/>
      <c r="N599"/>
      <c r="P599"/>
      <c r="Q599"/>
      <c r="R599"/>
      <c r="S599"/>
      <c r="U599"/>
      <c r="V599"/>
      <c r="W599"/>
      <c r="X599" s="1"/>
      <c r="Z599"/>
      <c r="AA599"/>
      <c r="AB599"/>
      <c r="AC599"/>
      <c r="AE599"/>
      <c r="AF599"/>
      <c r="AG599"/>
      <c r="AH599"/>
      <c r="AJ599"/>
      <c r="AK599"/>
      <c r="AL599"/>
      <c r="AM599" s="1"/>
      <c r="AO599"/>
      <c r="AT599" s="35"/>
      <c r="AU599" s="35"/>
      <c r="AV599" s="35"/>
      <c r="AW599" s="35"/>
    </row>
    <row r="600" spans="1:49" s="20" customFormat="1">
      <c r="A600" s="12"/>
      <c r="B600" s="10"/>
      <c r="C600" s="1"/>
      <c r="D600"/>
      <c r="F600" s="9"/>
      <c r="G600" s="9"/>
      <c r="H600" s="9"/>
      <c r="I600" s="9"/>
      <c r="K600"/>
      <c r="L600"/>
      <c r="M600"/>
      <c r="N600"/>
      <c r="P600"/>
      <c r="Q600"/>
      <c r="R600"/>
      <c r="S600"/>
      <c r="U600"/>
      <c r="V600"/>
      <c r="W600"/>
      <c r="X600" s="1"/>
      <c r="Z600"/>
      <c r="AA600"/>
      <c r="AB600"/>
      <c r="AC600"/>
      <c r="AE600"/>
      <c r="AF600"/>
      <c r="AG600"/>
      <c r="AH600"/>
      <c r="AJ600"/>
      <c r="AK600"/>
      <c r="AL600"/>
      <c r="AM600" s="1"/>
      <c r="AO600"/>
      <c r="AT600" s="35"/>
      <c r="AU600" s="35"/>
      <c r="AV600" s="35"/>
      <c r="AW600" s="35"/>
    </row>
    <row r="601" spans="1:49" s="20" customFormat="1">
      <c r="A601" s="12"/>
      <c r="B601" s="10"/>
      <c r="C601" s="1"/>
      <c r="D601"/>
      <c r="F601" s="9"/>
      <c r="G601" s="9"/>
      <c r="H601" s="9"/>
      <c r="I601" s="9"/>
      <c r="K601"/>
      <c r="L601"/>
      <c r="M601"/>
      <c r="N601"/>
      <c r="P601"/>
      <c r="Q601"/>
      <c r="R601"/>
      <c r="S601"/>
      <c r="U601"/>
      <c r="V601"/>
      <c r="W601"/>
      <c r="X601" s="1"/>
      <c r="Z601"/>
      <c r="AA601"/>
      <c r="AB601"/>
      <c r="AC601"/>
      <c r="AE601"/>
      <c r="AF601"/>
      <c r="AG601"/>
      <c r="AH601"/>
      <c r="AJ601"/>
      <c r="AK601"/>
      <c r="AL601"/>
      <c r="AM601" s="1"/>
      <c r="AO601"/>
      <c r="AT601" s="35"/>
      <c r="AU601" s="35"/>
      <c r="AV601" s="35"/>
      <c r="AW601" s="35"/>
    </row>
    <row r="602" spans="1:49" s="20" customFormat="1">
      <c r="A602" s="12"/>
      <c r="B602" s="10"/>
      <c r="C602" s="1"/>
      <c r="D602"/>
      <c r="F602" s="9"/>
      <c r="G602" s="9"/>
      <c r="H602" s="9"/>
      <c r="I602" s="9"/>
      <c r="K602"/>
      <c r="L602"/>
      <c r="M602"/>
      <c r="N602"/>
      <c r="P602"/>
      <c r="Q602"/>
      <c r="R602"/>
      <c r="S602"/>
      <c r="U602"/>
      <c r="V602"/>
      <c r="W602"/>
      <c r="X602" s="1"/>
      <c r="Z602"/>
      <c r="AA602"/>
      <c r="AB602"/>
      <c r="AC602"/>
      <c r="AE602"/>
      <c r="AF602"/>
      <c r="AG602"/>
      <c r="AH602"/>
      <c r="AJ602"/>
      <c r="AK602"/>
      <c r="AL602"/>
      <c r="AM602" s="1"/>
      <c r="AO602"/>
      <c r="AT602" s="35"/>
      <c r="AU602" s="35"/>
      <c r="AV602" s="35"/>
      <c r="AW602" s="35"/>
    </row>
    <row r="603" spans="1:49" s="20" customFormat="1">
      <c r="A603" s="12"/>
      <c r="B603" s="10"/>
      <c r="C603" s="1"/>
      <c r="D603"/>
      <c r="F603" s="9"/>
      <c r="G603" s="9"/>
      <c r="H603" s="9"/>
      <c r="I603" s="9"/>
      <c r="K603"/>
      <c r="L603"/>
      <c r="M603"/>
      <c r="N603"/>
      <c r="P603"/>
      <c r="Q603"/>
      <c r="R603"/>
      <c r="S603"/>
      <c r="U603"/>
      <c r="V603"/>
      <c r="W603"/>
      <c r="X603" s="1"/>
      <c r="Z603"/>
      <c r="AA603"/>
      <c r="AB603"/>
      <c r="AC603"/>
      <c r="AE603"/>
      <c r="AF603"/>
      <c r="AG603"/>
      <c r="AH603"/>
      <c r="AJ603"/>
      <c r="AK603"/>
      <c r="AL603"/>
      <c r="AM603" s="1"/>
      <c r="AO603"/>
      <c r="AT603" s="35"/>
      <c r="AU603" s="35"/>
      <c r="AV603" s="35"/>
      <c r="AW603" s="35"/>
    </row>
    <row r="604" spans="1:49" s="20" customFormat="1">
      <c r="A604" s="12"/>
      <c r="B604" s="10"/>
      <c r="C604" s="1"/>
      <c r="D604"/>
      <c r="F604" s="9"/>
      <c r="G604" s="9"/>
      <c r="H604" s="9"/>
      <c r="I604" s="9"/>
      <c r="K604"/>
      <c r="L604"/>
      <c r="M604"/>
      <c r="N604"/>
      <c r="P604"/>
      <c r="Q604"/>
      <c r="R604"/>
      <c r="S604"/>
      <c r="U604"/>
      <c r="V604"/>
      <c r="W604"/>
      <c r="X604" s="1"/>
      <c r="Z604"/>
      <c r="AA604"/>
      <c r="AB604"/>
      <c r="AC604"/>
      <c r="AE604"/>
      <c r="AF604"/>
      <c r="AG604"/>
      <c r="AH604"/>
      <c r="AJ604"/>
      <c r="AK604"/>
      <c r="AL604"/>
      <c r="AM604" s="1"/>
      <c r="AO604"/>
      <c r="AT604" s="35"/>
      <c r="AU604" s="35"/>
      <c r="AV604" s="35"/>
      <c r="AW604" s="35"/>
    </row>
    <row r="605" spans="1:49" s="20" customFormat="1">
      <c r="A605" s="12"/>
      <c r="B605" s="10"/>
      <c r="C605" s="1"/>
      <c r="D605"/>
      <c r="F605" s="9"/>
      <c r="G605" s="9"/>
      <c r="H605" s="9"/>
      <c r="I605" s="9"/>
      <c r="K605"/>
      <c r="L605"/>
      <c r="M605"/>
      <c r="N605"/>
      <c r="P605"/>
      <c r="Q605"/>
      <c r="R605"/>
      <c r="S605"/>
      <c r="U605"/>
      <c r="V605"/>
      <c r="W605"/>
      <c r="X605" s="1"/>
      <c r="Z605"/>
      <c r="AA605"/>
      <c r="AB605"/>
      <c r="AC605"/>
      <c r="AE605"/>
      <c r="AF605"/>
      <c r="AG605"/>
      <c r="AH605"/>
      <c r="AJ605"/>
      <c r="AK605"/>
      <c r="AL605"/>
      <c r="AM605" s="1"/>
      <c r="AO605"/>
      <c r="AT605" s="35"/>
      <c r="AU605" s="35"/>
      <c r="AV605" s="35"/>
      <c r="AW605" s="35"/>
    </row>
    <row r="606" spans="1:49" s="20" customFormat="1">
      <c r="A606" s="12"/>
      <c r="B606" s="10"/>
      <c r="C606" s="1"/>
      <c r="D606"/>
      <c r="F606" s="9"/>
      <c r="G606" s="9"/>
      <c r="H606" s="9"/>
      <c r="I606" s="9"/>
      <c r="K606"/>
      <c r="L606"/>
      <c r="M606"/>
      <c r="N606"/>
      <c r="P606"/>
      <c r="Q606"/>
      <c r="R606"/>
      <c r="S606"/>
      <c r="U606"/>
      <c r="V606"/>
      <c r="W606"/>
      <c r="X606" s="1"/>
      <c r="Z606"/>
      <c r="AA606"/>
      <c r="AB606"/>
      <c r="AC606"/>
      <c r="AE606"/>
      <c r="AF606"/>
      <c r="AG606"/>
      <c r="AH606"/>
      <c r="AJ606"/>
      <c r="AK606"/>
      <c r="AL606"/>
      <c r="AM606" s="1"/>
      <c r="AO606"/>
      <c r="AT606" s="35"/>
      <c r="AU606" s="35"/>
      <c r="AV606" s="35"/>
      <c r="AW606" s="35"/>
    </row>
    <row r="607" spans="1:49" s="20" customFormat="1">
      <c r="A607" s="12"/>
      <c r="B607" s="10"/>
      <c r="C607" s="1"/>
      <c r="D607"/>
      <c r="F607" s="9"/>
      <c r="G607" s="9"/>
      <c r="H607" s="9"/>
      <c r="I607" s="9"/>
      <c r="K607"/>
      <c r="L607"/>
      <c r="M607"/>
      <c r="N607"/>
      <c r="P607"/>
      <c r="Q607"/>
      <c r="R607"/>
      <c r="S607"/>
      <c r="U607"/>
      <c r="V607"/>
      <c r="W607"/>
      <c r="X607" s="1"/>
      <c r="Z607"/>
      <c r="AA607"/>
      <c r="AB607"/>
      <c r="AC607"/>
      <c r="AE607"/>
      <c r="AF607"/>
      <c r="AG607"/>
      <c r="AH607"/>
      <c r="AJ607"/>
      <c r="AK607"/>
      <c r="AL607"/>
      <c r="AM607" s="1"/>
      <c r="AO607"/>
      <c r="AT607" s="35"/>
      <c r="AU607" s="35"/>
      <c r="AV607" s="35"/>
      <c r="AW607" s="35"/>
    </row>
    <row r="608" spans="1:49" s="20" customFormat="1">
      <c r="A608" s="12"/>
      <c r="B608" s="10"/>
      <c r="C608" s="1"/>
      <c r="D608"/>
      <c r="F608" s="9"/>
      <c r="G608" s="9"/>
      <c r="H608" s="9"/>
      <c r="I608" s="9"/>
      <c r="K608"/>
      <c r="L608"/>
      <c r="M608"/>
      <c r="N608"/>
      <c r="P608"/>
      <c r="Q608"/>
      <c r="R608"/>
      <c r="S608"/>
      <c r="U608"/>
      <c r="V608"/>
      <c r="W608"/>
      <c r="X608" s="1"/>
      <c r="Z608"/>
      <c r="AA608"/>
      <c r="AB608"/>
      <c r="AC608"/>
      <c r="AE608"/>
      <c r="AF608"/>
      <c r="AG608"/>
      <c r="AH608"/>
      <c r="AJ608"/>
      <c r="AK608"/>
      <c r="AL608"/>
      <c r="AM608" s="1"/>
      <c r="AO608"/>
      <c r="AT608" s="35"/>
      <c r="AU608" s="35"/>
      <c r="AV608" s="35"/>
      <c r="AW608" s="35"/>
    </row>
    <row r="609" spans="1:49" s="20" customFormat="1">
      <c r="A609" s="12"/>
      <c r="B609" s="10"/>
      <c r="C609" s="1"/>
      <c r="D609"/>
      <c r="F609" s="9"/>
      <c r="G609" s="9"/>
      <c r="H609" s="9"/>
      <c r="I609" s="9"/>
      <c r="K609"/>
      <c r="L609"/>
      <c r="M609"/>
      <c r="N609"/>
      <c r="P609"/>
      <c r="Q609"/>
      <c r="R609"/>
      <c r="S609"/>
      <c r="U609"/>
      <c r="V609"/>
      <c r="W609"/>
      <c r="X609" s="1"/>
      <c r="Z609"/>
      <c r="AA609"/>
      <c r="AB609"/>
      <c r="AC609"/>
      <c r="AE609"/>
      <c r="AF609"/>
      <c r="AG609"/>
      <c r="AH609"/>
      <c r="AJ609"/>
      <c r="AK609"/>
      <c r="AL609"/>
      <c r="AM609" s="1"/>
      <c r="AO609"/>
      <c r="AT609" s="35"/>
      <c r="AU609" s="35"/>
      <c r="AV609" s="35"/>
      <c r="AW609" s="35"/>
    </row>
    <row r="610" spans="1:49" s="20" customFormat="1">
      <c r="A610" s="12"/>
      <c r="B610" s="10"/>
      <c r="C610" s="1"/>
      <c r="D610"/>
      <c r="F610" s="9"/>
      <c r="G610" s="9"/>
      <c r="H610" s="9"/>
      <c r="I610" s="9"/>
      <c r="K610"/>
      <c r="L610"/>
      <c r="M610"/>
      <c r="N610"/>
      <c r="P610"/>
      <c r="Q610"/>
      <c r="R610"/>
      <c r="S610"/>
      <c r="U610"/>
      <c r="V610"/>
      <c r="W610"/>
      <c r="X610" s="1"/>
      <c r="Z610"/>
      <c r="AA610"/>
      <c r="AB610"/>
      <c r="AC610"/>
      <c r="AE610"/>
      <c r="AF610"/>
      <c r="AG610"/>
      <c r="AH610"/>
      <c r="AJ610"/>
      <c r="AK610"/>
      <c r="AL610"/>
      <c r="AM610" s="1"/>
      <c r="AO610"/>
      <c r="AT610" s="35"/>
      <c r="AU610" s="35"/>
      <c r="AV610" s="35"/>
      <c r="AW610" s="35"/>
    </row>
    <row r="611" spans="1:49" s="20" customFormat="1">
      <c r="A611" s="12"/>
      <c r="B611" s="10"/>
      <c r="C611" s="1"/>
      <c r="D611"/>
      <c r="F611" s="9"/>
      <c r="G611" s="9"/>
      <c r="H611" s="9"/>
      <c r="I611" s="9"/>
      <c r="K611"/>
      <c r="L611"/>
      <c r="M611"/>
      <c r="N611"/>
      <c r="P611"/>
      <c r="Q611"/>
      <c r="R611"/>
      <c r="S611"/>
      <c r="U611"/>
      <c r="V611"/>
      <c r="W611"/>
      <c r="X611" s="1"/>
      <c r="Z611"/>
      <c r="AA611"/>
      <c r="AB611"/>
      <c r="AC611"/>
      <c r="AE611"/>
      <c r="AF611"/>
      <c r="AG611"/>
      <c r="AH611"/>
      <c r="AJ611"/>
      <c r="AK611"/>
      <c r="AL611"/>
      <c r="AM611" s="1"/>
      <c r="AO611"/>
      <c r="AT611" s="35"/>
      <c r="AU611" s="35"/>
      <c r="AV611" s="35"/>
      <c r="AW611" s="35"/>
    </row>
    <row r="612" spans="1:49" s="20" customFormat="1">
      <c r="A612" s="12"/>
      <c r="B612" s="10"/>
      <c r="C612" s="1"/>
      <c r="D612"/>
      <c r="F612" s="9"/>
      <c r="G612" s="9"/>
      <c r="H612" s="9"/>
      <c r="I612" s="9"/>
      <c r="K612"/>
      <c r="L612"/>
      <c r="M612"/>
      <c r="N612"/>
      <c r="P612"/>
      <c r="Q612"/>
      <c r="R612"/>
      <c r="S612"/>
      <c r="U612"/>
      <c r="V612"/>
      <c r="W612"/>
      <c r="X612" s="1"/>
      <c r="Z612"/>
      <c r="AA612"/>
      <c r="AB612"/>
      <c r="AC612"/>
      <c r="AE612"/>
      <c r="AF612"/>
      <c r="AG612"/>
      <c r="AH612"/>
      <c r="AJ612"/>
      <c r="AK612"/>
      <c r="AL612"/>
      <c r="AM612" s="1"/>
      <c r="AO612"/>
      <c r="AT612" s="35"/>
      <c r="AU612" s="35"/>
      <c r="AV612" s="35"/>
      <c r="AW612" s="35"/>
    </row>
    <row r="613" spans="1:49" s="20" customFormat="1">
      <c r="A613" s="12"/>
      <c r="B613" s="10"/>
      <c r="C613" s="1"/>
      <c r="D613"/>
      <c r="F613" s="9"/>
      <c r="G613" s="9"/>
      <c r="H613" s="9"/>
      <c r="I613" s="9"/>
      <c r="K613"/>
      <c r="L613"/>
      <c r="M613"/>
      <c r="N613"/>
      <c r="P613"/>
      <c r="Q613"/>
      <c r="R613"/>
      <c r="S613"/>
      <c r="U613"/>
      <c r="V613"/>
      <c r="W613"/>
      <c r="X613" s="1"/>
      <c r="Z613"/>
      <c r="AA613"/>
      <c r="AB613"/>
      <c r="AC613"/>
      <c r="AE613"/>
      <c r="AF613"/>
      <c r="AG613"/>
      <c r="AH613"/>
      <c r="AJ613"/>
      <c r="AK613"/>
      <c r="AL613"/>
      <c r="AM613" s="1"/>
      <c r="AO613"/>
      <c r="AT613" s="35"/>
      <c r="AU613" s="35"/>
      <c r="AV613" s="35"/>
      <c r="AW613" s="35"/>
    </row>
    <row r="614" spans="1:49" s="20" customFormat="1">
      <c r="A614" s="12"/>
      <c r="B614" s="10"/>
      <c r="C614" s="1"/>
      <c r="D614"/>
      <c r="F614" s="9"/>
      <c r="G614" s="9"/>
      <c r="H614" s="9"/>
      <c r="I614" s="9"/>
      <c r="K614"/>
      <c r="L614"/>
      <c r="M614"/>
      <c r="N614"/>
      <c r="P614"/>
      <c r="Q614"/>
      <c r="R614"/>
      <c r="S614"/>
      <c r="U614"/>
      <c r="V614"/>
      <c r="W614"/>
      <c r="X614" s="1"/>
      <c r="Z614"/>
      <c r="AA614"/>
      <c r="AB614"/>
      <c r="AC614"/>
      <c r="AE614"/>
      <c r="AF614"/>
      <c r="AG614"/>
      <c r="AH614"/>
      <c r="AJ614"/>
      <c r="AK614"/>
      <c r="AL614"/>
      <c r="AM614" s="1"/>
      <c r="AO614"/>
      <c r="AT614" s="35"/>
      <c r="AU614" s="35"/>
      <c r="AV614" s="35"/>
      <c r="AW614" s="35"/>
    </row>
    <row r="615" spans="1:49" s="20" customFormat="1">
      <c r="A615" s="12"/>
      <c r="B615" s="10"/>
      <c r="C615" s="1"/>
      <c r="D615"/>
      <c r="F615" s="9"/>
      <c r="G615" s="9"/>
      <c r="H615" s="9"/>
      <c r="I615" s="9"/>
      <c r="K615"/>
      <c r="L615"/>
      <c r="M615"/>
      <c r="N615"/>
      <c r="P615"/>
      <c r="Q615"/>
      <c r="R615"/>
      <c r="S615"/>
      <c r="U615"/>
      <c r="V615"/>
      <c r="W615"/>
      <c r="X615" s="1"/>
      <c r="Z615"/>
      <c r="AA615"/>
      <c r="AB615"/>
      <c r="AC615"/>
      <c r="AE615"/>
      <c r="AF615"/>
      <c r="AG615"/>
      <c r="AH615"/>
      <c r="AJ615"/>
      <c r="AK615"/>
      <c r="AL615"/>
      <c r="AM615" s="1"/>
      <c r="AO615"/>
      <c r="AT615" s="35"/>
      <c r="AU615" s="35"/>
      <c r="AV615" s="35"/>
      <c r="AW615" s="35"/>
    </row>
    <row r="616" spans="1:49" s="20" customFormat="1">
      <c r="A616" s="12"/>
      <c r="B616" s="10"/>
      <c r="C616" s="1"/>
      <c r="D616"/>
      <c r="F616" s="9"/>
      <c r="G616" s="9"/>
      <c r="H616" s="9"/>
      <c r="I616" s="9"/>
      <c r="K616"/>
      <c r="L616"/>
      <c r="M616"/>
      <c r="N616"/>
      <c r="P616"/>
      <c r="Q616"/>
      <c r="R616"/>
      <c r="S616"/>
      <c r="U616"/>
      <c r="V616"/>
      <c r="W616"/>
      <c r="X616" s="1"/>
      <c r="Z616"/>
      <c r="AA616"/>
      <c r="AB616"/>
      <c r="AC616"/>
      <c r="AE616"/>
      <c r="AF616"/>
      <c r="AG616"/>
      <c r="AH616"/>
      <c r="AJ616"/>
      <c r="AK616"/>
      <c r="AL616"/>
      <c r="AM616" s="1"/>
      <c r="AO616"/>
      <c r="AT616" s="35"/>
      <c r="AU616" s="35"/>
      <c r="AV616" s="35"/>
      <c r="AW616" s="35"/>
    </row>
    <row r="617" spans="1:49" s="20" customFormat="1">
      <c r="A617" s="12"/>
      <c r="B617" s="10"/>
      <c r="C617" s="1"/>
      <c r="D617"/>
      <c r="F617" s="9"/>
      <c r="G617" s="9"/>
      <c r="H617" s="9"/>
      <c r="I617" s="9"/>
      <c r="K617"/>
      <c r="L617"/>
      <c r="M617"/>
      <c r="N617"/>
      <c r="P617"/>
      <c r="Q617"/>
      <c r="R617"/>
      <c r="S617"/>
      <c r="U617"/>
      <c r="V617"/>
      <c r="W617"/>
      <c r="X617" s="1"/>
      <c r="Z617"/>
      <c r="AA617"/>
      <c r="AB617"/>
      <c r="AC617"/>
      <c r="AE617"/>
      <c r="AF617"/>
      <c r="AG617"/>
      <c r="AH617"/>
      <c r="AJ617"/>
      <c r="AK617"/>
      <c r="AL617"/>
      <c r="AM617" s="1"/>
      <c r="AO617"/>
      <c r="AT617" s="35"/>
      <c r="AU617" s="35"/>
      <c r="AV617" s="35"/>
      <c r="AW617" s="35"/>
    </row>
    <row r="618" spans="1:49" s="20" customFormat="1">
      <c r="A618" s="12"/>
      <c r="B618" s="10"/>
      <c r="C618" s="1"/>
      <c r="D618"/>
      <c r="F618" s="9"/>
      <c r="G618" s="9"/>
      <c r="H618" s="9"/>
      <c r="I618" s="9"/>
      <c r="K618"/>
      <c r="L618"/>
      <c r="M618"/>
      <c r="N618"/>
      <c r="P618"/>
      <c r="Q618"/>
      <c r="R618"/>
      <c r="S618"/>
      <c r="U618"/>
      <c r="V618"/>
      <c r="W618"/>
      <c r="X618" s="1"/>
      <c r="Z618"/>
      <c r="AA618"/>
      <c r="AB618"/>
      <c r="AC618"/>
      <c r="AE618"/>
      <c r="AF618"/>
      <c r="AG618"/>
      <c r="AH618"/>
      <c r="AJ618"/>
      <c r="AK618"/>
      <c r="AL618"/>
      <c r="AM618" s="1"/>
      <c r="AO618"/>
      <c r="AT618" s="35"/>
      <c r="AU618" s="35"/>
      <c r="AV618" s="35"/>
      <c r="AW618" s="35"/>
    </row>
    <row r="619" spans="1:49" s="20" customFormat="1">
      <c r="A619" s="12"/>
      <c r="B619" s="10"/>
      <c r="C619" s="1"/>
      <c r="D619"/>
      <c r="F619" s="9"/>
      <c r="G619" s="9"/>
      <c r="H619" s="9"/>
      <c r="I619" s="9"/>
      <c r="K619"/>
      <c r="L619"/>
      <c r="M619"/>
      <c r="N619"/>
      <c r="P619"/>
      <c r="Q619"/>
      <c r="R619"/>
      <c r="S619"/>
      <c r="U619"/>
      <c r="V619"/>
      <c r="W619"/>
      <c r="X619" s="1"/>
      <c r="Z619"/>
      <c r="AA619"/>
      <c r="AB619"/>
      <c r="AC619"/>
      <c r="AE619"/>
      <c r="AF619"/>
      <c r="AG619"/>
      <c r="AH619"/>
      <c r="AJ619"/>
      <c r="AK619"/>
      <c r="AL619"/>
      <c r="AM619" s="1"/>
      <c r="AO619"/>
      <c r="AT619" s="35"/>
      <c r="AU619" s="35"/>
      <c r="AV619" s="35"/>
      <c r="AW619" s="35"/>
    </row>
    <row r="620" spans="1:49" s="20" customFormat="1">
      <c r="A620" s="12"/>
      <c r="B620" s="10"/>
      <c r="C620" s="1"/>
      <c r="D620"/>
      <c r="F620" s="9"/>
      <c r="G620" s="9"/>
      <c r="H620" s="9"/>
      <c r="I620" s="9"/>
      <c r="K620"/>
      <c r="L620"/>
      <c r="M620"/>
      <c r="N620"/>
      <c r="P620"/>
      <c r="Q620"/>
      <c r="R620"/>
      <c r="S620"/>
      <c r="U620"/>
      <c r="V620"/>
      <c r="W620"/>
      <c r="X620" s="1"/>
      <c r="Z620"/>
      <c r="AA620"/>
      <c r="AB620"/>
      <c r="AC620"/>
      <c r="AE620"/>
      <c r="AF620"/>
      <c r="AG620"/>
      <c r="AH620"/>
      <c r="AJ620"/>
      <c r="AK620"/>
      <c r="AL620"/>
      <c r="AM620" s="1"/>
      <c r="AO620"/>
      <c r="AT620" s="35"/>
      <c r="AU620" s="35"/>
      <c r="AV620" s="35"/>
      <c r="AW620" s="35"/>
    </row>
    <row r="621" spans="1:49" s="20" customFormat="1">
      <c r="A621" s="12"/>
      <c r="B621" s="10"/>
      <c r="C621" s="1"/>
      <c r="D621"/>
      <c r="F621" s="9"/>
      <c r="G621" s="9"/>
      <c r="H621" s="9"/>
      <c r="I621" s="9"/>
      <c r="K621"/>
      <c r="L621"/>
      <c r="M621"/>
      <c r="N621"/>
      <c r="P621"/>
      <c r="Q621"/>
      <c r="R621"/>
      <c r="S621"/>
      <c r="U621"/>
      <c r="V621"/>
      <c r="W621"/>
      <c r="X621" s="1"/>
      <c r="Z621"/>
      <c r="AA621"/>
      <c r="AB621"/>
      <c r="AC621"/>
      <c r="AE621"/>
      <c r="AF621"/>
      <c r="AG621"/>
      <c r="AH621"/>
      <c r="AJ621"/>
      <c r="AK621"/>
      <c r="AL621"/>
      <c r="AM621" s="1"/>
      <c r="AO621"/>
      <c r="AT621" s="35"/>
      <c r="AU621" s="35"/>
      <c r="AV621" s="35"/>
      <c r="AW621" s="35"/>
    </row>
    <row r="622" spans="1:49" s="20" customFormat="1">
      <c r="A622" s="12"/>
      <c r="B622" s="10"/>
      <c r="C622" s="1"/>
      <c r="D622"/>
      <c r="F622" s="9"/>
      <c r="G622" s="9"/>
      <c r="H622" s="9"/>
      <c r="I622" s="9"/>
      <c r="K622"/>
      <c r="L622"/>
      <c r="M622"/>
      <c r="N622"/>
      <c r="P622"/>
      <c r="Q622"/>
      <c r="R622"/>
      <c r="S622"/>
      <c r="U622"/>
      <c r="V622"/>
      <c r="W622"/>
      <c r="X622" s="1"/>
      <c r="Z622"/>
      <c r="AA622"/>
      <c r="AB622"/>
      <c r="AC622"/>
      <c r="AE622"/>
      <c r="AF622"/>
      <c r="AG622"/>
      <c r="AH622"/>
      <c r="AJ622"/>
      <c r="AK622"/>
      <c r="AL622"/>
      <c r="AM622" s="1"/>
      <c r="AO622"/>
      <c r="AT622" s="35"/>
      <c r="AU622" s="35"/>
      <c r="AV622" s="35"/>
      <c r="AW622" s="35"/>
    </row>
    <row r="623" spans="1:49" s="20" customFormat="1">
      <c r="A623" s="12"/>
      <c r="B623" s="10"/>
      <c r="C623" s="1"/>
      <c r="D623"/>
      <c r="F623" s="9"/>
      <c r="G623" s="9"/>
      <c r="H623" s="9"/>
      <c r="I623" s="9"/>
      <c r="K623"/>
      <c r="L623"/>
      <c r="M623"/>
      <c r="N623"/>
      <c r="P623"/>
      <c r="Q623"/>
      <c r="R623"/>
      <c r="S623"/>
      <c r="U623"/>
      <c r="V623"/>
      <c r="W623"/>
      <c r="X623" s="1"/>
      <c r="Z623"/>
      <c r="AA623"/>
      <c r="AB623"/>
      <c r="AC623"/>
      <c r="AE623"/>
      <c r="AF623"/>
      <c r="AG623"/>
      <c r="AH623"/>
      <c r="AJ623"/>
      <c r="AK623"/>
      <c r="AL623"/>
      <c r="AM623" s="1"/>
      <c r="AO623"/>
      <c r="AT623" s="35"/>
      <c r="AU623" s="35"/>
      <c r="AV623" s="35"/>
      <c r="AW623" s="35"/>
    </row>
    <row r="624" spans="1:49" s="20" customFormat="1">
      <c r="A624" s="12"/>
      <c r="B624" s="10"/>
      <c r="C624" s="1"/>
      <c r="D624"/>
      <c r="F624" s="9"/>
      <c r="G624" s="9"/>
      <c r="H624" s="9"/>
      <c r="I624" s="9"/>
      <c r="K624"/>
      <c r="L624"/>
      <c r="M624"/>
      <c r="N624"/>
      <c r="P624"/>
      <c r="Q624"/>
      <c r="R624"/>
      <c r="S624"/>
      <c r="U624"/>
      <c r="V624"/>
      <c r="W624"/>
      <c r="X624" s="1"/>
      <c r="Z624"/>
      <c r="AA624"/>
      <c r="AB624"/>
      <c r="AC624"/>
      <c r="AE624"/>
      <c r="AF624"/>
      <c r="AG624"/>
      <c r="AH624"/>
      <c r="AJ624"/>
      <c r="AK624"/>
      <c r="AL624"/>
      <c r="AM624" s="1"/>
      <c r="AO624"/>
      <c r="AT624" s="35"/>
      <c r="AU624" s="35"/>
      <c r="AV624" s="35"/>
      <c r="AW624" s="35"/>
    </row>
    <row r="625" spans="1:49" s="20" customFormat="1">
      <c r="A625" s="12"/>
      <c r="B625" s="10"/>
      <c r="C625" s="1"/>
      <c r="D625"/>
      <c r="F625" s="9"/>
      <c r="G625" s="9"/>
      <c r="H625" s="9"/>
      <c r="I625" s="9"/>
      <c r="K625"/>
      <c r="L625"/>
      <c r="M625"/>
      <c r="N625"/>
      <c r="P625"/>
      <c r="Q625"/>
      <c r="R625"/>
      <c r="S625"/>
      <c r="U625"/>
      <c r="V625"/>
      <c r="W625"/>
      <c r="X625" s="1"/>
      <c r="Z625"/>
      <c r="AA625"/>
      <c r="AB625"/>
      <c r="AC625"/>
      <c r="AE625"/>
      <c r="AF625"/>
      <c r="AG625"/>
      <c r="AH625"/>
      <c r="AJ625"/>
      <c r="AK625"/>
      <c r="AL625"/>
      <c r="AM625" s="1"/>
      <c r="AO625"/>
      <c r="AT625" s="35"/>
      <c r="AU625" s="35"/>
      <c r="AV625" s="35"/>
      <c r="AW625" s="35"/>
    </row>
    <row r="626" spans="1:49" s="20" customFormat="1">
      <c r="A626" s="12"/>
      <c r="B626" s="10"/>
      <c r="C626" s="1"/>
      <c r="D626"/>
      <c r="F626" s="9"/>
      <c r="G626" s="9"/>
      <c r="H626" s="9"/>
      <c r="I626" s="9"/>
      <c r="K626"/>
      <c r="L626"/>
      <c r="M626"/>
      <c r="N626"/>
      <c r="P626"/>
      <c r="Q626"/>
      <c r="R626"/>
      <c r="S626"/>
      <c r="U626"/>
      <c r="V626"/>
      <c r="W626"/>
      <c r="X626" s="1"/>
      <c r="Z626"/>
      <c r="AA626"/>
      <c r="AB626"/>
      <c r="AC626"/>
      <c r="AE626"/>
      <c r="AF626"/>
      <c r="AG626"/>
      <c r="AH626"/>
      <c r="AJ626"/>
      <c r="AK626"/>
      <c r="AL626"/>
      <c r="AM626" s="1"/>
      <c r="AO626"/>
      <c r="AT626" s="35"/>
      <c r="AU626" s="35"/>
      <c r="AV626" s="35"/>
      <c r="AW626" s="35"/>
    </row>
    <row r="627" spans="1:49" s="20" customFormat="1">
      <c r="A627" s="12"/>
      <c r="B627" s="10"/>
      <c r="C627" s="1"/>
      <c r="D627"/>
      <c r="F627" s="9"/>
      <c r="G627" s="9"/>
      <c r="H627" s="9"/>
      <c r="I627" s="9"/>
      <c r="K627"/>
      <c r="L627"/>
      <c r="M627"/>
      <c r="N627"/>
      <c r="P627"/>
      <c r="Q627"/>
      <c r="R627"/>
      <c r="S627"/>
      <c r="U627"/>
      <c r="V627"/>
      <c r="W627"/>
      <c r="X627" s="1"/>
      <c r="Z627"/>
      <c r="AA627"/>
      <c r="AB627"/>
      <c r="AC627"/>
      <c r="AE627"/>
      <c r="AF627"/>
      <c r="AG627"/>
      <c r="AH627"/>
      <c r="AJ627"/>
      <c r="AK627"/>
      <c r="AL627"/>
      <c r="AM627" s="1"/>
      <c r="AO627"/>
      <c r="AT627" s="35"/>
      <c r="AU627" s="35"/>
      <c r="AV627" s="35"/>
      <c r="AW627" s="35"/>
    </row>
    <row r="628" spans="1:49" s="20" customFormat="1">
      <c r="A628" s="12"/>
      <c r="B628" s="10"/>
      <c r="C628" s="1"/>
      <c r="D628"/>
      <c r="F628" s="9"/>
      <c r="G628" s="9"/>
      <c r="H628" s="9"/>
      <c r="I628" s="9"/>
      <c r="K628"/>
      <c r="L628"/>
      <c r="M628"/>
      <c r="N628"/>
      <c r="P628"/>
      <c r="Q628"/>
      <c r="R628"/>
      <c r="S628"/>
      <c r="U628"/>
      <c r="V628"/>
      <c r="W628"/>
      <c r="X628" s="1"/>
      <c r="Z628"/>
      <c r="AA628"/>
      <c r="AB628"/>
      <c r="AC628"/>
      <c r="AE628"/>
      <c r="AF628"/>
      <c r="AG628"/>
      <c r="AH628"/>
      <c r="AJ628"/>
      <c r="AK628"/>
      <c r="AL628"/>
      <c r="AM628" s="1"/>
      <c r="AO628"/>
      <c r="AT628" s="35"/>
      <c r="AU628" s="35"/>
      <c r="AV628" s="35"/>
      <c r="AW628" s="35"/>
    </row>
    <row r="629" spans="1:49" s="20" customFormat="1">
      <c r="A629" s="12"/>
      <c r="B629" s="10"/>
      <c r="C629" s="1"/>
      <c r="D629"/>
      <c r="F629" s="9"/>
      <c r="G629" s="9"/>
      <c r="H629" s="9"/>
      <c r="I629" s="9"/>
      <c r="K629"/>
      <c r="L629"/>
      <c r="M629"/>
      <c r="N629"/>
      <c r="P629"/>
      <c r="Q629"/>
      <c r="R629"/>
      <c r="S629"/>
      <c r="U629"/>
      <c r="V629"/>
      <c r="W629"/>
      <c r="X629" s="1"/>
      <c r="Z629"/>
      <c r="AA629"/>
      <c r="AB629"/>
      <c r="AC629"/>
      <c r="AE629"/>
      <c r="AF629"/>
      <c r="AG629"/>
      <c r="AH629"/>
      <c r="AJ629"/>
      <c r="AK629"/>
      <c r="AL629"/>
      <c r="AM629" s="1"/>
      <c r="AO629"/>
      <c r="AT629" s="35"/>
      <c r="AU629" s="35"/>
      <c r="AV629" s="35"/>
      <c r="AW629" s="35"/>
    </row>
    <row r="630" spans="1:49" s="20" customFormat="1">
      <c r="A630" s="12"/>
      <c r="B630" s="10"/>
      <c r="C630" s="1"/>
      <c r="D630"/>
      <c r="F630" s="9"/>
      <c r="G630" s="9"/>
      <c r="H630" s="9"/>
      <c r="I630" s="9"/>
      <c r="K630"/>
      <c r="L630"/>
      <c r="M630"/>
      <c r="N630"/>
      <c r="P630"/>
      <c r="Q630"/>
      <c r="R630"/>
      <c r="S630"/>
      <c r="U630"/>
      <c r="V630"/>
      <c r="W630"/>
      <c r="X630" s="1"/>
      <c r="Z630"/>
      <c r="AA630"/>
      <c r="AB630"/>
      <c r="AC630"/>
      <c r="AE630"/>
      <c r="AF630"/>
      <c r="AG630"/>
      <c r="AH630"/>
      <c r="AJ630"/>
      <c r="AK630"/>
      <c r="AL630"/>
      <c r="AM630" s="1"/>
      <c r="AO630"/>
      <c r="AT630" s="35"/>
      <c r="AU630" s="35"/>
      <c r="AV630" s="35"/>
      <c r="AW630" s="35"/>
    </row>
    <row r="631" spans="1:49" s="20" customFormat="1">
      <c r="A631" s="12"/>
      <c r="B631" s="10"/>
      <c r="C631" s="1"/>
      <c r="D631"/>
      <c r="F631" s="9"/>
      <c r="G631" s="9"/>
      <c r="H631" s="9"/>
      <c r="I631" s="9"/>
      <c r="K631"/>
      <c r="L631"/>
      <c r="M631"/>
      <c r="N631"/>
      <c r="P631"/>
      <c r="Q631"/>
      <c r="R631"/>
      <c r="S631"/>
      <c r="U631"/>
      <c r="V631"/>
      <c r="W631"/>
      <c r="X631" s="1"/>
      <c r="Z631"/>
      <c r="AA631"/>
      <c r="AB631"/>
      <c r="AC631"/>
      <c r="AE631"/>
      <c r="AF631"/>
      <c r="AG631"/>
      <c r="AH631"/>
      <c r="AJ631"/>
      <c r="AK631"/>
      <c r="AL631"/>
      <c r="AM631" s="1"/>
      <c r="AO631"/>
      <c r="AT631" s="35"/>
      <c r="AU631" s="35"/>
      <c r="AV631" s="35"/>
      <c r="AW631" s="35"/>
    </row>
    <row r="632" spans="1:49" s="20" customFormat="1">
      <c r="A632" s="12"/>
      <c r="B632" s="10"/>
      <c r="C632" s="1"/>
      <c r="D632"/>
      <c r="F632" s="9"/>
      <c r="G632" s="9"/>
      <c r="H632" s="9"/>
      <c r="I632" s="9"/>
      <c r="K632"/>
      <c r="L632"/>
      <c r="M632"/>
      <c r="N632"/>
      <c r="P632"/>
      <c r="Q632"/>
      <c r="R632"/>
      <c r="S632"/>
      <c r="U632"/>
      <c r="V632"/>
      <c r="W632"/>
      <c r="X632" s="1"/>
      <c r="Z632"/>
      <c r="AA632"/>
      <c r="AB632"/>
      <c r="AC632"/>
      <c r="AE632"/>
      <c r="AF632"/>
      <c r="AG632"/>
      <c r="AH632"/>
      <c r="AJ632"/>
      <c r="AK632"/>
      <c r="AL632"/>
      <c r="AM632" s="1"/>
      <c r="AO632"/>
      <c r="AT632" s="35"/>
      <c r="AU632" s="35"/>
      <c r="AV632" s="35"/>
      <c r="AW632" s="35"/>
    </row>
    <row r="633" spans="1:49" s="20" customFormat="1">
      <c r="A633" s="12"/>
      <c r="B633" s="10"/>
      <c r="C633" s="1"/>
      <c r="D633"/>
      <c r="F633" s="9"/>
      <c r="G633" s="9"/>
      <c r="H633" s="9"/>
      <c r="I633" s="9"/>
      <c r="K633"/>
      <c r="L633"/>
      <c r="M633"/>
      <c r="N633"/>
      <c r="P633"/>
      <c r="Q633"/>
      <c r="R633"/>
      <c r="S633"/>
      <c r="U633"/>
      <c r="V633"/>
      <c r="W633"/>
      <c r="X633" s="1"/>
      <c r="Z633"/>
      <c r="AA633"/>
      <c r="AB633"/>
      <c r="AC633"/>
      <c r="AE633"/>
      <c r="AF633"/>
      <c r="AG633"/>
      <c r="AH633"/>
      <c r="AJ633"/>
      <c r="AK633"/>
      <c r="AL633"/>
      <c r="AM633" s="1"/>
      <c r="AO633"/>
      <c r="AT633" s="35"/>
      <c r="AU633" s="35"/>
      <c r="AV633" s="35"/>
      <c r="AW633" s="35"/>
    </row>
    <row r="634" spans="1:49" s="20" customFormat="1">
      <c r="A634" s="12"/>
      <c r="B634" s="10"/>
      <c r="C634" s="1"/>
      <c r="D634"/>
      <c r="F634" s="9"/>
      <c r="G634" s="9"/>
      <c r="H634" s="9"/>
      <c r="I634" s="9"/>
      <c r="K634"/>
      <c r="L634"/>
      <c r="M634"/>
      <c r="N634"/>
      <c r="P634"/>
      <c r="Q634"/>
      <c r="R634"/>
      <c r="S634"/>
      <c r="U634"/>
      <c r="V634"/>
      <c r="W634"/>
      <c r="X634" s="1"/>
      <c r="Z634"/>
      <c r="AA634"/>
      <c r="AB634"/>
      <c r="AC634"/>
      <c r="AE634"/>
      <c r="AF634"/>
      <c r="AG634"/>
      <c r="AH634"/>
      <c r="AJ634"/>
      <c r="AK634"/>
      <c r="AL634"/>
      <c r="AM634" s="1"/>
      <c r="AO634"/>
      <c r="AT634" s="35"/>
      <c r="AU634" s="35"/>
      <c r="AV634" s="35"/>
      <c r="AW634" s="35"/>
    </row>
    <row r="635" spans="1:49" s="20" customFormat="1">
      <c r="A635" s="12"/>
      <c r="B635" s="10"/>
      <c r="C635" s="1"/>
      <c r="D635"/>
      <c r="F635" s="9"/>
      <c r="G635" s="9"/>
      <c r="H635" s="9"/>
      <c r="I635" s="9"/>
      <c r="K635"/>
      <c r="L635"/>
      <c r="M635"/>
      <c r="N635"/>
      <c r="P635"/>
      <c r="Q635"/>
      <c r="R635"/>
      <c r="S635"/>
      <c r="U635"/>
      <c r="V635"/>
      <c r="W635"/>
      <c r="X635" s="1"/>
      <c r="Z635"/>
      <c r="AA635"/>
      <c r="AB635"/>
      <c r="AC635"/>
      <c r="AE635"/>
      <c r="AF635"/>
      <c r="AG635"/>
      <c r="AH635"/>
      <c r="AJ635"/>
      <c r="AK635"/>
      <c r="AL635"/>
      <c r="AM635" s="1"/>
      <c r="AO635"/>
      <c r="AT635" s="35"/>
      <c r="AU635" s="35"/>
      <c r="AV635" s="35"/>
      <c r="AW635" s="35"/>
    </row>
    <row r="636" spans="1:49" s="20" customFormat="1">
      <c r="A636" s="12"/>
      <c r="B636" s="10"/>
      <c r="C636" s="1"/>
      <c r="D636"/>
      <c r="F636" s="9"/>
      <c r="G636" s="9"/>
      <c r="H636" s="9"/>
      <c r="I636" s="9"/>
      <c r="K636"/>
      <c r="L636"/>
      <c r="M636"/>
      <c r="N636"/>
      <c r="P636"/>
      <c r="Q636"/>
      <c r="R636"/>
      <c r="S636"/>
      <c r="U636"/>
      <c r="V636"/>
      <c r="W636"/>
      <c r="X636" s="1"/>
      <c r="Z636"/>
      <c r="AA636"/>
      <c r="AB636"/>
      <c r="AC636"/>
      <c r="AE636"/>
      <c r="AF636"/>
      <c r="AG636"/>
      <c r="AH636"/>
      <c r="AJ636"/>
      <c r="AK636"/>
      <c r="AL636"/>
      <c r="AM636" s="1"/>
      <c r="AO636"/>
      <c r="AT636" s="35"/>
      <c r="AU636" s="35"/>
      <c r="AV636" s="35"/>
      <c r="AW636" s="35"/>
    </row>
    <row r="637" spans="1:49" s="20" customFormat="1">
      <c r="A637" s="12"/>
      <c r="B637" s="10"/>
      <c r="C637" s="1"/>
      <c r="D637"/>
      <c r="F637" s="9"/>
      <c r="G637" s="9"/>
      <c r="H637" s="9"/>
      <c r="I637" s="9"/>
      <c r="K637"/>
      <c r="L637"/>
      <c r="M637"/>
      <c r="N637"/>
      <c r="P637"/>
      <c r="Q637"/>
      <c r="R637"/>
      <c r="S637"/>
      <c r="U637"/>
      <c r="V637"/>
      <c r="W637"/>
      <c r="X637" s="1"/>
      <c r="Z637"/>
      <c r="AA637"/>
      <c r="AB637"/>
      <c r="AC637"/>
      <c r="AE637"/>
      <c r="AF637"/>
      <c r="AG637"/>
      <c r="AH637"/>
      <c r="AJ637"/>
      <c r="AK637"/>
      <c r="AL637"/>
      <c r="AM637" s="1"/>
      <c r="AO637"/>
      <c r="AT637" s="35"/>
      <c r="AU637" s="35"/>
      <c r="AV637" s="35"/>
      <c r="AW637" s="35"/>
    </row>
    <row r="638" spans="1:49" s="20" customFormat="1">
      <c r="A638" s="12"/>
      <c r="B638" s="10"/>
      <c r="C638" s="1"/>
      <c r="D638"/>
      <c r="F638" s="9"/>
      <c r="G638" s="9"/>
      <c r="H638" s="9"/>
      <c r="I638" s="9"/>
      <c r="K638"/>
      <c r="L638"/>
      <c r="M638"/>
      <c r="N638"/>
      <c r="P638"/>
      <c r="Q638"/>
      <c r="R638"/>
      <c r="S638"/>
      <c r="U638"/>
      <c r="V638"/>
      <c r="W638"/>
      <c r="X638" s="1"/>
      <c r="Z638"/>
      <c r="AA638"/>
      <c r="AB638"/>
      <c r="AC638"/>
      <c r="AE638"/>
      <c r="AF638"/>
      <c r="AG638"/>
      <c r="AH638"/>
      <c r="AJ638"/>
      <c r="AK638"/>
      <c r="AL638"/>
      <c r="AM638" s="1"/>
      <c r="AO638"/>
      <c r="AT638" s="35"/>
      <c r="AU638" s="35"/>
      <c r="AV638" s="35"/>
      <c r="AW638" s="35"/>
    </row>
    <row r="639" spans="1:49" s="20" customFormat="1">
      <c r="A639" s="12"/>
      <c r="B639" s="10"/>
      <c r="C639" s="1"/>
      <c r="D639"/>
      <c r="F639" s="9"/>
      <c r="G639" s="9"/>
      <c r="H639" s="9"/>
      <c r="I639" s="9"/>
      <c r="K639"/>
      <c r="L639"/>
      <c r="M639"/>
      <c r="N639"/>
      <c r="P639"/>
      <c r="Q639"/>
      <c r="R639"/>
      <c r="S639"/>
      <c r="U639"/>
      <c r="V639"/>
      <c r="W639"/>
      <c r="X639" s="1"/>
      <c r="Z639"/>
      <c r="AA639"/>
      <c r="AB639"/>
      <c r="AC639"/>
      <c r="AE639"/>
      <c r="AF639"/>
      <c r="AG639"/>
      <c r="AH639"/>
      <c r="AJ639"/>
      <c r="AK639"/>
      <c r="AL639"/>
      <c r="AM639" s="1"/>
      <c r="AO639"/>
      <c r="AT639" s="35"/>
      <c r="AU639" s="35"/>
      <c r="AV639" s="35"/>
      <c r="AW639" s="35"/>
    </row>
    <row r="640" spans="1:49" s="20" customFormat="1">
      <c r="A640" s="12"/>
      <c r="B640" s="10"/>
      <c r="C640" s="1"/>
      <c r="D640"/>
      <c r="F640" s="9"/>
      <c r="G640" s="9"/>
      <c r="H640" s="9"/>
      <c r="I640" s="9"/>
      <c r="K640"/>
      <c r="L640"/>
      <c r="M640"/>
      <c r="N640"/>
      <c r="P640"/>
      <c r="Q640"/>
      <c r="R640"/>
      <c r="S640"/>
      <c r="U640"/>
      <c r="V640"/>
      <c r="W640"/>
      <c r="X640" s="1"/>
      <c r="Z640"/>
      <c r="AA640"/>
      <c r="AB640"/>
      <c r="AC640"/>
      <c r="AE640"/>
      <c r="AF640"/>
      <c r="AG640"/>
      <c r="AH640"/>
      <c r="AJ640"/>
      <c r="AK640"/>
      <c r="AL640"/>
      <c r="AM640" s="1"/>
      <c r="AO640"/>
      <c r="AT640" s="35"/>
      <c r="AU640" s="35"/>
      <c r="AV640" s="35"/>
      <c r="AW640" s="35"/>
    </row>
    <row r="641" spans="1:49" s="20" customFormat="1">
      <c r="A641" s="12"/>
      <c r="B641" s="10"/>
      <c r="C641" s="1"/>
      <c r="D641"/>
      <c r="F641" s="9"/>
      <c r="G641" s="9"/>
      <c r="H641" s="9"/>
      <c r="I641" s="9"/>
      <c r="K641"/>
      <c r="L641"/>
      <c r="M641"/>
      <c r="N641"/>
      <c r="P641"/>
      <c r="Q641"/>
      <c r="R641"/>
      <c r="S641"/>
      <c r="U641"/>
      <c r="V641"/>
      <c r="W641"/>
      <c r="X641" s="1"/>
      <c r="Z641"/>
      <c r="AA641"/>
      <c r="AB641"/>
      <c r="AC641"/>
      <c r="AE641"/>
      <c r="AF641"/>
      <c r="AG641"/>
      <c r="AH641"/>
      <c r="AJ641"/>
      <c r="AK641"/>
      <c r="AL641"/>
      <c r="AM641" s="1"/>
      <c r="AO641"/>
      <c r="AT641" s="35"/>
      <c r="AU641" s="35"/>
      <c r="AV641" s="35"/>
      <c r="AW641" s="35"/>
    </row>
    <row r="642" spans="1:49" s="20" customFormat="1">
      <c r="A642" s="12"/>
      <c r="B642" s="10"/>
      <c r="C642" s="1"/>
      <c r="D642"/>
      <c r="F642" s="9"/>
      <c r="G642" s="9"/>
      <c r="H642" s="9"/>
      <c r="I642" s="9"/>
      <c r="K642"/>
      <c r="L642"/>
      <c r="M642"/>
      <c r="N642"/>
      <c r="P642"/>
      <c r="Q642"/>
      <c r="R642"/>
      <c r="S642"/>
      <c r="U642"/>
      <c r="V642"/>
      <c r="W642"/>
      <c r="X642" s="1"/>
      <c r="Z642"/>
      <c r="AA642"/>
      <c r="AB642"/>
      <c r="AC642"/>
      <c r="AE642"/>
      <c r="AF642"/>
      <c r="AG642"/>
      <c r="AH642"/>
      <c r="AJ642"/>
      <c r="AK642"/>
      <c r="AL642"/>
      <c r="AM642" s="1"/>
      <c r="AO642"/>
      <c r="AT642" s="35"/>
      <c r="AU642" s="35"/>
      <c r="AV642" s="35"/>
      <c r="AW642" s="35"/>
    </row>
    <row r="643" spans="1:49" s="20" customFormat="1">
      <c r="A643" s="12"/>
      <c r="B643" s="10"/>
      <c r="C643" s="1"/>
      <c r="D643"/>
      <c r="F643" s="9"/>
      <c r="G643" s="9"/>
      <c r="H643" s="9"/>
      <c r="I643" s="9"/>
      <c r="K643"/>
      <c r="L643"/>
      <c r="M643"/>
      <c r="N643"/>
      <c r="P643"/>
      <c r="Q643"/>
      <c r="R643"/>
      <c r="S643"/>
      <c r="U643"/>
      <c r="V643"/>
      <c r="W643"/>
      <c r="X643" s="1"/>
      <c r="Z643"/>
      <c r="AA643"/>
      <c r="AB643"/>
      <c r="AC643"/>
      <c r="AE643"/>
      <c r="AF643"/>
      <c r="AG643"/>
      <c r="AH643"/>
      <c r="AJ643"/>
      <c r="AK643"/>
      <c r="AL643"/>
      <c r="AM643" s="1"/>
      <c r="AO643"/>
      <c r="AT643" s="35"/>
      <c r="AU643" s="35"/>
      <c r="AV643" s="35"/>
      <c r="AW643" s="35"/>
    </row>
    <row r="644" spans="1:49" s="20" customFormat="1">
      <c r="A644" s="12"/>
      <c r="B644" s="10"/>
      <c r="C644" s="1"/>
      <c r="D644"/>
      <c r="F644" s="9"/>
      <c r="G644" s="9"/>
      <c r="H644" s="9"/>
      <c r="I644" s="9"/>
      <c r="K644"/>
      <c r="L644"/>
      <c r="M644"/>
      <c r="N644"/>
      <c r="P644"/>
      <c r="Q644"/>
      <c r="R644"/>
      <c r="S644"/>
      <c r="U644"/>
      <c r="V644"/>
      <c r="W644"/>
      <c r="X644" s="1"/>
      <c r="Z644"/>
      <c r="AA644"/>
      <c r="AB644"/>
      <c r="AC644"/>
      <c r="AE644"/>
      <c r="AF644"/>
      <c r="AG644"/>
      <c r="AH644"/>
      <c r="AJ644"/>
      <c r="AK644"/>
      <c r="AL644"/>
      <c r="AM644" s="1"/>
      <c r="AO644"/>
      <c r="AT644" s="35"/>
      <c r="AU644" s="35"/>
      <c r="AV644" s="35"/>
      <c r="AW644" s="35"/>
    </row>
    <row r="645" spans="1:49" s="20" customFormat="1">
      <c r="A645" s="12"/>
      <c r="B645" s="10"/>
      <c r="C645" s="1"/>
      <c r="D645"/>
      <c r="F645" s="9"/>
      <c r="G645" s="9"/>
      <c r="H645" s="9"/>
      <c r="I645" s="9"/>
      <c r="K645"/>
      <c r="L645"/>
      <c r="M645"/>
      <c r="N645"/>
      <c r="P645"/>
      <c r="Q645"/>
      <c r="R645"/>
      <c r="S645"/>
      <c r="U645"/>
      <c r="V645"/>
      <c r="W645"/>
      <c r="X645" s="1"/>
      <c r="Z645"/>
      <c r="AA645"/>
      <c r="AB645"/>
      <c r="AC645"/>
      <c r="AE645"/>
      <c r="AF645"/>
      <c r="AG645"/>
      <c r="AH645"/>
      <c r="AJ645"/>
      <c r="AK645"/>
      <c r="AL645"/>
      <c r="AM645" s="1"/>
      <c r="AO645"/>
      <c r="AT645" s="35"/>
      <c r="AU645" s="35"/>
      <c r="AV645" s="35"/>
      <c r="AW645" s="35"/>
    </row>
    <row r="646" spans="1:49" s="20" customFormat="1">
      <c r="A646" s="12"/>
      <c r="B646" s="10"/>
      <c r="C646" s="1"/>
      <c r="D646"/>
      <c r="F646" s="9"/>
      <c r="G646" s="9"/>
      <c r="H646" s="9"/>
      <c r="I646" s="9"/>
      <c r="K646"/>
      <c r="L646"/>
      <c r="M646"/>
      <c r="N646"/>
      <c r="P646"/>
      <c r="Q646"/>
      <c r="R646"/>
      <c r="S646"/>
      <c r="U646"/>
      <c r="V646"/>
      <c r="W646"/>
      <c r="X646" s="1"/>
      <c r="Z646"/>
      <c r="AA646"/>
      <c r="AB646"/>
      <c r="AC646"/>
      <c r="AE646"/>
      <c r="AF646"/>
      <c r="AG646"/>
      <c r="AH646"/>
      <c r="AJ646"/>
      <c r="AK646"/>
      <c r="AL646"/>
      <c r="AM646" s="1"/>
      <c r="AO646"/>
      <c r="AT646" s="35"/>
      <c r="AU646" s="35"/>
      <c r="AV646" s="35"/>
      <c r="AW646" s="35"/>
    </row>
    <row r="647" spans="1:49" s="20" customFormat="1">
      <c r="A647" s="12"/>
      <c r="B647" s="10"/>
      <c r="C647" s="1"/>
      <c r="D647"/>
      <c r="F647" s="9"/>
      <c r="G647" s="9"/>
      <c r="H647" s="9"/>
      <c r="I647" s="9"/>
      <c r="K647"/>
      <c r="L647"/>
      <c r="M647"/>
      <c r="N647"/>
      <c r="P647"/>
      <c r="Q647"/>
      <c r="R647"/>
      <c r="S647"/>
      <c r="U647"/>
      <c r="V647"/>
      <c r="W647"/>
      <c r="X647" s="1"/>
      <c r="Z647"/>
      <c r="AA647"/>
      <c r="AB647"/>
      <c r="AC647"/>
      <c r="AE647"/>
      <c r="AF647"/>
      <c r="AG647"/>
      <c r="AH647"/>
      <c r="AJ647"/>
      <c r="AK647"/>
      <c r="AL647"/>
      <c r="AM647" s="1"/>
      <c r="AO647"/>
      <c r="AT647" s="35"/>
      <c r="AU647" s="35"/>
      <c r="AV647" s="35"/>
      <c r="AW647" s="35"/>
    </row>
    <row r="648" spans="1:49" s="20" customFormat="1">
      <c r="A648" s="12"/>
      <c r="B648" s="10"/>
      <c r="C648" s="1"/>
      <c r="D648"/>
      <c r="F648" s="9"/>
      <c r="G648" s="9"/>
      <c r="H648" s="9"/>
      <c r="I648" s="9"/>
      <c r="K648"/>
      <c r="L648"/>
      <c r="M648"/>
      <c r="N648"/>
      <c r="P648"/>
      <c r="Q648"/>
      <c r="R648"/>
      <c r="S648"/>
      <c r="U648"/>
      <c r="V648"/>
      <c r="W648"/>
      <c r="X648" s="1"/>
      <c r="Z648"/>
      <c r="AA648"/>
      <c r="AB648"/>
      <c r="AC648"/>
      <c r="AE648"/>
      <c r="AF648"/>
      <c r="AG648"/>
      <c r="AH648"/>
      <c r="AJ648"/>
      <c r="AK648"/>
      <c r="AL648"/>
      <c r="AM648" s="1"/>
      <c r="AO648"/>
      <c r="AT648" s="35"/>
      <c r="AU648" s="35"/>
      <c r="AV648" s="35"/>
      <c r="AW648" s="35"/>
    </row>
    <row r="649" spans="1:49" s="20" customFormat="1">
      <c r="A649" s="12"/>
      <c r="B649" s="10"/>
      <c r="C649" s="1"/>
      <c r="D649"/>
      <c r="F649" s="9"/>
      <c r="G649" s="9"/>
      <c r="H649" s="9"/>
      <c r="I649" s="9"/>
      <c r="K649"/>
      <c r="L649"/>
      <c r="M649"/>
      <c r="N649"/>
      <c r="P649"/>
      <c r="Q649"/>
      <c r="R649"/>
      <c r="S649"/>
      <c r="U649"/>
      <c r="V649"/>
      <c r="W649"/>
      <c r="X649" s="1"/>
      <c r="Z649"/>
      <c r="AA649"/>
      <c r="AB649"/>
      <c r="AC649"/>
      <c r="AE649"/>
      <c r="AF649"/>
      <c r="AG649"/>
      <c r="AH649"/>
      <c r="AJ649"/>
      <c r="AK649"/>
      <c r="AL649"/>
      <c r="AM649" s="1"/>
      <c r="AO649"/>
      <c r="AT649" s="35"/>
      <c r="AU649" s="35"/>
      <c r="AV649" s="35"/>
      <c r="AW649" s="35"/>
    </row>
    <row r="650" spans="1:49" s="20" customFormat="1">
      <c r="A650" s="12"/>
      <c r="B650" s="10"/>
      <c r="C650" s="1"/>
      <c r="D650"/>
      <c r="F650" s="9"/>
      <c r="G650" s="9"/>
      <c r="H650" s="9"/>
      <c r="I650" s="9"/>
      <c r="K650"/>
      <c r="L650"/>
      <c r="M650"/>
      <c r="N650"/>
      <c r="P650"/>
      <c r="Q650"/>
      <c r="R650"/>
      <c r="S650"/>
      <c r="U650"/>
      <c r="V650"/>
      <c r="W650"/>
      <c r="X650" s="1"/>
      <c r="Z650"/>
      <c r="AA650"/>
      <c r="AB650"/>
      <c r="AC650"/>
      <c r="AE650"/>
      <c r="AF650"/>
      <c r="AG650"/>
      <c r="AH650"/>
      <c r="AJ650"/>
      <c r="AK650"/>
      <c r="AL650"/>
      <c r="AM650" s="1"/>
      <c r="AO650"/>
      <c r="AT650" s="35"/>
      <c r="AU650" s="35"/>
      <c r="AV650" s="35"/>
      <c r="AW650" s="35"/>
    </row>
    <row r="651" spans="1:49" s="20" customFormat="1">
      <c r="A651" s="12"/>
      <c r="B651" s="10"/>
      <c r="C651" s="1"/>
      <c r="D651"/>
      <c r="F651" s="9"/>
      <c r="G651" s="9"/>
      <c r="H651" s="9"/>
      <c r="I651" s="9"/>
      <c r="K651"/>
      <c r="L651"/>
      <c r="M651"/>
      <c r="N651"/>
      <c r="P651"/>
      <c r="Q651"/>
      <c r="R651"/>
      <c r="S651"/>
      <c r="U651"/>
      <c r="V651"/>
      <c r="W651"/>
      <c r="X651" s="1"/>
      <c r="Z651"/>
      <c r="AA651"/>
      <c r="AB651"/>
      <c r="AC651"/>
      <c r="AE651"/>
      <c r="AF651"/>
      <c r="AG651"/>
      <c r="AH651"/>
      <c r="AJ651"/>
      <c r="AK651"/>
      <c r="AL651"/>
      <c r="AM651" s="1"/>
      <c r="AO651"/>
      <c r="AT651" s="35"/>
      <c r="AU651" s="35"/>
      <c r="AV651" s="35"/>
      <c r="AW651" s="35"/>
    </row>
    <row r="652" spans="1:49" s="20" customFormat="1">
      <c r="A652" s="12"/>
      <c r="B652" s="10"/>
      <c r="C652" s="1"/>
      <c r="D652"/>
      <c r="F652" s="9"/>
      <c r="G652" s="9"/>
      <c r="H652" s="9"/>
      <c r="I652" s="9"/>
      <c r="K652"/>
      <c r="L652"/>
      <c r="M652"/>
      <c r="N652"/>
      <c r="P652"/>
      <c r="Q652"/>
      <c r="R652"/>
      <c r="S652"/>
      <c r="U652"/>
      <c r="V652"/>
      <c r="W652"/>
      <c r="X652" s="1"/>
      <c r="Z652"/>
      <c r="AA652"/>
      <c r="AB652"/>
      <c r="AC652"/>
      <c r="AE652"/>
      <c r="AF652"/>
      <c r="AG652"/>
      <c r="AH652"/>
      <c r="AJ652"/>
      <c r="AK652"/>
      <c r="AL652"/>
      <c r="AM652" s="1"/>
      <c r="AO652"/>
      <c r="AT652" s="35"/>
      <c r="AU652" s="35"/>
      <c r="AV652" s="35"/>
      <c r="AW652" s="35"/>
    </row>
    <row r="653" spans="1:49" s="20" customFormat="1">
      <c r="A653" s="12"/>
      <c r="B653" s="10"/>
      <c r="C653" s="1"/>
      <c r="D653"/>
      <c r="F653" s="9"/>
      <c r="G653" s="9"/>
      <c r="H653" s="9"/>
      <c r="I653" s="9"/>
      <c r="K653"/>
      <c r="L653"/>
      <c r="M653"/>
      <c r="N653"/>
      <c r="P653"/>
      <c r="Q653"/>
      <c r="R653"/>
      <c r="S653"/>
      <c r="U653"/>
      <c r="V653"/>
      <c r="W653"/>
      <c r="X653" s="1"/>
      <c r="Z653"/>
      <c r="AA653"/>
      <c r="AB653"/>
      <c r="AC653"/>
      <c r="AE653"/>
      <c r="AF653"/>
      <c r="AG653"/>
      <c r="AH653"/>
      <c r="AJ653"/>
      <c r="AK653"/>
      <c r="AL653"/>
      <c r="AM653" s="1"/>
      <c r="AO653"/>
      <c r="AT653" s="35"/>
      <c r="AU653" s="35"/>
      <c r="AV653" s="35"/>
      <c r="AW653" s="35"/>
    </row>
    <row r="654" spans="1:49" s="20" customFormat="1">
      <c r="A654" s="12"/>
      <c r="B654" s="10"/>
      <c r="C654" s="1"/>
      <c r="D654"/>
      <c r="F654" s="9"/>
      <c r="G654" s="9"/>
      <c r="H654" s="9"/>
      <c r="I654" s="9"/>
      <c r="K654"/>
      <c r="L654"/>
      <c r="M654"/>
      <c r="N654"/>
      <c r="P654"/>
      <c r="Q654"/>
      <c r="R654"/>
      <c r="S654"/>
      <c r="U654"/>
      <c r="V654"/>
      <c r="W654"/>
      <c r="X654" s="1"/>
      <c r="Z654"/>
      <c r="AA654"/>
      <c r="AB654"/>
      <c r="AC654"/>
      <c r="AE654"/>
      <c r="AF654"/>
      <c r="AG654"/>
      <c r="AH654"/>
      <c r="AJ654"/>
      <c r="AK654"/>
      <c r="AL654"/>
      <c r="AM654" s="1"/>
      <c r="AO654"/>
      <c r="AT654" s="35"/>
      <c r="AU654" s="35"/>
      <c r="AV654" s="35"/>
      <c r="AW654" s="35"/>
    </row>
    <row r="655" spans="1:49" s="20" customFormat="1">
      <c r="A655" s="12"/>
      <c r="B655" s="10"/>
      <c r="C655" s="1"/>
      <c r="D655"/>
      <c r="F655" s="9"/>
      <c r="G655" s="9"/>
      <c r="H655" s="9"/>
      <c r="I655" s="9"/>
      <c r="K655"/>
      <c r="L655"/>
      <c r="M655"/>
      <c r="N655"/>
      <c r="P655"/>
      <c r="Q655"/>
      <c r="R655"/>
      <c r="S655"/>
      <c r="U655"/>
      <c r="V655"/>
      <c r="W655"/>
      <c r="X655" s="1"/>
      <c r="Z655"/>
      <c r="AA655"/>
      <c r="AB655"/>
      <c r="AC655"/>
      <c r="AE655"/>
      <c r="AF655"/>
      <c r="AG655"/>
      <c r="AH655"/>
      <c r="AJ655"/>
      <c r="AK655"/>
      <c r="AL655"/>
      <c r="AM655" s="1"/>
      <c r="AO655"/>
      <c r="AT655" s="35"/>
      <c r="AU655" s="35"/>
      <c r="AV655" s="35"/>
      <c r="AW655" s="35"/>
    </row>
    <row r="656" spans="1:49" s="20" customFormat="1">
      <c r="A656" s="12"/>
      <c r="B656" s="10"/>
      <c r="C656" s="1"/>
      <c r="D656"/>
      <c r="F656" s="9"/>
      <c r="G656" s="9"/>
      <c r="H656" s="9"/>
      <c r="I656" s="9"/>
      <c r="K656"/>
      <c r="L656"/>
      <c r="M656"/>
      <c r="N656"/>
      <c r="P656"/>
      <c r="Q656"/>
      <c r="R656"/>
      <c r="S656"/>
      <c r="U656"/>
      <c r="V656"/>
      <c r="W656"/>
      <c r="X656" s="1"/>
      <c r="Z656"/>
      <c r="AA656"/>
      <c r="AB656"/>
      <c r="AC656"/>
      <c r="AE656"/>
      <c r="AF656"/>
      <c r="AG656"/>
      <c r="AH656"/>
      <c r="AJ656"/>
      <c r="AK656"/>
      <c r="AL656"/>
      <c r="AM656" s="1"/>
      <c r="AO656"/>
      <c r="AT656" s="35"/>
      <c r="AU656" s="35"/>
      <c r="AV656" s="35"/>
      <c r="AW656" s="35"/>
    </row>
    <row r="657" spans="1:49" s="20" customFormat="1">
      <c r="A657" s="12"/>
      <c r="B657" s="10"/>
      <c r="C657" s="1"/>
      <c r="D657"/>
      <c r="F657" s="9"/>
      <c r="G657" s="9"/>
      <c r="H657" s="9"/>
      <c r="I657" s="9"/>
      <c r="K657"/>
      <c r="L657"/>
      <c r="M657"/>
      <c r="N657"/>
      <c r="P657"/>
      <c r="Q657"/>
      <c r="R657"/>
      <c r="S657"/>
      <c r="U657"/>
      <c r="V657"/>
      <c r="W657"/>
      <c r="X657" s="1"/>
      <c r="Z657"/>
      <c r="AA657"/>
      <c r="AB657"/>
      <c r="AC657"/>
      <c r="AE657"/>
      <c r="AF657"/>
      <c r="AG657"/>
      <c r="AH657"/>
      <c r="AJ657"/>
      <c r="AK657"/>
      <c r="AL657"/>
      <c r="AM657" s="1"/>
      <c r="AO657"/>
      <c r="AT657" s="35"/>
      <c r="AU657" s="35"/>
      <c r="AV657" s="35"/>
      <c r="AW657" s="35"/>
    </row>
    <row r="658" spans="1:49" s="20" customFormat="1">
      <c r="A658" s="12"/>
      <c r="B658" s="10"/>
      <c r="C658" s="1"/>
      <c r="D658"/>
      <c r="F658" s="9"/>
      <c r="G658" s="9"/>
      <c r="H658" s="9"/>
      <c r="I658" s="9"/>
      <c r="K658"/>
      <c r="L658"/>
      <c r="M658"/>
      <c r="N658"/>
      <c r="P658"/>
      <c r="Q658"/>
      <c r="R658"/>
      <c r="S658"/>
      <c r="U658"/>
      <c r="V658"/>
      <c r="W658"/>
      <c r="X658" s="1"/>
      <c r="Z658"/>
      <c r="AA658"/>
      <c r="AB658"/>
      <c r="AC658"/>
      <c r="AE658"/>
      <c r="AF658"/>
      <c r="AG658"/>
      <c r="AH658"/>
      <c r="AJ658"/>
      <c r="AK658"/>
      <c r="AL658"/>
      <c r="AM658" s="1"/>
      <c r="AO658"/>
      <c r="AT658" s="35"/>
      <c r="AU658" s="35"/>
      <c r="AV658" s="35"/>
      <c r="AW658" s="35"/>
    </row>
    <row r="659" spans="1:49" s="20" customFormat="1">
      <c r="A659" s="12"/>
      <c r="B659" s="10"/>
      <c r="C659" s="1"/>
      <c r="D659"/>
      <c r="F659" s="9"/>
      <c r="G659" s="9"/>
      <c r="H659" s="9"/>
      <c r="I659" s="9"/>
      <c r="K659"/>
      <c r="L659"/>
      <c r="M659"/>
      <c r="N659"/>
      <c r="P659"/>
      <c r="Q659"/>
      <c r="R659"/>
      <c r="S659"/>
      <c r="U659"/>
      <c r="V659"/>
      <c r="W659"/>
      <c r="X659" s="1"/>
      <c r="Z659"/>
      <c r="AA659"/>
      <c r="AB659"/>
      <c r="AC659"/>
      <c r="AE659"/>
      <c r="AF659"/>
      <c r="AG659"/>
      <c r="AH659"/>
      <c r="AJ659"/>
      <c r="AK659"/>
      <c r="AL659"/>
      <c r="AM659" s="1"/>
      <c r="AO659"/>
      <c r="AT659" s="35"/>
      <c r="AU659" s="35"/>
      <c r="AV659" s="35"/>
      <c r="AW659" s="35"/>
    </row>
    <row r="660" spans="1:49" s="20" customFormat="1">
      <c r="A660" s="12"/>
      <c r="B660" s="10"/>
      <c r="C660" s="1"/>
      <c r="D660"/>
      <c r="F660" s="9"/>
      <c r="G660" s="9"/>
      <c r="H660" s="9"/>
      <c r="I660" s="9"/>
      <c r="K660"/>
      <c r="L660"/>
      <c r="M660"/>
      <c r="N660"/>
      <c r="P660"/>
      <c r="Q660"/>
      <c r="R660"/>
      <c r="S660"/>
      <c r="U660"/>
      <c r="V660"/>
      <c r="W660"/>
      <c r="X660" s="1"/>
      <c r="Z660"/>
      <c r="AA660"/>
      <c r="AB660"/>
      <c r="AC660"/>
      <c r="AE660"/>
      <c r="AF660"/>
      <c r="AG660"/>
      <c r="AH660"/>
      <c r="AJ660"/>
      <c r="AK660"/>
      <c r="AL660"/>
      <c r="AM660" s="1"/>
      <c r="AO660"/>
      <c r="AT660" s="35"/>
      <c r="AU660" s="35"/>
      <c r="AV660" s="35"/>
      <c r="AW660" s="35"/>
    </row>
    <row r="661" spans="1:49" s="20" customFormat="1">
      <c r="A661" s="12"/>
      <c r="B661" s="10"/>
      <c r="C661" s="1"/>
      <c r="D661"/>
      <c r="F661" s="9"/>
      <c r="G661" s="9"/>
      <c r="H661" s="9"/>
      <c r="I661" s="9"/>
      <c r="K661"/>
      <c r="L661"/>
      <c r="M661"/>
      <c r="N661"/>
      <c r="P661"/>
      <c r="Q661"/>
      <c r="R661"/>
      <c r="S661"/>
      <c r="U661"/>
      <c r="V661"/>
      <c r="W661"/>
      <c r="X661" s="1"/>
      <c r="Z661"/>
      <c r="AA661"/>
      <c r="AB661"/>
      <c r="AC661"/>
      <c r="AE661"/>
      <c r="AF661"/>
      <c r="AG661"/>
      <c r="AH661"/>
      <c r="AJ661"/>
      <c r="AK661"/>
      <c r="AL661"/>
      <c r="AM661" s="1"/>
      <c r="AO661"/>
      <c r="AT661" s="35"/>
      <c r="AU661" s="35"/>
      <c r="AV661" s="35"/>
      <c r="AW661" s="35"/>
    </row>
    <row r="662" spans="1:49" s="20" customFormat="1">
      <c r="A662" s="12"/>
      <c r="B662" s="10"/>
      <c r="C662" s="1"/>
      <c r="D662"/>
      <c r="F662" s="9"/>
      <c r="G662" s="9"/>
      <c r="H662" s="9"/>
      <c r="I662" s="9"/>
      <c r="K662"/>
      <c r="L662"/>
      <c r="M662"/>
      <c r="N662"/>
      <c r="P662"/>
      <c r="Q662"/>
      <c r="R662"/>
      <c r="S662"/>
      <c r="U662"/>
      <c r="V662"/>
      <c r="W662"/>
      <c r="X662" s="1"/>
      <c r="Z662"/>
      <c r="AA662"/>
      <c r="AB662"/>
      <c r="AC662"/>
      <c r="AE662"/>
      <c r="AF662"/>
      <c r="AG662"/>
      <c r="AH662"/>
      <c r="AJ662"/>
      <c r="AK662"/>
      <c r="AL662"/>
      <c r="AM662" s="1"/>
      <c r="AO662"/>
      <c r="AT662" s="35"/>
      <c r="AU662" s="35"/>
      <c r="AV662" s="35"/>
      <c r="AW662" s="35"/>
    </row>
    <row r="663" spans="1:49" s="20" customFormat="1">
      <c r="A663" s="12"/>
      <c r="B663" s="10"/>
      <c r="C663" s="1"/>
      <c r="D663"/>
      <c r="F663" s="9"/>
      <c r="G663" s="9"/>
      <c r="H663" s="9"/>
      <c r="I663" s="9"/>
      <c r="K663"/>
      <c r="L663"/>
      <c r="M663"/>
      <c r="N663"/>
      <c r="P663"/>
      <c r="Q663"/>
      <c r="R663"/>
      <c r="S663"/>
      <c r="U663"/>
      <c r="V663"/>
      <c r="W663"/>
      <c r="X663" s="1"/>
      <c r="Z663"/>
      <c r="AA663"/>
      <c r="AB663"/>
      <c r="AC663"/>
      <c r="AE663"/>
      <c r="AF663"/>
      <c r="AG663"/>
      <c r="AH663"/>
      <c r="AJ663"/>
      <c r="AK663"/>
      <c r="AL663"/>
      <c r="AM663" s="1"/>
      <c r="AO663"/>
      <c r="AT663" s="35"/>
      <c r="AU663" s="35"/>
      <c r="AV663" s="35"/>
      <c r="AW663" s="35"/>
    </row>
    <row r="664" spans="1:49" s="20" customFormat="1">
      <c r="A664" s="12"/>
      <c r="B664" s="10"/>
      <c r="C664" s="1"/>
      <c r="D664"/>
      <c r="F664" s="9"/>
      <c r="G664" s="9"/>
      <c r="H664" s="9"/>
      <c r="I664" s="9"/>
      <c r="K664"/>
      <c r="L664"/>
      <c r="M664"/>
      <c r="N664"/>
      <c r="P664"/>
      <c r="Q664"/>
      <c r="R664"/>
      <c r="S664"/>
      <c r="U664"/>
      <c r="V664"/>
      <c r="W664"/>
      <c r="X664" s="1"/>
      <c r="Z664"/>
      <c r="AA664"/>
      <c r="AB664"/>
      <c r="AC664"/>
      <c r="AE664"/>
      <c r="AF664"/>
      <c r="AG664"/>
      <c r="AH664"/>
      <c r="AJ664"/>
      <c r="AK664"/>
      <c r="AL664"/>
      <c r="AM664" s="1"/>
      <c r="AO664"/>
      <c r="AT664" s="35"/>
      <c r="AU664" s="35"/>
      <c r="AV664" s="35"/>
      <c r="AW664" s="35"/>
    </row>
    <row r="665" spans="1:49" s="20" customFormat="1">
      <c r="A665" s="12"/>
      <c r="B665" s="10"/>
      <c r="C665" s="1"/>
      <c r="D665"/>
      <c r="F665" s="9"/>
      <c r="G665" s="9"/>
      <c r="H665" s="9"/>
      <c r="I665" s="9"/>
      <c r="K665"/>
      <c r="L665"/>
      <c r="M665"/>
      <c r="N665"/>
      <c r="P665"/>
      <c r="Q665"/>
      <c r="R665"/>
      <c r="S665"/>
      <c r="U665"/>
      <c r="V665"/>
      <c r="W665"/>
      <c r="X665" s="1"/>
      <c r="Z665"/>
      <c r="AA665"/>
      <c r="AB665"/>
      <c r="AC665"/>
      <c r="AE665"/>
      <c r="AF665"/>
      <c r="AG665"/>
      <c r="AH665"/>
      <c r="AJ665"/>
      <c r="AK665"/>
      <c r="AL665"/>
      <c r="AM665" s="1"/>
      <c r="AO665"/>
      <c r="AT665" s="35"/>
      <c r="AU665" s="35"/>
      <c r="AV665" s="35"/>
      <c r="AW665" s="35"/>
    </row>
    <row r="666" spans="1:49" s="20" customFormat="1">
      <c r="A666" s="12"/>
      <c r="B666" s="10"/>
      <c r="C666" s="1"/>
      <c r="D666"/>
      <c r="F666" s="9"/>
      <c r="G666" s="9"/>
      <c r="H666" s="9"/>
      <c r="I666" s="9"/>
      <c r="K666"/>
      <c r="L666"/>
      <c r="M666"/>
      <c r="N666"/>
      <c r="P666"/>
      <c r="Q666"/>
      <c r="R666"/>
      <c r="S666"/>
      <c r="U666"/>
      <c r="V666"/>
      <c r="W666"/>
      <c r="X666" s="1"/>
      <c r="Z666"/>
      <c r="AA666"/>
      <c r="AB666"/>
      <c r="AC666"/>
      <c r="AE666"/>
      <c r="AF666"/>
      <c r="AG666"/>
      <c r="AH666"/>
      <c r="AJ666"/>
      <c r="AK666"/>
      <c r="AL666"/>
      <c r="AM666" s="1"/>
      <c r="AO666"/>
      <c r="AT666" s="35"/>
      <c r="AU666" s="35"/>
      <c r="AV666" s="35"/>
      <c r="AW666" s="35"/>
    </row>
    <row r="667" spans="1:49" s="20" customFormat="1">
      <c r="A667" s="12"/>
      <c r="B667" s="10"/>
      <c r="C667" s="1"/>
      <c r="D667"/>
      <c r="F667" s="9"/>
      <c r="G667" s="9"/>
      <c r="H667" s="9"/>
      <c r="I667" s="9"/>
      <c r="K667"/>
      <c r="L667"/>
      <c r="M667"/>
      <c r="N667"/>
      <c r="P667"/>
      <c r="Q667"/>
      <c r="R667"/>
      <c r="S667"/>
      <c r="U667"/>
      <c r="V667"/>
      <c r="W667"/>
      <c r="X667" s="1"/>
      <c r="Z667"/>
      <c r="AA667"/>
      <c r="AB667"/>
      <c r="AC667"/>
      <c r="AE667"/>
      <c r="AF667"/>
      <c r="AG667"/>
      <c r="AH667"/>
      <c r="AJ667"/>
      <c r="AK667"/>
      <c r="AL667"/>
      <c r="AM667" s="1"/>
      <c r="AO667"/>
      <c r="AT667" s="35"/>
      <c r="AU667" s="35"/>
      <c r="AV667" s="35"/>
      <c r="AW667" s="35"/>
    </row>
    <row r="668" spans="1:49" s="20" customFormat="1">
      <c r="A668" s="12"/>
      <c r="B668" s="10"/>
      <c r="C668" s="1"/>
      <c r="D668"/>
      <c r="F668" s="9"/>
      <c r="G668" s="9"/>
      <c r="H668" s="9"/>
      <c r="I668" s="9"/>
      <c r="K668"/>
      <c r="L668"/>
      <c r="M668"/>
      <c r="N668"/>
      <c r="P668"/>
      <c r="Q668"/>
      <c r="R668"/>
      <c r="S668"/>
      <c r="U668"/>
      <c r="V668"/>
      <c r="W668"/>
      <c r="X668" s="1"/>
      <c r="Z668"/>
      <c r="AA668"/>
      <c r="AB668"/>
      <c r="AC668"/>
      <c r="AE668"/>
      <c r="AF668"/>
      <c r="AG668"/>
      <c r="AH668"/>
      <c r="AJ668"/>
      <c r="AK668"/>
      <c r="AL668"/>
      <c r="AM668" s="1"/>
      <c r="AO668"/>
      <c r="AT668" s="35"/>
      <c r="AU668" s="35"/>
      <c r="AV668" s="35"/>
      <c r="AW668" s="35"/>
    </row>
    <row r="669" spans="1:49" s="20" customFormat="1">
      <c r="A669" s="12"/>
      <c r="B669" s="10"/>
      <c r="C669" s="1"/>
      <c r="D669"/>
      <c r="F669" s="9"/>
      <c r="G669" s="9"/>
      <c r="H669" s="9"/>
      <c r="I669" s="9"/>
      <c r="K669"/>
      <c r="L669"/>
      <c r="M669"/>
      <c r="N669"/>
      <c r="P669"/>
      <c r="Q669"/>
      <c r="R669"/>
      <c r="S669"/>
      <c r="U669"/>
      <c r="V669"/>
      <c r="W669"/>
      <c r="X669" s="1"/>
      <c r="Z669"/>
      <c r="AA669"/>
      <c r="AB669"/>
      <c r="AC669"/>
      <c r="AE669"/>
      <c r="AF669"/>
      <c r="AG669"/>
      <c r="AH669"/>
      <c r="AJ669"/>
      <c r="AK669"/>
      <c r="AL669"/>
      <c r="AM669" s="1"/>
      <c r="AO669"/>
      <c r="AT669" s="35"/>
      <c r="AU669" s="35"/>
      <c r="AV669" s="35"/>
      <c r="AW669" s="35"/>
    </row>
    <row r="670" spans="1:49" s="20" customFormat="1">
      <c r="A670" s="12"/>
      <c r="B670" s="10"/>
      <c r="C670" s="1"/>
      <c r="D670"/>
      <c r="F670" s="9"/>
      <c r="G670" s="9"/>
      <c r="H670" s="9"/>
      <c r="I670" s="9"/>
      <c r="K670"/>
      <c r="L670"/>
      <c r="M670"/>
      <c r="N670"/>
      <c r="P670"/>
      <c r="Q670"/>
      <c r="R670"/>
      <c r="S670"/>
      <c r="U670"/>
      <c r="V670"/>
      <c r="W670"/>
      <c r="X670" s="1"/>
      <c r="Z670"/>
      <c r="AA670"/>
      <c r="AB670"/>
      <c r="AC670"/>
      <c r="AE670"/>
      <c r="AF670"/>
      <c r="AG670"/>
      <c r="AH670"/>
      <c r="AJ670"/>
      <c r="AK670"/>
      <c r="AL670"/>
      <c r="AM670" s="1"/>
      <c r="AO670"/>
      <c r="AT670" s="35"/>
      <c r="AU670" s="35"/>
      <c r="AV670" s="35"/>
      <c r="AW670" s="35"/>
    </row>
    <row r="671" spans="1:49" s="20" customFormat="1">
      <c r="A671" s="12"/>
      <c r="B671" s="10"/>
      <c r="C671" s="1"/>
      <c r="D671"/>
      <c r="F671" s="9"/>
      <c r="G671" s="9"/>
      <c r="H671" s="9"/>
      <c r="I671" s="9"/>
      <c r="K671"/>
      <c r="L671"/>
      <c r="M671"/>
      <c r="N671"/>
      <c r="P671"/>
      <c r="Q671"/>
      <c r="R671"/>
      <c r="S671"/>
      <c r="U671"/>
      <c r="V671"/>
      <c r="W671"/>
      <c r="X671" s="1"/>
      <c r="Z671"/>
      <c r="AA671"/>
      <c r="AB671"/>
      <c r="AC671"/>
      <c r="AE671"/>
      <c r="AF671"/>
      <c r="AG671"/>
      <c r="AH671"/>
      <c r="AJ671"/>
      <c r="AK671"/>
      <c r="AL671"/>
      <c r="AM671" s="1"/>
      <c r="AO671"/>
      <c r="AT671" s="35"/>
      <c r="AU671" s="35"/>
      <c r="AV671" s="35"/>
      <c r="AW671" s="35"/>
    </row>
    <row r="672" spans="1:49" s="20" customFormat="1">
      <c r="A672" s="12"/>
      <c r="B672" s="10"/>
      <c r="C672" s="1"/>
      <c r="D672"/>
      <c r="F672" s="9"/>
      <c r="G672" s="9"/>
      <c r="H672" s="9"/>
      <c r="I672" s="9"/>
      <c r="K672"/>
      <c r="L672"/>
      <c r="M672"/>
      <c r="N672"/>
      <c r="P672"/>
      <c r="Q672"/>
      <c r="R672"/>
      <c r="S672"/>
      <c r="U672"/>
      <c r="V672"/>
      <c r="W672"/>
      <c r="X672" s="1"/>
      <c r="Z672"/>
      <c r="AA672"/>
      <c r="AB672"/>
      <c r="AC672"/>
      <c r="AE672"/>
      <c r="AF672"/>
      <c r="AG672"/>
      <c r="AH672"/>
      <c r="AJ672"/>
      <c r="AK672"/>
      <c r="AL672"/>
      <c r="AM672" s="1"/>
      <c r="AO672"/>
      <c r="AT672" s="35"/>
      <c r="AU672" s="35"/>
      <c r="AV672" s="35"/>
      <c r="AW672" s="35"/>
    </row>
    <row r="673" spans="1:49" s="20" customFormat="1">
      <c r="A673" s="12"/>
      <c r="B673" s="10"/>
      <c r="C673" s="1"/>
      <c r="D673"/>
      <c r="F673" s="9"/>
      <c r="G673" s="9"/>
      <c r="H673" s="9"/>
      <c r="I673" s="9"/>
      <c r="K673"/>
      <c r="L673"/>
      <c r="M673"/>
      <c r="N673"/>
      <c r="P673"/>
      <c r="Q673"/>
      <c r="R673"/>
      <c r="S673"/>
      <c r="U673"/>
      <c r="V673"/>
      <c r="W673"/>
      <c r="X673" s="1"/>
      <c r="Z673"/>
      <c r="AA673"/>
      <c r="AB673"/>
      <c r="AC673"/>
      <c r="AE673"/>
      <c r="AF673"/>
      <c r="AG673"/>
      <c r="AH673"/>
      <c r="AJ673"/>
      <c r="AK673"/>
      <c r="AL673"/>
      <c r="AM673" s="1"/>
      <c r="AO673"/>
      <c r="AT673" s="35"/>
      <c r="AU673" s="35"/>
      <c r="AV673" s="35"/>
      <c r="AW673" s="35"/>
    </row>
    <row r="674" spans="1:49" s="20" customFormat="1">
      <c r="A674" s="12"/>
      <c r="B674" s="10"/>
      <c r="C674" s="1"/>
      <c r="D674"/>
      <c r="F674" s="9"/>
      <c r="G674" s="9"/>
      <c r="H674" s="9"/>
      <c r="I674" s="9"/>
      <c r="K674"/>
      <c r="L674"/>
      <c r="M674"/>
      <c r="N674"/>
      <c r="P674"/>
      <c r="Q674"/>
      <c r="R674"/>
      <c r="S674"/>
      <c r="U674"/>
      <c r="V674"/>
      <c r="W674"/>
      <c r="X674" s="1"/>
      <c r="Z674"/>
      <c r="AA674"/>
      <c r="AB674"/>
      <c r="AC674"/>
      <c r="AE674"/>
      <c r="AF674"/>
      <c r="AG674"/>
      <c r="AH674"/>
      <c r="AJ674"/>
      <c r="AK674"/>
      <c r="AL674"/>
      <c r="AM674" s="1"/>
      <c r="AO674"/>
      <c r="AT674" s="35"/>
      <c r="AU674" s="35"/>
      <c r="AV674" s="35"/>
      <c r="AW674" s="35"/>
    </row>
    <row r="675" spans="1:49" s="20" customFormat="1">
      <c r="A675" s="12"/>
      <c r="B675" s="10"/>
      <c r="C675" s="1"/>
      <c r="D675"/>
      <c r="F675" s="9"/>
      <c r="G675" s="9"/>
      <c r="H675" s="9"/>
      <c r="I675" s="9"/>
      <c r="K675"/>
      <c r="L675"/>
      <c r="M675"/>
      <c r="N675"/>
      <c r="P675"/>
      <c r="Q675"/>
      <c r="R675"/>
      <c r="S675"/>
      <c r="U675"/>
      <c r="V675"/>
      <c r="W675"/>
      <c r="X675" s="1"/>
      <c r="Z675"/>
      <c r="AA675"/>
      <c r="AB675"/>
      <c r="AC675"/>
      <c r="AE675"/>
      <c r="AF675"/>
      <c r="AG675"/>
      <c r="AH675"/>
      <c r="AJ675"/>
      <c r="AK675"/>
      <c r="AL675"/>
      <c r="AM675" s="1"/>
      <c r="AO675"/>
      <c r="AT675" s="35"/>
      <c r="AU675" s="35"/>
      <c r="AV675" s="35"/>
      <c r="AW675" s="35"/>
    </row>
    <row r="676" spans="1:49" s="20" customFormat="1">
      <c r="A676" s="12"/>
      <c r="B676" s="10"/>
      <c r="C676" s="1"/>
      <c r="D676"/>
      <c r="F676" s="9"/>
      <c r="G676" s="9"/>
      <c r="H676" s="9"/>
      <c r="I676" s="9"/>
      <c r="K676"/>
      <c r="L676"/>
      <c r="M676"/>
      <c r="N676"/>
      <c r="P676"/>
      <c r="Q676"/>
      <c r="R676"/>
      <c r="S676"/>
      <c r="U676"/>
      <c r="V676"/>
      <c r="W676"/>
      <c r="X676" s="1"/>
      <c r="Z676"/>
      <c r="AA676"/>
      <c r="AB676"/>
      <c r="AC676"/>
      <c r="AE676"/>
      <c r="AF676"/>
      <c r="AG676"/>
      <c r="AH676"/>
      <c r="AJ676"/>
      <c r="AK676"/>
      <c r="AL676"/>
      <c r="AM676" s="1"/>
      <c r="AO676"/>
      <c r="AT676" s="35"/>
      <c r="AU676" s="35"/>
      <c r="AV676" s="35"/>
      <c r="AW676" s="35"/>
    </row>
    <row r="677" spans="1:49" s="20" customFormat="1">
      <c r="A677" s="12"/>
      <c r="B677" s="10"/>
      <c r="C677" s="1"/>
      <c r="D677"/>
      <c r="F677" s="9"/>
      <c r="G677" s="9"/>
      <c r="H677" s="9"/>
      <c r="I677" s="9"/>
      <c r="K677"/>
      <c r="L677"/>
      <c r="M677"/>
      <c r="N677"/>
      <c r="P677"/>
      <c r="Q677"/>
      <c r="R677"/>
      <c r="S677"/>
      <c r="U677"/>
      <c r="V677"/>
      <c r="W677"/>
      <c r="X677" s="1"/>
      <c r="Z677"/>
      <c r="AA677"/>
      <c r="AB677"/>
      <c r="AC677"/>
      <c r="AE677"/>
      <c r="AF677"/>
      <c r="AG677"/>
      <c r="AH677"/>
      <c r="AJ677"/>
      <c r="AK677"/>
      <c r="AL677"/>
      <c r="AM677" s="1"/>
      <c r="AO677"/>
      <c r="AT677" s="35"/>
      <c r="AU677" s="35"/>
      <c r="AV677" s="35"/>
      <c r="AW677" s="35"/>
    </row>
    <row r="678" spans="1:49" s="20" customFormat="1">
      <c r="A678" s="12"/>
      <c r="B678" s="10"/>
      <c r="C678" s="1"/>
      <c r="D678"/>
      <c r="F678" s="9"/>
      <c r="G678" s="9"/>
      <c r="H678" s="9"/>
      <c r="I678" s="9"/>
      <c r="K678"/>
      <c r="L678"/>
      <c r="M678"/>
      <c r="N678"/>
      <c r="P678"/>
      <c r="Q678"/>
      <c r="R678"/>
      <c r="S678"/>
      <c r="U678"/>
      <c r="V678"/>
      <c r="W678"/>
      <c r="X678" s="1"/>
      <c r="Z678"/>
      <c r="AA678"/>
      <c r="AB678"/>
      <c r="AC678"/>
      <c r="AE678"/>
      <c r="AF678"/>
      <c r="AG678"/>
      <c r="AH678"/>
      <c r="AJ678"/>
      <c r="AK678"/>
      <c r="AL678"/>
      <c r="AM678" s="1"/>
      <c r="AO678"/>
      <c r="AT678" s="35"/>
      <c r="AU678" s="35"/>
      <c r="AV678" s="35"/>
      <c r="AW678" s="35"/>
    </row>
    <row r="679" spans="1:49" s="20" customFormat="1">
      <c r="A679" s="12"/>
      <c r="B679" s="10"/>
      <c r="C679" s="1"/>
      <c r="D679"/>
      <c r="F679" s="9"/>
      <c r="G679" s="9"/>
      <c r="H679" s="9"/>
      <c r="I679" s="9"/>
      <c r="K679"/>
      <c r="L679"/>
      <c r="M679"/>
      <c r="N679"/>
      <c r="P679"/>
      <c r="Q679"/>
      <c r="R679"/>
      <c r="S679"/>
      <c r="U679"/>
      <c r="V679"/>
      <c r="W679"/>
      <c r="X679" s="1"/>
      <c r="Z679"/>
      <c r="AA679"/>
      <c r="AB679"/>
      <c r="AC679"/>
      <c r="AE679"/>
      <c r="AF679"/>
      <c r="AG679"/>
      <c r="AH679"/>
      <c r="AJ679"/>
      <c r="AK679"/>
      <c r="AL679"/>
      <c r="AM679" s="1"/>
      <c r="AO679"/>
      <c r="AT679" s="35"/>
      <c r="AU679" s="35"/>
      <c r="AV679" s="35"/>
      <c r="AW679" s="35"/>
    </row>
    <row r="680" spans="1:49" s="20" customFormat="1">
      <c r="A680" s="12"/>
      <c r="B680" s="10"/>
      <c r="C680" s="1"/>
      <c r="D680"/>
      <c r="F680" s="9"/>
      <c r="G680" s="9"/>
      <c r="H680" s="9"/>
      <c r="I680" s="9"/>
      <c r="K680"/>
      <c r="L680"/>
      <c r="M680"/>
      <c r="N680"/>
      <c r="P680"/>
      <c r="Q680"/>
      <c r="R680"/>
      <c r="S680"/>
      <c r="U680"/>
      <c r="V680"/>
      <c r="W680"/>
      <c r="X680" s="1"/>
      <c r="Z680"/>
      <c r="AA680"/>
      <c r="AB680"/>
      <c r="AC680"/>
      <c r="AE680"/>
      <c r="AF680"/>
      <c r="AG680"/>
      <c r="AH680"/>
      <c r="AJ680"/>
      <c r="AK680"/>
      <c r="AL680"/>
      <c r="AM680" s="1"/>
      <c r="AO680"/>
      <c r="AT680" s="35"/>
      <c r="AU680" s="35"/>
      <c r="AV680" s="35"/>
      <c r="AW680" s="35"/>
    </row>
    <row r="681" spans="1:49" s="20" customFormat="1">
      <c r="A681" s="12"/>
      <c r="B681" s="10"/>
      <c r="C681" s="1"/>
      <c r="D681"/>
      <c r="F681" s="9"/>
      <c r="G681" s="9"/>
      <c r="H681" s="9"/>
      <c r="I681" s="9"/>
      <c r="K681"/>
      <c r="L681"/>
      <c r="M681"/>
      <c r="N681"/>
      <c r="P681"/>
      <c r="Q681"/>
      <c r="R681"/>
      <c r="S681"/>
      <c r="U681"/>
      <c r="V681"/>
      <c r="W681"/>
      <c r="X681" s="1"/>
      <c r="Z681"/>
      <c r="AA681"/>
      <c r="AB681"/>
      <c r="AC681"/>
      <c r="AE681"/>
      <c r="AF681"/>
      <c r="AG681"/>
      <c r="AH681"/>
      <c r="AJ681"/>
      <c r="AK681"/>
      <c r="AL681"/>
      <c r="AM681" s="1"/>
      <c r="AO681"/>
      <c r="AT681" s="35"/>
      <c r="AU681" s="35"/>
      <c r="AV681" s="35"/>
      <c r="AW681" s="35"/>
    </row>
    <row r="682" spans="1:49" s="20" customFormat="1">
      <c r="A682" s="12"/>
      <c r="B682" s="10"/>
      <c r="C682" s="1"/>
      <c r="D682"/>
      <c r="F682" s="9"/>
      <c r="G682" s="9"/>
      <c r="H682" s="9"/>
      <c r="I682" s="9"/>
      <c r="K682"/>
      <c r="L682"/>
      <c r="M682"/>
      <c r="N682"/>
      <c r="P682"/>
      <c r="Q682"/>
      <c r="R682"/>
      <c r="S682"/>
      <c r="U682"/>
      <c r="V682"/>
      <c r="W682"/>
      <c r="X682" s="1"/>
      <c r="Z682"/>
      <c r="AA682"/>
      <c r="AB682"/>
      <c r="AC682"/>
      <c r="AE682"/>
      <c r="AF682"/>
      <c r="AG682"/>
      <c r="AH682"/>
      <c r="AJ682"/>
      <c r="AK682"/>
      <c r="AL682"/>
      <c r="AM682" s="1"/>
      <c r="AO682"/>
      <c r="AT682" s="35"/>
      <c r="AU682" s="35"/>
      <c r="AV682" s="35"/>
      <c r="AW682" s="35"/>
    </row>
    <row r="683" spans="1:49" s="20" customFormat="1">
      <c r="A683" s="12"/>
      <c r="B683" s="10"/>
      <c r="C683" s="1"/>
      <c r="D683"/>
      <c r="F683" s="9"/>
      <c r="G683" s="9"/>
      <c r="H683" s="9"/>
      <c r="I683" s="9"/>
      <c r="K683"/>
      <c r="L683"/>
      <c r="M683"/>
      <c r="N683"/>
      <c r="P683"/>
      <c r="Q683"/>
      <c r="R683"/>
      <c r="S683"/>
      <c r="U683"/>
      <c r="V683"/>
      <c r="W683"/>
      <c r="X683" s="1"/>
      <c r="Z683"/>
      <c r="AA683"/>
      <c r="AB683"/>
      <c r="AC683"/>
      <c r="AE683"/>
      <c r="AF683"/>
      <c r="AG683"/>
      <c r="AH683"/>
      <c r="AJ683"/>
      <c r="AK683"/>
      <c r="AL683"/>
      <c r="AM683" s="1"/>
      <c r="AO683"/>
      <c r="AT683" s="35"/>
      <c r="AU683" s="35"/>
      <c r="AV683" s="35"/>
      <c r="AW683" s="35"/>
    </row>
    <row r="684" spans="1:49" s="20" customFormat="1">
      <c r="A684" s="12"/>
      <c r="B684" s="10"/>
      <c r="C684" s="1"/>
      <c r="D684"/>
      <c r="F684" s="9"/>
      <c r="G684" s="9"/>
      <c r="H684" s="9"/>
      <c r="I684" s="9"/>
      <c r="K684"/>
      <c r="L684"/>
      <c r="M684"/>
      <c r="N684"/>
      <c r="P684"/>
      <c r="Q684"/>
      <c r="R684"/>
      <c r="S684"/>
      <c r="U684"/>
      <c r="V684"/>
      <c r="W684"/>
      <c r="X684" s="1"/>
      <c r="Z684"/>
      <c r="AA684"/>
      <c r="AB684"/>
      <c r="AC684"/>
      <c r="AE684"/>
      <c r="AF684"/>
      <c r="AG684"/>
      <c r="AH684"/>
      <c r="AJ684"/>
      <c r="AK684"/>
      <c r="AL684"/>
      <c r="AM684" s="1"/>
      <c r="AO684"/>
      <c r="AT684" s="35"/>
      <c r="AU684" s="35"/>
      <c r="AV684" s="35"/>
      <c r="AW684" s="35"/>
    </row>
    <row r="685" spans="1:49" s="20" customFormat="1">
      <c r="A685" s="12"/>
      <c r="B685" s="10"/>
      <c r="C685" s="1"/>
      <c r="D685"/>
      <c r="F685" s="9"/>
      <c r="G685" s="9"/>
      <c r="H685" s="9"/>
      <c r="I685" s="9"/>
      <c r="K685"/>
      <c r="L685"/>
      <c r="M685"/>
      <c r="N685"/>
      <c r="P685"/>
      <c r="Q685"/>
      <c r="R685"/>
      <c r="S685"/>
      <c r="U685"/>
      <c r="V685"/>
      <c r="W685"/>
      <c r="X685" s="1"/>
      <c r="Z685"/>
      <c r="AA685"/>
      <c r="AB685"/>
      <c r="AC685"/>
      <c r="AE685"/>
      <c r="AF685"/>
      <c r="AG685"/>
      <c r="AH685"/>
      <c r="AJ685"/>
      <c r="AK685"/>
      <c r="AL685"/>
      <c r="AM685" s="1"/>
      <c r="AO685"/>
      <c r="AT685" s="35"/>
      <c r="AU685" s="35"/>
      <c r="AV685" s="35"/>
      <c r="AW685" s="35"/>
    </row>
    <row r="686" spans="1:49" s="20" customFormat="1">
      <c r="A686" s="12"/>
      <c r="B686" s="10"/>
      <c r="C686" s="1"/>
      <c r="D686"/>
      <c r="F686" s="9"/>
      <c r="G686" s="9"/>
      <c r="H686" s="9"/>
      <c r="I686" s="9"/>
      <c r="K686"/>
      <c r="L686"/>
      <c r="M686"/>
      <c r="N686"/>
      <c r="P686"/>
      <c r="Q686"/>
      <c r="R686"/>
      <c r="S686"/>
      <c r="U686"/>
      <c r="V686"/>
      <c r="W686"/>
      <c r="X686" s="1"/>
      <c r="Z686"/>
      <c r="AA686"/>
      <c r="AB686"/>
      <c r="AC686"/>
      <c r="AE686"/>
      <c r="AF686"/>
      <c r="AG686"/>
      <c r="AH686"/>
      <c r="AJ686"/>
      <c r="AK686"/>
      <c r="AL686"/>
      <c r="AM686" s="1"/>
      <c r="AO686"/>
      <c r="AT686" s="35"/>
      <c r="AU686" s="35"/>
      <c r="AV686" s="35"/>
      <c r="AW686" s="35"/>
    </row>
    <row r="687" spans="1:49" s="20" customFormat="1">
      <c r="A687" s="12"/>
      <c r="B687" s="10"/>
      <c r="C687" s="1"/>
      <c r="D687"/>
      <c r="F687" s="9"/>
      <c r="G687" s="9"/>
      <c r="H687" s="9"/>
      <c r="I687" s="9"/>
      <c r="K687"/>
      <c r="L687"/>
      <c r="M687"/>
      <c r="N687"/>
      <c r="P687"/>
      <c r="Q687"/>
      <c r="R687"/>
      <c r="S687"/>
      <c r="U687"/>
      <c r="V687"/>
      <c r="W687"/>
      <c r="X687" s="1"/>
      <c r="Z687"/>
      <c r="AA687"/>
      <c r="AB687"/>
      <c r="AC687"/>
      <c r="AE687"/>
      <c r="AF687"/>
      <c r="AG687"/>
      <c r="AH687"/>
      <c r="AJ687"/>
      <c r="AK687"/>
      <c r="AL687"/>
      <c r="AM687" s="1"/>
      <c r="AO687"/>
      <c r="AT687" s="35"/>
      <c r="AU687" s="35"/>
      <c r="AV687" s="35"/>
      <c r="AW687" s="35"/>
    </row>
    <row r="688" spans="1:49" s="20" customFormat="1">
      <c r="A688" s="12"/>
      <c r="B688" s="10"/>
      <c r="C688" s="1"/>
      <c r="D688"/>
      <c r="F688" s="9"/>
      <c r="G688" s="9"/>
      <c r="H688" s="9"/>
      <c r="I688" s="9"/>
      <c r="K688"/>
      <c r="L688"/>
      <c r="M688"/>
      <c r="N688"/>
      <c r="P688"/>
      <c r="Q688"/>
      <c r="R688"/>
      <c r="S688"/>
      <c r="U688"/>
      <c r="V688"/>
      <c r="W688"/>
      <c r="X688" s="1"/>
      <c r="Z688"/>
      <c r="AA688"/>
      <c r="AB688"/>
      <c r="AC688"/>
      <c r="AE688"/>
      <c r="AF688"/>
      <c r="AG688"/>
      <c r="AH688"/>
      <c r="AJ688"/>
      <c r="AK688"/>
      <c r="AL688"/>
      <c r="AM688" s="1"/>
      <c r="AO688"/>
      <c r="AT688" s="35"/>
      <c r="AU688" s="35"/>
      <c r="AV688" s="35"/>
      <c r="AW688" s="35"/>
    </row>
    <row r="689" spans="1:49" s="20" customFormat="1">
      <c r="A689" s="12"/>
      <c r="B689" s="10"/>
      <c r="C689" s="1"/>
      <c r="D689"/>
      <c r="F689" s="9"/>
      <c r="G689" s="9"/>
      <c r="H689" s="9"/>
      <c r="I689" s="9"/>
      <c r="K689"/>
      <c r="L689"/>
      <c r="M689"/>
      <c r="N689"/>
      <c r="P689"/>
      <c r="Q689"/>
      <c r="R689"/>
      <c r="S689"/>
      <c r="U689"/>
      <c r="V689"/>
      <c r="W689"/>
      <c r="X689" s="1"/>
      <c r="Z689"/>
      <c r="AA689"/>
      <c r="AB689"/>
      <c r="AC689"/>
      <c r="AE689"/>
      <c r="AF689"/>
      <c r="AG689"/>
      <c r="AH689"/>
      <c r="AJ689"/>
      <c r="AK689"/>
      <c r="AL689"/>
      <c r="AM689" s="1"/>
      <c r="AO689"/>
      <c r="AT689" s="35"/>
      <c r="AU689" s="35"/>
      <c r="AV689" s="35"/>
      <c r="AW689" s="35"/>
    </row>
    <row r="690" spans="1:49" s="20" customFormat="1">
      <c r="A690" s="12"/>
      <c r="B690" s="10"/>
      <c r="C690" s="1"/>
      <c r="D690"/>
      <c r="F690" s="9"/>
      <c r="G690" s="9"/>
      <c r="H690" s="9"/>
      <c r="I690" s="9"/>
      <c r="K690"/>
      <c r="L690"/>
      <c r="M690"/>
      <c r="N690"/>
      <c r="P690"/>
      <c r="Q690"/>
      <c r="R690"/>
      <c r="S690"/>
      <c r="U690"/>
      <c r="V690"/>
      <c r="W690"/>
      <c r="X690" s="1"/>
      <c r="Z690"/>
      <c r="AA690"/>
      <c r="AB690"/>
      <c r="AC690"/>
      <c r="AE690"/>
      <c r="AF690"/>
      <c r="AG690"/>
      <c r="AH690"/>
      <c r="AJ690"/>
      <c r="AK690"/>
      <c r="AL690"/>
      <c r="AM690" s="1"/>
      <c r="AO690"/>
      <c r="AT690" s="35"/>
      <c r="AU690" s="35"/>
      <c r="AV690" s="35"/>
      <c r="AW690" s="35"/>
    </row>
    <row r="691" spans="1:49" s="20" customFormat="1">
      <c r="A691" s="12"/>
      <c r="B691" s="10"/>
      <c r="C691" s="1"/>
      <c r="D691"/>
      <c r="F691" s="9"/>
      <c r="G691" s="9"/>
      <c r="H691" s="9"/>
      <c r="I691" s="9"/>
      <c r="K691"/>
      <c r="L691"/>
      <c r="M691"/>
      <c r="N691"/>
      <c r="P691"/>
      <c r="Q691"/>
      <c r="R691"/>
      <c r="S691"/>
      <c r="U691"/>
      <c r="V691"/>
      <c r="W691"/>
      <c r="X691" s="1"/>
      <c r="Z691"/>
      <c r="AA691"/>
      <c r="AB691"/>
      <c r="AC691"/>
      <c r="AE691"/>
      <c r="AF691"/>
      <c r="AG691"/>
      <c r="AH691"/>
      <c r="AJ691"/>
      <c r="AK691"/>
      <c r="AL691"/>
      <c r="AM691" s="1"/>
      <c r="AO691"/>
      <c r="AT691" s="35"/>
      <c r="AU691" s="35"/>
      <c r="AV691" s="35"/>
      <c r="AW691" s="35"/>
    </row>
    <row r="692" spans="1:49" s="20" customFormat="1">
      <c r="A692" s="12"/>
      <c r="B692" s="10"/>
      <c r="C692" s="1"/>
      <c r="D692"/>
      <c r="F692" s="9"/>
      <c r="G692" s="9"/>
      <c r="H692" s="9"/>
      <c r="I692" s="9"/>
      <c r="K692"/>
      <c r="L692"/>
      <c r="M692"/>
      <c r="N692"/>
      <c r="P692"/>
      <c r="Q692"/>
      <c r="R692"/>
      <c r="S692"/>
      <c r="U692"/>
      <c r="V692"/>
      <c r="W692"/>
      <c r="X692" s="1"/>
      <c r="Z692"/>
      <c r="AA692"/>
      <c r="AB692"/>
      <c r="AC692"/>
      <c r="AE692"/>
      <c r="AF692"/>
      <c r="AG692"/>
      <c r="AH692"/>
      <c r="AJ692"/>
      <c r="AK692"/>
      <c r="AL692"/>
      <c r="AM692" s="1"/>
      <c r="AO692"/>
      <c r="AT692" s="35"/>
      <c r="AU692" s="35"/>
      <c r="AV692" s="35"/>
      <c r="AW692" s="35"/>
    </row>
    <row r="693" spans="1:49" s="20" customFormat="1">
      <c r="A693" s="12"/>
      <c r="B693" s="10"/>
      <c r="C693" s="1"/>
      <c r="D693"/>
      <c r="F693" s="9"/>
      <c r="G693" s="9"/>
      <c r="H693" s="9"/>
      <c r="I693" s="9"/>
      <c r="K693"/>
      <c r="L693"/>
      <c r="M693"/>
      <c r="N693"/>
      <c r="P693"/>
      <c r="Q693"/>
      <c r="R693"/>
      <c r="S693"/>
      <c r="U693"/>
      <c r="V693"/>
      <c r="W693"/>
      <c r="X693" s="1"/>
      <c r="Z693"/>
      <c r="AA693"/>
      <c r="AB693"/>
      <c r="AC693"/>
      <c r="AE693"/>
      <c r="AF693"/>
      <c r="AG693"/>
      <c r="AH693"/>
      <c r="AJ693"/>
      <c r="AK693"/>
      <c r="AL693"/>
      <c r="AM693" s="1"/>
      <c r="AO693"/>
      <c r="AT693" s="35"/>
      <c r="AU693" s="35"/>
      <c r="AV693" s="35"/>
      <c r="AW693" s="35"/>
    </row>
    <row r="694" spans="1:49" s="20" customFormat="1">
      <c r="A694" s="12"/>
      <c r="B694" s="10"/>
      <c r="C694" s="1"/>
      <c r="D694"/>
      <c r="F694" s="9"/>
      <c r="G694" s="9"/>
      <c r="H694" s="9"/>
      <c r="I694" s="9"/>
      <c r="K694"/>
      <c r="L694"/>
      <c r="M694"/>
      <c r="N694"/>
      <c r="P694"/>
      <c r="Q694"/>
      <c r="R694"/>
      <c r="S694"/>
      <c r="U694"/>
      <c r="V694"/>
      <c r="W694"/>
      <c r="X694" s="1"/>
      <c r="Z694"/>
      <c r="AA694"/>
      <c r="AB694"/>
      <c r="AC694"/>
      <c r="AE694"/>
      <c r="AF694"/>
      <c r="AG694"/>
      <c r="AH694"/>
      <c r="AJ694"/>
      <c r="AK694"/>
      <c r="AL694"/>
      <c r="AM694" s="1"/>
      <c r="AO694"/>
      <c r="AT694" s="35"/>
      <c r="AU694" s="35"/>
      <c r="AV694" s="35"/>
      <c r="AW694" s="35"/>
    </row>
    <row r="695" spans="1:49" s="20" customFormat="1">
      <c r="A695" s="12"/>
      <c r="B695" s="10"/>
      <c r="C695" s="1"/>
      <c r="D695"/>
      <c r="F695" s="9"/>
      <c r="G695" s="9"/>
      <c r="H695" s="9"/>
      <c r="I695" s="9"/>
      <c r="K695"/>
      <c r="L695"/>
      <c r="M695"/>
      <c r="N695"/>
      <c r="P695"/>
      <c r="Q695"/>
      <c r="R695"/>
      <c r="S695"/>
      <c r="U695"/>
      <c r="V695"/>
      <c r="W695"/>
      <c r="X695" s="1"/>
      <c r="Z695"/>
      <c r="AA695"/>
      <c r="AB695"/>
      <c r="AC695"/>
      <c r="AE695"/>
      <c r="AF695"/>
      <c r="AG695"/>
      <c r="AH695"/>
      <c r="AJ695"/>
      <c r="AK695"/>
      <c r="AL695"/>
      <c r="AM695" s="1"/>
      <c r="AO695"/>
      <c r="AT695" s="35"/>
      <c r="AU695" s="35"/>
      <c r="AV695" s="35"/>
      <c r="AW695" s="35"/>
    </row>
    <row r="696" spans="1:49" s="20" customFormat="1">
      <c r="A696" s="12"/>
      <c r="B696" s="10"/>
      <c r="C696" s="1"/>
      <c r="D696"/>
      <c r="F696" s="9"/>
      <c r="G696" s="9"/>
      <c r="H696" s="9"/>
      <c r="I696" s="9"/>
      <c r="K696"/>
      <c r="L696"/>
      <c r="M696"/>
      <c r="N696"/>
      <c r="P696"/>
      <c r="Q696"/>
      <c r="R696"/>
      <c r="S696"/>
      <c r="U696"/>
      <c r="V696"/>
      <c r="W696"/>
      <c r="X696" s="1"/>
      <c r="Z696"/>
      <c r="AA696"/>
      <c r="AB696"/>
      <c r="AC696"/>
      <c r="AE696"/>
      <c r="AF696"/>
      <c r="AG696"/>
      <c r="AH696"/>
      <c r="AJ696"/>
      <c r="AK696"/>
      <c r="AL696"/>
      <c r="AM696" s="1"/>
      <c r="AO696"/>
      <c r="AT696" s="35"/>
      <c r="AU696" s="35"/>
      <c r="AV696" s="35"/>
      <c r="AW696" s="35"/>
    </row>
    <row r="697" spans="1:49" s="20" customFormat="1">
      <c r="A697" s="12"/>
      <c r="B697" s="10"/>
      <c r="C697" s="1"/>
      <c r="D697"/>
      <c r="F697" s="9"/>
      <c r="G697" s="9"/>
      <c r="H697" s="9"/>
      <c r="I697" s="9"/>
      <c r="K697"/>
      <c r="L697"/>
      <c r="M697"/>
      <c r="N697"/>
      <c r="P697"/>
      <c r="Q697"/>
      <c r="R697"/>
      <c r="S697"/>
      <c r="U697"/>
      <c r="V697"/>
      <c r="W697"/>
      <c r="X697" s="1"/>
      <c r="Z697"/>
      <c r="AA697"/>
      <c r="AB697"/>
      <c r="AC697"/>
      <c r="AE697"/>
      <c r="AF697"/>
      <c r="AG697"/>
      <c r="AH697"/>
      <c r="AJ697"/>
      <c r="AK697"/>
      <c r="AL697"/>
      <c r="AM697" s="1"/>
      <c r="AO697"/>
      <c r="AT697" s="35"/>
      <c r="AU697" s="35"/>
      <c r="AV697" s="35"/>
      <c r="AW697" s="35"/>
    </row>
    <row r="698" spans="1:49" s="20" customFormat="1">
      <c r="A698" s="12"/>
      <c r="B698" s="10"/>
      <c r="C698" s="1"/>
      <c r="D698"/>
      <c r="F698" s="9"/>
      <c r="G698" s="9"/>
      <c r="H698" s="9"/>
      <c r="I698" s="9"/>
      <c r="K698"/>
      <c r="L698"/>
      <c r="M698"/>
      <c r="N698"/>
      <c r="P698"/>
      <c r="Q698"/>
      <c r="R698"/>
      <c r="S698"/>
      <c r="U698"/>
      <c r="V698"/>
      <c r="W698"/>
      <c r="X698" s="1"/>
      <c r="Z698"/>
      <c r="AA698"/>
      <c r="AB698"/>
      <c r="AC698"/>
      <c r="AE698"/>
      <c r="AF698"/>
      <c r="AG698"/>
      <c r="AH698"/>
      <c r="AJ698"/>
      <c r="AK698"/>
      <c r="AL698"/>
      <c r="AM698" s="1"/>
      <c r="AO698"/>
      <c r="AT698" s="35"/>
      <c r="AU698" s="35"/>
      <c r="AV698" s="35"/>
      <c r="AW698" s="35"/>
    </row>
    <row r="699" spans="1:49" s="20" customFormat="1">
      <c r="A699" s="12"/>
      <c r="B699" s="10"/>
      <c r="C699" s="1"/>
      <c r="D699"/>
      <c r="F699" s="9"/>
      <c r="G699" s="9"/>
      <c r="H699" s="9"/>
      <c r="I699" s="9"/>
      <c r="K699"/>
      <c r="L699"/>
      <c r="M699"/>
      <c r="N699"/>
      <c r="P699"/>
      <c r="Q699"/>
      <c r="R699"/>
      <c r="S699"/>
      <c r="U699"/>
      <c r="V699"/>
      <c r="W699"/>
      <c r="X699" s="1"/>
      <c r="Z699"/>
      <c r="AA699"/>
      <c r="AB699"/>
      <c r="AC699"/>
      <c r="AE699"/>
      <c r="AF699"/>
      <c r="AG699"/>
      <c r="AH699"/>
      <c r="AJ699"/>
      <c r="AK699"/>
      <c r="AL699"/>
      <c r="AM699" s="1"/>
      <c r="AO699"/>
      <c r="AT699" s="35"/>
      <c r="AU699" s="35"/>
      <c r="AV699" s="35"/>
      <c r="AW699" s="35"/>
    </row>
    <row r="700" spans="1:49" s="20" customFormat="1">
      <c r="A700" s="12"/>
      <c r="B700" s="10"/>
      <c r="C700" s="1"/>
      <c r="D700"/>
      <c r="F700" s="9"/>
      <c r="G700" s="9"/>
      <c r="H700" s="9"/>
      <c r="I700" s="9"/>
      <c r="K700"/>
      <c r="L700"/>
      <c r="M700"/>
      <c r="N700"/>
      <c r="P700"/>
      <c r="Q700"/>
      <c r="R700"/>
      <c r="S700"/>
      <c r="U700"/>
      <c r="V700"/>
      <c r="W700"/>
      <c r="X700" s="1"/>
      <c r="Z700"/>
      <c r="AA700"/>
      <c r="AB700"/>
      <c r="AC700"/>
      <c r="AE700"/>
      <c r="AF700"/>
      <c r="AG700"/>
      <c r="AH700"/>
      <c r="AJ700"/>
      <c r="AK700"/>
      <c r="AL700"/>
      <c r="AM700" s="1"/>
      <c r="AO700"/>
      <c r="AT700" s="35"/>
      <c r="AU700" s="35"/>
      <c r="AV700" s="35"/>
      <c r="AW700" s="35"/>
    </row>
    <row r="701" spans="1:49" s="20" customFormat="1">
      <c r="A701" s="12"/>
      <c r="B701" s="10"/>
      <c r="C701" s="1"/>
      <c r="D701"/>
      <c r="F701" s="9"/>
      <c r="G701" s="9"/>
      <c r="H701" s="9"/>
      <c r="I701" s="9"/>
      <c r="K701"/>
      <c r="L701"/>
      <c r="M701"/>
      <c r="N701"/>
      <c r="P701"/>
      <c r="Q701"/>
      <c r="R701"/>
      <c r="S701"/>
      <c r="U701"/>
      <c r="V701"/>
      <c r="W701"/>
      <c r="X701" s="1"/>
      <c r="Z701"/>
      <c r="AA701"/>
      <c r="AB701"/>
      <c r="AC701"/>
      <c r="AE701"/>
      <c r="AF701"/>
      <c r="AG701"/>
      <c r="AH701"/>
      <c r="AJ701"/>
      <c r="AK701"/>
      <c r="AL701"/>
      <c r="AM701" s="1"/>
      <c r="AO701"/>
      <c r="AT701" s="35"/>
      <c r="AU701" s="35"/>
      <c r="AV701" s="35"/>
      <c r="AW701" s="35"/>
    </row>
    <row r="702" spans="1:49" s="20" customFormat="1">
      <c r="A702" s="12"/>
      <c r="B702" s="10"/>
      <c r="C702" s="1"/>
      <c r="D702"/>
      <c r="F702" s="9"/>
      <c r="G702" s="9"/>
      <c r="H702" s="9"/>
      <c r="I702" s="9"/>
      <c r="K702"/>
      <c r="L702"/>
      <c r="M702"/>
      <c r="N702"/>
      <c r="P702"/>
      <c r="Q702"/>
      <c r="R702"/>
      <c r="S702"/>
      <c r="U702"/>
      <c r="V702"/>
      <c r="W702"/>
      <c r="X702" s="1"/>
      <c r="Z702"/>
      <c r="AA702"/>
      <c r="AB702"/>
      <c r="AC702"/>
      <c r="AE702"/>
      <c r="AF702"/>
      <c r="AG702"/>
      <c r="AH702"/>
      <c r="AJ702"/>
      <c r="AK702"/>
      <c r="AL702"/>
      <c r="AM702" s="1"/>
      <c r="AO702"/>
      <c r="AT702" s="35"/>
      <c r="AU702" s="35"/>
      <c r="AV702" s="35"/>
      <c r="AW702" s="35"/>
    </row>
    <row r="703" spans="1:49" s="20" customFormat="1">
      <c r="A703" s="12"/>
      <c r="B703" s="10"/>
      <c r="C703" s="1"/>
      <c r="D703"/>
      <c r="F703" s="9"/>
      <c r="G703" s="9"/>
      <c r="H703" s="9"/>
      <c r="I703" s="9"/>
      <c r="K703"/>
      <c r="L703"/>
      <c r="M703"/>
      <c r="N703"/>
      <c r="P703"/>
      <c r="Q703"/>
      <c r="R703"/>
      <c r="S703"/>
      <c r="U703"/>
      <c r="V703"/>
      <c r="W703"/>
      <c r="X703" s="1"/>
      <c r="Z703"/>
      <c r="AA703"/>
      <c r="AB703"/>
      <c r="AC703"/>
      <c r="AE703"/>
      <c r="AF703"/>
      <c r="AG703"/>
      <c r="AH703"/>
      <c r="AJ703"/>
      <c r="AK703"/>
      <c r="AL703"/>
      <c r="AM703" s="1"/>
      <c r="AO703"/>
      <c r="AT703" s="35"/>
      <c r="AU703" s="35"/>
      <c r="AV703" s="35"/>
      <c r="AW703" s="35"/>
    </row>
    <row r="704" spans="1:49" s="20" customFormat="1">
      <c r="A704" s="12"/>
      <c r="B704" s="10"/>
      <c r="C704" s="1"/>
      <c r="D704"/>
      <c r="F704" s="9"/>
      <c r="G704" s="9"/>
      <c r="H704" s="9"/>
      <c r="I704" s="9"/>
      <c r="K704"/>
      <c r="L704"/>
      <c r="M704"/>
      <c r="N704"/>
      <c r="P704"/>
      <c r="Q704"/>
      <c r="R704"/>
      <c r="S704"/>
      <c r="U704"/>
      <c r="V704"/>
      <c r="W704"/>
      <c r="X704" s="1"/>
      <c r="Z704"/>
      <c r="AA704"/>
      <c r="AB704"/>
      <c r="AC704"/>
      <c r="AE704"/>
      <c r="AF704"/>
      <c r="AG704"/>
      <c r="AH704"/>
      <c r="AJ704"/>
      <c r="AK704"/>
      <c r="AL704"/>
      <c r="AM704" s="1"/>
      <c r="AO704"/>
      <c r="AT704" s="35"/>
      <c r="AU704" s="35"/>
      <c r="AV704" s="35"/>
      <c r="AW704" s="35"/>
    </row>
    <row r="705" spans="1:49" s="20" customFormat="1">
      <c r="A705" s="12"/>
      <c r="B705" s="10"/>
      <c r="C705" s="1"/>
      <c r="D705"/>
      <c r="F705" s="9"/>
      <c r="G705" s="9"/>
      <c r="H705" s="9"/>
      <c r="I705" s="9"/>
      <c r="K705"/>
      <c r="L705"/>
      <c r="M705"/>
      <c r="N705"/>
      <c r="P705"/>
      <c r="Q705"/>
      <c r="R705"/>
      <c r="S705"/>
      <c r="U705"/>
      <c r="V705"/>
      <c r="W705"/>
      <c r="X705" s="1"/>
      <c r="Z705"/>
      <c r="AA705"/>
      <c r="AB705"/>
      <c r="AC705"/>
      <c r="AE705"/>
      <c r="AF705"/>
      <c r="AG705"/>
      <c r="AH705"/>
      <c r="AJ705"/>
      <c r="AK705"/>
      <c r="AL705"/>
      <c r="AM705" s="1"/>
      <c r="AO705"/>
      <c r="AT705" s="35"/>
      <c r="AU705" s="35"/>
      <c r="AV705" s="35"/>
      <c r="AW705" s="35"/>
    </row>
    <row r="706" spans="1:49" s="20" customFormat="1">
      <c r="A706" s="12"/>
      <c r="B706" s="10"/>
      <c r="C706" s="1"/>
      <c r="D706"/>
      <c r="F706" s="9"/>
      <c r="G706" s="9"/>
      <c r="H706" s="9"/>
      <c r="I706" s="9"/>
      <c r="K706"/>
      <c r="L706"/>
      <c r="M706"/>
      <c r="N706"/>
      <c r="P706"/>
      <c r="Q706"/>
      <c r="R706"/>
      <c r="S706"/>
      <c r="U706"/>
      <c r="V706"/>
      <c r="W706"/>
      <c r="X706" s="1"/>
      <c r="Z706"/>
      <c r="AA706"/>
      <c r="AB706"/>
      <c r="AC706"/>
      <c r="AE706"/>
      <c r="AF706"/>
      <c r="AG706"/>
      <c r="AH706"/>
      <c r="AJ706"/>
      <c r="AK706"/>
      <c r="AL706"/>
      <c r="AM706" s="1"/>
      <c r="AO706"/>
      <c r="AT706" s="35"/>
      <c r="AU706" s="35"/>
      <c r="AV706" s="35"/>
      <c r="AW706" s="35"/>
    </row>
    <row r="707" spans="1:49" s="20" customFormat="1">
      <c r="A707" s="12"/>
      <c r="B707" s="10"/>
      <c r="C707" s="1"/>
      <c r="D707"/>
      <c r="F707" s="9"/>
      <c r="G707" s="9"/>
      <c r="H707" s="9"/>
      <c r="I707" s="9"/>
      <c r="K707"/>
      <c r="L707"/>
      <c r="M707"/>
      <c r="N707"/>
      <c r="P707"/>
      <c r="Q707"/>
      <c r="R707"/>
      <c r="S707"/>
      <c r="U707"/>
      <c r="V707"/>
      <c r="W707"/>
      <c r="X707" s="1"/>
      <c r="Z707"/>
      <c r="AA707"/>
      <c r="AB707"/>
      <c r="AC707"/>
      <c r="AE707"/>
      <c r="AF707"/>
      <c r="AG707"/>
      <c r="AH707"/>
      <c r="AJ707"/>
      <c r="AK707"/>
      <c r="AL707"/>
      <c r="AM707" s="1"/>
      <c r="AO707"/>
      <c r="AT707" s="35"/>
      <c r="AU707" s="35"/>
      <c r="AV707" s="35"/>
      <c r="AW707" s="35"/>
    </row>
    <row r="708" spans="1:49" s="20" customFormat="1">
      <c r="A708" s="12"/>
      <c r="B708" s="10"/>
      <c r="C708" s="1"/>
      <c r="D708"/>
      <c r="F708" s="9"/>
      <c r="G708" s="9"/>
      <c r="H708" s="9"/>
      <c r="I708" s="9"/>
      <c r="K708"/>
      <c r="L708"/>
      <c r="M708"/>
      <c r="N708"/>
      <c r="P708"/>
      <c r="Q708"/>
      <c r="R708"/>
      <c r="S708"/>
      <c r="U708"/>
      <c r="V708"/>
      <c r="W708"/>
      <c r="X708" s="1"/>
      <c r="Z708"/>
      <c r="AA708"/>
      <c r="AB708"/>
      <c r="AC708"/>
      <c r="AE708"/>
      <c r="AF708"/>
      <c r="AG708"/>
      <c r="AH708"/>
      <c r="AJ708"/>
      <c r="AK708"/>
      <c r="AL708"/>
      <c r="AM708" s="1"/>
      <c r="AO708"/>
      <c r="AT708" s="35"/>
      <c r="AU708" s="35"/>
      <c r="AV708" s="35"/>
      <c r="AW708" s="35"/>
    </row>
    <row r="709" spans="1:49" s="20" customFormat="1">
      <c r="A709" s="12"/>
      <c r="B709" s="10"/>
      <c r="C709" s="1"/>
      <c r="D709"/>
      <c r="F709" s="9"/>
      <c r="G709" s="9"/>
      <c r="H709" s="9"/>
      <c r="I709" s="9"/>
      <c r="K709"/>
      <c r="L709"/>
      <c r="M709"/>
      <c r="N709"/>
      <c r="P709"/>
      <c r="Q709"/>
      <c r="R709"/>
      <c r="S709"/>
      <c r="U709"/>
      <c r="V709"/>
      <c r="W709"/>
      <c r="X709" s="1"/>
      <c r="Z709"/>
      <c r="AA709"/>
      <c r="AB709"/>
      <c r="AC709"/>
      <c r="AE709"/>
      <c r="AF709"/>
      <c r="AG709"/>
      <c r="AH709"/>
      <c r="AJ709"/>
      <c r="AK709"/>
      <c r="AL709"/>
      <c r="AM709" s="1"/>
      <c r="AO709"/>
      <c r="AT709" s="35"/>
      <c r="AU709" s="35"/>
      <c r="AV709" s="35"/>
      <c r="AW709" s="35"/>
    </row>
    <row r="710" spans="1:49" s="20" customFormat="1">
      <c r="A710" s="12"/>
      <c r="B710" s="10"/>
      <c r="C710" s="1"/>
      <c r="D710"/>
      <c r="F710" s="9"/>
      <c r="G710" s="9"/>
      <c r="H710" s="9"/>
      <c r="I710" s="9"/>
      <c r="K710"/>
      <c r="L710"/>
      <c r="M710"/>
      <c r="N710"/>
      <c r="P710"/>
      <c r="Q710"/>
      <c r="R710"/>
      <c r="S710"/>
      <c r="U710"/>
      <c r="V710"/>
      <c r="W710"/>
      <c r="X710" s="1"/>
      <c r="Z710"/>
      <c r="AA710"/>
      <c r="AB710"/>
      <c r="AC710"/>
      <c r="AE710"/>
      <c r="AF710"/>
      <c r="AG710"/>
      <c r="AH710"/>
      <c r="AJ710"/>
      <c r="AK710"/>
      <c r="AL710"/>
      <c r="AM710" s="1"/>
      <c r="AO710"/>
      <c r="AT710" s="35"/>
      <c r="AU710" s="35"/>
      <c r="AV710" s="35"/>
      <c r="AW710" s="35"/>
    </row>
    <row r="711" spans="1:49" s="20" customFormat="1">
      <c r="A711" s="12"/>
      <c r="B711" s="10"/>
      <c r="C711" s="1"/>
      <c r="D711"/>
      <c r="F711" s="9"/>
      <c r="G711" s="9"/>
      <c r="H711" s="9"/>
      <c r="I711" s="9"/>
      <c r="K711"/>
      <c r="L711"/>
      <c r="M711"/>
      <c r="N711"/>
      <c r="P711"/>
      <c r="Q711"/>
      <c r="R711"/>
      <c r="S711"/>
      <c r="U711"/>
      <c r="V711"/>
      <c r="W711"/>
      <c r="X711" s="1"/>
      <c r="Z711"/>
      <c r="AA711"/>
      <c r="AB711"/>
      <c r="AC711"/>
      <c r="AE711"/>
      <c r="AF711"/>
      <c r="AG711"/>
      <c r="AH711"/>
      <c r="AJ711"/>
      <c r="AK711"/>
      <c r="AL711"/>
      <c r="AM711" s="1"/>
      <c r="AO711"/>
      <c r="AT711" s="35"/>
      <c r="AU711" s="35"/>
      <c r="AV711" s="35"/>
      <c r="AW711" s="35"/>
    </row>
    <row r="712" spans="1:49" s="20" customFormat="1">
      <c r="A712" s="12"/>
      <c r="B712" s="10"/>
      <c r="C712" s="1"/>
      <c r="D712"/>
      <c r="F712" s="9"/>
      <c r="G712" s="9"/>
      <c r="H712" s="9"/>
      <c r="I712" s="9"/>
      <c r="K712"/>
      <c r="L712"/>
      <c r="M712"/>
      <c r="N712"/>
      <c r="P712"/>
      <c r="Q712"/>
      <c r="R712"/>
      <c r="S712"/>
      <c r="U712"/>
      <c r="V712"/>
      <c r="W712"/>
      <c r="X712" s="1"/>
      <c r="Z712"/>
      <c r="AA712"/>
      <c r="AB712"/>
      <c r="AC712"/>
      <c r="AE712"/>
      <c r="AF712"/>
      <c r="AG712"/>
      <c r="AH712"/>
      <c r="AJ712"/>
      <c r="AK712"/>
      <c r="AL712"/>
      <c r="AM712" s="1"/>
      <c r="AO712"/>
      <c r="AT712" s="35"/>
      <c r="AU712" s="35"/>
      <c r="AV712" s="35"/>
      <c r="AW712" s="35"/>
    </row>
    <row r="713" spans="1:49" s="20" customFormat="1">
      <c r="A713" s="12"/>
      <c r="B713" s="10"/>
      <c r="C713" s="1"/>
      <c r="D713"/>
      <c r="F713" s="9"/>
      <c r="G713" s="9"/>
      <c r="H713" s="9"/>
      <c r="I713" s="9"/>
      <c r="K713"/>
      <c r="L713"/>
      <c r="M713"/>
      <c r="N713"/>
      <c r="P713"/>
      <c r="Q713"/>
      <c r="R713"/>
      <c r="S713"/>
      <c r="U713"/>
      <c r="V713"/>
      <c r="W713"/>
      <c r="X713" s="1"/>
      <c r="Z713"/>
      <c r="AA713"/>
      <c r="AB713"/>
      <c r="AC713"/>
      <c r="AE713"/>
      <c r="AF713"/>
      <c r="AG713"/>
      <c r="AH713"/>
      <c r="AJ713"/>
      <c r="AK713"/>
      <c r="AL713"/>
      <c r="AM713" s="1"/>
      <c r="AO713"/>
      <c r="AT713" s="35"/>
      <c r="AU713" s="35"/>
      <c r="AV713" s="35"/>
      <c r="AW713" s="35"/>
    </row>
    <row r="714" spans="1:49" s="20" customFormat="1">
      <c r="A714" s="12"/>
      <c r="B714" s="10"/>
      <c r="C714" s="1"/>
      <c r="D714"/>
      <c r="F714" s="9"/>
      <c r="G714" s="9"/>
      <c r="H714" s="9"/>
      <c r="I714" s="9"/>
      <c r="K714"/>
      <c r="L714"/>
      <c r="M714"/>
      <c r="N714"/>
      <c r="P714"/>
      <c r="Q714"/>
      <c r="R714"/>
      <c r="S714"/>
      <c r="U714"/>
      <c r="V714"/>
      <c r="W714"/>
      <c r="X714" s="1"/>
      <c r="Z714"/>
      <c r="AA714"/>
      <c r="AB714"/>
      <c r="AC714"/>
      <c r="AE714"/>
      <c r="AF714"/>
      <c r="AG714"/>
      <c r="AH714"/>
      <c r="AJ714"/>
      <c r="AK714"/>
      <c r="AL714"/>
      <c r="AM714" s="1"/>
      <c r="AO714"/>
      <c r="AT714" s="35"/>
      <c r="AU714" s="35"/>
      <c r="AV714" s="35"/>
      <c r="AW714" s="35"/>
    </row>
    <row r="715" spans="1:49" s="20" customFormat="1">
      <c r="A715" s="12"/>
      <c r="B715" s="10"/>
      <c r="C715" s="1"/>
      <c r="D715"/>
      <c r="F715" s="9"/>
      <c r="G715" s="9"/>
      <c r="H715" s="9"/>
      <c r="I715" s="9"/>
      <c r="K715"/>
      <c r="L715"/>
      <c r="M715"/>
      <c r="N715"/>
      <c r="P715"/>
      <c r="Q715"/>
      <c r="R715"/>
      <c r="S715"/>
      <c r="U715"/>
      <c r="V715"/>
      <c r="W715"/>
      <c r="X715" s="1"/>
      <c r="Z715"/>
      <c r="AA715"/>
      <c r="AB715"/>
      <c r="AC715"/>
      <c r="AE715"/>
      <c r="AF715"/>
      <c r="AG715"/>
      <c r="AH715"/>
      <c r="AJ715"/>
      <c r="AK715"/>
      <c r="AL715"/>
      <c r="AM715" s="1"/>
      <c r="AO715"/>
      <c r="AT715" s="35"/>
      <c r="AU715" s="35"/>
      <c r="AV715" s="35"/>
      <c r="AW715" s="35"/>
    </row>
    <row r="716" spans="1:49" s="20" customFormat="1">
      <c r="A716" s="12"/>
      <c r="B716" s="10"/>
      <c r="C716" s="1"/>
      <c r="D716"/>
      <c r="F716" s="9"/>
      <c r="G716" s="9"/>
      <c r="H716" s="9"/>
      <c r="I716" s="9"/>
      <c r="K716"/>
      <c r="L716"/>
      <c r="M716"/>
      <c r="N716"/>
      <c r="P716"/>
      <c r="Q716"/>
      <c r="R716"/>
      <c r="S716"/>
      <c r="U716"/>
      <c r="V716"/>
      <c r="W716"/>
      <c r="X716" s="1"/>
      <c r="Z716"/>
      <c r="AA716"/>
      <c r="AB716"/>
      <c r="AC716"/>
      <c r="AE716"/>
      <c r="AF716"/>
      <c r="AG716"/>
      <c r="AH716"/>
      <c r="AJ716"/>
      <c r="AK716"/>
      <c r="AL716"/>
      <c r="AM716" s="1"/>
      <c r="AO716"/>
      <c r="AT716" s="35"/>
      <c r="AU716" s="35"/>
      <c r="AV716" s="35"/>
      <c r="AW716" s="35"/>
    </row>
    <row r="717" spans="1:49" s="20" customFormat="1">
      <c r="A717" s="12"/>
      <c r="B717" s="10"/>
      <c r="C717" s="1"/>
      <c r="D717"/>
      <c r="F717" s="9"/>
      <c r="G717" s="9"/>
      <c r="H717" s="9"/>
      <c r="I717" s="9"/>
      <c r="K717"/>
      <c r="L717"/>
      <c r="M717"/>
      <c r="N717"/>
      <c r="P717"/>
      <c r="Q717"/>
      <c r="R717"/>
      <c r="S717"/>
      <c r="U717"/>
      <c r="V717"/>
      <c r="W717"/>
      <c r="X717" s="1"/>
      <c r="Z717"/>
      <c r="AA717"/>
      <c r="AB717"/>
      <c r="AC717"/>
      <c r="AE717"/>
      <c r="AF717"/>
      <c r="AG717"/>
      <c r="AH717"/>
      <c r="AJ717"/>
      <c r="AK717"/>
      <c r="AL717"/>
      <c r="AM717" s="1"/>
      <c r="AO717"/>
      <c r="AT717" s="35"/>
      <c r="AU717" s="35"/>
      <c r="AV717" s="35"/>
      <c r="AW717" s="35"/>
    </row>
    <row r="718" spans="1:49" s="20" customFormat="1">
      <c r="A718" s="12"/>
      <c r="B718" s="10"/>
      <c r="C718" s="1"/>
      <c r="D718"/>
      <c r="F718" s="9"/>
      <c r="G718" s="9"/>
      <c r="H718" s="9"/>
      <c r="I718" s="9"/>
      <c r="K718"/>
      <c r="L718"/>
      <c r="M718"/>
      <c r="N718"/>
      <c r="P718"/>
      <c r="Q718"/>
      <c r="R718"/>
      <c r="S718"/>
      <c r="U718"/>
      <c r="V718"/>
      <c r="W718"/>
      <c r="X718" s="1"/>
      <c r="Z718"/>
      <c r="AA718"/>
      <c r="AB718"/>
      <c r="AC718"/>
      <c r="AE718"/>
      <c r="AF718"/>
      <c r="AG718"/>
      <c r="AH718"/>
      <c r="AJ718"/>
      <c r="AK718"/>
      <c r="AL718"/>
      <c r="AM718" s="1"/>
      <c r="AO718"/>
      <c r="AT718" s="35"/>
      <c r="AU718" s="35"/>
      <c r="AV718" s="35"/>
      <c r="AW718" s="35"/>
    </row>
    <row r="719" spans="1:49" s="20" customFormat="1">
      <c r="A719" s="12"/>
      <c r="B719" s="10"/>
      <c r="C719" s="1"/>
      <c r="D719"/>
      <c r="F719" s="9"/>
      <c r="G719" s="9"/>
      <c r="H719" s="9"/>
      <c r="I719" s="9"/>
      <c r="K719"/>
      <c r="L719"/>
      <c r="M719"/>
      <c r="N719"/>
      <c r="P719"/>
      <c r="Q719"/>
      <c r="R719"/>
      <c r="S719"/>
      <c r="U719"/>
      <c r="V719"/>
      <c r="W719"/>
      <c r="X719" s="1"/>
      <c r="Z719"/>
      <c r="AA719"/>
      <c r="AB719"/>
      <c r="AC719"/>
      <c r="AE719"/>
      <c r="AF719"/>
      <c r="AG719"/>
      <c r="AH719"/>
      <c r="AJ719"/>
      <c r="AK719"/>
      <c r="AL719"/>
      <c r="AM719" s="1"/>
      <c r="AO719"/>
      <c r="AT719" s="35"/>
      <c r="AU719" s="35"/>
      <c r="AV719" s="35"/>
      <c r="AW719" s="35"/>
    </row>
    <row r="720" spans="1:49" s="20" customFormat="1">
      <c r="A720" s="12"/>
      <c r="B720" s="10"/>
      <c r="C720" s="1"/>
      <c r="D720"/>
      <c r="F720" s="9"/>
      <c r="G720" s="9"/>
      <c r="H720" s="9"/>
      <c r="I720" s="9"/>
      <c r="K720"/>
      <c r="L720"/>
      <c r="M720"/>
      <c r="N720"/>
      <c r="P720"/>
      <c r="Q720"/>
      <c r="R720"/>
      <c r="S720"/>
      <c r="U720"/>
      <c r="V720"/>
      <c r="W720"/>
      <c r="X720" s="1"/>
      <c r="Z720"/>
      <c r="AA720"/>
      <c r="AB720"/>
      <c r="AC720"/>
      <c r="AE720"/>
      <c r="AF720"/>
      <c r="AG720"/>
      <c r="AH720"/>
      <c r="AJ720"/>
      <c r="AK720"/>
      <c r="AL720"/>
      <c r="AM720" s="1"/>
      <c r="AO720"/>
      <c r="AT720" s="35"/>
      <c r="AU720" s="35"/>
      <c r="AV720" s="35"/>
      <c r="AW720" s="35"/>
    </row>
    <row r="721" spans="1:49" s="20" customFormat="1">
      <c r="A721" s="12"/>
      <c r="B721" s="10"/>
      <c r="C721" s="1"/>
      <c r="D721"/>
      <c r="F721" s="9"/>
      <c r="G721" s="9"/>
      <c r="H721" s="9"/>
      <c r="I721" s="9"/>
      <c r="K721"/>
      <c r="L721"/>
      <c r="M721"/>
      <c r="N721"/>
      <c r="P721"/>
      <c r="Q721"/>
      <c r="R721"/>
      <c r="S721"/>
      <c r="U721"/>
      <c r="V721"/>
      <c r="W721"/>
      <c r="X721" s="1"/>
      <c r="Z721"/>
      <c r="AA721"/>
      <c r="AB721"/>
      <c r="AC721"/>
      <c r="AE721"/>
      <c r="AF721"/>
      <c r="AG721"/>
      <c r="AH721"/>
      <c r="AJ721"/>
      <c r="AK721"/>
      <c r="AL721"/>
      <c r="AM721" s="1"/>
      <c r="AO721"/>
      <c r="AT721" s="35"/>
      <c r="AU721" s="35"/>
      <c r="AV721" s="35"/>
      <c r="AW721" s="35"/>
    </row>
    <row r="722" spans="1:49" s="20" customFormat="1">
      <c r="A722" s="12"/>
      <c r="B722" s="10"/>
      <c r="C722" s="1"/>
      <c r="D722"/>
      <c r="F722" s="9"/>
      <c r="G722" s="9"/>
      <c r="H722" s="9"/>
      <c r="I722" s="9"/>
      <c r="K722"/>
      <c r="L722"/>
      <c r="M722"/>
      <c r="N722"/>
      <c r="P722"/>
      <c r="Q722"/>
      <c r="R722"/>
      <c r="S722"/>
      <c r="U722"/>
      <c r="V722"/>
      <c r="W722"/>
      <c r="X722" s="1"/>
      <c r="Z722"/>
      <c r="AA722"/>
      <c r="AB722"/>
      <c r="AC722"/>
      <c r="AE722"/>
      <c r="AF722"/>
      <c r="AG722"/>
      <c r="AH722"/>
      <c r="AJ722"/>
      <c r="AK722"/>
      <c r="AL722"/>
      <c r="AM722" s="1"/>
      <c r="AO722"/>
      <c r="AT722" s="35"/>
      <c r="AU722" s="35"/>
      <c r="AV722" s="35"/>
      <c r="AW722" s="35"/>
    </row>
    <row r="723" spans="1:49" s="20" customFormat="1">
      <c r="A723" s="12"/>
      <c r="B723" s="10"/>
      <c r="C723" s="1"/>
      <c r="D723"/>
      <c r="F723" s="9"/>
      <c r="G723" s="9"/>
      <c r="H723" s="9"/>
      <c r="I723" s="9"/>
      <c r="K723"/>
      <c r="L723"/>
      <c r="M723"/>
      <c r="N723"/>
      <c r="P723"/>
      <c r="Q723"/>
      <c r="R723"/>
      <c r="S723"/>
      <c r="U723"/>
      <c r="V723"/>
      <c r="W723"/>
      <c r="X723" s="1"/>
      <c r="Z723"/>
      <c r="AA723"/>
      <c r="AB723"/>
      <c r="AC723"/>
      <c r="AE723"/>
      <c r="AF723"/>
      <c r="AG723"/>
      <c r="AH723"/>
      <c r="AJ723"/>
      <c r="AK723"/>
      <c r="AL723"/>
      <c r="AM723" s="1"/>
      <c r="AO723"/>
      <c r="AT723" s="35"/>
      <c r="AU723" s="35"/>
      <c r="AV723" s="35"/>
      <c r="AW723" s="35"/>
    </row>
    <row r="724" spans="1:49" s="20" customFormat="1">
      <c r="A724" s="12"/>
      <c r="B724" s="10"/>
      <c r="C724" s="1"/>
      <c r="D724"/>
      <c r="F724" s="9"/>
      <c r="G724" s="9"/>
      <c r="H724" s="9"/>
      <c r="I724" s="9"/>
      <c r="K724"/>
      <c r="L724"/>
      <c r="M724"/>
      <c r="N724"/>
      <c r="P724"/>
      <c r="Q724"/>
      <c r="R724"/>
      <c r="S724"/>
      <c r="U724"/>
      <c r="V724"/>
      <c r="W724"/>
      <c r="X724" s="1"/>
      <c r="Z724"/>
      <c r="AA724"/>
      <c r="AB724"/>
      <c r="AC724"/>
      <c r="AE724"/>
      <c r="AF724"/>
      <c r="AG724"/>
      <c r="AH724"/>
      <c r="AJ724"/>
      <c r="AK724"/>
      <c r="AL724"/>
      <c r="AM724" s="1"/>
      <c r="AO724"/>
      <c r="AT724" s="35"/>
      <c r="AU724" s="35"/>
      <c r="AV724" s="35"/>
      <c r="AW724" s="35"/>
    </row>
    <row r="725" spans="1:49" s="20" customFormat="1">
      <c r="A725" s="12"/>
      <c r="B725" s="10"/>
      <c r="C725" s="1"/>
      <c r="D725"/>
      <c r="F725" s="9"/>
      <c r="G725" s="9"/>
      <c r="H725" s="9"/>
      <c r="I725" s="9"/>
      <c r="K725"/>
      <c r="L725"/>
      <c r="M725"/>
      <c r="N725"/>
      <c r="P725"/>
      <c r="Q725"/>
      <c r="R725"/>
      <c r="S725"/>
      <c r="U725"/>
      <c r="V725"/>
      <c r="W725"/>
      <c r="X725" s="1"/>
      <c r="Z725"/>
      <c r="AA725"/>
      <c r="AB725"/>
      <c r="AC725"/>
      <c r="AE725"/>
      <c r="AF725"/>
      <c r="AG725"/>
      <c r="AH725"/>
      <c r="AJ725"/>
      <c r="AK725"/>
      <c r="AL725"/>
      <c r="AM725" s="1"/>
      <c r="AO725"/>
      <c r="AT725" s="35"/>
      <c r="AU725" s="35"/>
      <c r="AV725" s="35"/>
      <c r="AW725" s="35"/>
    </row>
    <row r="726" spans="1:49" s="20" customFormat="1">
      <c r="A726" s="12"/>
      <c r="B726" s="10"/>
      <c r="C726" s="1"/>
      <c r="D726"/>
      <c r="F726" s="9"/>
      <c r="G726" s="9"/>
      <c r="H726" s="9"/>
      <c r="I726" s="9"/>
      <c r="K726"/>
      <c r="L726"/>
      <c r="M726"/>
      <c r="N726"/>
      <c r="P726"/>
      <c r="Q726"/>
      <c r="R726"/>
      <c r="S726"/>
      <c r="U726"/>
      <c r="V726"/>
      <c r="W726"/>
      <c r="X726" s="1"/>
      <c r="Z726"/>
      <c r="AA726"/>
      <c r="AB726"/>
      <c r="AC726"/>
      <c r="AE726"/>
      <c r="AF726"/>
      <c r="AG726"/>
      <c r="AH726"/>
      <c r="AJ726"/>
      <c r="AK726"/>
      <c r="AL726"/>
      <c r="AM726" s="1"/>
      <c r="AO726"/>
      <c r="AT726" s="35"/>
      <c r="AU726" s="35"/>
      <c r="AV726" s="35"/>
      <c r="AW726" s="35"/>
    </row>
    <row r="727" spans="1:49" s="20" customFormat="1">
      <c r="A727" s="12"/>
      <c r="B727" s="10"/>
      <c r="C727" s="1"/>
      <c r="D727"/>
      <c r="F727" s="9"/>
      <c r="G727" s="9"/>
      <c r="H727" s="9"/>
      <c r="I727" s="9"/>
      <c r="K727"/>
      <c r="L727"/>
      <c r="M727"/>
      <c r="N727"/>
      <c r="P727"/>
      <c r="Q727"/>
      <c r="R727"/>
      <c r="S727"/>
      <c r="U727"/>
      <c r="V727"/>
      <c r="W727"/>
      <c r="X727" s="1"/>
      <c r="Z727"/>
      <c r="AA727"/>
      <c r="AB727"/>
      <c r="AC727"/>
      <c r="AE727"/>
      <c r="AF727"/>
      <c r="AG727"/>
      <c r="AH727"/>
      <c r="AJ727"/>
      <c r="AK727"/>
      <c r="AL727"/>
      <c r="AM727" s="1"/>
      <c r="AO727"/>
      <c r="AT727" s="35"/>
      <c r="AU727" s="35"/>
      <c r="AV727" s="35"/>
      <c r="AW727" s="35"/>
    </row>
    <row r="728" spans="1:49" s="20" customFormat="1">
      <c r="A728" s="12"/>
      <c r="B728" s="10"/>
      <c r="C728" s="1"/>
      <c r="D728"/>
      <c r="F728" s="9"/>
      <c r="G728" s="9"/>
      <c r="H728" s="9"/>
      <c r="I728" s="9"/>
      <c r="K728"/>
      <c r="L728"/>
      <c r="M728"/>
      <c r="N728"/>
      <c r="P728"/>
      <c r="Q728"/>
      <c r="R728"/>
      <c r="S728"/>
      <c r="U728"/>
      <c r="V728"/>
      <c r="W728"/>
      <c r="X728" s="1"/>
      <c r="Z728"/>
      <c r="AA728"/>
      <c r="AB728"/>
      <c r="AC728"/>
      <c r="AE728"/>
      <c r="AF728"/>
      <c r="AG728"/>
      <c r="AH728"/>
      <c r="AJ728"/>
      <c r="AK728"/>
      <c r="AL728"/>
      <c r="AM728" s="1"/>
      <c r="AO728"/>
      <c r="AT728" s="35"/>
      <c r="AU728" s="35"/>
      <c r="AV728" s="35"/>
      <c r="AW728" s="35"/>
    </row>
    <row r="729" spans="1:49" s="20" customFormat="1">
      <c r="A729" s="12"/>
      <c r="B729" s="10"/>
      <c r="C729" s="1"/>
      <c r="D729"/>
      <c r="F729" s="9"/>
      <c r="G729" s="9"/>
      <c r="H729" s="9"/>
      <c r="I729" s="9"/>
      <c r="K729"/>
      <c r="L729"/>
      <c r="M729"/>
      <c r="N729"/>
      <c r="P729"/>
      <c r="Q729"/>
      <c r="R729"/>
      <c r="S729"/>
      <c r="U729"/>
      <c r="V729"/>
      <c r="W729"/>
      <c r="X729" s="1"/>
      <c r="Z729"/>
      <c r="AA729"/>
      <c r="AB729"/>
      <c r="AC729"/>
      <c r="AE729"/>
      <c r="AF729"/>
      <c r="AG729"/>
      <c r="AH729"/>
      <c r="AJ729"/>
      <c r="AK729"/>
      <c r="AL729"/>
      <c r="AM729" s="1"/>
      <c r="AO729"/>
      <c r="AT729" s="35"/>
      <c r="AU729" s="35"/>
      <c r="AV729" s="35"/>
      <c r="AW729" s="35"/>
    </row>
    <row r="730" spans="1:49" s="20" customFormat="1">
      <c r="A730" s="12"/>
      <c r="B730" s="10"/>
      <c r="C730" s="1"/>
      <c r="D730"/>
      <c r="F730" s="9"/>
      <c r="G730" s="9"/>
      <c r="H730" s="9"/>
      <c r="I730" s="9"/>
      <c r="K730"/>
      <c r="L730"/>
      <c r="M730"/>
      <c r="N730"/>
      <c r="P730"/>
      <c r="Q730"/>
      <c r="R730"/>
      <c r="S730"/>
      <c r="U730"/>
      <c r="V730"/>
      <c r="W730"/>
      <c r="X730" s="1"/>
      <c r="Z730"/>
      <c r="AA730"/>
      <c r="AB730"/>
      <c r="AC730"/>
      <c r="AE730"/>
      <c r="AF730"/>
      <c r="AG730"/>
      <c r="AH730"/>
      <c r="AJ730"/>
      <c r="AK730"/>
      <c r="AL730"/>
      <c r="AM730" s="1"/>
      <c r="AO730"/>
      <c r="AT730" s="35"/>
      <c r="AU730" s="35"/>
      <c r="AV730" s="35"/>
      <c r="AW730" s="35"/>
    </row>
    <row r="731" spans="1:49" s="20" customFormat="1">
      <c r="A731" s="12"/>
      <c r="B731" s="10"/>
      <c r="C731" s="1"/>
      <c r="D731"/>
      <c r="F731" s="9"/>
      <c r="G731" s="9"/>
      <c r="H731" s="9"/>
      <c r="I731" s="9"/>
      <c r="K731"/>
      <c r="L731"/>
      <c r="M731"/>
      <c r="N731"/>
      <c r="P731"/>
      <c r="Q731"/>
      <c r="R731"/>
      <c r="S731"/>
      <c r="U731"/>
      <c r="V731"/>
      <c r="W731"/>
      <c r="X731" s="1"/>
      <c r="Z731"/>
      <c r="AA731"/>
      <c r="AB731"/>
      <c r="AC731"/>
      <c r="AE731"/>
      <c r="AF731"/>
      <c r="AG731"/>
      <c r="AH731"/>
      <c r="AJ731"/>
      <c r="AK731"/>
      <c r="AL731"/>
      <c r="AM731" s="1"/>
      <c r="AO731"/>
      <c r="AT731" s="35"/>
      <c r="AU731" s="35"/>
      <c r="AV731" s="35"/>
      <c r="AW731" s="35"/>
    </row>
    <row r="732" spans="1:49" s="20" customFormat="1">
      <c r="A732" s="12"/>
      <c r="B732" s="10"/>
      <c r="C732" s="1"/>
      <c r="D732"/>
      <c r="F732" s="9"/>
      <c r="G732" s="9"/>
      <c r="H732" s="9"/>
      <c r="I732" s="9"/>
      <c r="K732"/>
      <c r="L732"/>
      <c r="M732"/>
      <c r="N732"/>
      <c r="P732"/>
      <c r="Q732"/>
      <c r="R732"/>
      <c r="S732"/>
      <c r="U732"/>
      <c r="V732"/>
      <c r="W732"/>
      <c r="X732" s="1"/>
      <c r="Z732"/>
      <c r="AA732"/>
      <c r="AB732"/>
      <c r="AC732"/>
      <c r="AE732"/>
      <c r="AF732"/>
      <c r="AG732"/>
      <c r="AH732"/>
      <c r="AJ732"/>
      <c r="AK732"/>
      <c r="AL732"/>
      <c r="AM732" s="1"/>
      <c r="AO732"/>
      <c r="AT732" s="35"/>
      <c r="AU732" s="35"/>
      <c r="AV732" s="35"/>
      <c r="AW732" s="35"/>
    </row>
    <row r="733" spans="1:49" s="20" customFormat="1">
      <c r="A733" s="12"/>
      <c r="B733" s="10"/>
      <c r="C733" s="1"/>
      <c r="D733"/>
      <c r="F733" s="9"/>
      <c r="G733" s="9"/>
      <c r="H733" s="9"/>
      <c r="I733" s="9"/>
      <c r="K733"/>
      <c r="L733"/>
      <c r="M733"/>
      <c r="N733"/>
      <c r="P733"/>
      <c r="Q733"/>
      <c r="R733"/>
      <c r="S733"/>
      <c r="U733"/>
      <c r="V733"/>
      <c r="W733"/>
      <c r="X733" s="1"/>
      <c r="Z733"/>
      <c r="AA733"/>
      <c r="AB733"/>
      <c r="AC733"/>
      <c r="AE733"/>
      <c r="AF733"/>
      <c r="AG733"/>
      <c r="AH733"/>
      <c r="AJ733"/>
      <c r="AK733"/>
      <c r="AL733"/>
      <c r="AM733" s="1"/>
      <c r="AO733"/>
      <c r="AT733" s="35"/>
      <c r="AU733" s="35"/>
      <c r="AV733" s="35"/>
      <c r="AW733" s="35"/>
    </row>
    <row r="734" spans="1:49" s="20" customFormat="1">
      <c r="A734" s="12"/>
      <c r="B734" s="10"/>
      <c r="C734" s="1"/>
      <c r="D734"/>
      <c r="F734" s="9"/>
      <c r="G734" s="9"/>
      <c r="H734" s="9"/>
      <c r="I734" s="9"/>
      <c r="K734"/>
      <c r="L734"/>
      <c r="M734"/>
      <c r="N734"/>
      <c r="P734"/>
      <c r="Q734"/>
      <c r="R734"/>
      <c r="S734"/>
      <c r="U734"/>
      <c r="V734"/>
      <c r="W734"/>
      <c r="X734" s="1"/>
      <c r="Z734"/>
      <c r="AA734"/>
      <c r="AB734"/>
      <c r="AC734"/>
      <c r="AE734"/>
      <c r="AF734"/>
      <c r="AG734"/>
      <c r="AH734"/>
      <c r="AJ734"/>
      <c r="AK734"/>
      <c r="AL734"/>
      <c r="AM734" s="1"/>
      <c r="AO734"/>
      <c r="AT734" s="35"/>
      <c r="AU734" s="35"/>
      <c r="AV734" s="35"/>
      <c r="AW734" s="35"/>
    </row>
    <row r="735" spans="1:49" s="20" customFormat="1">
      <c r="A735" s="12"/>
      <c r="B735" s="10"/>
      <c r="C735" s="1"/>
      <c r="D735"/>
      <c r="F735" s="9"/>
      <c r="G735" s="9"/>
      <c r="H735" s="9"/>
      <c r="I735" s="9"/>
      <c r="K735"/>
      <c r="L735"/>
      <c r="M735"/>
      <c r="N735"/>
      <c r="P735"/>
      <c r="Q735"/>
      <c r="R735"/>
      <c r="S735"/>
      <c r="U735"/>
      <c r="V735"/>
      <c r="W735"/>
      <c r="X735" s="1"/>
      <c r="Z735"/>
      <c r="AA735"/>
      <c r="AB735"/>
      <c r="AC735"/>
      <c r="AE735"/>
      <c r="AF735"/>
      <c r="AG735"/>
      <c r="AH735"/>
      <c r="AJ735"/>
      <c r="AK735"/>
      <c r="AL735"/>
      <c r="AM735" s="1"/>
      <c r="AO735"/>
      <c r="AT735" s="35"/>
      <c r="AU735" s="35"/>
      <c r="AV735" s="35"/>
      <c r="AW735" s="35"/>
    </row>
    <row r="736" spans="1:49" s="20" customFormat="1">
      <c r="A736" s="12"/>
      <c r="B736" s="10"/>
      <c r="C736" s="1"/>
      <c r="D736"/>
      <c r="F736" s="9"/>
      <c r="G736" s="9"/>
      <c r="H736" s="9"/>
      <c r="I736" s="9"/>
      <c r="K736"/>
      <c r="L736"/>
      <c r="M736"/>
      <c r="N736"/>
      <c r="P736"/>
      <c r="Q736"/>
      <c r="R736"/>
      <c r="S736"/>
      <c r="U736"/>
      <c r="V736"/>
      <c r="W736"/>
      <c r="X736" s="1"/>
      <c r="Z736"/>
      <c r="AA736"/>
      <c r="AB736"/>
      <c r="AC736"/>
      <c r="AE736"/>
      <c r="AF736"/>
      <c r="AG736"/>
      <c r="AH736"/>
      <c r="AJ736"/>
      <c r="AK736"/>
      <c r="AL736"/>
      <c r="AM736" s="1"/>
      <c r="AO736"/>
      <c r="AT736" s="35"/>
      <c r="AU736" s="35"/>
      <c r="AV736" s="35"/>
      <c r="AW736" s="35"/>
    </row>
    <row r="737" spans="1:49" s="20" customFormat="1">
      <c r="A737" s="12"/>
      <c r="B737" s="10"/>
      <c r="C737" s="1"/>
      <c r="D737"/>
      <c r="F737" s="9"/>
      <c r="G737" s="9"/>
      <c r="H737" s="9"/>
      <c r="I737" s="9"/>
      <c r="K737"/>
      <c r="L737"/>
      <c r="M737"/>
      <c r="N737"/>
      <c r="P737"/>
      <c r="Q737"/>
      <c r="R737"/>
      <c r="S737"/>
      <c r="U737"/>
      <c r="V737"/>
      <c r="W737"/>
      <c r="X737" s="1"/>
      <c r="Z737"/>
      <c r="AA737"/>
      <c r="AB737"/>
      <c r="AC737"/>
      <c r="AE737"/>
      <c r="AF737"/>
      <c r="AG737"/>
      <c r="AH737"/>
      <c r="AJ737"/>
      <c r="AK737"/>
      <c r="AL737"/>
      <c r="AM737" s="1"/>
      <c r="AO737"/>
      <c r="AT737" s="35"/>
      <c r="AU737" s="35"/>
      <c r="AV737" s="35"/>
      <c r="AW737" s="35"/>
    </row>
    <row r="738" spans="1:49" s="20" customFormat="1">
      <c r="A738" s="12"/>
      <c r="B738" s="10"/>
      <c r="C738" s="1"/>
      <c r="D738"/>
      <c r="F738" s="9"/>
      <c r="G738" s="9"/>
      <c r="H738" s="9"/>
      <c r="I738" s="9"/>
      <c r="K738"/>
      <c r="L738"/>
      <c r="M738"/>
      <c r="N738"/>
      <c r="P738"/>
      <c r="Q738"/>
      <c r="R738"/>
      <c r="S738"/>
      <c r="U738"/>
      <c r="V738"/>
      <c r="W738"/>
      <c r="X738" s="1"/>
      <c r="Z738"/>
      <c r="AA738"/>
      <c r="AB738"/>
      <c r="AC738"/>
      <c r="AE738"/>
      <c r="AF738"/>
      <c r="AG738"/>
      <c r="AH738"/>
      <c r="AJ738"/>
      <c r="AK738"/>
      <c r="AL738"/>
      <c r="AM738" s="1"/>
      <c r="AO738"/>
      <c r="AT738" s="35"/>
      <c r="AU738" s="35"/>
      <c r="AV738" s="35"/>
      <c r="AW738" s="35"/>
    </row>
    <row r="739" spans="1:49" s="20" customFormat="1">
      <c r="A739" s="12"/>
      <c r="B739" s="10"/>
      <c r="C739" s="1"/>
      <c r="D739"/>
      <c r="F739" s="9"/>
      <c r="G739" s="9"/>
      <c r="H739" s="9"/>
      <c r="I739" s="9"/>
      <c r="K739"/>
      <c r="L739"/>
      <c r="M739"/>
      <c r="N739"/>
      <c r="P739"/>
      <c r="Q739"/>
      <c r="R739"/>
      <c r="S739"/>
      <c r="U739"/>
      <c r="V739"/>
      <c r="W739"/>
      <c r="X739" s="1"/>
      <c r="Z739"/>
      <c r="AA739"/>
      <c r="AB739"/>
      <c r="AC739"/>
      <c r="AE739"/>
      <c r="AF739"/>
      <c r="AG739"/>
      <c r="AH739"/>
      <c r="AJ739"/>
      <c r="AK739"/>
      <c r="AL739"/>
      <c r="AM739" s="1"/>
      <c r="AO739"/>
      <c r="AT739" s="35"/>
      <c r="AU739" s="35"/>
      <c r="AV739" s="35"/>
      <c r="AW739" s="35"/>
    </row>
    <row r="740" spans="1:49" s="20" customFormat="1">
      <c r="A740" s="12"/>
      <c r="B740" s="10"/>
      <c r="C740" s="1"/>
      <c r="D740"/>
      <c r="F740" s="9"/>
      <c r="G740" s="9"/>
      <c r="H740" s="9"/>
      <c r="I740" s="9"/>
      <c r="K740"/>
      <c r="L740"/>
      <c r="M740"/>
      <c r="N740"/>
      <c r="P740"/>
      <c r="Q740"/>
      <c r="R740"/>
      <c r="S740"/>
      <c r="U740"/>
      <c r="V740"/>
      <c r="W740"/>
      <c r="X740" s="1"/>
      <c r="Z740"/>
      <c r="AA740"/>
      <c r="AB740"/>
      <c r="AC740"/>
      <c r="AE740"/>
      <c r="AF740"/>
      <c r="AG740"/>
      <c r="AH740"/>
      <c r="AJ740"/>
      <c r="AK740"/>
      <c r="AL740"/>
      <c r="AM740" s="1"/>
      <c r="AO740"/>
      <c r="AT740" s="35"/>
      <c r="AU740" s="35"/>
      <c r="AV740" s="35"/>
      <c r="AW740" s="35"/>
    </row>
    <row r="741" spans="1:49" s="20" customFormat="1">
      <c r="A741" s="12"/>
      <c r="B741" s="10"/>
      <c r="C741" s="1"/>
      <c r="D741"/>
      <c r="F741" s="9"/>
      <c r="G741" s="9"/>
      <c r="H741" s="9"/>
      <c r="I741" s="9"/>
      <c r="K741"/>
      <c r="L741"/>
      <c r="M741"/>
      <c r="N741"/>
      <c r="P741"/>
      <c r="Q741"/>
      <c r="R741"/>
      <c r="S741"/>
      <c r="U741"/>
      <c r="V741"/>
      <c r="W741"/>
      <c r="X741" s="1"/>
      <c r="Z741"/>
      <c r="AA741"/>
      <c r="AB741"/>
      <c r="AC741"/>
      <c r="AE741"/>
      <c r="AF741"/>
      <c r="AG741"/>
      <c r="AH741"/>
      <c r="AJ741"/>
      <c r="AK741"/>
      <c r="AL741"/>
      <c r="AM741" s="1"/>
      <c r="AO741"/>
      <c r="AT741" s="35"/>
      <c r="AU741" s="35"/>
      <c r="AV741" s="35"/>
      <c r="AW741" s="35"/>
    </row>
    <row r="742" spans="1:49" s="20" customFormat="1">
      <c r="A742" s="12"/>
      <c r="B742" s="10"/>
      <c r="C742" s="1"/>
      <c r="D742"/>
      <c r="F742" s="9"/>
      <c r="G742" s="9"/>
      <c r="H742" s="9"/>
      <c r="I742" s="9"/>
      <c r="K742"/>
      <c r="L742"/>
      <c r="M742"/>
      <c r="N742"/>
      <c r="P742"/>
      <c r="Q742"/>
      <c r="R742"/>
      <c r="S742"/>
      <c r="U742"/>
      <c r="V742"/>
      <c r="W742"/>
      <c r="X742" s="1"/>
      <c r="Z742"/>
      <c r="AA742"/>
      <c r="AB742"/>
      <c r="AC742"/>
      <c r="AE742"/>
      <c r="AF742"/>
      <c r="AG742"/>
      <c r="AH742"/>
      <c r="AJ742"/>
      <c r="AK742"/>
      <c r="AL742"/>
      <c r="AM742" s="1"/>
      <c r="AO742"/>
      <c r="AT742" s="35"/>
      <c r="AU742" s="35"/>
      <c r="AV742" s="35"/>
      <c r="AW742" s="35"/>
    </row>
    <row r="743" spans="1:49" s="20" customFormat="1">
      <c r="A743" s="12"/>
      <c r="B743" s="10"/>
      <c r="C743" s="1"/>
      <c r="D743"/>
      <c r="F743" s="9"/>
      <c r="G743" s="9"/>
      <c r="H743" s="9"/>
      <c r="I743" s="9"/>
      <c r="K743"/>
      <c r="L743"/>
      <c r="M743"/>
      <c r="N743"/>
      <c r="P743"/>
      <c r="Q743"/>
      <c r="R743"/>
      <c r="S743"/>
      <c r="U743"/>
      <c r="V743"/>
      <c r="W743"/>
      <c r="X743" s="1"/>
      <c r="Z743"/>
      <c r="AA743"/>
      <c r="AB743"/>
      <c r="AC743"/>
      <c r="AE743"/>
      <c r="AF743"/>
      <c r="AG743"/>
      <c r="AH743"/>
      <c r="AJ743"/>
      <c r="AK743"/>
      <c r="AL743"/>
      <c r="AM743" s="1"/>
      <c r="AO743"/>
      <c r="AT743" s="35"/>
      <c r="AU743" s="35"/>
      <c r="AV743" s="35"/>
      <c r="AW743" s="35"/>
    </row>
    <row r="744" spans="1:49" s="20" customFormat="1">
      <c r="A744" s="12"/>
      <c r="B744" s="10"/>
      <c r="C744" s="1"/>
      <c r="D744"/>
      <c r="F744" s="9"/>
      <c r="G744" s="9"/>
      <c r="H744" s="9"/>
      <c r="I744" s="9"/>
      <c r="K744"/>
      <c r="L744"/>
      <c r="M744"/>
      <c r="N744"/>
      <c r="P744"/>
      <c r="Q744"/>
      <c r="R744"/>
      <c r="S744"/>
      <c r="U744"/>
      <c r="V744"/>
      <c r="W744"/>
      <c r="X744" s="1"/>
      <c r="Z744"/>
      <c r="AA744"/>
      <c r="AB744"/>
      <c r="AC744"/>
      <c r="AE744"/>
      <c r="AF744"/>
      <c r="AG744"/>
      <c r="AH744"/>
      <c r="AJ744"/>
      <c r="AK744"/>
      <c r="AL744"/>
      <c r="AM744" s="1"/>
      <c r="AO744"/>
      <c r="AT744" s="35"/>
      <c r="AU744" s="35"/>
      <c r="AV744" s="35"/>
      <c r="AW744" s="35"/>
    </row>
    <row r="745" spans="1:49" s="20" customFormat="1">
      <c r="A745" s="12"/>
      <c r="B745" s="10"/>
      <c r="C745" s="1"/>
      <c r="D745"/>
      <c r="F745" s="9"/>
      <c r="G745" s="9"/>
      <c r="H745" s="9"/>
      <c r="I745" s="9"/>
      <c r="K745"/>
      <c r="L745"/>
      <c r="M745"/>
      <c r="N745"/>
      <c r="P745"/>
      <c r="Q745"/>
      <c r="R745"/>
      <c r="S745"/>
      <c r="U745"/>
      <c r="V745"/>
      <c r="W745"/>
      <c r="X745" s="1"/>
      <c r="Z745"/>
      <c r="AA745"/>
      <c r="AB745"/>
      <c r="AC745"/>
      <c r="AE745"/>
      <c r="AF745"/>
      <c r="AG745"/>
      <c r="AH745"/>
      <c r="AJ745"/>
      <c r="AK745"/>
      <c r="AL745"/>
      <c r="AM745" s="1"/>
      <c r="AO745"/>
      <c r="AT745" s="35"/>
      <c r="AU745" s="35"/>
      <c r="AV745" s="35"/>
      <c r="AW745" s="35"/>
    </row>
    <row r="746" spans="1:49" s="20" customFormat="1">
      <c r="A746" s="12"/>
      <c r="B746" s="10"/>
      <c r="C746" s="1"/>
      <c r="D746"/>
      <c r="F746" s="9"/>
      <c r="G746" s="9"/>
      <c r="H746" s="9"/>
      <c r="I746" s="9"/>
      <c r="K746"/>
      <c r="L746"/>
      <c r="M746"/>
      <c r="N746"/>
      <c r="P746"/>
      <c r="Q746"/>
      <c r="R746"/>
      <c r="S746"/>
      <c r="U746"/>
      <c r="V746"/>
      <c r="W746"/>
      <c r="X746" s="1"/>
      <c r="Z746"/>
      <c r="AA746"/>
      <c r="AB746"/>
      <c r="AC746"/>
      <c r="AE746"/>
      <c r="AF746"/>
      <c r="AG746"/>
      <c r="AH746"/>
      <c r="AJ746"/>
      <c r="AK746"/>
      <c r="AL746"/>
      <c r="AM746" s="1"/>
      <c r="AO746"/>
      <c r="AT746" s="35"/>
      <c r="AU746" s="35"/>
      <c r="AV746" s="35"/>
      <c r="AW746" s="35"/>
    </row>
    <row r="747" spans="1:49" s="20" customFormat="1">
      <c r="A747" s="12"/>
      <c r="B747" s="10"/>
      <c r="C747" s="1"/>
      <c r="D747"/>
      <c r="F747" s="9"/>
      <c r="G747" s="9"/>
      <c r="H747" s="9"/>
      <c r="I747" s="9"/>
      <c r="K747"/>
      <c r="L747"/>
      <c r="M747"/>
      <c r="N747"/>
      <c r="P747"/>
      <c r="Q747"/>
      <c r="R747"/>
      <c r="S747"/>
      <c r="U747"/>
      <c r="V747"/>
      <c r="W747"/>
      <c r="X747" s="1"/>
      <c r="Z747"/>
      <c r="AA747"/>
      <c r="AB747"/>
      <c r="AC747"/>
      <c r="AE747"/>
      <c r="AF747"/>
      <c r="AG747"/>
      <c r="AH747"/>
      <c r="AJ747"/>
      <c r="AK747"/>
      <c r="AL747"/>
      <c r="AM747" s="1"/>
      <c r="AO747"/>
      <c r="AT747" s="35"/>
      <c r="AU747" s="35"/>
      <c r="AV747" s="35"/>
      <c r="AW747" s="35"/>
    </row>
    <row r="748" spans="1:49" s="20" customFormat="1">
      <c r="A748" s="12"/>
      <c r="B748" s="10"/>
      <c r="C748" s="1"/>
      <c r="D748"/>
      <c r="F748" s="9"/>
      <c r="G748" s="9"/>
      <c r="H748" s="9"/>
      <c r="I748" s="9"/>
      <c r="K748"/>
      <c r="L748"/>
      <c r="M748"/>
      <c r="N748"/>
      <c r="P748"/>
      <c r="Q748"/>
      <c r="R748"/>
      <c r="S748"/>
      <c r="U748"/>
      <c r="V748"/>
      <c r="W748"/>
      <c r="X748" s="1"/>
      <c r="Z748"/>
      <c r="AA748"/>
      <c r="AB748"/>
      <c r="AC748"/>
      <c r="AE748"/>
      <c r="AF748"/>
      <c r="AG748"/>
      <c r="AH748"/>
      <c r="AJ748"/>
      <c r="AK748"/>
      <c r="AL748"/>
      <c r="AM748" s="1"/>
      <c r="AO748"/>
      <c r="AT748" s="35"/>
      <c r="AU748" s="35"/>
      <c r="AV748" s="35"/>
      <c r="AW748" s="35"/>
    </row>
    <row r="749" spans="1:49" s="20" customFormat="1">
      <c r="A749" s="12"/>
      <c r="B749" s="10"/>
      <c r="C749" s="1"/>
      <c r="D749"/>
      <c r="F749" s="9"/>
      <c r="G749" s="9"/>
      <c r="H749" s="9"/>
      <c r="I749" s="9"/>
      <c r="K749"/>
      <c r="L749"/>
      <c r="M749"/>
      <c r="N749"/>
      <c r="P749"/>
      <c r="Q749"/>
      <c r="R749"/>
      <c r="S749"/>
      <c r="U749"/>
      <c r="V749"/>
      <c r="W749"/>
      <c r="X749" s="1"/>
      <c r="Z749"/>
      <c r="AA749"/>
      <c r="AB749"/>
      <c r="AC749"/>
      <c r="AE749"/>
      <c r="AF749"/>
      <c r="AG749"/>
      <c r="AH749"/>
      <c r="AJ749"/>
      <c r="AK749"/>
      <c r="AL749"/>
      <c r="AM749" s="1"/>
      <c r="AO749"/>
      <c r="AT749" s="35"/>
      <c r="AU749" s="35"/>
      <c r="AV749" s="35"/>
      <c r="AW749" s="35"/>
    </row>
    <row r="750" spans="1:49" s="20" customFormat="1">
      <c r="A750" s="12"/>
      <c r="B750" s="10"/>
      <c r="C750" s="1"/>
      <c r="D750"/>
      <c r="F750" s="9"/>
      <c r="G750" s="9"/>
      <c r="H750" s="9"/>
      <c r="I750" s="9"/>
      <c r="K750"/>
      <c r="L750"/>
      <c r="M750"/>
      <c r="N750"/>
      <c r="P750"/>
      <c r="Q750"/>
      <c r="R750"/>
      <c r="S750"/>
      <c r="U750"/>
      <c r="V750"/>
      <c r="W750"/>
      <c r="X750" s="1"/>
      <c r="Z750"/>
      <c r="AA750"/>
      <c r="AB750"/>
      <c r="AC750"/>
      <c r="AE750"/>
      <c r="AF750"/>
      <c r="AG750"/>
      <c r="AH750"/>
      <c r="AJ750"/>
      <c r="AK750"/>
      <c r="AL750"/>
      <c r="AM750" s="1"/>
      <c r="AO750"/>
      <c r="AT750" s="35"/>
      <c r="AU750" s="35"/>
      <c r="AV750" s="35"/>
      <c r="AW750" s="35"/>
    </row>
    <row r="751" spans="1:49" s="20" customFormat="1">
      <c r="A751" s="12"/>
      <c r="B751" s="10"/>
      <c r="C751" s="1"/>
      <c r="D751"/>
      <c r="F751" s="9"/>
      <c r="G751" s="9"/>
      <c r="H751" s="9"/>
      <c r="I751" s="9"/>
      <c r="K751"/>
      <c r="L751"/>
      <c r="M751"/>
      <c r="N751"/>
      <c r="P751"/>
      <c r="Q751"/>
      <c r="R751"/>
      <c r="S751"/>
      <c r="U751"/>
      <c r="V751"/>
      <c r="W751"/>
      <c r="X751" s="1"/>
      <c r="Z751"/>
      <c r="AA751"/>
      <c r="AB751"/>
      <c r="AC751"/>
      <c r="AE751"/>
      <c r="AF751"/>
      <c r="AG751"/>
      <c r="AH751"/>
      <c r="AJ751"/>
      <c r="AK751"/>
      <c r="AL751"/>
      <c r="AM751" s="1"/>
      <c r="AO751"/>
      <c r="AT751" s="35"/>
      <c r="AU751" s="35"/>
      <c r="AV751" s="35"/>
      <c r="AW751" s="35"/>
    </row>
    <row r="752" spans="1:49" s="20" customFormat="1">
      <c r="A752" s="12"/>
      <c r="B752" s="10"/>
      <c r="C752" s="1"/>
      <c r="D752"/>
      <c r="F752" s="9"/>
      <c r="G752" s="9"/>
      <c r="H752" s="9"/>
      <c r="I752" s="9"/>
      <c r="K752"/>
      <c r="L752"/>
      <c r="M752"/>
      <c r="N752"/>
      <c r="P752"/>
      <c r="Q752"/>
      <c r="R752"/>
      <c r="S752"/>
      <c r="U752"/>
      <c r="V752"/>
      <c r="W752"/>
      <c r="X752" s="1"/>
      <c r="Z752"/>
      <c r="AA752"/>
      <c r="AB752"/>
      <c r="AC752"/>
      <c r="AE752"/>
      <c r="AF752"/>
      <c r="AG752"/>
      <c r="AH752"/>
      <c r="AJ752"/>
      <c r="AK752"/>
      <c r="AL752"/>
      <c r="AM752" s="1"/>
      <c r="AO752"/>
      <c r="AT752" s="35"/>
      <c r="AU752" s="35"/>
      <c r="AV752" s="35"/>
      <c r="AW752" s="35"/>
    </row>
    <row r="753" spans="1:49" s="20" customFormat="1">
      <c r="A753" s="12"/>
      <c r="B753" s="10"/>
      <c r="C753" s="1"/>
      <c r="D753"/>
      <c r="F753" s="9"/>
      <c r="G753" s="9"/>
      <c r="H753" s="9"/>
      <c r="I753" s="9"/>
      <c r="K753"/>
      <c r="L753"/>
      <c r="M753"/>
      <c r="N753"/>
      <c r="P753"/>
      <c r="Q753"/>
      <c r="R753"/>
      <c r="S753"/>
      <c r="U753"/>
      <c r="V753"/>
      <c r="W753"/>
      <c r="X753" s="1"/>
      <c r="Z753"/>
      <c r="AA753"/>
      <c r="AB753"/>
      <c r="AC753"/>
      <c r="AE753"/>
      <c r="AF753"/>
      <c r="AG753"/>
      <c r="AH753"/>
      <c r="AJ753"/>
      <c r="AK753"/>
      <c r="AL753"/>
      <c r="AM753" s="1"/>
      <c r="AO753"/>
      <c r="AT753" s="35"/>
      <c r="AU753" s="35"/>
      <c r="AV753" s="35"/>
      <c r="AW753" s="35"/>
    </row>
    <row r="754" spans="1:49" s="20" customFormat="1">
      <c r="A754" s="12"/>
      <c r="B754" s="10"/>
      <c r="C754" s="1"/>
      <c r="D754"/>
      <c r="F754" s="9"/>
      <c r="G754" s="9"/>
      <c r="H754" s="9"/>
      <c r="I754" s="9"/>
      <c r="K754"/>
      <c r="L754"/>
      <c r="M754"/>
      <c r="N754"/>
      <c r="P754"/>
      <c r="Q754"/>
      <c r="R754"/>
      <c r="S754"/>
      <c r="U754"/>
      <c r="V754"/>
      <c r="W754"/>
      <c r="X754" s="1"/>
      <c r="Z754"/>
      <c r="AA754"/>
      <c r="AB754"/>
      <c r="AC754"/>
      <c r="AE754"/>
      <c r="AF754"/>
      <c r="AG754"/>
      <c r="AH754"/>
      <c r="AJ754"/>
      <c r="AK754"/>
      <c r="AL754"/>
      <c r="AM754" s="1"/>
      <c r="AO754"/>
      <c r="AT754" s="35"/>
      <c r="AU754" s="35"/>
      <c r="AV754" s="35"/>
      <c r="AW754" s="35"/>
    </row>
    <row r="755" spans="1:49" s="20" customFormat="1">
      <c r="A755" s="12"/>
      <c r="B755" s="10"/>
      <c r="C755" s="1"/>
      <c r="D755"/>
      <c r="F755" s="9"/>
      <c r="G755" s="9"/>
      <c r="H755" s="9"/>
      <c r="I755" s="9"/>
      <c r="K755"/>
      <c r="L755"/>
      <c r="M755"/>
      <c r="N755"/>
      <c r="P755"/>
      <c r="Q755"/>
      <c r="R755"/>
      <c r="S755"/>
      <c r="U755"/>
      <c r="V755"/>
      <c r="W755"/>
      <c r="X755" s="1"/>
      <c r="Z755"/>
      <c r="AA755"/>
      <c r="AB755"/>
      <c r="AC755"/>
      <c r="AE755"/>
      <c r="AF755"/>
      <c r="AG755"/>
      <c r="AH755"/>
      <c r="AJ755"/>
      <c r="AK755"/>
      <c r="AL755"/>
      <c r="AM755" s="1"/>
      <c r="AO755"/>
      <c r="AT755" s="35"/>
      <c r="AU755" s="35"/>
      <c r="AV755" s="35"/>
      <c r="AW755" s="35"/>
    </row>
    <row r="756" spans="1:49" s="20" customFormat="1">
      <c r="A756" s="12"/>
      <c r="B756" s="10"/>
      <c r="C756" s="1"/>
      <c r="D756"/>
      <c r="F756" s="9"/>
      <c r="G756" s="9"/>
      <c r="H756" s="9"/>
      <c r="I756" s="9"/>
      <c r="K756"/>
      <c r="L756"/>
      <c r="M756"/>
      <c r="N756"/>
      <c r="P756"/>
      <c r="Q756"/>
      <c r="R756"/>
      <c r="S756"/>
      <c r="U756"/>
      <c r="V756"/>
      <c r="W756"/>
      <c r="X756" s="1"/>
      <c r="Z756"/>
      <c r="AA756"/>
      <c r="AB756"/>
      <c r="AC756"/>
      <c r="AE756"/>
      <c r="AF756"/>
      <c r="AG756"/>
      <c r="AH756"/>
      <c r="AJ756"/>
      <c r="AK756"/>
      <c r="AL756"/>
      <c r="AM756" s="1"/>
      <c r="AO756"/>
      <c r="AT756" s="35"/>
      <c r="AU756" s="35"/>
      <c r="AV756" s="35"/>
      <c r="AW756" s="35"/>
    </row>
    <row r="757" spans="1:49" s="20" customFormat="1">
      <c r="A757" s="12"/>
      <c r="B757" s="10"/>
      <c r="C757" s="1"/>
      <c r="D757"/>
      <c r="F757" s="9"/>
      <c r="G757" s="9"/>
      <c r="H757" s="9"/>
      <c r="I757" s="9"/>
      <c r="K757"/>
      <c r="L757"/>
      <c r="M757"/>
      <c r="N757"/>
      <c r="P757"/>
      <c r="Q757"/>
      <c r="R757"/>
      <c r="S757"/>
      <c r="U757"/>
      <c r="V757"/>
      <c r="W757"/>
      <c r="X757" s="1"/>
      <c r="Z757"/>
      <c r="AA757"/>
      <c r="AB757"/>
      <c r="AC757"/>
      <c r="AE757"/>
      <c r="AF757"/>
      <c r="AG757"/>
      <c r="AH757"/>
      <c r="AJ757"/>
      <c r="AK757"/>
      <c r="AL757"/>
      <c r="AM757" s="1"/>
      <c r="AO757"/>
      <c r="AT757" s="35"/>
      <c r="AU757" s="35"/>
      <c r="AV757" s="35"/>
      <c r="AW757" s="35"/>
    </row>
    <row r="758" spans="1:49" s="20" customFormat="1">
      <c r="A758" s="12"/>
      <c r="B758" s="10"/>
      <c r="C758" s="1"/>
      <c r="D758"/>
      <c r="F758" s="9"/>
      <c r="G758" s="9"/>
      <c r="H758" s="9"/>
      <c r="I758" s="9"/>
      <c r="K758"/>
      <c r="L758"/>
      <c r="M758"/>
      <c r="N758"/>
      <c r="P758"/>
      <c r="Q758"/>
      <c r="R758"/>
      <c r="S758"/>
      <c r="U758"/>
      <c r="V758"/>
      <c r="W758"/>
      <c r="X758" s="1"/>
      <c r="Z758"/>
      <c r="AA758"/>
      <c r="AB758"/>
      <c r="AC758"/>
      <c r="AE758"/>
      <c r="AF758"/>
      <c r="AG758"/>
      <c r="AH758"/>
      <c r="AJ758"/>
      <c r="AK758"/>
      <c r="AL758"/>
      <c r="AM758" s="1"/>
      <c r="AO758"/>
      <c r="AT758" s="35"/>
      <c r="AU758" s="35"/>
      <c r="AV758" s="35"/>
      <c r="AW758" s="35"/>
    </row>
    <row r="759" spans="1:49" s="20" customFormat="1">
      <c r="A759" s="12"/>
      <c r="B759" s="10"/>
      <c r="C759" s="1"/>
      <c r="D759"/>
      <c r="F759" s="9"/>
      <c r="G759" s="9"/>
      <c r="H759" s="9"/>
      <c r="I759" s="9"/>
      <c r="K759"/>
      <c r="L759"/>
      <c r="M759"/>
      <c r="N759"/>
      <c r="P759"/>
      <c r="Q759"/>
      <c r="R759"/>
      <c r="S759"/>
      <c r="U759"/>
      <c r="V759"/>
      <c r="W759"/>
      <c r="X759" s="1"/>
      <c r="Z759"/>
      <c r="AA759"/>
      <c r="AB759"/>
      <c r="AC759"/>
      <c r="AE759"/>
      <c r="AF759"/>
      <c r="AG759"/>
      <c r="AH759"/>
      <c r="AJ759"/>
      <c r="AK759"/>
      <c r="AL759"/>
      <c r="AM759" s="1"/>
      <c r="AO759"/>
      <c r="AT759" s="35"/>
      <c r="AU759" s="35"/>
      <c r="AV759" s="35"/>
      <c r="AW759" s="35"/>
    </row>
    <row r="760" spans="1:49" s="20" customFormat="1">
      <c r="A760" s="12"/>
      <c r="B760" s="10"/>
      <c r="C760" s="1"/>
      <c r="D760"/>
      <c r="F760" s="9"/>
      <c r="G760" s="9"/>
      <c r="H760" s="9"/>
      <c r="I760" s="9"/>
      <c r="K760"/>
      <c r="L760"/>
      <c r="M760"/>
      <c r="N760"/>
      <c r="P760"/>
      <c r="Q760"/>
      <c r="R760"/>
      <c r="S760"/>
      <c r="U760"/>
      <c r="V760"/>
      <c r="W760"/>
      <c r="X760" s="1"/>
      <c r="Z760"/>
      <c r="AA760"/>
      <c r="AB760"/>
      <c r="AC760"/>
      <c r="AE760"/>
      <c r="AF760"/>
      <c r="AG760"/>
      <c r="AH760"/>
      <c r="AJ760"/>
      <c r="AK760"/>
      <c r="AL760"/>
      <c r="AM760" s="1"/>
      <c r="AO760"/>
      <c r="AT760" s="35"/>
      <c r="AU760" s="35"/>
      <c r="AV760" s="35"/>
      <c r="AW760" s="35"/>
    </row>
    <row r="761" spans="1:49" s="20" customFormat="1">
      <c r="A761" s="12"/>
      <c r="B761" s="10"/>
      <c r="C761" s="1"/>
      <c r="D761"/>
      <c r="F761" s="9"/>
      <c r="G761" s="9"/>
      <c r="H761" s="9"/>
      <c r="I761" s="9"/>
      <c r="K761"/>
      <c r="L761"/>
      <c r="M761"/>
      <c r="N761"/>
      <c r="P761"/>
      <c r="Q761"/>
      <c r="R761"/>
      <c r="S761"/>
      <c r="U761"/>
      <c r="V761"/>
      <c r="W761"/>
      <c r="X761" s="1"/>
      <c r="Z761"/>
      <c r="AA761"/>
      <c r="AB761"/>
      <c r="AC761"/>
      <c r="AE761"/>
      <c r="AF761"/>
      <c r="AG761"/>
      <c r="AH761"/>
      <c r="AJ761"/>
      <c r="AK761"/>
      <c r="AL761"/>
      <c r="AM761" s="1"/>
      <c r="AO761"/>
      <c r="AT761" s="35"/>
      <c r="AU761" s="35"/>
      <c r="AV761" s="35"/>
      <c r="AW761" s="35"/>
    </row>
    <row r="762" spans="1:49" s="20" customFormat="1">
      <c r="A762" s="12"/>
      <c r="B762" s="10"/>
      <c r="C762" s="1"/>
      <c r="D762"/>
      <c r="F762" s="9"/>
      <c r="G762" s="9"/>
      <c r="H762" s="9"/>
      <c r="I762" s="9"/>
      <c r="K762"/>
      <c r="L762"/>
      <c r="M762"/>
      <c r="N762"/>
      <c r="P762"/>
      <c r="Q762"/>
      <c r="R762"/>
      <c r="S762"/>
      <c r="U762"/>
      <c r="V762"/>
      <c r="W762"/>
      <c r="X762" s="1"/>
      <c r="Z762"/>
      <c r="AA762"/>
      <c r="AB762"/>
      <c r="AC762"/>
      <c r="AE762"/>
      <c r="AF762"/>
      <c r="AG762"/>
      <c r="AH762"/>
      <c r="AJ762"/>
      <c r="AK762"/>
      <c r="AL762"/>
      <c r="AM762" s="1"/>
      <c r="AO762"/>
      <c r="AT762" s="35"/>
      <c r="AU762" s="35"/>
      <c r="AV762" s="35"/>
      <c r="AW762" s="35"/>
    </row>
    <row r="763" spans="1:49" s="20" customFormat="1">
      <c r="A763" s="12"/>
      <c r="B763" s="10"/>
      <c r="C763" s="1"/>
      <c r="D763"/>
      <c r="F763" s="9"/>
      <c r="G763" s="9"/>
      <c r="H763" s="9"/>
      <c r="I763" s="9"/>
      <c r="K763"/>
      <c r="L763"/>
      <c r="M763"/>
      <c r="N763"/>
      <c r="P763"/>
      <c r="Q763"/>
      <c r="R763"/>
      <c r="S763"/>
      <c r="U763"/>
      <c r="V763"/>
      <c r="W763"/>
      <c r="X763" s="1"/>
      <c r="Z763"/>
      <c r="AA763"/>
      <c r="AB763"/>
      <c r="AC763"/>
      <c r="AE763"/>
      <c r="AF763"/>
      <c r="AG763"/>
      <c r="AH763"/>
      <c r="AJ763"/>
      <c r="AK763"/>
      <c r="AL763"/>
      <c r="AM763" s="1"/>
      <c r="AO763"/>
      <c r="AT763" s="35"/>
      <c r="AU763" s="35"/>
      <c r="AV763" s="35"/>
      <c r="AW763" s="35"/>
    </row>
    <row r="764" spans="1:49" s="20" customFormat="1">
      <c r="A764" s="12"/>
      <c r="B764" s="10"/>
      <c r="C764" s="1"/>
      <c r="D764"/>
      <c r="F764" s="9"/>
      <c r="G764" s="9"/>
      <c r="H764" s="9"/>
      <c r="I764" s="9"/>
      <c r="K764"/>
      <c r="L764"/>
      <c r="M764"/>
      <c r="N764"/>
      <c r="P764"/>
      <c r="Q764"/>
      <c r="R764"/>
      <c r="S764"/>
      <c r="U764"/>
      <c r="V764"/>
      <c r="W764"/>
      <c r="X764" s="1"/>
      <c r="Z764"/>
      <c r="AA764"/>
      <c r="AB764"/>
      <c r="AC764"/>
      <c r="AE764"/>
      <c r="AF764"/>
      <c r="AG764"/>
      <c r="AH764"/>
      <c r="AJ764"/>
      <c r="AK764"/>
      <c r="AL764"/>
      <c r="AM764" s="1"/>
      <c r="AO764"/>
      <c r="AT764" s="35"/>
      <c r="AU764" s="35"/>
      <c r="AV764" s="35"/>
      <c r="AW764" s="35"/>
    </row>
    <row r="765" spans="1:49" s="20" customFormat="1">
      <c r="A765" s="12"/>
      <c r="B765" s="10"/>
      <c r="C765" s="1"/>
      <c r="D765"/>
      <c r="F765" s="9"/>
      <c r="G765" s="9"/>
      <c r="H765" s="9"/>
      <c r="I765" s="9"/>
      <c r="K765"/>
      <c r="L765"/>
      <c r="M765"/>
      <c r="N765"/>
      <c r="P765"/>
      <c r="Q765"/>
      <c r="R765"/>
      <c r="S765"/>
      <c r="U765"/>
      <c r="V765"/>
      <c r="W765"/>
      <c r="X765" s="1"/>
      <c r="Z765"/>
      <c r="AA765"/>
      <c r="AB765"/>
      <c r="AC765"/>
      <c r="AE765"/>
      <c r="AF765"/>
      <c r="AG765"/>
      <c r="AH765"/>
      <c r="AJ765"/>
      <c r="AK765"/>
      <c r="AL765"/>
      <c r="AM765" s="1"/>
      <c r="AO765"/>
      <c r="AT765" s="35"/>
      <c r="AU765" s="35"/>
      <c r="AV765" s="35"/>
      <c r="AW765" s="35"/>
    </row>
    <row r="766" spans="1:49" s="20" customFormat="1">
      <c r="A766" s="12"/>
      <c r="B766" s="10"/>
      <c r="C766" s="1"/>
      <c r="D766"/>
      <c r="F766" s="9"/>
      <c r="G766" s="9"/>
      <c r="H766" s="9"/>
      <c r="I766" s="9"/>
      <c r="K766"/>
      <c r="L766"/>
      <c r="M766"/>
      <c r="N766"/>
      <c r="P766"/>
      <c r="Q766"/>
      <c r="R766"/>
      <c r="S766"/>
      <c r="U766"/>
      <c r="V766"/>
      <c r="W766"/>
      <c r="X766" s="1"/>
      <c r="Z766"/>
      <c r="AA766"/>
      <c r="AB766"/>
      <c r="AC766"/>
      <c r="AE766"/>
      <c r="AF766"/>
      <c r="AG766"/>
      <c r="AH766"/>
      <c r="AJ766"/>
      <c r="AK766"/>
      <c r="AL766"/>
      <c r="AM766" s="1"/>
      <c r="AO766"/>
      <c r="AT766" s="35"/>
      <c r="AU766" s="35"/>
      <c r="AV766" s="35"/>
      <c r="AW766" s="35"/>
    </row>
    <row r="767" spans="1:49" s="20" customFormat="1">
      <c r="A767" s="12"/>
      <c r="B767" s="10"/>
      <c r="C767" s="1"/>
      <c r="D767"/>
      <c r="F767" s="9"/>
      <c r="G767" s="9"/>
      <c r="H767" s="9"/>
      <c r="I767" s="9"/>
      <c r="K767"/>
      <c r="L767"/>
      <c r="M767"/>
      <c r="N767"/>
      <c r="P767"/>
      <c r="Q767"/>
      <c r="R767"/>
      <c r="S767"/>
      <c r="U767"/>
      <c r="V767"/>
      <c r="W767"/>
      <c r="X767" s="1"/>
      <c r="Z767"/>
      <c r="AA767"/>
      <c r="AB767"/>
      <c r="AC767"/>
      <c r="AE767"/>
      <c r="AF767"/>
      <c r="AG767"/>
      <c r="AH767"/>
      <c r="AJ767"/>
      <c r="AK767"/>
      <c r="AL767"/>
      <c r="AM767" s="1"/>
      <c r="AO767"/>
      <c r="AT767" s="35"/>
      <c r="AU767" s="35"/>
      <c r="AV767" s="35"/>
      <c r="AW767" s="35"/>
    </row>
    <row r="768" spans="1:49" s="20" customFormat="1">
      <c r="A768" s="12"/>
      <c r="B768" s="10"/>
      <c r="C768" s="1"/>
      <c r="D768"/>
      <c r="F768" s="9"/>
      <c r="G768" s="9"/>
      <c r="H768" s="9"/>
      <c r="I768" s="9"/>
      <c r="K768"/>
      <c r="L768"/>
      <c r="M768"/>
      <c r="N768"/>
      <c r="P768"/>
      <c r="Q768"/>
      <c r="R768"/>
      <c r="S768"/>
      <c r="U768"/>
      <c r="V768"/>
      <c r="W768"/>
      <c r="X768" s="1"/>
      <c r="Z768"/>
      <c r="AA768"/>
      <c r="AB768"/>
      <c r="AC768"/>
      <c r="AE768"/>
      <c r="AF768"/>
      <c r="AG768"/>
      <c r="AH768"/>
      <c r="AJ768"/>
      <c r="AK768"/>
      <c r="AL768"/>
      <c r="AM768" s="1"/>
      <c r="AO768"/>
      <c r="AT768" s="35"/>
      <c r="AU768" s="35"/>
      <c r="AV768" s="35"/>
      <c r="AW768" s="35"/>
    </row>
    <row r="769" spans="1:49" s="20" customFormat="1">
      <c r="A769" s="12"/>
      <c r="B769" s="10"/>
      <c r="C769" s="1"/>
      <c r="D769"/>
      <c r="F769" s="9"/>
      <c r="G769" s="9"/>
      <c r="H769" s="9"/>
      <c r="I769" s="9"/>
      <c r="K769"/>
      <c r="L769"/>
      <c r="M769"/>
      <c r="N769"/>
      <c r="P769"/>
      <c r="Q769"/>
      <c r="R769"/>
      <c r="S769"/>
      <c r="U769"/>
      <c r="V769"/>
      <c r="W769"/>
      <c r="X769" s="1"/>
      <c r="Z769"/>
      <c r="AA769"/>
      <c r="AB769"/>
      <c r="AC769"/>
      <c r="AE769"/>
      <c r="AF769"/>
      <c r="AG769"/>
      <c r="AH769"/>
      <c r="AJ769"/>
      <c r="AK769"/>
      <c r="AL769"/>
      <c r="AM769" s="1"/>
      <c r="AO769"/>
      <c r="AT769" s="35"/>
      <c r="AU769" s="35"/>
      <c r="AV769" s="35"/>
      <c r="AW769" s="35"/>
    </row>
    <row r="770" spans="1:49" s="20" customFormat="1">
      <c r="A770" s="12"/>
      <c r="B770" s="10"/>
      <c r="C770" s="1"/>
      <c r="D770"/>
      <c r="F770" s="9"/>
      <c r="G770" s="9"/>
      <c r="H770" s="9"/>
      <c r="I770" s="9"/>
      <c r="K770"/>
      <c r="L770"/>
      <c r="M770"/>
      <c r="N770"/>
      <c r="P770"/>
      <c r="Q770"/>
      <c r="R770"/>
      <c r="S770"/>
      <c r="U770"/>
      <c r="V770"/>
      <c r="W770"/>
      <c r="X770" s="1"/>
      <c r="Z770"/>
      <c r="AA770"/>
      <c r="AB770"/>
      <c r="AC770"/>
      <c r="AE770"/>
      <c r="AF770"/>
      <c r="AG770"/>
      <c r="AH770"/>
      <c r="AJ770"/>
      <c r="AK770"/>
      <c r="AL770"/>
      <c r="AM770" s="1"/>
      <c r="AO770"/>
      <c r="AT770" s="35"/>
      <c r="AU770" s="35"/>
      <c r="AV770" s="35"/>
      <c r="AW770" s="35"/>
    </row>
    <row r="771" spans="1:49" s="20" customFormat="1">
      <c r="A771" s="12"/>
      <c r="B771" s="10"/>
      <c r="C771" s="1"/>
      <c r="D771"/>
      <c r="F771" s="9"/>
      <c r="G771" s="9"/>
      <c r="H771" s="9"/>
      <c r="I771" s="9"/>
      <c r="K771"/>
      <c r="L771"/>
      <c r="M771"/>
      <c r="N771"/>
      <c r="P771"/>
      <c r="Q771"/>
      <c r="R771"/>
      <c r="S771"/>
      <c r="U771"/>
      <c r="V771"/>
      <c r="W771"/>
      <c r="X771" s="1"/>
      <c r="Z771"/>
      <c r="AA771"/>
      <c r="AB771"/>
      <c r="AC771"/>
      <c r="AE771"/>
      <c r="AF771"/>
      <c r="AG771"/>
      <c r="AH771"/>
      <c r="AJ771"/>
      <c r="AK771"/>
      <c r="AL771"/>
      <c r="AM771" s="1"/>
      <c r="AO771"/>
      <c r="AT771" s="35"/>
      <c r="AU771" s="35"/>
      <c r="AV771" s="35"/>
      <c r="AW771" s="35"/>
    </row>
    <row r="772" spans="1:49" s="20" customFormat="1">
      <c r="A772" s="12"/>
      <c r="B772" s="10"/>
      <c r="C772" s="1"/>
      <c r="D772"/>
      <c r="F772" s="9"/>
      <c r="G772" s="9"/>
      <c r="H772" s="9"/>
      <c r="I772" s="9"/>
      <c r="K772"/>
      <c r="L772"/>
      <c r="M772"/>
      <c r="N772"/>
      <c r="P772"/>
      <c r="Q772"/>
      <c r="R772"/>
      <c r="S772"/>
      <c r="U772"/>
      <c r="V772"/>
      <c r="W772"/>
      <c r="X772" s="1"/>
      <c r="Z772"/>
      <c r="AA772"/>
      <c r="AB772"/>
      <c r="AC772"/>
      <c r="AE772"/>
      <c r="AF772"/>
      <c r="AG772"/>
      <c r="AH772"/>
      <c r="AJ772"/>
      <c r="AK772"/>
      <c r="AL772"/>
      <c r="AM772" s="1"/>
      <c r="AO772"/>
      <c r="AT772" s="35"/>
      <c r="AU772" s="35"/>
      <c r="AV772" s="35"/>
      <c r="AW772" s="35"/>
    </row>
    <row r="773" spans="1:49" s="20" customFormat="1">
      <c r="A773" s="12"/>
      <c r="B773" s="10"/>
      <c r="C773" s="1"/>
      <c r="D773"/>
      <c r="F773" s="9"/>
      <c r="G773" s="9"/>
      <c r="H773" s="9"/>
      <c r="I773" s="9"/>
      <c r="K773"/>
      <c r="L773"/>
      <c r="M773"/>
      <c r="N773"/>
      <c r="P773"/>
      <c r="Q773"/>
      <c r="R773"/>
      <c r="S773"/>
      <c r="U773"/>
      <c r="V773"/>
      <c r="W773"/>
      <c r="X773" s="1"/>
      <c r="Z773"/>
      <c r="AA773"/>
      <c r="AB773"/>
      <c r="AC773"/>
      <c r="AE773"/>
      <c r="AF773"/>
      <c r="AG773"/>
      <c r="AH773"/>
      <c r="AJ773"/>
      <c r="AK773"/>
      <c r="AL773"/>
      <c r="AM773" s="1"/>
      <c r="AO773"/>
      <c r="AT773" s="35"/>
      <c r="AU773" s="35"/>
      <c r="AV773" s="35"/>
      <c r="AW773" s="35"/>
    </row>
    <row r="774" spans="1:49" s="20" customFormat="1">
      <c r="A774" s="12"/>
      <c r="B774" s="10"/>
      <c r="C774" s="1"/>
      <c r="D774"/>
      <c r="F774" s="9"/>
      <c r="G774" s="9"/>
      <c r="H774" s="9"/>
      <c r="I774" s="9"/>
      <c r="K774"/>
      <c r="L774"/>
      <c r="M774"/>
      <c r="N774"/>
      <c r="P774"/>
      <c r="Q774"/>
      <c r="R774"/>
      <c r="S774"/>
      <c r="U774"/>
      <c r="V774"/>
      <c r="W774"/>
      <c r="X774" s="1"/>
      <c r="Z774"/>
      <c r="AA774"/>
      <c r="AB774"/>
      <c r="AC774"/>
      <c r="AE774"/>
      <c r="AF774"/>
      <c r="AG774"/>
      <c r="AH774"/>
      <c r="AJ774"/>
      <c r="AK774"/>
      <c r="AL774"/>
      <c r="AM774" s="1"/>
      <c r="AO774"/>
      <c r="AT774" s="35"/>
      <c r="AU774" s="35"/>
      <c r="AV774" s="35"/>
      <c r="AW774" s="35"/>
    </row>
    <row r="775" spans="1:49" s="20" customFormat="1">
      <c r="A775" s="12"/>
      <c r="B775" s="10"/>
      <c r="C775" s="1"/>
      <c r="D775"/>
      <c r="F775" s="9"/>
      <c r="G775" s="9"/>
      <c r="H775" s="9"/>
      <c r="I775" s="9"/>
      <c r="K775"/>
      <c r="L775"/>
      <c r="M775"/>
      <c r="N775"/>
      <c r="P775"/>
      <c r="Q775"/>
      <c r="R775"/>
      <c r="S775"/>
      <c r="U775"/>
      <c r="V775"/>
      <c r="W775"/>
      <c r="X775" s="1"/>
      <c r="Z775"/>
      <c r="AA775"/>
      <c r="AB775"/>
      <c r="AC775"/>
      <c r="AE775"/>
      <c r="AF775"/>
      <c r="AG775"/>
      <c r="AH775"/>
      <c r="AJ775"/>
      <c r="AK775"/>
      <c r="AL775"/>
      <c r="AM775" s="1"/>
      <c r="AO775"/>
      <c r="AT775" s="35"/>
      <c r="AU775" s="35"/>
      <c r="AV775" s="35"/>
      <c r="AW775" s="35"/>
    </row>
    <row r="776" spans="1:49" s="20" customFormat="1">
      <c r="A776" s="12"/>
      <c r="B776" s="10"/>
      <c r="C776" s="1"/>
      <c r="D776"/>
      <c r="F776" s="9"/>
      <c r="G776" s="9"/>
      <c r="H776" s="9"/>
      <c r="I776" s="9"/>
      <c r="K776"/>
      <c r="L776"/>
      <c r="M776"/>
      <c r="N776"/>
      <c r="P776"/>
      <c r="Q776"/>
      <c r="R776"/>
      <c r="S776"/>
      <c r="U776"/>
      <c r="V776"/>
      <c r="W776"/>
      <c r="X776" s="1"/>
      <c r="Z776"/>
      <c r="AA776"/>
      <c r="AB776"/>
      <c r="AC776"/>
      <c r="AE776"/>
      <c r="AF776"/>
      <c r="AG776"/>
      <c r="AH776"/>
      <c r="AJ776"/>
      <c r="AK776"/>
      <c r="AL776"/>
      <c r="AM776" s="1"/>
      <c r="AO776"/>
      <c r="AT776" s="35"/>
      <c r="AU776" s="35"/>
      <c r="AV776" s="35"/>
      <c r="AW776" s="35"/>
    </row>
    <row r="777" spans="1:49" s="20" customFormat="1">
      <c r="A777" s="12"/>
      <c r="B777" s="10"/>
      <c r="C777" s="1"/>
      <c r="D777"/>
      <c r="F777" s="9"/>
      <c r="G777" s="9"/>
      <c r="H777" s="9"/>
      <c r="I777" s="9"/>
      <c r="K777"/>
      <c r="L777"/>
      <c r="M777"/>
      <c r="N777"/>
      <c r="P777"/>
      <c r="Q777"/>
      <c r="R777"/>
      <c r="S777"/>
      <c r="U777"/>
      <c r="V777"/>
      <c r="W777"/>
      <c r="X777" s="1"/>
      <c r="Z777"/>
      <c r="AA777"/>
      <c r="AB777"/>
      <c r="AC777"/>
      <c r="AE777"/>
      <c r="AF777"/>
      <c r="AG777"/>
      <c r="AH777"/>
      <c r="AJ777"/>
      <c r="AK777"/>
      <c r="AL777"/>
      <c r="AM777" s="1"/>
      <c r="AO777"/>
      <c r="AT777" s="35"/>
      <c r="AU777" s="35"/>
      <c r="AV777" s="35"/>
      <c r="AW777" s="35"/>
    </row>
    <row r="778" spans="1:49" s="20" customFormat="1">
      <c r="A778" s="12"/>
      <c r="B778" s="10"/>
      <c r="C778" s="1"/>
      <c r="D778"/>
      <c r="F778" s="9"/>
      <c r="G778" s="9"/>
      <c r="H778" s="9"/>
      <c r="I778" s="9"/>
      <c r="K778"/>
      <c r="L778"/>
      <c r="M778"/>
      <c r="N778"/>
      <c r="P778"/>
      <c r="Q778"/>
      <c r="R778"/>
      <c r="S778"/>
      <c r="U778"/>
      <c r="V778"/>
      <c r="W778"/>
      <c r="X778" s="1"/>
      <c r="Z778"/>
      <c r="AA778"/>
      <c r="AB778"/>
      <c r="AC778"/>
      <c r="AE778"/>
      <c r="AF778"/>
      <c r="AG778"/>
      <c r="AH778"/>
      <c r="AJ778"/>
      <c r="AK778"/>
      <c r="AL778"/>
      <c r="AM778" s="1"/>
      <c r="AO778"/>
      <c r="AT778" s="35"/>
      <c r="AU778" s="35"/>
      <c r="AV778" s="35"/>
      <c r="AW778" s="35"/>
    </row>
    <row r="779" spans="1:49" s="20" customFormat="1">
      <c r="A779" s="12"/>
      <c r="B779" s="10"/>
      <c r="C779" s="1"/>
      <c r="D779"/>
      <c r="F779" s="9"/>
      <c r="G779" s="9"/>
      <c r="H779" s="9"/>
      <c r="I779" s="9"/>
      <c r="K779"/>
      <c r="L779"/>
      <c r="M779"/>
      <c r="N779"/>
      <c r="P779"/>
      <c r="Q779"/>
      <c r="R779"/>
      <c r="S779"/>
      <c r="U779"/>
      <c r="V779"/>
      <c r="W779"/>
      <c r="X779" s="1"/>
      <c r="Z779"/>
      <c r="AA779"/>
      <c r="AB779"/>
      <c r="AC779"/>
      <c r="AE779"/>
      <c r="AF779"/>
      <c r="AG779"/>
      <c r="AH779"/>
      <c r="AJ779"/>
      <c r="AK779"/>
      <c r="AL779"/>
      <c r="AM779" s="1"/>
      <c r="AO779"/>
      <c r="AT779" s="35"/>
      <c r="AU779" s="35"/>
      <c r="AV779" s="35"/>
      <c r="AW779" s="35"/>
    </row>
    <row r="780" spans="1:49" s="20" customFormat="1">
      <c r="A780" s="12"/>
      <c r="B780" s="10"/>
      <c r="C780" s="1"/>
      <c r="D780"/>
      <c r="F780" s="9"/>
      <c r="G780" s="9"/>
      <c r="H780" s="9"/>
      <c r="I780" s="9"/>
      <c r="K780"/>
      <c r="L780"/>
      <c r="M780"/>
      <c r="N780"/>
      <c r="P780"/>
      <c r="Q780"/>
      <c r="R780"/>
      <c r="S780"/>
      <c r="U780"/>
      <c r="V780"/>
      <c r="W780"/>
      <c r="X780" s="1"/>
      <c r="Z780"/>
      <c r="AA780"/>
      <c r="AB780"/>
      <c r="AC780"/>
      <c r="AE780"/>
      <c r="AF780"/>
      <c r="AG780"/>
      <c r="AH780"/>
      <c r="AJ780"/>
      <c r="AK780"/>
      <c r="AL780"/>
      <c r="AM780" s="1"/>
      <c r="AO780"/>
      <c r="AT780" s="35"/>
      <c r="AU780" s="35"/>
      <c r="AV780" s="35"/>
      <c r="AW780" s="35"/>
    </row>
    <row r="781" spans="1:49" s="20" customFormat="1">
      <c r="A781" s="12"/>
      <c r="B781" s="10"/>
      <c r="C781" s="1"/>
      <c r="D781"/>
      <c r="F781" s="9"/>
      <c r="G781" s="9"/>
      <c r="H781" s="9"/>
      <c r="I781" s="9"/>
      <c r="K781"/>
      <c r="L781"/>
      <c r="M781"/>
      <c r="N781"/>
      <c r="P781"/>
      <c r="Q781"/>
      <c r="R781"/>
      <c r="S781"/>
      <c r="U781"/>
      <c r="V781"/>
      <c r="W781"/>
      <c r="X781" s="1"/>
      <c r="Z781"/>
      <c r="AA781"/>
      <c r="AB781"/>
      <c r="AC781"/>
      <c r="AE781"/>
      <c r="AF781"/>
      <c r="AG781"/>
      <c r="AH781"/>
      <c r="AJ781"/>
      <c r="AK781"/>
      <c r="AL781"/>
      <c r="AM781" s="1"/>
      <c r="AO781"/>
      <c r="AT781" s="35"/>
      <c r="AU781" s="35"/>
      <c r="AV781" s="35"/>
      <c r="AW781" s="35"/>
    </row>
    <row r="782" spans="1:49" s="20" customFormat="1">
      <c r="A782" s="12"/>
      <c r="B782" s="10"/>
      <c r="C782" s="1"/>
      <c r="D782"/>
      <c r="F782" s="9"/>
      <c r="G782" s="9"/>
      <c r="H782" s="9"/>
      <c r="I782" s="9"/>
      <c r="K782"/>
      <c r="L782"/>
      <c r="M782"/>
      <c r="N782"/>
      <c r="P782"/>
      <c r="Q782"/>
      <c r="R782"/>
      <c r="S782"/>
      <c r="U782"/>
      <c r="V782"/>
      <c r="W782"/>
      <c r="X782" s="1"/>
      <c r="Z782"/>
      <c r="AA782"/>
      <c r="AB782"/>
      <c r="AC782"/>
      <c r="AE782"/>
      <c r="AF782"/>
      <c r="AG782"/>
      <c r="AH782"/>
      <c r="AJ782"/>
      <c r="AK782"/>
      <c r="AL782"/>
      <c r="AM782" s="1"/>
      <c r="AO782"/>
      <c r="AT782" s="35"/>
      <c r="AU782" s="35"/>
      <c r="AV782" s="35"/>
      <c r="AW782" s="35"/>
    </row>
    <row r="783" spans="1:49" s="20" customFormat="1">
      <c r="A783" s="12"/>
      <c r="B783" s="10"/>
      <c r="C783" s="1"/>
      <c r="D783"/>
      <c r="F783" s="9"/>
      <c r="G783" s="9"/>
      <c r="H783" s="9"/>
      <c r="I783" s="9"/>
      <c r="K783"/>
      <c r="L783"/>
      <c r="M783"/>
      <c r="N783"/>
      <c r="P783"/>
      <c r="Q783"/>
      <c r="R783"/>
      <c r="S783"/>
      <c r="U783"/>
      <c r="V783"/>
      <c r="W783"/>
      <c r="X783" s="1"/>
      <c r="Z783"/>
      <c r="AA783"/>
      <c r="AB783"/>
      <c r="AC783"/>
      <c r="AE783"/>
      <c r="AF783"/>
      <c r="AG783"/>
      <c r="AH783"/>
      <c r="AJ783"/>
      <c r="AK783"/>
      <c r="AL783"/>
      <c r="AM783" s="1"/>
      <c r="AO783"/>
      <c r="AT783" s="35"/>
      <c r="AU783" s="35"/>
      <c r="AV783" s="35"/>
      <c r="AW783" s="35"/>
    </row>
    <row r="784" spans="1:49" s="20" customFormat="1">
      <c r="A784" s="12"/>
      <c r="B784" s="10"/>
      <c r="C784" s="1"/>
      <c r="D784"/>
      <c r="F784" s="9"/>
      <c r="G784" s="9"/>
      <c r="H784" s="9"/>
      <c r="I784" s="9"/>
      <c r="K784"/>
      <c r="L784"/>
      <c r="M784"/>
      <c r="N784"/>
      <c r="P784"/>
      <c r="Q784"/>
      <c r="R784"/>
      <c r="S784"/>
      <c r="U784"/>
      <c r="V784"/>
      <c r="W784"/>
      <c r="X784" s="1"/>
      <c r="Z784"/>
      <c r="AA784"/>
      <c r="AB784"/>
      <c r="AC784"/>
      <c r="AE784"/>
      <c r="AF784"/>
      <c r="AG784"/>
      <c r="AH784"/>
      <c r="AJ784"/>
      <c r="AK784"/>
      <c r="AL784"/>
      <c r="AM784" s="1"/>
      <c r="AO784"/>
      <c r="AT784" s="35"/>
      <c r="AU784" s="35"/>
      <c r="AV784" s="35"/>
      <c r="AW784" s="35"/>
    </row>
    <row r="785" spans="1:49" s="20" customFormat="1">
      <c r="A785" s="12"/>
      <c r="B785" s="10"/>
      <c r="C785" s="1"/>
      <c r="D785"/>
      <c r="F785" s="9"/>
      <c r="G785" s="9"/>
      <c r="H785" s="9"/>
      <c r="I785" s="9"/>
      <c r="K785"/>
      <c r="L785"/>
      <c r="M785"/>
      <c r="N785"/>
      <c r="P785"/>
      <c r="Q785"/>
      <c r="R785"/>
      <c r="S785"/>
      <c r="U785"/>
      <c r="V785"/>
      <c r="W785"/>
      <c r="X785" s="1"/>
      <c r="Z785"/>
      <c r="AA785"/>
      <c r="AB785"/>
      <c r="AC785"/>
      <c r="AE785"/>
      <c r="AF785"/>
      <c r="AG785"/>
      <c r="AH785"/>
      <c r="AJ785"/>
      <c r="AK785"/>
      <c r="AL785"/>
      <c r="AM785" s="1"/>
      <c r="AO785"/>
      <c r="AT785" s="35"/>
      <c r="AU785" s="35"/>
      <c r="AV785" s="35"/>
      <c r="AW785" s="35"/>
    </row>
    <row r="786" spans="1:49" s="20" customFormat="1">
      <c r="A786" s="12"/>
      <c r="B786" s="10"/>
      <c r="C786" s="1"/>
      <c r="D786"/>
      <c r="F786" s="9"/>
      <c r="G786" s="9"/>
      <c r="H786" s="9"/>
      <c r="I786" s="9"/>
      <c r="K786"/>
      <c r="L786"/>
      <c r="M786"/>
      <c r="N786"/>
      <c r="P786"/>
      <c r="Q786"/>
      <c r="R786"/>
      <c r="S786"/>
      <c r="U786"/>
      <c r="V786"/>
      <c r="W786"/>
      <c r="X786" s="1"/>
      <c r="Z786"/>
      <c r="AA786"/>
      <c r="AB786"/>
      <c r="AC786"/>
      <c r="AE786"/>
      <c r="AF786"/>
      <c r="AG786"/>
      <c r="AH786"/>
      <c r="AJ786"/>
      <c r="AK786"/>
      <c r="AL786"/>
      <c r="AM786" s="1"/>
      <c r="AO786"/>
      <c r="AT786" s="35"/>
      <c r="AU786" s="35"/>
      <c r="AV786" s="35"/>
      <c r="AW786" s="35"/>
    </row>
    <row r="787" spans="1:49" s="20" customFormat="1">
      <c r="A787" s="12"/>
      <c r="B787" s="10"/>
      <c r="C787" s="1"/>
      <c r="D787"/>
      <c r="F787" s="9"/>
      <c r="G787" s="9"/>
      <c r="H787" s="9"/>
      <c r="I787" s="9"/>
      <c r="K787"/>
      <c r="L787"/>
      <c r="M787"/>
      <c r="N787"/>
      <c r="P787"/>
      <c r="Q787"/>
      <c r="R787"/>
      <c r="S787"/>
      <c r="U787"/>
      <c r="V787"/>
      <c r="W787"/>
      <c r="X787" s="1"/>
      <c r="Z787"/>
      <c r="AA787"/>
      <c r="AB787"/>
      <c r="AC787"/>
      <c r="AE787"/>
      <c r="AF787"/>
      <c r="AG787"/>
      <c r="AH787"/>
      <c r="AJ787"/>
      <c r="AK787"/>
      <c r="AL787"/>
      <c r="AM787" s="1"/>
      <c r="AO787"/>
      <c r="AT787" s="35"/>
      <c r="AU787" s="35"/>
      <c r="AV787" s="35"/>
      <c r="AW787" s="35"/>
    </row>
    <row r="788" spans="1:49" s="20" customFormat="1">
      <c r="A788" s="12"/>
      <c r="B788" s="10"/>
      <c r="C788" s="1"/>
      <c r="D788"/>
      <c r="F788" s="9"/>
      <c r="G788" s="9"/>
      <c r="H788" s="9"/>
      <c r="I788" s="9"/>
      <c r="K788"/>
      <c r="L788"/>
      <c r="M788"/>
      <c r="N788"/>
      <c r="P788"/>
      <c r="Q788"/>
      <c r="R788"/>
      <c r="S788"/>
      <c r="U788"/>
      <c r="V788"/>
      <c r="W788"/>
      <c r="X788" s="1"/>
      <c r="Z788"/>
      <c r="AA788"/>
      <c r="AB788"/>
      <c r="AC788"/>
      <c r="AE788"/>
      <c r="AF788"/>
      <c r="AG788"/>
      <c r="AH788"/>
      <c r="AJ788"/>
      <c r="AK788"/>
      <c r="AL788"/>
      <c r="AM788" s="1"/>
      <c r="AO788"/>
      <c r="AT788" s="35"/>
      <c r="AU788" s="35"/>
      <c r="AV788" s="35"/>
      <c r="AW788" s="35"/>
    </row>
    <row r="789" spans="1:49" s="20" customFormat="1">
      <c r="A789" s="12"/>
      <c r="B789" s="10"/>
      <c r="C789" s="1"/>
      <c r="D789"/>
      <c r="F789" s="9"/>
      <c r="G789" s="9"/>
      <c r="H789" s="9"/>
      <c r="I789" s="9"/>
      <c r="K789"/>
      <c r="L789"/>
      <c r="M789"/>
      <c r="N789"/>
      <c r="P789"/>
      <c r="Q789"/>
      <c r="R789"/>
      <c r="S789"/>
      <c r="U789"/>
      <c r="V789"/>
      <c r="W789"/>
      <c r="X789" s="1"/>
      <c r="Z789"/>
      <c r="AA789"/>
      <c r="AB789"/>
      <c r="AC789"/>
      <c r="AE789"/>
      <c r="AF789"/>
      <c r="AG789"/>
      <c r="AH789"/>
      <c r="AJ789"/>
      <c r="AK789"/>
      <c r="AL789"/>
      <c r="AM789" s="1"/>
      <c r="AO789"/>
      <c r="AT789" s="35"/>
      <c r="AU789" s="35"/>
      <c r="AV789" s="35"/>
      <c r="AW789" s="35"/>
    </row>
    <row r="790" spans="1:49" s="20" customFormat="1">
      <c r="A790" s="12"/>
      <c r="B790" s="10"/>
      <c r="C790" s="1"/>
      <c r="D790"/>
      <c r="F790" s="9"/>
      <c r="G790" s="9"/>
      <c r="H790" s="9"/>
      <c r="I790" s="9"/>
      <c r="K790"/>
      <c r="L790"/>
      <c r="M790"/>
      <c r="N790"/>
      <c r="P790"/>
      <c r="Q790"/>
      <c r="R790"/>
      <c r="S790"/>
      <c r="U790"/>
      <c r="V790"/>
      <c r="W790"/>
      <c r="X790" s="1"/>
      <c r="Z790"/>
      <c r="AA790"/>
      <c r="AB790"/>
      <c r="AC790"/>
      <c r="AE790"/>
      <c r="AF790"/>
      <c r="AG790"/>
      <c r="AH790"/>
      <c r="AJ790"/>
      <c r="AK790"/>
      <c r="AL790"/>
      <c r="AM790" s="1"/>
      <c r="AO790"/>
      <c r="AT790" s="35"/>
      <c r="AU790" s="35"/>
      <c r="AV790" s="35"/>
      <c r="AW790" s="35"/>
    </row>
    <row r="791" spans="1:49" s="20" customFormat="1">
      <c r="A791" s="12"/>
      <c r="B791" s="10"/>
      <c r="C791" s="1"/>
      <c r="D791"/>
      <c r="F791" s="9"/>
      <c r="G791" s="9"/>
      <c r="H791" s="9"/>
      <c r="I791" s="9"/>
      <c r="K791"/>
      <c r="L791"/>
      <c r="M791"/>
      <c r="N791"/>
      <c r="P791"/>
      <c r="Q791"/>
      <c r="R791"/>
      <c r="S791"/>
      <c r="U791"/>
      <c r="V791"/>
      <c r="W791"/>
      <c r="X791" s="1"/>
      <c r="Z791"/>
      <c r="AA791"/>
      <c r="AB791"/>
      <c r="AC791"/>
      <c r="AE791"/>
      <c r="AF791"/>
      <c r="AG791"/>
      <c r="AH791"/>
      <c r="AJ791"/>
      <c r="AK791"/>
      <c r="AL791"/>
      <c r="AM791" s="1"/>
      <c r="AO791"/>
      <c r="AT791" s="35"/>
      <c r="AU791" s="35"/>
      <c r="AV791" s="35"/>
      <c r="AW791" s="35"/>
    </row>
    <row r="792" spans="1:49" s="20" customFormat="1">
      <c r="A792" s="12"/>
      <c r="B792" s="10"/>
      <c r="C792" s="1"/>
      <c r="D792"/>
      <c r="F792" s="9"/>
      <c r="G792" s="9"/>
      <c r="H792" s="9"/>
      <c r="I792" s="9"/>
      <c r="K792"/>
      <c r="L792"/>
      <c r="M792"/>
      <c r="N792"/>
      <c r="P792"/>
      <c r="Q792"/>
      <c r="R792"/>
      <c r="S792"/>
      <c r="U792"/>
      <c r="V792"/>
      <c r="W792"/>
      <c r="X792" s="1"/>
      <c r="Z792"/>
      <c r="AA792"/>
      <c r="AB792"/>
      <c r="AC792"/>
      <c r="AE792"/>
      <c r="AF792"/>
      <c r="AG792"/>
      <c r="AH792"/>
      <c r="AJ792"/>
      <c r="AK792"/>
      <c r="AL792"/>
      <c r="AM792" s="1"/>
      <c r="AO792"/>
      <c r="AT792" s="35"/>
      <c r="AU792" s="35"/>
      <c r="AV792" s="35"/>
      <c r="AW792" s="35"/>
    </row>
    <row r="793" spans="1:49" s="20" customFormat="1">
      <c r="A793" s="12"/>
      <c r="B793" s="10"/>
      <c r="C793" s="1"/>
      <c r="D793"/>
      <c r="F793" s="9"/>
      <c r="G793" s="9"/>
      <c r="H793" s="9"/>
      <c r="I793" s="9"/>
      <c r="K793"/>
      <c r="L793"/>
      <c r="M793"/>
      <c r="N793"/>
      <c r="P793"/>
      <c r="Q793"/>
      <c r="R793"/>
      <c r="S793"/>
      <c r="U793"/>
      <c r="V793"/>
      <c r="W793"/>
      <c r="X793" s="1"/>
      <c r="Z793"/>
      <c r="AA793"/>
      <c r="AB793"/>
      <c r="AC793"/>
      <c r="AE793"/>
      <c r="AF793"/>
      <c r="AG793"/>
      <c r="AH793"/>
      <c r="AJ793"/>
      <c r="AK793"/>
      <c r="AL793"/>
      <c r="AM793" s="1"/>
      <c r="AO793"/>
      <c r="AT793" s="35"/>
      <c r="AU793" s="35"/>
      <c r="AV793" s="35"/>
      <c r="AW793" s="35"/>
    </row>
    <row r="794" spans="1:49" s="20" customFormat="1">
      <c r="A794" s="12"/>
      <c r="B794" s="10"/>
      <c r="C794" s="1"/>
      <c r="D794"/>
      <c r="F794" s="9"/>
      <c r="G794" s="9"/>
      <c r="H794" s="9"/>
      <c r="I794" s="9"/>
      <c r="K794"/>
      <c r="L794"/>
      <c r="M794"/>
      <c r="N794"/>
      <c r="P794"/>
      <c r="Q794"/>
      <c r="R794"/>
      <c r="S794"/>
      <c r="U794"/>
      <c r="V794"/>
      <c r="W794"/>
      <c r="X794" s="1"/>
      <c r="Z794"/>
      <c r="AA794"/>
      <c r="AB794"/>
      <c r="AC794"/>
      <c r="AE794"/>
      <c r="AF794"/>
      <c r="AG794"/>
      <c r="AH794"/>
      <c r="AJ794"/>
      <c r="AK794"/>
      <c r="AL794"/>
      <c r="AM794" s="1"/>
      <c r="AO794"/>
      <c r="AT794" s="35"/>
      <c r="AU794" s="35"/>
      <c r="AV794" s="35"/>
      <c r="AW794" s="35"/>
    </row>
    <row r="795" spans="1:49" s="20" customFormat="1">
      <c r="A795" s="12"/>
      <c r="B795" s="10"/>
      <c r="C795" s="1"/>
      <c r="D795"/>
      <c r="F795" s="9"/>
      <c r="G795" s="9"/>
      <c r="H795" s="9"/>
      <c r="I795" s="9"/>
      <c r="K795"/>
      <c r="L795"/>
      <c r="M795"/>
      <c r="N795"/>
      <c r="P795"/>
      <c r="Q795"/>
      <c r="R795"/>
      <c r="S795"/>
      <c r="U795"/>
      <c r="V795"/>
      <c r="W795"/>
      <c r="X795" s="1"/>
      <c r="Z795"/>
      <c r="AA795"/>
      <c r="AB795"/>
      <c r="AC795"/>
      <c r="AE795"/>
      <c r="AF795"/>
      <c r="AG795"/>
      <c r="AH795"/>
      <c r="AJ795"/>
      <c r="AK795"/>
      <c r="AL795"/>
      <c r="AM795" s="1"/>
      <c r="AO795"/>
      <c r="AT795" s="35"/>
      <c r="AU795" s="35"/>
      <c r="AV795" s="35"/>
      <c r="AW795" s="35"/>
    </row>
    <row r="796" spans="1:49" s="20" customFormat="1">
      <c r="A796" s="12"/>
      <c r="B796" s="10"/>
      <c r="C796" s="1"/>
      <c r="D796"/>
      <c r="F796" s="9"/>
      <c r="G796" s="9"/>
      <c r="H796" s="9"/>
      <c r="I796" s="9"/>
      <c r="K796"/>
      <c r="L796"/>
      <c r="M796"/>
      <c r="N796"/>
      <c r="P796"/>
      <c r="Q796"/>
      <c r="R796"/>
      <c r="S796"/>
      <c r="U796"/>
      <c r="V796"/>
      <c r="W796"/>
      <c r="X796" s="1"/>
      <c r="Z796"/>
      <c r="AA796"/>
      <c r="AB796"/>
      <c r="AC796"/>
      <c r="AE796"/>
      <c r="AF796"/>
      <c r="AG796"/>
      <c r="AH796"/>
      <c r="AJ796"/>
      <c r="AK796"/>
      <c r="AL796"/>
      <c r="AM796" s="1"/>
      <c r="AO796"/>
      <c r="AT796" s="35"/>
      <c r="AU796" s="35"/>
      <c r="AV796" s="35"/>
      <c r="AW796" s="35"/>
    </row>
    <row r="797" spans="1:49" s="20" customFormat="1">
      <c r="A797" s="12"/>
      <c r="B797" s="10"/>
      <c r="C797" s="1"/>
      <c r="D797"/>
      <c r="F797" s="9"/>
      <c r="G797" s="9"/>
      <c r="H797" s="9"/>
      <c r="I797" s="9"/>
      <c r="K797"/>
      <c r="L797"/>
      <c r="M797"/>
      <c r="N797"/>
      <c r="P797"/>
      <c r="Q797"/>
      <c r="R797"/>
      <c r="S797"/>
      <c r="U797"/>
      <c r="V797"/>
      <c r="W797"/>
      <c r="X797" s="1"/>
      <c r="Z797"/>
      <c r="AA797"/>
      <c r="AB797"/>
      <c r="AC797"/>
      <c r="AE797"/>
      <c r="AF797"/>
      <c r="AG797"/>
      <c r="AH797"/>
      <c r="AJ797"/>
      <c r="AK797"/>
      <c r="AL797"/>
      <c r="AM797" s="1"/>
      <c r="AO797"/>
      <c r="AT797" s="35"/>
      <c r="AU797" s="35"/>
      <c r="AV797" s="35"/>
      <c r="AW797" s="35"/>
    </row>
    <row r="798" spans="1:49" s="20" customFormat="1">
      <c r="A798" s="12"/>
      <c r="B798" s="10"/>
      <c r="C798" s="1"/>
      <c r="D798"/>
      <c r="F798" s="9"/>
      <c r="G798" s="9"/>
      <c r="H798" s="9"/>
      <c r="I798" s="9"/>
      <c r="K798"/>
      <c r="L798"/>
      <c r="M798"/>
      <c r="N798"/>
      <c r="P798"/>
      <c r="Q798"/>
      <c r="R798"/>
      <c r="S798"/>
      <c r="U798"/>
      <c r="V798"/>
      <c r="W798"/>
      <c r="X798" s="1"/>
      <c r="Z798"/>
      <c r="AA798"/>
      <c r="AB798"/>
      <c r="AC798"/>
      <c r="AE798"/>
      <c r="AF798"/>
      <c r="AG798"/>
      <c r="AH798"/>
      <c r="AJ798"/>
      <c r="AK798"/>
      <c r="AL798"/>
      <c r="AM798" s="1"/>
      <c r="AO798"/>
      <c r="AT798" s="35"/>
      <c r="AU798" s="35"/>
      <c r="AV798" s="35"/>
      <c r="AW798" s="35"/>
    </row>
    <row r="799" spans="1:49" s="20" customFormat="1">
      <c r="A799" s="12"/>
      <c r="B799" s="10"/>
      <c r="C799" s="1"/>
      <c r="D799"/>
      <c r="F799" s="9"/>
      <c r="G799" s="9"/>
      <c r="H799" s="9"/>
      <c r="I799" s="9"/>
      <c r="K799"/>
      <c r="L799"/>
      <c r="M799"/>
      <c r="N799"/>
      <c r="P799"/>
      <c r="Q799"/>
      <c r="R799"/>
      <c r="S799"/>
      <c r="U799"/>
      <c r="V799"/>
      <c r="W799"/>
      <c r="X799" s="1"/>
      <c r="Z799"/>
      <c r="AA799"/>
      <c r="AB799"/>
      <c r="AC799"/>
      <c r="AE799"/>
      <c r="AF799"/>
      <c r="AG799"/>
      <c r="AH799"/>
      <c r="AJ799"/>
      <c r="AK799"/>
      <c r="AL799"/>
      <c r="AM799" s="1"/>
      <c r="AO799"/>
      <c r="AT799" s="35"/>
      <c r="AU799" s="35"/>
      <c r="AV799" s="35"/>
      <c r="AW799" s="35"/>
    </row>
    <row r="800" spans="1:49" s="20" customFormat="1">
      <c r="A800" s="12"/>
      <c r="B800" s="10"/>
      <c r="C800" s="1"/>
      <c r="D800"/>
      <c r="F800" s="9"/>
      <c r="G800" s="9"/>
      <c r="H800" s="9"/>
      <c r="I800" s="9"/>
      <c r="K800"/>
      <c r="L800"/>
      <c r="M800"/>
      <c r="N800"/>
      <c r="P800"/>
      <c r="Q800"/>
      <c r="R800"/>
      <c r="S800"/>
      <c r="U800"/>
      <c r="V800"/>
      <c r="W800"/>
      <c r="X800" s="1"/>
      <c r="Z800"/>
      <c r="AA800"/>
      <c r="AB800"/>
      <c r="AC800"/>
      <c r="AE800"/>
      <c r="AF800"/>
      <c r="AG800"/>
      <c r="AH800"/>
      <c r="AJ800"/>
      <c r="AK800"/>
      <c r="AL800"/>
      <c r="AM800" s="1"/>
      <c r="AO800"/>
      <c r="AT800" s="35"/>
      <c r="AU800" s="35"/>
      <c r="AV800" s="35"/>
      <c r="AW800" s="35"/>
    </row>
    <row r="801" spans="1:49" s="20" customFormat="1">
      <c r="A801" s="12"/>
      <c r="B801" s="10"/>
      <c r="C801" s="1"/>
      <c r="D801"/>
      <c r="F801" s="9"/>
      <c r="G801" s="9"/>
      <c r="H801" s="9"/>
      <c r="I801" s="9"/>
      <c r="K801"/>
      <c r="L801"/>
      <c r="M801"/>
      <c r="N801"/>
      <c r="P801"/>
      <c r="Q801"/>
      <c r="R801"/>
      <c r="S801"/>
      <c r="U801"/>
      <c r="V801"/>
      <c r="W801"/>
      <c r="X801" s="1"/>
      <c r="Z801"/>
      <c r="AA801"/>
      <c r="AB801"/>
      <c r="AC801"/>
      <c r="AE801"/>
      <c r="AF801"/>
      <c r="AG801"/>
      <c r="AH801"/>
      <c r="AJ801"/>
      <c r="AK801"/>
      <c r="AL801"/>
      <c r="AM801" s="1"/>
      <c r="AO801"/>
      <c r="AT801" s="35"/>
      <c r="AU801" s="35"/>
      <c r="AV801" s="35"/>
      <c r="AW801" s="35"/>
    </row>
    <row r="802" spans="1:49" s="20" customFormat="1">
      <c r="A802" s="12"/>
      <c r="B802" s="10"/>
      <c r="C802" s="1"/>
      <c r="D802"/>
      <c r="F802" s="9"/>
      <c r="G802" s="9"/>
      <c r="H802" s="9"/>
      <c r="I802" s="9"/>
      <c r="K802"/>
      <c r="L802"/>
      <c r="M802"/>
      <c r="N802"/>
      <c r="P802"/>
      <c r="Q802"/>
      <c r="R802"/>
      <c r="S802"/>
      <c r="U802"/>
      <c r="V802"/>
      <c r="W802"/>
      <c r="X802" s="1"/>
      <c r="Z802"/>
      <c r="AA802"/>
      <c r="AB802"/>
      <c r="AC802"/>
      <c r="AE802"/>
      <c r="AF802"/>
      <c r="AG802"/>
      <c r="AH802"/>
      <c r="AJ802"/>
      <c r="AK802"/>
      <c r="AL802"/>
      <c r="AM802" s="1"/>
      <c r="AO802"/>
      <c r="AT802" s="35"/>
      <c r="AU802" s="35"/>
      <c r="AV802" s="35"/>
      <c r="AW802" s="35"/>
    </row>
    <row r="803" spans="1:49" s="20" customFormat="1">
      <c r="A803" s="12"/>
      <c r="B803" s="10"/>
      <c r="C803" s="1"/>
      <c r="D803"/>
      <c r="F803" s="9"/>
      <c r="G803" s="9"/>
      <c r="H803" s="9"/>
      <c r="I803" s="9"/>
      <c r="K803"/>
      <c r="L803"/>
      <c r="M803"/>
      <c r="N803"/>
      <c r="P803"/>
      <c r="Q803"/>
      <c r="R803"/>
      <c r="S803"/>
      <c r="U803"/>
      <c r="V803"/>
      <c r="W803"/>
      <c r="X803" s="1"/>
      <c r="Z803"/>
      <c r="AA803"/>
      <c r="AB803"/>
      <c r="AC803"/>
      <c r="AE803"/>
      <c r="AF803"/>
      <c r="AG803"/>
      <c r="AH803"/>
      <c r="AJ803"/>
      <c r="AK803"/>
      <c r="AL803"/>
      <c r="AM803" s="1"/>
      <c r="AO803"/>
      <c r="AT803" s="35"/>
      <c r="AU803" s="35"/>
      <c r="AV803" s="35"/>
      <c r="AW803" s="35"/>
    </row>
    <row r="804" spans="1:49" s="20" customFormat="1">
      <c r="A804" s="12"/>
      <c r="B804" s="10"/>
      <c r="C804" s="1"/>
      <c r="D804"/>
      <c r="F804" s="9"/>
      <c r="G804" s="9"/>
      <c r="H804" s="9"/>
      <c r="I804" s="9"/>
      <c r="K804"/>
      <c r="L804"/>
      <c r="M804"/>
      <c r="N804"/>
      <c r="P804"/>
      <c r="Q804"/>
      <c r="R804"/>
      <c r="S804"/>
      <c r="U804"/>
      <c r="V804"/>
      <c r="W804"/>
      <c r="X804" s="1"/>
      <c r="Z804"/>
      <c r="AA804"/>
      <c r="AB804"/>
      <c r="AC804"/>
      <c r="AE804"/>
      <c r="AF804"/>
      <c r="AG804"/>
      <c r="AH804"/>
      <c r="AJ804"/>
      <c r="AK804"/>
      <c r="AL804"/>
      <c r="AM804" s="1"/>
      <c r="AO804"/>
      <c r="AT804" s="35"/>
      <c r="AU804" s="35"/>
      <c r="AV804" s="35"/>
      <c r="AW804" s="35"/>
    </row>
    <row r="805" spans="1:49" s="20" customFormat="1">
      <c r="A805" s="12"/>
      <c r="B805" s="10"/>
      <c r="C805" s="1"/>
      <c r="D805"/>
      <c r="F805" s="9"/>
      <c r="G805" s="9"/>
      <c r="H805" s="9"/>
      <c r="I805" s="9"/>
      <c r="K805"/>
      <c r="L805"/>
      <c r="M805"/>
      <c r="N805"/>
      <c r="P805"/>
      <c r="Q805"/>
      <c r="R805"/>
      <c r="S805"/>
      <c r="U805"/>
      <c r="V805"/>
      <c r="W805"/>
      <c r="X805" s="1"/>
      <c r="Z805"/>
      <c r="AA805"/>
      <c r="AB805"/>
      <c r="AC805"/>
      <c r="AE805"/>
      <c r="AF805"/>
      <c r="AG805"/>
      <c r="AH805"/>
      <c r="AJ805"/>
      <c r="AK805"/>
      <c r="AL805"/>
      <c r="AM805" s="1"/>
      <c r="AO805"/>
      <c r="AT805" s="35"/>
      <c r="AU805" s="35"/>
      <c r="AV805" s="35"/>
      <c r="AW805" s="35"/>
    </row>
    <row r="806" spans="1:49" s="20" customFormat="1">
      <c r="A806" s="12"/>
      <c r="B806" s="10"/>
      <c r="C806" s="1"/>
      <c r="D806"/>
      <c r="F806" s="9"/>
      <c r="G806" s="9"/>
      <c r="H806" s="9"/>
      <c r="I806" s="9"/>
      <c r="K806"/>
      <c r="L806"/>
      <c r="M806"/>
      <c r="N806"/>
      <c r="P806"/>
      <c r="Q806"/>
      <c r="R806"/>
      <c r="S806"/>
      <c r="U806"/>
      <c r="V806"/>
      <c r="W806"/>
      <c r="X806" s="1"/>
      <c r="Z806"/>
      <c r="AA806"/>
      <c r="AB806"/>
      <c r="AC806"/>
      <c r="AE806"/>
      <c r="AF806"/>
      <c r="AG806"/>
      <c r="AH806"/>
      <c r="AJ806"/>
      <c r="AK806"/>
      <c r="AL806"/>
      <c r="AM806" s="1"/>
      <c r="AO806"/>
      <c r="AT806" s="35"/>
      <c r="AU806" s="35"/>
      <c r="AV806" s="35"/>
      <c r="AW806" s="35"/>
    </row>
    <row r="807" spans="1:49" s="20" customFormat="1">
      <c r="A807" s="12"/>
      <c r="B807" s="10"/>
      <c r="C807" s="1"/>
      <c r="D807"/>
      <c r="F807" s="9"/>
      <c r="G807" s="9"/>
      <c r="H807" s="9"/>
      <c r="I807" s="9"/>
      <c r="K807"/>
      <c r="L807"/>
      <c r="M807"/>
      <c r="N807"/>
      <c r="P807"/>
      <c r="Q807"/>
      <c r="R807"/>
      <c r="S807"/>
      <c r="U807"/>
      <c r="V807"/>
      <c r="W807"/>
      <c r="X807" s="1"/>
      <c r="Z807"/>
      <c r="AA807"/>
      <c r="AB807"/>
      <c r="AC807"/>
      <c r="AE807"/>
      <c r="AF807"/>
      <c r="AG807"/>
      <c r="AH807"/>
      <c r="AJ807"/>
      <c r="AK807"/>
      <c r="AL807"/>
      <c r="AM807" s="1"/>
      <c r="AO807"/>
      <c r="AT807" s="35"/>
      <c r="AU807" s="35"/>
      <c r="AV807" s="35"/>
      <c r="AW807" s="35"/>
    </row>
    <row r="808" spans="1:49" s="20" customFormat="1">
      <c r="A808" s="12"/>
      <c r="B808" s="10"/>
      <c r="C808" s="1"/>
      <c r="D808"/>
      <c r="F808" s="9"/>
      <c r="G808" s="9"/>
      <c r="H808" s="9"/>
      <c r="I808" s="9"/>
      <c r="K808"/>
      <c r="L808"/>
      <c r="M808"/>
      <c r="N808"/>
      <c r="P808"/>
      <c r="Q808"/>
      <c r="R808"/>
      <c r="S808"/>
      <c r="U808"/>
      <c r="V808"/>
      <c r="W808"/>
      <c r="X808" s="1"/>
      <c r="Z808"/>
      <c r="AA808"/>
      <c r="AB808"/>
      <c r="AC808"/>
      <c r="AE808"/>
      <c r="AF808"/>
      <c r="AG808"/>
      <c r="AH808"/>
      <c r="AJ808"/>
      <c r="AK808"/>
      <c r="AL808"/>
      <c r="AM808" s="1"/>
      <c r="AO808"/>
      <c r="AT808" s="35"/>
      <c r="AU808" s="35"/>
      <c r="AV808" s="35"/>
      <c r="AW808" s="35"/>
    </row>
    <row r="809" spans="1:49" s="20" customFormat="1">
      <c r="A809" s="12"/>
      <c r="B809" s="10"/>
      <c r="C809" s="1"/>
      <c r="D809"/>
      <c r="F809" s="9"/>
      <c r="G809" s="9"/>
      <c r="H809" s="9"/>
      <c r="I809" s="9"/>
      <c r="K809"/>
      <c r="L809"/>
      <c r="M809"/>
      <c r="N809"/>
      <c r="P809"/>
      <c r="Q809"/>
      <c r="R809"/>
      <c r="S809"/>
      <c r="U809"/>
      <c r="V809"/>
      <c r="W809"/>
      <c r="X809" s="1"/>
      <c r="Z809"/>
      <c r="AA809"/>
      <c r="AB809"/>
      <c r="AC809"/>
      <c r="AE809"/>
      <c r="AF809"/>
      <c r="AG809"/>
      <c r="AH809"/>
      <c r="AJ809"/>
      <c r="AK809"/>
      <c r="AL809"/>
      <c r="AM809" s="1"/>
      <c r="AO809"/>
      <c r="AT809" s="35"/>
      <c r="AU809" s="35"/>
      <c r="AV809" s="35"/>
      <c r="AW809" s="35"/>
    </row>
    <row r="810" spans="1:49" s="20" customFormat="1">
      <c r="A810" s="12"/>
      <c r="B810" s="10"/>
      <c r="C810" s="1"/>
      <c r="D810"/>
      <c r="F810" s="9"/>
      <c r="G810" s="9"/>
      <c r="H810" s="9"/>
      <c r="I810" s="9"/>
      <c r="K810"/>
      <c r="L810"/>
      <c r="M810"/>
      <c r="N810"/>
      <c r="P810"/>
      <c r="Q810"/>
      <c r="R810"/>
      <c r="S810"/>
      <c r="U810"/>
      <c r="V810"/>
      <c r="W810"/>
      <c r="X810" s="1"/>
      <c r="Z810"/>
      <c r="AA810"/>
      <c r="AB810"/>
      <c r="AC810"/>
      <c r="AE810"/>
      <c r="AF810"/>
      <c r="AG810"/>
      <c r="AH810"/>
      <c r="AJ810"/>
      <c r="AK810"/>
      <c r="AL810"/>
      <c r="AM810" s="1"/>
      <c r="AO810"/>
      <c r="AT810" s="35"/>
      <c r="AU810" s="35"/>
      <c r="AV810" s="35"/>
      <c r="AW810" s="35"/>
    </row>
    <row r="811" spans="1:49" s="20" customFormat="1">
      <c r="A811" s="12"/>
      <c r="B811" s="10"/>
      <c r="C811" s="1"/>
      <c r="D811"/>
      <c r="F811" s="9"/>
      <c r="G811" s="9"/>
      <c r="H811" s="9"/>
      <c r="I811" s="9"/>
      <c r="K811"/>
      <c r="L811"/>
      <c r="M811"/>
      <c r="N811"/>
      <c r="P811"/>
      <c r="Q811"/>
      <c r="R811"/>
      <c r="S811"/>
      <c r="U811"/>
      <c r="V811"/>
      <c r="W811"/>
      <c r="X811" s="1"/>
      <c r="Z811"/>
      <c r="AA811"/>
      <c r="AB811"/>
      <c r="AC811"/>
      <c r="AE811"/>
      <c r="AF811"/>
      <c r="AG811"/>
      <c r="AH811"/>
      <c r="AJ811"/>
      <c r="AK811"/>
      <c r="AL811"/>
      <c r="AM811" s="1"/>
      <c r="AO811"/>
      <c r="AT811" s="35"/>
      <c r="AU811" s="35"/>
      <c r="AV811" s="35"/>
      <c r="AW811" s="35"/>
    </row>
    <row r="812" spans="1:49" s="20" customFormat="1">
      <c r="A812" s="12"/>
      <c r="B812" s="10"/>
      <c r="C812" s="1"/>
      <c r="D812"/>
      <c r="F812" s="9"/>
      <c r="G812" s="9"/>
      <c r="H812" s="9"/>
      <c r="I812" s="9"/>
      <c r="K812"/>
      <c r="L812"/>
      <c r="M812"/>
      <c r="N812"/>
      <c r="P812"/>
      <c r="Q812"/>
      <c r="R812"/>
      <c r="S812"/>
      <c r="U812"/>
      <c r="V812"/>
      <c r="W812"/>
      <c r="X812" s="1"/>
      <c r="Z812"/>
      <c r="AA812"/>
      <c r="AB812"/>
      <c r="AC812"/>
      <c r="AE812"/>
      <c r="AF812"/>
      <c r="AG812"/>
      <c r="AH812"/>
      <c r="AJ812"/>
      <c r="AK812"/>
      <c r="AL812"/>
      <c r="AM812" s="1"/>
      <c r="AO812"/>
      <c r="AT812" s="35"/>
      <c r="AU812" s="35"/>
      <c r="AV812" s="35"/>
      <c r="AW812" s="35"/>
    </row>
    <row r="813" spans="1:49" s="20" customFormat="1">
      <c r="A813" s="12"/>
      <c r="B813" s="10"/>
      <c r="C813" s="1"/>
      <c r="D813"/>
      <c r="F813" s="9"/>
      <c r="G813" s="9"/>
      <c r="H813" s="9"/>
      <c r="I813" s="9"/>
      <c r="K813"/>
      <c r="L813"/>
      <c r="M813"/>
      <c r="N813"/>
      <c r="P813"/>
      <c r="Q813"/>
      <c r="R813"/>
      <c r="S813"/>
      <c r="U813"/>
      <c r="V813"/>
      <c r="W813"/>
      <c r="X813" s="1"/>
      <c r="Z813"/>
      <c r="AA813"/>
      <c r="AB813"/>
      <c r="AC813"/>
      <c r="AE813"/>
      <c r="AF813"/>
      <c r="AG813"/>
      <c r="AH813"/>
      <c r="AJ813"/>
      <c r="AK813"/>
      <c r="AL813"/>
      <c r="AM813" s="1"/>
      <c r="AO813"/>
      <c r="AT813" s="35"/>
      <c r="AU813" s="35"/>
      <c r="AV813" s="35"/>
      <c r="AW813" s="35"/>
    </row>
    <row r="814" spans="1:49" s="20" customFormat="1">
      <c r="A814" s="12"/>
      <c r="B814" s="10"/>
      <c r="C814" s="1"/>
      <c r="D814"/>
      <c r="F814" s="9"/>
      <c r="G814" s="9"/>
      <c r="H814" s="9"/>
      <c r="I814" s="9"/>
      <c r="K814"/>
      <c r="L814"/>
      <c r="M814"/>
      <c r="N814"/>
      <c r="P814"/>
      <c r="Q814"/>
      <c r="R814"/>
      <c r="S814"/>
      <c r="U814"/>
      <c r="V814"/>
      <c r="W814"/>
      <c r="X814" s="1"/>
      <c r="Z814"/>
      <c r="AA814"/>
      <c r="AB814"/>
      <c r="AC814"/>
      <c r="AE814"/>
      <c r="AF814"/>
      <c r="AG814"/>
      <c r="AH814"/>
      <c r="AJ814"/>
      <c r="AK814"/>
      <c r="AL814"/>
      <c r="AM814" s="1"/>
      <c r="AO814"/>
      <c r="AT814" s="35"/>
      <c r="AU814" s="35"/>
      <c r="AV814" s="35"/>
      <c r="AW814" s="35"/>
    </row>
    <row r="815" spans="1:49" s="20" customFormat="1">
      <c r="A815" s="12"/>
      <c r="B815" s="10"/>
      <c r="C815" s="1"/>
      <c r="D815"/>
      <c r="F815" s="9"/>
      <c r="G815" s="9"/>
      <c r="H815" s="9"/>
      <c r="I815" s="9"/>
      <c r="K815"/>
      <c r="L815"/>
      <c r="M815"/>
      <c r="N815"/>
      <c r="P815"/>
      <c r="Q815"/>
      <c r="R815"/>
      <c r="S815"/>
      <c r="U815"/>
      <c r="V815"/>
      <c r="W815"/>
      <c r="X815" s="1"/>
      <c r="Z815"/>
      <c r="AA815"/>
      <c r="AB815"/>
      <c r="AC815"/>
      <c r="AE815"/>
      <c r="AF815"/>
      <c r="AG815"/>
      <c r="AH815"/>
      <c r="AJ815"/>
      <c r="AK815"/>
      <c r="AL815"/>
      <c r="AM815" s="1"/>
      <c r="AO815"/>
      <c r="AT815" s="35"/>
      <c r="AU815" s="35"/>
      <c r="AV815" s="35"/>
      <c r="AW815" s="35"/>
    </row>
    <row r="816" spans="1:49" s="20" customFormat="1">
      <c r="A816" s="12"/>
      <c r="B816" s="10"/>
      <c r="C816" s="1"/>
      <c r="D816"/>
      <c r="F816" s="9"/>
      <c r="G816" s="9"/>
      <c r="H816" s="9"/>
      <c r="I816" s="9"/>
      <c r="K816"/>
      <c r="L816"/>
      <c r="M816"/>
      <c r="N816"/>
      <c r="P816"/>
      <c r="Q816"/>
      <c r="R816"/>
      <c r="S816"/>
      <c r="U816"/>
      <c r="V816"/>
      <c r="W816"/>
      <c r="X816" s="1"/>
      <c r="Z816"/>
      <c r="AA816"/>
      <c r="AB816"/>
      <c r="AC816"/>
      <c r="AE816"/>
      <c r="AF816"/>
      <c r="AG816"/>
      <c r="AH816"/>
      <c r="AJ816"/>
      <c r="AK816"/>
      <c r="AL816"/>
      <c r="AM816" s="1"/>
      <c r="AO816"/>
      <c r="AT816" s="35"/>
      <c r="AU816" s="35"/>
      <c r="AV816" s="35"/>
      <c r="AW816" s="35"/>
    </row>
    <row r="817" spans="1:49" s="20" customFormat="1">
      <c r="A817" s="12"/>
      <c r="B817" s="10"/>
      <c r="C817" s="1"/>
      <c r="D817"/>
      <c r="F817" s="9"/>
      <c r="G817" s="9"/>
      <c r="H817" s="9"/>
      <c r="I817" s="9"/>
      <c r="K817"/>
      <c r="L817"/>
      <c r="M817"/>
      <c r="N817"/>
      <c r="P817"/>
      <c r="Q817"/>
      <c r="R817"/>
      <c r="S817"/>
      <c r="U817"/>
      <c r="V817"/>
      <c r="W817"/>
      <c r="X817" s="1"/>
      <c r="Z817"/>
      <c r="AA817"/>
      <c r="AB817"/>
      <c r="AC817"/>
      <c r="AE817"/>
      <c r="AF817"/>
      <c r="AG817"/>
      <c r="AH817"/>
      <c r="AJ817"/>
      <c r="AK817"/>
      <c r="AL817"/>
      <c r="AM817" s="1"/>
      <c r="AO817"/>
      <c r="AT817" s="35"/>
      <c r="AU817" s="35"/>
      <c r="AV817" s="35"/>
      <c r="AW817" s="35"/>
    </row>
    <row r="818" spans="1:49" s="20" customFormat="1">
      <c r="A818" s="12"/>
      <c r="B818" s="10"/>
      <c r="C818" s="1"/>
      <c r="D818"/>
      <c r="F818" s="9"/>
      <c r="G818" s="9"/>
      <c r="H818" s="9"/>
      <c r="I818" s="9"/>
      <c r="K818"/>
      <c r="L818"/>
      <c r="M818"/>
      <c r="N818"/>
      <c r="P818"/>
      <c r="Q818"/>
      <c r="R818"/>
      <c r="S818"/>
      <c r="U818"/>
      <c r="V818"/>
      <c r="W818"/>
      <c r="X818" s="1"/>
      <c r="Z818"/>
      <c r="AA818"/>
      <c r="AB818"/>
      <c r="AC818"/>
      <c r="AE818"/>
      <c r="AF818"/>
      <c r="AG818"/>
      <c r="AH818"/>
      <c r="AJ818"/>
      <c r="AK818"/>
      <c r="AL818"/>
      <c r="AM818" s="1"/>
      <c r="AO818"/>
      <c r="AT818" s="35"/>
      <c r="AU818" s="35"/>
      <c r="AV818" s="35"/>
      <c r="AW818" s="35"/>
    </row>
    <row r="819" spans="1:49" s="20" customFormat="1">
      <c r="A819" s="12"/>
      <c r="B819" s="10"/>
      <c r="C819" s="1"/>
      <c r="D819"/>
      <c r="F819" s="9"/>
      <c r="G819" s="9"/>
      <c r="H819" s="9"/>
      <c r="I819" s="9"/>
      <c r="K819"/>
      <c r="L819"/>
      <c r="M819"/>
      <c r="N819"/>
      <c r="P819"/>
      <c r="Q819"/>
      <c r="R819"/>
      <c r="S819"/>
      <c r="U819"/>
      <c r="V819"/>
      <c r="W819"/>
      <c r="X819" s="1"/>
      <c r="Z819"/>
      <c r="AA819"/>
      <c r="AB819"/>
      <c r="AC819"/>
      <c r="AE819"/>
      <c r="AF819"/>
      <c r="AG819"/>
      <c r="AH819"/>
      <c r="AJ819"/>
      <c r="AK819"/>
      <c r="AL819"/>
      <c r="AM819" s="1"/>
      <c r="AO819"/>
      <c r="AT819" s="35"/>
      <c r="AU819" s="35"/>
      <c r="AV819" s="35"/>
      <c r="AW819" s="35"/>
    </row>
    <row r="820" spans="1:49" s="20" customFormat="1">
      <c r="A820" s="12"/>
      <c r="B820" s="10"/>
      <c r="C820" s="1"/>
      <c r="D820"/>
      <c r="F820" s="9"/>
      <c r="G820" s="9"/>
      <c r="H820" s="9"/>
      <c r="I820" s="9"/>
      <c r="K820"/>
      <c r="L820"/>
      <c r="M820"/>
      <c r="N820"/>
      <c r="P820"/>
      <c r="Q820"/>
      <c r="R820"/>
      <c r="S820"/>
      <c r="U820"/>
      <c r="V820"/>
      <c r="W820"/>
      <c r="X820" s="1"/>
      <c r="Z820"/>
      <c r="AA820"/>
      <c r="AB820"/>
      <c r="AC820"/>
      <c r="AE820"/>
      <c r="AF820"/>
      <c r="AG820"/>
      <c r="AH820"/>
      <c r="AJ820"/>
      <c r="AK820"/>
      <c r="AL820"/>
      <c r="AM820" s="1"/>
      <c r="AO820"/>
      <c r="AT820" s="35"/>
      <c r="AU820" s="35"/>
      <c r="AV820" s="35"/>
      <c r="AW820" s="35"/>
    </row>
    <row r="821" spans="1:49" s="20" customFormat="1">
      <c r="A821" s="12"/>
      <c r="B821" s="10"/>
      <c r="C821" s="1"/>
      <c r="D821"/>
      <c r="F821" s="9"/>
      <c r="G821" s="9"/>
      <c r="H821" s="9"/>
      <c r="I821" s="9"/>
      <c r="K821"/>
      <c r="L821"/>
      <c r="M821"/>
      <c r="N821"/>
      <c r="P821"/>
      <c r="Q821"/>
      <c r="R821"/>
      <c r="S821"/>
      <c r="U821"/>
      <c r="V821"/>
      <c r="W821"/>
      <c r="X821" s="1"/>
      <c r="Z821"/>
      <c r="AA821"/>
      <c r="AB821"/>
      <c r="AC821"/>
      <c r="AE821"/>
      <c r="AF821"/>
      <c r="AG821"/>
      <c r="AH821"/>
      <c r="AJ821"/>
      <c r="AK821"/>
      <c r="AL821"/>
      <c r="AM821" s="1"/>
      <c r="AO821"/>
      <c r="AT821" s="35"/>
      <c r="AU821" s="35"/>
      <c r="AV821" s="35"/>
      <c r="AW821" s="35"/>
    </row>
    <row r="822" spans="1:49" s="20" customFormat="1">
      <c r="A822" s="12"/>
      <c r="B822" s="10"/>
      <c r="C822" s="1"/>
      <c r="D822"/>
      <c r="F822" s="9"/>
      <c r="G822" s="9"/>
      <c r="H822" s="9"/>
      <c r="I822" s="9"/>
      <c r="K822"/>
      <c r="L822"/>
      <c r="M822"/>
      <c r="N822"/>
      <c r="P822"/>
      <c r="Q822"/>
      <c r="R822"/>
      <c r="S822"/>
      <c r="U822"/>
      <c r="V822"/>
      <c r="W822"/>
      <c r="X822" s="1"/>
      <c r="Z822"/>
      <c r="AA822"/>
      <c r="AB822"/>
      <c r="AC822"/>
      <c r="AE822"/>
      <c r="AF822"/>
      <c r="AG822"/>
      <c r="AH822"/>
      <c r="AJ822"/>
      <c r="AK822"/>
      <c r="AL822"/>
      <c r="AM822" s="1"/>
      <c r="AO822"/>
      <c r="AT822" s="35"/>
      <c r="AU822" s="35"/>
      <c r="AV822" s="35"/>
      <c r="AW822" s="35"/>
    </row>
    <row r="823" spans="1:49" s="20" customFormat="1">
      <c r="A823" s="12"/>
      <c r="B823" s="10"/>
      <c r="C823" s="1"/>
      <c r="D823"/>
      <c r="F823" s="9"/>
      <c r="G823" s="9"/>
      <c r="H823" s="9"/>
      <c r="I823" s="9"/>
      <c r="K823"/>
      <c r="L823"/>
      <c r="M823"/>
      <c r="N823"/>
      <c r="P823"/>
      <c r="Q823"/>
      <c r="R823"/>
      <c r="S823"/>
      <c r="U823"/>
      <c r="V823"/>
      <c r="W823"/>
      <c r="X823" s="1"/>
      <c r="Z823"/>
      <c r="AA823"/>
      <c r="AB823"/>
      <c r="AC823"/>
      <c r="AE823"/>
      <c r="AF823"/>
      <c r="AG823"/>
      <c r="AH823"/>
      <c r="AJ823"/>
      <c r="AK823"/>
      <c r="AL823"/>
      <c r="AM823" s="1"/>
      <c r="AO823"/>
      <c r="AT823" s="35"/>
      <c r="AU823" s="35"/>
      <c r="AV823" s="35"/>
      <c r="AW823" s="35"/>
    </row>
    <row r="824" spans="1:49" s="20" customFormat="1">
      <c r="A824" s="12"/>
      <c r="B824" s="10"/>
      <c r="C824" s="1"/>
      <c r="D824"/>
      <c r="F824" s="9"/>
      <c r="G824" s="9"/>
      <c r="H824" s="9"/>
      <c r="I824" s="9"/>
      <c r="K824"/>
      <c r="L824"/>
      <c r="M824"/>
      <c r="N824"/>
      <c r="P824"/>
      <c r="Q824"/>
      <c r="R824"/>
      <c r="S824"/>
      <c r="U824"/>
      <c r="V824"/>
      <c r="W824"/>
      <c r="X824" s="1"/>
      <c r="Z824"/>
      <c r="AA824"/>
      <c r="AB824"/>
      <c r="AC824"/>
      <c r="AE824"/>
      <c r="AF824"/>
      <c r="AG824"/>
      <c r="AH824"/>
      <c r="AJ824"/>
      <c r="AK824"/>
      <c r="AL824"/>
      <c r="AM824" s="1"/>
      <c r="AO824"/>
      <c r="AT824" s="35"/>
      <c r="AU824" s="35"/>
      <c r="AV824" s="35"/>
      <c r="AW824" s="35"/>
    </row>
    <row r="825" spans="1:49" s="20" customFormat="1">
      <c r="A825" s="12"/>
      <c r="B825" s="10"/>
      <c r="C825" s="1"/>
      <c r="D825"/>
      <c r="F825" s="9"/>
      <c r="G825" s="9"/>
      <c r="H825" s="9"/>
      <c r="I825" s="9"/>
      <c r="K825"/>
      <c r="L825"/>
      <c r="M825"/>
      <c r="N825"/>
      <c r="P825"/>
      <c r="Q825"/>
      <c r="R825"/>
      <c r="S825"/>
      <c r="U825"/>
      <c r="V825"/>
      <c r="W825"/>
      <c r="X825" s="1"/>
      <c r="Z825"/>
      <c r="AA825"/>
      <c r="AB825"/>
      <c r="AC825"/>
      <c r="AE825"/>
      <c r="AF825"/>
      <c r="AG825"/>
      <c r="AH825"/>
      <c r="AJ825"/>
      <c r="AK825"/>
      <c r="AL825"/>
      <c r="AM825" s="1"/>
      <c r="AO825"/>
      <c r="AT825" s="35"/>
      <c r="AU825" s="35"/>
      <c r="AV825" s="35"/>
      <c r="AW825" s="35"/>
    </row>
    <row r="826" spans="1:49" s="20" customFormat="1">
      <c r="A826" s="12"/>
      <c r="B826" s="10"/>
      <c r="C826" s="1"/>
      <c r="D826"/>
      <c r="F826" s="9"/>
      <c r="G826" s="9"/>
      <c r="H826" s="9"/>
      <c r="I826" s="9"/>
      <c r="K826"/>
      <c r="L826"/>
      <c r="M826"/>
      <c r="N826"/>
      <c r="P826"/>
      <c r="Q826"/>
      <c r="R826"/>
      <c r="S826"/>
      <c r="U826"/>
      <c r="V826"/>
      <c r="W826"/>
      <c r="X826" s="1"/>
      <c r="Z826"/>
      <c r="AA826"/>
      <c r="AB826"/>
      <c r="AC826"/>
      <c r="AE826"/>
      <c r="AF826"/>
      <c r="AG826"/>
      <c r="AH826"/>
      <c r="AJ826"/>
      <c r="AK826"/>
      <c r="AL826"/>
      <c r="AM826" s="1"/>
      <c r="AO826"/>
      <c r="AT826" s="35"/>
      <c r="AU826" s="35"/>
      <c r="AV826" s="35"/>
      <c r="AW826" s="35"/>
    </row>
    <row r="827" spans="1:49" s="20" customFormat="1">
      <c r="A827" s="12"/>
      <c r="B827" s="10"/>
      <c r="C827" s="1"/>
      <c r="D827"/>
      <c r="F827" s="9"/>
      <c r="G827" s="9"/>
      <c r="H827" s="9"/>
      <c r="I827" s="9"/>
      <c r="K827"/>
      <c r="L827"/>
      <c r="M827"/>
      <c r="N827"/>
      <c r="P827"/>
      <c r="Q827"/>
      <c r="R827"/>
      <c r="S827"/>
      <c r="U827"/>
      <c r="V827"/>
      <c r="W827"/>
      <c r="X827" s="1"/>
      <c r="Z827"/>
      <c r="AA827"/>
      <c r="AB827"/>
      <c r="AC827"/>
      <c r="AE827"/>
      <c r="AF827"/>
      <c r="AG827"/>
      <c r="AH827"/>
      <c r="AJ827"/>
      <c r="AK827"/>
      <c r="AL827"/>
      <c r="AM827" s="1"/>
      <c r="AO827"/>
      <c r="AT827" s="35"/>
      <c r="AU827" s="35"/>
      <c r="AV827" s="35"/>
      <c r="AW827" s="35"/>
    </row>
    <row r="828" spans="1:49" s="20" customFormat="1">
      <c r="A828" s="12"/>
      <c r="B828" s="10"/>
      <c r="C828" s="1"/>
      <c r="D828"/>
      <c r="F828" s="9"/>
      <c r="G828" s="9"/>
      <c r="H828" s="9"/>
      <c r="I828" s="9"/>
      <c r="K828"/>
      <c r="L828"/>
      <c r="M828"/>
      <c r="N828"/>
      <c r="P828"/>
      <c r="Q828"/>
      <c r="R828"/>
      <c r="S828"/>
      <c r="U828"/>
      <c r="V828"/>
      <c r="W828"/>
      <c r="X828" s="1"/>
      <c r="Z828"/>
      <c r="AA828"/>
      <c r="AB828"/>
      <c r="AC828"/>
      <c r="AE828"/>
      <c r="AF828"/>
      <c r="AG828"/>
      <c r="AH828"/>
      <c r="AJ828"/>
      <c r="AK828"/>
      <c r="AL828"/>
      <c r="AM828" s="1"/>
      <c r="AO828"/>
      <c r="AT828" s="35"/>
      <c r="AU828" s="35"/>
      <c r="AV828" s="35"/>
      <c r="AW828" s="35"/>
    </row>
    <row r="829" spans="1:49" s="20" customFormat="1">
      <c r="A829" s="12"/>
      <c r="B829" s="10"/>
      <c r="C829" s="1"/>
      <c r="D829"/>
      <c r="F829" s="9"/>
      <c r="G829" s="9"/>
      <c r="H829" s="9"/>
      <c r="I829" s="9"/>
      <c r="K829"/>
      <c r="L829"/>
      <c r="M829"/>
      <c r="N829"/>
      <c r="P829"/>
      <c r="Q829"/>
      <c r="R829"/>
      <c r="S829"/>
      <c r="U829"/>
      <c r="V829"/>
      <c r="W829"/>
      <c r="X829" s="1"/>
      <c r="Z829"/>
      <c r="AA829"/>
      <c r="AB829"/>
      <c r="AC829"/>
      <c r="AE829"/>
      <c r="AF829"/>
      <c r="AG829"/>
      <c r="AH829"/>
      <c r="AJ829"/>
      <c r="AK829"/>
      <c r="AL829"/>
      <c r="AM829" s="1"/>
      <c r="AO829"/>
      <c r="AT829" s="35"/>
      <c r="AU829" s="35"/>
      <c r="AV829" s="35"/>
      <c r="AW829" s="35"/>
    </row>
    <row r="830" spans="1:49" s="20" customFormat="1">
      <c r="A830" s="12"/>
      <c r="B830" s="10"/>
      <c r="C830" s="1"/>
      <c r="D830"/>
      <c r="F830" s="9"/>
      <c r="G830" s="9"/>
      <c r="H830" s="9"/>
      <c r="I830" s="9"/>
      <c r="K830"/>
      <c r="L830"/>
      <c r="M830"/>
      <c r="N830"/>
      <c r="P830"/>
      <c r="Q830"/>
      <c r="R830"/>
      <c r="S830"/>
      <c r="U830"/>
      <c r="V830"/>
      <c r="W830"/>
      <c r="X830" s="1"/>
      <c r="Z830"/>
      <c r="AA830"/>
      <c r="AB830"/>
      <c r="AC830"/>
      <c r="AE830"/>
      <c r="AF830"/>
      <c r="AG830"/>
      <c r="AH830"/>
      <c r="AJ830"/>
      <c r="AK830"/>
      <c r="AL830"/>
      <c r="AM830" s="1"/>
      <c r="AO830"/>
      <c r="AT830" s="35"/>
      <c r="AU830" s="35"/>
      <c r="AV830" s="35"/>
      <c r="AW830" s="35"/>
    </row>
    <row r="831" spans="1:49" s="20" customFormat="1">
      <c r="A831" s="12"/>
      <c r="B831" s="10"/>
      <c r="C831" s="1"/>
      <c r="D831"/>
      <c r="F831" s="9"/>
      <c r="G831" s="9"/>
      <c r="H831" s="9"/>
      <c r="I831" s="9"/>
      <c r="K831"/>
      <c r="L831"/>
      <c r="M831"/>
      <c r="N831"/>
      <c r="P831"/>
      <c r="Q831"/>
      <c r="R831"/>
      <c r="S831"/>
      <c r="U831"/>
      <c r="V831"/>
      <c r="W831"/>
      <c r="X831" s="1"/>
      <c r="Z831"/>
      <c r="AA831"/>
      <c r="AB831"/>
      <c r="AC831"/>
      <c r="AE831"/>
      <c r="AF831"/>
      <c r="AG831"/>
      <c r="AH831"/>
      <c r="AJ831"/>
      <c r="AK831"/>
      <c r="AL831"/>
      <c r="AM831" s="1"/>
      <c r="AO831"/>
      <c r="AT831" s="35"/>
      <c r="AU831" s="35"/>
      <c r="AV831" s="35"/>
      <c r="AW831" s="35"/>
    </row>
    <row r="832" spans="1:49" s="20" customFormat="1">
      <c r="A832" s="12"/>
      <c r="B832" s="10"/>
      <c r="C832" s="1"/>
      <c r="D832"/>
      <c r="F832" s="9"/>
      <c r="G832" s="9"/>
      <c r="H832" s="9"/>
      <c r="I832" s="9"/>
      <c r="K832"/>
      <c r="L832"/>
      <c r="M832"/>
      <c r="N832"/>
      <c r="P832"/>
      <c r="Q832"/>
      <c r="R832"/>
      <c r="S832"/>
      <c r="U832"/>
      <c r="V832"/>
      <c r="W832"/>
      <c r="X832" s="1"/>
      <c r="Z832"/>
      <c r="AA832"/>
      <c r="AB832"/>
      <c r="AC832"/>
      <c r="AE832"/>
      <c r="AF832"/>
      <c r="AG832"/>
      <c r="AH832"/>
      <c r="AJ832"/>
      <c r="AK832"/>
      <c r="AL832"/>
      <c r="AM832" s="1"/>
      <c r="AO832"/>
      <c r="AT832" s="35"/>
      <c r="AU832" s="35"/>
      <c r="AV832" s="35"/>
      <c r="AW832" s="35"/>
    </row>
    <row r="833" spans="1:49" s="20" customFormat="1">
      <c r="A833" s="12"/>
      <c r="B833" s="10"/>
      <c r="C833" s="1"/>
      <c r="D833"/>
      <c r="F833" s="9"/>
      <c r="G833" s="9"/>
      <c r="H833" s="9"/>
      <c r="I833" s="9"/>
      <c r="K833"/>
      <c r="L833"/>
      <c r="M833"/>
      <c r="N833"/>
      <c r="P833"/>
      <c r="Q833"/>
      <c r="R833"/>
      <c r="S833"/>
      <c r="U833"/>
      <c r="V833"/>
      <c r="W833"/>
      <c r="X833" s="1"/>
      <c r="Z833"/>
      <c r="AA833"/>
      <c r="AB833"/>
      <c r="AC833"/>
      <c r="AE833"/>
      <c r="AF833"/>
      <c r="AG833"/>
      <c r="AH833"/>
      <c r="AJ833"/>
      <c r="AK833"/>
      <c r="AL833"/>
      <c r="AM833" s="1"/>
      <c r="AO833"/>
      <c r="AT833" s="35"/>
      <c r="AU833" s="35"/>
      <c r="AV833" s="35"/>
      <c r="AW833" s="35"/>
    </row>
    <row r="834" spans="1:49" s="20" customFormat="1">
      <c r="A834" s="12"/>
      <c r="B834" s="10"/>
      <c r="C834" s="1"/>
      <c r="D834"/>
      <c r="F834" s="9"/>
      <c r="G834" s="9"/>
      <c r="H834" s="9"/>
      <c r="I834" s="9"/>
      <c r="K834"/>
      <c r="L834"/>
      <c r="M834"/>
      <c r="N834"/>
      <c r="P834"/>
      <c r="Q834"/>
      <c r="R834"/>
      <c r="S834"/>
      <c r="U834"/>
      <c r="V834"/>
      <c r="W834"/>
      <c r="X834" s="1"/>
      <c r="Z834"/>
      <c r="AA834"/>
      <c r="AB834"/>
      <c r="AC834"/>
      <c r="AE834"/>
      <c r="AF834"/>
      <c r="AG834"/>
      <c r="AH834"/>
      <c r="AJ834"/>
      <c r="AK834"/>
      <c r="AL834"/>
      <c r="AM834" s="1"/>
      <c r="AO834"/>
      <c r="AT834" s="35"/>
      <c r="AU834" s="35"/>
      <c r="AV834" s="35"/>
      <c r="AW834" s="35"/>
    </row>
    <row r="835" spans="1:49" s="20" customFormat="1">
      <c r="A835" s="12"/>
      <c r="B835" s="10"/>
      <c r="C835" s="1"/>
      <c r="D835"/>
      <c r="F835" s="9"/>
      <c r="G835" s="9"/>
      <c r="H835" s="9"/>
      <c r="I835" s="9"/>
      <c r="K835"/>
      <c r="L835"/>
      <c r="M835"/>
      <c r="N835"/>
      <c r="P835"/>
      <c r="Q835"/>
      <c r="R835"/>
      <c r="S835"/>
      <c r="U835"/>
      <c r="V835"/>
      <c r="W835"/>
      <c r="X835" s="1"/>
      <c r="Z835"/>
      <c r="AA835"/>
      <c r="AB835"/>
      <c r="AC835"/>
      <c r="AE835"/>
      <c r="AF835"/>
      <c r="AG835"/>
      <c r="AH835"/>
      <c r="AJ835"/>
      <c r="AK835"/>
      <c r="AL835"/>
      <c r="AM835" s="1"/>
      <c r="AO835"/>
      <c r="AT835" s="35"/>
      <c r="AU835" s="35"/>
      <c r="AV835" s="35"/>
      <c r="AW835" s="35"/>
    </row>
    <row r="836" spans="1:49" s="20" customFormat="1">
      <c r="A836" s="12"/>
      <c r="B836" s="10"/>
      <c r="C836" s="1"/>
      <c r="D836"/>
      <c r="F836" s="9"/>
      <c r="G836" s="9"/>
      <c r="H836" s="9"/>
      <c r="I836" s="9"/>
      <c r="K836"/>
      <c r="L836"/>
      <c r="M836"/>
      <c r="N836"/>
      <c r="P836"/>
      <c r="Q836"/>
      <c r="R836"/>
      <c r="S836"/>
      <c r="U836"/>
      <c r="V836"/>
      <c r="W836"/>
      <c r="X836" s="1"/>
      <c r="Z836"/>
      <c r="AA836"/>
      <c r="AB836"/>
      <c r="AC836"/>
      <c r="AE836"/>
      <c r="AF836"/>
      <c r="AG836"/>
      <c r="AH836"/>
      <c r="AJ836"/>
      <c r="AK836"/>
      <c r="AL836"/>
      <c r="AM836" s="1"/>
      <c r="AO836"/>
      <c r="AT836" s="35"/>
      <c r="AU836" s="35"/>
      <c r="AV836" s="35"/>
      <c r="AW836" s="35"/>
    </row>
    <row r="837" spans="1:49" s="20" customFormat="1">
      <c r="A837" s="12"/>
      <c r="B837" s="10"/>
      <c r="C837" s="1"/>
      <c r="D837"/>
      <c r="F837" s="9"/>
      <c r="G837" s="9"/>
      <c r="H837" s="9"/>
      <c r="I837" s="9"/>
      <c r="K837"/>
      <c r="L837"/>
      <c r="M837"/>
      <c r="N837"/>
      <c r="P837"/>
      <c r="Q837"/>
      <c r="R837"/>
      <c r="S837"/>
      <c r="U837"/>
      <c r="V837"/>
      <c r="W837"/>
      <c r="X837" s="1"/>
      <c r="Z837"/>
      <c r="AA837"/>
      <c r="AB837"/>
      <c r="AC837"/>
      <c r="AE837"/>
      <c r="AF837"/>
      <c r="AG837"/>
      <c r="AH837"/>
      <c r="AJ837"/>
      <c r="AK837"/>
      <c r="AL837"/>
      <c r="AM837" s="1"/>
      <c r="AO837"/>
      <c r="AT837" s="35"/>
      <c r="AU837" s="35"/>
      <c r="AV837" s="35"/>
      <c r="AW837" s="35"/>
    </row>
    <row r="838" spans="1:49" s="20" customFormat="1">
      <c r="A838" s="12"/>
      <c r="B838" s="10"/>
      <c r="C838" s="1"/>
      <c r="D838"/>
      <c r="F838" s="9"/>
      <c r="G838" s="9"/>
      <c r="H838" s="9"/>
      <c r="I838" s="9"/>
      <c r="K838"/>
      <c r="L838"/>
      <c r="M838"/>
      <c r="N838"/>
      <c r="P838"/>
      <c r="Q838"/>
      <c r="R838"/>
      <c r="S838"/>
      <c r="U838"/>
      <c r="V838"/>
      <c r="W838"/>
      <c r="X838" s="1"/>
      <c r="Z838"/>
      <c r="AA838"/>
      <c r="AB838"/>
      <c r="AC838"/>
      <c r="AE838"/>
      <c r="AF838"/>
      <c r="AG838"/>
      <c r="AH838"/>
      <c r="AJ838"/>
      <c r="AK838"/>
      <c r="AL838"/>
      <c r="AM838" s="1"/>
      <c r="AO838"/>
      <c r="AT838" s="35"/>
      <c r="AU838" s="35"/>
      <c r="AV838" s="35"/>
      <c r="AW838" s="35"/>
    </row>
    <row r="839" spans="1:49" s="20" customFormat="1">
      <c r="A839" s="12"/>
      <c r="B839" s="10"/>
      <c r="C839" s="1"/>
      <c r="D839"/>
      <c r="F839" s="9"/>
      <c r="G839" s="9"/>
      <c r="H839" s="9"/>
      <c r="I839" s="9"/>
      <c r="K839"/>
      <c r="L839"/>
      <c r="M839"/>
      <c r="N839"/>
      <c r="P839"/>
      <c r="Q839"/>
      <c r="R839"/>
      <c r="S839"/>
      <c r="U839"/>
      <c r="V839"/>
      <c r="W839"/>
      <c r="X839" s="1"/>
      <c r="Z839"/>
      <c r="AA839"/>
      <c r="AB839"/>
      <c r="AC839"/>
      <c r="AE839"/>
      <c r="AF839"/>
      <c r="AG839"/>
      <c r="AH839"/>
      <c r="AJ839"/>
      <c r="AK839"/>
      <c r="AL839"/>
      <c r="AM839" s="1"/>
      <c r="AO839"/>
      <c r="AT839" s="35"/>
      <c r="AU839" s="35"/>
      <c r="AV839" s="35"/>
      <c r="AW839" s="35"/>
    </row>
    <row r="840" spans="1:49" s="20" customFormat="1">
      <c r="A840" s="12"/>
      <c r="B840" s="10"/>
      <c r="C840" s="1"/>
      <c r="D840"/>
      <c r="F840" s="9"/>
      <c r="G840" s="9"/>
      <c r="H840" s="9"/>
      <c r="I840" s="9"/>
      <c r="K840"/>
      <c r="L840"/>
      <c r="M840"/>
      <c r="N840"/>
      <c r="P840"/>
      <c r="Q840"/>
      <c r="R840"/>
      <c r="S840"/>
      <c r="U840"/>
      <c r="V840"/>
      <c r="W840"/>
      <c r="X840" s="1"/>
      <c r="Z840"/>
      <c r="AA840"/>
      <c r="AB840"/>
      <c r="AC840"/>
      <c r="AE840"/>
      <c r="AF840"/>
      <c r="AG840"/>
      <c r="AH840"/>
      <c r="AJ840"/>
      <c r="AK840"/>
      <c r="AL840"/>
      <c r="AM840" s="1"/>
      <c r="AO840"/>
      <c r="AT840" s="35"/>
      <c r="AU840" s="35"/>
      <c r="AV840" s="35"/>
      <c r="AW840" s="35"/>
    </row>
    <row r="841" spans="1:49" s="20" customFormat="1">
      <c r="A841" s="12"/>
      <c r="B841" s="10"/>
      <c r="C841" s="1"/>
      <c r="D841"/>
      <c r="F841" s="9"/>
      <c r="G841" s="9"/>
      <c r="H841" s="9"/>
      <c r="I841" s="9"/>
      <c r="K841"/>
      <c r="L841"/>
      <c r="M841"/>
      <c r="N841"/>
      <c r="P841"/>
      <c r="Q841"/>
      <c r="R841"/>
      <c r="S841"/>
      <c r="U841"/>
      <c r="V841"/>
      <c r="W841"/>
      <c r="X841" s="1"/>
      <c r="Z841"/>
      <c r="AA841"/>
      <c r="AB841"/>
      <c r="AC841"/>
      <c r="AE841"/>
      <c r="AF841"/>
      <c r="AG841"/>
      <c r="AH841"/>
      <c r="AJ841"/>
      <c r="AK841"/>
      <c r="AL841"/>
      <c r="AM841" s="1"/>
      <c r="AO841"/>
      <c r="AT841" s="35"/>
      <c r="AU841" s="35"/>
      <c r="AV841" s="35"/>
      <c r="AW841" s="35"/>
    </row>
    <row r="842" spans="1:49" s="20" customFormat="1">
      <c r="A842" s="12"/>
      <c r="B842" s="10"/>
      <c r="C842" s="1"/>
      <c r="D842"/>
      <c r="F842" s="9"/>
      <c r="G842" s="9"/>
      <c r="H842" s="9"/>
      <c r="I842" s="9"/>
      <c r="K842"/>
      <c r="L842"/>
      <c r="M842"/>
      <c r="N842"/>
      <c r="P842"/>
      <c r="Q842"/>
      <c r="R842"/>
      <c r="S842"/>
      <c r="U842"/>
      <c r="V842"/>
      <c r="W842"/>
      <c r="X842" s="1"/>
      <c r="Z842"/>
      <c r="AA842"/>
      <c r="AB842"/>
      <c r="AC842"/>
      <c r="AE842"/>
      <c r="AF842"/>
      <c r="AG842"/>
      <c r="AH842"/>
      <c r="AJ842"/>
      <c r="AK842"/>
      <c r="AL842"/>
      <c r="AM842" s="1"/>
      <c r="AO842"/>
      <c r="AT842" s="35"/>
      <c r="AU842" s="35"/>
      <c r="AV842" s="35"/>
      <c r="AW842" s="35"/>
    </row>
    <row r="843" spans="1:49" s="20" customFormat="1">
      <c r="A843" s="12"/>
      <c r="B843" s="10"/>
      <c r="C843" s="1"/>
      <c r="D843"/>
      <c r="F843" s="9"/>
      <c r="G843" s="9"/>
      <c r="H843" s="9"/>
      <c r="I843" s="9"/>
      <c r="K843"/>
      <c r="L843"/>
      <c r="M843"/>
      <c r="N843"/>
      <c r="P843"/>
      <c r="Q843"/>
      <c r="R843"/>
      <c r="S843"/>
      <c r="U843"/>
      <c r="V843"/>
      <c r="W843"/>
      <c r="X843" s="1"/>
      <c r="Z843"/>
      <c r="AA843"/>
      <c r="AB843"/>
      <c r="AC843"/>
      <c r="AE843"/>
      <c r="AF843"/>
      <c r="AG843"/>
      <c r="AH843"/>
      <c r="AJ843"/>
      <c r="AK843"/>
      <c r="AL843"/>
      <c r="AM843" s="1"/>
      <c r="AO843"/>
      <c r="AT843" s="35"/>
      <c r="AU843" s="35"/>
      <c r="AV843" s="35"/>
      <c r="AW843" s="35"/>
    </row>
    <row r="844" spans="1:49" s="20" customFormat="1">
      <c r="A844" s="12"/>
      <c r="B844" s="10"/>
      <c r="C844" s="1"/>
      <c r="D844"/>
      <c r="F844" s="9"/>
      <c r="G844" s="9"/>
      <c r="H844" s="9"/>
      <c r="I844" s="9"/>
      <c r="K844"/>
      <c r="L844"/>
      <c r="M844"/>
      <c r="N844"/>
      <c r="P844"/>
      <c r="Q844"/>
      <c r="R844"/>
      <c r="S844"/>
      <c r="U844"/>
      <c r="V844"/>
      <c r="W844"/>
      <c r="X844" s="1"/>
      <c r="Z844"/>
      <c r="AA844"/>
      <c r="AB844"/>
      <c r="AC844"/>
      <c r="AE844"/>
      <c r="AF844"/>
      <c r="AG844"/>
      <c r="AH844"/>
      <c r="AJ844"/>
      <c r="AK844"/>
      <c r="AL844"/>
      <c r="AM844" s="1"/>
      <c r="AO844"/>
      <c r="AT844" s="35"/>
      <c r="AU844" s="35"/>
      <c r="AV844" s="35"/>
      <c r="AW844" s="35"/>
    </row>
    <row r="845" spans="1:49" s="20" customFormat="1">
      <c r="A845" s="12"/>
      <c r="B845" s="10"/>
      <c r="C845" s="1"/>
      <c r="D845"/>
      <c r="F845" s="9"/>
      <c r="G845" s="9"/>
      <c r="H845" s="9"/>
      <c r="I845" s="9"/>
      <c r="K845"/>
      <c r="L845"/>
      <c r="M845"/>
      <c r="N845"/>
      <c r="P845"/>
      <c r="Q845"/>
      <c r="R845"/>
      <c r="S845"/>
      <c r="U845"/>
      <c r="V845"/>
      <c r="W845"/>
      <c r="X845" s="1"/>
      <c r="Z845"/>
      <c r="AA845"/>
      <c r="AB845"/>
      <c r="AC845"/>
      <c r="AE845"/>
      <c r="AF845"/>
      <c r="AG845"/>
      <c r="AH845"/>
      <c r="AJ845"/>
      <c r="AK845"/>
      <c r="AL845"/>
      <c r="AM845" s="1"/>
      <c r="AO845"/>
      <c r="AT845" s="35"/>
      <c r="AU845" s="35"/>
      <c r="AV845" s="35"/>
      <c r="AW845" s="35"/>
    </row>
    <row r="846" spans="1:49" s="20" customFormat="1">
      <c r="A846" s="12"/>
      <c r="B846" s="10"/>
      <c r="C846" s="1"/>
      <c r="D846"/>
      <c r="F846" s="9"/>
      <c r="G846" s="9"/>
      <c r="H846" s="9"/>
      <c r="I846" s="9"/>
      <c r="K846"/>
      <c r="L846"/>
      <c r="M846"/>
      <c r="N846"/>
      <c r="P846"/>
      <c r="Q846"/>
      <c r="R846"/>
      <c r="S846"/>
      <c r="U846"/>
      <c r="V846"/>
      <c r="W846"/>
      <c r="X846" s="1"/>
      <c r="Z846"/>
      <c r="AA846"/>
      <c r="AB846"/>
      <c r="AC846"/>
      <c r="AE846"/>
      <c r="AF846"/>
      <c r="AG846"/>
      <c r="AH846"/>
      <c r="AJ846"/>
      <c r="AK846"/>
      <c r="AL846"/>
      <c r="AM846" s="1"/>
      <c r="AO846"/>
      <c r="AT846" s="35"/>
      <c r="AU846" s="35"/>
      <c r="AV846" s="35"/>
      <c r="AW846" s="35"/>
    </row>
    <row r="847" spans="1:49" s="20" customFormat="1">
      <c r="A847" s="12"/>
      <c r="B847" s="10"/>
      <c r="C847" s="1"/>
      <c r="D847"/>
      <c r="F847" s="9"/>
      <c r="G847" s="9"/>
      <c r="H847" s="9"/>
      <c r="I847" s="9"/>
      <c r="K847"/>
      <c r="L847"/>
      <c r="M847"/>
      <c r="N847"/>
      <c r="P847"/>
      <c r="Q847"/>
      <c r="R847"/>
      <c r="S847"/>
      <c r="U847"/>
      <c r="V847"/>
      <c r="W847"/>
      <c r="X847" s="1"/>
      <c r="Z847"/>
      <c r="AA847"/>
      <c r="AB847"/>
      <c r="AC847"/>
      <c r="AE847"/>
      <c r="AF847"/>
      <c r="AG847"/>
      <c r="AH847"/>
      <c r="AJ847"/>
      <c r="AK847"/>
      <c r="AL847"/>
      <c r="AM847" s="1"/>
      <c r="AO847"/>
      <c r="AT847" s="35"/>
      <c r="AU847" s="35"/>
      <c r="AV847" s="35"/>
      <c r="AW847" s="35"/>
    </row>
    <row r="848" spans="1:49" s="20" customFormat="1">
      <c r="A848" s="12"/>
      <c r="B848" s="10"/>
      <c r="C848" s="1"/>
      <c r="D848"/>
      <c r="F848" s="9"/>
      <c r="G848" s="9"/>
      <c r="H848" s="9"/>
      <c r="I848" s="9"/>
      <c r="K848"/>
      <c r="L848"/>
      <c r="M848"/>
      <c r="N848"/>
      <c r="P848"/>
      <c r="Q848"/>
      <c r="R848"/>
      <c r="S848"/>
      <c r="U848"/>
      <c r="V848"/>
      <c r="W848"/>
      <c r="X848" s="1"/>
      <c r="Z848"/>
      <c r="AA848"/>
      <c r="AB848"/>
      <c r="AC848"/>
      <c r="AE848"/>
      <c r="AF848"/>
      <c r="AG848"/>
      <c r="AH848"/>
      <c r="AJ848"/>
      <c r="AK848"/>
      <c r="AL848"/>
      <c r="AM848" s="1"/>
      <c r="AO848"/>
      <c r="AT848" s="35"/>
      <c r="AU848" s="35"/>
      <c r="AV848" s="35"/>
      <c r="AW848" s="35"/>
    </row>
    <row r="849" spans="1:49" s="20" customFormat="1">
      <c r="A849" s="12"/>
      <c r="B849" s="10"/>
      <c r="C849" s="1"/>
      <c r="D849"/>
      <c r="F849" s="9"/>
      <c r="G849" s="9"/>
      <c r="H849" s="9"/>
      <c r="I849" s="9"/>
      <c r="K849"/>
      <c r="L849"/>
      <c r="M849"/>
      <c r="N849"/>
      <c r="P849"/>
      <c r="Q849"/>
      <c r="R849"/>
      <c r="S849"/>
      <c r="U849"/>
      <c r="V849"/>
      <c r="W849"/>
      <c r="X849" s="1"/>
      <c r="Z849"/>
      <c r="AA849"/>
      <c r="AB849"/>
      <c r="AC849"/>
      <c r="AE849"/>
      <c r="AF849"/>
      <c r="AG849"/>
      <c r="AH849"/>
      <c r="AJ849"/>
      <c r="AK849"/>
      <c r="AL849"/>
      <c r="AM849" s="1"/>
      <c r="AO849"/>
      <c r="AT849" s="35"/>
      <c r="AU849" s="35"/>
      <c r="AV849" s="35"/>
      <c r="AW849" s="35"/>
    </row>
    <row r="850" spans="1:49" s="20" customFormat="1">
      <c r="A850" s="12"/>
      <c r="B850" s="10"/>
      <c r="C850" s="1"/>
      <c r="D850"/>
      <c r="F850" s="9"/>
      <c r="G850" s="9"/>
      <c r="H850" s="9"/>
      <c r="I850" s="9"/>
      <c r="K850"/>
      <c r="L850"/>
      <c r="M850"/>
      <c r="N850"/>
      <c r="P850"/>
      <c r="Q850"/>
      <c r="R850"/>
      <c r="S850"/>
      <c r="U850"/>
      <c r="V850"/>
      <c r="W850"/>
      <c r="X850" s="1"/>
      <c r="Z850"/>
      <c r="AA850"/>
      <c r="AB850"/>
      <c r="AC850"/>
      <c r="AE850"/>
      <c r="AF850"/>
      <c r="AG850"/>
      <c r="AH850"/>
      <c r="AJ850"/>
      <c r="AK850"/>
      <c r="AL850"/>
      <c r="AM850" s="1"/>
      <c r="AO850"/>
      <c r="AT850" s="35"/>
      <c r="AU850" s="35"/>
      <c r="AV850" s="35"/>
      <c r="AW850" s="35"/>
    </row>
    <row r="851" spans="1:49" s="20" customFormat="1">
      <c r="A851" s="12"/>
      <c r="B851" s="10"/>
      <c r="C851" s="1"/>
      <c r="D851"/>
      <c r="F851" s="9"/>
      <c r="G851" s="9"/>
      <c r="H851" s="9"/>
      <c r="I851" s="9"/>
      <c r="K851"/>
      <c r="L851"/>
      <c r="M851"/>
      <c r="N851"/>
      <c r="P851"/>
      <c r="Q851"/>
      <c r="R851"/>
      <c r="S851"/>
      <c r="U851"/>
      <c r="V851"/>
      <c r="W851"/>
      <c r="X851" s="1"/>
      <c r="Z851"/>
      <c r="AA851"/>
      <c r="AB851"/>
      <c r="AC851"/>
      <c r="AE851"/>
      <c r="AF851"/>
      <c r="AG851"/>
      <c r="AH851"/>
      <c r="AJ851"/>
      <c r="AK851"/>
      <c r="AL851"/>
      <c r="AM851" s="1"/>
      <c r="AO851"/>
      <c r="AT851" s="35"/>
      <c r="AU851" s="35"/>
      <c r="AV851" s="35"/>
      <c r="AW851" s="35"/>
    </row>
    <row r="852" spans="1:49" s="20" customFormat="1">
      <c r="A852" s="12"/>
      <c r="B852" s="10"/>
      <c r="C852" s="1"/>
      <c r="D852"/>
      <c r="F852" s="9"/>
      <c r="G852" s="9"/>
      <c r="H852" s="9"/>
      <c r="I852" s="9"/>
      <c r="K852"/>
      <c r="L852"/>
      <c r="M852"/>
      <c r="N852"/>
      <c r="P852"/>
      <c r="Q852"/>
      <c r="R852"/>
      <c r="S852"/>
      <c r="U852"/>
      <c r="V852"/>
      <c r="W852"/>
      <c r="X852" s="1"/>
      <c r="Z852"/>
      <c r="AA852"/>
      <c r="AB852"/>
      <c r="AC852"/>
      <c r="AE852"/>
      <c r="AF852"/>
      <c r="AG852"/>
      <c r="AH852"/>
      <c r="AJ852"/>
      <c r="AK852"/>
      <c r="AL852"/>
      <c r="AM852" s="1"/>
      <c r="AO852"/>
      <c r="AT852" s="35"/>
      <c r="AU852" s="35"/>
      <c r="AV852" s="35"/>
      <c r="AW852" s="35"/>
    </row>
    <row r="853" spans="1:49" s="20" customFormat="1">
      <c r="A853" s="12"/>
      <c r="B853" s="10"/>
      <c r="C853" s="1"/>
      <c r="D853"/>
      <c r="F853" s="9"/>
      <c r="G853" s="9"/>
      <c r="H853" s="9"/>
      <c r="I853" s="9"/>
      <c r="K853"/>
      <c r="L853"/>
      <c r="M853"/>
      <c r="N853"/>
      <c r="P853"/>
      <c r="Q853"/>
      <c r="R853"/>
      <c r="S853"/>
      <c r="U853"/>
      <c r="V853"/>
      <c r="W853"/>
      <c r="X853" s="1"/>
      <c r="Z853"/>
      <c r="AA853"/>
      <c r="AB853"/>
      <c r="AC853"/>
      <c r="AE853"/>
      <c r="AF853"/>
      <c r="AG853"/>
      <c r="AH853"/>
      <c r="AJ853"/>
      <c r="AK853"/>
      <c r="AL853"/>
      <c r="AM853" s="1"/>
      <c r="AO853"/>
      <c r="AT853" s="35"/>
      <c r="AU853" s="35"/>
      <c r="AV853" s="35"/>
      <c r="AW853" s="35"/>
    </row>
    <row r="854" spans="1:49" s="20" customFormat="1">
      <c r="A854" s="12"/>
      <c r="B854" s="10"/>
      <c r="C854" s="1"/>
      <c r="D854"/>
      <c r="F854" s="9"/>
      <c r="G854" s="9"/>
      <c r="H854" s="9"/>
      <c r="I854" s="9"/>
      <c r="K854"/>
      <c r="L854"/>
      <c r="M854"/>
      <c r="N854"/>
      <c r="P854"/>
      <c r="Q854"/>
      <c r="R854"/>
      <c r="S854"/>
      <c r="U854"/>
      <c r="V854"/>
      <c r="W854"/>
      <c r="X854" s="1"/>
      <c r="Z854"/>
      <c r="AA854"/>
      <c r="AB854"/>
      <c r="AC854"/>
      <c r="AE854"/>
      <c r="AF854"/>
      <c r="AG854"/>
      <c r="AH854"/>
      <c r="AJ854"/>
      <c r="AK854"/>
      <c r="AL854"/>
      <c r="AM854" s="1"/>
      <c r="AO854"/>
      <c r="AT854" s="35"/>
      <c r="AU854" s="35"/>
      <c r="AV854" s="35"/>
      <c r="AW854" s="35"/>
    </row>
    <row r="855" spans="1:49" s="20" customFormat="1">
      <c r="A855" s="12"/>
      <c r="B855" s="10"/>
      <c r="C855" s="1"/>
      <c r="D855"/>
      <c r="F855" s="9"/>
      <c r="G855" s="9"/>
      <c r="H855" s="9"/>
      <c r="I855" s="9"/>
      <c r="K855"/>
      <c r="L855"/>
      <c r="M855"/>
      <c r="N855"/>
      <c r="P855"/>
      <c r="Q855"/>
      <c r="R855"/>
      <c r="S855"/>
      <c r="U855"/>
      <c r="V855"/>
      <c r="W855"/>
      <c r="X855" s="1"/>
      <c r="Z855"/>
      <c r="AA855"/>
      <c r="AB855"/>
      <c r="AC855"/>
      <c r="AE855"/>
      <c r="AF855"/>
      <c r="AG855"/>
      <c r="AH855"/>
      <c r="AJ855"/>
      <c r="AK855"/>
      <c r="AL855"/>
      <c r="AM855" s="1"/>
      <c r="AO855"/>
      <c r="AT855" s="35"/>
      <c r="AU855" s="35"/>
      <c r="AV855" s="35"/>
      <c r="AW855" s="35"/>
    </row>
    <row r="856" spans="1:49" s="20" customFormat="1">
      <c r="A856" s="12"/>
      <c r="B856" s="10"/>
      <c r="C856" s="1"/>
      <c r="D856"/>
      <c r="F856" s="9"/>
      <c r="G856" s="9"/>
      <c r="H856" s="9"/>
      <c r="I856" s="9"/>
      <c r="K856"/>
      <c r="L856"/>
      <c r="M856"/>
      <c r="N856"/>
      <c r="P856"/>
      <c r="Q856"/>
      <c r="R856"/>
      <c r="S856"/>
      <c r="U856"/>
      <c r="V856"/>
      <c r="W856"/>
      <c r="X856" s="1"/>
      <c r="Z856"/>
      <c r="AA856"/>
      <c r="AB856"/>
      <c r="AC856"/>
      <c r="AE856"/>
      <c r="AF856"/>
      <c r="AG856"/>
      <c r="AH856"/>
      <c r="AJ856"/>
      <c r="AK856"/>
      <c r="AL856"/>
      <c r="AM856" s="1"/>
      <c r="AO856"/>
      <c r="AT856" s="35"/>
      <c r="AU856" s="35"/>
      <c r="AV856" s="35"/>
      <c r="AW856" s="35"/>
    </row>
    <row r="857" spans="1:49" s="20" customFormat="1">
      <c r="A857" s="12"/>
      <c r="B857" s="10"/>
      <c r="C857" s="1"/>
      <c r="D857"/>
      <c r="F857" s="9"/>
      <c r="G857" s="9"/>
      <c r="H857" s="9"/>
      <c r="I857" s="9"/>
      <c r="K857"/>
      <c r="L857"/>
      <c r="M857"/>
      <c r="N857"/>
      <c r="P857"/>
      <c r="Q857"/>
      <c r="R857"/>
      <c r="S857"/>
      <c r="U857"/>
      <c r="V857"/>
      <c r="W857"/>
      <c r="X857" s="1"/>
      <c r="Z857"/>
      <c r="AA857"/>
      <c r="AB857"/>
      <c r="AC857"/>
      <c r="AE857"/>
      <c r="AF857"/>
      <c r="AG857"/>
      <c r="AH857"/>
      <c r="AJ857"/>
      <c r="AK857"/>
      <c r="AL857"/>
      <c r="AM857" s="1"/>
      <c r="AO857"/>
      <c r="AT857" s="35"/>
      <c r="AU857" s="35"/>
      <c r="AV857" s="35"/>
      <c r="AW857" s="35"/>
    </row>
    <row r="858" spans="1:49" s="20" customFormat="1">
      <c r="A858" s="12"/>
      <c r="B858" s="10"/>
      <c r="C858" s="1"/>
      <c r="D858"/>
      <c r="F858" s="9"/>
      <c r="G858" s="9"/>
      <c r="H858" s="9"/>
      <c r="I858" s="9"/>
      <c r="K858"/>
      <c r="L858"/>
      <c r="M858"/>
      <c r="N858"/>
      <c r="P858"/>
      <c r="Q858"/>
      <c r="R858"/>
      <c r="S858"/>
      <c r="U858"/>
      <c r="V858"/>
      <c r="W858"/>
      <c r="X858" s="1"/>
      <c r="Z858"/>
      <c r="AA858"/>
      <c r="AB858"/>
      <c r="AC858"/>
      <c r="AE858"/>
      <c r="AF858"/>
      <c r="AG858"/>
      <c r="AH858"/>
      <c r="AJ858"/>
      <c r="AK858"/>
      <c r="AL858"/>
      <c r="AM858" s="1"/>
      <c r="AO858"/>
      <c r="AT858" s="35"/>
      <c r="AU858" s="35"/>
      <c r="AV858" s="35"/>
      <c r="AW858" s="35"/>
    </row>
    <row r="859" spans="1:49" s="20" customFormat="1">
      <c r="A859" s="12"/>
      <c r="B859" s="10"/>
      <c r="C859" s="1"/>
      <c r="D859"/>
      <c r="F859" s="9"/>
      <c r="G859" s="9"/>
      <c r="H859" s="9"/>
      <c r="I859" s="9"/>
      <c r="K859"/>
      <c r="L859"/>
      <c r="M859"/>
      <c r="N859"/>
      <c r="P859"/>
      <c r="Q859"/>
      <c r="R859"/>
      <c r="S859"/>
      <c r="U859"/>
      <c r="V859"/>
      <c r="W859"/>
      <c r="X859" s="1"/>
      <c r="Z859"/>
      <c r="AA859"/>
      <c r="AB859"/>
      <c r="AC859"/>
      <c r="AE859"/>
      <c r="AF859"/>
      <c r="AG859"/>
      <c r="AH859"/>
      <c r="AJ859"/>
      <c r="AK859"/>
      <c r="AL859"/>
      <c r="AM859" s="1"/>
      <c r="AO859"/>
      <c r="AT859" s="35"/>
      <c r="AU859" s="35"/>
      <c r="AV859" s="35"/>
      <c r="AW859" s="35"/>
    </row>
    <row r="860" spans="1:49" s="20" customFormat="1">
      <c r="A860" s="12"/>
      <c r="B860" s="10"/>
      <c r="C860" s="1"/>
      <c r="D860"/>
      <c r="F860" s="9"/>
      <c r="G860" s="9"/>
      <c r="H860" s="9"/>
      <c r="I860" s="9"/>
      <c r="K860"/>
      <c r="L860"/>
      <c r="M860"/>
      <c r="N860"/>
      <c r="P860"/>
      <c r="Q860"/>
      <c r="R860"/>
      <c r="S860"/>
      <c r="U860"/>
      <c r="V860"/>
      <c r="W860"/>
      <c r="X860" s="1"/>
      <c r="Z860"/>
      <c r="AA860"/>
      <c r="AB860"/>
      <c r="AC860"/>
      <c r="AE860"/>
      <c r="AF860"/>
      <c r="AG860"/>
      <c r="AH860"/>
      <c r="AJ860"/>
      <c r="AK860"/>
      <c r="AL860"/>
      <c r="AM860" s="1"/>
      <c r="AO860"/>
      <c r="AT860" s="35"/>
      <c r="AU860" s="35"/>
      <c r="AV860" s="35"/>
      <c r="AW860" s="35"/>
    </row>
    <row r="861" spans="1:49" s="20" customFormat="1">
      <c r="A861" s="12"/>
      <c r="B861" s="10"/>
      <c r="C861" s="1"/>
      <c r="D861"/>
      <c r="F861" s="9"/>
      <c r="G861" s="9"/>
      <c r="H861" s="9"/>
      <c r="I861" s="9"/>
      <c r="K861"/>
      <c r="L861"/>
      <c r="M861"/>
      <c r="N861"/>
      <c r="P861"/>
      <c r="Q861"/>
      <c r="R861"/>
      <c r="S861"/>
      <c r="U861"/>
      <c r="V861"/>
      <c r="W861"/>
      <c r="X861" s="1"/>
      <c r="Z861"/>
      <c r="AA861"/>
      <c r="AB861"/>
      <c r="AC861"/>
      <c r="AE861"/>
      <c r="AF861"/>
      <c r="AG861"/>
      <c r="AH861"/>
      <c r="AJ861"/>
      <c r="AK861"/>
      <c r="AL861"/>
      <c r="AM861" s="1"/>
      <c r="AO861"/>
      <c r="AT861" s="35"/>
      <c r="AU861" s="35"/>
      <c r="AV861" s="35"/>
      <c r="AW861" s="35"/>
    </row>
    <row r="862" spans="1:49" s="20" customFormat="1">
      <c r="A862" s="12"/>
      <c r="B862" s="10"/>
      <c r="C862" s="1"/>
      <c r="D862"/>
      <c r="F862" s="9"/>
      <c r="G862" s="9"/>
      <c r="H862" s="9"/>
      <c r="I862" s="9"/>
      <c r="K862"/>
      <c r="L862"/>
      <c r="M862"/>
      <c r="N862"/>
      <c r="P862"/>
      <c r="Q862"/>
      <c r="R862"/>
      <c r="S862"/>
      <c r="U862"/>
      <c r="V862"/>
      <c r="W862"/>
      <c r="X862" s="1"/>
      <c r="Z862"/>
      <c r="AA862"/>
      <c r="AB862"/>
      <c r="AC862"/>
      <c r="AE862"/>
      <c r="AF862"/>
      <c r="AG862"/>
      <c r="AH862"/>
      <c r="AJ862"/>
      <c r="AK862"/>
      <c r="AL862"/>
      <c r="AM862" s="1"/>
      <c r="AO862"/>
      <c r="AT862" s="35"/>
      <c r="AU862" s="35"/>
      <c r="AV862" s="35"/>
      <c r="AW862" s="35"/>
    </row>
    <row r="863" spans="1:49" s="20" customFormat="1">
      <c r="A863" s="12"/>
      <c r="B863" s="10"/>
      <c r="C863" s="1"/>
      <c r="D863"/>
      <c r="F863" s="9"/>
      <c r="G863" s="9"/>
      <c r="H863" s="9"/>
      <c r="I863" s="9"/>
      <c r="K863"/>
      <c r="L863"/>
      <c r="M863"/>
      <c r="N863"/>
      <c r="P863"/>
      <c r="Q863"/>
      <c r="R863"/>
      <c r="S863"/>
      <c r="U863"/>
      <c r="V863"/>
      <c r="W863"/>
      <c r="X863" s="1"/>
      <c r="Z863"/>
      <c r="AA863"/>
      <c r="AB863"/>
      <c r="AC863"/>
      <c r="AE863"/>
      <c r="AF863"/>
      <c r="AG863"/>
      <c r="AH863"/>
      <c r="AJ863"/>
      <c r="AK863"/>
      <c r="AL863"/>
      <c r="AM863" s="1"/>
      <c r="AO863"/>
      <c r="AT863" s="35"/>
      <c r="AU863" s="35"/>
      <c r="AV863" s="35"/>
      <c r="AW863" s="35"/>
    </row>
    <row r="864" spans="1:49" s="20" customFormat="1">
      <c r="A864" s="12"/>
      <c r="B864" s="10"/>
      <c r="C864" s="1"/>
      <c r="D864"/>
      <c r="F864" s="9"/>
      <c r="G864" s="9"/>
      <c r="H864" s="9"/>
      <c r="I864" s="9"/>
      <c r="K864"/>
      <c r="L864"/>
      <c r="M864"/>
      <c r="N864"/>
      <c r="P864"/>
      <c r="Q864"/>
      <c r="R864"/>
      <c r="S864"/>
      <c r="U864"/>
      <c r="V864"/>
      <c r="W864"/>
      <c r="X864" s="1"/>
      <c r="Z864"/>
      <c r="AA864"/>
      <c r="AB864"/>
      <c r="AC864"/>
      <c r="AE864"/>
      <c r="AF864"/>
      <c r="AG864"/>
      <c r="AH864"/>
      <c r="AJ864"/>
      <c r="AK864"/>
      <c r="AL864"/>
      <c r="AM864" s="1"/>
      <c r="AO864"/>
      <c r="AT864" s="35"/>
      <c r="AU864" s="35"/>
      <c r="AV864" s="35"/>
      <c r="AW864" s="35"/>
    </row>
    <row r="865" spans="1:49" s="20" customFormat="1">
      <c r="A865" s="12"/>
      <c r="B865" s="10"/>
      <c r="C865" s="1"/>
      <c r="D865"/>
      <c r="F865" s="9"/>
      <c r="G865" s="9"/>
      <c r="H865" s="9"/>
      <c r="I865" s="9"/>
      <c r="K865"/>
      <c r="L865"/>
      <c r="M865"/>
      <c r="N865"/>
      <c r="P865"/>
      <c r="Q865"/>
      <c r="R865"/>
      <c r="S865"/>
      <c r="U865"/>
      <c r="V865"/>
      <c r="W865"/>
      <c r="X865" s="1"/>
      <c r="Z865"/>
      <c r="AA865"/>
      <c r="AB865"/>
      <c r="AC865"/>
      <c r="AE865"/>
      <c r="AF865"/>
      <c r="AG865"/>
      <c r="AH865"/>
      <c r="AJ865"/>
      <c r="AK865"/>
      <c r="AL865"/>
      <c r="AM865" s="1"/>
      <c r="AO865"/>
      <c r="AT865" s="35"/>
      <c r="AU865" s="35"/>
      <c r="AV865" s="35"/>
      <c r="AW865" s="35"/>
    </row>
    <row r="866" spans="1:49" s="20" customFormat="1">
      <c r="A866" s="12"/>
      <c r="B866" s="10"/>
      <c r="C866" s="1"/>
      <c r="D866"/>
      <c r="F866" s="9"/>
      <c r="G866" s="9"/>
      <c r="H866" s="9"/>
      <c r="I866" s="9"/>
      <c r="K866"/>
      <c r="L866"/>
      <c r="M866"/>
      <c r="N866"/>
      <c r="P866"/>
      <c r="Q866"/>
      <c r="R866"/>
      <c r="S866"/>
      <c r="U866"/>
      <c r="V866"/>
      <c r="W866"/>
      <c r="X866" s="1"/>
      <c r="Z866"/>
      <c r="AA866"/>
      <c r="AB866"/>
      <c r="AC866"/>
      <c r="AE866"/>
      <c r="AF866"/>
      <c r="AG866"/>
      <c r="AH866"/>
      <c r="AJ866"/>
      <c r="AK866"/>
      <c r="AL866"/>
      <c r="AM866" s="1"/>
      <c r="AO866"/>
      <c r="AT866" s="35"/>
      <c r="AU866" s="35"/>
      <c r="AV866" s="35"/>
      <c r="AW866" s="35"/>
    </row>
    <row r="867" spans="1:49" s="20" customFormat="1">
      <c r="A867" s="12"/>
      <c r="B867" s="10"/>
      <c r="C867" s="1"/>
      <c r="D867"/>
      <c r="F867" s="9"/>
      <c r="G867" s="9"/>
      <c r="H867" s="9"/>
      <c r="I867" s="9"/>
      <c r="K867"/>
      <c r="L867"/>
      <c r="M867"/>
      <c r="N867"/>
      <c r="P867"/>
      <c r="Q867"/>
      <c r="R867"/>
      <c r="S867"/>
      <c r="U867"/>
      <c r="V867"/>
      <c r="W867"/>
      <c r="X867" s="1"/>
      <c r="Z867"/>
      <c r="AA867"/>
      <c r="AB867"/>
      <c r="AC867"/>
      <c r="AE867"/>
      <c r="AF867"/>
      <c r="AG867"/>
      <c r="AH867"/>
      <c r="AJ867"/>
      <c r="AK867"/>
      <c r="AL867"/>
      <c r="AM867" s="1"/>
      <c r="AO867"/>
      <c r="AT867" s="35"/>
      <c r="AU867" s="35"/>
      <c r="AV867" s="35"/>
      <c r="AW867" s="35"/>
    </row>
    <row r="868" spans="1:49" s="20" customFormat="1">
      <c r="A868" s="12"/>
      <c r="B868" s="10"/>
      <c r="C868" s="1"/>
      <c r="D868"/>
      <c r="F868" s="9"/>
      <c r="G868" s="9"/>
      <c r="H868" s="9"/>
      <c r="I868" s="9"/>
      <c r="K868"/>
      <c r="L868"/>
      <c r="M868"/>
      <c r="N868"/>
      <c r="P868"/>
      <c r="Q868"/>
      <c r="R868"/>
      <c r="S868"/>
      <c r="U868"/>
      <c r="V868"/>
      <c r="W868"/>
      <c r="X868" s="1"/>
      <c r="Z868"/>
      <c r="AA868"/>
      <c r="AB868"/>
      <c r="AC868"/>
      <c r="AE868"/>
      <c r="AF868"/>
      <c r="AG868"/>
      <c r="AH868"/>
      <c r="AJ868"/>
      <c r="AK868"/>
      <c r="AL868"/>
      <c r="AM868" s="1"/>
      <c r="AO868"/>
      <c r="AT868" s="35"/>
      <c r="AU868" s="35"/>
      <c r="AV868" s="35"/>
      <c r="AW868" s="35"/>
    </row>
    <row r="869" spans="1:49" s="20" customFormat="1">
      <c r="A869" s="12"/>
      <c r="B869" s="10"/>
      <c r="C869" s="1"/>
      <c r="D869"/>
      <c r="F869" s="9"/>
      <c r="G869" s="9"/>
      <c r="H869" s="9"/>
      <c r="I869" s="9"/>
      <c r="K869"/>
      <c r="L869"/>
      <c r="M869"/>
      <c r="N869"/>
      <c r="P869"/>
      <c r="Q869"/>
      <c r="R869"/>
      <c r="S869"/>
      <c r="U869"/>
      <c r="V869"/>
      <c r="W869"/>
      <c r="X869" s="1"/>
      <c r="Z869"/>
      <c r="AA869"/>
      <c r="AB869"/>
      <c r="AC869"/>
      <c r="AE869"/>
      <c r="AF869"/>
      <c r="AG869"/>
      <c r="AH869"/>
      <c r="AJ869"/>
      <c r="AK869"/>
      <c r="AL869"/>
      <c r="AM869" s="1"/>
      <c r="AO869"/>
      <c r="AT869" s="35"/>
      <c r="AU869" s="35"/>
      <c r="AV869" s="35"/>
      <c r="AW869" s="35"/>
    </row>
    <row r="870" spans="1:49" s="20" customFormat="1">
      <c r="A870" s="12"/>
      <c r="B870" s="10"/>
      <c r="C870" s="1"/>
      <c r="D870"/>
      <c r="F870" s="9"/>
      <c r="G870" s="9"/>
      <c r="H870" s="9"/>
      <c r="I870" s="9"/>
      <c r="K870"/>
      <c r="L870"/>
      <c r="M870"/>
      <c r="N870"/>
      <c r="P870"/>
      <c r="Q870"/>
      <c r="R870"/>
      <c r="S870"/>
      <c r="U870"/>
      <c r="V870"/>
      <c r="W870"/>
      <c r="X870" s="1"/>
      <c r="Z870"/>
      <c r="AA870"/>
      <c r="AB870"/>
      <c r="AC870"/>
      <c r="AE870"/>
      <c r="AF870"/>
      <c r="AG870"/>
      <c r="AH870"/>
      <c r="AJ870"/>
      <c r="AK870"/>
      <c r="AL870"/>
      <c r="AM870" s="1"/>
      <c r="AO870"/>
      <c r="AT870" s="35"/>
      <c r="AU870" s="35"/>
      <c r="AV870" s="35"/>
      <c r="AW870" s="35"/>
    </row>
    <row r="871" spans="1:49" s="20" customFormat="1">
      <c r="A871" s="12"/>
      <c r="B871" s="10"/>
      <c r="C871" s="1"/>
      <c r="D871"/>
      <c r="F871" s="9"/>
      <c r="G871" s="9"/>
      <c r="H871" s="9"/>
      <c r="I871" s="9"/>
      <c r="K871"/>
      <c r="L871"/>
      <c r="M871"/>
      <c r="N871"/>
      <c r="P871"/>
      <c r="Q871"/>
      <c r="R871"/>
      <c r="S871"/>
      <c r="U871"/>
      <c r="V871"/>
      <c r="W871"/>
      <c r="X871" s="1"/>
      <c r="Z871"/>
      <c r="AA871"/>
      <c r="AB871"/>
      <c r="AC871"/>
      <c r="AE871"/>
      <c r="AF871"/>
      <c r="AG871"/>
      <c r="AH871"/>
      <c r="AJ871"/>
      <c r="AK871"/>
      <c r="AL871"/>
      <c r="AM871" s="1"/>
      <c r="AO871"/>
      <c r="AT871" s="35"/>
      <c r="AU871" s="35"/>
      <c r="AV871" s="35"/>
      <c r="AW871" s="35"/>
    </row>
    <row r="872" spans="1:49" s="20" customFormat="1">
      <c r="A872" s="12"/>
      <c r="B872" s="10"/>
      <c r="C872" s="1"/>
      <c r="D872"/>
      <c r="F872" s="9"/>
      <c r="G872" s="9"/>
      <c r="H872" s="9"/>
      <c r="I872" s="9"/>
      <c r="K872"/>
      <c r="L872"/>
      <c r="M872"/>
      <c r="N872"/>
      <c r="P872"/>
      <c r="Q872"/>
      <c r="R872"/>
      <c r="S872"/>
      <c r="U872"/>
      <c r="V872"/>
      <c r="W872"/>
      <c r="X872" s="1"/>
      <c r="Z872"/>
      <c r="AA872"/>
      <c r="AB872"/>
      <c r="AC872"/>
      <c r="AE872"/>
      <c r="AF872"/>
      <c r="AG872"/>
      <c r="AH872"/>
      <c r="AJ872"/>
      <c r="AK872"/>
      <c r="AL872"/>
      <c r="AM872" s="1"/>
      <c r="AO872"/>
      <c r="AT872" s="35"/>
      <c r="AU872" s="35"/>
      <c r="AV872" s="35"/>
      <c r="AW872" s="35"/>
    </row>
    <row r="873" spans="1:49" s="20" customFormat="1">
      <c r="A873" s="12"/>
      <c r="B873" s="10"/>
      <c r="C873" s="1"/>
      <c r="D873"/>
      <c r="F873" s="9"/>
      <c r="G873" s="9"/>
      <c r="H873" s="9"/>
      <c r="I873" s="9"/>
      <c r="K873"/>
      <c r="L873"/>
      <c r="M873"/>
      <c r="N873"/>
      <c r="P873"/>
      <c r="Q873"/>
      <c r="R873"/>
      <c r="S873"/>
      <c r="U873"/>
      <c r="V873"/>
      <c r="W873"/>
      <c r="X873" s="1"/>
      <c r="Z873"/>
      <c r="AA873"/>
      <c r="AB873"/>
      <c r="AC873"/>
      <c r="AE873"/>
      <c r="AF873"/>
      <c r="AG873"/>
      <c r="AH873"/>
      <c r="AJ873"/>
      <c r="AK873"/>
      <c r="AL873"/>
      <c r="AM873" s="1"/>
      <c r="AO873"/>
      <c r="AT873" s="35"/>
      <c r="AU873" s="35"/>
      <c r="AV873" s="35"/>
      <c r="AW873" s="35"/>
    </row>
    <row r="874" spans="1:49" s="20" customFormat="1">
      <c r="A874" s="12"/>
      <c r="B874" s="10"/>
      <c r="C874" s="1"/>
      <c r="D874"/>
      <c r="F874" s="9"/>
      <c r="G874" s="9"/>
      <c r="H874" s="9"/>
      <c r="I874" s="9"/>
      <c r="K874"/>
      <c r="L874"/>
      <c r="M874"/>
      <c r="N874"/>
      <c r="P874"/>
      <c r="Q874"/>
      <c r="R874"/>
      <c r="S874"/>
      <c r="U874"/>
      <c r="V874"/>
      <c r="W874"/>
      <c r="X874" s="1"/>
      <c r="Z874"/>
      <c r="AA874"/>
      <c r="AB874"/>
      <c r="AC874"/>
      <c r="AE874"/>
      <c r="AF874"/>
      <c r="AG874"/>
      <c r="AH874"/>
      <c r="AJ874"/>
      <c r="AK874"/>
      <c r="AL874"/>
      <c r="AM874" s="1"/>
      <c r="AO874"/>
      <c r="AT874" s="35"/>
      <c r="AU874" s="35"/>
      <c r="AV874" s="35"/>
      <c r="AW874" s="35"/>
    </row>
    <row r="875" spans="1:49" s="20" customFormat="1">
      <c r="A875" s="12"/>
      <c r="B875" s="10"/>
      <c r="C875" s="1"/>
      <c r="D875"/>
      <c r="F875" s="9"/>
      <c r="G875" s="9"/>
      <c r="H875" s="9"/>
      <c r="I875" s="9"/>
      <c r="K875"/>
      <c r="L875"/>
      <c r="M875"/>
      <c r="N875"/>
      <c r="P875"/>
      <c r="Q875"/>
      <c r="R875"/>
      <c r="S875"/>
      <c r="U875"/>
      <c r="V875"/>
      <c r="W875"/>
      <c r="X875" s="1"/>
      <c r="Z875"/>
      <c r="AA875"/>
      <c r="AB875"/>
      <c r="AC875"/>
      <c r="AE875"/>
      <c r="AF875"/>
      <c r="AG875"/>
      <c r="AH875"/>
      <c r="AJ875"/>
      <c r="AK875"/>
      <c r="AL875"/>
      <c r="AM875" s="1"/>
      <c r="AO875"/>
      <c r="AT875" s="35"/>
      <c r="AU875" s="35"/>
      <c r="AV875" s="35"/>
      <c r="AW875" s="35"/>
    </row>
    <row r="876" spans="1:49" s="20" customFormat="1">
      <c r="A876" s="12"/>
      <c r="B876" s="10"/>
      <c r="C876" s="1"/>
      <c r="D876"/>
      <c r="F876" s="9"/>
      <c r="G876" s="9"/>
      <c r="H876" s="9"/>
      <c r="I876" s="9"/>
      <c r="K876"/>
      <c r="L876"/>
      <c r="M876"/>
      <c r="N876"/>
      <c r="P876"/>
      <c r="Q876"/>
      <c r="R876"/>
      <c r="S876"/>
      <c r="U876"/>
      <c r="V876"/>
      <c r="W876"/>
      <c r="X876" s="1"/>
      <c r="Z876"/>
      <c r="AA876"/>
      <c r="AB876"/>
      <c r="AC876"/>
      <c r="AE876"/>
      <c r="AF876"/>
      <c r="AG876"/>
      <c r="AH876"/>
      <c r="AJ876"/>
      <c r="AK876"/>
      <c r="AL876"/>
      <c r="AM876" s="1"/>
      <c r="AO876"/>
      <c r="AT876" s="35"/>
      <c r="AU876" s="35"/>
      <c r="AV876" s="35"/>
      <c r="AW876" s="35"/>
    </row>
    <row r="877" spans="1:49" s="20" customFormat="1">
      <c r="A877" s="12"/>
      <c r="B877" s="10"/>
      <c r="C877" s="1"/>
      <c r="D877"/>
      <c r="F877" s="9"/>
      <c r="G877" s="9"/>
      <c r="H877" s="9"/>
      <c r="I877" s="9"/>
      <c r="K877"/>
      <c r="L877"/>
      <c r="M877"/>
      <c r="N877"/>
      <c r="P877"/>
      <c r="Q877"/>
      <c r="R877"/>
      <c r="S877"/>
      <c r="U877"/>
      <c r="V877"/>
      <c r="W877"/>
      <c r="X877" s="1"/>
      <c r="Z877"/>
      <c r="AA877"/>
      <c r="AB877"/>
      <c r="AC877"/>
      <c r="AE877"/>
      <c r="AF877"/>
      <c r="AG877"/>
      <c r="AH877"/>
      <c r="AJ877"/>
      <c r="AK877"/>
      <c r="AL877"/>
      <c r="AM877" s="1"/>
      <c r="AO877"/>
      <c r="AT877" s="35"/>
      <c r="AU877" s="35"/>
      <c r="AV877" s="35"/>
      <c r="AW877" s="35"/>
    </row>
    <row r="878" spans="1:49" s="20" customFormat="1">
      <c r="A878" s="12"/>
      <c r="B878" s="10"/>
      <c r="C878" s="1"/>
      <c r="D878"/>
      <c r="F878" s="9"/>
      <c r="G878" s="9"/>
      <c r="H878" s="9"/>
      <c r="I878" s="9"/>
      <c r="K878"/>
      <c r="L878"/>
      <c r="M878"/>
      <c r="N878"/>
      <c r="P878"/>
      <c r="Q878"/>
      <c r="R878"/>
      <c r="S878"/>
      <c r="U878"/>
      <c r="V878"/>
      <c r="W878"/>
      <c r="X878" s="1"/>
      <c r="Z878"/>
      <c r="AA878"/>
      <c r="AB878"/>
      <c r="AC878"/>
      <c r="AE878"/>
      <c r="AF878"/>
      <c r="AG878"/>
      <c r="AH878"/>
      <c r="AJ878"/>
      <c r="AK878"/>
      <c r="AL878"/>
      <c r="AM878" s="1"/>
      <c r="AO878"/>
      <c r="AT878" s="35"/>
      <c r="AU878" s="35"/>
      <c r="AV878" s="35"/>
      <c r="AW878" s="35"/>
    </row>
    <row r="879" spans="1:49" s="20" customFormat="1">
      <c r="A879" s="12"/>
      <c r="B879" s="10"/>
      <c r="C879" s="1"/>
      <c r="D879"/>
      <c r="F879" s="9"/>
      <c r="G879" s="9"/>
      <c r="H879" s="9"/>
      <c r="I879" s="9"/>
      <c r="K879"/>
      <c r="L879"/>
      <c r="M879"/>
      <c r="N879"/>
      <c r="P879"/>
      <c r="Q879"/>
      <c r="R879"/>
      <c r="S879"/>
      <c r="U879"/>
      <c r="V879"/>
      <c r="W879"/>
      <c r="X879" s="1"/>
      <c r="Z879"/>
      <c r="AA879"/>
      <c r="AB879"/>
      <c r="AC879"/>
      <c r="AE879"/>
      <c r="AF879"/>
      <c r="AG879"/>
      <c r="AH879"/>
      <c r="AJ879"/>
      <c r="AK879"/>
      <c r="AL879"/>
      <c r="AM879" s="1"/>
      <c r="AO879"/>
      <c r="AT879" s="35"/>
      <c r="AU879" s="35"/>
      <c r="AV879" s="35"/>
      <c r="AW879" s="35"/>
    </row>
    <row r="880" spans="1:49" s="20" customFormat="1">
      <c r="A880" s="12"/>
      <c r="B880" s="10"/>
      <c r="C880" s="1"/>
      <c r="D880"/>
      <c r="F880" s="9"/>
      <c r="G880" s="9"/>
      <c r="H880" s="9"/>
      <c r="I880" s="9"/>
      <c r="K880"/>
      <c r="L880"/>
      <c r="M880"/>
      <c r="N880"/>
      <c r="P880"/>
      <c r="Q880"/>
      <c r="R880"/>
      <c r="S880"/>
      <c r="U880"/>
      <c r="V880"/>
      <c r="W880"/>
      <c r="X880" s="1"/>
      <c r="Z880"/>
      <c r="AA880"/>
      <c r="AB880"/>
      <c r="AC880"/>
      <c r="AE880"/>
      <c r="AF880"/>
      <c r="AG880"/>
      <c r="AH880"/>
      <c r="AJ880"/>
      <c r="AK880"/>
      <c r="AL880"/>
      <c r="AM880" s="1"/>
      <c r="AO880"/>
      <c r="AT880" s="35"/>
      <c r="AU880" s="35"/>
      <c r="AV880" s="35"/>
      <c r="AW880" s="35"/>
    </row>
    <row r="881" spans="1:49" s="20" customFormat="1">
      <c r="A881" s="12"/>
      <c r="B881" s="10"/>
      <c r="C881" s="1"/>
      <c r="D881"/>
      <c r="F881" s="9"/>
      <c r="G881" s="9"/>
      <c r="H881" s="9"/>
      <c r="I881" s="9"/>
      <c r="K881"/>
      <c r="L881"/>
      <c r="M881"/>
      <c r="N881"/>
      <c r="P881"/>
      <c r="Q881"/>
      <c r="R881"/>
      <c r="S881"/>
      <c r="U881"/>
      <c r="V881"/>
      <c r="W881"/>
      <c r="X881" s="1"/>
      <c r="Z881"/>
      <c r="AA881"/>
      <c r="AB881"/>
      <c r="AC881"/>
      <c r="AE881"/>
      <c r="AF881"/>
      <c r="AG881"/>
      <c r="AH881"/>
      <c r="AJ881"/>
      <c r="AK881"/>
      <c r="AL881"/>
      <c r="AM881" s="1"/>
      <c r="AO881"/>
      <c r="AT881" s="35"/>
      <c r="AU881" s="35"/>
      <c r="AV881" s="35"/>
      <c r="AW881" s="35"/>
    </row>
    <row r="882" spans="1:49" s="20" customFormat="1">
      <c r="A882" s="12"/>
      <c r="B882" s="10"/>
      <c r="C882" s="1"/>
      <c r="D882"/>
      <c r="F882" s="9"/>
      <c r="G882" s="9"/>
      <c r="H882" s="9"/>
      <c r="I882" s="9"/>
      <c r="K882"/>
      <c r="L882"/>
      <c r="M882"/>
      <c r="N882"/>
      <c r="P882"/>
      <c r="Q882"/>
      <c r="R882"/>
      <c r="S882"/>
      <c r="U882"/>
      <c r="V882"/>
      <c r="W882"/>
      <c r="X882" s="1"/>
      <c r="Z882"/>
      <c r="AA882"/>
      <c r="AB882"/>
      <c r="AC882"/>
      <c r="AE882"/>
      <c r="AF882"/>
      <c r="AG882"/>
      <c r="AH882"/>
      <c r="AJ882"/>
      <c r="AK882"/>
      <c r="AL882"/>
      <c r="AM882" s="1"/>
      <c r="AO882"/>
      <c r="AT882" s="35"/>
      <c r="AU882" s="35"/>
      <c r="AV882" s="35"/>
      <c r="AW882" s="35"/>
    </row>
    <row r="883" spans="1:49" s="20" customFormat="1">
      <c r="A883" s="12"/>
      <c r="B883" s="10"/>
      <c r="C883" s="1"/>
      <c r="D883"/>
      <c r="F883" s="9"/>
      <c r="G883" s="9"/>
      <c r="H883" s="9"/>
      <c r="I883" s="9"/>
      <c r="K883"/>
      <c r="L883"/>
      <c r="M883"/>
      <c r="N883"/>
      <c r="P883"/>
      <c r="Q883"/>
      <c r="R883"/>
      <c r="S883"/>
      <c r="U883"/>
      <c r="V883"/>
      <c r="W883"/>
      <c r="X883" s="1"/>
      <c r="Z883"/>
      <c r="AA883"/>
      <c r="AB883"/>
      <c r="AC883"/>
      <c r="AE883"/>
      <c r="AF883"/>
      <c r="AG883"/>
      <c r="AH883"/>
      <c r="AJ883"/>
      <c r="AK883"/>
      <c r="AL883"/>
      <c r="AM883" s="1"/>
      <c r="AO883"/>
      <c r="AT883" s="35"/>
      <c r="AU883" s="35"/>
      <c r="AV883" s="35"/>
      <c r="AW883" s="35"/>
    </row>
    <row r="884" spans="1:49" s="20" customFormat="1">
      <c r="A884" s="12"/>
      <c r="B884" s="10"/>
      <c r="C884" s="1"/>
      <c r="D884"/>
      <c r="F884" s="9"/>
      <c r="G884" s="9"/>
      <c r="H884" s="9"/>
      <c r="I884" s="9"/>
      <c r="K884"/>
      <c r="L884"/>
      <c r="M884"/>
      <c r="N884"/>
      <c r="P884"/>
      <c r="Q884"/>
      <c r="R884"/>
      <c r="S884"/>
      <c r="U884"/>
      <c r="V884"/>
      <c r="W884"/>
      <c r="X884" s="1"/>
      <c r="Z884"/>
      <c r="AA884"/>
      <c r="AB884"/>
      <c r="AC884"/>
      <c r="AE884"/>
      <c r="AF884"/>
      <c r="AG884"/>
      <c r="AH884"/>
      <c r="AJ884"/>
      <c r="AK884"/>
      <c r="AL884"/>
      <c r="AM884" s="1"/>
      <c r="AO884"/>
      <c r="AT884" s="35"/>
      <c r="AU884" s="35"/>
      <c r="AV884" s="35"/>
      <c r="AW884" s="35"/>
    </row>
    <row r="885" spans="1:49" s="20" customFormat="1">
      <c r="A885" s="12"/>
      <c r="B885" s="10"/>
      <c r="C885" s="1"/>
      <c r="D885"/>
      <c r="F885" s="9"/>
      <c r="G885" s="9"/>
      <c r="H885" s="9"/>
      <c r="I885" s="9"/>
      <c r="K885"/>
      <c r="L885"/>
      <c r="M885"/>
      <c r="N885"/>
      <c r="P885"/>
      <c r="Q885"/>
      <c r="R885"/>
      <c r="S885"/>
      <c r="U885"/>
      <c r="V885"/>
      <c r="W885"/>
      <c r="X885" s="1"/>
      <c r="Z885"/>
      <c r="AA885"/>
      <c r="AB885"/>
      <c r="AC885"/>
      <c r="AE885"/>
      <c r="AF885"/>
      <c r="AG885"/>
      <c r="AH885"/>
      <c r="AJ885"/>
      <c r="AK885"/>
      <c r="AL885"/>
      <c r="AM885" s="1"/>
      <c r="AO885"/>
      <c r="AT885" s="35"/>
      <c r="AU885" s="35"/>
      <c r="AV885" s="35"/>
      <c r="AW885" s="35"/>
    </row>
    <row r="886" spans="1:49" s="20" customFormat="1">
      <c r="A886" s="12"/>
      <c r="B886" s="10"/>
      <c r="C886" s="1"/>
      <c r="D886"/>
      <c r="F886" s="9"/>
      <c r="G886" s="9"/>
      <c r="H886" s="9"/>
      <c r="I886" s="9"/>
      <c r="K886"/>
      <c r="L886"/>
      <c r="M886"/>
      <c r="N886"/>
      <c r="P886"/>
      <c r="Q886"/>
      <c r="R886"/>
      <c r="S886"/>
      <c r="U886"/>
      <c r="V886"/>
      <c r="W886"/>
      <c r="X886" s="1"/>
      <c r="Z886"/>
      <c r="AA886"/>
      <c r="AB886"/>
      <c r="AC886"/>
      <c r="AE886"/>
      <c r="AF886"/>
      <c r="AG886"/>
      <c r="AH886"/>
      <c r="AJ886"/>
      <c r="AK886"/>
      <c r="AL886"/>
      <c r="AM886" s="1"/>
      <c r="AO886"/>
      <c r="AT886" s="35"/>
      <c r="AU886" s="35"/>
      <c r="AV886" s="35"/>
      <c r="AW886" s="35"/>
    </row>
    <row r="887" spans="1:49" s="20" customFormat="1">
      <c r="A887" s="12"/>
      <c r="B887" s="10"/>
      <c r="C887" s="1"/>
      <c r="D887"/>
      <c r="F887" s="9"/>
      <c r="G887" s="9"/>
      <c r="H887" s="9"/>
      <c r="I887" s="9"/>
      <c r="K887"/>
      <c r="L887"/>
      <c r="M887"/>
      <c r="N887"/>
      <c r="P887"/>
      <c r="Q887"/>
      <c r="R887"/>
      <c r="S887"/>
      <c r="U887"/>
      <c r="V887"/>
      <c r="W887"/>
      <c r="X887" s="1"/>
      <c r="Z887"/>
      <c r="AA887"/>
      <c r="AB887"/>
      <c r="AC887"/>
      <c r="AE887"/>
      <c r="AF887"/>
      <c r="AG887"/>
      <c r="AH887"/>
      <c r="AJ887"/>
      <c r="AK887"/>
      <c r="AL887"/>
      <c r="AM887" s="1"/>
      <c r="AO887"/>
      <c r="AT887" s="35"/>
      <c r="AU887" s="35"/>
      <c r="AV887" s="35"/>
      <c r="AW887" s="35"/>
    </row>
    <row r="888" spans="1:49" s="20" customFormat="1">
      <c r="A888" s="12"/>
      <c r="B888" s="10"/>
      <c r="C888" s="1"/>
      <c r="D888"/>
      <c r="F888" s="9"/>
      <c r="G888" s="9"/>
      <c r="H888" s="9"/>
      <c r="I888" s="9"/>
      <c r="K888"/>
      <c r="L888"/>
      <c r="M888"/>
      <c r="N888"/>
      <c r="P888"/>
      <c r="Q888"/>
      <c r="R888"/>
      <c r="S888"/>
      <c r="U888"/>
      <c r="V888"/>
      <c r="W888"/>
      <c r="X888" s="1"/>
      <c r="Z888"/>
      <c r="AA888"/>
      <c r="AB888"/>
      <c r="AC888"/>
      <c r="AE888"/>
      <c r="AF888"/>
      <c r="AG888"/>
      <c r="AH888"/>
      <c r="AJ888"/>
      <c r="AK888"/>
      <c r="AL888"/>
      <c r="AM888" s="1"/>
      <c r="AO888"/>
      <c r="AT888" s="35"/>
      <c r="AU888" s="35"/>
      <c r="AV888" s="35"/>
      <c r="AW888" s="35"/>
    </row>
    <row r="889" spans="1:49" s="20" customFormat="1">
      <c r="A889" s="12"/>
      <c r="B889" s="10"/>
      <c r="C889" s="1"/>
      <c r="D889"/>
      <c r="F889" s="9"/>
      <c r="G889" s="9"/>
      <c r="H889" s="9"/>
      <c r="I889" s="9"/>
      <c r="K889"/>
      <c r="L889"/>
      <c r="M889"/>
      <c r="N889"/>
      <c r="P889"/>
      <c r="Q889"/>
      <c r="R889"/>
      <c r="S889"/>
      <c r="U889"/>
      <c r="V889"/>
      <c r="W889"/>
      <c r="X889" s="1"/>
      <c r="Z889"/>
      <c r="AA889"/>
      <c r="AB889"/>
      <c r="AC889"/>
      <c r="AE889"/>
      <c r="AF889"/>
      <c r="AG889"/>
      <c r="AH889"/>
      <c r="AJ889"/>
      <c r="AK889"/>
      <c r="AL889"/>
      <c r="AM889" s="1"/>
      <c r="AO889"/>
      <c r="AT889" s="35"/>
      <c r="AU889" s="35"/>
      <c r="AV889" s="35"/>
      <c r="AW889" s="35"/>
    </row>
    <row r="890" spans="1:49" s="20" customFormat="1">
      <c r="A890" s="12"/>
      <c r="B890" s="10"/>
      <c r="C890" s="1"/>
      <c r="D890"/>
      <c r="F890" s="9"/>
      <c r="G890" s="9"/>
      <c r="H890" s="9"/>
      <c r="I890" s="9"/>
      <c r="K890"/>
      <c r="L890"/>
      <c r="M890"/>
      <c r="N890"/>
      <c r="P890"/>
      <c r="Q890"/>
      <c r="R890"/>
      <c r="S890"/>
      <c r="U890"/>
      <c r="V890"/>
      <c r="W890"/>
      <c r="X890" s="1"/>
      <c r="Z890"/>
      <c r="AA890"/>
      <c r="AB890"/>
      <c r="AC890"/>
      <c r="AE890"/>
      <c r="AF890"/>
      <c r="AG890"/>
      <c r="AH890"/>
      <c r="AJ890"/>
      <c r="AK890"/>
      <c r="AL890"/>
      <c r="AM890" s="1"/>
      <c r="AO890"/>
      <c r="AT890" s="35"/>
      <c r="AU890" s="35"/>
      <c r="AV890" s="35"/>
      <c r="AW890" s="35"/>
    </row>
    <row r="891" spans="1:49" s="20" customFormat="1">
      <c r="A891" s="12"/>
      <c r="B891" s="10"/>
      <c r="C891" s="1"/>
      <c r="D891"/>
      <c r="F891" s="9"/>
      <c r="G891" s="9"/>
      <c r="H891" s="9"/>
      <c r="I891" s="9"/>
      <c r="K891"/>
      <c r="L891"/>
      <c r="M891"/>
      <c r="N891"/>
      <c r="P891"/>
      <c r="Q891"/>
      <c r="R891"/>
      <c r="S891"/>
      <c r="U891"/>
      <c r="V891"/>
      <c r="W891"/>
      <c r="X891" s="1"/>
      <c r="Z891"/>
      <c r="AA891"/>
      <c r="AB891"/>
      <c r="AC891"/>
      <c r="AE891"/>
      <c r="AF891"/>
      <c r="AG891"/>
      <c r="AH891"/>
      <c r="AJ891"/>
      <c r="AK891"/>
      <c r="AL891"/>
      <c r="AM891" s="1"/>
      <c r="AO891"/>
      <c r="AT891" s="35"/>
      <c r="AU891" s="35"/>
      <c r="AV891" s="35"/>
      <c r="AW891" s="35"/>
    </row>
    <row r="892" spans="1:49" s="20" customFormat="1">
      <c r="A892" s="12"/>
      <c r="B892" s="10"/>
      <c r="C892" s="1"/>
      <c r="D892"/>
      <c r="F892" s="9"/>
      <c r="G892" s="9"/>
      <c r="H892" s="9"/>
      <c r="I892" s="9"/>
      <c r="K892"/>
      <c r="L892"/>
      <c r="M892"/>
      <c r="N892"/>
      <c r="P892"/>
      <c r="Q892"/>
      <c r="R892"/>
      <c r="S892"/>
      <c r="U892"/>
      <c r="V892"/>
      <c r="W892"/>
      <c r="X892" s="1"/>
      <c r="Z892"/>
      <c r="AA892"/>
      <c r="AB892"/>
      <c r="AC892"/>
      <c r="AE892"/>
      <c r="AF892"/>
      <c r="AG892"/>
      <c r="AH892"/>
      <c r="AJ892"/>
      <c r="AK892"/>
      <c r="AL892"/>
      <c r="AM892" s="1"/>
      <c r="AO892"/>
      <c r="AT892" s="35"/>
      <c r="AU892" s="35"/>
      <c r="AV892" s="35"/>
      <c r="AW892" s="35"/>
    </row>
    <row r="893" spans="1:49" s="20" customFormat="1">
      <c r="A893" s="12"/>
      <c r="B893" s="10"/>
      <c r="C893" s="1"/>
      <c r="D893"/>
      <c r="F893" s="9"/>
      <c r="G893" s="9"/>
      <c r="H893" s="9"/>
      <c r="I893" s="9"/>
      <c r="K893"/>
      <c r="L893"/>
      <c r="M893"/>
      <c r="N893"/>
      <c r="P893"/>
      <c r="Q893"/>
      <c r="R893"/>
      <c r="S893"/>
      <c r="U893"/>
      <c r="V893"/>
      <c r="W893"/>
      <c r="X893" s="1"/>
      <c r="Z893"/>
      <c r="AA893"/>
      <c r="AB893"/>
      <c r="AC893"/>
      <c r="AE893"/>
      <c r="AF893"/>
      <c r="AG893"/>
      <c r="AH893"/>
      <c r="AJ893"/>
      <c r="AK893"/>
      <c r="AL893"/>
      <c r="AM893" s="1"/>
      <c r="AO893"/>
      <c r="AT893" s="35"/>
      <c r="AU893" s="35"/>
      <c r="AV893" s="35"/>
      <c r="AW893" s="35"/>
    </row>
    <row r="894" spans="1:49" s="20" customFormat="1">
      <c r="A894" s="12"/>
      <c r="B894" s="10"/>
      <c r="C894" s="1"/>
      <c r="D894"/>
      <c r="F894" s="9"/>
      <c r="G894" s="9"/>
      <c r="H894" s="9"/>
      <c r="I894" s="9"/>
      <c r="K894"/>
      <c r="L894"/>
      <c r="M894"/>
      <c r="N894"/>
      <c r="P894"/>
      <c r="Q894"/>
      <c r="R894"/>
      <c r="S894"/>
      <c r="U894"/>
      <c r="V894"/>
      <c r="W894"/>
      <c r="X894" s="1"/>
      <c r="Z894"/>
      <c r="AA894"/>
      <c r="AB894"/>
      <c r="AC894"/>
      <c r="AE894"/>
      <c r="AF894"/>
      <c r="AG894"/>
      <c r="AH894"/>
      <c r="AJ894"/>
      <c r="AK894"/>
      <c r="AL894"/>
      <c r="AM894" s="1"/>
      <c r="AO894"/>
      <c r="AT894" s="35"/>
      <c r="AU894" s="35"/>
      <c r="AV894" s="35"/>
      <c r="AW894" s="35"/>
    </row>
    <row r="895" spans="1:49" s="20" customFormat="1">
      <c r="A895" s="12"/>
      <c r="B895" s="10"/>
      <c r="C895" s="1"/>
      <c r="D895"/>
      <c r="F895" s="9"/>
      <c r="G895" s="9"/>
      <c r="H895" s="9"/>
      <c r="I895" s="9"/>
      <c r="K895"/>
      <c r="L895"/>
      <c r="M895"/>
      <c r="N895"/>
      <c r="P895"/>
      <c r="Q895"/>
      <c r="R895"/>
      <c r="S895"/>
      <c r="U895"/>
      <c r="V895"/>
      <c r="W895"/>
      <c r="X895" s="1"/>
      <c r="Z895"/>
      <c r="AA895"/>
      <c r="AB895"/>
      <c r="AC895"/>
      <c r="AE895"/>
      <c r="AF895"/>
      <c r="AG895"/>
      <c r="AH895"/>
      <c r="AJ895"/>
      <c r="AK895"/>
      <c r="AL895"/>
      <c r="AM895" s="1"/>
      <c r="AO895"/>
      <c r="AT895" s="35"/>
      <c r="AU895" s="35"/>
      <c r="AV895" s="35"/>
      <c r="AW895" s="35"/>
    </row>
    <row r="896" spans="1:49" s="20" customFormat="1">
      <c r="A896" s="12"/>
      <c r="B896" s="10"/>
      <c r="C896" s="1"/>
      <c r="D896"/>
      <c r="F896" s="9"/>
      <c r="G896" s="9"/>
      <c r="H896" s="9"/>
      <c r="I896" s="9"/>
      <c r="K896"/>
      <c r="L896"/>
      <c r="M896"/>
      <c r="N896"/>
      <c r="P896"/>
      <c r="Q896"/>
      <c r="R896"/>
      <c r="S896"/>
      <c r="U896"/>
      <c r="V896"/>
      <c r="W896"/>
      <c r="X896" s="1"/>
      <c r="Z896"/>
      <c r="AA896"/>
      <c r="AB896"/>
      <c r="AC896"/>
      <c r="AE896"/>
      <c r="AF896"/>
      <c r="AG896"/>
      <c r="AH896"/>
      <c r="AJ896"/>
      <c r="AK896"/>
      <c r="AL896"/>
      <c r="AM896" s="1"/>
      <c r="AO896"/>
      <c r="AT896" s="35"/>
      <c r="AU896" s="35"/>
      <c r="AV896" s="35"/>
      <c r="AW896" s="35"/>
    </row>
    <row r="897" spans="1:49" s="20" customFormat="1">
      <c r="A897" s="12"/>
      <c r="B897" s="10"/>
      <c r="C897" s="1"/>
      <c r="D897"/>
      <c r="F897" s="9"/>
      <c r="G897" s="9"/>
      <c r="H897" s="9"/>
      <c r="I897" s="9"/>
      <c r="K897"/>
      <c r="L897"/>
      <c r="M897"/>
      <c r="N897"/>
      <c r="P897"/>
      <c r="Q897"/>
      <c r="R897"/>
      <c r="S897"/>
      <c r="U897"/>
      <c r="V897"/>
      <c r="W897"/>
      <c r="X897" s="1"/>
      <c r="Z897"/>
      <c r="AA897"/>
      <c r="AB897"/>
      <c r="AC897"/>
      <c r="AE897"/>
      <c r="AF897"/>
      <c r="AG897"/>
      <c r="AH897"/>
      <c r="AJ897"/>
      <c r="AK897"/>
      <c r="AL897"/>
      <c r="AM897" s="1"/>
      <c r="AO897"/>
      <c r="AT897" s="35"/>
      <c r="AU897" s="35"/>
      <c r="AV897" s="35"/>
      <c r="AW897" s="35"/>
    </row>
    <row r="898" spans="1:49" s="20" customFormat="1">
      <c r="A898" s="12"/>
      <c r="B898" s="10"/>
      <c r="C898" s="1"/>
      <c r="D898"/>
      <c r="F898" s="9"/>
      <c r="G898" s="9"/>
      <c r="H898" s="9"/>
      <c r="I898" s="9"/>
      <c r="K898"/>
      <c r="L898"/>
      <c r="M898"/>
      <c r="N898"/>
      <c r="P898"/>
      <c r="Q898"/>
      <c r="R898"/>
      <c r="S898"/>
      <c r="U898"/>
      <c r="V898"/>
      <c r="W898"/>
      <c r="X898" s="1"/>
      <c r="Z898"/>
      <c r="AA898"/>
      <c r="AB898"/>
      <c r="AC898"/>
      <c r="AE898"/>
      <c r="AF898"/>
      <c r="AG898"/>
      <c r="AH898"/>
      <c r="AJ898"/>
      <c r="AK898"/>
      <c r="AL898"/>
      <c r="AM898" s="1"/>
      <c r="AO898"/>
      <c r="AT898" s="35"/>
      <c r="AU898" s="35"/>
      <c r="AV898" s="35"/>
      <c r="AW898" s="35"/>
    </row>
    <row r="899" spans="1:49" s="20" customFormat="1">
      <c r="A899" s="12"/>
      <c r="B899" s="10"/>
      <c r="C899" s="1"/>
      <c r="D899"/>
      <c r="F899" s="9"/>
      <c r="G899" s="9"/>
      <c r="H899" s="9"/>
      <c r="I899" s="9"/>
      <c r="K899"/>
      <c r="L899"/>
      <c r="M899"/>
      <c r="N899"/>
      <c r="P899"/>
      <c r="Q899"/>
      <c r="R899"/>
      <c r="S899"/>
      <c r="U899"/>
      <c r="V899"/>
      <c r="W899"/>
      <c r="X899" s="1"/>
      <c r="Z899"/>
      <c r="AA899"/>
      <c r="AB899"/>
      <c r="AC899"/>
      <c r="AE899"/>
      <c r="AF899"/>
      <c r="AG899"/>
      <c r="AH899"/>
      <c r="AJ899"/>
      <c r="AK899"/>
      <c r="AL899"/>
      <c r="AM899" s="1"/>
      <c r="AO899"/>
      <c r="AT899" s="35"/>
      <c r="AU899" s="35"/>
      <c r="AV899" s="35"/>
      <c r="AW899" s="35"/>
    </row>
    <row r="900" spans="1:49" s="20" customFormat="1">
      <c r="A900" s="12"/>
      <c r="B900" s="10"/>
      <c r="C900" s="1"/>
      <c r="D900"/>
      <c r="F900" s="9"/>
      <c r="G900" s="9"/>
      <c r="H900" s="9"/>
      <c r="I900" s="9"/>
      <c r="K900"/>
      <c r="L900"/>
      <c r="M900"/>
      <c r="N900"/>
      <c r="P900"/>
      <c r="Q900"/>
      <c r="R900"/>
      <c r="S900"/>
      <c r="U900"/>
      <c r="V900"/>
      <c r="W900"/>
      <c r="X900" s="1"/>
      <c r="Z900"/>
      <c r="AA900"/>
      <c r="AB900"/>
      <c r="AC900"/>
      <c r="AE900"/>
      <c r="AF900"/>
      <c r="AG900"/>
      <c r="AH900"/>
      <c r="AJ900"/>
      <c r="AK900"/>
      <c r="AL900"/>
      <c r="AM900" s="1"/>
      <c r="AO900"/>
      <c r="AT900" s="35"/>
      <c r="AU900" s="35"/>
      <c r="AV900" s="35"/>
      <c r="AW900" s="35"/>
    </row>
    <row r="901" spans="1:49" s="20" customFormat="1">
      <c r="A901" s="12"/>
      <c r="B901" s="10"/>
      <c r="C901" s="1"/>
      <c r="D901"/>
      <c r="F901" s="9"/>
      <c r="G901" s="9"/>
      <c r="H901" s="9"/>
      <c r="I901" s="9"/>
      <c r="K901"/>
      <c r="L901"/>
      <c r="M901"/>
      <c r="N901"/>
      <c r="P901"/>
      <c r="Q901"/>
      <c r="R901"/>
      <c r="S901"/>
      <c r="U901"/>
      <c r="V901"/>
      <c r="W901"/>
      <c r="X901" s="1"/>
      <c r="Z901"/>
      <c r="AA901"/>
      <c r="AB901"/>
      <c r="AC901"/>
      <c r="AE901"/>
      <c r="AF901"/>
      <c r="AG901"/>
      <c r="AH901"/>
      <c r="AJ901"/>
      <c r="AK901"/>
      <c r="AL901"/>
      <c r="AM901" s="1"/>
      <c r="AO901"/>
      <c r="AT901" s="35"/>
      <c r="AU901" s="35"/>
      <c r="AV901" s="35"/>
      <c r="AW901" s="35"/>
    </row>
    <row r="902" spans="1:49" s="20" customFormat="1">
      <c r="A902" s="12"/>
      <c r="B902" s="10"/>
      <c r="C902" s="1"/>
      <c r="D902"/>
      <c r="F902" s="9"/>
      <c r="G902" s="9"/>
      <c r="H902" s="9"/>
      <c r="I902" s="9"/>
      <c r="K902"/>
      <c r="L902"/>
      <c r="M902"/>
      <c r="N902"/>
      <c r="P902"/>
      <c r="Q902"/>
      <c r="R902"/>
      <c r="S902"/>
      <c r="U902"/>
      <c r="V902"/>
      <c r="W902"/>
      <c r="X902" s="1"/>
      <c r="Z902"/>
      <c r="AA902"/>
      <c r="AB902"/>
      <c r="AC902"/>
      <c r="AE902"/>
      <c r="AF902"/>
      <c r="AG902"/>
      <c r="AH902"/>
      <c r="AJ902"/>
      <c r="AK902"/>
      <c r="AL902"/>
      <c r="AM902" s="1"/>
      <c r="AO902"/>
      <c r="AT902" s="35"/>
      <c r="AU902" s="35"/>
      <c r="AV902" s="35"/>
      <c r="AW902" s="35"/>
    </row>
    <row r="903" spans="1:49" s="20" customFormat="1">
      <c r="A903" s="12"/>
      <c r="B903" s="10"/>
      <c r="C903" s="1"/>
      <c r="D903"/>
      <c r="F903" s="9"/>
      <c r="G903" s="9"/>
      <c r="H903" s="9"/>
      <c r="I903" s="9"/>
      <c r="K903"/>
      <c r="L903"/>
      <c r="M903"/>
      <c r="N903"/>
      <c r="P903"/>
      <c r="Q903"/>
      <c r="R903"/>
      <c r="S903"/>
      <c r="U903"/>
      <c r="V903"/>
      <c r="W903"/>
      <c r="X903" s="1"/>
      <c r="Z903"/>
      <c r="AA903"/>
      <c r="AB903"/>
      <c r="AC903"/>
      <c r="AE903"/>
      <c r="AF903"/>
      <c r="AG903"/>
      <c r="AH903"/>
      <c r="AJ903"/>
      <c r="AK903"/>
      <c r="AL903"/>
      <c r="AM903" s="1"/>
      <c r="AO903"/>
      <c r="AT903" s="35"/>
      <c r="AU903" s="35"/>
      <c r="AV903" s="35"/>
      <c r="AW903" s="35"/>
    </row>
    <row r="904" spans="1:49" s="20" customFormat="1">
      <c r="A904" s="12"/>
      <c r="B904" s="10"/>
      <c r="C904" s="1"/>
      <c r="D904"/>
      <c r="F904" s="9"/>
      <c r="G904" s="9"/>
      <c r="H904" s="9"/>
      <c r="I904" s="9"/>
      <c r="K904"/>
      <c r="L904"/>
      <c r="M904"/>
      <c r="N904"/>
      <c r="P904"/>
      <c r="Q904"/>
      <c r="R904"/>
      <c r="S904"/>
      <c r="U904"/>
      <c r="V904"/>
      <c r="W904"/>
      <c r="X904" s="1"/>
      <c r="Z904"/>
      <c r="AA904"/>
      <c r="AB904"/>
      <c r="AC904"/>
      <c r="AE904"/>
      <c r="AF904"/>
      <c r="AG904"/>
      <c r="AH904"/>
      <c r="AJ904"/>
      <c r="AK904"/>
      <c r="AL904"/>
      <c r="AM904" s="1"/>
      <c r="AO904"/>
      <c r="AT904" s="35"/>
      <c r="AU904" s="35"/>
      <c r="AV904" s="35"/>
      <c r="AW904" s="35"/>
    </row>
    <row r="905" spans="1:49" s="20" customFormat="1">
      <c r="A905" s="12"/>
      <c r="B905" s="10"/>
      <c r="C905" s="1"/>
      <c r="D905"/>
      <c r="F905" s="9"/>
      <c r="G905" s="9"/>
      <c r="H905" s="9"/>
      <c r="I905" s="9"/>
      <c r="K905"/>
      <c r="L905"/>
      <c r="M905"/>
      <c r="N905"/>
      <c r="P905"/>
      <c r="Q905"/>
      <c r="R905"/>
      <c r="S905"/>
      <c r="U905"/>
      <c r="V905"/>
      <c r="W905"/>
      <c r="X905" s="1"/>
      <c r="Z905"/>
      <c r="AA905"/>
      <c r="AB905"/>
      <c r="AC905"/>
      <c r="AE905"/>
      <c r="AF905"/>
      <c r="AG905"/>
      <c r="AH905"/>
      <c r="AJ905"/>
      <c r="AK905"/>
      <c r="AL905"/>
      <c r="AM905" s="1"/>
      <c r="AO905"/>
      <c r="AT905" s="35"/>
      <c r="AU905" s="35"/>
      <c r="AV905" s="35"/>
      <c r="AW905" s="35"/>
    </row>
    <row r="906" spans="1:49" s="20" customFormat="1">
      <c r="A906" s="12"/>
      <c r="B906" s="10"/>
      <c r="C906" s="1"/>
      <c r="D906"/>
      <c r="F906" s="9"/>
      <c r="G906" s="9"/>
      <c r="H906" s="9"/>
      <c r="I906" s="9"/>
      <c r="K906"/>
      <c r="L906"/>
      <c r="M906"/>
      <c r="N906"/>
      <c r="P906"/>
      <c r="Q906"/>
      <c r="R906"/>
      <c r="S906"/>
      <c r="U906"/>
      <c r="V906"/>
      <c r="W906"/>
      <c r="X906" s="1"/>
      <c r="Z906"/>
      <c r="AA906"/>
      <c r="AB906"/>
      <c r="AC906"/>
      <c r="AE906"/>
      <c r="AF906"/>
      <c r="AG906"/>
      <c r="AH906"/>
      <c r="AJ906"/>
      <c r="AK906"/>
      <c r="AL906"/>
      <c r="AM906" s="1"/>
      <c r="AO906"/>
      <c r="AT906" s="35"/>
      <c r="AU906" s="35"/>
      <c r="AV906" s="35"/>
      <c r="AW906" s="35"/>
    </row>
    <row r="907" spans="1:49" s="20" customFormat="1">
      <c r="A907" s="12"/>
      <c r="B907" s="10"/>
      <c r="C907" s="1"/>
      <c r="D907"/>
      <c r="F907" s="9"/>
      <c r="G907" s="9"/>
      <c r="H907" s="9"/>
      <c r="I907" s="9"/>
      <c r="K907"/>
      <c r="L907"/>
      <c r="M907"/>
      <c r="N907"/>
      <c r="P907"/>
      <c r="Q907"/>
      <c r="R907"/>
      <c r="S907"/>
      <c r="U907"/>
      <c r="V907"/>
      <c r="W907"/>
      <c r="X907" s="1"/>
      <c r="Z907"/>
      <c r="AA907"/>
      <c r="AB907"/>
      <c r="AC907"/>
      <c r="AE907"/>
      <c r="AF907"/>
      <c r="AG907"/>
      <c r="AH907"/>
      <c r="AJ907"/>
      <c r="AK907"/>
      <c r="AL907"/>
      <c r="AM907" s="1"/>
      <c r="AO907"/>
      <c r="AT907" s="35"/>
      <c r="AU907" s="35"/>
      <c r="AV907" s="35"/>
      <c r="AW907" s="35"/>
    </row>
    <row r="908" spans="1:49" s="20" customFormat="1">
      <c r="A908" s="12"/>
      <c r="B908" s="10"/>
      <c r="C908" s="1"/>
      <c r="D908"/>
      <c r="F908" s="9"/>
      <c r="G908" s="9"/>
      <c r="H908" s="9"/>
      <c r="I908" s="9"/>
      <c r="K908"/>
      <c r="L908"/>
      <c r="M908"/>
      <c r="N908"/>
      <c r="P908"/>
      <c r="Q908"/>
      <c r="R908"/>
      <c r="S908"/>
      <c r="U908"/>
      <c r="V908"/>
      <c r="W908"/>
      <c r="X908" s="1"/>
      <c r="Z908"/>
      <c r="AA908"/>
      <c r="AB908"/>
      <c r="AC908"/>
      <c r="AE908"/>
      <c r="AF908"/>
      <c r="AG908"/>
      <c r="AH908"/>
      <c r="AJ908"/>
      <c r="AK908"/>
      <c r="AL908"/>
      <c r="AM908" s="1"/>
      <c r="AO908"/>
      <c r="AT908" s="35"/>
      <c r="AU908" s="35"/>
      <c r="AV908" s="35"/>
      <c r="AW908" s="35"/>
    </row>
    <row r="909" spans="1:49" s="20" customFormat="1">
      <c r="A909" s="12"/>
      <c r="B909" s="10"/>
      <c r="C909" s="1"/>
      <c r="D909"/>
      <c r="F909" s="9"/>
      <c r="G909" s="9"/>
      <c r="H909" s="9"/>
      <c r="I909" s="9"/>
      <c r="K909"/>
      <c r="L909"/>
      <c r="M909"/>
      <c r="N909"/>
      <c r="P909"/>
      <c r="Q909"/>
      <c r="R909"/>
      <c r="S909"/>
      <c r="U909"/>
      <c r="V909"/>
      <c r="W909"/>
      <c r="X909" s="1"/>
      <c r="Z909"/>
      <c r="AA909"/>
      <c r="AB909"/>
      <c r="AC909"/>
      <c r="AE909"/>
      <c r="AF909"/>
      <c r="AG909"/>
      <c r="AH909"/>
      <c r="AJ909"/>
      <c r="AK909"/>
      <c r="AL909"/>
      <c r="AM909" s="1"/>
      <c r="AO909"/>
      <c r="AT909" s="35"/>
      <c r="AU909" s="35"/>
      <c r="AV909" s="35"/>
      <c r="AW909" s="35"/>
    </row>
    <row r="910" spans="1:49" s="20" customFormat="1">
      <c r="A910" s="12"/>
      <c r="B910" s="10"/>
      <c r="C910" s="1"/>
      <c r="D910"/>
      <c r="F910" s="9"/>
      <c r="G910" s="9"/>
      <c r="H910" s="9"/>
      <c r="I910" s="9"/>
      <c r="K910"/>
      <c r="L910"/>
      <c r="M910"/>
      <c r="N910"/>
      <c r="P910"/>
      <c r="Q910"/>
      <c r="R910"/>
      <c r="S910"/>
      <c r="U910"/>
      <c r="V910"/>
      <c r="W910"/>
      <c r="X910" s="1"/>
      <c r="Z910"/>
      <c r="AA910"/>
      <c r="AB910"/>
      <c r="AC910"/>
      <c r="AE910"/>
      <c r="AF910"/>
      <c r="AG910"/>
      <c r="AH910"/>
      <c r="AJ910"/>
      <c r="AK910"/>
      <c r="AL910"/>
      <c r="AM910" s="1"/>
      <c r="AO910"/>
      <c r="AT910" s="35"/>
      <c r="AU910" s="35"/>
      <c r="AV910" s="35"/>
      <c r="AW910" s="35"/>
    </row>
    <row r="911" spans="1:49" s="20" customFormat="1">
      <c r="A911" s="12"/>
      <c r="B911" s="10"/>
      <c r="C911" s="1"/>
      <c r="D911"/>
      <c r="F911" s="9"/>
      <c r="G911" s="9"/>
      <c r="H911" s="9"/>
      <c r="I911" s="9"/>
      <c r="K911"/>
      <c r="L911"/>
      <c r="M911"/>
      <c r="N911"/>
      <c r="P911"/>
      <c r="Q911"/>
      <c r="R911"/>
      <c r="S911"/>
      <c r="U911"/>
      <c r="V911"/>
      <c r="W911"/>
      <c r="X911" s="1"/>
      <c r="Z911"/>
      <c r="AA911"/>
      <c r="AB911"/>
      <c r="AC911"/>
      <c r="AE911"/>
      <c r="AF911"/>
      <c r="AG911"/>
      <c r="AH911"/>
      <c r="AJ911"/>
      <c r="AK911"/>
      <c r="AL911"/>
      <c r="AM911" s="1"/>
      <c r="AO911"/>
      <c r="AT911" s="35"/>
      <c r="AU911" s="35"/>
      <c r="AV911" s="35"/>
      <c r="AW911" s="35"/>
    </row>
    <row r="912" spans="1:49" s="20" customFormat="1">
      <c r="A912" s="12"/>
      <c r="B912" s="10"/>
      <c r="C912" s="1"/>
      <c r="D912"/>
      <c r="F912" s="9"/>
      <c r="G912" s="9"/>
      <c r="H912" s="9"/>
      <c r="I912" s="9"/>
      <c r="K912"/>
      <c r="L912"/>
      <c r="M912"/>
      <c r="N912"/>
      <c r="P912"/>
      <c r="Q912"/>
      <c r="R912"/>
      <c r="S912"/>
      <c r="U912"/>
      <c r="V912"/>
      <c r="W912"/>
      <c r="X912" s="1"/>
      <c r="Z912"/>
      <c r="AA912"/>
      <c r="AB912"/>
      <c r="AC912"/>
      <c r="AE912"/>
      <c r="AF912"/>
      <c r="AG912"/>
      <c r="AH912"/>
      <c r="AJ912"/>
      <c r="AK912"/>
      <c r="AL912"/>
      <c r="AM912" s="1"/>
      <c r="AO912"/>
      <c r="AT912" s="35"/>
      <c r="AU912" s="35"/>
      <c r="AV912" s="35"/>
      <c r="AW912" s="35"/>
    </row>
    <row r="913" spans="1:49" s="20" customFormat="1">
      <c r="A913" s="12"/>
      <c r="B913" s="10"/>
      <c r="C913" s="1"/>
      <c r="D913"/>
      <c r="F913" s="9"/>
      <c r="G913" s="9"/>
      <c r="H913" s="9"/>
      <c r="I913" s="9"/>
      <c r="K913"/>
      <c r="L913"/>
      <c r="M913"/>
      <c r="N913"/>
      <c r="P913"/>
      <c r="Q913"/>
      <c r="R913"/>
      <c r="S913"/>
      <c r="U913"/>
      <c r="V913"/>
      <c r="W913"/>
      <c r="X913" s="1"/>
      <c r="Z913"/>
      <c r="AA913"/>
      <c r="AB913"/>
      <c r="AC913"/>
      <c r="AE913"/>
      <c r="AF913"/>
      <c r="AG913"/>
      <c r="AH913"/>
      <c r="AJ913"/>
      <c r="AK913"/>
      <c r="AL913"/>
      <c r="AM913" s="1"/>
      <c r="AO913"/>
      <c r="AT913" s="35"/>
      <c r="AU913" s="35"/>
      <c r="AV913" s="35"/>
      <c r="AW913" s="35"/>
    </row>
    <row r="914" spans="1:49" s="20" customFormat="1">
      <c r="A914" s="12"/>
      <c r="B914" s="10"/>
      <c r="C914" s="1"/>
      <c r="D914"/>
      <c r="F914" s="9"/>
      <c r="G914" s="9"/>
      <c r="H914" s="9"/>
      <c r="I914" s="9"/>
      <c r="K914"/>
      <c r="L914"/>
      <c r="M914"/>
      <c r="N914"/>
      <c r="P914"/>
      <c r="Q914"/>
      <c r="R914"/>
      <c r="S914"/>
      <c r="U914"/>
      <c r="V914"/>
      <c r="W914"/>
      <c r="X914" s="1"/>
      <c r="Z914"/>
      <c r="AA914"/>
      <c r="AB914"/>
      <c r="AC914"/>
      <c r="AE914"/>
      <c r="AF914"/>
      <c r="AG914"/>
      <c r="AH914"/>
      <c r="AJ914"/>
      <c r="AK914"/>
      <c r="AL914"/>
      <c r="AM914" s="1"/>
      <c r="AO914"/>
      <c r="AT914" s="35"/>
      <c r="AU914" s="35"/>
      <c r="AV914" s="35"/>
      <c r="AW914" s="35"/>
    </row>
    <row r="915" spans="1:49" s="20" customFormat="1">
      <c r="A915" s="12"/>
      <c r="B915" s="10"/>
      <c r="C915" s="1"/>
      <c r="D915"/>
      <c r="F915" s="9"/>
      <c r="G915" s="9"/>
      <c r="H915" s="9"/>
      <c r="I915" s="9"/>
      <c r="K915"/>
      <c r="L915"/>
      <c r="M915"/>
      <c r="N915"/>
      <c r="P915"/>
      <c r="Q915"/>
      <c r="R915"/>
      <c r="S915"/>
      <c r="U915"/>
      <c r="V915"/>
      <c r="W915"/>
      <c r="X915" s="1"/>
      <c r="Z915"/>
      <c r="AA915"/>
      <c r="AB915"/>
      <c r="AC915"/>
      <c r="AE915"/>
      <c r="AF915"/>
      <c r="AG915"/>
      <c r="AH915"/>
      <c r="AJ915"/>
      <c r="AK915"/>
      <c r="AL915"/>
      <c r="AM915" s="1"/>
      <c r="AO915"/>
      <c r="AT915" s="35"/>
      <c r="AU915" s="35"/>
      <c r="AV915" s="35"/>
      <c r="AW915" s="35"/>
    </row>
    <row r="916" spans="1:49" s="20" customFormat="1">
      <c r="A916" s="12"/>
      <c r="B916" s="10"/>
      <c r="C916" s="1"/>
      <c r="D916"/>
      <c r="F916" s="9"/>
      <c r="G916" s="9"/>
      <c r="H916" s="9"/>
      <c r="I916" s="9"/>
      <c r="K916"/>
      <c r="L916"/>
      <c r="M916"/>
      <c r="N916"/>
      <c r="P916"/>
      <c r="Q916"/>
      <c r="R916"/>
      <c r="S916"/>
      <c r="U916"/>
      <c r="V916"/>
      <c r="W916"/>
      <c r="X916" s="1"/>
      <c r="Z916"/>
      <c r="AA916"/>
      <c r="AB916"/>
      <c r="AC916"/>
      <c r="AE916"/>
      <c r="AF916"/>
      <c r="AG916"/>
      <c r="AH916"/>
      <c r="AJ916"/>
      <c r="AK916"/>
      <c r="AL916"/>
      <c r="AM916" s="1"/>
      <c r="AO916"/>
      <c r="AT916" s="35"/>
      <c r="AU916" s="35"/>
      <c r="AV916" s="35"/>
      <c r="AW916" s="35"/>
    </row>
    <row r="917" spans="1:49" s="20" customFormat="1">
      <c r="A917" s="12"/>
      <c r="B917" s="10"/>
      <c r="C917" s="1"/>
      <c r="D917"/>
      <c r="F917" s="9"/>
      <c r="G917" s="9"/>
      <c r="H917" s="9"/>
      <c r="I917" s="9"/>
      <c r="K917"/>
      <c r="L917"/>
      <c r="M917"/>
      <c r="N917"/>
      <c r="P917"/>
      <c r="Q917"/>
      <c r="R917"/>
      <c r="S917"/>
      <c r="U917"/>
      <c r="V917"/>
      <c r="W917"/>
      <c r="X917" s="1"/>
      <c r="Z917"/>
      <c r="AA917"/>
      <c r="AB917"/>
      <c r="AC917"/>
      <c r="AE917"/>
      <c r="AF917"/>
      <c r="AG917"/>
      <c r="AH917"/>
      <c r="AJ917"/>
      <c r="AK917"/>
      <c r="AL917"/>
      <c r="AM917" s="1"/>
      <c r="AO917"/>
      <c r="AT917" s="35"/>
      <c r="AU917" s="35"/>
      <c r="AV917" s="35"/>
      <c r="AW917" s="35"/>
    </row>
    <row r="918" spans="1:49" s="20" customFormat="1">
      <c r="A918" s="12"/>
      <c r="B918" s="10"/>
      <c r="C918" s="1"/>
      <c r="D918"/>
      <c r="F918" s="9"/>
      <c r="G918" s="9"/>
      <c r="H918" s="9"/>
      <c r="I918" s="9"/>
      <c r="K918"/>
      <c r="L918"/>
      <c r="M918"/>
      <c r="N918"/>
      <c r="P918"/>
      <c r="Q918"/>
      <c r="R918"/>
      <c r="S918"/>
      <c r="U918"/>
      <c r="V918"/>
      <c r="W918"/>
      <c r="X918" s="1"/>
      <c r="Z918"/>
      <c r="AA918"/>
      <c r="AB918"/>
      <c r="AC918"/>
      <c r="AE918"/>
      <c r="AF918"/>
      <c r="AG918"/>
      <c r="AH918"/>
      <c r="AJ918"/>
      <c r="AK918"/>
      <c r="AL918"/>
      <c r="AM918" s="1"/>
      <c r="AO918"/>
      <c r="AT918" s="35"/>
      <c r="AU918" s="35"/>
      <c r="AV918" s="35"/>
      <c r="AW918" s="35"/>
    </row>
    <row r="919" spans="1:49" s="20" customFormat="1">
      <c r="A919" s="12"/>
      <c r="B919" s="10"/>
      <c r="C919" s="1"/>
      <c r="D919"/>
      <c r="F919" s="9"/>
      <c r="G919" s="9"/>
      <c r="H919" s="9"/>
      <c r="I919" s="9"/>
      <c r="K919"/>
      <c r="L919"/>
      <c r="M919"/>
      <c r="N919"/>
      <c r="P919"/>
      <c r="Q919"/>
      <c r="R919"/>
      <c r="S919"/>
      <c r="U919"/>
      <c r="V919"/>
      <c r="W919"/>
      <c r="X919" s="1"/>
      <c r="Z919"/>
      <c r="AA919"/>
      <c r="AB919"/>
      <c r="AC919"/>
      <c r="AE919"/>
      <c r="AF919"/>
      <c r="AG919"/>
      <c r="AH919"/>
      <c r="AJ919"/>
      <c r="AK919"/>
      <c r="AL919"/>
      <c r="AM919" s="1"/>
      <c r="AO919"/>
      <c r="AT919" s="35"/>
      <c r="AU919" s="35"/>
      <c r="AV919" s="35"/>
      <c r="AW919" s="35"/>
    </row>
    <row r="920" spans="1:49" s="20" customFormat="1">
      <c r="A920" s="12"/>
      <c r="B920" s="10"/>
      <c r="C920" s="1"/>
      <c r="D920"/>
      <c r="F920" s="9"/>
      <c r="G920" s="9"/>
      <c r="H920" s="9"/>
      <c r="I920" s="9"/>
      <c r="K920"/>
      <c r="L920"/>
      <c r="M920"/>
      <c r="N920"/>
      <c r="P920"/>
      <c r="Q920"/>
      <c r="R920"/>
      <c r="S920"/>
      <c r="U920"/>
      <c r="V920"/>
      <c r="W920"/>
      <c r="X920" s="1"/>
      <c r="Z920"/>
      <c r="AA920"/>
      <c r="AB920"/>
      <c r="AC920"/>
      <c r="AE920"/>
      <c r="AF920"/>
      <c r="AG920"/>
      <c r="AH920"/>
      <c r="AJ920"/>
      <c r="AK920"/>
      <c r="AL920"/>
      <c r="AM920" s="1"/>
      <c r="AO920"/>
      <c r="AT920" s="35"/>
      <c r="AU920" s="35"/>
      <c r="AV920" s="35"/>
      <c r="AW920" s="35"/>
    </row>
    <row r="921" spans="1:49" s="20" customFormat="1">
      <c r="A921" s="12"/>
      <c r="B921" s="10"/>
      <c r="C921" s="1"/>
      <c r="D921"/>
      <c r="F921" s="9"/>
      <c r="G921" s="9"/>
      <c r="H921" s="9"/>
      <c r="I921" s="9"/>
      <c r="K921"/>
      <c r="L921"/>
      <c r="M921"/>
      <c r="N921"/>
      <c r="P921"/>
      <c r="Q921"/>
      <c r="R921"/>
      <c r="S921"/>
      <c r="U921"/>
      <c r="V921"/>
      <c r="W921"/>
      <c r="X921" s="1"/>
      <c r="Z921"/>
      <c r="AA921"/>
      <c r="AB921"/>
      <c r="AC921"/>
      <c r="AE921"/>
      <c r="AF921"/>
      <c r="AG921"/>
      <c r="AH921"/>
      <c r="AJ921"/>
      <c r="AK921"/>
      <c r="AL921"/>
      <c r="AM921" s="1"/>
      <c r="AO921"/>
      <c r="AT921" s="35"/>
      <c r="AU921" s="35"/>
      <c r="AV921" s="35"/>
      <c r="AW921" s="35"/>
    </row>
    <row r="922" spans="1:49" s="20" customFormat="1">
      <c r="A922" s="12"/>
      <c r="B922" s="10"/>
      <c r="C922" s="1"/>
      <c r="D922"/>
      <c r="F922" s="9"/>
      <c r="G922" s="9"/>
      <c r="H922" s="9"/>
      <c r="I922" s="9"/>
      <c r="K922"/>
      <c r="L922"/>
      <c r="M922"/>
      <c r="N922"/>
      <c r="P922"/>
      <c r="Q922"/>
      <c r="R922"/>
      <c r="S922"/>
      <c r="U922"/>
      <c r="V922"/>
      <c r="W922"/>
      <c r="X922" s="1"/>
      <c r="Z922"/>
      <c r="AA922"/>
      <c r="AB922"/>
      <c r="AC922"/>
      <c r="AE922"/>
      <c r="AF922"/>
      <c r="AG922"/>
      <c r="AH922"/>
      <c r="AJ922"/>
      <c r="AK922"/>
      <c r="AL922"/>
      <c r="AM922" s="1"/>
      <c r="AO922"/>
      <c r="AT922" s="35"/>
      <c r="AU922" s="35"/>
      <c r="AV922" s="35"/>
      <c r="AW922" s="35"/>
    </row>
    <row r="923" spans="1:49" s="20" customFormat="1">
      <c r="A923" s="12"/>
      <c r="B923" s="10"/>
      <c r="C923" s="1"/>
      <c r="D923"/>
      <c r="F923" s="9"/>
      <c r="G923" s="9"/>
      <c r="H923" s="9"/>
      <c r="I923" s="9"/>
      <c r="K923"/>
      <c r="L923"/>
      <c r="M923"/>
      <c r="N923"/>
      <c r="P923"/>
      <c r="Q923"/>
      <c r="R923"/>
      <c r="S923"/>
      <c r="U923"/>
      <c r="V923"/>
      <c r="W923"/>
      <c r="X923" s="1"/>
      <c r="Z923"/>
      <c r="AA923"/>
      <c r="AB923"/>
      <c r="AC923"/>
      <c r="AE923"/>
      <c r="AF923"/>
      <c r="AG923"/>
      <c r="AH923"/>
      <c r="AJ923"/>
      <c r="AK923"/>
      <c r="AL923"/>
      <c r="AM923" s="1"/>
      <c r="AO923"/>
      <c r="AT923" s="35"/>
      <c r="AU923" s="35"/>
      <c r="AV923" s="35"/>
      <c r="AW923" s="35"/>
    </row>
    <row r="924" spans="1:49" s="20" customFormat="1">
      <c r="A924" s="12"/>
      <c r="B924" s="10"/>
      <c r="C924" s="1"/>
      <c r="D924"/>
      <c r="F924" s="9"/>
      <c r="G924" s="9"/>
      <c r="H924" s="9"/>
      <c r="I924" s="9"/>
      <c r="K924"/>
      <c r="L924"/>
      <c r="M924"/>
      <c r="N924"/>
      <c r="P924"/>
      <c r="Q924"/>
      <c r="R924"/>
      <c r="S924"/>
      <c r="U924"/>
      <c r="V924"/>
      <c r="W924"/>
      <c r="X924" s="1"/>
      <c r="Z924"/>
      <c r="AA924"/>
      <c r="AB924"/>
      <c r="AC924"/>
      <c r="AE924"/>
      <c r="AF924"/>
      <c r="AG924"/>
      <c r="AH924"/>
      <c r="AJ924"/>
      <c r="AK924"/>
      <c r="AL924"/>
      <c r="AM924" s="1"/>
      <c r="AO924"/>
      <c r="AT924" s="35"/>
      <c r="AU924" s="35"/>
      <c r="AV924" s="35"/>
      <c r="AW924" s="35"/>
    </row>
    <row r="925" spans="1:49" s="20" customFormat="1">
      <c r="A925" s="12"/>
      <c r="B925" s="10"/>
      <c r="C925" s="1"/>
      <c r="D925"/>
      <c r="F925" s="9"/>
      <c r="G925" s="9"/>
      <c r="H925" s="9"/>
      <c r="I925" s="9"/>
      <c r="K925"/>
      <c r="L925"/>
      <c r="M925"/>
      <c r="N925"/>
      <c r="P925"/>
      <c r="Q925"/>
      <c r="R925"/>
      <c r="S925"/>
      <c r="U925"/>
      <c r="V925"/>
      <c r="W925"/>
      <c r="X925" s="1"/>
      <c r="Z925"/>
      <c r="AA925"/>
      <c r="AB925"/>
      <c r="AC925"/>
      <c r="AE925"/>
      <c r="AF925"/>
      <c r="AG925"/>
      <c r="AH925"/>
      <c r="AJ925"/>
      <c r="AK925"/>
      <c r="AL925"/>
      <c r="AM925" s="1"/>
      <c r="AO925"/>
      <c r="AT925" s="35"/>
      <c r="AU925" s="35"/>
      <c r="AV925" s="35"/>
      <c r="AW925" s="35"/>
    </row>
    <row r="926" spans="1:49" s="20" customFormat="1">
      <c r="A926" s="12"/>
      <c r="B926" s="10"/>
      <c r="C926" s="1"/>
      <c r="D926"/>
      <c r="F926" s="9"/>
      <c r="G926" s="9"/>
      <c r="H926" s="9"/>
      <c r="I926" s="9"/>
      <c r="K926"/>
      <c r="L926"/>
      <c r="M926"/>
      <c r="N926"/>
      <c r="P926"/>
      <c r="Q926"/>
      <c r="R926"/>
      <c r="S926"/>
      <c r="U926"/>
      <c r="V926"/>
      <c r="W926"/>
      <c r="X926" s="1"/>
      <c r="Z926"/>
      <c r="AA926"/>
      <c r="AB926"/>
      <c r="AC926"/>
      <c r="AE926"/>
      <c r="AF926"/>
      <c r="AG926"/>
      <c r="AH926"/>
      <c r="AJ926"/>
      <c r="AK926"/>
      <c r="AL926"/>
      <c r="AM926" s="1"/>
      <c r="AO926"/>
      <c r="AT926" s="35"/>
      <c r="AU926" s="35"/>
      <c r="AV926" s="35"/>
      <c r="AW926" s="35"/>
    </row>
    <row r="927" spans="1:49" s="20" customFormat="1">
      <c r="A927" s="12"/>
      <c r="B927" s="10"/>
      <c r="C927" s="1"/>
      <c r="D927"/>
      <c r="F927" s="9"/>
      <c r="G927" s="9"/>
      <c r="H927" s="9"/>
      <c r="I927" s="9"/>
      <c r="K927"/>
      <c r="L927"/>
      <c r="M927"/>
      <c r="N927"/>
      <c r="P927"/>
      <c r="Q927"/>
      <c r="R927"/>
      <c r="S927"/>
      <c r="U927"/>
      <c r="V927"/>
      <c r="W927"/>
      <c r="X927" s="1"/>
      <c r="Z927"/>
      <c r="AA927"/>
      <c r="AB927"/>
      <c r="AC927"/>
      <c r="AE927"/>
      <c r="AF927"/>
      <c r="AG927"/>
      <c r="AH927"/>
      <c r="AJ927"/>
      <c r="AK927"/>
      <c r="AL927"/>
      <c r="AM927" s="1"/>
      <c r="AO927"/>
      <c r="AT927" s="35"/>
      <c r="AU927" s="35"/>
      <c r="AV927" s="35"/>
      <c r="AW927" s="35"/>
    </row>
    <row r="928" spans="1:49" s="20" customFormat="1">
      <c r="A928" s="12"/>
      <c r="B928" s="10"/>
      <c r="C928" s="1"/>
      <c r="D928"/>
      <c r="F928" s="9"/>
      <c r="G928" s="9"/>
      <c r="H928" s="9"/>
      <c r="I928" s="9"/>
      <c r="K928"/>
      <c r="L928"/>
      <c r="M928"/>
      <c r="N928"/>
      <c r="P928"/>
      <c r="Q928"/>
      <c r="R928"/>
      <c r="S928"/>
      <c r="U928"/>
      <c r="V928"/>
      <c r="W928"/>
      <c r="X928" s="1"/>
      <c r="Z928"/>
      <c r="AA928"/>
      <c r="AB928"/>
      <c r="AC928"/>
      <c r="AE928"/>
      <c r="AF928"/>
      <c r="AG928"/>
      <c r="AH928"/>
      <c r="AJ928"/>
      <c r="AK928"/>
      <c r="AL928"/>
      <c r="AM928" s="1"/>
      <c r="AO928"/>
      <c r="AT928" s="35"/>
      <c r="AU928" s="35"/>
      <c r="AV928" s="35"/>
      <c r="AW928" s="35"/>
    </row>
    <row r="929" spans="1:49" s="20" customFormat="1">
      <c r="A929" s="12"/>
      <c r="B929" s="10"/>
      <c r="C929" s="1"/>
      <c r="D929"/>
      <c r="F929" s="9"/>
      <c r="G929" s="9"/>
      <c r="H929" s="9"/>
      <c r="I929" s="9"/>
      <c r="K929"/>
      <c r="L929"/>
      <c r="M929"/>
      <c r="N929"/>
      <c r="P929"/>
      <c r="Q929"/>
      <c r="R929"/>
      <c r="S929"/>
      <c r="U929"/>
      <c r="V929"/>
      <c r="W929"/>
      <c r="X929" s="1"/>
      <c r="Z929"/>
      <c r="AA929"/>
      <c r="AB929"/>
      <c r="AC929"/>
      <c r="AE929"/>
      <c r="AF929"/>
      <c r="AG929"/>
      <c r="AH929"/>
      <c r="AJ929"/>
      <c r="AK929"/>
      <c r="AL929"/>
      <c r="AM929" s="1"/>
      <c r="AO929"/>
      <c r="AT929" s="35"/>
      <c r="AU929" s="35"/>
      <c r="AV929" s="35"/>
      <c r="AW929" s="35"/>
    </row>
    <row r="930" spans="1:49" s="20" customFormat="1">
      <c r="A930" s="12"/>
      <c r="B930" s="10"/>
      <c r="C930" s="1"/>
      <c r="D930"/>
      <c r="F930" s="9"/>
      <c r="G930" s="9"/>
      <c r="H930" s="9"/>
      <c r="I930" s="9"/>
      <c r="K930"/>
      <c r="L930"/>
      <c r="M930"/>
      <c r="N930"/>
      <c r="P930"/>
      <c r="Q930"/>
      <c r="R930"/>
      <c r="S930"/>
      <c r="U930"/>
      <c r="V930"/>
      <c r="W930"/>
      <c r="X930" s="1"/>
      <c r="Z930"/>
      <c r="AA930"/>
      <c r="AB930"/>
      <c r="AC930"/>
      <c r="AE930"/>
      <c r="AF930"/>
      <c r="AG930"/>
      <c r="AH930"/>
      <c r="AJ930"/>
      <c r="AK930"/>
      <c r="AL930"/>
      <c r="AM930" s="1"/>
      <c r="AO930"/>
      <c r="AT930" s="35"/>
      <c r="AU930" s="35"/>
      <c r="AV930" s="35"/>
      <c r="AW930" s="35"/>
    </row>
    <row r="931" spans="1:49" s="20" customFormat="1">
      <c r="A931" s="12"/>
      <c r="B931" s="10"/>
      <c r="C931" s="1"/>
      <c r="D931"/>
      <c r="F931" s="9"/>
      <c r="G931" s="9"/>
      <c r="H931" s="9"/>
      <c r="I931" s="9"/>
      <c r="K931"/>
      <c r="L931"/>
      <c r="M931"/>
      <c r="N931"/>
      <c r="P931"/>
      <c r="Q931"/>
      <c r="R931"/>
      <c r="S931"/>
      <c r="U931"/>
      <c r="V931"/>
      <c r="W931"/>
      <c r="X931" s="1"/>
      <c r="Z931"/>
      <c r="AA931"/>
      <c r="AB931"/>
      <c r="AC931"/>
      <c r="AE931"/>
      <c r="AF931"/>
      <c r="AG931"/>
      <c r="AH931"/>
      <c r="AJ931"/>
      <c r="AK931"/>
      <c r="AL931"/>
      <c r="AM931" s="1"/>
      <c r="AO931"/>
      <c r="AT931" s="35"/>
      <c r="AU931" s="35"/>
      <c r="AV931" s="35"/>
      <c r="AW931" s="35"/>
    </row>
    <row r="932" spans="1:49" s="20" customFormat="1">
      <c r="A932" s="12"/>
      <c r="B932" s="10"/>
      <c r="C932" s="1"/>
      <c r="D932"/>
      <c r="F932" s="9"/>
      <c r="G932" s="9"/>
      <c r="H932" s="9"/>
      <c r="I932" s="9"/>
      <c r="K932"/>
      <c r="L932"/>
      <c r="M932"/>
      <c r="N932"/>
      <c r="P932"/>
      <c r="Q932"/>
      <c r="R932"/>
      <c r="S932"/>
      <c r="U932"/>
      <c r="V932"/>
      <c r="W932"/>
      <c r="X932" s="1"/>
      <c r="Z932"/>
      <c r="AA932"/>
      <c r="AB932"/>
      <c r="AC932"/>
      <c r="AE932"/>
      <c r="AF932"/>
      <c r="AG932"/>
      <c r="AH932"/>
      <c r="AJ932"/>
      <c r="AK932"/>
      <c r="AL932"/>
      <c r="AM932" s="1"/>
      <c r="AO932"/>
      <c r="AT932" s="35"/>
      <c r="AU932" s="35"/>
      <c r="AV932" s="35"/>
      <c r="AW932" s="35"/>
    </row>
    <row r="933" spans="1:49" s="20" customFormat="1">
      <c r="A933" s="12"/>
      <c r="B933" s="10"/>
      <c r="C933" s="1"/>
      <c r="D933"/>
      <c r="F933" s="9"/>
      <c r="G933" s="9"/>
      <c r="H933" s="9"/>
      <c r="I933" s="9"/>
      <c r="K933"/>
      <c r="L933"/>
      <c r="M933"/>
      <c r="N933"/>
      <c r="P933"/>
      <c r="Q933"/>
      <c r="R933"/>
      <c r="S933"/>
      <c r="U933"/>
      <c r="V933"/>
      <c r="W933"/>
      <c r="X933" s="1"/>
      <c r="Z933"/>
      <c r="AA933"/>
      <c r="AB933"/>
      <c r="AC933"/>
      <c r="AE933"/>
      <c r="AF933"/>
      <c r="AG933"/>
      <c r="AH933"/>
      <c r="AJ933"/>
      <c r="AK933"/>
      <c r="AL933"/>
      <c r="AM933" s="1"/>
      <c r="AO933"/>
      <c r="AT933" s="35"/>
      <c r="AU933" s="35"/>
      <c r="AV933" s="35"/>
      <c r="AW933" s="35"/>
    </row>
    <row r="934" spans="1:49" s="20" customFormat="1">
      <c r="A934" s="12"/>
      <c r="B934" s="10"/>
      <c r="C934" s="1"/>
      <c r="D934"/>
      <c r="F934" s="9"/>
      <c r="G934" s="9"/>
      <c r="H934" s="9"/>
      <c r="I934" s="9"/>
      <c r="K934"/>
      <c r="L934"/>
      <c r="M934"/>
      <c r="N934"/>
      <c r="P934"/>
      <c r="Q934"/>
      <c r="R934"/>
      <c r="S934"/>
      <c r="U934"/>
      <c r="V934"/>
      <c r="W934"/>
      <c r="X934" s="1"/>
      <c r="Z934"/>
      <c r="AA934"/>
      <c r="AB934"/>
      <c r="AC934"/>
      <c r="AE934"/>
      <c r="AF934"/>
      <c r="AG934"/>
      <c r="AH934"/>
      <c r="AJ934"/>
      <c r="AK934"/>
      <c r="AL934"/>
      <c r="AM934" s="1"/>
      <c r="AO934"/>
      <c r="AT934" s="35"/>
      <c r="AU934" s="35"/>
      <c r="AV934" s="35"/>
      <c r="AW934" s="35"/>
    </row>
    <row r="935" spans="1:49" s="20" customFormat="1">
      <c r="A935" s="12"/>
      <c r="B935" s="10"/>
      <c r="C935" s="1"/>
      <c r="D935"/>
      <c r="F935" s="9"/>
      <c r="G935" s="9"/>
      <c r="H935" s="9"/>
      <c r="I935" s="9"/>
      <c r="K935"/>
      <c r="L935"/>
      <c r="M935"/>
      <c r="N935"/>
      <c r="P935"/>
      <c r="Q935"/>
      <c r="R935"/>
      <c r="S935"/>
      <c r="U935"/>
      <c r="V935"/>
      <c r="W935"/>
      <c r="X935" s="1"/>
      <c r="Z935"/>
      <c r="AA935"/>
      <c r="AB935"/>
      <c r="AC935"/>
      <c r="AE935"/>
      <c r="AF935"/>
      <c r="AG935"/>
      <c r="AH935"/>
      <c r="AJ935"/>
      <c r="AK935"/>
      <c r="AL935"/>
      <c r="AM935" s="1"/>
      <c r="AO935"/>
      <c r="AT935" s="35"/>
      <c r="AU935" s="35"/>
      <c r="AV935" s="35"/>
      <c r="AW935" s="35"/>
    </row>
    <row r="936" spans="1:49" s="20" customFormat="1">
      <c r="A936" s="12"/>
      <c r="B936" s="10"/>
      <c r="C936" s="1"/>
      <c r="D936"/>
      <c r="F936" s="9"/>
      <c r="G936" s="9"/>
      <c r="H936" s="9"/>
      <c r="I936" s="9"/>
      <c r="K936"/>
      <c r="L936"/>
      <c r="M936"/>
      <c r="N936"/>
      <c r="P936"/>
      <c r="Q936"/>
      <c r="R936"/>
      <c r="S936"/>
      <c r="U936"/>
      <c r="V936"/>
      <c r="W936"/>
      <c r="X936" s="1"/>
      <c r="Z936"/>
      <c r="AA936"/>
      <c r="AB936"/>
      <c r="AC936"/>
      <c r="AE936"/>
      <c r="AF936"/>
      <c r="AG936"/>
      <c r="AH936"/>
      <c r="AJ936"/>
      <c r="AK936"/>
      <c r="AL936"/>
      <c r="AM936" s="1"/>
      <c r="AO936"/>
      <c r="AT936" s="35"/>
      <c r="AU936" s="35"/>
      <c r="AV936" s="35"/>
      <c r="AW936" s="35"/>
    </row>
    <row r="937" spans="1:49" s="20" customFormat="1">
      <c r="A937" s="12"/>
      <c r="B937" s="10"/>
      <c r="C937" s="1"/>
      <c r="D937"/>
      <c r="F937" s="9"/>
      <c r="G937" s="9"/>
      <c r="H937" s="9"/>
      <c r="I937" s="9"/>
      <c r="K937"/>
      <c r="L937"/>
      <c r="M937"/>
      <c r="N937"/>
      <c r="P937"/>
      <c r="Q937"/>
      <c r="R937"/>
      <c r="S937"/>
      <c r="U937"/>
      <c r="V937"/>
      <c r="W937"/>
      <c r="X937" s="1"/>
      <c r="Z937"/>
      <c r="AA937"/>
      <c r="AB937"/>
      <c r="AC937"/>
      <c r="AE937"/>
      <c r="AF937"/>
      <c r="AG937"/>
      <c r="AH937"/>
      <c r="AJ937"/>
      <c r="AK937"/>
      <c r="AL937"/>
      <c r="AM937" s="1"/>
      <c r="AO937"/>
      <c r="AT937" s="35"/>
      <c r="AU937" s="35"/>
      <c r="AV937" s="35"/>
      <c r="AW937" s="35"/>
    </row>
    <row r="938" spans="1:49" s="20" customFormat="1">
      <c r="A938" s="12"/>
      <c r="B938" s="10"/>
      <c r="C938" s="1"/>
      <c r="D938"/>
      <c r="F938" s="9"/>
      <c r="G938" s="9"/>
      <c r="H938" s="9"/>
      <c r="I938" s="9"/>
      <c r="K938"/>
      <c r="L938"/>
      <c r="M938"/>
      <c r="N938"/>
      <c r="P938"/>
      <c r="Q938"/>
      <c r="R938"/>
      <c r="S938"/>
      <c r="U938"/>
      <c r="V938"/>
      <c r="W938"/>
      <c r="X938" s="1"/>
      <c r="Z938"/>
      <c r="AA938"/>
      <c r="AB938"/>
      <c r="AC938"/>
      <c r="AE938"/>
      <c r="AF938"/>
      <c r="AG938"/>
      <c r="AH938"/>
      <c r="AJ938"/>
      <c r="AK938"/>
      <c r="AL938"/>
      <c r="AM938" s="1"/>
      <c r="AO938"/>
      <c r="AT938" s="35"/>
      <c r="AU938" s="35"/>
      <c r="AV938" s="35"/>
      <c r="AW938" s="35"/>
    </row>
    <row r="939" spans="1:49" s="20" customFormat="1">
      <c r="A939" s="12"/>
      <c r="B939" s="10"/>
      <c r="C939" s="1"/>
      <c r="D939"/>
      <c r="F939" s="9"/>
      <c r="G939" s="9"/>
      <c r="H939" s="9"/>
      <c r="I939" s="9"/>
      <c r="K939"/>
      <c r="L939"/>
      <c r="M939"/>
      <c r="N939"/>
      <c r="P939"/>
      <c r="Q939"/>
      <c r="R939"/>
      <c r="S939"/>
      <c r="U939"/>
      <c r="V939"/>
      <c r="W939"/>
      <c r="X939" s="1"/>
      <c r="Z939"/>
      <c r="AA939"/>
      <c r="AB939"/>
      <c r="AC939"/>
      <c r="AE939"/>
      <c r="AF939"/>
      <c r="AG939"/>
      <c r="AH939"/>
      <c r="AJ939"/>
      <c r="AK939"/>
      <c r="AL939"/>
      <c r="AM939" s="1"/>
      <c r="AO939"/>
      <c r="AT939" s="35"/>
      <c r="AU939" s="35"/>
      <c r="AV939" s="35"/>
      <c r="AW939" s="35"/>
    </row>
    <row r="940" spans="1:49" s="20" customFormat="1">
      <c r="A940" s="12"/>
      <c r="B940" s="10"/>
      <c r="C940" s="1"/>
      <c r="D940"/>
      <c r="F940" s="9"/>
      <c r="G940" s="9"/>
      <c r="H940" s="9"/>
      <c r="I940" s="9"/>
      <c r="K940"/>
      <c r="L940"/>
      <c r="M940"/>
      <c r="N940"/>
      <c r="P940"/>
      <c r="Q940"/>
      <c r="R940"/>
      <c r="S940"/>
      <c r="U940"/>
      <c r="V940"/>
      <c r="W940"/>
      <c r="X940" s="1"/>
      <c r="Z940"/>
      <c r="AA940"/>
      <c r="AB940"/>
      <c r="AC940"/>
      <c r="AE940"/>
      <c r="AF940"/>
      <c r="AG940"/>
      <c r="AH940"/>
      <c r="AJ940"/>
      <c r="AK940"/>
      <c r="AL940"/>
      <c r="AM940" s="1"/>
      <c r="AO940"/>
      <c r="AT940" s="35"/>
      <c r="AU940" s="35"/>
      <c r="AV940" s="35"/>
      <c r="AW940" s="35"/>
    </row>
    <row r="941" spans="1:49" s="20" customFormat="1">
      <c r="A941" s="12"/>
      <c r="B941" s="10"/>
      <c r="C941" s="1"/>
      <c r="D941"/>
      <c r="F941" s="9"/>
      <c r="G941" s="9"/>
      <c r="H941" s="9"/>
      <c r="I941" s="9"/>
      <c r="K941"/>
      <c r="L941"/>
      <c r="M941"/>
      <c r="N941"/>
      <c r="P941"/>
      <c r="Q941"/>
      <c r="R941"/>
      <c r="S941"/>
      <c r="U941"/>
      <c r="V941"/>
      <c r="W941"/>
      <c r="X941" s="1"/>
      <c r="Z941"/>
      <c r="AA941"/>
      <c r="AB941"/>
      <c r="AC941"/>
      <c r="AE941"/>
      <c r="AF941"/>
      <c r="AG941"/>
      <c r="AH941"/>
      <c r="AJ941"/>
      <c r="AK941"/>
      <c r="AL941"/>
      <c r="AM941" s="1"/>
      <c r="AO941"/>
      <c r="AT941" s="35"/>
      <c r="AU941" s="35"/>
      <c r="AV941" s="35"/>
      <c r="AW941" s="35"/>
    </row>
    <row r="942" spans="1:49" s="20" customFormat="1">
      <c r="A942" s="12"/>
      <c r="B942" s="10"/>
      <c r="C942" s="1"/>
      <c r="D942"/>
      <c r="F942" s="9"/>
      <c r="G942" s="9"/>
      <c r="H942" s="9"/>
      <c r="I942" s="9"/>
      <c r="K942"/>
      <c r="L942"/>
      <c r="M942"/>
      <c r="N942"/>
      <c r="P942"/>
      <c r="Q942"/>
      <c r="R942"/>
      <c r="S942"/>
      <c r="U942"/>
      <c r="V942"/>
      <c r="W942"/>
      <c r="X942" s="1"/>
      <c r="Z942"/>
      <c r="AA942"/>
      <c r="AB942"/>
      <c r="AC942"/>
      <c r="AE942"/>
      <c r="AF942"/>
      <c r="AG942"/>
      <c r="AH942"/>
      <c r="AJ942"/>
      <c r="AK942"/>
      <c r="AL942"/>
      <c r="AM942" s="1"/>
      <c r="AO942"/>
      <c r="AT942" s="35"/>
      <c r="AU942" s="35"/>
      <c r="AV942" s="35"/>
      <c r="AW942" s="35"/>
    </row>
    <row r="943" spans="1:49" s="20" customFormat="1">
      <c r="A943" s="12"/>
      <c r="B943" s="10"/>
      <c r="C943" s="1"/>
      <c r="D943"/>
      <c r="F943" s="9"/>
      <c r="G943" s="9"/>
      <c r="H943" s="9"/>
      <c r="I943" s="9"/>
      <c r="K943"/>
      <c r="L943"/>
      <c r="M943"/>
      <c r="N943"/>
      <c r="P943"/>
      <c r="Q943"/>
      <c r="R943"/>
      <c r="S943"/>
      <c r="U943"/>
      <c r="V943"/>
      <c r="W943"/>
      <c r="X943" s="1"/>
      <c r="Z943"/>
      <c r="AA943"/>
      <c r="AB943"/>
      <c r="AC943"/>
      <c r="AE943"/>
      <c r="AF943"/>
      <c r="AG943"/>
      <c r="AH943"/>
      <c r="AJ943"/>
      <c r="AK943"/>
      <c r="AL943"/>
      <c r="AM943" s="1"/>
      <c r="AO943"/>
      <c r="AT943" s="35"/>
      <c r="AU943" s="35"/>
      <c r="AV943" s="35"/>
      <c r="AW943" s="35"/>
    </row>
    <row r="944" spans="1:49" s="20" customFormat="1">
      <c r="A944" s="12"/>
      <c r="B944" s="10"/>
      <c r="C944" s="1"/>
      <c r="D944"/>
      <c r="F944" s="9"/>
      <c r="G944" s="9"/>
      <c r="H944" s="9"/>
      <c r="I944" s="9"/>
      <c r="K944"/>
      <c r="L944"/>
      <c r="M944"/>
      <c r="N944"/>
      <c r="P944"/>
      <c r="Q944"/>
      <c r="R944"/>
      <c r="S944"/>
      <c r="U944"/>
      <c r="V944"/>
      <c r="W944"/>
      <c r="X944" s="1"/>
      <c r="Z944"/>
      <c r="AA944"/>
      <c r="AB944"/>
      <c r="AC944"/>
      <c r="AE944"/>
      <c r="AF944"/>
      <c r="AG944"/>
      <c r="AH944"/>
      <c r="AJ944"/>
      <c r="AK944"/>
      <c r="AL944"/>
      <c r="AM944" s="1"/>
      <c r="AO944"/>
      <c r="AT944" s="35"/>
      <c r="AU944" s="35"/>
      <c r="AV944" s="35"/>
      <c r="AW944" s="35"/>
    </row>
    <row r="945" spans="1:49" s="20" customFormat="1">
      <c r="A945" s="12"/>
      <c r="B945" s="10"/>
      <c r="C945" s="1"/>
      <c r="D945"/>
      <c r="F945" s="9"/>
      <c r="G945" s="9"/>
      <c r="H945" s="9"/>
      <c r="I945" s="9"/>
      <c r="K945"/>
      <c r="L945"/>
      <c r="M945"/>
      <c r="N945"/>
      <c r="P945"/>
      <c r="Q945"/>
      <c r="R945"/>
      <c r="S945"/>
      <c r="U945"/>
      <c r="V945"/>
      <c r="W945"/>
      <c r="X945" s="1"/>
      <c r="Z945"/>
      <c r="AA945"/>
      <c r="AB945"/>
      <c r="AC945"/>
      <c r="AE945"/>
      <c r="AF945"/>
      <c r="AG945"/>
      <c r="AH945"/>
      <c r="AJ945"/>
      <c r="AK945"/>
      <c r="AL945"/>
      <c r="AM945" s="1"/>
      <c r="AO945"/>
      <c r="AT945" s="35"/>
      <c r="AU945" s="35"/>
      <c r="AV945" s="35"/>
      <c r="AW945" s="35"/>
    </row>
    <row r="946" spans="1:49" s="20" customFormat="1">
      <c r="A946" s="12"/>
      <c r="B946" s="10"/>
      <c r="C946" s="1"/>
      <c r="D946"/>
      <c r="F946" s="9"/>
      <c r="G946" s="9"/>
      <c r="H946" s="9"/>
      <c r="I946" s="9"/>
      <c r="K946"/>
      <c r="L946"/>
      <c r="M946"/>
      <c r="N946"/>
      <c r="P946"/>
      <c r="Q946"/>
      <c r="R946"/>
      <c r="S946"/>
      <c r="U946"/>
      <c r="V946"/>
      <c r="W946"/>
      <c r="X946" s="1"/>
      <c r="Z946"/>
      <c r="AA946"/>
      <c r="AB946"/>
      <c r="AC946"/>
      <c r="AE946"/>
      <c r="AF946"/>
      <c r="AG946"/>
      <c r="AH946"/>
      <c r="AJ946"/>
      <c r="AK946"/>
      <c r="AL946"/>
      <c r="AM946" s="1"/>
      <c r="AO946"/>
      <c r="AT946" s="35"/>
      <c r="AU946" s="35"/>
      <c r="AV946" s="35"/>
      <c r="AW946" s="35"/>
    </row>
    <row r="947" spans="1:49" s="20" customFormat="1">
      <c r="A947" s="12"/>
      <c r="B947" s="10"/>
      <c r="C947" s="1"/>
      <c r="D947"/>
      <c r="F947" s="9"/>
      <c r="G947" s="9"/>
      <c r="H947" s="9"/>
      <c r="I947" s="9"/>
      <c r="K947"/>
      <c r="L947"/>
      <c r="M947"/>
      <c r="N947"/>
      <c r="P947"/>
      <c r="Q947"/>
      <c r="R947"/>
      <c r="S947"/>
      <c r="U947"/>
      <c r="V947"/>
      <c r="W947"/>
      <c r="X947" s="1"/>
      <c r="Z947"/>
      <c r="AA947"/>
      <c r="AB947"/>
      <c r="AC947"/>
      <c r="AE947"/>
      <c r="AF947"/>
      <c r="AG947"/>
      <c r="AH947"/>
      <c r="AJ947"/>
      <c r="AK947"/>
      <c r="AL947"/>
      <c r="AM947" s="1"/>
      <c r="AO947"/>
      <c r="AT947" s="35"/>
      <c r="AU947" s="35"/>
      <c r="AV947" s="35"/>
      <c r="AW947" s="35"/>
    </row>
    <row r="948" spans="1:49" s="20" customFormat="1">
      <c r="A948" s="12"/>
      <c r="B948" s="10"/>
      <c r="C948" s="1"/>
      <c r="D948"/>
      <c r="F948" s="9"/>
      <c r="G948" s="9"/>
      <c r="H948" s="9"/>
      <c r="I948" s="9"/>
      <c r="K948"/>
      <c r="L948"/>
      <c r="M948"/>
      <c r="N948"/>
      <c r="P948"/>
      <c r="Q948"/>
      <c r="R948"/>
      <c r="S948"/>
      <c r="U948"/>
      <c r="V948"/>
      <c r="W948"/>
      <c r="X948" s="1"/>
      <c r="Z948"/>
      <c r="AA948"/>
      <c r="AB948"/>
      <c r="AC948"/>
      <c r="AE948"/>
      <c r="AF948"/>
      <c r="AG948"/>
      <c r="AH948"/>
      <c r="AJ948"/>
      <c r="AK948"/>
      <c r="AL948"/>
      <c r="AM948" s="1"/>
      <c r="AO948"/>
      <c r="AT948" s="35"/>
      <c r="AU948" s="35"/>
      <c r="AV948" s="35"/>
      <c r="AW948" s="35"/>
    </row>
    <row r="949" spans="1:49" s="20" customFormat="1">
      <c r="A949" s="12"/>
      <c r="B949" s="10"/>
      <c r="C949" s="1"/>
      <c r="D949"/>
      <c r="F949" s="9"/>
      <c r="G949" s="9"/>
      <c r="H949" s="9"/>
      <c r="I949" s="9"/>
      <c r="K949"/>
      <c r="L949"/>
      <c r="M949"/>
      <c r="N949"/>
      <c r="P949"/>
      <c r="Q949"/>
      <c r="R949"/>
      <c r="S949"/>
      <c r="U949"/>
      <c r="V949"/>
      <c r="W949"/>
      <c r="X949" s="1"/>
      <c r="Z949"/>
      <c r="AA949"/>
      <c r="AB949"/>
      <c r="AC949"/>
      <c r="AE949"/>
      <c r="AF949"/>
      <c r="AG949"/>
      <c r="AH949"/>
      <c r="AJ949"/>
      <c r="AK949"/>
      <c r="AL949"/>
      <c r="AM949" s="1"/>
      <c r="AO949"/>
      <c r="AT949" s="35"/>
      <c r="AU949" s="35"/>
      <c r="AV949" s="35"/>
      <c r="AW949" s="35"/>
    </row>
    <row r="950" spans="1:49" s="20" customFormat="1">
      <c r="A950" s="12"/>
      <c r="B950" s="10"/>
      <c r="C950" s="1"/>
      <c r="D950"/>
      <c r="F950" s="9"/>
      <c r="G950" s="9"/>
      <c r="H950" s="9"/>
      <c r="I950" s="9"/>
      <c r="K950"/>
      <c r="L950"/>
      <c r="M950"/>
      <c r="N950"/>
      <c r="P950"/>
      <c r="Q950"/>
      <c r="R950"/>
      <c r="S950"/>
      <c r="U950"/>
      <c r="V950"/>
      <c r="W950"/>
      <c r="X950" s="1"/>
      <c r="Z950"/>
      <c r="AA950"/>
      <c r="AB950"/>
      <c r="AC950"/>
      <c r="AE950"/>
      <c r="AF950"/>
      <c r="AG950"/>
      <c r="AH950"/>
      <c r="AJ950"/>
      <c r="AK950"/>
      <c r="AL950"/>
      <c r="AM950" s="1"/>
      <c r="AO950"/>
      <c r="AT950" s="35"/>
      <c r="AU950" s="35"/>
      <c r="AV950" s="35"/>
      <c r="AW950" s="35"/>
    </row>
    <row r="951" spans="1:49" s="20" customFormat="1">
      <c r="A951" s="12"/>
      <c r="B951" s="10"/>
      <c r="C951" s="1"/>
      <c r="D951"/>
      <c r="F951" s="9"/>
      <c r="G951" s="9"/>
      <c r="H951" s="9"/>
      <c r="I951" s="9"/>
      <c r="K951"/>
      <c r="L951"/>
      <c r="M951"/>
      <c r="N951"/>
      <c r="P951"/>
      <c r="Q951"/>
      <c r="R951"/>
      <c r="S951"/>
      <c r="U951"/>
      <c r="V951"/>
      <c r="W951"/>
      <c r="X951" s="1"/>
      <c r="Z951"/>
      <c r="AA951"/>
      <c r="AB951"/>
      <c r="AC951"/>
      <c r="AE951"/>
      <c r="AF951"/>
      <c r="AG951"/>
      <c r="AH951"/>
      <c r="AJ951"/>
      <c r="AK951"/>
      <c r="AL951"/>
      <c r="AM951" s="1"/>
      <c r="AO951"/>
      <c r="AT951" s="35"/>
      <c r="AU951" s="35"/>
      <c r="AV951" s="35"/>
      <c r="AW951" s="35"/>
    </row>
    <row r="952" spans="1:49" s="20" customFormat="1">
      <c r="A952" s="12"/>
      <c r="B952" s="10"/>
      <c r="C952" s="1"/>
      <c r="D952"/>
      <c r="F952" s="9"/>
      <c r="G952" s="9"/>
      <c r="H952" s="9"/>
      <c r="I952" s="9"/>
      <c r="K952"/>
      <c r="L952"/>
      <c r="M952"/>
      <c r="N952"/>
      <c r="P952"/>
      <c r="Q952"/>
      <c r="R952"/>
      <c r="S952"/>
      <c r="U952"/>
      <c r="V952"/>
      <c r="W952"/>
      <c r="X952" s="1"/>
      <c r="Z952"/>
      <c r="AA952"/>
      <c r="AB952"/>
      <c r="AC952"/>
      <c r="AE952"/>
      <c r="AF952"/>
      <c r="AG952"/>
      <c r="AH952"/>
      <c r="AJ952"/>
      <c r="AK952"/>
      <c r="AL952"/>
      <c r="AM952" s="1"/>
      <c r="AO952"/>
      <c r="AT952" s="35"/>
      <c r="AU952" s="35"/>
      <c r="AV952" s="35"/>
      <c r="AW952" s="35"/>
    </row>
    <row r="953" spans="1:49" s="20" customFormat="1">
      <c r="A953" s="12"/>
      <c r="B953" s="10"/>
      <c r="C953" s="1"/>
      <c r="D953"/>
      <c r="F953" s="9"/>
      <c r="G953" s="9"/>
      <c r="H953" s="9"/>
      <c r="I953" s="9"/>
      <c r="K953"/>
      <c r="L953"/>
      <c r="M953"/>
      <c r="N953"/>
      <c r="P953"/>
      <c r="Q953"/>
      <c r="R953"/>
      <c r="S953"/>
      <c r="U953"/>
      <c r="V953"/>
      <c r="W953"/>
      <c r="X953" s="1"/>
      <c r="Z953"/>
      <c r="AA953"/>
      <c r="AB953"/>
      <c r="AC953"/>
      <c r="AE953"/>
      <c r="AF953"/>
      <c r="AG953"/>
      <c r="AH953"/>
      <c r="AJ953"/>
      <c r="AK953"/>
      <c r="AL953"/>
      <c r="AM953" s="1"/>
      <c r="AO953"/>
      <c r="AT953" s="35"/>
      <c r="AU953" s="35"/>
      <c r="AV953" s="35"/>
      <c r="AW953" s="35"/>
    </row>
    <row r="954" spans="1:49" s="20" customFormat="1">
      <c r="A954" s="12"/>
      <c r="B954" s="10"/>
      <c r="C954" s="1"/>
      <c r="D954"/>
      <c r="F954" s="9"/>
      <c r="G954" s="9"/>
      <c r="H954" s="9"/>
      <c r="I954" s="9"/>
      <c r="K954"/>
      <c r="L954"/>
      <c r="M954"/>
      <c r="N954"/>
      <c r="P954"/>
      <c r="Q954"/>
      <c r="R954"/>
      <c r="S954"/>
      <c r="U954"/>
      <c r="V954"/>
      <c r="W954"/>
      <c r="X954" s="1"/>
      <c r="Z954"/>
      <c r="AA954"/>
      <c r="AB954"/>
      <c r="AC954"/>
      <c r="AE954"/>
      <c r="AF954"/>
      <c r="AG954"/>
      <c r="AH954"/>
      <c r="AJ954"/>
      <c r="AK954"/>
      <c r="AL954"/>
      <c r="AM954" s="1"/>
      <c r="AO954"/>
      <c r="AT954" s="35"/>
      <c r="AU954" s="35"/>
      <c r="AV954" s="35"/>
      <c r="AW954" s="35"/>
    </row>
    <row r="955" spans="1:49" s="20" customFormat="1">
      <c r="A955" s="12"/>
      <c r="B955" s="10"/>
      <c r="C955" s="1"/>
      <c r="D955"/>
      <c r="F955" s="9"/>
      <c r="G955" s="9"/>
      <c r="H955" s="9"/>
      <c r="I955" s="9"/>
      <c r="K955"/>
      <c r="L955"/>
      <c r="M955"/>
      <c r="N955"/>
      <c r="P955"/>
      <c r="Q955"/>
      <c r="R955"/>
      <c r="S955"/>
      <c r="U955"/>
      <c r="V955"/>
      <c r="W955"/>
      <c r="X955" s="1"/>
      <c r="Z955"/>
      <c r="AA955"/>
      <c r="AB955"/>
      <c r="AC955"/>
      <c r="AE955"/>
      <c r="AF955"/>
      <c r="AG955"/>
      <c r="AH955"/>
      <c r="AJ955"/>
      <c r="AK955"/>
      <c r="AL955"/>
      <c r="AM955" s="1"/>
      <c r="AO955"/>
      <c r="AT955" s="35"/>
      <c r="AU955" s="35"/>
      <c r="AV955" s="35"/>
      <c r="AW955" s="35"/>
    </row>
    <row r="956" spans="1:49" s="20" customFormat="1">
      <c r="A956" s="12"/>
      <c r="B956" s="10"/>
      <c r="C956" s="1"/>
      <c r="D956"/>
      <c r="F956" s="9"/>
      <c r="G956" s="9"/>
      <c r="H956" s="9"/>
      <c r="I956" s="9"/>
      <c r="K956"/>
      <c r="L956"/>
      <c r="M956"/>
      <c r="N956"/>
      <c r="P956"/>
      <c r="Q956"/>
      <c r="R956"/>
      <c r="S956"/>
      <c r="U956"/>
      <c r="V956"/>
      <c r="W956"/>
      <c r="X956" s="1"/>
      <c r="Z956"/>
      <c r="AA956"/>
      <c r="AB956"/>
      <c r="AC956"/>
      <c r="AE956"/>
      <c r="AF956"/>
      <c r="AG956"/>
      <c r="AH956"/>
      <c r="AJ956"/>
      <c r="AK956"/>
      <c r="AL956"/>
      <c r="AM956" s="1"/>
      <c r="AO956"/>
      <c r="AT956" s="35"/>
      <c r="AU956" s="35"/>
      <c r="AV956" s="35"/>
      <c r="AW956" s="35"/>
    </row>
    <row r="957" spans="1:49" s="20" customFormat="1">
      <c r="A957" s="12"/>
      <c r="B957" s="10"/>
      <c r="C957" s="1"/>
      <c r="D957"/>
      <c r="F957" s="9"/>
      <c r="G957" s="9"/>
      <c r="H957" s="9"/>
      <c r="I957" s="9"/>
      <c r="K957"/>
      <c r="L957"/>
      <c r="M957"/>
      <c r="N957"/>
      <c r="P957"/>
      <c r="Q957"/>
      <c r="R957"/>
      <c r="S957"/>
      <c r="U957"/>
      <c r="V957"/>
      <c r="W957"/>
      <c r="X957" s="1"/>
      <c r="Z957"/>
      <c r="AA957"/>
      <c r="AB957"/>
      <c r="AC957"/>
      <c r="AE957"/>
      <c r="AF957"/>
      <c r="AG957"/>
      <c r="AH957"/>
      <c r="AJ957"/>
      <c r="AK957"/>
      <c r="AL957"/>
      <c r="AM957" s="1"/>
      <c r="AO957"/>
      <c r="AT957" s="35"/>
      <c r="AU957" s="35"/>
      <c r="AV957" s="35"/>
      <c r="AW957" s="35"/>
    </row>
    <row r="958" spans="1:49" s="20" customFormat="1">
      <c r="A958" s="12"/>
      <c r="B958" s="10"/>
      <c r="C958" s="1"/>
      <c r="D958"/>
      <c r="F958" s="9"/>
      <c r="G958" s="9"/>
      <c r="H958" s="9"/>
      <c r="I958" s="9"/>
      <c r="K958"/>
      <c r="L958"/>
      <c r="M958"/>
      <c r="N958"/>
      <c r="P958"/>
      <c r="Q958"/>
      <c r="R958"/>
      <c r="S958"/>
      <c r="U958"/>
      <c r="V958"/>
      <c r="W958"/>
      <c r="X958" s="1"/>
      <c r="Z958"/>
      <c r="AA958"/>
      <c r="AB958"/>
      <c r="AC958"/>
      <c r="AE958"/>
      <c r="AF958"/>
      <c r="AG958"/>
      <c r="AH958"/>
      <c r="AJ958"/>
      <c r="AK958"/>
      <c r="AL958"/>
      <c r="AM958" s="1"/>
      <c r="AO958"/>
      <c r="AT958" s="35"/>
      <c r="AU958" s="35"/>
      <c r="AV958" s="35"/>
      <c r="AW958" s="35"/>
    </row>
    <row r="959" spans="1:49" s="20" customFormat="1">
      <c r="A959" s="12"/>
      <c r="B959" s="10"/>
      <c r="C959" s="1"/>
      <c r="D959"/>
      <c r="F959" s="9"/>
      <c r="G959" s="9"/>
      <c r="H959" s="9"/>
      <c r="I959" s="9"/>
      <c r="K959"/>
      <c r="L959"/>
      <c r="M959"/>
      <c r="N959"/>
      <c r="P959"/>
      <c r="Q959"/>
      <c r="R959"/>
      <c r="S959"/>
      <c r="U959"/>
      <c r="V959"/>
      <c r="W959"/>
      <c r="X959" s="1"/>
      <c r="Z959"/>
      <c r="AA959"/>
      <c r="AB959"/>
      <c r="AC959"/>
      <c r="AE959"/>
      <c r="AF959"/>
      <c r="AG959"/>
      <c r="AH959"/>
      <c r="AJ959"/>
      <c r="AK959"/>
      <c r="AL959"/>
      <c r="AM959" s="1"/>
      <c r="AO959"/>
      <c r="AT959" s="35"/>
      <c r="AU959" s="35"/>
      <c r="AV959" s="35"/>
      <c r="AW959" s="35"/>
    </row>
    <row r="960" spans="1:49" s="20" customFormat="1">
      <c r="A960" s="12"/>
      <c r="B960" s="10"/>
      <c r="C960" s="1"/>
      <c r="D960"/>
      <c r="F960" s="9"/>
      <c r="G960" s="9"/>
      <c r="H960" s="9"/>
      <c r="I960" s="9"/>
      <c r="K960"/>
      <c r="L960"/>
      <c r="M960"/>
      <c r="N960"/>
      <c r="P960"/>
      <c r="Q960"/>
      <c r="R960"/>
      <c r="S960"/>
      <c r="U960"/>
      <c r="V960"/>
      <c r="W960"/>
      <c r="X960" s="1"/>
      <c r="Z960"/>
      <c r="AA960"/>
      <c r="AB960"/>
      <c r="AC960"/>
      <c r="AE960"/>
      <c r="AF960"/>
      <c r="AG960"/>
      <c r="AH960"/>
      <c r="AJ960"/>
      <c r="AK960"/>
      <c r="AL960"/>
      <c r="AM960" s="1"/>
      <c r="AO960"/>
      <c r="AT960" s="35"/>
      <c r="AU960" s="35"/>
      <c r="AV960" s="35"/>
      <c r="AW960" s="35"/>
    </row>
    <row r="961" spans="1:49" s="20" customFormat="1">
      <c r="A961" s="12"/>
      <c r="B961" s="10"/>
      <c r="C961" s="1"/>
      <c r="D961"/>
      <c r="F961" s="9"/>
      <c r="G961" s="9"/>
      <c r="H961" s="9"/>
      <c r="I961" s="9"/>
      <c r="K961"/>
      <c r="L961"/>
      <c r="M961"/>
      <c r="N961"/>
      <c r="P961"/>
      <c r="Q961"/>
      <c r="R961"/>
      <c r="S961"/>
      <c r="U961"/>
      <c r="V961"/>
      <c r="W961"/>
      <c r="X961" s="1"/>
      <c r="Z961"/>
      <c r="AA961"/>
      <c r="AB961"/>
      <c r="AC961"/>
      <c r="AE961"/>
      <c r="AF961"/>
      <c r="AG961"/>
      <c r="AH961"/>
      <c r="AJ961"/>
      <c r="AK961"/>
      <c r="AL961"/>
      <c r="AM961" s="1"/>
      <c r="AO961"/>
      <c r="AT961" s="35"/>
      <c r="AU961" s="35"/>
      <c r="AV961" s="35"/>
      <c r="AW961" s="35"/>
    </row>
    <row r="962" spans="1:49" s="20" customFormat="1">
      <c r="A962" s="12"/>
      <c r="B962" s="10"/>
      <c r="C962" s="1"/>
      <c r="D962"/>
      <c r="F962" s="9"/>
      <c r="G962" s="9"/>
      <c r="H962" s="9"/>
      <c r="I962" s="9"/>
      <c r="K962"/>
      <c r="L962"/>
      <c r="M962"/>
      <c r="N962"/>
      <c r="P962"/>
      <c r="Q962"/>
      <c r="R962"/>
      <c r="S962"/>
      <c r="U962"/>
      <c r="V962"/>
      <c r="W962"/>
      <c r="X962" s="1"/>
      <c r="Z962"/>
      <c r="AA962"/>
      <c r="AB962"/>
      <c r="AC962"/>
      <c r="AE962"/>
      <c r="AF962"/>
      <c r="AG962"/>
      <c r="AH962"/>
      <c r="AJ962"/>
      <c r="AK962"/>
      <c r="AL962"/>
      <c r="AM962" s="1"/>
      <c r="AO962"/>
      <c r="AT962" s="35"/>
      <c r="AU962" s="35"/>
      <c r="AV962" s="35"/>
      <c r="AW962" s="35"/>
    </row>
    <row r="963" spans="1:49" s="20" customFormat="1">
      <c r="A963" s="12"/>
      <c r="B963" s="10"/>
      <c r="C963" s="1"/>
      <c r="D963"/>
      <c r="F963" s="9"/>
      <c r="G963" s="9"/>
      <c r="H963" s="9"/>
      <c r="I963" s="9"/>
      <c r="K963"/>
      <c r="L963"/>
      <c r="M963"/>
      <c r="N963"/>
      <c r="P963"/>
      <c r="Q963"/>
      <c r="R963"/>
      <c r="S963"/>
      <c r="U963"/>
      <c r="V963"/>
      <c r="W963"/>
      <c r="X963" s="1"/>
      <c r="Z963"/>
      <c r="AA963"/>
      <c r="AB963"/>
      <c r="AC963"/>
      <c r="AE963"/>
      <c r="AF963"/>
      <c r="AG963"/>
      <c r="AH963"/>
      <c r="AJ963"/>
      <c r="AK963"/>
      <c r="AL963"/>
      <c r="AM963" s="1"/>
      <c r="AO963"/>
      <c r="AT963" s="35"/>
      <c r="AU963" s="35"/>
      <c r="AV963" s="35"/>
      <c r="AW963" s="35"/>
    </row>
    <row r="964" spans="1:49" s="20" customFormat="1">
      <c r="A964" s="12"/>
      <c r="B964" s="10"/>
      <c r="C964" s="1"/>
      <c r="D964"/>
      <c r="F964" s="9"/>
      <c r="G964" s="9"/>
      <c r="H964" s="9"/>
      <c r="I964" s="9"/>
      <c r="K964"/>
      <c r="L964"/>
      <c r="M964"/>
      <c r="N964"/>
      <c r="P964"/>
      <c r="Q964"/>
      <c r="R964"/>
      <c r="S964"/>
      <c r="U964"/>
      <c r="V964"/>
      <c r="W964"/>
      <c r="X964" s="1"/>
      <c r="Z964"/>
      <c r="AA964"/>
      <c r="AB964"/>
      <c r="AC964"/>
      <c r="AE964"/>
      <c r="AF964"/>
      <c r="AG964"/>
      <c r="AH964"/>
      <c r="AJ964"/>
      <c r="AK964"/>
      <c r="AL964"/>
      <c r="AM964" s="1"/>
      <c r="AO964"/>
      <c r="AT964" s="35"/>
      <c r="AU964" s="35"/>
      <c r="AV964" s="35"/>
      <c r="AW964" s="35"/>
    </row>
    <row r="965" spans="1:49" s="20" customFormat="1">
      <c r="A965" s="12"/>
      <c r="B965" s="10"/>
      <c r="C965" s="1"/>
      <c r="D965"/>
      <c r="F965" s="9"/>
      <c r="G965" s="9"/>
      <c r="H965" s="9"/>
      <c r="I965" s="9"/>
      <c r="K965"/>
      <c r="L965"/>
      <c r="M965"/>
      <c r="N965"/>
      <c r="P965"/>
      <c r="Q965"/>
      <c r="R965"/>
      <c r="S965"/>
      <c r="U965"/>
      <c r="V965"/>
      <c r="W965"/>
      <c r="X965" s="1"/>
      <c r="Z965"/>
      <c r="AA965"/>
      <c r="AB965"/>
      <c r="AC965"/>
      <c r="AE965"/>
      <c r="AF965"/>
      <c r="AG965"/>
      <c r="AH965"/>
      <c r="AJ965"/>
      <c r="AK965"/>
      <c r="AL965"/>
      <c r="AM965" s="1"/>
      <c r="AO965"/>
      <c r="AT965" s="35"/>
      <c r="AU965" s="35"/>
      <c r="AV965" s="35"/>
      <c r="AW965" s="35"/>
    </row>
    <row r="966" spans="1:49" s="20" customFormat="1">
      <c r="A966" s="12"/>
      <c r="B966" s="10"/>
      <c r="C966" s="1"/>
      <c r="D966"/>
      <c r="F966" s="9"/>
      <c r="G966" s="9"/>
      <c r="H966" s="9"/>
      <c r="I966" s="9"/>
      <c r="K966"/>
      <c r="L966"/>
      <c r="M966"/>
      <c r="N966"/>
      <c r="P966"/>
      <c r="Q966"/>
      <c r="R966"/>
      <c r="S966"/>
      <c r="U966"/>
      <c r="V966"/>
      <c r="W966"/>
      <c r="X966" s="1"/>
      <c r="Z966"/>
      <c r="AA966"/>
      <c r="AB966"/>
      <c r="AC966"/>
      <c r="AE966"/>
      <c r="AF966"/>
      <c r="AG966"/>
      <c r="AH966"/>
      <c r="AJ966"/>
      <c r="AK966"/>
      <c r="AL966"/>
      <c r="AM966" s="1"/>
      <c r="AO966"/>
      <c r="AT966" s="35"/>
      <c r="AU966" s="35"/>
      <c r="AV966" s="35"/>
      <c r="AW966" s="35"/>
    </row>
    <row r="967" spans="1:49" s="20" customFormat="1">
      <c r="A967" s="12"/>
      <c r="B967" s="10"/>
      <c r="C967" s="1"/>
      <c r="D967"/>
      <c r="F967" s="9"/>
      <c r="G967" s="9"/>
      <c r="H967" s="9"/>
      <c r="I967" s="9"/>
      <c r="K967"/>
      <c r="L967"/>
      <c r="M967"/>
      <c r="N967"/>
      <c r="P967"/>
      <c r="Q967"/>
      <c r="R967"/>
      <c r="S967"/>
      <c r="U967"/>
      <c r="V967"/>
      <c r="W967"/>
      <c r="X967" s="1"/>
      <c r="Z967"/>
      <c r="AA967"/>
      <c r="AB967"/>
      <c r="AC967"/>
      <c r="AE967"/>
      <c r="AF967"/>
      <c r="AG967"/>
      <c r="AH967"/>
      <c r="AJ967"/>
      <c r="AK967"/>
      <c r="AL967"/>
      <c r="AM967" s="1"/>
      <c r="AO967"/>
      <c r="AT967" s="35"/>
      <c r="AU967" s="35"/>
      <c r="AV967" s="35"/>
      <c r="AW967" s="35"/>
    </row>
    <row r="968" spans="1:49" s="20" customFormat="1">
      <c r="A968" s="12"/>
      <c r="B968" s="10"/>
      <c r="C968" s="1"/>
      <c r="D968"/>
      <c r="F968" s="9"/>
      <c r="G968" s="9"/>
      <c r="H968" s="9"/>
      <c r="I968" s="9"/>
      <c r="K968"/>
      <c r="L968"/>
      <c r="M968"/>
      <c r="N968"/>
      <c r="P968"/>
      <c r="Q968"/>
      <c r="R968"/>
      <c r="S968"/>
      <c r="U968"/>
      <c r="V968"/>
      <c r="W968"/>
      <c r="X968" s="1"/>
      <c r="Z968"/>
      <c r="AA968"/>
      <c r="AB968"/>
      <c r="AC968"/>
      <c r="AE968"/>
      <c r="AF968"/>
      <c r="AG968"/>
      <c r="AH968"/>
      <c r="AJ968"/>
      <c r="AK968"/>
      <c r="AL968"/>
      <c r="AM968" s="1"/>
      <c r="AO968"/>
      <c r="AT968" s="35"/>
      <c r="AU968" s="35"/>
      <c r="AV968" s="35"/>
      <c r="AW968" s="35"/>
    </row>
    <row r="969" spans="1:49" s="20" customFormat="1">
      <c r="A969" s="12"/>
      <c r="B969" s="10"/>
      <c r="C969" s="1"/>
      <c r="D969"/>
      <c r="F969" s="9"/>
      <c r="G969" s="9"/>
      <c r="H969" s="9"/>
      <c r="I969" s="9"/>
      <c r="K969"/>
      <c r="L969"/>
      <c r="M969"/>
      <c r="N969"/>
      <c r="P969"/>
      <c r="Q969"/>
      <c r="R969"/>
      <c r="S969"/>
      <c r="U969"/>
      <c r="V969"/>
      <c r="W969"/>
      <c r="X969" s="1"/>
      <c r="Z969"/>
      <c r="AA969"/>
      <c r="AB969"/>
      <c r="AC969"/>
      <c r="AE969"/>
      <c r="AF969"/>
      <c r="AG969"/>
      <c r="AH969"/>
      <c r="AJ969"/>
      <c r="AK969"/>
      <c r="AL969"/>
      <c r="AM969" s="1"/>
      <c r="AO969"/>
      <c r="AT969" s="35"/>
      <c r="AU969" s="35"/>
      <c r="AV969" s="35"/>
      <c r="AW969" s="35"/>
    </row>
    <row r="970" spans="1:49" s="20" customFormat="1">
      <c r="A970" s="12"/>
      <c r="B970" s="10"/>
      <c r="C970" s="1"/>
      <c r="D970"/>
      <c r="F970" s="9"/>
      <c r="G970" s="9"/>
      <c r="H970" s="9"/>
      <c r="I970" s="9"/>
      <c r="K970"/>
      <c r="L970"/>
      <c r="M970"/>
      <c r="N970"/>
      <c r="P970"/>
      <c r="Q970"/>
      <c r="R970"/>
      <c r="S970"/>
      <c r="U970"/>
      <c r="V970"/>
      <c r="W970"/>
      <c r="X970" s="1"/>
      <c r="Z970"/>
      <c r="AA970"/>
      <c r="AB970"/>
      <c r="AC970"/>
      <c r="AE970"/>
      <c r="AF970"/>
      <c r="AG970"/>
      <c r="AH970"/>
      <c r="AJ970"/>
      <c r="AK970"/>
      <c r="AL970"/>
      <c r="AM970" s="1"/>
      <c r="AO970"/>
      <c r="AT970" s="35"/>
      <c r="AU970" s="35"/>
      <c r="AV970" s="35"/>
      <c r="AW970" s="35"/>
    </row>
    <row r="971" spans="1:49" s="20" customFormat="1">
      <c r="A971" s="12"/>
      <c r="B971" s="10"/>
      <c r="C971" s="1"/>
      <c r="D971"/>
      <c r="F971" s="9"/>
      <c r="G971" s="9"/>
      <c r="H971" s="9"/>
      <c r="I971" s="9"/>
      <c r="K971"/>
      <c r="L971"/>
      <c r="M971"/>
      <c r="N971"/>
      <c r="P971"/>
      <c r="Q971"/>
      <c r="R971"/>
      <c r="S971"/>
      <c r="U971"/>
      <c r="V971"/>
      <c r="W971"/>
      <c r="X971" s="1"/>
      <c r="Z971"/>
      <c r="AA971"/>
      <c r="AB971"/>
      <c r="AC971"/>
      <c r="AE971"/>
      <c r="AF971"/>
      <c r="AG971"/>
      <c r="AH971"/>
      <c r="AJ971"/>
      <c r="AK971"/>
      <c r="AL971"/>
      <c r="AM971" s="1"/>
      <c r="AO971"/>
      <c r="AT971" s="35"/>
      <c r="AU971" s="35"/>
      <c r="AV971" s="35"/>
      <c r="AW971" s="35"/>
    </row>
    <row r="972" spans="1:49" s="20" customFormat="1">
      <c r="A972" s="12"/>
      <c r="B972" s="10"/>
      <c r="C972" s="1"/>
      <c r="D972"/>
      <c r="F972" s="9"/>
      <c r="G972" s="9"/>
      <c r="H972" s="9"/>
      <c r="I972" s="9"/>
      <c r="K972"/>
      <c r="L972"/>
      <c r="M972"/>
      <c r="N972"/>
      <c r="P972"/>
      <c r="Q972"/>
      <c r="R972"/>
      <c r="S972"/>
      <c r="U972"/>
      <c r="V972"/>
      <c r="W972"/>
      <c r="X972" s="1"/>
      <c r="Z972"/>
      <c r="AA972"/>
      <c r="AB972"/>
      <c r="AC972"/>
      <c r="AE972"/>
      <c r="AF972"/>
      <c r="AG972"/>
      <c r="AH972"/>
      <c r="AJ972"/>
      <c r="AK972"/>
      <c r="AL972"/>
      <c r="AM972" s="1"/>
      <c r="AO972"/>
      <c r="AT972" s="35"/>
      <c r="AU972" s="35"/>
      <c r="AV972" s="35"/>
      <c r="AW972" s="35"/>
    </row>
    <row r="973" spans="1:49" s="20" customFormat="1">
      <c r="A973" s="12"/>
      <c r="B973" s="10"/>
      <c r="C973" s="1"/>
      <c r="D973"/>
      <c r="F973" s="9"/>
      <c r="G973" s="9"/>
      <c r="H973" s="9"/>
      <c r="I973" s="9"/>
      <c r="K973"/>
      <c r="L973"/>
      <c r="M973"/>
      <c r="N973"/>
      <c r="P973"/>
      <c r="Q973"/>
      <c r="R973"/>
      <c r="S973"/>
      <c r="U973"/>
      <c r="V973"/>
      <c r="W973"/>
      <c r="X973" s="1"/>
      <c r="Z973"/>
      <c r="AA973"/>
      <c r="AB973"/>
      <c r="AC973"/>
      <c r="AE973"/>
      <c r="AF973"/>
      <c r="AG973"/>
      <c r="AH973"/>
      <c r="AJ973"/>
      <c r="AK973"/>
      <c r="AL973"/>
      <c r="AM973" s="1"/>
      <c r="AO973"/>
      <c r="AT973" s="35"/>
      <c r="AU973" s="35"/>
      <c r="AV973" s="35"/>
      <c r="AW973" s="35"/>
    </row>
    <row r="974" spans="1:49" s="20" customFormat="1">
      <c r="A974" s="12"/>
      <c r="B974" s="10"/>
      <c r="C974" s="1"/>
      <c r="D974"/>
      <c r="F974" s="9"/>
      <c r="G974" s="9"/>
      <c r="H974" s="9"/>
      <c r="I974" s="9"/>
      <c r="K974"/>
      <c r="L974"/>
      <c r="M974"/>
      <c r="N974"/>
      <c r="P974"/>
      <c r="Q974"/>
      <c r="R974"/>
      <c r="S974"/>
      <c r="U974"/>
      <c r="V974"/>
      <c r="W974"/>
      <c r="X974" s="1"/>
      <c r="Z974"/>
      <c r="AA974"/>
      <c r="AB974"/>
      <c r="AC974"/>
      <c r="AE974"/>
      <c r="AF974"/>
      <c r="AG974"/>
      <c r="AH974"/>
      <c r="AJ974"/>
      <c r="AK974"/>
      <c r="AL974"/>
      <c r="AM974" s="1"/>
      <c r="AO974"/>
      <c r="AT974" s="35"/>
      <c r="AU974" s="35"/>
      <c r="AV974" s="35"/>
      <c r="AW974" s="35"/>
    </row>
    <row r="975" spans="1:49" s="20" customFormat="1">
      <c r="A975" s="12"/>
      <c r="B975" s="10"/>
      <c r="C975" s="1"/>
      <c r="D975"/>
      <c r="F975" s="9"/>
      <c r="G975" s="9"/>
      <c r="H975" s="9"/>
      <c r="I975" s="9"/>
      <c r="K975"/>
      <c r="L975"/>
      <c r="M975"/>
      <c r="N975"/>
      <c r="P975"/>
      <c r="Q975"/>
      <c r="R975"/>
      <c r="S975"/>
      <c r="U975"/>
      <c r="V975"/>
      <c r="W975"/>
      <c r="X975" s="1"/>
      <c r="Z975"/>
      <c r="AA975"/>
      <c r="AB975"/>
      <c r="AC975"/>
      <c r="AE975"/>
      <c r="AF975"/>
      <c r="AG975"/>
      <c r="AH975"/>
      <c r="AJ975"/>
      <c r="AK975"/>
      <c r="AL975"/>
      <c r="AM975" s="1"/>
      <c r="AO975"/>
      <c r="AT975" s="35"/>
      <c r="AU975" s="35"/>
      <c r="AV975" s="35"/>
      <c r="AW975" s="35"/>
    </row>
    <row r="976" spans="1:49" s="20" customFormat="1">
      <c r="A976" s="12"/>
      <c r="B976" s="10"/>
      <c r="C976" s="1"/>
      <c r="D976"/>
      <c r="F976" s="9"/>
      <c r="G976" s="9"/>
      <c r="H976" s="9"/>
      <c r="I976" s="9"/>
      <c r="K976"/>
      <c r="L976"/>
      <c r="M976"/>
      <c r="N976"/>
      <c r="P976"/>
      <c r="Q976"/>
      <c r="R976"/>
      <c r="S976"/>
      <c r="U976"/>
      <c r="V976"/>
      <c r="W976"/>
      <c r="X976" s="1"/>
      <c r="Z976"/>
      <c r="AA976"/>
      <c r="AB976"/>
      <c r="AC976"/>
      <c r="AE976"/>
      <c r="AF976"/>
      <c r="AG976"/>
      <c r="AH976"/>
      <c r="AJ976"/>
      <c r="AK976"/>
      <c r="AL976"/>
      <c r="AM976" s="1"/>
      <c r="AO976"/>
      <c r="AT976" s="35"/>
      <c r="AU976" s="35"/>
      <c r="AV976" s="35"/>
      <c r="AW976" s="35"/>
    </row>
    <row r="977" spans="1:49" s="20" customFormat="1">
      <c r="A977" s="12"/>
      <c r="B977" s="10"/>
      <c r="C977" s="1"/>
      <c r="D977"/>
      <c r="F977" s="9"/>
      <c r="G977" s="9"/>
      <c r="H977" s="9"/>
      <c r="I977" s="9"/>
      <c r="K977"/>
      <c r="L977"/>
      <c r="M977"/>
      <c r="N977"/>
      <c r="P977"/>
      <c r="Q977"/>
      <c r="R977"/>
      <c r="S977"/>
      <c r="U977"/>
      <c r="V977"/>
      <c r="W977"/>
      <c r="X977" s="1"/>
      <c r="Z977"/>
      <c r="AA977"/>
      <c r="AB977"/>
      <c r="AC977"/>
      <c r="AE977"/>
      <c r="AF977"/>
      <c r="AG977"/>
      <c r="AH977"/>
      <c r="AJ977"/>
      <c r="AK977"/>
      <c r="AL977"/>
      <c r="AM977" s="1"/>
      <c r="AO977"/>
      <c r="AT977" s="35"/>
      <c r="AU977" s="35"/>
      <c r="AV977" s="35"/>
      <c r="AW977" s="35"/>
    </row>
    <row r="978" spans="1:49" s="20" customFormat="1">
      <c r="A978" s="12"/>
      <c r="B978" s="10"/>
      <c r="C978" s="1"/>
      <c r="D978"/>
      <c r="F978" s="9"/>
      <c r="G978" s="9"/>
      <c r="H978" s="9"/>
      <c r="I978" s="9"/>
      <c r="K978"/>
      <c r="L978"/>
      <c r="M978"/>
      <c r="N978"/>
      <c r="P978"/>
      <c r="Q978"/>
      <c r="R978"/>
      <c r="S978"/>
      <c r="U978"/>
      <c r="V978"/>
      <c r="W978"/>
      <c r="X978" s="1"/>
      <c r="Z978"/>
      <c r="AA978"/>
      <c r="AB978"/>
      <c r="AC978"/>
      <c r="AE978"/>
      <c r="AF978"/>
      <c r="AG978"/>
      <c r="AH978"/>
      <c r="AJ978"/>
      <c r="AK978"/>
      <c r="AL978"/>
      <c r="AM978" s="1"/>
      <c r="AO978"/>
      <c r="AT978" s="35"/>
      <c r="AU978" s="35"/>
      <c r="AV978" s="35"/>
      <c r="AW978" s="35"/>
    </row>
    <row r="979" spans="1:49" s="20" customFormat="1">
      <c r="A979" s="12"/>
      <c r="B979" s="10"/>
      <c r="C979" s="1"/>
      <c r="D979"/>
      <c r="F979" s="9"/>
      <c r="G979" s="9"/>
      <c r="H979" s="9"/>
      <c r="I979" s="9"/>
      <c r="K979"/>
      <c r="L979"/>
      <c r="M979"/>
      <c r="N979"/>
      <c r="P979"/>
      <c r="Q979"/>
      <c r="R979"/>
      <c r="S979"/>
      <c r="U979"/>
      <c r="V979"/>
      <c r="W979"/>
      <c r="X979" s="1"/>
      <c r="Z979"/>
      <c r="AA979"/>
      <c r="AB979"/>
      <c r="AC979"/>
      <c r="AE979"/>
      <c r="AF979"/>
      <c r="AG979"/>
      <c r="AH979"/>
      <c r="AJ979"/>
      <c r="AK979"/>
      <c r="AL979"/>
      <c r="AM979" s="1"/>
      <c r="AO979"/>
      <c r="AT979" s="35"/>
      <c r="AU979" s="35"/>
      <c r="AV979" s="35"/>
      <c r="AW979" s="35"/>
    </row>
    <row r="980" spans="1:49" s="20" customFormat="1">
      <c r="A980" s="12"/>
      <c r="B980" s="10"/>
      <c r="C980" s="1"/>
      <c r="D980"/>
      <c r="F980" s="9"/>
      <c r="G980" s="9"/>
      <c r="H980" s="9"/>
      <c r="I980" s="9"/>
      <c r="K980"/>
      <c r="L980"/>
      <c r="M980"/>
      <c r="N980"/>
      <c r="P980"/>
      <c r="Q980"/>
      <c r="R980"/>
      <c r="S980"/>
      <c r="U980"/>
      <c r="V980"/>
      <c r="W980"/>
      <c r="X980" s="1"/>
      <c r="Z980"/>
      <c r="AA980"/>
      <c r="AB980"/>
      <c r="AC980"/>
      <c r="AE980"/>
      <c r="AF980"/>
      <c r="AG980"/>
      <c r="AH980"/>
      <c r="AJ980"/>
      <c r="AK980"/>
      <c r="AL980"/>
      <c r="AM980" s="1"/>
      <c r="AO980"/>
      <c r="AT980" s="35"/>
      <c r="AU980" s="35"/>
      <c r="AV980" s="35"/>
      <c r="AW980" s="35"/>
    </row>
    <row r="981" spans="1:49" s="20" customFormat="1">
      <c r="A981" s="12"/>
      <c r="B981" s="10"/>
      <c r="C981" s="1"/>
      <c r="D981"/>
      <c r="F981" s="9"/>
      <c r="G981" s="9"/>
      <c r="H981" s="9"/>
      <c r="I981" s="9"/>
      <c r="K981"/>
      <c r="L981"/>
      <c r="M981"/>
      <c r="N981"/>
      <c r="P981"/>
      <c r="Q981"/>
      <c r="R981"/>
      <c r="S981"/>
      <c r="U981"/>
      <c r="V981"/>
      <c r="W981"/>
      <c r="X981" s="1"/>
      <c r="Z981"/>
      <c r="AA981"/>
      <c r="AB981"/>
      <c r="AC981"/>
      <c r="AE981"/>
      <c r="AF981"/>
      <c r="AG981"/>
      <c r="AH981"/>
      <c r="AJ981"/>
      <c r="AK981"/>
      <c r="AL981"/>
      <c r="AM981" s="1"/>
      <c r="AO981"/>
      <c r="AT981" s="35"/>
      <c r="AU981" s="35"/>
      <c r="AV981" s="35"/>
      <c r="AW981" s="35"/>
    </row>
    <row r="982" spans="1:49" s="20" customFormat="1">
      <c r="A982" s="12"/>
      <c r="B982" s="10"/>
      <c r="C982" s="1"/>
      <c r="D982"/>
      <c r="F982" s="9"/>
      <c r="G982" s="9"/>
      <c r="H982" s="9"/>
      <c r="I982" s="9"/>
      <c r="K982"/>
      <c r="L982"/>
      <c r="M982"/>
      <c r="N982"/>
      <c r="P982"/>
      <c r="Q982"/>
      <c r="R982"/>
      <c r="S982"/>
      <c r="U982"/>
      <c r="V982"/>
      <c r="W982"/>
      <c r="X982" s="1"/>
      <c r="Z982"/>
      <c r="AA982"/>
      <c r="AB982"/>
      <c r="AC982"/>
      <c r="AE982"/>
      <c r="AF982"/>
      <c r="AG982"/>
      <c r="AH982"/>
      <c r="AJ982"/>
      <c r="AK982"/>
      <c r="AL982"/>
      <c r="AM982" s="1"/>
      <c r="AO982"/>
      <c r="AT982" s="35"/>
      <c r="AU982" s="35"/>
      <c r="AV982" s="35"/>
      <c r="AW982" s="35"/>
    </row>
    <row r="983" spans="1:49" s="20" customFormat="1">
      <c r="A983" s="12"/>
      <c r="B983" s="10"/>
      <c r="C983" s="1"/>
      <c r="D983"/>
      <c r="F983" s="9"/>
      <c r="G983" s="9"/>
      <c r="H983" s="9"/>
      <c r="I983" s="9"/>
      <c r="K983"/>
      <c r="L983"/>
      <c r="M983"/>
      <c r="N983"/>
      <c r="P983"/>
      <c r="Q983"/>
      <c r="R983"/>
      <c r="S983"/>
      <c r="U983"/>
      <c r="V983"/>
      <c r="W983"/>
      <c r="X983" s="1"/>
      <c r="Z983"/>
      <c r="AA983"/>
      <c r="AB983"/>
      <c r="AC983"/>
      <c r="AE983"/>
      <c r="AF983"/>
      <c r="AG983"/>
      <c r="AH983"/>
      <c r="AJ983"/>
      <c r="AK983"/>
      <c r="AL983"/>
      <c r="AM983" s="1"/>
      <c r="AO983"/>
      <c r="AT983" s="35"/>
      <c r="AU983" s="35"/>
      <c r="AV983" s="35"/>
      <c r="AW983" s="35"/>
    </row>
    <row r="984" spans="1:49" s="20" customFormat="1">
      <c r="A984" s="12"/>
      <c r="B984" s="10"/>
      <c r="C984" s="1"/>
      <c r="D984"/>
      <c r="F984" s="9"/>
      <c r="G984" s="9"/>
      <c r="H984" s="9"/>
      <c r="I984" s="9"/>
      <c r="K984"/>
      <c r="L984"/>
      <c r="M984"/>
      <c r="N984"/>
      <c r="P984"/>
      <c r="Q984"/>
      <c r="R984"/>
      <c r="S984"/>
      <c r="U984"/>
      <c r="V984"/>
      <c r="W984"/>
      <c r="X984" s="1"/>
      <c r="Z984"/>
      <c r="AA984"/>
      <c r="AB984"/>
      <c r="AC984"/>
      <c r="AE984"/>
      <c r="AF984"/>
      <c r="AG984"/>
      <c r="AH984"/>
      <c r="AJ984"/>
      <c r="AK984"/>
      <c r="AL984"/>
      <c r="AM984" s="1"/>
      <c r="AO984"/>
      <c r="AT984" s="35"/>
      <c r="AU984" s="35"/>
      <c r="AV984" s="35"/>
      <c r="AW984" s="35"/>
    </row>
    <row r="985" spans="1:49" s="20" customFormat="1">
      <c r="A985" s="12"/>
      <c r="B985" s="10"/>
      <c r="C985" s="1"/>
      <c r="D985"/>
      <c r="F985" s="9"/>
      <c r="G985" s="9"/>
      <c r="H985" s="9"/>
      <c r="I985" s="9"/>
      <c r="K985"/>
      <c r="L985"/>
      <c r="M985"/>
      <c r="N985"/>
      <c r="P985"/>
      <c r="Q985"/>
      <c r="R985"/>
      <c r="S985"/>
      <c r="U985"/>
      <c r="V985"/>
      <c r="W985"/>
      <c r="X985" s="1"/>
      <c r="Z985"/>
      <c r="AA985"/>
      <c r="AB985"/>
      <c r="AC985"/>
      <c r="AE985"/>
      <c r="AF985"/>
      <c r="AG985"/>
      <c r="AH985"/>
      <c r="AJ985"/>
      <c r="AK985"/>
      <c r="AL985"/>
      <c r="AM985" s="1"/>
      <c r="AO985"/>
      <c r="AT985" s="35"/>
      <c r="AU985" s="35"/>
      <c r="AV985" s="35"/>
      <c r="AW985" s="35"/>
    </row>
    <row r="986" spans="1:49" s="20" customFormat="1">
      <c r="A986" s="12"/>
      <c r="B986" s="10"/>
      <c r="C986" s="1"/>
      <c r="D986"/>
      <c r="F986" s="9"/>
      <c r="G986" s="9"/>
      <c r="H986" s="9"/>
      <c r="I986" s="9"/>
      <c r="K986"/>
      <c r="L986"/>
      <c r="M986"/>
      <c r="N986"/>
      <c r="P986"/>
      <c r="Q986"/>
      <c r="R986"/>
      <c r="S986"/>
      <c r="U986"/>
      <c r="V986"/>
      <c r="W986"/>
      <c r="X986" s="1"/>
      <c r="Z986"/>
      <c r="AA986"/>
      <c r="AB986"/>
      <c r="AC986"/>
      <c r="AE986"/>
      <c r="AF986"/>
      <c r="AG986"/>
      <c r="AH986"/>
      <c r="AJ986"/>
      <c r="AK986"/>
      <c r="AL986"/>
      <c r="AM986" s="1"/>
      <c r="AO986"/>
      <c r="AT986" s="35"/>
      <c r="AU986" s="35"/>
      <c r="AV986" s="35"/>
      <c r="AW986" s="35"/>
    </row>
    <row r="987" spans="1:49" s="20" customFormat="1">
      <c r="A987" s="12"/>
      <c r="B987" s="10"/>
      <c r="C987" s="1"/>
      <c r="D987"/>
      <c r="F987" s="9"/>
      <c r="G987" s="9"/>
      <c r="H987" s="9"/>
      <c r="I987" s="9"/>
      <c r="K987"/>
      <c r="L987"/>
      <c r="M987"/>
      <c r="N987"/>
      <c r="P987"/>
      <c r="Q987"/>
      <c r="R987"/>
      <c r="S987"/>
      <c r="U987"/>
      <c r="V987"/>
      <c r="W987"/>
      <c r="X987" s="1"/>
      <c r="Z987"/>
      <c r="AA987"/>
      <c r="AB987"/>
      <c r="AC987"/>
      <c r="AE987"/>
      <c r="AF987"/>
      <c r="AG987"/>
      <c r="AH987"/>
      <c r="AJ987"/>
      <c r="AK987"/>
      <c r="AL987"/>
      <c r="AM987" s="1"/>
      <c r="AO987"/>
      <c r="AT987" s="35"/>
      <c r="AU987" s="35"/>
      <c r="AV987" s="35"/>
      <c r="AW987" s="35"/>
    </row>
    <row r="988" spans="1:49" s="20" customFormat="1">
      <c r="A988" s="12"/>
      <c r="B988" s="10"/>
      <c r="C988" s="1"/>
      <c r="D988"/>
      <c r="F988" s="9"/>
      <c r="G988" s="9"/>
      <c r="H988" s="9"/>
      <c r="I988" s="9"/>
      <c r="K988"/>
      <c r="L988"/>
      <c r="M988"/>
      <c r="N988"/>
      <c r="P988"/>
      <c r="Q988"/>
      <c r="R988"/>
      <c r="S988"/>
      <c r="U988"/>
      <c r="V988"/>
      <c r="W988"/>
      <c r="X988" s="1"/>
      <c r="Z988"/>
      <c r="AA988"/>
      <c r="AB988"/>
      <c r="AC988"/>
      <c r="AE988"/>
      <c r="AF988"/>
      <c r="AG988"/>
      <c r="AH988"/>
      <c r="AJ988"/>
      <c r="AK988"/>
      <c r="AL988"/>
      <c r="AM988" s="1"/>
      <c r="AO988"/>
      <c r="AT988" s="35"/>
      <c r="AU988" s="35"/>
      <c r="AV988" s="35"/>
      <c r="AW988" s="35"/>
    </row>
    <row r="989" spans="1:49" s="20" customFormat="1">
      <c r="A989" s="12"/>
      <c r="B989" s="10"/>
      <c r="C989" s="1"/>
      <c r="D989"/>
      <c r="F989" s="9"/>
      <c r="G989" s="9"/>
      <c r="H989" s="9"/>
      <c r="I989" s="9"/>
      <c r="K989"/>
      <c r="L989"/>
      <c r="M989"/>
      <c r="N989"/>
      <c r="P989"/>
      <c r="Q989"/>
      <c r="R989"/>
      <c r="S989"/>
      <c r="U989"/>
      <c r="V989"/>
      <c r="W989"/>
      <c r="X989" s="1"/>
      <c r="Z989"/>
      <c r="AA989"/>
      <c r="AB989"/>
      <c r="AC989"/>
      <c r="AE989"/>
      <c r="AF989"/>
      <c r="AG989"/>
      <c r="AH989"/>
      <c r="AJ989"/>
      <c r="AK989"/>
      <c r="AL989"/>
      <c r="AM989" s="1"/>
      <c r="AO989"/>
      <c r="AT989" s="35"/>
      <c r="AU989" s="35"/>
      <c r="AV989" s="35"/>
      <c r="AW989" s="35"/>
    </row>
    <row r="990" spans="1:49" s="20" customFormat="1">
      <c r="A990" s="12"/>
      <c r="B990" s="10"/>
      <c r="C990" s="1"/>
      <c r="D990"/>
      <c r="F990" s="9"/>
      <c r="G990" s="9"/>
      <c r="H990" s="9"/>
      <c r="I990" s="9"/>
      <c r="K990"/>
      <c r="L990"/>
      <c r="M990"/>
      <c r="N990"/>
      <c r="P990"/>
      <c r="Q990"/>
      <c r="R990"/>
      <c r="S990"/>
      <c r="U990"/>
      <c r="V990"/>
      <c r="W990"/>
      <c r="X990" s="1"/>
      <c r="Z990"/>
      <c r="AA990"/>
      <c r="AB990"/>
      <c r="AC990"/>
      <c r="AE990"/>
      <c r="AF990"/>
      <c r="AG990"/>
      <c r="AH990"/>
      <c r="AJ990"/>
      <c r="AK990"/>
      <c r="AL990"/>
      <c r="AM990" s="1"/>
      <c r="AO990"/>
      <c r="AT990" s="35"/>
      <c r="AU990" s="35"/>
      <c r="AV990" s="35"/>
      <c r="AW990" s="35"/>
    </row>
    <row r="991" spans="1:49" s="20" customFormat="1">
      <c r="A991" s="12"/>
      <c r="B991" s="10"/>
      <c r="C991" s="1"/>
      <c r="D991"/>
      <c r="F991" s="9"/>
      <c r="G991" s="9"/>
      <c r="H991" s="9"/>
      <c r="I991" s="9"/>
      <c r="K991"/>
      <c r="L991"/>
      <c r="M991"/>
      <c r="N991"/>
      <c r="P991"/>
      <c r="Q991"/>
      <c r="R991"/>
      <c r="S991"/>
      <c r="U991"/>
      <c r="V991"/>
      <c r="W991"/>
      <c r="X991" s="1"/>
      <c r="Z991"/>
      <c r="AA991"/>
      <c r="AB991"/>
      <c r="AC991"/>
      <c r="AE991"/>
      <c r="AF991"/>
      <c r="AG991"/>
      <c r="AH991"/>
      <c r="AJ991"/>
      <c r="AK991"/>
      <c r="AL991"/>
      <c r="AM991" s="1"/>
      <c r="AO991"/>
      <c r="AT991" s="35"/>
      <c r="AU991" s="35"/>
      <c r="AV991" s="35"/>
      <c r="AW991" s="35"/>
    </row>
    <row r="992" spans="1:49" s="20" customFormat="1">
      <c r="A992" s="12"/>
      <c r="B992" s="10"/>
      <c r="C992" s="1"/>
      <c r="D992"/>
      <c r="F992" s="9"/>
      <c r="G992" s="9"/>
      <c r="H992" s="9"/>
      <c r="I992" s="9"/>
      <c r="K992"/>
      <c r="L992"/>
      <c r="M992"/>
      <c r="N992"/>
      <c r="P992"/>
      <c r="Q992"/>
      <c r="R992"/>
      <c r="S992"/>
      <c r="U992"/>
      <c r="V992"/>
      <c r="W992"/>
      <c r="X992" s="1"/>
      <c r="Z992"/>
      <c r="AA992"/>
      <c r="AB992"/>
      <c r="AC992"/>
      <c r="AE992"/>
      <c r="AF992"/>
      <c r="AG992"/>
      <c r="AH992"/>
      <c r="AJ992"/>
      <c r="AK992"/>
      <c r="AL992"/>
      <c r="AM992" s="1"/>
      <c r="AO992"/>
      <c r="AT992" s="35"/>
      <c r="AU992" s="35"/>
      <c r="AV992" s="35"/>
      <c r="AW992" s="35"/>
    </row>
    <row r="993" spans="1:49" s="20" customFormat="1">
      <c r="A993" s="12"/>
      <c r="B993" s="10"/>
      <c r="C993" s="1"/>
      <c r="D993"/>
      <c r="F993" s="9"/>
      <c r="G993" s="9"/>
      <c r="H993" s="9"/>
      <c r="I993" s="9"/>
      <c r="K993"/>
      <c r="L993"/>
      <c r="M993"/>
      <c r="N993"/>
      <c r="P993"/>
      <c r="Q993"/>
      <c r="R993"/>
      <c r="S993"/>
      <c r="U993"/>
      <c r="V993"/>
      <c r="W993"/>
      <c r="X993" s="1"/>
      <c r="Z993"/>
      <c r="AA993"/>
      <c r="AB993"/>
      <c r="AC993"/>
      <c r="AE993"/>
      <c r="AF993"/>
      <c r="AG993"/>
      <c r="AH993"/>
      <c r="AJ993"/>
      <c r="AK993"/>
      <c r="AL993"/>
      <c r="AM993" s="1"/>
      <c r="AO993"/>
      <c r="AT993" s="35"/>
      <c r="AU993" s="35"/>
      <c r="AV993" s="35"/>
      <c r="AW993" s="35"/>
    </row>
    <row r="994" spans="1:49" s="20" customFormat="1">
      <c r="A994" s="12"/>
      <c r="B994" s="10"/>
      <c r="C994" s="1"/>
      <c r="D994"/>
      <c r="F994" s="9"/>
      <c r="G994" s="9"/>
      <c r="H994" s="9"/>
      <c r="I994" s="9"/>
      <c r="K994"/>
      <c r="L994"/>
      <c r="M994"/>
      <c r="N994"/>
      <c r="P994"/>
      <c r="Q994"/>
      <c r="R994"/>
      <c r="S994"/>
      <c r="U994"/>
      <c r="V994"/>
      <c r="W994"/>
      <c r="X994" s="1"/>
      <c r="Z994"/>
      <c r="AA994"/>
      <c r="AB994"/>
      <c r="AC994"/>
      <c r="AE994"/>
      <c r="AF994"/>
      <c r="AG994"/>
      <c r="AH994"/>
      <c r="AJ994"/>
      <c r="AK994"/>
      <c r="AL994"/>
      <c r="AM994" s="1"/>
      <c r="AO994"/>
      <c r="AT994" s="35"/>
      <c r="AU994" s="35"/>
      <c r="AV994" s="35"/>
      <c r="AW994" s="35"/>
    </row>
    <row r="995" spans="1:49" s="20" customFormat="1">
      <c r="A995" s="12"/>
      <c r="B995" s="10"/>
      <c r="C995" s="1"/>
      <c r="D995"/>
      <c r="F995" s="9"/>
      <c r="G995" s="9"/>
      <c r="H995" s="9"/>
      <c r="I995" s="9"/>
      <c r="K995"/>
      <c r="L995"/>
      <c r="M995"/>
      <c r="N995"/>
      <c r="P995"/>
      <c r="Q995"/>
      <c r="R995"/>
      <c r="S995"/>
      <c r="U995"/>
      <c r="V995"/>
      <c r="W995"/>
      <c r="X995" s="1"/>
      <c r="Z995"/>
      <c r="AA995"/>
      <c r="AB995"/>
      <c r="AC995"/>
      <c r="AE995"/>
      <c r="AF995"/>
      <c r="AG995"/>
      <c r="AH995"/>
      <c r="AJ995"/>
      <c r="AK995"/>
      <c r="AL995"/>
      <c r="AM995" s="1"/>
      <c r="AO995"/>
      <c r="AT995" s="35"/>
      <c r="AU995" s="35"/>
      <c r="AV995" s="35"/>
      <c r="AW995" s="35"/>
    </row>
    <row r="996" spans="1:49" s="20" customFormat="1">
      <c r="A996" s="12"/>
      <c r="B996" s="10"/>
      <c r="C996" s="1"/>
      <c r="D996"/>
      <c r="F996" s="9"/>
      <c r="G996" s="9"/>
      <c r="H996" s="9"/>
      <c r="I996" s="9"/>
      <c r="K996"/>
      <c r="L996"/>
      <c r="M996"/>
      <c r="N996"/>
      <c r="P996"/>
      <c r="Q996"/>
      <c r="R996"/>
      <c r="S996"/>
      <c r="U996"/>
      <c r="V996"/>
      <c r="W996"/>
      <c r="X996" s="1"/>
      <c r="Z996"/>
      <c r="AA996"/>
      <c r="AB996"/>
      <c r="AC996"/>
      <c r="AE996"/>
      <c r="AF996"/>
      <c r="AG996"/>
      <c r="AH996"/>
      <c r="AJ996"/>
      <c r="AK996"/>
      <c r="AL996"/>
      <c r="AM996" s="1"/>
      <c r="AO996"/>
      <c r="AT996" s="35"/>
      <c r="AU996" s="35"/>
      <c r="AV996" s="35"/>
      <c r="AW996" s="35"/>
    </row>
    <row r="997" spans="1:49" s="20" customFormat="1">
      <c r="A997" s="12"/>
      <c r="B997" s="10"/>
      <c r="C997" s="1"/>
      <c r="D997"/>
      <c r="F997" s="9"/>
      <c r="G997" s="9"/>
      <c r="H997" s="9"/>
      <c r="I997" s="9"/>
      <c r="K997"/>
      <c r="L997"/>
      <c r="M997"/>
      <c r="N997"/>
      <c r="P997"/>
      <c r="Q997"/>
      <c r="R997"/>
      <c r="S997"/>
      <c r="U997"/>
      <c r="V997"/>
      <c r="W997"/>
      <c r="X997" s="1"/>
      <c r="Z997"/>
      <c r="AA997"/>
      <c r="AB997"/>
      <c r="AC997"/>
      <c r="AE997"/>
      <c r="AF997"/>
      <c r="AG997"/>
      <c r="AH997"/>
      <c r="AJ997"/>
      <c r="AK997"/>
      <c r="AL997"/>
      <c r="AM997" s="1"/>
      <c r="AO997"/>
      <c r="AT997" s="35"/>
      <c r="AU997" s="35"/>
      <c r="AV997" s="35"/>
      <c r="AW997" s="35"/>
    </row>
    <row r="998" spans="1:49" s="20" customFormat="1">
      <c r="A998" s="12"/>
      <c r="B998" s="10"/>
      <c r="C998" s="1"/>
      <c r="D998"/>
      <c r="F998" s="9"/>
      <c r="G998" s="9"/>
      <c r="H998" s="9"/>
      <c r="I998" s="9"/>
      <c r="K998"/>
      <c r="L998"/>
      <c r="M998"/>
      <c r="N998"/>
      <c r="P998"/>
      <c r="Q998"/>
      <c r="R998"/>
      <c r="S998"/>
      <c r="U998"/>
      <c r="V998"/>
      <c r="W998"/>
      <c r="X998" s="1"/>
      <c r="Z998"/>
      <c r="AA998"/>
      <c r="AB998"/>
      <c r="AC998"/>
      <c r="AE998"/>
      <c r="AF998"/>
      <c r="AG998"/>
      <c r="AH998"/>
      <c r="AJ998"/>
      <c r="AK998"/>
      <c r="AL998"/>
      <c r="AM998" s="1"/>
      <c r="AO998"/>
      <c r="AT998" s="35"/>
      <c r="AU998" s="35"/>
      <c r="AV998" s="35"/>
      <c r="AW998" s="35"/>
    </row>
    <row r="999" spans="1:49" s="20" customFormat="1">
      <c r="A999" s="12"/>
      <c r="B999" s="10"/>
      <c r="C999" s="1"/>
      <c r="D999"/>
      <c r="F999" s="9"/>
      <c r="G999" s="9"/>
      <c r="H999" s="9"/>
      <c r="I999" s="9"/>
      <c r="K999"/>
      <c r="L999"/>
      <c r="M999"/>
      <c r="N999"/>
      <c r="P999"/>
      <c r="Q999"/>
      <c r="R999"/>
      <c r="S999"/>
      <c r="U999"/>
      <c r="V999"/>
      <c r="W999"/>
      <c r="X999" s="1"/>
      <c r="Z999"/>
      <c r="AA999"/>
      <c r="AB999"/>
      <c r="AC999"/>
      <c r="AE999"/>
      <c r="AF999"/>
      <c r="AG999"/>
      <c r="AH999"/>
      <c r="AJ999"/>
      <c r="AK999"/>
      <c r="AL999"/>
      <c r="AM999" s="1"/>
      <c r="AO999"/>
      <c r="AT999" s="35"/>
      <c r="AU999" s="35"/>
      <c r="AV999" s="35"/>
      <c r="AW999" s="35"/>
    </row>
    <row r="1000" spans="1:49" s="20" customFormat="1">
      <c r="A1000" s="12"/>
      <c r="B1000" s="10"/>
      <c r="C1000" s="1"/>
      <c r="D1000"/>
      <c r="F1000" s="9"/>
      <c r="G1000" s="9"/>
      <c r="H1000" s="9"/>
      <c r="I1000" s="9"/>
      <c r="K1000"/>
      <c r="L1000"/>
      <c r="M1000"/>
      <c r="N1000"/>
      <c r="P1000"/>
      <c r="Q1000"/>
      <c r="R1000"/>
      <c r="S1000"/>
      <c r="U1000"/>
      <c r="V1000"/>
      <c r="W1000"/>
      <c r="X1000" s="1"/>
      <c r="Z1000"/>
      <c r="AA1000"/>
      <c r="AB1000"/>
      <c r="AC1000"/>
      <c r="AE1000"/>
      <c r="AF1000"/>
      <c r="AG1000"/>
      <c r="AH1000"/>
      <c r="AJ1000"/>
      <c r="AK1000"/>
      <c r="AL1000"/>
      <c r="AM1000" s="1"/>
      <c r="AO1000"/>
      <c r="AT1000" s="35"/>
      <c r="AU1000" s="35"/>
      <c r="AV1000" s="35"/>
      <c r="AW1000" s="35"/>
    </row>
    <row r="1001" spans="1:49" s="20" customFormat="1">
      <c r="A1001" s="12"/>
      <c r="B1001" s="10"/>
      <c r="C1001" s="1"/>
      <c r="D1001"/>
      <c r="F1001" s="9"/>
      <c r="G1001" s="9"/>
      <c r="H1001" s="9"/>
      <c r="I1001" s="9"/>
      <c r="K1001"/>
      <c r="L1001"/>
      <c r="M1001"/>
      <c r="N1001"/>
      <c r="P1001"/>
      <c r="Q1001"/>
      <c r="R1001"/>
      <c r="S1001"/>
      <c r="U1001"/>
      <c r="V1001"/>
      <c r="W1001"/>
      <c r="X1001" s="1"/>
      <c r="Z1001"/>
      <c r="AA1001"/>
      <c r="AB1001"/>
      <c r="AC1001"/>
      <c r="AE1001"/>
      <c r="AF1001"/>
      <c r="AG1001"/>
      <c r="AH1001"/>
      <c r="AJ1001"/>
      <c r="AK1001"/>
      <c r="AL1001"/>
      <c r="AM1001" s="1"/>
      <c r="AO1001"/>
      <c r="AT1001" s="35"/>
      <c r="AU1001" s="35"/>
      <c r="AV1001" s="35"/>
      <c r="AW1001" s="35"/>
    </row>
    <row r="1002" spans="1:49" s="20" customFormat="1">
      <c r="A1002" s="12"/>
      <c r="B1002" s="10"/>
      <c r="C1002" s="1"/>
      <c r="D1002"/>
      <c r="F1002" s="9"/>
      <c r="G1002" s="9"/>
      <c r="H1002" s="9"/>
      <c r="I1002" s="9"/>
      <c r="K1002"/>
      <c r="L1002"/>
      <c r="M1002"/>
      <c r="N1002"/>
      <c r="P1002"/>
      <c r="Q1002"/>
      <c r="R1002"/>
      <c r="S1002"/>
      <c r="U1002"/>
      <c r="V1002"/>
      <c r="W1002"/>
      <c r="X1002" s="1"/>
      <c r="Z1002"/>
      <c r="AA1002"/>
      <c r="AB1002"/>
      <c r="AC1002"/>
      <c r="AE1002"/>
      <c r="AF1002"/>
      <c r="AG1002"/>
      <c r="AH1002"/>
      <c r="AJ1002"/>
      <c r="AK1002"/>
      <c r="AL1002"/>
      <c r="AM1002" s="1"/>
      <c r="AO1002"/>
      <c r="AT1002" s="35"/>
      <c r="AU1002" s="35"/>
      <c r="AV1002" s="35"/>
      <c r="AW1002" s="35"/>
    </row>
    <row r="1003" spans="1:49" s="20" customFormat="1">
      <c r="A1003" s="12"/>
      <c r="B1003" s="10"/>
      <c r="C1003" s="1"/>
      <c r="D1003"/>
      <c r="F1003" s="9"/>
      <c r="G1003" s="9"/>
      <c r="H1003" s="9"/>
      <c r="I1003" s="9"/>
      <c r="K1003"/>
      <c r="L1003"/>
      <c r="M1003"/>
      <c r="N1003"/>
      <c r="P1003"/>
      <c r="Q1003"/>
      <c r="R1003"/>
      <c r="S1003"/>
      <c r="U1003"/>
      <c r="V1003"/>
      <c r="W1003"/>
      <c r="X1003" s="1"/>
      <c r="Z1003"/>
      <c r="AA1003"/>
      <c r="AB1003"/>
      <c r="AC1003"/>
      <c r="AE1003"/>
      <c r="AF1003"/>
      <c r="AG1003"/>
      <c r="AH1003"/>
      <c r="AJ1003"/>
      <c r="AK1003"/>
      <c r="AL1003"/>
      <c r="AM1003" s="1"/>
      <c r="AO1003"/>
      <c r="AT1003" s="35"/>
      <c r="AU1003" s="35"/>
      <c r="AV1003" s="35"/>
      <c r="AW1003" s="35"/>
    </row>
    <row r="1004" spans="1:49" s="20" customFormat="1">
      <c r="A1004" s="12"/>
      <c r="B1004" s="10"/>
      <c r="C1004" s="1"/>
      <c r="D1004"/>
      <c r="F1004" s="9"/>
      <c r="G1004" s="9"/>
      <c r="H1004" s="9"/>
      <c r="I1004" s="9"/>
      <c r="K1004"/>
      <c r="L1004"/>
      <c r="M1004"/>
      <c r="N1004"/>
      <c r="P1004"/>
      <c r="Q1004"/>
      <c r="R1004"/>
      <c r="S1004"/>
      <c r="U1004"/>
      <c r="V1004"/>
      <c r="W1004"/>
      <c r="X1004" s="1"/>
      <c r="Z1004"/>
      <c r="AA1004"/>
      <c r="AB1004"/>
      <c r="AC1004"/>
      <c r="AE1004"/>
      <c r="AF1004"/>
      <c r="AG1004"/>
      <c r="AH1004"/>
      <c r="AJ1004"/>
      <c r="AK1004"/>
      <c r="AL1004"/>
      <c r="AM1004" s="1"/>
      <c r="AO1004"/>
      <c r="AT1004" s="35"/>
      <c r="AU1004" s="35"/>
      <c r="AV1004" s="35"/>
      <c r="AW1004" s="35"/>
    </row>
    <row r="1005" spans="1:49" s="20" customFormat="1">
      <c r="A1005" s="12"/>
      <c r="B1005" s="10"/>
      <c r="C1005" s="1"/>
      <c r="D1005"/>
      <c r="F1005" s="9"/>
      <c r="G1005" s="9"/>
      <c r="H1005" s="9"/>
      <c r="I1005" s="9"/>
      <c r="K1005"/>
      <c r="L1005"/>
      <c r="M1005"/>
      <c r="N1005"/>
      <c r="P1005"/>
      <c r="Q1005"/>
      <c r="R1005"/>
      <c r="S1005"/>
      <c r="U1005"/>
      <c r="V1005"/>
      <c r="W1005"/>
      <c r="X1005" s="1"/>
      <c r="Z1005"/>
      <c r="AA1005"/>
      <c r="AB1005"/>
      <c r="AC1005"/>
      <c r="AE1005"/>
      <c r="AF1005"/>
      <c r="AG1005"/>
      <c r="AH1005"/>
      <c r="AJ1005"/>
      <c r="AK1005"/>
      <c r="AL1005"/>
      <c r="AM1005" s="1"/>
      <c r="AO1005"/>
      <c r="AT1005" s="35"/>
      <c r="AU1005" s="35"/>
      <c r="AV1005" s="35"/>
      <c r="AW1005" s="35"/>
    </row>
    <row r="1006" spans="1:49" s="20" customFormat="1">
      <c r="A1006" s="12"/>
      <c r="B1006" s="10"/>
      <c r="C1006" s="1"/>
      <c r="D1006"/>
      <c r="F1006" s="9"/>
      <c r="G1006" s="9"/>
      <c r="H1006" s="9"/>
      <c r="I1006" s="9"/>
      <c r="K1006"/>
      <c r="L1006"/>
      <c r="M1006"/>
      <c r="N1006"/>
      <c r="P1006"/>
      <c r="Q1006"/>
      <c r="R1006"/>
      <c r="S1006"/>
      <c r="U1006"/>
      <c r="V1006"/>
      <c r="W1006"/>
      <c r="X1006" s="1"/>
      <c r="Z1006"/>
      <c r="AA1006"/>
      <c r="AB1006"/>
      <c r="AC1006"/>
      <c r="AE1006"/>
      <c r="AF1006"/>
      <c r="AG1006"/>
      <c r="AH1006"/>
      <c r="AJ1006"/>
      <c r="AK1006"/>
      <c r="AL1006"/>
      <c r="AM1006" s="1"/>
      <c r="AO1006"/>
      <c r="AT1006" s="35"/>
      <c r="AU1006" s="35"/>
      <c r="AV1006" s="35"/>
      <c r="AW1006" s="35"/>
    </row>
    <row r="1007" spans="1:49" s="20" customFormat="1">
      <c r="A1007" s="12"/>
      <c r="B1007" s="10"/>
      <c r="C1007" s="1"/>
      <c r="D1007"/>
      <c r="F1007" s="9"/>
      <c r="G1007" s="9"/>
      <c r="H1007" s="9"/>
      <c r="I1007" s="9"/>
      <c r="K1007"/>
      <c r="L1007"/>
      <c r="M1007"/>
      <c r="N1007"/>
      <c r="P1007"/>
      <c r="Q1007"/>
      <c r="R1007"/>
      <c r="S1007"/>
      <c r="U1007"/>
      <c r="V1007"/>
      <c r="W1007"/>
      <c r="X1007" s="1"/>
      <c r="Z1007"/>
      <c r="AA1007"/>
      <c r="AB1007"/>
      <c r="AC1007"/>
      <c r="AE1007"/>
      <c r="AF1007"/>
      <c r="AG1007"/>
      <c r="AH1007"/>
      <c r="AJ1007"/>
      <c r="AK1007"/>
      <c r="AL1007"/>
      <c r="AM1007" s="1"/>
      <c r="AO1007"/>
      <c r="AT1007" s="35"/>
      <c r="AU1007" s="35"/>
      <c r="AV1007" s="35"/>
      <c r="AW1007" s="35"/>
    </row>
    <row r="1008" spans="1:49" s="20" customFormat="1">
      <c r="A1008" s="12"/>
      <c r="B1008" s="10"/>
      <c r="C1008" s="1"/>
      <c r="D1008"/>
      <c r="F1008" s="9"/>
      <c r="G1008" s="9"/>
      <c r="H1008" s="9"/>
      <c r="I1008" s="9"/>
      <c r="K1008"/>
      <c r="L1008"/>
      <c r="M1008"/>
      <c r="N1008"/>
      <c r="P1008"/>
      <c r="Q1008"/>
      <c r="R1008"/>
      <c r="S1008"/>
      <c r="U1008"/>
      <c r="V1008"/>
      <c r="W1008"/>
      <c r="X1008" s="1"/>
      <c r="Z1008"/>
      <c r="AA1008"/>
      <c r="AB1008"/>
      <c r="AC1008"/>
      <c r="AE1008"/>
      <c r="AF1008"/>
      <c r="AG1008"/>
      <c r="AH1008"/>
      <c r="AJ1008"/>
      <c r="AK1008"/>
      <c r="AL1008"/>
      <c r="AM1008" s="1"/>
      <c r="AO1008"/>
      <c r="AT1008" s="35"/>
      <c r="AU1008" s="35"/>
      <c r="AV1008" s="35"/>
      <c r="AW1008" s="35"/>
    </row>
    <row r="1009" spans="1:49" s="20" customFormat="1">
      <c r="A1009" s="12"/>
      <c r="B1009" s="10"/>
      <c r="C1009" s="1"/>
      <c r="D1009"/>
      <c r="F1009" s="9"/>
      <c r="G1009" s="9"/>
      <c r="H1009" s="9"/>
      <c r="I1009" s="9"/>
      <c r="K1009"/>
      <c r="L1009"/>
      <c r="M1009"/>
      <c r="N1009"/>
      <c r="P1009"/>
      <c r="Q1009"/>
      <c r="R1009"/>
      <c r="S1009"/>
      <c r="U1009"/>
      <c r="V1009"/>
      <c r="W1009"/>
      <c r="X1009" s="1"/>
      <c r="Z1009"/>
      <c r="AA1009"/>
      <c r="AB1009"/>
      <c r="AC1009"/>
      <c r="AE1009"/>
      <c r="AF1009"/>
      <c r="AG1009"/>
      <c r="AH1009"/>
      <c r="AJ1009"/>
      <c r="AK1009"/>
      <c r="AL1009"/>
      <c r="AM1009" s="1"/>
      <c r="AO1009"/>
      <c r="AT1009" s="35"/>
      <c r="AU1009" s="35"/>
      <c r="AV1009" s="35"/>
      <c r="AW1009" s="35"/>
    </row>
    <row r="1010" spans="1:49" s="20" customFormat="1">
      <c r="A1010" s="12"/>
      <c r="B1010" s="10"/>
      <c r="C1010" s="1"/>
      <c r="D1010"/>
      <c r="F1010" s="9"/>
      <c r="G1010" s="9"/>
      <c r="H1010" s="9"/>
      <c r="I1010" s="9"/>
      <c r="K1010"/>
      <c r="L1010"/>
      <c r="M1010"/>
      <c r="N1010"/>
      <c r="P1010"/>
      <c r="Q1010"/>
      <c r="R1010"/>
      <c r="S1010"/>
      <c r="U1010"/>
      <c r="V1010"/>
      <c r="W1010"/>
      <c r="X1010" s="1"/>
      <c r="Z1010"/>
      <c r="AA1010"/>
      <c r="AB1010"/>
      <c r="AC1010"/>
      <c r="AE1010"/>
      <c r="AF1010"/>
      <c r="AG1010"/>
      <c r="AH1010"/>
      <c r="AJ1010"/>
      <c r="AK1010"/>
      <c r="AL1010"/>
      <c r="AM1010" s="1"/>
      <c r="AO1010"/>
      <c r="AT1010" s="35"/>
      <c r="AU1010" s="35"/>
      <c r="AV1010" s="35"/>
      <c r="AW1010" s="35"/>
    </row>
    <row r="1011" spans="1:49" s="20" customFormat="1">
      <c r="A1011" s="12"/>
      <c r="B1011" s="10"/>
      <c r="C1011" s="1"/>
      <c r="D1011"/>
      <c r="F1011" s="9"/>
      <c r="G1011" s="9"/>
      <c r="H1011" s="9"/>
      <c r="I1011" s="9"/>
      <c r="K1011"/>
      <c r="L1011"/>
      <c r="M1011"/>
      <c r="N1011"/>
      <c r="P1011"/>
      <c r="Q1011"/>
      <c r="R1011"/>
      <c r="S1011"/>
      <c r="U1011"/>
      <c r="V1011"/>
      <c r="W1011"/>
      <c r="X1011" s="1"/>
      <c r="Z1011"/>
      <c r="AA1011"/>
      <c r="AB1011"/>
      <c r="AC1011"/>
      <c r="AE1011"/>
      <c r="AF1011"/>
      <c r="AG1011"/>
      <c r="AH1011"/>
      <c r="AJ1011"/>
      <c r="AK1011"/>
      <c r="AL1011"/>
      <c r="AM1011" s="1"/>
      <c r="AO1011"/>
      <c r="AT1011" s="35"/>
      <c r="AU1011" s="35"/>
      <c r="AV1011" s="35"/>
      <c r="AW1011" s="35"/>
    </row>
    <row r="1012" spans="1:49" s="20" customFormat="1">
      <c r="A1012" s="12"/>
      <c r="B1012" s="10"/>
      <c r="C1012" s="1"/>
      <c r="D1012"/>
      <c r="F1012" s="9"/>
      <c r="G1012" s="9"/>
      <c r="H1012" s="9"/>
      <c r="I1012" s="9"/>
      <c r="K1012"/>
      <c r="L1012"/>
      <c r="M1012"/>
      <c r="N1012"/>
      <c r="P1012"/>
      <c r="Q1012"/>
      <c r="R1012"/>
      <c r="S1012"/>
      <c r="U1012"/>
      <c r="V1012"/>
      <c r="W1012"/>
      <c r="X1012" s="1"/>
      <c r="Z1012"/>
      <c r="AA1012"/>
      <c r="AB1012"/>
      <c r="AC1012"/>
      <c r="AE1012"/>
      <c r="AF1012"/>
      <c r="AG1012"/>
      <c r="AH1012"/>
      <c r="AJ1012"/>
      <c r="AK1012"/>
      <c r="AL1012"/>
      <c r="AM1012" s="1"/>
      <c r="AO1012"/>
      <c r="AT1012" s="35"/>
      <c r="AU1012" s="35"/>
      <c r="AV1012" s="35"/>
      <c r="AW1012" s="35"/>
    </row>
    <row r="1013" spans="1:49" s="20" customFormat="1">
      <c r="A1013" s="12"/>
      <c r="B1013" s="10"/>
      <c r="C1013" s="1"/>
      <c r="D1013"/>
      <c r="F1013" s="9"/>
      <c r="G1013" s="9"/>
      <c r="H1013" s="9"/>
      <c r="I1013" s="9"/>
      <c r="K1013"/>
      <c r="L1013"/>
      <c r="M1013"/>
      <c r="N1013"/>
      <c r="P1013"/>
      <c r="Q1013"/>
      <c r="R1013"/>
      <c r="S1013"/>
      <c r="U1013"/>
      <c r="V1013"/>
      <c r="W1013"/>
      <c r="X1013" s="1"/>
      <c r="Z1013"/>
      <c r="AA1013"/>
      <c r="AB1013"/>
      <c r="AC1013"/>
      <c r="AE1013"/>
      <c r="AF1013"/>
      <c r="AG1013"/>
      <c r="AH1013"/>
      <c r="AJ1013"/>
      <c r="AK1013"/>
      <c r="AL1013"/>
      <c r="AM1013" s="1"/>
      <c r="AO1013"/>
      <c r="AT1013" s="35"/>
      <c r="AU1013" s="35"/>
      <c r="AV1013" s="35"/>
      <c r="AW1013" s="35"/>
    </row>
    <row r="1014" spans="1:49" s="20" customFormat="1">
      <c r="A1014" s="12"/>
      <c r="B1014" s="10"/>
      <c r="C1014" s="1"/>
      <c r="D1014"/>
      <c r="F1014" s="9"/>
      <c r="G1014" s="9"/>
      <c r="H1014" s="9"/>
      <c r="I1014" s="9"/>
      <c r="K1014"/>
      <c r="L1014"/>
      <c r="M1014"/>
      <c r="N1014"/>
      <c r="P1014"/>
      <c r="Q1014"/>
      <c r="R1014"/>
      <c r="S1014"/>
      <c r="U1014"/>
      <c r="V1014"/>
      <c r="W1014"/>
      <c r="X1014" s="1"/>
      <c r="Z1014"/>
      <c r="AA1014"/>
      <c r="AB1014"/>
      <c r="AC1014"/>
      <c r="AE1014"/>
      <c r="AF1014"/>
      <c r="AG1014"/>
      <c r="AH1014"/>
      <c r="AJ1014"/>
      <c r="AK1014"/>
      <c r="AL1014"/>
      <c r="AM1014" s="1"/>
      <c r="AO1014"/>
      <c r="AT1014" s="35"/>
      <c r="AU1014" s="35"/>
      <c r="AV1014" s="35"/>
      <c r="AW1014" s="35"/>
    </row>
    <row r="1015" spans="1:49" s="20" customFormat="1">
      <c r="A1015" s="12"/>
      <c r="B1015" s="10"/>
      <c r="C1015" s="1"/>
      <c r="D1015"/>
      <c r="F1015" s="9"/>
      <c r="G1015" s="9"/>
      <c r="H1015" s="9"/>
      <c r="I1015" s="9"/>
      <c r="K1015"/>
      <c r="L1015"/>
      <c r="M1015"/>
      <c r="N1015"/>
      <c r="P1015"/>
      <c r="Q1015"/>
      <c r="R1015"/>
      <c r="S1015"/>
      <c r="U1015"/>
      <c r="V1015"/>
      <c r="W1015"/>
      <c r="X1015" s="1"/>
      <c r="Z1015"/>
      <c r="AA1015"/>
      <c r="AB1015"/>
      <c r="AC1015"/>
      <c r="AE1015"/>
      <c r="AF1015"/>
      <c r="AG1015"/>
      <c r="AH1015"/>
      <c r="AJ1015"/>
      <c r="AK1015"/>
      <c r="AL1015"/>
      <c r="AM1015" s="1"/>
      <c r="AO1015"/>
      <c r="AT1015" s="35"/>
      <c r="AU1015" s="35"/>
      <c r="AV1015" s="35"/>
      <c r="AW1015" s="35"/>
    </row>
    <row r="1016" spans="1:49" s="20" customFormat="1">
      <c r="A1016" s="12"/>
      <c r="B1016" s="10"/>
      <c r="C1016" s="1"/>
      <c r="D1016"/>
      <c r="F1016" s="9"/>
      <c r="G1016" s="9"/>
      <c r="H1016" s="9"/>
      <c r="I1016" s="9"/>
      <c r="K1016"/>
      <c r="L1016"/>
      <c r="M1016"/>
      <c r="N1016"/>
      <c r="P1016"/>
      <c r="Q1016"/>
      <c r="R1016"/>
      <c r="S1016"/>
      <c r="U1016"/>
      <c r="V1016"/>
      <c r="W1016"/>
      <c r="X1016" s="1"/>
      <c r="Z1016"/>
      <c r="AA1016"/>
      <c r="AB1016"/>
      <c r="AC1016"/>
      <c r="AE1016"/>
      <c r="AF1016"/>
      <c r="AG1016"/>
      <c r="AH1016"/>
      <c r="AJ1016"/>
      <c r="AK1016"/>
      <c r="AL1016"/>
      <c r="AM1016" s="1"/>
      <c r="AO1016"/>
      <c r="AT1016" s="35"/>
      <c r="AU1016" s="35"/>
      <c r="AV1016" s="35"/>
      <c r="AW1016" s="35"/>
    </row>
    <row r="1017" spans="1:49" s="20" customFormat="1">
      <c r="A1017" s="12"/>
      <c r="B1017" s="10"/>
      <c r="C1017" s="1"/>
      <c r="D1017"/>
      <c r="F1017" s="9"/>
      <c r="G1017" s="9"/>
      <c r="H1017" s="9"/>
      <c r="I1017" s="9"/>
      <c r="K1017"/>
      <c r="L1017"/>
      <c r="M1017"/>
      <c r="N1017"/>
      <c r="P1017"/>
      <c r="Q1017"/>
      <c r="R1017"/>
      <c r="S1017"/>
      <c r="U1017"/>
      <c r="V1017"/>
      <c r="W1017"/>
      <c r="X1017" s="1"/>
      <c r="Z1017"/>
      <c r="AA1017"/>
      <c r="AB1017"/>
      <c r="AC1017"/>
      <c r="AE1017"/>
      <c r="AF1017"/>
      <c r="AG1017"/>
      <c r="AH1017"/>
      <c r="AJ1017"/>
      <c r="AK1017"/>
      <c r="AL1017"/>
      <c r="AM1017" s="1"/>
      <c r="AO1017"/>
      <c r="AT1017" s="35"/>
      <c r="AU1017" s="35"/>
      <c r="AV1017" s="35"/>
      <c r="AW1017" s="35"/>
    </row>
    <row r="1018" spans="1:49" s="20" customFormat="1">
      <c r="A1018" s="12"/>
      <c r="B1018" s="10"/>
      <c r="C1018" s="1"/>
      <c r="D1018"/>
      <c r="F1018" s="9"/>
      <c r="G1018" s="9"/>
      <c r="H1018" s="9"/>
      <c r="I1018" s="9"/>
      <c r="K1018"/>
      <c r="L1018"/>
      <c r="M1018"/>
      <c r="N1018"/>
      <c r="P1018"/>
      <c r="Q1018"/>
      <c r="R1018"/>
      <c r="S1018"/>
      <c r="U1018"/>
      <c r="V1018"/>
      <c r="W1018"/>
      <c r="X1018" s="1"/>
      <c r="Z1018"/>
      <c r="AA1018"/>
      <c r="AB1018"/>
      <c r="AC1018"/>
      <c r="AE1018"/>
      <c r="AF1018"/>
      <c r="AG1018"/>
      <c r="AH1018"/>
      <c r="AJ1018"/>
      <c r="AK1018"/>
      <c r="AL1018"/>
      <c r="AM1018" s="1"/>
      <c r="AO1018"/>
      <c r="AT1018" s="35"/>
      <c r="AU1018" s="35"/>
      <c r="AV1018" s="35"/>
      <c r="AW1018" s="35"/>
    </row>
    <row r="1019" spans="1:49" s="20" customFormat="1">
      <c r="A1019" s="12"/>
      <c r="B1019" s="10"/>
      <c r="C1019" s="1"/>
      <c r="D1019"/>
      <c r="F1019" s="9"/>
      <c r="G1019" s="9"/>
      <c r="H1019" s="9"/>
      <c r="I1019" s="9"/>
      <c r="K1019"/>
      <c r="L1019"/>
      <c r="M1019"/>
      <c r="N1019"/>
      <c r="P1019"/>
      <c r="Q1019"/>
      <c r="R1019"/>
      <c r="S1019"/>
      <c r="U1019"/>
      <c r="V1019"/>
      <c r="W1019"/>
      <c r="X1019" s="1"/>
      <c r="Z1019"/>
      <c r="AA1019"/>
      <c r="AB1019"/>
      <c r="AC1019"/>
      <c r="AE1019"/>
      <c r="AF1019"/>
      <c r="AG1019"/>
      <c r="AH1019"/>
      <c r="AJ1019"/>
      <c r="AK1019"/>
      <c r="AL1019"/>
      <c r="AM1019" s="1"/>
      <c r="AO1019"/>
      <c r="AT1019" s="35"/>
      <c r="AU1019" s="35"/>
      <c r="AV1019" s="35"/>
      <c r="AW1019" s="35"/>
    </row>
    <row r="1020" spans="1:49" s="20" customFormat="1">
      <c r="A1020" s="12"/>
      <c r="B1020" s="10"/>
      <c r="C1020" s="1"/>
      <c r="D1020"/>
      <c r="F1020" s="9"/>
      <c r="G1020" s="9"/>
      <c r="H1020" s="9"/>
      <c r="I1020" s="9"/>
      <c r="K1020"/>
      <c r="L1020"/>
      <c r="M1020"/>
      <c r="N1020"/>
      <c r="P1020"/>
      <c r="Q1020"/>
      <c r="R1020"/>
      <c r="S1020"/>
      <c r="U1020"/>
      <c r="V1020"/>
      <c r="W1020"/>
      <c r="X1020" s="1"/>
      <c r="Z1020"/>
      <c r="AA1020"/>
      <c r="AB1020"/>
      <c r="AC1020"/>
      <c r="AE1020"/>
      <c r="AF1020"/>
      <c r="AG1020"/>
      <c r="AH1020"/>
      <c r="AJ1020"/>
      <c r="AK1020"/>
      <c r="AL1020"/>
      <c r="AM1020" s="1"/>
      <c r="AO1020"/>
      <c r="AT1020" s="35"/>
      <c r="AU1020" s="35"/>
      <c r="AV1020" s="35"/>
      <c r="AW1020" s="35"/>
    </row>
    <row r="1021" spans="1:49" s="20" customFormat="1">
      <c r="A1021" s="12"/>
      <c r="B1021" s="10"/>
      <c r="C1021" s="1"/>
      <c r="D1021"/>
      <c r="F1021" s="9"/>
      <c r="G1021" s="9"/>
      <c r="H1021" s="9"/>
      <c r="I1021" s="9"/>
      <c r="K1021"/>
      <c r="L1021"/>
      <c r="M1021"/>
      <c r="N1021"/>
      <c r="P1021"/>
      <c r="Q1021"/>
      <c r="R1021"/>
      <c r="S1021"/>
      <c r="U1021"/>
      <c r="V1021"/>
      <c r="W1021"/>
      <c r="X1021" s="1"/>
      <c r="Z1021"/>
      <c r="AA1021"/>
      <c r="AB1021"/>
      <c r="AC1021"/>
      <c r="AE1021"/>
      <c r="AF1021"/>
      <c r="AG1021"/>
      <c r="AH1021"/>
      <c r="AJ1021"/>
      <c r="AK1021"/>
      <c r="AL1021"/>
      <c r="AM1021" s="1"/>
      <c r="AO1021"/>
      <c r="AT1021" s="35"/>
      <c r="AU1021" s="35"/>
      <c r="AV1021" s="35"/>
      <c r="AW1021" s="35"/>
    </row>
    <row r="1022" spans="1:49" s="20" customFormat="1">
      <c r="A1022" s="12"/>
      <c r="B1022" s="10"/>
      <c r="C1022" s="1"/>
      <c r="D1022"/>
      <c r="F1022" s="9"/>
      <c r="G1022" s="9"/>
      <c r="H1022" s="9"/>
      <c r="I1022" s="9"/>
      <c r="K1022"/>
      <c r="L1022"/>
      <c r="M1022"/>
      <c r="N1022"/>
      <c r="P1022"/>
      <c r="Q1022"/>
      <c r="R1022"/>
      <c r="S1022"/>
      <c r="U1022"/>
      <c r="V1022"/>
      <c r="W1022"/>
      <c r="X1022" s="1"/>
      <c r="Z1022"/>
      <c r="AA1022"/>
      <c r="AB1022"/>
      <c r="AC1022"/>
      <c r="AE1022"/>
      <c r="AF1022"/>
      <c r="AG1022"/>
      <c r="AH1022"/>
      <c r="AJ1022"/>
      <c r="AK1022"/>
      <c r="AL1022"/>
      <c r="AM1022" s="1"/>
      <c r="AO1022"/>
      <c r="AT1022" s="35"/>
      <c r="AU1022" s="35"/>
      <c r="AV1022" s="35"/>
      <c r="AW1022" s="35"/>
    </row>
    <row r="1023" spans="1:49" s="20" customFormat="1">
      <c r="A1023" s="12"/>
      <c r="B1023" s="10"/>
      <c r="C1023" s="1"/>
      <c r="D1023"/>
      <c r="F1023" s="9"/>
      <c r="G1023" s="9"/>
      <c r="H1023" s="9"/>
      <c r="I1023" s="9"/>
      <c r="K1023"/>
      <c r="L1023"/>
      <c r="M1023"/>
      <c r="N1023"/>
      <c r="P1023"/>
      <c r="Q1023"/>
      <c r="R1023"/>
      <c r="S1023"/>
      <c r="U1023"/>
      <c r="V1023"/>
      <c r="W1023"/>
      <c r="X1023" s="1"/>
      <c r="Z1023"/>
      <c r="AA1023"/>
      <c r="AB1023"/>
      <c r="AC1023"/>
      <c r="AE1023"/>
      <c r="AF1023"/>
      <c r="AG1023"/>
      <c r="AH1023"/>
      <c r="AJ1023"/>
      <c r="AK1023"/>
      <c r="AL1023"/>
      <c r="AM1023" s="1"/>
      <c r="AO1023"/>
      <c r="AT1023" s="35"/>
      <c r="AU1023" s="35"/>
      <c r="AV1023" s="35"/>
      <c r="AW1023" s="35"/>
    </row>
    <row r="1024" spans="1:49" s="20" customFormat="1">
      <c r="A1024" s="12"/>
      <c r="B1024" s="10"/>
      <c r="C1024" s="1"/>
      <c r="D1024"/>
      <c r="F1024" s="9"/>
      <c r="G1024" s="9"/>
      <c r="H1024" s="9"/>
      <c r="I1024" s="9"/>
      <c r="K1024"/>
      <c r="L1024"/>
      <c r="M1024"/>
      <c r="N1024"/>
      <c r="P1024"/>
      <c r="Q1024"/>
      <c r="R1024"/>
      <c r="S1024"/>
      <c r="U1024"/>
      <c r="V1024"/>
      <c r="W1024"/>
      <c r="X1024" s="1"/>
      <c r="Z1024"/>
      <c r="AA1024"/>
      <c r="AB1024"/>
      <c r="AC1024"/>
      <c r="AE1024"/>
      <c r="AF1024"/>
      <c r="AG1024"/>
      <c r="AH1024"/>
      <c r="AJ1024"/>
      <c r="AK1024"/>
      <c r="AL1024"/>
      <c r="AM1024" s="1"/>
      <c r="AO1024"/>
      <c r="AT1024" s="35"/>
      <c r="AU1024" s="35"/>
      <c r="AV1024" s="35"/>
      <c r="AW1024" s="35"/>
    </row>
    <row r="1025" spans="1:49" s="20" customFormat="1">
      <c r="A1025" s="12"/>
      <c r="B1025" s="10"/>
      <c r="C1025" s="1"/>
      <c r="D1025"/>
      <c r="F1025" s="9"/>
      <c r="G1025" s="9"/>
      <c r="H1025" s="9"/>
      <c r="I1025" s="9"/>
      <c r="K1025"/>
      <c r="L1025"/>
      <c r="M1025"/>
      <c r="N1025"/>
      <c r="P1025"/>
      <c r="Q1025"/>
      <c r="R1025"/>
      <c r="S1025"/>
      <c r="U1025"/>
      <c r="V1025"/>
      <c r="W1025"/>
      <c r="X1025" s="1"/>
      <c r="Z1025"/>
      <c r="AA1025"/>
      <c r="AB1025"/>
      <c r="AC1025"/>
      <c r="AE1025"/>
      <c r="AF1025"/>
      <c r="AG1025"/>
      <c r="AH1025"/>
      <c r="AJ1025"/>
      <c r="AK1025"/>
      <c r="AL1025"/>
      <c r="AM1025" s="1"/>
      <c r="AO1025"/>
      <c r="AT1025" s="35"/>
      <c r="AU1025" s="35"/>
      <c r="AV1025" s="35"/>
      <c r="AW1025" s="35"/>
    </row>
    <row r="1026" spans="1:49" s="20" customFormat="1">
      <c r="A1026" s="12"/>
      <c r="B1026" s="10"/>
      <c r="C1026" s="1"/>
      <c r="D1026"/>
      <c r="F1026" s="9"/>
      <c r="G1026" s="9"/>
      <c r="H1026" s="9"/>
      <c r="I1026" s="9"/>
      <c r="K1026"/>
      <c r="L1026"/>
      <c r="M1026"/>
      <c r="N1026"/>
      <c r="P1026"/>
      <c r="Q1026"/>
      <c r="R1026"/>
      <c r="S1026"/>
      <c r="U1026"/>
      <c r="V1026"/>
      <c r="W1026"/>
      <c r="X1026" s="1"/>
      <c r="Z1026"/>
      <c r="AA1026"/>
      <c r="AB1026"/>
      <c r="AC1026"/>
      <c r="AE1026"/>
      <c r="AF1026"/>
      <c r="AG1026"/>
      <c r="AH1026"/>
      <c r="AJ1026"/>
      <c r="AK1026"/>
      <c r="AL1026"/>
      <c r="AM1026" s="1"/>
      <c r="AO1026"/>
      <c r="AT1026" s="35"/>
      <c r="AU1026" s="35"/>
      <c r="AV1026" s="35"/>
      <c r="AW1026" s="35"/>
    </row>
    <row r="1027" spans="1:49" s="20" customFormat="1">
      <c r="A1027" s="12"/>
      <c r="B1027" s="10"/>
      <c r="C1027" s="1"/>
      <c r="D1027"/>
      <c r="F1027" s="9"/>
      <c r="G1027" s="9"/>
      <c r="H1027" s="9"/>
      <c r="I1027" s="9"/>
      <c r="K1027"/>
      <c r="L1027"/>
      <c r="M1027"/>
      <c r="N1027"/>
      <c r="P1027"/>
      <c r="Q1027"/>
      <c r="R1027"/>
      <c r="S1027"/>
      <c r="U1027"/>
      <c r="V1027"/>
      <c r="W1027"/>
      <c r="X1027" s="1"/>
      <c r="Z1027"/>
      <c r="AA1027"/>
      <c r="AB1027"/>
      <c r="AC1027"/>
      <c r="AE1027"/>
      <c r="AF1027"/>
      <c r="AG1027"/>
      <c r="AH1027"/>
      <c r="AJ1027"/>
      <c r="AK1027"/>
      <c r="AL1027"/>
      <c r="AM1027" s="1"/>
      <c r="AO1027"/>
      <c r="AT1027" s="35"/>
      <c r="AU1027" s="35"/>
      <c r="AV1027" s="35"/>
      <c r="AW1027" s="35"/>
    </row>
    <row r="1028" spans="1:49" s="20" customFormat="1">
      <c r="A1028" s="12"/>
      <c r="B1028" s="10"/>
      <c r="C1028" s="1"/>
      <c r="D1028"/>
      <c r="F1028" s="9"/>
      <c r="G1028" s="9"/>
      <c r="H1028" s="9"/>
      <c r="I1028" s="9"/>
      <c r="K1028"/>
      <c r="L1028"/>
      <c r="M1028"/>
      <c r="N1028"/>
      <c r="P1028"/>
      <c r="Q1028"/>
      <c r="R1028"/>
      <c r="S1028"/>
      <c r="U1028"/>
      <c r="V1028"/>
      <c r="W1028"/>
      <c r="X1028" s="1"/>
      <c r="Z1028"/>
      <c r="AA1028"/>
      <c r="AB1028"/>
      <c r="AC1028"/>
      <c r="AE1028"/>
      <c r="AF1028"/>
      <c r="AG1028"/>
      <c r="AH1028"/>
      <c r="AJ1028"/>
      <c r="AK1028"/>
      <c r="AL1028"/>
      <c r="AM1028" s="1"/>
      <c r="AO1028"/>
      <c r="AT1028" s="35"/>
      <c r="AU1028" s="35"/>
      <c r="AV1028" s="35"/>
      <c r="AW1028" s="35"/>
    </row>
    <row r="1029" spans="1:49" s="20" customFormat="1">
      <c r="A1029" s="12"/>
      <c r="B1029" s="10"/>
      <c r="C1029" s="1"/>
      <c r="D1029"/>
      <c r="F1029" s="9"/>
      <c r="G1029" s="9"/>
      <c r="H1029" s="9"/>
      <c r="I1029" s="9"/>
      <c r="K1029"/>
      <c r="L1029"/>
      <c r="M1029"/>
      <c r="N1029"/>
      <c r="P1029"/>
      <c r="Q1029"/>
      <c r="R1029"/>
      <c r="S1029"/>
      <c r="U1029"/>
      <c r="V1029"/>
      <c r="W1029"/>
      <c r="X1029" s="1"/>
      <c r="Z1029"/>
      <c r="AA1029"/>
      <c r="AB1029"/>
      <c r="AC1029"/>
      <c r="AE1029"/>
      <c r="AF1029"/>
      <c r="AG1029"/>
      <c r="AH1029"/>
      <c r="AJ1029"/>
      <c r="AK1029"/>
      <c r="AL1029"/>
      <c r="AM1029" s="1"/>
      <c r="AO1029"/>
      <c r="AT1029" s="35"/>
      <c r="AU1029" s="35"/>
      <c r="AV1029" s="35"/>
      <c r="AW1029" s="35"/>
    </row>
    <row r="1030" spans="1:49" s="20" customFormat="1">
      <c r="A1030" s="12"/>
      <c r="B1030" s="10"/>
      <c r="C1030" s="1"/>
      <c r="D1030"/>
      <c r="F1030" s="9"/>
      <c r="G1030" s="9"/>
      <c r="H1030" s="9"/>
      <c r="I1030" s="9"/>
      <c r="K1030"/>
      <c r="L1030"/>
      <c r="M1030"/>
      <c r="N1030"/>
      <c r="P1030"/>
      <c r="Q1030"/>
      <c r="R1030"/>
      <c r="S1030"/>
      <c r="U1030"/>
      <c r="V1030"/>
      <c r="W1030"/>
      <c r="X1030" s="1"/>
      <c r="Z1030"/>
      <c r="AA1030"/>
      <c r="AB1030"/>
      <c r="AC1030"/>
      <c r="AE1030"/>
      <c r="AF1030"/>
      <c r="AG1030"/>
      <c r="AH1030"/>
      <c r="AJ1030"/>
      <c r="AK1030"/>
      <c r="AL1030"/>
      <c r="AM1030" s="1"/>
      <c r="AO1030"/>
      <c r="AT1030" s="35"/>
      <c r="AU1030" s="35"/>
      <c r="AV1030" s="35"/>
      <c r="AW1030" s="35"/>
    </row>
    <row r="1031" spans="1:49" s="20" customFormat="1">
      <c r="A1031" s="12"/>
      <c r="B1031" s="10"/>
      <c r="C1031" s="1"/>
      <c r="D1031"/>
      <c r="F1031" s="9"/>
      <c r="G1031" s="9"/>
      <c r="H1031" s="9"/>
      <c r="I1031" s="9"/>
      <c r="K1031"/>
      <c r="L1031"/>
      <c r="M1031"/>
      <c r="N1031"/>
      <c r="P1031"/>
      <c r="Q1031"/>
      <c r="R1031"/>
      <c r="S1031"/>
      <c r="U1031"/>
      <c r="V1031"/>
      <c r="W1031"/>
      <c r="X1031" s="1"/>
      <c r="Z1031"/>
      <c r="AA1031"/>
      <c r="AB1031"/>
      <c r="AC1031"/>
      <c r="AE1031"/>
      <c r="AF1031"/>
      <c r="AG1031"/>
      <c r="AH1031"/>
      <c r="AJ1031"/>
      <c r="AK1031"/>
      <c r="AL1031"/>
      <c r="AM1031" s="1"/>
      <c r="AO1031"/>
      <c r="AT1031" s="35"/>
      <c r="AU1031" s="35"/>
      <c r="AV1031" s="35"/>
      <c r="AW1031" s="35"/>
    </row>
    <row r="1032" spans="1:49" s="20" customFormat="1">
      <c r="A1032" s="12"/>
      <c r="B1032" s="10"/>
      <c r="C1032" s="1"/>
      <c r="D1032"/>
      <c r="F1032" s="9"/>
      <c r="G1032" s="9"/>
      <c r="H1032" s="9"/>
      <c r="I1032" s="9"/>
      <c r="K1032"/>
      <c r="L1032"/>
      <c r="M1032"/>
      <c r="N1032"/>
      <c r="P1032"/>
      <c r="Q1032"/>
      <c r="R1032"/>
      <c r="S1032"/>
      <c r="U1032"/>
      <c r="V1032"/>
      <c r="W1032"/>
      <c r="X1032" s="1"/>
      <c r="Z1032"/>
      <c r="AA1032"/>
      <c r="AB1032"/>
      <c r="AC1032"/>
      <c r="AE1032"/>
      <c r="AF1032"/>
      <c r="AG1032"/>
      <c r="AH1032"/>
      <c r="AJ1032"/>
      <c r="AK1032"/>
      <c r="AL1032"/>
      <c r="AM1032" s="1"/>
      <c r="AO1032"/>
      <c r="AT1032" s="35"/>
      <c r="AU1032" s="35"/>
      <c r="AV1032" s="35"/>
      <c r="AW1032" s="35"/>
    </row>
    <row r="1033" spans="1:49" s="20" customFormat="1">
      <c r="A1033" s="12"/>
      <c r="B1033" s="10"/>
      <c r="C1033" s="1"/>
      <c r="D1033"/>
      <c r="F1033" s="9"/>
      <c r="G1033" s="9"/>
      <c r="H1033" s="9"/>
      <c r="I1033" s="9"/>
      <c r="K1033"/>
      <c r="L1033"/>
      <c r="M1033"/>
      <c r="N1033"/>
      <c r="P1033"/>
      <c r="Q1033"/>
      <c r="R1033"/>
      <c r="S1033"/>
      <c r="U1033"/>
      <c r="V1033"/>
      <c r="W1033"/>
      <c r="X1033" s="1"/>
      <c r="Z1033"/>
      <c r="AA1033"/>
      <c r="AB1033"/>
      <c r="AC1033"/>
      <c r="AE1033"/>
      <c r="AF1033"/>
      <c r="AG1033"/>
      <c r="AH1033"/>
      <c r="AJ1033"/>
      <c r="AK1033"/>
      <c r="AL1033"/>
      <c r="AM1033" s="1"/>
      <c r="AO1033"/>
      <c r="AT1033" s="35"/>
      <c r="AU1033" s="35"/>
      <c r="AV1033" s="35"/>
      <c r="AW1033" s="35"/>
    </row>
    <row r="1034" spans="1:49" s="20" customFormat="1">
      <c r="A1034" s="12"/>
      <c r="B1034" s="10"/>
      <c r="C1034" s="1"/>
      <c r="D1034"/>
      <c r="F1034" s="9"/>
      <c r="G1034" s="9"/>
      <c r="H1034" s="9"/>
      <c r="I1034" s="9"/>
      <c r="K1034"/>
      <c r="L1034"/>
      <c r="M1034"/>
      <c r="N1034"/>
      <c r="P1034"/>
      <c r="Q1034"/>
      <c r="R1034"/>
      <c r="S1034"/>
      <c r="U1034"/>
      <c r="V1034"/>
      <c r="W1034"/>
      <c r="X1034" s="1"/>
      <c r="Z1034"/>
      <c r="AA1034"/>
      <c r="AB1034"/>
      <c r="AC1034"/>
      <c r="AE1034"/>
      <c r="AF1034"/>
      <c r="AG1034"/>
      <c r="AH1034"/>
      <c r="AJ1034"/>
      <c r="AK1034"/>
      <c r="AL1034"/>
      <c r="AM1034" s="1"/>
      <c r="AO1034"/>
      <c r="AT1034" s="35"/>
      <c r="AU1034" s="35"/>
      <c r="AV1034" s="35"/>
      <c r="AW1034" s="35"/>
    </row>
    <row r="1035" spans="1:49" s="20" customFormat="1">
      <c r="A1035" s="12"/>
      <c r="B1035" s="10"/>
      <c r="C1035" s="1"/>
      <c r="D1035"/>
      <c r="F1035" s="9"/>
      <c r="G1035" s="9"/>
      <c r="H1035" s="9"/>
      <c r="I1035" s="9"/>
      <c r="K1035"/>
      <c r="L1035"/>
      <c r="M1035"/>
      <c r="N1035"/>
      <c r="P1035"/>
      <c r="Q1035"/>
      <c r="R1035"/>
      <c r="S1035"/>
      <c r="U1035"/>
      <c r="V1035"/>
      <c r="W1035"/>
      <c r="X1035" s="1"/>
      <c r="Z1035"/>
      <c r="AA1035"/>
      <c r="AB1035"/>
      <c r="AC1035"/>
      <c r="AE1035"/>
      <c r="AF1035"/>
      <c r="AG1035"/>
      <c r="AH1035"/>
      <c r="AJ1035"/>
      <c r="AK1035"/>
      <c r="AL1035"/>
      <c r="AM1035" s="1"/>
      <c r="AO1035"/>
      <c r="AT1035" s="35"/>
      <c r="AU1035" s="35"/>
      <c r="AV1035" s="35"/>
      <c r="AW1035" s="35"/>
    </row>
    <row r="1036" spans="1:49" s="20" customFormat="1">
      <c r="A1036" s="12"/>
      <c r="B1036" s="10"/>
      <c r="C1036" s="1"/>
      <c r="D1036"/>
      <c r="F1036" s="9"/>
      <c r="G1036" s="9"/>
      <c r="H1036" s="9"/>
      <c r="I1036" s="9"/>
      <c r="K1036"/>
      <c r="L1036"/>
      <c r="M1036"/>
      <c r="N1036"/>
      <c r="P1036"/>
      <c r="Q1036"/>
      <c r="R1036"/>
      <c r="S1036"/>
      <c r="U1036"/>
      <c r="V1036"/>
      <c r="W1036"/>
      <c r="X1036" s="1"/>
      <c r="Z1036"/>
      <c r="AA1036"/>
      <c r="AB1036"/>
      <c r="AC1036"/>
      <c r="AE1036"/>
      <c r="AF1036"/>
      <c r="AG1036"/>
      <c r="AH1036"/>
      <c r="AJ1036"/>
      <c r="AK1036"/>
      <c r="AL1036"/>
      <c r="AM1036" s="1"/>
      <c r="AO1036"/>
      <c r="AT1036" s="35"/>
      <c r="AU1036" s="35"/>
      <c r="AV1036" s="35"/>
      <c r="AW1036" s="35"/>
    </row>
    <row r="1037" spans="1:49" s="20" customFormat="1">
      <c r="A1037" s="12"/>
      <c r="B1037" s="10"/>
      <c r="C1037" s="1"/>
      <c r="D1037"/>
      <c r="F1037" s="9"/>
      <c r="G1037" s="9"/>
      <c r="H1037" s="9"/>
      <c r="I1037" s="9"/>
      <c r="K1037"/>
      <c r="L1037"/>
      <c r="M1037"/>
      <c r="N1037"/>
      <c r="P1037"/>
      <c r="Q1037"/>
      <c r="R1037"/>
      <c r="S1037"/>
      <c r="U1037"/>
      <c r="V1037"/>
      <c r="W1037"/>
      <c r="X1037" s="1"/>
      <c r="Z1037"/>
      <c r="AA1037"/>
      <c r="AB1037"/>
      <c r="AC1037"/>
      <c r="AE1037"/>
      <c r="AF1037"/>
      <c r="AG1037"/>
      <c r="AH1037"/>
      <c r="AJ1037"/>
      <c r="AK1037"/>
      <c r="AL1037"/>
      <c r="AM1037" s="1"/>
      <c r="AO1037"/>
      <c r="AT1037" s="35"/>
      <c r="AU1037" s="35"/>
      <c r="AV1037" s="35"/>
      <c r="AW1037" s="35"/>
    </row>
    <row r="1038" spans="1:49" s="20" customFormat="1">
      <c r="A1038" s="12"/>
      <c r="B1038" s="10"/>
      <c r="C1038" s="1"/>
      <c r="D1038"/>
      <c r="F1038" s="9"/>
      <c r="G1038" s="9"/>
      <c r="H1038" s="9"/>
      <c r="I1038" s="9"/>
      <c r="K1038"/>
      <c r="L1038"/>
      <c r="M1038"/>
      <c r="N1038"/>
      <c r="P1038"/>
      <c r="Q1038"/>
      <c r="R1038"/>
      <c r="S1038"/>
      <c r="U1038"/>
      <c r="V1038"/>
      <c r="W1038"/>
      <c r="X1038" s="1"/>
      <c r="Z1038"/>
      <c r="AA1038"/>
      <c r="AB1038"/>
      <c r="AC1038"/>
      <c r="AE1038"/>
      <c r="AF1038"/>
      <c r="AG1038"/>
      <c r="AH1038"/>
      <c r="AJ1038"/>
      <c r="AK1038"/>
      <c r="AL1038"/>
      <c r="AM1038" s="1"/>
      <c r="AO1038"/>
      <c r="AT1038" s="35"/>
      <c r="AU1038" s="35"/>
      <c r="AV1038" s="35"/>
      <c r="AW1038" s="35"/>
    </row>
    <row r="1039" spans="1:49" s="20" customFormat="1">
      <c r="A1039" s="12"/>
      <c r="B1039" s="10"/>
      <c r="C1039" s="1"/>
      <c r="D1039"/>
      <c r="F1039" s="9"/>
      <c r="G1039" s="9"/>
      <c r="H1039" s="9"/>
      <c r="I1039" s="9"/>
      <c r="K1039"/>
      <c r="L1039"/>
      <c r="M1039"/>
      <c r="N1039"/>
      <c r="P1039"/>
      <c r="Q1039"/>
      <c r="R1039"/>
      <c r="S1039"/>
      <c r="U1039"/>
      <c r="V1039"/>
      <c r="W1039"/>
      <c r="X1039" s="1"/>
      <c r="Z1039"/>
      <c r="AA1039"/>
      <c r="AB1039"/>
      <c r="AC1039"/>
      <c r="AE1039"/>
      <c r="AF1039"/>
      <c r="AG1039"/>
      <c r="AH1039"/>
      <c r="AJ1039"/>
      <c r="AK1039"/>
      <c r="AL1039"/>
      <c r="AM1039" s="1"/>
      <c r="AO1039"/>
      <c r="AT1039" s="35"/>
      <c r="AU1039" s="35"/>
      <c r="AV1039" s="35"/>
      <c r="AW1039" s="35"/>
    </row>
    <row r="1040" spans="1:49" s="20" customFormat="1">
      <c r="A1040" s="12"/>
      <c r="B1040" s="10"/>
      <c r="C1040" s="1"/>
      <c r="D1040"/>
      <c r="F1040" s="9"/>
      <c r="G1040" s="9"/>
      <c r="H1040" s="9"/>
      <c r="I1040" s="9"/>
      <c r="K1040"/>
      <c r="L1040"/>
      <c r="M1040"/>
      <c r="N1040"/>
      <c r="P1040"/>
      <c r="Q1040"/>
      <c r="R1040"/>
      <c r="S1040"/>
      <c r="U1040"/>
      <c r="V1040"/>
      <c r="W1040"/>
      <c r="X1040" s="1"/>
      <c r="Z1040"/>
      <c r="AA1040"/>
      <c r="AB1040"/>
      <c r="AC1040"/>
      <c r="AE1040"/>
      <c r="AF1040"/>
      <c r="AG1040"/>
      <c r="AH1040"/>
      <c r="AJ1040"/>
      <c r="AK1040"/>
      <c r="AL1040"/>
      <c r="AM1040" s="1"/>
      <c r="AO1040"/>
      <c r="AT1040" s="35"/>
      <c r="AU1040" s="35"/>
      <c r="AV1040" s="35"/>
      <c r="AW1040" s="35"/>
    </row>
    <row r="1041" spans="1:49" s="20" customFormat="1">
      <c r="A1041" s="12"/>
      <c r="B1041" s="10"/>
      <c r="C1041" s="1"/>
      <c r="D1041"/>
      <c r="F1041" s="9"/>
      <c r="G1041" s="9"/>
      <c r="H1041" s="9"/>
      <c r="I1041" s="9"/>
      <c r="K1041"/>
      <c r="L1041"/>
      <c r="M1041"/>
      <c r="N1041"/>
      <c r="P1041"/>
      <c r="Q1041"/>
      <c r="R1041"/>
      <c r="S1041"/>
      <c r="U1041"/>
      <c r="V1041"/>
      <c r="W1041"/>
      <c r="X1041" s="1"/>
      <c r="Z1041"/>
      <c r="AA1041"/>
      <c r="AB1041"/>
      <c r="AC1041"/>
      <c r="AE1041"/>
      <c r="AF1041"/>
      <c r="AG1041"/>
      <c r="AH1041"/>
      <c r="AJ1041"/>
      <c r="AK1041"/>
      <c r="AL1041"/>
      <c r="AM1041" s="1"/>
      <c r="AO1041"/>
      <c r="AT1041" s="35"/>
      <c r="AU1041" s="35"/>
      <c r="AV1041" s="35"/>
      <c r="AW1041" s="35"/>
    </row>
    <row r="1042" spans="1:49" s="20" customFormat="1">
      <c r="A1042" s="12"/>
      <c r="B1042" s="10"/>
      <c r="C1042" s="1"/>
      <c r="D1042"/>
      <c r="F1042" s="9"/>
      <c r="G1042" s="9"/>
      <c r="H1042" s="9"/>
      <c r="I1042" s="9"/>
      <c r="K1042"/>
      <c r="L1042"/>
      <c r="M1042"/>
      <c r="N1042"/>
      <c r="P1042"/>
      <c r="Q1042"/>
      <c r="R1042"/>
      <c r="S1042"/>
      <c r="U1042"/>
      <c r="V1042"/>
      <c r="W1042"/>
      <c r="X1042" s="1"/>
      <c r="Z1042"/>
      <c r="AA1042"/>
      <c r="AB1042"/>
      <c r="AC1042"/>
      <c r="AE1042"/>
      <c r="AF1042"/>
      <c r="AG1042"/>
      <c r="AH1042"/>
      <c r="AJ1042"/>
      <c r="AK1042"/>
      <c r="AL1042"/>
      <c r="AM1042" s="1"/>
      <c r="AO1042"/>
      <c r="AT1042" s="35"/>
      <c r="AU1042" s="35"/>
      <c r="AV1042" s="35"/>
      <c r="AW1042" s="35"/>
    </row>
    <row r="1043" spans="1:49" s="20" customFormat="1">
      <c r="A1043" s="12"/>
      <c r="B1043" s="10"/>
      <c r="C1043" s="1"/>
      <c r="D1043"/>
      <c r="F1043" s="9"/>
      <c r="G1043" s="9"/>
      <c r="H1043" s="9"/>
      <c r="I1043" s="9"/>
      <c r="K1043"/>
      <c r="L1043"/>
      <c r="M1043"/>
      <c r="N1043"/>
      <c r="P1043"/>
      <c r="Q1043"/>
      <c r="R1043"/>
      <c r="S1043"/>
      <c r="U1043"/>
      <c r="V1043"/>
      <c r="W1043"/>
      <c r="X1043" s="1"/>
      <c r="Z1043"/>
      <c r="AA1043"/>
      <c r="AB1043"/>
      <c r="AC1043"/>
      <c r="AE1043"/>
      <c r="AF1043"/>
      <c r="AG1043"/>
      <c r="AH1043"/>
      <c r="AJ1043"/>
      <c r="AK1043"/>
      <c r="AL1043"/>
      <c r="AM1043" s="1"/>
      <c r="AO1043"/>
      <c r="AT1043" s="35"/>
      <c r="AU1043" s="35"/>
      <c r="AV1043" s="35"/>
      <c r="AW1043" s="35"/>
    </row>
    <row r="1044" spans="1:49" s="20" customFormat="1">
      <c r="A1044" s="12"/>
      <c r="B1044" s="10"/>
      <c r="C1044" s="1"/>
      <c r="D1044"/>
      <c r="F1044" s="9"/>
      <c r="G1044" s="9"/>
      <c r="H1044" s="9"/>
      <c r="I1044" s="9"/>
      <c r="K1044"/>
      <c r="L1044"/>
      <c r="M1044"/>
      <c r="N1044"/>
      <c r="P1044"/>
      <c r="Q1044"/>
      <c r="R1044"/>
      <c r="S1044"/>
      <c r="U1044"/>
      <c r="V1044"/>
      <c r="W1044"/>
      <c r="X1044" s="1"/>
      <c r="Z1044"/>
      <c r="AA1044"/>
      <c r="AB1044"/>
      <c r="AC1044"/>
      <c r="AE1044"/>
      <c r="AF1044"/>
      <c r="AG1044"/>
      <c r="AH1044"/>
      <c r="AJ1044"/>
      <c r="AK1044"/>
      <c r="AL1044"/>
      <c r="AM1044" s="1"/>
      <c r="AO1044"/>
      <c r="AT1044" s="35"/>
      <c r="AU1044" s="35"/>
      <c r="AV1044" s="35"/>
      <c r="AW1044" s="35"/>
    </row>
    <row r="1045" spans="1:49" s="20" customFormat="1">
      <c r="A1045" s="12"/>
      <c r="B1045" s="10"/>
      <c r="C1045" s="1"/>
      <c r="D1045"/>
      <c r="F1045" s="9"/>
      <c r="G1045" s="9"/>
      <c r="H1045" s="9"/>
      <c r="I1045" s="9"/>
      <c r="K1045"/>
      <c r="L1045"/>
      <c r="M1045"/>
      <c r="N1045"/>
      <c r="P1045"/>
      <c r="Q1045"/>
      <c r="R1045"/>
      <c r="S1045"/>
      <c r="U1045"/>
      <c r="V1045"/>
      <c r="W1045"/>
      <c r="X1045" s="1"/>
      <c r="Z1045"/>
      <c r="AA1045"/>
      <c r="AB1045"/>
      <c r="AC1045"/>
      <c r="AE1045"/>
      <c r="AF1045"/>
      <c r="AG1045"/>
      <c r="AH1045"/>
      <c r="AJ1045"/>
      <c r="AK1045"/>
      <c r="AL1045"/>
      <c r="AM1045" s="1"/>
      <c r="AO1045"/>
      <c r="AT1045" s="35"/>
      <c r="AU1045" s="35"/>
      <c r="AV1045" s="35"/>
      <c r="AW1045" s="35"/>
    </row>
    <row r="1046" spans="1:49" s="20" customFormat="1">
      <c r="A1046" s="12"/>
      <c r="B1046" s="10"/>
      <c r="C1046" s="1"/>
      <c r="D1046"/>
      <c r="F1046" s="9"/>
      <c r="G1046" s="9"/>
      <c r="H1046" s="9"/>
      <c r="I1046" s="9"/>
      <c r="K1046"/>
      <c r="L1046"/>
      <c r="M1046"/>
      <c r="N1046"/>
      <c r="P1046"/>
      <c r="Q1046"/>
      <c r="R1046"/>
      <c r="S1046"/>
      <c r="U1046"/>
      <c r="V1046"/>
      <c r="W1046"/>
      <c r="X1046" s="1"/>
      <c r="Z1046"/>
      <c r="AA1046"/>
      <c r="AB1046"/>
      <c r="AC1046"/>
      <c r="AE1046"/>
      <c r="AF1046"/>
      <c r="AG1046"/>
      <c r="AH1046"/>
      <c r="AJ1046"/>
      <c r="AK1046"/>
      <c r="AL1046"/>
      <c r="AM1046" s="1"/>
      <c r="AO1046"/>
      <c r="AT1046" s="35"/>
      <c r="AU1046" s="35"/>
      <c r="AV1046" s="35"/>
      <c r="AW1046" s="35"/>
    </row>
    <row r="1047" spans="1:49" s="20" customFormat="1">
      <c r="A1047" s="12"/>
      <c r="B1047" s="10"/>
      <c r="C1047" s="1"/>
      <c r="D1047"/>
      <c r="F1047" s="9"/>
      <c r="G1047" s="9"/>
      <c r="H1047" s="9"/>
      <c r="I1047" s="9"/>
      <c r="K1047"/>
      <c r="L1047"/>
      <c r="M1047"/>
      <c r="N1047"/>
      <c r="P1047"/>
      <c r="Q1047"/>
      <c r="R1047"/>
      <c r="S1047"/>
      <c r="U1047"/>
      <c r="V1047"/>
      <c r="W1047"/>
      <c r="X1047" s="1"/>
      <c r="Z1047"/>
      <c r="AA1047"/>
      <c r="AB1047"/>
      <c r="AC1047"/>
      <c r="AE1047"/>
      <c r="AF1047"/>
      <c r="AG1047"/>
      <c r="AH1047"/>
      <c r="AJ1047"/>
      <c r="AK1047"/>
      <c r="AL1047"/>
      <c r="AM1047" s="1"/>
      <c r="AO1047"/>
      <c r="AT1047" s="35"/>
      <c r="AU1047" s="35"/>
      <c r="AV1047" s="35"/>
      <c r="AW1047" s="35"/>
    </row>
    <row r="1048" spans="1:49" s="20" customFormat="1">
      <c r="A1048" s="12"/>
      <c r="B1048" s="10"/>
      <c r="C1048" s="1"/>
      <c r="D1048"/>
      <c r="F1048" s="9"/>
      <c r="G1048" s="9"/>
      <c r="H1048" s="9"/>
      <c r="I1048" s="9"/>
      <c r="K1048"/>
      <c r="L1048"/>
      <c r="M1048"/>
      <c r="N1048"/>
      <c r="P1048"/>
      <c r="Q1048"/>
      <c r="R1048"/>
      <c r="S1048"/>
      <c r="U1048"/>
      <c r="V1048"/>
      <c r="W1048"/>
      <c r="X1048" s="1"/>
      <c r="Z1048"/>
      <c r="AA1048"/>
      <c r="AB1048"/>
      <c r="AC1048"/>
      <c r="AE1048"/>
      <c r="AF1048"/>
      <c r="AG1048"/>
      <c r="AH1048"/>
      <c r="AJ1048"/>
      <c r="AK1048"/>
      <c r="AL1048"/>
      <c r="AM1048" s="1"/>
      <c r="AO1048"/>
      <c r="AT1048" s="35"/>
      <c r="AU1048" s="35"/>
      <c r="AV1048" s="35"/>
      <c r="AW1048" s="35"/>
    </row>
    <row r="1049" spans="1:49" s="20" customFormat="1">
      <c r="A1049" s="12"/>
      <c r="B1049" s="10"/>
      <c r="C1049" s="1"/>
      <c r="D1049"/>
      <c r="F1049" s="9"/>
      <c r="G1049" s="9"/>
      <c r="H1049" s="9"/>
      <c r="I1049" s="9"/>
      <c r="K1049"/>
      <c r="L1049"/>
      <c r="M1049"/>
      <c r="N1049"/>
      <c r="P1049"/>
      <c r="Q1049"/>
      <c r="R1049"/>
      <c r="S1049"/>
      <c r="U1049"/>
      <c r="V1049"/>
      <c r="W1049"/>
      <c r="X1049" s="1"/>
      <c r="Z1049"/>
      <c r="AA1049"/>
      <c r="AB1049"/>
      <c r="AC1049"/>
      <c r="AE1049"/>
      <c r="AF1049"/>
      <c r="AG1049"/>
      <c r="AH1049"/>
      <c r="AJ1049"/>
      <c r="AK1049"/>
      <c r="AL1049"/>
      <c r="AM1049" s="1"/>
      <c r="AO1049"/>
      <c r="AT1049" s="35"/>
      <c r="AU1049" s="35"/>
      <c r="AV1049" s="35"/>
      <c r="AW1049" s="35"/>
    </row>
    <row r="1050" spans="1:49" s="20" customFormat="1">
      <c r="A1050" s="12"/>
      <c r="B1050" s="10"/>
      <c r="C1050" s="1"/>
      <c r="D1050"/>
      <c r="F1050" s="9"/>
      <c r="G1050" s="9"/>
      <c r="H1050" s="9"/>
      <c r="I1050" s="9"/>
      <c r="K1050"/>
      <c r="L1050"/>
      <c r="M1050"/>
      <c r="N1050"/>
      <c r="P1050"/>
      <c r="Q1050"/>
      <c r="R1050"/>
      <c r="S1050"/>
      <c r="U1050"/>
      <c r="V1050"/>
      <c r="W1050"/>
      <c r="X1050" s="1"/>
      <c r="Z1050"/>
      <c r="AA1050"/>
      <c r="AB1050"/>
      <c r="AC1050"/>
      <c r="AE1050"/>
      <c r="AF1050"/>
      <c r="AG1050"/>
      <c r="AH1050"/>
      <c r="AJ1050"/>
      <c r="AK1050"/>
      <c r="AL1050"/>
      <c r="AM1050" s="1"/>
      <c r="AO1050"/>
      <c r="AT1050" s="35"/>
      <c r="AU1050" s="35"/>
      <c r="AV1050" s="35"/>
      <c r="AW1050" s="35"/>
    </row>
    <row r="1051" spans="1:49" s="20" customFormat="1">
      <c r="A1051" s="12"/>
      <c r="B1051" s="10"/>
      <c r="C1051" s="1"/>
      <c r="D1051"/>
      <c r="F1051" s="9"/>
      <c r="G1051" s="9"/>
      <c r="H1051" s="9"/>
      <c r="I1051" s="9"/>
      <c r="K1051"/>
      <c r="L1051"/>
      <c r="M1051"/>
      <c r="N1051"/>
      <c r="P1051"/>
      <c r="Q1051"/>
      <c r="R1051"/>
      <c r="S1051"/>
      <c r="U1051"/>
      <c r="V1051"/>
      <c r="W1051"/>
      <c r="X1051" s="1"/>
      <c r="Z1051"/>
      <c r="AA1051"/>
      <c r="AB1051"/>
      <c r="AC1051"/>
      <c r="AE1051"/>
      <c r="AF1051"/>
      <c r="AG1051"/>
      <c r="AH1051"/>
      <c r="AJ1051"/>
      <c r="AK1051"/>
      <c r="AL1051"/>
      <c r="AM1051" s="1"/>
      <c r="AO1051"/>
      <c r="AT1051" s="35"/>
      <c r="AU1051" s="35"/>
      <c r="AV1051" s="35"/>
      <c r="AW1051" s="35"/>
    </row>
    <row r="1052" spans="1:49" s="20" customFormat="1">
      <c r="A1052" s="12"/>
      <c r="B1052" s="10"/>
      <c r="C1052" s="1"/>
      <c r="D1052"/>
      <c r="F1052" s="9"/>
      <c r="G1052" s="9"/>
      <c r="H1052" s="9"/>
      <c r="I1052" s="9"/>
      <c r="K1052"/>
      <c r="L1052"/>
      <c r="M1052"/>
      <c r="N1052"/>
      <c r="P1052"/>
      <c r="Q1052"/>
      <c r="R1052"/>
      <c r="S1052"/>
      <c r="U1052"/>
      <c r="V1052"/>
      <c r="W1052"/>
      <c r="X1052" s="1"/>
      <c r="Z1052"/>
      <c r="AA1052"/>
      <c r="AB1052"/>
      <c r="AC1052"/>
      <c r="AE1052"/>
      <c r="AF1052"/>
      <c r="AG1052"/>
      <c r="AH1052"/>
      <c r="AJ1052"/>
      <c r="AK1052"/>
      <c r="AL1052"/>
      <c r="AM1052" s="1"/>
      <c r="AO1052"/>
      <c r="AT1052" s="35"/>
      <c r="AU1052" s="35"/>
      <c r="AV1052" s="35"/>
      <c r="AW1052" s="35"/>
    </row>
    <row r="1053" spans="1:49" s="20" customFormat="1">
      <c r="A1053" s="12"/>
      <c r="B1053" s="10"/>
      <c r="C1053" s="1"/>
      <c r="D1053"/>
      <c r="F1053" s="9"/>
      <c r="G1053" s="9"/>
      <c r="H1053" s="9"/>
      <c r="I1053" s="9"/>
      <c r="K1053"/>
      <c r="L1053"/>
      <c r="M1053"/>
      <c r="N1053"/>
      <c r="P1053"/>
      <c r="Q1053"/>
      <c r="R1053"/>
      <c r="S1053"/>
      <c r="U1053"/>
      <c r="V1053"/>
      <c r="W1053"/>
      <c r="X1053" s="1"/>
      <c r="Z1053"/>
      <c r="AA1053"/>
      <c r="AB1053"/>
      <c r="AC1053"/>
      <c r="AE1053"/>
      <c r="AF1053"/>
      <c r="AG1053"/>
      <c r="AH1053"/>
      <c r="AJ1053"/>
      <c r="AK1053"/>
      <c r="AL1053"/>
      <c r="AM1053" s="1"/>
      <c r="AO1053"/>
      <c r="AT1053" s="35"/>
      <c r="AU1053" s="35"/>
      <c r="AV1053" s="35"/>
      <c r="AW1053" s="35"/>
    </row>
    <row r="1054" spans="1:49" s="20" customFormat="1">
      <c r="A1054" s="12"/>
      <c r="B1054" s="10"/>
      <c r="C1054" s="1"/>
      <c r="D1054"/>
      <c r="F1054" s="9"/>
      <c r="G1054" s="9"/>
      <c r="H1054" s="9"/>
      <c r="I1054" s="9"/>
      <c r="K1054"/>
      <c r="L1054"/>
      <c r="M1054"/>
      <c r="N1054"/>
      <c r="P1054"/>
      <c r="Q1054"/>
      <c r="R1054"/>
      <c r="S1054"/>
      <c r="U1054"/>
      <c r="V1054"/>
      <c r="W1054"/>
      <c r="X1054" s="1"/>
      <c r="Z1054"/>
      <c r="AA1054"/>
      <c r="AB1054"/>
      <c r="AC1054"/>
      <c r="AE1054"/>
      <c r="AF1054"/>
      <c r="AG1054"/>
      <c r="AH1054"/>
      <c r="AJ1054"/>
      <c r="AK1054"/>
      <c r="AL1054"/>
      <c r="AM1054" s="1"/>
      <c r="AO1054"/>
      <c r="AT1054" s="35"/>
      <c r="AU1054" s="35"/>
      <c r="AV1054" s="35"/>
      <c r="AW1054" s="35"/>
    </row>
    <row r="1055" spans="1:49" s="20" customFormat="1">
      <c r="A1055" s="12"/>
      <c r="B1055" s="10"/>
      <c r="C1055" s="1"/>
      <c r="D1055"/>
      <c r="F1055" s="9"/>
      <c r="G1055" s="9"/>
      <c r="H1055" s="9"/>
      <c r="I1055" s="9"/>
      <c r="K1055"/>
      <c r="L1055"/>
      <c r="M1055"/>
      <c r="N1055"/>
      <c r="P1055"/>
      <c r="Q1055"/>
      <c r="R1055"/>
      <c r="S1055"/>
      <c r="U1055"/>
      <c r="V1055"/>
      <c r="W1055"/>
      <c r="X1055" s="1"/>
      <c r="Z1055"/>
      <c r="AA1055"/>
      <c r="AB1055"/>
      <c r="AC1055"/>
      <c r="AE1055"/>
      <c r="AF1055"/>
      <c r="AG1055"/>
      <c r="AH1055"/>
      <c r="AJ1055"/>
      <c r="AK1055"/>
      <c r="AL1055"/>
      <c r="AM1055" s="1"/>
      <c r="AO1055"/>
      <c r="AT1055" s="35"/>
      <c r="AU1055" s="35"/>
      <c r="AV1055" s="35"/>
      <c r="AW1055" s="35"/>
    </row>
    <row r="1056" spans="1:49" s="20" customFormat="1">
      <c r="A1056" s="12"/>
      <c r="B1056" s="10"/>
      <c r="C1056" s="1"/>
      <c r="D1056"/>
      <c r="F1056" s="9"/>
      <c r="G1056" s="9"/>
      <c r="H1056" s="9"/>
      <c r="I1056" s="9"/>
      <c r="K1056"/>
      <c r="L1056"/>
      <c r="M1056"/>
      <c r="N1056"/>
      <c r="P1056"/>
      <c r="Q1056"/>
      <c r="R1056"/>
      <c r="S1056"/>
      <c r="U1056"/>
      <c r="V1056"/>
      <c r="W1056"/>
      <c r="X1056" s="1"/>
      <c r="Z1056"/>
      <c r="AA1056"/>
      <c r="AB1056"/>
      <c r="AC1056"/>
      <c r="AE1056"/>
      <c r="AF1056"/>
      <c r="AG1056"/>
      <c r="AH1056"/>
      <c r="AJ1056"/>
      <c r="AK1056"/>
      <c r="AL1056"/>
      <c r="AM1056" s="1"/>
      <c r="AO1056"/>
      <c r="AT1056" s="35"/>
      <c r="AU1056" s="35"/>
      <c r="AV1056" s="35"/>
      <c r="AW1056" s="35"/>
    </row>
    <row r="1057" spans="1:49" s="20" customFormat="1">
      <c r="A1057" s="12"/>
      <c r="B1057" s="10"/>
      <c r="C1057" s="1"/>
      <c r="D1057"/>
      <c r="F1057" s="9"/>
      <c r="G1057" s="9"/>
      <c r="H1057" s="9"/>
      <c r="I1057" s="9"/>
      <c r="K1057"/>
      <c r="L1057"/>
      <c r="M1057"/>
      <c r="N1057"/>
      <c r="P1057"/>
      <c r="Q1057"/>
      <c r="R1057"/>
      <c r="S1057"/>
      <c r="U1057"/>
      <c r="V1057"/>
      <c r="W1057"/>
      <c r="X1057" s="1"/>
      <c r="Z1057"/>
      <c r="AA1057"/>
      <c r="AB1057"/>
      <c r="AC1057"/>
      <c r="AE1057"/>
      <c r="AF1057"/>
      <c r="AG1057"/>
      <c r="AH1057"/>
      <c r="AJ1057"/>
      <c r="AK1057"/>
      <c r="AL1057"/>
      <c r="AM1057" s="1"/>
      <c r="AO1057"/>
      <c r="AT1057" s="35"/>
      <c r="AU1057" s="35"/>
      <c r="AV1057" s="35"/>
      <c r="AW1057" s="35"/>
    </row>
    <row r="1058" spans="1:49" s="20" customFormat="1">
      <c r="A1058" s="12"/>
      <c r="B1058" s="10"/>
      <c r="C1058" s="1"/>
      <c r="D1058"/>
      <c r="F1058" s="9"/>
      <c r="G1058" s="9"/>
      <c r="H1058" s="9"/>
      <c r="I1058" s="9"/>
      <c r="K1058"/>
      <c r="L1058"/>
      <c r="M1058"/>
      <c r="N1058"/>
      <c r="P1058"/>
      <c r="Q1058"/>
      <c r="R1058"/>
      <c r="S1058"/>
      <c r="U1058"/>
      <c r="V1058"/>
      <c r="W1058"/>
      <c r="X1058" s="1"/>
      <c r="Z1058"/>
      <c r="AA1058"/>
      <c r="AB1058"/>
      <c r="AC1058"/>
      <c r="AE1058"/>
      <c r="AF1058"/>
      <c r="AG1058"/>
      <c r="AH1058"/>
      <c r="AJ1058"/>
      <c r="AK1058"/>
      <c r="AL1058"/>
      <c r="AM1058" s="1"/>
      <c r="AO1058"/>
      <c r="AT1058" s="35"/>
      <c r="AU1058" s="35"/>
      <c r="AV1058" s="35"/>
      <c r="AW1058" s="35"/>
    </row>
    <row r="1059" spans="1:49" s="20" customFormat="1">
      <c r="A1059" s="12"/>
      <c r="B1059" s="10"/>
      <c r="C1059" s="1"/>
      <c r="D1059"/>
      <c r="F1059" s="9"/>
      <c r="G1059" s="9"/>
      <c r="H1059" s="9"/>
      <c r="I1059" s="9"/>
      <c r="K1059"/>
      <c r="L1059"/>
      <c r="M1059"/>
      <c r="N1059"/>
      <c r="P1059"/>
      <c r="Q1059"/>
      <c r="R1059"/>
      <c r="S1059"/>
      <c r="U1059"/>
      <c r="V1059"/>
      <c r="W1059"/>
      <c r="X1059" s="1"/>
      <c r="Z1059"/>
      <c r="AA1059"/>
      <c r="AB1059"/>
      <c r="AC1059"/>
      <c r="AE1059"/>
      <c r="AF1059"/>
      <c r="AG1059"/>
      <c r="AH1059"/>
      <c r="AJ1059"/>
      <c r="AK1059"/>
      <c r="AL1059"/>
      <c r="AM1059" s="1"/>
      <c r="AO1059"/>
      <c r="AT1059" s="35"/>
      <c r="AU1059" s="35"/>
      <c r="AV1059" s="35"/>
      <c r="AW1059" s="35"/>
    </row>
    <row r="1060" spans="1:49" s="20" customFormat="1">
      <c r="A1060" s="12"/>
      <c r="B1060" s="10"/>
      <c r="C1060" s="1"/>
      <c r="D1060"/>
      <c r="F1060" s="9"/>
      <c r="G1060" s="9"/>
      <c r="H1060" s="9"/>
      <c r="I1060" s="9"/>
      <c r="K1060"/>
      <c r="L1060"/>
      <c r="M1060"/>
      <c r="N1060"/>
      <c r="P1060"/>
      <c r="Q1060"/>
      <c r="R1060"/>
      <c r="S1060"/>
      <c r="U1060"/>
      <c r="V1060"/>
      <c r="W1060"/>
      <c r="X1060" s="1"/>
      <c r="Z1060"/>
      <c r="AA1060"/>
      <c r="AB1060"/>
      <c r="AC1060"/>
      <c r="AE1060"/>
      <c r="AF1060"/>
      <c r="AG1060"/>
      <c r="AH1060"/>
      <c r="AJ1060"/>
      <c r="AK1060"/>
      <c r="AL1060"/>
      <c r="AM1060" s="1"/>
      <c r="AO1060"/>
      <c r="AT1060" s="35"/>
      <c r="AU1060" s="35"/>
      <c r="AV1060" s="35"/>
      <c r="AW1060" s="35"/>
    </row>
    <row r="1061" spans="1:49" s="20" customFormat="1">
      <c r="A1061" s="12"/>
      <c r="B1061" s="10"/>
      <c r="C1061" s="1"/>
      <c r="D1061"/>
      <c r="F1061" s="9"/>
      <c r="G1061" s="9"/>
      <c r="H1061" s="9"/>
      <c r="I1061" s="9"/>
      <c r="K1061"/>
      <c r="L1061"/>
      <c r="M1061"/>
      <c r="N1061"/>
      <c r="P1061"/>
      <c r="Q1061"/>
      <c r="R1061"/>
      <c r="S1061"/>
      <c r="U1061"/>
      <c r="V1061"/>
      <c r="W1061"/>
      <c r="X1061" s="1"/>
      <c r="Z1061"/>
      <c r="AA1061"/>
      <c r="AB1061"/>
      <c r="AC1061"/>
      <c r="AE1061"/>
      <c r="AF1061"/>
      <c r="AG1061"/>
      <c r="AH1061"/>
      <c r="AJ1061"/>
      <c r="AK1061"/>
      <c r="AL1061"/>
      <c r="AM1061" s="1"/>
      <c r="AO1061"/>
      <c r="AT1061" s="35"/>
      <c r="AU1061" s="35"/>
      <c r="AV1061" s="35"/>
      <c r="AW1061" s="35"/>
    </row>
    <row r="1062" spans="1:49" s="20" customFormat="1">
      <c r="A1062" s="12"/>
      <c r="B1062" s="10"/>
      <c r="C1062" s="1"/>
      <c r="D1062"/>
      <c r="F1062" s="9"/>
      <c r="G1062" s="9"/>
      <c r="H1062" s="9"/>
      <c r="I1062" s="9"/>
      <c r="K1062"/>
      <c r="L1062"/>
      <c r="M1062"/>
      <c r="N1062"/>
      <c r="P1062"/>
      <c r="Q1062"/>
      <c r="R1062"/>
      <c r="S1062"/>
      <c r="U1062"/>
      <c r="V1062"/>
      <c r="W1062"/>
      <c r="X1062" s="1"/>
      <c r="Z1062"/>
      <c r="AA1062"/>
      <c r="AB1062"/>
      <c r="AC1062"/>
      <c r="AE1062"/>
      <c r="AF1062"/>
      <c r="AG1062"/>
      <c r="AH1062"/>
      <c r="AJ1062"/>
      <c r="AK1062"/>
      <c r="AL1062"/>
      <c r="AM1062" s="1"/>
      <c r="AO1062"/>
      <c r="AT1062" s="35"/>
      <c r="AU1062" s="35"/>
      <c r="AV1062" s="35"/>
      <c r="AW1062" s="35"/>
    </row>
    <row r="1063" spans="1:49" s="20" customFormat="1">
      <c r="A1063" s="12"/>
      <c r="B1063" s="10"/>
      <c r="C1063" s="1"/>
      <c r="D1063"/>
      <c r="F1063" s="9"/>
      <c r="G1063" s="9"/>
      <c r="H1063" s="9"/>
      <c r="I1063" s="9"/>
      <c r="K1063"/>
      <c r="L1063"/>
      <c r="M1063"/>
      <c r="N1063"/>
      <c r="P1063"/>
      <c r="Q1063"/>
      <c r="R1063"/>
      <c r="S1063"/>
      <c r="U1063"/>
      <c r="V1063"/>
      <c r="W1063"/>
      <c r="X1063" s="1"/>
      <c r="Z1063"/>
      <c r="AA1063"/>
      <c r="AB1063"/>
      <c r="AC1063"/>
      <c r="AE1063"/>
      <c r="AF1063"/>
      <c r="AG1063"/>
      <c r="AH1063"/>
      <c r="AJ1063"/>
      <c r="AK1063"/>
      <c r="AL1063"/>
      <c r="AM1063" s="1"/>
      <c r="AO1063"/>
      <c r="AT1063" s="35"/>
      <c r="AU1063" s="35"/>
      <c r="AV1063" s="35"/>
      <c r="AW1063" s="35"/>
    </row>
    <row r="1064" spans="1:49" s="20" customFormat="1">
      <c r="A1064" s="12"/>
      <c r="B1064" s="10"/>
      <c r="C1064" s="1"/>
      <c r="D1064"/>
      <c r="F1064" s="9"/>
      <c r="G1064" s="9"/>
      <c r="H1064" s="9"/>
      <c r="I1064" s="9"/>
      <c r="K1064"/>
      <c r="L1064"/>
      <c r="M1064"/>
      <c r="N1064"/>
      <c r="P1064"/>
      <c r="Q1064"/>
      <c r="R1064"/>
      <c r="S1064"/>
      <c r="U1064"/>
      <c r="V1064"/>
      <c r="W1064"/>
      <c r="X1064" s="1"/>
      <c r="Z1064"/>
      <c r="AA1064"/>
      <c r="AB1064"/>
      <c r="AC1064"/>
      <c r="AE1064"/>
      <c r="AF1064"/>
      <c r="AG1064"/>
      <c r="AH1064"/>
      <c r="AJ1064"/>
      <c r="AK1064"/>
      <c r="AL1064"/>
      <c r="AM1064" s="1"/>
      <c r="AO1064"/>
      <c r="AT1064" s="35"/>
      <c r="AU1064" s="35"/>
      <c r="AV1064" s="35"/>
      <c r="AW1064" s="35"/>
    </row>
    <row r="1065" spans="1:49" s="20" customFormat="1">
      <c r="A1065" s="12"/>
      <c r="B1065" s="10"/>
      <c r="C1065" s="1"/>
      <c r="D1065"/>
      <c r="F1065" s="9"/>
      <c r="G1065" s="9"/>
      <c r="H1065" s="9"/>
      <c r="I1065" s="9"/>
      <c r="K1065"/>
      <c r="L1065"/>
      <c r="M1065"/>
      <c r="N1065"/>
      <c r="P1065"/>
      <c r="Q1065"/>
      <c r="R1065"/>
      <c r="S1065"/>
      <c r="U1065"/>
      <c r="V1065"/>
      <c r="W1065"/>
      <c r="X1065" s="1"/>
      <c r="Z1065"/>
      <c r="AA1065"/>
      <c r="AB1065"/>
      <c r="AC1065"/>
      <c r="AE1065"/>
      <c r="AF1065"/>
      <c r="AG1065"/>
      <c r="AH1065"/>
      <c r="AJ1065"/>
      <c r="AK1065"/>
      <c r="AL1065"/>
      <c r="AM1065" s="1"/>
      <c r="AO1065"/>
      <c r="AT1065" s="35"/>
      <c r="AU1065" s="35"/>
      <c r="AV1065" s="35"/>
      <c r="AW1065" s="35"/>
    </row>
    <row r="1066" spans="1:49" s="20" customFormat="1">
      <c r="A1066" s="12"/>
      <c r="B1066" s="10"/>
      <c r="C1066" s="1"/>
      <c r="D1066"/>
      <c r="F1066" s="9"/>
      <c r="G1066" s="9"/>
      <c r="H1066" s="9"/>
      <c r="I1066" s="9"/>
      <c r="K1066"/>
      <c r="L1066"/>
      <c r="M1066"/>
      <c r="N1066"/>
      <c r="P1066"/>
      <c r="Q1066"/>
      <c r="R1066"/>
      <c r="S1066"/>
      <c r="U1066"/>
      <c r="V1066"/>
      <c r="W1066"/>
      <c r="X1066" s="1"/>
      <c r="Z1066"/>
      <c r="AA1066"/>
      <c r="AB1066"/>
      <c r="AC1066"/>
      <c r="AE1066"/>
      <c r="AF1066"/>
      <c r="AG1066"/>
      <c r="AH1066"/>
      <c r="AJ1066"/>
      <c r="AK1066"/>
      <c r="AL1066"/>
      <c r="AM1066" s="1"/>
      <c r="AO1066"/>
      <c r="AT1066" s="35"/>
      <c r="AU1066" s="35"/>
      <c r="AV1066" s="35"/>
      <c r="AW1066" s="35"/>
    </row>
    <row r="1067" spans="1:49" s="20" customFormat="1">
      <c r="A1067" s="12"/>
      <c r="B1067" s="10"/>
      <c r="C1067" s="1"/>
      <c r="D1067"/>
      <c r="F1067" s="9"/>
      <c r="G1067" s="9"/>
      <c r="H1067" s="9"/>
      <c r="I1067" s="9"/>
      <c r="K1067"/>
      <c r="L1067"/>
      <c r="M1067"/>
      <c r="N1067"/>
      <c r="P1067"/>
      <c r="Q1067"/>
      <c r="R1067"/>
      <c r="S1067"/>
      <c r="U1067"/>
      <c r="V1067"/>
      <c r="W1067"/>
      <c r="X1067" s="1"/>
      <c r="Z1067"/>
      <c r="AA1067"/>
      <c r="AB1067"/>
      <c r="AC1067"/>
      <c r="AE1067"/>
      <c r="AF1067"/>
      <c r="AG1067"/>
      <c r="AH1067"/>
      <c r="AJ1067"/>
      <c r="AK1067"/>
      <c r="AL1067"/>
      <c r="AM1067" s="1"/>
      <c r="AO1067"/>
      <c r="AT1067" s="35"/>
      <c r="AU1067" s="35"/>
      <c r="AV1067" s="35"/>
      <c r="AW1067" s="35"/>
    </row>
    <row r="1068" spans="1:49" s="20" customFormat="1">
      <c r="A1068" s="12"/>
      <c r="B1068" s="10"/>
      <c r="C1068" s="1"/>
      <c r="D1068"/>
      <c r="F1068" s="9"/>
      <c r="G1068" s="9"/>
      <c r="H1068" s="9"/>
      <c r="I1068" s="9"/>
      <c r="K1068"/>
      <c r="L1068"/>
      <c r="M1068"/>
      <c r="N1068"/>
      <c r="P1068"/>
      <c r="Q1068"/>
      <c r="R1068"/>
      <c r="S1068"/>
      <c r="U1068"/>
      <c r="V1068"/>
      <c r="W1068"/>
      <c r="X1068" s="1"/>
      <c r="Z1068"/>
      <c r="AA1068"/>
      <c r="AB1068"/>
      <c r="AC1068"/>
      <c r="AE1068"/>
      <c r="AF1068"/>
      <c r="AG1068"/>
      <c r="AH1068"/>
      <c r="AJ1068"/>
      <c r="AK1068"/>
      <c r="AL1068"/>
      <c r="AM1068" s="1"/>
      <c r="AO1068"/>
      <c r="AT1068" s="35"/>
      <c r="AU1068" s="35"/>
      <c r="AV1068" s="35"/>
      <c r="AW1068" s="35"/>
    </row>
    <row r="1069" spans="1:49" s="20" customFormat="1">
      <c r="A1069" s="12"/>
      <c r="B1069" s="10"/>
      <c r="C1069" s="1"/>
      <c r="D1069"/>
      <c r="F1069" s="9"/>
      <c r="G1069" s="9"/>
      <c r="H1069" s="9"/>
      <c r="I1069" s="9"/>
      <c r="K1069"/>
      <c r="L1069"/>
      <c r="M1069"/>
      <c r="N1069"/>
      <c r="P1069"/>
      <c r="Q1069"/>
      <c r="R1069"/>
      <c r="S1069"/>
      <c r="U1069"/>
      <c r="V1069"/>
      <c r="W1069"/>
      <c r="X1069" s="1"/>
      <c r="Z1069"/>
      <c r="AA1069"/>
      <c r="AB1069"/>
      <c r="AC1069"/>
      <c r="AE1069"/>
      <c r="AF1069"/>
      <c r="AG1069"/>
      <c r="AH1069"/>
      <c r="AJ1069"/>
      <c r="AK1069"/>
      <c r="AL1069"/>
      <c r="AM1069" s="1"/>
      <c r="AO1069"/>
      <c r="AT1069" s="35"/>
      <c r="AU1069" s="35"/>
      <c r="AV1069" s="35"/>
      <c r="AW1069" s="35"/>
    </row>
    <row r="1070" spans="1:49" s="20" customFormat="1">
      <c r="A1070" s="12"/>
      <c r="B1070" s="10"/>
      <c r="C1070" s="1"/>
      <c r="D1070"/>
      <c r="F1070" s="9"/>
      <c r="G1070" s="9"/>
      <c r="H1070" s="9"/>
      <c r="I1070" s="9"/>
      <c r="K1070"/>
      <c r="L1070"/>
      <c r="M1070"/>
      <c r="N1070"/>
      <c r="P1070"/>
      <c r="Q1070"/>
      <c r="R1070"/>
      <c r="S1070"/>
      <c r="U1070"/>
      <c r="V1070"/>
      <c r="W1070"/>
      <c r="X1070" s="1"/>
      <c r="Z1070"/>
      <c r="AA1070"/>
      <c r="AB1070"/>
      <c r="AC1070"/>
      <c r="AE1070"/>
      <c r="AF1070"/>
      <c r="AG1070"/>
      <c r="AH1070"/>
      <c r="AJ1070"/>
      <c r="AK1070"/>
      <c r="AL1070"/>
      <c r="AM1070" s="1"/>
      <c r="AO1070"/>
      <c r="AT1070" s="35"/>
      <c r="AU1070" s="35"/>
      <c r="AV1070" s="35"/>
      <c r="AW1070" s="35"/>
    </row>
    <row r="1071" spans="1:49" s="20" customFormat="1">
      <c r="A1071" s="12"/>
      <c r="B1071" s="10"/>
      <c r="C1071" s="1"/>
      <c r="D1071"/>
      <c r="F1071" s="9"/>
      <c r="G1071" s="9"/>
      <c r="H1071" s="9"/>
      <c r="I1071" s="9"/>
      <c r="K1071"/>
      <c r="L1071"/>
      <c r="M1071"/>
      <c r="N1071"/>
      <c r="P1071"/>
      <c r="Q1071"/>
      <c r="R1071"/>
      <c r="S1071"/>
      <c r="U1071"/>
      <c r="V1071"/>
      <c r="W1071"/>
      <c r="X1071" s="1"/>
      <c r="Z1071"/>
      <c r="AA1071"/>
      <c r="AB1071"/>
      <c r="AC1071"/>
      <c r="AE1071"/>
      <c r="AF1071"/>
      <c r="AG1071"/>
      <c r="AH1071"/>
      <c r="AJ1071"/>
      <c r="AK1071"/>
      <c r="AL1071"/>
      <c r="AM1071" s="1"/>
      <c r="AO1071"/>
      <c r="AT1071" s="35"/>
      <c r="AU1071" s="35"/>
      <c r="AV1071" s="35"/>
      <c r="AW1071" s="35"/>
    </row>
    <row r="1072" spans="1:49" s="20" customFormat="1">
      <c r="A1072" s="12"/>
      <c r="B1072" s="10"/>
      <c r="C1072" s="1"/>
      <c r="D1072"/>
      <c r="F1072" s="9"/>
      <c r="G1072" s="9"/>
      <c r="H1072" s="9"/>
      <c r="I1072" s="9"/>
      <c r="K1072"/>
      <c r="L1072"/>
      <c r="M1072"/>
      <c r="N1072"/>
      <c r="P1072"/>
      <c r="Q1072"/>
      <c r="R1072"/>
      <c r="S1072"/>
      <c r="U1072"/>
      <c r="V1072"/>
      <c r="W1072"/>
      <c r="X1072" s="1"/>
      <c r="Z1072"/>
      <c r="AA1072"/>
      <c r="AB1072"/>
      <c r="AC1072"/>
      <c r="AE1072"/>
      <c r="AF1072"/>
      <c r="AG1072"/>
      <c r="AH1072"/>
      <c r="AJ1072"/>
      <c r="AK1072"/>
      <c r="AL1072"/>
      <c r="AM1072" s="1"/>
      <c r="AO1072"/>
      <c r="AT1072" s="35"/>
      <c r="AU1072" s="35"/>
      <c r="AV1072" s="35"/>
      <c r="AW1072" s="35"/>
    </row>
    <row r="1073" spans="1:49" s="20" customFormat="1">
      <c r="A1073" s="12"/>
      <c r="B1073" s="10"/>
      <c r="C1073" s="1"/>
      <c r="D1073"/>
      <c r="F1073" s="9"/>
      <c r="G1073" s="9"/>
      <c r="H1073" s="9"/>
      <c r="I1073" s="9"/>
      <c r="K1073"/>
      <c r="L1073"/>
      <c r="M1073"/>
      <c r="N1073"/>
      <c r="P1073"/>
      <c r="Q1073"/>
      <c r="R1073"/>
      <c r="S1073"/>
      <c r="U1073"/>
      <c r="V1073"/>
      <c r="W1073"/>
      <c r="X1073" s="1"/>
      <c r="Z1073"/>
      <c r="AA1073"/>
      <c r="AB1073"/>
      <c r="AC1073"/>
      <c r="AE1073"/>
      <c r="AF1073"/>
      <c r="AG1073"/>
      <c r="AH1073"/>
      <c r="AJ1073"/>
      <c r="AK1073"/>
      <c r="AL1073"/>
      <c r="AM1073" s="1"/>
      <c r="AO1073"/>
      <c r="AT1073" s="35"/>
      <c r="AU1073" s="35"/>
      <c r="AV1073" s="35"/>
      <c r="AW1073" s="35"/>
    </row>
    <row r="1074" spans="1:49" s="20" customFormat="1">
      <c r="A1074" s="12"/>
      <c r="B1074" s="10"/>
      <c r="C1074" s="1"/>
      <c r="D1074"/>
      <c r="F1074" s="9"/>
      <c r="G1074" s="9"/>
      <c r="H1074" s="9"/>
      <c r="I1074" s="9"/>
      <c r="K1074"/>
      <c r="L1074"/>
      <c r="M1074"/>
      <c r="N1074"/>
      <c r="P1074"/>
      <c r="Q1074"/>
      <c r="R1074"/>
      <c r="S1074"/>
      <c r="U1074"/>
      <c r="V1074"/>
      <c r="W1074"/>
      <c r="X1074" s="1"/>
      <c r="Z1074"/>
      <c r="AA1074"/>
      <c r="AB1074"/>
      <c r="AC1074"/>
      <c r="AE1074"/>
      <c r="AF1074"/>
      <c r="AG1074"/>
      <c r="AH1074"/>
      <c r="AJ1074"/>
      <c r="AK1074"/>
      <c r="AL1074"/>
      <c r="AM1074" s="1"/>
      <c r="AO1074"/>
      <c r="AT1074" s="35"/>
      <c r="AU1074" s="35"/>
      <c r="AV1074" s="35"/>
      <c r="AW1074" s="35"/>
    </row>
    <row r="1075" spans="1:49" s="20" customFormat="1">
      <c r="A1075" s="12"/>
      <c r="B1075" s="10"/>
      <c r="C1075" s="1"/>
      <c r="D1075"/>
      <c r="F1075" s="9"/>
      <c r="G1075" s="9"/>
      <c r="H1075" s="9"/>
      <c r="I1075" s="9"/>
      <c r="K1075"/>
      <c r="L1075"/>
      <c r="M1075"/>
      <c r="N1075"/>
      <c r="P1075"/>
      <c r="Q1075"/>
      <c r="R1075"/>
      <c r="S1075"/>
      <c r="U1075"/>
      <c r="V1075"/>
      <c r="W1075"/>
      <c r="X1075" s="1"/>
      <c r="Z1075"/>
      <c r="AA1075"/>
      <c r="AB1075"/>
      <c r="AC1075"/>
      <c r="AE1075"/>
      <c r="AF1075"/>
      <c r="AG1075"/>
      <c r="AH1075"/>
      <c r="AJ1075"/>
      <c r="AK1075"/>
      <c r="AL1075"/>
      <c r="AM1075" s="1"/>
      <c r="AO1075"/>
      <c r="AT1075" s="35"/>
      <c r="AU1075" s="35"/>
      <c r="AV1075" s="35"/>
      <c r="AW1075" s="35"/>
    </row>
    <row r="1076" spans="1:49" s="20" customFormat="1">
      <c r="A1076" s="12"/>
      <c r="B1076" s="10"/>
      <c r="C1076" s="1"/>
      <c r="D1076"/>
      <c r="F1076" s="9"/>
      <c r="G1076" s="9"/>
      <c r="H1076" s="9"/>
      <c r="I1076" s="9"/>
      <c r="K1076"/>
      <c r="L1076"/>
      <c r="M1076"/>
      <c r="N1076"/>
      <c r="P1076"/>
      <c r="Q1076"/>
      <c r="R1076"/>
      <c r="S1076"/>
      <c r="U1076"/>
      <c r="V1076"/>
      <c r="W1076"/>
      <c r="X1076" s="1"/>
      <c r="Z1076"/>
      <c r="AA1076"/>
      <c r="AB1076"/>
      <c r="AC1076"/>
      <c r="AE1076"/>
      <c r="AF1076"/>
      <c r="AG1076"/>
      <c r="AH1076"/>
      <c r="AJ1076"/>
      <c r="AK1076"/>
      <c r="AL1076"/>
      <c r="AM1076" s="1"/>
      <c r="AO1076"/>
      <c r="AT1076" s="35"/>
      <c r="AU1076" s="35"/>
      <c r="AV1076" s="35"/>
      <c r="AW1076" s="35"/>
    </row>
    <row r="1077" spans="1:49" s="20" customFormat="1">
      <c r="A1077" s="12"/>
      <c r="B1077" s="10"/>
      <c r="C1077" s="1"/>
      <c r="D1077"/>
      <c r="F1077" s="9"/>
      <c r="G1077" s="9"/>
      <c r="H1077" s="9"/>
      <c r="I1077" s="9"/>
      <c r="K1077"/>
      <c r="L1077"/>
      <c r="M1077"/>
      <c r="N1077"/>
      <c r="P1077"/>
      <c r="Q1077"/>
      <c r="R1077"/>
      <c r="S1077"/>
      <c r="U1077"/>
      <c r="V1077"/>
      <c r="W1077"/>
      <c r="X1077" s="1"/>
      <c r="Z1077"/>
      <c r="AA1077"/>
      <c r="AB1077"/>
      <c r="AC1077"/>
      <c r="AE1077"/>
      <c r="AF1077"/>
      <c r="AG1077"/>
      <c r="AH1077"/>
      <c r="AJ1077"/>
      <c r="AK1077"/>
      <c r="AL1077"/>
      <c r="AM1077" s="1"/>
      <c r="AO1077"/>
      <c r="AT1077" s="35"/>
      <c r="AU1077" s="35"/>
      <c r="AV1077" s="35"/>
      <c r="AW1077" s="35"/>
    </row>
    <row r="1078" spans="1:49" s="20" customFormat="1">
      <c r="A1078" s="12"/>
      <c r="B1078" s="10"/>
      <c r="C1078" s="1"/>
      <c r="D1078"/>
      <c r="F1078" s="9"/>
      <c r="G1078" s="9"/>
      <c r="H1078" s="9"/>
      <c r="I1078" s="9"/>
      <c r="K1078"/>
      <c r="L1078"/>
      <c r="M1078"/>
      <c r="N1078"/>
      <c r="P1078"/>
      <c r="Q1078"/>
      <c r="R1078"/>
      <c r="S1078"/>
      <c r="U1078"/>
      <c r="V1078"/>
      <c r="W1078"/>
      <c r="X1078" s="1"/>
      <c r="Z1078"/>
      <c r="AA1078"/>
      <c r="AB1078"/>
      <c r="AC1078"/>
      <c r="AE1078"/>
      <c r="AF1078"/>
      <c r="AG1078"/>
      <c r="AH1078"/>
      <c r="AJ1078"/>
      <c r="AK1078"/>
      <c r="AL1078"/>
      <c r="AM1078" s="1"/>
      <c r="AO1078"/>
      <c r="AT1078" s="35"/>
      <c r="AU1078" s="35"/>
      <c r="AV1078" s="35"/>
      <c r="AW1078" s="35"/>
    </row>
    <row r="1079" spans="1:49" s="20" customFormat="1">
      <c r="A1079" s="12"/>
      <c r="B1079" s="10"/>
      <c r="C1079" s="1"/>
      <c r="D1079"/>
      <c r="F1079" s="9"/>
      <c r="G1079" s="9"/>
      <c r="H1079" s="9"/>
      <c r="I1079" s="9"/>
      <c r="K1079"/>
      <c r="L1079"/>
      <c r="M1079"/>
      <c r="N1079"/>
      <c r="P1079"/>
      <c r="Q1079"/>
      <c r="R1079"/>
      <c r="S1079"/>
      <c r="U1079"/>
      <c r="V1079"/>
      <c r="W1079"/>
      <c r="X1079" s="1"/>
      <c r="Z1079"/>
      <c r="AA1079"/>
      <c r="AB1079"/>
      <c r="AC1079"/>
      <c r="AE1079"/>
      <c r="AF1079"/>
      <c r="AG1079"/>
      <c r="AH1079"/>
      <c r="AJ1079"/>
      <c r="AK1079"/>
      <c r="AL1079"/>
      <c r="AM1079" s="1"/>
      <c r="AO1079"/>
      <c r="AT1079" s="35"/>
      <c r="AU1079" s="35"/>
      <c r="AV1079" s="35"/>
      <c r="AW1079" s="35"/>
    </row>
    <row r="1080" spans="1:49" s="20" customFormat="1">
      <c r="A1080" s="12"/>
      <c r="B1080" s="10"/>
      <c r="C1080" s="1"/>
      <c r="D1080"/>
      <c r="F1080" s="9"/>
      <c r="G1080" s="9"/>
      <c r="H1080" s="9"/>
      <c r="I1080" s="9"/>
      <c r="K1080"/>
      <c r="L1080"/>
      <c r="M1080"/>
      <c r="N1080"/>
      <c r="P1080"/>
      <c r="Q1080"/>
      <c r="R1080"/>
      <c r="S1080"/>
      <c r="U1080"/>
      <c r="V1080"/>
      <c r="W1080"/>
      <c r="X1080" s="1"/>
      <c r="Z1080"/>
      <c r="AA1080"/>
      <c r="AB1080"/>
      <c r="AC1080"/>
      <c r="AE1080"/>
      <c r="AF1080"/>
      <c r="AG1080"/>
      <c r="AH1080"/>
      <c r="AJ1080"/>
      <c r="AK1080"/>
      <c r="AL1080"/>
      <c r="AM1080" s="1"/>
      <c r="AO1080"/>
      <c r="AT1080" s="35"/>
      <c r="AU1080" s="35"/>
      <c r="AV1080" s="35"/>
      <c r="AW1080" s="35"/>
    </row>
    <row r="1081" spans="1:49" s="20" customFormat="1">
      <c r="A1081" s="12"/>
      <c r="B1081" s="10"/>
      <c r="C1081" s="1"/>
      <c r="D1081"/>
      <c r="F1081" s="9"/>
      <c r="G1081" s="9"/>
      <c r="H1081" s="9"/>
      <c r="I1081" s="9"/>
      <c r="K1081"/>
      <c r="L1081"/>
      <c r="M1081"/>
      <c r="N1081"/>
      <c r="P1081"/>
      <c r="Q1081"/>
      <c r="R1081"/>
      <c r="S1081"/>
      <c r="U1081"/>
      <c r="V1081"/>
      <c r="W1081"/>
      <c r="X1081" s="1"/>
      <c r="Z1081"/>
      <c r="AA1081"/>
      <c r="AB1081"/>
      <c r="AC1081"/>
      <c r="AE1081"/>
      <c r="AF1081"/>
      <c r="AG1081"/>
      <c r="AH1081"/>
      <c r="AJ1081"/>
      <c r="AK1081"/>
      <c r="AL1081"/>
      <c r="AM1081" s="1"/>
      <c r="AO1081"/>
      <c r="AT1081" s="35"/>
      <c r="AU1081" s="35"/>
      <c r="AV1081" s="35"/>
      <c r="AW1081" s="35"/>
    </row>
    <row r="1082" spans="1:49" s="20" customFormat="1">
      <c r="A1082" s="12"/>
      <c r="B1082" s="10"/>
      <c r="C1082" s="1"/>
      <c r="D1082"/>
      <c r="F1082" s="9"/>
      <c r="G1082" s="9"/>
      <c r="H1082" s="9"/>
      <c r="I1082" s="9"/>
      <c r="K1082"/>
      <c r="L1082"/>
      <c r="M1082"/>
      <c r="N1082"/>
      <c r="P1082"/>
      <c r="Q1082"/>
      <c r="R1082"/>
      <c r="S1082"/>
      <c r="U1082"/>
      <c r="V1082"/>
      <c r="W1082"/>
      <c r="X1082" s="1"/>
      <c r="Z1082"/>
      <c r="AA1082"/>
      <c r="AB1082"/>
      <c r="AC1082"/>
      <c r="AE1082"/>
      <c r="AF1082"/>
      <c r="AG1082"/>
      <c r="AH1082"/>
      <c r="AJ1082"/>
      <c r="AK1082"/>
      <c r="AL1082"/>
      <c r="AM1082" s="1"/>
      <c r="AO1082"/>
      <c r="AT1082" s="35"/>
      <c r="AU1082" s="35"/>
      <c r="AV1082" s="35"/>
      <c r="AW1082" s="35"/>
    </row>
    <row r="1083" spans="1:49" s="20" customFormat="1">
      <c r="A1083" s="12"/>
      <c r="B1083" s="10"/>
      <c r="C1083" s="1"/>
      <c r="D1083"/>
      <c r="F1083" s="9"/>
      <c r="G1083" s="9"/>
      <c r="H1083" s="9"/>
      <c r="I1083" s="9"/>
      <c r="K1083"/>
      <c r="L1083"/>
      <c r="M1083"/>
      <c r="N1083"/>
      <c r="P1083"/>
      <c r="Q1083"/>
      <c r="R1083"/>
      <c r="S1083"/>
      <c r="U1083"/>
      <c r="V1083"/>
      <c r="W1083"/>
      <c r="X1083" s="1"/>
      <c r="Z1083"/>
      <c r="AA1083"/>
      <c r="AB1083"/>
      <c r="AC1083"/>
      <c r="AE1083"/>
      <c r="AF1083"/>
      <c r="AG1083"/>
      <c r="AH1083"/>
      <c r="AJ1083"/>
      <c r="AK1083"/>
      <c r="AL1083"/>
      <c r="AM1083" s="1"/>
      <c r="AO1083"/>
      <c r="AT1083" s="35"/>
      <c r="AU1083" s="35"/>
      <c r="AV1083" s="35"/>
      <c r="AW1083" s="35"/>
    </row>
    <row r="1084" spans="1:49" s="20" customFormat="1">
      <c r="A1084" s="12"/>
      <c r="B1084" s="10"/>
      <c r="C1084" s="1"/>
      <c r="D1084"/>
      <c r="F1084" s="9"/>
      <c r="G1084" s="9"/>
      <c r="H1084" s="9"/>
      <c r="I1084" s="9"/>
      <c r="K1084"/>
      <c r="L1084"/>
      <c r="M1084"/>
      <c r="N1084"/>
      <c r="P1084"/>
      <c r="Q1084"/>
      <c r="R1084"/>
      <c r="S1084"/>
      <c r="U1084"/>
      <c r="V1084"/>
      <c r="W1084"/>
      <c r="X1084" s="1"/>
      <c r="Z1084"/>
      <c r="AA1084"/>
      <c r="AB1084"/>
      <c r="AC1084"/>
      <c r="AE1084"/>
      <c r="AF1084"/>
      <c r="AG1084"/>
      <c r="AH1084"/>
      <c r="AJ1084"/>
      <c r="AK1084"/>
      <c r="AL1084"/>
      <c r="AM1084" s="1"/>
      <c r="AO1084"/>
      <c r="AT1084" s="35"/>
      <c r="AU1084" s="35"/>
      <c r="AV1084" s="35"/>
      <c r="AW1084" s="35"/>
    </row>
    <row r="1085" spans="1:49" s="20" customFormat="1">
      <c r="A1085" s="12"/>
      <c r="B1085" s="10"/>
      <c r="C1085" s="1"/>
      <c r="D1085"/>
      <c r="F1085" s="9"/>
      <c r="G1085" s="9"/>
      <c r="H1085" s="9"/>
      <c r="I1085" s="9"/>
      <c r="K1085"/>
      <c r="L1085"/>
      <c r="M1085"/>
      <c r="N1085"/>
      <c r="P1085"/>
      <c r="Q1085"/>
      <c r="R1085"/>
      <c r="S1085"/>
      <c r="U1085"/>
      <c r="V1085"/>
      <c r="W1085"/>
      <c r="X1085" s="1"/>
      <c r="Z1085"/>
      <c r="AA1085"/>
      <c r="AB1085"/>
      <c r="AC1085"/>
      <c r="AE1085"/>
      <c r="AF1085"/>
      <c r="AG1085"/>
      <c r="AH1085"/>
      <c r="AJ1085"/>
      <c r="AK1085"/>
      <c r="AL1085"/>
      <c r="AM1085" s="1"/>
      <c r="AO1085"/>
      <c r="AT1085" s="35"/>
      <c r="AU1085" s="35"/>
      <c r="AV1085" s="35"/>
      <c r="AW1085" s="35"/>
    </row>
    <row r="1086" spans="1:49" s="20" customFormat="1">
      <c r="A1086" s="12"/>
      <c r="B1086" s="10"/>
      <c r="C1086" s="1"/>
      <c r="D1086"/>
      <c r="F1086" s="9"/>
      <c r="G1086" s="9"/>
      <c r="H1086" s="9"/>
      <c r="I1086" s="9"/>
      <c r="K1086"/>
      <c r="L1086"/>
      <c r="M1086"/>
      <c r="N1086"/>
      <c r="P1086"/>
      <c r="Q1086"/>
      <c r="R1086"/>
      <c r="S1086"/>
      <c r="U1086"/>
      <c r="V1086"/>
      <c r="W1086"/>
      <c r="X1086" s="1"/>
      <c r="Z1086"/>
      <c r="AA1086"/>
      <c r="AB1086"/>
      <c r="AC1086"/>
      <c r="AE1086"/>
      <c r="AF1086"/>
      <c r="AG1086"/>
      <c r="AH1086"/>
      <c r="AJ1086"/>
      <c r="AK1086"/>
      <c r="AL1086"/>
      <c r="AM1086" s="1"/>
      <c r="AO1086"/>
      <c r="AT1086" s="35"/>
      <c r="AU1086" s="35"/>
      <c r="AV1086" s="35"/>
      <c r="AW1086" s="35"/>
    </row>
    <row r="1087" spans="1:49" s="20" customFormat="1">
      <c r="A1087" s="12"/>
      <c r="B1087" s="10"/>
      <c r="C1087" s="1"/>
      <c r="D1087"/>
      <c r="F1087" s="9"/>
      <c r="G1087" s="9"/>
      <c r="H1087" s="9"/>
      <c r="I1087" s="9"/>
      <c r="K1087"/>
      <c r="L1087"/>
      <c r="M1087"/>
      <c r="N1087"/>
      <c r="P1087"/>
      <c r="Q1087"/>
      <c r="R1087"/>
      <c r="S1087"/>
      <c r="U1087"/>
      <c r="V1087"/>
      <c r="W1087"/>
      <c r="X1087" s="1"/>
      <c r="Z1087"/>
      <c r="AA1087"/>
      <c r="AB1087"/>
      <c r="AC1087"/>
      <c r="AE1087"/>
      <c r="AF1087"/>
      <c r="AG1087"/>
      <c r="AH1087"/>
      <c r="AJ1087"/>
      <c r="AK1087"/>
      <c r="AL1087"/>
      <c r="AM1087" s="1"/>
      <c r="AO1087"/>
      <c r="AT1087" s="35"/>
      <c r="AU1087" s="35"/>
      <c r="AV1087" s="35"/>
      <c r="AW1087" s="35"/>
    </row>
    <row r="1088" spans="1:49" s="20" customFormat="1">
      <c r="A1088" s="12"/>
      <c r="B1088" s="10"/>
      <c r="C1088" s="1"/>
      <c r="D1088"/>
      <c r="F1088" s="9"/>
      <c r="G1088" s="9"/>
      <c r="H1088" s="9"/>
      <c r="I1088" s="9"/>
      <c r="K1088"/>
      <c r="L1088"/>
      <c r="M1088"/>
      <c r="N1088"/>
      <c r="P1088"/>
      <c r="Q1088"/>
      <c r="R1088"/>
      <c r="S1088"/>
      <c r="U1088"/>
      <c r="V1088"/>
      <c r="W1088"/>
      <c r="X1088" s="1"/>
      <c r="Z1088"/>
      <c r="AA1088"/>
      <c r="AB1088"/>
      <c r="AC1088"/>
      <c r="AE1088"/>
      <c r="AF1088"/>
      <c r="AG1088"/>
      <c r="AH1088"/>
      <c r="AJ1088"/>
      <c r="AK1088"/>
      <c r="AL1088"/>
      <c r="AM1088" s="1"/>
      <c r="AO1088"/>
      <c r="AT1088" s="35"/>
      <c r="AU1088" s="35"/>
      <c r="AV1088" s="35"/>
      <c r="AW1088" s="35"/>
    </row>
    <row r="1089" spans="1:49" s="20" customFormat="1">
      <c r="A1089" s="12"/>
      <c r="B1089" s="10"/>
      <c r="C1089" s="1"/>
      <c r="D1089"/>
      <c r="F1089" s="9"/>
      <c r="G1089" s="9"/>
      <c r="H1089" s="9"/>
      <c r="I1089" s="9"/>
      <c r="K1089"/>
      <c r="L1089"/>
      <c r="M1089"/>
      <c r="N1089"/>
      <c r="P1089"/>
      <c r="Q1089"/>
      <c r="R1089"/>
      <c r="S1089"/>
      <c r="U1089"/>
      <c r="V1089"/>
      <c r="W1089"/>
      <c r="X1089" s="1"/>
      <c r="Z1089"/>
      <c r="AA1089"/>
      <c r="AB1089"/>
      <c r="AC1089"/>
      <c r="AE1089"/>
      <c r="AF1089"/>
      <c r="AG1089"/>
      <c r="AH1089"/>
      <c r="AJ1089"/>
      <c r="AK1089"/>
      <c r="AL1089"/>
      <c r="AM1089" s="1"/>
      <c r="AO1089"/>
      <c r="AT1089" s="35"/>
      <c r="AU1089" s="35"/>
      <c r="AV1089" s="35"/>
      <c r="AW1089" s="35"/>
    </row>
    <row r="1090" spans="1:49" s="20" customFormat="1">
      <c r="A1090" s="12"/>
      <c r="B1090" s="10"/>
      <c r="C1090" s="1"/>
      <c r="D1090"/>
      <c r="F1090" s="9"/>
      <c r="G1090" s="9"/>
      <c r="H1090" s="9"/>
      <c r="I1090" s="9"/>
      <c r="K1090"/>
      <c r="L1090"/>
      <c r="M1090"/>
      <c r="N1090"/>
      <c r="P1090"/>
      <c r="Q1090"/>
      <c r="R1090"/>
      <c r="S1090"/>
      <c r="U1090"/>
      <c r="V1090"/>
      <c r="W1090"/>
      <c r="X1090" s="1"/>
      <c r="Z1090"/>
      <c r="AA1090"/>
      <c r="AB1090"/>
      <c r="AC1090"/>
      <c r="AE1090"/>
      <c r="AF1090"/>
      <c r="AG1090"/>
      <c r="AH1090"/>
      <c r="AJ1090"/>
      <c r="AK1090"/>
      <c r="AL1090"/>
      <c r="AM1090" s="1"/>
      <c r="AO1090"/>
      <c r="AT1090" s="35"/>
      <c r="AU1090" s="35"/>
      <c r="AV1090" s="35"/>
      <c r="AW1090" s="35"/>
    </row>
    <row r="1091" spans="1:49" s="20" customFormat="1">
      <c r="A1091" s="12"/>
      <c r="B1091" s="10"/>
      <c r="C1091" s="1"/>
      <c r="D1091"/>
      <c r="F1091" s="9"/>
      <c r="G1091" s="9"/>
      <c r="H1091" s="9"/>
      <c r="I1091" s="9"/>
      <c r="K1091"/>
      <c r="L1091"/>
      <c r="M1091"/>
      <c r="N1091"/>
      <c r="P1091"/>
      <c r="Q1091"/>
      <c r="R1091"/>
      <c r="S1091"/>
      <c r="U1091"/>
      <c r="V1091"/>
      <c r="W1091"/>
      <c r="X1091" s="1"/>
      <c r="Z1091"/>
      <c r="AA1091"/>
      <c r="AB1091"/>
      <c r="AC1091"/>
      <c r="AE1091"/>
      <c r="AF1091"/>
      <c r="AG1091"/>
      <c r="AH1091"/>
      <c r="AJ1091"/>
      <c r="AK1091"/>
      <c r="AL1091"/>
      <c r="AM1091" s="1"/>
      <c r="AO1091"/>
      <c r="AT1091" s="35"/>
      <c r="AU1091" s="35"/>
      <c r="AV1091" s="35"/>
      <c r="AW1091" s="35"/>
    </row>
    <row r="1092" spans="1:49" s="20" customFormat="1">
      <c r="A1092" s="12"/>
      <c r="B1092" s="10"/>
      <c r="C1092" s="1"/>
      <c r="D1092"/>
      <c r="F1092" s="9"/>
      <c r="G1092" s="9"/>
      <c r="H1092" s="9"/>
      <c r="I1092" s="9"/>
      <c r="K1092"/>
      <c r="L1092"/>
      <c r="M1092"/>
      <c r="N1092"/>
      <c r="P1092"/>
      <c r="Q1092"/>
      <c r="R1092"/>
      <c r="S1092"/>
      <c r="U1092"/>
      <c r="V1092"/>
      <c r="W1092"/>
      <c r="X1092" s="1"/>
      <c r="Z1092"/>
      <c r="AA1092"/>
      <c r="AB1092"/>
      <c r="AC1092"/>
      <c r="AE1092"/>
      <c r="AF1092"/>
      <c r="AG1092"/>
      <c r="AH1092"/>
      <c r="AJ1092"/>
      <c r="AK1092"/>
      <c r="AL1092"/>
      <c r="AM1092" s="1"/>
      <c r="AO1092"/>
      <c r="AT1092" s="35"/>
      <c r="AU1092" s="35"/>
      <c r="AV1092" s="35"/>
      <c r="AW1092" s="35"/>
    </row>
    <row r="1093" spans="1:49" s="20" customFormat="1">
      <c r="A1093" s="12"/>
      <c r="B1093" s="10"/>
      <c r="C1093" s="1"/>
      <c r="D1093"/>
      <c r="F1093" s="9"/>
      <c r="G1093" s="9"/>
      <c r="H1093" s="9"/>
      <c r="I1093" s="9"/>
      <c r="K1093"/>
      <c r="L1093"/>
      <c r="M1093"/>
      <c r="N1093"/>
      <c r="P1093"/>
      <c r="Q1093"/>
      <c r="R1093"/>
      <c r="S1093"/>
      <c r="U1093"/>
      <c r="V1093"/>
      <c r="W1093"/>
      <c r="X1093" s="1"/>
      <c r="Z1093"/>
      <c r="AA1093"/>
      <c r="AB1093"/>
      <c r="AC1093"/>
      <c r="AE1093"/>
      <c r="AF1093"/>
      <c r="AG1093"/>
      <c r="AH1093"/>
      <c r="AJ1093"/>
      <c r="AK1093"/>
      <c r="AL1093"/>
      <c r="AM1093" s="1"/>
      <c r="AO1093"/>
      <c r="AT1093" s="35"/>
      <c r="AU1093" s="35"/>
      <c r="AV1093" s="35"/>
      <c r="AW1093" s="35"/>
    </row>
    <row r="1094" spans="1:49" s="20" customFormat="1">
      <c r="A1094" s="12"/>
      <c r="B1094" s="10"/>
      <c r="C1094" s="1"/>
      <c r="D1094"/>
      <c r="F1094" s="9"/>
      <c r="G1094" s="9"/>
      <c r="H1094" s="9"/>
      <c r="I1094" s="9"/>
      <c r="K1094"/>
      <c r="L1094"/>
      <c r="M1094"/>
      <c r="N1094"/>
      <c r="P1094"/>
      <c r="Q1094"/>
      <c r="R1094"/>
      <c r="S1094"/>
      <c r="U1094"/>
      <c r="V1094"/>
      <c r="W1094"/>
      <c r="X1094" s="1"/>
      <c r="Z1094"/>
      <c r="AA1094"/>
      <c r="AB1094"/>
      <c r="AC1094"/>
      <c r="AE1094"/>
      <c r="AF1094"/>
      <c r="AG1094"/>
      <c r="AH1094"/>
      <c r="AJ1094"/>
      <c r="AK1094"/>
      <c r="AL1094"/>
      <c r="AM1094" s="1"/>
      <c r="AO1094"/>
      <c r="AT1094" s="35"/>
      <c r="AU1094" s="35"/>
      <c r="AV1094" s="35"/>
      <c r="AW1094" s="35"/>
    </row>
    <row r="1095" spans="1:49" s="20" customFormat="1">
      <c r="A1095" s="12"/>
      <c r="B1095" s="10"/>
      <c r="C1095" s="1"/>
      <c r="D1095"/>
      <c r="F1095" s="9"/>
      <c r="G1095" s="9"/>
      <c r="H1095" s="9"/>
      <c r="I1095" s="9"/>
      <c r="K1095"/>
      <c r="L1095"/>
      <c r="M1095"/>
      <c r="N1095"/>
      <c r="P1095"/>
      <c r="Q1095"/>
      <c r="R1095"/>
      <c r="S1095"/>
      <c r="U1095"/>
      <c r="V1095"/>
      <c r="W1095"/>
      <c r="X1095" s="1"/>
      <c r="Z1095"/>
      <c r="AA1095"/>
      <c r="AB1095"/>
      <c r="AC1095"/>
      <c r="AE1095"/>
      <c r="AF1095"/>
      <c r="AG1095"/>
      <c r="AH1095"/>
      <c r="AJ1095"/>
      <c r="AK1095"/>
      <c r="AL1095"/>
      <c r="AM1095" s="1"/>
      <c r="AO1095"/>
      <c r="AT1095" s="35"/>
      <c r="AU1095" s="35"/>
      <c r="AV1095" s="35"/>
      <c r="AW1095" s="35"/>
    </row>
    <row r="1096" spans="1:49" s="20" customFormat="1">
      <c r="A1096" s="12"/>
      <c r="B1096" s="10"/>
      <c r="C1096" s="1"/>
      <c r="D1096"/>
      <c r="F1096" s="9"/>
      <c r="G1096" s="9"/>
      <c r="H1096" s="9"/>
      <c r="I1096" s="9"/>
      <c r="K1096"/>
      <c r="L1096"/>
      <c r="M1096"/>
      <c r="N1096"/>
      <c r="P1096"/>
      <c r="Q1096"/>
      <c r="R1096"/>
      <c r="S1096"/>
      <c r="U1096"/>
      <c r="V1096"/>
      <c r="W1096"/>
      <c r="X1096" s="1"/>
      <c r="Z1096"/>
      <c r="AA1096"/>
      <c r="AB1096"/>
      <c r="AC1096"/>
      <c r="AE1096"/>
      <c r="AF1096"/>
      <c r="AG1096"/>
      <c r="AH1096"/>
      <c r="AJ1096"/>
      <c r="AK1096"/>
      <c r="AL1096"/>
      <c r="AM1096" s="1"/>
      <c r="AO1096"/>
      <c r="AT1096" s="35"/>
      <c r="AU1096" s="35"/>
      <c r="AV1096" s="35"/>
      <c r="AW1096" s="35"/>
    </row>
    <row r="1097" spans="1:49" s="20" customFormat="1">
      <c r="A1097" s="12"/>
      <c r="B1097" s="10"/>
      <c r="C1097" s="1"/>
      <c r="D1097"/>
      <c r="F1097" s="9"/>
      <c r="G1097" s="9"/>
      <c r="H1097" s="9"/>
      <c r="I1097" s="9"/>
      <c r="K1097"/>
      <c r="L1097"/>
      <c r="M1097"/>
      <c r="N1097"/>
      <c r="P1097"/>
      <c r="Q1097"/>
      <c r="R1097"/>
      <c r="S1097"/>
      <c r="U1097"/>
      <c r="V1097"/>
      <c r="W1097"/>
      <c r="X1097" s="1"/>
      <c r="Z1097"/>
      <c r="AA1097"/>
      <c r="AB1097"/>
      <c r="AC1097"/>
      <c r="AE1097"/>
      <c r="AF1097"/>
      <c r="AG1097"/>
      <c r="AH1097"/>
      <c r="AJ1097"/>
      <c r="AK1097"/>
      <c r="AL1097"/>
      <c r="AM1097" s="1"/>
      <c r="AO1097"/>
      <c r="AT1097" s="35"/>
      <c r="AU1097" s="35"/>
      <c r="AV1097" s="35"/>
      <c r="AW1097" s="35"/>
    </row>
    <row r="1098" spans="1:49" s="20" customFormat="1">
      <c r="A1098" s="12"/>
      <c r="B1098" s="10"/>
      <c r="C1098" s="1"/>
      <c r="D1098"/>
      <c r="F1098" s="9"/>
      <c r="G1098" s="9"/>
      <c r="H1098" s="9"/>
      <c r="I1098" s="9"/>
      <c r="K1098"/>
      <c r="L1098"/>
      <c r="M1098"/>
      <c r="N1098"/>
      <c r="P1098"/>
      <c r="Q1098"/>
      <c r="R1098"/>
      <c r="S1098"/>
      <c r="U1098"/>
      <c r="V1098"/>
      <c r="W1098"/>
      <c r="X1098" s="1"/>
      <c r="Z1098"/>
      <c r="AA1098"/>
      <c r="AB1098"/>
      <c r="AC1098"/>
      <c r="AE1098"/>
      <c r="AF1098"/>
      <c r="AG1098"/>
      <c r="AH1098"/>
      <c r="AJ1098"/>
      <c r="AK1098"/>
      <c r="AL1098"/>
      <c r="AM1098" s="1"/>
      <c r="AO1098"/>
      <c r="AT1098" s="35"/>
      <c r="AU1098" s="35"/>
      <c r="AV1098" s="35"/>
      <c r="AW1098" s="35"/>
    </row>
    <row r="1099" spans="1:49" s="20" customFormat="1">
      <c r="A1099" s="12"/>
      <c r="B1099" s="10"/>
      <c r="C1099" s="1"/>
      <c r="D1099"/>
      <c r="F1099" s="9"/>
      <c r="G1099" s="9"/>
      <c r="H1099" s="9"/>
      <c r="I1099" s="9"/>
      <c r="K1099"/>
      <c r="L1099"/>
      <c r="M1099"/>
      <c r="N1099"/>
      <c r="P1099"/>
      <c r="Q1099"/>
      <c r="R1099"/>
      <c r="S1099"/>
      <c r="U1099"/>
      <c r="V1099"/>
      <c r="W1099"/>
      <c r="X1099" s="1"/>
      <c r="Z1099"/>
      <c r="AA1099"/>
      <c r="AB1099"/>
      <c r="AC1099"/>
      <c r="AE1099"/>
      <c r="AF1099"/>
      <c r="AG1099"/>
      <c r="AH1099"/>
      <c r="AJ1099"/>
      <c r="AK1099"/>
      <c r="AL1099"/>
      <c r="AM1099" s="1"/>
      <c r="AO1099"/>
      <c r="AT1099" s="35"/>
      <c r="AU1099" s="35"/>
      <c r="AV1099" s="35"/>
      <c r="AW1099" s="35"/>
    </row>
    <row r="1100" spans="1:49" s="20" customFormat="1">
      <c r="A1100" s="12"/>
      <c r="B1100" s="10"/>
      <c r="C1100" s="1"/>
      <c r="D1100"/>
      <c r="F1100" s="9"/>
      <c r="G1100" s="9"/>
      <c r="H1100" s="9"/>
      <c r="I1100" s="9"/>
      <c r="K1100"/>
      <c r="L1100"/>
      <c r="M1100"/>
      <c r="N1100"/>
      <c r="P1100"/>
      <c r="Q1100"/>
      <c r="R1100"/>
      <c r="S1100"/>
      <c r="U1100"/>
      <c r="V1100"/>
      <c r="W1100"/>
      <c r="X1100" s="1"/>
      <c r="Z1100"/>
      <c r="AA1100"/>
      <c r="AB1100"/>
      <c r="AC1100"/>
      <c r="AE1100"/>
      <c r="AF1100"/>
      <c r="AG1100"/>
      <c r="AH1100"/>
      <c r="AJ1100"/>
      <c r="AK1100"/>
      <c r="AL1100"/>
      <c r="AM1100" s="1"/>
      <c r="AO1100"/>
      <c r="AT1100" s="35"/>
      <c r="AU1100" s="35"/>
      <c r="AV1100" s="35"/>
      <c r="AW1100" s="35"/>
    </row>
    <row r="1101" spans="1:49" s="20" customFormat="1">
      <c r="A1101" s="12"/>
      <c r="B1101" s="10"/>
      <c r="C1101" s="1"/>
      <c r="D1101"/>
      <c r="F1101" s="9"/>
      <c r="G1101" s="9"/>
      <c r="H1101" s="9"/>
      <c r="I1101" s="9"/>
      <c r="K1101"/>
      <c r="L1101"/>
      <c r="M1101"/>
      <c r="N1101"/>
      <c r="P1101"/>
      <c r="Q1101"/>
      <c r="R1101"/>
      <c r="S1101"/>
      <c r="U1101"/>
      <c r="V1101"/>
      <c r="W1101"/>
      <c r="X1101" s="1"/>
      <c r="Z1101"/>
      <c r="AA1101"/>
      <c r="AB1101"/>
      <c r="AC1101"/>
      <c r="AE1101"/>
      <c r="AF1101"/>
      <c r="AG1101"/>
      <c r="AH1101"/>
      <c r="AJ1101"/>
      <c r="AK1101"/>
      <c r="AL1101"/>
      <c r="AM1101" s="1"/>
      <c r="AO1101"/>
      <c r="AT1101" s="35"/>
      <c r="AU1101" s="35"/>
      <c r="AV1101" s="35"/>
      <c r="AW1101" s="35"/>
    </row>
    <row r="1102" spans="1:49" s="20" customFormat="1">
      <c r="A1102" s="12"/>
      <c r="B1102" s="10"/>
      <c r="C1102" s="1"/>
      <c r="D1102"/>
      <c r="F1102" s="9"/>
      <c r="G1102" s="9"/>
      <c r="H1102" s="9"/>
      <c r="I1102" s="9"/>
      <c r="K1102"/>
      <c r="L1102"/>
      <c r="M1102"/>
      <c r="N1102"/>
      <c r="P1102"/>
      <c r="Q1102"/>
      <c r="R1102"/>
      <c r="S1102"/>
      <c r="U1102"/>
      <c r="V1102"/>
      <c r="W1102"/>
      <c r="X1102" s="1"/>
      <c r="Z1102"/>
      <c r="AA1102"/>
      <c r="AB1102"/>
      <c r="AC1102"/>
      <c r="AE1102"/>
      <c r="AF1102"/>
      <c r="AG1102"/>
      <c r="AH1102"/>
      <c r="AJ1102"/>
      <c r="AK1102"/>
      <c r="AL1102"/>
      <c r="AM1102" s="1"/>
      <c r="AO1102"/>
      <c r="AT1102" s="35"/>
      <c r="AU1102" s="35"/>
      <c r="AV1102" s="35"/>
      <c r="AW1102" s="35"/>
    </row>
    <row r="1103" spans="1:49" s="20" customFormat="1">
      <c r="A1103" s="12"/>
      <c r="B1103" s="10"/>
      <c r="C1103" s="1"/>
      <c r="D1103"/>
      <c r="F1103" s="9"/>
      <c r="G1103" s="9"/>
      <c r="H1103" s="9"/>
      <c r="I1103" s="9"/>
      <c r="K1103"/>
      <c r="L1103"/>
      <c r="M1103"/>
      <c r="N1103"/>
      <c r="P1103"/>
      <c r="Q1103"/>
      <c r="R1103"/>
      <c r="S1103"/>
      <c r="U1103"/>
      <c r="V1103"/>
      <c r="W1103"/>
      <c r="X1103" s="1"/>
      <c r="Z1103"/>
      <c r="AA1103"/>
      <c r="AB1103"/>
      <c r="AC1103"/>
      <c r="AE1103"/>
      <c r="AF1103"/>
      <c r="AG1103"/>
      <c r="AH1103"/>
      <c r="AJ1103"/>
      <c r="AK1103"/>
      <c r="AL1103"/>
      <c r="AM1103" s="1"/>
      <c r="AO1103"/>
      <c r="AT1103" s="35"/>
      <c r="AU1103" s="35"/>
      <c r="AV1103" s="35"/>
      <c r="AW1103" s="35"/>
    </row>
    <row r="1104" spans="1:49" s="20" customFormat="1">
      <c r="A1104" s="12"/>
      <c r="B1104" s="10"/>
      <c r="C1104" s="1"/>
      <c r="D1104"/>
      <c r="F1104" s="9"/>
      <c r="G1104" s="9"/>
      <c r="H1104" s="9"/>
      <c r="I1104" s="9"/>
      <c r="K1104"/>
      <c r="L1104"/>
      <c r="M1104"/>
      <c r="N1104"/>
      <c r="P1104"/>
      <c r="Q1104"/>
      <c r="R1104"/>
      <c r="S1104"/>
      <c r="U1104"/>
      <c r="V1104"/>
      <c r="W1104"/>
      <c r="X1104" s="1"/>
      <c r="Z1104"/>
      <c r="AA1104"/>
      <c r="AB1104"/>
      <c r="AC1104"/>
      <c r="AE1104"/>
      <c r="AF1104"/>
      <c r="AG1104"/>
      <c r="AH1104"/>
      <c r="AJ1104"/>
      <c r="AK1104"/>
      <c r="AL1104"/>
      <c r="AM1104" s="1"/>
      <c r="AO1104"/>
      <c r="AT1104" s="35"/>
      <c r="AU1104" s="35"/>
      <c r="AV1104" s="35"/>
      <c r="AW1104" s="35"/>
    </row>
    <row r="1105" spans="1:49" s="20" customFormat="1">
      <c r="A1105" s="12"/>
      <c r="B1105" s="10"/>
      <c r="C1105" s="1"/>
      <c r="D1105"/>
      <c r="F1105" s="9"/>
      <c r="G1105" s="9"/>
      <c r="H1105" s="9"/>
      <c r="I1105" s="9"/>
      <c r="K1105"/>
      <c r="L1105"/>
      <c r="M1105"/>
      <c r="N1105"/>
      <c r="P1105"/>
      <c r="Q1105"/>
      <c r="R1105"/>
      <c r="S1105"/>
      <c r="U1105"/>
      <c r="V1105"/>
      <c r="W1105"/>
      <c r="X1105" s="1"/>
      <c r="Z1105"/>
      <c r="AA1105"/>
      <c r="AB1105"/>
      <c r="AC1105"/>
      <c r="AE1105"/>
      <c r="AF1105"/>
      <c r="AG1105"/>
      <c r="AH1105"/>
      <c r="AJ1105"/>
      <c r="AK1105"/>
      <c r="AL1105"/>
      <c r="AM1105" s="1"/>
      <c r="AO1105"/>
      <c r="AT1105" s="35"/>
      <c r="AU1105" s="35"/>
      <c r="AV1105" s="35"/>
      <c r="AW1105" s="35"/>
    </row>
    <row r="1106" spans="1:49" s="20" customFormat="1">
      <c r="A1106" s="12"/>
      <c r="B1106" s="10"/>
      <c r="C1106" s="1"/>
      <c r="D1106"/>
      <c r="F1106" s="9"/>
      <c r="G1106" s="9"/>
      <c r="H1106" s="9"/>
      <c r="I1106" s="9"/>
      <c r="K1106"/>
      <c r="L1106"/>
      <c r="M1106"/>
      <c r="N1106"/>
      <c r="P1106"/>
      <c r="Q1106"/>
      <c r="R1106"/>
      <c r="S1106"/>
      <c r="U1106"/>
      <c r="V1106"/>
      <c r="W1106"/>
      <c r="X1106" s="1"/>
      <c r="Z1106"/>
      <c r="AA1106"/>
      <c r="AB1106"/>
      <c r="AC1106"/>
      <c r="AE1106"/>
      <c r="AF1106"/>
      <c r="AG1106"/>
      <c r="AH1106"/>
      <c r="AJ1106"/>
      <c r="AK1106"/>
      <c r="AL1106"/>
      <c r="AM1106" s="1"/>
      <c r="AO1106"/>
      <c r="AT1106" s="35"/>
      <c r="AU1106" s="35"/>
      <c r="AV1106" s="35"/>
      <c r="AW1106" s="35"/>
    </row>
    <row r="1107" spans="1:49" s="20" customFormat="1">
      <c r="A1107" s="12"/>
      <c r="B1107" s="10"/>
      <c r="C1107" s="1"/>
      <c r="D1107"/>
      <c r="F1107" s="9"/>
      <c r="G1107" s="9"/>
      <c r="H1107" s="9"/>
      <c r="I1107" s="9"/>
      <c r="K1107"/>
      <c r="L1107"/>
      <c r="M1107"/>
      <c r="N1107"/>
      <c r="P1107"/>
      <c r="Q1107"/>
      <c r="R1107"/>
      <c r="S1107"/>
      <c r="U1107"/>
      <c r="V1107"/>
      <c r="W1107"/>
      <c r="X1107" s="1"/>
      <c r="Z1107"/>
      <c r="AA1107"/>
      <c r="AB1107"/>
      <c r="AC1107"/>
      <c r="AE1107"/>
      <c r="AF1107"/>
      <c r="AG1107"/>
      <c r="AH1107"/>
      <c r="AJ1107"/>
      <c r="AK1107"/>
      <c r="AL1107"/>
      <c r="AM1107" s="1"/>
      <c r="AO1107"/>
      <c r="AT1107" s="35"/>
      <c r="AU1107" s="35"/>
      <c r="AV1107" s="35"/>
      <c r="AW1107" s="35"/>
    </row>
    <row r="1108" spans="1:49" s="20" customFormat="1">
      <c r="A1108" s="12"/>
      <c r="B1108" s="10"/>
      <c r="C1108" s="1"/>
      <c r="D1108"/>
      <c r="F1108" s="9"/>
      <c r="G1108" s="9"/>
      <c r="H1108" s="9"/>
      <c r="I1108" s="9"/>
      <c r="K1108"/>
      <c r="L1108"/>
      <c r="M1108"/>
      <c r="N1108"/>
      <c r="P1108"/>
      <c r="Q1108"/>
      <c r="R1108"/>
      <c r="S1108"/>
      <c r="U1108"/>
      <c r="V1108"/>
      <c r="W1108"/>
      <c r="X1108" s="1"/>
      <c r="Z1108"/>
      <c r="AA1108"/>
      <c r="AB1108"/>
      <c r="AC1108"/>
      <c r="AE1108"/>
      <c r="AF1108"/>
      <c r="AG1108"/>
      <c r="AH1108"/>
      <c r="AJ1108"/>
      <c r="AK1108"/>
      <c r="AL1108"/>
      <c r="AM1108" s="1"/>
      <c r="AO1108"/>
      <c r="AT1108" s="35"/>
      <c r="AU1108" s="35"/>
      <c r="AV1108" s="35"/>
      <c r="AW1108" s="35"/>
    </row>
    <row r="1109" spans="1:49" s="20" customFormat="1">
      <c r="A1109" s="12"/>
      <c r="B1109" s="10"/>
      <c r="C1109" s="1"/>
      <c r="D1109"/>
      <c r="F1109" s="9"/>
      <c r="G1109" s="9"/>
      <c r="H1109" s="9"/>
      <c r="I1109" s="9"/>
      <c r="K1109"/>
      <c r="L1109"/>
      <c r="M1109"/>
      <c r="N1109"/>
      <c r="P1109"/>
      <c r="Q1109"/>
      <c r="R1109"/>
      <c r="S1109"/>
      <c r="U1109"/>
      <c r="V1109"/>
      <c r="W1109"/>
      <c r="X1109" s="1"/>
      <c r="Z1109"/>
      <c r="AA1109"/>
      <c r="AB1109"/>
      <c r="AC1109"/>
      <c r="AE1109"/>
      <c r="AF1109"/>
      <c r="AG1109"/>
      <c r="AH1109"/>
      <c r="AJ1109"/>
      <c r="AK1109"/>
      <c r="AL1109"/>
      <c r="AM1109" s="1"/>
      <c r="AO1109"/>
      <c r="AT1109" s="35"/>
      <c r="AU1109" s="35"/>
      <c r="AV1109" s="35"/>
      <c r="AW1109" s="35"/>
    </row>
    <row r="1110" spans="1:49" s="20" customFormat="1">
      <c r="A1110" s="12"/>
      <c r="B1110" s="10"/>
      <c r="C1110" s="1"/>
      <c r="D1110"/>
      <c r="F1110" s="9"/>
      <c r="G1110" s="9"/>
      <c r="H1110" s="9"/>
      <c r="I1110" s="9"/>
      <c r="K1110"/>
      <c r="L1110"/>
      <c r="M1110"/>
      <c r="N1110"/>
      <c r="P1110"/>
      <c r="Q1110"/>
      <c r="R1110"/>
      <c r="S1110"/>
      <c r="U1110"/>
      <c r="V1110"/>
      <c r="W1110"/>
      <c r="X1110" s="1"/>
      <c r="Z1110"/>
      <c r="AA1110"/>
      <c r="AB1110"/>
      <c r="AC1110"/>
      <c r="AE1110"/>
      <c r="AF1110"/>
      <c r="AG1110"/>
      <c r="AH1110"/>
      <c r="AJ1110"/>
      <c r="AK1110"/>
      <c r="AL1110"/>
      <c r="AM1110" s="1"/>
      <c r="AO1110"/>
      <c r="AT1110" s="35"/>
      <c r="AU1110" s="35"/>
      <c r="AV1110" s="35"/>
      <c r="AW1110" s="35"/>
    </row>
    <row r="1111" spans="1:49" s="20" customFormat="1">
      <c r="A1111" s="12"/>
      <c r="B1111" s="10"/>
      <c r="C1111" s="1"/>
      <c r="D1111"/>
      <c r="F1111" s="9"/>
      <c r="G1111" s="9"/>
      <c r="H1111" s="9"/>
      <c r="I1111" s="9"/>
      <c r="K1111"/>
      <c r="L1111"/>
      <c r="M1111"/>
      <c r="N1111"/>
      <c r="P1111"/>
      <c r="Q1111"/>
      <c r="R1111"/>
      <c r="S1111"/>
      <c r="U1111"/>
      <c r="V1111"/>
      <c r="W1111"/>
      <c r="X1111" s="1"/>
      <c r="Z1111"/>
      <c r="AA1111"/>
      <c r="AB1111"/>
      <c r="AC1111"/>
      <c r="AE1111"/>
      <c r="AF1111"/>
      <c r="AG1111"/>
      <c r="AH1111"/>
      <c r="AJ1111"/>
      <c r="AK1111"/>
      <c r="AL1111"/>
      <c r="AM1111" s="1"/>
      <c r="AO1111"/>
      <c r="AT1111" s="35"/>
      <c r="AU1111" s="35"/>
      <c r="AV1111" s="35"/>
      <c r="AW1111" s="35"/>
    </row>
    <row r="1112" spans="1:49" s="20" customFormat="1">
      <c r="A1112" s="12"/>
      <c r="B1112" s="10"/>
      <c r="C1112" s="1"/>
      <c r="D1112"/>
      <c r="F1112" s="9"/>
      <c r="G1112" s="9"/>
      <c r="H1112" s="9"/>
      <c r="I1112" s="9"/>
      <c r="K1112"/>
      <c r="L1112"/>
      <c r="M1112"/>
      <c r="N1112"/>
      <c r="P1112"/>
      <c r="Q1112"/>
      <c r="R1112"/>
      <c r="S1112"/>
      <c r="U1112"/>
      <c r="V1112"/>
      <c r="W1112"/>
      <c r="X1112" s="1"/>
      <c r="Z1112"/>
      <c r="AA1112"/>
      <c r="AB1112"/>
      <c r="AC1112"/>
      <c r="AE1112"/>
      <c r="AF1112"/>
      <c r="AG1112"/>
      <c r="AH1112"/>
      <c r="AJ1112"/>
      <c r="AK1112"/>
      <c r="AL1112"/>
      <c r="AM1112" s="1"/>
      <c r="AO1112"/>
      <c r="AT1112" s="35"/>
      <c r="AU1112" s="35"/>
      <c r="AV1112" s="35"/>
      <c r="AW1112" s="35"/>
    </row>
    <row r="1113" spans="1:49" s="20" customFormat="1">
      <c r="A1113" s="12"/>
      <c r="B1113" s="10"/>
      <c r="C1113" s="1"/>
      <c r="D1113"/>
      <c r="F1113" s="9"/>
      <c r="G1113" s="9"/>
      <c r="H1113" s="9"/>
      <c r="I1113" s="9"/>
      <c r="K1113"/>
      <c r="L1113"/>
      <c r="M1113"/>
      <c r="N1113"/>
      <c r="P1113"/>
      <c r="Q1113"/>
      <c r="R1113"/>
      <c r="S1113"/>
      <c r="U1113"/>
      <c r="V1113"/>
      <c r="W1113"/>
      <c r="X1113" s="1"/>
      <c r="Z1113"/>
      <c r="AA1113"/>
      <c r="AB1113"/>
      <c r="AC1113"/>
      <c r="AE1113"/>
      <c r="AF1113"/>
      <c r="AG1113"/>
      <c r="AH1113"/>
      <c r="AJ1113"/>
      <c r="AK1113"/>
      <c r="AL1113"/>
      <c r="AM1113" s="1"/>
      <c r="AO1113"/>
      <c r="AT1113" s="35"/>
      <c r="AU1113" s="35"/>
      <c r="AV1113" s="35"/>
      <c r="AW1113" s="35"/>
    </row>
    <row r="1114" spans="1:49" s="20" customFormat="1">
      <c r="A1114" s="12"/>
      <c r="B1114" s="10"/>
      <c r="C1114" s="1"/>
      <c r="D1114"/>
      <c r="F1114" s="9"/>
      <c r="G1114" s="9"/>
      <c r="H1114" s="9"/>
      <c r="I1114" s="9"/>
      <c r="K1114"/>
      <c r="L1114"/>
      <c r="M1114"/>
      <c r="N1114"/>
      <c r="P1114"/>
      <c r="Q1114"/>
      <c r="R1114"/>
      <c r="S1114"/>
      <c r="U1114"/>
      <c r="V1114"/>
      <c r="W1114"/>
      <c r="X1114" s="1"/>
      <c r="Z1114"/>
      <c r="AA1114"/>
      <c r="AB1114"/>
      <c r="AC1114"/>
      <c r="AE1114"/>
      <c r="AF1114"/>
      <c r="AG1114"/>
      <c r="AH1114"/>
      <c r="AJ1114"/>
      <c r="AK1114"/>
      <c r="AL1114"/>
      <c r="AM1114" s="1"/>
      <c r="AO1114"/>
      <c r="AT1114" s="35"/>
      <c r="AU1114" s="35"/>
      <c r="AV1114" s="35"/>
      <c r="AW1114" s="35"/>
    </row>
    <row r="1115" spans="1:49" s="20" customFormat="1">
      <c r="A1115" s="12"/>
      <c r="B1115" s="10"/>
      <c r="C1115" s="1"/>
      <c r="D1115"/>
      <c r="F1115" s="9"/>
      <c r="G1115" s="9"/>
      <c r="H1115" s="9"/>
      <c r="I1115" s="9"/>
      <c r="K1115"/>
      <c r="L1115"/>
      <c r="M1115"/>
      <c r="N1115"/>
      <c r="P1115"/>
      <c r="Q1115"/>
      <c r="R1115"/>
      <c r="S1115"/>
      <c r="U1115"/>
      <c r="V1115"/>
      <c r="W1115"/>
      <c r="X1115" s="1"/>
      <c r="Z1115"/>
      <c r="AA1115"/>
      <c r="AB1115"/>
      <c r="AC1115"/>
      <c r="AE1115"/>
      <c r="AF1115"/>
      <c r="AG1115"/>
      <c r="AH1115"/>
      <c r="AJ1115"/>
      <c r="AK1115"/>
      <c r="AL1115"/>
      <c r="AM1115" s="1"/>
      <c r="AO1115"/>
      <c r="AT1115" s="35"/>
      <c r="AU1115" s="35"/>
      <c r="AV1115" s="35"/>
      <c r="AW1115" s="35"/>
    </row>
    <row r="1116" spans="1:49" s="20" customFormat="1">
      <c r="A1116" s="12"/>
      <c r="B1116" s="10"/>
      <c r="C1116" s="1"/>
      <c r="D1116"/>
      <c r="F1116" s="9"/>
      <c r="G1116" s="9"/>
      <c r="H1116" s="9"/>
      <c r="I1116" s="9"/>
      <c r="K1116"/>
      <c r="L1116"/>
      <c r="M1116"/>
      <c r="N1116"/>
      <c r="P1116"/>
      <c r="Q1116"/>
      <c r="R1116"/>
      <c r="S1116"/>
      <c r="U1116"/>
      <c r="V1116"/>
      <c r="W1116"/>
      <c r="X1116" s="1"/>
      <c r="Z1116"/>
      <c r="AA1116"/>
      <c r="AB1116"/>
      <c r="AC1116"/>
      <c r="AE1116"/>
      <c r="AF1116"/>
      <c r="AG1116"/>
      <c r="AH1116"/>
      <c r="AJ1116"/>
      <c r="AK1116"/>
      <c r="AL1116"/>
      <c r="AM1116" s="1"/>
      <c r="AO1116"/>
      <c r="AT1116" s="35"/>
      <c r="AU1116" s="35"/>
      <c r="AV1116" s="35"/>
      <c r="AW1116" s="35"/>
    </row>
    <row r="1117" spans="1:49" s="20" customFormat="1">
      <c r="A1117" s="12"/>
      <c r="B1117" s="10"/>
      <c r="C1117" s="1"/>
      <c r="D1117"/>
      <c r="F1117" s="9"/>
      <c r="G1117" s="9"/>
      <c r="H1117" s="9"/>
      <c r="I1117" s="9"/>
      <c r="K1117"/>
      <c r="L1117"/>
      <c r="M1117"/>
      <c r="N1117"/>
      <c r="P1117"/>
      <c r="Q1117"/>
      <c r="R1117"/>
      <c r="S1117"/>
      <c r="U1117"/>
      <c r="V1117"/>
      <c r="W1117"/>
      <c r="X1117" s="1"/>
      <c r="Z1117"/>
      <c r="AA1117"/>
      <c r="AB1117"/>
      <c r="AC1117"/>
      <c r="AE1117"/>
      <c r="AF1117"/>
      <c r="AG1117"/>
      <c r="AH1117"/>
      <c r="AJ1117"/>
      <c r="AK1117"/>
      <c r="AL1117"/>
      <c r="AM1117" s="1"/>
      <c r="AO1117"/>
      <c r="AT1117" s="35"/>
      <c r="AU1117" s="35"/>
      <c r="AV1117" s="35"/>
      <c r="AW1117" s="35"/>
    </row>
    <row r="1118" spans="1:49" s="20" customFormat="1">
      <c r="A1118" s="12"/>
      <c r="B1118" s="10"/>
      <c r="C1118" s="1"/>
      <c r="D1118"/>
      <c r="F1118" s="9"/>
      <c r="G1118" s="9"/>
      <c r="H1118" s="9"/>
      <c r="I1118" s="9"/>
      <c r="K1118"/>
      <c r="L1118"/>
      <c r="M1118"/>
      <c r="N1118"/>
      <c r="P1118"/>
      <c r="Q1118"/>
      <c r="R1118"/>
      <c r="S1118"/>
      <c r="U1118"/>
      <c r="V1118"/>
      <c r="W1118"/>
      <c r="X1118" s="1"/>
      <c r="Z1118"/>
      <c r="AA1118"/>
      <c r="AB1118"/>
      <c r="AC1118"/>
      <c r="AE1118"/>
      <c r="AF1118"/>
      <c r="AG1118"/>
      <c r="AH1118"/>
      <c r="AJ1118"/>
      <c r="AK1118"/>
      <c r="AL1118"/>
      <c r="AM1118" s="1"/>
      <c r="AO1118"/>
      <c r="AT1118" s="35"/>
      <c r="AU1118" s="35"/>
      <c r="AV1118" s="35"/>
      <c r="AW1118" s="35"/>
    </row>
    <row r="1119" spans="1:49" s="20" customFormat="1">
      <c r="A1119" s="12"/>
      <c r="B1119" s="10"/>
      <c r="C1119" s="1"/>
      <c r="D1119"/>
      <c r="F1119" s="9"/>
      <c r="G1119" s="9"/>
      <c r="H1119" s="9"/>
      <c r="I1119" s="9"/>
      <c r="K1119"/>
      <c r="L1119"/>
      <c r="M1119"/>
      <c r="N1119"/>
      <c r="P1119"/>
      <c r="Q1119"/>
      <c r="R1119"/>
      <c r="S1119"/>
      <c r="U1119"/>
      <c r="V1119"/>
      <c r="W1119"/>
      <c r="X1119" s="1"/>
      <c r="Z1119"/>
      <c r="AA1119"/>
      <c r="AB1119"/>
      <c r="AC1119"/>
      <c r="AE1119"/>
      <c r="AF1119"/>
      <c r="AG1119"/>
      <c r="AH1119"/>
      <c r="AJ1119"/>
      <c r="AK1119"/>
      <c r="AL1119"/>
      <c r="AM1119" s="1"/>
      <c r="AO1119"/>
      <c r="AT1119" s="35"/>
      <c r="AU1119" s="35"/>
      <c r="AV1119" s="35"/>
      <c r="AW1119" s="35"/>
    </row>
    <row r="1120" spans="1:49" s="20" customFormat="1">
      <c r="A1120" s="12"/>
      <c r="B1120" s="10"/>
      <c r="C1120" s="1"/>
      <c r="D1120"/>
      <c r="F1120" s="9"/>
      <c r="G1120" s="9"/>
      <c r="H1120" s="9"/>
      <c r="I1120" s="9"/>
      <c r="K1120"/>
      <c r="L1120"/>
      <c r="M1120"/>
      <c r="N1120"/>
      <c r="P1120"/>
      <c r="Q1120"/>
      <c r="R1120"/>
      <c r="S1120"/>
      <c r="U1120"/>
      <c r="V1120"/>
      <c r="W1120"/>
      <c r="X1120" s="1"/>
      <c r="Z1120"/>
      <c r="AA1120"/>
      <c r="AB1120"/>
      <c r="AC1120"/>
      <c r="AE1120"/>
      <c r="AF1120"/>
      <c r="AG1120"/>
      <c r="AH1120"/>
      <c r="AJ1120"/>
      <c r="AK1120"/>
      <c r="AL1120"/>
      <c r="AM1120" s="1"/>
      <c r="AO1120"/>
      <c r="AT1120" s="35"/>
      <c r="AU1120" s="35"/>
      <c r="AV1120" s="35"/>
      <c r="AW1120" s="35"/>
    </row>
    <row r="1121" spans="1:49" s="20" customFormat="1">
      <c r="A1121" s="12"/>
      <c r="B1121" s="10"/>
      <c r="C1121" s="1"/>
      <c r="D1121"/>
      <c r="F1121" s="9"/>
      <c r="G1121" s="9"/>
      <c r="H1121" s="9"/>
      <c r="I1121" s="9"/>
      <c r="K1121"/>
      <c r="L1121"/>
      <c r="M1121"/>
      <c r="N1121"/>
      <c r="P1121"/>
      <c r="Q1121"/>
      <c r="R1121"/>
      <c r="S1121"/>
      <c r="U1121"/>
      <c r="V1121"/>
      <c r="W1121"/>
      <c r="X1121" s="1"/>
      <c r="Z1121"/>
      <c r="AA1121"/>
      <c r="AB1121"/>
      <c r="AC1121"/>
      <c r="AE1121"/>
      <c r="AF1121"/>
      <c r="AG1121"/>
      <c r="AH1121"/>
      <c r="AJ1121"/>
      <c r="AK1121"/>
      <c r="AL1121"/>
      <c r="AM1121" s="1"/>
      <c r="AO1121"/>
      <c r="AT1121" s="35"/>
      <c r="AU1121" s="35"/>
      <c r="AV1121" s="35"/>
      <c r="AW1121" s="35"/>
    </row>
    <row r="1122" spans="1:49" s="20" customFormat="1">
      <c r="A1122" s="12"/>
      <c r="B1122" s="10"/>
      <c r="C1122" s="1"/>
      <c r="D1122"/>
      <c r="F1122" s="9"/>
      <c r="G1122" s="9"/>
      <c r="H1122" s="9"/>
      <c r="I1122" s="9"/>
      <c r="K1122"/>
      <c r="L1122"/>
      <c r="M1122"/>
      <c r="N1122"/>
      <c r="P1122"/>
      <c r="Q1122"/>
      <c r="R1122"/>
      <c r="S1122"/>
      <c r="U1122"/>
      <c r="V1122"/>
      <c r="W1122"/>
      <c r="X1122" s="1"/>
      <c r="Z1122"/>
      <c r="AA1122"/>
      <c r="AB1122"/>
      <c r="AC1122"/>
      <c r="AE1122"/>
      <c r="AF1122"/>
      <c r="AG1122"/>
      <c r="AH1122"/>
      <c r="AJ1122"/>
      <c r="AK1122"/>
      <c r="AL1122"/>
      <c r="AM1122" s="1"/>
      <c r="AO1122"/>
      <c r="AT1122" s="35"/>
      <c r="AU1122" s="35"/>
      <c r="AV1122" s="35"/>
      <c r="AW1122" s="35"/>
    </row>
    <row r="1123" spans="1:49" s="20" customFormat="1">
      <c r="A1123" s="12"/>
      <c r="B1123" s="10"/>
      <c r="C1123" s="1"/>
      <c r="D1123"/>
      <c r="F1123" s="9"/>
      <c r="G1123" s="9"/>
      <c r="H1123" s="9"/>
      <c r="I1123" s="9"/>
      <c r="K1123"/>
      <c r="L1123"/>
      <c r="M1123"/>
      <c r="N1123"/>
      <c r="P1123"/>
      <c r="Q1123"/>
      <c r="R1123"/>
      <c r="S1123"/>
      <c r="U1123"/>
      <c r="V1123"/>
      <c r="W1123"/>
      <c r="X1123" s="1"/>
      <c r="Z1123"/>
      <c r="AA1123"/>
      <c r="AB1123"/>
      <c r="AC1123"/>
      <c r="AE1123"/>
      <c r="AF1123"/>
      <c r="AG1123"/>
      <c r="AH1123"/>
      <c r="AJ1123"/>
      <c r="AK1123"/>
      <c r="AL1123"/>
      <c r="AM1123" s="1"/>
      <c r="AO1123"/>
      <c r="AT1123" s="35"/>
      <c r="AU1123" s="35"/>
      <c r="AV1123" s="35"/>
      <c r="AW1123" s="35"/>
    </row>
    <row r="1124" spans="1:49" s="20" customFormat="1">
      <c r="A1124" s="12"/>
      <c r="B1124" s="10"/>
      <c r="C1124" s="1"/>
      <c r="D1124"/>
      <c r="F1124" s="9"/>
      <c r="G1124" s="9"/>
      <c r="H1124" s="9"/>
      <c r="I1124" s="9"/>
      <c r="K1124"/>
      <c r="L1124"/>
      <c r="M1124"/>
      <c r="N1124"/>
      <c r="P1124"/>
      <c r="Q1124"/>
      <c r="R1124"/>
      <c r="S1124"/>
      <c r="U1124"/>
      <c r="V1124"/>
      <c r="W1124"/>
      <c r="X1124" s="1"/>
      <c r="Z1124"/>
      <c r="AA1124"/>
      <c r="AB1124"/>
      <c r="AC1124"/>
      <c r="AE1124"/>
      <c r="AF1124"/>
      <c r="AG1124"/>
      <c r="AH1124"/>
      <c r="AJ1124"/>
      <c r="AK1124"/>
      <c r="AL1124"/>
      <c r="AM1124" s="1"/>
      <c r="AO1124"/>
      <c r="AT1124" s="35"/>
      <c r="AU1124" s="35"/>
      <c r="AV1124" s="35"/>
      <c r="AW1124" s="35"/>
    </row>
    <row r="1125" spans="1:49" s="20" customFormat="1">
      <c r="A1125" s="12"/>
      <c r="B1125" s="10"/>
      <c r="C1125" s="1"/>
      <c r="D1125"/>
      <c r="F1125" s="9"/>
      <c r="G1125" s="9"/>
      <c r="H1125" s="9"/>
      <c r="I1125" s="9"/>
      <c r="K1125"/>
      <c r="L1125"/>
      <c r="M1125"/>
      <c r="N1125"/>
      <c r="P1125"/>
      <c r="Q1125"/>
      <c r="R1125"/>
      <c r="S1125"/>
      <c r="U1125"/>
      <c r="V1125"/>
      <c r="W1125"/>
      <c r="X1125" s="1"/>
      <c r="Z1125"/>
      <c r="AA1125"/>
      <c r="AB1125"/>
      <c r="AC1125"/>
      <c r="AE1125"/>
      <c r="AF1125"/>
      <c r="AG1125"/>
      <c r="AH1125"/>
      <c r="AJ1125"/>
      <c r="AK1125"/>
      <c r="AL1125"/>
      <c r="AM1125" s="1"/>
      <c r="AO1125"/>
      <c r="AT1125" s="35"/>
      <c r="AU1125" s="35"/>
      <c r="AV1125" s="35"/>
      <c r="AW1125" s="35"/>
    </row>
    <row r="1126" spans="1:49" s="20" customFormat="1">
      <c r="A1126" s="12"/>
      <c r="B1126" s="10"/>
      <c r="C1126" s="1"/>
      <c r="D1126"/>
      <c r="F1126" s="9"/>
      <c r="G1126" s="9"/>
      <c r="H1126" s="9"/>
      <c r="I1126" s="9"/>
      <c r="K1126"/>
      <c r="L1126"/>
      <c r="M1126"/>
      <c r="N1126"/>
      <c r="P1126"/>
      <c r="Q1126"/>
      <c r="R1126"/>
      <c r="S1126"/>
      <c r="U1126"/>
      <c r="V1126"/>
      <c r="W1126"/>
      <c r="X1126" s="1"/>
      <c r="Z1126"/>
      <c r="AA1126"/>
      <c r="AB1126"/>
      <c r="AC1126"/>
      <c r="AE1126"/>
      <c r="AF1126"/>
      <c r="AG1126"/>
      <c r="AH1126"/>
      <c r="AJ1126"/>
      <c r="AK1126"/>
      <c r="AL1126"/>
      <c r="AM1126" s="1"/>
      <c r="AO1126"/>
      <c r="AT1126" s="35"/>
      <c r="AU1126" s="35"/>
      <c r="AV1126" s="35"/>
      <c r="AW1126" s="35"/>
    </row>
    <row r="1127" spans="1:49" s="20" customFormat="1">
      <c r="A1127" s="12"/>
      <c r="B1127" s="10"/>
      <c r="C1127" s="1"/>
      <c r="D1127"/>
      <c r="F1127" s="9"/>
      <c r="G1127" s="9"/>
      <c r="H1127" s="9"/>
      <c r="I1127" s="9"/>
      <c r="K1127"/>
      <c r="L1127"/>
      <c r="M1127"/>
      <c r="N1127"/>
      <c r="P1127"/>
      <c r="Q1127"/>
      <c r="R1127"/>
      <c r="S1127"/>
      <c r="U1127"/>
      <c r="V1127"/>
      <c r="W1127"/>
      <c r="X1127" s="1"/>
      <c r="Z1127"/>
      <c r="AA1127"/>
      <c r="AB1127"/>
      <c r="AC1127"/>
      <c r="AE1127"/>
      <c r="AF1127"/>
      <c r="AG1127"/>
      <c r="AH1127"/>
      <c r="AJ1127"/>
      <c r="AK1127"/>
      <c r="AL1127"/>
      <c r="AM1127" s="1"/>
      <c r="AO1127"/>
      <c r="AT1127" s="35"/>
      <c r="AU1127" s="35"/>
      <c r="AV1127" s="35"/>
      <c r="AW1127" s="35"/>
    </row>
    <row r="1128" spans="1:49" s="20" customFormat="1">
      <c r="A1128" s="12"/>
      <c r="B1128" s="10"/>
      <c r="C1128" s="1"/>
      <c r="D1128"/>
      <c r="F1128" s="9"/>
      <c r="G1128" s="9"/>
      <c r="H1128" s="9"/>
      <c r="I1128" s="9"/>
      <c r="K1128"/>
      <c r="L1128"/>
      <c r="M1128"/>
      <c r="N1128"/>
      <c r="P1128"/>
      <c r="Q1128"/>
      <c r="R1128"/>
      <c r="S1128"/>
      <c r="U1128"/>
      <c r="V1128"/>
      <c r="W1128"/>
      <c r="X1128" s="1"/>
      <c r="Z1128"/>
      <c r="AA1128"/>
      <c r="AB1128"/>
      <c r="AC1128"/>
      <c r="AE1128"/>
      <c r="AF1128"/>
      <c r="AG1128"/>
      <c r="AH1128"/>
      <c r="AJ1128"/>
      <c r="AK1128"/>
      <c r="AL1128"/>
      <c r="AM1128" s="1"/>
      <c r="AO1128"/>
      <c r="AT1128" s="35"/>
      <c r="AU1128" s="35"/>
      <c r="AV1128" s="35"/>
      <c r="AW1128" s="35"/>
    </row>
    <row r="1129" spans="1:49" s="20" customFormat="1">
      <c r="A1129" s="12"/>
      <c r="B1129" s="10"/>
      <c r="C1129" s="1"/>
      <c r="D1129"/>
      <c r="F1129" s="9"/>
      <c r="G1129" s="9"/>
      <c r="H1129" s="9"/>
      <c r="I1129" s="9"/>
      <c r="K1129"/>
      <c r="L1129"/>
      <c r="M1129"/>
      <c r="N1129"/>
      <c r="P1129"/>
      <c r="Q1129"/>
      <c r="R1129"/>
      <c r="S1129"/>
      <c r="U1129"/>
      <c r="V1129"/>
      <c r="W1129"/>
      <c r="X1129" s="1"/>
      <c r="Z1129"/>
      <c r="AA1129"/>
      <c r="AB1129"/>
      <c r="AC1129"/>
      <c r="AE1129"/>
      <c r="AF1129"/>
      <c r="AG1129"/>
      <c r="AH1129"/>
      <c r="AJ1129"/>
      <c r="AK1129"/>
      <c r="AL1129"/>
      <c r="AM1129" s="1"/>
      <c r="AO1129"/>
      <c r="AT1129" s="35"/>
      <c r="AU1129" s="35"/>
      <c r="AV1129" s="35"/>
      <c r="AW1129" s="35"/>
    </row>
    <row r="1130" spans="1:49" s="20" customFormat="1">
      <c r="A1130" s="12"/>
      <c r="B1130" s="10"/>
      <c r="C1130" s="1"/>
      <c r="D1130"/>
      <c r="F1130" s="9"/>
      <c r="G1130" s="9"/>
      <c r="H1130" s="9"/>
      <c r="I1130" s="9"/>
      <c r="K1130"/>
      <c r="L1130"/>
      <c r="M1130"/>
      <c r="N1130"/>
      <c r="P1130"/>
      <c r="Q1130"/>
      <c r="R1130"/>
      <c r="S1130"/>
      <c r="U1130"/>
      <c r="V1130"/>
      <c r="W1130"/>
      <c r="X1130" s="1"/>
      <c r="Z1130"/>
      <c r="AA1130"/>
      <c r="AB1130"/>
      <c r="AC1130"/>
      <c r="AE1130"/>
      <c r="AF1130"/>
      <c r="AG1130"/>
      <c r="AH1130"/>
      <c r="AJ1130"/>
      <c r="AK1130"/>
      <c r="AL1130"/>
      <c r="AM1130" s="1"/>
      <c r="AO1130"/>
      <c r="AT1130" s="35"/>
      <c r="AU1130" s="35"/>
      <c r="AV1130" s="35"/>
      <c r="AW1130" s="35"/>
    </row>
    <row r="1131" spans="1:49" s="20" customFormat="1">
      <c r="A1131" s="12"/>
      <c r="B1131" s="10"/>
      <c r="C1131" s="1"/>
      <c r="D1131"/>
      <c r="F1131" s="9"/>
      <c r="G1131" s="9"/>
      <c r="H1131" s="9"/>
      <c r="I1131" s="9"/>
      <c r="K1131"/>
      <c r="L1131"/>
      <c r="M1131"/>
      <c r="N1131"/>
      <c r="P1131"/>
      <c r="Q1131"/>
      <c r="R1131"/>
      <c r="S1131"/>
      <c r="U1131"/>
      <c r="V1131"/>
      <c r="W1131"/>
      <c r="X1131" s="1"/>
      <c r="Z1131"/>
      <c r="AA1131"/>
      <c r="AB1131"/>
      <c r="AC1131"/>
      <c r="AE1131"/>
      <c r="AF1131"/>
      <c r="AG1131"/>
      <c r="AH1131"/>
      <c r="AJ1131"/>
      <c r="AK1131"/>
      <c r="AL1131"/>
      <c r="AM1131" s="1"/>
      <c r="AO1131"/>
      <c r="AT1131" s="35"/>
      <c r="AU1131" s="35"/>
      <c r="AV1131" s="35"/>
      <c r="AW1131" s="35"/>
    </row>
    <row r="1132" spans="1:49" s="20" customFormat="1">
      <c r="A1132" s="12"/>
      <c r="B1132" s="10"/>
      <c r="C1132" s="1"/>
      <c r="D1132"/>
      <c r="F1132" s="9"/>
      <c r="G1132" s="9"/>
      <c r="H1132" s="9"/>
      <c r="I1132" s="9"/>
      <c r="K1132"/>
      <c r="L1132"/>
      <c r="M1132"/>
      <c r="N1132"/>
      <c r="P1132"/>
      <c r="Q1132"/>
      <c r="R1132"/>
      <c r="S1132"/>
      <c r="U1132"/>
      <c r="V1132"/>
      <c r="W1132"/>
      <c r="X1132" s="1"/>
      <c r="Z1132"/>
      <c r="AA1132"/>
      <c r="AB1132"/>
      <c r="AC1132"/>
      <c r="AE1132"/>
      <c r="AF1132"/>
      <c r="AG1132"/>
      <c r="AH1132"/>
      <c r="AJ1132"/>
      <c r="AK1132"/>
      <c r="AL1132"/>
      <c r="AM1132" s="1"/>
      <c r="AO1132"/>
      <c r="AT1132" s="35"/>
      <c r="AU1132" s="35"/>
      <c r="AV1132" s="35"/>
      <c r="AW1132" s="35"/>
    </row>
    <row r="1133" spans="1:49" s="20" customFormat="1">
      <c r="A1133" s="12"/>
      <c r="B1133" s="10"/>
      <c r="C1133" s="1"/>
      <c r="D1133"/>
      <c r="F1133" s="9"/>
      <c r="G1133" s="9"/>
      <c r="H1133" s="9"/>
      <c r="I1133" s="9"/>
      <c r="K1133"/>
      <c r="L1133"/>
      <c r="M1133"/>
      <c r="N1133"/>
      <c r="P1133"/>
      <c r="Q1133"/>
      <c r="R1133"/>
      <c r="S1133"/>
      <c r="U1133"/>
      <c r="V1133"/>
      <c r="W1133"/>
      <c r="X1133" s="1"/>
      <c r="Z1133"/>
      <c r="AA1133"/>
      <c r="AB1133"/>
      <c r="AC1133"/>
      <c r="AE1133"/>
      <c r="AF1133"/>
      <c r="AG1133"/>
      <c r="AH1133"/>
      <c r="AJ1133"/>
      <c r="AK1133"/>
      <c r="AL1133"/>
      <c r="AM1133" s="1"/>
      <c r="AO1133"/>
      <c r="AT1133" s="35"/>
      <c r="AU1133" s="35"/>
      <c r="AV1133" s="35"/>
      <c r="AW1133" s="35"/>
    </row>
    <row r="1134" spans="1:49" s="20" customFormat="1">
      <c r="A1134" s="12"/>
      <c r="B1134" s="10"/>
      <c r="C1134" s="1"/>
      <c r="D1134"/>
      <c r="F1134" s="9"/>
      <c r="G1134" s="9"/>
      <c r="H1134" s="9"/>
      <c r="I1134" s="9"/>
      <c r="K1134"/>
      <c r="L1134"/>
      <c r="M1134"/>
      <c r="N1134"/>
      <c r="P1134"/>
      <c r="Q1134"/>
      <c r="R1134"/>
      <c r="S1134"/>
      <c r="U1134"/>
      <c r="V1134"/>
      <c r="W1134"/>
      <c r="X1134" s="1"/>
      <c r="Z1134"/>
      <c r="AA1134"/>
      <c r="AB1134"/>
      <c r="AC1134"/>
      <c r="AE1134"/>
      <c r="AF1134"/>
      <c r="AG1134"/>
      <c r="AH1134"/>
      <c r="AJ1134"/>
      <c r="AK1134"/>
      <c r="AL1134"/>
      <c r="AM1134" s="1"/>
      <c r="AO1134"/>
      <c r="AT1134" s="35"/>
      <c r="AU1134" s="35"/>
      <c r="AV1134" s="35"/>
      <c r="AW1134" s="35"/>
    </row>
    <row r="1135" spans="1:49" s="20" customFormat="1">
      <c r="A1135" s="12"/>
      <c r="B1135" s="10"/>
      <c r="C1135" s="1"/>
      <c r="D1135"/>
      <c r="F1135" s="9"/>
      <c r="G1135" s="9"/>
      <c r="H1135" s="9"/>
      <c r="I1135" s="9"/>
      <c r="K1135"/>
      <c r="L1135"/>
      <c r="M1135"/>
      <c r="N1135"/>
      <c r="P1135"/>
      <c r="Q1135"/>
      <c r="R1135"/>
      <c r="S1135"/>
      <c r="U1135"/>
      <c r="V1135"/>
      <c r="W1135"/>
      <c r="X1135" s="1"/>
      <c r="Z1135"/>
      <c r="AA1135"/>
      <c r="AB1135"/>
      <c r="AC1135"/>
      <c r="AE1135"/>
      <c r="AF1135"/>
      <c r="AG1135"/>
      <c r="AH1135"/>
      <c r="AJ1135"/>
      <c r="AK1135"/>
      <c r="AL1135"/>
      <c r="AM1135" s="1"/>
      <c r="AO1135"/>
      <c r="AT1135" s="35"/>
      <c r="AU1135" s="35"/>
      <c r="AV1135" s="35"/>
      <c r="AW1135" s="35"/>
    </row>
    <row r="1136" spans="1:49" s="20" customFormat="1">
      <c r="A1136" s="12"/>
      <c r="B1136" s="10"/>
      <c r="C1136" s="1"/>
      <c r="D1136"/>
      <c r="F1136" s="9"/>
      <c r="G1136" s="9"/>
      <c r="H1136" s="9"/>
      <c r="I1136" s="9"/>
      <c r="K1136"/>
      <c r="L1136"/>
      <c r="M1136"/>
      <c r="N1136"/>
      <c r="P1136"/>
      <c r="Q1136"/>
      <c r="R1136"/>
      <c r="S1136"/>
      <c r="U1136"/>
      <c r="V1136"/>
      <c r="W1136"/>
      <c r="X1136" s="1"/>
      <c r="Z1136"/>
      <c r="AA1136"/>
      <c r="AB1136"/>
      <c r="AC1136"/>
      <c r="AE1136"/>
      <c r="AF1136"/>
      <c r="AG1136"/>
      <c r="AH1136"/>
      <c r="AJ1136"/>
      <c r="AK1136"/>
      <c r="AL1136"/>
      <c r="AM1136" s="1"/>
      <c r="AO1136"/>
      <c r="AT1136" s="35"/>
      <c r="AU1136" s="35"/>
      <c r="AV1136" s="35"/>
      <c r="AW1136" s="35"/>
    </row>
    <row r="1137" spans="1:49" s="20" customFormat="1">
      <c r="A1137" s="12"/>
      <c r="B1137" s="10"/>
      <c r="C1137" s="1"/>
      <c r="D1137"/>
      <c r="F1137" s="9"/>
      <c r="G1137" s="9"/>
      <c r="H1137" s="9"/>
      <c r="I1137" s="9"/>
      <c r="K1137"/>
      <c r="L1137"/>
      <c r="M1137"/>
      <c r="N1137"/>
      <c r="P1137"/>
      <c r="Q1137"/>
      <c r="R1137"/>
      <c r="S1137"/>
      <c r="U1137"/>
      <c r="V1137"/>
      <c r="W1137"/>
      <c r="X1137" s="1"/>
      <c r="Z1137"/>
      <c r="AA1137"/>
      <c r="AB1137"/>
      <c r="AC1137"/>
      <c r="AE1137"/>
      <c r="AF1137"/>
      <c r="AG1137"/>
      <c r="AH1137"/>
      <c r="AJ1137"/>
      <c r="AK1137"/>
      <c r="AL1137"/>
      <c r="AM1137" s="1"/>
      <c r="AO1137"/>
      <c r="AT1137" s="35"/>
      <c r="AU1137" s="35"/>
      <c r="AV1137" s="35"/>
      <c r="AW1137" s="35"/>
    </row>
    <row r="1138" spans="1:49" s="20" customFormat="1">
      <c r="A1138" s="12"/>
      <c r="B1138" s="10"/>
      <c r="C1138" s="1"/>
      <c r="D1138"/>
      <c r="F1138" s="9"/>
      <c r="G1138" s="9"/>
      <c r="H1138" s="9"/>
      <c r="I1138" s="9"/>
      <c r="K1138"/>
      <c r="L1138"/>
      <c r="M1138"/>
      <c r="N1138"/>
      <c r="P1138"/>
      <c r="Q1138"/>
      <c r="R1138"/>
      <c r="S1138"/>
      <c r="U1138"/>
      <c r="V1138"/>
      <c r="W1138"/>
      <c r="X1138" s="1"/>
      <c r="Z1138"/>
      <c r="AA1138"/>
      <c r="AB1138"/>
      <c r="AC1138"/>
      <c r="AE1138"/>
      <c r="AF1138"/>
      <c r="AG1138"/>
      <c r="AH1138"/>
      <c r="AJ1138"/>
      <c r="AK1138"/>
      <c r="AL1138"/>
      <c r="AM1138" s="1"/>
      <c r="AO1138"/>
      <c r="AT1138" s="35"/>
      <c r="AU1138" s="35"/>
      <c r="AV1138" s="35"/>
      <c r="AW1138" s="35"/>
    </row>
    <row r="1139" spans="1:49" s="20" customFormat="1">
      <c r="A1139" s="12"/>
      <c r="B1139" s="10"/>
      <c r="C1139" s="1"/>
      <c r="D1139"/>
      <c r="F1139" s="9"/>
      <c r="G1139" s="9"/>
      <c r="H1139" s="9"/>
      <c r="I1139" s="9"/>
      <c r="K1139"/>
      <c r="L1139"/>
      <c r="M1139"/>
      <c r="N1139"/>
      <c r="P1139"/>
      <c r="Q1139"/>
      <c r="R1139"/>
      <c r="S1139"/>
      <c r="U1139"/>
      <c r="V1139"/>
      <c r="W1139"/>
      <c r="X1139" s="1"/>
      <c r="Z1139"/>
      <c r="AA1139"/>
      <c r="AB1139"/>
      <c r="AC1139"/>
      <c r="AE1139"/>
      <c r="AF1139"/>
      <c r="AG1139"/>
      <c r="AH1139"/>
      <c r="AJ1139"/>
      <c r="AK1139"/>
      <c r="AL1139"/>
      <c r="AM1139" s="1"/>
      <c r="AO1139"/>
      <c r="AT1139" s="35"/>
      <c r="AU1139" s="35"/>
      <c r="AV1139" s="35"/>
      <c r="AW1139" s="35"/>
    </row>
    <row r="1140" spans="1:49" s="20" customFormat="1">
      <c r="A1140" s="12"/>
      <c r="B1140" s="10"/>
      <c r="C1140" s="1"/>
      <c r="D1140"/>
      <c r="F1140" s="9"/>
      <c r="G1140" s="9"/>
      <c r="H1140" s="9"/>
      <c r="I1140" s="9"/>
      <c r="K1140"/>
      <c r="L1140"/>
      <c r="M1140"/>
      <c r="N1140"/>
      <c r="P1140"/>
      <c r="Q1140"/>
      <c r="R1140"/>
      <c r="S1140"/>
      <c r="U1140"/>
      <c r="V1140"/>
      <c r="W1140"/>
      <c r="X1140" s="1"/>
      <c r="Z1140"/>
      <c r="AA1140"/>
      <c r="AB1140"/>
      <c r="AC1140"/>
      <c r="AE1140"/>
      <c r="AF1140"/>
      <c r="AG1140"/>
      <c r="AH1140"/>
      <c r="AJ1140"/>
      <c r="AK1140"/>
      <c r="AL1140"/>
      <c r="AM1140" s="1"/>
      <c r="AO1140"/>
      <c r="AT1140" s="35"/>
      <c r="AU1140" s="35"/>
      <c r="AV1140" s="35"/>
      <c r="AW1140" s="35"/>
    </row>
    <row r="1141" spans="1:49" s="20" customFormat="1">
      <c r="A1141" s="12"/>
      <c r="B1141" s="10"/>
      <c r="C1141" s="1"/>
      <c r="D1141"/>
      <c r="F1141" s="9"/>
      <c r="G1141" s="9"/>
      <c r="H1141" s="9"/>
      <c r="I1141" s="9"/>
      <c r="K1141"/>
      <c r="L1141"/>
      <c r="M1141"/>
      <c r="N1141"/>
      <c r="P1141"/>
      <c r="Q1141"/>
      <c r="R1141"/>
      <c r="S1141"/>
      <c r="U1141"/>
      <c r="V1141"/>
      <c r="W1141"/>
      <c r="X1141" s="1"/>
      <c r="Z1141"/>
      <c r="AA1141"/>
      <c r="AB1141"/>
      <c r="AC1141"/>
      <c r="AE1141"/>
      <c r="AF1141"/>
      <c r="AG1141"/>
      <c r="AH1141"/>
      <c r="AJ1141"/>
      <c r="AK1141"/>
      <c r="AL1141"/>
      <c r="AM1141" s="1"/>
      <c r="AO1141"/>
      <c r="AT1141" s="35"/>
      <c r="AU1141" s="35"/>
      <c r="AV1141" s="35"/>
      <c r="AW1141" s="35"/>
    </row>
    <row r="1142" spans="1:49" s="20" customFormat="1">
      <c r="A1142" s="12"/>
      <c r="B1142" s="10"/>
      <c r="C1142" s="1"/>
      <c r="D1142"/>
      <c r="F1142" s="9"/>
      <c r="G1142" s="9"/>
      <c r="H1142" s="9"/>
      <c r="I1142" s="9"/>
      <c r="K1142"/>
      <c r="L1142"/>
      <c r="M1142"/>
      <c r="N1142"/>
      <c r="P1142"/>
      <c r="Q1142"/>
      <c r="R1142"/>
      <c r="S1142"/>
      <c r="U1142"/>
      <c r="V1142"/>
      <c r="W1142"/>
      <c r="X1142" s="1"/>
      <c r="Z1142"/>
      <c r="AA1142"/>
      <c r="AB1142"/>
      <c r="AC1142"/>
      <c r="AE1142"/>
      <c r="AF1142"/>
      <c r="AG1142"/>
      <c r="AH1142"/>
      <c r="AJ1142"/>
      <c r="AK1142"/>
      <c r="AL1142"/>
      <c r="AM1142" s="1"/>
      <c r="AO1142"/>
      <c r="AT1142" s="35"/>
      <c r="AU1142" s="35"/>
      <c r="AV1142" s="35"/>
      <c r="AW1142" s="35"/>
    </row>
    <row r="1143" spans="1:49" s="20" customFormat="1">
      <c r="A1143" s="12"/>
      <c r="B1143" s="10"/>
      <c r="C1143" s="1"/>
      <c r="D1143"/>
      <c r="F1143" s="9"/>
      <c r="G1143" s="9"/>
      <c r="H1143" s="9"/>
      <c r="I1143" s="9"/>
      <c r="K1143"/>
      <c r="L1143"/>
      <c r="M1143"/>
      <c r="N1143"/>
      <c r="P1143"/>
      <c r="Q1143"/>
      <c r="R1143"/>
      <c r="S1143"/>
      <c r="U1143"/>
      <c r="V1143"/>
      <c r="W1143"/>
      <c r="X1143" s="1"/>
      <c r="Z1143"/>
      <c r="AA1143"/>
      <c r="AB1143"/>
      <c r="AC1143"/>
      <c r="AE1143"/>
      <c r="AF1143"/>
      <c r="AG1143"/>
      <c r="AH1143"/>
      <c r="AJ1143"/>
      <c r="AK1143"/>
      <c r="AL1143"/>
      <c r="AM1143" s="1"/>
      <c r="AO1143"/>
      <c r="AT1143" s="35"/>
      <c r="AU1143" s="35"/>
      <c r="AV1143" s="35"/>
      <c r="AW1143" s="35"/>
    </row>
    <row r="1144" spans="1:49" s="20" customFormat="1">
      <c r="A1144" s="12"/>
      <c r="B1144" s="10"/>
      <c r="C1144" s="1"/>
      <c r="D1144"/>
      <c r="F1144" s="9"/>
      <c r="G1144" s="9"/>
      <c r="H1144" s="9"/>
      <c r="I1144" s="9"/>
      <c r="K1144"/>
      <c r="L1144"/>
      <c r="M1144"/>
      <c r="N1144"/>
      <c r="P1144"/>
      <c r="Q1144"/>
      <c r="R1144"/>
      <c r="S1144"/>
      <c r="U1144"/>
      <c r="V1144"/>
      <c r="W1144"/>
      <c r="X1144" s="1"/>
      <c r="Z1144"/>
      <c r="AA1144"/>
      <c r="AB1144"/>
      <c r="AC1144"/>
      <c r="AE1144"/>
      <c r="AF1144"/>
      <c r="AG1144"/>
      <c r="AH1144"/>
      <c r="AJ1144"/>
      <c r="AK1144"/>
      <c r="AL1144"/>
      <c r="AM1144" s="1"/>
      <c r="AO1144"/>
      <c r="AT1144" s="35"/>
      <c r="AU1144" s="35"/>
      <c r="AV1144" s="35"/>
      <c r="AW1144" s="35"/>
    </row>
    <row r="1145" spans="1:49" s="20" customFormat="1">
      <c r="A1145" s="12"/>
      <c r="B1145" s="10"/>
      <c r="C1145" s="1"/>
      <c r="D1145"/>
      <c r="F1145" s="9"/>
      <c r="G1145" s="9"/>
      <c r="H1145" s="9"/>
      <c r="I1145" s="9"/>
      <c r="K1145"/>
      <c r="L1145"/>
      <c r="M1145"/>
      <c r="N1145"/>
      <c r="P1145"/>
      <c r="Q1145"/>
      <c r="R1145"/>
      <c r="S1145"/>
      <c r="U1145"/>
      <c r="V1145"/>
      <c r="W1145"/>
      <c r="X1145" s="1"/>
      <c r="Z1145"/>
      <c r="AA1145"/>
      <c r="AB1145"/>
      <c r="AC1145"/>
      <c r="AE1145"/>
      <c r="AF1145"/>
      <c r="AG1145"/>
      <c r="AH1145"/>
      <c r="AJ1145"/>
      <c r="AK1145"/>
      <c r="AL1145"/>
      <c r="AM1145" s="1"/>
      <c r="AO1145"/>
      <c r="AT1145" s="35"/>
      <c r="AU1145" s="35"/>
      <c r="AV1145" s="35"/>
      <c r="AW1145" s="35"/>
    </row>
    <row r="1146" spans="1:49" s="20" customFormat="1">
      <c r="A1146" s="12"/>
      <c r="B1146" s="10"/>
      <c r="C1146" s="1"/>
      <c r="D1146"/>
      <c r="F1146" s="9"/>
      <c r="G1146" s="9"/>
      <c r="H1146" s="9"/>
      <c r="I1146" s="9"/>
      <c r="K1146"/>
      <c r="L1146"/>
      <c r="M1146"/>
      <c r="N1146"/>
      <c r="P1146"/>
      <c r="Q1146"/>
      <c r="R1146"/>
      <c r="S1146"/>
      <c r="U1146"/>
      <c r="V1146"/>
      <c r="W1146"/>
      <c r="X1146" s="1"/>
      <c r="Z1146"/>
      <c r="AA1146"/>
      <c r="AB1146"/>
      <c r="AC1146"/>
      <c r="AE1146"/>
      <c r="AF1146"/>
      <c r="AG1146"/>
      <c r="AH1146"/>
      <c r="AJ1146"/>
      <c r="AK1146"/>
      <c r="AL1146"/>
      <c r="AM1146" s="1"/>
      <c r="AO1146"/>
      <c r="AT1146" s="35"/>
      <c r="AU1146" s="35"/>
      <c r="AV1146" s="35"/>
      <c r="AW1146" s="35"/>
    </row>
    <row r="1147" spans="1:49" s="20" customFormat="1">
      <c r="A1147" s="12"/>
      <c r="B1147" s="10"/>
      <c r="C1147" s="1"/>
      <c r="D1147"/>
      <c r="F1147" s="9"/>
      <c r="G1147" s="9"/>
      <c r="H1147" s="9"/>
      <c r="I1147" s="9"/>
      <c r="K1147"/>
      <c r="L1147"/>
      <c r="M1147"/>
      <c r="N1147"/>
      <c r="P1147"/>
      <c r="Q1147"/>
      <c r="R1147"/>
      <c r="S1147"/>
      <c r="U1147"/>
      <c r="V1147"/>
      <c r="W1147"/>
      <c r="X1147" s="1"/>
      <c r="Z1147"/>
      <c r="AA1147"/>
      <c r="AB1147"/>
      <c r="AC1147"/>
      <c r="AE1147"/>
      <c r="AF1147"/>
      <c r="AG1147"/>
      <c r="AH1147"/>
      <c r="AJ1147"/>
      <c r="AK1147"/>
      <c r="AL1147"/>
      <c r="AM1147" s="1"/>
      <c r="AO1147"/>
      <c r="AT1147" s="35"/>
      <c r="AU1147" s="35"/>
      <c r="AV1147" s="35"/>
      <c r="AW1147" s="35"/>
    </row>
    <row r="1148" spans="1:49" s="20" customFormat="1">
      <c r="A1148" s="12"/>
      <c r="B1148" s="10"/>
      <c r="C1148" s="1"/>
      <c r="D1148"/>
      <c r="F1148" s="9"/>
      <c r="G1148" s="9"/>
      <c r="H1148" s="9"/>
      <c r="I1148" s="9"/>
      <c r="K1148"/>
      <c r="L1148"/>
      <c r="M1148"/>
      <c r="N1148"/>
      <c r="P1148"/>
      <c r="Q1148"/>
      <c r="R1148"/>
      <c r="S1148"/>
      <c r="U1148"/>
      <c r="V1148"/>
      <c r="W1148"/>
      <c r="X1148" s="1"/>
      <c r="Z1148"/>
      <c r="AA1148"/>
      <c r="AB1148"/>
      <c r="AC1148"/>
      <c r="AE1148"/>
      <c r="AF1148"/>
      <c r="AG1148"/>
      <c r="AH1148"/>
      <c r="AJ1148"/>
      <c r="AK1148"/>
      <c r="AL1148"/>
      <c r="AM1148" s="1"/>
      <c r="AO1148"/>
      <c r="AT1148" s="35"/>
      <c r="AU1148" s="35"/>
      <c r="AV1148" s="35"/>
      <c r="AW1148" s="35"/>
    </row>
    <row r="1149" spans="1:49" s="20" customFormat="1">
      <c r="A1149" s="12"/>
      <c r="B1149" s="10"/>
      <c r="C1149" s="1"/>
      <c r="D1149"/>
      <c r="F1149" s="9"/>
      <c r="G1149" s="9"/>
      <c r="H1149" s="9"/>
      <c r="I1149" s="9"/>
      <c r="K1149"/>
      <c r="L1149"/>
      <c r="M1149"/>
      <c r="N1149"/>
      <c r="P1149"/>
      <c r="Q1149"/>
      <c r="R1149"/>
      <c r="S1149"/>
      <c r="U1149"/>
      <c r="V1149"/>
      <c r="W1149"/>
      <c r="X1149" s="1"/>
      <c r="Z1149"/>
      <c r="AA1149"/>
      <c r="AB1149"/>
      <c r="AC1149"/>
      <c r="AE1149"/>
      <c r="AF1149"/>
      <c r="AG1149"/>
      <c r="AH1149"/>
      <c r="AJ1149"/>
      <c r="AK1149"/>
      <c r="AL1149"/>
      <c r="AM1149" s="1"/>
      <c r="AO1149"/>
      <c r="AT1149" s="35"/>
      <c r="AU1149" s="35"/>
      <c r="AV1149" s="35"/>
      <c r="AW1149" s="35"/>
    </row>
    <row r="1150" spans="1:49" s="20" customFormat="1">
      <c r="A1150" s="12"/>
      <c r="B1150" s="10"/>
      <c r="C1150" s="1"/>
      <c r="D1150"/>
      <c r="F1150" s="9"/>
      <c r="G1150" s="9"/>
      <c r="H1150" s="9"/>
      <c r="I1150" s="9"/>
      <c r="K1150"/>
      <c r="L1150"/>
      <c r="M1150"/>
      <c r="N1150"/>
      <c r="P1150"/>
      <c r="Q1150"/>
      <c r="R1150"/>
      <c r="S1150"/>
      <c r="U1150"/>
      <c r="V1150"/>
      <c r="W1150"/>
      <c r="X1150" s="1"/>
      <c r="Z1150"/>
      <c r="AA1150"/>
      <c r="AB1150"/>
      <c r="AC1150"/>
      <c r="AE1150"/>
      <c r="AF1150"/>
      <c r="AG1150"/>
      <c r="AH1150"/>
      <c r="AJ1150"/>
      <c r="AK1150"/>
      <c r="AL1150"/>
      <c r="AM1150" s="1"/>
      <c r="AO1150"/>
      <c r="AT1150" s="35"/>
      <c r="AU1150" s="35"/>
      <c r="AV1150" s="35"/>
      <c r="AW1150" s="35"/>
    </row>
    <row r="1151" spans="1:49" s="20" customFormat="1">
      <c r="A1151" s="12"/>
      <c r="B1151" s="10"/>
      <c r="C1151" s="1"/>
      <c r="D1151"/>
      <c r="F1151" s="9"/>
      <c r="G1151" s="9"/>
      <c r="H1151" s="9"/>
      <c r="I1151" s="9"/>
      <c r="K1151"/>
      <c r="L1151"/>
      <c r="M1151"/>
      <c r="N1151"/>
      <c r="P1151"/>
      <c r="Q1151"/>
      <c r="R1151"/>
      <c r="S1151"/>
      <c r="U1151"/>
      <c r="V1151"/>
      <c r="W1151"/>
      <c r="X1151" s="1"/>
      <c r="Z1151"/>
      <c r="AA1151"/>
      <c r="AB1151"/>
      <c r="AC1151"/>
      <c r="AE1151"/>
      <c r="AF1151"/>
      <c r="AG1151"/>
      <c r="AH1151"/>
      <c r="AJ1151"/>
      <c r="AK1151"/>
      <c r="AL1151"/>
      <c r="AM1151" s="1"/>
      <c r="AO1151"/>
      <c r="AT1151" s="35"/>
      <c r="AU1151" s="35"/>
      <c r="AV1151" s="35"/>
      <c r="AW1151" s="35"/>
    </row>
    <row r="1152" spans="1:49" s="20" customFormat="1">
      <c r="A1152" s="12"/>
      <c r="B1152" s="10"/>
      <c r="C1152" s="1"/>
      <c r="D1152"/>
      <c r="F1152" s="9"/>
      <c r="G1152" s="9"/>
      <c r="H1152" s="9"/>
      <c r="I1152" s="9"/>
      <c r="K1152"/>
      <c r="L1152"/>
      <c r="M1152"/>
      <c r="N1152"/>
      <c r="P1152"/>
      <c r="Q1152"/>
      <c r="R1152"/>
      <c r="S1152"/>
      <c r="U1152"/>
      <c r="V1152"/>
      <c r="W1152"/>
      <c r="X1152" s="1"/>
      <c r="Z1152"/>
      <c r="AA1152"/>
      <c r="AB1152"/>
      <c r="AC1152"/>
      <c r="AE1152"/>
      <c r="AF1152"/>
      <c r="AG1152"/>
      <c r="AH1152"/>
      <c r="AJ1152"/>
      <c r="AK1152"/>
      <c r="AL1152"/>
      <c r="AM1152" s="1"/>
      <c r="AO1152"/>
      <c r="AT1152" s="35"/>
      <c r="AU1152" s="35"/>
      <c r="AV1152" s="35"/>
      <c r="AW1152" s="35"/>
    </row>
    <row r="1153" spans="1:49" s="20" customFormat="1">
      <c r="A1153" s="12"/>
      <c r="B1153" s="10"/>
      <c r="C1153" s="1"/>
      <c r="D1153"/>
      <c r="F1153" s="9"/>
      <c r="G1153" s="9"/>
      <c r="H1153" s="9"/>
      <c r="I1153" s="9"/>
      <c r="K1153"/>
      <c r="L1153"/>
      <c r="M1153"/>
      <c r="N1153"/>
      <c r="P1153"/>
      <c r="Q1153"/>
      <c r="R1153"/>
      <c r="S1153"/>
      <c r="U1153"/>
      <c r="V1153"/>
      <c r="W1153"/>
      <c r="X1153" s="1"/>
      <c r="Z1153"/>
      <c r="AA1153"/>
      <c r="AB1153"/>
      <c r="AC1153"/>
      <c r="AE1153"/>
      <c r="AF1153"/>
      <c r="AG1153"/>
      <c r="AH1153"/>
      <c r="AJ1153"/>
      <c r="AK1153"/>
      <c r="AL1153"/>
      <c r="AM1153" s="1"/>
      <c r="AO1153"/>
      <c r="AT1153" s="35"/>
      <c r="AU1153" s="35"/>
      <c r="AV1153" s="35"/>
      <c r="AW1153" s="35"/>
    </row>
    <row r="1154" spans="1:49" s="20" customFormat="1">
      <c r="A1154" s="12"/>
      <c r="B1154" s="10"/>
      <c r="C1154" s="1"/>
      <c r="D1154"/>
      <c r="F1154" s="9"/>
      <c r="G1154" s="9"/>
      <c r="H1154" s="9"/>
      <c r="I1154" s="9"/>
      <c r="K1154"/>
      <c r="L1154"/>
      <c r="M1154"/>
      <c r="N1154"/>
      <c r="P1154"/>
      <c r="Q1154"/>
      <c r="R1154"/>
      <c r="S1154"/>
      <c r="U1154"/>
      <c r="V1154"/>
      <c r="W1154"/>
      <c r="X1154" s="1"/>
      <c r="Z1154"/>
      <c r="AA1154"/>
      <c r="AB1154"/>
      <c r="AC1154"/>
      <c r="AE1154"/>
      <c r="AF1154"/>
      <c r="AG1154"/>
      <c r="AH1154"/>
      <c r="AJ1154"/>
      <c r="AK1154"/>
      <c r="AL1154"/>
      <c r="AM1154" s="1"/>
      <c r="AO1154"/>
      <c r="AT1154" s="35"/>
      <c r="AU1154" s="35"/>
      <c r="AV1154" s="35"/>
      <c r="AW1154" s="35"/>
    </row>
    <row r="1155" spans="1:49" s="20" customFormat="1">
      <c r="A1155" s="12"/>
      <c r="B1155" s="10"/>
      <c r="C1155" s="1"/>
      <c r="D1155"/>
      <c r="F1155" s="9"/>
      <c r="G1155" s="9"/>
      <c r="H1155" s="9"/>
      <c r="I1155" s="9"/>
      <c r="K1155"/>
      <c r="L1155"/>
      <c r="M1155"/>
      <c r="N1155"/>
      <c r="P1155"/>
      <c r="Q1155"/>
      <c r="R1155"/>
      <c r="S1155"/>
      <c r="U1155"/>
      <c r="V1155"/>
      <c r="W1155"/>
      <c r="X1155" s="1"/>
      <c r="Z1155"/>
      <c r="AA1155"/>
      <c r="AB1155"/>
      <c r="AC1155"/>
      <c r="AE1155"/>
      <c r="AF1155"/>
      <c r="AG1155"/>
      <c r="AH1155"/>
      <c r="AJ1155"/>
      <c r="AK1155"/>
      <c r="AL1155"/>
      <c r="AM1155" s="1"/>
      <c r="AO1155"/>
      <c r="AT1155" s="35"/>
      <c r="AU1155" s="35"/>
      <c r="AV1155" s="35"/>
      <c r="AW1155" s="35"/>
    </row>
    <row r="1156" spans="1:49" s="20" customFormat="1">
      <c r="A1156" s="12"/>
      <c r="B1156" s="10"/>
      <c r="C1156" s="1"/>
      <c r="D1156"/>
      <c r="F1156" s="9"/>
      <c r="G1156" s="9"/>
      <c r="H1156" s="9"/>
      <c r="I1156" s="9"/>
      <c r="K1156"/>
      <c r="L1156"/>
      <c r="M1156"/>
      <c r="N1156"/>
      <c r="P1156"/>
      <c r="Q1156"/>
      <c r="R1156"/>
      <c r="S1156"/>
      <c r="U1156"/>
      <c r="V1156"/>
      <c r="W1156"/>
      <c r="X1156" s="1"/>
      <c r="Z1156"/>
      <c r="AA1156"/>
      <c r="AB1156"/>
      <c r="AC1156"/>
      <c r="AE1156"/>
      <c r="AF1156"/>
      <c r="AG1156"/>
      <c r="AH1156"/>
      <c r="AJ1156"/>
      <c r="AK1156"/>
      <c r="AL1156"/>
      <c r="AM1156" s="1"/>
      <c r="AO1156"/>
      <c r="AT1156" s="35"/>
      <c r="AU1156" s="35"/>
      <c r="AV1156" s="35"/>
      <c r="AW1156" s="35"/>
    </row>
    <row r="1157" spans="1:49" s="20" customFormat="1">
      <c r="A1157" s="12"/>
      <c r="B1157" s="10"/>
      <c r="C1157" s="1"/>
      <c r="D1157"/>
      <c r="F1157" s="9"/>
      <c r="G1157" s="9"/>
      <c r="H1157" s="9"/>
      <c r="I1157" s="9"/>
      <c r="K1157"/>
      <c r="L1157"/>
      <c r="M1157"/>
      <c r="N1157"/>
      <c r="P1157"/>
      <c r="Q1157"/>
      <c r="R1157"/>
      <c r="S1157"/>
      <c r="U1157"/>
      <c r="V1157"/>
      <c r="W1157"/>
      <c r="X1157" s="1"/>
      <c r="Z1157"/>
      <c r="AA1157"/>
      <c r="AB1157"/>
      <c r="AC1157"/>
      <c r="AE1157"/>
      <c r="AF1157"/>
      <c r="AG1157"/>
      <c r="AH1157"/>
      <c r="AJ1157"/>
      <c r="AK1157"/>
      <c r="AL1157"/>
      <c r="AM1157" s="1"/>
      <c r="AO1157"/>
      <c r="AT1157" s="35"/>
      <c r="AU1157" s="35"/>
      <c r="AV1157" s="35"/>
      <c r="AW1157" s="35"/>
    </row>
    <row r="1158" spans="1:49" s="20" customFormat="1">
      <c r="A1158" s="12"/>
      <c r="B1158" s="10"/>
      <c r="C1158" s="1"/>
      <c r="D1158"/>
      <c r="F1158" s="9"/>
      <c r="G1158" s="9"/>
      <c r="H1158" s="9"/>
      <c r="I1158" s="9"/>
      <c r="K1158"/>
      <c r="L1158"/>
      <c r="M1158"/>
      <c r="N1158"/>
      <c r="P1158"/>
      <c r="Q1158"/>
      <c r="R1158"/>
      <c r="S1158"/>
      <c r="U1158"/>
      <c r="V1158"/>
      <c r="W1158"/>
      <c r="X1158" s="1"/>
      <c r="Z1158"/>
      <c r="AA1158"/>
      <c r="AB1158"/>
      <c r="AC1158"/>
      <c r="AE1158"/>
      <c r="AF1158"/>
      <c r="AG1158"/>
      <c r="AH1158"/>
      <c r="AJ1158"/>
      <c r="AK1158"/>
      <c r="AL1158"/>
      <c r="AM1158" s="1"/>
      <c r="AO1158"/>
      <c r="AT1158" s="35"/>
      <c r="AU1158" s="35"/>
      <c r="AV1158" s="35"/>
      <c r="AW1158" s="35"/>
    </row>
    <row r="1159" spans="1:49" s="20" customFormat="1">
      <c r="A1159" s="12"/>
      <c r="B1159" s="10"/>
      <c r="C1159" s="1"/>
      <c r="D1159"/>
      <c r="F1159" s="9"/>
      <c r="G1159" s="9"/>
      <c r="H1159" s="9"/>
      <c r="I1159" s="9"/>
      <c r="K1159"/>
      <c r="L1159"/>
      <c r="M1159"/>
      <c r="N1159"/>
      <c r="P1159"/>
      <c r="Q1159"/>
      <c r="R1159"/>
      <c r="S1159"/>
      <c r="U1159"/>
      <c r="V1159"/>
      <c r="W1159"/>
      <c r="X1159" s="1"/>
      <c r="Z1159"/>
      <c r="AA1159"/>
      <c r="AB1159"/>
      <c r="AC1159"/>
      <c r="AE1159"/>
      <c r="AF1159"/>
      <c r="AG1159"/>
      <c r="AH1159"/>
      <c r="AJ1159"/>
      <c r="AK1159"/>
      <c r="AL1159"/>
      <c r="AM1159" s="1"/>
      <c r="AO1159"/>
      <c r="AT1159" s="35"/>
      <c r="AU1159" s="35"/>
      <c r="AV1159" s="35"/>
      <c r="AW1159" s="35"/>
    </row>
    <row r="1160" spans="1:49" s="20" customFormat="1">
      <c r="A1160" s="12"/>
      <c r="B1160" s="10"/>
      <c r="C1160" s="1"/>
      <c r="D1160"/>
      <c r="F1160" s="9"/>
      <c r="G1160" s="9"/>
      <c r="H1160" s="9"/>
      <c r="I1160" s="9"/>
      <c r="K1160"/>
      <c r="L1160"/>
      <c r="M1160"/>
      <c r="N1160"/>
      <c r="P1160"/>
      <c r="Q1160"/>
      <c r="R1160"/>
      <c r="S1160"/>
      <c r="U1160"/>
      <c r="V1160"/>
      <c r="W1160"/>
      <c r="X1160" s="1"/>
      <c r="Z1160"/>
      <c r="AA1160"/>
      <c r="AB1160"/>
      <c r="AC1160"/>
      <c r="AE1160"/>
      <c r="AF1160"/>
      <c r="AG1160"/>
      <c r="AH1160"/>
      <c r="AJ1160"/>
      <c r="AK1160"/>
      <c r="AL1160"/>
      <c r="AM1160" s="1"/>
      <c r="AO1160"/>
      <c r="AT1160" s="35"/>
      <c r="AU1160" s="35"/>
      <c r="AV1160" s="35"/>
      <c r="AW1160" s="35"/>
    </row>
    <row r="1161" spans="1:49" s="20" customFormat="1">
      <c r="A1161" s="12"/>
      <c r="B1161" s="10"/>
      <c r="C1161" s="1"/>
      <c r="D1161"/>
      <c r="F1161" s="9"/>
      <c r="G1161" s="9"/>
      <c r="H1161" s="9"/>
      <c r="I1161" s="9"/>
      <c r="K1161"/>
      <c r="L1161"/>
      <c r="M1161"/>
      <c r="N1161"/>
      <c r="P1161"/>
      <c r="Q1161"/>
      <c r="R1161"/>
      <c r="S1161"/>
      <c r="U1161"/>
      <c r="V1161"/>
      <c r="W1161"/>
      <c r="X1161" s="1"/>
      <c r="Z1161"/>
      <c r="AA1161"/>
      <c r="AB1161"/>
      <c r="AC1161"/>
      <c r="AE1161"/>
      <c r="AF1161"/>
      <c r="AG1161"/>
      <c r="AH1161"/>
      <c r="AJ1161"/>
      <c r="AK1161"/>
      <c r="AL1161"/>
      <c r="AM1161" s="1"/>
      <c r="AO1161"/>
      <c r="AT1161" s="35"/>
      <c r="AU1161" s="35"/>
      <c r="AV1161" s="35"/>
      <c r="AW1161" s="35"/>
    </row>
    <row r="1162" spans="1:49" s="20" customFormat="1">
      <c r="A1162" s="12"/>
      <c r="B1162" s="10"/>
      <c r="C1162" s="1"/>
      <c r="D1162"/>
      <c r="F1162" s="9"/>
      <c r="G1162" s="9"/>
      <c r="H1162" s="9"/>
      <c r="I1162" s="9"/>
      <c r="K1162"/>
      <c r="L1162"/>
      <c r="M1162"/>
      <c r="N1162"/>
      <c r="P1162"/>
      <c r="Q1162"/>
      <c r="R1162"/>
      <c r="S1162"/>
      <c r="U1162"/>
      <c r="V1162"/>
      <c r="W1162"/>
      <c r="X1162" s="1"/>
      <c r="Z1162"/>
      <c r="AA1162"/>
      <c r="AB1162"/>
      <c r="AC1162"/>
      <c r="AE1162"/>
      <c r="AF1162"/>
      <c r="AG1162"/>
      <c r="AH1162"/>
      <c r="AJ1162"/>
      <c r="AK1162"/>
      <c r="AL1162"/>
      <c r="AM1162" s="1"/>
      <c r="AO1162"/>
      <c r="AT1162" s="35"/>
      <c r="AU1162" s="35"/>
      <c r="AV1162" s="35"/>
      <c r="AW1162" s="35"/>
    </row>
    <row r="1163" spans="1:49" s="20" customFormat="1">
      <c r="A1163" s="12"/>
      <c r="B1163" s="10"/>
      <c r="C1163" s="1"/>
      <c r="D1163"/>
      <c r="F1163" s="9"/>
      <c r="G1163" s="9"/>
      <c r="H1163" s="9"/>
      <c r="I1163" s="9"/>
      <c r="K1163"/>
      <c r="L1163"/>
      <c r="M1163"/>
      <c r="N1163"/>
      <c r="P1163"/>
      <c r="Q1163"/>
      <c r="R1163"/>
      <c r="S1163"/>
      <c r="U1163"/>
      <c r="V1163"/>
      <c r="W1163"/>
      <c r="X1163" s="1"/>
      <c r="Z1163"/>
      <c r="AA1163"/>
      <c r="AB1163"/>
      <c r="AC1163"/>
      <c r="AE1163"/>
      <c r="AF1163"/>
      <c r="AG1163"/>
      <c r="AH1163"/>
      <c r="AJ1163"/>
      <c r="AK1163"/>
      <c r="AL1163"/>
      <c r="AM1163" s="1"/>
      <c r="AO1163"/>
      <c r="AT1163" s="35"/>
      <c r="AU1163" s="35"/>
      <c r="AV1163" s="35"/>
      <c r="AW1163" s="35"/>
    </row>
    <row r="1164" spans="1:49" s="20" customFormat="1">
      <c r="A1164" s="12"/>
      <c r="B1164" s="10"/>
      <c r="C1164" s="1"/>
      <c r="D1164"/>
      <c r="F1164" s="9"/>
      <c r="G1164" s="9"/>
      <c r="H1164" s="9"/>
      <c r="I1164" s="9"/>
      <c r="K1164"/>
      <c r="L1164"/>
      <c r="M1164"/>
      <c r="N1164"/>
      <c r="P1164"/>
      <c r="Q1164"/>
      <c r="R1164"/>
      <c r="S1164"/>
      <c r="U1164"/>
      <c r="V1164"/>
      <c r="W1164"/>
      <c r="X1164" s="1"/>
      <c r="Z1164"/>
      <c r="AA1164"/>
      <c r="AB1164"/>
      <c r="AC1164"/>
      <c r="AE1164"/>
      <c r="AF1164"/>
      <c r="AG1164"/>
      <c r="AH1164"/>
      <c r="AJ1164"/>
      <c r="AK1164"/>
      <c r="AL1164"/>
      <c r="AM1164" s="1"/>
      <c r="AO1164"/>
      <c r="AT1164" s="35"/>
      <c r="AU1164" s="35"/>
      <c r="AV1164" s="35"/>
      <c r="AW1164" s="35"/>
    </row>
    <row r="1165" spans="1:49" s="20" customFormat="1">
      <c r="A1165" s="12"/>
      <c r="B1165" s="10"/>
      <c r="C1165" s="1"/>
      <c r="D1165"/>
      <c r="F1165" s="9"/>
      <c r="G1165" s="9"/>
      <c r="H1165" s="9"/>
      <c r="I1165" s="9"/>
      <c r="K1165"/>
      <c r="L1165"/>
      <c r="M1165"/>
      <c r="N1165"/>
      <c r="P1165"/>
      <c r="Q1165"/>
      <c r="R1165"/>
      <c r="S1165"/>
      <c r="U1165"/>
      <c r="V1165"/>
      <c r="W1165"/>
      <c r="X1165" s="1"/>
      <c r="Z1165"/>
      <c r="AA1165"/>
      <c r="AB1165"/>
      <c r="AC1165"/>
      <c r="AE1165"/>
      <c r="AF1165"/>
      <c r="AG1165"/>
      <c r="AH1165"/>
      <c r="AJ1165"/>
      <c r="AK1165"/>
      <c r="AL1165"/>
      <c r="AM1165" s="1"/>
      <c r="AO1165"/>
      <c r="AT1165" s="35"/>
      <c r="AU1165" s="35"/>
      <c r="AV1165" s="35"/>
      <c r="AW1165" s="35"/>
    </row>
    <row r="1166" spans="1:49" s="20" customFormat="1">
      <c r="A1166" s="12"/>
      <c r="B1166" s="10"/>
      <c r="C1166" s="1"/>
      <c r="D1166"/>
      <c r="F1166" s="9"/>
      <c r="G1166" s="9"/>
      <c r="H1166" s="9"/>
      <c r="I1166" s="9"/>
      <c r="K1166"/>
      <c r="L1166"/>
      <c r="M1166"/>
      <c r="N1166"/>
      <c r="P1166"/>
      <c r="Q1166"/>
      <c r="R1166"/>
      <c r="S1166"/>
      <c r="U1166"/>
      <c r="V1166"/>
      <c r="W1166"/>
      <c r="X1166" s="1"/>
      <c r="Z1166"/>
      <c r="AA1166"/>
      <c r="AB1166"/>
      <c r="AC1166"/>
      <c r="AE1166"/>
      <c r="AF1166"/>
      <c r="AG1166"/>
      <c r="AH1166"/>
      <c r="AJ1166"/>
      <c r="AK1166"/>
      <c r="AL1166"/>
      <c r="AM1166" s="1"/>
      <c r="AO1166"/>
      <c r="AT1166" s="35"/>
      <c r="AU1166" s="35"/>
      <c r="AV1166" s="35"/>
      <c r="AW1166" s="35"/>
    </row>
    <row r="1167" spans="1:49" s="20" customFormat="1">
      <c r="A1167" s="12"/>
      <c r="B1167" s="10"/>
      <c r="C1167" s="1"/>
      <c r="D1167"/>
      <c r="F1167" s="9"/>
      <c r="G1167" s="9"/>
      <c r="H1167" s="9"/>
      <c r="I1167" s="9"/>
      <c r="K1167"/>
      <c r="L1167"/>
      <c r="M1167"/>
      <c r="N1167"/>
      <c r="P1167"/>
      <c r="Q1167"/>
      <c r="R1167"/>
      <c r="S1167"/>
      <c r="U1167"/>
      <c r="V1167"/>
      <c r="W1167"/>
      <c r="X1167" s="1"/>
      <c r="Z1167"/>
      <c r="AA1167"/>
      <c r="AB1167"/>
      <c r="AC1167"/>
      <c r="AE1167"/>
      <c r="AF1167"/>
      <c r="AG1167"/>
      <c r="AH1167"/>
      <c r="AJ1167"/>
      <c r="AK1167"/>
      <c r="AL1167"/>
      <c r="AM1167" s="1"/>
      <c r="AO1167"/>
      <c r="AT1167" s="35"/>
      <c r="AU1167" s="35"/>
      <c r="AV1167" s="35"/>
      <c r="AW1167" s="35"/>
    </row>
    <row r="1168" spans="1:49" s="20" customFormat="1">
      <c r="A1168" s="12"/>
      <c r="B1168" s="10"/>
      <c r="C1168" s="1"/>
      <c r="D1168"/>
      <c r="F1168" s="9"/>
      <c r="G1168" s="9"/>
      <c r="H1168" s="9"/>
      <c r="I1168" s="9"/>
      <c r="K1168"/>
      <c r="L1168"/>
      <c r="M1168"/>
      <c r="N1168"/>
      <c r="P1168"/>
      <c r="Q1168"/>
      <c r="R1168"/>
      <c r="S1168"/>
      <c r="U1168"/>
      <c r="V1168"/>
      <c r="W1168"/>
      <c r="X1168" s="1"/>
      <c r="Z1168"/>
      <c r="AA1168"/>
      <c r="AB1168"/>
      <c r="AC1168"/>
      <c r="AE1168"/>
      <c r="AF1168"/>
      <c r="AG1168"/>
      <c r="AH1168"/>
      <c r="AJ1168"/>
      <c r="AK1168"/>
      <c r="AL1168"/>
      <c r="AM1168" s="1"/>
      <c r="AO1168"/>
      <c r="AT1168" s="35"/>
      <c r="AU1168" s="35"/>
      <c r="AV1168" s="35"/>
      <c r="AW1168" s="35"/>
    </row>
    <row r="1169" spans="1:49" s="20" customFormat="1">
      <c r="A1169" s="12"/>
      <c r="B1169" s="10"/>
      <c r="C1169" s="1"/>
      <c r="D1169"/>
      <c r="F1169" s="9"/>
      <c r="G1169" s="9"/>
      <c r="H1169" s="9"/>
      <c r="I1169" s="9"/>
      <c r="K1169"/>
      <c r="L1169"/>
      <c r="M1169"/>
      <c r="N1169"/>
      <c r="P1169"/>
      <c r="Q1169"/>
      <c r="R1169"/>
      <c r="S1169"/>
      <c r="U1169"/>
      <c r="V1169"/>
      <c r="W1169"/>
      <c r="X1169" s="1"/>
      <c r="Z1169"/>
      <c r="AA1169"/>
      <c r="AB1169"/>
      <c r="AC1169"/>
      <c r="AE1169"/>
      <c r="AF1169"/>
      <c r="AG1169"/>
      <c r="AH1169"/>
      <c r="AJ1169"/>
      <c r="AK1169"/>
      <c r="AL1169"/>
      <c r="AM1169" s="1"/>
      <c r="AO1169"/>
      <c r="AT1169" s="35"/>
      <c r="AU1169" s="35"/>
      <c r="AV1169" s="35"/>
      <c r="AW1169" s="35"/>
    </row>
    <row r="1170" spans="1:49" s="20" customFormat="1">
      <c r="A1170" s="12"/>
      <c r="B1170" s="10"/>
      <c r="C1170" s="1"/>
      <c r="D1170"/>
      <c r="F1170" s="9"/>
      <c r="G1170" s="9"/>
      <c r="H1170" s="9"/>
      <c r="I1170" s="9"/>
      <c r="K1170"/>
      <c r="L1170"/>
      <c r="M1170"/>
      <c r="N1170"/>
      <c r="P1170"/>
      <c r="Q1170"/>
      <c r="R1170"/>
      <c r="S1170"/>
      <c r="U1170"/>
      <c r="V1170"/>
      <c r="W1170"/>
      <c r="X1170" s="1"/>
      <c r="Z1170"/>
      <c r="AA1170"/>
      <c r="AB1170"/>
      <c r="AC1170"/>
      <c r="AE1170"/>
      <c r="AF1170"/>
      <c r="AG1170"/>
      <c r="AH1170"/>
      <c r="AJ1170"/>
      <c r="AK1170"/>
      <c r="AL1170"/>
      <c r="AM1170" s="1"/>
      <c r="AO1170"/>
      <c r="AT1170" s="35"/>
      <c r="AU1170" s="35"/>
      <c r="AV1170" s="35"/>
      <c r="AW1170" s="35"/>
    </row>
    <row r="1171" spans="1:49" s="20" customFormat="1">
      <c r="A1171" s="12"/>
      <c r="B1171" s="10"/>
      <c r="C1171" s="1"/>
      <c r="D1171"/>
      <c r="F1171" s="9"/>
      <c r="G1171" s="9"/>
      <c r="H1171" s="9"/>
      <c r="I1171" s="9"/>
      <c r="K1171"/>
      <c r="L1171"/>
      <c r="M1171"/>
      <c r="N1171"/>
      <c r="P1171"/>
      <c r="Q1171"/>
      <c r="R1171"/>
      <c r="S1171"/>
      <c r="U1171"/>
      <c r="V1171"/>
      <c r="W1171"/>
      <c r="X1171" s="1"/>
      <c r="Z1171"/>
      <c r="AA1171"/>
      <c r="AB1171"/>
      <c r="AC1171"/>
      <c r="AE1171"/>
      <c r="AF1171"/>
      <c r="AG1171"/>
      <c r="AH1171"/>
      <c r="AJ1171"/>
      <c r="AK1171"/>
      <c r="AL1171"/>
      <c r="AM1171" s="1"/>
      <c r="AO1171"/>
      <c r="AT1171" s="35"/>
      <c r="AU1171" s="35"/>
      <c r="AV1171" s="35"/>
      <c r="AW1171" s="35"/>
    </row>
    <row r="1172" spans="1:49" s="20" customFormat="1">
      <c r="A1172" s="12"/>
      <c r="B1172" s="10"/>
      <c r="C1172" s="1"/>
      <c r="D1172"/>
      <c r="F1172" s="9"/>
      <c r="G1172" s="9"/>
      <c r="H1172" s="9"/>
      <c r="I1172" s="9"/>
      <c r="K1172"/>
      <c r="L1172"/>
      <c r="M1172"/>
      <c r="N1172"/>
      <c r="P1172"/>
      <c r="Q1172"/>
      <c r="R1172"/>
      <c r="S1172"/>
      <c r="U1172"/>
      <c r="V1172"/>
      <c r="W1172"/>
      <c r="X1172" s="1"/>
      <c r="Z1172"/>
      <c r="AA1172"/>
      <c r="AB1172"/>
      <c r="AC1172"/>
      <c r="AE1172"/>
      <c r="AF1172"/>
      <c r="AG1172"/>
      <c r="AH1172"/>
      <c r="AJ1172"/>
      <c r="AK1172"/>
      <c r="AL1172"/>
      <c r="AM1172" s="1"/>
      <c r="AO1172"/>
      <c r="AT1172" s="35"/>
      <c r="AU1172" s="35"/>
      <c r="AV1172" s="35"/>
      <c r="AW1172" s="35"/>
    </row>
    <row r="1173" spans="1:49" s="20" customFormat="1">
      <c r="A1173" s="12"/>
      <c r="B1173" s="10"/>
      <c r="C1173" s="1"/>
      <c r="D1173"/>
      <c r="F1173" s="9"/>
      <c r="G1173" s="9"/>
      <c r="H1173" s="9"/>
      <c r="I1173" s="9"/>
      <c r="K1173"/>
      <c r="L1173"/>
      <c r="M1173"/>
      <c r="N1173"/>
      <c r="P1173"/>
      <c r="Q1173"/>
      <c r="R1173"/>
      <c r="S1173"/>
      <c r="U1173"/>
      <c r="V1173"/>
      <c r="W1173"/>
      <c r="X1173" s="1"/>
      <c r="Z1173"/>
      <c r="AA1173"/>
      <c r="AB1173"/>
      <c r="AC1173"/>
      <c r="AE1173"/>
      <c r="AF1173"/>
      <c r="AG1173"/>
      <c r="AH1173"/>
      <c r="AJ1173"/>
      <c r="AK1173"/>
      <c r="AL1173"/>
      <c r="AM1173" s="1"/>
      <c r="AO1173"/>
      <c r="AT1173" s="35"/>
      <c r="AU1173" s="35"/>
      <c r="AV1173" s="35"/>
      <c r="AW1173" s="35"/>
    </row>
    <row r="1174" spans="1:49" s="20" customFormat="1">
      <c r="A1174" s="12"/>
      <c r="B1174" s="10"/>
      <c r="C1174" s="1"/>
      <c r="D1174"/>
      <c r="F1174" s="9"/>
      <c r="G1174" s="9"/>
      <c r="H1174" s="9"/>
      <c r="I1174" s="9"/>
      <c r="K1174"/>
      <c r="L1174"/>
      <c r="M1174"/>
      <c r="N1174"/>
      <c r="P1174"/>
      <c r="Q1174"/>
      <c r="R1174"/>
      <c r="S1174"/>
      <c r="U1174"/>
      <c r="V1174"/>
      <c r="W1174"/>
      <c r="X1174" s="1"/>
      <c r="Z1174"/>
      <c r="AA1174"/>
      <c r="AB1174"/>
      <c r="AC1174"/>
      <c r="AE1174"/>
      <c r="AF1174"/>
      <c r="AG1174"/>
      <c r="AH1174"/>
      <c r="AJ1174"/>
      <c r="AK1174"/>
      <c r="AL1174"/>
      <c r="AM1174" s="1"/>
      <c r="AO1174"/>
      <c r="AT1174" s="35"/>
      <c r="AU1174" s="35"/>
      <c r="AV1174" s="35"/>
      <c r="AW1174" s="35"/>
    </row>
    <row r="1175" spans="1:49" s="20" customFormat="1">
      <c r="A1175" s="12"/>
      <c r="B1175" s="10"/>
      <c r="C1175" s="1"/>
      <c r="D1175"/>
      <c r="F1175" s="9"/>
      <c r="G1175" s="9"/>
      <c r="H1175" s="9"/>
      <c r="I1175" s="9"/>
      <c r="K1175"/>
      <c r="L1175"/>
      <c r="M1175"/>
      <c r="N1175"/>
      <c r="P1175"/>
      <c r="Q1175"/>
      <c r="R1175"/>
      <c r="S1175"/>
      <c r="U1175"/>
      <c r="V1175"/>
      <c r="W1175"/>
      <c r="X1175" s="1"/>
      <c r="Z1175"/>
      <c r="AA1175"/>
      <c r="AB1175"/>
      <c r="AC1175"/>
      <c r="AE1175"/>
      <c r="AF1175"/>
      <c r="AG1175"/>
      <c r="AH1175"/>
      <c r="AJ1175"/>
      <c r="AK1175"/>
      <c r="AL1175"/>
      <c r="AM1175" s="1"/>
      <c r="AO1175"/>
      <c r="AT1175" s="35"/>
      <c r="AU1175" s="35"/>
      <c r="AV1175" s="35"/>
      <c r="AW1175" s="35"/>
    </row>
    <row r="1176" spans="1:49" s="20" customFormat="1">
      <c r="A1176" s="12"/>
      <c r="B1176" s="10"/>
      <c r="C1176" s="1"/>
      <c r="D1176"/>
      <c r="F1176" s="9"/>
      <c r="G1176" s="9"/>
      <c r="H1176" s="9"/>
      <c r="I1176" s="9"/>
      <c r="K1176"/>
      <c r="L1176"/>
      <c r="M1176"/>
      <c r="N1176"/>
      <c r="P1176"/>
      <c r="Q1176"/>
      <c r="R1176"/>
      <c r="S1176"/>
      <c r="U1176"/>
      <c r="V1176"/>
      <c r="W1176"/>
      <c r="X1176" s="1"/>
      <c r="Z1176"/>
      <c r="AA1176"/>
      <c r="AB1176"/>
      <c r="AC1176"/>
      <c r="AE1176"/>
      <c r="AF1176"/>
      <c r="AG1176"/>
      <c r="AH1176"/>
      <c r="AJ1176"/>
      <c r="AK1176"/>
      <c r="AL1176"/>
      <c r="AM1176" s="1"/>
      <c r="AO1176"/>
      <c r="AT1176" s="35"/>
      <c r="AU1176" s="35"/>
      <c r="AV1176" s="35"/>
      <c r="AW1176" s="35"/>
    </row>
    <row r="1177" spans="1:49" s="20" customFormat="1">
      <c r="A1177" s="12"/>
      <c r="B1177" s="10"/>
      <c r="C1177" s="1"/>
      <c r="D1177"/>
      <c r="F1177" s="9"/>
      <c r="G1177" s="9"/>
      <c r="H1177" s="9"/>
      <c r="I1177" s="9"/>
      <c r="K1177"/>
      <c r="L1177"/>
      <c r="M1177"/>
      <c r="N1177"/>
      <c r="P1177"/>
      <c r="Q1177"/>
      <c r="R1177"/>
      <c r="S1177"/>
      <c r="U1177"/>
      <c r="V1177"/>
      <c r="W1177"/>
      <c r="X1177" s="1"/>
      <c r="Z1177"/>
      <c r="AA1177"/>
      <c r="AB1177"/>
      <c r="AC1177"/>
      <c r="AE1177"/>
      <c r="AF1177"/>
      <c r="AG1177"/>
      <c r="AH1177"/>
      <c r="AJ1177"/>
      <c r="AK1177"/>
      <c r="AL1177"/>
      <c r="AM1177" s="1"/>
      <c r="AO1177"/>
      <c r="AT1177" s="35"/>
      <c r="AU1177" s="35"/>
      <c r="AV1177" s="35"/>
      <c r="AW1177" s="35"/>
    </row>
    <row r="1178" spans="1:49" s="20" customFormat="1">
      <c r="A1178" s="12"/>
      <c r="B1178" s="10"/>
      <c r="C1178" s="1"/>
      <c r="D1178"/>
      <c r="F1178" s="9"/>
      <c r="G1178" s="9"/>
      <c r="H1178" s="9"/>
      <c r="I1178" s="9"/>
      <c r="K1178"/>
      <c r="L1178"/>
      <c r="M1178"/>
      <c r="N1178"/>
      <c r="P1178"/>
      <c r="Q1178"/>
      <c r="R1178"/>
      <c r="S1178"/>
      <c r="U1178"/>
      <c r="V1178"/>
      <c r="W1178"/>
      <c r="X1178" s="1"/>
      <c r="Z1178"/>
      <c r="AA1178"/>
      <c r="AB1178"/>
      <c r="AC1178"/>
      <c r="AE1178"/>
      <c r="AF1178"/>
      <c r="AG1178"/>
      <c r="AH1178"/>
      <c r="AJ1178"/>
      <c r="AK1178"/>
      <c r="AL1178"/>
      <c r="AM1178" s="1"/>
      <c r="AO1178"/>
      <c r="AT1178" s="35"/>
      <c r="AU1178" s="35"/>
      <c r="AV1178" s="35"/>
      <c r="AW1178" s="35"/>
    </row>
    <row r="1179" spans="1:49" s="20" customFormat="1">
      <c r="A1179" s="12"/>
      <c r="B1179" s="10"/>
      <c r="C1179" s="1"/>
      <c r="D1179"/>
      <c r="F1179" s="9"/>
      <c r="G1179" s="9"/>
      <c r="H1179" s="9"/>
      <c r="I1179" s="9"/>
      <c r="K1179"/>
      <c r="L1179"/>
      <c r="M1179"/>
      <c r="N1179"/>
      <c r="P1179"/>
      <c r="Q1179"/>
      <c r="R1179"/>
      <c r="S1179"/>
      <c r="U1179"/>
      <c r="V1179"/>
      <c r="W1179"/>
      <c r="X1179" s="1"/>
      <c r="Z1179"/>
      <c r="AA1179"/>
      <c r="AB1179"/>
      <c r="AC1179"/>
      <c r="AE1179"/>
      <c r="AF1179"/>
      <c r="AG1179"/>
      <c r="AH1179"/>
      <c r="AJ1179"/>
      <c r="AK1179"/>
      <c r="AL1179"/>
      <c r="AM1179" s="1"/>
      <c r="AO1179"/>
      <c r="AT1179" s="35"/>
      <c r="AU1179" s="35"/>
      <c r="AV1179" s="35"/>
      <c r="AW1179" s="35"/>
    </row>
    <row r="1180" spans="1:49" s="20" customFormat="1">
      <c r="A1180" s="12"/>
      <c r="B1180" s="10"/>
      <c r="C1180" s="1"/>
      <c r="D1180"/>
      <c r="F1180" s="9"/>
      <c r="G1180" s="9"/>
      <c r="H1180" s="9"/>
      <c r="I1180" s="9"/>
      <c r="K1180"/>
      <c r="L1180"/>
      <c r="M1180"/>
      <c r="N1180"/>
      <c r="P1180"/>
      <c r="Q1180"/>
      <c r="R1180"/>
      <c r="S1180"/>
      <c r="U1180"/>
      <c r="V1180"/>
      <c r="W1180"/>
      <c r="X1180" s="1"/>
      <c r="Z1180"/>
      <c r="AA1180"/>
      <c r="AB1180"/>
      <c r="AC1180"/>
      <c r="AE1180"/>
      <c r="AF1180"/>
      <c r="AG1180"/>
      <c r="AH1180"/>
      <c r="AJ1180"/>
      <c r="AK1180"/>
      <c r="AL1180"/>
      <c r="AM1180" s="1"/>
      <c r="AO1180"/>
      <c r="AT1180" s="35"/>
      <c r="AU1180" s="35"/>
      <c r="AV1180" s="35"/>
      <c r="AW1180" s="35"/>
    </row>
    <row r="1181" spans="1:49" s="20" customFormat="1">
      <c r="A1181" s="12"/>
      <c r="B1181" s="10"/>
      <c r="C1181" s="1"/>
      <c r="D1181"/>
      <c r="F1181" s="9"/>
      <c r="G1181" s="9"/>
      <c r="H1181" s="9"/>
      <c r="I1181" s="9"/>
      <c r="K1181"/>
      <c r="L1181"/>
      <c r="M1181"/>
      <c r="N1181"/>
      <c r="P1181"/>
      <c r="Q1181"/>
      <c r="R1181"/>
      <c r="S1181"/>
      <c r="U1181"/>
      <c r="V1181"/>
      <c r="W1181"/>
      <c r="X1181" s="1"/>
      <c r="Z1181"/>
      <c r="AA1181"/>
      <c r="AB1181"/>
      <c r="AC1181"/>
      <c r="AE1181"/>
      <c r="AF1181"/>
      <c r="AG1181"/>
      <c r="AH1181"/>
      <c r="AJ1181"/>
      <c r="AK1181"/>
      <c r="AL1181"/>
      <c r="AM1181" s="1"/>
      <c r="AO1181"/>
      <c r="AT1181" s="35"/>
      <c r="AU1181" s="35"/>
      <c r="AV1181" s="35"/>
      <c r="AW1181" s="35"/>
    </row>
    <row r="1182" spans="1:49" s="20" customFormat="1">
      <c r="A1182" s="12"/>
      <c r="B1182" s="10"/>
      <c r="C1182" s="1"/>
      <c r="D1182"/>
      <c r="F1182" s="9"/>
      <c r="G1182" s="9"/>
      <c r="H1182" s="9"/>
      <c r="I1182" s="9"/>
      <c r="K1182"/>
      <c r="L1182"/>
      <c r="M1182"/>
      <c r="N1182"/>
      <c r="P1182"/>
      <c r="Q1182"/>
      <c r="R1182"/>
      <c r="S1182"/>
      <c r="U1182"/>
      <c r="V1182"/>
      <c r="W1182"/>
      <c r="X1182" s="1"/>
      <c r="Z1182"/>
      <c r="AA1182"/>
      <c r="AB1182"/>
      <c r="AC1182"/>
      <c r="AE1182"/>
      <c r="AF1182"/>
      <c r="AG1182"/>
      <c r="AH1182"/>
      <c r="AJ1182"/>
      <c r="AK1182"/>
      <c r="AL1182"/>
      <c r="AM1182" s="1"/>
      <c r="AO1182"/>
      <c r="AT1182" s="35"/>
      <c r="AU1182" s="35"/>
      <c r="AV1182" s="35"/>
      <c r="AW1182" s="35"/>
    </row>
    <row r="1183" spans="1:49" s="20" customFormat="1">
      <c r="A1183" s="12"/>
      <c r="B1183" s="10"/>
      <c r="C1183" s="1"/>
      <c r="D1183"/>
      <c r="F1183" s="9"/>
      <c r="G1183" s="9"/>
      <c r="H1183" s="9"/>
      <c r="I1183" s="9"/>
      <c r="K1183"/>
      <c r="L1183"/>
      <c r="M1183"/>
      <c r="N1183"/>
      <c r="P1183"/>
      <c r="Q1183"/>
      <c r="R1183"/>
      <c r="S1183"/>
      <c r="U1183"/>
      <c r="V1183"/>
      <c r="W1183"/>
      <c r="X1183" s="1"/>
      <c r="Z1183"/>
      <c r="AA1183"/>
      <c r="AB1183"/>
      <c r="AC1183"/>
      <c r="AE1183"/>
      <c r="AF1183"/>
      <c r="AG1183"/>
      <c r="AH1183"/>
      <c r="AJ1183"/>
      <c r="AK1183"/>
      <c r="AL1183"/>
      <c r="AM1183" s="1"/>
      <c r="AO1183"/>
      <c r="AT1183" s="35"/>
      <c r="AU1183" s="35"/>
      <c r="AV1183" s="35"/>
      <c r="AW1183" s="35"/>
    </row>
    <row r="1184" spans="1:49" s="20" customFormat="1">
      <c r="A1184" s="12"/>
      <c r="B1184" s="10"/>
      <c r="C1184" s="1"/>
      <c r="D1184"/>
      <c r="F1184" s="9"/>
      <c r="G1184" s="9"/>
      <c r="H1184" s="9"/>
      <c r="I1184" s="9"/>
      <c r="K1184"/>
      <c r="L1184"/>
      <c r="M1184"/>
      <c r="N1184"/>
      <c r="P1184"/>
      <c r="Q1184"/>
      <c r="R1184"/>
      <c r="S1184"/>
      <c r="U1184"/>
      <c r="V1184"/>
      <c r="W1184"/>
      <c r="X1184" s="1"/>
      <c r="Z1184"/>
      <c r="AA1184"/>
      <c r="AB1184"/>
      <c r="AC1184"/>
      <c r="AE1184"/>
      <c r="AF1184"/>
      <c r="AG1184"/>
      <c r="AH1184"/>
      <c r="AJ1184"/>
      <c r="AK1184"/>
      <c r="AL1184"/>
      <c r="AM1184" s="1"/>
      <c r="AO1184"/>
      <c r="AT1184" s="35"/>
      <c r="AU1184" s="35"/>
      <c r="AV1184" s="35"/>
      <c r="AW1184" s="35"/>
    </row>
    <row r="1185" spans="1:49" s="20" customFormat="1">
      <c r="A1185" s="12"/>
      <c r="B1185" s="10"/>
      <c r="C1185" s="1"/>
      <c r="D1185"/>
      <c r="F1185" s="9"/>
      <c r="G1185" s="9"/>
      <c r="H1185" s="9"/>
      <c r="I1185" s="9"/>
      <c r="K1185"/>
      <c r="L1185"/>
      <c r="M1185"/>
      <c r="N1185"/>
      <c r="P1185"/>
      <c r="Q1185"/>
      <c r="R1185"/>
      <c r="S1185"/>
      <c r="U1185"/>
      <c r="V1185"/>
      <c r="W1185"/>
      <c r="X1185" s="1"/>
      <c r="Z1185"/>
      <c r="AA1185"/>
      <c r="AB1185"/>
      <c r="AC1185"/>
      <c r="AE1185"/>
      <c r="AF1185"/>
      <c r="AG1185"/>
      <c r="AH1185"/>
      <c r="AJ1185"/>
      <c r="AK1185"/>
      <c r="AL1185"/>
      <c r="AM1185" s="1"/>
      <c r="AO1185"/>
      <c r="AT1185" s="35"/>
      <c r="AU1185" s="35"/>
      <c r="AV1185" s="35"/>
      <c r="AW1185" s="35"/>
    </row>
    <row r="1186" spans="1:49" s="20" customFormat="1">
      <c r="A1186" s="12"/>
      <c r="B1186" s="10"/>
      <c r="C1186" s="1"/>
      <c r="D1186"/>
      <c r="F1186" s="9"/>
      <c r="G1186" s="9"/>
      <c r="H1186" s="9"/>
      <c r="I1186" s="9"/>
      <c r="K1186"/>
      <c r="L1186"/>
      <c r="M1186"/>
      <c r="N1186"/>
      <c r="P1186"/>
      <c r="Q1186"/>
      <c r="R1186"/>
      <c r="S1186"/>
      <c r="U1186"/>
      <c r="V1186"/>
      <c r="W1186"/>
      <c r="X1186" s="1"/>
      <c r="Z1186"/>
      <c r="AA1186"/>
      <c r="AB1186"/>
      <c r="AC1186"/>
      <c r="AE1186"/>
      <c r="AF1186"/>
      <c r="AG1186"/>
      <c r="AH1186"/>
      <c r="AJ1186"/>
      <c r="AK1186"/>
      <c r="AL1186"/>
      <c r="AM1186" s="1"/>
      <c r="AO1186"/>
      <c r="AT1186" s="35"/>
      <c r="AU1186" s="35"/>
      <c r="AV1186" s="35"/>
      <c r="AW1186" s="35"/>
    </row>
    <row r="1187" spans="1:49" s="20" customFormat="1">
      <c r="A1187" s="12"/>
      <c r="B1187" s="10"/>
      <c r="C1187" s="1"/>
      <c r="D1187"/>
      <c r="F1187" s="9"/>
      <c r="G1187" s="9"/>
      <c r="H1187" s="9"/>
      <c r="I1187" s="9"/>
      <c r="K1187"/>
      <c r="L1187"/>
      <c r="M1187"/>
      <c r="N1187"/>
      <c r="P1187"/>
      <c r="Q1187"/>
      <c r="R1187"/>
      <c r="S1187"/>
      <c r="U1187"/>
      <c r="V1187"/>
      <c r="W1187"/>
      <c r="X1187" s="1"/>
      <c r="Z1187"/>
      <c r="AA1187"/>
      <c r="AB1187"/>
      <c r="AC1187"/>
      <c r="AE1187"/>
      <c r="AF1187"/>
      <c r="AG1187"/>
      <c r="AH1187"/>
      <c r="AJ1187"/>
      <c r="AK1187"/>
      <c r="AL1187"/>
      <c r="AM1187" s="1"/>
      <c r="AO1187"/>
      <c r="AT1187" s="35"/>
      <c r="AU1187" s="35"/>
      <c r="AV1187" s="35"/>
      <c r="AW1187" s="35"/>
    </row>
    <row r="1188" spans="1:49" s="20" customFormat="1">
      <c r="A1188" s="12"/>
      <c r="B1188" s="10"/>
      <c r="C1188" s="1"/>
      <c r="D1188"/>
      <c r="F1188" s="9"/>
      <c r="G1188" s="9"/>
      <c r="H1188" s="9"/>
      <c r="I1188" s="9"/>
      <c r="K1188"/>
      <c r="L1188"/>
      <c r="M1188"/>
      <c r="N1188"/>
      <c r="P1188"/>
      <c r="Q1188"/>
      <c r="R1188"/>
      <c r="S1188"/>
      <c r="U1188"/>
      <c r="V1188"/>
      <c r="W1188"/>
      <c r="X1188" s="1"/>
      <c r="Z1188"/>
      <c r="AA1188"/>
      <c r="AB1188"/>
      <c r="AC1188"/>
      <c r="AE1188"/>
      <c r="AF1188"/>
      <c r="AG1188"/>
      <c r="AH1188"/>
      <c r="AJ1188"/>
      <c r="AK1188"/>
      <c r="AL1188"/>
      <c r="AM1188" s="1"/>
      <c r="AO1188"/>
      <c r="AT1188" s="35"/>
      <c r="AU1188" s="35"/>
      <c r="AV1188" s="35"/>
      <c r="AW1188" s="35"/>
    </row>
    <row r="1189" spans="1:49" s="20" customFormat="1">
      <c r="A1189" s="12"/>
      <c r="B1189" s="10"/>
      <c r="C1189" s="1"/>
      <c r="D1189"/>
      <c r="F1189" s="9"/>
      <c r="G1189" s="9"/>
      <c r="H1189" s="9"/>
      <c r="I1189" s="9"/>
      <c r="K1189"/>
      <c r="L1189"/>
      <c r="M1189"/>
      <c r="N1189"/>
      <c r="P1189"/>
      <c r="Q1189"/>
      <c r="R1189"/>
      <c r="S1189"/>
      <c r="U1189"/>
      <c r="V1189"/>
      <c r="W1189"/>
      <c r="X1189" s="1"/>
      <c r="Z1189"/>
      <c r="AA1189"/>
      <c r="AB1189"/>
      <c r="AC1189"/>
      <c r="AE1189"/>
      <c r="AF1189"/>
      <c r="AG1189"/>
      <c r="AH1189"/>
      <c r="AJ1189"/>
      <c r="AK1189"/>
      <c r="AL1189"/>
      <c r="AM1189" s="1"/>
      <c r="AO1189"/>
      <c r="AT1189" s="35"/>
      <c r="AU1189" s="35"/>
      <c r="AV1189" s="35"/>
      <c r="AW1189" s="35"/>
    </row>
    <row r="1190" spans="1:49" s="20" customFormat="1">
      <c r="A1190" s="12"/>
      <c r="B1190" s="10"/>
      <c r="C1190" s="1"/>
      <c r="D1190"/>
      <c r="F1190" s="9"/>
      <c r="G1190" s="9"/>
      <c r="H1190" s="9"/>
      <c r="I1190" s="9"/>
      <c r="K1190"/>
      <c r="L1190"/>
      <c r="M1190"/>
      <c r="N1190"/>
      <c r="P1190"/>
      <c r="Q1190"/>
      <c r="R1190"/>
      <c r="S1190"/>
      <c r="U1190"/>
      <c r="V1190"/>
      <c r="W1190"/>
      <c r="X1190" s="1"/>
      <c r="Z1190"/>
      <c r="AA1190"/>
      <c r="AB1190"/>
      <c r="AC1190"/>
      <c r="AE1190"/>
      <c r="AF1190"/>
      <c r="AG1190"/>
      <c r="AH1190"/>
      <c r="AJ1190"/>
      <c r="AK1190"/>
      <c r="AL1190"/>
      <c r="AM1190" s="1"/>
      <c r="AO1190"/>
      <c r="AT1190" s="35"/>
      <c r="AU1190" s="35"/>
      <c r="AV1190" s="35"/>
      <c r="AW1190" s="35"/>
    </row>
    <row r="1191" spans="1:49" s="20" customFormat="1">
      <c r="A1191" s="12"/>
      <c r="B1191" s="10"/>
      <c r="C1191" s="1"/>
      <c r="D1191"/>
      <c r="F1191" s="9"/>
      <c r="G1191" s="9"/>
      <c r="H1191" s="9"/>
      <c r="I1191" s="9"/>
      <c r="K1191"/>
      <c r="L1191"/>
      <c r="M1191"/>
      <c r="N1191"/>
      <c r="P1191"/>
      <c r="Q1191"/>
      <c r="R1191"/>
      <c r="S1191"/>
      <c r="U1191"/>
      <c r="V1191"/>
      <c r="W1191"/>
      <c r="X1191" s="1"/>
      <c r="Z1191"/>
      <c r="AA1191"/>
      <c r="AB1191"/>
      <c r="AC1191"/>
      <c r="AE1191"/>
      <c r="AF1191"/>
      <c r="AG1191"/>
      <c r="AH1191"/>
      <c r="AJ1191"/>
      <c r="AK1191"/>
      <c r="AL1191"/>
      <c r="AM1191" s="1"/>
      <c r="AO1191"/>
      <c r="AT1191" s="35"/>
      <c r="AU1191" s="35"/>
      <c r="AV1191" s="35"/>
      <c r="AW1191" s="35"/>
    </row>
    <row r="1192" spans="1:49" s="20" customFormat="1">
      <c r="A1192" s="12"/>
      <c r="B1192" s="10"/>
      <c r="C1192" s="1"/>
      <c r="D1192"/>
      <c r="F1192" s="9"/>
      <c r="G1192" s="9"/>
      <c r="H1192" s="9"/>
      <c r="I1192" s="9"/>
      <c r="K1192"/>
      <c r="L1192"/>
      <c r="M1192"/>
      <c r="N1192"/>
      <c r="P1192"/>
      <c r="Q1192"/>
      <c r="R1192"/>
      <c r="S1192"/>
      <c r="U1192"/>
      <c r="V1192"/>
      <c r="W1192"/>
      <c r="X1192" s="1"/>
      <c r="Z1192"/>
      <c r="AA1192"/>
      <c r="AB1192"/>
      <c r="AC1192"/>
      <c r="AE1192"/>
      <c r="AF1192"/>
      <c r="AG1192"/>
      <c r="AH1192"/>
      <c r="AJ1192"/>
      <c r="AK1192"/>
      <c r="AL1192"/>
      <c r="AM1192" s="1"/>
      <c r="AO1192"/>
      <c r="AT1192" s="35"/>
      <c r="AU1192" s="35"/>
      <c r="AV1192" s="35"/>
      <c r="AW1192" s="35"/>
    </row>
    <row r="1193" spans="1:49" s="20" customFormat="1">
      <c r="A1193" s="12"/>
      <c r="B1193" s="10"/>
      <c r="C1193" s="1"/>
      <c r="D1193"/>
      <c r="F1193" s="9"/>
      <c r="G1193" s="9"/>
      <c r="H1193" s="9"/>
      <c r="I1193" s="9"/>
      <c r="K1193"/>
      <c r="L1193"/>
      <c r="M1193"/>
      <c r="N1193"/>
      <c r="P1193"/>
      <c r="Q1193"/>
      <c r="R1193"/>
      <c r="S1193"/>
      <c r="U1193"/>
      <c r="V1193"/>
      <c r="W1193"/>
      <c r="X1193" s="1"/>
      <c r="Z1193"/>
      <c r="AA1193"/>
      <c r="AB1193"/>
      <c r="AC1193"/>
      <c r="AE1193"/>
      <c r="AF1193"/>
      <c r="AG1193"/>
      <c r="AH1193"/>
      <c r="AJ1193"/>
      <c r="AK1193"/>
      <c r="AL1193"/>
      <c r="AM1193" s="1"/>
      <c r="AO1193"/>
      <c r="AT1193" s="35"/>
      <c r="AU1193" s="35"/>
      <c r="AV1193" s="35"/>
      <c r="AW1193" s="35"/>
    </row>
    <row r="1194" spans="1:49" s="20" customFormat="1">
      <c r="A1194" s="12"/>
      <c r="B1194" s="10"/>
      <c r="C1194" s="1"/>
      <c r="D1194"/>
      <c r="F1194" s="9"/>
      <c r="G1194" s="9"/>
      <c r="H1194" s="9"/>
      <c r="I1194" s="9"/>
      <c r="K1194"/>
      <c r="L1194"/>
      <c r="M1194"/>
      <c r="N1194"/>
      <c r="P1194"/>
      <c r="Q1194"/>
      <c r="R1194"/>
      <c r="S1194"/>
      <c r="U1194"/>
      <c r="V1194"/>
      <c r="W1194"/>
      <c r="X1194" s="1"/>
      <c r="Z1194"/>
      <c r="AA1194"/>
      <c r="AB1194"/>
      <c r="AC1194"/>
      <c r="AE1194"/>
      <c r="AF1194"/>
      <c r="AG1194"/>
      <c r="AH1194"/>
      <c r="AJ1194"/>
      <c r="AK1194"/>
      <c r="AL1194"/>
      <c r="AM1194" s="1"/>
      <c r="AO1194"/>
      <c r="AT1194" s="35"/>
      <c r="AU1194" s="35"/>
      <c r="AV1194" s="35"/>
      <c r="AW1194" s="35"/>
    </row>
    <row r="1195" spans="1:49" s="20" customFormat="1">
      <c r="A1195" s="12"/>
      <c r="B1195" s="10"/>
      <c r="C1195" s="1"/>
      <c r="D1195"/>
      <c r="F1195" s="9"/>
      <c r="G1195" s="9"/>
      <c r="H1195" s="9"/>
      <c r="I1195" s="9"/>
      <c r="K1195"/>
      <c r="L1195"/>
      <c r="M1195"/>
      <c r="N1195"/>
      <c r="P1195"/>
      <c r="Q1195"/>
      <c r="R1195"/>
      <c r="S1195"/>
      <c r="U1195"/>
      <c r="V1195"/>
      <c r="W1195"/>
      <c r="X1195" s="1"/>
      <c r="Z1195"/>
      <c r="AA1195"/>
      <c r="AB1195"/>
      <c r="AC1195"/>
      <c r="AE1195"/>
      <c r="AF1195"/>
      <c r="AG1195"/>
      <c r="AH1195"/>
      <c r="AJ1195"/>
      <c r="AK1195"/>
      <c r="AL1195"/>
      <c r="AM1195" s="1"/>
      <c r="AO1195"/>
      <c r="AT1195" s="35"/>
      <c r="AU1195" s="35"/>
      <c r="AV1195" s="35"/>
      <c r="AW1195" s="35"/>
    </row>
    <row r="1196" spans="1:49" s="20" customFormat="1">
      <c r="A1196" s="12"/>
      <c r="B1196" s="10"/>
      <c r="C1196" s="1"/>
      <c r="D1196"/>
      <c r="F1196" s="9"/>
      <c r="G1196" s="9"/>
      <c r="H1196" s="9"/>
      <c r="I1196" s="9"/>
      <c r="K1196"/>
      <c r="L1196"/>
      <c r="M1196"/>
      <c r="N1196"/>
      <c r="P1196"/>
      <c r="Q1196"/>
      <c r="R1196"/>
      <c r="S1196"/>
      <c r="U1196"/>
      <c r="V1196"/>
      <c r="W1196"/>
      <c r="X1196" s="1"/>
      <c r="Z1196"/>
      <c r="AA1196"/>
      <c r="AB1196"/>
      <c r="AC1196"/>
      <c r="AE1196"/>
      <c r="AF1196"/>
      <c r="AG1196"/>
      <c r="AH1196"/>
      <c r="AJ1196"/>
      <c r="AK1196"/>
      <c r="AL1196"/>
      <c r="AM1196" s="1"/>
      <c r="AO1196"/>
      <c r="AT1196" s="35"/>
      <c r="AU1196" s="35"/>
      <c r="AV1196" s="35"/>
      <c r="AW1196" s="35"/>
    </row>
    <row r="1197" spans="1:49" s="20" customFormat="1">
      <c r="A1197" s="12"/>
      <c r="B1197" s="10"/>
      <c r="C1197" s="1"/>
      <c r="D1197"/>
      <c r="F1197" s="9"/>
      <c r="G1197" s="9"/>
      <c r="H1197" s="9"/>
      <c r="I1197" s="9"/>
      <c r="K1197"/>
      <c r="L1197"/>
      <c r="M1197"/>
      <c r="N1197"/>
      <c r="P1197"/>
      <c r="Q1197"/>
      <c r="R1197"/>
      <c r="S1197"/>
      <c r="U1197"/>
      <c r="V1197"/>
      <c r="W1197"/>
      <c r="X1197" s="1"/>
      <c r="Z1197"/>
      <c r="AA1197"/>
      <c r="AB1197"/>
      <c r="AC1197"/>
      <c r="AE1197"/>
      <c r="AF1197"/>
      <c r="AG1197"/>
      <c r="AH1197"/>
      <c r="AJ1197"/>
      <c r="AK1197"/>
      <c r="AL1197"/>
      <c r="AM1197" s="1"/>
      <c r="AO1197"/>
      <c r="AT1197" s="35"/>
      <c r="AU1197" s="35"/>
      <c r="AV1197" s="35"/>
      <c r="AW1197" s="35"/>
    </row>
    <row r="1198" spans="1:49" s="20" customFormat="1">
      <c r="A1198" s="12"/>
      <c r="B1198" s="10"/>
      <c r="C1198" s="1"/>
      <c r="D1198"/>
      <c r="F1198" s="9"/>
      <c r="G1198" s="9"/>
      <c r="H1198" s="9"/>
      <c r="I1198" s="9"/>
      <c r="K1198"/>
      <c r="L1198"/>
      <c r="M1198"/>
      <c r="N1198"/>
      <c r="P1198"/>
      <c r="Q1198"/>
      <c r="R1198"/>
      <c r="S1198"/>
      <c r="U1198"/>
      <c r="V1198"/>
      <c r="W1198"/>
      <c r="X1198" s="1"/>
      <c r="Z1198"/>
      <c r="AA1198"/>
      <c r="AB1198"/>
      <c r="AC1198"/>
      <c r="AE1198"/>
      <c r="AF1198"/>
      <c r="AG1198"/>
      <c r="AH1198"/>
      <c r="AJ1198"/>
      <c r="AK1198"/>
      <c r="AL1198"/>
      <c r="AM1198" s="1"/>
      <c r="AO1198"/>
      <c r="AT1198" s="35"/>
      <c r="AU1198" s="35"/>
      <c r="AV1198" s="35"/>
      <c r="AW1198" s="35"/>
    </row>
    <row r="1199" spans="1:49" s="20" customFormat="1">
      <c r="A1199" s="12"/>
      <c r="B1199" s="10"/>
      <c r="C1199" s="1"/>
      <c r="D1199"/>
      <c r="F1199" s="9"/>
      <c r="G1199" s="9"/>
      <c r="H1199" s="9"/>
      <c r="I1199" s="9"/>
      <c r="K1199"/>
      <c r="L1199"/>
      <c r="M1199"/>
      <c r="N1199"/>
      <c r="P1199"/>
      <c r="Q1199"/>
      <c r="R1199"/>
      <c r="S1199"/>
      <c r="U1199"/>
      <c r="V1199"/>
      <c r="W1199"/>
      <c r="X1199" s="1"/>
      <c r="Z1199"/>
      <c r="AA1199"/>
      <c r="AB1199"/>
      <c r="AC1199"/>
      <c r="AE1199"/>
      <c r="AF1199"/>
      <c r="AG1199"/>
      <c r="AH1199"/>
      <c r="AJ1199"/>
      <c r="AK1199"/>
      <c r="AL1199"/>
      <c r="AM1199" s="1"/>
      <c r="AO1199"/>
      <c r="AT1199" s="35"/>
      <c r="AU1199" s="35"/>
      <c r="AV1199" s="35"/>
      <c r="AW1199" s="35"/>
    </row>
    <row r="1200" spans="1:49" s="20" customFormat="1">
      <c r="A1200" s="12"/>
      <c r="B1200" s="10"/>
      <c r="C1200" s="1"/>
      <c r="D1200"/>
      <c r="F1200" s="9"/>
      <c r="G1200" s="9"/>
      <c r="H1200" s="9"/>
      <c r="I1200" s="9"/>
      <c r="K1200"/>
      <c r="L1200"/>
      <c r="M1200"/>
      <c r="N1200"/>
      <c r="P1200"/>
      <c r="Q1200"/>
      <c r="R1200"/>
      <c r="S1200"/>
      <c r="U1200"/>
      <c r="V1200"/>
      <c r="W1200"/>
      <c r="X1200" s="1"/>
      <c r="Z1200"/>
      <c r="AA1200"/>
      <c r="AB1200"/>
      <c r="AC1200"/>
      <c r="AE1200"/>
      <c r="AF1200"/>
      <c r="AG1200"/>
      <c r="AH1200"/>
      <c r="AJ1200"/>
      <c r="AK1200"/>
      <c r="AL1200"/>
      <c r="AM1200" s="1"/>
      <c r="AO1200"/>
      <c r="AT1200" s="35"/>
      <c r="AU1200" s="35"/>
      <c r="AV1200" s="35"/>
      <c r="AW1200" s="35"/>
    </row>
    <row r="1201" spans="1:49" s="20" customFormat="1">
      <c r="A1201" s="12"/>
      <c r="B1201" s="10"/>
      <c r="C1201" s="1"/>
      <c r="D1201"/>
      <c r="F1201" s="9"/>
      <c r="G1201" s="9"/>
      <c r="H1201" s="9"/>
      <c r="I1201" s="9"/>
      <c r="K1201"/>
      <c r="L1201"/>
      <c r="M1201"/>
      <c r="N1201"/>
      <c r="P1201"/>
      <c r="Q1201"/>
      <c r="R1201"/>
      <c r="S1201"/>
      <c r="U1201"/>
      <c r="V1201"/>
      <c r="W1201"/>
      <c r="X1201" s="1"/>
      <c r="Z1201"/>
      <c r="AA1201"/>
      <c r="AB1201"/>
      <c r="AC1201"/>
      <c r="AE1201"/>
      <c r="AF1201"/>
      <c r="AG1201"/>
      <c r="AH1201"/>
      <c r="AJ1201"/>
      <c r="AK1201"/>
      <c r="AL1201"/>
      <c r="AM1201" s="1"/>
      <c r="AO1201"/>
      <c r="AT1201" s="35"/>
      <c r="AU1201" s="35"/>
      <c r="AV1201" s="35"/>
      <c r="AW1201" s="35"/>
    </row>
    <row r="1202" spans="1:49" s="20" customFormat="1">
      <c r="A1202" s="12"/>
      <c r="B1202" s="10"/>
      <c r="C1202" s="1"/>
      <c r="D1202"/>
      <c r="F1202" s="9"/>
      <c r="G1202" s="9"/>
      <c r="H1202" s="9"/>
      <c r="I1202" s="9"/>
      <c r="K1202"/>
      <c r="L1202"/>
      <c r="M1202"/>
      <c r="N1202"/>
      <c r="P1202"/>
      <c r="Q1202"/>
      <c r="R1202"/>
      <c r="S1202"/>
      <c r="U1202"/>
      <c r="V1202"/>
      <c r="W1202"/>
      <c r="X1202" s="1"/>
      <c r="Z1202"/>
      <c r="AA1202"/>
      <c r="AB1202"/>
      <c r="AC1202"/>
      <c r="AE1202"/>
      <c r="AF1202"/>
      <c r="AG1202"/>
      <c r="AH1202"/>
      <c r="AJ1202"/>
      <c r="AK1202"/>
      <c r="AL1202"/>
      <c r="AM1202" s="1"/>
      <c r="AO1202"/>
      <c r="AT1202" s="35"/>
      <c r="AU1202" s="35"/>
      <c r="AV1202" s="35"/>
      <c r="AW1202" s="35"/>
    </row>
    <row r="1203" spans="1:49" s="20" customFormat="1">
      <c r="A1203" s="12"/>
      <c r="B1203" s="10"/>
      <c r="C1203" s="1"/>
      <c r="D1203"/>
      <c r="F1203" s="9"/>
      <c r="G1203" s="9"/>
      <c r="H1203" s="9"/>
      <c r="I1203" s="9"/>
      <c r="K1203"/>
      <c r="L1203"/>
      <c r="M1203"/>
      <c r="N1203"/>
      <c r="P1203"/>
      <c r="Q1203"/>
      <c r="R1203"/>
      <c r="S1203"/>
      <c r="U1203"/>
      <c r="V1203"/>
      <c r="W1203"/>
      <c r="X1203" s="1"/>
      <c r="Z1203"/>
      <c r="AA1203"/>
      <c r="AB1203"/>
      <c r="AC1203"/>
      <c r="AE1203"/>
      <c r="AF1203"/>
      <c r="AG1203"/>
      <c r="AH1203"/>
      <c r="AJ1203"/>
      <c r="AK1203"/>
      <c r="AL1203"/>
      <c r="AM1203" s="1"/>
      <c r="AO1203"/>
      <c r="AT1203" s="35"/>
      <c r="AU1203" s="35"/>
      <c r="AV1203" s="35"/>
      <c r="AW1203" s="35"/>
    </row>
    <row r="1204" spans="1:49" s="20" customFormat="1">
      <c r="A1204" s="12"/>
      <c r="B1204" s="10"/>
      <c r="C1204" s="1"/>
      <c r="D1204"/>
      <c r="F1204" s="9"/>
      <c r="G1204" s="9"/>
      <c r="H1204" s="9"/>
      <c r="I1204" s="9"/>
      <c r="K1204"/>
      <c r="L1204"/>
      <c r="M1204"/>
      <c r="N1204"/>
      <c r="P1204"/>
      <c r="Q1204"/>
      <c r="R1204"/>
      <c r="S1204"/>
      <c r="U1204"/>
      <c r="V1204"/>
      <c r="W1204"/>
      <c r="X1204" s="1"/>
      <c r="Z1204"/>
      <c r="AA1204"/>
      <c r="AB1204"/>
      <c r="AC1204"/>
      <c r="AE1204"/>
      <c r="AF1204"/>
      <c r="AG1204"/>
      <c r="AH1204"/>
      <c r="AJ1204"/>
      <c r="AK1204"/>
      <c r="AL1204"/>
      <c r="AM1204" s="1"/>
      <c r="AO1204"/>
      <c r="AT1204" s="35"/>
      <c r="AU1204" s="35"/>
      <c r="AV1204" s="35"/>
      <c r="AW1204" s="35"/>
    </row>
    <row r="1205" spans="1:49" s="20" customFormat="1">
      <c r="A1205" s="12"/>
      <c r="B1205" s="10"/>
      <c r="C1205" s="1"/>
      <c r="D1205"/>
      <c r="F1205" s="9"/>
      <c r="G1205" s="9"/>
      <c r="H1205" s="9"/>
      <c r="I1205" s="9"/>
      <c r="K1205"/>
      <c r="L1205"/>
      <c r="M1205"/>
      <c r="N1205"/>
      <c r="P1205"/>
      <c r="Q1205"/>
      <c r="R1205"/>
      <c r="S1205"/>
      <c r="U1205"/>
      <c r="V1205"/>
      <c r="W1205"/>
      <c r="X1205" s="1"/>
      <c r="Z1205"/>
      <c r="AA1205"/>
      <c r="AB1205"/>
      <c r="AC1205"/>
      <c r="AE1205"/>
      <c r="AF1205"/>
      <c r="AG1205"/>
      <c r="AH1205"/>
      <c r="AJ1205"/>
      <c r="AK1205"/>
      <c r="AL1205"/>
      <c r="AM1205" s="1"/>
      <c r="AO1205"/>
      <c r="AT1205" s="35"/>
      <c r="AU1205" s="35"/>
      <c r="AV1205" s="35"/>
      <c r="AW1205" s="35"/>
    </row>
    <row r="1206" spans="1:49" s="20" customFormat="1">
      <c r="A1206" s="12"/>
      <c r="B1206" s="10"/>
      <c r="C1206" s="1"/>
      <c r="D1206"/>
      <c r="F1206" s="9"/>
      <c r="G1206" s="9"/>
      <c r="H1206" s="9"/>
      <c r="I1206" s="9"/>
      <c r="K1206"/>
      <c r="L1206"/>
      <c r="M1206"/>
      <c r="N1206"/>
      <c r="P1206"/>
      <c r="Q1206"/>
      <c r="R1206"/>
      <c r="S1206"/>
      <c r="U1206"/>
      <c r="V1206"/>
      <c r="W1206"/>
      <c r="X1206" s="1"/>
      <c r="Z1206"/>
      <c r="AA1206"/>
      <c r="AB1206"/>
      <c r="AC1206"/>
      <c r="AE1206"/>
      <c r="AF1206"/>
      <c r="AG1206"/>
      <c r="AH1206"/>
      <c r="AJ1206"/>
      <c r="AK1206"/>
      <c r="AL1206"/>
      <c r="AM1206" s="1"/>
      <c r="AO1206"/>
      <c r="AT1206" s="35"/>
      <c r="AU1206" s="35"/>
      <c r="AV1206" s="35"/>
      <c r="AW1206" s="35"/>
    </row>
    <row r="1207" spans="1:49" s="20" customFormat="1">
      <c r="A1207" s="12"/>
      <c r="B1207" s="10"/>
      <c r="C1207" s="1"/>
      <c r="D1207"/>
      <c r="F1207" s="9"/>
      <c r="G1207" s="9"/>
      <c r="H1207" s="9"/>
      <c r="I1207" s="9"/>
      <c r="K1207"/>
      <c r="L1207"/>
      <c r="M1207"/>
      <c r="N1207"/>
      <c r="P1207"/>
      <c r="Q1207"/>
      <c r="R1207"/>
      <c r="S1207"/>
      <c r="U1207"/>
      <c r="V1207"/>
      <c r="W1207"/>
      <c r="X1207" s="1"/>
      <c r="Z1207"/>
      <c r="AA1207"/>
      <c r="AB1207"/>
      <c r="AC1207"/>
      <c r="AE1207"/>
      <c r="AF1207"/>
      <c r="AG1207"/>
      <c r="AH1207"/>
      <c r="AJ1207"/>
      <c r="AK1207"/>
      <c r="AL1207"/>
      <c r="AM1207" s="1"/>
      <c r="AO1207"/>
      <c r="AT1207" s="35"/>
      <c r="AU1207" s="35"/>
      <c r="AV1207" s="35"/>
      <c r="AW1207" s="35"/>
    </row>
    <row r="1208" spans="1:49" s="20" customFormat="1">
      <c r="A1208" s="12"/>
      <c r="B1208" s="10"/>
      <c r="C1208" s="1"/>
      <c r="D1208"/>
      <c r="F1208" s="9"/>
      <c r="G1208" s="9"/>
      <c r="H1208" s="9"/>
      <c r="I1208" s="9"/>
      <c r="K1208"/>
      <c r="L1208"/>
      <c r="M1208"/>
      <c r="N1208"/>
      <c r="P1208"/>
      <c r="Q1208"/>
      <c r="R1208"/>
      <c r="S1208"/>
      <c r="U1208"/>
      <c r="V1208"/>
      <c r="W1208"/>
      <c r="X1208" s="1"/>
      <c r="Z1208"/>
      <c r="AA1208"/>
      <c r="AB1208"/>
      <c r="AC1208"/>
      <c r="AE1208"/>
      <c r="AF1208"/>
      <c r="AG1208"/>
      <c r="AH1208"/>
      <c r="AJ1208"/>
      <c r="AK1208"/>
      <c r="AL1208"/>
      <c r="AM1208" s="1"/>
      <c r="AO1208"/>
      <c r="AT1208" s="35"/>
      <c r="AU1208" s="35"/>
      <c r="AV1208" s="35"/>
      <c r="AW1208" s="35"/>
    </row>
    <row r="1209" spans="1:49" s="20" customFormat="1">
      <c r="A1209" s="12"/>
      <c r="B1209" s="10"/>
      <c r="C1209" s="1"/>
      <c r="D1209"/>
      <c r="F1209" s="9"/>
      <c r="G1209" s="9"/>
      <c r="H1209" s="9"/>
      <c r="I1209" s="9"/>
      <c r="K1209"/>
      <c r="L1209"/>
      <c r="M1209"/>
      <c r="N1209"/>
      <c r="P1209"/>
      <c r="Q1209"/>
      <c r="R1209"/>
      <c r="S1209"/>
      <c r="U1209"/>
      <c r="V1209"/>
      <c r="W1209"/>
      <c r="X1209" s="1"/>
      <c r="Z1209"/>
      <c r="AA1209"/>
      <c r="AB1209"/>
      <c r="AC1209"/>
      <c r="AE1209"/>
      <c r="AF1209"/>
      <c r="AG1209"/>
      <c r="AH1209"/>
      <c r="AJ1209"/>
      <c r="AK1209"/>
      <c r="AL1209"/>
      <c r="AM1209" s="1"/>
      <c r="AO1209"/>
      <c r="AT1209" s="35"/>
      <c r="AU1209" s="35"/>
      <c r="AV1209" s="35"/>
      <c r="AW1209" s="35"/>
    </row>
    <row r="1210" spans="1:49" s="20" customFormat="1">
      <c r="A1210" s="12"/>
      <c r="B1210" s="10"/>
      <c r="C1210" s="1"/>
      <c r="D1210"/>
      <c r="F1210" s="9"/>
      <c r="G1210" s="9"/>
      <c r="H1210" s="9"/>
      <c r="I1210" s="9"/>
      <c r="K1210"/>
      <c r="L1210"/>
      <c r="M1210"/>
      <c r="N1210"/>
      <c r="P1210"/>
      <c r="Q1210"/>
      <c r="R1210"/>
      <c r="S1210"/>
      <c r="U1210"/>
      <c r="V1210"/>
      <c r="W1210"/>
      <c r="X1210" s="1"/>
      <c r="Z1210"/>
      <c r="AA1210"/>
      <c r="AB1210"/>
      <c r="AC1210"/>
      <c r="AE1210"/>
      <c r="AF1210"/>
      <c r="AG1210"/>
      <c r="AH1210"/>
      <c r="AJ1210"/>
      <c r="AK1210"/>
      <c r="AL1210"/>
      <c r="AM1210" s="1"/>
      <c r="AO1210"/>
      <c r="AT1210" s="35"/>
      <c r="AU1210" s="35"/>
      <c r="AV1210" s="35"/>
      <c r="AW1210" s="35"/>
    </row>
    <row r="1211" spans="1:49" s="20" customFormat="1">
      <c r="A1211" s="12"/>
      <c r="B1211" s="10"/>
      <c r="C1211" s="1"/>
      <c r="D1211"/>
      <c r="F1211" s="9"/>
      <c r="G1211" s="9"/>
      <c r="H1211" s="9"/>
      <c r="I1211" s="9"/>
      <c r="K1211"/>
      <c r="L1211"/>
      <c r="M1211"/>
      <c r="N1211"/>
      <c r="P1211"/>
      <c r="Q1211"/>
      <c r="R1211"/>
      <c r="S1211"/>
      <c r="U1211"/>
      <c r="V1211"/>
      <c r="W1211"/>
      <c r="X1211" s="1"/>
      <c r="Z1211"/>
      <c r="AA1211"/>
      <c r="AB1211"/>
      <c r="AC1211"/>
      <c r="AE1211"/>
      <c r="AF1211"/>
      <c r="AG1211"/>
      <c r="AH1211"/>
      <c r="AJ1211"/>
      <c r="AK1211"/>
      <c r="AL1211"/>
      <c r="AM1211" s="1"/>
      <c r="AO1211"/>
      <c r="AT1211" s="35"/>
      <c r="AU1211" s="35"/>
      <c r="AV1211" s="35"/>
      <c r="AW1211" s="35"/>
    </row>
    <row r="1212" spans="1:49" s="20" customFormat="1">
      <c r="A1212" s="12"/>
      <c r="B1212" s="10"/>
      <c r="C1212" s="1"/>
      <c r="D1212"/>
      <c r="F1212" s="9"/>
      <c r="G1212" s="9"/>
      <c r="H1212" s="9"/>
      <c r="I1212" s="9"/>
      <c r="K1212"/>
      <c r="L1212"/>
      <c r="M1212"/>
      <c r="N1212"/>
      <c r="P1212"/>
      <c r="Q1212"/>
      <c r="R1212"/>
      <c r="S1212"/>
      <c r="U1212"/>
      <c r="V1212"/>
      <c r="W1212"/>
      <c r="X1212" s="1"/>
      <c r="Z1212"/>
      <c r="AA1212"/>
      <c r="AB1212"/>
      <c r="AC1212"/>
      <c r="AE1212"/>
      <c r="AF1212"/>
      <c r="AG1212"/>
      <c r="AH1212"/>
      <c r="AJ1212"/>
      <c r="AK1212"/>
      <c r="AL1212"/>
      <c r="AM1212" s="1"/>
      <c r="AO1212"/>
      <c r="AT1212" s="35"/>
      <c r="AU1212" s="35"/>
      <c r="AV1212" s="35"/>
      <c r="AW1212" s="35"/>
    </row>
    <row r="1213" spans="1:49" s="20" customFormat="1">
      <c r="A1213" s="12"/>
      <c r="B1213" s="10"/>
      <c r="C1213" s="1"/>
      <c r="D1213"/>
      <c r="F1213" s="9"/>
      <c r="G1213" s="9"/>
      <c r="H1213" s="9"/>
      <c r="I1213" s="9"/>
      <c r="K1213"/>
      <c r="L1213"/>
      <c r="M1213"/>
      <c r="N1213"/>
      <c r="P1213"/>
      <c r="Q1213"/>
      <c r="R1213"/>
      <c r="S1213"/>
      <c r="U1213"/>
      <c r="V1213"/>
      <c r="W1213"/>
      <c r="X1213" s="1"/>
      <c r="Z1213"/>
      <c r="AA1213"/>
      <c r="AB1213"/>
      <c r="AC1213"/>
      <c r="AE1213"/>
      <c r="AF1213"/>
      <c r="AG1213"/>
      <c r="AH1213"/>
      <c r="AJ1213"/>
      <c r="AK1213"/>
      <c r="AL1213"/>
      <c r="AM1213" s="1"/>
      <c r="AO1213"/>
      <c r="AT1213" s="35"/>
      <c r="AU1213" s="35"/>
      <c r="AV1213" s="35"/>
      <c r="AW1213" s="35"/>
    </row>
    <row r="1214" spans="1:49" s="20" customFormat="1">
      <c r="A1214" s="12"/>
      <c r="B1214" s="10"/>
      <c r="C1214" s="1"/>
      <c r="D1214"/>
      <c r="F1214" s="9"/>
      <c r="G1214" s="9"/>
      <c r="H1214" s="9"/>
      <c r="I1214" s="9"/>
      <c r="K1214"/>
      <c r="L1214"/>
      <c r="M1214"/>
      <c r="N1214"/>
      <c r="P1214"/>
      <c r="Q1214"/>
      <c r="R1214"/>
      <c r="S1214"/>
      <c r="U1214"/>
      <c r="V1214"/>
      <c r="W1214"/>
      <c r="X1214" s="1"/>
      <c r="Z1214"/>
      <c r="AA1214"/>
      <c r="AB1214"/>
      <c r="AC1214"/>
      <c r="AE1214"/>
      <c r="AF1214"/>
      <c r="AG1214"/>
      <c r="AH1214"/>
      <c r="AJ1214"/>
      <c r="AK1214"/>
      <c r="AL1214"/>
      <c r="AM1214" s="1"/>
      <c r="AO1214"/>
      <c r="AT1214" s="35"/>
      <c r="AU1214" s="35"/>
      <c r="AV1214" s="35"/>
      <c r="AW1214" s="35"/>
    </row>
    <row r="1215" spans="1:49" s="20" customFormat="1">
      <c r="A1215" s="12"/>
      <c r="B1215" s="10"/>
      <c r="C1215" s="1"/>
      <c r="D1215"/>
      <c r="F1215" s="9"/>
      <c r="G1215" s="9"/>
      <c r="H1215" s="9"/>
      <c r="I1215" s="9"/>
      <c r="K1215"/>
      <c r="L1215"/>
      <c r="M1215"/>
      <c r="N1215"/>
      <c r="P1215"/>
      <c r="Q1215"/>
      <c r="R1215"/>
      <c r="S1215"/>
      <c r="U1215"/>
      <c r="V1215"/>
      <c r="W1215"/>
      <c r="X1215" s="1"/>
      <c r="Z1215"/>
      <c r="AA1215"/>
      <c r="AB1215"/>
      <c r="AC1215"/>
      <c r="AE1215"/>
      <c r="AF1215"/>
      <c r="AG1215"/>
      <c r="AH1215"/>
      <c r="AJ1215"/>
      <c r="AK1215"/>
      <c r="AL1215"/>
      <c r="AM1215" s="1"/>
      <c r="AO1215"/>
      <c r="AT1215" s="35"/>
      <c r="AU1215" s="35"/>
      <c r="AV1215" s="35"/>
      <c r="AW1215" s="35"/>
    </row>
    <row r="1216" spans="1:49" s="20" customFormat="1">
      <c r="A1216" s="12"/>
      <c r="B1216" s="10"/>
      <c r="C1216" s="1"/>
      <c r="D1216"/>
      <c r="F1216" s="9"/>
      <c r="G1216" s="9"/>
      <c r="H1216" s="9"/>
      <c r="I1216" s="9"/>
      <c r="K1216"/>
      <c r="L1216"/>
      <c r="M1216"/>
      <c r="N1216"/>
      <c r="P1216"/>
      <c r="Q1216"/>
      <c r="R1216"/>
      <c r="S1216"/>
      <c r="U1216"/>
      <c r="V1216"/>
      <c r="W1216"/>
      <c r="X1216" s="1"/>
      <c r="Z1216"/>
      <c r="AA1216"/>
      <c r="AB1216"/>
      <c r="AC1216"/>
      <c r="AE1216"/>
      <c r="AF1216"/>
      <c r="AG1216"/>
      <c r="AH1216"/>
      <c r="AJ1216"/>
      <c r="AK1216"/>
      <c r="AL1216"/>
      <c r="AM1216" s="1"/>
      <c r="AO1216"/>
      <c r="AT1216" s="35"/>
      <c r="AU1216" s="35"/>
      <c r="AV1216" s="35"/>
      <c r="AW1216" s="35"/>
    </row>
    <row r="1217" spans="1:49" s="20" customFormat="1">
      <c r="A1217" s="12"/>
      <c r="B1217" s="10"/>
      <c r="C1217" s="1"/>
      <c r="D1217"/>
      <c r="F1217" s="9"/>
      <c r="G1217" s="9"/>
      <c r="H1217" s="9"/>
      <c r="I1217" s="9"/>
      <c r="K1217"/>
      <c r="L1217"/>
      <c r="M1217"/>
      <c r="N1217"/>
      <c r="P1217"/>
      <c r="Q1217"/>
      <c r="R1217"/>
      <c r="S1217"/>
      <c r="U1217"/>
      <c r="V1217"/>
      <c r="W1217"/>
      <c r="X1217" s="1"/>
      <c r="Z1217"/>
      <c r="AA1217"/>
      <c r="AB1217"/>
      <c r="AC1217"/>
      <c r="AE1217"/>
      <c r="AF1217"/>
      <c r="AG1217"/>
      <c r="AH1217"/>
      <c r="AJ1217"/>
      <c r="AK1217"/>
      <c r="AL1217"/>
      <c r="AM1217" s="1"/>
      <c r="AO1217"/>
      <c r="AT1217" s="35"/>
      <c r="AU1217" s="35"/>
      <c r="AV1217" s="35"/>
      <c r="AW1217" s="35"/>
    </row>
    <row r="1218" spans="1:49" s="20" customFormat="1">
      <c r="A1218" s="12"/>
      <c r="B1218" s="10"/>
      <c r="C1218" s="1"/>
      <c r="D1218"/>
      <c r="F1218" s="9"/>
      <c r="G1218" s="9"/>
      <c r="H1218" s="9"/>
      <c r="I1218" s="9"/>
      <c r="K1218"/>
      <c r="L1218"/>
      <c r="M1218"/>
      <c r="N1218"/>
      <c r="P1218"/>
      <c r="Q1218"/>
      <c r="R1218"/>
      <c r="S1218"/>
      <c r="U1218"/>
      <c r="V1218"/>
      <c r="W1218"/>
      <c r="X1218" s="1"/>
      <c r="Z1218"/>
      <c r="AA1218"/>
      <c r="AB1218"/>
      <c r="AC1218"/>
      <c r="AE1218"/>
      <c r="AF1218"/>
      <c r="AG1218"/>
      <c r="AH1218"/>
      <c r="AJ1218"/>
      <c r="AK1218"/>
      <c r="AL1218"/>
      <c r="AM1218" s="1"/>
      <c r="AO1218"/>
      <c r="AT1218" s="35"/>
      <c r="AU1218" s="35"/>
      <c r="AV1218" s="35"/>
      <c r="AW1218" s="35"/>
    </row>
    <row r="1219" spans="1:49" s="20" customFormat="1">
      <c r="A1219" s="12"/>
      <c r="B1219" s="10"/>
      <c r="C1219" s="1"/>
      <c r="D1219"/>
      <c r="F1219" s="9"/>
      <c r="G1219" s="9"/>
      <c r="H1219" s="9"/>
      <c r="I1219" s="9"/>
      <c r="K1219"/>
      <c r="L1219"/>
      <c r="M1219"/>
      <c r="N1219"/>
      <c r="P1219"/>
      <c r="Q1219"/>
      <c r="R1219"/>
      <c r="S1219"/>
      <c r="U1219"/>
      <c r="V1219"/>
      <c r="W1219"/>
      <c r="X1219" s="1"/>
      <c r="Z1219"/>
      <c r="AA1219"/>
      <c r="AB1219"/>
      <c r="AC1219"/>
      <c r="AE1219"/>
      <c r="AF1219"/>
      <c r="AG1219"/>
      <c r="AH1219"/>
      <c r="AJ1219"/>
      <c r="AK1219"/>
      <c r="AL1219"/>
      <c r="AM1219" s="1"/>
      <c r="AO1219"/>
      <c r="AT1219" s="35"/>
      <c r="AU1219" s="35"/>
      <c r="AV1219" s="35"/>
      <c r="AW1219" s="35"/>
    </row>
    <row r="1220" spans="1:49" s="20" customFormat="1">
      <c r="A1220" s="12"/>
      <c r="B1220" s="10"/>
      <c r="C1220" s="1"/>
      <c r="D1220"/>
      <c r="F1220" s="9"/>
      <c r="G1220" s="9"/>
      <c r="H1220" s="9"/>
      <c r="I1220" s="9"/>
      <c r="K1220"/>
      <c r="L1220"/>
      <c r="M1220"/>
      <c r="N1220"/>
      <c r="P1220"/>
      <c r="Q1220"/>
      <c r="R1220"/>
      <c r="S1220"/>
      <c r="U1220"/>
      <c r="V1220"/>
      <c r="W1220"/>
      <c r="X1220" s="1"/>
      <c r="Z1220"/>
      <c r="AA1220"/>
      <c r="AB1220"/>
      <c r="AC1220"/>
      <c r="AE1220"/>
      <c r="AF1220"/>
      <c r="AG1220"/>
      <c r="AH1220"/>
      <c r="AJ1220"/>
      <c r="AK1220"/>
      <c r="AL1220"/>
      <c r="AM1220" s="1"/>
      <c r="AO1220"/>
      <c r="AT1220" s="35"/>
      <c r="AU1220" s="35"/>
      <c r="AV1220" s="35"/>
      <c r="AW1220" s="35"/>
    </row>
    <row r="1221" spans="1:49" s="20" customFormat="1">
      <c r="A1221" s="12"/>
      <c r="B1221" s="10"/>
      <c r="C1221" s="1"/>
      <c r="D1221"/>
      <c r="F1221" s="9"/>
      <c r="G1221" s="9"/>
      <c r="H1221" s="9"/>
      <c r="I1221" s="9"/>
      <c r="K1221"/>
      <c r="L1221"/>
      <c r="M1221"/>
      <c r="N1221"/>
      <c r="P1221"/>
      <c r="Q1221"/>
      <c r="R1221"/>
      <c r="S1221"/>
      <c r="U1221"/>
      <c r="V1221"/>
      <c r="W1221"/>
      <c r="X1221" s="1"/>
      <c r="Z1221"/>
      <c r="AA1221"/>
      <c r="AB1221"/>
      <c r="AC1221"/>
      <c r="AE1221"/>
      <c r="AF1221"/>
      <c r="AG1221"/>
      <c r="AH1221"/>
      <c r="AJ1221"/>
      <c r="AK1221"/>
      <c r="AL1221"/>
      <c r="AM1221" s="1"/>
      <c r="AO1221"/>
      <c r="AT1221" s="35"/>
      <c r="AU1221" s="35"/>
      <c r="AV1221" s="35"/>
      <c r="AW1221" s="35"/>
    </row>
    <row r="1222" spans="1:49" s="20" customFormat="1">
      <c r="A1222" s="12"/>
      <c r="B1222" s="10"/>
      <c r="C1222" s="1"/>
      <c r="D1222"/>
      <c r="F1222" s="9"/>
      <c r="G1222" s="9"/>
      <c r="H1222" s="9"/>
      <c r="I1222" s="9"/>
      <c r="K1222"/>
      <c r="L1222"/>
      <c r="M1222"/>
      <c r="N1222"/>
      <c r="P1222"/>
      <c r="Q1222"/>
      <c r="R1222"/>
      <c r="S1222"/>
      <c r="U1222"/>
      <c r="V1222"/>
      <c r="W1222"/>
      <c r="X1222" s="1"/>
      <c r="Z1222"/>
      <c r="AA1222"/>
      <c r="AB1222"/>
      <c r="AC1222"/>
      <c r="AE1222"/>
      <c r="AF1222"/>
      <c r="AG1222"/>
      <c r="AH1222"/>
      <c r="AJ1222"/>
      <c r="AK1222"/>
      <c r="AL1222"/>
      <c r="AM1222" s="1"/>
      <c r="AO1222"/>
      <c r="AT1222" s="35"/>
      <c r="AU1222" s="35"/>
      <c r="AV1222" s="35"/>
      <c r="AW1222" s="35"/>
    </row>
    <row r="1223" spans="1:49" s="20" customFormat="1">
      <c r="A1223" s="12"/>
      <c r="B1223" s="10"/>
      <c r="C1223" s="1"/>
      <c r="D1223"/>
      <c r="F1223" s="9"/>
      <c r="G1223" s="9"/>
      <c r="H1223" s="9"/>
      <c r="I1223" s="9"/>
      <c r="K1223"/>
      <c r="L1223"/>
      <c r="M1223"/>
      <c r="N1223"/>
      <c r="P1223"/>
      <c r="Q1223"/>
      <c r="R1223"/>
      <c r="S1223"/>
      <c r="U1223"/>
      <c r="V1223"/>
      <c r="W1223"/>
      <c r="X1223" s="1"/>
      <c r="Z1223"/>
      <c r="AA1223"/>
      <c r="AB1223"/>
      <c r="AC1223"/>
      <c r="AE1223"/>
      <c r="AF1223"/>
      <c r="AG1223"/>
      <c r="AH1223"/>
      <c r="AJ1223"/>
      <c r="AK1223"/>
      <c r="AL1223"/>
      <c r="AM1223" s="1"/>
      <c r="AO1223"/>
      <c r="AT1223" s="35"/>
      <c r="AU1223" s="35"/>
      <c r="AV1223" s="35"/>
      <c r="AW1223" s="35"/>
    </row>
    <row r="1224" spans="1:49" s="20" customFormat="1">
      <c r="A1224" s="12"/>
      <c r="B1224" s="10"/>
      <c r="C1224" s="1"/>
      <c r="D1224"/>
      <c r="F1224" s="9"/>
      <c r="G1224" s="9"/>
      <c r="H1224" s="9"/>
      <c r="I1224" s="9"/>
      <c r="K1224"/>
      <c r="L1224"/>
      <c r="M1224"/>
      <c r="N1224"/>
      <c r="P1224"/>
      <c r="Q1224"/>
      <c r="R1224"/>
      <c r="S1224"/>
      <c r="U1224"/>
      <c r="V1224"/>
      <c r="W1224"/>
      <c r="X1224" s="1"/>
      <c r="Z1224"/>
      <c r="AA1224"/>
      <c r="AB1224"/>
      <c r="AC1224"/>
      <c r="AE1224"/>
      <c r="AF1224"/>
      <c r="AG1224"/>
      <c r="AH1224"/>
      <c r="AJ1224"/>
      <c r="AK1224"/>
      <c r="AL1224"/>
      <c r="AM1224" s="1"/>
      <c r="AO1224"/>
      <c r="AT1224" s="35"/>
      <c r="AU1224" s="35"/>
      <c r="AV1224" s="35"/>
      <c r="AW1224" s="35"/>
    </row>
    <row r="1225" spans="1:49" s="20" customFormat="1">
      <c r="A1225" s="12"/>
      <c r="B1225" s="10"/>
      <c r="C1225" s="1"/>
      <c r="D1225"/>
      <c r="F1225" s="9"/>
      <c r="G1225" s="9"/>
      <c r="H1225" s="9"/>
      <c r="I1225" s="9"/>
      <c r="K1225"/>
      <c r="L1225"/>
      <c r="M1225"/>
      <c r="N1225"/>
      <c r="P1225"/>
      <c r="Q1225"/>
      <c r="R1225"/>
      <c r="S1225"/>
      <c r="U1225"/>
      <c r="V1225"/>
      <c r="W1225"/>
      <c r="X1225" s="1"/>
      <c r="Z1225"/>
      <c r="AA1225"/>
      <c r="AB1225"/>
      <c r="AC1225"/>
      <c r="AE1225"/>
      <c r="AF1225"/>
      <c r="AG1225"/>
      <c r="AH1225"/>
      <c r="AJ1225"/>
      <c r="AK1225"/>
      <c r="AL1225"/>
      <c r="AM1225" s="1"/>
      <c r="AO1225"/>
      <c r="AT1225" s="35"/>
      <c r="AU1225" s="35"/>
      <c r="AV1225" s="35"/>
      <c r="AW1225" s="35"/>
    </row>
    <row r="1226" spans="1:49" s="20" customFormat="1">
      <c r="A1226" s="12"/>
      <c r="B1226" s="10"/>
      <c r="C1226" s="1"/>
      <c r="D1226"/>
      <c r="F1226" s="9"/>
      <c r="G1226" s="9"/>
      <c r="H1226" s="9"/>
      <c r="I1226" s="9"/>
      <c r="K1226"/>
      <c r="L1226"/>
      <c r="M1226"/>
      <c r="N1226"/>
      <c r="P1226"/>
      <c r="Q1226"/>
      <c r="R1226"/>
      <c r="S1226"/>
      <c r="U1226"/>
      <c r="V1226"/>
      <c r="W1226"/>
      <c r="X1226" s="1"/>
      <c r="Z1226"/>
      <c r="AA1226"/>
      <c r="AB1226"/>
      <c r="AC1226"/>
      <c r="AE1226"/>
      <c r="AF1226"/>
      <c r="AG1226"/>
      <c r="AH1226"/>
      <c r="AJ1226"/>
      <c r="AK1226"/>
      <c r="AL1226"/>
      <c r="AM1226" s="1"/>
      <c r="AO1226"/>
      <c r="AT1226" s="35"/>
      <c r="AU1226" s="35"/>
      <c r="AV1226" s="35"/>
      <c r="AW1226" s="35"/>
    </row>
    <row r="1227" spans="1:49" s="20" customFormat="1">
      <c r="A1227" s="12"/>
      <c r="B1227" s="10"/>
      <c r="C1227" s="1"/>
      <c r="D1227"/>
      <c r="F1227" s="9"/>
      <c r="G1227" s="9"/>
      <c r="H1227" s="9"/>
      <c r="I1227" s="9"/>
      <c r="K1227"/>
      <c r="L1227"/>
      <c r="M1227"/>
      <c r="N1227"/>
      <c r="P1227"/>
      <c r="Q1227"/>
      <c r="R1227"/>
      <c r="S1227"/>
      <c r="U1227"/>
      <c r="V1227"/>
      <c r="W1227"/>
      <c r="X1227" s="1"/>
      <c r="Z1227"/>
      <c r="AA1227"/>
      <c r="AB1227"/>
      <c r="AC1227"/>
      <c r="AE1227"/>
      <c r="AF1227"/>
      <c r="AG1227"/>
      <c r="AH1227"/>
      <c r="AJ1227"/>
      <c r="AK1227"/>
      <c r="AL1227"/>
      <c r="AM1227" s="1"/>
      <c r="AO1227"/>
      <c r="AT1227" s="35"/>
      <c r="AU1227" s="35"/>
      <c r="AV1227" s="35"/>
      <c r="AW1227" s="35"/>
    </row>
    <row r="1228" spans="1:49" s="20" customFormat="1">
      <c r="A1228" s="12"/>
      <c r="B1228" s="10"/>
      <c r="C1228" s="1"/>
      <c r="D1228"/>
      <c r="F1228" s="9"/>
      <c r="G1228" s="9"/>
      <c r="H1228" s="9"/>
      <c r="I1228" s="9"/>
      <c r="K1228"/>
      <c r="L1228"/>
      <c r="M1228"/>
      <c r="N1228"/>
      <c r="P1228"/>
      <c r="Q1228"/>
      <c r="R1228"/>
      <c r="S1228"/>
      <c r="U1228"/>
      <c r="V1228"/>
      <c r="W1228"/>
      <c r="X1228" s="1"/>
      <c r="Z1228"/>
      <c r="AA1228"/>
      <c r="AB1228"/>
      <c r="AC1228"/>
      <c r="AE1228"/>
      <c r="AF1228"/>
      <c r="AG1228"/>
      <c r="AH1228"/>
      <c r="AJ1228"/>
      <c r="AK1228"/>
      <c r="AL1228"/>
      <c r="AM1228" s="1"/>
      <c r="AO1228"/>
      <c r="AT1228" s="35"/>
      <c r="AU1228" s="35"/>
      <c r="AV1228" s="35"/>
      <c r="AW1228" s="35"/>
    </row>
    <row r="1229" spans="1:49" s="20" customFormat="1">
      <c r="A1229" s="12"/>
      <c r="B1229" s="10"/>
      <c r="C1229" s="1"/>
      <c r="D1229"/>
      <c r="F1229" s="9"/>
      <c r="G1229" s="9"/>
      <c r="H1229" s="9"/>
      <c r="I1229" s="9"/>
      <c r="K1229"/>
      <c r="L1229"/>
      <c r="M1229"/>
      <c r="N1229"/>
      <c r="P1229"/>
      <c r="Q1229"/>
      <c r="R1229"/>
      <c r="S1229"/>
      <c r="U1229"/>
      <c r="V1229"/>
      <c r="W1229"/>
      <c r="X1229" s="1"/>
      <c r="Z1229"/>
      <c r="AA1229"/>
      <c r="AB1229"/>
      <c r="AC1229"/>
      <c r="AE1229"/>
      <c r="AF1229"/>
      <c r="AG1229"/>
      <c r="AH1229"/>
      <c r="AJ1229"/>
      <c r="AK1229"/>
      <c r="AL1229"/>
      <c r="AM1229" s="1"/>
      <c r="AO1229"/>
      <c r="AT1229" s="35"/>
      <c r="AU1229" s="35"/>
      <c r="AV1229" s="35"/>
      <c r="AW1229" s="35"/>
    </row>
    <row r="1230" spans="1:49" s="20" customFormat="1">
      <c r="A1230" s="12"/>
      <c r="B1230" s="10"/>
      <c r="C1230" s="1"/>
      <c r="D1230"/>
      <c r="F1230" s="9"/>
      <c r="G1230" s="9"/>
      <c r="H1230" s="9"/>
      <c r="I1230" s="9"/>
      <c r="K1230"/>
      <c r="L1230"/>
      <c r="M1230"/>
      <c r="N1230"/>
      <c r="P1230"/>
      <c r="Q1230"/>
      <c r="R1230"/>
      <c r="S1230"/>
      <c r="U1230"/>
      <c r="V1230"/>
      <c r="W1230"/>
      <c r="X1230" s="1"/>
      <c r="Z1230"/>
      <c r="AA1230"/>
      <c r="AB1230"/>
      <c r="AC1230"/>
      <c r="AE1230"/>
      <c r="AF1230"/>
      <c r="AG1230"/>
      <c r="AH1230"/>
      <c r="AJ1230"/>
      <c r="AK1230"/>
      <c r="AL1230"/>
      <c r="AM1230" s="1"/>
      <c r="AO1230"/>
      <c r="AT1230" s="35"/>
      <c r="AU1230" s="35"/>
      <c r="AV1230" s="35"/>
      <c r="AW1230" s="35"/>
    </row>
    <row r="1231" spans="1:49" s="20" customFormat="1">
      <c r="A1231" s="12"/>
      <c r="B1231" s="10"/>
      <c r="C1231" s="1"/>
      <c r="D1231"/>
      <c r="F1231" s="9"/>
      <c r="G1231" s="9"/>
      <c r="H1231" s="9"/>
      <c r="I1231" s="9"/>
      <c r="K1231"/>
      <c r="L1231"/>
      <c r="M1231"/>
      <c r="N1231"/>
      <c r="P1231"/>
      <c r="Q1231"/>
      <c r="R1231"/>
      <c r="S1231"/>
      <c r="U1231"/>
      <c r="V1231"/>
      <c r="W1231"/>
      <c r="X1231" s="1"/>
      <c r="Z1231"/>
      <c r="AA1231"/>
      <c r="AB1231"/>
      <c r="AC1231"/>
      <c r="AE1231"/>
      <c r="AF1231"/>
      <c r="AG1231"/>
      <c r="AH1231"/>
      <c r="AJ1231"/>
      <c r="AK1231"/>
      <c r="AL1231"/>
      <c r="AM1231" s="1"/>
      <c r="AO1231"/>
      <c r="AT1231" s="35"/>
      <c r="AU1231" s="35"/>
      <c r="AV1231" s="35"/>
      <c r="AW1231" s="35"/>
    </row>
    <row r="1232" spans="1:49" s="20" customFormat="1">
      <c r="A1232" s="12"/>
      <c r="B1232" s="10"/>
      <c r="C1232" s="1"/>
      <c r="D1232"/>
      <c r="F1232" s="9"/>
      <c r="G1232" s="9"/>
      <c r="H1232" s="9"/>
      <c r="I1232" s="9"/>
      <c r="K1232"/>
      <c r="L1232"/>
      <c r="M1232"/>
      <c r="N1232"/>
      <c r="P1232"/>
      <c r="Q1232"/>
      <c r="R1232"/>
      <c r="S1232"/>
      <c r="U1232"/>
      <c r="V1232"/>
      <c r="W1232"/>
      <c r="X1232" s="1"/>
      <c r="Z1232"/>
      <c r="AA1232"/>
      <c r="AB1232"/>
      <c r="AC1232"/>
      <c r="AE1232"/>
      <c r="AF1232"/>
      <c r="AG1232"/>
      <c r="AH1232"/>
      <c r="AJ1232"/>
      <c r="AK1232"/>
      <c r="AL1232"/>
      <c r="AM1232" s="1"/>
      <c r="AO1232"/>
      <c r="AT1232" s="35"/>
      <c r="AU1232" s="35"/>
      <c r="AV1232" s="35"/>
      <c r="AW1232" s="35"/>
    </row>
    <row r="1233" spans="1:49" s="20" customFormat="1">
      <c r="A1233" s="12"/>
      <c r="B1233" s="10"/>
      <c r="C1233" s="1"/>
      <c r="D1233"/>
      <c r="F1233" s="9"/>
      <c r="G1233" s="9"/>
      <c r="H1233" s="9"/>
      <c r="I1233" s="9"/>
      <c r="K1233"/>
      <c r="L1233"/>
      <c r="M1233"/>
      <c r="N1233"/>
      <c r="P1233"/>
      <c r="Q1233"/>
      <c r="R1233"/>
      <c r="S1233"/>
      <c r="U1233"/>
      <c r="V1233"/>
      <c r="W1233"/>
      <c r="X1233" s="1"/>
      <c r="Z1233"/>
      <c r="AA1233"/>
      <c r="AB1233"/>
      <c r="AC1233"/>
      <c r="AE1233"/>
      <c r="AF1233"/>
      <c r="AG1233"/>
      <c r="AH1233"/>
      <c r="AJ1233"/>
      <c r="AK1233"/>
      <c r="AL1233"/>
      <c r="AM1233" s="1"/>
      <c r="AO1233"/>
      <c r="AT1233" s="35"/>
      <c r="AU1233" s="35"/>
      <c r="AV1233" s="35"/>
      <c r="AW1233" s="35"/>
    </row>
    <row r="1234" spans="1:49" s="20" customFormat="1">
      <c r="A1234" s="12"/>
      <c r="B1234" s="10"/>
      <c r="C1234" s="1"/>
      <c r="D1234"/>
      <c r="F1234" s="9"/>
      <c r="G1234" s="9"/>
      <c r="H1234" s="9"/>
      <c r="I1234" s="9"/>
      <c r="K1234"/>
      <c r="L1234"/>
      <c r="M1234"/>
      <c r="N1234"/>
      <c r="P1234"/>
      <c r="Q1234"/>
      <c r="R1234"/>
      <c r="S1234"/>
      <c r="U1234"/>
      <c r="V1234"/>
      <c r="W1234"/>
      <c r="X1234" s="1"/>
      <c r="Z1234"/>
      <c r="AA1234"/>
      <c r="AB1234"/>
      <c r="AC1234"/>
      <c r="AE1234"/>
      <c r="AF1234"/>
      <c r="AG1234"/>
      <c r="AH1234"/>
      <c r="AJ1234"/>
      <c r="AK1234"/>
      <c r="AL1234"/>
      <c r="AM1234" s="1"/>
      <c r="AO1234"/>
      <c r="AT1234" s="35"/>
      <c r="AU1234" s="35"/>
      <c r="AV1234" s="35"/>
      <c r="AW1234" s="35"/>
    </row>
    <row r="1235" spans="1:49" s="20" customFormat="1">
      <c r="A1235" s="12"/>
      <c r="B1235" s="10"/>
      <c r="C1235" s="1"/>
      <c r="D1235"/>
      <c r="F1235" s="9"/>
      <c r="G1235" s="9"/>
      <c r="H1235" s="9"/>
      <c r="I1235" s="9"/>
      <c r="K1235"/>
      <c r="L1235"/>
      <c r="M1235"/>
      <c r="N1235"/>
      <c r="P1235"/>
      <c r="Q1235"/>
      <c r="R1235"/>
      <c r="S1235"/>
      <c r="U1235"/>
      <c r="V1235"/>
      <c r="W1235"/>
      <c r="X1235" s="1"/>
      <c r="Z1235"/>
      <c r="AA1235"/>
      <c r="AB1235"/>
      <c r="AC1235"/>
      <c r="AE1235"/>
      <c r="AF1235"/>
      <c r="AG1235"/>
      <c r="AH1235"/>
      <c r="AJ1235"/>
      <c r="AK1235"/>
      <c r="AL1235"/>
      <c r="AM1235" s="1"/>
      <c r="AO1235"/>
      <c r="AT1235" s="35"/>
      <c r="AU1235" s="35"/>
      <c r="AV1235" s="35"/>
      <c r="AW1235" s="35"/>
    </row>
    <row r="1236" spans="1:49" s="20" customFormat="1">
      <c r="A1236" s="12"/>
      <c r="B1236" s="10"/>
      <c r="C1236" s="1"/>
      <c r="D1236"/>
      <c r="F1236" s="9"/>
      <c r="G1236" s="9"/>
      <c r="H1236" s="9"/>
      <c r="I1236" s="9"/>
      <c r="K1236"/>
      <c r="L1236"/>
      <c r="M1236"/>
      <c r="N1236"/>
      <c r="P1236"/>
      <c r="Q1236"/>
      <c r="R1236"/>
      <c r="S1236"/>
      <c r="U1236"/>
      <c r="V1236"/>
      <c r="W1236"/>
      <c r="X1236" s="1"/>
      <c r="Z1236"/>
      <c r="AA1236"/>
      <c r="AB1236"/>
      <c r="AC1236"/>
      <c r="AE1236"/>
      <c r="AF1236"/>
      <c r="AG1236"/>
      <c r="AH1236"/>
      <c r="AJ1236"/>
      <c r="AK1236"/>
      <c r="AL1236"/>
      <c r="AM1236" s="1"/>
      <c r="AO1236"/>
      <c r="AT1236" s="35"/>
      <c r="AU1236" s="35"/>
      <c r="AV1236" s="35"/>
      <c r="AW1236" s="35"/>
    </row>
    <row r="1237" spans="1:49" s="20" customFormat="1">
      <c r="A1237" s="12"/>
      <c r="B1237" s="10"/>
      <c r="C1237" s="1"/>
      <c r="D1237"/>
      <c r="F1237" s="9"/>
      <c r="G1237" s="9"/>
      <c r="H1237" s="9"/>
      <c r="I1237" s="9"/>
      <c r="K1237"/>
      <c r="L1237"/>
      <c r="M1237"/>
      <c r="N1237"/>
      <c r="P1237"/>
      <c r="Q1237"/>
      <c r="R1237"/>
      <c r="S1237"/>
      <c r="U1237"/>
      <c r="V1237"/>
      <c r="W1237"/>
      <c r="X1237" s="1"/>
      <c r="Z1237"/>
      <c r="AA1237"/>
      <c r="AB1237"/>
      <c r="AC1237"/>
      <c r="AE1237"/>
      <c r="AF1237"/>
      <c r="AG1237"/>
      <c r="AH1237"/>
      <c r="AJ1237"/>
      <c r="AK1237"/>
      <c r="AL1237"/>
      <c r="AM1237" s="1"/>
      <c r="AO1237"/>
      <c r="AT1237" s="35"/>
      <c r="AU1237" s="35"/>
      <c r="AV1237" s="35"/>
      <c r="AW1237" s="35"/>
    </row>
    <row r="1238" spans="1:49" s="20" customFormat="1">
      <c r="A1238" s="12"/>
      <c r="B1238" s="10"/>
      <c r="C1238" s="1"/>
      <c r="D1238"/>
      <c r="F1238" s="9"/>
      <c r="G1238" s="9"/>
      <c r="H1238" s="9"/>
      <c r="I1238" s="9"/>
      <c r="K1238"/>
      <c r="L1238"/>
      <c r="M1238"/>
      <c r="N1238"/>
      <c r="P1238"/>
      <c r="Q1238"/>
      <c r="R1238"/>
      <c r="S1238"/>
      <c r="U1238"/>
      <c r="V1238"/>
      <c r="W1238"/>
      <c r="X1238" s="1"/>
      <c r="Z1238"/>
      <c r="AA1238"/>
      <c r="AB1238"/>
      <c r="AC1238"/>
      <c r="AE1238"/>
      <c r="AF1238"/>
      <c r="AG1238"/>
      <c r="AH1238"/>
      <c r="AJ1238"/>
      <c r="AK1238"/>
      <c r="AL1238"/>
      <c r="AM1238" s="1"/>
      <c r="AO1238"/>
      <c r="AT1238" s="35"/>
      <c r="AU1238" s="35"/>
      <c r="AV1238" s="35"/>
      <c r="AW1238" s="35"/>
    </row>
    <row r="1239" spans="1:49" s="20" customFormat="1">
      <c r="A1239" s="12"/>
      <c r="B1239" s="10"/>
      <c r="C1239" s="1"/>
      <c r="D1239"/>
      <c r="F1239" s="9"/>
      <c r="G1239" s="9"/>
      <c r="H1239" s="9"/>
      <c r="I1239" s="9"/>
      <c r="K1239"/>
      <c r="L1239"/>
      <c r="M1239"/>
      <c r="N1239"/>
      <c r="P1239"/>
      <c r="Q1239"/>
      <c r="R1239"/>
      <c r="S1239"/>
      <c r="U1239"/>
      <c r="V1239"/>
      <c r="W1239"/>
      <c r="X1239" s="1"/>
      <c r="Z1239"/>
      <c r="AA1239"/>
      <c r="AB1239"/>
      <c r="AC1239"/>
      <c r="AE1239"/>
      <c r="AF1239"/>
      <c r="AG1239"/>
      <c r="AH1239"/>
      <c r="AJ1239"/>
      <c r="AK1239"/>
      <c r="AL1239"/>
      <c r="AM1239" s="1"/>
      <c r="AO1239"/>
      <c r="AT1239" s="35"/>
      <c r="AU1239" s="35"/>
      <c r="AV1239" s="35"/>
      <c r="AW1239" s="35"/>
    </row>
    <row r="1240" spans="1:49" s="20" customFormat="1">
      <c r="A1240" s="12"/>
      <c r="B1240" s="10"/>
      <c r="C1240" s="1"/>
      <c r="D1240"/>
      <c r="F1240" s="9"/>
      <c r="G1240" s="9"/>
      <c r="H1240" s="9"/>
      <c r="I1240" s="9"/>
      <c r="K1240"/>
      <c r="L1240"/>
      <c r="M1240"/>
      <c r="N1240"/>
      <c r="P1240"/>
      <c r="Q1240"/>
      <c r="R1240"/>
      <c r="S1240"/>
      <c r="U1240"/>
      <c r="V1240"/>
      <c r="W1240"/>
      <c r="X1240" s="1"/>
      <c r="Z1240"/>
      <c r="AA1240"/>
      <c r="AB1240"/>
      <c r="AC1240"/>
      <c r="AE1240"/>
      <c r="AF1240"/>
      <c r="AG1240"/>
      <c r="AH1240"/>
      <c r="AJ1240"/>
      <c r="AK1240"/>
      <c r="AL1240"/>
      <c r="AM1240" s="1"/>
      <c r="AO1240"/>
      <c r="AT1240" s="35"/>
      <c r="AU1240" s="35"/>
      <c r="AV1240" s="35"/>
      <c r="AW1240" s="35"/>
    </row>
    <row r="1241" spans="1:49" s="20" customFormat="1">
      <c r="A1241" s="12"/>
      <c r="B1241" s="10"/>
      <c r="C1241" s="1"/>
      <c r="D1241"/>
      <c r="F1241" s="9"/>
      <c r="G1241" s="9"/>
      <c r="H1241" s="9"/>
      <c r="I1241" s="9"/>
      <c r="K1241"/>
      <c r="L1241"/>
      <c r="M1241"/>
      <c r="N1241"/>
      <c r="P1241"/>
      <c r="Q1241"/>
      <c r="R1241"/>
      <c r="S1241"/>
      <c r="U1241"/>
      <c r="V1241"/>
      <c r="W1241"/>
      <c r="X1241" s="1"/>
      <c r="Z1241"/>
      <c r="AA1241"/>
      <c r="AB1241"/>
      <c r="AC1241"/>
      <c r="AE1241"/>
      <c r="AF1241"/>
      <c r="AG1241"/>
      <c r="AH1241"/>
      <c r="AJ1241"/>
      <c r="AK1241"/>
      <c r="AL1241"/>
      <c r="AM1241" s="1"/>
      <c r="AO1241"/>
      <c r="AT1241" s="35"/>
      <c r="AU1241" s="35"/>
      <c r="AV1241" s="35"/>
      <c r="AW1241" s="35"/>
    </row>
    <row r="1242" spans="1:49" s="20" customFormat="1">
      <c r="A1242" s="12"/>
      <c r="B1242" s="10"/>
      <c r="C1242" s="1"/>
      <c r="D1242"/>
      <c r="F1242" s="9"/>
      <c r="G1242" s="9"/>
      <c r="H1242" s="9"/>
      <c r="I1242" s="9"/>
      <c r="K1242"/>
      <c r="L1242"/>
      <c r="M1242"/>
      <c r="N1242"/>
      <c r="P1242"/>
      <c r="Q1242"/>
      <c r="R1242"/>
      <c r="S1242"/>
      <c r="U1242"/>
      <c r="V1242"/>
      <c r="W1242"/>
      <c r="X1242" s="1"/>
      <c r="Z1242"/>
      <c r="AA1242"/>
      <c r="AB1242"/>
      <c r="AC1242"/>
      <c r="AE1242"/>
      <c r="AF1242"/>
      <c r="AG1242"/>
      <c r="AH1242"/>
      <c r="AJ1242"/>
      <c r="AK1242"/>
      <c r="AL1242"/>
      <c r="AM1242" s="1"/>
      <c r="AO1242"/>
      <c r="AT1242" s="35"/>
      <c r="AU1242" s="35"/>
      <c r="AV1242" s="35"/>
      <c r="AW1242" s="35"/>
    </row>
    <row r="1243" spans="1:49" s="20" customFormat="1">
      <c r="A1243" s="12"/>
      <c r="B1243" s="10"/>
      <c r="C1243" s="1"/>
      <c r="D1243"/>
      <c r="F1243" s="9"/>
      <c r="G1243" s="9"/>
      <c r="H1243" s="9"/>
      <c r="I1243" s="9"/>
      <c r="K1243"/>
      <c r="L1243"/>
      <c r="M1243"/>
      <c r="N1243"/>
      <c r="P1243"/>
      <c r="Q1243"/>
      <c r="R1243"/>
      <c r="S1243"/>
      <c r="U1243"/>
      <c r="V1243"/>
      <c r="W1243"/>
      <c r="X1243" s="1"/>
      <c r="Z1243"/>
      <c r="AA1243"/>
      <c r="AB1243"/>
      <c r="AC1243"/>
      <c r="AE1243"/>
      <c r="AF1243"/>
      <c r="AG1243"/>
      <c r="AH1243"/>
      <c r="AJ1243"/>
      <c r="AK1243"/>
      <c r="AL1243"/>
      <c r="AM1243" s="1"/>
      <c r="AO1243"/>
      <c r="AT1243" s="35"/>
      <c r="AU1243" s="35"/>
      <c r="AV1243" s="35"/>
      <c r="AW1243" s="35"/>
    </row>
    <row r="1244" spans="1:49" s="20" customFormat="1">
      <c r="A1244" s="12"/>
      <c r="B1244" s="10"/>
      <c r="C1244" s="1"/>
      <c r="D1244"/>
      <c r="F1244" s="9"/>
      <c r="G1244" s="9"/>
      <c r="H1244" s="9"/>
      <c r="I1244" s="9"/>
      <c r="K1244"/>
      <c r="L1244"/>
      <c r="M1244"/>
      <c r="N1244"/>
      <c r="P1244"/>
      <c r="Q1244"/>
      <c r="R1244"/>
      <c r="S1244"/>
      <c r="U1244"/>
      <c r="V1244"/>
      <c r="W1244"/>
      <c r="X1244" s="1"/>
      <c r="Z1244"/>
      <c r="AA1244"/>
      <c r="AB1244"/>
      <c r="AC1244"/>
      <c r="AE1244"/>
      <c r="AF1244"/>
      <c r="AG1244"/>
      <c r="AH1244"/>
      <c r="AJ1244"/>
      <c r="AK1244"/>
      <c r="AL1244"/>
      <c r="AM1244" s="1"/>
      <c r="AO1244"/>
      <c r="AT1244" s="35"/>
      <c r="AU1244" s="35"/>
      <c r="AV1244" s="35"/>
      <c r="AW1244" s="35"/>
    </row>
    <row r="1245" spans="1:49" s="20" customFormat="1">
      <c r="A1245" s="12"/>
      <c r="B1245" s="10"/>
      <c r="C1245" s="1"/>
      <c r="D1245"/>
      <c r="F1245" s="9"/>
      <c r="G1245" s="9"/>
      <c r="H1245" s="9"/>
      <c r="I1245" s="9"/>
      <c r="K1245"/>
      <c r="L1245"/>
      <c r="M1245"/>
      <c r="N1245"/>
      <c r="P1245"/>
      <c r="Q1245"/>
      <c r="R1245"/>
      <c r="S1245"/>
      <c r="U1245"/>
      <c r="V1245"/>
      <c r="W1245"/>
      <c r="X1245" s="1"/>
      <c r="Z1245"/>
      <c r="AA1245"/>
      <c r="AB1245"/>
      <c r="AC1245"/>
      <c r="AE1245"/>
      <c r="AF1245"/>
      <c r="AG1245"/>
      <c r="AH1245"/>
      <c r="AJ1245"/>
      <c r="AK1245"/>
      <c r="AL1245"/>
      <c r="AM1245" s="1"/>
      <c r="AO1245"/>
      <c r="AT1245" s="35"/>
      <c r="AU1245" s="35"/>
      <c r="AV1245" s="35"/>
      <c r="AW1245" s="35"/>
    </row>
    <row r="1246" spans="1:49" s="20" customFormat="1">
      <c r="A1246" s="12"/>
      <c r="B1246" s="10"/>
      <c r="C1246" s="1"/>
      <c r="D1246"/>
      <c r="F1246" s="9"/>
      <c r="G1246" s="9"/>
      <c r="H1246" s="9"/>
      <c r="I1246" s="9"/>
      <c r="K1246"/>
      <c r="L1246"/>
      <c r="M1246"/>
      <c r="N1246"/>
      <c r="P1246"/>
      <c r="Q1246"/>
      <c r="R1246"/>
      <c r="S1246"/>
      <c r="U1246"/>
      <c r="V1246"/>
      <c r="W1246"/>
      <c r="X1246" s="1"/>
      <c r="Z1246"/>
      <c r="AA1246"/>
      <c r="AB1246"/>
      <c r="AC1246"/>
      <c r="AE1246"/>
      <c r="AF1246"/>
      <c r="AG1246"/>
      <c r="AH1246"/>
      <c r="AJ1246"/>
      <c r="AK1246"/>
      <c r="AL1246"/>
      <c r="AM1246" s="1"/>
      <c r="AO1246"/>
      <c r="AT1246" s="35"/>
      <c r="AU1246" s="35"/>
      <c r="AV1246" s="35"/>
      <c r="AW1246" s="35"/>
    </row>
    <row r="1247" spans="1:49" s="20" customFormat="1">
      <c r="A1247" s="12"/>
      <c r="B1247" s="10"/>
      <c r="C1247" s="1"/>
      <c r="D1247"/>
      <c r="F1247" s="9"/>
      <c r="G1247" s="9"/>
      <c r="H1247" s="9"/>
      <c r="I1247" s="9"/>
      <c r="K1247"/>
      <c r="L1247"/>
      <c r="M1247"/>
      <c r="N1247"/>
      <c r="P1247"/>
      <c r="Q1247"/>
      <c r="R1247"/>
      <c r="S1247"/>
      <c r="U1247"/>
      <c r="V1247"/>
      <c r="W1247"/>
      <c r="X1247" s="1"/>
      <c r="Z1247"/>
      <c r="AA1247"/>
      <c r="AB1247"/>
      <c r="AC1247"/>
      <c r="AE1247"/>
      <c r="AF1247"/>
      <c r="AG1247"/>
      <c r="AH1247"/>
      <c r="AJ1247"/>
      <c r="AK1247"/>
      <c r="AL1247"/>
      <c r="AM1247" s="1"/>
      <c r="AO1247"/>
      <c r="AT1247" s="35"/>
      <c r="AU1247" s="35"/>
      <c r="AV1247" s="35"/>
      <c r="AW1247" s="35"/>
    </row>
    <row r="1248" spans="1:49" s="20" customFormat="1">
      <c r="A1248" s="12"/>
      <c r="B1248" s="10"/>
      <c r="C1248" s="1"/>
      <c r="D1248"/>
      <c r="F1248" s="9"/>
      <c r="G1248" s="9"/>
      <c r="H1248" s="9"/>
      <c r="I1248" s="9"/>
      <c r="K1248"/>
      <c r="L1248"/>
      <c r="M1248"/>
      <c r="N1248"/>
      <c r="P1248"/>
      <c r="Q1248"/>
      <c r="R1248"/>
      <c r="S1248"/>
      <c r="U1248"/>
      <c r="V1248"/>
      <c r="W1248"/>
      <c r="X1248" s="1"/>
      <c r="Z1248"/>
      <c r="AA1248"/>
      <c r="AB1248"/>
      <c r="AC1248"/>
      <c r="AE1248"/>
      <c r="AF1248"/>
      <c r="AG1248"/>
      <c r="AH1248"/>
      <c r="AJ1248"/>
      <c r="AK1248"/>
      <c r="AL1248"/>
      <c r="AM1248" s="1"/>
      <c r="AO1248"/>
      <c r="AT1248" s="35"/>
      <c r="AU1248" s="35"/>
      <c r="AV1248" s="35"/>
      <c r="AW1248" s="35"/>
    </row>
    <row r="1249" spans="1:49" s="20" customFormat="1">
      <c r="A1249" s="12"/>
      <c r="B1249" s="10"/>
      <c r="C1249" s="1"/>
      <c r="D1249"/>
      <c r="F1249" s="9"/>
      <c r="G1249" s="9"/>
      <c r="H1249" s="9"/>
      <c r="I1249" s="9"/>
      <c r="K1249"/>
      <c r="L1249"/>
      <c r="M1249"/>
      <c r="N1249"/>
      <c r="P1249"/>
      <c r="Q1249"/>
      <c r="R1249"/>
      <c r="S1249"/>
      <c r="U1249"/>
      <c r="V1249"/>
      <c r="W1249"/>
      <c r="X1249" s="1"/>
      <c r="Z1249"/>
      <c r="AA1249"/>
      <c r="AB1249"/>
      <c r="AC1249"/>
      <c r="AE1249"/>
      <c r="AF1249"/>
      <c r="AG1249"/>
      <c r="AH1249"/>
      <c r="AJ1249"/>
      <c r="AK1249"/>
      <c r="AL1249"/>
      <c r="AM1249" s="1"/>
      <c r="AO1249"/>
      <c r="AT1249" s="35"/>
      <c r="AU1249" s="35"/>
      <c r="AV1249" s="35"/>
      <c r="AW1249" s="35"/>
    </row>
    <row r="1250" spans="1:49" s="20" customFormat="1">
      <c r="A1250" s="12"/>
      <c r="B1250" s="10"/>
      <c r="C1250" s="1"/>
      <c r="D1250"/>
      <c r="F1250" s="9"/>
      <c r="G1250" s="9"/>
      <c r="H1250" s="9"/>
      <c r="I1250" s="9"/>
      <c r="K1250"/>
      <c r="L1250"/>
      <c r="M1250"/>
      <c r="N1250"/>
      <c r="P1250"/>
      <c r="Q1250"/>
      <c r="R1250"/>
      <c r="S1250"/>
      <c r="U1250"/>
      <c r="V1250"/>
      <c r="W1250"/>
      <c r="X1250" s="1"/>
      <c r="Z1250"/>
      <c r="AA1250"/>
      <c r="AB1250"/>
      <c r="AC1250"/>
      <c r="AE1250"/>
      <c r="AF1250"/>
      <c r="AG1250"/>
      <c r="AH1250"/>
      <c r="AJ1250"/>
      <c r="AK1250"/>
      <c r="AL1250"/>
      <c r="AM1250" s="1"/>
      <c r="AO1250"/>
      <c r="AT1250" s="35"/>
      <c r="AU1250" s="35"/>
      <c r="AV1250" s="35"/>
      <c r="AW1250" s="35"/>
    </row>
    <row r="1251" spans="1:49" s="20" customFormat="1">
      <c r="A1251" s="12"/>
      <c r="B1251" s="10"/>
      <c r="C1251" s="1"/>
      <c r="D1251"/>
      <c r="F1251" s="9"/>
      <c r="G1251" s="9"/>
      <c r="H1251" s="9"/>
      <c r="I1251" s="9"/>
      <c r="K1251"/>
      <c r="L1251"/>
      <c r="M1251"/>
      <c r="N1251"/>
      <c r="P1251"/>
      <c r="Q1251"/>
      <c r="R1251"/>
      <c r="S1251"/>
      <c r="U1251"/>
      <c r="V1251"/>
      <c r="W1251"/>
      <c r="X1251" s="1"/>
      <c r="Z1251"/>
      <c r="AA1251"/>
      <c r="AB1251"/>
      <c r="AC1251"/>
      <c r="AE1251"/>
      <c r="AF1251"/>
      <c r="AG1251"/>
      <c r="AH1251"/>
      <c r="AJ1251"/>
      <c r="AK1251"/>
      <c r="AL1251"/>
      <c r="AM1251" s="1"/>
      <c r="AO1251"/>
      <c r="AT1251" s="35"/>
      <c r="AU1251" s="35"/>
      <c r="AV1251" s="35"/>
      <c r="AW1251" s="35"/>
    </row>
    <row r="1252" spans="1:49" s="20" customFormat="1">
      <c r="A1252" s="12"/>
      <c r="B1252" s="10"/>
      <c r="C1252" s="1"/>
      <c r="D1252"/>
      <c r="F1252" s="9"/>
      <c r="G1252" s="9"/>
      <c r="H1252" s="9"/>
      <c r="I1252" s="9"/>
      <c r="K1252"/>
      <c r="L1252"/>
      <c r="M1252"/>
      <c r="N1252"/>
      <c r="P1252"/>
      <c r="Q1252"/>
      <c r="R1252"/>
      <c r="S1252"/>
      <c r="U1252"/>
      <c r="V1252"/>
      <c r="W1252"/>
      <c r="X1252" s="1"/>
      <c r="Z1252"/>
      <c r="AA1252"/>
      <c r="AB1252"/>
      <c r="AC1252"/>
      <c r="AE1252"/>
      <c r="AF1252"/>
      <c r="AG1252"/>
      <c r="AH1252"/>
      <c r="AJ1252"/>
      <c r="AK1252"/>
      <c r="AL1252"/>
      <c r="AM1252" s="1"/>
      <c r="AO1252"/>
      <c r="AT1252" s="35"/>
      <c r="AU1252" s="35"/>
      <c r="AV1252" s="35"/>
      <c r="AW1252" s="35"/>
    </row>
    <row r="1253" spans="1:49" s="20" customFormat="1">
      <c r="A1253" s="12"/>
      <c r="B1253" s="10"/>
      <c r="C1253" s="1"/>
      <c r="D1253"/>
      <c r="F1253" s="9"/>
      <c r="G1253" s="9"/>
      <c r="H1253" s="9"/>
      <c r="I1253" s="9"/>
      <c r="K1253"/>
      <c r="L1253"/>
      <c r="M1253"/>
      <c r="N1253"/>
      <c r="P1253"/>
      <c r="Q1253"/>
      <c r="R1253"/>
      <c r="S1253"/>
      <c r="U1253"/>
      <c r="V1253"/>
      <c r="W1253"/>
      <c r="X1253" s="1"/>
      <c r="Z1253"/>
      <c r="AA1253"/>
      <c r="AB1253"/>
      <c r="AC1253"/>
      <c r="AE1253"/>
      <c r="AF1253"/>
      <c r="AG1253"/>
      <c r="AH1253"/>
      <c r="AJ1253"/>
      <c r="AK1253"/>
      <c r="AL1253"/>
      <c r="AM1253" s="1"/>
      <c r="AO1253"/>
      <c r="AT1253" s="35"/>
      <c r="AU1253" s="35"/>
      <c r="AV1253" s="35"/>
      <c r="AW1253" s="35"/>
    </row>
    <row r="1254" spans="1:49" s="20" customFormat="1">
      <c r="A1254" s="12"/>
      <c r="B1254" s="10"/>
      <c r="C1254" s="1"/>
      <c r="D1254"/>
      <c r="F1254" s="9"/>
      <c r="G1254" s="9"/>
      <c r="H1254" s="9"/>
      <c r="I1254" s="9"/>
      <c r="K1254"/>
      <c r="L1254"/>
      <c r="M1254"/>
      <c r="N1254"/>
      <c r="P1254"/>
      <c r="Q1254"/>
      <c r="R1254"/>
      <c r="S1254"/>
      <c r="U1254"/>
      <c r="V1254"/>
      <c r="W1254"/>
      <c r="X1254" s="1"/>
      <c r="Z1254"/>
      <c r="AA1254"/>
      <c r="AB1254"/>
      <c r="AC1254"/>
      <c r="AE1254"/>
      <c r="AF1254"/>
      <c r="AG1254"/>
      <c r="AH1254"/>
      <c r="AJ1254"/>
      <c r="AK1254"/>
      <c r="AL1254"/>
      <c r="AM1254" s="1"/>
      <c r="AO1254"/>
      <c r="AT1254" s="35"/>
      <c r="AU1254" s="35"/>
      <c r="AV1254" s="35"/>
      <c r="AW1254" s="35"/>
    </row>
    <row r="1255" spans="1:49" s="20" customFormat="1">
      <c r="A1255" s="12"/>
      <c r="B1255" s="10"/>
      <c r="C1255" s="1"/>
      <c r="D1255"/>
      <c r="F1255" s="9"/>
      <c r="G1255" s="9"/>
      <c r="H1255" s="9"/>
      <c r="I1255" s="9"/>
      <c r="K1255"/>
      <c r="L1255"/>
      <c r="M1255"/>
      <c r="N1255"/>
      <c r="P1255"/>
      <c r="Q1255"/>
      <c r="R1255"/>
      <c r="S1255"/>
      <c r="U1255"/>
      <c r="V1255"/>
      <c r="W1255"/>
      <c r="X1255" s="1"/>
      <c r="Z1255"/>
      <c r="AA1255"/>
      <c r="AB1255"/>
      <c r="AC1255"/>
      <c r="AE1255"/>
      <c r="AF1255"/>
      <c r="AG1255"/>
      <c r="AH1255"/>
      <c r="AJ1255"/>
      <c r="AK1255"/>
      <c r="AL1255"/>
      <c r="AM1255" s="1"/>
      <c r="AO1255"/>
      <c r="AT1255" s="35"/>
      <c r="AU1255" s="35"/>
      <c r="AV1255" s="35"/>
      <c r="AW1255" s="35"/>
    </row>
    <row r="1256" spans="1:49" s="20" customFormat="1">
      <c r="A1256" s="12"/>
      <c r="B1256" s="10"/>
      <c r="C1256" s="1"/>
      <c r="D1256"/>
      <c r="F1256" s="9"/>
      <c r="G1256" s="9"/>
      <c r="H1256" s="9"/>
      <c r="I1256" s="9"/>
      <c r="K1256"/>
      <c r="L1256"/>
      <c r="M1256"/>
      <c r="N1256"/>
      <c r="P1256"/>
      <c r="Q1256"/>
      <c r="R1256"/>
      <c r="S1256"/>
      <c r="U1256"/>
      <c r="V1256"/>
      <c r="W1256"/>
      <c r="X1256" s="1"/>
      <c r="Z1256"/>
      <c r="AA1256"/>
      <c r="AB1256"/>
      <c r="AC1256"/>
      <c r="AE1256"/>
      <c r="AF1256"/>
      <c r="AG1256"/>
      <c r="AH1256"/>
      <c r="AJ1256"/>
      <c r="AK1256"/>
      <c r="AL1256"/>
      <c r="AM1256" s="1"/>
      <c r="AO1256"/>
      <c r="AT1256" s="35"/>
      <c r="AU1256" s="35"/>
      <c r="AV1256" s="35"/>
      <c r="AW1256" s="35"/>
    </row>
    <row r="1257" spans="1:49" s="20" customFormat="1">
      <c r="A1257" s="12"/>
      <c r="B1257" s="10"/>
      <c r="C1257" s="1"/>
      <c r="D1257"/>
      <c r="F1257" s="9"/>
      <c r="G1257" s="9"/>
      <c r="H1257" s="9"/>
      <c r="I1257" s="9"/>
      <c r="K1257"/>
      <c r="L1257"/>
      <c r="M1257"/>
      <c r="N1257"/>
      <c r="P1257"/>
      <c r="Q1257"/>
      <c r="R1257"/>
      <c r="S1257"/>
      <c r="U1257"/>
      <c r="V1257"/>
      <c r="W1257"/>
      <c r="X1257" s="1"/>
      <c r="Z1257"/>
      <c r="AA1257"/>
      <c r="AB1257"/>
      <c r="AC1257"/>
      <c r="AE1257"/>
      <c r="AF1257"/>
      <c r="AG1257"/>
      <c r="AH1257"/>
      <c r="AJ1257"/>
      <c r="AK1257"/>
      <c r="AL1257"/>
      <c r="AM1257" s="1"/>
      <c r="AO1257"/>
      <c r="AT1257" s="35"/>
      <c r="AU1257" s="35"/>
      <c r="AV1257" s="35"/>
      <c r="AW1257" s="35"/>
    </row>
    <row r="1258" spans="1:49" s="20" customFormat="1">
      <c r="A1258" s="12"/>
      <c r="B1258" s="10"/>
      <c r="C1258" s="1"/>
      <c r="D1258"/>
      <c r="F1258" s="9"/>
      <c r="G1258" s="9"/>
      <c r="H1258" s="9"/>
      <c r="I1258" s="9"/>
      <c r="K1258"/>
      <c r="L1258"/>
      <c r="M1258"/>
      <c r="N1258"/>
      <c r="P1258"/>
      <c r="Q1258"/>
      <c r="R1258"/>
      <c r="S1258"/>
      <c r="U1258"/>
      <c r="V1258"/>
      <c r="W1258"/>
      <c r="X1258" s="1"/>
      <c r="Z1258"/>
      <c r="AA1258"/>
      <c r="AB1258"/>
      <c r="AC1258"/>
      <c r="AE1258"/>
      <c r="AF1258"/>
      <c r="AG1258"/>
      <c r="AH1258"/>
      <c r="AJ1258"/>
      <c r="AK1258"/>
      <c r="AL1258"/>
      <c r="AM1258" s="1"/>
      <c r="AO1258"/>
      <c r="AT1258" s="35"/>
      <c r="AU1258" s="35"/>
      <c r="AV1258" s="35"/>
      <c r="AW1258" s="35"/>
    </row>
    <row r="1259" spans="1:49" s="20" customFormat="1">
      <c r="A1259" s="12"/>
      <c r="B1259" s="10"/>
      <c r="C1259" s="1"/>
      <c r="D1259"/>
      <c r="F1259" s="9"/>
      <c r="G1259" s="9"/>
      <c r="H1259" s="9"/>
      <c r="I1259" s="9"/>
      <c r="K1259"/>
      <c r="L1259"/>
      <c r="M1259"/>
      <c r="N1259"/>
      <c r="P1259"/>
      <c r="Q1259"/>
      <c r="R1259"/>
      <c r="S1259"/>
      <c r="U1259"/>
      <c r="V1259"/>
      <c r="W1259"/>
      <c r="X1259" s="1"/>
      <c r="Z1259"/>
      <c r="AA1259"/>
      <c r="AB1259"/>
      <c r="AC1259"/>
      <c r="AE1259"/>
      <c r="AF1259"/>
      <c r="AG1259"/>
      <c r="AH1259"/>
      <c r="AJ1259"/>
      <c r="AK1259"/>
      <c r="AL1259"/>
      <c r="AM1259" s="1"/>
      <c r="AO1259"/>
      <c r="AT1259" s="35"/>
      <c r="AU1259" s="35"/>
      <c r="AV1259" s="35"/>
      <c r="AW1259" s="35"/>
    </row>
    <row r="1260" spans="1:49" s="20" customFormat="1">
      <c r="A1260" s="12"/>
      <c r="B1260" s="10"/>
      <c r="C1260" s="1"/>
      <c r="D1260"/>
      <c r="F1260" s="9"/>
      <c r="G1260" s="9"/>
      <c r="H1260" s="9"/>
      <c r="I1260" s="9"/>
      <c r="K1260"/>
      <c r="L1260"/>
      <c r="M1260"/>
      <c r="N1260"/>
      <c r="P1260"/>
      <c r="Q1260"/>
      <c r="R1260"/>
      <c r="S1260"/>
      <c r="U1260"/>
      <c r="V1260"/>
      <c r="W1260"/>
      <c r="X1260" s="1"/>
      <c r="Z1260"/>
      <c r="AA1260"/>
      <c r="AB1260"/>
      <c r="AC1260"/>
      <c r="AE1260"/>
      <c r="AF1260"/>
      <c r="AG1260"/>
      <c r="AH1260"/>
      <c r="AJ1260"/>
      <c r="AK1260"/>
      <c r="AL1260"/>
      <c r="AM1260" s="1"/>
      <c r="AO1260"/>
      <c r="AT1260" s="35"/>
      <c r="AU1260" s="35"/>
      <c r="AV1260" s="35"/>
      <c r="AW1260" s="35"/>
    </row>
    <row r="1261" spans="1:49" s="20" customFormat="1">
      <c r="A1261" s="12"/>
      <c r="B1261" s="10"/>
      <c r="C1261" s="1"/>
      <c r="D1261"/>
      <c r="F1261" s="9"/>
      <c r="G1261" s="9"/>
      <c r="H1261" s="9"/>
      <c r="I1261" s="9"/>
      <c r="K1261"/>
      <c r="L1261"/>
      <c r="M1261"/>
      <c r="N1261"/>
      <c r="P1261"/>
      <c r="Q1261"/>
      <c r="R1261"/>
      <c r="S1261"/>
      <c r="U1261"/>
      <c r="V1261"/>
      <c r="W1261"/>
      <c r="X1261" s="1"/>
      <c r="Z1261"/>
      <c r="AA1261"/>
      <c r="AB1261"/>
      <c r="AC1261"/>
      <c r="AE1261"/>
      <c r="AF1261"/>
      <c r="AG1261"/>
      <c r="AH1261"/>
      <c r="AJ1261"/>
      <c r="AK1261"/>
      <c r="AL1261"/>
      <c r="AM1261" s="1"/>
      <c r="AO1261"/>
      <c r="AT1261" s="35"/>
      <c r="AU1261" s="35"/>
      <c r="AV1261" s="35"/>
      <c r="AW1261" s="35"/>
    </row>
    <row r="1262" spans="1:49" s="20" customFormat="1">
      <c r="A1262" s="12"/>
      <c r="B1262" s="10"/>
      <c r="C1262" s="1"/>
      <c r="D1262"/>
      <c r="F1262" s="9"/>
      <c r="G1262" s="9"/>
      <c r="H1262" s="9"/>
      <c r="I1262" s="9"/>
      <c r="K1262"/>
      <c r="L1262"/>
      <c r="M1262"/>
      <c r="N1262"/>
      <c r="P1262"/>
      <c r="Q1262"/>
      <c r="R1262"/>
      <c r="S1262"/>
      <c r="U1262"/>
      <c r="V1262"/>
      <c r="W1262"/>
      <c r="X1262" s="1"/>
      <c r="Z1262"/>
      <c r="AA1262"/>
      <c r="AB1262"/>
      <c r="AC1262"/>
      <c r="AE1262"/>
      <c r="AF1262"/>
      <c r="AG1262"/>
      <c r="AH1262"/>
      <c r="AJ1262"/>
      <c r="AK1262"/>
      <c r="AL1262"/>
      <c r="AM1262" s="1"/>
      <c r="AO1262"/>
      <c r="AT1262" s="35"/>
      <c r="AU1262" s="35"/>
      <c r="AV1262" s="35"/>
      <c r="AW1262" s="35"/>
    </row>
    <row r="1263" spans="1:49" s="20" customFormat="1">
      <c r="A1263" s="12"/>
      <c r="B1263" s="10"/>
      <c r="C1263" s="1"/>
      <c r="D1263"/>
      <c r="F1263" s="9"/>
      <c r="G1263" s="9"/>
      <c r="H1263" s="9"/>
      <c r="I1263" s="9"/>
      <c r="K1263"/>
      <c r="L1263"/>
      <c r="M1263"/>
      <c r="N1263"/>
      <c r="P1263"/>
      <c r="Q1263"/>
      <c r="R1263"/>
      <c r="S1263"/>
      <c r="U1263"/>
      <c r="V1263"/>
      <c r="W1263"/>
      <c r="X1263" s="1"/>
      <c r="Z1263"/>
      <c r="AA1263"/>
      <c r="AB1263"/>
      <c r="AC1263"/>
      <c r="AE1263"/>
      <c r="AF1263"/>
      <c r="AG1263"/>
      <c r="AH1263"/>
      <c r="AJ1263"/>
      <c r="AK1263"/>
      <c r="AL1263"/>
      <c r="AM1263" s="1"/>
      <c r="AO1263"/>
      <c r="AT1263" s="35"/>
      <c r="AU1263" s="35"/>
      <c r="AV1263" s="35"/>
      <c r="AW1263" s="35"/>
    </row>
    <row r="1264" spans="1:49" s="20" customFormat="1">
      <c r="A1264" s="12"/>
      <c r="B1264" s="10"/>
      <c r="C1264" s="1"/>
      <c r="D1264"/>
      <c r="F1264" s="9"/>
      <c r="G1264" s="9"/>
      <c r="H1264" s="9"/>
      <c r="I1264" s="9"/>
      <c r="K1264"/>
      <c r="L1264"/>
      <c r="M1264"/>
      <c r="N1264"/>
      <c r="P1264"/>
      <c r="Q1264"/>
      <c r="R1264"/>
      <c r="S1264"/>
      <c r="U1264"/>
      <c r="V1264"/>
      <c r="W1264"/>
      <c r="X1264" s="1"/>
      <c r="Z1264"/>
      <c r="AA1264"/>
      <c r="AB1264"/>
      <c r="AC1264"/>
      <c r="AE1264"/>
      <c r="AF1264"/>
      <c r="AG1264"/>
      <c r="AH1264"/>
      <c r="AJ1264"/>
      <c r="AK1264"/>
      <c r="AL1264"/>
      <c r="AM1264" s="1"/>
      <c r="AO1264"/>
      <c r="AT1264" s="35"/>
      <c r="AU1264" s="35"/>
      <c r="AV1264" s="35"/>
      <c r="AW1264" s="35"/>
    </row>
    <row r="1265" spans="1:49" s="20" customFormat="1">
      <c r="A1265" s="12"/>
      <c r="B1265" s="10"/>
      <c r="C1265" s="1"/>
      <c r="D1265"/>
      <c r="F1265" s="9"/>
      <c r="G1265" s="9"/>
      <c r="H1265" s="9"/>
      <c r="I1265" s="9"/>
      <c r="K1265"/>
      <c r="L1265"/>
      <c r="M1265"/>
      <c r="N1265"/>
      <c r="P1265"/>
      <c r="Q1265"/>
      <c r="R1265"/>
      <c r="S1265"/>
      <c r="U1265"/>
      <c r="V1265"/>
      <c r="W1265"/>
      <c r="X1265" s="1"/>
      <c r="Z1265"/>
      <c r="AA1265"/>
      <c r="AB1265"/>
      <c r="AC1265"/>
      <c r="AE1265"/>
      <c r="AF1265"/>
      <c r="AG1265"/>
      <c r="AH1265"/>
      <c r="AJ1265"/>
      <c r="AK1265"/>
      <c r="AL1265"/>
      <c r="AM1265" s="1"/>
      <c r="AO1265"/>
      <c r="AT1265" s="35"/>
      <c r="AU1265" s="35"/>
      <c r="AV1265" s="35"/>
      <c r="AW1265" s="35"/>
    </row>
    <row r="1266" spans="1:49" s="20" customFormat="1">
      <c r="A1266" s="12"/>
      <c r="B1266" s="10"/>
      <c r="C1266" s="1"/>
      <c r="D1266"/>
      <c r="F1266" s="9"/>
      <c r="G1266" s="9"/>
      <c r="H1266" s="9"/>
      <c r="I1266" s="9"/>
      <c r="K1266"/>
      <c r="L1266"/>
      <c r="M1266"/>
      <c r="N1266"/>
      <c r="P1266"/>
      <c r="Q1266"/>
      <c r="R1266"/>
      <c r="S1266"/>
      <c r="U1266"/>
      <c r="V1266"/>
      <c r="W1266"/>
      <c r="X1266" s="1"/>
      <c r="Z1266"/>
      <c r="AA1266"/>
      <c r="AB1266"/>
      <c r="AC1266"/>
      <c r="AE1266"/>
      <c r="AF1266"/>
      <c r="AG1266"/>
      <c r="AH1266"/>
      <c r="AJ1266"/>
      <c r="AK1266"/>
      <c r="AL1266"/>
      <c r="AM1266" s="1"/>
      <c r="AO1266"/>
      <c r="AT1266" s="35"/>
      <c r="AU1266" s="35"/>
      <c r="AV1266" s="35"/>
      <c r="AW1266" s="35"/>
    </row>
    <row r="1267" spans="1:49" s="20" customFormat="1">
      <c r="A1267" s="12"/>
      <c r="B1267" s="10"/>
      <c r="C1267" s="1"/>
      <c r="D1267"/>
      <c r="F1267" s="9"/>
      <c r="G1267" s="9"/>
      <c r="H1267" s="9"/>
      <c r="I1267" s="9"/>
      <c r="K1267"/>
      <c r="L1267"/>
      <c r="M1267"/>
      <c r="N1267"/>
      <c r="P1267"/>
      <c r="Q1267"/>
      <c r="R1267"/>
      <c r="S1267"/>
      <c r="U1267"/>
      <c r="V1267"/>
      <c r="W1267"/>
      <c r="X1267" s="1"/>
      <c r="Z1267"/>
      <c r="AA1267"/>
      <c r="AB1267"/>
      <c r="AC1267"/>
      <c r="AE1267"/>
      <c r="AF1267"/>
      <c r="AG1267"/>
      <c r="AH1267"/>
      <c r="AJ1267"/>
      <c r="AK1267"/>
      <c r="AL1267"/>
      <c r="AM1267" s="1"/>
      <c r="AO1267"/>
      <c r="AT1267" s="35"/>
      <c r="AU1267" s="35"/>
      <c r="AV1267" s="35"/>
      <c r="AW1267" s="35"/>
    </row>
    <row r="1268" spans="1:49" s="20" customFormat="1">
      <c r="A1268" s="12"/>
      <c r="B1268" s="10"/>
      <c r="C1268" s="1"/>
      <c r="D1268"/>
      <c r="F1268" s="9"/>
      <c r="G1268" s="9"/>
      <c r="H1268" s="9"/>
      <c r="I1268" s="9"/>
      <c r="K1268"/>
      <c r="L1268"/>
      <c r="M1268"/>
      <c r="N1268"/>
      <c r="P1268"/>
      <c r="Q1268"/>
      <c r="R1268"/>
      <c r="S1268"/>
      <c r="U1268"/>
      <c r="V1268"/>
      <c r="W1268"/>
      <c r="X1268" s="1"/>
      <c r="Z1268"/>
      <c r="AA1268"/>
      <c r="AB1268"/>
      <c r="AC1268"/>
      <c r="AE1268"/>
      <c r="AF1268"/>
      <c r="AG1268"/>
      <c r="AH1268"/>
      <c r="AJ1268"/>
      <c r="AK1268"/>
      <c r="AL1268"/>
      <c r="AM1268" s="1"/>
      <c r="AO1268"/>
      <c r="AT1268" s="35"/>
      <c r="AU1268" s="35"/>
      <c r="AV1268" s="35"/>
      <c r="AW1268" s="35"/>
    </row>
    <row r="1269" spans="1:49" s="20" customFormat="1">
      <c r="A1269" s="12"/>
      <c r="B1269" s="10"/>
      <c r="C1269" s="1"/>
      <c r="D1269"/>
      <c r="F1269" s="9"/>
      <c r="G1269" s="9"/>
      <c r="H1269" s="9"/>
      <c r="I1269" s="9"/>
      <c r="K1269"/>
      <c r="L1269"/>
      <c r="M1269"/>
      <c r="N1269"/>
      <c r="P1269"/>
      <c r="Q1269"/>
      <c r="R1269"/>
      <c r="S1269"/>
      <c r="U1269"/>
      <c r="V1269"/>
      <c r="W1269"/>
      <c r="X1269" s="1"/>
      <c r="Z1269"/>
      <c r="AA1269"/>
      <c r="AB1269"/>
      <c r="AC1269"/>
      <c r="AE1269"/>
      <c r="AF1269"/>
      <c r="AG1269"/>
      <c r="AH1269"/>
      <c r="AJ1269"/>
      <c r="AK1269"/>
      <c r="AL1269"/>
      <c r="AM1269" s="1"/>
      <c r="AO1269"/>
      <c r="AT1269" s="35"/>
      <c r="AU1269" s="35"/>
      <c r="AV1269" s="35"/>
      <c r="AW1269" s="35"/>
    </row>
    <row r="1270" spans="1:49" s="20" customFormat="1">
      <c r="A1270" s="12"/>
      <c r="B1270" s="10"/>
      <c r="C1270" s="1"/>
      <c r="D1270"/>
      <c r="F1270" s="9"/>
      <c r="G1270" s="9"/>
      <c r="H1270" s="9"/>
      <c r="I1270" s="9"/>
      <c r="K1270"/>
      <c r="L1270"/>
      <c r="M1270"/>
      <c r="N1270"/>
      <c r="P1270"/>
      <c r="Q1270"/>
      <c r="R1270"/>
      <c r="S1270"/>
      <c r="U1270"/>
      <c r="V1270"/>
      <c r="W1270"/>
      <c r="X1270" s="1"/>
      <c r="Z1270"/>
      <c r="AA1270"/>
      <c r="AB1270"/>
      <c r="AC1270"/>
      <c r="AE1270"/>
      <c r="AF1270"/>
      <c r="AG1270"/>
      <c r="AH1270"/>
      <c r="AJ1270"/>
      <c r="AK1270"/>
      <c r="AL1270"/>
      <c r="AM1270" s="1"/>
      <c r="AO1270"/>
      <c r="AT1270" s="35"/>
      <c r="AU1270" s="35"/>
      <c r="AV1270" s="35"/>
      <c r="AW1270" s="35"/>
    </row>
    <row r="1271" spans="1:49" s="20" customFormat="1">
      <c r="A1271" s="12"/>
      <c r="B1271" s="10"/>
      <c r="C1271" s="1"/>
      <c r="D1271"/>
      <c r="F1271" s="9"/>
      <c r="G1271" s="9"/>
      <c r="H1271" s="9"/>
      <c r="I1271" s="9"/>
      <c r="K1271"/>
      <c r="L1271"/>
      <c r="M1271"/>
      <c r="N1271"/>
      <c r="P1271"/>
      <c r="Q1271"/>
      <c r="R1271"/>
      <c r="S1271"/>
      <c r="U1271"/>
      <c r="V1271"/>
      <c r="W1271"/>
      <c r="X1271" s="1"/>
      <c r="Z1271"/>
      <c r="AA1271"/>
      <c r="AB1271"/>
      <c r="AC1271"/>
      <c r="AE1271"/>
      <c r="AF1271"/>
      <c r="AG1271"/>
      <c r="AH1271"/>
      <c r="AJ1271"/>
      <c r="AK1271"/>
      <c r="AL1271"/>
      <c r="AM1271" s="1"/>
      <c r="AO1271"/>
      <c r="AT1271" s="35"/>
      <c r="AU1271" s="35"/>
      <c r="AV1271" s="35"/>
      <c r="AW1271" s="35"/>
    </row>
    <row r="1272" spans="1:49" s="20" customFormat="1">
      <c r="A1272" s="12"/>
      <c r="B1272" s="10"/>
      <c r="C1272" s="1"/>
      <c r="D1272"/>
      <c r="F1272" s="9"/>
      <c r="G1272" s="9"/>
      <c r="H1272" s="9"/>
      <c r="I1272" s="9"/>
      <c r="K1272"/>
      <c r="L1272"/>
      <c r="M1272"/>
      <c r="N1272"/>
      <c r="P1272"/>
      <c r="Q1272"/>
      <c r="R1272"/>
      <c r="S1272"/>
      <c r="U1272"/>
      <c r="V1272"/>
      <c r="W1272"/>
      <c r="X1272" s="1"/>
      <c r="Z1272"/>
      <c r="AA1272"/>
      <c r="AB1272"/>
      <c r="AC1272"/>
      <c r="AE1272"/>
      <c r="AF1272"/>
      <c r="AG1272"/>
      <c r="AH1272"/>
      <c r="AJ1272"/>
      <c r="AK1272"/>
      <c r="AL1272"/>
      <c r="AM1272" s="1"/>
      <c r="AO1272"/>
      <c r="AT1272" s="35"/>
      <c r="AU1272" s="35"/>
      <c r="AV1272" s="35"/>
      <c r="AW1272" s="35"/>
    </row>
    <row r="1273" spans="1:49" s="20" customFormat="1">
      <c r="A1273" s="12"/>
      <c r="B1273" s="10"/>
      <c r="C1273" s="1"/>
      <c r="D1273"/>
      <c r="F1273" s="9"/>
      <c r="G1273" s="9"/>
      <c r="H1273" s="9"/>
      <c r="I1273" s="9"/>
      <c r="K1273"/>
      <c r="L1273"/>
      <c r="M1273"/>
      <c r="N1273"/>
      <c r="P1273"/>
      <c r="Q1273"/>
      <c r="R1273"/>
      <c r="S1273"/>
      <c r="U1273"/>
      <c r="V1273"/>
      <c r="W1273"/>
      <c r="X1273" s="1"/>
      <c r="Z1273"/>
      <c r="AA1273"/>
      <c r="AB1273"/>
      <c r="AC1273"/>
      <c r="AE1273"/>
      <c r="AF1273"/>
      <c r="AG1273"/>
      <c r="AH1273"/>
      <c r="AJ1273"/>
      <c r="AK1273"/>
      <c r="AL1273"/>
      <c r="AM1273" s="1"/>
      <c r="AO1273"/>
      <c r="AT1273" s="35"/>
      <c r="AU1273" s="35"/>
      <c r="AV1273" s="35"/>
      <c r="AW1273" s="35"/>
    </row>
    <row r="1274" spans="1:49" s="20" customFormat="1">
      <c r="A1274" s="12"/>
      <c r="B1274" s="10"/>
      <c r="C1274" s="1"/>
      <c r="D1274"/>
      <c r="F1274" s="9"/>
      <c r="G1274" s="9"/>
      <c r="H1274" s="9"/>
      <c r="I1274" s="9"/>
      <c r="K1274"/>
      <c r="L1274"/>
      <c r="M1274"/>
      <c r="N1274"/>
      <c r="P1274"/>
      <c r="Q1274"/>
      <c r="R1274"/>
      <c r="S1274"/>
      <c r="U1274"/>
      <c r="V1274"/>
      <c r="W1274"/>
      <c r="X1274" s="1"/>
      <c r="Z1274"/>
      <c r="AA1274"/>
      <c r="AB1274"/>
      <c r="AC1274"/>
      <c r="AE1274"/>
      <c r="AF1274"/>
      <c r="AG1274"/>
      <c r="AH1274"/>
      <c r="AJ1274"/>
      <c r="AK1274"/>
      <c r="AL1274"/>
      <c r="AM1274" s="1"/>
      <c r="AO1274"/>
      <c r="AT1274" s="35"/>
      <c r="AU1274" s="35"/>
      <c r="AV1274" s="35"/>
      <c r="AW1274" s="35"/>
    </row>
    <row r="1275" spans="1:49" s="20" customFormat="1">
      <c r="A1275" s="12"/>
      <c r="B1275" s="10"/>
      <c r="C1275" s="1"/>
      <c r="D1275"/>
      <c r="F1275" s="9"/>
      <c r="G1275" s="9"/>
      <c r="H1275" s="9"/>
      <c r="I1275" s="9"/>
      <c r="K1275"/>
      <c r="L1275"/>
      <c r="M1275"/>
      <c r="N1275"/>
      <c r="P1275"/>
      <c r="Q1275"/>
      <c r="R1275"/>
      <c r="S1275"/>
      <c r="U1275"/>
      <c r="V1275"/>
      <c r="W1275"/>
      <c r="X1275" s="1"/>
      <c r="Z1275"/>
      <c r="AA1275"/>
      <c r="AB1275"/>
      <c r="AC1275"/>
      <c r="AE1275"/>
      <c r="AF1275"/>
      <c r="AG1275"/>
      <c r="AH1275"/>
      <c r="AJ1275"/>
      <c r="AK1275"/>
      <c r="AL1275"/>
      <c r="AM1275" s="1"/>
      <c r="AO1275"/>
      <c r="AT1275" s="35"/>
      <c r="AU1275" s="35"/>
      <c r="AV1275" s="35"/>
      <c r="AW1275" s="35"/>
    </row>
    <row r="1276" spans="1:49" s="20" customFormat="1">
      <c r="A1276" s="12"/>
      <c r="B1276" s="10"/>
      <c r="C1276" s="1"/>
      <c r="D1276"/>
      <c r="F1276" s="9"/>
      <c r="G1276" s="9"/>
      <c r="H1276" s="9"/>
      <c r="I1276" s="9"/>
      <c r="K1276"/>
      <c r="L1276"/>
      <c r="M1276"/>
      <c r="N1276"/>
      <c r="P1276"/>
      <c r="Q1276"/>
      <c r="R1276"/>
      <c r="S1276"/>
      <c r="U1276"/>
      <c r="V1276"/>
      <c r="W1276"/>
      <c r="X1276" s="1"/>
      <c r="Z1276"/>
      <c r="AA1276"/>
      <c r="AB1276"/>
      <c r="AC1276"/>
      <c r="AE1276"/>
      <c r="AF1276"/>
      <c r="AG1276"/>
      <c r="AH1276"/>
      <c r="AJ1276"/>
      <c r="AK1276"/>
      <c r="AL1276"/>
      <c r="AM1276" s="1"/>
      <c r="AO1276"/>
      <c r="AT1276" s="35"/>
      <c r="AU1276" s="35"/>
      <c r="AV1276" s="35"/>
      <c r="AW1276" s="35"/>
    </row>
    <row r="1277" spans="1:49" s="20" customFormat="1">
      <c r="A1277" s="12"/>
      <c r="B1277" s="10"/>
      <c r="C1277" s="1"/>
      <c r="D1277"/>
      <c r="F1277" s="9"/>
      <c r="G1277" s="9"/>
      <c r="H1277" s="9"/>
      <c r="I1277" s="9"/>
      <c r="K1277"/>
      <c r="L1277"/>
      <c r="M1277"/>
      <c r="N1277"/>
      <c r="P1277"/>
      <c r="Q1277"/>
      <c r="R1277"/>
      <c r="S1277"/>
      <c r="U1277"/>
      <c r="V1277"/>
      <c r="W1277"/>
      <c r="X1277" s="1"/>
      <c r="Z1277"/>
      <c r="AA1277"/>
      <c r="AB1277"/>
      <c r="AC1277"/>
      <c r="AE1277"/>
      <c r="AF1277"/>
      <c r="AG1277"/>
      <c r="AH1277"/>
      <c r="AJ1277"/>
      <c r="AK1277"/>
      <c r="AL1277"/>
      <c r="AM1277" s="1"/>
      <c r="AO1277"/>
      <c r="AT1277" s="35"/>
      <c r="AU1277" s="35"/>
      <c r="AV1277" s="35"/>
      <c r="AW1277" s="35"/>
    </row>
    <row r="1278" spans="1:49" s="20" customFormat="1">
      <c r="A1278" s="12"/>
      <c r="B1278" s="10"/>
      <c r="C1278" s="1"/>
      <c r="D1278"/>
      <c r="F1278" s="9"/>
      <c r="G1278" s="9"/>
      <c r="H1278" s="9"/>
      <c r="I1278" s="9"/>
      <c r="K1278"/>
      <c r="L1278"/>
      <c r="M1278"/>
      <c r="N1278"/>
      <c r="P1278"/>
      <c r="Q1278"/>
      <c r="R1278"/>
      <c r="S1278"/>
      <c r="U1278"/>
      <c r="V1278"/>
      <c r="W1278"/>
      <c r="X1278" s="1"/>
      <c r="Z1278"/>
      <c r="AA1278"/>
      <c r="AB1278"/>
      <c r="AC1278"/>
      <c r="AE1278"/>
      <c r="AF1278"/>
      <c r="AG1278"/>
      <c r="AH1278"/>
      <c r="AJ1278"/>
      <c r="AK1278"/>
      <c r="AL1278"/>
      <c r="AM1278" s="1"/>
      <c r="AO1278"/>
      <c r="AT1278" s="35"/>
      <c r="AU1278" s="35"/>
      <c r="AV1278" s="35"/>
      <c r="AW1278" s="35"/>
    </row>
    <row r="1279" spans="1:49" s="20" customFormat="1">
      <c r="A1279" s="12"/>
      <c r="B1279" s="10"/>
      <c r="C1279" s="1"/>
      <c r="D1279"/>
      <c r="F1279" s="9"/>
      <c r="G1279" s="9"/>
      <c r="H1279" s="9"/>
      <c r="I1279" s="9"/>
      <c r="K1279"/>
      <c r="L1279"/>
      <c r="M1279"/>
      <c r="N1279"/>
      <c r="P1279"/>
      <c r="Q1279"/>
      <c r="R1279"/>
      <c r="S1279"/>
      <c r="U1279"/>
      <c r="V1279"/>
      <c r="W1279"/>
      <c r="X1279" s="1"/>
      <c r="Z1279"/>
      <c r="AA1279"/>
      <c r="AB1279"/>
      <c r="AC1279"/>
      <c r="AE1279"/>
      <c r="AF1279"/>
      <c r="AG1279"/>
      <c r="AH1279"/>
      <c r="AJ1279"/>
      <c r="AK1279"/>
      <c r="AL1279"/>
      <c r="AM1279" s="1"/>
      <c r="AO1279"/>
      <c r="AT1279" s="35"/>
      <c r="AU1279" s="35"/>
      <c r="AV1279" s="35"/>
      <c r="AW1279" s="35"/>
    </row>
    <row r="1280" spans="1:49" s="20" customFormat="1">
      <c r="A1280" s="12"/>
      <c r="B1280" s="10"/>
      <c r="C1280" s="1"/>
      <c r="D1280"/>
      <c r="F1280" s="9"/>
      <c r="G1280" s="9"/>
      <c r="H1280" s="9"/>
      <c r="I1280" s="9"/>
      <c r="K1280"/>
      <c r="L1280"/>
      <c r="M1280"/>
      <c r="N1280"/>
      <c r="P1280"/>
      <c r="Q1280"/>
      <c r="R1280"/>
      <c r="S1280"/>
      <c r="U1280"/>
      <c r="V1280"/>
      <c r="W1280"/>
      <c r="X1280" s="1"/>
      <c r="Z1280"/>
      <c r="AA1280"/>
      <c r="AB1280"/>
      <c r="AC1280"/>
      <c r="AE1280"/>
      <c r="AF1280"/>
      <c r="AG1280"/>
      <c r="AH1280"/>
      <c r="AJ1280"/>
      <c r="AK1280"/>
      <c r="AL1280"/>
      <c r="AM1280" s="1"/>
      <c r="AO1280"/>
      <c r="AT1280" s="35"/>
      <c r="AU1280" s="35"/>
      <c r="AV1280" s="35"/>
      <c r="AW1280" s="35"/>
    </row>
    <row r="1281" spans="1:49" s="20" customFormat="1">
      <c r="A1281" s="12"/>
      <c r="B1281" s="10"/>
      <c r="C1281" s="1"/>
      <c r="D1281"/>
      <c r="F1281" s="9"/>
      <c r="G1281" s="9"/>
      <c r="H1281" s="9"/>
      <c r="I1281" s="9"/>
      <c r="K1281"/>
      <c r="L1281"/>
      <c r="M1281"/>
      <c r="N1281"/>
      <c r="P1281"/>
      <c r="Q1281"/>
      <c r="R1281"/>
      <c r="S1281"/>
      <c r="U1281"/>
      <c r="V1281"/>
      <c r="W1281"/>
      <c r="X1281" s="1"/>
      <c r="Z1281"/>
      <c r="AA1281"/>
      <c r="AB1281"/>
      <c r="AC1281"/>
      <c r="AE1281"/>
      <c r="AF1281"/>
      <c r="AG1281"/>
      <c r="AH1281"/>
      <c r="AJ1281"/>
      <c r="AK1281"/>
      <c r="AL1281"/>
      <c r="AM1281" s="1"/>
      <c r="AO1281"/>
      <c r="AT1281" s="35"/>
      <c r="AU1281" s="35"/>
      <c r="AV1281" s="35"/>
      <c r="AW1281" s="35"/>
    </row>
    <row r="1282" spans="1:49" s="20" customFormat="1">
      <c r="A1282" s="12"/>
      <c r="B1282" s="10"/>
      <c r="C1282" s="1"/>
      <c r="D1282"/>
      <c r="F1282" s="9"/>
      <c r="G1282" s="9"/>
      <c r="H1282" s="9"/>
      <c r="I1282" s="9"/>
      <c r="K1282"/>
      <c r="L1282"/>
      <c r="M1282"/>
      <c r="N1282"/>
      <c r="P1282"/>
      <c r="Q1282"/>
      <c r="R1282"/>
      <c r="S1282"/>
      <c r="U1282"/>
      <c r="V1282"/>
      <c r="W1282"/>
      <c r="X1282" s="1"/>
      <c r="Z1282"/>
      <c r="AA1282"/>
      <c r="AB1282"/>
      <c r="AC1282"/>
      <c r="AE1282"/>
      <c r="AF1282"/>
      <c r="AG1282"/>
      <c r="AH1282"/>
      <c r="AJ1282"/>
      <c r="AK1282"/>
      <c r="AL1282"/>
      <c r="AM1282" s="1"/>
      <c r="AO1282"/>
      <c r="AT1282" s="35"/>
      <c r="AU1282" s="35"/>
      <c r="AV1282" s="35"/>
      <c r="AW1282" s="35"/>
    </row>
    <row r="1283" spans="1:49" s="20" customFormat="1">
      <c r="A1283" s="12"/>
      <c r="B1283" s="10"/>
      <c r="C1283" s="1"/>
      <c r="D1283"/>
      <c r="F1283" s="9"/>
      <c r="G1283" s="9"/>
      <c r="H1283" s="9"/>
      <c r="I1283" s="9"/>
      <c r="K1283"/>
      <c r="L1283"/>
      <c r="M1283"/>
      <c r="N1283"/>
      <c r="P1283"/>
      <c r="Q1283"/>
      <c r="R1283"/>
      <c r="S1283"/>
      <c r="U1283"/>
      <c r="V1283"/>
      <c r="W1283"/>
      <c r="X1283" s="1"/>
      <c r="Z1283"/>
      <c r="AA1283"/>
      <c r="AB1283"/>
      <c r="AC1283"/>
      <c r="AE1283"/>
      <c r="AF1283"/>
      <c r="AG1283"/>
      <c r="AH1283"/>
      <c r="AJ1283"/>
      <c r="AK1283"/>
      <c r="AL1283"/>
      <c r="AM1283" s="1"/>
      <c r="AO1283"/>
      <c r="AT1283" s="35"/>
      <c r="AU1283" s="35"/>
      <c r="AV1283" s="35"/>
      <c r="AW1283" s="35"/>
    </row>
    <row r="1284" spans="1:49" s="20" customFormat="1">
      <c r="A1284" s="12"/>
      <c r="B1284" s="10"/>
      <c r="C1284" s="1"/>
      <c r="D1284"/>
      <c r="F1284" s="9"/>
      <c r="G1284" s="9"/>
      <c r="H1284" s="9"/>
      <c r="I1284" s="9"/>
      <c r="K1284"/>
      <c r="L1284"/>
      <c r="M1284"/>
      <c r="N1284"/>
      <c r="P1284"/>
      <c r="Q1284"/>
      <c r="R1284"/>
      <c r="S1284"/>
      <c r="U1284"/>
      <c r="V1284"/>
      <c r="W1284"/>
      <c r="X1284" s="1"/>
      <c r="Z1284"/>
      <c r="AA1284"/>
      <c r="AB1284"/>
      <c r="AC1284"/>
      <c r="AE1284"/>
      <c r="AF1284"/>
      <c r="AG1284"/>
      <c r="AH1284"/>
      <c r="AJ1284"/>
      <c r="AK1284"/>
      <c r="AL1284"/>
      <c r="AM1284" s="1"/>
      <c r="AO1284"/>
      <c r="AT1284" s="35"/>
      <c r="AU1284" s="35"/>
      <c r="AV1284" s="35"/>
      <c r="AW1284" s="35"/>
    </row>
    <row r="1285" spans="1:49" s="20" customFormat="1">
      <c r="A1285" s="12"/>
      <c r="B1285" s="10"/>
      <c r="C1285" s="1"/>
      <c r="D1285"/>
      <c r="F1285" s="9"/>
      <c r="G1285" s="9"/>
      <c r="H1285" s="9"/>
      <c r="I1285" s="9"/>
      <c r="K1285"/>
      <c r="L1285"/>
      <c r="M1285"/>
      <c r="N1285"/>
      <c r="P1285"/>
      <c r="Q1285"/>
      <c r="R1285"/>
      <c r="S1285"/>
      <c r="U1285"/>
      <c r="V1285"/>
      <c r="W1285"/>
      <c r="X1285" s="1"/>
      <c r="Z1285"/>
      <c r="AA1285"/>
      <c r="AB1285"/>
      <c r="AC1285"/>
      <c r="AE1285"/>
      <c r="AF1285"/>
      <c r="AG1285"/>
      <c r="AH1285"/>
      <c r="AJ1285"/>
      <c r="AK1285"/>
      <c r="AL1285"/>
      <c r="AM1285" s="1"/>
      <c r="AO1285"/>
      <c r="AT1285" s="35"/>
      <c r="AU1285" s="35"/>
      <c r="AV1285" s="35"/>
      <c r="AW1285" s="35"/>
    </row>
    <row r="1286" spans="1:49" s="20" customFormat="1">
      <c r="A1286" s="12"/>
      <c r="B1286" s="10"/>
      <c r="C1286" s="1"/>
      <c r="D1286"/>
      <c r="F1286" s="9"/>
      <c r="G1286" s="9"/>
      <c r="H1286" s="9"/>
      <c r="I1286" s="9"/>
      <c r="K1286"/>
      <c r="L1286"/>
      <c r="M1286"/>
      <c r="N1286"/>
      <c r="P1286"/>
      <c r="Q1286"/>
      <c r="R1286"/>
      <c r="S1286"/>
      <c r="U1286"/>
      <c r="V1286"/>
      <c r="W1286"/>
      <c r="X1286" s="1"/>
      <c r="Z1286"/>
      <c r="AA1286"/>
      <c r="AB1286"/>
      <c r="AC1286"/>
      <c r="AE1286"/>
      <c r="AF1286"/>
      <c r="AG1286"/>
      <c r="AH1286"/>
      <c r="AJ1286"/>
      <c r="AK1286"/>
      <c r="AL1286"/>
      <c r="AM1286" s="1"/>
      <c r="AO1286"/>
      <c r="AT1286" s="35"/>
      <c r="AU1286" s="35"/>
      <c r="AV1286" s="35"/>
      <c r="AW1286" s="35"/>
    </row>
    <row r="1287" spans="1:49" s="20" customFormat="1">
      <c r="A1287" s="12"/>
      <c r="B1287" s="10"/>
      <c r="C1287" s="1"/>
      <c r="D1287"/>
      <c r="F1287" s="9"/>
      <c r="G1287" s="9"/>
      <c r="H1287" s="9"/>
      <c r="I1287" s="9"/>
      <c r="K1287"/>
      <c r="L1287"/>
      <c r="M1287"/>
      <c r="N1287"/>
      <c r="P1287"/>
      <c r="Q1287"/>
      <c r="R1287"/>
      <c r="S1287"/>
      <c r="U1287"/>
      <c r="V1287"/>
      <c r="W1287"/>
      <c r="X1287" s="1"/>
      <c r="Z1287"/>
      <c r="AA1287"/>
      <c r="AB1287"/>
      <c r="AC1287"/>
      <c r="AE1287"/>
      <c r="AF1287"/>
      <c r="AG1287"/>
      <c r="AH1287"/>
      <c r="AJ1287"/>
      <c r="AK1287"/>
      <c r="AL1287"/>
      <c r="AM1287" s="1"/>
      <c r="AO1287"/>
      <c r="AT1287" s="35"/>
      <c r="AU1287" s="35"/>
      <c r="AV1287" s="35"/>
      <c r="AW1287" s="35"/>
    </row>
    <row r="1288" spans="1:49" s="20" customFormat="1">
      <c r="A1288" s="12"/>
      <c r="B1288" s="10"/>
      <c r="C1288" s="1"/>
      <c r="D1288"/>
      <c r="F1288" s="9"/>
      <c r="G1288" s="9"/>
      <c r="H1288" s="9"/>
      <c r="I1288" s="9"/>
      <c r="K1288"/>
      <c r="L1288"/>
      <c r="M1288"/>
      <c r="N1288"/>
      <c r="P1288"/>
      <c r="Q1288"/>
      <c r="R1288"/>
      <c r="S1288"/>
      <c r="U1288"/>
      <c r="V1288"/>
      <c r="W1288"/>
      <c r="X1288" s="1"/>
      <c r="Z1288"/>
      <c r="AA1288"/>
      <c r="AB1288"/>
      <c r="AC1288"/>
      <c r="AE1288"/>
      <c r="AF1288"/>
      <c r="AG1288"/>
      <c r="AH1288"/>
      <c r="AJ1288"/>
      <c r="AK1288"/>
      <c r="AL1288"/>
      <c r="AM1288" s="1"/>
      <c r="AO1288"/>
      <c r="AT1288" s="35"/>
      <c r="AU1288" s="35"/>
      <c r="AV1288" s="35"/>
      <c r="AW1288" s="35"/>
    </row>
    <row r="1289" spans="1:49" s="20" customFormat="1">
      <c r="A1289" s="12"/>
      <c r="B1289" s="10"/>
      <c r="C1289" s="1"/>
      <c r="D1289"/>
      <c r="F1289" s="9"/>
      <c r="G1289" s="9"/>
      <c r="H1289" s="9"/>
      <c r="I1289" s="9"/>
      <c r="K1289"/>
      <c r="L1289"/>
      <c r="M1289"/>
      <c r="N1289"/>
      <c r="P1289"/>
      <c r="Q1289"/>
      <c r="R1289"/>
      <c r="S1289"/>
      <c r="U1289"/>
      <c r="V1289"/>
      <c r="W1289"/>
      <c r="X1289" s="1"/>
      <c r="Z1289"/>
      <c r="AA1289"/>
      <c r="AB1289"/>
      <c r="AC1289"/>
      <c r="AE1289"/>
      <c r="AF1289"/>
      <c r="AG1289"/>
      <c r="AH1289"/>
      <c r="AJ1289"/>
      <c r="AK1289"/>
      <c r="AL1289"/>
      <c r="AM1289" s="1"/>
      <c r="AO1289"/>
      <c r="AT1289" s="35"/>
      <c r="AU1289" s="35"/>
      <c r="AV1289" s="35"/>
      <c r="AW1289" s="35"/>
    </row>
    <row r="1290" spans="1:49" s="20" customFormat="1">
      <c r="A1290" s="12"/>
      <c r="B1290" s="10"/>
      <c r="C1290" s="1"/>
      <c r="D1290"/>
      <c r="F1290" s="9"/>
      <c r="G1290" s="9"/>
      <c r="H1290" s="9"/>
      <c r="I1290" s="9"/>
      <c r="K1290"/>
      <c r="L1290"/>
      <c r="M1290"/>
      <c r="N1290"/>
      <c r="P1290"/>
      <c r="Q1290"/>
      <c r="R1290"/>
      <c r="S1290"/>
      <c r="U1290"/>
      <c r="V1290"/>
      <c r="W1290"/>
      <c r="X1290" s="1"/>
      <c r="Z1290"/>
      <c r="AA1290"/>
      <c r="AB1290"/>
      <c r="AC1290"/>
      <c r="AE1290"/>
      <c r="AF1290"/>
      <c r="AG1290"/>
      <c r="AH1290"/>
      <c r="AJ1290"/>
      <c r="AK1290"/>
      <c r="AL1290"/>
      <c r="AM1290" s="1"/>
      <c r="AO1290"/>
      <c r="AT1290" s="35"/>
      <c r="AU1290" s="35"/>
      <c r="AV1290" s="35"/>
      <c r="AW1290" s="35"/>
    </row>
    <row r="1291" spans="1:49" s="20" customFormat="1">
      <c r="A1291" s="12"/>
      <c r="B1291" s="10"/>
      <c r="C1291" s="1"/>
      <c r="D1291"/>
      <c r="F1291" s="9"/>
      <c r="G1291" s="9"/>
      <c r="H1291" s="9"/>
      <c r="I1291" s="9"/>
      <c r="K1291"/>
      <c r="L1291"/>
      <c r="M1291"/>
      <c r="N1291"/>
      <c r="P1291"/>
      <c r="Q1291"/>
      <c r="R1291"/>
      <c r="S1291"/>
      <c r="U1291"/>
      <c r="V1291"/>
      <c r="W1291"/>
      <c r="X1291" s="1"/>
      <c r="Z1291"/>
      <c r="AA1291"/>
      <c r="AB1291"/>
      <c r="AC1291"/>
      <c r="AE1291"/>
      <c r="AF1291"/>
      <c r="AG1291"/>
      <c r="AH1291"/>
      <c r="AJ1291"/>
      <c r="AK1291"/>
      <c r="AL1291"/>
      <c r="AM1291" s="1"/>
      <c r="AO1291"/>
      <c r="AT1291" s="35"/>
      <c r="AU1291" s="35"/>
      <c r="AV1291" s="35"/>
      <c r="AW1291" s="35"/>
    </row>
    <row r="1292" spans="1:49" s="20" customFormat="1">
      <c r="A1292" s="12"/>
      <c r="B1292" s="10"/>
      <c r="C1292" s="1"/>
      <c r="D1292"/>
      <c r="F1292" s="9"/>
      <c r="G1292" s="9"/>
      <c r="H1292" s="9"/>
      <c r="I1292" s="9"/>
      <c r="K1292"/>
      <c r="L1292"/>
      <c r="M1292"/>
      <c r="N1292"/>
      <c r="P1292"/>
      <c r="Q1292"/>
      <c r="R1292"/>
      <c r="S1292"/>
      <c r="U1292"/>
      <c r="V1292"/>
      <c r="W1292"/>
      <c r="X1292" s="1"/>
      <c r="Z1292"/>
      <c r="AA1292"/>
      <c r="AB1292"/>
      <c r="AC1292"/>
      <c r="AE1292"/>
      <c r="AF1292"/>
      <c r="AG1292"/>
      <c r="AH1292"/>
      <c r="AJ1292"/>
      <c r="AK1292"/>
      <c r="AL1292"/>
      <c r="AM1292" s="1"/>
      <c r="AO1292"/>
      <c r="AT1292" s="35"/>
      <c r="AU1292" s="35"/>
      <c r="AV1292" s="35"/>
      <c r="AW1292" s="35"/>
    </row>
    <row r="1293" spans="1:49" s="20" customFormat="1">
      <c r="A1293" s="12"/>
      <c r="B1293" s="10"/>
      <c r="C1293" s="1"/>
      <c r="D1293"/>
      <c r="F1293" s="9"/>
      <c r="G1293" s="9"/>
      <c r="H1293" s="9"/>
      <c r="I1293" s="9"/>
      <c r="K1293"/>
      <c r="L1293"/>
      <c r="M1293"/>
      <c r="N1293"/>
      <c r="P1293"/>
      <c r="Q1293"/>
      <c r="R1293"/>
      <c r="S1293"/>
      <c r="U1293"/>
      <c r="V1293"/>
      <c r="W1293"/>
      <c r="X1293" s="1"/>
      <c r="Z1293"/>
      <c r="AA1293"/>
      <c r="AB1293"/>
      <c r="AC1293"/>
      <c r="AE1293"/>
      <c r="AF1293"/>
      <c r="AG1293"/>
      <c r="AH1293"/>
      <c r="AJ1293"/>
      <c r="AK1293"/>
      <c r="AL1293"/>
      <c r="AM1293" s="1"/>
      <c r="AO1293"/>
      <c r="AT1293" s="35"/>
      <c r="AU1293" s="35"/>
      <c r="AV1293" s="35"/>
      <c r="AW1293" s="35"/>
    </row>
    <row r="1294" spans="1:49" s="20" customFormat="1">
      <c r="A1294" s="12"/>
      <c r="B1294" s="10"/>
      <c r="C1294" s="1"/>
      <c r="D1294"/>
      <c r="F1294" s="9"/>
      <c r="G1294" s="9"/>
      <c r="H1294" s="9"/>
      <c r="I1294" s="9"/>
      <c r="K1294"/>
      <c r="L1294"/>
      <c r="M1294"/>
      <c r="N1294"/>
      <c r="P1294"/>
      <c r="Q1294"/>
      <c r="R1294"/>
      <c r="S1294"/>
      <c r="U1294"/>
      <c r="V1294"/>
      <c r="W1294"/>
      <c r="X1294" s="1"/>
      <c r="Z1294"/>
      <c r="AA1294"/>
      <c r="AB1294"/>
      <c r="AC1294"/>
      <c r="AE1294"/>
      <c r="AF1294"/>
      <c r="AG1294"/>
      <c r="AH1294"/>
      <c r="AJ1294"/>
      <c r="AK1294"/>
      <c r="AL1294"/>
      <c r="AM1294" s="1"/>
      <c r="AO1294"/>
      <c r="AT1294" s="35"/>
      <c r="AU1294" s="35"/>
      <c r="AV1294" s="35"/>
      <c r="AW1294" s="35"/>
    </row>
    <row r="1295" spans="1:49" s="20" customFormat="1">
      <c r="A1295" s="12"/>
      <c r="B1295" s="10"/>
      <c r="C1295" s="1"/>
      <c r="D1295"/>
      <c r="F1295" s="9"/>
      <c r="G1295" s="9"/>
      <c r="H1295" s="9"/>
      <c r="I1295" s="9"/>
      <c r="K1295"/>
      <c r="L1295"/>
      <c r="M1295"/>
      <c r="N1295"/>
      <c r="P1295"/>
      <c r="Q1295"/>
      <c r="R1295"/>
      <c r="S1295"/>
      <c r="U1295"/>
      <c r="V1295"/>
      <c r="W1295"/>
      <c r="X1295" s="1"/>
      <c r="Z1295"/>
      <c r="AA1295"/>
      <c r="AB1295"/>
      <c r="AC1295"/>
      <c r="AE1295"/>
      <c r="AF1295"/>
      <c r="AG1295"/>
      <c r="AH1295"/>
      <c r="AJ1295"/>
      <c r="AK1295"/>
      <c r="AL1295"/>
      <c r="AM1295" s="1"/>
      <c r="AO1295"/>
      <c r="AT1295" s="35"/>
      <c r="AU1295" s="35"/>
      <c r="AV1295" s="35"/>
      <c r="AW1295" s="35"/>
    </row>
    <row r="1296" spans="1:49" s="20" customFormat="1">
      <c r="A1296" s="12"/>
      <c r="B1296" s="10"/>
      <c r="C1296" s="1"/>
      <c r="D1296"/>
      <c r="F1296" s="9"/>
      <c r="G1296" s="9"/>
      <c r="H1296" s="9"/>
      <c r="I1296" s="9"/>
      <c r="K1296"/>
      <c r="L1296"/>
      <c r="M1296"/>
      <c r="N1296"/>
      <c r="P1296"/>
      <c r="Q1296"/>
      <c r="R1296"/>
      <c r="S1296"/>
      <c r="U1296"/>
      <c r="V1296"/>
      <c r="W1296"/>
      <c r="X1296" s="1"/>
      <c r="Z1296"/>
      <c r="AA1296"/>
      <c r="AB1296"/>
      <c r="AC1296"/>
      <c r="AE1296"/>
      <c r="AF1296"/>
      <c r="AG1296"/>
      <c r="AH1296"/>
      <c r="AJ1296"/>
      <c r="AK1296"/>
      <c r="AL1296"/>
      <c r="AM1296" s="1"/>
      <c r="AO1296"/>
      <c r="AT1296" s="35"/>
      <c r="AU1296" s="35"/>
      <c r="AV1296" s="35"/>
      <c r="AW1296" s="35"/>
    </row>
    <row r="1297" spans="1:49" s="20" customFormat="1">
      <c r="A1297" s="12"/>
      <c r="B1297" s="10"/>
      <c r="C1297" s="1"/>
      <c r="D1297"/>
      <c r="F1297" s="9"/>
      <c r="G1297" s="9"/>
      <c r="H1297" s="9"/>
      <c r="I1297" s="9"/>
      <c r="K1297"/>
      <c r="L1297"/>
      <c r="M1297"/>
      <c r="N1297"/>
      <c r="P1297"/>
      <c r="Q1297"/>
      <c r="R1297"/>
      <c r="S1297"/>
      <c r="U1297"/>
      <c r="V1297"/>
      <c r="W1297"/>
      <c r="X1297" s="1"/>
      <c r="Z1297"/>
      <c r="AA1297"/>
      <c r="AB1297"/>
      <c r="AC1297"/>
      <c r="AE1297"/>
      <c r="AF1297"/>
      <c r="AG1297"/>
      <c r="AH1297"/>
      <c r="AJ1297"/>
      <c r="AK1297"/>
      <c r="AL1297"/>
      <c r="AM1297" s="1"/>
      <c r="AO1297"/>
      <c r="AT1297" s="35"/>
      <c r="AU1297" s="35"/>
      <c r="AV1297" s="35"/>
      <c r="AW1297" s="35"/>
    </row>
    <row r="1298" spans="1:49" s="20" customFormat="1">
      <c r="A1298" s="12"/>
      <c r="B1298" s="10"/>
      <c r="C1298" s="1"/>
      <c r="D1298"/>
      <c r="F1298" s="9"/>
      <c r="G1298" s="9"/>
      <c r="H1298" s="9"/>
      <c r="I1298" s="9"/>
      <c r="K1298"/>
      <c r="L1298"/>
      <c r="M1298"/>
      <c r="N1298"/>
      <c r="P1298"/>
      <c r="Q1298"/>
      <c r="R1298"/>
      <c r="S1298"/>
      <c r="U1298"/>
      <c r="V1298"/>
      <c r="W1298"/>
      <c r="X1298" s="1"/>
      <c r="Z1298"/>
      <c r="AA1298"/>
      <c r="AB1298"/>
      <c r="AC1298"/>
      <c r="AE1298"/>
      <c r="AF1298"/>
      <c r="AG1298"/>
      <c r="AH1298"/>
      <c r="AJ1298"/>
      <c r="AK1298"/>
      <c r="AL1298"/>
      <c r="AM1298" s="1"/>
      <c r="AO1298"/>
      <c r="AT1298" s="35"/>
      <c r="AU1298" s="35"/>
      <c r="AV1298" s="35"/>
      <c r="AW1298" s="35"/>
    </row>
    <row r="1299" spans="1:49" s="20" customFormat="1">
      <c r="A1299" s="12"/>
      <c r="B1299" s="10"/>
      <c r="C1299" s="1"/>
      <c r="D1299"/>
      <c r="F1299" s="9"/>
      <c r="G1299" s="9"/>
      <c r="H1299" s="9"/>
      <c r="I1299" s="9"/>
      <c r="K1299"/>
      <c r="L1299"/>
      <c r="M1299"/>
      <c r="N1299"/>
      <c r="P1299"/>
      <c r="Q1299"/>
      <c r="R1299"/>
      <c r="S1299"/>
      <c r="U1299"/>
      <c r="V1299"/>
      <c r="W1299"/>
      <c r="X1299" s="1"/>
      <c r="Z1299"/>
      <c r="AA1299"/>
      <c r="AB1299"/>
      <c r="AC1299"/>
      <c r="AE1299"/>
      <c r="AF1299"/>
      <c r="AG1299"/>
      <c r="AH1299"/>
      <c r="AJ1299"/>
      <c r="AK1299"/>
      <c r="AL1299"/>
      <c r="AM1299" s="1"/>
      <c r="AO1299"/>
      <c r="AT1299" s="35"/>
      <c r="AU1299" s="35"/>
      <c r="AV1299" s="35"/>
      <c r="AW1299" s="35"/>
    </row>
    <row r="1300" spans="1:49" s="20" customFormat="1">
      <c r="A1300" s="12"/>
      <c r="B1300" s="10"/>
      <c r="C1300" s="1"/>
      <c r="D1300"/>
      <c r="F1300" s="9"/>
      <c r="G1300" s="9"/>
      <c r="H1300" s="9"/>
      <c r="I1300" s="9"/>
      <c r="K1300"/>
      <c r="L1300"/>
      <c r="M1300"/>
      <c r="N1300"/>
      <c r="P1300"/>
      <c r="Q1300"/>
      <c r="R1300"/>
      <c r="S1300"/>
      <c r="U1300"/>
      <c r="V1300"/>
      <c r="W1300"/>
      <c r="X1300" s="1"/>
      <c r="Z1300"/>
      <c r="AA1300"/>
      <c r="AB1300"/>
      <c r="AC1300"/>
      <c r="AE1300"/>
      <c r="AF1300"/>
      <c r="AG1300"/>
      <c r="AH1300"/>
      <c r="AJ1300"/>
      <c r="AK1300"/>
      <c r="AL1300"/>
      <c r="AM1300" s="1"/>
      <c r="AO1300"/>
      <c r="AT1300" s="35"/>
      <c r="AU1300" s="35"/>
      <c r="AV1300" s="35"/>
      <c r="AW1300" s="35"/>
    </row>
    <row r="1301" spans="1:49" s="20" customFormat="1">
      <c r="A1301" s="12"/>
      <c r="B1301" s="10"/>
      <c r="C1301" s="1"/>
      <c r="D1301"/>
      <c r="F1301" s="9"/>
      <c r="G1301" s="9"/>
      <c r="H1301" s="9"/>
      <c r="I1301" s="9"/>
      <c r="K1301"/>
      <c r="L1301"/>
      <c r="M1301"/>
      <c r="N1301"/>
      <c r="P1301"/>
      <c r="Q1301"/>
      <c r="R1301"/>
      <c r="S1301"/>
      <c r="U1301"/>
      <c r="V1301"/>
      <c r="W1301"/>
      <c r="X1301" s="1"/>
      <c r="Z1301"/>
      <c r="AA1301"/>
      <c r="AB1301"/>
      <c r="AC1301"/>
      <c r="AE1301"/>
      <c r="AF1301"/>
      <c r="AG1301"/>
      <c r="AH1301"/>
      <c r="AJ1301"/>
      <c r="AK1301"/>
      <c r="AL1301"/>
      <c r="AM1301" s="1"/>
      <c r="AO1301"/>
      <c r="AT1301" s="35"/>
      <c r="AU1301" s="35"/>
      <c r="AV1301" s="35"/>
      <c r="AW1301" s="35"/>
    </row>
    <row r="1302" spans="1:49" s="20" customFormat="1">
      <c r="A1302" s="12"/>
      <c r="B1302" s="10"/>
      <c r="C1302" s="1"/>
      <c r="D1302"/>
      <c r="F1302" s="9"/>
      <c r="G1302" s="9"/>
      <c r="H1302" s="9"/>
      <c r="I1302" s="9"/>
      <c r="K1302"/>
      <c r="L1302"/>
      <c r="M1302"/>
      <c r="N1302"/>
      <c r="P1302"/>
      <c r="Q1302"/>
      <c r="R1302"/>
      <c r="S1302"/>
      <c r="U1302"/>
      <c r="V1302"/>
      <c r="W1302"/>
      <c r="X1302" s="1"/>
      <c r="Z1302"/>
      <c r="AA1302"/>
      <c r="AB1302"/>
      <c r="AC1302"/>
      <c r="AE1302"/>
      <c r="AF1302"/>
      <c r="AG1302"/>
      <c r="AH1302"/>
      <c r="AJ1302"/>
      <c r="AK1302"/>
      <c r="AL1302"/>
      <c r="AM1302" s="1"/>
      <c r="AO1302"/>
      <c r="AT1302" s="35"/>
      <c r="AU1302" s="35"/>
      <c r="AV1302" s="35"/>
      <c r="AW1302" s="35"/>
    </row>
    <row r="1303" spans="1:49" s="20" customFormat="1">
      <c r="A1303" s="12"/>
      <c r="B1303" s="10"/>
      <c r="C1303" s="1"/>
      <c r="D1303"/>
      <c r="F1303" s="9"/>
      <c r="G1303" s="9"/>
      <c r="H1303" s="9"/>
      <c r="I1303" s="9"/>
      <c r="K1303"/>
      <c r="L1303"/>
      <c r="M1303"/>
      <c r="N1303"/>
      <c r="P1303"/>
      <c r="Q1303"/>
      <c r="R1303"/>
      <c r="S1303"/>
      <c r="U1303"/>
      <c r="V1303"/>
      <c r="W1303"/>
      <c r="X1303" s="1"/>
      <c r="Z1303"/>
      <c r="AA1303"/>
      <c r="AB1303"/>
      <c r="AC1303"/>
      <c r="AE1303"/>
      <c r="AF1303"/>
      <c r="AG1303"/>
      <c r="AH1303"/>
      <c r="AJ1303"/>
      <c r="AK1303"/>
      <c r="AL1303"/>
      <c r="AM1303" s="1"/>
      <c r="AO1303"/>
      <c r="AT1303" s="35"/>
      <c r="AU1303" s="35"/>
      <c r="AV1303" s="35"/>
      <c r="AW1303" s="35"/>
    </row>
    <row r="1304" spans="1:49" s="20" customFormat="1">
      <c r="A1304" s="12"/>
      <c r="B1304" s="10"/>
      <c r="C1304" s="1"/>
      <c r="D1304"/>
      <c r="F1304" s="9"/>
      <c r="G1304" s="9"/>
      <c r="H1304" s="9"/>
      <c r="I1304" s="9"/>
      <c r="K1304"/>
      <c r="L1304"/>
      <c r="M1304"/>
      <c r="N1304"/>
      <c r="P1304"/>
      <c r="Q1304"/>
      <c r="R1304"/>
      <c r="S1304"/>
      <c r="U1304"/>
      <c r="V1304"/>
      <c r="W1304"/>
      <c r="X1304" s="1"/>
      <c r="Z1304"/>
      <c r="AA1304"/>
      <c r="AB1304"/>
      <c r="AC1304"/>
      <c r="AE1304"/>
      <c r="AF1304"/>
      <c r="AG1304"/>
      <c r="AH1304"/>
      <c r="AJ1304"/>
      <c r="AK1304"/>
      <c r="AL1304"/>
      <c r="AM1304" s="1"/>
      <c r="AO1304"/>
      <c r="AT1304" s="35"/>
      <c r="AU1304" s="35"/>
      <c r="AV1304" s="35"/>
      <c r="AW1304" s="35"/>
    </row>
    <row r="1305" spans="1:49" s="20" customFormat="1">
      <c r="A1305" s="12"/>
      <c r="B1305" s="10"/>
      <c r="C1305" s="1"/>
      <c r="D1305"/>
      <c r="F1305" s="9"/>
      <c r="G1305" s="9"/>
      <c r="H1305" s="9"/>
      <c r="I1305" s="9"/>
      <c r="K1305"/>
      <c r="L1305"/>
      <c r="M1305"/>
      <c r="N1305"/>
      <c r="P1305"/>
      <c r="Q1305"/>
      <c r="R1305"/>
      <c r="S1305"/>
      <c r="U1305"/>
      <c r="V1305"/>
      <c r="W1305"/>
      <c r="X1305" s="1"/>
      <c r="Z1305"/>
      <c r="AA1305"/>
      <c r="AB1305"/>
      <c r="AC1305"/>
      <c r="AE1305"/>
      <c r="AF1305"/>
      <c r="AG1305"/>
      <c r="AH1305"/>
      <c r="AJ1305"/>
      <c r="AK1305"/>
      <c r="AL1305"/>
      <c r="AM1305" s="1"/>
      <c r="AO1305"/>
      <c r="AT1305" s="35"/>
      <c r="AU1305" s="35"/>
      <c r="AV1305" s="35"/>
      <c r="AW1305" s="35"/>
    </row>
    <row r="1306" spans="1:49" s="20" customFormat="1">
      <c r="A1306" s="12"/>
      <c r="B1306" s="10"/>
      <c r="C1306" s="1"/>
      <c r="D1306"/>
      <c r="F1306" s="9"/>
      <c r="G1306" s="9"/>
      <c r="H1306" s="9"/>
      <c r="I1306" s="9"/>
      <c r="K1306"/>
      <c r="L1306"/>
      <c r="M1306"/>
      <c r="N1306"/>
      <c r="P1306"/>
      <c r="Q1306"/>
      <c r="R1306"/>
      <c r="S1306"/>
      <c r="U1306"/>
      <c r="V1306"/>
      <c r="W1306"/>
      <c r="X1306" s="1"/>
      <c r="Z1306"/>
      <c r="AA1306"/>
      <c r="AB1306"/>
      <c r="AC1306"/>
      <c r="AE1306"/>
      <c r="AF1306"/>
      <c r="AG1306"/>
      <c r="AH1306"/>
      <c r="AJ1306"/>
      <c r="AK1306"/>
      <c r="AL1306"/>
      <c r="AM1306" s="1"/>
      <c r="AO1306"/>
      <c r="AT1306" s="35"/>
      <c r="AU1306" s="35"/>
      <c r="AV1306" s="35"/>
      <c r="AW1306" s="35"/>
    </row>
    <row r="1307" spans="1:49" s="20" customFormat="1">
      <c r="A1307" s="12"/>
      <c r="B1307" s="10"/>
      <c r="C1307" s="1"/>
      <c r="D1307"/>
      <c r="F1307" s="9"/>
      <c r="G1307" s="9"/>
      <c r="H1307" s="9"/>
      <c r="I1307" s="9"/>
      <c r="K1307"/>
      <c r="L1307"/>
      <c r="M1307"/>
      <c r="N1307"/>
      <c r="P1307"/>
      <c r="Q1307"/>
      <c r="R1307"/>
      <c r="S1307"/>
      <c r="U1307"/>
      <c r="V1307"/>
      <c r="W1307"/>
      <c r="X1307" s="1"/>
      <c r="Z1307"/>
      <c r="AA1307"/>
      <c r="AB1307"/>
      <c r="AC1307"/>
      <c r="AE1307"/>
      <c r="AF1307"/>
      <c r="AG1307"/>
      <c r="AH1307"/>
      <c r="AJ1307"/>
      <c r="AK1307"/>
      <c r="AL1307"/>
      <c r="AM1307" s="1"/>
      <c r="AO1307"/>
      <c r="AT1307" s="35"/>
      <c r="AU1307" s="35"/>
      <c r="AV1307" s="35"/>
      <c r="AW1307" s="35"/>
    </row>
    <row r="1308" spans="1:49" s="20" customFormat="1">
      <c r="A1308" s="12"/>
      <c r="B1308" s="10"/>
      <c r="C1308" s="1"/>
      <c r="D1308"/>
      <c r="F1308" s="9"/>
      <c r="G1308" s="9"/>
      <c r="H1308" s="9"/>
      <c r="I1308" s="9"/>
      <c r="K1308"/>
      <c r="L1308"/>
      <c r="M1308"/>
      <c r="N1308"/>
      <c r="P1308"/>
      <c r="Q1308"/>
      <c r="R1308"/>
      <c r="S1308"/>
      <c r="U1308"/>
      <c r="V1308"/>
      <c r="W1308"/>
      <c r="X1308" s="1"/>
      <c r="Z1308"/>
      <c r="AA1308"/>
      <c r="AB1308"/>
      <c r="AC1308"/>
      <c r="AE1308"/>
      <c r="AF1308"/>
      <c r="AG1308"/>
      <c r="AH1308"/>
      <c r="AJ1308"/>
      <c r="AK1308"/>
      <c r="AL1308"/>
      <c r="AM1308" s="1"/>
      <c r="AO1308"/>
      <c r="AT1308" s="35"/>
      <c r="AU1308" s="35"/>
      <c r="AV1308" s="35"/>
      <c r="AW1308" s="35"/>
    </row>
    <row r="1309" spans="1:49" s="20" customFormat="1">
      <c r="A1309" s="12"/>
      <c r="B1309" s="10"/>
      <c r="C1309" s="1"/>
      <c r="D1309"/>
      <c r="F1309" s="9"/>
      <c r="G1309" s="9"/>
      <c r="H1309" s="9"/>
      <c r="I1309" s="9"/>
      <c r="K1309"/>
      <c r="L1309"/>
      <c r="M1309"/>
      <c r="N1309"/>
      <c r="P1309"/>
      <c r="Q1309"/>
      <c r="R1309"/>
      <c r="S1309"/>
      <c r="U1309"/>
      <c r="V1309"/>
      <c r="W1309"/>
      <c r="X1309" s="1"/>
      <c r="Z1309"/>
      <c r="AA1309"/>
      <c r="AB1309"/>
      <c r="AC1309"/>
      <c r="AE1309"/>
      <c r="AF1309"/>
      <c r="AG1309"/>
      <c r="AH1309"/>
      <c r="AJ1309"/>
      <c r="AK1309"/>
      <c r="AL1309"/>
      <c r="AM1309" s="1"/>
      <c r="AO1309"/>
      <c r="AT1309" s="35"/>
      <c r="AU1309" s="35"/>
      <c r="AV1309" s="35"/>
      <c r="AW1309" s="35"/>
    </row>
    <row r="1310" spans="1:49" s="20" customFormat="1">
      <c r="A1310" s="12"/>
      <c r="B1310" s="10"/>
      <c r="C1310" s="1"/>
      <c r="D1310"/>
      <c r="F1310" s="9"/>
      <c r="G1310" s="9"/>
      <c r="H1310" s="9"/>
      <c r="I1310" s="9"/>
      <c r="K1310"/>
      <c r="L1310"/>
      <c r="M1310"/>
      <c r="N1310"/>
      <c r="P1310"/>
      <c r="Q1310"/>
      <c r="R1310"/>
      <c r="S1310"/>
      <c r="U1310"/>
      <c r="V1310"/>
      <c r="W1310"/>
      <c r="X1310" s="1"/>
      <c r="Z1310"/>
      <c r="AA1310"/>
      <c r="AB1310"/>
      <c r="AC1310"/>
      <c r="AE1310"/>
      <c r="AF1310"/>
      <c r="AG1310"/>
      <c r="AH1310"/>
      <c r="AJ1310"/>
      <c r="AK1310"/>
      <c r="AL1310"/>
      <c r="AM1310" s="1"/>
      <c r="AO1310"/>
      <c r="AT1310" s="35"/>
      <c r="AU1310" s="35"/>
      <c r="AV1310" s="35"/>
      <c r="AW1310" s="35"/>
    </row>
    <row r="1311" spans="1:49" s="20" customFormat="1">
      <c r="A1311" s="12"/>
      <c r="B1311" s="10"/>
      <c r="C1311" s="1"/>
      <c r="D1311"/>
      <c r="F1311" s="9"/>
      <c r="G1311" s="9"/>
      <c r="H1311" s="9"/>
      <c r="I1311" s="9"/>
      <c r="K1311"/>
      <c r="L1311"/>
      <c r="M1311"/>
      <c r="N1311"/>
      <c r="P1311"/>
      <c r="Q1311"/>
      <c r="R1311"/>
      <c r="S1311"/>
      <c r="U1311"/>
      <c r="V1311"/>
      <c r="W1311"/>
      <c r="X1311" s="1"/>
      <c r="Z1311"/>
      <c r="AA1311"/>
      <c r="AB1311"/>
      <c r="AC1311"/>
      <c r="AE1311"/>
      <c r="AF1311"/>
      <c r="AG1311"/>
      <c r="AH1311"/>
      <c r="AJ1311"/>
      <c r="AK1311"/>
      <c r="AL1311"/>
      <c r="AM1311" s="1"/>
      <c r="AO1311"/>
      <c r="AT1311" s="35"/>
      <c r="AU1311" s="35"/>
      <c r="AV1311" s="35"/>
      <c r="AW1311" s="35"/>
    </row>
    <row r="1312" spans="1:49" s="20" customFormat="1">
      <c r="A1312" s="12"/>
      <c r="B1312" s="10"/>
      <c r="C1312" s="1"/>
      <c r="D1312"/>
      <c r="F1312" s="9"/>
      <c r="G1312" s="9"/>
      <c r="H1312" s="9"/>
      <c r="I1312" s="9"/>
      <c r="K1312"/>
      <c r="L1312"/>
      <c r="M1312"/>
      <c r="N1312"/>
      <c r="P1312"/>
      <c r="Q1312"/>
      <c r="R1312"/>
      <c r="S1312"/>
      <c r="U1312"/>
      <c r="V1312"/>
      <c r="W1312"/>
      <c r="X1312" s="1"/>
      <c r="Z1312"/>
      <c r="AA1312"/>
      <c r="AB1312"/>
      <c r="AC1312"/>
      <c r="AE1312"/>
      <c r="AF1312"/>
      <c r="AG1312"/>
      <c r="AH1312"/>
      <c r="AJ1312"/>
      <c r="AK1312"/>
      <c r="AL1312"/>
      <c r="AM1312" s="1"/>
      <c r="AO1312"/>
      <c r="AT1312" s="35"/>
      <c r="AU1312" s="35"/>
      <c r="AV1312" s="35"/>
      <c r="AW1312" s="35"/>
    </row>
    <row r="1313" spans="1:49" s="20" customFormat="1">
      <c r="A1313" s="12"/>
      <c r="B1313" s="10"/>
      <c r="C1313" s="1"/>
      <c r="D1313"/>
      <c r="F1313" s="9"/>
      <c r="G1313" s="9"/>
      <c r="H1313" s="9"/>
      <c r="I1313" s="9"/>
      <c r="K1313"/>
      <c r="L1313"/>
      <c r="M1313"/>
      <c r="N1313"/>
      <c r="P1313"/>
      <c r="Q1313"/>
      <c r="R1313"/>
      <c r="S1313"/>
      <c r="U1313"/>
      <c r="V1313"/>
      <c r="W1313"/>
      <c r="X1313" s="1"/>
      <c r="Z1313"/>
      <c r="AA1313"/>
      <c r="AB1313"/>
      <c r="AC1313"/>
      <c r="AE1313"/>
      <c r="AF1313"/>
      <c r="AG1313"/>
      <c r="AH1313"/>
      <c r="AJ1313"/>
      <c r="AK1313"/>
      <c r="AL1313"/>
      <c r="AM1313" s="1"/>
      <c r="AO1313"/>
      <c r="AT1313" s="35"/>
      <c r="AU1313" s="35"/>
      <c r="AV1313" s="35"/>
      <c r="AW1313" s="35"/>
    </row>
    <row r="1314" spans="1:49" s="20" customFormat="1">
      <c r="A1314" s="12"/>
      <c r="B1314" s="10"/>
      <c r="C1314" s="1"/>
      <c r="D1314"/>
      <c r="F1314" s="9"/>
      <c r="G1314" s="9"/>
      <c r="H1314" s="9"/>
      <c r="I1314" s="9"/>
      <c r="K1314"/>
      <c r="L1314"/>
      <c r="M1314"/>
      <c r="N1314"/>
      <c r="P1314"/>
      <c r="Q1314"/>
      <c r="R1314"/>
      <c r="S1314"/>
      <c r="U1314"/>
      <c r="V1314"/>
      <c r="W1314"/>
      <c r="X1314" s="1"/>
      <c r="Z1314"/>
      <c r="AA1314"/>
      <c r="AB1314"/>
      <c r="AC1314"/>
      <c r="AE1314"/>
      <c r="AF1314"/>
      <c r="AG1314"/>
      <c r="AH1314"/>
      <c r="AJ1314"/>
      <c r="AK1314"/>
      <c r="AL1314"/>
      <c r="AM1314" s="1"/>
      <c r="AO1314"/>
      <c r="AT1314" s="35"/>
      <c r="AU1314" s="35"/>
      <c r="AV1314" s="35"/>
      <c r="AW1314" s="35"/>
    </row>
    <row r="1315" spans="1:49" s="20" customFormat="1">
      <c r="A1315" s="12"/>
      <c r="B1315" s="10"/>
      <c r="C1315" s="1"/>
      <c r="D1315"/>
      <c r="F1315" s="9"/>
      <c r="G1315" s="9"/>
      <c r="H1315" s="9"/>
      <c r="I1315" s="9"/>
      <c r="K1315"/>
      <c r="L1315"/>
      <c r="M1315"/>
      <c r="N1315"/>
      <c r="P1315"/>
      <c r="Q1315"/>
      <c r="R1315"/>
      <c r="S1315"/>
      <c r="U1315"/>
      <c r="V1315"/>
      <c r="W1315"/>
      <c r="X1315" s="1"/>
      <c r="Z1315"/>
      <c r="AA1315"/>
      <c r="AB1315"/>
      <c r="AC1315"/>
      <c r="AE1315"/>
      <c r="AF1315"/>
      <c r="AG1315"/>
      <c r="AH1315"/>
      <c r="AJ1315"/>
      <c r="AK1315"/>
      <c r="AL1315"/>
      <c r="AM1315" s="1"/>
      <c r="AO1315"/>
      <c r="AT1315" s="35"/>
      <c r="AU1315" s="35"/>
      <c r="AV1315" s="35"/>
      <c r="AW1315" s="35"/>
    </row>
    <row r="1316" spans="1:49" s="20" customFormat="1">
      <c r="A1316" s="12"/>
      <c r="B1316" s="10"/>
      <c r="C1316" s="1"/>
      <c r="D1316"/>
      <c r="F1316" s="9"/>
      <c r="G1316" s="9"/>
      <c r="H1316" s="9"/>
      <c r="I1316" s="9"/>
      <c r="K1316"/>
      <c r="L1316"/>
      <c r="M1316"/>
      <c r="N1316"/>
      <c r="P1316"/>
      <c r="Q1316"/>
      <c r="R1316"/>
      <c r="S1316"/>
      <c r="U1316"/>
      <c r="V1316"/>
      <c r="W1316"/>
      <c r="X1316" s="1"/>
      <c r="Z1316"/>
      <c r="AA1316"/>
      <c r="AB1316"/>
      <c r="AC1316"/>
      <c r="AE1316"/>
      <c r="AF1316"/>
      <c r="AG1316"/>
      <c r="AH1316"/>
      <c r="AJ1316"/>
      <c r="AK1316"/>
      <c r="AL1316"/>
      <c r="AM1316" s="1"/>
      <c r="AO1316"/>
      <c r="AT1316" s="35"/>
      <c r="AU1316" s="35"/>
      <c r="AV1316" s="35"/>
      <c r="AW1316" s="35"/>
    </row>
    <row r="1317" spans="1:49" s="20" customFormat="1">
      <c r="A1317" s="12"/>
      <c r="B1317" s="10"/>
      <c r="C1317" s="1"/>
      <c r="D1317"/>
      <c r="F1317" s="9"/>
      <c r="G1317" s="9"/>
      <c r="H1317" s="9"/>
      <c r="I1317" s="9"/>
      <c r="K1317"/>
      <c r="L1317"/>
      <c r="M1317"/>
      <c r="N1317"/>
      <c r="P1317"/>
      <c r="Q1317"/>
      <c r="R1317"/>
      <c r="S1317"/>
      <c r="U1317"/>
      <c r="V1317"/>
      <c r="W1317"/>
      <c r="X1317" s="1"/>
      <c r="Z1317"/>
      <c r="AA1317"/>
      <c r="AB1317"/>
      <c r="AC1317"/>
      <c r="AE1317"/>
      <c r="AF1317"/>
      <c r="AG1317"/>
      <c r="AH1317"/>
      <c r="AJ1317"/>
      <c r="AK1317"/>
      <c r="AL1317"/>
      <c r="AM1317" s="1"/>
      <c r="AO1317"/>
      <c r="AT1317" s="35"/>
      <c r="AU1317" s="35"/>
      <c r="AV1317" s="35"/>
      <c r="AW1317" s="35"/>
    </row>
    <row r="1318" spans="1:49" s="20" customFormat="1">
      <c r="A1318" s="12"/>
      <c r="B1318" s="10"/>
      <c r="C1318" s="1"/>
      <c r="D1318"/>
      <c r="F1318" s="9"/>
      <c r="G1318" s="9"/>
      <c r="H1318" s="9"/>
      <c r="I1318" s="9"/>
      <c r="K1318"/>
      <c r="L1318"/>
      <c r="M1318"/>
      <c r="N1318"/>
      <c r="P1318"/>
      <c r="Q1318"/>
      <c r="R1318"/>
      <c r="S1318"/>
      <c r="U1318"/>
      <c r="V1318"/>
      <c r="W1318"/>
      <c r="X1318" s="1"/>
      <c r="Z1318"/>
      <c r="AA1318"/>
      <c r="AB1318"/>
      <c r="AC1318"/>
      <c r="AE1318"/>
      <c r="AF1318"/>
      <c r="AG1318"/>
      <c r="AH1318"/>
      <c r="AJ1318"/>
      <c r="AK1318"/>
      <c r="AL1318"/>
      <c r="AM1318" s="1"/>
      <c r="AO1318"/>
      <c r="AT1318" s="35"/>
      <c r="AU1318" s="35"/>
      <c r="AV1318" s="35"/>
      <c r="AW1318" s="35"/>
    </row>
    <row r="1319" spans="1:49" s="20" customFormat="1">
      <c r="A1319" s="12"/>
      <c r="B1319" s="10"/>
      <c r="C1319" s="1"/>
      <c r="D1319"/>
      <c r="F1319" s="9"/>
      <c r="G1319" s="9"/>
      <c r="H1319" s="9"/>
      <c r="I1319" s="9"/>
      <c r="K1319"/>
      <c r="L1319"/>
      <c r="M1319"/>
      <c r="N1319"/>
      <c r="P1319"/>
      <c r="Q1319"/>
      <c r="R1319"/>
      <c r="S1319"/>
      <c r="U1319"/>
      <c r="V1319"/>
      <c r="W1319"/>
      <c r="X1319" s="1"/>
      <c r="Z1319"/>
      <c r="AA1319"/>
      <c r="AB1319"/>
      <c r="AC1319"/>
      <c r="AE1319"/>
      <c r="AF1319"/>
      <c r="AG1319"/>
      <c r="AH1319"/>
      <c r="AJ1319"/>
      <c r="AK1319"/>
      <c r="AL1319"/>
      <c r="AM1319" s="1"/>
      <c r="AO1319"/>
      <c r="AT1319" s="35"/>
      <c r="AU1319" s="35"/>
      <c r="AV1319" s="35"/>
      <c r="AW1319" s="35"/>
    </row>
    <row r="1320" spans="1:49" s="20" customFormat="1">
      <c r="A1320" s="12"/>
      <c r="B1320" s="10"/>
      <c r="C1320" s="1"/>
      <c r="D1320"/>
      <c r="F1320" s="9"/>
      <c r="G1320" s="9"/>
      <c r="H1320" s="9"/>
      <c r="I1320" s="9"/>
      <c r="K1320"/>
      <c r="L1320"/>
      <c r="M1320"/>
      <c r="N1320"/>
      <c r="P1320"/>
      <c r="Q1320"/>
      <c r="R1320"/>
      <c r="S1320"/>
      <c r="U1320"/>
      <c r="V1320"/>
      <c r="W1320"/>
      <c r="X1320" s="1"/>
      <c r="Z1320"/>
      <c r="AA1320"/>
      <c r="AB1320"/>
      <c r="AC1320"/>
      <c r="AE1320"/>
      <c r="AF1320"/>
      <c r="AG1320"/>
      <c r="AH1320"/>
      <c r="AJ1320"/>
      <c r="AK1320"/>
      <c r="AL1320"/>
      <c r="AM1320" s="1"/>
      <c r="AO1320"/>
      <c r="AT1320" s="35"/>
      <c r="AU1320" s="35"/>
      <c r="AV1320" s="35"/>
      <c r="AW1320" s="35"/>
    </row>
    <row r="1321" spans="1:49" s="20" customFormat="1">
      <c r="A1321" s="12"/>
      <c r="B1321" s="10"/>
      <c r="C1321" s="1"/>
      <c r="D1321"/>
      <c r="F1321" s="9"/>
      <c r="G1321" s="9"/>
      <c r="H1321" s="9"/>
      <c r="I1321" s="9"/>
      <c r="K1321"/>
      <c r="L1321"/>
      <c r="M1321"/>
      <c r="N1321"/>
      <c r="P1321"/>
      <c r="Q1321"/>
      <c r="R1321"/>
      <c r="S1321"/>
      <c r="U1321"/>
      <c r="V1321"/>
      <c r="W1321"/>
      <c r="X1321" s="1"/>
      <c r="Z1321"/>
      <c r="AA1321"/>
      <c r="AB1321"/>
      <c r="AC1321"/>
      <c r="AE1321"/>
      <c r="AF1321"/>
      <c r="AG1321"/>
      <c r="AH1321"/>
      <c r="AJ1321"/>
      <c r="AK1321"/>
      <c r="AL1321"/>
      <c r="AM1321" s="1"/>
      <c r="AO1321"/>
      <c r="AT1321" s="35"/>
      <c r="AU1321" s="35"/>
      <c r="AV1321" s="35"/>
      <c r="AW1321" s="35"/>
    </row>
    <row r="1322" spans="1:49" s="20" customFormat="1">
      <c r="A1322" s="12"/>
      <c r="B1322" s="10"/>
      <c r="C1322" s="1"/>
      <c r="D1322"/>
      <c r="F1322" s="9"/>
      <c r="G1322" s="9"/>
      <c r="H1322" s="9"/>
      <c r="I1322" s="9"/>
      <c r="K1322"/>
      <c r="L1322"/>
      <c r="M1322"/>
      <c r="N1322"/>
      <c r="P1322"/>
      <c r="Q1322"/>
      <c r="R1322"/>
      <c r="S1322"/>
      <c r="U1322"/>
      <c r="V1322"/>
      <c r="W1322"/>
      <c r="X1322" s="1"/>
      <c r="Z1322"/>
      <c r="AA1322"/>
      <c r="AB1322"/>
      <c r="AC1322"/>
      <c r="AE1322"/>
      <c r="AF1322"/>
      <c r="AG1322"/>
      <c r="AH1322"/>
      <c r="AJ1322"/>
      <c r="AK1322"/>
      <c r="AL1322"/>
      <c r="AM1322" s="1"/>
      <c r="AO1322"/>
      <c r="AT1322" s="35"/>
      <c r="AU1322" s="35"/>
      <c r="AV1322" s="35"/>
      <c r="AW1322" s="35"/>
    </row>
    <row r="1323" spans="1:49" s="20" customFormat="1">
      <c r="A1323" s="12"/>
      <c r="B1323" s="10"/>
      <c r="C1323" s="1"/>
      <c r="D1323"/>
      <c r="F1323" s="9"/>
      <c r="G1323" s="9"/>
      <c r="H1323" s="9"/>
      <c r="I1323" s="9"/>
      <c r="K1323"/>
      <c r="L1323"/>
      <c r="M1323"/>
      <c r="N1323"/>
      <c r="P1323"/>
      <c r="Q1323"/>
      <c r="R1323"/>
      <c r="S1323"/>
      <c r="U1323"/>
      <c r="V1323"/>
      <c r="W1323"/>
      <c r="X1323" s="1"/>
      <c r="Z1323"/>
      <c r="AA1323"/>
      <c r="AB1323"/>
      <c r="AC1323"/>
      <c r="AE1323"/>
      <c r="AF1323"/>
      <c r="AG1323"/>
      <c r="AH1323"/>
      <c r="AJ1323"/>
      <c r="AK1323"/>
      <c r="AL1323"/>
      <c r="AM1323" s="1"/>
      <c r="AO1323"/>
      <c r="AT1323" s="35"/>
      <c r="AU1323" s="35"/>
      <c r="AV1323" s="35"/>
      <c r="AW1323" s="35"/>
    </row>
    <row r="1324" spans="1:49" s="20" customFormat="1">
      <c r="A1324" s="12"/>
      <c r="B1324" s="10"/>
      <c r="C1324" s="1"/>
      <c r="D1324"/>
      <c r="F1324" s="9"/>
      <c r="G1324" s="9"/>
      <c r="H1324" s="9"/>
      <c r="I1324" s="9"/>
      <c r="K1324"/>
      <c r="L1324"/>
      <c r="M1324"/>
      <c r="N1324"/>
      <c r="P1324"/>
      <c r="Q1324"/>
      <c r="R1324"/>
      <c r="S1324"/>
      <c r="U1324"/>
      <c r="V1324"/>
      <c r="W1324"/>
      <c r="X1324" s="1"/>
      <c r="Z1324"/>
      <c r="AA1324"/>
      <c r="AB1324"/>
      <c r="AC1324"/>
      <c r="AE1324"/>
      <c r="AF1324"/>
      <c r="AG1324"/>
      <c r="AH1324"/>
      <c r="AJ1324"/>
      <c r="AK1324"/>
      <c r="AL1324"/>
      <c r="AM1324" s="1"/>
      <c r="AO1324"/>
      <c r="AT1324" s="35"/>
      <c r="AU1324" s="35"/>
      <c r="AV1324" s="35"/>
      <c r="AW1324" s="35"/>
    </row>
    <row r="1325" spans="1:49" s="20" customFormat="1">
      <c r="A1325" s="12"/>
      <c r="B1325" s="10"/>
      <c r="C1325" s="1"/>
      <c r="D1325"/>
      <c r="F1325" s="9"/>
      <c r="G1325" s="9"/>
      <c r="H1325" s="9"/>
      <c r="I1325" s="9"/>
      <c r="K1325"/>
      <c r="L1325"/>
      <c r="M1325"/>
      <c r="N1325"/>
      <c r="P1325"/>
      <c r="Q1325"/>
      <c r="R1325"/>
      <c r="S1325"/>
      <c r="U1325"/>
      <c r="V1325"/>
      <c r="W1325"/>
      <c r="X1325" s="1"/>
      <c r="Z1325"/>
      <c r="AA1325"/>
      <c r="AB1325"/>
      <c r="AC1325"/>
      <c r="AE1325"/>
      <c r="AF1325"/>
      <c r="AG1325"/>
      <c r="AH1325"/>
      <c r="AJ1325"/>
      <c r="AK1325"/>
      <c r="AL1325"/>
      <c r="AM1325" s="1"/>
      <c r="AO1325"/>
      <c r="AT1325" s="35"/>
      <c r="AU1325" s="35"/>
      <c r="AV1325" s="35"/>
      <c r="AW1325" s="35"/>
    </row>
    <row r="1326" spans="1:49" s="20" customFormat="1">
      <c r="A1326" s="12"/>
      <c r="B1326" s="10"/>
      <c r="C1326" s="1"/>
      <c r="D1326"/>
      <c r="F1326" s="9"/>
      <c r="G1326" s="9"/>
      <c r="H1326" s="9"/>
      <c r="I1326" s="9"/>
      <c r="K1326"/>
      <c r="L1326"/>
      <c r="M1326"/>
      <c r="N1326"/>
      <c r="P1326"/>
      <c r="Q1326"/>
      <c r="R1326"/>
      <c r="S1326"/>
      <c r="U1326"/>
      <c r="V1326"/>
      <c r="W1326"/>
      <c r="X1326" s="1"/>
      <c r="Z1326"/>
      <c r="AA1326"/>
      <c r="AB1326"/>
      <c r="AC1326"/>
      <c r="AE1326"/>
      <c r="AF1326"/>
      <c r="AG1326"/>
      <c r="AH1326"/>
      <c r="AJ1326"/>
      <c r="AK1326"/>
      <c r="AL1326"/>
      <c r="AM1326" s="1"/>
      <c r="AO1326"/>
      <c r="AT1326" s="35"/>
      <c r="AU1326" s="35"/>
      <c r="AV1326" s="35"/>
      <c r="AW1326" s="35"/>
    </row>
    <row r="1327" spans="1:49" s="20" customFormat="1">
      <c r="A1327" s="12"/>
      <c r="B1327" s="10"/>
      <c r="C1327" s="1"/>
      <c r="D1327"/>
      <c r="F1327" s="9"/>
      <c r="G1327" s="9"/>
      <c r="H1327" s="9"/>
      <c r="I1327" s="9"/>
      <c r="K1327"/>
      <c r="L1327"/>
      <c r="M1327"/>
      <c r="N1327"/>
      <c r="P1327"/>
      <c r="Q1327"/>
      <c r="R1327"/>
      <c r="S1327"/>
      <c r="U1327"/>
      <c r="V1327"/>
      <c r="W1327"/>
      <c r="X1327" s="1"/>
      <c r="Z1327"/>
      <c r="AA1327"/>
      <c r="AB1327"/>
      <c r="AC1327"/>
      <c r="AE1327"/>
      <c r="AF1327"/>
      <c r="AG1327"/>
      <c r="AH1327"/>
      <c r="AJ1327"/>
      <c r="AK1327"/>
      <c r="AL1327"/>
      <c r="AM1327" s="1"/>
      <c r="AO1327"/>
      <c r="AT1327" s="35"/>
      <c r="AU1327" s="35"/>
      <c r="AV1327" s="35"/>
      <c r="AW1327" s="35"/>
    </row>
    <row r="1328" spans="1:49" s="20" customFormat="1">
      <c r="A1328" s="12"/>
      <c r="B1328" s="10"/>
      <c r="C1328" s="1"/>
      <c r="D1328"/>
      <c r="F1328" s="9"/>
      <c r="G1328" s="9"/>
      <c r="H1328" s="9"/>
      <c r="I1328" s="9"/>
      <c r="K1328"/>
      <c r="L1328"/>
      <c r="M1328"/>
      <c r="N1328"/>
      <c r="P1328"/>
      <c r="Q1328"/>
      <c r="R1328"/>
      <c r="S1328"/>
      <c r="U1328"/>
      <c r="V1328"/>
      <c r="W1328"/>
      <c r="X1328" s="1"/>
      <c r="Z1328"/>
      <c r="AA1328"/>
      <c r="AB1328"/>
      <c r="AC1328"/>
      <c r="AE1328"/>
      <c r="AF1328"/>
      <c r="AG1328"/>
      <c r="AH1328"/>
      <c r="AJ1328"/>
      <c r="AK1328"/>
      <c r="AL1328"/>
      <c r="AM1328" s="1"/>
      <c r="AO1328"/>
      <c r="AT1328" s="35"/>
      <c r="AU1328" s="35"/>
      <c r="AV1328" s="35"/>
      <c r="AW1328" s="35"/>
    </row>
    <row r="1329" spans="1:49" s="20" customFormat="1">
      <c r="A1329" s="12"/>
      <c r="B1329" s="10"/>
      <c r="C1329" s="1"/>
      <c r="D1329"/>
      <c r="F1329" s="9"/>
      <c r="G1329" s="9"/>
      <c r="H1329" s="9"/>
      <c r="I1329" s="9"/>
      <c r="K1329"/>
      <c r="L1329"/>
      <c r="M1329"/>
      <c r="N1329"/>
      <c r="P1329"/>
      <c r="Q1329"/>
      <c r="R1329"/>
      <c r="S1329"/>
      <c r="U1329"/>
      <c r="V1329"/>
      <c r="W1329"/>
      <c r="X1329" s="1"/>
      <c r="Z1329"/>
      <c r="AA1329"/>
      <c r="AB1329"/>
      <c r="AC1329"/>
      <c r="AE1329"/>
      <c r="AF1329"/>
      <c r="AG1329"/>
      <c r="AH1329"/>
      <c r="AJ1329"/>
      <c r="AK1329"/>
      <c r="AL1329"/>
      <c r="AM1329" s="1"/>
      <c r="AO1329"/>
      <c r="AT1329" s="35"/>
      <c r="AU1329" s="35"/>
      <c r="AV1329" s="35"/>
      <c r="AW1329" s="35"/>
    </row>
    <row r="1330" spans="1:49" s="20" customFormat="1">
      <c r="A1330" s="12"/>
      <c r="B1330" s="10"/>
      <c r="C1330" s="1"/>
      <c r="D1330"/>
      <c r="F1330" s="9"/>
      <c r="G1330" s="9"/>
      <c r="H1330" s="9"/>
      <c r="I1330" s="9"/>
      <c r="K1330"/>
      <c r="L1330"/>
      <c r="M1330"/>
      <c r="N1330"/>
      <c r="P1330"/>
      <c r="Q1330"/>
      <c r="R1330"/>
      <c r="S1330"/>
      <c r="U1330"/>
      <c r="V1330"/>
      <c r="W1330"/>
      <c r="X1330" s="1"/>
      <c r="Z1330"/>
      <c r="AA1330"/>
      <c r="AB1330"/>
      <c r="AC1330"/>
      <c r="AE1330"/>
      <c r="AF1330"/>
      <c r="AG1330"/>
      <c r="AH1330"/>
      <c r="AJ1330"/>
      <c r="AK1330"/>
      <c r="AL1330"/>
      <c r="AM1330" s="1"/>
      <c r="AO1330"/>
      <c r="AT1330" s="35"/>
      <c r="AU1330" s="35"/>
      <c r="AV1330" s="35"/>
      <c r="AW1330" s="35"/>
    </row>
    <row r="1331" spans="1:49" s="20" customFormat="1">
      <c r="A1331" s="12"/>
      <c r="B1331" s="10"/>
      <c r="C1331" s="1"/>
      <c r="D1331"/>
      <c r="F1331" s="9"/>
      <c r="G1331" s="9"/>
      <c r="H1331" s="9"/>
      <c r="I1331" s="9"/>
      <c r="K1331"/>
      <c r="L1331"/>
      <c r="M1331"/>
      <c r="N1331"/>
      <c r="P1331"/>
      <c r="Q1331"/>
      <c r="R1331"/>
      <c r="S1331"/>
      <c r="U1331"/>
      <c r="V1331"/>
      <c r="W1331"/>
      <c r="X1331" s="1"/>
      <c r="Z1331"/>
      <c r="AA1331"/>
      <c r="AB1331"/>
      <c r="AC1331"/>
      <c r="AE1331"/>
      <c r="AF1331"/>
      <c r="AG1331"/>
      <c r="AH1331"/>
      <c r="AJ1331"/>
      <c r="AK1331"/>
      <c r="AL1331"/>
      <c r="AM1331" s="1"/>
      <c r="AO1331"/>
      <c r="AT1331" s="35"/>
      <c r="AU1331" s="35"/>
      <c r="AV1331" s="35"/>
      <c r="AW1331" s="35"/>
    </row>
    <row r="1332" spans="1:49" s="20" customFormat="1">
      <c r="A1332" s="12"/>
      <c r="B1332" s="10"/>
      <c r="C1332" s="1"/>
      <c r="D1332"/>
      <c r="F1332" s="9"/>
      <c r="G1332" s="9"/>
      <c r="H1332" s="9"/>
      <c r="I1332" s="9"/>
      <c r="K1332"/>
      <c r="L1332"/>
      <c r="M1332"/>
      <c r="N1332"/>
      <c r="P1332"/>
      <c r="Q1332"/>
      <c r="R1332"/>
      <c r="S1332"/>
      <c r="U1332"/>
      <c r="V1332"/>
      <c r="W1332"/>
      <c r="X1332" s="1"/>
      <c r="Z1332"/>
      <c r="AA1332"/>
      <c r="AB1332"/>
      <c r="AC1332"/>
      <c r="AE1332"/>
      <c r="AF1332"/>
      <c r="AG1332"/>
      <c r="AH1332"/>
      <c r="AJ1332"/>
      <c r="AK1332"/>
      <c r="AL1332"/>
      <c r="AM1332" s="1"/>
      <c r="AO1332"/>
      <c r="AT1332" s="35"/>
      <c r="AU1332" s="35"/>
      <c r="AV1332" s="35"/>
      <c r="AW1332" s="35"/>
    </row>
    <row r="1333" spans="1:49" s="20" customFormat="1">
      <c r="A1333" s="12"/>
      <c r="B1333" s="10"/>
      <c r="C1333" s="1"/>
      <c r="D1333"/>
      <c r="F1333" s="9"/>
      <c r="G1333" s="9"/>
      <c r="H1333" s="9"/>
      <c r="I1333" s="9"/>
      <c r="K1333"/>
      <c r="L1333"/>
      <c r="M1333"/>
      <c r="N1333"/>
      <c r="P1333"/>
      <c r="Q1333"/>
      <c r="R1333"/>
      <c r="S1333"/>
      <c r="U1333"/>
      <c r="V1333"/>
      <c r="W1333"/>
      <c r="X1333" s="1"/>
      <c r="Z1333"/>
      <c r="AA1333"/>
      <c r="AB1333"/>
      <c r="AC1333"/>
      <c r="AE1333"/>
      <c r="AF1333"/>
      <c r="AG1333"/>
      <c r="AH1333"/>
      <c r="AJ1333"/>
      <c r="AK1333"/>
      <c r="AL1333"/>
      <c r="AM1333" s="1"/>
      <c r="AO1333"/>
      <c r="AT1333" s="35"/>
      <c r="AU1333" s="35"/>
      <c r="AV1333" s="35"/>
      <c r="AW1333" s="35"/>
    </row>
    <row r="1334" spans="1:49" s="20" customFormat="1">
      <c r="A1334" s="12"/>
      <c r="B1334" s="10"/>
      <c r="C1334" s="1"/>
      <c r="D1334"/>
      <c r="F1334" s="9"/>
      <c r="G1334" s="9"/>
      <c r="H1334" s="9"/>
      <c r="I1334" s="9"/>
      <c r="K1334"/>
      <c r="L1334"/>
      <c r="M1334"/>
      <c r="N1334"/>
      <c r="P1334"/>
      <c r="Q1334"/>
      <c r="R1334"/>
      <c r="S1334"/>
      <c r="U1334"/>
      <c r="V1334"/>
      <c r="W1334"/>
      <c r="X1334" s="1"/>
      <c r="Z1334"/>
      <c r="AA1334"/>
      <c r="AB1334"/>
      <c r="AC1334"/>
      <c r="AE1334"/>
      <c r="AF1334"/>
      <c r="AG1334"/>
      <c r="AH1334"/>
      <c r="AJ1334"/>
      <c r="AK1334"/>
      <c r="AL1334"/>
      <c r="AM1334" s="1"/>
      <c r="AO1334"/>
      <c r="AT1334" s="35"/>
      <c r="AU1334" s="35"/>
      <c r="AV1334" s="35"/>
      <c r="AW1334" s="35"/>
    </row>
    <row r="1335" spans="1:49" s="20" customFormat="1">
      <c r="A1335" s="12"/>
      <c r="B1335" s="10"/>
      <c r="C1335" s="1"/>
      <c r="D1335"/>
      <c r="F1335" s="9"/>
      <c r="G1335" s="9"/>
      <c r="H1335" s="9"/>
      <c r="I1335" s="9"/>
      <c r="K1335"/>
      <c r="L1335"/>
      <c r="M1335"/>
      <c r="N1335"/>
      <c r="P1335"/>
      <c r="Q1335"/>
      <c r="R1335"/>
      <c r="S1335"/>
      <c r="U1335"/>
      <c r="V1335"/>
      <c r="W1335"/>
      <c r="X1335" s="1"/>
      <c r="Z1335"/>
      <c r="AA1335"/>
      <c r="AB1335"/>
      <c r="AC1335"/>
      <c r="AE1335"/>
      <c r="AF1335"/>
      <c r="AG1335"/>
      <c r="AH1335"/>
      <c r="AJ1335"/>
      <c r="AK1335"/>
      <c r="AL1335"/>
      <c r="AM1335" s="1"/>
      <c r="AO1335"/>
      <c r="AT1335" s="35"/>
      <c r="AU1335" s="35"/>
      <c r="AV1335" s="35"/>
      <c r="AW1335" s="35"/>
    </row>
    <row r="1336" spans="1:49" s="20" customFormat="1">
      <c r="A1336" s="12"/>
      <c r="B1336" s="10"/>
      <c r="C1336" s="1"/>
      <c r="D1336"/>
      <c r="F1336" s="9"/>
      <c r="G1336" s="9"/>
      <c r="H1336" s="9"/>
      <c r="I1336" s="9"/>
      <c r="K1336"/>
      <c r="L1336"/>
      <c r="M1336"/>
      <c r="N1336"/>
      <c r="P1336"/>
      <c r="Q1336"/>
      <c r="R1336"/>
      <c r="S1336"/>
      <c r="U1336"/>
      <c r="V1336"/>
      <c r="W1336"/>
      <c r="X1336" s="1"/>
      <c r="Z1336"/>
      <c r="AA1336"/>
      <c r="AB1336"/>
      <c r="AC1336"/>
      <c r="AE1336"/>
      <c r="AF1336"/>
      <c r="AG1336"/>
      <c r="AH1336"/>
      <c r="AJ1336"/>
      <c r="AK1336"/>
      <c r="AL1336"/>
      <c r="AM1336" s="1"/>
      <c r="AO1336"/>
      <c r="AT1336" s="35"/>
      <c r="AU1336" s="35"/>
      <c r="AV1336" s="35"/>
      <c r="AW1336" s="35"/>
    </row>
    <row r="1337" spans="1:49" s="20" customFormat="1">
      <c r="A1337" s="12"/>
      <c r="B1337" s="10"/>
      <c r="C1337" s="1"/>
      <c r="D1337"/>
      <c r="F1337" s="9"/>
      <c r="G1337" s="9"/>
      <c r="H1337" s="9"/>
      <c r="I1337" s="9"/>
      <c r="K1337"/>
      <c r="L1337"/>
      <c r="M1337"/>
      <c r="N1337"/>
      <c r="P1337"/>
      <c r="Q1337"/>
      <c r="R1337"/>
      <c r="S1337"/>
      <c r="U1337"/>
      <c r="V1337"/>
      <c r="W1337"/>
      <c r="X1337" s="1"/>
      <c r="Z1337"/>
      <c r="AA1337"/>
      <c r="AB1337"/>
      <c r="AC1337"/>
      <c r="AE1337"/>
      <c r="AF1337"/>
      <c r="AG1337"/>
      <c r="AH1337"/>
      <c r="AJ1337"/>
      <c r="AK1337"/>
      <c r="AL1337"/>
      <c r="AM1337" s="1"/>
      <c r="AO1337"/>
      <c r="AT1337" s="35"/>
      <c r="AU1337" s="35"/>
      <c r="AV1337" s="35"/>
      <c r="AW1337" s="35"/>
    </row>
    <row r="1338" spans="1:49" s="20" customFormat="1">
      <c r="A1338" s="12"/>
      <c r="B1338" s="10"/>
      <c r="C1338" s="1"/>
      <c r="D1338"/>
      <c r="F1338" s="9"/>
      <c r="G1338" s="9"/>
      <c r="H1338" s="9"/>
      <c r="I1338" s="9"/>
      <c r="K1338"/>
      <c r="L1338"/>
      <c r="M1338"/>
      <c r="N1338"/>
      <c r="P1338"/>
      <c r="Q1338"/>
      <c r="R1338"/>
      <c r="S1338"/>
      <c r="U1338"/>
      <c r="V1338"/>
      <c r="W1338"/>
      <c r="X1338" s="1"/>
      <c r="Z1338"/>
      <c r="AA1338"/>
      <c r="AB1338"/>
      <c r="AC1338"/>
      <c r="AE1338"/>
      <c r="AF1338"/>
      <c r="AG1338"/>
      <c r="AH1338"/>
      <c r="AJ1338"/>
      <c r="AK1338"/>
      <c r="AL1338"/>
      <c r="AM1338" s="1"/>
      <c r="AO1338"/>
      <c r="AT1338" s="35"/>
      <c r="AU1338" s="35"/>
      <c r="AV1338" s="35"/>
      <c r="AW1338" s="35"/>
    </row>
    <row r="1339" spans="1:49" s="20" customFormat="1">
      <c r="A1339" s="12"/>
      <c r="B1339" s="10"/>
      <c r="C1339" s="1"/>
      <c r="D1339"/>
      <c r="F1339" s="9"/>
      <c r="G1339" s="9"/>
      <c r="H1339" s="9"/>
      <c r="I1339" s="9"/>
      <c r="K1339"/>
      <c r="L1339"/>
      <c r="M1339"/>
      <c r="N1339"/>
      <c r="P1339"/>
      <c r="Q1339"/>
      <c r="R1339"/>
      <c r="S1339"/>
      <c r="U1339"/>
      <c r="V1339"/>
      <c r="W1339"/>
      <c r="X1339" s="1"/>
      <c r="Z1339"/>
      <c r="AA1339"/>
      <c r="AB1339"/>
      <c r="AC1339"/>
      <c r="AE1339"/>
      <c r="AF1339"/>
      <c r="AG1339"/>
      <c r="AH1339"/>
      <c r="AJ1339"/>
      <c r="AK1339"/>
      <c r="AL1339"/>
      <c r="AM1339" s="1"/>
      <c r="AO1339"/>
      <c r="AT1339" s="35"/>
      <c r="AU1339" s="35"/>
      <c r="AV1339" s="35"/>
      <c r="AW1339" s="35"/>
    </row>
    <row r="1340" spans="1:49" s="20" customFormat="1">
      <c r="A1340" s="12"/>
      <c r="B1340" s="10"/>
      <c r="C1340" s="1"/>
      <c r="D1340"/>
      <c r="F1340" s="9"/>
      <c r="G1340" s="9"/>
      <c r="H1340" s="9"/>
      <c r="I1340" s="9"/>
      <c r="K1340"/>
      <c r="L1340"/>
      <c r="M1340"/>
      <c r="N1340"/>
      <c r="P1340"/>
      <c r="Q1340"/>
      <c r="R1340"/>
      <c r="S1340"/>
      <c r="U1340"/>
      <c r="V1340"/>
      <c r="W1340"/>
      <c r="X1340" s="1"/>
      <c r="Z1340"/>
      <c r="AA1340"/>
      <c r="AB1340"/>
      <c r="AC1340"/>
      <c r="AE1340"/>
      <c r="AF1340"/>
      <c r="AG1340"/>
      <c r="AH1340"/>
      <c r="AJ1340"/>
      <c r="AK1340"/>
      <c r="AL1340"/>
      <c r="AM1340" s="1"/>
      <c r="AO1340"/>
      <c r="AT1340" s="35"/>
      <c r="AU1340" s="35"/>
      <c r="AV1340" s="35"/>
      <c r="AW1340" s="35"/>
    </row>
    <row r="1341" spans="1:49" s="20" customFormat="1">
      <c r="A1341" s="12"/>
      <c r="B1341" s="10"/>
      <c r="C1341" s="1"/>
      <c r="D1341"/>
      <c r="F1341" s="9"/>
      <c r="G1341" s="9"/>
      <c r="H1341" s="9"/>
      <c r="I1341" s="9"/>
      <c r="K1341"/>
      <c r="L1341"/>
      <c r="M1341"/>
      <c r="N1341"/>
      <c r="P1341"/>
      <c r="Q1341"/>
      <c r="R1341"/>
      <c r="S1341"/>
      <c r="U1341"/>
      <c r="V1341"/>
      <c r="W1341"/>
      <c r="X1341" s="1"/>
      <c r="Z1341"/>
      <c r="AA1341"/>
      <c r="AB1341"/>
      <c r="AC1341"/>
      <c r="AE1341"/>
      <c r="AF1341"/>
      <c r="AG1341"/>
      <c r="AH1341"/>
      <c r="AJ1341"/>
      <c r="AK1341"/>
      <c r="AL1341"/>
      <c r="AM1341" s="1"/>
      <c r="AO1341"/>
      <c r="AT1341" s="35"/>
      <c r="AU1341" s="35"/>
      <c r="AV1341" s="35"/>
      <c r="AW1341" s="35"/>
    </row>
    <row r="1342" spans="1:49" s="20" customFormat="1">
      <c r="A1342" s="12"/>
      <c r="B1342" s="10"/>
      <c r="C1342" s="1"/>
      <c r="D1342"/>
      <c r="F1342" s="9"/>
      <c r="G1342" s="9"/>
      <c r="H1342" s="9"/>
      <c r="I1342" s="9"/>
      <c r="K1342"/>
      <c r="L1342"/>
      <c r="M1342"/>
      <c r="N1342"/>
      <c r="P1342"/>
      <c r="Q1342"/>
      <c r="R1342"/>
      <c r="S1342"/>
      <c r="U1342"/>
      <c r="V1342"/>
      <c r="W1342"/>
      <c r="X1342" s="1"/>
      <c r="Z1342"/>
      <c r="AA1342"/>
      <c r="AB1342"/>
      <c r="AC1342"/>
      <c r="AE1342"/>
      <c r="AF1342"/>
      <c r="AG1342"/>
      <c r="AH1342"/>
      <c r="AJ1342"/>
      <c r="AK1342"/>
      <c r="AL1342"/>
      <c r="AM1342" s="1"/>
      <c r="AO1342"/>
      <c r="AT1342" s="35"/>
      <c r="AU1342" s="35"/>
      <c r="AV1342" s="35"/>
      <c r="AW1342" s="35"/>
    </row>
    <row r="1343" spans="1:49" s="20" customFormat="1">
      <c r="A1343" s="12"/>
      <c r="B1343" s="10"/>
      <c r="C1343" s="1"/>
      <c r="D1343"/>
      <c r="F1343" s="9"/>
      <c r="G1343" s="9"/>
      <c r="H1343" s="9"/>
      <c r="I1343" s="9"/>
      <c r="K1343"/>
      <c r="L1343"/>
      <c r="M1343"/>
      <c r="N1343"/>
      <c r="P1343"/>
      <c r="Q1343"/>
      <c r="R1343"/>
      <c r="S1343"/>
      <c r="U1343"/>
      <c r="V1343"/>
      <c r="W1343"/>
      <c r="X1343" s="1"/>
      <c r="Z1343"/>
      <c r="AA1343"/>
      <c r="AB1343"/>
      <c r="AC1343"/>
      <c r="AE1343"/>
      <c r="AF1343"/>
      <c r="AG1343"/>
      <c r="AH1343"/>
      <c r="AJ1343"/>
      <c r="AK1343"/>
      <c r="AL1343"/>
      <c r="AM1343" s="1"/>
      <c r="AO1343"/>
      <c r="AT1343" s="35"/>
      <c r="AU1343" s="35"/>
      <c r="AV1343" s="35"/>
      <c r="AW1343" s="35"/>
    </row>
    <row r="1344" spans="1:49" s="20" customFormat="1">
      <c r="A1344" s="12"/>
      <c r="B1344" s="10"/>
      <c r="C1344" s="1"/>
      <c r="D1344"/>
      <c r="F1344" s="9"/>
      <c r="G1344" s="9"/>
      <c r="H1344" s="9"/>
      <c r="I1344" s="9"/>
      <c r="K1344"/>
      <c r="L1344"/>
      <c r="M1344"/>
      <c r="N1344"/>
      <c r="P1344"/>
      <c r="Q1344"/>
      <c r="R1344"/>
      <c r="S1344"/>
      <c r="U1344"/>
      <c r="V1344"/>
      <c r="W1344"/>
      <c r="X1344" s="1"/>
      <c r="Z1344"/>
      <c r="AA1344"/>
      <c r="AB1344"/>
      <c r="AC1344"/>
      <c r="AE1344"/>
      <c r="AF1344"/>
      <c r="AG1344"/>
      <c r="AH1344"/>
      <c r="AJ1344"/>
      <c r="AK1344"/>
      <c r="AL1344"/>
      <c r="AM1344" s="1"/>
      <c r="AO1344"/>
      <c r="AT1344" s="35"/>
      <c r="AU1344" s="35"/>
      <c r="AV1344" s="35"/>
      <c r="AW1344" s="35"/>
    </row>
    <row r="1345" spans="1:49" s="20" customFormat="1">
      <c r="A1345" s="12"/>
      <c r="B1345" s="10"/>
      <c r="C1345" s="1"/>
      <c r="D1345"/>
      <c r="F1345" s="9"/>
      <c r="G1345" s="9"/>
      <c r="H1345" s="9"/>
      <c r="I1345" s="9"/>
      <c r="K1345"/>
      <c r="L1345"/>
      <c r="M1345"/>
      <c r="N1345"/>
      <c r="P1345"/>
      <c r="Q1345"/>
      <c r="R1345"/>
      <c r="S1345"/>
      <c r="U1345"/>
      <c r="V1345"/>
      <c r="W1345"/>
      <c r="X1345" s="1"/>
      <c r="Z1345"/>
      <c r="AA1345"/>
      <c r="AB1345"/>
      <c r="AC1345"/>
      <c r="AE1345"/>
      <c r="AF1345"/>
      <c r="AG1345"/>
      <c r="AH1345"/>
      <c r="AJ1345"/>
      <c r="AK1345"/>
      <c r="AL1345"/>
      <c r="AM1345" s="1"/>
      <c r="AO1345"/>
      <c r="AT1345" s="35"/>
      <c r="AU1345" s="35"/>
      <c r="AV1345" s="35"/>
      <c r="AW1345" s="35"/>
    </row>
    <row r="1346" spans="1:49" s="20" customFormat="1">
      <c r="A1346" s="12"/>
      <c r="B1346" s="10"/>
      <c r="C1346" s="1"/>
      <c r="D1346"/>
      <c r="F1346" s="9"/>
      <c r="G1346" s="9"/>
      <c r="H1346" s="9"/>
      <c r="I1346" s="9"/>
      <c r="K1346"/>
      <c r="L1346"/>
      <c r="M1346"/>
      <c r="N1346"/>
      <c r="P1346"/>
      <c r="Q1346"/>
      <c r="R1346"/>
      <c r="S1346"/>
      <c r="U1346"/>
      <c r="V1346"/>
      <c r="W1346"/>
      <c r="X1346" s="1"/>
      <c r="Z1346"/>
      <c r="AA1346"/>
      <c r="AB1346"/>
      <c r="AC1346"/>
      <c r="AE1346"/>
      <c r="AF1346"/>
      <c r="AG1346"/>
      <c r="AH1346"/>
      <c r="AJ1346"/>
      <c r="AK1346"/>
      <c r="AL1346"/>
      <c r="AM1346" s="1"/>
      <c r="AO1346"/>
      <c r="AT1346" s="35"/>
      <c r="AU1346" s="35"/>
      <c r="AV1346" s="35"/>
      <c r="AW1346" s="35"/>
    </row>
    <row r="1347" spans="1:49" s="20" customFormat="1">
      <c r="A1347" s="12"/>
      <c r="B1347" s="10"/>
      <c r="C1347" s="1"/>
      <c r="D1347"/>
      <c r="F1347" s="9"/>
      <c r="G1347" s="9"/>
      <c r="H1347" s="9"/>
      <c r="I1347" s="9"/>
      <c r="K1347"/>
      <c r="L1347"/>
      <c r="M1347"/>
      <c r="N1347"/>
      <c r="P1347"/>
      <c r="Q1347"/>
      <c r="R1347"/>
      <c r="S1347"/>
      <c r="U1347"/>
      <c r="V1347"/>
      <c r="W1347"/>
      <c r="X1347" s="1"/>
      <c r="Z1347"/>
      <c r="AA1347"/>
      <c r="AB1347"/>
      <c r="AC1347"/>
      <c r="AE1347"/>
      <c r="AF1347"/>
      <c r="AG1347"/>
      <c r="AH1347"/>
      <c r="AJ1347"/>
      <c r="AK1347"/>
      <c r="AL1347"/>
      <c r="AM1347" s="1"/>
      <c r="AO1347"/>
      <c r="AT1347" s="35"/>
      <c r="AU1347" s="35"/>
      <c r="AV1347" s="35"/>
      <c r="AW1347" s="35"/>
    </row>
    <row r="1348" spans="1:49" s="20" customFormat="1">
      <c r="A1348" s="12"/>
      <c r="B1348" s="10"/>
      <c r="C1348" s="1"/>
      <c r="D1348"/>
      <c r="F1348" s="9"/>
      <c r="G1348" s="9"/>
      <c r="H1348" s="9"/>
      <c r="I1348" s="9"/>
      <c r="K1348"/>
      <c r="L1348"/>
      <c r="M1348"/>
      <c r="N1348"/>
      <c r="P1348"/>
      <c r="Q1348"/>
      <c r="R1348"/>
      <c r="S1348"/>
      <c r="U1348"/>
      <c r="V1348"/>
      <c r="W1348"/>
      <c r="X1348" s="1"/>
      <c r="Z1348"/>
      <c r="AA1348"/>
      <c r="AB1348"/>
      <c r="AC1348"/>
      <c r="AE1348"/>
      <c r="AF1348"/>
      <c r="AG1348"/>
      <c r="AH1348"/>
      <c r="AJ1348"/>
      <c r="AK1348"/>
      <c r="AL1348"/>
      <c r="AM1348" s="1"/>
      <c r="AO1348"/>
      <c r="AT1348" s="35"/>
      <c r="AU1348" s="35"/>
      <c r="AV1348" s="35"/>
      <c r="AW1348" s="35"/>
    </row>
    <row r="1349" spans="1:49" s="20" customFormat="1">
      <c r="A1349" s="12"/>
      <c r="B1349" s="10"/>
      <c r="C1349" s="1"/>
      <c r="D1349"/>
      <c r="F1349" s="9"/>
      <c r="G1349" s="9"/>
      <c r="H1349" s="9"/>
      <c r="I1349" s="9"/>
      <c r="K1349"/>
      <c r="L1349"/>
      <c r="M1349"/>
      <c r="N1349"/>
      <c r="P1349"/>
      <c r="Q1349"/>
      <c r="R1349"/>
      <c r="S1349"/>
      <c r="U1349"/>
      <c r="V1349"/>
      <c r="W1349"/>
      <c r="X1349" s="1"/>
      <c r="Z1349"/>
      <c r="AA1349"/>
      <c r="AB1349"/>
      <c r="AC1349"/>
      <c r="AE1349"/>
      <c r="AF1349"/>
      <c r="AG1349"/>
      <c r="AH1349"/>
      <c r="AJ1349"/>
      <c r="AK1349"/>
      <c r="AL1349"/>
      <c r="AM1349" s="1"/>
      <c r="AO1349"/>
      <c r="AT1349" s="35"/>
      <c r="AU1349" s="35"/>
      <c r="AV1349" s="35"/>
      <c r="AW1349" s="35"/>
    </row>
    <row r="1350" spans="1:49" s="20" customFormat="1">
      <c r="A1350" s="12"/>
      <c r="B1350" s="10"/>
      <c r="C1350" s="1"/>
      <c r="D1350"/>
      <c r="F1350" s="9"/>
      <c r="G1350" s="9"/>
      <c r="H1350" s="9"/>
      <c r="I1350" s="9"/>
      <c r="K1350"/>
      <c r="L1350"/>
      <c r="M1350"/>
      <c r="N1350"/>
      <c r="P1350"/>
      <c r="Q1350"/>
      <c r="R1350"/>
      <c r="S1350"/>
      <c r="U1350"/>
      <c r="V1350"/>
      <c r="W1350"/>
      <c r="X1350" s="1"/>
      <c r="Z1350"/>
      <c r="AA1350"/>
      <c r="AB1350"/>
      <c r="AC1350"/>
      <c r="AE1350"/>
      <c r="AF1350"/>
      <c r="AG1350"/>
      <c r="AH1350"/>
      <c r="AJ1350"/>
      <c r="AK1350"/>
      <c r="AL1350"/>
      <c r="AM1350" s="1"/>
      <c r="AO1350"/>
      <c r="AT1350" s="35"/>
      <c r="AU1350" s="35"/>
      <c r="AV1350" s="35"/>
      <c r="AW1350" s="35"/>
    </row>
    <row r="1351" spans="1:49" s="20" customFormat="1">
      <c r="A1351" s="12"/>
      <c r="B1351" s="10"/>
      <c r="C1351" s="1"/>
      <c r="D1351"/>
      <c r="F1351" s="9"/>
      <c r="G1351" s="9"/>
      <c r="H1351" s="9"/>
      <c r="I1351" s="9"/>
      <c r="K1351"/>
      <c r="L1351"/>
      <c r="M1351"/>
      <c r="N1351"/>
      <c r="P1351"/>
      <c r="Q1351"/>
      <c r="R1351"/>
      <c r="S1351"/>
      <c r="U1351"/>
      <c r="V1351"/>
      <c r="W1351"/>
      <c r="X1351" s="1"/>
      <c r="Z1351"/>
      <c r="AA1351"/>
      <c r="AB1351"/>
      <c r="AC1351"/>
      <c r="AE1351"/>
      <c r="AF1351"/>
      <c r="AG1351"/>
      <c r="AH1351"/>
      <c r="AJ1351"/>
      <c r="AK1351"/>
      <c r="AL1351"/>
      <c r="AM1351" s="1"/>
      <c r="AO1351"/>
      <c r="AT1351" s="35"/>
      <c r="AU1351" s="35"/>
      <c r="AV1351" s="35"/>
      <c r="AW1351" s="35"/>
    </row>
    <row r="1352" spans="1:49" s="20" customFormat="1">
      <c r="A1352" s="12"/>
      <c r="B1352" s="10"/>
      <c r="C1352" s="1"/>
      <c r="D1352"/>
      <c r="F1352" s="9"/>
      <c r="G1352" s="9"/>
      <c r="H1352" s="9"/>
      <c r="I1352" s="9"/>
      <c r="K1352"/>
      <c r="L1352"/>
      <c r="M1352"/>
      <c r="N1352"/>
      <c r="P1352"/>
      <c r="Q1352"/>
      <c r="R1352"/>
      <c r="S1352"/>
      <c r="U1352"/>
      <c r="V1352"/>
      <c r="W1352"/>
      <c r="X1352" s="1"/>
      <c r="Z1352"/>
      <c r="AA1352"/>
      <c r="AB1352"/>
      <c r="AC1352"/>
      <c r="AE1352"/>
      <c r="AF1352"/>
      <c r="AG1352"/>
      <c r="AH1352"/>
      <c r="AJ1352"/>
      <c r="AK1352"/>
      <c r="AL1352"/>
      <c r="AM1352" s="1"/>
      <c r="AO1352"/>
      <c r="AT1352" s="35"/>
      <c r="AU1352" s="35"/>
      <c r="AV1352" s="35"/>
      <c r="AW1352" s="35"/>
    </row>
    <row r="1353" spans="1:49" s="20" customFormat="1">
      <c r="A1353" s="12"/>
      <c r="B1353" s="10"/>
      <c r="C1353" s="1"/>
      <c r="D1353"/>
      <c r="F1353" s="9"/>
      <c r="G1353" s="9"/>
      <c r="H1353" s="9"/>
      <c r="I1353" s="9"/>
      <c r="K1353"/>
      <c r="L1353"/>
      <c r="M1353"/>
      <c r="N1353"/>
      <c r="P1353"/>
      <c r="Q1353"/>
      <c r="R1353"/>
      <c r="S1353"/>
      <c r="U1353"/>
      <c r="V1353"/>
      <c r="W1353"/>
      <c r="X1353" s="1"/>
      <c r="Z1353"/>
      <c r="AA1353"/>
      <c r="AB1353"/>
      <c r="AC1353"/>
      <c r="AE1353"/>
      <c r="AF1353"/>
      <c r="AG1353"/>
      <c r="AH1353"/>
      <c r="AJ1353"/>
      <c r="AK1353"/>
      <c r="AL1353"/>
      <c r="AM1353" s="1"/>
      <c r="AO1353"/>
      <c r="AT1353" s="35"/>
      <c r="AU1353" s="35"/>
      <c r="AV1353" s="35"/>
      <c r="AW1353" s="35"/>
    </row>
    <row r="1354" spans="1:49" s="20" customFormat="1">
      <c r="A1354" s="12"/>
      <c r="B1354" s="10"/>
      <c r="C1354" s="1"/>
      <c r="D1354"/>
      <c r="F1354" s="9"/>
      <c r="G1354" s="9"/>
      <c r="H1354" s="9"/>
      <c r="I1354" s="9"/>
      <c r="K1354"/>
      <c r="L1354"/>
      <c r="M1354"/>
      <c r="N1354"/>
      <c r="P1354"/>
      <c r="Q1354"/>
      <c r="R1354"/>
      <c r="S1354"/>
      <c r="U1354"/>
      <c r="V1354"/>
      <c r="W1354"/>
      <c r="X1354" s="1"/>
      <c r="Z1354"/>
      <c r="AA1354"/>
      <c r="AB1354"/>
      <c r="AC1354"/>
      <c r="AE1354"/>
      <c r="AF1354"/>
      <c r="AG1354"/>
      <c r="AH1354"/>
      <c r="AJ1354"/>
      <c r="AK1354"/>
      <c r="AL1354"/>
      <c r="AM1354" s="1"/>
      <c r="AO1354"/>
      <c r="AT1354" s="35"/>
      <c r="AU1354" s="35"/>
      <c r="AV1354" s="35"/>
      <c r="AW1354" s="35"/>
    </row>
    <row r="1355" spans="1:49" s="20" customFormat="1">
      <c r="A1355" s="12"/>
      <c r="B1355" s="10"/>
      <c r="C1355" s="1"/>
      <c r="D1355"/>
      <c r="F1355" s="9"/>
      <c r="G1355" s="9"/>
      <c r="H1355" s="9"/>
      <c r="I1355" s="9"/>
      <c r="K1355"/>
      <c r="L1355"/>
      <c r="M1355"/>
      <c r="N1355"/>
      <c r="P1355"/>
      <c r="Q1355"/>
      <c r="R1355"/>
      <c r="S1355"/>
      <c r="U1355"/>
      <c r="V1355"/>
      <c r="W1355"/>
      <c r="X1355" s="1"/>
      <c r="Z1355"/>
      <c r="AA1355"/>
      <c r="AB1355"/>
      <c r="AC1355"/>
      <c r="AE1355"/>
      <c r="AF1355"/>
      <c r="AG1355"/>
      <c r="AH1355"/>
      <c r="AJ1355"/>
      <c r="AK1355"/>
      <c r="AL1355"/>
      <c r="AM1355" s="1"/>
      <c r="AO1355"/>
      <c r="AT1355" s="35"/>
      <c r="AU1355" s="35"/>
      <c r="AV1355" s="35"/>
      <c r="AW1355" s="35"/>
    </row>
    <row r="1356" spans="1:49" s="20" customFormat="1">
      <c r="A1356" s="12"/>
      <c r="B1356" s="10"/>
      <c r="C1356" s="1"/>
      <c r="D1356"/>
      <c r="F1356" s="9"/>
      <c r="G1356" s="9"/>
      <c r="H1356" s="9"/>
      <c r="I1356" s="9"/>
      <c r="K1356"/>
      <c r="L1356"/>
      <c r="M1356"/>
      <c r="N1356"/>
      <c r="P1356"/>
      <c r="Q1356"/>
      <c r="R1356"/>
      <c r="S1356"/>
      <c r="U1356"/>
      <c r="V1356"/>
      <c r="W1356"/>
      <c r="X1356" s="1"/>
      <c r="Z1356"/>
      <c r="AA1356"/>
      <c r="AB1356"/>
      <c r="AC1356"/>
      <c r="AE1356"/>
      <c r="AF1356"/>
      <c r="AG1356"/>
      <c r="AH1356"/>
      <c r="AJ1356"/>
      <c r="AK1356"/>
      <c r="AL1356"/>
      <c r="AM1356" s="1"/>
      <c r="AO1356"/>
      <c r="AT1356" s="35"/>
      <c r="AU1356" s="35"/>
      <c r="AV1356" s="35"/>
      <c r="AW1356" s="35"/>
    </row>
    <row r="1357" spans="1:49" s="20" customFormat="1">
      <c r="A1357" s="12"/>
      <c r="B1357" s="10"/>
      <c r="C1357" s="1"/>
      <c r="D1357"/>
      <c r="F1357" s="9"/>
      <c r="G1357" s="9"/>
      <c r="H1357" s="9"/>
      <c r="I1357" s="9"/>
      <c r="K1357"/>
      <c r="L1357"/>
      <c r="M1357"/>
      <c r="N1357"/>
      <c r="P1357"/>
      <c r="Q1357"/>
      <c r="R1357"/>
      <c r="S1357"/>
      <c r="U1357"/>
      <c r="V1357"/>
      <c r="W1357"/>
      <c r="X1357" s="1"/>
      <c r="Z1357"/>
      <c r="AA1357"/>
      <c r="AB1357"/>
      <c r="AC1357"/>
      <c r="AE1357"/>
      <c r="AF1357"/>
      <c r="AG1357"/>
      <c r="AH1357"/>
      <c r="AJ1357"/>
      <c r="AK1357"/>
      <c r="AL1357"/>
      <c r="AM1357" s="1"/>
      <c r="AO1357"/>
      <c r="AT1357" s="35"/>
      <c r="AU1357" s="35"/>
      <c r="AV1357" s="35"/>
      <c r="AW1357" s="35"/>
    </row>
    <row r="1358" spans="1:49" s="20" customFormat="1">
      <c r="A1358" s="12"/>
      <c r="B1358" s="10"/>
      <c r="C1358" s="1"/>
      <c r="D1358"/>
      <c r="F1358" s="9"/>
      <c r="G1358" s="9"/>
      <c r="H1358" s="9"/>
      <c r="I1358" s="9"/>
      <c r="K1358"/>
      <c r="L1358"/>
      <c r="M1358"/>
      <c r="N1358"/>
      <c r="P1358"/>
      <c r="Q1358"/>
      <c r="R1358"/>
      <c r="S1358"/>
      <c r="U1358"/>
      <c r="V1358"/>
      <c r="W1358"/>
      <c r="X1358" s="1"/>
      <c r="Z1358"/>
      <c r="AA1358"/>
      <c r="AB1358"/>
      <c r="AC1358"/>
      <c r="AE1358"/>
      <c r="AF1358"/>
      <c r="AG1358"/>
      <c r="AH1358"/>
      <c r="AJ1358"/>
      <c r="AK1358"/>
      <c r="AL1358"/>
      <c r="AM1358" s="1"/>
      <c r="AO1358"/>
      <c r="AT1358" s="35"/>
      <c r="AU1358" s="35"/>
      <c r="AV1358" s="35"/>
      <c r="AW1358" s="35"/>
    </row>
    <row r="1359" spans="1:49" s="20" customFormat="1">
      <c r="A1359" s="12"/>
      <c r="B1359" s="10"/>
      <c r="C1359" s="1"/>
      <c r="D1359"/>
      <c r="F1359" s="9"/>
      <c r="G1359" s="9"/>
      <c r="H1359" s="9"/>
      <c r="I1359" s="9"/>
      <c r="K1359"/>
      <c r="L1359"/>
      <c r="M1359"/>
      <c r="N1359"/>
      <c r="P1359"/>
      <c r="Q1359"/>
      <c r="R1359"/>
      <c r="S1359"/>
      <c r="U1359"/>
      <c r="V1359"/>
      <c r="W1359"/>
      <c r="X1359" s="1"/>
      <c r="Z1359"/>
      <c r="AA1359"/>
      <c r="AB1359"/>
      <c r="AC1359"/>
      <c r="AE1359"/>
      <c r="AF1359"/>
      <c r="AG1359"/>
      <c r="AH1359"/>
      <c r="AJ1359"/>
      <c r="AK1359"/>
      <c r="AL1359"/>
      <c r="AM1359" s="1"/>
      <c r="AO1359"/>
      <c r="AT1359" s="35"/>
      <c r="AU1359" s="35"/>
      <c r="AV1359" s="35"/>
      <c r="AW1359" s="35"/>
    </row>
    <row r="1360" spans="1:49" s="20" customFormat="1">
      <c r="A1360" s="12"/>
      <c r="B1360" s="10"/>
      <c r="C1360" s="1"/>
      <c r="D1360"/>
      <c r="F1360" s="9"/>
      <c r="G1360" s="9"/>
      <c r="H1360" s="9"/>
      <c r="I1360" s="9"/>
      <c r="K1360"/>
      <c r="L1360"/>
      <c r="M1360"/>
      <c r="N1360"/>
      <c r="P1360"/>
      <c r="Q1360"/>
      <c r="R1360"/>
      <c r="S1360"/>
      <c r="U1360"/>
      <c r="V1360"/>
      <c r="W1360"/>
      <c r="X1360" s="1"/>
      <c r="Z1360"/>
      <c r="AA1360"/>
      <c r="AB1360"/>
      <c r="AC1360"/>
      <c r="AE1360"/>
      <c r="AF1360"/>
      <c r="AG1360"/>
      <c r="AH1360"/>
      <c r="AJ1360"/>
      <c r="AK1360"/>
      <c r="AL1360"/>
      <c r="AM1360" s="1"/>
      <c r="AO1360"/>
      <c r="AT1360" s="35"/>
      <c r="AU1360" s="35"/>
      <c r="AV1360" s="35"/>
      <c r="AW1360" s="35"/>
    </row>
    <row r="1361" spans="1:49" s="20" customFormat="1">
      <c r="A1361" s="12"/>
      <c r="B1361" s="10"/>
      <c r="C1361" s="1"/>
      <c r="D1361"/>
      <c r="F1361" s="9"/>
      <c r="G1361" s="9"/>
      <c r="H1361" s="9"/>
      <c r="I1361" s="9"/>
      <c r="K1361"/>
      <c r="L1361"/>
      <c r="M1361"/>
      <c r="N1361"/>
      <c r="P1361"/>
      <c r="Q1361"/>
      <c r="R1361"/>
      <c r="S1361"/>
      <c r="U1361"/>
      <c r="V1361"/>
      <c r="W1361"/>
      <c r="X1361" s="1"/>
      <c r="Z1361"/>
      <c r="AA1361"/>
      <c r="AB1361"/>
      <c r="AC1361"/>
      <c r="AE1361"/>
      <c r="AF1361"/>
      <c r="AG1361"/>
      <c r="AH1361"/>
      <c r="AJ1361"/>
      <c r="AK1361"/>
      <c r="AL1361"/>
      <c r="AM1361" s="1"/>
      <c r="AO1361"/>
      <c r="AT1361" s="35"/>
      <c r="AU1361" s="35"/>
      <c r="AV1361" s="35"/>
      <c r="AW1361" s="35"/>
    </row>
    <row r="1362" spans="1:49" s="20" customFormat="1">
      <c r="A1362" s="12"/>
      <c r="B1362" s="10"/>
      <c r="C1362" s="1"/>
      <c r="D1362"/>
      <c r="F1362" s="9"/>
      <c r="G1362" s="9"/>
      <c r="H1362" s="9"/>
      <c r="I1362" s="9"/>
      <c r="K1362"/>
      <c r="L1362"/>
      <c r="M1362"/>
      <c r="N1362"/>
      <c r="P1362"/>
      <c r="Q1362"/>
      <c r="R1362"/>
      <c r="S1362"/>
      <c r="U1362"/>
      <c r="V1362"/>
      <c r="W1362"/>
      <c r="X1362" s="1"/>
      <c r="Z1362"/>
      <c r="AA1362"/>
      <c r="AB1362"/>
      <c r="AC1362"/>
      <c r="AE1362"/>
      <c r="AF1362"/>
      <c r="AG1362"/>
      <c r="AH1362"/>
      <c r="AJ1362"/>
      <c r="AK1362"/>
      <c r="AL1362"/>
      <c r="AM1362" s="1"/>
      <c r="AO1362"/>
      <c r="AT1362" s="35"/>
      <c r="AU1362" s="35"/>
      <c r="AV1362" s="35"/>
      <c r="AW1362" s="35"/>
    </row>
    <row r="1363" spans="1:49" s="20" customFormat="1">
      <c r="A1363" s="12"/>
      <c r="B1363" s="10"/>
      <c r="C1363" s="1"/>
      <c r="D1363"/>
      <c r="F1363" s="9"/>
      <c r="G1363" s="9"/>
      <c r="H1363" s="9"/>
      <c r="I1363" s="9"/>
      <c r="K1363"/>
      <c r="L1363"/>
      <c r="M1363"/>
      <c r="N1363"/>
      <c r="P1363"/>
      <c r="Q1363"/>
      <c r="R1363"/>
      <c r="S1363"/>
      <c r="U1363"/>
      <c r="V1363"/>
      <c r="W1363"/>
      <c r="X1363" s="1"/>
      <c r="Z1363"/>
      <c r="AA1363"/>
      <c r="AB1363"/>
      <c r="AC1363"/>
      <c r="AE1363"/>
      <c r="AF1363"/>
      <c r="AG1363"/>
      <c r="AH1363"/>
      <c r="AJ1363"/>
      <c r="AK1363"/>
      <c r="AL1363"/>
      <c r="AM1363" s="1"/>
      <c r="AO1363"/>
      <c r="AT1363" s="35"/>
      <c r="AU1363" s="35"/>
      <c r="AV1363" s="35"/>
      <c r="AW1363" s="35"/>
    </row>
    <row r="1364" spans="1:49" s="20" customFormat="1">
      <c r="A1364" s="12"/>
      <c r="B1364" s="10"/>
      <c r="C1364" s="1"/>
      <c r="D1364"/>
      <c r="F1364" s="9"/>
      <c r="G1364" s="9"/>
      <c r="H1364" s="9"/>
      <c r="I1364" s="9"/>
      <c r="K1364"/>
      <c r="L1364"/>
      <c r="M1364"/>
      <c r="N1364"/>
      <c r="P1364"/>
      <c r="Q1364"/>
      <c r="R1364"/>
      <c r="S1364"/>
      <c r="U1364"/>
      <c r="V1364"/>
      <c r="W1364"/>
      <c r="X1364" s="1"/>
      <c r="Z1364"/>
      <c r="AA1364"/>
      <c r="AB1364"/>
      <c r="AC1364"/>
      <c r="AE1364"/>
      <c r="AF1364"/>
      <c r="AG1364"/>
      <c r="AH1364"/>
      <c r="AJ1364"/>
      <c r="AK1364"/>
      <c r="AL1364"/>
      <c r="AM1364" s="1"/>
      <c r="AO1364"/>
      <c r="AT1364" s="35"/>
      <c r="AU1364" s="35"/>
      <c r="AV1364" s="35"/>
      <c r="AW1364" s="35"/>
    </row>
    <row r="1365" spans="1:49" s="20" customFormat="1">
      <c r="A1365" s="12"/>
      <c r="B1365" s="10"/>
      <c r="C1365" s="1"/>
      <c r="D1365"/>
      <c r="F1365" s="9"/>
      <c r="G1365" s="9"/>
      <c r="H1365" s="9"/>
      <c r="I1365" s="9"/>
      <c r="K1365"/>
      <c r="L1365"/>
      <c r="M1365"/>
      <c r="N1365"/>
      <c r="P1365"/>
      <c r="Q1365"/>
      <c r="R1365"/>
      <c r="S1365"/>
      <c r="U1365"/>
      <c r="V1365"/>
      <c r="W1365"/>
      <c r="X1365" s="1"/>
      <c r="Z1365"/>
      <c r="AA1365"/>
      <c r="AB1365"/>
      <c r="AC1365"/>
      <c r="AE1365"/>
      <c r="AF1365"/>
      <c r="AG1365"/>
      <c r="AH1365"/>
      <c r="AJ1365"/>
      <c r="AK1365"/>
      <c r="AL1365"/>
      <c r="AM1365" s="1"/>
      <c r="AO1365"/>
      <c r="AT1365" s="35"/>
      <c r="AU1365" s="35"/>
      <c r="AV1365" s="35"/>
      <c r="AW1365" s="35"/>
    </row>
    <row r="1366" spans="1:49" s="20" customFormat="1">
      <c r="A1366" s="12"/>
      <c r="B1366" s="10"/>
      <c r="C1366" s="1"/>
      <c r="D1366"/>
      <c r="F1366" s="9"/>
      <c r="G1366" s="9"/>
      <c r="H1366" s="9"/>
      <c r="I1366" s="9"/>
      <c r="K1366"/>
      <c r="L1366"/>
      <c r="M1366"/>
      <c r="N1366"/>
      <c r="P1366"/>
      <c r="Q1366"/>
      <c r="R1366"/>
      <c r="S1366"/>
      <c r="U1366"/>
      <c r="V1366"/>
      <c r="W1366"/>
      <c r="X1366" s="1"/>
      <c r="Z1366"/>
      <c r="AA1366"/>
      <c r="AB1366"/>
      <c r="AC1366"/>
      <c r="AE1366"/>
      <c r="AF1366"/>
      <c r="AG1366"/>
      <c r="AH1366"/>
      <c r="AJ1366"/>
      <c r="AK1366"/>
      <c r="AL1366"/>
      <c r="AM1366" s="1"/>
      <c r="AO1366"/>
      <c r="AT1366" s="35"/>
      <c r="AU1366" s="35"/>
      <c r="AV1366" s="35"/>
      <c r="AW1366" s="35"/>
    </row>
    <row r="1367" spans="1:49" s="20" customFormat="1">
      <c r="A1367" s="12"/>
      <c r="B1367" s="10"/>
      <c r="C1367" s="1"/>
      <c r="D1367"/>
      <c r="F1367" s="9"/>
      <c r="G1367" s="9"/>
      <c r="H1367" s="9"/>
      <c r="I1367" s="9"/>
      <c r="K1367"/>
      <c r="L1367"/>
      <c r="M1367"/>
      <c r="N1367"/>
      <c r="P1367"/>
      <c r="Q1367"/>
      <c r="R1367"/>
      <c r="S1367"/>
      <c r="U1367"/>
      <c r="V1367"/>
      <c r="W1367"/>
      <c r="X1367" s="1"/>
      <c r="Z1367"/>
      <c r="AA1367"/>
      <c r="AB1367"/>
      <c r="AC1367"/>
      <c r="AE1367"/>
      <c r="AF1367"/>
      <c r="AG1367"/>
      <c r="AH1367"/>
      <c r="AJ1367"/>
      <c r="AK1367"/>
      <c r="AL1367"/>
      <c r="AM1367" s="1"/>
      <c r="AO1367"/>
      <c r="AT1367" s="35"/>
      <c r="AU1367" s="35"/>
      <c r="AV1367" s="35"/>
      <c r="AW1367" s="35"/>
    </row>
    <row r="1368" spans="1:49" s="20" customFormat="1">
      <c r="A1368" s="12"/>
      <c r="B1368" s="10"/>
      <c r="C1368" s="1"/>
      <c r="D1368"/>
      <c r="F1368" s="9"/>
      <c r="G1368" s="9"/>
      <c r="H1368" s="9"/>
      <c r="I1368" s="9"/>
      <c r="K1368"/>
      <c r="L1368"/>
      <c r="M1368"/>
      <c r="N1368"/>
      <c r="P1368"/>
      <c r="Q1368"/>
      <c r="R1368"/>
      <c r="S1368"/>
      <c r="U1368"/>
      <c r="V1368"/>
      <c r="W1368"/>
      <c r="X1368" s="1"/>
      <c r="Z1368"/>
      <c r="AA1368"/>
      <c r="AB1368"/>
      <c r="AC1368"/>
      <c r="AE1368"/>
      <c r="AF1368"/>
      <c r="AG1368"/>
      <c r="AH1368"/>
      <c r="AJ1368"/>
      <c r="AK1368"/>
      <c r="AL1368"/>
      <c r="AM1368" s="1"/>
      <c r="AO1368"/>
      <c r="AT1368" s="35"/>
      <c r="AU1368" s="35"/>
      <c r="AV1368" s="35"/>
      <c r="AW1368" s="35"/>
    </row>
    <row r="1369" spans="1:49" s="20" customFormat="1">
      <c r="A1369" s="12"/>
      <c r="B1369" s="10"/>
      <c r="C1369" s="1"/>
      <c r="D1369"/>
      <c r="F1369" s="9"/>
      <c r="G1369" s="9"/>
      <c r="H1369" s="9"/>
      <c r="I1369" s="9"/>
      <c r="K1369"/>
      <c r="L1369"/>
      <c r="M1369"/>
      <c r="N1369"/>
      <c r="P1369"/>
      <c r="Q1369"/>
      <c r="R1369"/>
      <c r="S1369"/>
      <c r="U1369"/>
      <c r="V1369"/>
      <c r="W1369"/>
      <c r="X1369" s="1"/>
      <c r="Z1369"/>
      <c r="AA1369"/>
      <c r="AB1369"/>
      <c r="AC1369"/>
      <c r="AE1369"/>
      <c r="AF1369"/>
      <c r="AG1369"/>
      <c r="AH1369"/>
      <c r="AJ1369"/>
      <c r="AK1369"/>
      <c r="AL1369"/>
      <c r="AM1369" s="1"/>
      <c r="AO1369"/>
      <c r="AT1369" s="35"/>
      <c r="AU1369" s="35"/>
      <c r="AV1369" s="35"/>
      <c r="AW1369" s="35"/>
    </row>
    <row r="1370" spans="1:49" s="20" customFormat="1">
      <c r="A1370" s="12"/>
      <c r="B1370" s="10"/>
      <c r="C1370" s="1"/>
      <c r="D1370"/>
      <c r="F1370" s="9"/>
      <c r="G1370" s="9"/>
      <c r="H1370" s="9"/>
      <c r="I1370" s="9"/>
      <c r="K1370"/>
      <c r="L1370"/>
      <c r="M1370"/>
      <c r="N1370"/>
      <c r="P1370"/>
      <c r="Q1370"/>
      <c r="R1370"/>
      <c r="S1370"/>
      <c r="U1370"/>
      <c r="V1370"/>
      <c r="W1370"/>
      <c r="X1370" s="1"/>
      <c r="Z1370"/>
      <c r="AA1370"/>
      <c r="AB1370"/>
      <c r="AC1370"/>
      <c r="AE1370"/>
      <c r="AF1370"/>
      <c r="AG1370"/>
      <c r="AH1370"/>
      <c r="AJ1370"/>
      <c r="AK1370"/>
      <c r="AL1370"/>
      <c r="AM1370" s="1"/>
      <c r="AO1370"/>
      <c r="AT1370" s="35"/>
      <c r="AU1370" s="35"/>
      <c r="AV1370" s="35"/>
      <c r="AW1370" s="35"/>
    </row>
    <row r="1371" spans="1:49" s="20" customFormat="1">
      <c r="A1371" s="12"/>
      <c r="B1371" s="10"/>
      <c r="C1371" s="1"/>
      <c r="D1371"/>
      <c r="F1371" s="9"/>
      <c r="G1371" s="9"/>
      <c r="H1371" s="9"/>
      <c r="I1371" s="9"/>
      <c r="K1371"/>
      <c r="L1371"/>
      <c r="M1371"/>
      <c r="N1371"/>
      <c r="P1371"/>
      <c r="Q1371"/>
      <c r="R1371"/>
      <c r="S1371"/>
      <c r="U1371"/>
      <c r="V1371"/>
      <c r="W1371"/>
      <c r="X1371" s="1"/>
      <c r="Z1371"/>
      <c r="AA1371"/>
      <c r="AB1371"/>
      <c r="AC1371"/>
      <c r="AE1371"/>
      <c r="AF1371"/>
      <c r="AG1371"/>
      <c r="AH1371"/>
      <c r="AJ1371"/>
      <c r="AK1371"/>
      <c r="AL1371"/>
      <c r="AM1371" s="1"/>
      <c r="AO1371"/>
      <c r="AT1371" s="35"/>
      <c r="AU1371" s="35"/>
      <c r="AV1371" s="35"/>
      <c r="AW1371" s="35"/>
    </row>
    <row r="1372" spans="1:49" s="20" customFormat="1">
      <c r="A1372" s="12"/>
      <c r="B1372" s="10"/>
      <c r="C1372" s="1"/>
      <c r="D1372"/>
      <c r="F1372" s="9"/>
      <c r="G1372" s="9"/>
      <c r="H1372" s="9"/>
      <c r="I1372" s="9"/>
      <c r="K1372"/>
      <c r="L1372"/>
      <c r="M1372"/>
      <c r="N1372"/>
      <c r="P1372"/>
      <c r="Q1372"/>
      <c r="R1372"/>
      <c r="S1372"/>
      <c r="U1372"/>
      <c r="V1372"/>
      <c r="W1372"/>
      <c r="X1372" s="1"/>
      <c r="Z1372"/>
      <c r="AA1372"/>
      <c r="AB1372"/>
      <c r="AC1372"/>
      <c r="AE1372"/>
      <c r="AF1372"/>
      <c r="AG1372"/>
      <c r="AH1372"/>
      <c r="AJ1372"/>
      <c r="AK1372"/>
      <c r="AL1372"/>
      <c r="AM1372" s="1"/>
      <c r="AO1372"/>
      <c r="AT1372" s="35"/>
      <c r="AU1372" s="35"/>
      <c r="AV1372" s="35"/>
      <c r="AW1372" s="35"/>
    </row>
    <row r="1373" spans="1:49" s="20" customFormat="1">
      <c r="A1373" s="12"/>
      <c r="B1373" s="10"/>
      <c r="C1373" s="1"/>
      <c r="D1373"/>
      <c r="F1373" s="9"/>
      <c r="G1373" s="9"/>
      <c r="H1373" s="9"/>
      <c r="I1373" s="9"/>
      <c r="K1373"/>
      <c r="L1373"/>
      <c r="M1373"/>
      <c r="N1373"/>
      <c r="P1373"/>
      <c r="Q1373"/>
      <c r="R1373"/>
      <c r="S1373"/>
      <c r="U1373"/>
      <c r="V1373"/>
      <c r="W1373"/>
      <c r="X1373" s="1"/>
      <c r="Z1373"/>
      <c r="AA1373"/>
      <c r="AB1373"/>
      <c r="AC1373"/>
      <c r="AE1373"/>
      <c r="AF1373"/>
      <c r="AG1373"/>
      <c r="AH1373"/>
      <c r="AJ1373"/>
      <c r="AK1373"/>
      <c r="AL1373"/>
      <c r="AM1373" s="1"/>
      <c r="AO1373"/>
      <c r="AT1373" s="35"/>
      <c r="AU1373" s="35"/>
      <c r="AV1373" s="35"/>
      <c r="AW1373" s="35"/>
    </row>
    <row r="1374" spans="1:49" s="20" customFormat="1">
      <c r="A1374" s="12"/>
      <c r="B1374" s="10"/>
      <c r="C1374" s="1"/>
      <c r="D1374"/>
      <c r="F1374" s="9"/>
      <c r="G1374" s="9"/>
      <c r="H1374" s="9"/>
      <c r="I1374" s="9"/>
      <c r="K1374"/>
      <c r="L1374"/>
      <c r="M1374"/>
      <c r="N1374"/>
      <c r="P1374"/>
      <c r="Q1374"/>
      <c r="R1374"/>
      <c r="S1374"/>
      <c r="U1374"/>
      <c r="V1374"/>
      <c r="W1374"/>
      <c r="X1374" s="1"/>
      <c r="Z1374"/>
      <c r="AA1374"/>
      <c r="AB1374"/>
      <c r="AC1374"/>
      <c r="AE1374"/>
      <c r="AF1374"/>
      <c r="AG1374"/>
      <c r="AH1374"/>
      <c r="AJ1374"/>
      <c r="AK1374"/>
      <c r="AL1374"/>
      <c r="AM1374" s="1"/>
      <c r="AO1374"/>
      <c r="AT1374" s="35"/>
      <c r="AU1374" s="35"/>
      <c r="AV1374" s="35"/>
      <c r="AW1374" s="35"/>
    </row>
    <row r="1375" spans="1:49" s="20" customFormat="1">
      <c r="A1375" s="12"/>
      <c r="B1375" s="10"/>
      <c r="C1375" s="1"/>
      <c r="D1375"/>
      <c r="F1375" s="9"/>
      <c r="G1375" s="9"/>
      <c r="H1375" s="9"/>
      <c r="I1375" s="9"/>
      <c r="K1375"/>
      <c r="L1375"/>
      <c r="M1375"/>
      <c r="N1375"/>
      <c r="P1375"/>
      <c r="Q1375"/>
      <c r="R1375"/>
      <c r="S1375"/>
      <c r="U1375"/>
      <c r="V1375"/>
      <c r="W1375"/>
      <c r="X1375" s="1"/>
      <c r="Z1375"/>
      <c r="AA1375"/>
      <c r="AB1375"/>
      <c r="AC1375"/>
      <c r="AE1375"/>
      <c r="AF1375"/>
      <c r="AG1375"/>
      <c r="AH1375"/>
      <c r="AJ1375"/>
      <c r="AK1375"/>
      <c r="AL1375"/>
      <c r="AM1375" s="1"/>
      <c r="AO1375"/>
      <c r="AT1375" s="35"/>
      <c r="AU1375" s="35"/>
      <c r="AV1375" s="35"/>
      <c r="AW1375" s="35"/>
    </row>
    <row r="1376" spans="1:49" s="20" customFormat="1">
      <c r="A1376" s="12"/>
      <c r="B1376" s="10"/>
      <c r="C1376" s="1"/>
      <c r="D1376"/>
      <c r="F1376" s="9"/>
      <c r="G1376" s="9"/>
      <c r="H1376" s="9"/>
      <c r="I1376" s="9"/>
      <c r="K1376"/>
      <c r="L1376"/>
      <c r="M1376"/>
      <c r="N1376"/>
      <c r="P1376"/>
      <c r="Q1376"/>
      <c r="R1376"/>
      <c r="S1376"/>
      <c r="U1376"/>
      <c r="V1376"/>
      <c r="W1376"/>
      <c r="X1376" s="1"/>
      <c r="Z1376"/>
      <c r="AA1376"/>
      <c r="AB1376"/>
      <c r="AC1376"/>
      <c r="AE1376"/>
      <c r="AF1376"/>
      <c r="AG1376"/>
      <c r="AH1376"/>
      <c r="AJ1376"/>
      <c r="AK1376"/>
      <c r="AL1376"/>
      <c r="AM1376" s="1"/>
      <c r="AO1376"/>
      <c r="AT1376" s="35"/>
      <c r="AU1376" s="35"/>
      <c r="AV1376" s="35"/>
      <c r="AW1376" s="35"/>
    </row>
    <row r="1377" spans="1:49" s="20" customFormat="1">
      <c r="A1377" s="12"/>
      <c r="B1377" s="10"/>
      <c r="C1377" s="1"/>
      <c r="D1377"/>
      <c r="F1377" s="9"/>
      <c r="G1377" s="9"/>
      <c r="H1377" s="9"/>
      <c r="I1377" s="9"/>
      <c r="K1377"/>
      <c r="L1377"/>
      <c r="M1377"/>
      <c r="N1377"/>
      <c r="P1377"/>
      <c r="Q1377"/>
      <c r="R1377"/>
      <c r="S1377"/>
      <c r="U1377"/>
      <c r="V1377"/>
      <c r="W1377"/>
      <c r="X1377" s="1"/>
      <c r="Z1377"/>
      <c r="AA1377"/>
      <c r="AB1377"/>
      <c r="AC1377"/>
      <c r="AE1377"/>
      <c r="AF1377"/>
      <c r="AG1377"/>
      <c r="AH1377"/>
      <c r="AJ1377"/>
      <c r="AK1377"/>
      <c r="AL1377"/>
      <c r="AM1377" s="1"/>
      <c r="AO1377"/>
      <c r="AT1377" s="35"/>
      <c r="AU1377" s="35"/>
      <c r="AV1377" s="35"/>
      <c r="AW1377" s="35"/>
    </row>
    <row r="1378" spans="1:49" s="20" customFormat="1">
      <c r="A1378" s="12"/>
      <c r="B1378" s="10"/>
      <c r="C1378" s="1"/>
      <c r="D1378"/>
      <c r="F1378" s="9"/>
      <c r="G1378" s="9"/>
      <c r="H1378" s="9"/>
      <c r="I1378" s="9"/>
      <c r="K1378"/>
      <c r="L1378"/>
      <c r="M1378"/>
      <c r="N1378"/>
      <c r="P1378"/>
      <c r="Q1378"/>
      <c r="R1378"/>
      <c r="S1378"/>
      <c r="U1378"/>
      <c r="V1378"/>
      <c r="W1378"/>
      <c r="X1378" s="1"/>
      <c r="Z1378"/>
      <c r="AA1378"/>
      <c r="AB1378"/>
      <c r="AC1378"/>
      <c r="AE1378"/>
      <c r="AF1378"/>
      <c r="AG1378"/>
      <c r="AH1378"/>
      <c r="AJ1378"/>
      <c r="AK1378"/>
      <c r="AL1378"/>
      <c r="AM1378" s="1"/>
      <c r="AO1378"/>
      <c r="AT1378" s="35"/>
      <c r="AU1378" s="35"/>
      <c r="AV1378" s="35"/>
      <c r="AW1378" s="35"/>
    </row>
    <row r="1379" spans="1:49" s="20" customFormat="1">
      <c r="A1379" s="12"/>
      <c r="B1379" s="10"/>
      <c r="C1379" s="1"/>
      <c r="D1379"/>
      <c r="F1379" s="9"/>
      <c r="G1379" s="9"/>
      <c r="H1379" s="9"/>
      <c r="I1379" s="9"/>
      <c r="K1379"/>
      <c r="L1379"/>
      <c r="M1379"/>
      <c r="N1379"/>
      <c r="P1379"/>
      <c r="Q1379"/>
      <c r="R1379"/>
      <c r="S1379"/>
      <c r="U1379"/>
      <c r="V1379"/>
      <c r="W1379"/>
      <c r="X1379" s="1"/>
      <c r="Z1379"/>
      <c r="AA1379"/>
      <c r="AB1379"/>
      <c r="AC1379"/>
      <c r="AE1379"/>
      <c r="AF1379"/>
      <c r="AG1379"/>
      <c r="AH1379"/>
      <c r="AJ1379"/>
      <c r="AK1379"/>
      <c r="AL1379"/>
      <c r="AM1379" s="1"/>
      <c r="AO1379"/>
      <c r="AT1379" s="35"/>
      <c r="AU1379" s="35"/>
      <c r="AV1379" s="35"/>
      <c r="AW1379" s="35"/>
    </row>
    <row r="1380" spans="1:49" s="20" customFormat="1">
      <c r="A1380" s="12"/>
      <c r="B1380" s="10"/>
      <c r="C1380" s="1"/>
      <c r="D1380"/>
      <c r="F1380" s="9"/>
      <c r="G1380" s="9"/>
      <c r="H1380" s="9"/>
      <c r="I1380" s="9"/>
      <c r="K1380"/>
      <c r="L1380"/>
      <c r="M1380"/>
      <c r="N1380"/>
      <c r="P1380"/>
      <c r="Q1380"/>
      <c r="R1380"/>
      <c r="S1380"/>
      <c r="U1380"/>
      <c r="V1380"/>
      <c r="W1380"/>
      <c r="X1380" s="1"/>
      <c r="Z1380"/>
      <c r="AA1380"/>
      <c r="AB1380"/>
      <c r="AC1380"/>
      <c r="AE1380"/>
      <c r="AF1380"/>
      <c r="AG1380"/>
      <c r="AH1380"/>
      <c r="AJ1380"/>
      <c r="AK1380"/>
      <c r="AL1380"/>
      <c r="AM1380" s="1"/>
      <c r="AO1380"/>
      <c r="AT1380" s="35"/>
      <c r="AU1380" s="35"/>
      <c r="AV1380" s="35"/>
      <c r="AW1380" s="35"/>
    </row>
    <row r="1381" spans="1:49" s="20" customFormat="1">
      <c r="A1381" s="12"/>
      <c r="B1381" s="10"/>
      <c r="C1381" s="1"/>
      <c r="D1381"/>
      <c r="F1381" s="9"/>
      <c r="G1381" s="9"/>
      <c r="H1381" s="9"/>
      <c r="I1381" s="9"/>
      <c r="K1381"/>
      <c r="L1381"/>
      <c r="M1381"/>
      <c r="N1381"/>
      <c r="P1381"/>
      <c r="Q1381"/>
      <c r="R1381"/>
      <c r="S1381"/>
      <c r="U1381"/>
      <c r="V1381"/>
      <c r="W1381"/>
      <c r="X1381" s="1"/>
      <c r="Z1381"/>
      <c r="AA1381"/>
      <c r="AB1381"/>
      <c r="AC1381"/>
      <c r="AE1381"/>
      <c r="AF1381"/>
      <c r="AG1381"/>
      <c r="AH1381"/>
      <c r="AJ1381"/>
      <c r="AK1381"/>
      <c r="AL1381"/>
      <c r="AM1381" s="1"/>
      <c r="AO1381"/>
      <c r="AT1381" s="35"/>
      <c r="AU1381" s="35"/>
      <c r="AV1381" s="35"/>
      <c r="AW1381" s="35"/>
    </row>
    <row r="1382" spans="1:49" s="20" customFormat="1">
      <c r="A1382" s="12"/>
      <c r="B1382" s="10"/>
      <c r="C1382" s="1"/>
      <c r="D1382"/>
      <c r="F1382" s="9"/>
      <c r="G1382" s="9"/>
      <c r="H1382" s="9"/>
      <c r="I1382" s="9"/>
      <c r="K1382"/>
      <c r="L1382"/>
      <c r="M1382"/>
      <c r="N1382"/>
      <c r="P1382"/>
      <c r="Q1382"/>
      <c r="R1382"/>
      <c r="S1382"/>
      <c r="U1382"/>
      <c r="V1382"/>
      <c r="W1382"/>
      <c r="X1382" s="1"/>
      <c r="Z1382"/>
      <c r="AA1382"/>
      <c r="AB1382"/>
      <c r="AC1382"/>
      <c r="AE1382"/>
      <c r="AF1382"/>
      <c r="AG1382"/>
      <c r="AH1382"/>
      <c r="AJ1382"/>
      <c r="AK1382"/>
      <c r="AL1382"/>
      <c r="AM1382" s="1"/>
      <c r="AO1382"/>
      <c r="AT1382" s="35"/>
      <c r="AU1382" s="35"/>
      <c r="AV1382" s="35"/>
      <c r="AW1382" s="35"/>
    </row>
    <row r="1383" spans="1:49" s="20" customFormat="1">
      <c r="A1383" s="12"/>
      <c r="B1383" s="10"/>
      <c r="C1383" s="1"/>
      <c r="D1383"/>
      <c r="F1383" s="9"/>
      <c r="G1383" s="9"/>
      <c r="H1383" s="9"/>
      <c r="I1383" s="9"/>
      <c r="K1383"/>
      <c r="L1383"/>
      <c r="M1383"/>
      <c r="N1383"/>
      <c r="P1383"/>
      <c r="Q1383"/>
      <c r="R1383"/>
      <c r="S1383"/>
      <c r="U1383"/>
      <c r="V1383"/>
      <c r="W1383"/>
      <c r="X1383" s="1"/>
      <c r="Z1383"/>
      <c r="AA1383"/>
      <c r="AB1383"/>
      <c r="AC1383"/>
      <c r="AE1383"/>
      <c r="AF1383"/>
      <c r="AG1383"/>
      <c r="AH1383"/>
      <c r="AJ1383"/>
      <c r="AK1383"/>
      <c r="AL1383"/>
      <c r="AM1383" s="1"/>
      <c r="AO1383"/>
      <c r="AT1383" s="35"/>
      <c r="AU1383" s="35"/>
      <c r="AV1383" s="35"/>
      <c r="AW1383" s="35"/>
    </row>
    <row r="1384" spans="1:49" s="20" customFormat="1">
      <c r="A1384" s="12"/>
      <c r="B1384" s="10"/>
      <c r="C1384" s="1"/>
      <c r="D1384"/>
      <c r="F1384" s="9"/>
      <c r="G1384" s="9"/>
      <c r="H1384" s="9"/>
      <c r="I1384" s="9"/>
      <c r="K1384"/>
      <c r="L1384"/>
      <c r="M1384"/>
      <c r="N1384"/>
      <c r="P1384"/>
      <c r="Q1384"/>
      <c r="R1384"/>
      <c r="S1384"/>
      <c r="U1384"/>
      <c r="V1384"/>
      <c r="W1384"/>
      <c r="X1384" s="1"/>
      <c r="Z1384"/>
      <c r="AA1384"/>
      <c r="AB1384"/>
      <c r="AC1384"/>
      <c r="AE1384"/>
      <c r="AF1384"/>
      <c r="AG1384"/>
      <c r="AH1384"/>
      <c r="AJ1384"/>
      <c r="AK1384"/>
      <c r="AL1384"/>
      <c r="AM1384" s="1"/>
      <c r="AO1384"/>
      <c r="AT1384" s="35"/>
      <c r="AU1384" s="35"/>
      <c r="AV1384" s="35"/>
      <c r="AW1384" s="35"/>
    </row>
    <row r="1385" spans="1:49" s="20" customFormat="1">
      <c r="A1385" s="12"/>
      <c r="B1385" s="10"/>
      <c r="C1385" s="1"/>
      <c r="D1385"/>
      <c r="F1385" s="9"/>
      <c r="G1385" s="9"/>
      <c r="H1385" s="9"/>
      <c r="I1385" s="9"/>
      <c r="K1385"/>
      <c r="L1385"/>
      <c r="M1385"/>
      <c r="N1385"/>
      <c r="P1385"/>
      <c r="Q1385"/>
      <c r="R1385"/>
      <c r="S1385"/>
      <c r="U1385"/>
      <c r="V1385"/>
      <c r="W1385"/>
      <c r="X1385" s="1"/>
      <c r="Z1385"/>
      <c r="AA1385"/>
      <c r="AB1385"/>
      <c r="AC1385"/>
      <c r="AE1385"/>
      <c r="AF1385"/>
      <c r="AG1385"/>
      <c r="AH1385"/>
      <c r="AJ1385"/>
      <c r="AK1385"/>
      <c r="AL1385"/>
      <c r="AM1385" s="1"/>
      <c r="AO1385"/>
      <c r="AT1385" s="35"/>
      <c r="AU1385" s="35"/>
      <c r="AV1385" s="35"/>
      <c r="AW1385" s="35"/>
    </row>
    <row r="1386" spans="1:49" s="20" customFormat="1">
      <c r="A1386" s="12"/>
      <c r="B1386" s="10"/>
      <c r="C1386" s="1"/>
      <c r="D1386"/>
      <c r="F1386" s="9"/>
      <c r="G1386" s="9"/>
      <c r="H1386" s="9"/>
      <c r="I1386" s="9"/>
      <c r="K1386"/>
      <c r="L1386"/>
      <c r="M1386"/>
      <c r="N1386"/>
      <c r="P1386"/>
      <c r="Q1386"/>
      <c r="R1386"/>
      <c r="S1386"/>
      <c r="U1386"/>
      <c r="V1386"/>
      <c r="W1386"/>
      <c r="X1386" s="1"/>
      <c r="Z1386"/>
      <c r="AA1386"/>
      <c r="AB1386"/>
      <c r="AC1386"/>
      <c r="AE1386"/>
      <c r="AF1386"/>
      <c r="AG1386"/>
      <c r="AH1386"/>
      <c r="AJ1386"/>
      <c r="AK1386"/>
      <c r="AL1386"/>
      <c r="AM1386" s="1"/>
      <c r="AO1386"/>
      <c r="AT1386" s="35"/>
      <c r="AU1386" s="35"/>
      <c r="AV1386" s="35"/>
      <c r="AW1386" s="35"/>
    </row>
    <row r="1387" spans="1:49" s="20" customFormat="1">
      <c r="A1387" s="12"/>
      <c r="B1387" s="10"/>
      <c r="C1387" s="1"/>
      <c r="D1387"/>
      <c r="F1387" s="9"/>
      <c r="G1387" s="9"/>
      <c r="H1387" s="9"/>
      <c r="I1387" s="9"/>
      <c r="K1387"/>
      <c r="L1387"/>
      <c r="M1387"/>
      <c r="N1387"/>
      <c r="P1387"/>
      <c r="Q1387"/>
      <c r="R1387"/>
      <c r="S1387"/>
      <c r="U1387"/>
      <c r="V1387"/>
      <c r="W1387"/>
      <c r="X1387" s="1"/>
      <c r="Z1387"/>
      <c r="AA1387"/>
      <c r="AB1387"/>
      <c r="AC1387"/>
      <c r="AE1387"/>
      <c r="AF1387"/>
      <c r="AG1387"/>
      <c r="AH1387"/>
      <c r="AJ1387"/>
      <c r="AK1387"/>
      <c r="AL1387"/>
      <c r="AM1387" s="1"/>
      <c r="AO1387"/>
      <c r="AT1387" s="35"/>
      <c r="AU1387" s="35"/>
      <c r="AV1387" s="35"/>
      <c r="AW1387" s="35"/>
    </row>
    <row r="1388" spans="1:49" s="20" customFormat="1">
      <c r="A1388" s="12"/>
      <c r="B1388" s="10"/>
      <c r="C1388" s="1"/>
      <c r="D1388"/>
      <c r="F1388" s="9"/>
      <c r="G1388" s="9"/>
      <c r="H1388" s="9"/>
      <c r="I1388" s="9"/>
      <c r="K1388"/>
      <c r="L1388"/>
      <c r="M1388"/>
      <c r="N1388"/>
      <c r="P1388"/>
      <c r="Q1388"/>
      <c r="R1388"/>
      <c r="S1388"/>
      <c r="U1388"/>
      <c r="V1388"/>
      <c r="W1388"/>
      <c r="X1388" s="1"/>
      <c r="Z1388"/>
      <c r="AA1388"/>
      <c r="AB1388"/>
      <c r="AC1388"/>
      <c r="AE1388"/>
      <c r="AF1388"/>
      <c r="AG1388"/>
      <c r="AH1388"/>
      <c r="AJ1388"/>
      <c r="AK1388"/>
      <c r="AL1388"/>
      <c r="AM1388" s="1"/>
      <c r="AO1388"/>
      <c r="AT1388" s="35"/>
      <c r="AU1388" s="35"/>
      <c r="AV1388" s="35"/>
      <c r="AW1388" s="35"/>
    </row>
    <row r="1389" spans="1:49" s="20" customFormat="1">
      <c r="A1389" s="12"/>
      <c r="B1389" s="10"/>
      <c r="C1389" s="1"/>
      <c r="D1389"/>
      <c r="F1389" s="9"/>
      <c r="G1389" s="9"/>
      <c r="H1389" s="9"/>
      <c r="I1389" s="9"/>
      <c r="K1389"/>
      <c r="L1389"/>
      <c r="M1389"/>
      <c r="N1389"/>
      <c r="P1389"/>
      <c r="Q1389"/>
      <c r="R1389"/>
      <c r="S1389"/>
      <c r="U1389"/>
      <c r="V1389"/>
      <c r="W1389"/>
      <c r="X1389" s="1"/>
      <c r="Z1389"/>
      <c r="AA1389"/>
      <c r="AB1389"/>
      <c r="AC1389"/>
      <c r="AE1389"/>
      <c r="AF1389"/>
      <c r="AG1389"/>
      <c r="AH1389"/>
      <c r="AJ1389"/>
      <c r="AK1389"/>
      <c r="AL1389"/>
      <c r="AM1389" s="1"/>
      <c r="AO1389"/>
      <c r="AT1389" s="35"/>
      <c r="AU1389" s="35"/>
      <c r="AV1389" s="35"/>
      <c r="AW1389" s="35"/>
    </row>
    <row r="1390" spans="1:49" s="20" customFormat="1">
      <c r="A1390" s="12"/>
      <c r="B1390" s="10"/>
      <c r="C1390" s="1"/>
      <c r="D1390"/>
      <c r="F1390" s="9"/>
      <c r="G1390" s="9"/>
      <c r="H1390" s="9"/>
      <c r="I1390" s="9"/>
      <c r="K1390"/>
      <c r="L1390"/>
      <c r="M1390"/>
      <c r="N1390"/>
      <c r="P1390"/>
      <c r="Q1390"/>
      <c r="R1390"/>
      <c r="S1390"/>
      <c r="U1390"/>
      <c r="V1390"/>
      <c r="W1390"/>
      <c r="X1390" s="1"/>
      <c r="Z1390"/>
      <c r="AA1390"/>
      <c r="AB1390"/>
      <c r="AC1390"/>
      <c r="AE1390"/>
      <c r="AF1390"/>
      <c r="AG1390"/>
      <c r="AH1390"/>
      <c r="AJ1390"/>
      <c r="AK1390"/>
      <c r="AL1390"/>
      <c r="AM1390" s="1"/>
      <c r="AO1390"/>
      <c r="AT1390" s="35"/>
      <c r="AU1390" s="35"/>
      <c r="AV1390" s="35"/>
      <c r="AW1390" s="35"/>
    </row>
    <row r="1391" spans="1:49" s="20" customFormat="1">
      <c r="A1391" s="12"/>
      <c r="B1391" s="10"/>
      <c r="C1391" s="1"/>
      <c r="D1391"/>
      <c r="F1391" s="9"/>
      <c r="G1391" s="9"/>
      <c r="H1391" s="9"/>
      <c r="I1391" s="9"/>
      <c r="K1391"/>
      <c r="L1391"/>
      <c r="M1391"/>
      <c r="N1391"/>
      <c r="P1391"/>
      <c r="Q1391"/>
      <c r="R1391"/>
      <c r="S1391"/>
      <c r="U1391"/>
      <c r="V1391"/>
      <c r="W1391"/>
      <c r="X1391" s="1"/>
      <c r="Z1391"/>
      <c r="AA1391"/>
      <c r="AB1391"/>
      <c r="AC1391"/>
      <c r="AE1391"/>
      <c r="AF1391"/>
      <c r="AG1391"/>
      <c r="AH1391"/>
      <c r="AJ1391"/>
      <c r="AK1391"/>
      <c r="AL1391"/>
      <c r="AM1391" s="1"/>
      <c r="AO1391"/>
      <c r="AT1391" s="35"/>
      <c r="AU1391" s="35"/>
      <c r="AV1391" s="35"/>
      <c r="AW1391" s="35"/>
    </row>
    <row r="1392" spans="1:49" s="20" customFormat="1">
      <c r="A1392" s="12"/>
      <c r="B1392" s="10"/>
      <c r="C1392" s="1"/>
      <c r="D1392"/>
      <c r="F1392" s="9"/>
      <c r="G1392" s="9"/>
      <c r="H1392" s="9"/>
      <c r="I1392" s="9"/>
      <c r="K1392"/>
      <c r="L1392"/>
      <c r="M1392"/>
      <c r="N1392"/>
      <c r="P1392"/>
      <c r="Q1392"/>
      <c r="R1392"/>
      <c r="S1392"/>
      <c r="U1392"/>
      <c r="V1392"/>
      <c r="W1392"/>
      <c r="X1392" s="1"/>
      <c r="Z1392"/>
      <c r="AA1392"/>
      <c r="AB1392"/>
      <c r="AC1392"/>
      <c r="AE1392"/>
      <c r="AF1392"/>
      <c r="AG1392"/>
      <c r="AH1392"/>
      <c r="AJ1392"/>
      <c r="AK1392"/>
      <c r="AL1392"/>
      <c r="AM1392" s="1"/>
      <c r="AO1392"/>
      <c r="AT1392" s="35"/>
      <c r="AU1392" s="35"/>
      <c r="AV1392" s="35"/>
      <c r="AW1392" s="35"/>
    </row>
    <row r="1393" spans="1:49" s="20" customFormat="1">
      <c r="A1393" s="12"/>
      <c r="B1393" s="10"/>
      <c r="C1393" s="1"/>
      <c r="D1393"/>
      <c r="F1393" s="9"/>
      <c r="G1393" s="9"/>
      <c r="H1393" s="9"/>
      <c r="I1393" s="9"/>
      <c r="K1393"/>
      <c r="L1393"/>
      <c r="M1393"/>
      <c r="N1393"/>
      <c r="P1393"/>
      <c r="Q1393"/>
      <c r="R1393"/>
      <c r="S1393"/>
      <c r="U1393"/>
      <c r="V1393"/>
      <c r="W1393"/>
      <c r="X1393" s="1"/>
      <c r="Z1393"/>
      <c r="AA1393"/>
      <c r="AB1393"/>
      <c r="AC1393"/>
      <c r="AE1393"/>
      <c r="AF1393"/>
      <c r="AG1393"/>
      <c r="AH1393"/>
      <c r="AJ1393"/>
      <c r="AK1393"/>
      <c r="AL1393"/>
      <c r="AM1393" s="1"/>
      <c r="AO1393"/>
      <c r="AT1393" s="35"/>
      <c r="AU1393" s="35"/>
      <c r="AV1393" s="35"/>
      <c r="AW1393" s="35"/>
    </row>
    <row r="1394" spans="1:49" s="20" customFormat="1">
      <c r="A1394" s="12"/>
      <c r="B1394" s="10"/>
      <c r="C1394" s="1"/>
      <c r="D1394"/>
      <c r="F1394" s="9"/>
      <c r="G1394" s="9"/>
      <c r="H1394" s="9"/>
      <c r="I1394" s="9"/>
      <c r="K1394"/>
      <c r="L1394"/>
      <c r="M1394"/>
      <c r="N1394"/>
      <c r="P1394"/>
      <c r="Q1394"/>
      <c r="R1394"/>
      <c r="S1394"/>
      <c r="U1394"/>
      <c r="V1394"/>
      <c r="W1394"/>
      <c r="X1394" s="1"/>
      <c r="Z1394"/>
      <c r="AA1394"/>
      <c r="AB1394"/>
      <c r="AC1394"/>
      <c r="AE1394"/>
      <c r="AF1394"/>
      <c r="AG1394"/>
      <c r="AH1394"/>
      <c r="AJ1394"/>
      <c r="AK1394"/>
      <c r="AL1394"/>
      <c r="AM1394" s="1"/>
      <c r="AO1394"/>
      <c r="AT1394" s="35"/>
      <c r="AU1394" s="35"/>
      <c r="AV1394" s="35"/>
      <c r="AW1394" s="35"/>
    </row>
    <row r="1395" spans="1:49" s="20" customFormat="1">
      <c r="A1395" s="12"/>
      <c r="B1395" s="10"/>
      <c r="C1395" s="1"/>
      <c r="D1395"/>
      <c r="F1395" s="9"/>
      <c r="G1395" s="9"/>
      <c r="H1395" s="9"/>
      <c r="I1395" s="9"/>
      <c r="K1395"/>
      <c r="L1395"/>
      <c r="M1395"/>
      <c r="N1395"/>
      <c r="P1395"/>
      <c r="Q1395"/>
      <c r="R1395"/>
      <c r="S1395"/>
      <c r="U1395"/>
      <c r="V1395"/>
      <c r="W1395"/>
      <c r="X1395" s="1"/>
      <c r="Z1395"/>
      <c r="AA1395"/>
      <c r="AB1395"/>
      <c r="AC1395"/>
      <c r="AE1395"/>
      <c r="AF1395"/>
      <c r="AG1395"/>
      <c r="AH1395"/>
      <c r="AJ1395"/>
      <c r="AK1395"/>
      <c r="AL1395"/>
      <c r="AM1395" s="1"/>
      <c r="AO1395"/>
      <c r="AT1395" s="35"/>
      <c r="AU1395" s="35"/>
      <c r="AV1395" s="35"/>
      <c r="AW1395" s="35"/>
    </row>
    <row r="1396" spans="1:49" s="20" customFormat="1">
      <c r="A1396" s="12"/>
      <c r="B1396" s="10"/>
      <c r="C1396" s="1"/>
      <c r="D1396"/>
      <c r="F1396" s="9"/>
      <c r="G1396" s="9"/>
      <c r="H1396" s="9"/>
      <c r="I1396" s="9"/>
      <c r="K1396"/>
      <c r="L1396"/>
      <c r="M1396"/>
      <c r="N1396"/>
      <c r="P1396"/>
      <c r="Q1396"/>
      <c r="R1396"/>
      <c r="S1396"/>
      <c r="U1396"/>
      <c r="V1396"/>
      <c r="W1396"/>
      <c r="X1396" s="1"/>
      <c r="Z1396"/>
      <c r="AA1396"/>
      <c r="AB1396"/>
      <c r="AC1396"/>
      <c r="AE1396"/>
      <c r="AF1396"/>
      <c r="AG1396"/>
      <c r="AH1396"/>
      <c r="AJ1396"/>
      <c r="AK1396"/>
      <c r="AL1396"/>
      <c r="AM1396" s="1"/>
      <c r="AO1396"/>
      <c r="AT1396" s="35"/>
      <c r="AU1396" s="35"/>
      <c r="AV1396" s="35"/>
      <c r="AW1396" s="35"/>
    </row>
    <row r="1397" spans="1:49" s="20" customFormat="1">
      <c r="A1397" s="12"/>
      <c r="B1397" s="10"/>
      <c r="C1397" s="1"/>
      <c r="D1397"/>
      <c r="F1397" s="9"/>
      <c r="G1397" s="9"/>
      <c r="H1397" s="9"/>
      <c r="I1397" s="9"/>
      <c r="K1397"/>
      <c r="L1397"/>
      <c r="M1397"/>
      <c r="N1397"/>
      <c r="P1397"/>
      <c r="Q1397"/>
      <c r="R1397"/>
      <c r="S1397"/>
      <c r="U1397"/>
      <c r="V1397"/>
      <c r="W1397"/>
      <c r="X1397" s="1"/>
      <c r="Z1397"/>
      <c r="AA1397"/>
      <c r="AB1397"/>
      <c r="AC1397"/>
      <c r="AE1397"/>
      <c r="AF1397"/>
      <c r="AG1397"/>
      <c r="AH1397"/>
      <c r="AJ1397"/>
      <c r="AK1397"/>
      <c r="AL1397"/>
      <c r="AM1397" s="1"/>
      <c r="AO1397"/>
      <c r="AT1397" s="35"/>
      <c r="AU1397" s="35"/>
      <c r="AV1397" s="35"/>
      <c r="AW1397" s="35"/>
    </row>
    <row r="1398" spans="1:49" s="20" customFormat="1">
      <c r="A1398" s="12"/>
      <c r="B1398" s="10"/>
      <c r="C1398" s="1"/>
      <c r="D1398"/>
      <c r="F1398" s="9"/>
      <c r="G1398" s="9"/>
      <c r="H1398" s="9"/>
      <c r="I1398" s="9"/>
      <c r="K1398"/>
      <c r="L1398"/>
      <c r="M1398"/>
      <c r="N1398"/>
      <c r="P1398"/>
      <c r="Q1398"/>
      <c r="R1398"/>
      <c r="S1398"/>
      <c r="U1398"/>
      <c r="V1398"/>
      <c r="W1398"/>
      <c r="X1398" s="1"/>
      <c r="Z1398"/>
      <c r="AA1398"/>
      <c r="AB1398"/>
      <c r="AC1398"/>
      <c r="AE1398"/>
      <c r="AF1398"/>
      <c r="AG1398"/>
      <c r="AH1398"/>
      <c r="AJ1398"/>
      <c r="AK1398"/>
      <c r="AL1398"/>
      <c r="AM1398" s="1"/>
      <c r="AO1398"/>
      <c r="AT1398" s="35"/>
      <c r="AU1398" s="35"/>
      <c r="AV1398" s="35"/>
      <c r="AW1398" s="35"/>
    </row>
    <row r="1399" spans="1:49" s="20" customFormat="1">
      <c r="A1399" s="12"/>
      <c r="B1399" s="10"/>
      <c r="C1399" s="1"/>
      <c r="D1399"/>
      <c r="F1399" s="9"/>
      <c r="G1399" s="9"/>
      <c r="H1399" s="9"/>
      <c r="I1399" s="9"/>
      <c r="K1399"/>
      <c r="L1399"/>
      <c r="M1399"/>
      <c r="N1399"/>
      <c r="P1399"/>
      <c r="Q1399"/>
      <c r="R1399"/>
      <c r="S1399"/>
      <c r="U1399"/>
      <c r="V1399"/>
      <c r="W1399"/>
      <c r="X1399" s="1"/>
      <c r="Z1399"/>
      <c r="AA1399"/>
      <c r="AB1399"/>
      <c r="AC1399"/>
      <c r="AE1399"/>
      <c r="AF1399"/>
      <c r="AG1399"/>
      <c r="AH1399"/>
      <c r="AJ1399"/>
      <c r="AK1399"/>
      <c r="AL1399"/>
      <c r="AM1399" s="1"/>
      <c r="AO1399"/>
      <c r="AT1399" s="35"/>
      <c r="AU1399" s="35"/>
      <c r="AV1399" s="35"/>
      <c r="AW1399" s="35"/>
    </row>
    <row r="1400" spans="1:49" s="20" customFormat="1">
      <c r="A1400" s="12"/>
      <c r="B1400" s="10"/>
      <c r="C1400" s="1"/>
      <c r="D1400"/>
      <c r="F1400" s="9"/>
      <c r="G1400" s="9"/>
      <c r="H1400" s="9"/>
      <c r="I1400" s="9"/>
      <c r="K1400"/>
      <c r="L1400"/>
      <c r="M1400"/>
      <c r="N1400"/>
      <c r="P1400"/>
      <c r="Q1400"/>
      <c r="R1400"/>
      <c r="S1400"/>
      <c r="U1400"/>
      <c r="V1400"/>
      <c r="W1400"/>
      <c r="X1400" s="1"/>
      <c r="Z1400"/>
      <c r="AA1400"/>
      <c r="AB1400"/>
      <c r="AC1400"/>
      <c r="AE1400"/>
      <c r="AF1400"/>
      <c r="AG1400"/>
      <c r="AH1400"/>
      <c r="AJ1400"/>
      <c r="AK1400"/>
      <c r="AL1400"/>
      <c r="AM1400" s="1"/>
      <c r="AO1400"/>
      <c r="AT1400" s="35"/>
      <c r="AU1400" s="35"/>
      <c r="AV1400" s="35"/>
      <c r="AW1400" s="35"/>
    </row>
    <row r="1401" spans="1:49" s="20" customFormat="1">
      <c r="A1401" s="12"/>
      <c r="B1401" s="10"/>
      <c r="C1401" s="1"/>
      <c r="D1401"/>
      <c r="F1401" s="9"/>
      <c r="G1401" s="9"/>
      <c r="H1401" s="9"/>
      <c r="I1401" s="9"/>
      <c r="K1401"/>
      <c r="L1401"/>
      <c r="M1401"/>
      <c r="N1401"/>
      <c r="P1401"/>
      <c r="Q1401"/>
      <c r="R1401"/>
      <c r="S1401"/>
      <c r="U1401"/>
      <c r="V1401"/>
      <c r="W1401"/>
      <c r="X1401" s="1"/>
      <c r="Z1401"/>
      <c r="AA1401"/>
      <c r="AB1401"/>
      <c r="AC1401"/>
      <c r="AE1401"/>
      <c r="AF1401"/>
      <c r="AG1401"/>
      <c r="AH1401"/>
      <c r="AJ1401"/>
      <c r="AK1401"/>
      <c r="AL1401"/>
      <c r="AM1401" s="1"/>
      <c r="AO1401"/>
      <c r="AT1401" s="35"/>
      <c r="AU1401" s="35"/>
      <c r="AV1401" s="35"/>
      <c r="AW1401" s="35"/>
    </row>
    <row r="1402" spans="1:49" s="20" customFormat="1">
      <c r="A1402" s="12"/>
      <c r="B1402" s="10"/>
      <c r="C1402" s="1"/>
      <c r="D1402"/>
      <c r="F1402" s="9"/>
      <c r="G1402" s="9"/>
      <c r="H1402" s="9"/>
      <c r="I1402" s="9"/>
      <c r="K1402"/>
      <c r="L1402"/>
      <c r="M1402"/>
      <c r="N1402"/>
      <c r="P1402"/>
      <c r="Q1402"/>
      <c r="R1402"/>
      <c r="S1402"/>
      <c r="U1402"/>
      <c r="V1402"/>
      <c r="W1402"/>
      <c r="X1402" s="1"/>
      <c r="Z1402"/>
      <c r="AA1402"/>
      <c r="AB1402"/>
      <c r="AC1402"/>
      <c r="AE1402"/>
      <c r="AF1402"/>
      <c r="AG1402"/>
      <c r="AH1402"/>
      <c r="AJ1402"/>
      <c r="AK1402"/>
      <c r="AL1402"/>
      <c r="AM1402" s="1"/>
      <c r="AO1402"/>
      <c r="AT1402" s="35"/>
      <c r="AU1402" s="35"/>
      <c r="AV1402" s="35"/>
      <c r="AW1402" s="35"/>
    </row>
    <row r="1403" spans="1:49" s="20" customFormat="1">
      <c r="A1403" s="12"/>
      <c r="B1403" s="10"/>
      <c r="C1403" s="1"/>
      <c r="D1403"/>
      <c r="F1403" s="9"/>
      <c r="G1403" s="9"/>
      <c r="H1403" s="9"/>
      <c r="I1403" s="9"/>
      <c r="K1403"/>
      <c r="L1403"/>
      <c r="M1403"/>
      <c r="N1403"/>
      <c r="P1403"/>
      <c r="Q1403"/>
      <c r="R1403"/>
      <c r="S1403"/>
      <c r="U1403"/>
      <c r="V1403"/>
      <c r="W1403"/>
      <c r="X1403" s="1"/>
      <c r="Z1403"/>
      <c r="AA1403"/>
      <c r="AB1403"/>
      <c r="AC1403"/>
      <c r="AE1403"/>
      <c r="AF1403"/>
      <c r="AG1403"/>
      <c r="AH1403"/>
      <c r="AJ1403"/>
      <c r="AK1403"/>
      <c r="AL1403"/>
      <c r="AM1403" s="1"/>
      <c r="AO1403"/>
      <c r="AT1403" s="35"/>
      <c r="AU1403" s="35"/>
      <c r="AV1403" s="35"/>
      <c r="AW1403" s="35"/>
    </row>
    <row r="1404" spans="1:49" s="20" customFormat="1">
      <c r="A1404" s="12"/>
      <c r="B1404" s="10"/>
      <c r="C1404" s="1"/>
      <c r="D1404"/>
      <c r="F1404" s="9"/>
      <c r="G1404" s="9"/>
      <c r="H1404" s="9"/>
      <c r="I1404" s="9"/>
      <c r="K1404"/>
      <c r="L1404"/>
      <c r="M1404"/>
      <c r="N1404"/>
      <c r="P1404"/>
      <c r="Q1404"/>
      <c r="R1404"/>
      <c r="S1404"/>
      <c r="U1404"/>
      <c r="V1404"/>
      <c r="W1404"/>
      <c r="X1404" s="1"/>
      <c r="Z1404"/>
      <c r="AA1404"/>
      <c r="AB1404"/>
      <c r="AC1404"/>
      <c r="AE1404"/>
      <c r="AF1404"/>
      <c r="AG1404"/>
      <c r="AH1404"/>
      <c r="AJ1404"/>
      <c r="AK1404"/>
      <c r="AL1404"/>
      <c r="AM1404" s="1"/>
      <c r="AO1404"/>
      <c r="AT1404" s="35"/>
      <c r="AU1404" s="35"/>
      <c r="AV1404" s="35"/>
      <c r="AW1404" s="35"/>
    </row>
    <row r="1405" spans="1:49" s="20" customFormat="1">
      <c r="A1405" s="12"/>
      <c r="B1405" s="10"/>
      <c r="C1405" s="1"/>
      <c r="D1405"/>
      <c r="F1405" s="9"/>
      <c r="G1405" s="9"/>
      <c r="H1405" s="9"/>
      <c r="I1405" s="9"/>
      <c r="K1405"/>
      <c r="L1405"/>
      <c r="M1405"/>
      <c r="N1405"/>
      <c r="P1405"/>
      <c r="Q1405"/>
      <c r="R1405"/>
      <c r="S1405"/>
      <c r="U1405"/>
      <c r="V1405"/>
      <c r="W1405"/>
      <c r="X1405" s="1"/>
      <c r="Z1405"/>
      <c r="AA1405"/>
      <c r="AB1405"/>
      <c r="AC1405"/>
      <c r="AE1405"/>
      <c r="AF1405"/>
      <c r="AG1405"/>
      <c r="AH1405"/>
      <c r="AJ1405"/>
      <c r="AK1405"/>
      <c r="AL1405"/>
      <c r="AM1405" s="1"/>
      <c r="AO1405"/>
      <c r="AT1405" s="35"/>
      <c r="AU1405" s="35"/>
      <c r="AV1405" s="35"/>
      <c r="AW1405" s="35"/>
    </row>
    <row r="1406" spans="1:49" s="20" customFormat="1">
      <c r="A1406" s="12"/>
      <c r="B1406" s="10"/>
      <c r="C1406" s="1"/>
      <c r="D1406"/>
      <c r="F1406" s="9"/>
      <c r="G1406" s="9"/>
      <c r="H1406" s="9"/>
      <c r="I1406" s="9"/>
      <c r="K1406"/>
      <c r="L1406"/>
      <c r="M1406"/>
      <c r="N1406"/>
      <c r="P1406"/>
      <c r="Q1406"/>
      <c r="R1406"/>
      <c r="S1406"/>
      <c r="U1406"/>
      <c r="V1406"/>
      <c r="W1406"/>
      <c r="X1406" s="1"/>
      <c r="Z1406"/>
      <c r="AA1406"/>
      <c r="AB1406"/>
      <c r="AC1406"/>
      <c r="AE1406"/>
      <c r="AF1406"/>
      <c r="AG1406"/>
      <c r="AH1406"/>
      <c r="AJ1406"/>
      <c r="AK1406"/>
      <c r="AL1406"/>
      <c r="AM1406" s="1"/>
      <c r="AO1406"/>
      <c r="AT1406" s="35"/>
      <c r="AU1406" s="35"/>
      <c r="AV1406" s="35"/>
      <c r="AW1406" s="35"/>
    </row>
    <row r="1407" spans="1:49" s="20" customFormat="1">
      <c r="A1407" s="12"/>
      <c r="B1407" s="10"/>
      <c r="C1407" s="1"/>
      <c r="D1407"/>
      <c r="F1407" s="9"/>
      <c r="G1407" s="9"/>
      <c r="H1407" s="9"/>
      <c r="I1407" s="9"/>
      <c r="K1407"/>
      <c r="L1407"/>
      <c r="M1407"/>
      <c r="N1407"/>
      <c r="P1407"/>
      <c r="Q1407"/>
      <c r="R1407"/>
      <c r="S1407"/>
      <c r="U1407"/>
      <c r="V1407"/>
      <c r="W1407"/>
      <c r="X1407" s="1"/>
      <c r="Z1407"/>
      <c r="AA1407"/>
      <c r="AB1407"/>
      <c r="AC1407"/>
      <c r="AE1407"/>
      <c r="AF1407"/>
      <c r="AG1407"/>
      <c r="AH1407"/>
      <c r="AJ1407"/>
      <c r="AK1407"/>
      <c r="AL1407"/>
      <c r="AM1407" s="1"/>
      <c r="AO1407"/>
      <c r="AT1407" s="35"/>
      <c r="AU1407" s="35"/>
      <c r="AV1407" s="35"/>
      <c r="AW1407" s="35"/>
    </row>
    <row r="1408" spans="1:49" s="20" customFormat="1">
      <c r="A1408" s="12"/>
      <c r="B1408" s="10"/>
      <c r="C1408" s="1"/>
      <c r="D1408"/>
      <c r="F1408" s="9"/>
      <c r="G1408" s="9"/>
      <c r="H1408" s="9"/>
      <c r="I1408" s="9"/>
      <c r="K1408"/>
      <c r="L1408"/>
      <c r="M1408"/>
      <c r="N1408"/>
      <c r="P1408"/>
      <c r="Q1408"/>
      <c r="R1408"/>
      <c r="S1408"/>
      <c r="U1408"/>
      <c r="V1408"/>
      <c r="W1408"/>
      <c r="X1408" s="1"/>
      <c r="Z1408"/>
      <c r="AA1408"/>
      <c r="AB1408"/>
      <c r="AC1408"/>
      <c r="AE1408"/>
      <c r="AF1408"/>
      <c r="AG1408"/>
      <c r="AH1408"/>
      <c r="AJ1408"/>
      <c r="AK1408"/>
      <c r="AL1408"/>
      <c r="AM1408" s="1"/>
      <c r="AO1408"/>
      <c r="AT1408" s="35"/>
      <c r="AU1408" s="35"/>
      <c r="AV1408" s="35"/>
      <c r="AW1408" s="35"/>
    </row>
    <row r="1409" spans="1:49" s="20" customFormat="1">
      <c r="A1409" s="12"/>
      <c r="B1409" s="10"/>
      <c r="C1409" s="1"/>
      <c r="D1409"/>
      <c r="F1409" s="9"/>
      <c r="G1409" s="9"/>
      <c r="H1409" s="9"/>
      <c r="I1409" s="9"/>
      <c r="K1409"/>
      <c r="L1409"/>
      <c r="M1409"/>
      <c r="N1409"/>
      <c r="P1409"/>
      <c r="Q1409"/>
      <c r="R1409"/>
      <c r="S1409"/>
      <c r="U1409"/>
      <c r="V1409"/>
      <c r="W1409"/>
      <c r="X1409" s="1"/>
      <c r="Z1409"/>
      <c r="AA1409"/>
      <c r="AB1409"/>
      <c r="AC1409"/>
      <c r="AE1409"/>
      <c r="AF1409"/>
      <c r="AG1409"/>
      <c r="AH1409"/>
      <c r="AJ1409"/>
      <c r="AK1409"/>
      <c r="AL1409"/>
      <c r="AM1409" s="1"/>
      <c r="AO1409"/>
      <c r="AT1409" s="35"/>
      <c r="AU1409" s="35"/>
      <c r="AV1409" s="35"/>
      <c r="AW1409" s="35"/>
    </row>
    <row r="1410" spans="1:49" s="20" customFormat="1">
      <c r="A1410" s="12"/>
      <c r="B1410" s="10"/>
      <c r="C1410" s="1"/>
      <c r="D1410"/>
      <c r="F1410" s="9"/>
      <c r="G1410" s="9"/>
      <c r="H1410" s="9"/>
      <c r="I1410" s="9"/>
      <c r="K1410"/>
      <c r="L1410"/>
      <c r="M1410"/>
      <c r="N1410"/>
      <c r="P1410"/>
      <c r="Q1410"/>
      <c r="R1410"/>
      <c r="S1410"/>
      <c r="U1410"/>
      <c r="V1410"/>
      <c r="W1410"/>
      <c r="X1410" s="1"/>
      <c r="Z1410"/>
      <c r="AA1410"/>
      <c r="AB1410"/>
      <c r="AC1410"/>
      <c r="AE1410"/>
      <c r="AF1410"/>
      <c r="AG1410"/>
      <c r="AH1410"/>
      <c r="AJ1410"/>
      <c r="AK1410"/>
      <c r="AL1410"/>
      <c r="AM1410" s="1"/>
      <c r="AO1410"/>
      <c r="AT1410" s="35"/>
      <c r="AU1410" s="35"/>
      <c r="AV1410" s="35"/>
      <c r="AW1410" s="35"/>
    </row>
    <row r="1411" spans="1:49" s="20" customFormat="1">
      <c r="A1411" s="12"/>
      <c r="B1411" s="10"/>
      <c r="C1411" s="1"/>
      <c r="D1411"/>
      <c r="F1411" s="9"/>
      <c r="G1411" s="9"/>
      <c r="H1411" s="9"/>
      <c r="I1411" s="9"/>
      <c r="K1411"/>
      <c r="L1411"/>
      <c r="M1411"/>
      <c r="N1411"/>
      <c r="P1411"/>
      <c r="Q1411"/>
      <c r="R1411"/>
      <c r="S1411"/>
      <c r="U1411"/>
      <c r="V1411"/>
      <c r="W1411"/>
      <c r="X1411" s="1"/>
      <c r="Z1411"/>
      <c r="AA1411"/>
      <c r="AB1411"/>
      <c r="AC1411"/>
      <c r="AE1411"/>
      <c r="AF1411"/>
      <c r="AG1411"/>
      <c r="AH1411"/>
      <c r="AJ1411"/>
      <c r="AK1411"/>
      <c r="AL1411"/>
      <c r="AM1411" s="1"/>
      <c r="AO1411"/>
      <c r="AT1411" s="35"/>
      <c r="AU1411" s="35"/>
      <c r="AV1411" s="35"/>
      <c r="AW1411" s="35"/>
    </row>
    <row r="1412" spans="1:49" s="20" customFormat="1">
      <c r="A1412" s="12"/>
      <c r="B1412" s="10"/>
      <c r="C1412" s="1"/>
      <c r="D1412"/>
      <c r="F1412" s="9"/>
      <c r="G1412" s="9"/>
      <c r="H1412" s="9"/>
      <c r="I1412" s="9"/>
      <c r="K1412"/>
      <c r="L1412"/>
      <c r="M1412"/>
      <c r="N1412"/>
      <c r="P1412"/>
      <c r="Q1412"/>
      <c r="R1412"/>
      <c r="S1412"/>
      <c r="U1412"/>
      <c r="V1412"/>
      <c r="W1412"/>
      <c r="X1412" s="1"/>
      <c r="Z1412"/>
      <c r="AA1412"/>
      <c r="AB1412"/>
      <c r="AC1412"/>
      <c r="AE1412"/>
      <c r="AF1412"/>
      <c r="AG1412"/>
      <c r="AH1412"/>
      <c r="AJ1412"/>
      <c r="AK1412"/>
      <c r="AL1412"/>
      <c r="AM1412" s="1"/>
      <c r="AO1412"/>
      <c r="AT1412" s="35"/>
      <c r="AU1412" s="35"/>
      <c r="AV1412" s="35"/>
      <c r="AW1412" s="35"/>
    </row>
    <row r="1413" spans="1:49" s="20" customFormat="1">
      <c r="A1413" s="12"/>
      <c r="B1413" s="10"/>
      <c r="C1413" s="1"/>
      <c r="D1413"/>
      <c r="F1413" s="9"/>
      <c r="G1413" s="9"/>
      <c r="H1413" s="9"/>
      <c r="I1413" s="9"/>
      <c r="K1413"/>
      <c r="L1413"/>
      <c r="M1413"/>
      <c r="N1413"/>
      <c r="P1413"/>
      <c r="Q1413"/>
      <c r="R1413"/>
      <c r="S1413"/>
      <c r="U1413"/>
      <c r="V1413"/>
      <c r="W1413"/>
      <c r="X1413" s="1"/>
      <c r="Z1413"/>
      <c r="AA1413"/>
      <c r="AB1413"/>
      <c r="AC1413"/>
      <c r="AE1413"/>
      <c r="AF1413"/>
      <c r="AG1413"/>
      <c r="AH1413"/>
      <c r="AJ1413"/>
      <c r="AK1413"/>
      <c r="AL1413"/>
      <c r="AM1413" s="1"/>
      <c r="AO1413"/>
      <c r="AT1413" s="35"/>
      <c r="AU1413" s="35"/>
      <c r="AV1413" s="35"/>
      <c r="AW1413" s="35"/>
    </row>
    <row r="1414" spans="1:49" s="20" customFormat="1">
      <c r="A1414" s="12"/>
      <c r="B1414" s="10"/>
      <c r="C1414" s="1"/>
      <c r="D1414"/>
      <c r="F1414" s="9"/>
      <c r="G1414" s="9"/>
      <c r="H1414" s="9"/>
      <c r="I1414" s="9"/>
      <c r="K1414"/>
      <c r="L1414"/>
      <c r="M1414"/>
      <c r="N1414"/>
      <c r="P1414"/>
      <c r="Q1414"/>
      <c r="R1414"/>
      <c r="S1414"/>
      <c r="U1414"/>
      <c r="V1414"/>
      <c r="W1414"/>
      <c r="X1414" s="1"/>
      <c r="Z1414"/>
      <c r="AA1414"/>
      <c r="AB1414"/>
      <c r="AC1414"/>
      <c r="AE1414"/>
      <c r="AF1414"/>
      <c r="AG1414"/>
      <c r="AH1414"/>
      <c r="AJ1414"/>
      <c r="AK1414"/>
      <c r="AL1414"/>
      <c r="AM1414" s="1"/>
      <c r="AO1414"/>
      <c r="AT1414" s="35"/>
      <c r="AU1414" s="35"/>
      <c r="AV1414" s="35"/>
      <c r="AW1414" s="35"/>
    </row>
    <row r="1415" spans="1:49" s="20" customFormat="1">
      <c r="A1415" s="12"/>
      <c r="B1415" s="10"/>
      <c r="C1415" s="1"/>
      <c r="D1415"/>
      <c r="F1415" s="9"/>
      <c r="G1415" s="9"/>
      <c r="H1415" s="9"/>
      <c r="I1415" s="9"/>
      <c r="K1415"/>
      <c r="L1415"/>
      <c r="M1415"/>
      <c r="N1415"/>
      <c r="P1415"/>
      <c r="Q1415"/>
      <c r="R1415"/>
      <c r="S1415"/>
      <c r="U1415"/>
      <c r="V1415"/>
      <c r="W1415"/>
      <c r="X1415" s="1"/>
      <c r="Z1415"/>
      <c r="AA1415"/>
      <c r="AB1415"/>
      <c r="AC1415"/>
      <c r="AE1415"/>
      <c r="AF1415"/>
      <c r="AG1415"/>
      <c r="AH1415"/>
      <c r="AJ1415"/>
      <c r="AK1415"/>
      <c r="AL1415"/>
      <c r="AM1415" s="1"/>
      <c r="AO1415"/>
      <c r="AT1415" s="35"/>
      <c r="AU1415" s="35"/>
      <c r="AV1415" s="35"/>
      <c r="AW1415" s="35"/>
    </row>
    <row r="1416" spans="1:49" s="20" customFormat="1">
      <c r="A1416" s="12"/>
      <c r="B1416" s="10"/>
      <c r="C1416" s="1"/>
      <c r="D1416"/>
      <c r="F1416" s="9"/>
      <c r="G1416" s="9"/>
      <c r="H1416" s="9"/>
      <c r="I1416" s="9"/>
      <c r="K1416"/>
      <c r="L1416"/>
      <c r="M1416"/>
      <c r="N1416"/>
      <c r="P1416"/>
      <c r="Q1416"/>
      <c r="R1416"/>
      <c r="S1416"/>
      <c r="U1416"/>
      <c r="V1416"/>
      <c r="W1416"/>
      <c r="X1416" s="1"/>
      <c r="Z1416"/>
      <c r="AA1416"/>
      <c r="AB1416"/>
      <c r="AC1416"/>
      <c r="AE1416"/>
      <c r="AF1416"/>
      <c r="AG1416"/>
      <c r="AH1416"/>
      <c r="AJ1416"/>
      <c r="AK1416"/>
      <c r="AL1416"/>
      <c r="AM1416" s="1"/>
      <c r="AO1416"/>
      <c r="AT1416" s="35"/>
      <c r="AU1416" s="35"/>
      <c r="AV1416" s="35"/>
      <c r="AW1416" s="35"/>
    </row>
    <row r="1417" spans="1:49" s="20" customFormat="1">
      <c r="A1417" s="12"/>
      <c r="B1417" s="10"/>
      <c r="C1417" s="1"/>
      <c r="D1417"/>
      <c r="F1417" s="9"/>
      <c r="G1417" s="9"/>
      <c r="H1417" s="9"/>
      <c r="I1417" s="9"/>
      <c r="K1417"/>
      <c r="L1417"/>
      <c r="M1417"/>
      <c r="N1417"/>
      <c r="P1417"/>
      <c r="Q1417"/>
      <c r="R1417"/>
      <c r="S1417"/>
      <c r="U1417"/>
      <c r="V1417"/>
      <c r="W1417"/>
      <c r="X1417" s="1"/>
      <c r="Z1417"/>
      <c r="AA1417"/>
      <c r="AB1417"/>
      <c r="AC1417"/>
      <c r="AE1417"/>
      <c r="AF1417"/>
      <c r="AG1417"/>
      <c r="AH1417"/>
      <c r="AJ1417"/>
      <c r="AK1417"/>
      <c r="AL1417"/>
      <c r="AM1417" s="1"/>
      <c r="AO1417"/>
      <c r="AT1417" s="35"/>
      <c r="AU1417" s="35"/>
      <c r="AV1417" s="35"/>
      <c r="AW1417" s="35"/>
    </row>
    <row r="1418" spans="1:49" s="20" customFormat="1">
      <c r="A1418" s="12"/>
      <c r="B1418" s="10"/>
      <c r="C1418" s="1"/>
      <c r="D1418"/>
      <c r="F1418" s="9"/>
      <c r="G1418" s="9"/>
      <c r="H1418" s="9"/>
      <c r="I1418" s="9"/>
      <c r="K1418"/>
      <c r="L1418"/>
      <c r="M1418"/>
      <c r="N1418"/>
      <c r="P1418"/>
      <c r="Q1418"/>
      <c r="R1418"/>
      <c r="S1418"/>
      <c r="U1418"/>
      <c r="V1418"/>
      <c r="W1418"/>
      <c r="X1418" s="1"/>
      <c r="Z1418"/>
      <c r="AA1418"/>
      <c r="AB1418"/>
      <c r="AC1418"/>
      <c r="AE1418"/>
      <c r="AF1418"/>
      <c r="AG1418"/>
      <c r="AH1418"/>
      <c r="AJ1418"/>
      <c r="AK1418"/>
      <c r="AL1418"/>
      <c r="AM1418" s="1"/>
      <c r="AO1418"/>
      <c r="AT1418" s="35"/>
      <c r="AU1418" s="35"/>
      <c r="AV1418" s="35"/>
      <c r="AW1418" s="35"/>
    </row>
    <row r="1419" spans="1:49" s="20" customFormat="1">
      <c r="A1419" s="12"/>
      <c r="B1419" s="10"/>
      <c r="C1419" s="1"/>
      <c r="D1419"/>
      <c r="F1419" s="9"/>
      <c r="G1419" s="9"/>
      <c r="H1419" s="9"/>
      <c r="I1419" s="9"/>
      <c r="K1419"/>
      <c r="L1419"/>
      <c r="M1419"/>
      <c r="N1419"/>
      <c r="P1419"/>
      <c r="Q1419"/>
      <c r="R1419"/>
      <c r="S1419"/>
      <c r="U1419"/>
      <c r="V1419"/>
      <c r="W1419"/>
      <c r="X1419" s="1"/>
      <c r="Z1419"/>
      <c r="AA1419"/>
      <c r="AB1419"/>
      <c r="AC1419"/>
      <c r="AE1419"/>
      <c r="AF1419"/>
      <c r="AG1419"/>
      <c r="AH1419"/>
      <c r="AJ1419"/>
      <c r="AK1419"/>
      <c r="AL1419"/>
      <c r="AM1419" s="1"/>
      <c r="AO1419"/>
      <c r="AT1419" s="35"/>
      <c r="AU1419" s="35"/>
      <c r="AV1419" s="35"/>
      <c r="AW1419" s="35"/>
    </row>
    <row r="1420" spans="1:49" s="20" customFormat="1">
      <c r="A1420" s="12"/>
      <c r="B1420" s="10"/>
      <c r="C1420" s="1"/>
      <c r="D1420"/>
      <c r="F1420" s="9"/>
      <c r="G1420" s="9"/>
      <c r="H1420" s="9"/>
      <c r="I1420" s="9"/>
      <c r="K1420"/>
      <c r="L1420"/>
      <c r="M1420"/>
      <c r="N1420"/>
      <c r="P1420"/>
      <c r="Q1420"/>
      <c r="R1420"/>
      <c r="S1420"/>
      <c r="U1420"/>
      <c r="V1420"/>
      <c r="W1420"/>
      <c r="X1420" s="1"/>
      <c r="Z1420"/>
      <c r="AA1420"/>
      <c r="AB1420"/>
      <c r="AC1420"/>
      <c r="AE1420"/>
      <c r="AF1420"/>
      <c r="AG1420"/>
      <c r="AH1420"/>
      <c r="AJ1420"/>
      <c r="AK1420"/>
      <c r="AL1420"/>
      <c r="AM1420" s="1"/>
      <c r="AO1420"/>
      <c r="AT1420" s="35"/>
      <c r="AU1420" s="35"/>
      <c r="AV1420" s="35"/>
      <c r="AW1420" s="35"/>
    </row>
    <row r="1421" spans="1:49" s="20" customFormat="1">
      <c r="A1421" s="12"/>
      <c r="B1421" s="10"/>
      <c r="C1421" s="1"/>
      <c r="D1421"/>
      <c r="F1421" s="9"/>
      <c r="G1421" s="9"/>
      <c r="H1421" s="9"/>
      <c r="I1421" s="9"/>
      <c r="K1421"/>
      <c r="L1421"/>
      <c r="M1421"/>
      <c r="N1421"/>
      <c r="P1421"/>
      <c r="Q1421"/>
      <c r="R1421"/>
      <c r="S1421"/>
      <c r="U1421"/>
      <c r="V1421"/>
      <c r="W1421"/>
      <c r="X1421" s="1"/>
      <c r="Z1421"/>
      <c r="AA1421"/>
      <c r="AB1421"/>
      <c r="AC1421"/>
      <c r="AE1421"/>
      <c r="AF1421"/>
      <c r="AG1421"/>
      <c r="AH1421"/>
      <c r="AJ1421"/>
      <c r="AK1421"/>
      <c r="AL1421"/>
      <c r="AM1421" s="1"/>
      <c r="AO1421"/>
      <c r="AT1421" s="35"/>
      <c r="AU1421" s="35"/>
      <c r="AV1421" s="35"/>
      <c r="AW1421" s="35"/>
    </row>
    <row r="1422" spans="1:49" s="20" customFormat="1">
      <c r="A1422" s="12"/>
      <c r="B1422" s="10"/>
      <c r="C1422" s="1"/>
      <c r="D1422"/>
      <c r="F1422" s="9"/>
      <c r="G1422" s="9"/>
      <c r="H1422" s="9"/>
      <c r="I1422" s="9"/>
      <c r="K1422"/>
      <c r="L1422"/>
      <c r="M1422"/>
      <c r="N1422"/>
      <c r="P1422"/>
      <c r="Q1422"/>
      <c r="R1422"/>
      <c r="S1422"/>
      <c r="U1422"/>
      <c r="V1422"/>
      <c r="W1422"/>
      <c r="X1422" s="1"/>
      <c r="Z1422"/>
      <c r="AA1422"/>
      <c r="AB1422"/>
      <c r="AC1422"/>
      <c r="AE1422"/>
      <c r="AF1422"/>
      <c r="AG1422"/>
      <c r="AH1422"/>
      <c r="AJ1422"/>
      <c r="AK1422"/>
      <c r="AL1422"/>
      <c r="AM1422" s="1"/>
      <c r="AO1422"/>
      <c r="AT1422" s="35"/>
      <c r="AU1422" s="35"/>
      <c r="AV1422" s="35"/>
      <c r="AW1422" s="35"/>
    </row>
    <row r="1423" spans="1:49" s="20" customFormat="1">
      <c r="A1423" s="12"/>
      <c r="B1423" s="10"/>
      <c r="C1423" s="1"/>
      <c r="D1423"/>
      <c r="F1423" s="9"/>
      <c r="G1423" s="9"/>
      <c r="H1423" s="9"/>
      <c r="I1423" s="9"/>
      <c r="K1423"/>
      <c r="L1423"/>
      <c r="M1423"/>
      <c r="N1423"/>
      <c r="P1423"/>
      <c r="Q1423"/>
      <c r="R1423"/>
      <c r="S1423"/>
      <c r="U1423"/>
      <c r="V1423"/>
      <c r="W1423"/>
      <c r="X1423" s="1"/>
      <c r="Z1423"/>
      <c r="AA1423"/>
      <c r="AB1423"/>
      <c r="AC1423"/>
      <c r="AE1423"/>
      <c r="AF1423"/>
      <c r="AG1423"/>
      <c r="AH1423"/>
      <c r="AJ1423"/>
      <c r="AK1423"/>
      <c r="AL1423"/>
      <c r="AM1423" s="1"/>
      <c r="AO1423"/>
      <c r="AT1423" s="35"/>
      <c r="AU1423" s="35"/>
      <c r="AV1423" s="35"/>
      <c r="AW1423" s="35"/>
    </row>
    <row r="1424" spans="1:49" s="20" customFormat="1">
      <c r="A1424" s="12"/>
      <c r="B1424" s="10"/>
      <c r="C1424" s="1"/>
      <c r="D1424"/>
      <c r="F1424" s="9"/>
      <c r="G1424" s="9"/>
      <c r="H1424" s="9"/>
      <c r="I1424" s="9"/>
      <c r="K1424"/>
      <c r="L1424"/>
      <c r="M1424"/>
      <c r="N1424"/>
      <c r="P1424"/>
      <c r="Q1424"/>
      <c r="R1424"/>
      <c r="S1424"/>
      <c r="U1424"/>
      <c r="V1424"/>
      <c r="W1424"/>
      <c r="X1424" s="1"/>
      <c r="Z1424"/>
      <c r="AA1424"/>
      <c r="AB1424"/>
      <c r="AC1424"/>
      <c r="AE1424"/>
      <c r="AF1424"/>
      <c r="AG1424"/>
      <c r="AH1424"/>
      <c r="AJ1424"/>
      <c r="AK1424"/>
      <c r="AL1424"/>
      <c r="AM1424" s="1"/>
      <c r="AO1424"/>
      <c r="AT1424" s="35"/>
      <c r="AU1424" s="35"/>
      <c r="AV1424" s="35"/>
      <c r="AW1424" s="35"/>
    </row>
    <row r="1425" spans="1:49" s="20" customFormat="1">
      <c r="A1425" s="12"/>
      <c r="B1425" s="10"/>
      <c r="C1425" s="1"/>
      <c r="D1425"/>
      <c r="F1425" s="9"/>
      <c r="G1425" s="9"/>
      <c r="H1425" s="9"/>
      <c r="I1425" s="9"/>
      <c r="K1425"/>
      <c r="L1425"/>
      <c r="M1425"/>
      <c r="N1425"/>
      <c r="P1425"/>
      <c r="Q1425"/>
      <c r="R1425"/>
      <c r="S1425"/>
      <c r="U1425"/>
      <c r="V1425"/>
      <c r="W1425"/>
      <c r="X1425" s="1"/>
      <c r="Z1425"/>
      <c r="AA1425"/>
      <c r="AB1425"/>
      <c r="AC1425"/>
      <c r="AE1425"/>
      <c r="AF1425"/>
      <c r="AG1425"/>
      <c r="AH1425"/>
      <c r="AJ1425"/>
      <c r="AK1425"/>
      <c r="AL1425"/>
      <c r="AM1425" s="1"/>
      <c r="AO1425"/>
      <c r="AT1425" s="35"/>
      <c r="AU1425" s="35"/>
      <c r="AV1425" s="35"/>
      <c r="AW1425" s="35"/>
    </row>
    <row r="1426" spans="1:49" s="20" customFormat="1">
      <c r="A1426" s="12"/>
      <c r="B1426" s="10"/>
      <c r="C1426" s="1"/>
      <c r="D1426"/>
      <c r="F1426" s="9"/>
      <c r="G1426" s="9"/>
      <c r="H1426" s="9"/>
      <c r="I1426" s="9"/>
      <c r="K1426"/>
      <c r="L1426"/>
      <c r="M1426"/>
      <c r="N1426"/>
      <c r="P1426"/>
      <c r="Q1426"/>
      <c r="R1426"/>
      <c r="S1426"/>
      <c r="U1426"/>
      <c r="V1426"/>
      <c r="W1426"/>
      <c r="X1426" s="1"/>
      <c r="Z1426"/>
      <c r="AA1426"/>
      <c r="AB1426"/>
      <c r="AC1426"/>
      <c r="AE1426"/>
      <c r="AF1426"/>
      <c r="AG1426"/>
      <c r="AH1426"/>
      <c r="AJ1426"/>
      <c r="AK1426"/>
      <c r="AL1426"/>
      <c r="AM1426" s="1"/>
      <c r="AO1426"/>
      <c r="AT1426" s="35"/>
      <c r="AU1426" s="35"/>
      <c r="AV1426" s="35"/>
      <c r="AW1426" s="35"/>
    </row>
    <row r="1427" spans="1:49" s="20" customFormat="1">
      <c r="A1427" s="12"/>
      <c r="B1427" s="10"/>
      <c r="C1427" s="1"/>
      <c r="D1427"/>
      <c r="F1427" s="9"/>
      <c r="G1427" s="9"/>
      <c r="H1427" s="9"/>
      <c r="I1427" s="9"/>
      <c r="K1427"/>
      <c r="L1427"/>
      <c r="M1427"/>
      <c r="N1427"/>
      <c r="P1427"/>
      <c r="Q1427"/>
      <c r="R1427"/>
      <c r="S1427"/>
      <c r="U1427"/>
      <c r="V1427"/>
      <c r="W1427"/>
      <c r="X1427" s="1"/>
      <c r="Z1427"/>
      <c r="AA1427"/>
      <c r="AB1427"/>
      <c r="AC1427"/>
      <c r="AE1427"/>
      <c r="AF1427"/>
      <c r="AG1427"/>
      <c r="AH1427"/>
      <c r="AJ1427"/>
      <c r="AK1427"/>
      <c r="AL1427"/>
      <c r="AM1427" s="1"/>
      <c r="AO1427"/>
      <c r="AT1427" s="35"/>
      <c r="AU1427" s="35"/>
      <c r="AV1427" s="35"/>
      <c r="AW1427" s="35"/>
    </row>
    <row r="1428" spans="1:49" s="20" customFormat="1">
      <c r="A1428" s="12"/>
      <c r="B1428" s="10"/>
      <c r="C1428" s="1"/>
      <c r="D1428"/>
      <c r="F1428" s="9"/>
      <c r="G1428" s="9"/>
      <c r="H1428" s="9"/>
      <c r="I1428" s="9"/>
      <c r="K1428"/>
      <c r="L1428"/>
      <c r="M1428"/>
      <c r="N1428"/>
      <c r="P1428"/>
      <c r="Q1428"/>
      <c r="R1428"/>
      <c r="S1428"/>
      <c r="U1428"/>
      <c r="V1428"/>
      <c r="W1428"/>
      <c r="X1428" s="1"/>
      <c r="Z1428"/>
      <c r="AA1428"/>
      <c r="AB1428"/>
      <c r="AC1428"/>
      <c r="AE1428"/>
      <c r="AF1428"/>
      <c r="AG1428"/>
      <c r="AH1428"/>
      <c r="AJ1428"/>
      <c r="AK1428"/>
      <c r="AL1428"/>
      <c r="AM1428" s="1"/>
      <c r="AO1428"/>
      <c r="AT1428" s="35"/>
      <c r="AU1428" s="35"/>
      <c r="AV1428" s="35"/>
      <c r="AW1428" s="35"/>
    </row>
    <row r="1429" spans="1:49" s="20" customFormat="1">
      <c r="A1429" s="12"/>
      <c r="B1429" s="10"/>
      <c r="C1429" s="1"/>
      <c r="D1429"/>
      <c r="F1429" s="9"/>
      <c r="G1429" s="9"/>
      <c r="H1429" s="9"/>
      <c r="I1429" s="9"/>
      <c r="K1429"/>
      <c r="L1429"/>
      <c r="M1429"/>
      <c r="N1429"/>
      <c r="P1429"/>
      <c r="Q1429"/>
      <c r="R1429"/>
      <c r="S1429"/>
      <c r="U1429"/>
      <c r="V1429"/>
      <c r="W1429"/>
      <c r="X1429" s="1"/>
      <c r="Z1429"/>
      <c r="AA1429"/>
      <c r="AB1429"/>
      <c r="AC1429"/>
      <c r="AE1429"/>
      <c r="AF1429"/>
      <c r="AG1429"/>
      <c r="AH1429"/>
      <c r="AJ1429"/>
      <c r="AK1429"/>
      <c r="AL1429"/>
      <c r="AM1429" s="1"/>
      <c r="AO1429"/>
      <c r="AT1429" s="35"/>
      <c r="AU1429" s="35"/>
      <c r="AV1429" s="35"/>
      <c r="AW1429" s="35"/>
    </row>
    <row r="1430" spans="1:49" s="20" customFormat="1">
      <c r="A1430" s="12"/>
      <c r="B1430" s="10"/>
      <c r="C1430" s="1"/>
      <c r="D1430"/>
      <c r="F1430" s="9"/>
      <c r="G1430" s="9"/>
      <c r="H1430" s="9"/>
      <c r="I1430" s="9"/>
      <c r="K1430"/>
      <c r="L1430"/>
      <c r="M1430"/>
      <c r="N1430"/>
      <c r="P1430"/>
      <c r="Q1430"/>
      <c r="R1430"/>
      <c r="S1430"/>
      <c r="U1430"/>
      <c r="V1430"/>
      <c r="W1430"/>
      <c r="X1430" s="1"/>
      <c r="Z1430"/>
      <c r="AA1430"/>
      <c r="AB1430"/>
      <c r="AC1430"/>
      <c r="AE1430"/>
      <c r="AF1430"/>
      <c r="AG1430"/>
      <c r="AH1430"/>
      <c r="AJ1430"/>
      <c r="AK1430"/>
      <c r="AL1430"/>
      <c r="AM1430" s="1"/>
      <c r="AO1430"/>
      <c r="AT1430" s="35"/>
      <c r="AU1430" s="35"/>
      <c r="AV1430" s="35"/>
      <c r="AW1430" s="35"/>
    </row>
    <row r="1431" spans="1:49" s="20" customFormat="1">
      <c r="A1431" s="12"/>
      <c r="B1431" s="10"/>
      <c r="C1431" s="1"/>
      <c r="D1431"/>
      <c r="F1431" s="9"/>
      <c r="G1431" s="9"/>
      <c r="H1431" s="9"/>
      <c r="I1431" s="9"/>
      <c r="K1431"/>
      <c r="L1431"/>
      <c r="M1431"/>
      <c r="N1431"/>
      <c r="P1431"/>
      <c r="Q1431"/>
      <c r="R1431"/>
      <c r="S1431"/>
      <c r="U1431"/>
      <c r="V1431"/>
      <c r="W1431"/>
      <c r="X1431" s="1"/>
      <c r="Z1431"/>
      <c r="AA1431"/>
      <c r="AB1431"/>
      <c r="AC1431"/>
      <c r="AE1431"/>
      <c r="AF1431"/>
      <c r="AG1431"/>
      <c r="AH1431"/>
      <c r="AJ1431"/>
      <c r="AK1431"/>
      <c r="AL1431"/>
      <c r="AM1431" s="1"/>
      <c r="AO1431"/>
      <c r="AT1431" s="35"/>
      <c r="AU1431" s="35"/>
      <c r="AV1431" s="35"/>
      <c r="AW1431" s="35"/>
    </row>
    <row r="1432" spans="1:49" s="20" customFormat="1">
      <c r="A1432" s="12"/>
      <c r="B1432" s="10"/>
      <c r="C1432" s="1"/>
      <c r="D1432"/>
      <c r="F1432" s="9"/>
      <c r="G1432" s="9"/>
      <c r="H1432" s="9"/>
      <c r="I1432" s="9"/>
      <c r="K1432"/>
      <c r="L1432"/>
      <c r="M1432"/>
      <c r="N1432"/>
      <c r="P1432"/>
      <c r="Q1432"/>
      <c r="R1432"/>
      <c r="S1432"/>
      <c r="U1432"/>
      <c r="V1432"/>
      <c r="W1432"/>
      <c r="X1432" s="1"/>
      <c r="Z1432"/>
      <c r="AA1432"/>
      <c r="AB1432"/>
      <c r="AC1432"/>
      <c r="AE1432"/>
      <c r="AF1432"/>
      <c r="AG1432"/>
      <c r="AH1432"/>
      <c r="AJ1432"/>
      <c r="AK1432"/>
      <c r="AL1432"/>
      <c r="AM1432" s="1"/>
      <c r="AO1432"/>
      <c r="AT1432" s="35"/>
      <c r="AU1432" s="35"/>
      <c r="AV1432" s="35"/>
      <c r="AW1432" s="35"/>
    </row>
    <row r="1433" spans="1:49" s="20" customFormat="1">
      <c r="A1433" s="12"/>
      <c r="B1433" s="10"/>
      <c r="C1433" s="1"/>
      <c r="D1433"/>
      <c r="F1433" s="9"/>
      <c r="G1433" s="9"/>
      <c r="H1433" s="9"/>
      <c r="I1433" s="9"/>
      <c r="K1433"/>
      <c r="L1433"/>
      <c r="M1433"/>
      <c r="N1433"/>
      <c r="P1433"/>
      <c r="Q1433"/>
      <c r="R1433"/>
      <c r="S1433"/>
      <c r="U1433"/>
      <c r="V1433"/>
      <c r="W1433"/>
      <c r="X1433" s="1"/>
      <c r="Z1433"/>
      <c r="AA1433"/>
      <c r="AB1433"/>
      <c r="AC1433"/>
      <c r="AE1433"/>
      <c r="AF1433"/>
      <c r="AG1433"/>
      <c r="AH1433"/>
      <c r="AJ1433"/>
      <c r="AK1433"/>
      <c r="AL1433"/>
      <c r="AM1433" s="1"/>
      <c r="AO1433"/>
      <c r="AT1433" s="35"/>
      <c r="AU1433" s="35"/>
      <c r="AV1433" s="35"/>
      <c r="AW1433" s="35"/>
    </row>
    <row r="1434" spans="1:49" s="20" customFormat="1">
      <c r="A1434" s="12"/>
      <c r="B1434" s="10"/>
      <c r="C1434" s="1"/>
      <c r="D1434"/>
      <c r="F1434" s="9"/>
      <c r="G1434" s="9"/>
      <c r="H1434" s="9"/>
      <c r="I1434" s="9"/>
      <c r="K1434"/>
      <c r="L1434"/>
      <c r="M1434"/>
      <c r="N1434"/>
      <c r="P1434"/>
      <c r="Q1434"/>
      <c r="R1434"/>
      <c r="S1434"/>
      <c r="U1434"/>
      <c r="V1434"/>
      <c r="W1434"/>
      <c r="X1434" s="1"/>
      <c r="Z1434"/>
      <c r="AA1434"/>
      <c r="AB1434"/>
      <c r="AC1434"/>
      <c r="AE1434"/>
      <c r="AF1434"/>
      <c r="AG1434"/>
      <c r="AH1434"/>
      <c r="AJ1434"/>
      <c r="AK1434"/>
      <c r="AL1434"/>
      <c r="AM1434" s="1"/>
      <c r="AO1434"/>
      <c r="AT1434" s="35"/>
      <c r="AU1434" s="35"/>
      <c r="AV1434" s="35"/>
      <c r="AW1434" s="35"/>
    </row>
    <row r="1435" spans="1:49" s="20" customFormat="1">
      <c r="A1435" s="12"/>
      <c r="B1435" s="10"/>
      <c r="C1435" s="1"/>
      <c r="D1435"/>
      <c r="F1435" s="9"/>
      <c r="G1435" s="9"/>
      <c r="H1435" s="9"/>
      <c r="I1435" s="9"/>
      <c r="K1435"/>
      <c r="L1435"/>
      <c r="M1435"/>
      <c r="N1435"/>
      <c r="P1435"/>
      <c r="Q1435"/>
      <c r="R1435"/>
      <c r="S1435"/>
      <c r="U1435"/>
      <c r="V1435"/>
      <c r="W1435"/>
      <c r="X1435" s="1"/>
      <c r="Z1435"/>
      <c r="AA1435"/>
      <c r="AB1435"/>
      <c r="AC1435"/>
      <c r="AE1435"/>
      <c r="AF1435"/>
      <c r="AG1435"/>
      <c r="AH1435"/>
      <c r="AJ1435"/>
      <c r="AK1435"/>
      <c r="AL1435"/>
      <c r="AM1435" s="1"/>
      <c r="AO1435"/>
      <c r="AT1435" s="35"/>
      <c r="AU1435" s="35"/>
      <c r="AV1435" s="35"/>
      <c r="AW1435" s="35"/>
    </row>
    <row r="1436" spans="1:49" s="20" customFormat="1">
      <c r="A1436" s="12"/>
      <c r="B1436" s="10"/>
      <c r="C1436" s="1"/>
      <c r="D1436"/>
      <c r="F1436" s="9"/>
      <c r="G1436" s="9"/>
      <c r="H1436" s="9"/>
      <c r="I1436" s="9"/>
      <c r="K1436"/>
      <c r="L1436"/>
      <c r="M1436"/>
      <c r="N1436"/>
      <c r="P1436"/>
      <c r="Q1436"/>
      <c r="R1436"/>
      <c r="S1436"/>
      <c r="U1436"/>
      <c r="V1436"/>
      <c r="W1436"/>
      <c r="X1436" s="1"/>
      <c r="Z1436"/>
      <c r="AA1436"/>
      <c r="AB1436"/>
      <c r="AC1436"/>
      <c r="AE1436"/>
      <c r="AF1436"/>
      <c r="AG1436"/>
      <c r="AH1436"/>
      <c r="AJ1436"/>
      <c r="AK1436"/>
      <c r="AL1436"/>
      <c r="AM1436" s="1"/>
      <c r="AO1436"/>
      <c r="AT1436" s="35"/>
      <c r="AU1436" s="35"/>
      <c r="AV1436" s="35"/>
      <c r="AW1436" s="35"/>
    </row>
    <row r="1437" spans="1:49" s="20" customFormat="1">
      <c r="A1437" s="12"/>
      <c r="B1437" s="10"/>
      <c r="C1437" s="1"/>
      <c r="D1437"/>
      <c r="F1437" s="9"/>
      <c r="G1437" s="9"/>
      <c r="H1437" s="9"/>
      <c r="I1437" s="9"/>
      <c r="K1437"/>
      <c r="L1437"/>
      <c r="M1437"/>
      <c r="N1437"/>
      <c r="P1437"/>
      <c r="Q1437"/>
      <c r="R1437"/>
      <c r="S1437"/>
      <c r="U1437"/>
      <c r="V1437"/>
      <c r="W1437"/>
      <c r="X1437" s="1"/>
      <c r="Z1437"/>
      <c r="AA1437"/>
      <c r="AB1437"/>
      <c r="AC1437"/>
      <c r="AE1437"/>
      <c r="AF1437"/>
      <c r="AG1437"/>
      <c r="AH1437"/>
      <c r="AJ1437"/>
      <c r="AK1437"/>
      <c r="AL1437"/>
      <c r="AM1437" s="1"/>
      <c r="AO1437"/>
      <c r="AT1437" s="35"/>
      <c r="AU1437" s="35"/>
      <c r="AV1437" s="35"/>
      <c r="AW1437" s="35"/>
    </row>
    <row r="1438" spans="1:49" s="20" customFormat="1">
      <c r="A1438" s="12"/>
      <c r="B1438" s="10"/>
      <c r="C1438" s="1"/>
      <c r="D1438"/>
      <c r="F1438" s="9"/>
      <c r="G1438" s="9"/>
      <c r="H1438" s="9"/>
      <c r="I1438" s="9"/>
      <c r="K1438"/>
      <c r="L1438"/>
      <c r="M1438"/>
      <c r="N1438"/>
      <c r="P1438"/>
      <c r="Q1438"/>
      <c r="R1438"/>
      <c r="S1438"/>
      <c r="U1438"/>
      <c r="V1438"/>
      <c r="W1438"/>
      <c r="X1438" s="1"/>
      <c r="Z1438"/>
      <c r="AA1438"/>
      <c r="AB1438"/>
      <c r="AC1438"/>
      <c r="AE1438"/>
      <c r="AF1438"/>
      <c r="AG1438"/>
      <c r="AH1438"/>
      <c r="AJ1438"/>
      <c r="AK1438"/>
      <c r="AL1438"/>
      <c r="AM1438" s="1"/>
      <c r="AO1438"/>
      <c r="AT1438" s="35"/>
      <c r="AU1438" s="35"/>
      <c r="AV1438" s="35"/>
      <c r="AW1438" s="35"/>
    </row>
    <row r="1439" spans="1:49" s="20" customFormat="1">
      <c r="A1439" s="12"/>
      <c r="B1439" s="10"/>
      <c r="C1439" s="1"/>
      <c r="D1439"/>
      <c r="F1439" s="9"/>
      <c r="G1439" s="9"/>
      <c r="H1439" s="9"/>
      <c r="I1439" s="9"/>
      <c r="K1439"/>
      <c r="L1439"/>
      <c r="M1439"/>
      <c r="N1439"/>
      <c r="P1439"/>
      <c r="Q1439"/>
      <c r="R1439"/>
      <c r="S1439"/>
      <c r="U1439"/>
      <c r="V1439"/>
      <c r="W1439"/>
      <c r="X1439" s="1"/>
      <c r="Z1439"/>
      <c r="AA1439"/>
      <c r="AB1439"/>
      <c r="AC1439"/>
      <c r="AE1439"/>
      <c r="AF1439"/>
      <c r="AG1439"/>
      <c r="AH1439"/>
      <c r="AJ1439"/>
      <c r="AK1439"/>
      <c r="AL1439"/>
      <c r="AM1439" s="1"/>
      <c r="AO1439"/>
      <c r="AT1439" s="35"/>
      <c r="AU1439" s="35"/>
      <c r="AV1439" s="35"/>
      <c r="AW1439" s="35"/>
    </row>
    <row r="1440" spans="1:49" s="20" customFormat="1">
      <c r="A1440" s="12"/>
      <c r="B1440" s="10"/>
      <c r="C1440" s="1"/>
      <c r="D1440"/>
      <c r="F1440" s="9"/>
      <c r="G1440" s="9"/>
      <c r="H1440" s="9"/>
      <c r="I1440" s="9"/>
      <c r="K1440"/>
      <c r="L1440"/>
      <c r="M1440"/>
      <c r="N1440"/>
      <c r="P1440"/>
      <c r="Q1440"/>
      <c r="R1440"/>
      <c r="S1440"/>
      <c r="U1440"/>
      <c r="V1440"/>
      <c r="W1440"/>
      <c r="X1440" s="1"/>
      <c r="Z1440"/>
      <c r="AA1440"/>
      <c r="AB1440"/>
      <c r="AC1440"/>
      <c r="AE1440"/>
      <c r="AF1440"/>
      <c r="AG1440"/>
      <c r="AH1440"/>
      <c r="AJ1440"/>
      <c r="AK1440"/>
      <c r="AL1440"/>
      <c r="AM1440" s="1"/>
      <c r="AO1440"/>
      <c r="AT1440" s="35"/>
      <c r="AU1440" s="35"/>
      <c r="AV1440" s="35"/>
      <c r="AW1440" s="35"/>
    </row>
    <row r="1441" spans="1:49" s="20" customFormat="1">
      <c r="A1441" s="12"/>
      <c r="B1441" s="10"/>
      <c r="C1441" s="1"/>
      <c r="D1441"/>
      <c r="F1441" s="9"/>
      <c r="G1441" s="9"/>
      <c r="H1441" s="9"/>
      <c r="I1441" s="9"/>
      <c r="K1441"/>
      <c r="L1441"/>
      <c r="M1441"/>
      <c r="N1441"/>
      <c r="P1441"/>
      <c r="Q1441"/>
      <c r="R1441"/>
      <c r="S1441"/>
      <c r="U1441"/>
      <c r="V1441"/>
      <c r="W1441"/>
      <c r="X1441" s="1"/>
      <c r="Z1441"/>
      <c r="AA1441"/>
      <c r="AB1441"/>
      <c r="AC1441"/>
      <c r="AE1441"/>
      <c r="AF1441"/>
      <c r="AG1441"/>
      <c r="AH1441"/>
      <c r="AJ1441"/>
      <c r="AK1441"/>
      <c r="AL1441"/>
      <c r="AM1441" s="1"/>
      <c r="AO1441"/>
      <c r="AT1441" s="35"/>
      <c r="AU1441" s="35"/>
      <c r="AV1441" s="35"/>
      <c r="AW1441" s="35"/>
    </row>
    <row r="1442" spans="1:49" s="20" customFormat="1">
      <c r="A1442" s="12"/>
      <c r="B1442" s="10"/>
      <c r="C1442" s="1"/>
      <c r="D1442"/>
      <c r="F1442" s="9"/>
      <c r="G1442" s="9"/>
      <c r="H1442" s="9"/>
      <c r="I1442" s="9"/>
      <c r="K1442"/>
      <c r="L1442"/>
      <c r="M1442"/>
      <c r="N1442"/>
      <c r="P1442"/>
      <c r="Q1442"/>
      <c r="R1442"/>
      <c r="S1442"/>
      <c r="U1442"/>
      <c r="V1442"/>
      <c r="W1442"/>
      <c r="X1442" s="1"/>
      <c r="Z1442"/>
      <c r="AA1442"/>
      <c r="AB1442"/>
      <c r="AC1442"/>
      <c r="AE1442"/>
      <c r="AF1442"/>
      <c r="AG1442"/>
      <c r="AH1442"/>
      <c r="AJ1442"/>
      <c r="AK1442"/>
      <c r="AL1442"/>
      <c r="AM1442" s="1"/>
      <c r="AO1442"/>
      <c r="AT1442" s="35"/>
      <c r="AU1442" s="35"/>
      <c r="AV1442" s="35"/>
      <c r="AW1442" s="35"/>
    </row>
    <row r="1443" spans="1:49" s="20" customFormat="1">
      <c r="A1443" s="12"/>
      <c r="B1443" s="10"/>
      <c r="C1443" s="1"/>
      <c r="D1443"/>
      <c r="F1443" s="9"/>
      <c r="G1443" s="9"/>
      <c r="H1443" s="9"/>
      <c r="I1443" s="9"/>
      <c r="K1443"/>
      <c r="L1443"/>
      <c r="M1443"/>
      <c r="N1443"/>
      <c r="P1443"/>
      <c r="Q1443"/>
      <c r="R1443"/>
      <c r="S1443"/>
      <c r="U1443"/>
      <c r="V1443"/>
      <c r="W1443"/>
      <c r="X1443" s="1"/>
      <c r="Z1443"/>
      <c r="AA1443"/>
      <c r="AB1443"/>
      <c r="AC1443"/>
      <c r="AE1443"/>
      <c r="AF1443"/>
      <c r="AG1443"/>
      <c r="AH1443"/>
      <c r="AJ1443"/>
      <c r="AK1443"/>
      <c r="AL1443"/>
      <c r="AM1443" s="1"/>
      <c r="AO1443"/>
      <c r="AT1443" s="35"/>
      <c r="AU1443" s="35"/>
      <c r="AV1443" s="35"/>
      <c r="AW1443" s="35"/>
    </row>
    <row r="1444" spans="1:49" s="20" customFormat="1">
      <c r="A1444" s="12"/>
      <c r="B1444" s="10"/>
      <c r="C1444" s="1"/>
      <c r="D1444"/>
      <c r="F1444" s="9"/>
      <c r="G1444" s="9"/>
      <c r="H1444" s="9"/>
      <c r="I1444" s="9"/>
      <c r="K1444"/>
      <c r="L1444"/>
      <c r="M1444"/>
      <c r="N1444"/>
      <c r="P1444"/>
      <c r="Q1444"/>
      <c r="R1444"/>
      <c r="S1444"/>
      <c r="U1444"/>
      <c r="V1444"/>
      <c r="W1444"/>
      <c r="X1444" s="1"/>
      <c r="Z1444"/>
      <c r="AA1444"/>
      <c r="AB1444"/>
      <c r="AC1444"/>
      <c r="AE1444"/>
      <c r="AF1444"/>
      <c r="AG1444"/>
      <c r="AH1444"/>
      <c r="AJ1444"/>
      <c r="AK1444"/>
      <c r="AL1444"/>
      <c r="AM1444" s="1"/>
      <c r="AO1444"/>
      <c r="AT1444" s="35"/>
      <c r="AU1444" s="35"/>
      <c r="AV1444" s="35"/>
      <c r="AW1444" s="35"/>
    </row>
    <row r="1445" spans="1:49" s="20" customFormat="1">
      <c r="A1445" s="12"/>
      <c r="B1445" s="10"/>
      <c r="C1445" s="1"/>
      <c r="D1445"/>
      <c r="F1445" s="9"/>
      <c r="G1445" s="9"/>
      <c r="H1445" s="9"/>
      <c r="I1445" s="9"/>
      <c r="K1445"/>
      <c r="L1445"/>
      <c r="M1445"/>
      <c r="N1445"/>
      <c r="P1445"/>
      <c r="Q1445"/>
      <c r="R1445"/>
      <c r="S1445"/>
      <c r="U1445"/>
      <c r="V1445"/>
      <c r="W1445"/>
      <c r="X1445" s="1"/>
      <c r="Z1445"/>
      <c r="AA1445"/>
      <c r="AB1445"/>
      <c r="AC1445"/>
      <c r="AE1445"/>
      <c r="AF1445"/>
      <c r="AG1445"/>
      <c r="AH1445"/>
      <c r="AJ1445"/>
      <c r="AK1445"/>
      <c r="AL1445"/>
      <c r="AM1445" s="1"/>
      <c r="AO1445"/>
      <c r="AT1445" s="35"/>
      <c r="AU1445" s="35"/>
      <c r="AV1445" s="35"/>
      <c r="AW1445" s="35"/>
    </row>
    <row r="1446" spans="1:49" s="20" customFormat="1">
      <c r="A1446" s="12"/>
      <c r="B1446" s="10"/>
      <c r="C1446" s="1"/>
      <c r="D1446"/>
      <c r="F1446" s="9"/>
      <c r="G1446" s="9"/>
      <c r="H1446" s="9"/>
      <c r="I1446" s="9"/>
      <c r="K1446"/>
      <c r="L1446"/>
      <c r="M1446"/>
      <c r="N1446"/>
      <c r="P1446"/>
      <c r="Q1446"/>
      <c r="R1446"/>
      <c r="S1446"/>
      <c r="U1446"/>
      <c r="V1446"/>
      <c r="W1446"/>
      <c r="X1446" s="1"/>
      <c r="Z1446"/>
      <c r="AA1446"/>
      <c r="AB1446"/>
      <c r="AC1446"/>
      <c r="AE1446"/>
      <c r="AF1446"/>
      <c r="AG1446"/>
      <c r="AH1446"/>
      <c r="AJ1446"/>
      <c r="AK1446"/>
      <c r="AL1446"/>
      <c r="AM1446" s="1"/>
      <c r="AO1446"/>
      <c r="AT1446" s="35"/>
      <c r="AU1446" s="35"/>
      <c r="AV1446" s="35"/>
      <c r="AW1446" s="35"/>
    </row>
    <row r="1447" spans="1:49" s="20" customFormat="1">
      <c r="A1447" s="12"/>
      <c r="B1447" s="10"/>
      <c r="C1447" s="1"/>
      <c r="D1447"/>
      <c r="F1447" s="9"/>
      <c r="G1447" s="9"/>
      <c r="H1447" s="9"/>
      <c r="I1447" s="9"/>
      <c r="K1447"/>
      <c r="L1447"/>
      <c r="M1447"/>
      <c r="N1447"/>
      <c r="P1447"/>
      <c r="Q1447"/>
      <c r="R1447"/>
      <c r="S1447"/>
      <c r="U1447"/>
      <c r="V1447"/>
      <c r="W1447"/>
      <c r="X1447" s="1"/>
      <c r="Z1447"/>
      <c r="AA1447"/>
      <c r="AB1447"/>
      <c r="AC1447"/>
      <c r="AE1447"/>
      <c r="AF1447"/>
      <c r="AG1447"/>
      <c r="AH1447"/>
      <c r="AJ1447"/>
      <c r="AK1447"/>
      <c r="AL1447"/>
      <c r="AM1447" s="1"/>
      <c r="AO1447"/>
      <c r="AT1447" s="35"/>
      <c r="AU1447" s="35"/>
      <c r="AV1447" s="35"/>
      <c r="AW1447" s="35"/>
    </row>
    <row r="1448" spans="1:49" s="20" customFormat="1">
      <c r="A1448" s="12"/>
      <c r="B1448" s="10"/>
      <c r="C1448" s="1"/>
      <c r="D1448"/>
      <c r="F1448" s="9"/>
      <c r="G1448" s="9"/>
      <c r="H1448" s="9"/>
      <c r="I1448" s="9"/>
      <c r="K1448"/>
      <c r="L1448"/>
      <c r="M1448"/>
      <c r="N1448"/>
      <c r="P1448"/>
      <c r="Q1448"/>
      <c r="R1448"/>
      <c r="S1448"/>
      <c r="U1448"/>
      <c r="V1448"/>
      <c r="W1448"/>
      <c r="X1448" s="1"/>
      <c r="Z1448"/>
      <c r="AA1448"/>
      <c r="AB1448"/>
      <c r="AC1448"/>
      <c r="AE1448"/>
      <c r="AF1448"/>
      <c r="AG1448"/>
      <c r="AH1448"/>
      <c r="AJ1448"/>
      <c r="AK1448"/>
      <c r="AL1448"/>
      <c r="AM1448" s="1"/>
      <c r="AO1448"/>
      <c r="AT1448" s="35"/>
      <c r="AU1448" s="35"/>
      <c r="AV1448" s="35"/>
      <c r="AW1448" s="35"/>
    </row>
    <row r="1449" spans="1:49" s="20" customFormat="1">
      <c r="A1449" s="12"/>
      <c r="B1449" s="10"/>
      <c r="C1449" s="1"/>
      <c r="D1449"/>
      <c r="F1449" s="9"/>
      <c r="G1449" s="9"/>
      <c r="H1449" s="9"/>
      <c r="I1449" s="9"/>
      <c r="K1449"/>
      <c r="L1449"/>
      <c r="M1449"/>
      <c r="N1449"/>
      <c r="P1449"/>
      <c r="Q1449"/>
      <c r="R1449"/>
      <c r="S1449"/>
      <c r="U1449"/>
      <c r="V1449"/>
      <c r="W1449"/>
      <c r="X1449" s="1"/>
      <c r="Z1449"/>
      <c r="AA1449"/>
      <c r="AB1449"/>
      <c r="AC1449"/>
      <c r="AE1449"/>
      <c r="AF1449"/>
      <c r="AG1449"/>
      <c r="AH1449"/>
      <c r="AJ1449"/>
      <c r="AK1449"/>
      <c r="AL1449"/>
      <c r="AM1449" s="1"/>
      <c r="AO1449"/>
      <c r="AT1449" s="35"/>
      <c r="AU1449" s="35"/>
      <c r="AV1449" s="35"/>
      <c r="AW1449" s="35"/>
    </row>
    <row r="1450" spans="1:49" s="20" customFormat="1">
      <c r="A1450" s="12"/>
      <c r="B1450" s="10"/>
      <c r="C1450" s="1"/>
      <c r="D1450"/>
      <c r="F1450" s="9"/>
      <c r="G1450" s="9"/>
      <c r="H1450" s="9"/>
      <c r="I1450" s="9"/>
      <c r="K1450"/>
      <c r="L1450"/>
      <c r="M1450"/>
      <c r="N1450"/>
      <c r="P1450"/>
      <c r="Q1450"/>
      <c r="R1450"/>
      <c r="S1450"/>
      <c r="U1450"/>
      <c r="V1450"/>
      <c r="W1450"/>
      <c r="X1450" s="1"/>
      <c r="Z1450"/>
      <c r="AA1450"/>
      <c r="AB1450"/>
      <c r="AC1450"/>
      <c r="AE1450"/>
      <c r="AF1450"/>
      <c r="AG1450"/>
      <c r="AH1450"/>
      <c r="AJ1450"/>
      <c r="AK1450"/>
      <c r="AL1450"/>
      <c r="AM1450" s="1"/>
      <c r="AO1450"/>
      <c r="AT1450" s="35"/>
      <c r="AU1450" s="35"/>
      <c r="AV1450" s="35"/>
      <c r="AW1450" s="35"/>
    </row>
    <row r="1451" spans="1:49" s="20" customFormat="1">
      <c r="A1451" s="12"/>
      <c r="B1451" s="10"/>
      <c r="C1451" s="1"/>
      <c r="D1451"/>
      <c r="F1451" s="9"/>
      <c r="G1451" s="9"/>
      <c r="H1451" s="9"/>
      <c r="I1451" s="9"/>
      <c r="K1451"/>
      <c r="L1451"/>
      <c r="M1451"/>
      <c r="N1451"/>
      <c r="P1451"/>
      <c r="Q1451"/>
      <c r="R1451"/>
      <c r="S1451"/>
      <c r="U1451"/>
      <c r="V1451"/>
      <c r="W1451"/>
      <c r="X1451" s="1"/>
      <c r="Z1451"/>
      <c r="AA1451"/>
      <c r="AB1451"/>
      <c r="AC1451"/>
      <c r="AE1451"/>
      <c r="AF1451"/>
      <c r="AG1451"/>
      <c r="AH1451"/>
      <c r="AJ1451"/>
      <c r="AK1451"/>
      <c r="AL1451"/>
      <c r="AM1451" s="1"/>
      <c r="AO1451"/>
      <c r="AT1451" s="35"/>
      <c r="AU1451" s="35"/>
      <c r="AV1451" s="35"/>
      <c r="AW1451" s="35"/>
    </row>
    <row r="1452" spans="1:49" s="20" customFormat="1">
      <c r="A1452" s="12"/>
      <c r="B1452" s="10"/>
      <c r="C1452" s="1"/>
      <c r="D1452"/>
      <c r="F1452" s="9"/>
      <c r="G1452" s="9"/>
      <c r="H1452" s="9"/>
      <c r="I1452" s="9"/>
      <c r="K1452"/>
      <c r="L1452"/>
      <c r="M1452"/>
      <c r="N1452"/>
      <c r="P1452"/>
      <c r="Q1452"/>
      <c r="R1452"/>
      <c r="S1452"/>
      <c r="U1452"/>
      <c r="V1452"/>
      <c r="W1452"/>
      <c r="X1452" s="1"/>
      <c r="Z1452"/>
      <c r="AA1452"/>
      <c r="AB1452"/>
      <c r="AC1452"/>
      <c r="AE1452"/>
      <c r="AF1452"/>
      <c r="AG1452"/>
      <c r="AH1452"/>
      <c r="AJ1452"/>
      <c r="AK1452"/>
      <c r="AL1452"/>
      <c r="AM1452" s="1"/>
      <c r="AO1452"/>
      <c r="AT1452" s="35"/>
      <c r="AU1452" s="35"/>
      <c r="AV1452" s="35"/>
      <c r="AW1452" s="35"/>
    </row>
    <row r="1453" spans="1:49" s="20" customFormat="1">
      <c r="A1453" s="12"/>
      <c r="B1453" s="10"/>
      <c r="C1453" s="1"/>
      <c r="D1453"/>
      <c r="F1453" s="9"/>
      <c r="G1453" s="9"/>
      <c r="H1453" s="9"/>
      <c r="I1453" s="9"/>
      <c r="K1453"/>
      <c r="L1453"/>
      <c r="M1453"/>
      <c r="N1453"/>
      <c r="P1453"/>
      <c r="Q1453"/>
      <c r="R1453"/>
      <c r="S1453"/>
      <c r="U1453"/>
      <c r="V1453"/>
      <c r="W1453"/>
      <c r="X1453" s="1"/>
      <c r="Z1453"/>
      <c r="AA1453"/>
      <c r="AB1453"/>
      <c r="AC1453"/>
      <c r="AE1453"/>
      <c r="AF1453"/>
      <c r="AG1453"/>
      <c r="AH1453"/>
      <c r="AJ1453"/>
      <c r="AK1453"/>
      <c r="AL1453"/>
      <c r="AM1453" s="1"/>
      <c r="AO1453"/>
      <c r="AT1453" s="35"/>
      <c r="AU1453" s="35"/>
      <c r="AV1453" s="35"/>
      <c r="AW1453" s="35"/>
    </row>
    <row r="1454" spans="1:49" s="20" customFormat="1">
      <c r="A1454" s="12"/>
      <c r="B1454" s="10"/>
      <c r="C1454" s="1"/>
      <c r="D1454"/>
      <c r="F1454" s="9"/>
      <c r="G1454" s="9"/>
      <c r="H1454" s="9"/>
      <c r="I1454" s="9"/>
      <c r="K1454"/>
      <c r="L1454"/>
      <c r="M1454"/>
      <c r="N1454"/>
      <c r="P1454"/>
      <c r="Q1454"/>
      <c r="R1454"/>
      <c r="S1454"/>
      <c r="U1454"/>
      <c r="V1454"/>
      <c r="W1454"/>
      <c r="X1454" s="1"/>
      <c r="Z1454"/>
      <c r="AA1454"/>
      <c r="AB1454"/>
      <c r="AC1454"/>
      <c r="AE1454"/>
      <c r="AF1454"/>
      <c r="AG1454"/>
      <c r="AH1454"/>
      <c r="AJ1454"/>
      <c r="AK1454"/>
      <c r="AL1454"/>
      <c r="AM1454" s="1"/>
      <c r="AO1454"/>
      <c r="AT1454" s="35"/>
      <c r="AU1454" s="35"/>
      <c r="AV1454" s="35"/>
      <c r="AW1454" s="35"/>
    </row>
    <row r="1455" spans="1:49" s="20" customFormat="1">
      <c r="A1455" s="12"/>
      <c r="B1455" s="10"/>
      <c r="C1455" s="1"/>
      <c r="D1455"/>
      <c r="F1455" s="9"/>
      <c r="G1455" s="9"/>
      <c r="H1455" s="9"/>
      <c r="I1455" s="9"/>
      <c r="K1455"/>
      <c r="L1455"/>
      <c r="M1455"/>
      <c r="N1455"/>
      <c r="P1455"/>
      <c r="Q1455"/>
      <c r="R1455"/>
      <c r="S1455"/>
      <c r="U1455"/>
      <c r="V1455"/>
      <c r="W1455"/>
      <c r="X1455" s="1"/>
      <c r="Z1455"/>
      <c r="AA1455"/>
      <c r="AB1455"/>
      <c r="AC1455"/>
      <c r="AE1455"/>
      <c r="AF1455"/>
      <c r="AG1455"/>
      <c r="AH1455"/>
      <c r="AJ1455"/>
      <c r="AK1455"/>
      <c r="AL1455"/>
      <c r="AM1455" s="1"/>
      <c r="AO1455"/>
      <c r="AT1455" s="35"/>
      <c r="AU1455" s="35"/>
      <c r="AV1455" s="35"/>
      <c r="AW1455" s="35"/>
    </row>
    <row r="1456" spans="1:49" s="20" customFormat="1">
      <c r="A1456" s="12"/>
      <c r="B1456" s="10"/>
      <c r="C1456" s="1"/>
      <c r="D1456"/>
      <c r="F1456" s="9"/>
      <c r="G1456" s="9"/>
      <c r="H1456" s="9"/>
      <c r="I1456" s="9"/>
      <c r="K1456"/>
      <c r="L1456"/>
      <c r="M1456"/>
      <c r="N1456"/>
      <c r="P1456"/>
      <c r="Q1456"/>
      <c r="R1456"/>
      <c r="S1456"/>
      <c r="U1456"/>
      <c r="V1456"/>
      <c r="W1456"/>
      <c r="X1456" s="1"/>
      <c r="Z1456"/>
      <c r="AA1456"/>
      <c r="AB1456"/>
      <c r="AC1456"/>
      <c r="AE1456"/>
      <c r="AF1456"/>
      <c r="AG1456"/>
      <c r="AH1456"/>
      <c r="AJ1456"/>
      <c r="AK1456"/>
      <c r="AL1456"/>
      <c r="AM1456" s="1"/>
      <c r="AO1456"/>
      <c r="AT1456" s="35"/>
      <c r="AU1456" s="35"/>
      <c r="AV1456" s="35"/>
      <c r="AW1456" s="35"/>
    </row>
    <row r="1457" spans="1:49" s="20" customFormat="1">
      <c r="A1457" s="12"/>
      <c r="B1457" s="10"/>
      <c r="C1457" s="1"/>
      <c r="D1457"/>
      <c r="F1457" s="9"/>
      <c r="G1457" s="9"/>
      <c r="H1457" s="9"/>
      <c r="I1457" s="9"/>
      <c r="K1457"/>
      <c r="L1457"/>
      <c r="M1457"/>
      <c r="N1457"/>
      <c r="P1457"/>
      <c r="Q1457"/>
      <c r="R1457"/>
      <c r="S1457"/>
      <c r="U1457"/>
      <c r="V1457"/>
      <c r="W1457"/>
      <c r="X1457" s="1"/>
      <c r="Z1457"/>
      <c r="AA1457"/>
      <c r="AB1457"/>
      <c r="AC1457"/>
      <c r="AE1457"/>
      <c r="AF1457"/>
      <c r="AG1457"/>
      <c r="AH1457"/>
      <c r="AJ1457"/>
      <c r="AK1457"/>
      <c r="AL1457"/>
      <c r="AM1457" s="1"/>
      <c r="AO1457"/>
      <c r="AT1457" s="35"/>
      <c r="AU1457" s="35"/>
      <c r="AV1457" s="35"/>
      <c r="AW1457" s="35"/>
    </row>
    <row r="1458" spans="1:49" s="20" customFormat="1">
      <c r="A1458" s="12"/>
      <c r="B1458" s="10"/>
      <c r="C1458" s="1"/>
      <c r="D1458"/>
      <c r="F1458" s="9"/>
      <c r="G1458" s="9"/>
      <c r="H1458" s="9"/>
      <c r="I1458" s="9"/>
      <c r="K1458"/>
      <c r="L1458"/>
      <c r="M1458"/>
      <c r="N1458"/>
      <c r="P1458"/>
      <c r="Q1458"/>
      <c r="R1458"/>
      <c r="S1458"/>
      <c r="U1458"/>
      <c r="V1458"/>
      <c r="W1458"/>
      <c r="X1458" s="1"/>
      <c r="Z1458"/>
      <c r="AA1458"/>
      <c r="AB1458"/>
      <c r="AC1458"/>
      <c r="AE1458"/>
      <c r="AF1458"/>
      <c r="AG1458"/>
      <c r="AH1458"/>
      <c r="AJ1458"/>
      <c r="AK1458"/>
      <c r="AL1458"/>
      <c r="AM1458" s="1"/>
      <c r="AO1458"/>
      <c r="AT1458" s="35"/>
      <c r="AU1458" s="35"/>
      <c r="AV1458" s="35"/>
      <c r="AW1458" s="35"/>
    </row>
    <row r="1459" spans="1:49" s="20" customFormat="1">
      <c r="A1459" s="12"/>
      <c r="B1459" s="10"/>
      <c r="C1459" s="1"/>
      <c r="D1459"/>
      <c r="F1459" s="9"/>
      <c r="G1459" s="9"/>
      <c r="H1459" s="9"/>
      <c r="I1459" s="9"/>
      <c r="K1459"/>
      <c r="L1459"/>
      <c r="M1459"/>
      <c r="N1459"/>
      <c r="P1459"/>
      <c r="Q1459"/>
      <c r="R1459"/>
      <c r="S1459"/>
      <c r="U1459"/>
      <c r="V1459"/>
      <c r="W1459"/>
      <c r="X1459" s="1"/>
      <c r="Z1459"/>
      <c r="AA1459"/>
      <c r="AB1459"/>
      <c r="AC1459"/>
      <c r="AE1459"/>
      <c r="AF1459"/>
      <c r="AG1459"/>
      <c r="AH1459"/>
      <c r="AJ1459"/>
      <c r="AK1459"/>
      <c r="AL1459"/>
      <c r="AM1459" s="1"/>
      <c r="AO1459"/>
      <c r="AT1459" s="35"/>
      <c r="AU1459" s="35"/>
      <c r="AV1459" s="35"/>
      <c r="AW1459" s="35"/>
    </row>
    <row r="1460" spans="1:49" s="20" customFormat="1">
      <c r="A1460" s="12"/>
      <c r="B1460" s="10"/>
      <c r="C1460" s="1"/>
      <c r="D1460"/>
      <c r="F1460" s="9"/>
      <c r="G1460" s="9"/>
      <c r="H1460" s="9"/>
      <c r="I1460" s="9"/>
      <c r="K1460"/>
      <c r="L1460"/>
      <c r="M1460"/>
      <c r="N1460"/>
      <c r="P1460"/>
      <c r="Q1460"/>
      <c r="R1460"/>
      <c r="S1460"/>
      <c r="U1460"/>
      <c r="V1460"/>
      <c r="W1460"/>
      <c r="X1460" s="1"/>
      <c r="Z1460"/>
      <c r="AA1460"/>
      <c r="AB1460"/>
      <c r="AC1460"/>
      <c r="AE1460"/>
      <c r="AF1460"/>
      <c r="AG1460"/>
      <c r="AH1460"/>
      <c r="AJ1460"/>
      <c r="AK1460"/>
      <c r="AL1460"/>
      <c r="AM1460" s="1"/>
      <c r="AO1460"/>
      <c r="AT1460" s="35"/>
      <c r="AU1460" s="35"/>
      <c r="AV1460" s="35"/>
      <c r="AW1460" s="35"/>
    </row>
    <row r="1461" spans="1:49" s="20" customFormat="1">
      <c r="A1461" s="12"/>
      <c r="B1461" s="10"/>
      <c r="C1461" s="1"/>
      <c r="D1461"/>
      <c r="F1461" s="9"/>
      <c r="G1461" s="9"/>
      <c r="H1461" s="9"/>
      <c r="I1461" s="9"/>
      <c r="K1461"/>
      <c r="L1461"/>
      <c r="M1461"/>
      <c r="N1461"/>
      <c r="P1461"/>
      <c r="Q1461"/>
      <c r="R1461"/>
      <c r="S1461"/>
      <c r="U1461"/>
      <c r="V1461"/>
      <c r="W1461"/>
      <c r="X1461" s="1"/>
      <c r="Z1461"/>
      <c r="AA1461"/>
      <c r="AB1461"/>
      <c r="AC1461"/>
      <c r="AE1461"/>
      <c r="AF1461"/>
      <c r="AG1461"/>
      <c r="AH1461"/>
      <c r="AJ1461"/>
      <c r="AK1461"/>
      <c r="AL1461"/>
      <c r="AM1461" s="1"/>
      <c r="AO1461"/>
      <c r="AT1461" s="35"/>
      <c r="AU1461" s="35"/>
      <c r="AV1461" s="35"/>
      <c r="AW1461" s="35"/>
    </row>
    <row r="1462" spans="1:49" s="20" customFormat="1">
      <c r="A1462" s="12"/>
      <c r="B1462" s="10"/>
      <c r="C1462" s="1"/>
      <c r="D1462"/>
      <c r="F1462" s="9"/>
      <c r="G1462" s="9"/>
      <c r="H1462" s="9"/>
      <c r="I1462" s="9"/>
      <c r="K1462"/>
      <c r="L1462"/>
      <c r="M1462"/>
      <c r="N1462"/>
      <c r="P1462"/>
      <c r="Q1462"/>
      <c r="R1462"/>
      <c r="S1462"/>
      <c r="U1462"/>
      <c r="V1462"/>
      <c r="W1462"/>
      <c r="X1462" s="1"/>
      <c r="Z1462"/>
      <c r="AA1462"/>
      <c r="AB1462"/>
      <c r="AC1462"/>
      <c r="AE1462"/>
      <c r="AF1462"/>
      <c r="AG1462"/>
      <c r="AH1462"/>
      <c r="AJ1462"/>
      <c r="AK1462"/>
      <c r="AL1462"/>
      <c r="AM1462" s="1"/>
      <c r="AO1462"/>
      <c r="AT1462" s="35"/>
      <c r="AU1462" s="35"/>
      <c r="AV1462" s="35"/>
      <c r="AW1462" s="35"/>
    </row>
    <row r="1463" spans="1:49" s="20" customFormat="1">
      <c r="A1463" s="12"/>
      <c r="B1463" s="10"/>
      <c r="C1463" s="1"/>
      <c r="D1463"/>
      <c r="F1463" s="9"/>
      <c r="G1463" s="9"/>
      <c r="H1463" s="9"/>
      <c r="I1463" s="9"/>
      <c r="K1463"/>
      <c r="L1463"/>
      <c r="M1463"/>
      <c r="N1463"/>
      <c r="P1463"/>
      <c r="Q1463"/>
      <c r="R1463"/>
      <c r="S1463"/>
      <c r="U1463"/>
      <c r="V1463"/>
      <c r="W1463"/>
      <c r="X1463" s="1"/>
      <c r="Z1463"/>
      <c r="AA1463"/>
      <c r="AB1463"/>
      <c r="AC1463"/>
      <c r="AE1463"/>
      <c r="AF1463"/>
      <c r="AG1463"/>
      <c r="AH1463"/>
      <c r="AJ1463"/>
      <c r="AK1463"/>
      <c r="AL1463"/>
      <c r="AM1463" s="1"/>
      <c r="AO1463"/>
      <c r="AT1463" s="35"/>
      <c r="AU1463" s="35"/>
      <c r="AV1463" s="35"/>
      <c r="AW1463" s="35"/>
    </row>
    <row r="1464" spans="1:49" s="20" customFormat="1">
      <c r="A1464" s="12"/>
      <c r="B1464" s="10"/>
      <c r="C1464" s="1"/>
      <c r="D1464"/>
      <c r="F1464" s="9"/>
      <c r="G1464" s="9"/>
      <c r="H1464" s="9"/>
      <c r="I1464" s="9"/>
      <c r="K1464"/>
      <c r="L1464"/>
      <c r="M1464"/>
      <c r="N1464"/>
      <c r="P1464"/>
      <c r="Q1464"/>
      <c r="R1464"/>
      <c r="S1464"/>
      <c r="U1464"/>
      <c r="V1464"/>
      <c r="W1464"/>
      <c r="X1464" s="1"/>
      <c r="Z1464"/>
      <c r="AA1464"/>
      <c r="AB1464"/>
      <c r="AC1464"/>
      <c r="AE1464"/>
      <c r="AF1464"/>
      <c r="AG1464"/>
      <c r="AH1464"/>
      <c r="AJ1464"/>
      <c r="AK1464"/>
      <c r="AL1464"/>
      <c r="AM1464" s="1"/>
      <c r="AO1464"/>
      <c r="AT1464" s="35"/>
      <c r="AU1464" s="35"/>
      <c r="AV1464" s="35"/>
      <c r="AW1464" s="35"/>
    </row>
    <row r="1465" spans="1:49" s="20" customFormat="1">
      <c r="A1465" s="12"/>
      <c r="B1465" s="10"/>
      <c r="C1465" s="1"/>
      <c r="D1465"/>
      <c r="F1465" s="9"/>
      <c r="G1465" s="9"/>
      <c r="H1465" s="9"/>
      <c r="I1465" s="9"/>
      <c r="K1465"/>
      <c r="L1465"/>
      <c r="M1465"/>
      <c r="N1465"/>
      <c r="P1465"/>
      <c r="Q1465"/>
      <c r="R1465"/>
      <c r="S1465"/>
      <c r="U1465"/>
      <c r="V1465"/>
      <c r="W1465"/>
      <c r="X1465" s="1"/>
      <c r="Z1465"/>
      <c r="AA1465"/>
      <c r="AB1465"/>
      <c r="AC1465"/>
      <c r="AE1465"/>
      <c r="AF1465"/>
      <c r="AG1465"/>
      <c r="AH1465"/>
      <c r="AJ1465"/>
      <c r="AK1465"/>
      <c r="AL1465"/>
      <c r="AM1465" s="1"/>
      <c r="AO1465"/>
      <c r="AT1465" s="35"/>
      <c r="AU1465" s="35"/>
      <c r="AV1465" s="35"/>
      <c r="AW1465" s="35"/>
    </row>
    <row r="1466" spans="1:49" s="20" customFormat="1">
      <c r="A1466" s="12"/>
      <c r="B1466" s="10"/>
      <c r="C1466" s="1"/>
      <c r="D1466"/>
      <c r="F1466" s="9"/>
      <c r="G1466" s="9"/>
      <c r="H1466" s="9"/>
      <c r="I1466" s="9"/>
      <c r="K1466"/>
      <c r="L1466"/>
      <c r="M1466"/>
      <c r="N1466"/>
      <c r="P1466"/>
      <c r="Q1466"/>
      <c r="R1466"/>
      <c r="S1466"/>
      <c r="U1466"/>
      <c r="V1466"/>
      <c r="W1466"/>
      <c r="X1466" s="1"/>
      <c r="Z1466"/>
      <c r="AA1466"/>
      <c r="AB1466"/>
      <c r="AC1466"/>
      <c r="AE1466"/>
      <c r="AF1466"/>
      <c r="AG1466"/>
      <c r="AH1466"/>
      <c r="AJ1466"/>
      <c r="AK1466"/>
      <c r="AL1466"/>
      <c r="AM1466" s="1"/>
      <c r="AO1466"/>
      <c r="AT1466" s="35"/>
      <c r="AU1466" s="35"/>
      <c r="AV1466" s="35"/>
      <c r="AW1466" s="35"/>
    </row>
    <row r="1467" spans="1:49" s="20" customFormat="1">
      <c r="A1467" s="12"/>
      <c r="B1467" s="10"/>
      <c r="C1467" s="1"/>
      <c r="D1467"/>
      <c r="F1467" s="9"/>
      <c r="G1467" s="9"/>
      <c r="H1467" s="9"/>
      <c r="I1467" s="9"/>
      <c r="K1467"/>
      <c r="L1467"/>
      <c r="M1467"/>
      <c r="N1467"/>
      <c r="P1467"/>
      <c r="Q1467"/>
      <c r="R1467"/>
      <c r="S1467"/>
      <c r="U1467"/>
      <c r="V1467"/>
      <c r="W1467"/>
      <c r="X1467" s="1"/>
      <c r="Z1467"/>
      <c r="AA1467"/>
      <c r="AB1467"/>
      <c r="AC1467"/>
      <c r="AE1467"/>
      <c r="AF1467"/>
      <c r="AG1467"/>
      <c r="AH1467"/>
      <c r="AJ1467"/>
      <c r="AK1467"/>
      <c r="AL1467"/>
      <c r="AM1467" s="1"/>
      <c r="AO1467"/>
      <c r="AT1467" s="35"/>
      <c r="AU1467" s="35"/>
      <c r="AV1467" s="35"/>
      <c r="AW1467" s="35"/>
    </row>
    <row r="1468" spans="1:49" s="20" customFormat="1">
      <c r="A1468" s="12"/>
      <c r="B1468" s="10"/>
      <c r="C1468" s="1"/>
      <c r="D1468"/>
      <c r="F1468" s="9"/>
      <c r="G1468" s="9"/>
      <c r="H1468" s="9"/>
      <c r="I1468" s="9"/>
      <c r="K1468"/>
      <c r="L1468"/>
      <c r="M1468"/>
      <c r="N1468"/>
      <c r="P1468"/>
      <c r="Q1468"/>
      <c r="R1468"/>
      <c r="S1468"/>
      <c r="U1468"/>
      <c r="V1468"/>
      <c r="W1468"/>
      <c r="X1468" s="1"/>
      <c r="Z1468"/>
      <c r="AA1468"/>
      <c r="AB1468"/>
      <c r="AC1468"/>
      <c r="AE1468"/>
      <c r="AF1468"/>
      <c r="AG1468"/>
      <c r="AH1468"/>
      <c r="AJ1468"/>
      <c r="AK1468"/>
      <c r="AL1468"/>
      <c r="AM1468" s="1"/>
      <c r="AO1468"/>
      <c r="AT1468" s="35"/>
      <c r="AU1468" s="35"/>
      <c r="AV1468" s="35"/>
      <c r="AW1468" s="35"/>
    </row>
    <row r="1469" spans="1:49" s="20" customFormat="1">
      <c r="A1469" s="12"/>
      <c r="B1469" s="10"/>
      <c r="C1469" s="1"/>
      <c r="D1469"/>
      <c r="F1469" s="9"/>
      <c r="G1469" s="9"/>
      <c r="H1469" s="9"/>
      <c r="I1469" s="9"/>
      <c r="K1469"/>
      <c r="L1469"/>
      <c r="M1469"/>
      <c r="N1469"/>
      <c r="P1469"/>
      <c r="Q1469"/>
      <c r="R1469"/>
      <c r="S1469"/>
      <c r="U1469"/>
      <c r="V1469"/>
      <c r="W1469"/>
      <c r="X1469" s="1"/>
      <c r="Z1469"/>
      <c r="AA1469"/>
      <c r="AB1469"/>
      <c r="AC1469"/>
      <c r="AE1469"/>
      <c r="AF1469"/>
      <c r="AG1469"/>
      <c r="AH1469"/>
      <c r="AJ1469"/>
      <c r="AK1469"/>
      <c r="AL1469"/>
      <c r="AM1469" s="1"/>
      <c r="AO1469"/>
      <c r="AT1469" s="35"/>
      <c r="AU1469" s="35"/>
      <c r="AV1469" s="35"/>
      <c r="AW1469" s="35"/>
    </row>
    <row r="1470" spans="1:49" s="20" customFormat="1">
      <c r="A1470" s="12"/>
      <c r="B1470" s="10"/>
      <c r="C1470" s="1"/>
      <c r="D1470"/>
      <c r="F1470" s="9"/>
      <c r="G1470" s="9"/>
      <c r="H1470" s="9"/>
      <c r="I1470" s="9"/>
      <c r="K1470"/>
      <c r="L1470"/>
      <c r="M1470"/>
      <c r="N1470"/>
      <c r="P1470"/>
      <c r="Q1470"/>
      <c r="R1470"/>
      <c r="S1470"/>
      <c r="U1470"/>
      <c r="V1470"/>
      <c r="W1470"/>
      <c r="X1470" s="1"/>
      <c r="Z1470"/>
      <c r="AA1470"/>
      <c r="AB1470"/>
      <c r="AC1470"/>
      <c r="AE1470"/>
      <c r="AF1470"/>
      <c r="AG1470"/>
      <c r="AH1470"/>
      <c r="AJ1470"/>
      <c r="AK1470"/>
      <c r="AL1470"/>
      <c r="AM1470" s="1"/>
      <c r="AO1470"/>
      <c r="AT1470" s="35"/>
      <c r="AU1470" s="35"/>
      <c r="AV1470" s="35"/>
      <c r="AW1470" s="35"/>
    </row>
    <row r="1471" spans="1:49" s="20" customFormat="1">
      <c r="A1471" s="12"/>
      <c r="B1471" s="10"/>
      <c r="C1471" s="1"/>
      <c r="D1471"/>
      <c r="F1471" s="9"/>
      <c r="G1471" s="9"/>
      <c r="H1471" s="9"/>
      <c r="I1471" s="9"/>
      <c r="K1471"/>
      <c r="L1471"/>
      <c r="M1471"/>
      <c r="N1471"/>
      <c r="P1471"/>
      <c r="Q1471"/>
      <c r="R1471"/>
      <c r="S1471"/>
      <c r="U1471"/>
      <c r="V1471"/>
      <c r="W1471"/>
      <c r="X1471" s="1"/>
      <c r="Z1471"/>
      <c r="AA1471"/>
      <c r="AB1471"/>
      <c r="AC1471"/>
      <c r="AE1471"/>
      <c r="AF1471"/>
      <c r="AG1471"/>
      <c r="AH1471"/>
      <c r="AJ1471"/>
      <c r="AK1471"/>
      <c r="AL1471"/>
      <c r="AM1471" s="1"/>
      <c r="AO1471"/>
      <c r="AT1471" s="35"/>
      <c r="AU1471" s="35"/>
      <c r="AV1471" s="35"/>
      <c r="AW1471" s="35"/>
    </row>
    <row r="1472" spans="1:49" s="20" customFormat="1">
      <c r="A1472" s="12"/>
      <c r="B1472" s="10"/>
      <c r="C1472" s="1"/>
      <c r="D1472"/>
      <c r="F1472" s="9"/>
      <c r="G1472" s="9"/>
      <c r="H1472" s="9"/>
      <c r="I1472" s="9"/>
      <c r="K1472"/>
      <c r="L1472"/>
      <c r="M1472"/>
      <c r="N1472"/>
      <c r="P1472"/>
      <c r="Q1472"/>
      <c r="R1472"/>
      <c r="S1472"/>
      <c r="U1472"/>
      <c r="V1472"/>
      <c r="W1472"/>
      <c r="X1472" s="1"/>
      <c r="Z1472"/>
      <c r="AA1472"/>
      <c r="AB1472"/>
      <c r="AC1472"/>
      <c r="AE1472"/>
      <c r="AF1472"/>
      <c r="AG1472"/>
      <c r="AH1472"/>
      <c r="AJ1472"/>
      <c r="AK1472"/>
      <c r="AL1472"/>
      <c r="AM1472" s="1"/>
      <c r="AO1472"/>
      <c r="AT1472" s="35"/>
      <c r="AU1472" s="35"/>
      <c r="AV1472" s="35"/>
      <c r="AW1472" s="35"/>
    </row>
    <row r="1473" spans="1:49" s="20" customFormat="1">
      <c r="A1473" s="12"/>
      <c r="B1473" s="10"/>
      <c r="C1473" s="1"/>
      <c r="D1473"/>
      <c r="F1473" s="9"/>
      <c r="G1473" s="9"/>
      <c r="H1473" s="9"/>
      <c r="I1473" s="9"/>
      <c r="K1473"/>
      <c r="L1473"/>
      <c r="M1473"/>
      <c r="N1473"/>
      <c r="P1473"/>
      <c r="Q1473"/>
      <c r="R1473"/>
      <c r="S1473"/>
      <c r="U1473"/>
      <c r="V1473"/>
      <c r="W1473"/>
      <c r="X1473" s="1"/>
      <c r="Z1473"/>
      <c r="AA1473"/>
      <c r="AB1473"/>
      <c r="AC1473"/>
      <c r="AE1473"/>
      <c r="AF1473"/>
      <c r="AG1473"/>
      <c r="AH1473"/>
      <c r="AJ1473"/>
      <c r="AK1473"/>
      <c r="AL1473"/>
      <c r="AM1473" s="1"/>
      <c r="AO1473"/>
      <c r="AT1473" s="35"/>
      <c r="AU1473" s="35"/>
      <c r="AV1473" s="35"/>
      <c r="AW1473" s="35"/>
    </row>
    <row r="1474" spans="1:49" s="20" customFormat="1">
      <c r="A1474" s="12"/>
      <c r="B1474" s="10"/>
      <c r="C1474" s="1"/>
      <c r="D1474"/>
      <c r="F1474" s="9"/>
      <c r="G1474" s="9"/>
      <c r="H1474" s="9"/>
      <c r="I1474" s="9"/>
      <c r="K1474"/>
      <c r="L1474"/>
      <c r="M1474"/>
      <c r="N1474"/>
      <c r="P1474"/>
      <c r="Q1474"/>
      <c r="R1474"/>
      <c r="S1474"/>
      <c r="U1474"/>
      <c r="V1474"/>
      <c r="W1474"/>
      <c r="X1474" s="1"/>
      <c r="Z1474"/>
      <c r="AA1474"/>
      <c r="AB1474"/>
      <c r="AC1474"/>
      <c r="AE1474"/>
      <c r="AF1474"/>
      <c r="AG1474"/>
      <c r="AH1474"/>
      <c r="AJ1474"/>
      <c r="AK1474"/>
      <c r="AL1474"/>
      <c r="AM1474" s="1"/>
      <c r="AO1474"/>
      <c r="AT1474" s="35"/>
      <c r="AU1474" s="35"/>
      <c r="AV1474" s="35"/>
      <c r="AW1474" s="35"/>
    </row>
    <row r="1475" spans="1:49" s="20" customFormat="1">
      <c r="A1475" s="12"/>
      <c r="B1475" s="10"/>
      <c r="C1475" s="1"/>
      <c r="D1475"/>
      <c r="F1475" s="9"/>
      <c r="G1475" s="9"/>
      <c r="H1475" s="9"/>
      <c r="I1475" s="9"/>
      <c r="K1475"/>
      <c r="L1475"/>
      <c r="M1475"/>
      <c r="N1475"/>
      <c r="P1475"/>
      <c r="Q1475"/>
      <c r="R1475"/>
      <c r="S1475"/>
      <c r="U1475"/>
      <c r="V1475"/>
      <c r="W1475"/>
      <c r="X1475" s="1"/>
      <c r="Z1475"/>
      <c r="AA1475"/>
      <c r="AB1475"/>
      <c r="AC1475"/>
      <c r="AE1475"/>
      <c r="AF1475"/>
      <c r="AG1475"/>
      <c r="AH1475"/>
      <c r="AJ1475"/>
      <c r="AK1475"/>
      <c r="AL1475"/>
      <c r="AM1475" s="1"/>
      <c r="AO1475"/>
      <c r="AT1475" s="35"/>
      <c r="AU1475" s="35"/>
      <c r="AV1475" s="35"/>
      <c r="AW1475" s="35"/>
    </row>
    <row r="1476" spans="1:49" s="20" customFormat="1">
      <c r="A1476" s="12"/>
      <c r="B1476" s="10"/>
      <c r="C1476" s="1"/>
      <c r="D1476"/>
      <c r="F1476" s="9"/>
      <c r="G1476" s="9"/>
      <c r="H1476" s="9"/>
      <c r="I1476" s="9"/>
      <c r="K1476"/>
      <c r="L1476"/>
      <c r="M1476"/>
      <c r="N1476"/>
      <c r="P1476"/>
      <c r="Q1476"/>
      <c r="R1476"/>
      <c r="S1476"/>
      <c r="U1476"/>
      <c r="V1476"/>
      <c r="W1476"/>
      <c r="X1476" s="1"/>
      <c r="Z1476"/>
      <c r="AA1476"/>
      <c r="AB1476"/>
      <c r="AC1476"/>
      <c r="AE1476"/>
      <c r="AF1476"/>
      <c r="AG1476"/>
      <c r="AH1476"/>
      <c r="AJ1476"/>
      <c r="AK1476"/>
      <c r="AL1476"/>
      <c r="AM1476" s="1"/>
      <c r="AO1476"/>
      <c r="AT1476" s="35"/>
      <c r="AU1476" s="35"/>
      <c r="AV1476" s="35"/>
      <c r="AW1476" s="35"/>
    </row>
    <row r="1477" spans="1:49" s="20" customFormat="1">
      <c r="A1477" s="12"/>
      <c r="B1477" s="10"/>
      <c r="C1477" s="1"/>
      <c r="D1477"/>
      <c r="F1477" s="9"/>
      <c r="G1477" s="9"/>
      <c r="H1477" s="9"/>
      <c r="I1477" s="9"/>
      <c r="K1477"/>
      <c r="L1477"/>
      <c r="M1477"/>
      <c r="N1477"/>
      <c r="P1477"/>
      <c r="Q1477"/>
      <c r="R1477"/>
      <c r="S1477"/>
      <c r="U1477"/>
      <c r="V1477"/>
      <c r="W1477"/>
      <c r="X1477" s="1"/>
      <c r="Z1477"/>
      <c r="AA1477"/>
      <c r="AB1477"/>
      <c r="AC1477"/>
      <c r="AE1477"/>
      <c r="AF1477"/>
      <c r="AG1477"/>
      <c r="AH1477"/>
      <c r="AJ1477"/>
      <c r="AK1477"/>
      <c r="AL1477"/>
      <c r="AM1477" s="1"/>
      <c r="AO1477"/>
      <c r="AT1477" s="35"/>
      <c r="AU1477" s="35"/>
      <c r="AV1477" s="35"/>
      <c r="AW1477" s="35"/>
    </row>
    <row r="1478" spans="1:49" s="20" customFormat="1">
      <c r="A1478" s="12"/>
      <c r="B1478" s="10"/>
      <c r="C1478" s="1"/>
      <c r="D1478"/>
      <c r="F1478" s="9"/>
      <c r="G1478" s="9"/>
      <c r="H1478" s="9"/>
      <c r="I1478" s="9"/>
      <c r="K1478"/>
      <c r="L1478"/>
      <c r="M1478"/>
      <c r="N1478"/>
      <c r="P1478"/>
      <c r="Q1478"/>
      <c r="R1478"/>
      <c r="S1478"/>
      <c r="U1478"/>
      <c r="V1478"/>
      <c r="W1478"/>
      <c r="X1478" s="1"/>
      <c r="Z1478"/>
      <c r="AA1478"/>
      <c r="AB1478"/>
      <c r="AC1478"/>
      <c r="AE1478"/>
      <c r="AF1478"/>
      <c r="AG1478"/>
      <c r="AH1478"/>
      <c r="AJ1478"/>
      <c r="AK1478"/>
      <c r="AL1478"/>
      <c r="AM1478" s="1"/>
      <c r="AO1478"/>
      <c r="AT1478" s="35"/>
      <c r="AU1478" s="35"/>
      <c r="AV1478" s="35"/>
      <c r="AW1478" s="35"/>
    </row>
    <row r="1479" spans="1:49" s="20" customFormat="1">
      <c r="A1479" s="12"/>
      <c r="B1479" s="10"/>
      <c r="C1479" s="1"/>
      <c r="D1479"/>
      <c r="F1479" s="9"/>
      <c r="G1479" s="9"/>
      <c r="H1479" s="9"/>
      <c r="I1479" s="9"/>
      <c r="K1479"/>
      <c r="L1479"/>
      <c r="M1479"/>
      <c r="N1479"/>
      <c r="P1479"/>
      <c r="Q1479"/>
      <c r="R1479"/>
      <c r="S1479"/>
      <c r="U1479"/>
      <c r="V1479"/>
      <c r="W1479"/>
      <c r="X1479" s="1"/>
      <c r="Z1479"/>
      <c r="AA1479"/>
      <c r="AB1479"/>
      <c r="AC1479"/>
      <c r="AE1479"/>
      <c r="AF1479"/>
      <c r="AG1479"/>
      <c r="AH1479"/>
      <c r="AJ1479"/>
      <c r="AK1479"/>
      <c r="AL1479"/>
      <c r="AM1479" s="1"/>
      <c r="AO1479"/>
      <c r="AT1479" s="35"/>
      <c r="AU1479" s="35"/>
      <c r="AV1479" s="35"/>
      <c r="AW1479" s="35"/>
    </row>
    <row r="1480" spans="1:49" s="20" customFormat="1">
      <c r="A1480" s="12"/>
      <c r="B1480" s="10"/>
      <c r="C1480" s="1"/>
      <c r="D1480"/>
      <c r="F1480" s="9"/>
      <c r="G1480" s="9"/>
      <c r="H1480" s="9"/>
      <c r="I1480" s="9"/>
      <c r="K1480"/>
      <c r="L1480"/>
      <c r="M1480"/>
      <c r="N1480"/>
      <c r="P1480"/>
      <c r="Q1480"/>
      <c r="R1480"/>
      <c r="S1480"/>
      <c r="U1480"/>
      <c r="V1480"/>
      <c r="W1480"/>
      <c r="X1480" s="1"/>
      <c r="Z1480"/>
      <c r="AA1480"/>
      <c r="AB1480"/>
      <c r="AC1480"/>
      <c r="AE1480"/>
      <c r="AF1480"/>
      <c r="AG1480"/>
      <c r="AH1480"/>
      <c r="AJ1480"/>
      <c r="AK1480"/>
      <c r="AL1480"/>
      <c r="AM1480" s="1"/>
      <c r="AO1480"/>
      <c r="AT1480" s="35"/>
      <c r="AU1480" s="35"/>
      <c r="AV1480" s="35"/>
      <c r="AW1480" s="35"/>
    </row>
    <row r="1481" spans="1:49" s="20" customFormat="1">
      <c r="A1481" s="12"/>
      <c r="B1481" s="10"/>
      <c r="C1481" s="1"/>
      <c r="D1481"/>
      <c r="F1481" s="9"/>
      <c r="G1481" s="9"/>
      <c r="H1481" s="9"/>
      <c r="I1481" s="9"/>
      <c r="K1481"/>
      <c r="L1481"/>
      <c r="M1481"/>
      <c r="N1481"/>
      <c r="P1481"/>
      <c r="Q1481"/>
      <c r="R1481"/>
      <c r="S1481"/>
      <c r="U1481"/>
      <c r="V1481"/>
      <c r="W1481"/>
      <c r="X1481" s="1"/>
      <c r="Z1481"/>
      <c r="AA1481"/>
      <c r="AB1481"/>
      <c r="AC1481"/>
      <c r="AE1481"/>
      <c r="AF1481"/>
      <c r="AG1481"/>
      <c r="AH1481"/>
      <c r="AJ1481"/>
      <c r="AK1481"/>
      <c r="AL1481"/>
      <c r="AM1481" s="1"/>
      <c r="AO1481"/>
      <c r="AT1481" s="35"/>
      <c r="AU1481" s="35"/>
      <c r="AV1481" s="35"/>
      <c r="AW1481" s="35"/>
    </row>
    <row r="1482" spans="1:49" s="20" customFormat="1">
      <c r="A1482" s="12"/>
      <c r="B1482" s="10"/>
      <c r="C1482" s="1"/>
      <c r="D1482"/>
      <c r="F1482" s="9"/>
      <c r="G1482" s="9"/>
      <c r="H1482" s="9"/>
      <c r="I1482" s="9"/>
      <c r="K1482"/>
      <c r="L1482"/>
      <c r="M1482"/>
      <c r="N1482"/>
      <c r="P1482"/>
      <c r="Q1482"/>
      <c r="R1482"/>
      <c r="S1482"/>
      <c r="U1482"/>
      <c r="V1482"/>
      <c r="W1482"/>
      <c r="X1482" s="1"/>
      <c r="Z1482"/>
      <c r="AA1482"/>
      <c r="AB1482"/>
      <c r="AC1482"/>
      <c r="AE1482"/>
      <c r="AF1482"/>
      <c r="AG1482"/>
      <c r="AH1482"/>
      <c r="AJ1482"/>
      <c r="AK1482"/>
      <c r="AL1482"/>
      <c r="AM1482" s="1"/>
      <c r="AO1482"/>
      <c r="AT1482" s="35"/>
      <c r="AU1482" s="35"/>
      <c r="AV1482" s="35"/>
      <c r="AW1482" s="35"/>
    </row>
    <row r="1483" spans="1:49" s="20" customFormat="1">
      <c r="A1483" s="12"/>
      <c r="B1483" s="10"/>
      <c r="C1483" s="1"/>
      <c r="D1483"/>
      <c r="F1483" s="9"/>
      <c r="G1483" s="9"/>
      <c r="H1483" s="9"/>
      <c r="I1483" s="9"/>
      <c r="K1483"/>
      <c r="L1483"/>
      <c r="M1483"/>
      <c r="N1483"/>
      <c r="P1483"/>
      <c r="Q1483"/>
      <c r="R1483"/>
      <c r="S1483"/>
      <c r="U1483"/>
      <c r="V1483"/>
      <c r="W1483"/>
      <c r="X1483" s="1"/>
      <c r="Z1483"/>
      <c r="AA1483"/>
      <c r="AB1483"/>
      <c r="AC1483"/>
      <c r="AE1483"/>
      <c r="AF1483"/>
      <c r="AG1483"/>
      <c r="AH1483"/>
      <c r="AJ1483"/>
      <c r="AK1483"/>
      <c r="AL1483"/>
      <c r="AM1483" s="1"/>
      <c r="AO1483"/>
      <c r="AT1483" s="35"/>
      <c r="AU1483" s="35"/>
      <c r="AV1483" s="35"/>
      <c r="AW1483" s="35"/>
    </row>
    <row r="1484" spans="1:49" s="20" customFormat="1">
      <c r="A1484" s="12"/>
      <c r="B1484" s="10"/>
      <c r="C1484" s="1"/>
      <c r="D1484"/>
      <c r="F1484" s="9"/>
      <c r="G1484" s="9"/>
      <c r="H1484" s="9"/>
      <c r="I1484" s="9"/>
      <c r="K1484"/>
      <c r="L1484"/>
      <c r="M1484"/>
      <c r="N1484"/>
      <c r="P1484"/>
      <c r="Q1484"/>
      <c r="R1484"/>
      <c r="S1484"/>
      <c r="U1484"/>
      <c r="V1484"/>
      <c r="W1484"/>
      <c r="X1484" s="1"/>
      <c r="Z1484"/>
      <c r="AA1484"/>
      <c r="AB1484"/>
      <c r="AC1484"/>
      <c r="AE1484"/>
      <c r="AF1484"/>
      <c r="AG1484"/>
      <c r="AH1484"/>
      <c r="AJ1484"/>
      <c r="AK1484"/>
      <c r="AL1484"/>
      <c r="AM1484" s="1"/>
      <c r="AO1484"/>
      <c r="AT1484" s="35"/>
      <c r="AU1484" s="35"/>
      <c r="AV1484" s="35"/>
      <c r="AW1484" s="35"/>
    </row>
    <row r="1485" spans="1:49" s="20" customFormat="1">
      <c r="A1485" s="12"/>
      <c r="B1485" s="10"/>
      <c r="C1485" s="1"/>
      <c r="D1485"/>
      <c r="F1485" s="9"/>
      <c r="G1485" s="9"/>
      <c r="H1485" s="9"/>
      <c r="I1485" s="9"/>
      <c r="K1485"/>
      <c r="L1485"/>
      <c r="M1485"/>
      <c r="N1485"/>
      <c r="P1485"/>
      <c r="Q1485"/>
      <c r="R1485"/>
      <c r="S1485"/>
      <c r="U1485"/>
      <c r="V1485"/>
      <c r="W1485"/>
      <c r="X1485" s="1"/>
      <c r="Z1485"/>
      <c r="AA1485"/>
      <c r="AB1485"/>
      <c r="AC1485"/>
      <c r="AE1485"/>
      <c r="AF1485"/>
      <c r="AG1485"/>
      <c r="AH1485"/>
      <c r="AJ1485"/>
      <c r="AK1485"/>
      <c r="AL1485"/>
      <c r="AM1485" s="1"/>
      <c r="AO1485"/>
      <c r="AT1485" s="35"/>
      <c r="AU1485" s="35"/>
      <c r="AV1485" s="35"/>
      <c r="AW1485" s="35"/>
    </row>
    <row r="1486" spans="1:49" s="20" customFormat="1">
      <c r="A1486" s="12"/>
      <c r="B1486" s="10"/>
      <c r="C1486" s="1"/>
      <c r="D1486"/>
      <c r="F1486" s="9"/>
      <c r="G1486" s="9"/>
      <c r="H1486" s="9"/>
      <c r="I1486" s="9"/>
      <c r="K1486"/>
      <c r="L1486"/>
      <c r="M1486"/>
      <c r="N1486"/>
      <c r="P1486"/>
      <c r="Q1486"/>
      <c r="R1486"/>
      <c r="S1486"/>
      <c r="U1486"/>
      <c r="V1486"/>
      <c r="W1486"/>
      <c r="X1486" s="1"/>
      <c r="Z1486"/>
      <c r="AA1486"/>
      <c r="AB1486"/>
      <c r="AC1486"/>
      <c r="AE1486"/>
      <c r="AF1486"/>
      <c r="AG1486"/>
      <c r="AH1486"/>
      <c r="AJ1486"/>
      <c r="AK1486"/>
      <c r="AL1486"/>
      <c r="AM1486" s="1"/>
      <c r="AO1486"/>
      <c r="AT1486" s="35"/>
      <c r="AU1486" s="35"/>
      <c r="AV1486" s="35"/>
      <c r="AW1486" s="35"/>
    </row>
    <row r="1487" spans="1:49" s="20" customFormat="1">
      <c r="A1487" s="12"/>
      <c r="B1487" s="10"/>
      <c r="C1487" s="1"/>
      <c r="D1487"/>
      <c r="F1487" s="9"/>
      <c r="G1487" s="9"/>
      <c r="H1487" s="9"/>
      <c r="I1487" s="9"/>
      <c r="K1487"/>
      <c r="L1487"/>
      <c r="M1487"/>
      <c r="N1487"/>
      <c r="P1487"/>
      <c r="Q1487"/>
      <c r="R1487"/>
      <c r="S1487"/>
      <c r="U1487"/>
      <c r="V1487"/>
      <c r="W1487"/>
      <c r="X1487" s="1"/>
      <c r="Z1487"/>
      <c r="AA1487"/>
      <c r="AB1487"/>
      <c r="AC1487"/>
      <c r="AE1487"/>
      <c r="AF1487"/>
      <c r="AG1487"/>
      <c r="AH1487"/>
      <c r="AJ1487"/>
      <c r="AK1487"/>
      <c r="AL1487"/>
      <c r="AM1487" s="1"/>
      <c r="AO1487"/>
      <c r="AT1487" s="35"/>
      <c r="AU1487" s="35"/>
      <c r="AV1487" s="35"/>
      <c r="AW1487" s="35"/>
    </row>
    <row r="1488" spans="1:49" s="20" customFormat="1">
      <c r="A1488" s="12"/>
      <c r="B1488" s="10"/>
      <c r="C1488" s="1"/>
      <c r="D1488"/>
      <c r="F1488" s="9"/>
      <c r="G1488" s="9"/>
      <c r="H1488" s="9"/>
      <c r="I1488" s="9"/>
      <c r="K1488"/>
      <c r="L1488"/>
      <c r="M1488"/>
      <c r="N1488"/>
      <c r="P1488"/>
      <c r="Q1488"/>
      <c r="R1488"/>
      <c r="S1488"/>
      <c r="U1488"/>
      <c r="V1488"/>
      <c r="W1488"/>
      <c r="X1488" s="1"/>
      <c r="Z1488"/>
      <c r="AA1488"/>
      <c r="AB1488"/>
      <c r="AC1488"/>
      <c r="AE1488"/>
      <c r="AF1488"/>
      <c r="AG1488"/>
      <c r="AH1488"/>
      <c r="AJ1488"/>
      <c r="AK1488"/>
      <c r="AL1488"/>
      <c r="AM1488" s="1"/>
      <c r="AO1488"/>
      <c r="AT1488" s="35"/>
      <c r="AU1488" s="35"/>
      <c r="AV1488" s="35"/>
      <c r="AW1488" s="35"/>
    </row>
    <row r="1489" spans="1:49" s="20" customFormat="1">
      <c r="A1489" s="12"/>
      <c r="B1489" s="10"/>
      <c r="C1489" s="1"/>
      <c r="D1489"/>
      <c r="F1489" s="9"/>
      <c r="G1489" s="9"/>
      <c r="H1489" s="9"/>
      <c r="I1489" s="9"/>
      <c r="K1489"/>
      <c r="L1489"/>
      <c r="M1489"/>
      <c r="N1489"/>
      <c r="P1489"/>
      <c r="Q1489"/>
      <c r="R1489"/>
      <c r="S1489"/>
      <c r="U1489"/>
      <c r="V1489"/>
      <c r="W1489"/>
      <c r="X1489" s="1"/>
      <c r="Z1489"/>
      <c r="AA1489"/>
      <c r="AB1489"/>
      <c r="AC1489"/>
      <c r="AE1489"/>
      <c r="AF1489"/>
      <c r="AG1489"/>
      <c r="AH1489"/>
      <c r="AJ1489"/>
      <c r="AK1489"/>
      <c r="AL1489"/>
      <c r="AM1489" s="1"/>
      <c r="AO1489"/>
      <c r="AT1489" s="35"/>
      <c r="AU1489" s="35"/>
      <c r="AV1489" s="35"/>
      <c r="AW1489" s="35"/>
    </row>
    <row r="1490" spans="1:49" s="20" customFormat="1">
      <c r="A1490" s="12"/>
      <c r="B1490" s="10"/>
      <c r="C1490" s="1"/>
      <c r="D1490"/>
      <c r="F1490" s="9"/>
      <c r="G1490" s="9"/>
      <c r="H1490" s="9"/>
      <c r="I1490" s="9"/>
      <c r="K1490"/>
      <c r="L1490"/>
      <c r="M1490"/>
      <c r="N1490"/>
      <c r="P1490"/>
      <c r="Q1490"/>
      <c r="R1490"/>
      <c r="S1490"/>
      <c r="U1490"/>
      <c r="V1490"/>
      <c r="W1490"/>
      <c r="X1490" s="1"/>
      <c r="Z1490"/>
      <c r="AA1490"/>
      <c r="AB1490"/>
      <c r="AC1490"/>
      <c r="AE1490"/>
      <c r="AF1490"/>
      <c r="AG1490"/>
      <c r="AH1490"/>
      <c r="AJ1490"/>
      <c r="AK1490"/>
      <c r="AL1490"/>
      <c r="AM1490" s="1"/>
      <c r="AO1490"/>
      <c r="AT1490" s="35"/>
      <c r="AU1490" s="35"/>
      <c r="AV1490" s="35"/>
      <c r="AW1490" s="35"/>
    </row>
    <row r="1491" spans="1:49" s="20" customFormat="1">
      <c r="A1491" s="12"/>
      <c r="B1491" s="10"/>
      <c r="C1491" s="1"/>
      <c r="D1491"/>
      <c r="F1491" s="9"/>
      <c r="G1491" s="9"/>
      <c r="H1491" s="9"/>
      <c r="I1491" s="9"/>
      <c r="K1491"/>
      <c r="L1491"/>
      <c r="M1491"/>
      <c r="N1491"/>
      <c r="P1491"/>
      <c r="Q1491"/>
      <c r="R1491"/>
      <c r="S1491"/>
      <c r="U1491"/>
      <c r="V1491"/>
      <c r="W1491"/>
      <c r="X1491" s="1"/>
      <c r="Z1491"/>
      <c r="AA1491"/>
      <c r="AB1491"/>
      <c r="AC1491"/>
      <c r="AE1491"/>
      <c r="AF1491"/>
      <c r="AG1491"/>
      <c r="AH1491"/>
      <c r="AJ1491"/>
      <c r="AK1491"/>
      <c r="AL1491"/>
      <c r="AM1491" s="1"/>
      <c r="AO1491"/>
      <c r="AT1491" s="35"/>
      <c r="AU1491" s="35"/>
      <c r="AV1491" s="35"/>
      <c r="AW1491" s="35"/>
    </row>
    <row r="1492" spans="1:49" s="20" customFormat="1">
      <c r="A1492" s="12"/>
      <c r="B1492" s="10"/>
      <c r="C1492" s="1"/>
      <c r="D1492"/>
      <c r="F1492" s="9"/>
      <c r="G1492" s="9"/>
      <c r="H1492" s="9"/>
      <c r="I1492" s="9"/>
      <c r="K1492"/>
      <c r="L1492"/>
      <c r="M1492"/>
      <c r="N1492"/>
      <c r="P1492"/>
      <c r="Q1492"/>
      <c r="R1492"/>
      <c r="S1492"/>
      <c r="U1492"/>
      <c r="V1492"/>
      <c r="W1492"/>
      <c r="X1492" s="1"/>
      <c r="Z1492"/>
      <c r="AA1492"/>
      <c r="AB1492"/>
      <c r="AC1492"/>
      <c r="AE1492"/>
      <c r="AF1492"/>
      <c r="AG1492"/>
      <c r="AH1492"/>
      <c r="AJ1492"/>
      <c r="AK1492"/>
      <c r="AL1492"/>
      <c r="AM1492" s="1"/>
      <c r="AO1492"/>
      <c r="AT1492" s="35"/>
      <c r="AU1492" s="35"/>
      <c r="AV1492" s="35"/>
      <c r="AW1492" s="35"/>
    </row>
    <row r="1493" spans="1:49" s="20" customFormat="1">
      <c r="A1493" s="12"/>
      <c r="B1493" s="10"/>
      <c r="C1493" s="1"/>
      <c r="D1493"/>
      <c r="F1493" s="9"/>
      <c r="G1493" s="9"/>
      <c r="H1493" s="9"/>
      <c r="I1493" s="9"/>
      <c r="K1493"/>
      <c r="L1493"/>
      <c r="M1493"/>
      <c r="N1493"/>
      <c r="P1493"/>
      <c r="Q1493"/>
      <c r="R1493"/>
      <c r="S1493"/>
      <c r="U1493"/>
      <c r="V1493"/>
      <c r="W1493"/>
      <c r="X1493" s="1"/>
      <c r="Z1493"/>
      <c r="AA1493"/>
      <c r="AB1493"/>
      <c r="AC1493"/>
      <c r="AE1493"/>
      <c r="AF1493"/>
      <c r="AG1493"/>
      <c r="AH1493"/>
      <c r="AJ1493"/>
      <c r="AK1493"/>
      <c r="AL1493"/>
      <c r="AM1493" s="1"/>
      <c r="AO1493"/>
      <c r="AT1493" s="35"/>
      <c r="AU1493" s="35"/>
      <c r="AV1493" s="35"/>
      <c r="AW1493" s="35"/>
    </row>
    <row r="1494" spans="1:49" s="20" customFormat="1">
      <c r="A1494" s="12"/>
      <c r="B1494" s="10"/>
      <c r="C1494" s="1"/>
      <c r="D1494"/>
      <c r="F1494" s="9"/>
      <c r="G1494" s="9"/>
      <c r="H1494" s="9"/>
      <c r="I1494" s="9"/>
      <c r="K1494"/>
      <c r="L1494"/>
      <c r="M1494"/>
      <c r="N1494"/>
      <c r="P1494"/>
      <c r="Q1494"/>
      <c r="R1494"/>
      <c r="S1494"/>
      <c r="U1494"/>
      <c r="V1494"/>
      <c r="W1494"/>
      <c r="X1494" s="1"/>
      <c r="Z1494"/>
      <c r="AA1494"/>
      <c r="AB1494"/>
      <c r="AC1494"/>
      <c r="AE1494"/>
      <c r="AF1494"/>
      <c r="AG1494"/>
      <c r="AH1494"/>
      <c r="AJ1494"/>
      <c r="AK1494"/>
      <c r="AL1494"/>
      <c r="AM1494" s="1"/>
      <c r="AO1494"/>
      <c r="AT1494" s="35"/>
      <c r="AU1494" s="35"/>
      <c r="AV1494" s="35"/>
      <c r="AW1494" s="35"/>
    </row>
    <row r="1495" spans="1:49" s="20" customFormat="1">
      <c r="A1495" s="12"/>
      <c r="B1495" s="10"/>
      <c r="C1495" s="1"/>
      <c r="D1495"/>
      <c r="F1495" s="9"/>
      <c r="G1495" s="9"/>
      <c r="H1495" s="9"/>
      <c r="I1495" s="9"/>
      <c r="K1495"/>
      <c r="L1495"/>
      <c r="M1495"/>
      <c r="N1495"/>
      <c r="P1495"/>
      <c r="Q1495"/>
      <c r="R1495"/>
      <c r="S1495"/>
      <c r="U1495"/>
      <c r="V1495"/>
      <c r="W1495"/>
      <c r="X1495" s="1"/>
      <c r="Z1495"/>
      <c r="AA1495"/>
      <c r="AB1495"/>
      <c r="AC1495"/>
      <c r="AE1495"/>
      <c r="AF1495"/>
      <c r="AG1495"/>
      <c r="AH1495"/>
      <c r="AJ1495"/>
      <c r="AK1495"/>
      <c r="AL1495"/>
      <c r="AM1495" s="1"/>
      <c r="AO1495"/>
      <c r="AT1495" s="35"/>
      <c r="AU1495" s="35"/>
      <c r="AV1495" s="35"/>
      <c r="AW1495" s="35"/>
    </row>
    <row r="1496" spans="1:49" s="20" customFormat="1">
      <c r="A1496" s="12"/>
      <c r="B1496" s="10"/>
      <c r="C1496" s="1"/>
      <c r="D1496"/>
      <c r="F1496" s="9"/>
      <c r="G1496" s="9"/>
      <c r="H1496" s="9"/>
      <c r="I1496" s="9"/>
      <c r="K1496"/>
      <c r="L1496"/>
      <c r="M1496"/>
      <c r="N1496"/>
      <c r="P1496"/>
      <c r="Q1496"/>
      <c r="R1496"/>
      <c r="S1496"/>
      <c r="U1496"/>
      <c r="V1496"/>
      <c r="W1496"/>
      <c r="X1496" s="1"/>
      <c r="Z1496"/>
      <c r="AA1496"/>
      <c r="AB1496"/>
      <c r="AC1496"/>
      <c r="AE1496"/>
      <c r="AF1496"/>
      <c r="AG1496"/>
      <c r="AH1496"/>
      <c r="AJ1496"/>
      <c r="AK1496"/>
      <c r="AL1496"/>
      <c r="AM1496" s="1"/>
      <c r="AO1496"/>
      <c r="AT1496" s="35"/>
      <c r="AU1496" s="35"/>
      <c r="AV1496" s="35"/>
      <c r="AW1496" s="35"/>
    </row>
    <row r="1497" spans="1:49" s="20" customFormat="1">
      <c r="A1497" s="12"/>
      <c r="B1497" s="10"/>
      <c r="C1497" s="1"/>
      <c r="D1497"/>
      <c r="F1497" s="9"/>
      <c r="G1497" s="9"/>
      <c r="H1497" s="9"/>
      <c r="I1497" s="9"/>
      <c r="K1497"/>
      <c r="L1497"/>
      <c r="M1497"/>
      <c r="N1497"/>
      <c r="P1497"/>
      <c r="Q1497"/>
      <c r="R1497"/>
      <c r="S1497"/>
      <c r="U1497"/>
      <c r="V1497"/>
      <c r="W1497"/>
      <c r="X1497" s="1"/>
      <c r="Z1497"/>
      <c r="AA1497"/>
      <c r="AB1497"/>
      <c r="AC1497"/>
      <c r="AE1497"/>
      <c r="AF1497"/>
      <c r="AG1497"/>
      <c r="AH1497"/>
      <c r="AJ1497"/>
      <c r="AK1497"/>
      <c r="AL1497"/>
      <c r="AM1497" s="1"/>
      <c r="AO1497"/>
      <c r="AT1497" s="35"/>
      <c r="AU1497" s="35"/>
      <c r="AV1497" s="35"/>
      <c r="AW1497" s="35"/>
    </row>
    <row r="1498" spans="1:49" s="20" customFormat="1">
      <c r="A1498" s="12"/>
      <c r="B1498" s="10"/>
      <c r="C1498" s="1"/>
      <c r="D1498"/>
      <c r="F1498" s="9"/>
      <c r="G1498" s="9"/>
      <c r="H1498" s="9"/>
      <c r="I1498" s="9"/>
      <c r="K1498"/>
      <c r="L1498"/>
      <c r="M1498"/>
      <c r="N1498"/>
      <c r="P1498"/>
      <c r="Q1498"/>
      <c r="R1498"/>
      <c r="S1498"/>
      <c r="U1498"/>
      <c r="V1498"/>
      <c r="W1498"/>
      <c r="X1498" s="1"/>
      <c r="Z1498"/>
      <c r="AA1498"/>
      <c r="AB1498"/>
      <c r="AC1498"/>
      <c r="AE1498"/>
      <c r="AF1498"/>
      <c r="AG1498"/>
      <c r="AH1498"/>
      <c r="AJ1498"/>
      <c r="AK1498"/>
      <c r="AL1498"/>
      <c r="AM1498" s="1"/>
      <c r="AO1498"/>
      <c r="AT1498" s="35"/>
      <c r="AU1498" s="35"/>
      <c r="AV1498" s="35"/>
      <c r="AW1498" s="35"/>
    </row>
    <row r="1499" spans="1:49" s="20" customFormat="1">
      <c r="A1499" s="12"/>
      <c r="B1499" s="10"/>
      <c r="C1499" s="1"/>
      <c r="D1499"/>
      <c r="F1499" s="9"/>
      <c r="G1499" s="9"/>
      <c r="H1499" s="9"/>
      <c r="I1499" s="9"/>
      <c r="K1499"/>
      <c r="L1499"/>
      <c r="M1499"/>
      <c r="N1499"/>
      <c r="P1499"/>
      <c r="Q1499"/>
      <c r="R1499"/>
      <c r="S1499"/>
      <c r="U1499"/>
      <c r="V1499"/>
      <c r="W1499"/>
      <c r="X1499" s="1"/>
      <c r="Z1499"/>
      <c r="AA1499"/>
      <c r="AB1499"/>
      <c r="AC1499"/>
      <c r="AE1499"/>
      <c r="AF1499"/>
      <c r="AG1499"/>
      <c r="AH1499"/>
      <c r="AJ1499"/>
      <c r="AK1499"/>
      <c r="AL1499"/>
      <c r="AM1499" s="1"/>
      <c r="AO1499"/>
      <c r="AT1499" s="35"/>
      <c r="AU1499" s="35"/>
      <c r="AV1499" s="35"/>
      <c r="AW1499" s="35"/>
    </row>
    <row r="1500" spans="1:49" s="20" customFormat="1">
      <c r="A1500" s="12"/>
      <c r="B1500" s="10"/>
      <c r="C1500" s="1"/>
      <c r="D1500"/>
      <c r="F1500" s="9"/>
      <c r="G1500" s="9"/>
      <c r="H1500" s="9"/>
      <c r="I1500" s="9"/>
      <c r="K1500"/>
      <c r="L1500"/>
      <c r="M1500"/>
      <c r="N1500"/>
      <c r="P1500"/>
      <c r="Q1500"/>
      <c r="R1500"/>
      <c r="S1500"/>
      <c r="U1500"/>
      <c r="V1500"/>
      <c r="W1500"/>
      <c r="X1500" s="1"/>
      <c r="Z1500"/>
      <c r="AA1500"/>
      <c r="AB1500"/>
      <c r="AC1500"/>
      <c r="AE1500"/>
      <c r="AF1500"/>
      <c r="AG1500"/>
      <c r="AH1500"/>
      <c r="AJ1500"/>
      <c r="AK1500"/>
      <c r="AL1500"/>
      <c r="AM1500" s="1"/>
      <c r="AO1500"/>
      <c r="AT1500" s="35"/>
      <c r="AU1500" s="35"/>
      <c r="AV1500" s="35"/>
      <c r="AW1500" s="35"/>
    </row>
    <row r="1501" spans="1:49" s="20" customFormat="1">
      <c r="A1501" s="12"/>
      <c r="B1501" s="10"/>
      <c r="C1501" s="1"/>
      <c r="D1501"/>
      <c r="F1501" s="9"/>
      <c r="G1501" s="9"/>
      <c r="H1501" s="9"/>
      <c r="I1501" s="9"/>
      <c r="K1501"/>
      <c r="L1501"/>
      <c r="M1501"/>
      <c r="N1501"/>
      <c r="P1501"/>
      <c r="Q1501"/>
      <c r="R1501"/>
      <c r="S1501"/>
      <c r="U1501"/>
      <c r="V1501"/>
      <c r="W1501"/>
      <c r="X1501" s="1"/>
      <c r="Z1501"/>
      <c r="AA1501"/>
      <c r="AB1501"/>
      <c r="AC1501"/>
      <c r="AE1501"/>
      <c r="AF1501"/>
      <c r="AG1501"/>
      <c r="AH1501"/>
      <c r="AJ1501"/>
      <c r="AK1501"/>
      <c r="AL1501"/>
      <c r="AM1501" s="1"/>
      <c r="AO1501"/>
      <c r="AT1501" s="35"/>
      <c r="AU1501" s="35"/>
      <c r="AV1501" s="35"/>
      <c r="AW1501" s="35"/>
    </row>
    <row r="1502" spans="1:49" s="20" customFormat="1">
      <c r="A1502" s="12"/>
      <c r="B1502" s="10"/>
      <c r="C1502" s="1"/>
      <c r="D1502"/>
      <c r="F1502" s="9"/>
      <c r="G1502" s="9"/>
      <c r="H1502" s="9"/>
      <c r="I1502" s="9"/>
      <c r="K1502"/>
      <c r="L1502"/>
      <c r="M1502"/>
      <c r="N1502"/>
      <c r="P1502"/>
      <c r="Q1502"/>
      <c r="R1502"/>
      <c r="S1502"/>
      <c r="U1502"/>
      <c r="V1502"/>
      <c r="W1502"/>
      <c r="X1502" s="1"/>
      <c r="Z1502"/>
      <c r="AA1502"/>
      <c r="AB1502"/>
      <c r="AC1502"/>
      <c r="AE1502"/>
      <c r="AF1502"/>
      <c r="AG1502"/>
      <c r="AH1502"/>
      <c r="AJ1502"/>
      <c r="AK1502"/>
      <c r="AL1502"/>
      <c r="AM1502" s="1"/>
      <c r="AO1502"/>
      <c r="AT1502" s="35"/>
      <c r="AU1502" s="35"/>
      <c r="AV1502" s="35"/>
      <c r="AW1502" s="35"/>
    </row>
    <row r="1503" spans="1:49" s="20" customFormat="1">
      <c r="A1503" s="12"/>
      <c r="B1503" s="10"/>
      <c r="C1503" s="1"/>
      <c r="D1503"/>
      <c r="F1503" s="9"/>
      <c r="G1503" s="9"/>
      <c r="H1503" s="9"/>
      <c r="I1503" s="9"/>
      <c r="K1503"/>
      <c r="L1503"/>
      <c r="M1503"/>
      <c r="N1503"/>
      <c r="P1503"/>
      <c r="Q1503"/>
      <c r="R1503"/>
      <c r="S1503"/>
      <c r="U1503"/>
      <c r="V1503"/>
      <c r="W1503"/>
      <c r="X1503" s="1"/>
      <c r="Z1503"/>
      <c r="AA1503"/>
      <c r="AB1503"/>
      <c r="AC1503"/>
      <c r="AE1503"/>
      <c r="AF1503"/>
      <c r="AG1503"/>
      <c r="AH1503"/>
      <c r="AJ1503"/>
      <c r="AK1503"/>
      <c r="AL1503"/>
      <c r="AM1503" s="1"/>
      <c r="AO1503"/>
      <c r="AT1503" s="35"/>
      <c r="AU1503" s="35"/>
      <c r="AV1503" s="35"/>
      <c r="AW1503" s="35"/>
    </row>
    <row r="1504" spans="1:49" s="20" customFormat="1">
      <c r="A1504" s="12"/>
      <c r="B1504" s="10"/>
      <c r="C1504" s="1"/>
      <c r="D1504"/>
      <c r="F1504" s="9"/>
      <c r="G1504" s="9"/>
      <c r="H1504" s="9"/>
      <c r="I1504" s="9"/>
      <c r="K1504"/>
      <c r="L1504"/>
      <c r="M1504"/>
      <c r="N1504"/>
      <c r="P1504"/>
      <c r="Q1504"/>
      <c r="R1504"/>
      <c r="S1504"/>
      <c r="U1504"/>
      <c r="V1504"/>
      <c r="W1504"/>
      <c r="X1504" s="1"/>
      <c r="Z1504"/>
      <c r="AA1504"/>
      <c r="AB1504"/>
      <c r="AC1504"/>
      <c r="AE1504"/>
      <c r="AF1504"/>
      <c r="AG1504"/>
      <c r="AH1504"/>
      <c r="AJ1504"/>
      <c r="AK1504"/>
      <c r="AL1504"/>
      <c r="AM1504" s="1"/>
      <c r="AO1504"/>
      <c r="AT1504" s="35"/>
      <c r="AU1504" s="35"/>
      <c r="AV1504" s="35"/>
      <c r="AW1504" s="35"/>
    </row>
    <row r="1505" spans="1:49" s="20" customFormat="1">
      <c r="A1505" s="12"/>
      <c r="B1505" s="10"/>
      <c r="C1505" s="1"/>
      <c r="D1505"/>
      <c r="F1505" s="9"/>
      <c r="G1505" s="9"/>
      <c r="H1505" s="9"/>
      <c r="I1505" s="9"/>
      <c r="K1505"/>
      <c r="L1505"/>
      <c r="M1505"/>
      <c r="N1505"/>
      <c r="P1505"/>
      <c r="Q1505"/>
      <c r="R1505"/>
      <c r="S1505"/>
      <c r="U1505"/>
      <c r="V1505"/>
      <c r="W1505"/>
      <c r="X1505" s="1"/>
      <c r="Z1505"/>
      <c r="AA1505"/>
      <c r="AB1505"/>
      <c r="AC1505"/>
      <c r="AE1505"/>
      <c r="AF1505"/>
      <c r="AG1505"/>
      <c r="AH1505"/>
      <c r="AJ1505"/>
      <c r="AK1505"/>
      <c r="AL1505"/>
      <c r="AM1505" s="1"/>
      <c r="AO1505"/>
      <c r="AT1505" s="35"/>
      <c r="AU1505" s="35"/>
      <c r="AV1505" s="35"/>
      <c r="AW1505" s="35"/>
    </row>
    <row r="1506" spans="1:49" s="20" customFormat="1">
      <c r="A1506" s="12"/>
      <c r="B1506" s="10"/>
      <c r="C1506"/>
      <c r="D1506"/>
      <c r="F1506" s="9"/>
      <c r="G1506" s="9"/>
      <c r="H1506" s="9"/>
      <c r="I1506" s="9"/>
      <c r="K1506"/>
      <c r="L1506"/>
      <c r="M1506"/>
      <c r="N1506"/>
      <c r="P1506"/>
      <c r="Q1506"/>
      <c r="R1506"/>
      <c r="S1506"/>
      <c r="U1506"/>
      <c r="V1506"/>
      <c r="W1506"/>
      <c r="X1506"/>
      <c r="Z1506"/>
      <c r="AA1506"/>
      <c r="AB1506"/>
      <c r="AC1506"/>
      <c r="AE1506"/>
      <c r="AF1506"/>
      <c r="AG1506"/>
      <c r="AH1506"/>
      <c r="AJ1506"/>
      <c r="AK1506"/>
      <c r="AL1506"/>
      <c r="AM1506"/>
      <c r="AO1506"/>
      <c r="AT1506" s="35"/>
      <c r="AU1506" s="35"/>
      <c r="AV1506" s="35"/>
      <c r="AW1506" s="35"/>
    </row>
    <row r="1507" spans="1:49" s="20" customFormat="1">
      <c r="A1507" s="12"/>
      <c r="B1507" s="10"/>
      <c r="C1507"/>
      <c r="D1507"/>
      <c r="F1507" s="9"/>
      <c r="G1507" s="9"/>
      <c r="H1507" s="9"/>
      <c r="I1507" s="9"/>
      <c r="K1507"/>
      <c r="L1507"/>
      <c r="M1507"/>
      <c r="N1507"/>
      <c r="P1507"/>
      <c r="Q1507"/>
      <c r="R1507"/>
      <c r="S1507"/>
      <c r="U1507"/>
      <c r="V1507"/>
      <c r="W1507"/>
      <c r="X1507"/>
      <c r="Z1507"/>
      <c r="AA1507"/>
      <c r="AB1507"/>
      <c r="AC1507"/>
      <c r="AE1507"/>
      <c r="AF1507"/>
      <c r="AG1507"/>
      <c r="AH1507"/>
      <c r="AJ1507"/>
      <c r="AK1507"/>
      <c r="AL1507"/>
      <c r="AM1507"/>
      <c r="AO1507"/>
      <c r="AT1507" s="35"/>
      <c r="AU1507" s="35"/>
      <c r="AV1507" s="35"/>
      <c r="AW1507" s="35"/>
    </row>
    <row r="1508" spans="1:49" s="20" customFormat="1">
      <c r="A1508" s="12"/>
      <c r="B1508" s="10"/>
      <c r="C1508"/>
      <c r="D1508"/>
      <c r="F1508" s="9"/>
      <c r="G1508" s="9"/>
      <c r="H1508" s="9"/>
      <c r="I1508" s="9"/>
      <c r="K1508"/>
      <c r="L1508"/>
      <c r="M1508"/>
      <c r="N1508"/>
      <c r="P1508"/>
      <c r="Q1508"/>
      <c r="R1508"/>
      <c r="S1508"/>
      <c r="U1508"/>
      <c r="V1508"/>
      <c r="W1508"/>
      <c r="X1508"/>
      <c r="Z1508"/>
      <c r="AA1508"/>
      <c r="AB1508"/>
      <c r="AC1508"/>
      <c r="AE1508"/>
      <c r="AF1508"/>
      <c r="AG1508"/>
      <c r="AH1508"/>
      <c r="AJ1508"/>
      <c r="AK1508"/>
      <c r="AL1508"/>
      <c r="AM1508"/>
      <c r="AO1508"/>
      <c r="AT1508" s="35"/>
      <c r="AU1508" s="35"/>
      <c r="AV1508" s="35"/>
      <c r="AW1508" s="35"/>
    </row>
    <row r="1509" spans="1:49" s="20" customFormat="1">
      <c r="A1509" s="12"/>
      <c r="B1509" s="10"/>
      <c r="C1509"/>
      <c r="D1509"/>
      <c r="F1509" s="9"/>
      <c r="G1509" s="9"/>
      <c r="H1509" s="9"/>
      <c r="I1509" s="9"/>
      <c r="K1509"/>
      <c r="L1509"/>
      <c r="M1509"/>
      <c r="N1509"/>
      <c r="P1509"/>
      <c r="Q1509"/>
      <c r="R1509"/>
      <c r="S1509"/>
      <c r="U1509"/>
      <c r="V1509"/>
      <c r="W1509"/>
      <c r="X1509"/>
      <c r="Z1509"/>
      <c r="AA1509"/>
      <c r="AB1509"/>
      <c r="AC1509"/>
      <c r="AE1509"/>
      <c r="AF1509"/>
      <c r="AG1509"/>
      <c r="AH1509"/>
      <c r="AJ1509"/>
      <c r="AK1509"/>
      <c r="AL1509"/>
      <c r="AM1509"/>
      <c r="AO1509"/>
      <c r="AT1509" s="35"/>
      <c r="AU1509" s="35"/>
      <c r="AV1509" s="35"/>
      <c r="AW1509" s="35"/>
    </row>
    <row r="1510" spans="1:49" s="20" customFormat="1">
      <c r="A1510" s="12"/>
      <c r="B1510" s="10"/>
      <c r="C1510"/>
      <c r="D1510"/>
      <c r="F1510" s="9"/>
      <c r="G1510" s="9"/>
      <c r="H1510" s="9"/>
      <c r="I1510" s="9"/>
      <c r="K1510"/>
      <c r="L1510"/>
      <c r="M1510"/>
      <c r="N1510"/>
      <c r="P1510"/>
      <c r="Q1510"/>
      <c r="R1510"/>
      <c r="S1510"/>
      <c r="U1510"/>
      <c r="V1510"/>
      <c r="W1510"/>
      <c r="X1510"/>
      <c r="Z1510"/>
      <c r="AA1510"/>
      <c r="AB1510"/>
      <c r="AC1510"/>
      <c r="AE1510"/>
      <c r="AF1510"/>
      <c r="AG1510"/>
      <c r="AH1510"/>
      <c r="AJ1510"/>
      <c r="AK1510"/>
      <c r="AL1510"/>
      <c r="AM1510"/>
      <c r="AO1510"/>
      <c r="AT1510" s="35"/>
      <c r="AU1510" s="35"/>
      <c r="AV1510" s="35"/>
      <c r="AW1510" s="35"/>
    </row>
    <row r="1511" spans="1:49" s="20" customFormat="1">
      <c r="A1511" s="12"/>
      <c r="B1511" s="10"/>
      <c r="C1511"/>
      <c r="D1511"/>
      <c r="F1511" s="9"/>
      <c r="G1511" s="9"/>
      <c r="H1511" s="9"/>
      <c r="I1511" s="9"/>
      <c r="K1511"/>
      <c r="L1511"/>
      <c r="M1511"/>
      <c r="N1511"/>
      <c r="P1511"/>
      <c r="Q1511"/>
      <c r="R1511"/>
      <c r="S1511"/>
      <c r="U1511"/>
      <c r="V1511"/>
      <c r="W1511"/>
      <c r="X1511"/>
      <c r="Z1511"/>
      <c r="AA1511"/>
      <c r="AB1511"/>
      <c r="AC1511"/>
      <c r="AE1511"/>
      <c r="AF1511"/>
      <c r="AG1511"/>
      <c r="AH1511"/>
      <c r="AJ1511"/>
      <c r="AK1511"/>
      <c r="AL1511"/>
      <c r="AM1511"/>
      <c r="AO1511"/>
      <c r="AT1511" s="35"/>
      <c r="AU1511" s="35"/>
      <c r="AV1511" s="35"/>
      <c r="AW1511" s="35"/>
    </row>
    <row r="1512" spans="1:49" s="20" customFormat="1">
      <c r="A1512" s="12"/>
      <c r="B1512" s="10"/>
      <c r="C1512"/>
      <c r="D1512"/>
      <c r="F1512" s="9"/>
      <c r="G1512" s="9"/>
      <c r="H1512" s="9"/>
      <c r="I1512" s="9"/>
      <c r="K1512"/>
      <c r="L1512"/>
      <c r="M1512"/>
      <c r="N1512"/>
      <c r="P1512"/>
      <c r="Q1512"/>
      <c r="R1512"/>
      <c r="S1512"/>
      <c r="U1512"/>
      <c r="V1512"/>
      <c r="W1512"/>
      <c r="X1512"/>
      <c r="Z1512"/>
      <c r="AA1512"/>
      <c r="AB1512"/>
      <c r="AC1512"/>
      <c r="AE1512"/>
      <c r="AF1512"/>
      <c r="AG1512"/>
      <c r="AH1512"/>
      <c r="AJ1512"/>
      <c r="AK1512"/>
      <c r="AL1512"/>
      <c r="AM1512"/>
      <c r="AO1512"/>
      <c r="AT1512" s="35"/>
      <c r="AU1512" s="35"/>
      <c r="AV1512" s="35"/>
      <c r="AW1512" s="35"/>
    </row>
    <row r="1513" spans="1:49" s="20" customFormat="1">
      <c r="A1513" s="12"/>
      <c r="B1513" s="10"/>
      <c r="C1513"/>
      <c r="D1513"/>
      <c r="F1513" s="9"/>
      <c r="G1513" s="9"/>
      <c r="H1513" s="9"/>
      <c r="I1513" s="9"/>
      <c r="K1513"/>
      <c r="L1513"/>
      <c r="M1513"/>
      <c r="N1513"/>
      <c r="P1513"/>
      <c r="Q1513"/>
      <c r="R1513"/>
      <c r="S1513"/>
      <c r="U1513"/>
      <c r="V1513"/>
      <c r="W1513"/>
      <c r="X1513"/>
      <c r="Z1513"/>
      <c r="AA1513"/>
      <c r="AB1513"/>
      <c r="AC1513"/>
      <c r="AE1513"/>
      <c r="AF1513"/>
      <c r="AG1513"/>
      <c r="AH1513"/>
      <c r="AJ1513"/>
      <c r="AK1513"/>
      <c r="AL1513"/>
      <c r="AM1513"/>
      <c r="AO1513"/>
      <c r="AT1513" s="35"/>
      <c r="AU1513" s="35"/>
      <c r="AV1513" s="35"/>
      <c r="AW1513" s="35"/>
    </row>
    <row r="1514" spans="1:49" s="20" customFormat="1">
      <c r="A1514" s="12"/>
      <c r="B1514" s="10"/>
      <c r="C1514"/>
      <c r="D1514"/>
      <c r="F1514" s="9"/>
      <c r="G1514" s="9"/>
      <c r="H1514" s="9"/>
      <c r="I1514" s="9"/>
      <c r="K1514"/>
      <c r="L1514"/>
      <c r="M1514"/>
      <c r="N1514"/>
      <c r="P1514"/>
      <c r="Q1514"/>
      <c r="R1514"/>
      <c r="S1514"/>
      <c r="U1514"/>
      <c r="V1514"/>
      <c r="W1514"/>
      <c r="X1514"/>
      <c r="Z1514"/>
      <c r="AA1514"/>
      <c r="AB1514"/>
      <c r="AC1514"/>
      <c r="AE1514"/>
      <c r="AF1514"/>
      <c r="AG1514"/>
      <c r="AH1514"/>
      <c r="AJ1514"/>
      <c r="AK1514"/>
      <c r="AL1514"/>
      <c r="AM1514"/>
      <c r="AO1514"/>
      <c r="AT1514" s="35"/>
      <c r="AU1514" s="35"/>
      <c r="AV1514" s="35"/>
      <c r="AW1514" s="35"/>
    </row>
    <row r="1515" spans="1:49" s="20" customFormat="1">
      <c r="A1515" s="12"/>
      <c r="B1515" s="10"/>
      <c r="C1515"/>
      <c r="D1515"/>
      <c r="F1515" s="9"/>
      <c r="G1515" s="9"/>
      <c r="H1515" s="9"/>
      <c r="I1515" s="9"/>
      <c r="K1515"/>
      <c r="L1515"/>
      <c r="M1515"/>
      <c r="N1515"/>
      <c r="P1515"/>
      <c r="Q1515"/>
      <c r="R1515"/>
      <c r="S1515"/>
      <c r="U1515"/>
      <c r="V1515"/>
      <c r="W1515"/>
      <c r="X1515"/>
      <c r="Z1515"/>
      <c r="AA1515"/>
      <c r="AB1515"/>
      <c r="AC1515"/>
      <c r="AE1515"/>
      <c r="AF1515"/>
      <c r="AG1515"/>
      <c r="AH1515"/>
      <c r="AJ1515"/>
      <c r="AK1515"/>
      <c r="AL1515"/>
      <c r="AM1515"/>
      <c r="AO1515"/>
      <c r="AT1515" s="35"/>
      <c r="AU1515" s="35"/>
      <c r="AV1515" s="35"/>
      <c r="AW1515" s="35"/>
    </row>
    <row r="1516" spans="1:49" s="20" customFormat="1">
      <c r="A1516" s="12"/>
      <c r="B1516" s="10"/>
      <c r="C1516"/>
      <c r="D1516"/>
      <c r="F1516" s="9"/>
      <c r="G1516" s="9"/>
      <c r="H1516" s="9"/>
      <c r="I1516" s="9"/>
      <c r="K1516"/>
      <c r="L1516"/>
      <c r="M1516"/>
      <c r="N1516"/>
      <c r="P1516"/>
      <c r="Q1516"/>
      <c r="R1516"/>
      <c r="S1516"/>
      <c r="U1516"/>
      <c r="V1516"/>
      <c r="W1516"/>
      <c r="X1516"/>
      <c r="Z1516"/>
      <c r="AA1516"/>
      <c r="AB1516"/>
      <c r="AC1516"/>
      <c r="AE1516"/>
      <c r="AF1516"/>
      <c r="AG1516"/>
      <c r="AH1516"/>
      <c r="AJ1516"/>
      <c r="AK1516"/>
      <c r="AL1516"/>
      <c r="AM1516"/>
      <c r="AO1516"/>
      <c r="AT1516" s="35"/>
      <c r="AU1516" s="35"/>
      <c r="AV1516" s="35"/>
      <c r="AW1516" s="35"/>
    </row>
    <row r="1517" spans="1:49" s="20" customFormat="1">
      <c r="A1517" s="12"/>
      <c r="B1517" s="10"/>
      <c r="C1517"/>
      <c r="D1517"/>
      <c r="F1517" s="9">
        <v>0.98</v>
      </c>
      <c r="G1517" s="9"/>
      <c r="H1517" s="9"/>
      <c r="I1517" s="9"/>
      <c r="K1517"/>
      <c r="L1517"/>
      <c r="M1517"/>
      <c r="N1517"/>
      <c r="P1517"/>
      <c r="Q1517"/>
      <c r="R1517"/>
      <c r="S1517"/>
      <c r="U1517"/>
      <c r="V1517"/>
      <c r="W1517"/>
      <c r="X1517"/>
      <c r="Z1517"/>
      <c r="AA1517"/>
      <c r="AB1517"/>
      <c r="AC1517"/>
      <c r="AE1517"/>
      <c r="AF1517"/>
      <c r="AG1517"/>
      <c r="AH1517"/>
      <c r="AJ1517"/>
      <c r="AK1517"/>
      <c r="AL1517"/>
      <c r="AM1517"/>
      <c r="AO1517"/>
      <c r="AT1517" s="35"/>
      <c r="AU1517" s="35"/>
      <c r="AV1517" s="35"/>
      <c r="AW1517" s="35"/>
    </row>
    <row r="1518" spans="1:49" s="20" customFormat="1">
      <c r="A1518" s="12"/>
      <c r="B1518" s="10"/>
      <c r="C1518"/>
      <c r="D1518"/>
      <c r="F1518"/>
      <c r="G1518"/>
      <c r="H1518"/>
      <c r="I1518"/>
      <c r="K1518"/>
      <c r="L1518"/>
      <c r="M1518"/>
      <c r="N1518"/>
      <c r="P1518"/>
      <c r="Q1518"/>
      <c r="R1518"/>
      <c r="S1518"/>
      <c r="U1518"/>
      <c r="V1518"/>
      <c r="W1518"/>
      <c r="X1518"/>
      <c r="Z1518"/>
      <c r="AA1518"/>
      <c r="AB1518"/>
      <c r="AC1518"/>
      <c r="AE1518"/>
      <c r="AF1518"/>
      <c r="AG1518"/>
      <c r="AH1518"/>
      <c r="AJ1518"/>
      <c r="AK1518"/>
      <c r="AL1518"/>
      <c r="AM1518"/>
      <c r="AO1518"/>
      <c r="AT1518" s="35"/>
      <c r="AU1518" s="35"/>
      <c r="AV1518" s="35"/>
      <c r="AW1518" s="35"/>
    </row>
    <row r="1519" spans="1:49" s="20" customFormat="1">
      <c r="A1519" s="12"/>
      <c r="B1519" s="10"/>
      <c r="C1519"/>
      <c r="D1519"/>
      <c r="F1519"/>
      <c r="G1519"/>
      <c r="H1519"/>
      <c r="I1519"/>
      <c r="K1519"/>
      <c r="L1519"/>
      <c r="M1519"/>
      <c r="N1519"/>
      <c r="P1519"/>
      <c r="Q1519"/>
      <c r="R1519"/>
      <c r="S1519"/>
      <c r="U1519"/>
      <c r="V1519"/>
      <c r="W1519"/>
      <c r="X1519"/>
      <c r="Z1519"/>
      <c r="AA1519"/>
      <c r="AB1519"/>
      <c r="AC1519"/>
      <c r="AE1519"/>
      <c r="AF1519"/>
      <c r="AG1519"/>
      <c r="AH1519"/>
      <c r="AJ1519"/>
      <c r="AK1519"/>
      <c r="AL1519"/>
      <c r="AM1519"/>
      <c r="AO1519"/>
      <c r="AT1519" s="35"/>
      <c r="AU1519" s="35"/>
      <c r="AV1519" s="35"/>
      <c r="AW1519" s="35"/>
    </row>
    <row r="1520" spans="1:49" s="20" customFormat="1">
      <c r="A1520" s="12"/>
      <c r="B1520" s="10"/>
      <c r="C1520"/>
      <c r="D1520"/>
      <c r="F1520"/>
      <c r="G1520"/>
      <c r="H1520"/>
      <c r="I1520"/>
      <c r="K1520"/>
      <c r="L1520"/>
      <c r="M1520"/>
      <c r="N1520"/>
      <c r="P1520"/>
      <c r="Q1520"/>
      <c r="R1520"/>
      <c r="S1520"/>
      <c r="U1520"/>
      <c r="V1520"/>
      <c r="W1520"/>
      <c r="X1520"/>
      <c r="Z1520"/>
      <c r="AA1520"/>
      <c r="AB1520"/>
      <c r="AC1520"/>
      <c r="AE1520"/>
      <c r="AF1520"/>
      <c r="AG1520"/>
      <c r="AH1520"/>
      <c r="AJ1520"/>
      <c r="AK1520"/>
      <c r="AL1520"/>
      <c r="AM1520"/>
      <c r="AO1520"/>
      <c r="AT1520" s="35"/>
      <c r="AU1520" s="35"/>
      <c r="AV1520" s="35"/>
      <c r="AW1520" s="35"/>
    </row>
    <row r="1521" spans="1:49" s="20" customFormat="1">
      <c r="A1521" s="12"/>
      <c r="B1521" s="10"/>
      <c r="C1521"/>
      <c r="D1521"/>
      <c r="F1521"/>
      <c r="G1521"/>
      <c r="H1521"/>
      <c r="I1521"/>
      <c r="K1521"/>
      <c r="L1521"/>
      <c r="M1521"/>
      <c r="N1521"/>
      <c r="P1521"/>
      <c r="Q1521"/>
      <c r="R1521"/>
      <c r="S1521"/>
      <c r="U1521"/>
      <c r="V1521"/>
      <c r="W1521"/>
      <c r="X1521"/>
      <c r="Z1521"/>
      <c r="AA1521"/>
      <c r="AB1521"/>
      <c r="AC1521"/>
      <c r="AE1521"/>
      <c r="AF1521"/>
      <c r="AG1521"/>
      <c r="AH1521"/>
      <c r="AJ1521"/>
      <c r="AK1521"/>
      <c r="AL1521"/>
      <c r="AM1521"/>
      <c r="AO1521"/>
      <c r="AT1521" s="35"/>
      <c r="AU1521" s="35"/>
      <c r="AV1521" s="35"/>
      <c r="AW1521" s="35"/>
    </row>
    <row r="1522" spans="1:49" s="10" customFormat="1">
      <c r="A1522" s="12"/>
      <c r="C1522"/>
      <c r="D1522"/>
      <c r="E1522" s="20"/>
      <c r="F1522"/>
      <c r="G1522"/>
      <c r="H1522"/>
      <c r="I1522"/>
      <c r="J1522" s="20"/>
      <c r="K1522"/>
      <c r="L1522"/>
      <c r="M1522"/>
      <c r="N1522"/>
      <c r="O1522" s="20"/>
      <c r="P1522"/>
      <c r="Q1522"/>
      <c r="R1522"/>
      <c r="S1522"/>
      <c r="T1522" s="20"/>
      <c r="U1522"/>
      <c r="V1522"/>
      <c r="W1522"/>
      <c r="X1522"/>
      <c r="Y1522" s="20"/>
      <c r="Z1522"/>
      <c r="AA1522"/>
      <c r="AB1522"/>
      <c r="AC1522"/>
      <c r="AD1522" s="20"/>
      <c r="AE1522"/>
      <c r="AF1522"/>
      <c r="AG1522"/>
      <c r="AH1522"/>
      <c r="AI1522" s="20"/>
      <c r="AJ1522"/>
      <c r="AK1522"/>
      <c r="AL1522"/>
      <c r="AM1522"/>
      <c r="AN1522" s="20"/>
      <c r="AO1522"/>
      <c r="AT1522" s="14"/>
      <c r="AU1522" s="14"/>
      <c r="AV1522" s="14"/>
      <c r="AW1522" s="14"/>
    </row>
    <row r="1523" spans="1:49" s="10" customFormat="1">
      <c r="A1523" s="12"/>
      <c r="C1523"/>
      <c r="D1523"/>
      <c r="E1523" s="20"/>
      <c r="F1523"/>
      <c r="G1523"/>
      <c r="H1523"/>
      <c r="I1523"/>
      <c r="J1523" s="20"/>
      <c r="K1523"/>
      <c r="L1523"/>
      <c r="M1523"/>
      <c r="N1523"/>
      <c r="O1523" s="20"/>
      <c r="P1523"/>
      <c r="Q1523"/>
      <c r="R1523"/>
      <c r="S1523"/>
      <c r="T1523" s="20"/>
      <c r="U1523"/>
      <c r="V1523"/>
      <c r="W1523"/>
      <c r="X1523"/>
      <c r="Y1523" s="20"/>
      <c r="Z1523"/>
      <c r="AA1523"/>
      <c r="AB1523"/>
      <c r="AC1523"/>
      <c r="AD1523" s="20"/>
      <c r="AE1523"/>
      <c r="AF1523"/>
      <c r="AG1523"/>
      <c r="AH1523"/>
      <c r="AI1523" s="20"/>
      <c r="AJ1523"/>
      <c r="AK1523"/>
      <c r="AL1523"/>
      <c r="AM1523"/>
      <c r="AN1523" s="20"/>
      <c r="AO1523"/>
      <c r="AT1523" s="14"/>
      <c r="AU1523" s="14"/>
      <c r="AV1523" s="14"/>
      <c r="AW1523" s="14"/>
    </row>
    <row r="1524" spans="1:49" s="10" customFormat="1">
      <c r="A1524" s="12"/>
      <c r="C1524"/>
      <c r="D1524"/>
      <c r="E1524" s="20"/>
      <c r="F1524"/>
      <c r="G1524"/>
      <c r="H1524"/>
      <c r="I1524"/>
      <c r="J1524" s="20"/>
      <c r="K1524"/>
      <c r="L1524"/>
      <c r="M1524"/>
      <c r="N1524"/>
      <c r="O1524" s="20"/>
      <c r="P1524"/>
      <c r="Q1524"/>
      <c r="R1524"/>
      <c r="S1524"/>
      <c r="T1524" s="20"/>
      <c r="U1524"/>
      <c r="V1524"/>
      <c r="W1524"/>
      <c r="X1524"/>
      <c r="Y1524" s="20"/>
      <c r="Z1524"/>
      <c r="AA1524"/>
      <c r="AB1524"/>
      <c r="AC1524"/>
      <c r="AD1524" s="20"/>
      <c r="AE1524"/>
      <c r="AF1524"/>
      <c r="AG1524"/>
      <c r="AH1524"/>
      <c r="AI1524" s="20"/>
      <c r="AJ1524"/>
      <c r="AK1524"/>
      <c r="AL1524"/>
      <c r="AM1524"/>
      <c r="AN1524" s="20"/>
      <c r="AO1524"/>
      <c r="AT1524" s="14"/>
      <c r="AU1524" s="14"/>
      <c r="AV1524" s="14"/>
      <c r="AW1524" s="14"/>
    </row>
    <row r="1525" spans="1:49" s="10" customFormat="1">
      <c r="A1525" s="12"/>
      <c r="C1525"/>
      <c r="D1525"/>
      <c r="E1525" s="20"/>
      <c r="F1525"/>
      <c r="G1525"/>
      <c r="H1525"/>
      <c r="I1525"/>
      <c r="J1525" s="20"/>
      <c r="K1525"/>
      <c r="L1525"/>
      <c r="M1525"/>
      <c r="N1525"/>
      <c r="O1525" s="20"/>
      <c r="P1525"/>
      <c r="Q1525"/>
      <c r="R1525"/>
      <c r="S1525"/>
      <c r="T1525" s="20"/>
      <c r="U1525"/>
      <c r="V1525"/>
      <c r="W1525"/>
      <c r="X1525"/>
      <c r="Y1525" s="20"/>
      <c r="Z1525"/>
      <c r="AA1525"/>
      <c r="AB1525"/>
      <c r="AC1525"/>
      <c r="AD1525" s="20"/>
      <c r="AE1525"/>
      <c r="AF1525"/>
      <c r="AG1525"/>
      <c r="AH1525"/>
      <c r="AI1525" s="20"/>
      <c r="AJ1525"/>
      <c r="AK1525"/>
      <c r="AL1525"/>
      <c r="AM1525"/>
      <c r="AN1525" s="20"/>
      <c r="AO1525"/>
      <c r="AT1525" s="14"/>
      <c r="AU1525" s="14"/>
      <c r="AV1525" s="14"/>
      <c r="AW1525" s="14"/>
    </row>
    <row r="1526" spans="1:49" s="10" customFormat="1">
      <c r="A1526" s="12"/>
      <c r="C1526"/>
      <c r="D1526"/>
      <c r="E1526" s="20"/>
      <c r="F1526"/>
      <c r="G1526"/>
      <c r="H1526"/>
      <c r="I1526"/>
      <c r="J1526" s="20"/>
      <c r="K1526"/>
      <c r="L1526"/>
      <c r="M1526"/>
      <c r="N1526"/>
      <c r="O1526" s="20"/>
      <c r="P1526"/>
      <c r="Q1526"/>
      <c r="R1526"/>
      <c r="S1526"/>
      <c r="T1526" s="20"/>
      <c r="U1526"/>
      <c r="V1526"/>
      <c r="W1526"/>
      <c r="X1526"/>
      <c r="Y1526" s="20"/>
      <c r="Z1526"/>
      <c r="AA1526"/>
      <c r="AB1526"/>
      <c r="AC1526"/>
      <c r="AD1526" s="20"/>
      <c r="AE1526"/>
      <c r="AF1526"/>
      <c r="AG1526"/>
      <c r="AH1526"/>
      <c r="AI1526" s="20"/>
      <c r="AJ1526"/>
      <c r="AK1526"/>
      <c r="AL1526"/>
      <c r="AM1526"/>
      <c r="AN1526" s="20"/>
      <c r="AO1526"/>
      <c r="AT1526" s="14"/>
      <c r="AU1526" s="14"/>
      <c r="AV1526" s="14"/>
      <c r="AW1526" s="14"/>
    </row>
    <row r="1527" spans="1:49" s="10" customFormat="1">
      <c r="A1527" s="12"/>
      <c r="C1527"/>
      <c r="D1527"/>
      <c r="E1527" s="20"/>
      <c r="F1527"/>
      <c r="G1527"/>
      <c r="H1527"/>
      <c r="I1527"/>
      <c r="J1527" s="20"/>
      <c r="K1527"/>
      <c r="L1527"/>
      <c r="M1527"/>
      <c r="N1527"/>
      <c r="O1527" s="20"/>
      <c r="P1527"/>
      <c r="Q1527"/>
      <c r="R1527"/>
      <c r="S1527"/>
      <c r="T1527" s="20"/>
      <c r="U1527"/>
      <c r="V1527"/>
      <c r="W1527"/>
      <c r="X1527"/>
      <c r="Y1527" s="20"/>
      <c r="Z1527"/>
      <c r="AA1527"/>
      <c r="AB1527"/>
      <c r="AC1527"/>
      <c r="AD1527" s="20"/>
      <c r="AE1527"/>
      <c r="AF1527"/>
      <c r="AG1527"/>
      <c r="AH1527"/>
      <c r="AI1527" s="20"/>
      <c r="AJ1527"/>
      <c r="AK1527"/>
      <c r="AL1527"/>
      <c r="AM1527"/>
      <c r="AN1527" s="20"/>
      <c r="AO1527"/>
      <c r="AT1527" s="14"/>
      <c r="AU1527" s="14"/>
      <c r="AV1527" s="14"/>
      <c r="AW1527" s="14"/>
    </row>
    <row r="1528" spans="1:49" s="10" customFormat="1">
      <c r="A1528" s="12"/>
      <c r="C1528"/>
      <c r="D1528"/>
      <c r="E1528" s="20"/>
      <c r="F1528"/>
      <c r="G1528"/>
      <c r="H1528"/>
      <c r="I1528"/>
      <c r="J1528" s="20"/>
      <c r="K1528"/>
      <c r="L1528"/>
      <c r="M1528"/>
      <c r="N1528"/>
      <c r="O1528" s="20"/>
      <c r="P1528"/>
      <c r="Q1528"/>
      <c r="R1528"/>
      <c r="S1528"/>
      <c r="T1528" s="20"/>
      <c r="U1528"/>
      <c r="V1528"/>
      <c r="W1528"/>
      <c r="X1528"/>
      <c r="Y1528" s="20"/>
      <c r="Z1528"/>
      <c r="AA1528"/>
      <c r="AB1528"/>
      <c r="AC1528"/>
      <c r="AD1528" s="20"/>
      <c r="AE1528"/>
      <c r="AF1528"/>
      <c r="AG1528"/>
      <c r="AH1528"/>
      <c r="AI1528" s="20"/>
      <c r="AJ1528"/>
      <c r="AK1528"/>
      <c r="AL1528"/>
      <c r="AM1528"/>
      <c r="AN1528" s="20"/>
      <c r="AO1528"/>
      <c r="AT1528" s="14"/>
      <c r="AU1528" s="14"/>
      <c r="AV1528" s="14"/>
      <c r="AW1528" s="14"/>
    </row>
    <row r="1529" spans="1:49" s="10" customFormat="1">
      <c r="A1529" s="12"/>
      <c r="C1529"/>
      <c r="D1529"/>
      <c r="E1529" s="20"/>
      <c r="F1529"/>
      <c r="G1529"/>
      <c r="H1529"/>
      <c r="I1529"/>
      <c r="J1529" s="20"/>
      <c r="K1529"/>
      <c r="L1529"/>
      <c r="M1529"/>
      <c r="N1529"/>
      <c r="O1529" s="20"/>
      <c r="P1529"/>
      <c r="Q1529"/>
      <c r="R1529"/>
      <c r="S1529"/>
      <c r="T1529" s="20"/>
      <c r="U1529"/>
      <c r="V1529"/>
      <c r="W1529"/>
      <c r="X1529"/>
      <c r="Y1529" s="20"/>
      <c r="Z1529"/>
      <c r="AA1529"/>
      <c r="AB1529"/>
      <c r="AC1529"/>
      <c r="AD1529" s="20"/>
      <c r="AE1529"/>
      <c r="AF1529"/>
      <c r="AG1529"/>
      <c r="AH1529"/>
      <c r="AI1529" s="20"/>
      <c r="AJ1529"/>
      <c r="AK1529"/>
      <c r="AL1529"/>
      <c r="AM1529"/>
      <c r="AN1529" s="20"/>
      <c r="AO1529"/>
      <c r="AT1529" s="14"/>
      <c r="AU1529" s="14"/>
      <c r="AV1529" s="14"/>
      <c r="AW1529" s="14"/>
    </row>
    <row r="1530" spans="1:49" s="10" customFormat="1">
      <c r="A1530" s="12"/>
      <c r="C1530"/>
      <c r="D1530"/>
      <c r="E1530" s="20"/>
      <c r="F1530"/>
      <c r="G1530"/>
      <c r="H1530"/>
      <c r="I1530"/>
      <c r="J1530" s="20"/>
      <c r="K1530"/>
      <c r="L1530"/>
      <c r="M1530"/>
      <c r="N1530"/>
      <c r="O1530" s="20"/>
      <c r="P1530"/>
      <c r="Q1530"/>
      <c r="R1530"/>
      <c r="S1530"/>
      <c r="T1530" s="20"/>
      <c r="U1530"/>
      <c r="V1530"/>
      <c r="W1530"/>
      <c r="X1530"/>
      <c r="Y1530" s="20"/>
      <c r="Z1530"/>
      <c r="AA1530"/>
      <c r="AB1530"/>
      <c r="AC1530"/>
      <c r="AD1530" s="20"/>
      <c r="AE1530"/>
      <c r="AF1530"/>
      <c r="AG1530"/>
      <c r="AH1530"/>
      <c r="AI1530" s="20"/>
      <c r="AJ1530"/>
      <c r="AK1530"/>
      <c r="AL1530"/>
      <c r="AM1530"/>
      <c r="AN1530" s="20"/>
      <c r="AO1530"/>
      <c r="AT1530" s="14"/>
      <c r="AU1530" s="14"/>
      <c r="AV1530" s="14"/>
      <c r="AW1530" s="14"/>
    </row>
    <row r="1531" spans="1:49" s="10" customFormat="1">
      <c r="A1531" s="12"/>
      <c r="C1531"/>
      <c r="D1531"/>
      <c r="E1531" s="20"/>
      <c r="F1531"/>
      <c r="G1531"/>
      <c r="H1531"/>
      <c r="I1531"/>
      <c r="J1531" s="20"/>
      <c r="K1531"/>
      <c r="L1531"/>
      <c r="M1531"/>
      <c r="N1531"/>
      <c r="O1531" s="20"/>
      <c r="P1531"/>
      <c r="Q1531"/>
      <c r="R1531"/>
      <c r="S1531"/>
      <c r="T1531" s="20"/>
      <c r="U1531"/>
      <c r="V1531"/>
      <c r="W1531"/>
      <c r="X1531"/>
      <c r="Y1531" s="20"/>
      <c r="Z1531"/>
      <c r="AA1531"/>
      <c r="AB1531"/>
      <c r="AC1531"/>
      <c r="AD1531" s="20"/>
      <c r="AE1531"/>
      <c r="AF1531"/>
      <c r="AG1531"/>
      <c r="AH1531"/>
      <c r="AI1531" s="20"/>
      <c r="AJ1531"/>
      <c r="AK1531"/>
      <c r="AL1531"/>
      <c r="AM1531"/>
      <c r="AN1531" s="20"/>
      <c r="AO1531"/>
      <c r="AT1531" s="14"/>
      <c r="AU1531" s="14"/>
      <c r="AV1531" s="14"/>
      <c r="AW1531" s="14"/>
    </row>
    <row r="1532" spans="1:49" s="10" customFormat="1">
      <c r="A1532" s="12"/>
      <c r="C1532"/>
      <c r="D1532"/>
      <c r="E1532" s="20"/>
      <c r="F1532"/>
      <c r="G1532"/>
      <c r="H1532"/>
      <c r="I1532"/>
      <c r="J1532" s="20"/>
      <c r="K1532"/>
      <c r="L1532"/>
      <c r="M1532"/>
      <c r="N1532"/>
      <c r="O1532" s="20"/>
      <c r="P1532"/>
      <c r="Q1532"/>
      <c r="R1532"/>
      <c r="S1532"/>
      <c r="T1532" s="20"/>
      <c r="U1532"/>
      <c r="V1532"/>
      <c r="W1532"/>
      <c r="X1532"/>
      <c r="Y1532" s="20"/>
      <c r="Z1532"/>
      <c r="AA1532"/>
      <c r="AB1532"/>
      <c r="AC1532"/>
      <c r="AD1532" s="20"/>
      <c r="AE1532"/>
      <c r="AF1532"/>
      <c r="AG1532"/>
      <c r="AH1532"/>
      <c r="AI1532" s="20"/>
      <c r="AJ1532"/>
      <c r="AK1532"/>
      <c r="AL1532"/>
      <c r="AM1532"/>
      <c r="AN1532" s="20"/>
      <c r="AO1532"/>
      <c r="AT1532" s="14"/>
      <c r="AU1532" s="14"/>
      <c r="AV1532" s="14"/>
      <c r="AW1532" s="14"/>
    </row>
    <row r="1533" spans="1:49" s="10" customFormat="1">
      <c r="A1533" s="12"/>
      <c r="C1533"/>
      <c r="D1533"/>
      <c r="E1533" s="20"/>
      <c r="F1533"/>
      <c r="G1533"/>
      <c r="H1533"/>
      <c r="I1533"/>
      <c r="J1533" s="20"/>
      <c r="K1533"/>
      <c r="L1533"/>
      <c r="M1533"/>
      <c r="N1533"/>
      <c r="O1533" s="20"/>
      <c r="P1533"/>
      <c r="Q1533"/>
      <c r="R1533"/>
      <c r="S1533"/>
      <c r="T1533" s="20"/>
      <c r="U1533"/>
      <c r="V1533"/>
      <c r="W1533"/>
      <c r="X1533"/>
      <c r="Y1533" s="20"/>
      <c r="Z1533"/>
      <c r="AA1533"/>
      <c r="AB1533"/>
      <c r="AC1533"/>
      <c r="AD1533" s="20"/>
      <c r="AE1533"/>
      <c r="AF1533"/>
      <c r="AG1533"/>
      <c r="AH1533"/>
      <c r="AI1533" s="20"/>
      <c r="AJ1533"/>
      <c r="AK1533"/>
      <c r="AL1533"/>
      <c r="AM1533"/>
      <c r="AN1533" s="20"/>
      <c r="AO1533"/>
      <c r="AT1533" s="14"/>
      <c r="AU1533" s="14"/>
      <c r="AV1533" s="14"/>
      <c r="AW1533" s="14"/>
    </row>
    <row r="1534" spans="1:49" s="10" customFormat="1">
      <c r="A1534" s="12"/>
      <c r="C1534"/>
      <c r="D1534"/>
      <c r="E1534" s="20"/>
      <c r="F1534"/>
      <c r="G1534"/>
      <c r="H1534"/>
      <c r="I1534"/>
      <c r="J1534" s="20"/>
      <c r="K1534"/>
      <c r="L1534"/>
      <c r="M1534"/>
      <c r="N1534"/>
      <c r="O1534" s="20"/>
      <c r="P1534"/>
      <c r="Q1534"/>
      <c r="R1534"/>
      <c r="S1534"/>
      <c r="T1534" s="20"/>
      <c r="U1534"/>
      <c r="V1534"/>
      <c r="W1534"/>
      <c r="X1534"/>
      <c r="Y1534" s="20"/>
      <c r="Z1534"/>
      <c r="AA1534"/>
      <c r="AB1534"/>
      <c r="AC1534"/>
      <c r="AD1534" s="20"/>
      <c r="AE1534"/>
      <c r="AF1534"/>
      <c r="AG1534"/>
      <c r="AH1534"/>
      <c r="AI1534" s="20"/>
      <c r="AJ1534"/>
      <c r="AK1534"/>
      <c r="AL1534"/>
      <c r="AM1534"/>
      <c r="AN1534" s="20"/>
      <c r="AO1534"/>
      <c r="AT1534" s="14"/>
      <c r="AU1534" s="14"/>
      <c r="AV1534" s="14"/>
      <c r="AW1534" s="14"/>
    </row>
    <row r="1535" spans="1:49" s="10" customFormat="1">
      <c r="A1535" s="12"/>
      <c r="C1535"/>
      <c r="D1535"/>
      <c r="E1535" s="20"/>
      <c r="F1535"/>
      <c r="G1535"/>
      <c r="H1535"/>
      <c r="I1535"/>
      <c r="J1535" s="20"/>
      <c r="K1535"/>
      <c r="L1535"/>
      <c r="M1535"/>
      <c r="N1535"/>
      <c r="O1535" s="20"/>
      <c r="P1535"/>
      <c r="Q1535"/>
      <c r="R1535"/>
      <c r="S1535"/>
      <c r="T1535" s="20"/>
      <c r="U1535"/>
      <c r="V1535"/>
      <c r="W1535"/>
      <c r="X1535"/>
      <c r="Y1535" s="20"/>
      <c r="Z1535"/>
      <c r="AA1535"/>
      <c r="AB1535"/>
      <c r="AC1535"/>
      <c r="AD1535" s="20"/>
      <c r="AE1535"/>
      <c r="AF1535"/>
      <c r="AG1535"/>
      <c r="AH1535"/>
      <c r="AI1535" s="20"/>
      <c r="AJ1535"/>
      <c r="AK1535"/>
      <c r="AL1535"/>
      <c r="AM1535"/>
      <c r="AN1535" s="20"/>
      <c r="AO1535"/>
      <c r="AT1535" s="14"/>
      <c r="AU1535" s="14"/>
      <c r="AV1535" s="14"/>
      <c r="AW1535" s="14"/>
    </row>
    <row r="1536" spans="1:49" s="10" customFormat="1">
      <c r="A1536" s="12"/>
      <c r="C1536"/>
      <c r="D1536"/>
      <c r="E1536" s="20"/>
      <c r="F1536"/>
      <c r="G1536"/>
      <c r="H1536"/>
      <c r="I1536"/>
      <c r="J1536" s="20"/>
      <c r="K1536"/>
      <c r="L1536"/>
      <c r="M1536"/>
      <c r="N1536"/>
      <c r="O1536" s="20"/>
      <c r="P1536"/>
      <c r="Q1536"/>
      <c r="R1536"/>
      <c r="S1536"/>
      <c r="T1536" s="20"/>
      <c r="U1536"/>
      <c r="V1536"/>
      <c r="W1536"/>
      <c r="X1536"/>
      <c r="Y1536" s="20"/>
      <c r="Z1536"/>
      <c r="AA1536"/>
      <c r="AB1536"/>
      <c r="AC1536"/>
      <c r="AD1536" s="20"/>
      <c r="AE1536"/>
      <c r="AF1536"/>
      <c r="AG1536"/>
      <c r="AH1536"/>
      <c r="AI1536" s="20"/>
      <c r="AJ1536"/>
      <c r="AK1536"/>
      <c r="AL1536"/>
      <c r="AM1536"/>
      <c r="AN1536" s="20"/>
      <c r="AO1536"/>
      <c r="AT1536" s="14"/>
      <c r="AU1536" s="14"/>
      <c r="AV1536" s="14"/>
      <c r="AW1536" s="14"/>
    </row>
    <row r="1537" spans="1:49" s="10" customFormat="1">
      <c r="A1537" s="12"/>
      <c r="C1537"/>
      <c r="D1537"/>
      <c r="E1537" s="20"/>
      <c r="F1537"/>
      <c r="G1537"/>
      <c r="H1537"/>
      <c r="I1537"/>
      <c r="J1537" s="20"/>
      <c r="K1537"/>
      <c r="L1537"/>
      <c r="M1537"/>
      <c r="N1537"/>
      <c r="O1537" s="20"/>
      <c r="P1537"/>
      <c r="Q1537"/>
      <c r="R1537"/>
      <c r="S1537"/>
      <c r="T1537" s="20"/>
      <c r="U1537"/>
      <c r="V1537"/>
      <c r="W1537"/>
      <c r="X1537"/>
      <c r="Y1537" s="20"/>
      <c r="Z1537"/>
      <c r="AA1537"/>
      <c r="AB1537"/>
      <c r="AC1537"/>
      <c r="AD1537" s="20"/>
      <c r="AE1537"/>
      <c r="AF1537"/>
      <c r="AG1537"/>
      <c r="AH1537"/>
      <c r="AI1537" s="20"/>
      <c r="AJ1537"/>
      <c r="AK1537"/>
      <c r="AL1537"/>
      <c r="AM1537"/>
      <c r="AN1537" s="20"/>
      <c r="AO1537"/>
      <c r="AT1537" s="14"/>
      <c r="AU1537" s="14"/>
      <c r="AV1537" s="14"/>
      <c r="AW1537" s="14"/>
    </row>
    <row r="1538" spans="1:49" s="10" customFormat="1">
      <c r="A1538" s="12"/>
      <c r="C1538"/>
      <c r="D1538"/>
      <c r="E1538" s="20"/>
      <c r="F1538"/>
      <c r="G1538"/>
      <c r="H1538"/>
      <c r="I1538"/>
      <c r="J1538" s="20"/>
      <c r="K1538"/>
      <c r="L1538"/>
      <c r="M1538"/>
      <c r="N1538"/>
      <c r="O1538" s="20"/>
      <c r="P1538"/>
      <c r="Q1538"/>
      <c r="R1538"/>
      <c r="S1538"/>
      <c r="T1538" s="20"/>
      <c r="U1538"/>
      <c r="V1538"/>
      <c r="W1538"/>
      <c r="X1538"/>
      <c r="Y1538" s="20"/>
      <c r="Z1538"/>
      <c r="AA1538"/>
      <c r="AB1538"/>
      <c r="AC1538"/>
      <c r="AD1538" s="20"/>
      <c r="AE1538"/>
      <c r="AF1538"/>
      <c r="AG1538"/>
      <c r="AH1538"/>
      <c r="AI1538" s="20"/>
      <c r="AJ1538"/>
      <c r="AK1538"/>
      <c r="AL1538"/>
      <c r="AM1538"/>
      <c r="AN1538" s="20"/>
      <c r="AO1538"/>
      <c r="AT1538" s="14"/>
      <c r="AU1538" s="14"/>
      <c r="AV1538" s="14"/>
      <c r="AW1538" s="14"/>
    </row>
    <row r="1539" spans="1:49" s="10" customFormat="1">
      <c r="A1539" s="12"/>
      <c r="C1539"/>
      <c r="D1539"/>
      <c r="E1539" s="20"/>
      <c r="F1539"/>
      <c r="G1539"/>
      <c r="H1539"/>
      <c r="I1539"/>
      <c r="J1539" s="20"/>
      <c r="K1539"/>
      <c r="L1539"/>
      <c r="M1539"/>
      <c r="N1539"/>
      <c r="O1539" s="20"/>
      <c r="P1539"/>
      <c r="Q1539"/>
      <c r="R1539"/>
      <c r="S1539"/>
      <c r="T1539" s="20"/>
      <c r="U1539"/>
      <c r="V1539"/>
      <c r="W1539"/>
      <c r="X1539"/>
      <c r="Y1539" s="20"/>
      <c r="Z1539"/>
      <c r="AA1539"/>
      <c r="AB1539"/>
      <c r="AC1539"/>
      <c r="AD1539" s="20"/>
      <c r="AE1539"/>
      <c r="AF1539"/>
      <c r="AG1539"/>
      <c r="AH1539"/>
      <c r="AI1539" s="20"/>
      <c r="AJ1539"/>
      <c r="AK1539"/>
      <c r="AL1539"/>
      <c r="AM1539"/>
      <c r="AN1539" s="20"/>
      <c r="AO1539"/>
      <c r="AT1539" s="14"/>
      <c r="AU1539" s="14"/>
      <c r="AV1539" s="14"/>
      <c r="AW1539" s="14"/>
    </row>
    <row r="1540" spans="1:49" s="10" customFormat="1">
      <c r="A1540" s="12"/>
      <c r="C1540"/>
      <c r="D1540"/>
      <c r="E1540" s="20"/>
      <c r="F1540"/>
      <c r="G1540"/>
      <c r="H1540"/>
      <c r="I1540"/>
      <c r="J1540" s="20"/>
      <c r="K1540"/>
      <c r="L1540"/>
      <c r="M1540"/>
      <c r="N1540"/>
      <c r="O1540" s="20"/>
      <c r="P1540"/>
      <c r="Q1540"/>
      <c r="R1540"/>
      <c r="S1540"/>
      <c r="T1540" s="20"/>
      <c r="U1540"/>
      <c r="V1540"/>
      <c r="W1540"/>
      <c r="X1540"/>
      <c r="Y1540" s="20"/>
      <c r="Z1540"/>
      <c r="AA1540"/>
      <c r="AB1540"/>
      <c r="AC1540"/>
      <c r="AD1540" s="20"/>
      <c r="AE1540"/>
      <c r="AF1540"/>
      <c r="AG1540"/>
      <c r="AH1540"/>
      <c r="AI1540" s="20"/>
      <c r="AJ1540"/>
      <c r="AK1540"/>
      <c r="AL1540"/>
      <c r="AM1540"/>
      <c r="AN1540" s="20"/>
      <c r="AO1540"/>
      <c r="AT1540" s="14"/>
      <c r="AU1540" s="14"/>
      <c r="AV1540" s="14"/>
      <c r="AW1540" s="14"/>
    </row>
    <row r="1541" spans="1:49" s="10" customFormat="1">
      <c r="A1541" s="12"/>
      <c r="C1541"/>
      <c r="D1541"/>
      <c r="E1541" s="20"/>
      <c r="F1541"/>
      <c r="G1541"/>
      <c r="H1541"/>
      <c r="I1541"/>
      <c r="J1541" s="20"/>
      <c r="K1541"/>
      <c r="L1541"/>
      <c r="M1541"/>
      <c r="N1541"/>
      <c r="O1541" s="20"/>
      <c r="P1541"/>
      <c r="Q1541"/>
      <c r="R1541"/>
      <c r="S1541"/>
      <c r="T1541" s="20"/>
      <c r="U1541"/>
      <c r="V1541"/>
      <c r="W1541"/>
      <c r="X1541"/>
      <c r="Y1541" s="20"/>
      <c r="Z1541"/>
      <c r="AA1541"/>
      <c r="AB1541"/>
      <c r="AC1541"/>
      <c r="AD1541" s="20"/>
      <c r="AE1541"/>
      <c r="AF1541"/>
      <c r="AG1541"/>
      <c r="AH1541"/>
      <c r="AI1541" s="20"/>
      <c r="AJ1541"/>
      <c r="AK1541"/>
      <c r="AL1541"/>
      <c r="AM1541"/>
      <c r="AN1541" s="20"/>
      <c r="AO1541"/>
      <c r="AT1541" s="14"/>
      <c r="AU1541" s="14"/>
      <c r="AV1541" s="14"/>
      <c r="AW1541" s="14"/>
    </row>
    <row r="1542" spans="1:49" s="10" customFormat="1">
      <c r="A1542" s="12"/>
      <c r="C1542"/>
      <c r="D1542"/>
      <c r="E1542" s="20"/>
      <c r="F1542"/>
      <c r="G1542"/>
      <c r="H1542"/>
      <c r="I1542"/>
      <c r="J1542" s="20"/>
      <c r="K1542"/>
      <c r="L1542"/>
      <c r="M1542"/>
      <c r="N1542"/>
      <c r="O1542" s="20"/>
      <c r="P1542"/>
      <c r="Q1542"/>
      <c r="R1542"/>
      <c r="S1542"/>
      <c r="T1542" s="20"/>
      <c r="U1542"/>
      <c r="V1542"/>
      <c r="W1542"/>
      <c r="X1542"/>
      <c r="Y1542" s="20"/>
      <c r="Z1542"/>
      <c r="AA1542"/>
      <c r="AB1542"/>
      <c r="AC1542"/>
      <c r="AD1542" s="20"/>
      <c r="AE1542"/>
      <c r="AF1542"/>
      <c r="AG1542"/>
      <c r="AH1542"/>
      <c r="AI1542" s="20"/>
      <c r="AJ1542"/>
      <c r="AK1542"/>
      <c r="AL1542"/>
      <c r="AM1542"/>
      <c r="AN1542" s="20"/>
      <c r="AO1542"/>
      <c r="AT1542" s="14"/>
      <c r="AU1542" s="14"/>
      <c r="AV1542" s="14"/>
      <c r="AW1542" s="14"/>
    </row>
    <row r="1543" spans="1:49" s="10" customFormat="1">
      <c r="A1543" s="12"/>
      <c r="C1543"/>
      <c r="D1543"/>
      <c r="E1543" s="20"/>
      <c r="F1543"/>
      <c r="G1543"/>
      <c r="H1543"/>
      <c r="I1543"/>
      <c r="J1543" s="20"/>
      <c r="K1543"/>
      <c r="L1543"/>
      <c r="M1543"/>
      <c r="N1543"/>
      <c r="O1543" s="20"/>
      <c r="P1543"/>
      <c r="Q1543"/>
      <c r="R1543"/>
      <c r="S1543"/>
      <c r="T1543" s="20"/>
      <c r="U1543"/>
      <c r="V1543"/>
      <c r="W1543"/>
      <c r="X1543"/>
      <c r="Y1543" s="20"/>
      <c r="Z1543"/>
      <c r="AA1543"/>
      <c r="AB1543"/>
      <c r="AC1543"/>
      <c r="AD1543" s="20"/>
      <c r="AE1543"/>
      <c r="AF1543"/>
      <c r="AG1543"/>
      <c r="AH1543"/>
      <c r="AI1543" s="20"/>
      <c r="AJ1543"/>
      <c r="AK1543"/>
      <c r="AL1543"/>
      <c r="AM1543"/>
      <c r="AN1543" s="20"/>
      <c r="AO1543"/>
      <c r="AT1543" s="14"/>
      <c r="AU1543" s="14"/>
      <c r="AV1543" s="14"/>
      <c r="AW1543" s="14"/>
    </row>
    <row r="1544" spans="1:49" s="10" customFormat="1">
      <c r="A1544" s="12"/>
      <c r="C1544"/>
      <c r="D1544"/>
      <c r="E1544" s="20"/>
      <c r="F1544"/>
      <c r="G1544"/>
      <c r="H1544"/>
      <c r="I1544"/>
      <c r="J1544" s="20"/>
      <c r="K1544"/>
      <c r="L1544"/>
      <c r="M1544"/>
      <c r="N1544"/>
      <c r="O1544" s="20"/>
      <c r="P1544"/>
      <c r="Q1544"/>
      <c r="R1544"/>
      <c r="S1544"/>
      <c r="T1544" s="20"/>
      <c r="U1544"/>
      <c r="V1544"/>
      <c r="W1544"/>
      <c r="X1544"/>
      <c r="Y1544" s="20"/>
      <c r="Z1544"/>
      <c r="AA1544"/>
      <c r="AB1544"/>
      <c r="AC1544"/>
      <c r="AD1544" s="20"/>
      <c r="AE1544"/>
      <c r="AF1544"/>
      <c r="AG1544"/>
      <c r="AH1544"/>
      <c r="AI1544" s="20"/>
      <c r="AJ1544"/>
      <c r="AK1544"/>
      <c r="AL1544"/>
      <c r="AM1544"/>
      <c r="AN1544" s="20"/>
      <c r="AO1544"/>
      <c r="AT1544" s="14"/>
      <c r="AU1544" s="14"/>
      <c r="AV1544" s="14"/>
      <c r="AW1544" s="14"/>
    </row>
    <row r="1545" spans="1:49" s="10" customFormat="1">
      <c r="A1545" s="12"/>
      <c r="C1545"/>
      <c r="D1545"/>
      <c r="E1545" s="20"/>
      <c r="F1545"/>
      <c r="G1545"/>
      <c r="H1545"/>
      <c r="I1545"/>
      <c r="J1545" s="20"/>
      <c r="K1545"/>
      <c r="L1545"/>
      <c r="M1545"/>
      <c r="N1545"/>
      <c r="O1545" s="20"/>
      <c r="P1545"/>
      <c r="Q1545"/>
      <c r="R1545"/>
      <c r="S1545"/>
      <c r="T1545" s="20"/>
      <c r="U1545"/>
      <c r="V1545"/>
      <c r="W1545"/>
      <c r="X1545"/>
      <c r="Y1545" s="20"/>
      <c r="Z1545"/>
      <c r="AA1545"/>
      <c r="AB1545"/>
      <c r="AC1545"/>
      <c r="AD1545" s="20"/>
      <c r="AE1545"/>
      <c r="AF1545"/>
      <c r="AG1545"/>
      <c r="AH1545"/>
      <c r="AI1545" s="20"/>
      <c r="AJ1545"/>
      <c r="AK1545"/>
      <c r="AL1545"/>
      <c r="AM1545"/>
      <c r="AN1545" s="20"/>
      <c r="AO1545"/>
      <c r="AT1545" s="14"/>
      <c r="AU1545" s="14"/>
      <c r="AV1545" s="14"/>
      <c r="AW1545" s="14"/>
    </row>
    <row r="1546" spans="1:49" s="10" customFormat="1">
      <c r="A1546" s="12"/>
      <c r="C1546"/>
      <c r="D1546"/>
      <c r="E1546" s="20"/>
      <c r="F1546"/>
      <c r="G1546"/>
      <c r="H1546"/>
      <c r="I1546"/>
      <c r="J1546" s="20"/>
      <c r="K1546"/>
      <c r="L1546"/>
      <c r="M1546"/>
      <c r="N1546"/>
      <c r="O1546" s="20"/>
      <c r="P1546"/>
      <c r="Q1546"/>
      <c r="R1546"/>
      <c r="S1546"/>
      <c r="T1546" s="20"/>
      <c r="U1546"/>
      <c r="V1546"/>
      <c r="W1546"/>
      <c r="X1546"/>
      <c r="Y1546" s="20"/>
      <c r="Z1546"/>
      <c r="AA1546"/>
      <c r="AB1546"/>
      <c r="AC1546"/>
      <c r="AD1546" s="20"/>
      <c r="AE1546"/>
      <c r="AF1546"/>
      <c r="AG1546"/>
      <c r="AH1546"/>
      <c r="AI1546" s="20"/>
      <c r="AJ1546"/>
      <c r="AK1546"/>
      <c r="AL1546"/>
      <c r="AM1546"/>
      <c r="AN1546" s="20"/>
      <c r="AO1546"/>
      <c r="AT1546" s="14"/>
      <c r="AU1546" s="14"/>
      <c r="AV1546" s="14"/>
      <c r="AW1546" s="14"/>
    </row>
    <row r="1547" spans="1:49" s="10" customFormat="1">
      <c r="A1547" s="12"/>
      <c r="C1547"/>
      <c r="D1547"/>
      <c r="E1547" s="20"/>
      <c r="F1547"/>
      <c r="G1547"/>
      <c r="H1547"/>
      <c r="I1547"/>
      <c r="J1547" s="20"/>
      <c r="K1547"/>
      <c r="L1547"/>
      <c r="M1547"/>
      <c r="N1547"/>
      <c r="O1547" s="20"/>
      <c r="P1547"/>
      <c r="Q1547"/>
      <c r="R1547"/>
      <c r="S1547"/>
      <c r="T1547" s="20"/>
      <c r="U1547"/>
      <c r="V1547"/>
      <c r="W1547"/>
      <c r="X1547"/>
      <c r="Y1547" s="20"/>
      <c r="Z1547"/>
      <c r="AA1547"/>
      <c r="AB1547"/>
      <c r="AC1547"/>
      <c r="AD1547" s="20"/>
      <c r="AE1547"/>
      <c r="AF1547"/>
      <c r="AG1547"/>
      <c r="AH1547"/>
      <c r="AI1547" s="20"/>
      <c r="AJ1547"/>
      <c r="AK1547"/>
      <c r="AL1547"/>
      <c r="AM1547"/>
      <c r="AN1547" s="20"/>
      <c r="AO1547"/>
      <c r="AT1547" s="14"/>
      <c r="AU1547" s="14"/>
      <c r="AV1547" s="14"/>
      <c r="AW1547" s="14"/>
    </row>
    <row r="1548" spans="1:49" s="10" customFormat="1">
      <c r="A1548" s="12"/>
      <c r="C1548"/>
      <c r="D1548"/>
      <c r="E1548" s="20"/>
      <c r="F1548"/>
      <c r="G1548"/>
      <c r="H1548"/>
      <c r="I1548"/>
      <c r="J1548" s="20"/>
      <c r="K1548"/>
      <c r="L1548"/>
      <c r="M1548"/>
      <c r="N1548"/>
      <c r="O1548" s="20"/>
      <c r="P1548"/>
      <c r="Q1548"/>
      <c r="R1548"/>
      <c r="S1548"/>
      <c r="T1548" s="20"/>
      <c r="U1548"/>
      <c r="V1548"/>
      <c r="W1548"/>
      <c r="X1548"/>
      <c r="Y1548" s="20"/>
      <c r="Z1548"/>
      <c r="AA1548"/>
      <c r="AB1548"/>
      <c r="AC1548"/>
      <c r="AD1548" s="20"/>
      <c r="AE1548"/>
      <c r="AF1548"/>
      <c r="AG1548"/>
      <c r="AH1548"/>
      <c r="AI1548" s="20"/>
      <c r="AJ1548"/>
      <c r="AK1548"/>
      <c r="AL1548"/>
      <c r="AM1548"/>
      <c r="AN1548" s="20"/>
      <c r="AO1548"/>
      <c r="AT1548" s="14"/>
      <c r="AU1548" s="14"/>
      <c r="AV1548" s="14"/>
      <c r="AW1548" s="14"/>
    </row>
    <row r="1549" spans="1:49" s="10" customFormat="1">
      <c r="A1549" s="12"/>
      <c r="C1549"/>
      <c r="D1549"/>
      <c r="E1549" s="20"/>
      <c r="F1549"/>
      <c r="G1549"/>
      <c r="H1549"/>
      <c r="I1549"/>
      <c r="J1549" s="20"/>
      <c r="K1549"/>
      <c r="L1549"/>
      <c r="M1549"/>
      <c r="N1549"/>
      <c r="O1549" s="20"/>
      <c r="P1549"/>
      <c r="Q1549"/>
      <c r="R1549"/>
      <c r="S1549"/>
      <c r="T1549" s="20"/>
      <c r="U1549"/>
      <c r="V1549"/>
      <c r="W1549"/>
      <c r="X1549"/>
      <c r="Y1549" s="20"/>
      <c r="Z1549"/>
      <c r="AA1549"/>
      <c r="AB1549"/>
      <c r="AC1549"/>
      <c r="AD1549" s="20"/>
      <c r="AE1549"/>
      <c r="AF1549"/>
      <c r="AG1549"/>
      <c r="AH1549"/>
      <c r="AI1549" s="20"/>
      <c r="AJ1549"/>
      <c r="AK1549"/>
      <c r="AL1549"/>
      <c r="AM1549"/>
      <c r="AN1549" s="20"/>
      <c r="AO1549"/>
      <c r="AT1549" s="14"/>
      <c r="AU1549" s="14"/>
      <c r="AV1549" s="14"/>
      <c r="AW1549" s="14"/>
    </row>
    <row r="1550" spans="1:49" s="10" customFormat="1">
      <c r="A1550" s="12"/>
      <c r="C1550"/>
      <c r="D1550"/>
      <c r="E1550" s="20"/>
      <c r="F1550"/>
      <c r="G1550"/>
      <c r="H1550"/>
      <c r="I1550"/>
      <c r="J1550" s="20"/>
      <c r="K1550"/>
      <c r="L1550"/>
      <c r="M1550"/>
      <c r="N1550"/>
      <c r="O1550" s="20"/>
      <c r="P1550"/>
      <c r="Q1550"/>
      <c r="R1550"/>
      <c r="S1550"/>
      <c r="T1550" s="20"/>
      <c r="U1550"/>
      <c r="V1550"/>
      <c r="W1550"/>
      <c r="X1550"/>
      <c r="Y1550" s="20"/>
      <c r="Z1550"/>
      <c r="AA1550"/>
      <c r="AB1550"/>
      <c r="AC1550"/>
      <c r="AD1550" s="20"/>
      <c r="AE1550"/>
      <c r="AF1550"/>
      <c r="AG1550"/>
      <c r="AH1550"/>
      <c r="AI1550" s="20"/>
      <c r="AJ1550"/>
      <c r="AK1550"/>
      <c r="AL1550"/>
      <c r="AM1550"/>
      <c r="AN1550" s="20"/>
      <c r="AO1550"/>
      <c r="AT1550" s="14"/>
      <c r="AU1550" s="14"/>
      <c r="AV1550" s="14"/>
      <c r="AW1550" s="14"/>
    </row>
    <row r="1551" spans="1:49" s="10" customFormat="1">
      <c r="A1551" s="12"/>
      <c r="C1551"/>
      <c r="D1551"/>
      <c r="E1551" s="20"/>
      <c r="F1551"/>
      <c r="G1551"/>
      <c r="H1551"/>
      <c r="I1551"/>
      <c r="J1551" s="20"/>
      <c r="K1551"/>
      <c r="L1551"/>
      <c r="M1551"/>
      <c r="N1551"/>
      <c r="O1551" s="20"/>
      <c r="P1551"/>
      <c r="Q1551"/>
      <c r="R1551"/>
      <c r="S1551"/>
      <c r="T1551" s="20"/>
      <c r="U1551"/>
      <c r="V1551"/>
      <c r="W1551"/>
      <c r="X1551"/>
      <c r="Y1551" s="20"/>
      <c r="Z1551"/>
      <c r="AA1551"/>
      <c r="AB1551"/>
      <c r="AC1551"/>
      <c r="AD1551" s="20"/>
      <c r="AE1551"/>
      <c r="AF1551"/>
      <c r="AG1551"/>
      <c r="AH1551"/>
      <c r="AI1551" s="20"/>
      <c r="AJ1551"/>
      <c r="AK1551"/>
      <c r="AL1551"/>
      <c r="AM1551"/>
      <c r="AN1551" s="20"/>
      <c r="AO1551"/>
      <c r="AT1551" s="14"/>
      <c r="AU1551" s="14"/>
      <c r="AV1551" s="14"/>
      <c r="AW1551" s="14"/>
    </row>
    <row r="1552" spans="1:49" s="10" customFormat="1">
      <c r="A1552" s="12"/>
      <c r="C1552"/>
      <c r="D1552"/>
      <c r="E1552" s="20"/>
      <c r="F1552"/>
      <c r="G1552"/>
      <c r="H1552"/>
      <c r="I1552"/>
      <c r="J1552" s="20"/>
      <c r="K1552"/>
      <c r="L1552"/>
      <c r="M1552"/>
      <c r="N1552"/>
      <c r="O1552" s="20"/>
      <c r="P1552"/>
      <c r="Q1552"/>
      <c r="R1552"/>
      <c r="S1552"/>
      <c r="T1552" s="20"/>
      <c r="U1552"/>
      <c r="V1552"/>
      <c r="W1552"/>
      <c r="X1552"/>
      <c r="Y1552" s="20"/>
      <c r="Z1552"/>
      <c r="AA1552"/>
      <c r="AB1552"/>
      <c r="AC1552"/>
      <c r="AD1552" s="20"/>
      <c r="AE1552"/>
      <c r="AF1552"/>
      <c r="AG1552"/>
      <c r="AH1552"/>
      <c r="AI1552" s="20"/>
      <c r="AJ1552"/>
      <c r="AK1552"/>
      <c r="AL1552"/>
      <c r="AM1552"/>
      <c r="AN1552" s="20"/>
      <c r="AO1552"/>
      <c r="AT1552" s="14"/>
      <c r="AU1552" s="14"/>
      <c r="AV1552" s="14"/>
      <c r="AW1552" s="14"/>
    </row>
    <row r="1553" spans="1:49" s="10" customFormat="1">
      <c r="A1553" s="12"/>
      <c r="C1553"/>
      <c r="D1553"/>
      <c r="E1553" s="20"/>
      <c r="F1553"/>
      <c r="G1553"/>
      <c r="H1553"/>
      <c r="I1553"/>
      <c r="J1553" s="20"/>
      <c r="K1553"/>
      <c r="L1553"/>
      <c r="M1553"/>
      <c r="N1553"/>
      <c r="O1553" s="20"/>
      <c r="P1553"/>
      <c r="Q1553"/>
      <c r="R1553"/>
      <c r="S1553"/>
      <c r="T1553" s="20"/>
      <c r="U1553"/>
      <c r="V1553"/>
      <c r="W1553"/>
      <c r="X1553"/>
      <c r="Y1553" s="20"/>
      <c r="Z1553"/>
      <c r="AA1553"/>
      <c r="AB1553"/>
      <c r="AC1553"/>
      <c r="AD1553" s="20"/>
      <c r="AE1553"/>
      <c r="AF1553"/>
      <c r="AG1553"/>
      <c r="AH1553"/>
      <c r="AI1553" s="20"/>
      <c r="AJ1553"/>
      <c r="AK1553"/>
      <c r="AL1553"/>
      <c r="AM1553"/>
      <c r="AN1553" s="20"/>
      <c r="AO1553"/>
      <c r="AT1553" s="14"/>
      <c r="AU1553" s="14"/>
      <c r="AV1553" s="14"/>
      <c r="AW1553" s="14"/>
    </row>
    <row r="1554" spans="1:49" s="10" customFormat="1">
      <c r="A1554" s="12"/>
      <c r="C1554"/>
      <c r="D1554"/>
      <c r="E1554" s="20"/>
      <c r="F1554"/>
      <c r="G1554"/>
      <c r="H1554"/>
      <c r="I1554"/>
      <c r="J1554" s="20"/>
      <c r="K1554"/>
      <c r="L1554"/>
      <c r="M1554"/>
      <c r="N1554"/>
      <c r="O1554" s="20"/>
      <c r="P1554"/>
      <c r="Q1554"/>
      <c r="R1554"/>
      <c r="S1554"/>
      <c r="T1554" s="20"/>
      <c r="U1554"/>
      <c r="V1554"/>
      <c r="W1554"/>
      <c r="X1554"/>
      <c r="Y1554" s="20"/>
      <c r="Z1554"/>
      <c r="AA1554"/>
      <c r="AB1554"/>
      <c r="AC1554"/>
      <c r="AD1554" s="20"/>
      <c r="AE1554"/>
      <c r="AF1554"/>
      <c r="AG1554"/>
      <c r="AH1554"/>
      <c r="AI1554" s="20"/>
      <c r="AJ1554"/>
      <c r="AK1554"/>
      <c r="AL1554"/>
      <c r="AM1554"/>
      <c r="AN1554" s="20"/>
      <c r="AO1554"/>
      <c r="AT1554" s="14"/>
      <c r="AU1554" s="14"/>
      <c r="AV1554" s="14"/>
      <c r="AW1554" s="14"/>
    </row>
    <row r="1555" spans="1:49" s="10" customFormat="1">
      <c r="A1555" s="12"/>
      <c r="C1555"/>
      <c r="D1555"/>
      <c r="E1555" s="20"/>
      <c r="F1555"/>
      <c r="G1555"/>
      <c r="H1555"/>
      <c r="I1555"/>
      <c r="J1555" s="20"/>
      <c r="K1555"/>
      <c r="L1555"/>
      <c r="M1555"/>
      <c r="N1555"/>
      <c r="O1555" s="20"/>
      <c r="P1555"/>
      <c r="Q1555"/>
      <c r="R1555"/>
      <c r="S1555"/>
      <c r="T1555" s="20"/>
      <c r="U1555"/>
      <c r="V1555"/>
      <c r="W1555"/>
      <c r="X1555"/>
      <c r="Y1555" s="20"/>
      <c r="Z1555"/>
      <c r="AA1555"/>
      <c r="AB1555"/>
      <c r="AC1555"/>
      <c r="AD1555" s="20"/>
      <c r="AE1555"/>
      <c r="AF1555"/>
      <c r="AG1555"/>
      <c r="AH1555"/>
      <c r="AI1555" s="20"/>
      <c r="AJ1555"/>
      <c r="AK1555"/>
      <c r="AL1555"/>
      <c r="AM1555"/>
      <c r="AN1555" s="20"/>
      <c r="AO1555"/>
      <c r="AT1555" s="14"/>
      <c r="AU1555" s="14"/>
      <c r="AV1555" s="14"/>
      <c r="AW1555" s="14"/>
    </row>
    <row r="1556" spans="1:49" s="10" customFormat="1">
      <c r="A1556" s="12"/>
      <c r="C1556"/>
      <c r="D1556"/>
      <c r="E1556" s="20"/>
      <c r="F1556"/>
      <c r="G1556"/>
      <c r="H1556"/>
      <c r="I1556"/>
      <c r="J1556" s="20"/>
      <c r="K1556"/>
      <c r="L1556"/>
      <c r="M1556"/>
      <c r="N1556"/>
      <c r="O1556" s="20"/>
      <c r="P1556"/>
      <c r="Q1556"/>
      <c r="R1556"/>
      <c r="S1556"/>
      <c r="T1556" s="20"/>
      <c r="U1556"/>
      <c r="V1556"/>
      <c r="W1556"/>
      <c r="X1556"/>
      <c r="Y1556" s="20"/>
      <c r="Z1556"/>
      <c r="AA1556"/>
      <c r="AB1556"/>
      <c r="AC1556"/>
      <c r="AD1556" s="20"/>
      <c r="AE1556"/>
      <c r="AF1556"/>
      <c r="AG1556"/>
      <c r="AH1556"/>
      <c r="AI1556" s="20"/>
      <c r="AJ1556"/>
      <c r="AK1556"/>
      <c r="AL1556"/>
      <c r="AM1556"/>
      <c r="AN1556" s="20"/>
      <c r="AO1556"/>
      <c r="AT1556" s="14"/>
      <c r="AU1556" s="14"/>
      <c r="AV1556" s="14"/>
      <c r="AW1556" s="14"/>
    </row>
    <row r="1557" spans="1:49" s="10" customFormat="1">
      <c r="A1557" s="12"/>
      <c r="C1557"/>
      <c r="D1557"/>
      <c r="E1557" s="20"/>
      <c r="F1557"/>
      <c r="G1557"/>
      <c r="H1557"/>
      <c r="I1557"/>
      <c r="J1557" s="20"/>
      <c r="K1557"/>
      <c r="L1557"/>
      <c r="M1557"/>
      <c r="N1557"/>
      <c r="O1557" s="20"/>
      <c r="P1557"/>
      <c r="Q1557"/>
      <c r="R1557"/>
      <c r="S1557"/>
      <c r="T1557" s="20"/>
      <c r="U1557"/>
      <c r="V1557"/>
      <c r="W1557"/>
      <c r="X1557"/>
      <c r="Y1557" s="20"/>
      <c r="Z1557"/>
      <c r="AA1557"/>
      <c r="AB1557"/>
      <c r="AC1557"/>
      <c r="AD1557" s="20"/>
      <c r="AE1557"/>
      <c r="AF1557"/>
      <c r="AG1557"/>
      <c r="AH1557"/>
      <c r="AI1557" s="20"/>
      <c r="AJ1557"/>
      <c r="AK1557"/>
      <c r="AL1557"/>
      <c r="AM1557"/>
      <c r="AN1557" s="20"/>
      <c r="AO1557"/>
      <c r="AT1557" s="14"/>
      <c r="AU1557" s="14"/>
      <c r="AV1557" s="14"/>
      <c r="AW1557" s="14"/>
    </row>
    <row r="1558" spans="1:49" s="10" customFormat="1">
      <c r="A1558" s="12"/>
      <c r="C1558"/>
      <c r="D1558"/>
      <c r="E1558" s="20"/>
      <c r="F1558"/>
      <c r="G1558"/>
      <c r="H1558"/>
      <c r="I1558"/>
      <c r="J1558" s="20"/>
      <c r="K1558"/>
      <c r="L1558"/>
      <c r="M1558"/>
      <c r="N1558"/>
      <c r="O1558" s="20"/>
      <c r="P1558"/>
      <c r="Q1558"/>
      <c r="R1558"/>
      <c r="S1558"/>
      <c r="T1558" s="20"/>
      <c r="U1558"/>
      <c r="V1558"/>
      <c r="W1558"/>
      <c r="X1558"/>
      <c r="Y1558" s="20"/>
      <c r="Z1558"/>
      <c r="AA1558"/>
      <c r="AB1558"/>
      <c r="AC1558"/>
      <c r="AD1558" s="20"/>
      <c r="AE1558"/>
      <c r="AF1558"/>
      <c r="AG1558"/>
      <c r="AH1558"/>
      <c r="AI1558" s="20"/>
      <c r="AJ1558"/>
      <c r="AK1558"/>
      <c r="AL1558"/>
      <c r="AM1558"/>
      <c r="AN1558" s="20"/>
      <c r="AO1558"/>
      <c r="AT1558" s="14"/>
      <c r="AU1558" s="14"/>
      <c r="AV1558" s="14"/>
      <c r="AW1558" s="14"/>
    </row>
    <row r="1559" spans="1:49" s="10" customFormat="1">
      <c r="A1559" s="12"/>
      <c r="C1559"/>
      <c r="D1559"/>
      <c r="E1559" s="20"/>
      <c r="F1559"/>
      <c r="G1559"/>
      <c r="H1559"/>
      <c r="I1559"/>
      <c r="J1559" s="20"/>
      <c r="K1559"/>
      <c r="L1559"/>
      <c r="M1559"/>
      <c r="N1559"/>
      <c r="O1559" s="20"/>
      <c r="P1559"/>
      <c r="Q1559"/>
      <c r="R1559"/>
      <c r="S1559"/>
      <c r="T1559" s="20"/>
      <c r="U1559"/>
      <c r="V1559"/>
      <c r="W1559"/>
      <c r="X1559"/>
      <c r="Y1559" s="20"/>
      <c r="Z1559"/>
      <c r="AA1559"/>
      <c r="AB1559"/>
      <c r="AC1559"/>
      <c r="AD1559" s="20"/>
      <c r="AE1559"/>
      <c r="AF1559"/>
      <c r="AG1559"/>
      <c r="AH1559"/>
      <c r="AI1559" s="20"/>
      <c r="AJ1559"/>
      <c r="AK1559"/>
      <c r="AL1559"/>
      <c r="AM1559"/>
      <c r="AN1559" s="20"/>
      <c r="AO1559"/>
      <c r="AT1559" s="14"/>
      <c r="AU1559" s="14"/>
      <c r="AV1559" s="14"/>
      <c r="AW1559" s="14"/>
    </row>
    <row r="1560" spans="1:49" s="10" customFormat="1">
      <c r="A1560" s="12"/>
      <c r="C1560"/>
      <c r="D1560"/>
      <c r="E1560" s="20"/>
      <c r="F1560"/>
      <c r="G1560"/>
      <c r="H1560"/>
      <c r="I1560"/>
      <c r="J1560" s="20"/>
      <c r="K1560"/>
      <c r="L1560"/>
      <c r="M1560"/>
      <c r="N1560"/>
      <c r="O1560" s="20"/>
      <c r="P1560"/>
      <c r="Q1560"/>
      <c r="R1560"/>
      <c r="S1560"/>
      <c r="T1560" s="20"/>
      <c r="U1560"/>
      <c r="V1560"/>
      <c r="W1560"/>
      <c r="X1560"/>
      <c r="Y1560" s="20"/>
      <c r="Z1560"/>
      <c r="AA1560"/>
      <c r="AB1560"/>
      <c r="AC1560"/>
      <c r="AD1560" s="20"/>
      <c r="AE1560"/>
      <c r="AF1560"/>
      <c r="AG1560"/>
      <c r="AH1560"/>
      <c r="AI1560" s="20"/>
      <c r="AJ1560"/>
      <c r="AK1560"/>
      <c r="AL1560"/>
      <c r="AM1560"/>
      <c r="AN1560" s="20"/>
      <c r="AO1560"/>
      <c r="AT1560" s="14"/>
      <c r="AU1560" s="14"/>
      <c r="AV1560" s="14"/>
      <c r="AW1560" s="14"/>
    </row>
    <row r="1561" spans="1:49" s="10" customFormat="1">
      <c r="A1561" s="12"/>
      <c r="C1561"/>
      <c r="D1561"/>
      <c r="E1561" s="20"/>
      <c r="F1561"/>
      <c r="G1561"/>
      <c r="H1561"/>
      <c r="I1561"/>
      <c r="J1561" s="20"/>
      <c r="K1561"/>
      <c r="L1561"/>
      <c r="M1561"/>
      <c r="N1561"/>
      <c r="O1561" s="20"/>
      <c r="P1561"/>
      <c r="Q1561"/>
      <c r="R1561"/>
      <c r="S1561"/>
      <c r="T1561" s="20"/>
      <c r="U1561"/>
      <c r="V1561"/>
      <c r="W1561"/>
      <c r="X1561"/>
      <c r="Y1561" s="20"/>
      <c r="Z1561"/>
      <c r="AA1561"/>
      <c r="AB1561"/>
      <c r="AC1561"/>
      <c r="AD1561" s="20"/>
      <c r="AE1561"/>
      <c r="AF1561"/>
      <c r="AG1561"/>
      <c r="AH1561"/>
      <c r="AI1561" s="20"/>
      <c r="AJ1561"/>
      <c r="AK1561"/>
      <c r="AL1561"/>
      <c r="AM1561"/>
      <c r="AN1561" s="20"/>
      <c r="AO1561"/>
      <c r="AT1561" s="14"/>
      <c r="AU1561" s="14"/>
      <c r="AV1561" s="14"/>
      <c r="AW1561" s="14"/>
    </row>
    <row r="1562" spans="1:49" s="10" customFormat="1">
      <c r="A1562" s="12"/>
      <c r="C1562"/>
      <c r="D1562"/>
      <c r="E1562" s="20"/>
      <c r="F1562"/>
      <c r="G1562"/>
      <c r="H1562"/>
      <c r="I1562"/>
      <c r="J1562" s="20"/>
      <c r="K1562"/>
      <c r="L1562"/>
      <c r="M1562"/>
      <c r="N1562"/>
      <c r="O1562" s="20"/>
      <c r="P1562"/>
      <c r="Q1562"/>
      <c r="R1562"/>
      <c r="S1562"/>
      <c r="T1562" s="20"/>
      <c r="U1562"/>
      <c r="V1562"/>
      <c r="W1562"/>
      <c r="X1562"/>
      <c r="Y1562" s="20"/>
      <c r="Z1562"/>
      <c r="AA1562"/>
      <c r="AB1562"/>
      <c r="AC1562"/>
      <c r="AD1562" s="20"/>
      <c r="AE1562"/>
      <c r="AF1562"/>
      <c r="AG1562"/>
      <c r="AH1562"/>
      <c r="AI1562" s="20"/>
      <c r="AJ1562"/>
      <c r="AK1562"/>
      <c r="AL1562"/>
      <c r="AM1562"/>
      <c r="AN1562" s="20"/>
      <c r="AO1562"/>
      <c r="AT1562" s="14"/>
      <c r="AU1562" s="14"/>
      <c r="AV1562" s="14"/>
      <c r="AW1562" s="14"/>
    </row>
    <row r="1563" spans="1:49" s="10" customFormat="1">
      <c r="A1563" s="12"/>
      <c r="C1563"/>
      <c r="D1563"/>
      <c r="E1563" s="20"/>
      <c r="F1563"/>
      <c r="G1563"/>
      <c r="H1563"/>
      <c r="I1563"/>
      <c r="J1563" s="20"/>
      <c r="K1563"/>
      <c r="L1563"/>
      <c r="M1563"/>
      <c r="N1563"/>
      <c r="O1563" s="20"/>
      <c r="P1563"/>
      <c r="Q1563"/>
      <c r="R1563"/>
      <c r="S1563"/>
      <c r="T1563" s="20"/>
      <c r="U1563"/>
      <c r="V1563"/>
      <c r="W1563"/>
      <c r="X1563"/>
      <c r="Y1563" s="20"/>
      <c r="Z1563"/>
      <c r="AA1563"/>
      <c r="AB1563"/>
      <c r="AC1563"/>
      <c r="AD1563" s="20"/>
      <c r="AE1563"/>
      <c r="AF1563"/>
      <c r="AG1563"/>
      <c r="AH1563"/>
      <c r="AI1563" s="20"/>
      <c r="AJ1563"/>
      <c r="AK1563"/>
      <c r="AL1563"/>
      <c r="AM1563"/>
      <c r="AN1563" s="20"/>
      <c r="AO1563"/>
      <c r="AT1563" s="14"/>
      <c r="AU1563" s="14"/>
      <c r="AV1563" s="14"/>
      <c r="AW1563" s="14"/>
    </row>
    <row r="1564" spans="1:49" s="10" customFormat="1">
      <c r="A1564" s="12"/>
      <c r="C1564"/>
      <c r="D1564"/>
      <c r="E1564" s="20"/>
      <c r="F1564"/>
      <c r="G1564"/>
      <c r="H1564"/>
      <c r="I1564"/>
      <c r="J1564" s="20"/>
      <c r="K1564"/>
      <c r="L1564"/>
      <c r="M1564"/>
      <c r="N1564"/>
      <c r="O1564" s="20"/>
      <c r="P1564"/>
      <c r="Q1564"/>
      <c r="R1564"/>
      <c r="S1564"/>
      <c r="T1564" s="20"/>
      <c r="U1564"/>
      <c r="V1564"/>
      <c r="W1564"/>
      <c r="X1564"/>
      <c r="Y1564" s="20"/>
      <c r="Z1564"/>
      <c r="AA1564"/>
      <c r="AB1564"/>
      <c r="AC1564"/>
      <c r="AD1564" s="20"/>
      <c r="AE1564"/>
      <c r="AF1564"/>
      <c r="AG1564"/>
      <c r="AH1564"/>
      <c r="AI1564" s="20"/>
      <c r="AJ1564"/>
      <c r="AK1564"/>
      <c r="AL1564"/>
      <c r="AM1564"/>
      <c r="AN1564" s="20"/>
      <c r="AO1564"/>
      <c r="AT1564" s="14"/>
      <c r="AU1564" s="14"/>
      <c r="AV1564" s="14"/>
      <c r="AW1564" s="14"/>
    </row>
    <row r="1565" spans="1:49" s="10" customFormat="1">
      <c r="A1565" s="12"/>
      <c r="C1565"/>
      <c r="D1565"/>
      <c r="E1565" s="20"/>
      <c r="F1565"/>
      <c r="G1565"/>
      <c r="H1565"/>
      <c r="I1565"/>
      <c r="J1565" s="20"/>
      <c r="K1565"/>
      <c r="L1565"/>
      <c r="M1565"/>
      <c r="N1565"/>
      <c r="O1565" s="20"/>
      <c r="P1565"/>
      <c r="Q1565"/>
      <c r="R1565"/>
      <c r="S1565"/>
      <c r="T1565" s="20"/>
      <c r="U1565"/>
      <c r="V1565"/>
      <c r="W1565"/>
      <c r="X1565"/>
      <c r="Y1565" s="20"/>
      <c r="Z1565"/>
      <c r="AA1565"/>
      <c r="AB1565"/>
      <c r="AC1565"/>
      <c r="AD1565" s="20"/>
      <c r="AE1565"/>
      <c r="AF1565"/>
      <c r="AG1565"/>
      <c r="AH1565"/>
      <c r="AI1565" s="20"/>
      <c r="AJ1565"/>
      <c r="AK1565"/>
      <c r="AL1565"/>
      <c r="AM1565"/>
      <c r="AN1565" s="20"/>
      <c r="AO1565"/>
      <c r="AT1565" s="14"/>
      <c r="AU1565" s="14"/>
      <c r="AV1565" s="14"/>
      <c r="AW1565" s="14"/>
    </row>
    <row r="1566" spans="1:49" s="10" customFormat="1">
      <c r="A1566" s="12"/>
      <c r="C1566"/>
      <c r="D1566"/>
      <c r="E1566" s="20"/>
      <c r="F1566"/>
      <c r="G1566"/>
      <c r="H1566"/>
      <c r="I1566"/>
      <c r="J1566" s="20"/>
      <c r="K1566"/>
      <c r="L1566"/>
      <c r="M1566"/>
      <c r="N1566"/>
      <c r="O1566" s="20"/>
      <c r="P1566"/>
      <c r="Q1566"/>
      <c r="R1566"/>
      <c r="S1566"/>
      <c r="T1566" s="20"/>
      <c r="U1566"/>
      <c r="V1566"/>
      <c r="W1566"/>
      <c r="X1566"/>
      <c r="Y1566" s="20"/>
      <c r="Z1566"/>
      <c r="AA1566"/>
      <c r="AB1566"/>
      <c r="AC1566"/>
      <c r="AD1566" s="20"/>
      <c r="AE1566"/>
      <c r="AF1566"/>
      <c r="AG1566"/>
      <c r="AH1566"/>
      <c r="AI1566" s="20"/>
      <c r="AJ1566"/>
      <c r="AK1566"/>
      <c r="AL1566"/>
      <c r="AM1566"/>
      <c r="AN1566" s="20"/>
      <c r="AO1566"/>
      <c r="AT1566" s="14"/>
      <c r="AU1566" s="14"/>
      <c r="AV1566" s="14"/>
      <c r="AW1566" s="14"/>
    </row>
    <row r="1567" spans="1:49" s="10" customFormat="1">
      <c r="A1567" s="12"/>
      <c r="C1567"/>
      <c r="D1567"/>
      <c r="E1567" s="20"/>
      <c r="F1567"/>
      <c r="G1567"/>
      <c r="H1567"/>
      <c r="I1567"/>
      <c r="J1567" s="20"/>
      <c r="K1567"/>
      <c r="L1567"/>
      <c r="M1567"/>
      <c r="N1567"/>
      <c r="O1567" s="20"/>
      <c r="P1567"/>
      <c r="Q1567"/>
      <c r="R1567"/>
      <c r="S1567"/>
      <c r="T1567" s="20"/>
      <c r="U1567"/>
      <c r="V1567"/>
      <c r="W1567"/>
      <c r="X1567"/>
      <c r="Y1567" s="20"/>
      <c r="Z1567"/>
      <c r="AA1567"/>
      <c r="AB1567"/>
      <c r="AC1567"/>
      <c r="AD1567" s="20"/>
      <c r="AE1567"/>
      <c r="AF1567"/>
      <c r="AG1567"/>
      <c r="AH1567"/>
      <c r="AI1567" s="20"/>
      <c r="AJ1567"/>
      <c r="AK1567"/>
      <c r="AL1567"/>
      <c r="AM1567"/>
      <c r="AN1567" s="20"/>
      <c r="AO1567"/>
      <c r="AT1567" s="14"/>
      <c r="AU1567" s="14"/>
      <c r="AV1567" s="14"/>
      <c r="AW1567" s="14"/>
    </row>
    <row r="1568" spans="1:49" s="10" customFormat="1">
      <c r="A1568" s="12"/>
      <c r="C1568"/>
      <c r="D1568"/>
      <c r="E1568" s="20"/>
      <c r="F1568"/>
      <c r="G1568"/>
      <c r="H1568"/>
      <c r="I1568"/>
      <c r="J1568" s="20"/>
      <c r="K1568"/>
      <c r="L1568"/>
      <c r="M1568"/>
      <c r="N1568"/>
      <c r="O1568" s="20"/>
      <c r="P1568"/>
      <c r="Q1568"/>
      <c r="R1568"/>
      <c r="S1568"/>
      <c r="T1568" s="20"/>
      <c r="U1568"/>
      <c r="V1568"/>
      <c r="W1568"/>
      <c r="X1568"/>
      <c r="Y1568" s="20"/>
      <c r="Z1568"/>
      <c r="AA1568"/>
      <c r="AB1568"/>
      <c r="AC1568"/>
      <c r="AD1568" s="20"/>
      <c r="AE1568"/>
      <c r="AF1568"/>
      <c r="AG1568"/>
      <c r="AH1568"/>
      <c r="AI1568" s="20"/>
      <c r="AJ1568"/>
      <c r="AK1568"/>
      <c r="AL1568"/>
      <c r="AM1568"/>
      <c r="AN1568" s="20"/>
      <c r="AO1568"/>
      <c r="AT1568" s="14"/>
      <c r="AU1568" s="14"/>
      <c r="AV1568" s="14"/>
      <c r="AW1568" s="14"/>
    </row>
    <row r="1569" spans="1:49" s="10" customFormat="1">
      <c r="A1569" s="12"/>
      <c r="C1569"/>
      <c r="D1569"/>
      <c r="E1569" s="20"/>
      <c r="F1569"/>
      <c r="G1569"/>
      <c r="H1569"/>
      <c r="I1569"/>
      <c r="J1569" s="20"/>
      <c r="K1569"/>
      <c r="L1569"/>
      <c r="M1569"/>
      <c r="N1569"/>
      <c r="O1569" s="20"/>
      <c r="P1569"/>
      <c r="Q1569"/>
      <c r="R1569"/>
      <c r="S1569"/>
      <c r="T1569" s="20"/>
      <c r="U1569"/>
      <c r="V1569"/>
      <c r="W1569"/>
      <c r="X1569"/>
      <c r="Y1569" s="20"/>
      <c r="Z1569"/>
      <c r="AA1569"/>
      <c r="AB1569"/>
      <c r="AC1569"/>
      <c r="AD1569" s="20"/>
      <c r="AE1569"/>
      <c r="AF1569"/>
      <c r="AG1569"/>
      <c r="AH1569"/>
      <c r="AI1569" s="20"/>
      <c r="AJ1569"/>
      <c r="AK1569"/>
      <c r="AL1569"/>
      <c r="AM1569"/>
      <c r="AN1569" s="20"/>
      <c r="AO1569"/>
      <c r="AT1569" s="14"/>
      <c r="AU1569" s="14"/>
      <c r="AV1569" s="14"/>
      <c r="AW1569" s="14"/>
    </row>
    <row r="1570" spans="1:49" s="10" customFormat="1">
      <c r="A1570" s="12"/>
      <c r="C1570"/>
      <c r="D1570"/>
      <c r="E1570" s="20"/>
      <c r="F1570"/>
      <c r="G1570"/>
      <c r="H1570"/>
      <c r="I1570"/>
      <c r="J1570" s="20"/>
      <c r="K1570"/>
      <c r="L1570"/>
      <c r="M1570"/>
      <c r="N1570"/>
      <c r="O1570" s="20"/>
      <c r="P1570"/>
      <c r="Q1570"/>
      <c r="R1570"/>
      <c r="S1570"/>
      <c r="T1570" s="20"/>
      <c r="U1570"/>
      <c r="V1570"/>
      <c r="W1570"/>
      <c r="X1570"/>
      <c r="Y1570" s="20"/>
      <c r="Z1570"/>
      <c r="AA1570"/>
      <c r="AB1570"/>
      <c r="AC1570"/>
      <c r="AD1570" s="20"/>
      <c r="AE1570"/>
      <c r="AF1570"/>
      <c r="AG1570"/>
      <c r="AH1570"/>
      <c r="AI1570" s="20"/>
      <c r="AJ1570"/>
      <c r="AK1570"/>
      <c r="AL1570"/>
      <c r="AM1570"/>
      <c r="AN1570" s="20"/>
      <c r="AO1570"/>
      <c r="AT1570" s="14"/>
      <c r="AU1570" s="14"/>
      <c r="AV1570" s="14"/>
      <c r="AW1570" s="14"/>
    </row>
    <row r="1571" spans="1:49" s="10" customFormat="1">
      <c r="A1571" s="12"/>
      <c r="C1571"/>
      <c r="D1571"/>
      <c r="E1571" s="20"/>
      <c r="F1571"/>
      <c r="G1571"/>
      <c r="H1571"/>
      <c r="I1571"/>
      <c r="J1571" s="20"/>
      <c r="K1571"/>
      <c r="L1571"/>
      <c r="M1571"/>
      <c r="N1571"/>
      <c r="O1571" s="20"/>
      <c r="P1571"/>
      <c r="Q1571"/>
      <c r="R1571"/>
      <c r="S1571"/>
      <c r="T1571" s="20"/>
      <c r="U1571"/>
      <c r="V1571"/>
      <c r="W1571"/>
      <c r="X1571"/>
      <c r="Y1571" s="20"/>
      <c r="Z1571"/>
      <c r="AA1571"/>
      <c r="AB1571"/>
      <c r="AC1571"/>
      <c r="AD1571" s="20"/>
      <c r="AE1571"/>
      <c r="AF1571"/>
      <c r="AG1571"/>
      <c r="AH1571"/>
      <c r="AI1571" s="20"/>
      <c r="AJ1571"/>
      <c r="AK1571"/>
      <c r="AL1571"/>
      <c r="AM1571"/>
      <c r="AN1571" s="20"/>
      <c r="AO1571"/>
      <c r="AT1571" s="14"/>
      <c r="AU1571" s="14"/>
      <c r="AV1571" s="14"/>
      <c r="AW1571" s="14"/>
    </row>
    <row r="1572" spans="1:49" s="10" customFormat="1">
      <c r="A1572" s="12"/>
      <c r="C1572"/>
      <c r="D1572"/>
      <c r="E1572" s="20"/>
      <c r="F1572"/>
      <c r="G1572"/>
      <c r="H1572"/>
      <c r="I1572"/>
      <c r="J1572" s="20"/>
      <c r="K1572"/>
      <c r="L1572"/>
      <c r="M1572"/>
      <c r="N1572"/>
      <c r="O1572" s="20"/>
      <c r="P1572"/>
      <c r="Q1572"/>
      <c r="R1572"/>
      <c r="S1572"/>
      <c r="T1572" s="20"/>
      <c r="U1572"/>
      <c r="V1572"/>
      <c r="W1572"/>
      <c r="X1572"/>
      <c r="Y1572" s="20"/>
      <c r="Z1572"/>
      <c r="AA1572"/>
      <c r="AB1572"/>
      <c r="AC1572"/>
      <c r="AD1572" s="20"/>
      <c r="AE1572"/>
      <c r="AF1572"/>
      <c r="AG1572"/>
      <c r="AH1572"/>
      <c r="AI1572" s="20"/>
      <c r="AJ1572"/>
      <c r="AK1572"/>
      <c r="AL1572"/>
      <c r="AM1572"/>
      <c r="AN1572" s="20"/>
      <c r="AO1572"/>
      <c r="AT1572" s="14"/>
      <c r="AU1572" s="14"/>
      <c r="AV1572" s="14"/>
      <c r="AW1572" s="14"/>
    </row>
    <row r="1573" spans="1:49" s="10" customFormat="1">
      <c r="A1573" s="12"/>
      <c r="C1573"/>
      <c r="D1573"/>
      <c r="E1573" s="20"/>
      <c r="F1573"/>
      <c r="G1573"/>
      <c r="H1573"/>
      <c r="I1573"/>
      <c r="J1573" s="20"/>
      <c r="K1573"/>
      <c r="L1573"/>
      <c r="M1573"/>
      <c r="N1573"/>
      <c r="O1573" s="20"/>
      <c r="P1573"/>
      <c r="Q1573"/>
      <c r="R1573"/>
      <c r="S1573"/>
      <c r="T1573" s="20"/>
      <c r="U1573"/>
      <c r="V1573"/>
      <c r="W1573"/>
      <c r="X1573"/>
      <c r="Y1573" s="20"/>
      <c r="Z1573"/>
      <c r="AA1573"/>
      <c r="AB1573"/>
      <c r="AC1573"/>
      <c r="AD1573" s="20"/>
      <c r="AE1573"/>
      <c r="AF1573"/>
      <c r="AG1573"/>
      <c r="AH1573"/>
      <c r="AI1573" s="20"/>
      <c r="AJ1573"/>
      <c r="AK1573"/>
      <c r="AL1573"/>
      <c r="AM1573"/>
      <c r="AN1573" s="20"/>
      <c r="AO1573"/>
      <c r="AT1573" s="14"/>
      <c r="AU1573" s="14"/>
      <c r="AV1573" s="14"/>
      <c r="AW1573" s="14"/>
    </row>
    <row r="1574" spans="1:49" s="10" customFormat="1">
      <c r="A1574" s="12"/>
      <c r="C1574"/>
      <c r="D1574"/>
      <c r="E1574" s="20"/>
      <c r="F1574"/>
      <c r="G1574"/>
      <c r="H1574"/>
      <c r="I1574"/>
      <c r="J1574" s="20"/>
      <c r="K1574"/>
      <c r="L1574"/>
      <c r="M1574"/>
      <c r="N1574"/>
      <c r="O1574" s="20"/>
      <c r="P1574"/>
      <c r="Q1574"/>
      <c r="R1574"/>
      <c r="S1574"/>
      <c r="T1574" s="20"/>
      <c r="U1574"/>
      <c r="V1574"/>
      <c r="W1574"/>
      <c r="X1574"/>
      <c r="Y1574" s="20"/>
      <c r="Z1574"/>
      <c r="AA1574"/>
      <c r="AB1574"/>
      <c r="AC1574"/>
      <c r="AD1574" s="20"/>
      <c r="AE1574"/>
      <c r="AF1574"/>
      <c r="AG1574"/>
      <c r="AH1574"/>
      <c r="AI1574" s="20"/>
      <c r="AJ1574"/>
      <c r="AK1574"/>
      <c r="AL1574"/>
      <c r="AM1574"/>
      <c r="AN1574" s="20"/>
      <c r="AO1574"/>
      <c r="AT1574" s="14"/>
      <c r="AU1574" s="14"/>
      <c r="AV1574" s="14"/>
      <c r="AW1574" s="14"/>
    </row>
    <row r="1575" spans="1:49" s="10" customFormat="1">
      <c r="A1575" s="12"/>
      <c r="C1575"/>
      <c r="D1575"/>
      <c r="E1575" s="20"/>
      <c r="F1575"/>
      <c r="G1575"/>
      <c r="H1575"/>
      <c r="I1575"/>
      <c r="J1575" s="20"/>
      <c r="K1575"/>
      <c r="L1575"/>
      <c r="M1575"/>
      <c r="N1575"/>
      <c r="O1575" s="20"/>
      <c r="P1575"/>
      <c r="Q1575"/>
      <c r="R1575"/>
      <c r="S1575"/>
      <c r="T1575" s="20"/>
      <c r="U1575"/>
      <c r="V1575"/>
      <c r="W1575"/>
      <c r="X1575"/>
      <c r="Y1575" s="20"/>
      <c r="Z1575"/>
      <c r="AA1575"/>
      <c r="AB1575"/>
      <c r="AC1575"/>
      <c r="AD1575" s="20"/>
      <c r="AE1575"/>
      <c r="AF1575"/>
      <c r="AG1575"/>
      <c r="AH1575"/>
      <c r="AI1575" s="20"/>
      <c r="AJ1575"/>
      <c r="AK1575"/>
      <c r="AL1575"/>
      <c r="AM1575"/>
      <c r="AN1575" s="20"/>
      <c r="AO1575"/>
      <c r="AT1575" s="14"/>
      <c r="AU1575" s="14"/>
      <c r="AV1575" s="14"/>
      <c r="AW1575" s="14"/>
    </row>
    <row r="1576" spans="1:49" s="10" customFormat="1">
      <c r="A1576" s="12"/>
      <c r="C1576"/>
      <c r="D1576"/>
      <c r="E1576" s="20"/>
      <c r="F1576"/>
      <c r="G1576"/>
      <c r="H1576"/>
      <c r="I1576"/>
      <c r="J1576" s="20"/>
      <c r="K1576"/>
      <c r="L1576"/>
      <c r="M1576"/>
      <c r="N1576"/>
      <c r="O1576" s="20"/>
      <c r="P1576"/>
      <c r="Q1576"/>
      <c r="R1576"/>
      <c r="S1576"/>
      <c r="T1576" s="20"/>
      <c r="U1576"/>
      <c r="V1576"/>
      <c r="W1576"/>
      <c r="X1576"/>
      <c r="Y1576" s="20"/>
      <c r="Z1576"/>
      <c r="AA1576"/>
      <c r="AB1576"/>
      <c r="AC1576"/>
      <c r="AD1576" s="20"/>
      <c r="AE1576"/>
      <c r="AF1576"/>
      <c r="AG1576"/>
      <c r="AH1576"/>
      <c r="AI1576" s="20"/>
      <c r="AJ1576"/>
      <c r="AK1576"/>
      <c r="AL1576"/>
      <c r="AM1576"/>
      <c r="AN1576" s="20"/>
      <c r="AO1576"/>
      <c r="AT1576" s="14"/>
      <c r="AU1576" s="14"/>
      <c r="AV1576" s="14"/>
      <c r="AW1576" s="14"/>
    </row>
    <row r="1577" spans="1:49" s="10" customFormat="1">
      <c r="A1577" s="12"/>
      <c r="C1577"/>
      <c r="D1577"/>
      <c r="E1577" s="20"/>
      <c r="F1577"/>
      <c r="G1577"/>
      <c r="H1577"/>
      <c r="I1577"/>
      <c r="J1577" s="20"/>
      <c r="K1577"/>
      <c r="L1577"/>
      <c r="M1577"/>
      <c r="N1577"/>
      <c r="O1577" s="20"/>
      <c r="P1577"/>
      <c r="Q1577"/>
      <c r="R1577"/>
      <c r="S1577"/>
      <c r="T1577" s="20"/>
      <c r="U1577"/>
      <c r="V1577"/>
      <c r="W1577"/>
      <c r="X1577"/>
      <c r="Y1577" s="20"/>
      <c r="Z1577"/>
      <c r="AA1577"/>
      <c r="AB1577"/>
      <c r="AC1577"/>
      <c r="AD1577" s="20"/>
      <c r="AE1577"/>
      <c r="AF1577"/>
      <c r="AG1577"/>
      <c r="AH1577"/>
      <c r="AI1577" s="20"/>
      <c r="AJ1577"/>
      <c r="AK1577"/>
      <c r="AL1577"/>
      <c r="AM1577"/>
      <c r="AN1577" s="20"/>
      <c r="AO1577"/>
      <c r="AT1577" s="14"/>
      <c r="AU1577" s="14"/>
      <c r="AV1577" s="14"/>
      <c r="AW1577" s="14"/>
    </row>
    <row r="1578" spans="1:49" s="10" customFormat="1">
      <c r="A1578" s="12"/>
      <c r="C1578"/>
      <c r="D1578"/>
      <c r="E1578" s="20"/>
      <c r="F1578"/>
      <c r="G1578"/>
      <c r="H1578"/>
      <c r="I1578"/>
      <c r="J1578" s="20"/>
      <c r="K1578"/>
      <c r="L1578"/>
      <c r="M1578"/>
      <c r="N1578"/>
      <c r="O1578" s="20"/>
      <c r="P1578"/>
      <c r="Q1578"/>
      <c r="R1578"/>
      <c r="S1578"/>
      <c r="T1578" s="20"/>
      <c r="U1578"/>
      <c r="V1578"/>
      <c r="W1578"/>
      <c r="X1578"/>
      <c r="Y1578" s="20"/>
      <c r="Z1578"/>
      <c r="AA1578"/>
      <c r="AB1578"/>
      <c r="AC1578"/>
      <c r="AD1578" s="20"/>
      <c r="AE1578"/>
      <c r="AF1578"/>
      <c r="AG1578"/>
      <c r="AH1578"/>
      <c r="AI1578" s="20"/>
      <c r="AJ1578"/>
      <c r="AK1578"/>
      <c r="AL1578"/>
      <c r="AM1578"/>
      <c r="AN1578" s="20"/>
      <c r="AO1578"/>
      <c r="AT1578" s="14"/>
      <c r="AU1578" s="14"/>
      <c r="AV1578" s="14"/>
      <c r="AW1578" s="14"/>
    </row>
    <row r="1579" spans="1:49" s="10" customFormat="1">
      <c r="A1579" s="12"/>
      <c r="C1579"/>
      <c r="D1579"/>
      <c r="E1579" s="20"/>
      <c r="F1579"/>
      <c r="G1579"/>
      <c r="H1579"/>
      <c r="I1579"/>
      <c r="J1579" s="20"/>
      <c r="K1579"/>
      <c r="L1579"/>
      <c r="M1579"/>
      <c r="N1579"/>
      <c r="O1579" s="20"/>
      <c r="P1579"/>
      <c r="Q1579"/>
      <c r="R1579"/>
      <c r="S1579"/>
      <c r="T1579" s="20"/>
      <c r="U1579"/>
      <c r="V1579"/>
      <c r="W1579"/>
      <c r="X1579"/>
      <c r="Y1579" s="20"/>
      <c r="Z1579"/>
      <c r="AA1579"/>
      <c r="AB1579"/>
      <c r="AC1579"/>
      <c r="AD1579" s="20"/>
      <c r="AE1579"/>
      <c r="AF1579"/>
      <c r="AG1579"/>
      <c r="AH1579"/>
      <c r="AI1579" s="20"/>
      <c r="AJ1579"/>
      <c r="AK1579"/>
      <c r="AL1579"/>
      <c r="AM1579"/>
      <c r="AN1579" s="20"/>
      <c r="AO1579"/>
      <c r="AT1579" s="14"/>
      <c r="AU1579" s="14"/>
      <c r="AV1579" s="14"/>
      <c r="AW1579" s="14"/>
    </row>
    <row r="1580" spans="1:49" s="10" customFormat="1">
      <c r="A1580" s="12"/>
      <c r="C1580"/>
      <c r="D1580"/>
      <c r="E1580" s="20"/>
      <c r="F1580"/>
      <c r="G1580"/>
      <c r="H1580"/>
      <c r="I1580"/>
      <c r="J1580" s="20"/>
      <c r="K1580"/>
      <c r="L1580"/>
      <c r="M1580"/>
      <c r="N1580"/>
      <c r="O1580" s="20"/>
      <c r="P1580"/>
      <c r="Q1580"/>
      <c r="R1580"/>
      <c r="S1580"/>
      <c r="T1580" s="20"/>
      <c r="U1580"/>
      <c r="V1580"/>
      <c r="W1580"/>
      <c r="X1580"/>
      <c r="Y1580" s="20"/>
      <c r="Z1580"/>
      <c r="AA1580"/>
      <c r="AB1580"/>
      <c r="AC1580"/>
      <c r="AD1580" s="20"/>
      <c r="AE1580"/>
      <c r="AF1580"/>
      <c r="AG1580"/>
      <c r="AH1580"/>
      <c r="AI1580" s="20"/>
      <c r="AJ1580"/>
      <c r="AK1580"/>
      <c r="AL1580"/>
      <c r="AM1580"/>
      <c r="AN1580" s="20"/>
      <c r="AO1580"/>
      <c r="AT1580" s="14"/>
      <c r="AU1580" s="14"/>
      <c r="AV1580" s="14"/>
      <c r="AW1580" s="14"/>
    </row>
    <row r="1581" spans="1:49" s="10" customFormat="1">
      <c r="A1581" s="12"/>
      <c r="C1581"/>
      <c r="D1581"/>
      <c r="E1581" s="20"/>
      <c r="F1581"/>
      <c r="G1581"/>
      <c r="H1581"/>
      <c r="I1581"/>
      <c r="J1581" s="20"/>
      <c r="K1581"/>
      <c r="L1581"/>
      <c r="M1581"/>
      <c r="N1581"/>
      <c r="O1581" s="20"/>
      <c r="P1581"/>
      <c r="Q1581"/>
      <c r="R1581"/>
      <c r="S1581"/>
      <c r="T1581" s="20"/>
      <c r="U1581"/>
      <c r="V1581"/>
      <c r="W1581"/>
      <c r="X1581"/>
      <c r="Y1581" s="20"/>
      <c r="Z1581"/>
      <c r="AA1581"/>
      <c r="AB1581"/>
      <c r="AC1581"/>
      <c r="AD1581" s="20"/>
      <c r="AE1581"/>
      <c r="AF1581"/>
      <c r="AG1581"/>
      <c r="AH1581"/>
      <c r="AI1581" s="20"/>
      <c r="AJ1581"/>
      <c r="AK1581"/>
      <c r="AL1581"/>
      <c r="AM1581"/>
      <c r="AN1581" s="20"/>
      <c r="AO1581"/>
      <c r="AT1581" s="14"/>
      <c r="AU1581" s="14"/>
      <c r="AV1581" s="14"/>
      <c r="AW1581" s="14"/>
    </row>
    <row r="1582" spans="1:49" s="10" customFormat="1">
      <c r="A1582" s="12"/>
      <c r="C1582"/>
      <c r="D1582"/>
      <c r="E1582" s="20"/>
      <c r="F1582"/>
      <c r="G1582"/>
      <c r="H1582"/>
      <c r="I1582"/>
      <c r="J1582" s="20"/>
      <c r="K1582"/>
      <c r="L1582"/>
      <c r="M1582"/>
      <c r="N1582"/>
      <c r="O1582" s="20"/>
      <c r="P1582"/>
      <c r="Q1582"/>
      <c r="R1582"/>
      <c r="S1582"/>
      <c r="T1582" s="20"/>
      <c r="U1582"/>
      <c r="V1582"/>
      <c r="W1582"/>
      <c r="X1582"/>
      <c r="Y1582" s="20"/>
      <c r="Z1582"/>
      <c r="AA1582"/>
      <c r="AB1582"/>
      <c r="AC1582"/>
      <c r="AD1582" s="20"/>
      <c r="AE1582"/>
      <c r="AF1582"/>
      <c r="AG1582"/>
      <c r="AH1582"/>
      <c r="AI1582" s="20"/>
      <c r="AJ1582"/>
      <c r="AK1582"/>
      <c r="AL1582"/>
      <c r="AM1582"/>
      <c r="AN1582" s="20"/>
      <c r="AO1582"/>
      <c r="AT1582" s="14"/>
      <c r="AU1582" s="14"/>
      <c r="AV1582" s="14"/>
      <c r="AW1582" s="14"/>
    </row>
    <row r="1583" spans="1:49" s="10" customFormat="1">
      <c r="A1583" s="12"/>
      <c r="C1583"/>
      <c r="D1583"/>
      <c r="E1583" s="20"/>
      <c r="F1583"/>
      <c r="G1583"/>
      <c r="H1583"/>
      <c r="I1583"/>
      <c r="J1583" s="20"/>
      <c r="K1583"/>
      <c r="L1583"/>
      <c r="M1583"/>
      <c r="N1583"/>
      <c r="O1583" s="20"/>
      <c r="P1583"/>
      <c r="Q1583"/>
      <c r="R1583"/>
      <c r="S1583"/>
      <c r="T1583" s="20"/>
      <c r="U1583"/>
      <c r="V1583"/>
      <c r="W1583"/>
      <c r="X1583"/>
      <c r="Y1583" s="20"/>
      <c r="Z1583"/>
      <c r="AA1583"/>
      <c r="AB1583"/>
      <c r="AC1583"/>
      <c r="AD1583" s="20"/>
      <c r="AE1583"/>
      <c r="AF1583"/>
      <c r="AG1583"/>
      <c r="AH1583"/>
      <c r="AI1583" s="20"/>
      <c r="AJ1583"/>
      <c r="AK1583"/>
      <c r="AL1583"/>
      <c r="AM1583"/>
      <c r="AN1583" s="20"/>
      <c r="AO1583"/>
      <c r="AT1583" s="14"/>
      <c r="AU1583" s="14"/>
      <c r="AV1583" s="14"/>
      <c r="AW1583" s="14"/>
    </row>
    <row r="1584" spans="1:49" s="10" customFormat="1">
      <c r="A1584" s="12"/>
      <c r="C1584"/>
      <c r="D1584"/>
      <c r="E1584" s="20"/>
      <c r="F1584"/>
      <c r="G1584"/>
      <c r="H1584"/>
      <c r="I1584"/>
      <c r="J1584" s="20"/>
      <c r="K1584"/>
      <c r="L1584"/>
      <c r="M1584"/>
      <c r="N1584"/>
      <c r="O1584" s="20"/>
      <c r="P1584"/>
      <c r="Q1584"/>
      <c r="R1584"/>
      <c r="S1584"/>
      <c r="T1584" s="20"/>
      <c r="U1584"/>
      <c r="V1584"/>
      <c r="W1584"/>
      <c r="X1584"/>
      <c r="Y1584" s="20"/>
      <c r="Z1584"/>
      <c r="AA1584"/>
      <c r="AB1584"/>
      <c r="AC1584"/>
      <c r="AD1584" s="20"/>
      <c r="AE1584"/>
      <c r="AF1584"/>
      <c r="AG1584"/>
      <c r="AH1584"/>
      <c r="AI1584" s="20"/>
      <c r="AJ1584"/>
      <c r="AK1584"/>
      <c r="AL1584"/>
      <c r="AM1584"/>
      <c r="AN1584" s="20"/>
      <c r="AO1584"/>
      <c r="AT1584" s="14"/>
      <c r="AU1584" s="14"/>
      <c r="AV1584" s="14"/>
      <c r="AW1584" s="14"/>
    </row>
    <row r="1585" spans="1:49" s="10" customFormat="1">
      <c r="A1585" s="12"/>
      <c r="C1585"/>
      <c r="D1585"/>
      <c r="E1585" s="20"/>
      <c r="F1585"/>
      <c r="G1585"/>
      <c r="H1585"/>
      <c r="I1585"/>
      <c r="J1585" s="20"/>
      <c r="K1585"/>
      <c r="L1585"/>
      <c r="M1585"/>
      <c r="N1585"/>
      <c r="O1585" s="20"/>
      <c r="P1585"/>
      <c r="Q1585"/>
      <c r="R1585"/>
      <c r="S1585"/>
      <c r="T1585" s="20"/>
      <c r="U1585"/>
      <c r="V1585"/>
      <c r="W1585"/>
      <c r="X1585"/>
      <c r="Y1585" s="20"/>
      <c r="Z1585"/>
      <c r="AA1585"/>
      <c r="AB1585"/>
      <c r="AC1585"/>
      <c r="AD1585" s="20"/>
      <c r="AE1585"/>
      <c r="AF1585"/>
      <c r="AG1585"/>
      <c r="AH1585"/>
      <c r="AI1585" s="20"/>
      <c r="AJ1585"/>
      <c r="AK1585"/>
      <c r="AL1585"/>
      <c r="AM1585"/>
      <c r="AN1585" s="20"/>
      <c r="AO1585"/>
      <c r="AT1585" s="14"/>
      <c r="AU1585" s="14"/>
      <c r="AV1585" s="14"/>
      <c r="AW1585" s="14"/>
    </row>
    <row r="1586" spans="1:49" s="10" customFormat="1">
      <c r="A1586" s="12"/>
      <c r="C1586"/>
      <c r="D1586"/>
      <c r="E1586" s="20"/>
      <c r="F1586"/>
      <c r="G1586"/>
      <c r="H1586"/>
      <c r="I1586"/>
      <c r="J1586" s="20"/>
      <c r="K1586"/>
      <c r="L1586"/>
      <c r="M1586"/>
      <c r="N1586"/>
      <c r="O1586" s="20"/>
      <c r="P1586"/>
      <c r="Q1586"/>
      <c r="R1586"/>
      <c r="S1586"/>
      <c r="T1586" s="20"/>
      <c r="U1586"/>
      <c r="V1586"/>
      <c r="W1586"/>
      <c r="X1586"/>
      <c r="Y1586" s="20"/>
      <c r="Z1586"/>
      <c r="AA1586"/>
      <c r="AB1586"/>
      <c r="AC1586"/>
      <c r="AD1586" s="20"/>
      <c r="AE1586"/>
      <c r="AF1586"/>
      <c r="AG1586"/>
      <c r="AH1586"/>
      <c r="AI1586" s="20"/>
      <c r="AJ1586"/>
      <c r="AK1586"/>
      <c r="AL1586"/>
      <c r="AM1586"/>
      <c r="AN1586" s="20"/>
      <c r="AO1586"/>
      <c r="AT1586" s="14"/>
      <c r="AU1586" s="14"/>
      <c r="AV1586" s="14"/>
      <c r="AW1586" s="14"/>
    </row>
    <row r="1587" spans="1:49" s="10" customFormat="1">
      <c r="A1587" s="12"/>
      <c r="C1587"/>
      <c r="D1587"/>
      <c r="E1587" s="20"/>
      <c r="F1587"/>
      <c r="G1587"/>
      <c r="H1587"/>
      <c r="I1587"/>
      <c r="J1587" s="20"/>
      <c r="K1587"/>
      <c r="L1587"/>
      <c r="M1587"/>
      <c r="N1587"/>
      <c r="O1587" s="20"/>
      <c r="P1587"/>
      <c r="Q1587"/>
      <c r="R1587"/>
      <c r="S1587"/>
      <c r="T1587" s="20"/>
      <c r="U1587"/>
      <c r="V1587"/>
      <c r="W1587"/>
      <c r="X1587"/>
      <c r="Y1587" s="20"/>
      <c r="Z1587"/>
      <c r="AA1587"/>
      <c r="AB1587"/>
      <c r="AC1587"/>
      <c r="AD1587" s="20"/>
      <c r="AE1587"/>
      <c r="AF1587"/>
      <c r="AG1587"/>
      <c r="AH1587"/>
      <c r="AI1587" s="20"/>
      <c r="AJ1587"/>
      <c r="AK1587"/>
      <c r="AL1587"/>
      <c r="AM1587"/>
      <c r="AN1587" s="20"/>
      <c r="AO1587"/>
      <c r="AT1587" s="14"/>
      <c r="AU1587" s="14"/>
      <c r="AV1587" s="14"/>
      <c r="AW1587" s="14"/>
    </row>
    <row r="1588" spans="1:49" s="10" customFormat="1">
      <c r="A1588" s="12"/>
      <c r="C1588"/>
      <c r="D1588"/>
      <c r="E1588" s="20"/>
      <c r="F1588"/>
      <c r="G1588"/>
      <c r="H1588"/>
      <c r="I1588"/>
      <c r="J1588" s="20"/>
      <c r="K1588"/>
      <c r="L1588"/>
      <c r="M1588"/>
      <c r="N1588"/>
      <c r="O1588" s="20"/>
      <c r="P1588"/>
      <c r="Q1588"/>
      <c r="R1588"/>
      <c r="S1588"/>
      <c r="T1588" s="20"/>
      <c r="U1588"/>
      <c r="V1588"/>
      <c r="W1588"/>
      <c r="X1588"/>
      <c r="Y1588" s="20"/>
      <c r="Z1588"/>
      <c r="AA1588"/>
      <c r="AB1588"/>
      <c r="AC1588"/>
      <c r="AD1588" s="20"/>
      <c r="AE1588"/>
      <c r="AF1588"/>
      <c r="AG1588"/>
      <c r="AH1588"/>
      <c r="AI1588" s="20"/>
      <c r="AJ1588"/>
      <c r="AK1588"/>
      <c r="AL1588"/>
      <c r="AM1588"/>
      <c r="AN1588" s="20"/>
      <c r="AO1588"/>
      <c r="AT1588" s="14"/>
      <c r="AU1588" s="14"/>
      <c r="AV1588" s="14"/>
      <c r="AW1588" s="14"/>
    </row>
    <row r="1589" spans="1:49" s="10" customFormat="1">
      <c r="A1589" s="12"/>
      <c r="C1589"/>
      <c r="D1589"/>
      <c r="E1589" s="20"/>
      <c r="F1589"/>
      <c r="G1589"/>
      <c r="H1589"/>
      <c r="I1589"/>
      <c r="J1589" s="20"/>
      <c r="K1589"/>
      <c r="L1589"/>
      <c r="M1589"/>
      <c r="N1589"/>
      <c r="O1589" s="20"/>
      <c r="P1589"/>
      <c r="Q1589"/>
      <c r="R1589"/>
      <c r="S1589"/>
      <c r="T1589" s="20"/>
      <c r="U1589"/>
      <c r="V1589"/>
      <c r="W1589"/>
      <c r="X1589"/>
      <c r="Y1589" s="20"/>
      <c r="Z1589"/>
      <c r="AA1589"/>
      <c r="AB1589"/>
      <c r="AC1589"/>
      <c r="AD1589" s="20"/>
      <c r="AE1589"/>
      <c r="AF1589"/>
      <c r="AG1589"/>
      <c r="AH1589"/>
      <c r="AI1589" s="20"/>
      <c r="AJ1589"/>
      <c r="AK1589"/>
      <c r="AL1589"/>
      <c r="AM1589"/>
      <c r="AN1589" s="20"/>
      <c r="AO1589"/>
      <c r="AT1589" s="14"/>
      <c r="AU1589" s="14"/>
      <c r="AV1589" s="14"/>
      <c r="AW1589" s="14"/>
    </row>
    <row r="1590" spans="1:49" s="10" customFormat="1">
      <c r="A1590" s="12"/>
      <c r="C1590"/>
      <c r="D1590"/>
      <c r="E1590" s="20"/>
      <c r="F1590"/>
      <c r="G1590"/>
      <c r="H1590"/>
      <c r="I1590"/>
      <c r="J1590" s="20"/>
      <c r="K1590"/>
      <c r="L1590"/>
      <c r="M1590"/>
      <c r="N1590"/>
      <c r="O1590" s="20"/>
      <c r="P1590"/>
      <c r="Q1590"/>
      <c r="R1590"/>
      <c r="S1590"/>
      <c r="T1590" s="20"/>
      <c r="U1590"/>
      <c r="V1590"/>
      <c r="W1590"/>
      <c r="X1590"/>
      <c r="Y1590" s="20"/>
      <c r="Z1590"/>
      <c r="AA1590"/>
      <c r="AB1590"/>
      <c r="AC1590"/>
      <c r="AD1590" s="20"/>
      <c r="AE1590"/>
      <c r="AF1590"/>
      <c r="AG1590"/>
      <c r="AH1590"/>
      <c r="AI1590" s="20"/>
      <c r="AJ1590"/>
      <c r="AK1590"/>
      <c r="AL1590"/>
      <c r="AM1590"/>
      <c r="AN1590" s="20"/>
      <c r="AO1590"/>
      <c r="AT1590" s="14"/>
      <c r="AU1590" s="14"/>
      <c r="AV1590" s="14"/>
      <c r="AW1590" s="14"/>
    </row>
    <row r="1591" spans="1:49" s="10" customFormat="1">
      <c r="A1591" s="12"/>
      <c r="C1591"/>
      <c r="D1591"/>
      <c r="E1591" s="20"/>
      <c r="F1591"/>
      <c r="G1591"/>
      <c r="H1591"/>
      <c r="I1591"/>
      <c r="J1591" s="20"/>
      <c r="K1591"/>
      <c r="L1591"/>
      <c r="M1591"/>
      <c r="N1591"/>
      <c r="O1591" s="20"/>
      <c r="P1591"/>
      <c r="Q1591"/>
      <c r="R1591"/>
      <c r="S1591"/>
      <c r="T1591" s="20"/>
      <c r="U1591"/>
      <c r="V1591"/>
      <c r="W1591"/>
      <c r="X1591"/>
      <c r="Y1591" s="20"/>
      <c r="Z1591"/>
      <c r="AA1591"/>
      <c r="AB1591"/>
      <c r="AC1591"/>
      <c r="AD1591" s="20"/>
      <c r="AE1591"/>
      <c r="AF1591"/>
      <c r="AG1591"/>
      <c r="AH1591"/>
      <c r="AI1591" s="20"/>
      <c r="AJ1591"/>
      <c r="AK1591"/>
      <c r="AL1591"/>
      <c r="AM1591"/>
      <c r="AN1591" s="20"/>
      <c r="AO1591"/>
      <c r="AT1591" s="14"/>
      <c r="AU1591" s="14"/>
      <c r="AV1591" s="14"/>
      <c r="AW1591" s="14"/>
    </row>
    <row r="1592" spans="1:49" s="10" customFormat="1">
      <c r="A1592" s="12"/>
      <c r="C1592"/>
      <c r="D1592"/>
      <c r="E1592" s="20"/>
      <c r="F1592"/>
      <c r="G1592"/>
      <c r="H1592"/>
      <c r="I1592"/>
      <c r="J1592" s="20"/>
      <c r="K1592"/>
      <c r="L1592"/>
      <c r="M1592"/>
      <c r="N1592"/>
      <c r="O1592" s="20"/>
      <c r="P1592"/>
      <c r="Q1592"/>
      <c r="R1592"/>
      <c r="S1592"/>
      <c r="T1592" s="20"/>
      <c r="U1592"/>
      <c r="V1592"/>
      <c r="W1592"/>
      <c r="X1592"/>
      <c r="Y1592" s="20"/>
      <c r="Z1592"/>
      <c r="AA1592"/>
      <c r="AB1592"/>
      <c r="AC1592"/>
      <c r="AD1592" s="20"/>
      <c r="AE1592"/>
      <c r="AF1592"/>
      <c r="AG1592"/>
      <c r="AH1592"/>
      <c r="AI1592" s="20"/>
      <c r="AJ1592"/>
      <c r="AK1592"/>
      <c r="AL1592"/>
      <c r="AM1592"/>
      <c r="AN1592" s="20"/>
      <c r="AO1592"/>
      <c r="AT1592" s="14"/>
      <c r="AU1592" s="14"/>
      <c r="AV1592" s="14"/>
      <c r="AW1592" s="14"/>
    </row>
    <row r="1593" spans="1:49" s="10" customFormat="1">
      <c r="A1593" s="12"/>
      <c r="C1593"/>
      <c r="D1593"/>
      <c r="E1593" s="20"/>
      <c r="F1593"/>
      <c r="G1593"/>
      <c r="H1593"/>
      <c r="I1593"/>
      <c r="J1593" s="20"/>
      <c r="K1593"/>
      <c r="L1593"/>
      <c r="M1593"/>
      <c r="N1593"/>
      <c r="O1593" s="20"/>
      <c r="P1593"/>
      <c r="Q1593"/>
      <c r="R1593"/>
      <c r="S1593"/>
      <c r="T1593" s="20"/>
      <c r="U1593"/>
      <c r="V1593"/>
      <c r="W1593"/>
      <c r="X1593"/>
      <c r="Y1593" s="20"/>
      <c r="Z1593"/>
      <c r="AA1593"/>
      <c r="AB1593"/>
      <c r="AC1593"/>
      <c r="AD1593" s="20"/>
      <c r="AE1593"/>
      <c r="AF1593"/>
      <c r="AG1593"/>
      <c r="AH1593"/>
      <c r="AI1593" s="20"/>
      <c r="AJ1593"/>
      <c r="AK1593"/>
      <c r="AL1593"/>
      <c r="AM1593"/>
      <c r="AN1593" s="20"/>
      <c r="AO1593"/>
      <c r="AT1593" s="14"/>
      <c r="AU1593" s="14"/>
      <c r="AV1593" s="14"/>
      <c r="AW1593" s="14"/>
    </row>
    <row r="1594" spans="1:49" s="10" customFormat="1">
      <c r="A1594" s="12"/>
      <c r="C1594"/>
      <c r="D1594"/>
      <c r="E1594" s="20"/>
      <c r="F1594"/>
      <c r="G1594"/>
      <c r="H1594"/>
      <c r="I1594"/>
      <c r="J1594" s="20"/>
      <c r="K1594"/>
      <c r="L1594"/>
      <c r="M1594"/>
      <c r="N1594"/>
      <c r="O1594" s="20"/>
      <c r="P1594"/>
      <c r="Q1594"/>
      <c r="R1594"/>
      <c r="S1594"/>
      <c r="T1594" s="20"/>
      <c r="U1594"/>
      <c r="V1594"/>
      <c r="W1594"/>
      <c r="X1594"/>
      <c r="Y1594" s="20"/>
      <c r="Z1594"/>
      <c r="AA1594"/>
      <c r="AB1594"/>
      <c r="AC1594"/>
      <c r="AD1594" s="20"/>
      <c r="AE1594"/>
      <c r="AF1594"/>
      <c r="AG1594"/>
      <c r="AH1594"/>
      <c r="AI1594" s="20"/>
      <c r="AJ1594"/>
      <c r="AK1594"/>
      <c r="AL1594"/>
      <c r="AM1594"/>
      <c r="AN1594" s="20"/>
      <c r="AO1594"/>
      <c r="AT1594" s="14"/>
      <c r="AU1594" s="14"/>
      <c r="AV1594" s="14"/>
      <c r="AW1594" s="14"/>
    </row>
    <row r="1595" spans="1:49" s="10" customFormat="1">
      <c r="A1595" s="12"/>
      <c r="C1595"/>
      <c r="D1595"/>
      <c r="E1595" s="20"/>
      <c r="F1595"/>
      <c r="G1595"/>
      <c r="H1595"/>
      <c r="I1595"/>
      <c r="J1595" s="20"/>
      <c r="K1595"/>
      <c r="L1595"/>
      <c r="M1595"/>
      <c r="N1595"/>
      <c r="O1595" s="20"/>
      <c r="P1595"/>
      <c r="Q1595"/>
      <c r="R1595"/>
      <c r="S1595"/>
      <c r="T1595" s="20"/>
      <c r="U1595"/>
      <c r="V1595"/>
      <c r="W1595"/>
      <c r="X1595"/>
      <c r="Y1595" s="20"/>
      <c r="Z1595"/>
      <c r="AA1595"/>
      <c r="AB1595"/>
      <c r="AC1595"/>
      <c r="AD1595" s="20"/>
      <c r="AE1595"/>
      <c r="AF1595"/>
      <c r="AG1595"/>
      <c r="AH1595"/>
      <c r="AI1595" s="20"/>
      <c r="AJ1595"/>
      <c r="AK1595"/>
      <c r="AL1595"/>
      <c r="AM1595"/>
      <c r="AN1595" s="20"/>
      <c r="AO1595"/>
      <c r="AT1595" s="14"/>
      <c r="AU1595" s="14"/>
      <c r="AV1595" s="14"/>
      <c r="AW1595" s="14"/>
    </row>
    <row r="1596" spans="1:49" s="10" customFormat="1">
      <c r="A1596" s="12"/>
      <c r="C1596"/>
      <c r="D1596"/>
      <c r="E1596" s="20"/>
      <c r="F1596"/>
      <c r="G1596"/>
      <c r="H1596"/>
      <c r="I1596"/>
      <c r="J1596" s="20"/>
      <c r="K1596"/>
      <c r="L1596"/>
      <c r="M1596"/>
      <c r="N1596"/>
      <c r="O1596" s="20"/>
      <c r="P1596"/>
      <c r="Q1596"/>
      <c r="R1596"/>
      <c r="S1596"/>
      <c r="T1596" s="20"/>
      <c r="U1596"/>
      <c r="V1596"/>
      <c r="W1596"/>
      <c r="X1596"/>
      <c r="Y1596" s="20"/>
      <c r="Z1596"/>
      <c r="AA1596"/>
      <c r="AB1596"/>
      <c r="AC1596"/>
      <c r="AD1596" s="20"/>
      <c r="AE1596"/>
      <c r="AF1596"/>
      <c r="AG1596"/>
      <c r="AH1596"/>
      <c r="AI1596" s="20"/>
      <c r="AJ1596"/>
      <c r="AK1596"/>
      <c r="AL1596"/>
      <c r="AM1596"/>
      <c r="AN1596" s="20"/>
      <c r="AO1596"/>
      <c r="AT1596" s="14"/>
      <c r="AU1596" s="14"/>
      <c r="AV1596" s="14"/>
      <c r="AW1596" s="14"/>
    </row>
    <row r="1597" spans="1:49" s="10" customFormat="1">
      <c r="A1597" s="12"/>
      <c r="C1597"/>
      <c r="D1597"/>
      <c r="E1597" s="20"/>
      <c r="F1597"/>
      <c r="G1597"/>
      <c r="H1597"/>
      <c r="I1597"/>
      <c r="J1597" s="20"/>
      <c r="K1597"/>
      <c r="L1597"/>
      <c r="M1597"/>
      <c r="N1597"/>
      <c r="O1597" s="20"/>
      <c r="P1597"/>
      <c r="Q1597"/>
      <c r="R1597"/>
      <c r="S1597"/>
      <c r="T1597" s="20"/>
      <c r="U1597"/>
      <c r="V1597"/>
      <c r="W1597"/>
      <c r="X1597"/>
      <c r="Y1597" s="20"/>
      <c r="Z1597"/>
      <c r="AA1597"/>
      <c r="AB1597"/>
      <c r="AC1597"/>
      <c r="AD1597" s="20"/>
      <c r="AE1597"/>
      <c r="AF1597"/>
      <c r="AG1597"/>
      <c r="AH1597"/>
      <c r="AI1597" s="20"/>
      <c r="AJ1597"/>
      <c r="AK1597"/>
      <c r="AL1597"/>
      <c r="AM1597"/>
      <c r="AN1597" s="20"/>
      <c r="AO1597"/>
      <c r="AT1597" s="14"/>
      <c r="AU1597" s="14"/>
      <c r="AV1597" s="14"/>
      <c r="AW1597" s="14"/>
    </row>
    <row r="1598" spans="1:49" s="10" customFormat="1">
      <c r="A1598" s="12"/>
      <c r="C1598"/>
      <c r="D1598"/>
      <c r="E1598" s="20"/>
      <c r="F1598"/>
      <c r="G1598"/>
      <c r="H1598"/>
      <c r="I1598"/>
      <c r="J1598" s="20"/>
      <c r="K1598"/>
      <c r="L1598"/>
      <c r="M1598"/>
      <c r="N1598"/>
      <c r="O1598" s="20"/>
      <c r="P1598"/>
      <c r="Q1598"/>
      <c r="R1598"/>
      <c r="S1598"/>
      <c r="T1598" s="20"/>
      <c r="U1598"/>
      <c r="V1598"/>
      <c r="W1598"/>
      <c r="X1598"/>
      <c r="Y1598" s="20"/>
      <c r="Z1598"/>
      <c r="AA1598"/>
      <c r="AB1598"/>
      <c r="AC1598"/>
      <c r="AD1598" s="20"/>
      <c r="AE1598"/>
      <c r="AF1598"/>
      <c r="AG1598"/>
      <c r="AH1598"/>
      <c r="AI1598" s="20"/>
      <c r="AJ1598"/>
      <c r="AK1598"/>
      <c r="AL1598"/>
      <c r="AM1598"/>
      <c r="AN1598" s="20"/>
      <c r="AO1598"/>
      <c r="AT1598" s="14"/>
      <c r="AU1598" s="14"/>
      <c r="AV1598" s="14"/>
      <c r="AW1598" s="14"/>
    </row>
    <row r="1599" spans="1:49" s="10" customFormat="1">
      <c r="A1599" s="12"/>
      <c r="C1599"/>
      <c r="D1599"/>
      <c r="E1599" s="20"/>
      <c r="F1599"/>
      <c r="G1599"/>
      <c r="H1599"/>
      <c r="I1599"/>
      <c r="J1599" s="20"/>
      <c r="K1599"/>
      <c r="L1599"/>
      <c r="M1599"/>
      <c r="N1599"/>
      <c r="O1599" s="20"/>
      <c r="P1599"/>
      <c r="Q1599"/>
      <c r="R1599"/>
      <c r="S1599"/>
      <c r="T1599" s="20"/>
      <c r="U1599"/>
      <c r="V1599"/>
      <c r="W1599"/>
      <c r="X1599"/>
      <c r="Y1599" s="20"/>
      <c r="Z1599"/>
      <c r="AA1599"/>
      <c r="AB1599"/>
      <c r="AC1599"/>
      <c r="AD1599" s="20"/>
      <c r="AE1599"/>
      <c r="AF1599"/>
      <c r="AG1599"/>
      <c r="AH1599"/>
      <c r="AI1599" s="20"/>
      <c r="AJ1599"/>
      <c r="AK1599"/>
      <c r="AL1599"/>
      <c r="AM1599"/>
      <c r="AN1599" s="20"/>
      <c r="AO1599"/>
      <c r="AT1599" s="14"/>
      <c r="AU1599" s="14"/>
      <c r="AV1599" s="14"/>
      <c r="AW1599" s="14"/>
    </row>
    <row r="1600" spans="1:49" s="10" customFormat="1">
      <c r="A1600" s="12"/>
      <c r="C1600"/>
      <c r="D1600"/>
      <c r="E1600" s="20"/>
      <c r="F1600"/>
      <c r="G1600"/>
      <c r="H1600"/>
      <c r="I1600"/>
      <c r="J1600" s="20"/>
      <c r="K1600"/>
      <c r="L1600"/>
      <c r="M1600"/>
      <c r="N1600"/>
      <c r="O1600" s="20"/>
      <c r="P1600"/>
      <c r="Q1600"/>
      <c r="R1600"/>
      <c r="S1600"/>
      <c r="T1600" s="20"/>
      <c r="U1600"/>
      <c r="V1600"/>
      <c r="W1600"/>
      <c r="X1600"/>
      <c r="Y1600" s="20"/>
      <c r="Z1600"/>
      <c r="AA1600"/>
      <c r="AB1600"/>
      <c r="AC1600"/>
      <c r="AD1600" s="20"/>
      <c r="AE1600"/>
      <c r="AF1600"/>
      <c r="AG1600"/>
      <c r="AH1600"/>
      <c r="AI1600" s="20"/>
      <c r="AJ1600"/>
      <c r="AK1600"/>
      <c r="AL1600"/>
      <c r="AM1600"/>
      <c r="AN1600" s="20"/>
      <c r="AO1600"/>
      <c r="AT1600" s="14"/>
      <c r="AU1600" s="14"/>
      <c r="AV1600" s="14"/>
      <c r="AW1600" s="14"/>
    </row>
    <row r="1601" spans="1:49" s="10" customFormat="1">
      <c r="A1601" s="12"/>
      <c r="C1601"/>
      <c r="D1601"/>
      <c r="E1601" s="20"/>
      <c r="F1601"/>
      <c r="G1601"/>
      <c r="H1601"/>
      <c r="I1601"/>
      <c r="J1601" s="20"/>
      <c r="K1601"/>
      <c r="L1601"/>
      <c r="M1601"/>
      <c r="N1601"/>
      <c r="O1601" s="20"/>
      <c r="P1601"/>
      <c r="Q1601"/>
      <c r="R1601"/>
      <c r="S1601"/>
      <c r="T1601" s="20"/>
      <c r="U1601"/>
      <c r="V1601"/>
      <c r="W1601"/>
      <c r="X1601"/>
      <c r="Y1601" s="20"/>
      <c r="Z1601"/>
      <c r="AA1601"/>
      <c r="AB1601"/>
      <c r="AC1601"/>
      <c r="AD1601" s="20"/>
      <c r="AE1601"/>
      <c r="AF1601"/>
      <c r="AG1601"/>
      <c r="AH1601"/>
      <c r="AI1601" s="20"/>
      <c r="AJ1601"/>
      <c r="AK1601"/>
      <c r="AL1601"/>
      <c r="AM1601"/>
      <c r="AN1601" s="20"/>
      <c r="AO1601"/>
      <c r="AT1601" s="14"/>
      <c r="AU1601" s="14"/>
      <c r="AV1601" s="14"/>
      <c r="AW1601" s="14"/>
    </row>
    <row r="1602" spans="1:49" s="10" customFormat="1">
      <c r="A1602" s="12"/>
      <c r="C1602"/>
      <c r="D1602"/>
      <c r="E1602" s="20"/>
      <c r="F1602"/>
      <c r="G1602"/>
      <c r="H1602"/>
      <c r="I1602"/>
      <c r="J1602" s="20"/>
      <c r="K1602"/>
      <c r="L1602"/>
      <c r="M1602"/>
      <c r="N1602"/>
      <c r="O1602" s="20"/>
      <c r="P1602"/>
      <c r="Q1602"/>
      <c r="R1602"/>
      <c r="S1602"/>
      <c r="T1602" s="20"/>
      <c r="U1602"/>
      <c r="V1602"/>
      <c r="W1602"/>
      <c r="X1602"/>
      <c r="Y1602" s="20"/>
      <c r="Z1602"/>
      <c r="AA1602"/>
      <c r="AB1602"/>
      <c r="AC1602"/>
      <c r="AD1602" s="20"/>
      <c r="AE1602"/>
      <c r="AF1602"/>
      <c r="AG1602"/>
      <c r="AH1602"/>
      <c r="AI1602" s="20"/>
      <c r="AJ1602"/>
      <c r="AK1602"/>
      <c r="AL1602"/>
      <c r="AM1602"/>
      <c r="AN1602" s="20"/>
      <c r="AO1602"/>
      <c r="AT1602" s="14"/>
      <c r="AU1602" s="14"/>
      <c r="AV1602" s="14"/>
      <c r="AW1602" s="14"/>
    </row>
    <row r="1603" spans="1:49" s="10" customFormat="1">
      <c r="A1603" s="12"/>
      <c r="C1603"/>
      <c r="D1603"/>
      <c r="E1603" s="20"/>
      <c r="F1603"/>
      <c r="G1603"/>
      <c r="H1603"/>
      <c r="I1603"/>
      <c r="J1603" s="20"/>
      <c r="K1603"/>
      <c r="L1603"/>
      <c r="M1603"/>
      <c r="N1603"/>
      <c r="O1603" s="20"/>
      <c r="P1603"/>
      <c r="Q1603"/>
      <c r="R1603"/>
      <c r="S1603"/>
      <c r="T1603" s="20"/>
      <c r="U1603"/>
      <c r="V1603"/>
      <c r="W1603"/>
      <c r="X1603"/>
      <c r="Y1603" s="20"/>
      <c r="Z1603"/>
      <c r="AA1603"/>
      <c r="AB1603"/>
      <c r="AC1603"/>
      <c r="AD1603" s="20"/>
      <c r="AE1603"/>
      <c r="AF1603"/>
      <c r="AG1603"/>
      <c r="AH1603"/>
      <c r="AI1603" s="20"/>
      <c r="AJ1603"/>
      <c r="AK1603"/>
      <c r="AL1603"/>
      <c r="AM1603"/>
      <c r="AN1603" s="20"/>
      <c r="AO1603"/>
      <c r="AT1603" s="14"/>
      <c r="AU1603" s="14"/>
      <c r="AV1603" s="14"/>
      <c r="AW1603" s="14"/>
    </row>
    <row r="1604" spans="1:49" s="10" customFormat="1">
      <c r="A1604" s="12"/>
      <c r="C1604"/>
      <c r="D1604"/>
      <c r="E1604" s="20"/>
      <c r="F1604"/>
      <c r="G1604"/>
      <c r="H1604"/>
      <c r="I1604"/>
      <c r="J1604" s="20"/>
      <c r="K1604"/>
      <c r="L1604"/>
      <c r="M1604"/>
      <c r="N1604"/>
      <c r="O1604" s="20"/>
      <c r="P1604"/>
      <c r="Q1604"/>
      <c r="R1604"/>
      <c r="S1604"/>
      <c r="T1604" s="20"/>
      <c r="U1604"/>
      <c r="V1604"/>
      <c r="W1604"/>
      <c r="X1604"/>
      <c r="Y1604" s="20"/>
      <c r="Z1604"/>
      <c r="AA1604"/>
      <c r="AB1604"/>
      <c r="AC1604"/>
      <c r="AD1604" s="20"/>
      <c r="AE1604"/>
      <c r="AF1604"/>
      <c r="AG1604"/>
      <c r="AH1604"/>
      <c r="AI1604" s="20"/>
      <c r="AJ1604"/>
      <c r="AK1604"/>
      <c r="AL1604"/>
      <c r="AM1604"/>
      <c r="AN1604" s="20"/>
      <c r="AO1604"/>
      <c r="AT1604" s="14"/>
      <c r="AU1604" s="14"/>
      <c r="AV1604" s="14"/>
      <c r="AW1604" s="14"/>
    </row>
    <row r="1605" spans="1:49" s="10" customFormat="1">
      <c r="A1605" s="12"/>
      <c r="C1605"/>
      <c r="D1605"/>
      <c r="E1605" s="20"/>
      <c r="F1605"/>
      <c r="G1605"/>
      <c r="H1605"/>
      <c r="I1605"/>
      <c r="J1605" s="20"/>
      <c r="K1605"/>
      <c r="L1605"/>
      <c r="M1605"/>
      <c r="N1605"/>
      <c r="O1605" s="20"/>
      <c r="P1605"/>
      <c r="Q1605"/>
      <c r="R1605"/>
      <c r="S1605"/>
      <c r="T1605" s="20"/>
      <c r="U1605"/>
      <c r="V1605"/>
      <c r="W1605"/>
      <c r="X1605"/>
      <c r="Y1605" s="20"/>
      <c r="Z1605"/>
      <c r="AA1605"/>
      <c r="AB1605"/>
      <c r="AC1605"/>
      <c r="AD1605" s="20"/>
      <c r="AE1605"/>
      <c r="AF1605"/>
      <c r="AG1605"/>
      <c r="AH1605"/>
      <c r="AI1605" s="20"/>
      <c r="AJ1605"/>
      <c r="AK1605"/>
      <c r="AL1605"/>
      <c r="AM1605"/>
      <c r="AN1605" s="20"/>
      <c r="AO1605"/>
      <c r="AT1605" s="14"/>
      <c r="AU1605" s="14"/>
      <c r="AV1605" s="14"/>
      <c r="AW1605" s="14"/>
    </row>
    <row r="1606" spans="1:49" s="10" customFormat="1">
      <c r="A1606" s="12"/>
      <c r="C1606"/>
      <c r="D1606"/>
      <c r="E1606" s="20"/>
      <c r="F1606"/>
      <c r="G1606"/>
      <c r="H1606"/>
      <c r="I1606"/>
      <c r="J1606" s="20"/>
      <c r="K1606"/>
      <c r="L1606"/>
      <c r="M1606"/>
      <c r="N1606"/>
      <c r="O1606" s="20"/>
      <c r="P1606"/>
      <c r="Q1606"/>
      <c r="R1606"/>
      <c r="S1606"/>
      <c r="T1606" s="20"/>
      <c r="U1606"/>
      <c r="V1606"/>
      <c r="W1606"/>
      <c r="X1606"/>
      <c r="Y1606" s="20"/>
      <c r="Z1606"/>
      <c r="AA1606"/>
      <c r="AB1606"/>
      <c r="AC1606"/>
      <c r="AD1606" s="20"/>
      <c r="AE1606"/>
      <c r="AF1606"/>
      <c r="AG1606"/>
      <c r="AH1606"/>
      <c r="AI1606" s="20"/>
      <c r="AJ1606"/>
      <c r="AK1606"/>
      <c r="AL1606"/>
      <c r="AM1606"/>
      <c r="AN1606" s="20"/>
      <c r="AO1606"/>
      <c r="AT1606" s="14"/>
      <c r="AU1606" s="14"/>
      <c r="AV1606" s="14"/>
      <c r="AW1606" s="14"/>
    </row>
    <row r="1607" spans="1:49" s="10" customFormat="1">
      <c r="A1607" s="12"/>
      <c r="C1607"/>
      <c r="D1607"/>
      <c r="E1607" s="20"/>
      <c r="F1607"/>
      <c r="G1607"/>
      <c r="H1607"/>
      <c r="I1607"/>
      <c r="J1607" s="20"/>
      <c r="K1607"/>
      <c r="L1607"/>
      <c r="M1607"/>
      <c r="N1607"/>
      <c r="O1607" s="20"/>
      <c r="P1607"/>
      <c r="Q1607"/>
      <c r="R1607"/>
      <c r="S1607"/>
      <c r="T1607" s="20"/>
      <c r="U1607"/>
      <c r="V1607"/>
      <c r="W1607"/>
      <c r="X1607"/>
      <c r="Y1607" s="20"/>
      <c r="Z1607"/>
      <c r="AA1607"/>
      <c r="AB1607"/>
      <c r="AC1607"/>
      <c r="AD1607" s="20"/>
      <c r="AE1607"/>
      <c r="AF1607"/>
      <c r="AG1607"/>
      <c r="AH1607"/>
      <c r="AI1607" s="20"/>
      <c r="AJ1607"/>
      <c r="AK1607"/>
      <c r="AL1607"/>
      <c r="AM1607"/>
      <c r="AN1607" s="20"/>
      <c r="AO1607"/>
      <c r="AT1607" s="14"/>
      <c r="AU1607" s="14"/>
      <c r="AV1607" s="14"/>
      <c r="AW1607" s="14"/>
    </row>
    <row r="1608" spans="1:49" s="10" customFormat="1">
      <c r="A1608" s="12"/>
      <c r="C1608"/>
      <c r="D1608"/>
      <c r="E1608" s="20"/>
      <c r="F1608"/>
      <c r="G1608"/>
      <c r="H1608"/>
      <c r="I1608"/>
      <c r="J1608" s="20"/>
      <c r="K1608"/>
      <c r="L1608"/>
      <c r="M1608"/>
      <c r="N1608"/>
      <c r="O1608" s="20"/>
      <c r="P1608"/>
      <c r="Q1608"/>
      <c r="R1608"/>
      <c r="S1608"/>
      <c r="T1608" s="20"/>
      <c r="U1608"/>
      <c r="V1608"/>
      <c r="W1608"/>
      <c r="X1608"/>
      <c r="Y1608" s="20"/>
      <c r="Z1608"/>
      <c r="AA1608"/>
      <c r="AB1608"/>
      <c r="AC1608"/>
      <c r="AD1608" s="20"/>
      <c r="AE1608"/>
      <c r="AF1608"/>
      <c r="AG1608"/>
      <c r="AH1608"/>
      <c r="AI1608" s="20"/>
      <c r="AJ1608"/>
      <c r="AK1608"/>
      <c r="AL1608"/>
      <c r="AM1608"/>
      <c r="AN1608" s="20"/>
      <c r="AO1608"/>
      <c r="AT1608" s="14"/>
      <c r="AU1608" s="14"/>
      <c r="AV1608" s="14"/>
      <c r="AW1608" s="14"/>
    </row>
    <row r="1609" spans="1:49" s="10" customFormat="1">
      <c r="A1609" s="12"/>
      <c r="C1609"/>
      <c r="D1609"/>
      <c r="E1609" s="20"/>
      <c r="F1609"/>
      <c r="G1609"/>
      <c r="H1609"/>
      <c r="I1609"/>
      <c r="J1609" s="20"/>
      <c r="K1609"/>
      <c r="L1609"/>
      <c r="M1609"/>
      <c r="N1609"/>
      <c r="O1609" s="20"/>
      <c r="P1609"/>
      <c r="Q1609"/>
      <c r="R1609"/>
      <c r="S1609"/>
      <c r="T1609" s="20"/>
      <c r="U1609"/>
      <c r="V1609"/>
      <c r="W1609"/>
      <c r="X1609"/>
      <c r="Y1609" s="20"/>
      <c r="Z1609"/>
      <c r="AA1609"/>
      <c r="AB1609"/>
      <c r="AC1609"/>
      <c r="AD1609" s="20"/>
      <c r="AE1609"/>
      <c r="AF1609"/>
      <c r="AG1609"/>
      <c r="AH1609"/>
      <c r="AI1609" s="20"/>
      <c r="AJ1609"/>
      <c r="AK1609"/>
      <c r="AL1609"/>
      <c r="AM1609"/>
      <c r="AN1609" s="20"/>
      <c r="AO1609"/>
      <c r="AT1609" s="14"/>
      <c r="AU1609" s="14"/>
      <c r="AV1609" s="14"/>
      <c r="AW1609" s="14"/>
    </row>
    <row r="1610" spans="1:49" s="10" customFormat="1">
      <c r="A1610" s="12"/>
      <c r="C1610"/>
      <c r="D1610"/>
      <c r="E1610" s="20"/>
      <c r="F1610"/>
      <c r="G1610"/>
      <c r="H1610"/>
      <c r="I1610"/>
      <c r="J1610" s="20"/>
      <c r="K1610"/>
      <c r="L1610"/>
      <c r="M1610"/>
      <c r="N1610"/>
      <c r="O1610" s="20"/>
      <c r="P1610"/>
      <c r="Q1610"/>
      <c r="R1610"/>
      <c r="S1610"/>
      <c r="T1610" s="20"/>
      <c r="U1610"/>
      <c r="V1610"/>
      <c r="W1610"/>
      <c r="X1610"/>
      <c r="Y1610" s="20"/>
      <c r="Z1610"/>
      <c r="AA1610"/>
      <c r="AB1610"/>
      <c r="AC1610"/>
      <c r="AD1610" s="20"/>
      <c r="AE1610"/>
      <c r="AF1610"/>
      <c r="AG1610"/>
      <c r="AH1610"/>
      <c r="AI1610" s="20"/>
      <c r="AJ1610"/>
      <c r="AK1610"/>
      <c r="AL1610"/>
      <c r="AM1610"/>
      <c r="AN1610" s="20"/>
      <c r="AO1610"/>
      <c r="AT1610" s="14"/>
      <c r="AU1610" s="14"/>
      <c r="AV1610" s="14"/>
      <c r="AW1610" s="14"/>
    </row>
    <row r="1611" spans="1:49" s="10" customFormat="1">
      <c r="A1611" s="12"/>
      <c r="C1611"/>
      <c r="D1611"/>
      <c r="E1611" s="20"/>
      <c r="F1611"/>
      <c r="G1611"/>
      <c r="H1611"/>
      <c r="I1611"/>
      <c r="J1611" s="20"/>
      <c r="K1611"/>
      <c r="L1611"/>
      <c r="M1611"/>
      <c r="N1611"/>
      <c r="O1611" s="20"/>
      <c r="P1611"/>
      <c r="Q1611"/>
      <c r="R1611"/>
      <c r="S1611"/>
      <c r="T1611" s="20"/>
      <c r="U1611"/>
      <c r="V1611"/>
      <c r="W1611"/>
      <c r="X1611"/>
      <c r="Y1611" s="20"/>
      <c r="Z1611"/>
      <c r="AA1611"/>
      <c r="AB1611"/>
      <c r="AC1611"/>
      <c r="AD1611" s="20"/>
      <c r="AE1611"/>
      <c r="AF1611"/>
      <c r="AG1611"/>
      <c r="AH1611"/>
      <c r="AI1611" s="20"/>
      <c r="AJ1611"/>
      <c r="AK1611"/>
      <c r="AL1611"/>
      <c r="AM1611"/>
      <c r="AN1611" s="20"/>
      <c r="AO1611"/>
      <c r="AT1611" s="14"/>
      <c r="AU1611" s="14"/>
      <c r="AV1611" s="14"/>
      <c r="AW1611" s="14"/>
    </row>
    <row r="1612" spans="1:49" s="10" customFormat="1">
      <c r="A1612" s="12"/>
      <c r="C1612"/>
      <c r="D1612"/>
      <c r="E1612" s="20"/>
      <c r="F1612"/>
      <c r="G1612"/>
      <c r="H1612"/>
      <c r="I1612"/>
      <c r="J1612" s="20"/>
      <c r="K1612"/>
      <c r="L1612"/>
      <c r="M1612"/>
      <c r="N1612"/>
      <c r="O1612" s="20"/>
      <c r="P1612"/>
      <c r="Q1612"/>
      <c r="R1612"/>
      <c r="S1612"/>
      <c r="T1612" s="20"/>
      <c r="U1612"/>
      <c r="V1612"/>
      <c r="W1612"/>
      <c r="X1612"/>
      <c r="Y1612" s="20"/>
      <c r="Z1612"/>
      <c r="AA1612"/>
      <c r="AB1612"/>
      <c r="AC1612"/>
      <c r="AD1612" s="20"/>
      <c r="AE1612"/>
      <c r="AF1612"/>
      <c r="AG1612"/>
      <c r="AH1612"/>
      <c r="AI1612" s="20"/>
      <c r="AJ1612"/>
      <c r="AK1612"/>
      <c r="AL1612"/>
      <c r="AM1612"/>
      <c r="AN1612" s="20"/>
      <c r="AO1612"/>
      <c r="AT1612" s="14"/>
      <c r="AU1612" s="14"/>
      <c r="AV1612" s="14"/>
      <c r="AW1612" s="14"/>
    </row>
    <row r="1613" spans="1:49" s="10" customFormat="1">
      <c r="A1613" s="12"/>
      <c r="C1613"/>
      <c r="D1613"/>
      <c r="E1613" s="20"/>
      <c r="F1613"/>
      <c r="G1613"/>
      <c r="H1613"/>
      <c r="I1613"/>
      <c r="J1613" s="20"/>
      <c r="K1613"/>
      <c r="L1613"/>
      <c r="M1613"/>
      <c r="N1613"/>
      <c r="O1613" s="20"/>
      <c r="P1613"/>
      <c r="Q1613"/>
      <c r="R1613"/>
      <c r="S1613"/>
      <c r="T1613" s="20"/>
      <c r="U1613"/>
      <c r="V1613"/>
      <c r="W1613"/>
      <c r="X1613"/>
      <c r="Y1613" s="20"/>
      <c r="Z1613"/>
      <c r="AA1613"/>
      <c r="AB1613"/>
      <c r="AC1613"/>
      <c r="AD1613" s="20"/>
      <c r="AE1613"/>
      <c r="AF1613"/>
      <c r="AG1613"/>
      <c r="AH1613"/>
      <c r="AI1613" s="20"/>
      <c r="AJ1613"/>
      <c r="AK1613"/>
      <c r="AL1613"/>
      <c r="AM1613"/>
      <c r="AN1613" s="20"/>
      <c r="AO1613"/>
      <c r="AT1613" s="14"/>
      <c r="AU1613" s="14"/>
      <c r="AV1613" s="14"/>
      <c r="AW1613" s="14"/>
    </row>
    <row r="1614" spans="1:49" s="10" customFormat="1">
      <c r="A1614" s="12"/>
      <c r="C1614"/>
      <c r="D1614"/>
      <c r="E1614" s="20"/>
      <c r="F1614"/>
      <c r="G1614"/>
      <c r="H1614"/>
      <c r="I1614"/>
      <c r="J1614" s="20"/>
      <c r="K1614"/>
      <c r="L1614"/>
      <c r="M1614"/>
      <c r="N1614"/>
      <c r="O1614" s="20"/>
      <c r="P1614"/>
      <c r="Q1614"/>
      <c r="R1614"/>
      <c r="S1614"/>
      <c r="T1614" s="20"/>
      <c r="U1614"/>
      <c r="V1614"/>
      <c r="W1614"/>
      <c r="X1614"/>
      <c r="Y1614" s="20"/>
      <c r="Z1614"/>
      <c r="AA1614"/>
      <c r="AB1614"/>
      <c r="AC1614"/>
      <c r="AD1614" s="20"/>
      <c r="AE1614"/>
      <c r="AF1614"/>
      <c r="AG1614"/>
      <c r="AH1614"/>
      <c r="AI1614" s="20"/>
      <c r="AJ1614"/>
      <c r="AK1614"/>
      <c r="AL1614"/>
      <c r="AM1614"/>
      <c r="AN1614" s="20"/>
      <c r="AO1614"/>
      <c r="AT1614" s="14"/>
      <c r="AU1614" s="14"/>
      <c r="AV1614" s="14"/>
      <c r="AW1614" s="14"/>
    </row>
    <row r="1615" spans="1:49" s="10" customFormat="1">
      <c r="A1615" s="12"/>
      <c r="C1615"/>
      <c r="D1615"/>
      <c r="E1615" s="20"/>
      <c r="F1615"/>
      <c r="G1615"/>
      <c r="H1615"/>
      <c r="I1615"/>
      <c r="J1615" s="20"/>
      <c r="K1615"/>
      <c r="L1615"/>
      <c r="M1615"/>
      <c r="N1615"/>
      <c r="O1615" s="20"/>
      <c r="P1615"/>
      <c r="Q1615"/>
      <c r="R1615"/>
      <c r="S1615"/>
      <c r="T1615" s="20"/>
      <c r="U1615"/>
      <c r="V1615"/>
      <c r="W1615"/>
      <c r="X1615"/>
      <c r="Y1615" s="20"/>
      <c r="Z1615"/>
      <c r="AA1615"/>
      <c r="AB1615"/>
      <c r="AC1615"/>
      <c r="AD1615" s="20"/>
      <c r="AE1615"/>
      <c r="AF1615"/>
      <c r="AG1615"/>
      <c r="AH1615"/>
      <c r="AI1615" s="20"/>
      <c r="AJ1615"/>
      <c r="AK1615"/>
      <c r="AL1615"/>
      <c r="AM1615"/>
      <c r="AN1615" s="20"/>
      <c r="AO1615"/>
      <c r="AT1615" s="14"/>
      <c r="AU1615" s="14"/>
      <c r="AV1615" s="14"/>
      <c r="AW1615" s="14"/>
    </row>
    <row r="1616" spans="1:49" s="10" customFormat="1">
      <c r="A1616" s="12"/>
      <c r="C1616"/>
      <c r="D1616"/>
      <c r="E1616" s="20"/>
      <c r="F1616"/>
      <c r="G1616"/>
      <c r="H1616"/>
      <c r="I1616"/>
      <c r="J1616" s="20"/>
      <c r="K1616"/>
      <c r="L1616"/>
      <c r="M1616"/>
      <c r="N1616"/>
      <c r="O1616" s="20"/>
      <c r="P1616"/>
      <c r="Q1616"/>
      <c r="R1616"/>
      <c r="S1616"/>
      <c r="T1616" s="20"/>
      <c r="U1616"/>
      <c r="V1616"/>
      <c r="W1616"/>
      <c r="X1616"/>
      <c r="Y1616" s="20"/>
      <c r="Z1616"/>
      <c r="AA1616"/>
      <c r="AB1616"/>
      <c r="AC1616"/>
      <c r="AD1616" s="20"/>
      <c r="AE1616"/>
      <c r="AF1616"/>
      <c r="AG1616"/>
      <c r="AH1616"/>
      <c r="AI1616" s="20"/>
      <c r="AJ1616"/>
      <c r="AK1616"/>
      <c r="AL1616"/>
      <c r="AM1616"/>
      <c r="AN1616" s="20"/>
      <c r="AO1616"/>
      <c r="AT1616" s="14"/>
      <c r="AU1616" s="14"/>
      <c r="AV1616" s="14"/>
      <c r="AW1616" s="14"/>
    </row>
    <row r="1617" spans="1:49" s="10" customFormat="1">
      <c r="A1617" s="12"/>
      <c r="C1617"/>
      <c r="D1617"/>
      <c r="E1617" s="20"/>
      <c r="F1617"/>
      <c r="G1617"/>
      <c r="H1617"/>
      <c r="I1617"/>
      <c r="J1617" s="20"/>
      <c r="K1617"/>
      <c r="L1617"/>
      <c r="M1617"/>
      <c r="N1617"/>
      <c r="O1617" s="20"/>
      <c r="P1617"/>
      <c r="Q1617"/>
      <c r="R1617"/>
      <c r="S1617"/>
      <c r="T1617" s="20"/>
      <c r="U1617"/>
      <c r="V1617"/>
      <c r="W1617"/>
      <c r="X1617"/>
      <c r="Y1617" s="20"/>
      <c r="Z1617"/>
      <c r="AA1617"/>
      <c r="AB1617"/>
      <c r="AC1617"/>
      <c r="AD1617" s="20"/>
      <c r="AE1617"/>
      <c r="AF1617"/>
      <c r="AG1617"/>
      <c r="AH1617"/>
      <c r="AI1617" s="20"/>
      <c r="AJ1617"/>
      <c r="AK1617"/>
      <c r="AL1617"/>
      <c r="AM1617"/>
      <c r="AN1617" s="20"/>
      <c r="AO1617"/>
      <c r="AT1617" s="14"/>
      <c r="AU1617" s="14"/>
      <c r="AV1617" s="14"/>
      <c r="AW1617" s="14"/>
    </row>
    <row r="1618" spans="1:49" s="10" customFormat="1">
      <c r="A1618" s="12"/>
      <c r="C1618"/>
      <c r="D1618"/>
      <c r="E1618" s="20"/>
      <c r="F1618"/>
      <c r="G1618"/>
      <c r="H1618"/>
      <c r="I1618"/>
      <c r="J1618" s="20"/>
      <c r="K1618"/>
      <c r="L1618"/>
      <c r="M1618"/>
      <c r="N1618"/>
      <c r="O1618" s="20"/>
      <c r="P1618"/>
      <c r="Q1618"/>
      <c r="R1618"/>
      <c r="S1618"/>
      <c r="T1618" s="20"/>
      <c r="U1618"/>
      <c r="V1618"/>
      <c r="W1618"/>
      <c r="X1618"/>
      <c r="Y1618" s="20"/>
      <c r="Z1618"/>
      <c r="AA1618"/>
      <c r="AB1618"/>
      <c r="AC1618"/>
      <c r="AD1618" s="20"/>
      <c r="AE1618"/>
      <c r="AF1618"/>
      <c r="AG1618"/>
      <c r="AH1618"/>
      <c r="AI1618" s="20"/>
      <c r="AJ1618"/>
      <c r="AK1618"/>
      <c r="AL1618"/>
      <c r="AM1618"/>
      <c r="AN1618" s="20"/>
      <c r="AO1618"/>
      <c r="AT1618" s="14"/>
      <c r="AU1618" s="14"/>
      <c r="AV1618" s="14"/>
      <c r="AW1618" s="14"/>
    </row>
    <row r="1619" spans="1:49" s="10" customFormat="1">
      <c r="A1619" s="12"/>
      <c r="C1619"/>
      <c r="D1619"/>
      <c r="E1619" s="20"/>
      <c r="F1619"/>
      <c r="G1619"/>
      <c r="H1619"/>
      <c r="I1619"/>
      <c r="J1619" s="20"/>
      <c r="K1619"/>
      <c r="L1619"/>
      <c r="M1619"/>
      <c r="N1619"/>
      <c r="O1619" s="20"/>
      <c r="P1619"/>
      <c r="Q1619"/>
      <c r="R1619"/>
      <c r="S1619"/>
      <c r="T1619" s="20"/>
      <c r="U1619"/>
      <c r="V1619"/>
      <c r="W1619"/>
      <c r="X1619"/>
      <c r="Y1619" s="20"/>
      <c r="Z1619"/>
      <c r="AA1619"/>
      <c r="AB1619"/>
      <c r="AC1619"/>
      <c r="AD1619" s="20"/>
      <c r="AE1619"/>
      <c r="AF1619"/>
      <c r="AG1619"/>
      <c r="AH1619"/>
      <c r="AI1619" s="20"/>
      <c r="AJ1619"/>
      <c r="AK1619"/>
      <c r="AL1619"/>
      <c r="AM1619"/>
      <c r="AN1619" s="20"/>
      <c r="AO1619"/>
      <c r="AT1619" s="14"/>
      <c r="AU1619" s="14"/>
      <c r="AV1619" s="14"/>
      <c r="AW1619" s="14"/>
    </row>
    <row r="1620" spans="1:49" s="10" customFormat="1">
      <c r="A1620" s="12"/>
      <c r="C1620"/>
      <c r="D1620"/>
      <c r="E1620" s="20"/>
      <c r="F1620"/>
      <c r="G1620"/>
      <c r="H1620"/>
      <c r="I1620"/>
      <c r="J1620" s="20"/>
      <c r="K1620"/>
      <c r="L1620"/>
      <c r="M1620"/>
      <c r="N1620"/>
      <c r="O1620" s="20"/>
      <c r="P1620"/>
      <c r="Q1620"/>
      <c r="R1620"/>
      <c r="S1620"/>
      <c r="T1620" s="20"/>
      <c r="U1620"/>
      <c r="V1620"/>
      <c r="W1620"/>
      <c r="X1620"/>
      <c r="Y1620" s="20"/>
      <c r="Z1620"/>
      <c r="AA1620"/>
      <c r="AB1620"/>
      <c r="AC1620"/>
      <c r="AD1620" s="20"/>
      <c r="AE1620"/>
      <c r="AF1620"/>
      <c r="AG1620"/>
      <c r="AH1620"/>
      <c r="AI1620" s="20"/>
      <c r="AJ1620"/>
      <c r="AK1620"/>
      <c r="AL1620"/>
      <c r="AM1620"/>
      <c r="AN1620" s="20"/>
      <c r="AO1620"/>
      <c r="AT1620" s="14"/>
      <c r="AU1620" s="14"/>
      <c r="AV1620" s="14"/>
      <c r="AW1620" s="14"/>
    </row>
    <row r="1621" spans="1:49" s="10" customFormat="1">
      <c r="A1621" s="12"/>
      <c r="C1621"/>
      <c r="D1621"/>
      <c r="E1621" s="20"/>
      <c r="F1621"/>
      <c r="G1621"/>
      <c r="H1621"/>
      <c r="I1621"/>
      <c r="J1621" s="20"/>
      <c r="K1621"/>
      <c r="L1621"/>
      <c r="M1621"/>
      <c r="N1621"/>
      <c r="O1621" s="20"/>
      <c r="P1621"/>
      <c r="Q1621"/>
      <c r="R1621"/>
      <c r="S1621"/>
      <c r="T1621" s="20"/>
      <c r="U1621"/>
      <c r="V1621"/>
      <c r="W1621"/>
      <c r="X1621"/>
      <c r="Y1621" s="20"/>
      <c r="Z1621"/>
      <c r="AA1621"/>
      <c r="AB1621"/>
      <c r="AC1621"/>
      <c r="AD1621" s="20"/>
      <c r="AE1621"/>
      <c r="AF1621"/>
      <c r="AG1621"/>
      <c r="AH1621"/>
      <c r="AI1621" s="20"/>
      <c r="AJ1621"/>
      <c r="AK1621"/>
      <c r="AL1621"/>
      <c r="AM1621"/>
      <c r="AN1621" s="20"/>
      <c r="AO1621"/>
      <c r="AT1621" s="14"/>
      <c r="AU1621" s="14"/>
      <c r="AV1621" s="14"/>
      <c r="AW1621" s="14"/>
    </row>
    <row r="1622" spans="1:49" s="10" customFormat="1">
      <c r="A1622" s="12"/>
      <c r="C1622"/>
      <c r="D1622"/>
      <c r="E1622" s="20"/>
      <c r="F1622"/>
      <c r="G1622"/>
      <c r="H1622"/>
      <c r="I1622"/>
      <c r="J1622" s="20"/>
      <c r="K1622"/>
      <c r="L1622"/>
      <c r="M1622"/>
      <c r="N1622"/>
      <c r="O1622" s="20"/>
      <c r="P1622"/>
      <c r="Q1622"/>
      <c r="R1622"/>
      <c r="S1622"/>
      <c r="T1622" s="20"/>
      <c r="U1622"/>
      <c r="V1622"/>
      <c r="W1622"/>
      <c r="X1622"/>
      <c r="Y1622" s="20"/>
      <c r="Z1622"/>
      <c r="AA1622"/>
      <c r="AB1622"/>
      <c r="AC1622"/>
      <c r="AD1622" s="20"/>
      <c r="AE1622"/>
      <c r="AF1622"/>
      <c r="AG1622"/>
      <c r="AH1622"/>
      <c r="AI1622" s="20"/>
      <c r="AJ1622"/>
      <c r="AK1622"/>
      <c r="AL1622"/>
      <c r="AM1622"/>
      <c r="AN1622" s="20"/>
      <c r="AO1622"/>
      <c r="AT1622" s="14"/>
      <c r="AU1622" s="14"/>
      <c r="AV1622" s="14"/>
      <c r="AW1622" s="14"/>
    </row>
    <row r="1623" spans="1:49" s="10" customFormat="1">
      <c r="A1623" s="12"/>
      <c r="C1623"/>
      <c r="D1623"/>
      <c r="E1623" s="20"/>
      <c r="F1623"/>
      <c r="G1623"/>
      <c r="H1623"/>
      <c r="I1623"/>
      <c r="J1623" s="20"/>
      <c r="K1623"/>
      <c r="L1623"/>
      <c r="M1623"/>
      <c r="N1623"/>
      <c r="O1623" s="20"/>
      <c r="P1623"/>
      <c r="Q1623"/>
      <c r="R1623"/>
      <c r="S1623"/>
      <c r="T1623" s="20"/>
      <c r="U1623"/>
      <c r="V1623"/>
      <c r="W1623"/>
      <c r="X1623"/>
      <c r="Y1623" s="20"/>
      <c r="Z1623"/>
      <c r="AA1623"/>
      <c r="AB1623"/>
      <c r="AC1623"/>
      <c r="AD1623" s="20"/>
      <c r="AE1623"/>
      <c r="AF1623"/>
      <c r="AG1623"/>
      <c r="AH1623"/>
      <c r="AI1623" s="20"/>
      <c r="AJ1623"/>
      <c r="AK1623"/>
      <c r="AL1623"/>
      <c r="AM1623"/>
      <c r="AN1623" s="20"/>
      <c r="AO1623"/>
      <c r="AT1623" s="14"/>
      <c r="AU1623" s="14"/>
      <c r="AV1623" s="14"/>
      <c r="AW1623" s="14"/>
    </row>
    <row r="1624" spans="1:49" s="10" customFormat="1">
      <c r="A1624" s="12"/>
      <c r="C1624"/>
      <c r="D1624"/>
      <c r="E1624" s="20"/>
      <c r="F1624"/>
      <c r="G1624"/>
      <c r="H1624"/>
      <c r="I1624"/>
      <c r="J1624" s="20"/>
      <c r="K1624"/>
      <c r="L1624"/>
      <c r="M1624"/>
      <c r="N1624"/>
      <c r="O1624" s="20"/>
      <c r="P1624"/>
      <c r="Q1624"/>
      <c r="R1624"/>
      <c r="S1624"/>
      <c r="T1624" s="20"/>
      <c r="U1624"/>
      <c r="V1624"/>
      <c r="W1624"/>
      <c r="X1624"/>
      <c r="Y1624" s="20"/>
      <c r="Z1624"/>
      <c r="AA1624"/>
      <c r="AB1624"/>
      <c r="AC1624"/>
      <c r="AD1624" s="20"/>
      <c r="AE1624"/>
      <c r="AF1624"/>
      <c r="AG1624"/>
      <c r="AH1624"/>
      <c r="AI1624" s="20"/>
      <c r="AJ1624"/>
      <c r="AK1624"/>
      <c r="AL1624"/>
      <c r="AM1624"/>
      <c r="AN1624" s="20"/>
      <c r="AO1624"/>
      <c r="AT1624" s="14"/>
      <c r="AU1624" s="14"/>
      <c r="AV1624" s="14"/>
      <c r="AW1624" s="14"/>
    </row>
    <row r="1625" spans="1:49" s="10" customFormat="1">
      <c r="A1625" s="12"/>
      <c r="C1625"/>
      <c r="D1625"/>
      <c r="E1625" s="20"/>
      <c r="F1625"/>
      <c r="G1625"/>
      <c r="H1625"/>
      <c r="I1625"/>
      <c r="J1625" s="20"/>
      <c r="K1625"/>
      <c r="L1625"/>
      <c r="M1625"/>
      <c r="N1625"/>
      <c r="O1625" s="20"/>
      <c r="P1625"/>
      <c r="Q1625"/>
      <c r="R1625"/>
      <c r="S1625"/>
      <c r="T1625" s="20"/>
      <c r="U1625"/>
      <c r="V1625"/>
      <c r="W1625"/>
      <c r="X1625"/>
      <c r="Y1625" s="20"/>
      <c r="Z1625"/>
      <c r="AA1625"/>
      <c r="AB1625"/>
      <c r="AC1625"/>
      <c r="AD1625" s="20"/>
      <c r="AE1625"/>
      <c r="AF1625"/>
      <c r="AG1625"/>
      <c r="AH1625"/>
      <c r="AI1625" s="20"/>
      <c r="AJ1625"/>
      <c r="AK1625"/>
      <c r="AL1625"/>
      <c r="AM1625"/>
      <c r="AN1625" s="20"/>
      <c r="AO1625"/>
      <c r="AT1625" s="14"/>
      <c r="AU1625" s="14"/>
      <c r="AV1625" s="14"/>
      <c r="AW1625" s="14"/>
    </row>
    <row r="1626" spans="1:49" s="10" customFormat="1">
      <c r="A1626" s="12"/>
      <c r="C1626"/>
      <c r="D1626"/>
      <c r="E1626" s="20"/>
      <c r="F1626"/>
      <c r="G1626"/>
      <c r="H1626"/>
      <c r="I1626"/>
      <c r="J1626" s="20"/>
      <c r="K1626"/>
      <c r="L1626"/>
      <c r="M1626"/>
      <c r="N1626"/>
      <c r="O1626" s="20"/>
      <c r="P1626"/>
      <c r="Q1626"/>
      <c r="R1626"/>
      <c r="S1626"/>
      <c r="T1626" s="20"/>
      <c r="U1626"/>
      <c r="V1626"/>
      <c r="W1626"/>
      <c r="X1626"/>
      <c r="Y1626" s="20"/>
      <c r="Z1626"/>
      <c r="AA1626"/>
      <c r="AB1626"/>
      <c r="AC1626"/>
      <c r="AD1626" s="20"/>
      <c r="AE1626"/>
      <c r="AF1626"/>
      <c r="AG1626"/>
      <c r="AH1626"/>
      <c r="AI1626" s="20"/>
      <c r="AJ1626"/>
      <c r="AK1626"/>
      <c r="AL1626"/>
      <c r="AM1626"/>
      <c r="AN1626" s="20"/>
      <c r="AO1626"/>
      <c r="AT1626" s="14"/>
      <c r="AU1626" s="14"/>
      <c r="AV1626" s="14"/>
      <c r="AW1626" s="14"/>
    </row>
    <row r="1627" spans="1:49" s="10" customFormat="1">
      <c r="A1627" s="12"/>
      <c r="C1627"/>
      <c r="D1627"/>
      <c r="E1627" s="20"/>
      <c r="F1627"/>
      <c r="G1627"/>
      <c r="H1627"/>
      <c r="I1627"/>
      <c r="J1627" s="20"/>
      <c r="K1627"/>
      <c r="L1627"/>
      <c r="M1627"/>
      <c r="N1627"/>
      <c r="O1627" s="20"/>
      <c r="P1627"/>
      <c r="Q1627"/>
      <c r="R1627"/>
      <c r="S1627"/>
      <c r="T1627" s="20"/>
      <c r="U1627"/>
      <c r="V1627"/>
      <c r="W1627"/>
      <c r="X1627"/>
      <c r="Y1627" s="20"/>
      <c r="Z1627"/>
      <c r="AA1627"/>
      <c r="AB1627"/>
      <c r="AC1627"/>
      <c r="AD1627" s="20"/>
      <c r="AE1627"/>
      <c r="AF1627"/>
      <c r="AG1627"/>
      <c r="AH1627"/>
      <c r="AI1627" s="20"/>
      <c r="AJ1627"/>
      <c r="AK1627"/>
      <c r="AL1627"/>
      <c r="AM1627"/>
      <c r="AN1627" s="20"/>
      <c r="AO1627"/>
      <c r="AT1627" s="14"/>
      <c r="AU1627" s="14"/>
      <c r="AV1627" s="14"/>
      <c r="AW1627" s="14"/>
    </row>
    <row r="1628" spans="1:49" s="10" customFormat="1">
      <c r="A1628" s="12"/>
      <c r="C1628"/>
      <c r="D1628"/>
      <c r="E1628" s="20"/>
      <c r="F1628"/>
      <c r="G1628"/>
      <c r="H1628"/>
      <c r="I1628"/>
      <c r="J1628" s="20"/>
      <c r="K1628"/>
      <c r="L1628"/>
      <c r="M1628"/>
      <c r="N1628"/>
      <c r="O1628" s="20"/>
      <c r="P1628"/>
      <c r="Q1628"/>
      <c r="R1628"/>
      <c r="S1628"/>
      <c r="T1628" s="20"/>
      <c r="U1628"/>
      <c r="V1628"/>
      <c r="W1628"/>
      <c r="X1628"/>
      <c r="Y1628" s="20"/>
      <c r="Z1628"/>
      <c r="AA1628"/>
      <c r="AB1628"/>
      <c r="AC1628"/>
      <c r="AD1628" s="20"/>
      <c r="AE1628"/>
      <c r="AF1628"/>
      <c r="AG1628"/>
      <c r="AH1628"/>
      <c r="AI1628" s="20"/>
      <c r="AJ1628"/>
      <c r="AK1628"/>
      <c r="AL1628"/>
      <c r="AM1628"/>
      <c r="AN1628" s="20"/>
      <c r="AO1628"/>
      <c r="AT1628" s="14"/>
      <c r="AU1628" s="14"/>
      <c r="AV1628" s="14"/>
      <c r="AW1628" s="14"/>
    </row>
    <row r="1629" spans="1:49" s="10" customFormat="1">
      <c r="A1629" s="12"/>
      <c r="C1629"/>
      <c r="D1629"/>
      <c r="E1629" s="20"/>
      <c r="F1629"/>
      <c r="G1629"/>
      <c r="H1629"/>
      <c r="I1629"/>
      <c r="J1629" s="20"/>
      <c r="K1629"/>
      <c r="L1629"/>
      <c r="M1629"/>
      <c r="N1629"/>
      <c r="O1629" s="20"/>
      <c r="P1629"/>
      <c r="Q1629"/>
      <c r="R1629"/>
      <c r="S1629"/>
      <c r="T1629" s="20"/>
      <c r="U1629"/>
      <c r="V1629"/>
      <c r="W1629"/>
      <c r="X1629"/>
      <c r="Y1629" s="20"/>
      <c r="Z1629"/>
      <c r="AA1629"/>
      <c r="AB1629"/>
      <c r="AC1629"/>
      <c r="AD1629" s="20"/>
      <c r="AE1629"/>
      <c r="AF1629"/>
      <c r="AG1629"/>
      <c r="AH1629"/>
      <c r="AI1629" s="20"/>
      <c r="AJ1629"/>
      <c r="AK1629"/>
      <c r="AL1629"/>
      <c r="AM1629"/>
      <c r="AN1629" s="20"/>
      <c r="AO1629"/>
      <c r="AT1629" s="14"/>
      <c r="AU1629" s="14"/>
      <c r="AV1629" s="14"/>
      <c r="AW1629" s="14"/>
    </row>
    <row r="1630" spans="1:49" s="10" customFormat="1">
      <c r="A1630" s="12"/>
      <c r="C1630"/>
      <c r="D1630"/>
      <c r="E1630" s="20"/>
      <c r="F1630"/>
      <c r="G1630"/>
      <c r="H1630"/>
      <c r="I1630"/>
      <c r="J1630" s="20"/>
      <c r="K1630"/>
      <c r="L1630"/>
      <c r="M1630"/>
      <c r="N1630"/>
      <c r="O1630" s="20"/>
      <c r="P1630"/>
      <c r="Q1630"/>
      <c r="R1630"/>
      <c r="S1630"/>
      <c r="T1630" s="20"/>
      <c r="U1630"/>
      <c r="V1630"/>
      <c r="W1630"/>
      <c r="X1630"/>
      <c r="Y1630" s="20"/>
      <c r="Z1630"/>
      <c r="AA1630"/>
      <c r="AB1630"/>
      <c r="AC1630"/>
      <c r="AD1630" s="20"/>
      <c r="AE1630"/>
      <c r="AF1630"/>
      <c r="AG1630"/>
      <c r="AH1630"/>
      <c r="AI1630" s="20"/>
      <c r="AJ1630"/>
      <c r="AK1630"/>
      <c r="AL1630"/>
      <c r="AM1630"/>
      <c r="AN1630" s="20"/>
      <c r="AO1630"/>
      <c r="AT1630" s="14"/>
      <c r="AU1630" s="14"/>
      <c r="AV1630" s="14"/>
      <c r="AW1630" s="14"/>
    </row>
    <row r="1631" spans="1:49" s="10" customFormat="1">
      <c r="A1631" s="12"/>
      <c r="C1631"/>
      <c r="D1631"/>
      <c r="E1631" s="20"/>
      <c r="F1631"/>
      <c r="G1631"/>
      <c r="H1631"/>
      <c r="I1631"/>
      <c r="J1631" s="20"/>
      <c r="K1631"/>
      <c r="L1631"/>
      <c r="M1631"/>
      <c r="N1631"/>
      <c r="O1631" s="20"/>
      <c r="P1631"/>
      <c r="Q1631"/>
      <c r="R1631"/>
      <c r="S1631"/>
      <c r="T1631" s="20"/>
      <c r="U1631"/>
      <c r="V1631"/>
      <c r="W1631"/>
      <c r="X1631"/>
      <c r="Y1631" s="20"/>
      <c r="Z1631"/>
      <c r="AA1631"/>
      <c r="AB1631"/>
      <c r="AC1631"/>
      <c r="AD1631" s="20"/>
      <c r="AE1631"/>
      <c r="AF1631"/>
      <c r="AG1631"/>
      <c r="AH1631"/>
      <c r="AI1631" s="20"/>
      <c r="AJ1631"/>
      <c r="AK1631"/>
      <c r="AL1631"/>
      <c r="AM1631"/>
      <c r="AN1631" s="20"/>
      <c r="AO1631"/>
      <c r="AT1631" s="14"/>
      <c r="AU1631" s="14"/>
      <c r="AV1631" s="14"/>
      <c r="AW1631" s="14"/>
    </row>
    <row r="1632" spans="1:49" s="10" customFormat="1">
      <c r="A1632" s="12"/>
      <c r="C1632"/>
      <c r="D1632"/>
      <c r="E1632" s="20"/>
      <c r="F1632"/>
      <c r="G1632"/>
      <c r="H1632"/>
      <c r="I1632"/>
      <c r="J1632" s="20"/>
      <c r="K1632"/>
      <c r="L1632"/>
      <c r="M1632"/>
      <c r="N1632"/>
      <c r="O1632" s="20"/>
      <c r="P1632"/>
      <c r="Q1632"/>
      <c r="R1632"/>
      <c r="S1632"/>
      <c r="T1632" s="20"/>
      <c r="U1632"/>
      <c r="V1632"/>
      <c r="W1632"/>
      <c r="X1632"/>
      <c r="Y1632" s="20"/>
      <c r="Z1632"/>
      <c r="AA1632"/>
      <c r="AB1632"/>
      <c r="AC1632"/>
      <c r="AD1632" s="20"/>
      <c r="AE1632"/>
      <c r="AF1632"/>
      <c r="AG1632"/>
      <c r="AH1632"/>
      <c r="AI1632" s="20"/>
      <c r="AJ1632"/>
      <c r="AK1632"/>
      <c r="AL1632"/>
      <c r="AM1632"/>
      <c r="AN1632" s="20"/>
      <c r="AO1632"/>
      <c r="AT1632" s="14"/>
      <c r="AU1632" s="14"/>
      <c r="AV1632" s="14"/>
      <c r="AW1632" s="14"/>
    </row>
    <row r="1633" spans="1:49" s="10" customFormat="1">
      <c r="A1633" s="12"/>
      <c r="C1633"/>
      <c r="D1633"/>
      <c r="E1633" s="20"/>
      <c r="F1633"/>
      <c r="G1633"/>
      <c r="H1633"/>
      <c r="I1633"/>
      <c r="J1633" s="20"/>
      <c r="K1633"/>
      <c r="L1633"/>
      <c r="M1633"/>
      <c r="N1633"/>
      <c r="O1633" s="20"/>
      <c r="P1633"/>
      <c r="Q1633"/>
      <c r="R1633"/>
      <c r="S1633"/>
      <c r="T1633" s="20"/>
      <c r="U1633"/>
      <c r="V1633"/>
      <c r="W1633"/>
      <c r="X1633"/>
      <c r="Y1633" s="20"/>
      <c r="Z1633"/>
      <c r="AA1633"/>
      <c r="AB1633"/>
      <c r="AC1633"/>
      <c r="AD1633" s="20"/>
      <c r="AE1633"/>
      <c r="AF1633"/>
      <c r="AG1633"/>
      <c r="AH1633"/>
      <c r="AI1633" s="20"/>
      <c r="AJ1633"/>
      <c r="AK1633"/>
      <c r="AL1633"/>
      <c r="AM1633"/>
      <c r="AN1633" s="20"/>
      <c r="AO1633"/>
      <c r="AT1633" s="14"/>
      <c r="AU1633" s="14"/>
      <c r="AV1633" s="14"/>
      <c r="AW1633" s="14"/>
    </row>
    <row r="1634" spans="1:49" s="10" customFormat="1">
      <c r="A1634" s="12"/>
      <c r="C1634"/>
      <c r="D1634"/>
      <c r="E1634" s="20"/>
      <c r="F1634"/>
      <c r="G1634"/>
      <c r="H1634"/>
      <c r="I1634"/>
      <c r="J1634" s="20"/>
      <c r="K1634"/>
      <c r="L1634"/>
      <c r="M1634"/>
      <c r="N1634"/>
      <c r="O1634" s="20"/>
      <c r="P1634"/>
      <c r="Q1634"/>
      <c r="R1634"/>
      <c r="S1634"/>
      <c r="T1634" s="20"/>
      <c r="U1634"/>
      <c r="V1634"/>
      <c r="W1634"/>
      <c r="X1634"/>
      <c r="Y1634" s="20"/>
      <c r="Z1634"/>
      <c r="AA1634"/>
      <c r="AB1634"/>
      <c r="AC1634"/>
      <c r="AD1634" s="20"/>
      <c r="AE1634"/>
      <c r="AF1634"/>
      <c r="AG1634"/>
      <c r="AH1634"/>
      <c r="AI1634" s="20"/>
      <c r="AJ1634"/>
      <c r="AK1634"/>
      <c r="AL1634"/>
      <c r="AM1634"/>
      <c r="AN1634" s="20"/>
      <c r="AO1634"/>
      <c r="AT1634" s="14"/>
      <c r="AU1634" s="14"/>
      <c r="AV1634" s="14"/>
      <c r="AW1634" s="14"/>
    </row>
    <row r="1635" spans="1:49" s="10" customFormat="1">
      <c r="A1635" s="12"/>
      <c r="C1635"/>
      <c r="D1635"/>
      <c r="E1635" s="20"/>
      <c r="F1635"/>
      <c r="G1635"/>
      <c r="H1635"/>
      <c r="I1635"/>
      <c r="J1635" s="20"/>
      <c r="K1635"/>
      <c r="L1635"/>
      <c r="M1635"/>
      <c r="N1635"/>
      <c r="O1635" s="20"/>
      <c r="P1635"/>
      <c r="Q1635"/>
      <c r="R1635"/>
      <c r="S1635"/>
      <c r="T1635" s="20"/>
      <c r="U1635"/>
      <c r="V1635"/>
      <c r="W1635"/>
      <c r="X1635"/>
      <c r="Y1635" s="20"/>
      <c r="Z1635"/>
      <c r="AA1635"/>
      <c r="AB1635"/>
      <c r="AC1635"/>
      <c r="AD1635" s="20"/>
      <c r="AE1635"/>
      <c r="AF1635"/>
      <c r="AG1635"/>
      <c r="AH1635"/>
      <c r="AI1635" s="20"/>
      <c r="AJ1635"/>
      <c r="AK1635"/>
      <c r="AL1635"/>
      <c r="AM1635"/>
      <c r="AN1635" s="20"/>
      <c r="AO1635"/>
      <c r="AT1635" s="14"/>
      <c r="AU1635" s="14"/>
      <c r="AV1635" s="14"/>
      <c r="AW1635" s="14"/>
    </row>
    <row r="1636" spans="1:49" s="10" customFormat="1">
      <c r="A1636" s="12"/>
      <c r="C1636"/>
      <c r="D1636"/>
      <c r="E1636" s="20"/>
      <c r="F1636"/>
      <c r="G1636"/>
      <c r="H1636"/>
      <c r="I1636"/>
      <c r="J1636" s="20"/>
      <c r="K1636"/>
      <c r="L1636"/>
      <c r="M1636"/>
      <c r="N1636"/>
      <c r="O1636" s="20"/>
      <c r="P1636"/>
      <c r="Q1636"/>
      <c r="R1636"/>
      <c r="S1636"/>
      <c r="T1636" s="20"/>
      <c r="U1636"/>
      <c r="V1636"/>
      <c r="W1636"/>
      <c r="X1636"/>
      <c r="Y1636" s="20"/>
      <c r="Z1636"/>
      <c r="AA1636"/>
      <c r="AB1636"/>
      <c r="AC1636"/>
      <c r="AD1636" s="20"/>
      <c r="AE1636"/>
      <c r="AF1636"/>
      <c r="AG1636"/>
      <c r="AH1636"/>
      <c r="AI1636" s="20"/>
      <c r="AJ1636"/>
      <c r="AK1636"/>
      <c r="AL1636"/>
      <c r="AM1636"/>
      <c r="AN1636" s="20"/>
      <c r="AO1636"/>
      <c r="AT1636" s="14"/>
      <c r="AU1636" s="14"/>
      <c r="AV1636" s="14"/>
      <c r="AW1636" s="14"/>
    </row>
    <row r="1637" spans="1:49" s="10" customFormat="1">
      <c r="A1637" s="12"/>
      <c r="C1637"/>
      <c r="D1637"/>
      <c r="E1637" s="20"/>
      <c r="F1637"/>
      <c r="G1637"/>
      <c r="H1637"/>
      <c r="I1637"/>
      <c r="J1637" s="20"/>
      <c r="K1637"/>
      <c r="L1637"/>
      <c r="M1637"/>
      <c r="N1637"/>
      <c r="O1637" s="20"/>
      <c r="P1637"/>
      <c r="Q1637"/>
      <c r="R1637"/>
      <c r="S1637"/>
      <c r="T1637" s="20"/>
      <c r="U1637"/>
      <c r="V1637"/>
      <c r="W1637"/>
      <c r="X1637"/>
      <c r="Y1637" s="20"/>
      <c r="Z1637"/>
      <c r="AA1637"/>
      <c r="AB1637"/>
      <c r="AC1637"/>
      <c r="AD1637" s="20"/>
      <c r="AE1637"/>
      <c r="AF1637"/>
      <c r="AG1637"/>
      <c r="AH1637"/>
      <c r="AI1637" s="20"/>
      <c r="AJ1637"/>
      <c r="AK1637"/>
      <c r="AL1637"/>
      <c r="AM1637"/>
      <c r="AN1637" s="20"/>
      <c r="AO1637"/>
      <c r="AT1637" s="14"/>
      <c r="AU1637" s="14"/>
      <c r="AV1637" s="14"/>
      <c r="AW1637" s="14"/>
    </row>
    <row r="1638" spans="1:49" s="10" customFormat="1">
      <c r="A1638" s="12"/>
      <c r="C1638"/>
      <c r="D1638"/>
      <c r="E1638" s="20"/>
      <c r="F1638"/>
      <c r="G1638"/>
      <c r="H1638"/>
      <c r="I1638"/>
      <c r="J1638" s="20"/>
      <c r="K1638"/>
      <c r="L1638"/>
      <c r="M1638"/>
      <c r="N1638"/>
      <c r="O1638" s="20"/>
      <c r="P1638"/>
      <c r="Q1638"/>
      <c r="R1638"/>
      <c r="S1638"/>
      <c r="T1638" s="20"/>
      <c r="U1638"/>
      <c r="V1638"/>
      <c r="W1638"/>
      <c r="X1638"/>
      <c r="Y1638" s="20"/>
      <c r="Z1638"/>
      <c r="AA1638"/>
      <c r="AB1638"/>
      <c r="AC1638"/>
      <c r="AD1638" s="20"/>
      <c r="AE1638"/>
      <c r="AF1638"/>
      <c r="AG1638"/>
      <c r="AH1638"/>
      <c r="AI1638" s="20"/>
      <c r="AJ1638"/>
      <c r="AK1638"/>
      <c r="AL1638"/>
      <c r="AM1638"/>
      <c r="AN1638" s="20"/>
      <c r="AO1638"/>
      <c r="AT1638" s="14"/>
      <c r="AU1638" s="14"/>
      <c r="AV1638" s="14"/>
      <c r="AW1638" s="14"/>
    </row>
    <row r="1639" spans="1:49" s="10" customFormat="1">
      <c r="A1639" s="12"/>
      <c r="C1639"/>
      <c r="D1639"/>
      <c r="E1639" s="20"/>
      <c r="F1639"/>
      <c r="G1639"/>
      <c r="H1639"/>
      <c r="I1639"/>
      <c r="J1639" s="20"/>
      <c r="K1639"/>
      <c r="L1639"/>
      <c r="M1639"/>
      <c r="N1639"/>
      <c r="O1639" s="20"/>
      <c r="P1639"/>
      <c r="Q1639"/>
      <c r="R1639"/>
      <c r="S1639"/>
      <c r="T1639" s="20"/>
      <c r="U1639"/>
      <c r="V1639"/>
      <c r="W1639"/>
      <c r="X1639"/>
      <c r="Y1639" s="20"/>
      <c r="Z1639"/>
      <c r="AA1639"/>
      <c r="AB1639"/>
      <c r="AC1639"/>
      <c r="AD1639" s="20"/>
      <c r="AE1639"/>
      <c r="AF1639"/>
      <c r="AG1639"/>
      <c r="AH1639"/>
      <c r="AI1639" s="20"/>
      <c r="AJ1639"/>
      <c r="AK1639"/>
      <c r="AL1639"/>
      <c r="AM1639"/>
      <c r="AN1639" s="20"/>
      <c r="AO1639"/>
      <c r="AT1639" s="14"/>
      <c r="AU1639" s="14"/>
      <c r="AV1639" s="14"/>
      <c r="AW1639" s="14"/>
    </row>
    <row r="1640" spans="1:49" s="10" customFormat="1">
      <c r="A1640" s="12"/>
      <c r="C1640"/>
      <c r="D1640"/>
      <c r="E1640" s="20"/>
      <c r="F1640"/>
      <c r="G1640"/>
      <c r="H1640"/>
      <c r="I1640"/>
      <c r="J1640" s="20"/>
      <c r="K1640"/>
      <c r="L1640"/>
      <c r="M1640"/>
      <c r="N1640"/>
      <c r="O1640" s="20"/>
      <c r="P1640"/>
      <c r="Q1640"/>
      <c r="R1640"/>
      <c r="S1640"/>
      <c r="T1640" s="20"/>
      <c r="U1640"/>
      <c r="V1640"/>
      <c r="W1640"/>
      <c r="X1640"/>
      <c r="Y1640" s="20"/>
      <c r="Z1640"/>
      <c r="AA1640"/>
      <c r="AB1640"/>
      <c r="AC1640"/>
      <c r="AD1640" s="20"/>
      <c r="AE1640"/>
      <c r="AF1640"/>
      <c r="AG1640"/>
      <c r="AH1640"/>
      <c r="AI1640" s="20"/>
      <c r="AJ1640"/>
      <c r="AK1640"/>
      <c r="AL1640"/>
      <c r="AM1640"/>
      <c r="AN1640" s="20"/>
      <c r="AO1640"/>
      <c r="AT1640" s="14"/>
      <c r="AU1640" s="14"/>
      <c r="AV1640" s="14"/>
      <c r="AW1640" s="14"/>
    </row>
    <row r="1641" spans="1:49" s="10" customFormat="1">
      <c r="A1641" s="12"/>
      <c r="C1641"/>
      <c r="D1641"/>
      <c r="E1641" s="20"/>
      <c r="F1641"/>
      <c r="G1641"/>
      <c r="H1641"/>
      <c r="I1641"/>
      <c r="J1641" s="20"/>
      <c r="K1641"/>
      <c r="L1641"/>
      <c r="M1641"/>
      <c r="N1641"/>
      <c r="O1641" s="20"/>
      <c r="P1641"/>
      <c r="Q1641"/>
      <c r="R1641"/>
      <c r="S1641"/>
      <c r="T1641" s="20"/>
      <c r="U1641"/>
      <c r="V1641"/>
      <c r="W1641"/>
      <c r="X1641"/>
      <c r="Y1641" s="20"/>
      <c r="Z1641"/>
      <c r="AA1641"/>
      <c r="AB1641"/>
      <c r="AC1641"/>
      <c r="AD1641" s="20"/>
      <c r="AE1641"/>
      <c r="AF1641"/>
      <c r="AG1641"/>
      <c r="AH1641"/>
      <c r="AI1641" s="20"/>
      <c r="AJ1641"/>
      <c r="AK1641"/>
      <c r="AL1641"/>
      <c r="AM1641"/>
      <c r="AN1641" s="20"/>
      <c r="AO1641"/>
      <c r="AT1641" s="14"/>
      <c r="AU1641" s="14"/>
      <c r="AV1641" s="14"/>
      <c r="AW1641" s="14"/>
    </row>
    <row r="1642" spans="1:49" s="10" customFormat="1">
      <c r="A1642" s="12"/>
      <c r="C1642"/>
      <c r="D1642"/>
      <c r="E1642" s="20"/>
      <c r="F1642"/>
      <c r="G1642"/>
      <c r="H1642"/>
      <c r="I1642"/>
      <c r="J1642" s="20"/>
      <c r="K1642"/>
      <c r="L1642"/>
      <c r="M1642"/>
      <c r="N1642"/>
      <c r="O1642" s="20"/>
      <c r="P1642"/>
      <c r="Q1642"/>
      <c r="R1642"/>
      <c r="S1642"/>
      <c r="T1642" s="20"/>
      <c r="U1642"/>
      <c r="V1642"/>
      <c r="W1642"/>
      <c r="X1642"/>
      <c r="Y1642" s="20"/>
      <c r="Z1642"/>
      <c r="AA1642"/>
      <c r="AB1642"/>
      <c r="AC1642"/>
      <c r="AD1642" s="20"/>
      <c r="AE1642"/>
      <c r="AF1642"/>
      <c r="AG1642"/>
      <c r="AH1642"/>
      <c r="AI1642" s="20"/>
      <c r="AJ1642"/>
      <c r="AK1642"/>
      <c r="AL1642"/>
      <c r="AM1642"/>
      <c r="AN1642" s="20"/>
      <c r="AO1642"/>
      <c r="AT1642" s="14"/>
      <c r="AU1642" s="14"/>
      <c r="AV1642" s="14"/>
      <c r="AW1642" s="14"/>
    </row>
    <row r="1643" spans="1:49" s="10" customFormat="1">
      <c r="A1643" s="12"/>
      <c r="C1643"/>
      <c r="D1643"/>
      <c r="E1643" s="20"/>
      <c r="F1643"/>
      <c r="G1643"/>
      <c r="H1643"/>
      <c r="I1643"/>
      <c r="J1643" s="20"/>
      <c r="K1643"/>
      <c r="L1643"/>
      <c r="M1643"/>
      <c r="N1643"/>
      <c r="O1643" s="20"/>
      <c r="P1643"/>
      <c r="Q1643"/>
      <c r="R1643"/>
      <c r="S1643"/>
      <c r="T1643" s="20"/>
      <c r="U1643"/>
      <c r="V1643"/>
      <c r="W1643"/>
      <c r="X1643"/>
      <c r="Y1643" s="20"/>
      <c r="Z1643"/>
      <c r="AA1643"/>
      <c r="AB1643"/>
      <c r="AC1643"/>
      <c r="AD1643" s="20"/>
      <c r="AE1643"/>
      <c r="AF1643"/>
      <c r="AG1643"/>
      <c r="AH1643"/>
      <c r="AI1643" s="20"/>
      <c r="AJ1643"/>
      <c r="AK1643"/>
      <c r="AL1643"/>
      <c r="AM1643"/>
      <c r="AN1643" s="20"/>
      <c r="AO1643"/>
      <c r="AT1643" s="14"/>
      <c r="AU1643" s="14"/>
      <c r="AV1643" s="14"/>
      <c r="AW1643" s="14"/>
    </row>
    <row r="1644" spans="1:49" s="10" customFormat="1">
      <c r="A1644" s="12"/>
      <c r="C1644"/>
      <c r="D1644"/>
      <c r="E1644" s="20"/>
      <c r="F1644"/>
      <c r="G1644"/>
      <c r="H1644"/>
      <c r="I1644"/>
      <c r="J1644" s="20"/>
      <c r="K1644"/>
      <c r="L1644"/>
      <c r="M1644"/>
      <c r="N1644"/>
      <c r="O1644" s="20"/>
      <c r="P1644"/>
      <c r="Q1644"/>
      <c r="R1644"/>
      <c r="S1644"/>
      <c r="T1644" s="20"/>
      <c r="U1644"/>
      <c r="V1644"/>
      <c r="W1644"/>
      <c r="X1644"/>
      <c r="Y1644" s="20"/>
      <c r="Z1644"/>
      <c r="AA1644"/>
      <c r="AB1644"/>
      <c r="AC1644"/>
      <c r="AD1644" s="20"/>
      <c r="AE1644"/>
      <c r="AF1644"/>
      <c r="AG1644"/>
      <c r="AH1644"/>
      <c r="AI1644" s="20"/>
      <c r="AJ1644"/>
      <c r="AK1644"/>
      <c r="AL1644"/>
      <c r="AM1644"/>
      <c r="AN1644" s="20"/>
      <c r="AO1644"/>
      <c r="AT1644" s="14"/>
      <c r="AU1644" s="14"/>
      <c r="AV1644" s="14"/>
      <c r="AW1644" s="14"/>
    </row>
    <row r="1645" spans="1:49" s="10" customFormat="1">
      <c r="A1645" s="12"/>
      <c r="C1645"/>
      <c r="D1645"/>
      <c r="E1645" s="20"/>
      <c r="F1645"/>
      <c r="G1645"/>
      <c r="H1645"/>
      <c r="I1645"/>
      <c r="J1645" s="20"/>
      <c r="K1645"/>
      <c r="L1645"/>
      <c r="M1645"/>
      <c r="N1645"/>
      <c r="O1645" s="20"/>
      <c r="P1645"/>
      <c r="Q1645"/>
      <c r="R1645"/>
      <c r="S1645"/>
      <c r="T1645" s="20"/>
      <c r="U1645"/>
      <c r="V1645"/>
      <c r="W1645"/>
      <c r="X1645"/>
      <c r="Y1645" s="20"/>
      <c r="Z1645"/>
      <c r="AA1645"/>
      <c r="AB1645"/>
      <c r="AC1645"/>
      <c r="AD1645" s="20"/>
      <c r="AE1645"/>
      <c r="AF1645"/>
      <c r="AG1645"/>
      <c r="AH1645"/>
      <c r="AI1645" s="20"/>
      <c r="AJ1645"/>
      <c r="AK1645"/>
      <c r="AL1645"/>
      <c r="AM1645"/>
      <c r="AN1645" s="20"/>
      <c r="AO1645"/>
      <c r="AT1645" s="14"/>
      <c r="AU1645" s="14"/>
      <c r="AV1645" s="14"/>
      <c r="AW1645" s="14"/>
    </row>
    <row r="1646" spans="1:49" s="10" customFormat="1">
      <c r="A1646" s="12"/>
      <c r="C1646"/>
      <c r="D1646"/>
      <c r="E1646" s="20"/>
      <c r="F1646"/>
      <c r="G1646"/>
      <c r="H1646"/>
      <c r="I1646"/>
      <c r="J1646" s="20"/>
      <c r="K1646"/>
      <c r="L1646"/>
      <c r="M1646"/>
      <c r="N1646"/>
      <c r="O1646" s="20"/>
      <c r="P1646"/>
      <c r="Q1646"/>
      <c r="R1646"/>
      <c r="S1646"/>
      <c r="T1646" s="20"/>
      <c r="U1646"/>
      <c r="V1646"/>
      <c r="W1646"/>
      <c r="X1646"/>
      <c r="Y1646" s="20"/>
      <c r="Z1646"/>
      <c r="AA1646"/>
      <c r="AB1646"/>
      <c r="AC1646"/>
      <c r="AD1646" s="20"/>
      <c r="AE1646"/>
      <c r="AF1646"/>
      <c r="AG1646"/>
      <c r="AH1646"/>
      <c r="AI1646" s="20"/>
      <c r="AJ1646"/>
      <c r="AK1646"/>
      <c r="AL1646"/>
      <c r="AM1646"/>
      <c r="AN1646" s="20"/>
      <c r="AO1646"/>
      <c r="AT1646" s="14"/>
      <c r="AU1646" s="14"/>
      <c r="AV1646" s="14"/>
      <c r="AW1646" s="14"/>
    </row>
    <row r="1647" spans="1:49" s="10" customFormat="1">
      <c r="A1647" s="12"/>
      <c r="C1647"/>
      <c r="D1647"/>
      <c r="E1647" s="20"/>
      <c r="F1647"/>
      <c r="G1647"/>
      <c r="H1647"/>
      <c r="I1647"/>
      <c r="J1647" s="20"/>
      <c r="K1647"/>
      <c r="L1647"/>
      <c r="M1647"/>
      <c r="N1647"/>
      <c r="O1647" s="20"/>
      <c r="P1647"/>
      <c r="Q1647"/>
      <c r="R1647"/>
      <c r="S1647"/>
      <c r="T1647" s="20"/>
      <c r="U1647"/>
      <c r="V1647"/>
      <c r="W1647"/>
      <c r="X1647"/>
      <c r="Y1647" s="20"/>
      <c r="Z1647"/>
      <c r="AA1647"/>
      <c r="AB1647"/>
      <c r="AC1647"/>
      <c r="AD1647" s="20"/>
      <c r="AE1647"/>
      <c r="AF1647"/>
      <c r="AG1647"/>
      <c r="AH1647"/>
      <c r="AI1647" s="20"/>
      <c r="AJ1647"/>
      <c r="AK1647"/>
      <c r="AL1647"/>
      <c r="AM1647"/>
      <c r="AN1647" s="20"/>
      <c r="AO1647"/>
      <c r="AT1647" s="14"/>
      <c r="AU1647" s="14"/>
      <c r="AV1647" s="14"/>
      <c r="AW1647" s="14"/>
    </row>
    <row r="1648" spans="1:49" s="10" customFormat="1">
      <c r="A1648" s="12"/>
      <c r="C1648"/>
      <c r="D1648"/>
      <c r="E1648" s="20"/>
      <c r="F1648"/>
      <c r="G1648"/>
      <c r="H1648"/>
      <c r="I1648"/>
      <c r="J1648" s="20"/>
      <c r="K1648"/>
      <c r="L1648"/>
      <c r="M1648"/>
      <c r="N1648"/>
      <c r="O1648" s="20"/>
      <c r="P1648"/>
      <c r="Q1648"/>
      <c r="R1648"/>
      <c r="S1648"/>
      <c r="T1648" s="20"/>
      <c r="U1648"/>
      <c r="V1648"/>
      <c r="W1648"/>
      <c r="X1648"/>
      <c r="Y1648" s="20"/>
      <c r="Z1648"/>
      <c r="AA1648"/>
      <c r="AB1648"/>
      <c r="AC1648"/>
      <c r="AD1648" s="20"/>
      <c r="AE1648"/>
      <c r="AF1648"/>
      <c r="AG1648"/>
      <c r="AH1648"/>
      <c r="AI1648" s="20"/>
      <c r="AJ1648"/>
      <c r="AK1648"/>
      <c r="AL1648"/>
      <c r="AM1648"/>
      <c r="AN1648" s="20"/>
      <c r="AO1648"/>
      <c r="AT1648" s="14"/>
      <c r="AU1648" s="14"/>
      <c r="AV1648" s="14"/>
      <c r="AW1648" s="14"/>
    </row>
    <row r="1649" spans="1:49" s="10" customFormat="1">
      <c r="A1649" s="12"/>
      <c r="C1649"/>
      <c r="D1649"/>
      <c r="E1649" s="20"/>
      <c r="F1649"/>
      <c r="G1649"/>
      <c r="H1649"/>
      <c r="I1649"/>
      <c r="J1649" s="20"/>
      <c r="K1649"/>
      <c r="L1649"/>
      <c r="M1649"/>
      <c r="N1649"/>
      <c r="O1649" s="20"/>
      <c r="P1649"/>
      <c r="Q1649"/>
      <c r="R1649"/>
      <c r="S1649"/>
      <c r="T1649" s="20"/>
      <c r="U1649"/>
      <c r="V1649"/>
      <c r="W1649"/>
      <c r="X1649"/>
      <c r="Y1649" s="20"/>
      <c r="Z1649"/>
      <c r="AA1649"/>
      <c r="AB1649"/>
      <c r="AC1649"/>
      <c r="AD1649" s="20"/>
      <c r="AE1649"/>
      <c r="AF1649"/>
      <c r="AG1649"/>
      <c r="AH1649"/>
      <c r="AI1649" s="20"/>
      <c r="AJ1649"/>
      <c r="AK1649"/>
      <c r="AL1649"/>
      <c r="AM1649"/>
      <c r="AN1649" s="20"/>
      <c r="AO1649"/>
      <c r="AT1649" s="14"/>
      <c r="AU1649" s="14"/>
      <c r="AV1649" s="14"/>
      <c r="AW1649" s="14"/>
    </row>
    <row r="1650" spans="1:49" s="10" customFormat="1">
      <c r="A1650" s="12"/>
      <c r="C1650"/>
      <c r="D1650"/>
      <c r="E1650" s="20"/>
      <c r="F1650"/>
      <c r="G1650"/>
      <c r="H1650"/>
      <c r="I1650"/>
      <c r="J1650" s="20"/>
      <c r="K1650"/>
      <c r="L1650"/>
      <c r="M1650"/>
      <c r="N1650"/>
      <c r="O1650" s="20"/>
      <c r="P1650"/>
      <c r="Q1650"/>
      <c r="R1650"/>
      <c r="S1650"/>
      <c r="T1650" s="20"/>
      <c r="U1650"/>
      <c r="V1650"/>
      <c r="W1650"/>
      <c r="X1650"/>
      <c r="Y1650" s="20"/>
      <c r="Z1650"/>
      <c r="AA1650"/>
      <c r="AB1650"/>
      <c r="AC1650"/>
      <c r="AD1650" s="20"/>
      <c r="AE1650"/>
      <c r="AF1650"/>
      <c r="AG1650"/>
      <c r="AH1650"/>
      <c r="AI1650" s="20"/>
      <c r="AJ1650"/>
      <c r="AK1650"/>
      <c r="AL1650"/>
      <c r="AM1650"/>
      <c r="AN1650" s="20"/>
      <c r="AO1650"/>
      <c r="AT1650" s="14"/>
      <c r="AU1650" s="14"/>
      <c r="AV1650" s="14"/>
      <c r="AW1650" s="14"/>
    </row>
    <row r="1651" spans="1:49" s="10" customFormat="1">
      <c r="A1651" s="12"/>
      <c r="C1651"/>
      <c r="D1651"/>
      <c r="E1651" s="20"/>
      <c r="F1651"/>
      <c r="G1651"/>
      <c r="H1651"/>
      <c r="I1651"/>
      <c r="J1651" s="20"/>
      <c r="K1651"/>
      <c r="L1651"/>
      <c r="M1651"/>
      <c r="N1651"/>
      <c r="O1651" s="20"/>
      <c r="P1651"/>
      <c r="Q1651"/>
      <c r="R1651"/>
      <c r="S1651"/>
      <c r="T1651" s="20"/>
      <c r="U1651"/>
      <c r="V1651"/>
      <c r="W1651"/>
      <c r="X1651"/>
      <c r="Y1651" s="20"/>
      <c r="Z1651"/>
      <c r="AA1651"/>
      <c r="AB1651"/>
      <c r="AC1651"/>
      <c r="AD1651" s="20"/>
      <c r="AE1651"/>
      <c r="AF1651"/>
      <c r="AG1651"/>
      <c r="AH1651"/>
      <c r="AI1651" s="20"/>
      <c r="AJ1651"/>
      <c r="AK1651"/>
      <c r="AL1651"/>
      <c r="AM1651"/>
      <c r="AN1651" s="20"/>
      <c r="AO1651"/>
      <c r="AT1651" s="14"/>
      <c r="AU1651" s="14"/>
      <c r="AV1651" s="14"/>
      <c r="AW1651" s="14"/>
    </row>
    <row r="1652" spans="1:49" s="10" customFormat="1">
      <c r="A1652" s="12"/>
      <c r="C1652"/>
      <c r="D1652"/>
      <c r="E1652" s="20"/>
      <c r="F1652"/>
      <c r="G1652"/>
      <c r="H1652"/>
      <c r="I1652"/>
      <c r="J1652" s="20"/>
      <c r="K1652"/>
      <c r="L1652"/>
      <c r="M1652"/>
      <c r="N1652"/>
      <c r="O1652" s="20"/>
      <c r="P1652"/>
      <c r="Q1652"/>
      <c r="R1652"/>
      <c r="S1652"/>
      <c r="T1652" s="20"/>
      <c r="U1652"/>
      <c r="V1652"/>
      <c r="W1652"/>
      <c r="X1652"/>
      <c r="Y1652" s="20"/>
      <c r="Z1652"/>
      <c r="AA1652"/>
      <c r="AB1652"/>
      <c r="AC1652"/>
      <c r="AD1652" s="20"/>
      <c r="AE1652"/>
      <c r="AF1652"/>
      <c r="AG1652"/>
      <c r="AH1652"/>
      <c r="AI1652" s="20"/>
      <c r="AJ1652"/>
      <c r="AK1652"/>
      <c r="AL1652"/>
      <c r="AM1652"/>
      <c r="AN1652" s="20"/>
      <c r="AO1652"/>
      <c r="AT1652" s="14"/>
      <c r="AU1652" s="14"/>
      <c r="AV1652" s="14"/>
      <c r="AW1652" s="14"/>
    </row>
    <row r="1653" spans="1:49" s="10" customFormat="1">
      <c r="A1653" s="12"/>
      <c r="C1653"/>
      <c r="D1653"/>
      <c r="E1653" s="20"/>
      <c r="F1653"/>
      <c r="G1653"/>
      <c r="H1653"/>
      <c r="I1653"/>
      <c r="J1653" s="20"/>
      <c r="K1653"/>
      <c r="L1653"/>
      <c r="M1653"/>
      <c r="N1653"/>
      <c r="O1653" s="20"/>
      <c r="P1653"/>
      <c r="Q1653"/>
      <c r="R1653"/>
      <c r="S1653"/>
      <c r="T1653" s="20"/>
      <c r="U1653"/>
      <c r="V1653"/>
      <c r="W1653"/>
      <c r="X1653"/>
      <c r="Y1653" s="20"/>
      <c r="Z1653"/>
      <c r="AA1653"/>
      <c r="AB1653"/>
      <c r="AC1653"/>
      <c r="AD1653" s="20"/>
      <c r="AE1653"/>
      <c r="AF1653"/>
      <c r="AG1653"/>
      <c r="AH1653"/>
      <c r="AI1653" s="20"/>
      <c r="AJ1653"/>
      <c r="AK1653"/>
      <c r="AL1653"/>
      <c r="AM1653"/>
      <c r="AN1653" s="20"/>
      <c r="AO1653"/>
      <c r="AT1653" s="14"/>
      <c r="AU1653" s="14"/>
      <c r="AV1653" s="14"/>
      <c r="AW1653" s="14"/>
    </row>
    <row r="1654" spans="1:49" s="10" customFormat="1">
      <c r="A1654" s="12"/>
      <c r="C1654"/>
      <c r="D1654"/>
      <c r="E1654" s="20"/>
      <c r="F1654"/>
      <c r="G1654"/>
      <c r="H1654"/>
      <c r="I1654"/>
      <c r="J1654" s="20"/>
      <c r="K1654"/>
      <c r="L1654"/>
      <c r="M1654"/>
      <c r="N1654"/>
      <c r="O1654" s="20"/>
      <c r="P1654"/>
      <c r="Q1654"/>
      <c r="R1654"/>
      <c r="S1654"/>
      <c r="T1654" s="20"/>
      <c r="U1654"/>
      <c r="V1654"/>
      <c r="W1654"/>
      <c r="X1654"/>
      <c r="Y1654" s="20"/>
      <c r="Z1654"/>
      <c r="AA1654"/>
      <c r="AB1654"/>
      <c r="AC1654"/>
      <c r="AD1654" s="20"/>
      <c r="AE1654"/>
      <c r="AF1654"/>
      <c r="AG1654"/>
      <c r="AH1654"/>
      <c r="AI1654" s="20"/>
      <c r="AJ1654"/>
      <c r="AK1654"/>
      <c r="AL1654"/>
      <c r="AM1654"/>
      <c r="AN1654" s="20"/>
      <c r="AO1654"/>
      <c r="AT1654" s="14"/>
      <c r="AU1654" s="14"/>
      <c r="AV1654" s="14"/>
      <c r="AW1654" s="14"/>
    </row>
    <row r="1655" spans="1:49" s="10" customFormat="1">
      <c r="A1655" s="12"/>
      <c r="C1655"/>
      <c r="D1655"/>
      <c r="E1655" s="20"/>
      <c r="F1655"/>
      <c r="G1655"/>
      <c r="H1655"/>
      <c r="I1655"/>
      <c r="J1655" s="20"/>
      <c r="K1655"/>
      <c r="L1655"/>
      <c r="M1655"/>
      <c r="N1655"/>
      <c r="O1655" s="20"/>
      <c r="P1655"/>
      <c r="Q1655"/>
      <c r="R1655"/>
      <c r="S1655"/>
      <c r="T1655" s="20"/>
      <c r="U1655"/>
      <c r="V1655"/>
      <c r="W1655"/>
      <c r="X1655"/>
      <c r="Y1655" s="20"/>
      <c r="Z1655"/>
      <c r="AA1655"/>
      <c r="AB1655"/>
      <c r="AC1655"/>
      <c r="AD1655" s="20"/>
      <c r="AE1655"/>
      <c r="AF1655"/>
      <c r="AG1655"/>
      <c r="AH1655"/>
      <c r="AI1655" s="20"/>
      <c r="AJ1655"/>
      <c r="AK1655"/>
      <c r="AL1655"/>
      <c r="AM1655"/>
      <c r="AN1655" s="20"/>
      <c r="AO1655"/>
      <c r="AT1655" s="14"/>
      <c r="AU1655" s="14"/>
      <c r="AV1655" s="14"/>
      <c r="AW1655" s="14"/>
    </row>
    <row r="1656" spans="1:49" s="10" customFormat="1">
      <c r="A1656" s="12"/>
      <c r="C1656"/>
      <c r="D1656"/>
      <c r="E1656" s="20"/>
      <c r="F1656"/>
      <c r="G1656"/>
      <c r="H1656"/>
      <c r="I1656"/>
      <c r="J1656" s="20"/>
      <c r="K1656"/>
      <c r="L1656"/>
      <c r="M1656"/>
      <c r="N1656"/>
      <c r="O1656" s="20"/>
      <c r="P1656"/>
      <c r="Q1656"/>
      <c r="R1656"/>
      <c r="S1656"/>
      <c r="T1656" s="20"/>
      <c r="U1656"/>
      <c r="V1656"/>
      <c r="W1656"/>
      <c r="X1656"/>
      <c r="Y1656" s="20"/>
      <c r="Z1656"/>
      <c r="AA1656"/>
      <c r="AB1656"/>
      <c r="AC1656"/>
      <c r="AD1656" s="20"/>
      <c r="AE1656"/>
      <c r="AF1656"/>
      <c r="AG1656"/>
      <c r="AH1656"/>
      <c r="AI1656" s="20"/>
      <c r="AJ1656"/>
      <c r="AK1656"/>
      <c r="AL1656"/>
      <c r="AM1656"/>
      <c r="AN1656" s="20"/>
      <c r="AO1656"/>
      <c r="AT1656" s="14"/>
      <c r="AU1656" s="14"/>
      <c r="AV1656" s="14"/>
      <c r="AW1656" s="14"/>
    </row>
    <row r="1657" spans="1:49" s="10" customFormat="1">
      <c r="A1657" s="12"/>
      <c r="C1657"/>
      <c r="D1657"/>
      <c r="E1657" s="20"/>
      <c r="F1657"/>
      <c r="G1657"/>
      <c r="H1657"/>
      <c r="I1657"/>
      <c r="J1657" s="20"/>
      <c r="K1657"/>
      <c r="L1657"/>
      <c r="M1657"/>
      <c r="N1657"/>
      <c r="O1657" s="20"/>
      <c r="P1657"/>
      <c r="Q1657"/>
      <c r="R1657"/>
      <c r="S1657"/>
      <c r="T1657" s="20"/>
      <c r="U1657"/>
      <c r="V1657"/>
      <c r="W1657"/>
      <c r="X1657"/>
      <c r="Y1657" s="20"/>
      <c r="Z1657"/>
      <c r="AA1657"/>
      <c r="AB1657"/>
      <c r="AC1657"/>
      <c r="AD1657" s="20"/>
      <c r="AE1657"/>
      <c r="AF1657"/>
      <c r="AG1657"/>
      <c r="AH1657"/>
      <c r="AI1657" s="20"/>
      <c r="AJ1657"/>
      <c r="AK1657"/>
      <c r="AL1657"/>
      <c r="AM1657"/>
      <c r="AN1657" s="20"/>
      <c r="AO1657"/>
      <c r="AT1657" s="14"/>
      <c r="AU1657" s="14"/>
      <c r="AV1657" s="14"/>
      <c r="AW1657" s="14"/>
    </row>
    <row r="1658" spans="1:49" s="10" customFormat="1">
      <c r="A1658" s="12"/>
      <c r="C1658"/>
      <c r="D1658"/>
      <c r="E1658" s="20"/>
      <c r="F1658"/>
      <c r="G1658"/>
      <c r="H1658"/>
      <c r="I1658"/>
      <c r="J1658" s="20"/>
      <c r="K1658"/>
      <c r="L1658"/>
      <c r="M1658"/>
      <c r="N1658"/>
      <c r="O1658" s="20"/>
      <c r="P1658"/>
      <c r="Q1658"/>
      <c r="R1658"/>
      <c r="S1658"/>
      <c r="T1658" s="20"/>
      <c r="U1658"/>
      <c r="V1658"/>
      <c r="W1658"/>
      <c r="X1658"/>
      <c r="Y1658" s="20"/>
      <c r="Z1658"/>
      <c r="AA1658"/>
      <c r="AB1658"/>
      <c r="AC1658"/>
      <c r="AD1658" s="20"/>
      <c r="AE1658"/>
      <c r="AF1658"/>
      <c r="AG1658"/>
      <c r="AH1658"/>
      <c r="AI1658" s="20"/>
      <c r="AJ1658"/>
      <c r="AK1658"/>
      <c r="AL1658"/>
      <c r="AM1658"/>
      <c r="AN1658" s="20"/>
      <c r="AO1658"/>
      <c r="AT1658" s="14"/>
      <c r="AU1658" s="14"/>
      <c r="AV1658" s="14"/>
      <c r="AW1658" s="14"/>
    </row>
    <row r="1659" spans="1:49" s="10" customFormat="1">
      <c r="A1659" s="12"/>
      <c r="C1659"/>
      <c r="D1659"/>
      <c r="E1659" s="20"/>
      <c r="F1659"/>
      <c r="G1659"/>
      <c r="H1659"/>
      <c r="I1659"/>
      <c r="J1659" s="20"/>
      <c r="K1659"/>
      <c r="L1659"/>
      <c r="M1659"/>
      <c r="N1659"/>
      <c r="O1659" s="20"/>
      <c r="P1659"/>
      <c r="Q1659"/>
      <c r="R1659"/>
      <c r="S1659"/>
      <c r="T1659" s="20"/>
      <c r="U1659"/>
      <c r="V1659"/>
      <c r="W1659"/>
      <c r="X1659"/>
      <c r="Y1659" s="20"/>
      <c r="Z1659"/>
      <c r="AA1659"/>
      <c r="AB1659"/>
      <c r="AC1659"/>
      <c r="AD1659" s="20"/>
      <c r="AE1659"/>
      <c r="AF1659"/>
      <c r="AG1659"/>
      <c r="AH1659"/>
      <c r="AI1659" s="20"/>
      <c r="AJ1659"/>
      <c r="AK1659"/>
      <c r="AL1659"/>
      <c r="AM1659"/>
      <c r="AN1659" s="20"/>
      <c r="AO1659"/>
      <c r="AT1659" s="14"/>
      <c r="AU1659" s="14"/>
      <c r="AV1659" s="14"/>
      <c r="AW1659" s="14"/>
    </row>
    <row r="1660" spans="1:49" s="10" customFormat="1">
      <c r="A1660" s="12"/>
      <c r="C1660"/>
      <c r="D1660"/>
      <c r="E1660" s="20"/>
      <c r="F1660"/>
      <c r="G1660"/>
      <c r="H1660"/>
      <c r="I1660"/>
      <c r="J1660" s="20"/>
      <c r="K1660"/>
      <c r="L1660"/>
      <c r="M1660"/>
      <c r="N1660"/>
      <c r="O1660" s="20"/>
      <c r="P1660"/>
      <c r="Q1660"/>
      <c r="R1660"/>
      <c r="S1660"/>
      <c r="T1660" s="20"/>
      <c r="U1660"/>
      <c r="V1660"/>
      <c r="W1660"/>
      <c r="X1660"/>
      <c r="Y1660" s="20"/>
      <c r="Z1660"/>
      <c r="AA1660"/>
      <c r="AB1660"/>
      <c r="AC1660"/>
      <c r="AD1660" s="20"/>
      <c r="AE1660"/>
      <c r="AF1660"/>
      <c r="AG1660"/>
      <c r="AH1660"/>
      <c r="AI1660" s="20"/>
      <c r="AJ1660"/>
      <c r="AK1660"/>
      <c r="AL1660"/>
      <c r="AM1660"/>
      <c r="AN1660" s="20"/>
      <c r="AO1660"/>
      <c r="AT1660" s="14"/>
      <c r="AU1660" s="14"/>
      <c r="AV1660" s="14"/>
      <c r="AW1660" s="14"/>
    </row>
    <row r="1661" spans="1:49" s="10" customFormat="1">
      <c r="A1661" s="12"/>
      <c r="C1661"/>
      <c r="D1661"/>
      <c r="E1661" s="20"/>
      <c r="F1661"/>
      <c r="G1661"/>
      <c r="H1661"/>
      <c r="I1661"/>
      <c r="J1661" s="20"/>
      <c r="K1661"/>
      <c r="L1661"/>
      <c r="M1661"/>
      <c r="N1661"/>
      <c r="O1661" s="20"/>
      <c r="P1661"/>
      <c r="Q1661"/>
      <c r="R1661"/>
      <c r="S1661"/>
      <c r="T1661" s="20"/>
      <c r="U1661"/>
      <c r="V1661"/>
      <c r="W1661"/>
      <c r="X1661"/>
      <c r="Y1661" s="20"/>
      <c r="Z1661"/>
      <c r="AA1661"/>
      <c r="AB1661"/>
      <c r="AC1661"/>
      <c r="AD1661" s="20"/>
      <c r="AE1661"/>
      <c r="AF1661"/>
      <c r="AG1661"/>
      <c r="AH1661"/>
      <c r="AI1661" s="20"/>
      <c r="AJ1661"/>
      <c r="AK1661"/>
      <c r="AL1661"/>
      <c r="AM1661"/>
      <c r="AN1661" s="20"/>
      <c r="AO1661"/>
      <c r="AT1661" s="14"/>
      <c r="AU1661" s="14"/>
      <c r="AV1661" s="14"/>
      <c r="AW1661" s="14"/>
    </row>
    <row r="1662" spans="1:49" s="10" customFormat="1">
      <c r="A1662" s="12"/>
      <c r="C1662"/>
      <c r="D1662"/>
      <c r="E1662" s="20"/>
      <c r="F1662"/>
      <c r="G1662"/>
      <c r="H1662"/>
      <c r="I1662"/>
      <c r="J1662" s="20"/>
      <c r="K1662"/>
      <c r="L1662"/>
      <c r="M1662"/>
      <c r="N1662"/>
      <c r="O1662" s="20"/>
      <c r="P1662"/>
      <c r="Q1662"/>
      <c r="R1662"/>
      <c r="S1662"/>
      <c r="T1662" s="20"/>
      <c r="U1662"/>
      <c r="V1662"/>
      <c r="W1662"/>
      <c r="X1662"/>
      <c r="Y1662" s="20"/>
      <c r="Z1662"/>
      <c r="AA1662"/>
      <c r="AB1662"/>
      <c r="AC1662"/>
      <c r="AD1662" s="20"/>
      <c r="AE1662"/>
      <c r="AF1662"/>
      <c r="AG1662"/>
      <c r="AH1662"/>
      <c r="AI1662" s="20"/>
      <c r="AJ1662"/>
      <c r="AK1662"/>
      <c r="AL1662"/>
      <c r="AM1662"/>
      <c r="AN1662" s="20"/>
      <c r="AO1662"/>
      <c r="AT1662" s="14"/>
      <c r="AU1662" s="14"/>
      <c r="AV1662" s="14"/>
      <c r="AW1662" s="14"/>
    </row>
    <row r="1663" spans="1:49" s="10" customFormat="1">
      <c r="A1663" s="12"/>
      <c r="C1663"/>
      <c r="D1663"/>
      <c r="E1663" s="20"/>
      <c r="F1663"/>
      <c r="G1663"/>
      <c r="H1663"/>
      <c r="I1663"/>
      <c r="J1663" s="20"/>
      <c r="K1663"/>
      <c r="L1663"/>
      <c r="M1663"/>
      <c r="N1663"/>
      <c r="O1663" s="20"/>
      <c r="P1663"/>
      <c r="Q1663"/>
      <c r="R1663"/>
      <c r="S1663"/>
      <c r="T1663" s="20"/>
      <c r="U1663"/>
      <c r="V1663"/>
      <c r="W1663"/>
      <c r="X1663"/>
      <c r="Y1663" s="20"/>
      <c r="Z1663"/>
      <c r="AA1663"/>
      <c r="AB1663"/>
      <c r="AC1663"/>
      <c r="AD1663" s="20"/>
      <c r="AE1663"/>
      <c r="AF1663"/>
      <c r="AG1663"/>
      <c r="AH1663"/>
      <c r="AI1663" s="20"/>
      <c r="AJ1663"/>
      <c r="AK1663"/>
      <c r="AL1663"/>
      <c r="AM1663"/>
      <c r="AN1663" s="20"/>
      <c r="AO1663"/>
      <c r="AT1663" s="14"/>
      <c r="AU1663" s="14"/>
      <c r="AV1663" s="14"/>
      <c r="AW1663" s="14"/>
    </row>
    <row r="1664" spans="1:49" s="10" customFormat="1">
      <c r="A1664" s="12"/>
      <c r="C1664"/>
      <c r="D1664"/>
      <c r="E1664" s="20"/>
      <c r="F1664"/>
      <c r="G1664"/>
      <c r="H1664"/>
      <c r="I1664"/>
      <c r="J1664" s="20"/>
      <c r="K1664"/>
      <c r="L1664"/>
      <c r="M1664"/>
      <c r="N1664"/>
      <c r="O1664" s="20"/>
      <c r="P1664"/>
      <c r="Q1664"/>
      <c r="R1664"/>
      <c r="S1664"/>
      <c r="T1664" s="20"/>
      <c r="U1664"/>
      <c r="V1664"/>
      <c r="W1664"/>
      <c r="X1664"/>
      <c r="Y1664" s="20"/>
      <c r="Z1664"/>
      <c r="AA1664"/>
      <c r="AB1664"/>
      <c r="AC1664"/>
      <c r="AD1664" s="20"/>
      <c r="AE1664"/>
      <c r="AF1664"/>
      <c r="AG1664"/>
      <c r="AH1664"/>
      <c r="AI1664" s="20"/>
      <c r="AJ1664"/>
      <c r="AK1664"/>
      <c r="AL1664"/>
      <c r="AM1664"/>
      <c r="AN1664" s="20"/>
      <c r="AO1664"/>
      <c r="AT1664" s="14"/>
      <c r="AU1664" s="14"/>
      <c r="AV1664" s="14"/>
      <c r="AW1664" s="14"/>
    </row>
    <row r="1665" spans="1:49" s="10" customFormat="1">
      <c r="A1665" s="12"/>
      <c r="C1665"/>
      <c r="D1665"/>
      <c r="E1665" s="20"/>
      <c r="F1665"/>
      <c r="G1665"/>
      <c r="H1665"/>
      <c r="I1665"/>
      <c r="J1665" s="20"/>
      <c r="K1665"/>
      <c r="L1665"/>
      <c r="M1665"/>
      <c r="N1665"/>
      <c r="O1665" s="20"/>
      <c r="P1665"/>
      <c r="Q1665"/>
      <c r="R1665"/>
      <c r="S1665"/>
      <c r="T1665" s="20"/>
      <c r="U1665"/>
      <c r="V1665"/>
      <c r="W1665"/>
      <c r="X1665"/>
      <c r="Y1665" s="20"/>
      <c r="Z1665"/>
      <c r="AA1665"/>
      <c r="AB1665"/>
      <c r="AC1665"/>
      <c r="AD1665" s="20"/>
      <c r="AE1665"/>
      <c r="AF1665"/>
      <c r="AG1665"/>
      <c r="AH1665"/>
      <c r="AI1665" s="20"/>
      <c r="AJ1665"/>
      <c r="AK1665"/>
      <c r="AL1665"/>
      <c r="AM1665"/>
      <c r="AN1665" s="20"/>
      <c r="AO1665"/>
      <c r="AT1665" s="14"/>
      <c r="AU1665" s="14"/>
      <c r="AV1665" s="14"/>
      <c r="AW1665" s="14"/>
    </row>
    <row r="1666" spans="1:49" s="10" customFormat="1">
      <c r="A1666" s="12"/>
      <c r="C1666"/>
      <c r="D1666"/>
      <c r="E1666" s="20"/>
      <c r="F1666"/>
      <c r="G1666"/>
      <c r="H1666"/>
      <c r="I1666"/>
      <c r="J1666" s="20"/>
      <c r="K1666"/>
      <c r="L1666"/>
      <c r="M1666"/>
      <c r="N1666"/>
      <c r="O1666" s="20"/>
      <c r="P1666"/>
      <c r="Q1666"/>
      <c r="R1666"/>
      <c r="S1666"/>
      <c r="T1666" s="20"/>
      <c r="U1666"/>
      <c r="V1666"/>
      <c r="W1666"/>
      <c r="X1666"/>
      <c r="Y1666" s="20"/>
      <c r="Z1666"/>
      <c r="AA1666"/>
      <c r="AB1666"/>
      <c r="AC1666"/>
      <c r="AD1666" s="20"/>
      <c r="AE1666"/>
      <c r="AF1666"/>
      <c r="AG1666"/>
      <c r="AH1666"/>
      <c r="AI1666" s="20"/>
      <c r="AJ1666"/>
      <c r="AK1666"/>
      <c r="AL1666"/>
      <c r="AM1666"/>
      <c r="AN1666" s="20"/>
      <c r="AO1666"/>
      <c r="AT1666" s="14"/>
      <c r="AU1666" s="14"/>
      <c r="AV1666" s="14"/>
      <c r="AW1666" s="14"/>
    </row>
    <row r="1667" spans="1:49" s="10" customFormat="1">
      <c r="A1667" s="12"/>
      <c r="C1667"/>
      <c r="D1667"/>
      <c r="E1667" s="20"/>
      <c r="F1667"/>
      <c r="G1667"/>
      <c r="H1667"/>
      <c r="I1667"/>
      <c r="J1667" s="20"/>
      <c r="K1667"/>
      <c r="L1667"/>
      <c r="M1667"/>
      <c r="N1667"/>
      <c r="O1667" s="20"/>
      <c r="P1667"/>
      <c r="Q1667"/>
      <c r="R1667"/>
      <c r="S1667"/>
      <c r="T1667" s="20"/>
      <c r="U1667"/>
      <c r="V1667"/>
      <c r="W1667"/>
      <c r="X1667"/>
      <c r="Y1667" s="20"/>
      <c r="Z1667"/>
      <c r="AA1667"/>
      <c r="AB1667"/>
      <c r="AC1667"/>
      <c r="AD1667" s="20"/>
      <c r="AE1667"/>
      <c r="AF1667"/>
      <c r="AG1667"/>
      <c r="AH1667"/>
      <c r="AI1667" s="20"/>
      <c r="AJ1667"/>
      <c r="AK1667"/>
      <c r="AL1667"/>
      <c r="AM1667"/>
      <c r="AN1667" s="20"/>
      <c r="AO1667"/>
      <c r="AT1667" s="14"/>
      <c r="AU1667" s="14"/>
      <c r="AV1667" s="14"/>
      <c r="AW1667" s="14"/>
    </row>
    <row r="1668" spans="1:49" s="10" customFormat="1">
      <c r="A1668" s="12"/>
      <c r="C1668"/>
      <c r="D1668"/>
      <c r="E1668" s="20"/>
      <c r="F1668"/>
      <c r="G1668"/>
      <c r="H1668"/>
      <c r="I1668"/>
      <c r="J1668" s="20"/>
      <c r="K1668"/>
      <c r="L1668"/>
      <c r="M1668"/>
      <c r="N1668"/>
      <c r="O1668" s="20"/>
      <c r="P1668"/>
      <c r="Q1668"/>
      <c r="R1668"/>
      <c r="S1668"/>
      <c r="T1668" s="20"/>
      <c r="U1668"/>
      <c r="V1668"/>
      <c r="W1668"/>
      <c r="X1668"/>
      <c r="Y1668" s="20"/>
      <c r="Z1668"/>
      <c r="AA1668"/>
      <c r="AB1668"/>
      <c r="AC1668"/>
      <c r="AD1668" s="20"/>
      <c r="AE1668"/>
      <c r="AF1668"/>
      <c r="AG1668"/>
      <c r="AH1668"/>
      <c r="AI1668" s="20"/>
      <c r="AJ1668"/>
      <c r="AK1668"/>
      <c r="AL1668"/>
      <c r="AM1668"/>
      <c r="AN1668" s="20"/>
      <c r="AO1668"/>
      <c r="AT1668" s="14"/>
      <c r="AU1668" s="14"/>
      <c r="AV1668" s="14"/>
      <c r="AW1668" s="14"/>
    </row>
    <row r="1669" spans="1:49" s="10" customFormat="1">
      <c r="A1669" s="12"/>
      <c r="C1669"/>
      <c r="D1669"/>
      <c r="E1669" s="20"/>
      <c r="F1669"/>
      <c r="G1669"/>
      <c r="H1669"/>
      <c r="I1669"/>
      <c r="J1669" s="20"/>
      <c r="K1669"/>
      <c r="L1669"/>
      <c r="M1669"/>
      <c r="N1669"/>
      <c r="O1669" s="20"/>
      <c r="P1669"/>
      <c r="Q1669"/>
      <c r="R1669"/>
      <c r="S1669"/>
      <c r="T1669" s="20"/>
      <c r="U1669"/>
      <c r="V1669"/>
      <c r="W1669"/>
      <c r="X1669"/>
      <c r="Y1669" s="20"/>
      <c r="Z1669"/>
      <c r="AA1669"/>
      <c r="AB1669"/>
      <c r="AC1669"/>
      <c r="AD1669" s="20"/>
      <c r="AE1669"/>
      <c r="AF1669"/>
      <c r="AG1669"/>
      <c r="AH1669"/>
      <c r="AI1669" s="20"/>
      <c r="AJ1669"/>
      <c r="AK1669"/>
      <c r="AL1669"/>
      <c r="AM1669"/>
      <c r="AN1669" s="20"/>
      <c r="AO1669"/>
      <c r="AT1669" s="14"/>
      <c r="AU1669" s="14"/>
      <c r="AV1669" s="14"/>
      <c r="AW1669" s="14"/>
    </row>
    <row r="1670" spans="1:49" s="10" customFormat="1">
      <c r="A1670" s="12"/>
      <c r="C1670"/>
      <c r="D1670"/>
      <c r="E1670" s="20"/>
      <c r="F1670"/>
      <c r="G1670"/>
      <c r="H1670"/>
      <c r="I1670"/>
      <c r="J1670" s="20"/>
      <c r="K1670"/>
      <c r="L1670"/>
      <c r="M1670"/>
      <c r="N1670"/>
      <c r="O1670" s="20"/>
      <c r="P1670"/>
      <c r="Q1670"/>
      <c r="R1670"/>
      <c r="S1670"/>
      <c r="T1670" s="20"/>
      <c r="U1670"/>
      <c r="V1670"/>
      <c r="W1670"/>
      <c r="X1670"/>
      <c r="Y1670" s="20"/>
      <c r="Z1670"/>
      <c r="AA1670"/>
      <c r="AB1670"/>
      <c r="AC1670"/>
      <c r="AD1670" s="20"/>
      <c r="AE1670"/>
      <c r="AF1670"/>
      <c r="AG1670"/>
      <c r="AH1670"/>
      <c r="AI1670" s="20"/>
      <c r="AJ1670"/>
      <c r="AK1670"/>
      <c r="AL1670"/>
      <c r="AM1670"/>
      <c r="AN1670" s="20"/>
      <c r="AO1670"/>
      <c r="AT1670" s="14"/>
      <c r="AU1670" s="14"/>
      <c r="AV1670" s="14"/>
      <c r="AW1670" s="14"/>
    </row>
    <row r="1671" spans="1:49" s="10" customFormat="1">
      <c r="A1671" s="12"/>
      <c r="C1671"/>
      <c r="D1671"/>
      <c r="E1671" s="20"/>
      <c r="F1671"/>
      <c r="G1671"/>
      <c r="H1671"/>
      <c r="I1671"/>
      <c r="J1671" s="20"/>
      <c r="K1671"/>
      <c r="L1671"/>
      <c r="M1671"/>
      <c r="N1671"/>
      <c r="O1671" s="20"/>
      <c r="P1671"/>
      <c r="Q1671"/>
      <c r="R1671"/>
      <c r="S1671"/>
      <c r="T1671" s="20"/>
      <c r="U1671"/>
      <c r="V1671"/>
      <c r="W1671"/>
      <c r="X1671"/>
      <c r="Y1671" s="20"/>
      <c r="Z1671"/>
      <c r="AA1671"/>
      <c r="AB1671"/>
      <c r="AC1671"/>
      <c r="AD1671" s="20"/>
      <c r="AE1671"/>
      <c r="AF1671"/>
      <c r="AG1671"/>
      <c r="AH1671"/>
      <c r="AI1671" s="20"/>
      <c r="AJ1671"/>
      <c r="AK1671"/>
      <c r="AL1671"/>
      <c r="AM1671"/>
      <c r="AN1671" s="20"/>
      <c r="AO1671"/>
      <c r="AT1671" s="14"/>
      <c r="AU1671" s="14"/>
      <c r="AV1671" s="14"/>
      <c r="AW1671" s="14"/>
    </row>
    <row r="1672" spans="1:49" s="10" customFormat="1">
      <c r="A1672" s="12"/>
      <c r="C1672"/>
      <c r="D1672"/>
      <c r="E1672" s="20"/>
      <c r="F1672"/>
      <c r="G1672"/>
      <c r="H1672"/>
      <c r="I1672"/>
      <c r="J1672" s="20"/>
      <c r="K1672"/>
      <c r="L1672"/>
      <c r="M1672"/>
      <c r="N1672"/>
      <c r="O1672" s="20"/>
      <c r="P1672"/>
      <c r="Q1672"/>
      <c r="R1672"/>
      <c r="S1672"/>
      <c r="T1672" s="20"/>
      <c r="U1672"/>
      <c r="V1672"/>
      <c r="W1672"/>
      <c r="X1672"/>
      <c r="Y1672" s="20"/>
      <c r="Z1672"/>
      <c r="AA1672"/>
      <c r="AB1672"/>
      <c r="AC1672"/>
      <c r="AD1672" s="20"/>
      <c r="AE1672"/>
      <c r="AF1672"/>
      <c r="AG1672"/>
      <c r="AH1672"/>
      <c r="AI1672" s="20"/>
      <c r="AJ1672"/>
      <c r="AK1672"/>
      <c r="AL1672"/>
      <c r="AM1672"/>
      <c r="AN1672" s="20"/>
      <c r="AO1672"/>
      <c r="AT1672" s="14"/>
      <c r="AU1672" s="14"/>
      <c r="AV1672" s="14"/>
      <c r="AW1672" s="14"/>
    </row>
    <row r="1673" spans="1:49" s="10" customFormat="1">
      <c r="A1673" s="12"/>
      <c r="C1673"/>
      <c r="D1673"/>
      <c r="E1673" s="20"/>
      <c r="F1673"/>
      <c r="G1673"/>
      <c r="H1673"/>
      <c r="I1673"/>
      <c r="J1673" s="20"/>
      <c r="K1673"/>
      <c r="L1673"/>
      <c r="M1673"/>
      <c r="N1673"/>
      <c r="O1673" s="20"/>
      <c r="P1673"/>
      <c r="Q1673"/>
      <c r="R1673"/>
      <c r="S1673"/>
      <c r="T1673" s="20"/>
      <c r="U1673"/>
      <c r="V1673"/>
      <c r="W1673"/>
      <c r="X1673"/>
      <c r="Y1673" s="20"/>
      <c r="Z1673"/>
      <c r="AA1673"/>
      <c r="AB1673"/>
      <c r="AC1673"/>
      <c r="AD1673" s="20"/>
      <c r="AE1673"/>
      <c r="AF1673"/>
      <c r="AG1673"/>
      <c r="AH1673"/>
      <c r="AI1673" s="20"/>
      <c r="AJ1673"/>
      <c r="AK1673"/>
      <c r="AL1673"/>
      <c r="AM1673"/>
      <c r="AN1673" s="20"/>
      <c r="AO1673"/>
      <c r="AT1673" s="14"/>
      <c r="AU1673" s="14"/>
      <c r="AV1673" s="14"/>
      <c r="AW1673" s="14"/>
    </row>
    <row r="1674" spans="1:49" s="10" customFormat="1">
      <c r="A1674" s="12"/>
      <c r="C1674"/>
      <c r="D1674"/>
      <c r="E1674" s="20"/>
      <c r="F1674"/>
      <c r="G1674"/>
      <c r="H1674"/>
      <c r="I1674"/>
      <c r="J1674" s="20"/>
      <c r="K1674"/>
      <c r="L1674"/>
      <c r="M1674"/>
      <c r="N1674"/>
      <c r="O1674" s="20"/>
      <c r="P1674"/>
      <c r="Q1674"/>
      <c r="R1674"/>
      <c r="S1674"/>
      <c r="T1674" s="20"/>
      <c r="U1674"/>
      <c r="V1674"/>
      <c r="W1674"/>
      <c r="X1674"/>
      <c r="Y1674" s="20"/>
      <c r="Z1674"/>
      <c r="AA1674"/>
      <c r="AB1674"/>
      <c r="AC1674"/>
      <c r="AD1674" s="20"/>
      <c r="AE1674"/>
      <c r="AF1674"/>
      <c r="AG1674"/>
      <c r="AH1674"/>
      <c r="AI1674" s="20"/>
      <c r="AJ1674"/>
      <c r="AK1674"/>
      <c r="AL1674"/>
      <c r="AM1674"/>
      <c r="AN1674" s="20"/>
      <c r="AO1674"/>
      <c r="AT1674" s="14"/>
      <c r="AU1674" s="14"/>
      <c r="AV1674" s="14"/>
      <c r="AW1674" s="14"/>
    </row>
    <row r="1675" spans="1:49" s="10" customFormat="1">
      <c r="A1675" s="12"/>
      <c r="C1675"/>
      <c r="D1675"/>
      <c r="E1675" s="20"/>
      <c r="F1675"/>
      <c r="G1675"/>
      <c r="H1675"/>
      <c r="I1675"/>
      <c r="J1675" s="20"/>
      <c r="K1675"/>
      <c r="L1675"/>
      <c r="M1675"/>
      <c r="N1675"/>
      <c r="O1675" s="20"/>
      <c r="P1675"/>
      <c r="Q1675"/>
      <c r="R1675"/>
      <c r="S1675"/>
      <c r="T1675" s="20"/>
      <c r="U1675"/>
      <c r="V1675"/>
      <c r="W1675"/>
      <c r="X1675"/>
      <c r="Y1675" s="20"/>
      <c r="Z1675"/>
      <c r="AA1675"/>
      <c r="AB1675"/>
      <c r="AC1675"/>
      <c r="AD1675" s="20"/>
      <c r="AE1675"/>
      <c r="AF1675"/>
      <c r="AG1675"/>
      <c r="AH1675"/>
      <c r="AI1675" s="20"/>
      <c r="AJ1675"/>
      <c r="AK1675"/>
      <c r="AL1675"/>
      <c r="AM1675"/>
      <c r="AN1675" s="20"/>
      <c r="AO1675"/>
      <c r="AT1675" s="14"/>
      <c r="AU1675" s="14"/>
      <c r="AV1675" s="14"/>
      <c r="AW1675" s="14"/>
    </row>
    <row r="1676" spans="1:49" s="10" customFormat="1">
      <c r="A1676" s="12"/>
      <c r="C1676"/>
      <c r="D1676"/>
      <c r="E1676" s="20"/>
      <c r="F1676"/>
      <c r="G1676"/>
      <c r="H1676"/>
      <c r="I1676"/>
      <c r="J1676" s="20"/>
      <c r="K1676"/>
      <c r="L1676"/>
      <c r="M1676"/>
      <c r="N1676"/>
      <c r="O1676" s="20"/>
      <c r="P1676"/>
      <c r="Q1676"/>
      <c r="R1676"/>
      <c r="S1676"/>
      <c r="T1676" s="20"/>
      <c r="U1676"/>
      <c r="V1676"/>
      <c r="W1676"/>
      <c r="X1676"/>
      <c r="Y1676" s="20"/>
      <c r="Z1676"/>
      <c r="AA1676"/>
      <c r="AB1676"/>
      <c r="AC1676"/>
      <c r="AD1676" s="20"/>
      <c r="AE1676"/>
      <c r="AF1676"/>
      <c r="AG1676"/>
      <c r="AH1676"/>
      <c r="AI1676" s="20"/>
      <c r="AJ1676"/>
      <c r="AK1676"/>
      <c r="AL1676"/>
      <c r="AM1676"/>
      <c r="AN1676" s="20"/>
      <c r="AO1676"/>
      <c r="AT1676" s="14"/>
      <c r="AU1676" s="14"/>
      <c r="AV1676" s="14"/>
      <c r="AW1676" s="14"/>
    </row>
    <row r="1677" spans="1:49" s="10" customFormat="1">
      <c r="A1677" s="12"/>
      <c r="C1677"/>
      <c r="D1677"/>
      <c r="E1677" s="20"/>
      <c r="F1677"/>
      <c r="G1677"/>
      <c r="H1677"/>
      <c r="I1677"/>
      <c r="J1677" s="20"/>
      <c r="K1677"/>
      <c r="L1677"/>
      <c r="M1677"/>
      <c r="N1677"/>
      <c r="O1677" s="20"/>
      <c r="P1677"/>
      <c r="Q1677"/>
      <c r="R1677"/>
      <c r="S1677"/>
      <c r="T1677" s="20"/>
      <c r="U1677"/>
      <c r="V1677"/>
      <c r="W1677"/>
      <c r="X1677"/>
      <c r="Y1677" s="20"/>
      <c r="Z1677"/>
      <c r="AA1677"/>
      <c r="AB1677"/>
      <c r="AC1677"/>
      <c r="AD1677" s="20"/>
      <c r="AE1677"/>
      <c r="AF1677"/>
      <c r="AG1677"/>
      <c r="AH1677"/>
      <c r="AI1677" s="20"/>
      <c r="AJ1677"/>
      <c r="AK1677"/>
      <c r="AL1677"/>
      <c r="AM1677"/>
      <c r="AN1677" s="20"/>
      <c r="AO1677"/>
      <c r="AT1677" s="14"/>
      <c r="AU1677" s="14"/>
      <c r="AV1677" s="14"/>
      <c r="AW1677" s="14"/>
    </row>
    <row r="1678" spans="1:49" s="10" customFormat="1">
      <c r="A1678" s="12"/>
      <c r="C1678"/>
      <c r="D1678"/>
      <c r="E1678" s="20"/>
      <c r="F1678"/>
      <c r="G1678"/>
      <c r="H1678"/>
      <c r="I1678"/>
      <c r="J1678" s="20"/>
      <c r="K1678"/>
      <c r="L1678"/>
      <c r="M1678"/>
      <c r="N1678"/>
      <c r="O1678" s="20"/>
      <c r="P1678"/>
      <c r="Q1678"/>
      <c r="R1678"/>
      <c r="S1678"/>
      <c r="T1678" s="20"/>
      <c r="U1678"/>
      <c r="V1678"/>
      <c r="W1678"/>
      <c r="X1678"/>
      <c r="Y1678" s="20"/>
      <c r="Z1678"/>
      <c r="AA1678"/>
      <c r="AB1678"/>
      <c r="AC1678"/>
      <c r="AD1678" s="20"/>
      <c r="AE1678"/>
      <c r="AF1678"/>
      <c r="AG1678"/>
      <c r="AH1678"/>
      <c r="AI1678" s="20"/>
      <c r="AJ1678"/>
      <c r="AK1678"/>
      <c r="AL1678"/>
      <c r="AM1678"/>
      <c r="AN1678" s="20"/>
      <c r="AO1678"/>
      <c r="AT1678" s="14"/>
      <c r="AU1678" s="14"/>
      <c r="AV1678" s="14"/>
      <c r="AW1678" s="14"/>
    </row>
    <row r="1679" spans="1:49" s="10" customFormat="1">
      <c r="A1679" s="12"/>
      <c r="C1679"/>
      <c r="D1679"/>
      <c r="E1679" s="20"/>
      <c r="F1679"/>
      <c r="G1679"/>
      <c r="H1679"/>
      <c r="I1679"/>
      <c r="J1679" s="20"/>
      <c r="K1679"/>
      <c r="L1679"/>
      <c r="M1679"/>
      <c r="N1679"/>
      <c r="O1679" s="20"/>
      <c r="P1679"/>
      <c r="Q1679"/>
      <c r="R1679"/>
      <c r="S1679"/>
      <c r="T1679" s="20"/>
      <c r="U1679"/>
      <c r="V1679"/>
      <c r="W1679"/>
      <c r="X1679"/>
      <c r="Y1679" s="20"/>
      <c r="Z1679"/>
      <c r="AA1679"/>
      <c r="AB1679"/>
      <c r="AC1679"/>
      <c r="AD1679" s="20"/>
      <c r="AE1679"/>
      <c r="AF1679"/>
      <c r="AG1679"/>
      <c r="AH1679"/>
      <c r="AI1679" s="20"/>
      <c r="AJ1679"/>
      <c r="AK1679"/>
      <c r="AL1679"/>
      <c r="AM1679"/>
      <c r="AN1679" s="20"/>
      <c r="AO1679"/>
      <c r="AT1679" s="14"/>
      <c r="AU1679" s="14"/>
      <c r="AV1679" s="14"/>
      <c r="AW1679" s="14"/>
    </row>
    <row r="1680" spans="1:49" s="10" customFormat="1">
      <c r="A1680" s="12"/>
      <c r="C1680"/>
      <c r="D1680"/>
      <c r="E1680" s="20"/>
      <c r="F1680"/>
      <c r="G1680"/>
      <c r="H1680"/>
      <c r="I1680"/>
      <c r="J1680" s="20"/>
      <c r="K1680"/>
      <c r="L1680"/>
      <c r="M1680"/>
      <c r="N1680"/>
      <c r="O1680" s="20"/>
      <c r="P1680"/>
      <c r="Q1680"/>
      <c r="R1680"/>
      <c r="S1680"/>
      <c r="T1680" s="20"/>
      <c r="U1680"/>
      <c r="V1680"/>
      <c r="W1680"/>
      <c r="X1680"/>
      <c r="Y1680" s="20"/>
      <c r="Z1680"/>
      <c r="AA1680"/>
      <c r="AB1680"/>
      <c r="AC1680"/>
      <c r="AD1680" s="20"/>
      <c r="AE1680"/>
      <c r="AF1680"/>
      <c r="AG1680"/>
      <c r="AH1680"/>
      <c r="AI1680" s="20"/>
      <c r="AJ1680"/>
      <c r="AK1680"/>
      <c r="AL1680"/>
      <c r="AM1680"/>
      <c r="AN1680" s="20"/>
      <c r="AO1680"/>
      <c r="AT1680" s="14"/>
      <c r="AU1680" s="14"/>
      <c r="AV1680" s="14"/>
      <c r="AW1680" s="14"/>
    </row>
    <row r="1681" spans="1:49" s="10" customFormat="1">
      <c r="A1681" s="12"/>
      <c r="C1681"/>
      <c r="D1681"/>
      <c r="E1681" s="20"/>
      <c r="F1681"/>
      <c r="G1681"/>
      <c r="H1681"/>
      <c r="I1681"/>
      <c r="J1681" s="20"/>
      <c r="K1681"/>
      <c r="L1681"/>
      <c r="M1681"/>
      <c r="N1681"/>
      <c r="O1681" s="20"/>
      <c r="P1681"/>
      <c r="Q1681"/>
      <c r="R1681"/>
      <c r="S1681"/>
      <c r="T1681" s="20"/>
      <c r="U1681"/>
      <c r="V1681"/>
      <c r="W1681"/>
      <c r="X1681"/>
      <c r="Y1681" s="20"/>
      <c r="Z1681"/>
      <c r="AA1681"/>
      <c r="AB1681"/>
      <c r="AC1681"/>
      <c r="AD1681" s="20"/>
      <c r="AE1681"/>
      <c r="AF1681"/>
      <c r="AG1681"/>
      <c r="AH1681"/>
      <c r="AI1681" s="20"/>
      <c r="AJ1681"/>
      <c r="AK1681"/>
      <c r="AL1681"/>
      <c r="AM1681"/>
      <c r="AN1681" s="20"/>
      <c r="AO1681"/>
      <c r="AT1681" s="14"/>
      <c r="AU1681" s="14"/>
      <c r="AV1681" s="14"/>
      <c r="AW1681" s="14"/>
    </row>
    <row r="1682" spans="1:49" s="10" customFormat="1">
      <c r="A1682" s="12"/>
      <c r="C1682"/>
      <c r="D1682"/>
      <c r="E1682" s="20"/>
      <c r="F1682"/>
      <c r="G1682"/>
      <c r="H1682"/>
      <c r="I1682"/>
      <c r="J1682" s="20"/>
      <c r="K1682"/>
      <c r="L1682"/>
      <c r="M1682"/>
      <c r="N1682"/>
      <c r="O1682" s="20"/>
      <c r="P1682"/>
      <c r="Q1682"/>
      <c r="R1682"/>
      <c r="S1682"/>
      <c r="T1682" s="20"/>
      <c r="U1682"/>
      <c r="V1682"/>
      <c r="W1682"/>
      <c r="X1682"/>
      <c r="Y1682" s="20"/>
      <c r="Z1682"/>
      <c r="AA1682"/>
      <c r="AB1682"/>
      <c r="AC1682"/>
      <c r="AD1682" s="20"/>
      <c r="AE1682"/>
      <c r="AF1682"/>
      <c r="AG1682"/>
      <c r="AH1682"/>
      <c r="AI1682" s="20"/>
      <c r="AJ1682"/>
      <c r="AK1682"/>
      <c r="AL1682"/>
      <c r="AM1682"/>
      <c r="AN1682" s="20"/>
      <c r="AO1682"/>
      <c r="AT1682" s="14"/>
      <c r="AU1682" s="14"/>
      <c r="AV1682" s="14"/>
      <c r="AW1682" s="14"/>
    </row>
    <row r="1683" spans="1:49" s="10" customFormat="1">
      <c r="A1683" s="12"/>
      <c r="C1683"/>
      <c r="D1683"/>
      <c r="E1683" s="20"/>
      <c r="F1683"/>
      <c r="G1683"/>
      <c r="H1683"/>
      <c r="I1683"/>
      <c r="J1683" s="20"/>
      <c r="K1683"/>
      <c r="L1683"/>
      <c r="M1683"/>
      <c r="N1683"/>
      <c r="O1683" s="20"/>
      <c r="P1683"/>
      <c r="Q1683"/>
      <c r="R1683"/>
      <c r="S1683"/>
      <c r="T1683" s="20"/>
      <c r="U1683"/>
      <c r="V1683"/>
      <c r="W1683"/>
      <c r="X1683"/>
      <c r="Y1683" s="20"/>
      <c r="Z1683"/>
      <c r="AA1683"/>
      <c r="AB1683"/>
      <c r="AC1683"/>
      <c r="AD1683" s="20"/>
      <c r="AE1683"/>
      <c r="AF1683"/>
      <c r="AG1683"/>
      <c r="AH1683"/>
      <c r="AI1683" s="20"/>
      <c r="AJ1683"/>
      <c r="AK1683"/>
      <c r="AL1683"/>
      <c r="AM1683"/>
      <c r="AN1683" s="20"/>
      <c r="AO1683"/>
      <c r="AT1683" s="14"/>
      <c r="AU1683" s="14"/>
      <c r="AV1683" s="14"/>
      <c r="AW1683" s="14"/>
    </row>
    <row r="1684" spans="1:49" s="10" customFormat="1">
      <c r="A1684" s="12"/>
      <c r="C1684"/>
      <c r="D1684"/>
      <c r="E1684" s="20"/>
      <c r="F1684"/>
      <c r="G1684"/>
      <c r="H1684"/>
      <c r="I1684"/>
      <c r="J1684" s="20"/>
      <c r="K1684"/>
      <c r="L1684"/>
      <c r="M1684"/>
      <c r="N1684"/>
      <c r="O1684" s="20"/>
      <c r="P1684"/>
      <c r="Q1684"/>
      <c r="R1684"/>
      <c r="S1684"/>
      <c r="T1684" s="20"/>
      <c r="U1684"/>
      <c r="V1684"/>
      <c r="W1684"/>
      <c r="X1684"/>
      <c r="Y1684" s="20"/>
      <c r="Z1684"/>
      <c r="AA1684"/>
      <c r="AB1684"/>
      <c r="AC1684"/>
      <c r="AD1684" s="20"/>
      <c r="AE1684"/>
      <c r="AF1684"/>
      <c r="AG1684"/>
      <c r="AH1684"/>
      <c r="AI1684" s="20"/>
      <c r="AJ1684"/>
      <c r="AK1684"/>
      <c r="AL1684"/>
      <c r="AM1684"/>
      <c r="AN1684" s="20"/>
      <c r="AO1684"/>
      <c r="AT1684" s="14"/>
      <c r="AU1684" s="14"/>
      <c r="AV1684" s="14"/>
      <c r="AW1684" s="14"/>
    </row>
    <row r="1685" spans="1:49" s="10" customFormat="1">
      <c r="A1685" s="12"/>
      <c r="C1685"/>
      <c r="D1685"/>
      <c r="E1685" s="20"/>
      <c r="F1685"/>
      <c r="G1685"/>
      <c r="H1685"/>
      <c r="I1685"/>
      <c r="J1685" s="20"/>
      <c r="K1685"/>
      <c r="L1685"/>
      <c r="M1685"/>
      <c r="N1685"/>
      <c r="O1685" s="20"/>
      <c r="P1685"/>
      <c r="Q1685"/>
      <c r="R1685"/>
      <c r="S1685"/>
      <c r="T1685" s="20"/>
      <c r="U1685"/>
      <c r="V1685"/>
      <c r="W1685"/>
      <c r="X1685"/>
      <c r="Y1685" s="20"/>
      <c r="Z1685"/>
      <c r="AA1685"/>
      <c r="AB1685"/>
      <c r="AC1685"/>
      <c r="AD1685" s="20"/>
      <c r="AE1685"/>
      <c r="AF1685"/>
      <c r="AG1685"/>
      <c r="AH1685"/>
      <c r="AI1685" s="20"/>
      <c r="AJ1685"/>
      <c r="AK1685"/>
      <c r="AL1685"/>
      <c r="AM1685"/>
      <c r="AN1685" s="20"/>
      <c r="AO1685"/>
      <c r="AT1685" s="14"/>
      <c r="AU1685" s="14"/>
      <c r="AV1685" s="14"/>
      <c r="AW1685" s="14"/>
    </row>
    <row r="1686" spans="1:49" s="10" customFormat="1">
      <c r="A1686" s="12"/>
      <c r="C1686"/>
      <c r="D1686"/>
      <c r="E1686" s="20"/>
      <c r="F1686"/>
      <c r="G1686"/>
      <c r="H1686"/>
      <c r="I1686"/>
      <c r="J1686" s="20"/>
      <c r="K1686"/>
      <c r="L1686"/>
      <c r="M1686"/>
      <c r="N1686"/>
      <c r="O1686" s="20"/>
      <c r="P1686"/>
      <c r="Q1686"/>
      <c r="R1686"/>
      <c r="S1686"/>
      <c r="T1686" s="20"/>
      <c r="U1686"/>
      <c r="V1686"/>
      <c r="W1686"/>
      <c r="X1686"/>
      <c r="Y1686" s="20"/>
      <c r="Z1686"/>
      <c r="AA1686"/>
      <c r="AB1686"/>
      <c r="AC1686"/>
      <c r="AD1686" s="20"/>
      <c r="AE1686"/>
      <c r="AF1686"/>
      <c r="AG1686"/>
      <c r="AH1686"/>
      <c r="AI1686" s="20"/>
      <c r="AJ1686"/>
      <c r="AK1686"/>
      <c r="AL1686"/>
      <c r="AM1686"/>
      <c r="AN1686" s="20"/>
      <c r="AO1686"/>
      <c r="AT1686" s="14"/>
      <c r="AU1686" s="14"/>
      <c r="AV1686" s="14"/>
      <c r="AW1686" s="14"/>
    </row>
    <row r="1687" spans="1:49" s="10" customFormat="1">
      <c r="A1687" s="12"/>
      <c r="C1687"/>
      <c r="D1687"/>
      <c r="E1687" s="20"/>
      <c r="F1687"/>
      <c r="G1687"/>
      <c r="H1687"/>
      <c r="I1687"/>
      <c r="J1687" s="20"/>
      <c r="K1687"/>
      <c r="L1687"/>
      <c r="M1687"/>
      <c r="N1687"/>
      <c r="O1687" s="20"/>
      <c r="P1687"/>
      <c r="Q1687"/>
      <c r="R1687"/>
      <c r="S1687"/>
      <c r="T1687" s="20"/>
      <c r="U1687"/>
      <c r="V1687"/>
      <c r="W1687"/>
      <c r="X1687"/>
      <c r="Y1687" s="20"/>
      <c r="Z1687"/>
      <c r="AA1687"/>
      <c r="AB1687"/>
      <c r="AC1687"/>
      <c r="AD1687" s="20"/>
      <c r="AE1687"/>
      <c r="AF1687"/>
      <c r="AG1687"/>
      <c r="AH1687"/>
      <c r="AI1687" s="20"/>
      <c r="AJ1687"/>
      <c r="AK1687"/>
      <c r="AL1687"/>
      <c r="AM1687"/>
      <c r="AN1687" s="20"/>
      <c r="AO1687"/>
      <c r="AT1687" s="14"/>
      <c r="AU1687" s="14"/>
      <c r="AV1687" s="14"/>
      <c r="AW1687" s="14"/>
    </row>
    <row r="1688" spans="1:49" s="10" customFormat="1">
      <c r="A1688" s="12"/>
      <c r="C1688"/>
      <c r="D1688"/>
      <c r="E1688" s="20"/>
      <c r="F1688"/>
      <c r="G1688"/>
      <c r="H1688"/>
      <c r="I1688"/>
      <c r="J1688" s="20"/>
      <c r="K1688"/>
      <c r="L1688"/>
      <c r="M1688"/>
      <c r="N1688"/>
      <c r="O1688" s="20"/>
      <c r="P1688"/>
      <c r="Q1688"/>
      <c r="R1688"/>
      <c r="S1688"/>
      <c r="T1688" s="20"/>
      <c r="U1688"/>
      <c r="V1688"/>
      <c r="W1688"/>
      <c r="X1688"/>
      <c r="Y1688" s="20"/>
      <c r="Z1688"/>
      <c r="AA1688"/>
      <c r="AB1688"/>
      <c r="AC1688"/>
      <c r="AD1688" s="20"/>
      <c r="AE1688"/>
      <c r="AF1688"/>
      <c r="AG1688"/>
      <c r="AH1688"/>
      <c r="AI1688" s="20"/>
      <c r="AJ1688"/>
      <c r="AK1688"/>
      <c r="AL1688"/>
      <c r="AM1688"/>
      <c r="AN1688" s="20"/>
      <c r="AO1688"/>
      <c r="AT1688" s="14"/>
      <c r="AU1688" s="14"/>
      <c r="AV1688" s="14"/>
      <c r="AW1688" s="14"/>
    </row>
    <row r="1689" spans="1:49" s="10" customFormat="1">
      <c r="A1689" s="12"/>
      <c r="C1689"/>
      <c r="D1689"/>
      <c r="E1689" s="20"/>
      <c r="F1689"/>
      <c r="G1689"/>
      <c r="H1689"/>
      <c r="I1689"/>
      <c r="J1689" s="20"/>
      <c r="K1689"/>
      <c r="L1689"/>
      <c r="M1689"/>
      <c r="N1689"/>
      <c r="O1689" s="20"/>
      <c r="P1689"/>
      <c r="Q1689"/>
      <c r="R1689"/>
      <c r="S1689"/>
      <c r="T1689" s="20"/>
      <c r="U1689"/>
      <c r="V1689"/>
      <c r="W1689"/>
      <c r="X1689"/>
      <c r="Y1689" s="20"/>
      <c r="Z1689"/>
      <c r="AA1689"/>
      <c r="AB1689"/>
      <c r="AC1689"/>
      <c r="AD1689" s="20"/>
      <c r="AE1689"/>
      <c r="AF1689"/>
      <c r="AG1689"/>
      <c r="AH1689"/>
      <c r="AI1689" s="20"/>
      <c r="AJ1689"/>
      <c r="AK1689"/>
      <c r="AL1689"/>
      <c r="AM1689"/>
      <c r="AN1689" s="20"/>
      <c r="AO1689"/>
      <c r="AT1689" s="14"/>
      <c r="AU1689" s="14"/>
      <c r="AV1689" s="14"/>
      <c r="AW1689" s="14"/>
    </row>
    <row r="1690" spans="1:49" s="10" customFormat="1">
      <c r="A1690" s="12"/>
      <c r="C1690"/>
      <c r="D1690"/>
      <c r="E1690" s="20"/>
      <c r="F1690"/>
      <c r="G1690"/>
      <c r="H1690"/>
      <c r="I1690"/>
      <c r="J1690" s="20"/>
      <c r="K1690"/>
      <c r="L1690"/>
      <c r="M1690"/>
      <c r="N1690"/>
      <c r="O1690" s="20"/>
      <c r="P1690"/>
      <c r="Q1690"/>
      <c r="R1690"/>
      <c r="S1690"/>
      <c r="T1690" s="20"/>
      <c r="U1690"/>
      <c r="V1690"/>
      <c r="W1690"/>
      <c r="X1690"/>
      <c r="Y1690" s="20"/>
      <c r="Z1690"/>
      <c r="AA1690"/>
      <c r="AB1690"/>
      <c r="AC1690"/>
      <c r="AD1690" s="20"/>
      <c r="AE1690"/>
      <c r="AF1690"/>
      <c r="AG1690"/>
      <c r="AH1690"/>
      <c r="AI1690" s="20"/>
      <c r="AJ1690"/>
      <c r="AK1690"/>
      <c r="AL1690"/>
      <c r="AM1690"/>
      <c r="AN1690" s="20"/>
      <c r="AO1690"/>
      <c r="AT1690" s="14"/>
      <c r="AU1690" s="14"/>
      <c r="AV1690" s="14"/>
      <c r="AW1690" s="14"/>
    </row>
    <row r="1691" spans="1:49" s="10" customFormat="1">
      <c r="A1691" s="12"/>
      <c r="C1691"/>
      <c r="D1691"/>
      <c r="E1691" s="20"/>
      <c r="F1691"/>
      <c r="G1691"/>
      <c r="H1691"/>
      <c r="I1691"/>
      <c r="J1691" s="20"/>
      <c r="K1691"/>
      <c r="L1691"/>
      <c r="M1691"/>
      <c r="N1691"/>
      <c r="O1691" s="20"/>
      <c r="P1691"/>
      <c r="Q1691"/>
      <c r="R1691"/>
      <c r="S1691"/>
      <c r="T1691" s="20"/>
      <c r="U1691"/>
      <c r="V1691"/>
      <c r="W1691"/>
      <c r="X1691"/>
      <c r="Y1691" s="20"/>
      <c r="Z1691"/>
      <c r="AA1691"/>
      <c r="AB1691"/>
      <c r="AC1691"/>
      <c r="AD1691" s="20"/>
      <c r="AE1691"/>
      <c r="AF1691"/>
      <c r="AG1691"/>
      <c r="AH1691"/>
      <c r="AI1691" s="20"/>
      <c r="AJ1691"/>
      <c r="AK1691"/>
      <c r="AL1691"/>
      <c r="AM1691"/>
      <c r="AN1691" s="20"/>
      <c r="AO1691"/>
      <c r="AT1691" s="14"/>
      <c r="AU1691" s="14"/>
      <c r="AV1691" s="14"/>
      <c r="AW1691" s="14"/>
    </row>
    <row r="1692" spans="1:49" s="10" customFormat="1">
      <c r="A1692" s="12"/>
      <c r="C1692"/>
      <c r="D1692"/>
      <c r="E1692" s="20"/>
      <c r="F1692"/>
      <c r="G1692"/>
      <c r="H1692"/>
      <c r="I1692"/>
      <c r="J1692" s="20"/>
      <c r="K1692"/>
      <c r="L1692"/>
      <c r="M1692"/>
      <c r="N1692"/>
      <c r="O1692" s="20"/>
      <c r="P1692"/>
      <c r="Q1692"/>
      <c r="R1692"/>
      <c r="S1692"/>
      <c r="T1692" s="20"/>
      <c r="U1692"/>
      <c r="V1692"/>
      <c r="W1692"/>
      <c r="X1692"/>
      <c r="Y1692" s="20"/>
      <c r="Z1692"/>
      <c r="AA1692"/>
      <c r="AB1692"/>
      <c r="AC1692"/>
      <c r="AD1692" s="20"/>
      <c r="AE1692"/>
      <c r="AF1692"/>
      <c r="AG1692"/>
      <c r="AH1692"/>
      <c r="AI1692" s="20"/>
      <c r="AJ1692"/>
      <c r="AK1692"/>
      <c r="AL1692"/>
      <c r="AM1692"/>
      <c r="AN1692" s="20"/>
      <c r="AO1692"/>
      <c r="AT1692" s="14"/>
      <c r="AU1692" s="14"/>
      <c r="AV1692" s="14"/>
      <c r="AW1692" s="14"/>
    </row>
    <row r="1693" spans="1:49" s="10" customFormat="1">
      <c r="A1693" s="12"/>
      <c r="C1693"/>
      <c r="D1693"/>
      <c r="E1693" s="20"/>
      <c r="F1693"/>
      <c r="G1693"/>
      <c r="H1693"/>
      <c r="I1693"/>
      <c r="J1693" s="20"/>
      <c r="K1693"/>
      <c r="L1693"/>
      <c r="M1693"/>
      <c r="N1693"/>
      <c r="O1693" s="20"/>
      <c r="P1693"/>
      <c r="Q1693"/>
      <c r="R1693"/>
      <c r="S1693"/>
      <c r="T1693" s="20"/>
      <c r="U1693"/>
      <c r="V1693"/>
      <c r="W1693"/>
      <c r="X1693"/>
      <c r="Y1693" s="20"/>
      <c r="Z1693"/>
      <c r="AA1693"/>
      <c r="AB1693"/>
      <c r="AC1693"/>
      <c r="AD1693" s="20"/>
      <c r="AE1693"/>
      <c r="AF1693"/>
      <c r="AG1693"/>
      <c r="AH1693"/>
      <c r="AI1693" s="20"/>
      <c r="AJ1693"/>
      <c r="AK1693"/>
      <c r="AL1693"/>
      <c r="AM1693"/>
      <c r="AN1693" s="20"/>
      <c r="AO1693"/>
      <c r="AT1693" s="14"/>
      <c r="AU1693" s="14"/>
      <c r="AV1693" s="14"/>
      <c r="AW1693" s="14"/>
    </row>
    <row r="1694" spans="1:49" s="10" customFormat="1">
      <c r="A1694" s="12"/>
      <c r="C1694"/>
      <c r="D1694"/>
      <c r="E1694" s="20"/>
      <c r="F1694"/>
      <c r="G1694"/>
      <c r="H1694"/>
      <c r="I1694"/>
      <c r="J1694" s="20"/>
      <c r="K1694"/>
      <c r="L1694"/>
      <c r="M1694"/>
      <c r="N1694"/>
      <c r="O1694" s="20"/>
      <c r="P1694"/>
      <c r="Q1694"/>
      <c r="R1694"/>
      <c r="S1694"/>
      <c r="T1694" s="20"/>
      <c r="U1694"/>
      <c r="V1694"/>
      <c r="W1694"/>
      <c r="X1694"/>
      <c r="Y1694" s="20"/>
      <c r="Z1694"/>
      <c r="AA1694"/>
      <c r="AB1694"/>
      <c r="AC1694"/>
      <c r="AD1694" s="20"/>
      <c r="AE1694"/>
      <c r="AF1694"/>
      <c r="AG1694"/>
      <c r="AH1694"/>
      <c r="AI1694" s="20"/>
      <c r="AJ1694"/>
      <c r="AK1694"/>
      <c r="AL1694"/>
      <c r="AM1694"/>
      <c r="AN1694" s="20"/>
      <c r="AO1694"/>
      <c r="AT1694" s="14"/>
      <c r="AU1694" s="14"/>
      <c r="AV1694" s="14"/>
      <c r="AW1694" s="14"/>
    </row>
    <row r="1695" spans="1:49" s="10" customFormat="1">
      <c r="A1695" s="12"/>
      <c r="C1695"/>
      <c r="D1695"/>
      <c r="E1695" s="20"/>
      <c r="F1695"/>
      <c r="G1695"/>
      <c r="H1695"/>
      <c r="I1695"/>
      <c r="J1695" s="20"/>
      <c r="K1695"/>
      <c r="L1695"/>
      <c r="M1695"/>
      <c r="N1695"/>
      <c r="O1695" s="20"/>
      <c r="P1695"/>
      <c r="Q1695"/>
      <c r="R1695"/>
      <c r="S1695"/>
      <c r="T1695" s="20"/>
      <c r="U1695"/>
      <c r="V1695"/>
      <c r="W1695"/>
      <c r="X1695"/>
      <c r="Y1695" s="20"/>
      <c r="Z1695"/>
      <c r="AA1695"/>
      <c r="AB1695"/>
      <c r="AC1695"/>
      <c r="AD1695" s="20"/>
      <c r="AE1695"/>
      <c r="AF1695"/>
      <c r="AG1695"/>
      <c r="AH1695"/>
      <c r="AI1695" s="20"/>
      <c r="AJ1695"/>
      <c r="AK1695"/>
      <c r="AL1695"/>
      <c r="AM1695"/>
      <c r="AN1695" s="20"/>
      <c r="AO1695"/>
      <c r="AT1695" s="14"/>
      <c r="AU1695" s="14"/>
      <c r="AV1695" s="14"/>
      <c r="AW1695" s="14"/>
    </row>
    <row r="1696" spans="1:49" s="10" customFormat="1">
      <c r="A1696" s="12"/>
      <c r="C1696"/>
      <c r="D1696"/>
      <c r="E1696" s="20"/>
      <c r="F1696"/>
      <c r="G1696"/>
      <c r="H1696"/>
      <c r="I1696"/>
      <c r="J1696" s="20"/>
      <c r="K1696"/>
      <c r="L1696"/>
      <c r="M1696"/>
      <c r="N1696"/>
      <c r="O1696" s="20"/>
      <c r="P1696"/>
      <c r="Q1696"/>
      <c r="R1696"/>
      <c r="S1696"/>
      <c r="T1696" s="20"/>
      <c r="U1696"/>
      <c r="V1696"/>
      <c r="W1696"/>
      <c r="X1696"/>
      <c r="Y1696" s="20"/>
      <c r="Z1696"/>
      <c r="AA1696"/>
      <c r="AB1696"/>
      <c r="AC1696"/>
      <c r="AD1696" s="20"/>
      <c r="AE1696"/>
      <c r="AF1696"/>
      <c r="AG1696"/>
      <c r="AH1696"/>
      <c r="AI1696" s="20"/>
      <c r="AJ1696"/>
      <c r="AK1696"/>
      <c r="AL1696"/>
      <c r="AM1696"/>
      <c r="AN1696" s="20"/>
      <c r="AO1696"/>
      <c r="AT1696" s="14"/>
      <c r="AU1696" s="14"/>
      <c r="AV1696" s="14"/>
      <c r="AW1696" s="14"/>
    </row>
    <row r="1697" spans="1:49" s="10" customFormat="1">
      <c r="A1697" s="12"/>
      <c r="C1697"/>
      <c r="D1697"/>
      <c r="E1697" s="20"/>
      <c r="F1697"/>
      <c r="G1697"/>
      <c r="H1697"/>
      <c r="I1697"/>
      <c r="J1697" s="20"/>
      <c r="K1697"/>
      <c r="L1697"/>
      <c r="M1697"/>
      <c r="N1697"/>
      <c r="O1697" s="20"/>
      <c r="P1697"/>
      <c r="Q1697"/>
      <c r="R1697"/>
      <c r="S1697"/>
      <c r="T1697" s="20"/>
      <c r="U1697"/>
      <c r="V1697"/>
      <c r="W1697"/>
      <c r="X1697"/>
      <c r="Y1697" s="20"/>
      <c r="Z1697"/>
      <c r="AA1697"/>
      <c r="AB1697"/>
      <c r="AC1697"/>
      <c r="AD1697" s="20"/>
      <c r="AE1697"/>
      <c r="AF1697"/>
      <c r="AG1697"/>
      <c r="AH1697"/>
      <c r="AI1697" s="20"/>
      <c r="AJ1697"/>
      <c r="AK1697"/>
      <c r="AL1697"/>
      <c r="AM1697"/>
      <c r="AN1697" s="20"/>
      <c r="AO1697"/>
      <c r="AT1697" s="14"/>
      <c r="AU1697" s="14"/>
      <c r="AV1697" s="14"/>
      <c r="AW1697" s="14"/>
    </row>
    <row r="1698" spans="1:49" s="10" customFormat="1">
      <c r="A1698" s="12"/>
      <c r="C1698"/>
      <c r="D1698"/>
      <c r="E1698" s="20"/>
      <c r="F1698"/>
      <c r="G1698"/>
      <c r="H1698"/>
      <c r="I1698"/>
      <c r="J1698" s="20"/>
      <c r="K1698"/>
      <c r="L1698"/>
      <c r="M1698"/>
      <c r="N1698"/>
      <c r="O1698" s="20"/>
      <c r="P1698"/>
      <c r="Q1698"/>
      <c r="R1698"/>
      <c r="S1698"/>
      <c r="T1698" s="20"/>
      <c r="U1698"/>
      <c r="V1698"/>
      <c r="W1698"/>
      <c r="X1698"/>
      <c r="Y1698" s="20"/>
      <c r="Z1698"/>
      <c r="AA1698"/>
      <c r="AB1698"/>
      <c r="AC1698"/>
      <c r="AD1698" s="20"/>
      <c r="AE1698"/>
      <c r="AF1698"/>
      <c r="AG1698"/>
      <c r="AH1698"/>
      <c r="AI1698" s="20"/>
      <c r="AJ1698"/>
      <c r="AK1698"/>
      <c r="AL1698"/>
      <c r="AM1698"/>
      <c r="AN1698" s="20"/>
      <c r="AO1698"/>
      <c r="AT1698" s="14"/>
      <c r="AU1698" s="14"/>
      <c r="AV1698" s="14"/>
      <c r="AW1698" s="14"/>
    </row>
    <row r="1699" spans="1:49" s="10" customFormat="1">
      <c r="A1699" s="12"/>
      <c r="C1699"/>
      <c r="D1699"/>
      <c r="E1699" s="20"/>
      <c r="F1699"/>
      <c r="G1699"/>
      <c r="H1699"/>
      <c r="I1699"/>
      <c r="J1699" s="20"/>
      <c r="K1699"/>
      <c r="L1699"/>
      <c r="M1699"/>
      <c r="N1699"/>
      <c r="O1699" s="20"/>
      <c r="P1699"/>
      <c r="Q1699"/>
      <c r="R1699"/>
      <c r="S1699"/>
      <c r="T1699" s="20"/>
      <c r="U1699"/>
      <c r="V1699"/>
      <c r="W1699"/>
      <c r="X1699"/>
      <c r="Y1699" s="20"/>
      <c r="Z1699"/>
      <c r="AA1699"/>
      <c r="AB1699"/>
      <c r="AC1699"/>
      <c r="AD1699" s="20"/>
      <c r="AE1699"/>
      <c r="AF1699"/>
      <c r="AG1699"/>
      <c r="AH1699"/>
      <c r="AI1699" s="20"/>
      <c r="AJ1699"/>
      <c r="AK1699"/>
      <c r="AL1699"/>
      <c r="AM1699"/>
      <c r="AN1699" s="20"/>
      <c r="AO1699"/>
      <c r="AT1699" s="14"/>
      <c r="AU1699" s="14"/>
      <c r="AV1699" s="14"/>
      <c r="AW1699" s="14"/>
    </row>
    <row r="1700" spans="1:49" s="10" customFormat="1">
      <c r="A1700" s="12"/>
      <c r="C1700"/>
      <c r="D1700"/>
      <c r="E1700" s="20"/>
      <c r="F1700"/>
      <c r="G1700"/>
      <c r="H1700"/>
      <c r="I1700"/>
      <c r="J1700" s="20"/>
      <c r="K1700"/>
      <c r="L1700"/>
      <c r="M1700"/>
      <c r="N1700"/>
      <c r="O1700" s="20"/>
      <c r="P1700"/>
      <c r="Q1700"/>
      <c r="R1700"/>
      <c r="S1700"/>
      <c r="T1700" s="20"/>
      <c r="U1700"/>
      <c r="V1700"/>
      <c r="W1700"/>
      <c r="X1700"/>
      <c r="Y1700" s="20"/>
      <c r="Z1700"/>
      <c r="AA1700"/>
      <c r="AB1700"/>
      <c r="AC1700"/>
      <c r="AD1700" s="20"/>
      <c r="AE1700"/>
      <c r="AF1700"/>
      <c r="AG1700"/>
      <c r="AH1700"/>
      <c r="AI1700" s="20"/>
      <c r="AJ1700"/>
      <c r="AK1700"/>
      <c r="AL1700"/>
      <c r="AM1700"/>
      <c r="AN1700" s="20"/>
      <c r="AO1700"/>
      <c r="AT1700" s="14"/>
      <c r="AU1700" s="14"/>
      <c r="AV1700" s="14"/>
      <c r="AW1700" s="14"/>
    </row>
    <row r="1701" spans="1:49" s="10" customFormat="1">
      <c r="A1701" s="12"/>
      <c r="C1701"/>
      <c r="D1701"/>
      <c r="E1701" s="20"/>
      <c r="F1701"/>
      <c r="G1701"/>
      <c r="H1701"/>
      <c r="I1701"/>
      <c r="J1701" s="20"/>
      <c r="K1701"/>
      <c r="L1701"/>
      <c r="M1701"/>
      <c r="N1701"/>
      <c r="O1701" s="20"/>
      <c r="P1701"/>
      <c r="Q1701"/>
      <c r="R1701"/>
      <c r="S1701"/>
      <c r="T1701" s="20"/>
      <c r="U1701"/>
      <c r="V1701"/>
      <c r="W1701"/>
      <c r="X1701"/>
      <c r="Y1701" s="20"/>
      <c r="Z1701"/>
      <c r="AA1701"/>
      <c r="AB1701"/>
      <c r="AC1701"/>
      <c r="AD1701" s="20"/>
      <c r="AE1701"/>
      <c r="AF1701"/>
      <c r="AG1701"/>
      <c r="AH1701"/>
      <c r="AI1701" s="20"/>
      <c r="AJ1701"/>
      <c r="AK1701"/>
      <c r="AL1701"/>
      <c r="AM1701"/>
      <c r="AN1701" s="20"/>
      <c r="AO1701"/>
      <c r="AT1701" s="14"/>
      <c r="AU1701" s="14"/>
      <c r="AV1701" s="14"/>
      <c r="AW1701" s="14"/>
    </row>
    <row r="1702" spans="1:49" s="10" customFormat="1">
      <c r="A1702" s="12"/>
      <c r="C1702"/>
      <c r="D1702"/>
      <c r="E1702" s="20"/>
      <c r="F1702"/>
      <c r="G1702"/>
      <c r="H1702"/>
      <c r="I1702"/>
      <c r="J1702" s="20"/>
      <c r="K1702"/>
      <c r="L1702"/>
      <c r="M1702"/>
      <c r="N1702"/>
      <c r="O1702" s="20"/>
      <c r="P1702"/>
      <c r="Q1702"/>
      <c r="R1702"/>
      <c r="S1702"/>
      <c r="T1702" s="20"/>
      <c r="U1702"/>
      <c r="V1702"/>
      <c r="W1702"/>
      <c r="X1702"/>
      <c r="Y1702" s="20"/>
      <c r="Z1702"/>
      <c r="AA1702"/>
      <c r="AB1702"/>
      <c r="AC1702"/>
      <c r="AD1702" s="20"/>
      <c r="AE1702"/>
      <c r="AF1702"/>
      <c r="AG1702"/>
      <c r="AH1702"/>
      <c r="AI1702" s="20"/>
      <c r="AJ1702"/>
      <c r="AK1702"/>
      <c r="AL1702"/>
      <c r="AM1702"/>
      <c r="AN1702" s="20"/>
      <c r="AO1702"/>
      <c r="AT1702" s="14"/>
      <c r="AU1702" s="14"/>
      <c r="AV1702" s="14"/>
      <c r="AW1702" s="14"/>
    </row>
    <row r="1703" spans="1:49" s="10" customFormat="1">
      <c r="A1703" s="12"/>
      <c r="C1703"/>
      <c r="D1703"/>
      <c r="E1703" s="20"/>
      <c r="F1703"/>
      <c r="G1703"/>
      <c r="H1703"/>
      <c r="I1703"/>
      <c r="J1703" s="20"/>
      <c r="K1703"/>
      <c r="L1703"/>
      <c r="M1703"/>
      <c r="N1703"/>
      <c r="O1703" s="20"/>
      <c r="P1703"/>
      <c r="Q1703"/>
      <c r="R1703"/>
      <c r="S1703"/>
      <c r="T1703" s="20"/>
      <c r="U1703"/>
      <c r="V1703"/>
      <c r="W1703"/>
      <c r="X1703"/>
      <c r="Y1703" s="20"/>
      <c r="Z1703"/>
      <c r="AA1703"/>
      <c r="AB1703"/>
      <c r="AC1703"/>
      <c r="AD1703" s="20"/>
      <c r="AE1703"/>
      <c r="AF1703"/>
      <c r="AG1703"/>
      <c r="AH1703"/>
      <c r="AI1703" s="20"/>
      <c r="AJ1703"/>
      <c r="AK1703"/>
      <c r="AL1703"/>
      <c r="AM1703"/>
      <c r="AN1703" s="20"/>
      <c r="AO1703"/>
      <c r="AT1703" s="14"/>
      <c r="AU1703" s="14"/>
      <c r="AV1703" s="14"/>
      <c r="AW1703" s="14"/>
    </row>
    <row r="1704" spans="1:49" s="10" customFormat="1">
      <c r="A1704" s="12"/>
      <c r="C1704"/>
      <c r="D1704"/>
      <c r="E1704" s="20"/>
      <c r="F1704"/>
      <c r="G1704"/>
      <c r="H1704"/>
      <c r="I1704"/>
      <c r="J1704" s="20"/>
      <c r="K1704"/>
      <c r="L1704"/>
      <c r="M1704"/>
      <c r="N1704"/>
      <c r="O1704" s="20"/>
      <c r="P1704"/>
      <c r="Q1704"/>
      <c r="R1704"/>
      <c r="S1704"/>
      <c r="T1704" s="20"/>
      <c r="U1704"/>
      <c r="V1704"/>
      <c r="W1704"/>
      <c r="X1704"/>
      <c r="Y1704" s="20"/>
      <c r="Z1704"/>
      <c r="AA1704"/>
      <c r="AB1704"/>
      <c r="AC1704"/>
      <c r="AD1704" s="20"/>
      <c r="AE1704"/>
      <c r="AF1704"/>
      <c r="AG1704"/>
      <c r="AH1704"/>
      <c r="AI1704" s="20"/>
      <c r="AJ1704"/>
      <c r="AK1704"/>
      <c r="AL1704"/>
      <c r="AM1704"/>
      <c r="AN1704" s="20"/>
      <c r="AO1704"/>
      <c r="AT1704" s="14"/>
      <c r="AU1704" s="14"/>
      <c r="AV1704" s="14"/>
      <c r="AW1704" s="14"/>
    </row>
    <row r="1705" spans="1:49" s="10" customFormat="1">
      <c r="A1705" s="12"/>
      <c r="C1705"/>
      <c r="D1705"/>
      <c r="E1705" s="20"/>
      <c r="F1705"/>
      <c r="G1705"/>
      <c r="H1705"/>
      <c r="I1705"/>
      <c r="J1705" s="20"/>
      <c r="K1705"/>
      <c r="L1705"/>
      <c r="M1705"/>
      <c r="N1705"/>
      <c r="O1705" s="20"/>
      <c r="P1705"/>
      <c r="Q1705"/>
      <c r="R1705"/>
      <c r="S1705"/>
      <c r="T1705" s="20"/>
      <c r="U1705"/>
      <c r="V1705"/>
      <c r="W1705"/>
      <c r="X1705"/>
      <c r="Y1705" s="20"/>
      <c r="Z1705"/>
      <c r="AA1705"/>
      <c r="AB1705"/>
      <c r="AC1705"/>
      <c r="AD1705" s="20"/>
      <c r="AE1705"/>
      <c r="AF1705"/>
      <c r="AG1705"/>
      <c r="AH1705"/>
      <c r="AI1705" s="20"/>
      <c r="AJ1705"/>
      <c r="AK1705"/>
      <c r="AL1705"/>
      <c r="AM1705"/>
      <c r="AN1705" s="20"/>
      <c r="AO1705"/>
      <c r="AT1705" s="14"/>
      <c r="AU1705" s="14"/>
      <c r="AV1705" s="14"/>
      <c r="AW1705" s="14"/>
    </row>
    <row r="1706" spans="1:49" s="10" customFormat="1">
      <c r="A1706" s="12"/>
      <c r="C1706"/>
      <c r="D1706"/>
      <c r="E1706" s="20"/>
      <c r="F1706"/>
      <c r="G1706"/>
      <c r="H1706"/>
      <c r="I1706"/>
      <c r="J1706" s="20"/>
      <c r="K1706"/>
      <c r="L1706"/>
      <c r="M1706"/>
      <c r="N1706"/>
      <c r="O1706" s="20"/>
      <c r="P1706"/>
      <c r="Q1706"/>
      <c r="R1706"/>
      <c r="S1706"/>
      <c r="T1706" s="20"/>
      <c r="U1706"/>
      <c r="V1706"/>
      <c r="W1706"/>
      <c r="X1706"/>
      <c r="Y1706" s="20"/>
      <c r="Z1706"/>
      <c r="AA1706"/>
      <c r="AB1706"/>
      <c r="AC1706"/>
      <c r="AD1706" s="20"/>
      <c r="AE1706"/>
      <c r="AF1706"/>
      <c r="AG1706"/>
      <c r="AH1706"/>
      <c r="AI1706" s="20"/>
      <c r="AJ1706"/>
      <c r="AK1706"/>
      <c r="AL1706"/>
      <c r="AM1706"/>
      <c r="AN1706" s="20"/>
      <c r="AO1706"/>
      <c r="AT1706" s="14"/>
      <c r="AU1706" s="14"/>
      <c r="AV1706" s="14"/>
      <c r="AW1706" s="14"/>
    </row>
    <row r="1707" spans="1:49" s="10" customFormat="1">
      <c r="A1707" s="12"/>
      <c r="C1707"/>
      <c r="D1707"/>
      <c r="E1707" s="20"/>
      <c r="F1707"/>
      <c r="G1707"/>
      <c r="H1707"/>
      <c r="I1707"/>
      <c r="J1707" s="20"/>
      <c r="K1707"/>
      <c r="L1707"/>
      <c r="M1707"/>
      <c r="N1707"/>
      <c r="O1707" s="20"/>
      <c r="P1707"/>
      <c r="Q1707"/>
      <c r="R1707"/>
      <c r="S1707"/>
      <c r="T1707" s="20"/>
      <c r="U1707"/>
      <c r="V1707"/>
      <c r="W1707"/>
      <c r="X1707"/>
      <c r="Y1707" s="20"/>
      <c r="Z1707"/>
      <c r="AA1707"/>
      <c r="AB1707"/>
      <c r="AC1707"/>
      <c r="AD1707" s="20"/>
      <c r="AE1707"/>
      <c r="AF1707"/>
      <c r="AG1707"/>
      <c r="AH1707"/>
      <c r="AI1707" s="20"/>
      <c r="AJ1707"/>
      <c r="AK1707"/>
      <c r="AL1707"/>
      <c r="AM1707"/>
      <c r="AN1707" s="20"/>
      <c r="AO1707"/>
      <c r="AT1707" s="14"/>
      <c r="AU1707" s="14"/>
      <c r="AV1707" s="14"/>
      <c r="AW1707" s="14"/>
    </row>
    <row r="1708" spans="1:49" s="10" customFormat="1">
      <c r="A1708" s="12"/>
      <c r="C1708"/>
      <c r="D1708"/>
      <c r="E1708" s="20"/>
      <c r="F1708"/>
      <c r="G1708"/>
      <c r="H1708"/>
      <c r="I1708"/>
      <c r="J1708" s="20"/>
      <c r="K1708"/>
      <c r="L1708"/>
      <c r="M1708"/>
      <c r="N1708"/>
      <c r="O1708" s="20"/>
      <c r="P1708"/>
      <c r="Q1708"/>
      <c r="R1708"/>
      <c r="S1708"/>
      <c r="T1708" s="20"/>
      <c r="U1708"/>
      <c r="V1708"/>
      <c r="W1708"/>
      <c r="X1708"/>
      <c r="Y1708" s="20"/>
      <c r="Z1708"/>
      <c r="AA1708"/>
      <c r="AB1708"/>
      <c r="AC1708"/>
      <c r="AD1708" s="20"/>
      <c r="AE1708"/>
      <c r="AF1708"/>
      <c r="AG1708"/>
      <c r="AH1708"/>
      <c r="AI1708" s="20"/>
      <c r="AJ1708"/>
      <c r="AK1708"/>
      <c r="AL1708"/>
      <c r="AM1708"/>
      <c r="AN1708" s="20"/>
      <c r="AO1708"/>
      <c r="AT1708" s="14"/>
      <c r="AU1708" s="14"/>
      <c r="AV1708" s="14"/>
      <c r="AW1708" s="14"/>
    </row>
    <row r="1709" spans="1:49" s="10" customFormat="1">
      <c r="A1709" s="12"/>
      <c r="C1709"/>
      <c r="D1709"/>
      <c r="E1709" s="20"/>
      <c r="F1709"/>
      <c r="G1709"/>
      <c r="H1709"/>
      <c r="I1709"/>
      <c r="J1709" s="20"/>
      <c r="K1709"/>
      <c r="L1709"/>
      <c r="M1709"/>
      <c r="N1709"/>
      <c r="O1709" s="20"/>
      <c r="P1709"/>
      <c r="Q1709"/>
      <c r="R1709"/>
      <c r="S1709"/>
      <c r="T1709" s="20"/>
      <c r="U1709"/>
      <c r="V1709"/>
      <c r="W1709"/>
      <c r="X1709"/>
      <c r="Y1709" s="20"/>
      <c r="Z1709"/>
      <c r="AA1709"/>
      <c r="AB1709"/>
      <c r="AC1709"/>
      <c r="AD1709" s="20"/>
      <c r="AE1709"/>
      <c r="AF1709"/>
      <c r="AG1709"/>
      <c r="AH1709"/>
      <c r="AI1709" s="20"/>
      <c r="AJ1709"/>
      <c r="AK1709"/>
      <c r="AL1709"/>
      <c r="AM1709"/>
      <c r="AN1709" s="20"/>
      <c r="AO1709"/>
      <c r="AT1709" s="14"/>
      <c r="AU1709" s="14"/>
      <c r="AV1709" s="14"/>
      <c r="AW1709" s="14"/>
    </row>
    <row r="1710" spans="1:49" s="10" customFormat="1">
      <c r="A1710" s="12"/>
      <c r="C1710"/>
      <c r="D1710"/>
      <c r="E1710" s="20"/>
      <c r="F1710"/>
      <c r="G1710"/>
      <c r="H1710"/>
      <c r="I1710"/>
      <c r="J1710" s="20"/>
      <c r="K1710"/>
      <c r="L1710"/>
      <c r="M1710"/>
      <c r="N1710"/>
      <c r="O1710" s="20"/>
      <c r="P1710"/>
      <c r="Q1710"/>
      <c r="R1710"/>
      <c r="S1710"/>
      <c r="T1710" s="20"/>
      <c r="U1710"/>
      <c r="V1710"/>
      <c r="W1710"/>
      <c r="X1710"/>
      <c r="Y1710" s="20"/>
      <c r="Z1710"/>
      <c r="AA1710"/>
      <c r="AB1710"/>
      <c r="AC1710"/>
      <c r="AD1710" s="20"/>
      <c r="AE1710"/>
      <c r="AF1710"/>
      <c r="AG1710"/>
      <c r="AH1710"/>
      <c r="AI1710" s="20"/>
      <c r="AJ1710"/>
      <c r="AK1710"/>
      <c r="AL1710"/>
      <c r="AM1710"/>
      <c r="AN1710" s="20"/>
      <c r="AO1710"/>
      <c r="AT1710" s="14"/>
      <c r="AU1710" s="14"/>
      <c r="AV1710" s="14"/>
      <c r="AW1710" s="14"/>
    </row>
    <row r="1711" spans="1:49" s="10" customFormat="1">
      <c r="A1711" s="12"/>
      <c r="C1711"/>
      <c r="D1711"/>
      <c r="E1711" s="20"/>
      <c r="F1711"/>
      <c r="G1711"/>
      <c r="H1711"/>
      <c r="I1711"/>
      <c r="J1711" s="20"/>
      <c r="K1711"/>
      <c r="L1711"/>
      <c r="M1711"/>
      <c r="N1711"/>
      <c r="O1711" s="20"/>
      <c r="P1711"/>
      <c r="Q1711"/>
      <c r="R1711"/>
      <c r="S1711"/>
      <c r="T1711" s="20"/>
      <c r="U1711"/>
      <c r="V1711"/>
      <c r="W1711"/>
      <c r="X1711"/>
      <c r="Y1711" s="20"/>
      <c r="Z1711"/>
      <c r="AA1711"/>
      <c r="AB1711"/>
      <c r="AC1711"/>
      <c r="AD1711" s="20"/>
      <c r="AE1711"/>
      <c r="AF1711"/>
      <c r="AG1711"/>
      <c r="AH1711"/>
      <c r="AI1711" s="20"/>
      <c r="AJ1711"/>
      <c r="AK1711"/>
      <c r="AL1711"/>
      <c r="AM1711"/>
      <c r="AN1711" s="20"/>
      <c r="AO1711"/>
      <c r="AT1711" s="14"/>
      <c r="AU1711" s="14"/>
      <c r="AV1711" s="14"/>
      <c r="AW1711" s="14"/>
    </row>
    <row r="1712" spans="1:49" s="10" customFormat="1">
      <c r="A1712" s="12"/>
      <c r="C1712"/>
      <c r="D1712"/>
      <c r="E1712" s="20"/>
      <c r="F1712"/>
      <c r="G1712"/>
      <c r="H1712"/>
      <c r="I1712"/>
      <c r="J1712" s="20"/>
      <c r="K1712"/>
      <c r="L1712"/>
      <c r="M1712"/>
      <c r="N1712"/>
      <c r="O1712" s="20"/>
      <c r="P1712"/>
      <c r="Q1712"/>
      <c r="R1712"/>
      <c r="S1712"/>
      <c r="T1712" s="20"/>
      <c r="U1712"/>
      <c r="V1712"/>
      <c r="W1712"/>
      <c r="X1712"/>
      <c r="Y1712" s="20"/>
      <c r="Z1712"/>
      <c r="AA1712"/>
      <c r="AB1712"/>
      <c r="AC1712"/>
      <c r="AD1712" s="20"/>
      <c r="AE1712"/>
      <c r="AF1712"/>
      <c r="AG1712"/>
      <c r="AH1712"/>
      <c r="AI1712" s="20"/>
      <c r="AJ1712"/>
      <c r="AK1712"/>
      <c r="AL1712"/>
      <c r="AM1712"/>
      <c r="AN1712" s="20"/>
      <c r="AO1712"/>
      <c r="AT1712" s="14"/>
      <c r="AU1712" s="14"/>
      <c r="AV1712" s="14"/>
      <c r="AW1712" s="14"/>
    </row>
    <row r="1713" spans="1:49" s="10" customFormat="1">
      <c r="A1713" s="12"/>
      <c r="C1713"/>
      <c r="D1713"/>
      <c r="E1713" s="20"/>
      <c r="F1713"/>
      <c r="G1713"/>
      <c r="H1713"/>
      <c r="I1713"/>
      <c r="J1713" s="20"/>
      <c r="K1713"/>
      <c r="L1713"/>
      <c r="M1713"/>
      <c r="N1713"/>
      <c r="O1713" s="20"/>
      <c r="P1713"/>
      <c r="Q1713"/>
      <c r="R1713"/>
      <c r="S1713"/>
      <c r="T1713" s="20"/>
      <c r="U1713"/>
      <c r="V1713"/>
      <c r="W1713"/>
      <c r="X1713"/>
      <c r="Y1713" s="20"/>
      <c r="Z1713"/>
      <c r="AA1713"/>
      <c r="AB1713"/>
      <c r="AC1713"/>
      <c r="AD1713" s="20"/>
      <c r="AE1713"/>
      <c r="AF1713"/>
      <c r="AG1713"/>
      <c r="AH1713"/>
      <c r="AI1713" s="20"/>
      <c r="AJ1713"/>
      <c r="AK1713"/>
      <c r="AL1713"/>
      <c r="AM1713"/>
      <c r="AN1713" s="20"/>
      <c r="AO1713"/>
      <c r="AT1713" s="14"/>
      <c r="AU1713" s="14"/>
      <c r="AV1713" s="14"/>
      <c r="AW1713" s="14"/>
    </row>
    <row r="1714" spans="1:49" s="10" customFormat="1">
      <c r="A1714" s="12"/>
      <c r="C1714"/>
      <c r="D1714"/>
      <c r="E1714" s="20"/>
      <c r="F1714"/>
      <c r="G1714"/>
      <c r="H1714"/>
      <c r="I1714"/>
      <c r="J1714" s="20"/>
      <c r="K1714"/>
      <c r="L1714"/>
      <c r="M1714"/>
      <c r="N1714"/>
      <c r="O1714" s="20"/>
      <c r="P1714"/>
      <c r="Q1714"/>
      <c r="R1714"/>
      <c r="S1714"/>
      <c r="T1714" s="20"/>
      <c r="U1714"/>
      <c r="V1714"/>
      <c r="W1714"/>
      <c r="X1714"/>
      <c r="Y1714" s="20"/>
      <c r="Z1714"/>
      <c r="AA1714"/>
      <c r="AB1714"/>
      <c r="AC1714"/>
      <c r="AD1714" s="20"/>
      <c r="AE1714"/>
      <c r="AF1714"/>
      <c r="AG1714"/>
      <c r="AH1714"/>
      <c r="AI1714" s="20"/>
      <c r="AJ1714"/>
      <c r="AK1714"/>
      <c r="AL1714"/>
      <c r="AM1714"/>
      <c r="AN1714" s="20"/>
      <c r="AO1714"/>
      <c r="AT1714" s="14"/>
      <c r="AU1714" s="14"/>
      <c r="AV1714" s="14"/>
      <c r="AW1714" s="14"/>
    </row>
    <row r="1715" spans="1:49" s="10" customFormat="1">
      <c r="A1715" s="12"/>
      <c r="C1715"/>
      <c r="D1715"/>
      <c r="E1715" s="20"/>
      <c r="F1715"/>
      <c r="G1715"/>
      <c r="H1715"/>
      <c r="I1715"/>
      <c r="J1715" s="20"/>
      <c r="K1715"/>
      <c r="L1715"/>
      <c r="M1715"/>
      <c r="N1715"/>
      <c r="O1715" s="20"/>
      <c r="P1715"/>
      <c r="Q1715"/>
      <c r="R1715"/>
      <c r="S1715"/>
      <c r="T1715" s="20"/>
      <c r="U1715"/>
      <c r="V1715"/>
      <c r="W1715"/>
      <c r="X1715"/>
      <c r="Y1715" s="20"/>
      <c r="Z1715"/>
      <c r="AA1715"/>
      <c r="AB1715"/>
      <c r="AC1715"/>
      <c r="AD1715" s="20"/>
      <c r="AE1715"/>
      <c r="AF1715"/>
      <c r="AG1715"/>
      <c r="AH1715"/>
      <c r="AI1715" s="20"/>
      <c r="AJ1715"/>
      <c r="AK1715"/>
      <c r="AL1715"/>
      <c r="AM1715"/>
      <c r="AN1715" s="20"/>
      <c r="AO1715"/>
      <c r="AT1715" s="14"/>
      <c r="AU1715" s="14"/>
      <c r="AV1715" s="14"/>
      <c r="AW1715" s="14"/>
    </row>
    <row r="1716" spans="1:49" s="10" customFormat="1">
      <c r="A1716" s="12"/>
      <c r="C1716"/>
      <c r="D1716"/>
      <c r="E1716" s="20"/>
      <c r="F1716"/>
      <c r="G1716"/>
      <c r="H1716"/>
      <c r="I1716"/>
      <c r="J1716" s="20"/>
      <c r="K1716"/>
      <c r="L1716"/>
      <c r="M1716"/>
      <c r="N1716"/>
      <c r="O1716" s="20"/>
      <c r="P1716"/>
      <c r="Q1716"/>
      <c r="R1716"/>
      <c r="S1716"/>
      <c r="T1716" s="20"/>
      <c r="U1716"/>
      <c r="V1716"/>
      <c r="W1716"/>
      <c r="X1716"/>
      <c r="Y1716" s="20"/>
      <c r="Z1716"/>
      <c r="AA1716"/>
      <c r="AB1716"/>
      <c r="AC1716"/>
      <c r="AD1716" s="20"/>
      <c r="AE1716"/>
      <c r="AF1716"/>
      <c r="AG1716"/>
      <c r="AH1716"/>
      <c r="AI1716" s="20"/>
      <c r="AJ1716"/>
      <c r="AK1716"/>
      <c r="AL1716"/>
      <c r="AM1716"/>
      <c r="AN1716" s="20"/>
      <c r="AO1716"/>
      <c r="AT1716" s="14"/>
      <c r="AU1716" s="14"/>
      <c r="AV1716" s="14"/>
      <c r="AW1716" s="14"/>
    </row>
    <row r="1717" spans="1:49" s="10" customFormat="1">
      <c r="A1717" s="12"/>
      <c r="C1717"/>
      <c r="D1717"/>
      <c r="E1717" s="20"/>
      <c r="F1717"/>
      <c r="G1717"/>
      <c r="H1717"/>
      <c r="I1717"/>
      <c r="J1717" s="20"/>
      <c r="K1717"/>
      <c r="L1717"/>
      <c r="M1717"/>
      <c r="N1717"/>
      <c r="O1717" s="20"/>
      <c r="P1717"/>
      <c r="Q1717"/>
      <c r="R1717"/>
      <c r="S1717"/>
      <c r="T1717" s="20"/>
      <c r="U1717"/>
      <c r="V1717"/>
      <c r="W1717"/>
      <c r="X1717"/>
      <c r="Y1717" s="20"/>
      <c r="Z1717"/>
      <c r="AA1717"/>
      <c r="AB1717"/>
      <c r="AC1717"/>
      <c r="AD1717" s="20"/>
      <c r="AE1717"/>
      <c r="AF1717"/>
      <c r="AG1717"/>
      <c r="AH1717"/>
      <c r="AI1717" s="20"/>
      <c r="AJ1717"/>
      <c r="AK1717"/>
      <c r="AL1717"/>
      <c r="AM1717"/>
      <c r="AN1717" s="20"/>
      <c r="AO1717"/>
      <c r="AT1717" s="14"/>
      <c r="AU1717" s="14"/>
      <c r="AV1717" s="14"/>
      <c r="AW1717" s="14"/>
    </row>
    <row r="1718" spans="1:49" s="10" customFormat="1">
      <c r="A1718" s="12"/>
      <c r="C1718"/>
      <c r="D1718"/>
      <c r="E1718" s="20"/>
      <c r="F1718"/>
      <c r="G1718"/>
      <c r="H1718"/>
      <c r="I1718"/>
      <c r="J1718" s="20"/>
      <c r="K1718"/>
      <c r="L1718"/>
      <c r="M1718"/>
      <c r="N1718"/>
      <c r="O1718" s="20"/>
      <c r="P1718"/>
      <c r="Q1718"/>
      <c r="R1718"/>
      <c r="S1718"/>
      <c r="T1718" s="20"/>
      <c r="U1718"/>
      <c r="V1718"/>
      <c r="W1718"/>
      <c r="X1718"/>
      <c r="Y1718" s="20"/>
      <c r="Z1718"/>
      <c r="AA1718"/>
      <c r="AB1718"/>
      <c r="AC1718"/>
      <c r="AD1718" s="20"/>
      <c r="AE1718"/>
      <c r="AF1718"/>
      <c r="AG1718"/>
      <c r="AH1718"/>
      <c r="AI1718" s="20"/>
      <c r="AJ1718"/>
      <c r="AK1718"/>
      <c r="AL1718"/>
      <c r="AM1718"/>
      <c r="AN1718" s="20"/>
      <c r="AO1718"/>
      <c r="AT1718" s="14"/>
      <c r="AU1718" s="14"/>
      <c r="AV1718" s="14"/>
      <c r="AW1718" s="14"/>
    </row>
    <row r="1719" spans="1:49" s="10" customFormat="1">
      <c r="A1719" s="12"/>
      <c r="C1719"/>
      <c r="D1719"/>
      <c r="E1719" s="20"/>
      <c r="F1719"/>
      <c r="G1719"/>
      <c r="H1719"/>
      <c r="I1719"/>
      <c r="J1719" s="20"/>
      <c r="K1719"/>
      <c r="L1719"/>
      <c r="M1719"/>
      <c r="N1719"/>
      <c r="O1719" s="20"/>
      <c r="P1719"/>
      <c r="Q1719"/>
      <c r="R1719"/>
      <c r="S1719"/>
      <c r="T1719" s="20"/>
      <c r="U1719"/>
      <c r="V1719"/>
      <c r="W1719"/>
      <c r="X1719"/>
      <c r="Y1719" s="20"/>
      <c r="Z1719"/>
      <c r="AA1719"/>
      <c r="AB1719"/>
      <c r="AC1719"/>
      <c r="AD1719" s="20"/>
      <c r="AE1719"/>
      <c r="AF1719"/>
      <c r="AG1719"/>
      <c r="AH1719"/>
      <c r="AI1719" s="20"/>
      <c r="AJ1719"/>
      <c r="AK1719"/>
      <c r="AL1719"/>
      <c r="AM1719"/>
      <c r="AN1719" s="20"/>
      <c r="AO1719"/>
      <c r="AT1719" s="14"/>
      <c r="AU1719" s="14"/>
      <c r="AV1719" s="14"/>
      <c r="AW1719" s="14"/>
    </row>
    <row r="1720" spans="1:49" s="10" customFormat="1">
      <c r="A1720" s="12"/>
      <c r="C1720"/>
      <c r="D1720"/>
      <c r="E1720" s="20"/>
      <c r="F1720"/>
      <c r="G1720"/>
      <c r="H1720"/>
      <c r="I1720"/>
      <c r="J1720" s="20"/>
      <c r="K1720"/>
      <c r="L1720"/>
      <c r="M1720"/>
      <c r="N1720"/>
      <c r="O1720" s="20"/>
      <c r="P1720"/>
      <c r="Q1720"/>
      <c r="R1720"/>
      <c r="S1720"/>
      <c r="T1720" s="20"/>
      <c r="U1720"/>
      <c r="V1720"/>
      <c r="W1720"/>
      <c r="X1720"/>
      <c r="Y1720" s="20"/>
      <c r="Z1720"/>
      <c r="AA1720"/>
      <c r="AB1720"/>
      <c r="AC1720"/>
      <c r="AD1720" s="20"/>
      <c r="AE1720"/>
      <c r="AF1720"/>
      <c r="AG1720"/>
      <c r="AH1720"/>
      <c r="AI1720" s="20"/>
      <c r="AJ1720"/>
      <c r="AK1720"/>
      <c r="AL1720"/>
      <c r="AM1720"/>
      <c r="AN1720" s="20"/>
      <c r="AO1720"/>
      <c r="AT1720" s="14"/>
      <c r="AU1720" s="14"/>
      <c r="AV1720" s="14"/>
      <c r="AW1720" s="14"/>
    </row>
    <row r="1721" spans="1:49" s="10" customFormat="1">
      <c r="A1721" s="12"/>
      <c r="C1721"/>
      <c r="D1721"/>
      <c r="E1721" s="20"/>
      <c r="F1721"/>
      <c r="G1721"/>
      <c r="H1721"/>
      <c r="I1721"/>
      <c r="J1721" s="20"/>
      <c r="K1721"/>
      <c r="L1721"/>
      <c r="M1721"/>
      <c r="N1721"/>
      <c r="O1721" s="20"/>
      <c r="P1721"/>
      <c r="Q1721"/>
      <c r="R1721"/>
      <c r="S1721"/>
      <c r="T1721" s="20"/>
      <c r="U1721"/>
      <c r="V1721"/>
      <c r="W1721"/>
      <c r="X1721"/>
      <c r="Y1721" s="20"/>
      <c r="Z1721"/>
      <c r="AA1721"/>
      <c r="AB1721"/>
      <c r="AC1721"/>
      <c r="AD1721" s="20"/>
      <c r="AE1721"/>
      <c r="AF1721"/>
      <c r="AG1721"/>
      <c r="AH1721"/>
      <c r="AI1721" s="20"/>
      <c r="AJ1721"/>
      <c r="AK1721"/>
      <c r="AL1721"/>
      <c r="AM1721"/>
      <c r="AN1721" s="20"/>
      <c r="AO1721"/>
      <c r="AT1721" s="14"/>
      <c r="AU1721" s="14"/>
      <c r="AV1721" s="14"/>
      <c r="AW1721" s="14"/>
    </row>
    <row r="1722" spans="1:49" s="10" customFormat="1">
      <c r="A1722" s="12"/>
      <c r="C1722"/>
      <c r="D1722"/>
      <c r="E1722" s="20"/>
      <c r="F1722"/>
      <c r="G1722"/>
      <c r="H1722"/>
      <c r="I1722"/>
      <c r="J1722" s="20"/>
      <c r="K1722"/>
      <c r="L1722"/>
      <c r="M1722"/>
      <c r="N1722"/>
      <c r="O1722" s="20"/>
      <c r="P1722"/>
      <c r="Q1722"/>
      <c r="R1722"/>
      <c r="S1722"/>
      <c r="T1722" s="20"/>
      <c r="U1722"/>
      <c r="V1722"/>
      <c r="W1722"/>
      <c r="X1722"/>
      <c r="Y1722" s="20"/>
      <c r="Z1722"/>
      <c r="AA1722"/>
      <c r="AB1722"/>
      <c r="AC1722"/>
      <c r="AD1722" s="20"/>
      <c r="AE1722"/>
      <c r="AF1722"/>
      <c r="AG1722"/>
      <c r="AH1722"/>
      <c r="AI1722" s="20"/>
      <c r="AJ1722"/>
      <c r="AK1722"/>
      <c r="AL1722"/>
      <c r="AM1722"/>
      <c r="AN1722" s="20"/>
      <c r="AO1722"/>
      <c r="AT1722" s="14"/>
      <c r="AU1722" s="14"/>
      <c r="AV1722" s="14"/>
      <c r="AW1722" s="14"/>
    </row>
    <row r="1723" spans="1:49" s="10" customFormat="1">
      <c r="A1723" s="12"/>
      <c r="C1723"/>
      <c r="D1723"/>
      <c r="E1723" s="20"/>
      <c r="F1723"/>
      <c r="G1723"/>
      <c r="H1723"/>
      <c r="I1723"/>
      <c r="J1723" s="20"/>
      <c r="K1723"/>
      <c r="L1723"/>
      <c r="M1723"/>
      <c r="N1723"/>
      <c r="O1723" s="20"/>
      <c r="P1723"/>
      <c r="Q1723"/>
      <c r="R1723"/>
      <c r="S1723"/>
      <c r="T1723" s="20"/>
      <c r="U1723"/>
      <c r="V1723"/>
      <c r="W1723"/>
      <c r="X1723"/>
      <c r="Y1723" s="20"/>
      <c r="Z1723"/>
      <c r="AA1723"/>
      <c r="AB1723"/>
      <c r="AC1723"/>
      <c r="AD1723" s="20"/>
      <c r="AE1723"/>
      <c r="AF1723"/>
      <c r="AG1723"/>
      <c r="AH1723"/>
      <c r="AI1723" s="20"/>
      <c r="AJ1723"/>
      <c r="AK1723"/>
      <c r="AL1723"/>
      <c r="AM1723"/>
      <c r="AN1723" s="20"/>
      <c r="AO1723"/>
      <c r="AT1723" s="14"/>
      <c r="AU1723" s="14"/>
      <c r="AV1723" s="14"/>
      <c r="AW1723" s="14"/>
    </row>
    <row r="1724" spans="1:49" s="10" customFormat="1">
      <c r="A1724" s="12"/>
      <c r="C1724"/>
      <c r="D1724"/>
      <c r="E1724" s="20"/>
      <c r="F1724"/>
      <c r="G1724"/>
      <c r="H1724"/>
      <c r="I1724"/>
      <c r="J1724" s="20"/>
      <c r="K1724"/>
      <c r="L1724"/>
      <c r="M1724"/>
      <c r="N1724"/>
      <c r="O1724" s="20"/>
      <c r="P1724"/>
      <c r="Q1724"/>
      <c r="R1724"/>
      <c r="S1724"/>
      <c r="T1724" s="20"/>
      <c r="U1724"/>
      <c r="V1724"/>
      <c r="W1724"/>
      <c r="X1724"/>
      <c r="Y1724" s="20"/>
      <c r="Z1724"/>
      <c r="AA1724"/>
      <c r="AB1724"/>
      <c r="AC1724"/>
      <c r="AD1724" s="20"/>
      <c r="AE1724"/>
      <c r="AF1724"/>
      <c r="AG1724"/>
      <c r="AH1724"/>
      <c r="AI1724" s="20"/>
      <c r="AJ1724"/>
      <c r="AK1724"/>
      <c r="AL1724"/>
      <c r="AM1724"/>
      <c r="AN1724" s="20"/>
      <c r="AO1724"/>
      <c r="AT1724" s="14"/>
      <c r="AU1724" s="14"/>
      <c r="AV1724" s="14"/>
      <c r="AW1724" s="14"/>
    </row>
    <row r="1725" spans="1:49" s="10" customFormat="1">
      <c r="A1725" s="12"/>
      <c r="C1725"/>
      <c r="D1725"/>
      <c r="E1725" s="20"/>
      <c r="F1725"/>
      <c r="G1725"/>
      <c r="H1725"/>
      <c r="I1725"/>
      <c r="J1725" s="20"/>
      <c r="K1725"/>
      <c r="L1725"/>
      <c r="M1725"/>
      <c r="N1725"/>
      <c r="O1725" s="20"/>
      <c r="P1725"/>
      <c r="Q1725"/>
      <c r="R1725"/>
      <c r="S1725"/>
      <c r="T1725" s="20"/>
      <c r="U1725"/>
      <c r="V1725"/>
      <c r="W1725"/>
      <c r="X1725"/>
      <c r="Y1725" s="20"/>
      <c r="Z1725"/>
      <c r="AA1725"/>
      <c r="AB1725"/>
      <c r="AC1725"/>
      <c r="AD1725" s="20"/>
      <c r="AE1725"/>
      <c r="AF1725"/>
      <c r="AG1725"/>
      <c r="AH1725"/>
      <c r="AI1725" s="20"/>
      <c r="AJ1725"/>
      <c r="AK1725"/>
      <c r="AL1725"/>
      <c r="AM1725"/>
      <c r="AN1725" s="20"/>
      <c r="AO1725"/>
      <c r="AT1725" s="14"/>
      <c r="AU1725" s="14"/>
      <c r="AV1725" s="14"/>
      <c r="AW1725" s="14"/>
    </row>
    <row r="1726" spans="1:49" s="10" customFormat="1">
      <c r="A1726" s="12"/>
      <c r="C1726"/>
      <c r="D1726"/>
      <c r="E1726" s="20"/>
      <c r="F1726"/>
      <c r="G1726"/>
      <c r="H1726"/>
      <c r="I1726"/>
      <c r="J1726" s="20"/>
      <c r="K1726"/>
      <c r="L1726"/>
      <c r="M1726"/>
      <c r="N1726"/>
      <c r="O1726" s="20"/>
      <c r="P1726"/>
      <c r="Q1726"/>
      <c r="R1726"/>
      <c r="S1726"/>
      <c r="T1726" s="20"/>
      <c r="U1726"/>
      <c r="V1726"/>
      <c r="W1726"/>
      <c r="X1726"/>
      <c r="Y1726" s="20"/>
      <c r="Z1726"/>
      <c r="AA1726"/>
      <c r="AB1726"/>
      <c r="AC1726"/>
      <c r="AD1726" s="20"/>
      <c r="AE1726"/>
      <c r="AF1726"/>
      <c r="AG1726"/>
      <c r="AH1726"/>
      <c r="AI1726" s="20"/>
      <c r="AJ1726"/>
      <c r="AK1726"/>
      <c r="AL1726"/>
      <c r="AM1726"/>
      <c r="AN1726" s="20"/>
      <c r="AO1726"/>
      <c r="AT1726" s="14"/>
      <c r="AU1726" s="14"/>
      <c r="AV1726" s="14"/>
      <c r="AW1726" s="14"/>
    </row>
    <row r="1727" spans="1:49" s="10" customFormat="1">
      <c r="A1727" s="12"/>
      <c r="C1727"/>
      <c r="D1727"/>
      <c r="E1727" s="20"/>
      <c r="F1727"/>
      <c r="G1727"/>
      <c r="H1727"/>
      <c r="I1727"/>
      <c r="J1727" s="20"/>
      <c r="K1727"/>
      <c r="L1727"/>
      <c r="M1727"/>
      <c r="N1727"/>
      <c r="O1727" s="20"/>
      <c r="P1727"/>
      <c r="Q1727"/>
      <c r="R1727"/>
      <c r="S1727"/>
      <c r="T1727" s="20"/>
      <c r="U1727"/>
      <c r="V1727"/>
      <c r="W1727"/>
      <c r="X1727"/>
      <c r="Y1727" s="20"/>
      <c r="Z1727"/>
      <c r="AA1727"/>
      <c r="AB1727"/>
      <c r="AC1727"/>
      <c r="AD1727" s="20"/>
      <c r="AE1727"/>
      <c r="AF1727"/>
      <c r="AG1727"/>
      <c r="AH1727"/>
      <c r="AI1727" s="20"/>
      <c r="AJ1727"/>
      <c r="AK1727"/>
      <c r="AL1727"/>
      <c r="AM1727"/>
      <c r="AN1727" s="20"/>
      <c r="AO1727"/>
      <c r="AT1727" s="14"/>
      <c r="AU1727" s="14"/>
      <c r="AV1727" s="14"/>
      <c r="AW1727" s="14"/>
    </row>
    <row r="1728" spans="1:49" s="10" customFormat="1">
      <c r="A1728" s="12"/>
      <c r="C1728"/>
      <c r="D1728"/>
      <c r="E1728" s="20"/>
      <c r="F1728"/>
      <c r="G1728"/>
      <c r="H1728"/>
      <c r="I1728"/>
      <c r="J1728" s="20"/>
      <c r="K1728"/>
      <c r="L1728"/>
      <c r="M1728"/>
      <c r="N1728"/>
      <c r="O1728" s="20"/>
      <c r="P1728"/>
      <c r="Q1728"/>
      <c r="R1728"/>
      <c r="S1728"/>
      <c r="T1728" s="20"/>
      <c r="U1728"/>
      <c r="V1728"/>
      <c r="W1728"/>
      <c r="X1728"/>
      <c r="Y1728" s="20"/>
      <c r="Z1728"/>
      <c r="AA1728"/>
      <c r="AB1728"/>
      <c r="AC1728"/>
      <c r="AD1728" s="20"/>
      <c r="AE1728"/>
      <c r="AF1728"/>
      <c r="AG1728"/>
      <c r="AH1728"/>
      <c r="AI1728" s="20"/>
      <c r="AJ1728"/>
      <c r="AK1728"/>
      <c r="AL1728"/>
      <c r="AM1728"/>
      <c r="AN1728" s="20"/>
      <c r="AO1728"/>
      <c r="AT1728" s="14"/>
      <c r="AU1728" s="14"/>
      <c r="AV1728" s="14"/>
      <c r="AW1728" s="14"/>
    </row>
    <row r="1729" spans="1:49" s="10" customFormat="1">
      <c r="A1729" s="12"/>
      <c r="C1729"/>
      <c r="D1729"/>
      <c r="E1729" s="20"/>
      <c r="F1729"/>
      <c r="G1729"/>
      <c r="H1729"/>
      <c r="I1729"/>
      <c r="J1729" s="20"/>
      <c r="K1729"/>
      <c r="L1729"/>
      <c r="M1729"/>
      <c r="N1729"/>
      <c r="O1729" s="20"/>
      <c r="P1729"/>
      <c r="Q1729"/>
      <c r="R1729"/>
      <c r="S1729"/>
      <c r="T1729" s="20"/>
      <c r="U1729"/>
      <c r="V1729"/>
      <c r="W1729"/>
      <c r="X1729"/>
      <c r="Y1729" s="20"/>
      <c r="Z1729"/>
      <c r="AA1729"/>
      <c r="AB1729"/>
      <c r="AC1729"/>
      <c r="AD1729" s="20"/>
      <c r="AE1729"/>
      <c r="AF1729"/>
      <c r="AG1729"/>
      <c r="AH1729"/>
      <c r="AI1729" s="20"/>
      <c r="AJ1729"/>
      <c r="AK1729"/>
      <c r="AL1729"/>
      <c r="AM1729"/>
      <c r="AN1729" s="20"/>
      <c r="AO1729"/>
      <c r="AT1729" s="14"/>
      <c r="AU1729" s="14"/>
      <c r="AV1729" s="14"/>
      <c r="AW1729" s="14"/>
    </row>
    <row r="1730" spans="1:49" s="10" customFormat="1">
      <c r="A1730" s="12"/>
      <c r="C1730"/>
      <c r="D1730"/>
      <c r="E1730" s="20"/>
      <c r="F1730"/>
      <c r="G1730"/>
      <c r="H1730"/>
      <c r="I1730"/>
      <c r="J1730" s="20"/>
      <c r="K1730"/>
      <c r="L1730"/>
      <c r="M1730"/>
      <c r="N1730"/>
      <c r="O1730" s="20"/>
      <c r="P1730"/>
      <c r="Q1730"/>
      <c r="R1730"/>
      <c r="S1730"/>
      <c r="T1730" s="20"/>
      <c r="U1730"/>
      <c r="V1730"/>
      <c r="W1730"/>
      <c r="X1730"/>
      <c r="Y1730" s="20"/>
      <c r="Z1730"/>
      <c r="AA1730"/>
      <c r="AB1730"/>
      <c r="AC1730"/>
      <c r="AD1730" s="20"/>
      <c r="AE1730"/>
      <c r="AF1730"/>
      <c r="AG1730"/>
      <c r="AH1730"/>
      <c r="AI1730" s="20"/>
      <c r="AJ1730"/>
      <c r="AK1730"/>
      <c r="AL1730"/>
      <c r="AM1730"/>
      <c r="AN1730" s="20"/>
      <c r="AO1730"/>
      <c r="AT1730" s="14"/>
      <c r="AU1730" s="14"/>
      <c r="AV1730" s="14"/>
      <c r="AW1730" s="14"/>
    </row>
    <row r="1731" spans="1:49" s="10" customFormat="1">
      <c r="A1731" s="12"/>
      <c r="C1731"/>
      <c r="D1731"/>
      <c r="E1731" s="20"/>
      <c r="F1731"/>
      <c r="G1731"/>
      <c r="H1731"/>
      <c r="I1731"/>
      <c r="J1731" s="20"/>
      <c r="K1731"/>
      <c r="L1731"/>
      <c r="M1731"/>
      <c r="N1731"/>
      <c r="O1731" s="20"/>
      <c r="P1731"/>
      <c r="Q1731"/>
      <c r="R1731"/>
      <c r="S1731"/>
      <c r="T1731" s="20"/>
      <c r="U1731"/>
      <c r="V1731"/>
      <c r="W1731"/>
      <c r="X1731"/>
      <c r="Y1731" s="20"/>
      <c r="Z1731"/>
      <c r="AA1731"/>
      <c r="AB1731"/>
      <c r="AC1731"/>
      <c r="AD1731" s="20"/>
      <c r="AE1731"/>
      <c r="AF1731"/>
      <c r="AG1731"/>
      <c r="AH1731"/>
      <c r="AI1731" s="20"/>
      <c r="AJ1731"/>
      <c r="AK1731"/>
      <c r="AL1731"/>
      <c r="AM1731"/>
      <c r="AN1731" s="20"/>
      <c r="AO1731"/>
      <c r="AT1731" s="14"/>
      <c r="AU1731" s="14"/>
      <c r="AV1731" s="14"/>
      <c r="AW1731" s="14"/>
    </row>
    <row r="1732" spans="1:49" s="10" customFormat="1">
      <c r="A1732" s="12"/>
      <c r="C1732"/>
      <c r="D1732"/>
      <c r="E1732" s="20"/>
      <c r="F1732"/>
      <c r="G1732"/>
      <c r="H1732"/>
      <c r="I1732"/>
      <c r="J1732" s="20"/>
      <c r="K1732"/>
      <c r="L1732"/>
      <c r="M1732"/>
      <c r="N1732"/>
      <c r="O1732" s="20"/>
      <c r="P1732"/>
      <c r="Q1732"/>
      <c r="R1732"/>
      <c r="S1732"/>
      <c r="T1732" s="20"/>
      <c r="U1732"/>
      <c r="V1732"/>
      <c r="W1732"/>
      <c r="X1732"/>
      <c r="Y1732" s="20"/>
      <c r="Z1732"/>
      <c r="AA1732"/>
      <c r="AB1732"/>
      <c r="AC1732"/>
      <c r="AD1732" s="20"/>
      <c r="AE1732"/>
      <c r="AF1732"/>
      <c r="AG1732"/>
      <c r="AH1732"/>
      <c r="AI1732" s="20"/>
      <c r="AJ1732"/>
      <c r="AK1732"/>
      <c r="AL1732"/>
      <c r="AM1732"/>
      <c r="AN1732" s="20"/>
      <c r="AO1732"/>
      <c r="AT1732" s="14"/>
      <c r="AU1732" s="14"/>
      <c r="AV1732" s="14"/>
      <c r="AW1732" s="14"/>
    </row>
    <row r="1733" spans="1:49" s="10" customFormat="1">
      <c r="A1733" s="12"/>
      <c r="C1733"/>
      <c r="D1733"/>
      <c r="E1733" s="20"/>
      <c r="F1733"/>
      <c r="G1733"/>
      <c r="H1733"/>
      <c r="I1733"/>
      <c r="J1733" s="20"/>
      <c r="K1733"/>
      <c r="L1733"/>
      <c r="M1733"/>
      <c r="N1733"/>
      <c r="O1733" s="20"/>
      <c r="P1733"/>
      <c r="Q1733"/>
      <c r="R1733"/>
      <c r="S1733"/>
      <c r="T1733" s="20"/>
      <c r="U1733"/>
      <c r="V1733"/>
      <c r="W1733"/>
      <c r="X1733"/>
      <c r="Y1733" s="20"/>
      <c r="Z1733"/>
      <c r="AA1733"/>
      <c r="AB1733"/>
      <c r="AC1733"/>
      <c r="AD1733" s="20"/>
      <c r="AE1733"/>
      <c r="AF1733"/>
      <c r="AG1733"/>
      <c r="AH1733"/>
      <c r="AI1733" s="20"/>
      <c r="AJ1733"/>
      <c r="AK1733"/>
      <c r="AL1733"/>
      <c r="AM1733"/>
      <c r="AN1733" s="20"/>
      <c r="AO1733"/>
      <c r="AT1733" s="14"/>
      <c r="AU1733" s="14"/>
      <c r="AV1733" s="14"/>
      <c r="AW1733" s="14"/>
    </row>
    <row r="1734" spans="1:49" s="10" customFormat="1">
      <c r="A1734" s="12"/>
      <c r="C1734"/>
      <c r="D1734"/>
      <c r="E1734" s="20"/>
      <c r="F1734"/>
      <c r="G1734"/>
      <c r="H1734"/>
      <c r="I1734"/>
      <c r="J1734" s="20"/>
      <c r="K1734"/>
      <c r="L1734"/>
      <c r="M1734"/>
      <c r="N1734"/>
      <c r="O1734" s="20"/>
      <c r="P1734"/>
      <c r="Q1734"/>
      <c r="R1734"/>
      <c r="S1734"/>
      <c r="T1734" s="20"/>
      <c r="U1734"/>
      <c r="V1734"/>
      <c r="W1734"/>
      <c r="X1734"/>
      <c r="Y1734" s="20"/>
      <c r="Z1734"/>
      <c r="AA1734"/>
      <c r="AB1734"/>
      <c r="AC1734"/>
      <c r="AD1734" s="20"/>
      <c r="AE1734"/>
      <c r="AF1734"/>
      <c r="AG1734"/>
      <c r="AH1734"/>
      <c r="AI1734" s="20"/>
      <c r="AJ1734"/>
      <c r="AK1734"/>
      <c r="AL1734"/>
      <c r="AM1734"/>
      <c r="AN1734" s="20"/>
      <c r="AO1734"/>
      <c r="AT1734" s="14"/>
      <c r="AU1734" s="14"/>
      <c r="AV1734" s="14"/>
      <c r="AW1734" s="14"/>
    </row>
    <row r="1735" spans="1:49" s="10" customFormat="1">
      <c r="A1735" s="12"/>
      <c r="C1735"/>
      <c r="D1735"/>
      <c r="E1735" s="20"/>
      <c r="F1735"/>
      <c r="G1735"/>
      <c r="H1735"/>
      <c r="I1735"/>
      <c r="J1735" s="20"/>
      <c r="K1735"/>
      <c r="L1735"/>
      <c r="M1735"/>
      <c r="N1735"/>
      <c r="O1735" s="20"/>
      <c r="P1735"/>
      <c r="Q1735"/>
      <c r="R1735"/>
      <c r="S1735"/>
      <c r="T1735" s="20"/>
      <c r="U1735"/>
      <c r="V1735"/>
      <c r="W1735"/>
      <c r="X1735"/>
      <c r="Y1735" s="20"/>
      <c r="Z1735"/>
      <c r="AA1735"/>
      <c r="AB1735"/>
      <c r="AC1735"/>
      <c r="AD1735" s="20"/>
      <c r="AE1735"/>
      <c r="AF1735"/>
      <c r="AG1735"/>
      <c r="AH1735"/>
      <c r="AI1735" s="20"/>
      <c r="AJ1735"/>
      <c r="AK1735"/>
      <c r="AL1735"/>
      <c r="AM1735"/>
      <c r="AN1735" s="20"/>
      <c r="AO1735"/>
      <c r="AT1735" s="14"/>
      <c r="AU1735" s="14"/>
      <c r="AV1735" s="14"/>
      <c r="AW1735" s="14"/>
    </row>
    <row r="1736" spans="1:49" s="10" customFormat="1">
      <c r="A1736" s="12"/>
      <c r="C1736"/>
      <c r="D1736"/>
      <c r="E1736" s="20"/>
      <c r="F1736"/>
      <c r="G1736"/>
      <c r="H1736"/>
      <c r="I1736"/>
      <c r="J1736" s="20"/>
      <c r="K1736"/>
      <c r="L1736"/>
      <c r="M1736"/>
      <c r="N1736"/>
      <c r="O1736" s="20"/>
      <c r="P1736"/>
      <c r="Q1736"/>
      <c r="R1736"/>
      <c r="S1736"/>
      <c r="T1736" s="20"/>
      <c r="U1736"/>
      <c r="V1736"/>
      <c r="W1736"/>
      <c r="X1736"/>
      <c r="Y1736" s="20"/>
      <c r="Z1736"/>
      <c r="AA1736"/>
      <c r="AB1736"/>
      <c r="AC1736"/>
      <c r="AD1736" s="20"/>
      <c r="AE1736"/>
      <c r="AF1736"/>
      <c r="AG1736"/>
      <c r="AH1736"/>
      <c r="AI1736" s="20"/>
      <c r="AJ1736"/>
      <c r="AK1736"/>
      <c r="AL1736"/>
      <c r="AM1736"/>
      <c r="AN1736" s="20"/>
      <c r="AO1736"/>
      <c r="AT1736" s="14"/>
      <c r="AU1736" s="14"/>
      <c r="AV1736" s="14"/>
      <c r="AW1736" s="14"/>
    </row>
    <row r="1737" spans="1:49" s="10" customFormat="1">
      <c r="A1737" s="12"/>
      <c r="C1737"/>
      <c r="D1737"/>
      <c r="E1737" s="20"/>
      <c r="F1737"/>
      <c r="G1737"/>
      <c r="H1737"/>
      <c r="I1737"/>
      <c r="J1737" s="20"/>
      <c r="K1737"/>
      <c r="L1737"/>
      <c r="M1737"/>
      <c r="N1737"/>
      <c r="O1737" s="20"/>
      <c r="P1737"/>
      <c r="Q1737"/>
      <c r="R1737"/>
      <c r="S1737"/>
      <c r="T1737" s="20"/>
      <c r="U1737"/>
      <c r="V1737"/>
      <c r="W1737"/>
      <c r="X1737"/>
      <c r="Y1737" s="20"/>
      <c r="Z1737"/>
      <c r="AA1737"/>
      <c r="AB1737"/>
      <c r="AC1737"/>
      <c r="AD1737" s="20"/>
      <c r="AE1737"/>
      <c r="AF1737"/>
      <c r="AG1737"/>
      <c r="AH1737"/>
      <c r="AI1737" s="20"/>
      <c r="AJ1737"/>
      <c r="AK1737"/>
      <c r="AL1737"/>
      <c r="AM1737"/>
      <c r="AN1737" s="20"/>
      <c r="AO1737"/>
      <c r="AT1737" s="14"/>
      <c r="AU1737" s="14"/>
      <c r="AV1737" s="14"/>
      <c r="AW1737" s="14"/>
    </row>
    <row r="1738" spans="1:49" s="10" customFormat="1">
      <c r="A1738" s="12"/>
      <c r="C1738"/>
      <c r="D1738"/>
      <c r="E1738" s="20"/>
      <c r="F1738"/>
      <c r="G1738"/>
      <c r="H1738"/>
      <c r="I1738"/>
      <c r="J1738" s="20"/>
      <c r="K1738"/>
      <c r="L1738"/>
      <c r="M1738"/>
      <c r="N1738"/>
      <c r="O1738" s="20"/>
      <c r="P1738"/>
      <c r="Q1738"/>
      <c r="R1738"/>
      <c r="S1738"/>
      <c r="T1738" s="20"/>
      <c r="U1738"/>
      <c r="V1738"/>
      <c r="W1738"/>
      <c r="X1738"/>
      <c r="Y1738" s="20"/>
      <c r="Z1738"/>
      <c r="AA1738"/>
      <c r="AB1738"/>
      <c r="AC1738"/>
      <c r="AD1738" s="20"/>
      <c r="AE1738"/>
      <c r="AF1738"/>
      <c r="AG1738"/>
      <c r="AH1738"/>
      <c r="AI1738" s="20"/>
      <c r="AJ1738"/>
      <c r="AK1738"/>
      <c r="AL1738"/>
      <c r="AM1738"/>
      <c r="AN1738" s="20"/>
      <c r="AO1738"/>
      <c r="AT1738" s="14"/>
      <c r="AU1738" s="14"/>
      <c r="AV1738" s="14"/>
      <c r="AW1738" s="14"/>
    </row>
    <row r="1739" spans="1:49" s="10" customFormat="1">
      <c r="A1739" s="12"/>
      <c r="C1739"/>
      <c r="D1739"/>
      <c r="E1739" s="20"/>
      <c r="F1739"/>
      <c r="G1739"/>
      <c r="H1739"/>
      <c r="I1739"/>
      <c r="J1739" s="20"/>
      <c r="K1739"/>
      <c r="L1739"/>
      <c r="M1739"/>
      <c r="N1739"/>
      <c r="O1739" s="20"/>
      <c r="P1739"/>
      <c r="Q1739"/>
      <c r="R1739"/>
      <c r="S1739"/>
      <c r="T1739" s="20"/>
      <c r="U1739"/>
      <c r="V1739"/>
      <c r="W1739"/>
      <c r="X1739"/>
      <c r="Y1739" s="20"/>
      <c r="Z1739"/>
      <c r="AA1739"/>
      <c r="AB1739"/>
      <c r="AC1739"/>
      <c r="AD1739" s="20"/>
      <c r="AE1739"/>
      <c r="AF1739"/>
      <c r="AG1739"/>
      <c r="AH1739"/>
      <c r="AI1739" s="20"/>
      <c r="AJ1739"/>
      <c r="AK1739"/>
      <c r="AL1739"/>
      <c r="AM1739"/>
      <c r="AN1739" s="20"/>
      <c r="AO1739"/>
      <c r="AT1739" s="14"/>
      <c r="AU1739" s="14"/>
      <c r="AV1739" s="14"/>
      <c r="AW1739" s="14"/>
    </row>
    <row r="1740" spans="1:49" s="10" customFormat="1">
      <c r="A1740" s="12"/>
      <c r="C1740"/>
      <c r="D1740"/>
      <c r="E1740" s="20"/>
      <c r="F1740"/>
      <c r="G1740"/>
      <c r="H1740"/>
      <c r="I1740"/>
      <c r="J1740" s="20"/>
      <c r="K1740"/>
      <c r="L1740"/>
      <c r="M1740"/>
      <c r="N1740"/>
      <c r="O1740" s="20"/>
      <c r="P1740"/>
      <c r="Q1740"/>
      <c r="R1740"/>
      <c r="S1740"/>
      <c r="T1740" s="20"/>
      <c r="U1740"/>
      <c r="V1740"/>
      <c r="W1740"/>
      <c r="X1740"/>
      <c r="Y1740" s="20"/>
      <c r="Z1740"/>
      <c r="AA1740"/>
      <c r="AB1740"/>
      <c r="AC1740"/>
      <c r="AD1740" s="20"/>
      <c r="AE1740"/>
      <c r="AF1740"/>
      <c r="AG1740"/>
      <c r="AH1740"/>
      <c r="AI1740" s="20"/>
      <c r="AJ1740"/>
      <c r="AK1740"/>
      <c r="AL1740"/>
      <c r="AM1740"/>
      <c r="AN1740" s="20"/>
      <c r="AO1740"/>
      <c r="AT1740" s="14"/>
      <c r="AU1740" s="14"/>
      <c r="AV1740" s="14"/>
      <c r="AW1740" s="14"/>
    </row>
    <row r="1741" spans="1:49" s="10" customFormat="1">
      <c r="A1741" s="12"/>
      <c r="C1741"/>
      <c r="D1741"/>
      <c r="E1741" s="20"/>
      <c r="F1741"/>
      <c r="G1741"/>
      <c r="H1741"/>
      <c r="I1741"/>
      <c r="J1741" s="20"/>
      <c r="K1741"/>
      <c r="L1741"/>
      <c r="M1741"/>
      <c r="N1741"/>
      <c r="O1741" s="20"/>
      <c r="P1741"/>
      <c r="Q1741"/>
      <c r="R1741"/>
      <c r="S1741"/>
      <c r="T1741" s="20"/>
      <c r="U1741"/>
      <c r="V1741"/>
      <c r="W1741"/>
      <c r="X1741"/>
      <c r="Y1741" s="20"/>
      <c r="Z1741"/>
      <c r="AA1741"/>
      <c r="AB1741"/>
      <c r="AC1741"/>
      <c r="AD1741" s="20"/>
      <c r="AE1741"/>
      <c r="AF1741"/>
      <c r="AG1741"/>
      <c r="AH1741"/>
      <c r="AI1741" s="20"/>
      <c r="AJ1741"/>
      <c r="AK1741"/>
      <c r="AL1741"/>
      <c r="AM1741"/>
      <c r="AN1741" s="20"/>
      <c r="AO1741"/>
      <c r="AT1741" s="14"/>
      <c r="AU1741" s="14"/>
      <c r="AV1741" s="14"/>
      <c r="AW1741" s="14"/>
    </row>
    <row r="1742" spans="1:49" s="10" customFormat="1">
      <c r="A1742" s="12"/>
      <c r="C1742"/>
      <c r="D1742"/>
      <c r="E1742" s="20"/>
      <c r="F1742"/>
      <c r="G1742"/>
      <c r="H1742"/>
      <c r="I1742"/>
      <c r="J1742" s="20"/>
      <c r="K1742"/>
      <c r="L1742"/>
      <c r="M1742"/>
      <c r="N1742"/>
      <c r="O1742" s="20"/>
      <c r="P1742"/>
      <c r="Q1742"/>
      <c r="R1742"/>
      <c r="S1742"/>
      <c r="T1742" s="20"/>
      <c r="U1742"/>
      <c r="V1742"/>
      <c r="W1742"/>
      <c r="X1742"/>
      <c r="Y1742" s="20"/>
      <c r="Z1742"/>
      <c r="AA1742"/>
      <c r="AB1742"/>
      <c r="AC1742"/>
      <c r="AD1742" s="20"/>
      <c r="AE1742"/>
      <c r="AF1742"/>
      <c r="AG1742"/>
      <c r="AH1742"/>
      <c r="AI1742" s="20"/>
      <c r="AJ1742"/>
      <c r="AK1742"/>
      <c r="AL1742"/>
      <c r="AM1742"/>
      <c r="AN1742" s="20"/>
      <c r="AO1742"/>
      <c r="AT1742" s="14"/>
      <c r="AU1742" s="14"/>
      <c r="AV1742" s="14"/>
      <c r="AW1742" s="14"/>
    </row>
    <row r="1743" spans="1:49" s="10" customFormat="1">
      <c r="A1743" s="12"/>
      <c r="C1743"/>
      <c r="D1743"/>
      <c r="E1743" s="20"/>
      <c r="F1743"/>
      <c r="G1743"/>
      <c r="H1743"/>
      <c r="I1743"/>
      <c r="J1743" s="20"/>
      <c r="K1743"/>
      <c r="L1743"/>
      <c r="M1743"/>
      <c r="N1743"/>
      <c r="O1743" s="20"/>
      <c r="P1743"/>
      <c r="Q1743"/>
      <c r="R1743"/>
      <c r="S1743"/>
      <c r="T1743" s="20"/>
      <c r="U1743"/>
      <c r="V1743"/>
      <c r="W1743"/>
      <c r="X1743"/>
      <c r="Y1743" s="20"/>
      <c r="Z1743"/>
      <c r="AA1743"/>
      <c r="AB1743"/>
      <c r="AC1743"/>
      <c r="AD1743" s="20"/>
      <c r="AE1743"/>
      <c r="AF1743"/>
      <c r="AG1743"/>
      <c r="AH1743"/>
      <c r="AI1743" s="20"/>
      <c r="AJ1743"/>
      <c r="AK1743"/>
      <c r="AL1743"/>
      <c r="AM1743"/>
      <c r="AN1743" s="20"/>
      <c r="AO1743"/>
      <c r="AT1743" s="14"/>
      <c r="AU1743" s="14"/>
      <c r="AV1743" s="14"/>
      <c r="AW1743" s="14"/>
    </row>
    <row r="1744" spans="1:49" s="10" customFormat="1">
      <c r="A1744" s="12"/>
      <c r="C1744"/>
      <c r="D1744"/>
      <c r="E1744" s="20"/>
      <c r="F1744"/>
      <c r="G1744"/>
      <c r="H1744"/>
      <c r="I1744"/>
      <c r="J1744" s="20"/>
      <c r="K1744"/>
      <c r="L1744"/>
      <c r="M1744"/>
      <c r="N1744"/>
      <c r="O1744" s="20"/>
      <c r="P1744"/>
      <c r="Q1744"/>
      <c r="R1744"/>
      <c r="S1744"/>
      <c r="T1744" s="20"/>
      <c r="U1744"/>
      <c r="V1744"/>
      <c r="W1744"/>
      <c r="X1744"/>
      <c r="Y1744" s="20"/>
      <c r="Z1744"/>
      <c r="AA1744"/>
      <c r="AB1744"/>
      <c r="AC1744"/>
      <c r="AD1744" s="20"/>
      <c r="AE1744"/>
      <c r="AF1744"/>
      <c r="AG1744"/>
      <c r="AH1744"/>
      <c r="AI1744" s="20"/>
      <c r="AJ1744"/>
      <c r="AK1744"/>
      <c r="AL1744"/>
      <c r="AM1744"/>
      <c r="AN1744" s="20"/>
      <c r="AO1744"/>
      <c r="AT1744" s="14"/>
      <c r="AU1744" s="14"/>
      <c r="AV1744" s="14"/>
      <c r="AW1744" s="14"/>
    </row>
    <row r="1745" spans="1:49" s="10" customFormat="1">
      <c r="A1745" s="12"/>
      <c r="C1745"/>
      <c r="D1745"/>
      <c r="E1745" s="20"/>
      <c r="F1745"/>
      <c r="G1745"/>
      <c r="H1745"/>
      <c r="I1745"/>
      <c r="J1745" s="20"/>
      <c r="K1745"/>
      <c r="L1745"/>
      <c r="M1745"/>
      <c r="N1745"/>
      <c r="O1745" s="20"/>
      <c r="P1745"/>
      <c r="Q1745"/>
      <c r="R1745"/>
      <c r="S1745"/>
      <c r="T1745" s="20"/>
      <c r="U1745"/>
      <c r="V1745"/>
      <c r="W1745"/>
      <c r="X1745"/>
      <c r="Y1745" s="20"/>
      <c r="Z1745"/>
      <c r="AA1745"/>
      <c r="AB1745"/>
      <c r="AC1745"/>
      <c r="AD1745" s="20"/>
      <c r="AE1745"/>
      <c r="AF1745"/>
      <c r="AG1745"/>
      <c r="AH1745"/>
      <c r="AI1745" s="20"/>
      <c r="AJ1745"/>
      <c r="AK1745"/>
      <c r="AL1745"/>
      <c r="AM1745"/>
      <c r="AN1745" s="20"/>
      <c r="AO1745"/>
      <c r="AT1745" s="14"/>
      <c r="AU1745" s="14"/>
      <c r="AV1745" s="14"/>
      <c r="AW1745" s="14"/>
    </row>
    <row r="1746" spans="1:49" s="10" customFormat="1">
      <c r="A1746" s="12"/>
      <c r="C1746"/>
      <c r="D1746"/>
      <c r="E1746" s="20"/>
      <c r="F1746"/>
      <c r="G1746"/>
      <c r="H1746"/>
      <c r="I1746"/>
      <c r="J1746" s="20"/>
      <c r="K1746"/>
      <c r="L1746"/>
      <c r="M1746"/>
      <c r="N1746"/>
      <c r="O1746" s="20"/>
      <c r="P1746"/>
      <c r="Q1746"/>
      <c r="R1746"/>
      <c r="S1746"/>
      <c r="T1746" s="20"/>
      <c r="U1746"/>
      <c r="V1746"/>
      <c r="W1746"/>
      <c r="X1746"/>
      <c r="Y1746" s="20"/>
      <c r="Z1746"/>
      <c r="AA1746"/>
      <c r="AB1746"/>
      <c r="AC1746"/>
      <c r="AD1746" s="20"/>
      <c r="AE1746"/>
      <c r="AF1746"/>
      <c r="AG1746"/>
      <c r="AH1746"/>
      <c r="AI1746" s="20"/>
      <c r="AJ1746"/>
      <c r="AK1746"/>
      <c r="AL1746"/>
      <c r="AM1746"/>
      <c r="AN1746" s="20"/>
      <c r="AO1746"/>
      <c r="AT1746" s="14"/>
      <c r="AU1746" s="14"/>
      <c r="AV1746" s="14"/>
      <c r="AW1746" s="14"/>
    </row>
    <row r="1747" spans="1:49" s="10" customFormat="1">
      <c r="A1747" s="12"/>
      <c r="C1747"/>
      <c r="D1747"/>
      <c r="E1747" s="20"/>
      <c r="F1747"/>
      <c r="G1747"/>
      <c r="H1747"/>
      <c r="I1747"/>
      <c r="J1747" s="20"/>
      <c r="K1747"/>
      <c r="L1747"/>
      <c r="M1747"/>
      <c r="N1747"/>
      <c r="O1747" s="20"/>
      <c r="P1747"/>
      <c r="Q1747"/>
      <c r="R1747"/>
      <c r="S1747"/>
      <c r="T1747" s="20"/>
      <c r="U1747"/>
      <c r="V1747"/>
      <c r="W1747"/>
      <c r="X1747"/>
      <c r="Y1747" s="20"/>
      <c r="Z1747"/>
      <c r="AA1747"/>
      <c r="AB1747"/>
      <c r="AC1747"/>
      <c r="AD1747" s="20"/>
      <c r="AE1747"/>
      <c r="AF1747"/>
      <c r="AG1747"/>
      <c r="AH1747"/>
      <c r="AI1747" s="20"/>
      <c r="AJ1747"/>
      <c r="AK1747"/>
      <c r="AL1747"/>
      <c r="AM1747"/>
      <c r="AN1747" s="20"/>
      <c r="AO1747"/>
      <c r="AT1747" s="14"/>
      <c r="AU1747" s="14"/>
      <c r="AV1747" s="14"/>
      <c r="AW1747" s="14"/>
    </row>
    <row r="1748" spans="1:49" s="10" customFormat="1">
      <c r="A1748" s="12"/>
      <c r="C1748"/>
      <c r="D1748"/>
      <c r="E1748" s="20"/>
      <c r="F1748"/>
      <c r="G1748"/>
      <c r="H1748"/>
      <c r="I1748"/>
      <c r="J1748" s="20"/>
      <c r="K1748"/>
      <c r="L1748"/>
      <c r="M1748"/>
      <c r="N1748"/>
      <c r="O1748" s="20"/>
      <c r="P1748"/>
      <c r="Q1748"/>
      <c r="R1748"/>
      <c r="S1748"/>
      <c r="T1748" s="20"/>
      <c r="U1748"/>
      <c r="V1748"/>
      <c r="W1748"/>
      <c r="X1748"/>
      <c r="Y1748" s="20"/>
      <c r="Z1748"/>
      <c r="AA1748"/>
      <c r="AB1748"/>
      <c r="AC1748"/>
      <c r="AD1748" s="20"/>
      <c r="AE1748"/>
      <c r="AF1748"/>
      <c r="AG1748"/>
      <c r="AH1748"/>
      <c r="AI1748" s="20"/>
      <c r="AJ1748"/>
      <c r="AK1748"/>
      <c r="AL1748"/>
      <c r="AM1748"/>
      <c r="AN1748" s="20"/>
      <c r="AO1748"/>
      <c r="AT1748" s="14"/>
      <c r="AU1748" s="14"/>
      <c r="AV1748" s="14"/>
      <c r="AW1748" s="14"/>
    </row>
    <row r="1749" spans="1:49" s="10" customFormat="1">
      <c r="A1749" s="12"/>
      <c r="C1749"/>
      <c r="D1749"/>
      <c r="E1749" s="20"/>
      <c r="F1749"/>
      <c r="G1749"/>
      <c r="H1749"/>
      <c r="I1749"/>
      <c r="J1749" s="20"/>
      <c r="K1749"/>
      <c r="L1749"/>
      <c r="M1749"/>
      <c r="N1749"/>
      <c r="O1749" s="20"/>
      <c r="P1749"/>
      <c r="Q1749"/>
      <c r="R1749"/>
      <c r="S1749"/>
      <c r="T1749" s="20"/>
      <c r="U1749"/>
      <c r="V1749"/>
      <c r="W1749"/>
      <c r="X1749"/>
      <c r="Y1749" s="20"/>
      <c r="Z1749"/>
      <c r="AA1749"/>
      <c r="AB1749"/>
      <c r="AC1749"/>
      <c r="AD1749" s="20"/>
      <c r="AE1749"/>
      <c r="AF1749"/>
      <c r="AG1749"/>
      <c r="AH1749"/>
      <c r="AI1749" s="20"/>
      <c r="AJ1749"/>
      <c r="AK1749"/>
      <c r="AL1749"/>
      <c r="AM1749"/>
      <c r="AN1749" s="20"/>
      <c r="AO1749"/>
      <c r="AT1749" s="14"/>
      <c r="AU1749" s="14"/>
      <c r="AV1749" s="14"/>
      <c r="AW1749" s="14"/>
    </row>
    <row r="1750" spans="1:49" s="10" customFormat="1">
      <c r="A1750" s="12"/>
      <c r="C1750"/>
      <c r="D1750"/>
      <c r="E1750" s="20"/>
      <c r="F1750"/>
      <c r="G1750"/>
      <c r="H1750"/>
      <c r="I1750"/>
      <c r="J1750" s="20"/>
      <c r="K1750"/>
      <c r="L1750"/>
      <c r="M1750"/>
      <c r="N1750"/>
      <c r="O1750" s="20"/>
      <c r="P1750"/>
      <c r="Q1750"/>
      <c r="R1750"/>
      <c r="S1750"/>
      <c r="T1750" s="20"/>
      <c r="U1750"/>
      <c r="V1750"/>
      <c r="W1750"/>
      <c r="X1750"/>
      <c r="Y1750" s="20"/>
      <c r="Z1750"/>
      <c r="AA1750"/>
      <c r="AB1750"/>
      <c r="AC1750"/>
      <c r="AD1750" s="20"/>
      <c r="AE1750"/>
      <c r="AF1750"/>
      <c r="AG1750"/>
      <c r="AH1750"/>
      <c r="AI1750" s="20"/>
      <c r="AJ1750"/>
      <c r="AK1750"/>
      <c r="AL1750"/>
      <c r="AM1750"/>
      <c r="AN1750" s="20"/>
      <c r="AO1750"/>
      <c r="AT1750" s="14"/>
      <c r="AU1750" s="14"/>
      <c r="AV1750" s="14"/>
      <c r="AW1750" s="14"/>
    </row>
    <row r="1751" spans="1:49" s="10" customFormat="1">
      <c r="A1751" s="12"/>
      <c r="C1751"/>
      <c r="D1751"/>
      <c r="E1751" s="20"/>
      <c r="F1751"/>
      <c r="G1751"/>
      <c r="H1751"/>
      <c r="I1751"/>
      <c r="J1751" s="20"/>
      <c r="K1751"/>
      <c r="L1751"/>
      <c r="M1751"/>
      <c r="N1751"/>
      <c r="O1751" s="20"/>
      <c r="P1751"/>
      <c r="Q1751"/>
      <c r="R1751"/>
      <c r="S1751"/>
      <c r="T1751" s="20"/>
      <c r="U1751"/>
      <c r="V1751"/>
      <c r="W1751"/>
      <c r="X1751"/>
      <c r="Y1751" s="20"/>
      <c r="Z1751"/>
      <c r="AA1751"/>
      <c r="AB1751"/>
      <c r="AC1751"/>
      <c r="AD1751" s="20"/>
      <c r="AE1751"/>
      <c r="AF1751"/>
      <c r="AG1751"/>
      <c r="AH1751"/>
      <c r="AI1751" s="20"/>
      <c r="AJ1751"/>
      <c r="AK1751"/>
      <c r="AL1751"/>
      <c r="AM1751"/>
      <c r="AN1751" s="20"/>
      <c r="AO1751"/>
      <c r="AT1751" s="14"/>
      <c r="AU1751" s="14"/>
      <c r="AV1751" s="14"/>
      <c r="AW1751" s="14"/>
    </row>
    <row r="1752" spans="1:49" s="10" customFormat="1">
      <c r="A1752" s="12"/>
      <c r="C1752"/>
      <c r="D1752"/>
      <c r="E1752" s="20"/>
      <c r="F1752"/>
      <c r="G1752"/>
      <c r="H1752"/>
      <c r="I1752"/>
      <c r="J1752" s="20"/>
      <c r="K1752"/>
      <c r="L1752"/>
      <c r="M1752"/>
      <c r="N1752"/>
      <c r="O1752" s="20"/>
      <c r="P1752"/>
      <c r="Q1752"/>
      <c r="R1752"/>
      <c r="S1752"/>
      <c r="T1752" s="20"/>
      <c r="U1752"/>
      <c r="V1752"/>
      <c r="W1752"/>
      <c r="X1752"/>
      <c r="Y1752" s="20"/>
      <c r="Z1752"/>
      <c r="AA1752"/>
      <c r="AB1752"/>
      <c r="AC1752"/>
      <c r="AD1752" s="20"/>
      <c r="AE1752"/>
      <c r="AF1752"/>
      <c r="AG1752"/>
      <c r="AH1752"/>
      <c r="AI1752" s="20"/>
      <c r="AJ1752"/>
      <c r="AK1752"/>
      <c r="AL1752"/>
      <c r="AM1752"/>
      <c r="AN1752" s="20"/>
      <c r="AO1752"/>
      <c r="AT1752" s="14"/>
      <c r="AU1752" s="14"/>
      <c r="AV1752" s="14"/>
      <c r="AW1752" s="14"/>
    </row>
    <row r="1753" spans="1:49" s="10" customFormat="1">
      <c r="A1753" s="12"/>
      <c r="C1753"/>
      <c r="D1753"/>
      <c r="E1753" s="20"/>
      <c r="F1753"/>
      <c r="G1753"/>
      <c r="H1753"/>
      <c r="I1753"/>
      <c r="J1753" s="20"/>
      <c r="K1753"/>
      <c r="L1753"/>
      <c r="M1753"/>
      <c r="N1753"/>
      <c r="O1753" s="20"/>
      <c r="P1753"/>
      <c r="Q1753"/>
      <c r="R1753"/>
      <c r="S1753"/>
      <c r="T1753" s="20"/>
      <c r="U1753"/>
      <c r="V1753"/>
      <c r="W1753"/>
      <c r="X1753"/>
      <c r="Y1753" s="20"/>
      <c r="Z1753"/>
      <c r="AA1753"/>
      <c r="AB1753"/>
      <c r="AC1753"/>
      <c r="AD1753" s="20"/>
      <c r="AE1753"/>
      <c r="AF1753"/>
      <c r="AG1753"/>
      <c r="AH1753"/>
      <c r="AI1753" s="20"/>
      <c r="AJ1753"/>
      <c r="AK1753"/>
      <c r="AL1753"/>
      <c r="AM1753"/>
      <c r="AN1753" s="20"/>
      <c r="AO1753"/>
      <c r="AT1753" s="14"/>
      <c r="AU1753" s="14"/>
      <c r="AV1753" s="14"/>
      <c r="AW1753" s="14"/>
    </row>
    <row r="1754" spans="1:49" s="10" customFormat="1">
      <c r="A1754" s="12"/>
      <c r="C1754"/>
      <c r="D1754"/>
      <c r="E1754" s="20"/>
      <c r="F1754"/>
      <c r="G1754"/>
      <c r="H1754"/>
      <c r="I1754"/>
      <c r="J1754" s="20"/>
      <c r="K1754"/>
      <c r="L1754"/>
      <c r="M1754"/>
      <c r="N1754"/>
      <c r="O1754" s="20"/>
      <c r="P1754"/>
      <c r="Q1754"/>
      <c r="R1754"/>
      <c r="S1754"/>
      <c r="T1754" s="20"/>
      <c r="U1754"/>
      <c r="V1754"/>
      <c r="W1754"/>
      <c r="X1754"/>
      <c r="Y1754" s="20"/>
      <c r="Z1754"/>
      <c r="AA1754"/>
      <c r="AB1754"/>
      <c r="AC1754"/>
      <c r="AD1754" s="20"/>
      <c r="AE1754"/>
      <c r="AF1754"/>
      <c r="AG1754"/>
      <c r="AH1754"/>
      <c r="AI1754" s="20"/>
      <c r="AJ1754"/>
      <c r="AK1754"/>
      <c r="AL1754"/>
      <c r="AM1754"/>
      <c r="AN1754" s="20"/>
      <c r="AO1754"/>
      <c r="AT1754" s="14"/>
      <c r="AU1754" s="14"/>
      <c r="AV1754" s="14"/>
      <c r="AW1754" s="14"/>
    </row>
    <row r="1755" spans="1:49" s="10" customFormat="1">
      <c r="A1755" s="12"/>
      <c r="C1755"/>
      <c r="D1755"/>
      <c r="E1755" s="20"/>
      <c r="F1755"/>
      <c r="G1755"/>
      <c r="H1755"/>
      <c r="I1755"/>
      <c r="J1755" s="20"/>
      <c r="K1755"/>
      <c r="L1755"/>
      <c r="M1755"/>
      <c r="N1755"/>
      <c r="O1755" s="20"/>
      <c r="P1755"/>
      <c r="Q1755"/>
      <c r="R1755"/>
      <c r="S1755"/>
      <c r="T1755" s="20"/>
      <c r="U1755"/>
      <c r="V1755"/>
      <c r="W1755"/>
      <c r="X1755"/>
      <c r="Y1755" s="20"/>
      <c r="Z1755"/>
      <c r="AA1755"/>
      <c r="AB1755"/>
      <c r="AC1755"/>
      <c r="AD1755" s="20"/>
      <c r="AE1755"/>
      <c r="AF1755"/>
      <c r="AG1755"/>
      <c r="AH1755"/>
      <c r="AI1755" s="20"/>
      <c r="AJ1755"/>
      <c r="AK1755"/>
      <c r="AL1755"/>
      <c r="AM1755"/>
      <c r="AN1755" s="20"/>
      <c r="AO1755"/>
      <c r="AT1755" s="14"/>
      <c r="AU1755" s="14"/>
      <c r="AV1755" s="14"/>
      <c r="AW1755" s="14"/>
    </row>
    <row r="1756" spans="1:49" s="10" customFormat="1">
      <c r="A1756" s="12"/>
      <c r="C1756"/>
      <c r="D1756"/>
      <c r="E1756" s="20"/>
      <c r="F1756"/>
      <c r="G1756"/>
      <c r="H1756"/>
      <c r="I1756"/>
      <c r="J1756" s="20"/>
      <c r="K1756"/>
      <c r="L1756"/>
      <c r="M1756"/>
      <c r="N1756"/>
      <c r="O1756" s="20"/>
      <c r="P1756"/>
      <c r="Q1756"/>
      <c r="R1756"/>
      <c r="S1756"/>
      <c r="T1756" s="20"/>
      <c r="U1756"/>
      <c r="V1756"/>
      <c r="W1756"/>
      <c r="X1756"/>
      <c r="Y1756" s="20"/>
      <c r="Z1756"/>
      <c r="AA1756"/>
      <c r="AB1756"/>
      <c r="AC1756"/>
      <c r="AD1756" s="20"/>
      <c r="AE1756"/>
      <c r="AF1756"/>
      <c r="AG1756"/>
      <c r="AH1756"/>
      <c r="AI1756" s="20"/>
      <c r="AJ1756"/>
      <c r="AK1756"/>
      <c r="AL1756"/>
      <c r="AM1756"/>
      <c r="AN1756" s="20"/>
      <c r="AO1756"/>
      <c r="AT1756" s="14"/>
      <c r="AU1756" s="14"/>
      <c r="AV1756" s="14"/>
      <c r="AW1756" s="14"/>
    </row>
    <row r="1757" spans="1:49" s="10" customFormat="1">
      <c r="A1757" s="12"/>
      <c r="C1757"/>
      <c r="D1757"/>
      <c r="E1757" s="20"/>
      <c r="F1757"/>
      <c r="G1757"/>
      <c r="H1757"/>
      <c r="I1757"/>
      <c r="J1757" s="20"/>
      <c r="K1757"/>
      <c r="L1757"/>
      <c r="M1757"/>
      <c r="N1757"/>
      <c r="O1757" s="20"/>
      <c r="P1757"/>
      <c r="Q1757"/>
      <c r="R1757"/>
      <c r="S1757"/>
      <c r="T1757" s="20"/>
      <c r="U1757"/>
      <c r="V1757"/>
      <c r="W1757"/>
      <c r="X1757"/>
      <c r="Y1757" s="20"/>
      <c r="Z1757"/>
      <c r="AA1757"/>
      <c r="AB1757"/>
      <c r="AC1757"/>
      <c r="AD1757" s="20"/>
      <c r="AE1757"/>
      <c r="AF1757"/>
      <c r="AG1757"/>
      <c r="AH1757"/>
      <c r="AI1757" s="20"/>
      <c r="AJ1757"/>
      <c r="AK1757"/>
      <c r="AL1757"/>
      <c r="AM1757"/>
      <c r="AN1757" s="20"/>
      <c r="AO1757"/>
      <c r="AT1757" s="14"/>
      <c r="AU1757" s="14"/>
      <c r="AV1757" s="14"/>
      <c r="AW1757" s="14"/>
    </row>
    <row r="1758" spans="1:49" s="10" customFormat="1">
      <c r="A1758" s="12"/>
      <c r="C1758"/>
      <c r="D1758"/>
      <c r="E1758" s="20"/>
      <c r="F1758"/>
      <c r="G1758"/>
      <c r="H1758"/>
      <c r="I1758"/>
      <c r="J1758" s="20"/>
      <c r="K1758"/>
      <c r="L1758"/>
      <c r="M1758"/>
      <c r="N1758"/>
      <c r="O1758" s="20"/>
      <c r="P1758"/>
      <c r="Q1758"/>
      <c r="R1758"/>
      <c r="S1758"/>
      <c r="T1758" s="20"/>
      <c r="U1758"/>
      <c r="V1758"/>
      <c r="W1758"/>
      <c r="X1758"/>
      <c r="Y1758" s="20"/>
      <c r="Z1758"/>
      <c r="AA1758"/>
      <c r="AB1758"/>
      <c r="AC1758"/>
      <c r="AD1758" s="20"/>
      <c r="AE1758"/>
      <c r="AF1758"/>
      <c r="AG1758"/>
      <c r="AH1758"/>
      <c r="AI1758" s="20"/>
      <c r="AJ1758"/>
      <c r="AK1758"/>
      <c r="AL1758"/>
      <c r="AM1758"/>
      <c r="AN1758" s="20"/>
      <c r="AO1758"/>
      <c r="AT1758" s="14"/>
      <c r="AU1758" s="14"/>
      <c r="AV1758" s="14"/>
      <c r="AW1758" s="14"/>
    </row>
    <row r="1759" spans="1:49" s="10" customFormat="1">
      <c r="A1759" s="12"/>
      <c r="C1759"/>
      <c r="D1759"/>
      <c r="E1759" s="20"/>
      <c r="F1759"/>
      <c r="G1759"/>
      <c r="H1759"/>
      <c r="I1759"/>
      <c r="J1759" s="20"/>
      <c r="K1759"/>
      <c r="L1759"/>
      <c r="M1759"/>
      <c r="N1759"/>
      <c r="O1759" s="20"/>
      <c r="P1759"/>
      <c r="Q1759"/>
      <c r="R1759"/>
      <c r="S1759"/>
      <c r="T1759" s="20"/>
      <c r="U1759"/>
      <c r="V1759"/>
      <c r="W1759"/>
      <c r="X1759"/>
      <c r="Y1759" s="20"/>
      <c r="Z1759"/>
      <c r="AA1759"/>
      <c r="AB1759"/>
      <c r="AC1759"/>
      <c r="AD1759" s="20"/>
      <c r="AE1759"/>
      <c r="AF1759"/>
      <c r="AG1759"/>
      <c r="AH1759"/>
      <c r="AI1759" s="20"/>
      <c r="AJ1759"/>
      <c r="AK1759"/>
      <c r="AL1759"/>
      <c r="AM1759"/>
      <c r="AN1759" s="20"/>
      <c r="AO1759"/>
      <c r="AT1759" s="14"/>
      <c r="AU1759" s="14"/>
      <c r="AV1759" s="14"/>
      <c r="AW1759" s="14"/>
    </row>
    <row r="1760" spans="1:49" s="10" customFormat="1">
      <c r="A1760" s="12"/>
      <c r="C1760"/>
      <c r="D1760"/>
      <c r="E1760" s="20"/>
      <c r="F1760"/>
      <c r="G1760"/>
      <c r="H1760"/>
      <c r="I1760"/>
      <c r="J1760" s="20"/>
      <c r="K1760"/>
      <c r="L1760"/>
      <c r="M1760"/>
      <c r="N1760"/>
      <c r="O1760" s="20"/>
      <c r="P1760"/>
      <c r="Q1760"/>
      <c r="R1760"/>
      <c r="S1760"/>
      <c r="T1760" s="20"/>
      <c r="U1760"/>
      <c r="V1760"/>
      <c r="W1760"/>
      <c r="X1760"/>
      <c r="Y1760" s="20"/>
      <c r="Z1760"/>
      <c r="AA1760"/>
      <c r="AB1760"/>
      <c r="AC1760"/>
      <c r="AD1760" s="20"/>
      <c r="AE1760"/>
      <c r="AF1760"/>
      <c r="AG1760"/>
      <c r="AH1760"/>
      <c r="AI1760" s="20"/>
      <c r="AJ1760"/>
      <c r="AK1760"/>
      <c r="AL1760"/>
      <c r="AM1760"/>
      <c r="AN1760" s="20"/>
      <c r="AO1760"/>
      <c r="AT1760" s="14"/>
      <c r="AU1760" s="14"/>
      <c r="AV1760" s="14"/>
      <c r="AW1760" s="14"/>
    </row>
    <row r="1761" spans="1:49" s="10" customFormat="1">
      <c r="A1761" s="12"/>
      <c r="C1761"/>
      <c r="D1761"/>
      <c r="E1761" s="20"/>
      <c r="F1761"/>
      <c r="G1761"/>
      <c r="H1761"/>
      <c r="I1761"/>
      <c r="J1761" s="20"/>
      <c r="K1761"/>
      <c r="L1761"/>
      <c r="M1761"/>
      <c r="N1761"/>
      <c r="O1761" s="20"/>
      <c r="P1761"/>
      <c r="Q1761"/>
      <c r="R1761"/>
      <c r="S1761"/>
      <c r="T1761" s="20"/>
      <c r="U1761"/>
      <c r="V1761"/>
      <c r="W1761"/>
      <c r="X1761"/>
      <c r="Y1761" s="20"/>
      <c r="Z1761"/>
      <c r="AA1761"/>
      <c r="AB1761"/>
      <c r="AC1761"/>
      <c r="AD1761" s="20"/>
      <c r="AE1761"/>
      <c r="AF1761"/>
      <c r="AG1761"/>
      <c r="AH1761"/>
      <c r="AI1761" s="20"/>
      <c r="AJ1761"/>
      <c r="AK1761"/>
      <c r="AL1761"/>
      <c r="AM1761"/>
      <c r="AN1761" s="20"/>
      <c r="AO1761"/>
      <c r="AT1761" s="14"/>
      <c r="AU1761" s="14"/>
      <c r="AV1761" s="14"/>
      <c r="AW1761" s="14"/>
    </row>
    <row r="1762" spans="1:49" s="10" customFormat="1">
      <c r="A1762" s="12"/>
      <c r="C1762"/>
      <c r="D1762"/>
      <c r="E1762" s="20"/>
      <c r="F1762"/>
      <c r="G1762"/>
      <c r="H1762"/>
      <c r="I1762"/>
      <c r="J1762" s="20"/>
      <c r="K1762"/>
      <c r="L1762"/>
      <c r="M1762"/>
      <c r="N1762"/>
      <c r="O1762" s="20"/>
      <c r="P1762"/>
      <c r="Q1762"/>
      <c r="R1762"/>
      <c r="S1762"/>
      <c r="T1762" s="20"/>
      <c r="U1762"/>
      <c r="V1762"/>
      <c r="W1762"/>
      <c r="X1762"/>
      <c r="Y1762" s="20"/>
      <c r="Z1762"/>
      <c r="AA1762"/>
      <c r="AB1762"/>
      <c r="AC1762"/>
      <c r="AD1762" s="20"/>
      <c r="AE1762"/>
      <c r="AF1762"/>
      <c r="AG1762"/>
      <c r="AH1762"/>
      <c r="AI1762" s="20"/>
      <c r="AJ1762"/>
      <c r="AK1762"/>
      <c r="AL1762"/>
      <c r="AM1762"/>
      <c r="AN1762" s="20"/>
      <c r="AO1762"/>
      <c r="AT1762" s="14"/>
      <c r="AU1762" s="14"/>
      <c r="AV1762" s="14"/>
      <c r="AW1762" s="14"/>
    </row>
    <row r="1763" spans="1:49" s="10" customFormat="1">
      <c r="A1763" s="12"/>
      <c r="C1763"/>
      <c r="D1763"/>
      <c r="E1763" s="20"/>
      <c r="F1763"/>
      <c r="G1763"/>
      <c r="H1763"/>
      <c r="I1763"/>
      <c r="J1763" s="20"/>
      <c r="K1763"/>
      <c r="L1763"/>
      <c r="M1763"/>
      <c r="N1763"/>
      <c r="O1763" s="20"/>
      <c r="P1763"/>
      <c r="Q1763"/>
      <c r="R1763"/>
      <c r="S1763"/>
      <c r="T1763" s="20"/>
      <c r="U1763"/>
      <c r="V1763"/>
      <c r="W1763"/>
      <c r="X1763"/>
      <c r="Y1763" s="20"/>
      <c r="Z1763"/>
      <c r="AA1763"/>
      <c r="AB1763"/>
      <c r="AC1763"/>
      <c r="AD1763" s="20"/>
      <c r="AE1763"/>
      <c r="AF1763"/>
      <c r="AG1763"/>
      <c r="AH1763"/>
      <c r="AI1763" s="20"/>
      <c r="AJ1763"/>
      <c r="AK1763"/>
      <c r="AL1763"/>
      <c r="AM1763"/>
      <c r="AN1763" s="20"/>
      <c r="AO1763"/>
      <c r="AT1763" s="14"/>
      <c r="AU1763" s="14"/>
      <c r="AV1763" s="14"/>
      <c r="AW1763" s="14"/>
    </row>
    <row r="1764" spans="1:49" s="10" customFormat="1">
      <c r="A1764" s="12"/>
      <c r="C1764"/>
      <c r="D1764"/>
      <c r="E1764" s="20"/>
      <c r="F1764"/>
      <c r="G1764"/>
      <c r="H1764"/>
      <c r="I1764"/>
      <c r="J1764" s="20"/>
      <c r="K1764"/>
      <c r="L1764"/>
      <c r="M1764"/>
      <c r="N1764"/>
      <c r="O1764" s="20"/>
      <c r="P1764"/>
      <c r="Q1764"/>
      <c r="R1764"/>
      <c r="S1764"/>
      <c r="T1764" s="20"/>
      <c r="U1764"/>
      <c r="V1764"/>
      <c r="W1764"/>
      <c r="X1764"/>
      <c r="Y1764" s="20"/>
      <c r="Z1764"/>
      <c r="AA1764"/>
      <c r="AB1764"/>
      <c r="AC1764"/>
      <c r="AD1764" s="20"/>
      <c r="AE1764"/>
      <c r="AF1764"/>
      <c r="AG1764"/>
      <c r="AH1764"/>
      <c r="AI1764" s="20"/>
      <c r="AJ1764"/>
      <c r="AK1764"/>
      <c r="AL1764"/>
      <c r="AM1764"/>
      <c r="AN1764" s="20"/>
      <c r="AO1764"/>
      <c r="AT1764" s="14"/>
      <c r="AU1764" s="14"/>
      <c r="AV1764" s="14"/>
      <c r="AW1764" s="14"/>
    </row>
    <row r="1765" spans="1:49" s="10" customFormat="1">
      <c r="A1765" s="12"/>
      <c r="C1765"/>
      <c r="D1765"/>
      <c r="E1765" s="20"/>
      <c r="F1765"/>
      <c r="G1765"/>
      <c r="H1765"/>
      <c r="I1765"/>
      <c r="J1765" s="20"/>
      <c r="K1765"/>
      <c r="L1765"/>
      <c r="M1765"/>
      <c r="N1765"/>
      <c r="O1765" s="20"/>
      <c r="P1765"/>
      <c r="Q1765"/>
      <c r="R1765"/>
      <c r="S1765"/>
      <c r="T1765" s="20"/>
      <c r="U1765"/>
      <c r="V1765"/>
      <c r="W1765"/>
      <c r="X1765"/>
      <c r="Y1765" s="20"/>
      <c r="Z1765"/>
      <c r="AA1765"/>
      <c r="AB1765"/>
      <c r="AC1765"/>
      <c r="AD1765" s="20"/>
      <c r="AE1765"/>
      <c r="AF1765"/>
      <c r="AG1765"/>
      <c r="AH1765"/>
      <c r="AI1765" s="20"/>
      <c r="AJ1765"/>
      <c r="AK1765"/>
      <c r="AL1765"/>
      <c r="AM1765"/>
      <c r="AN1765" s="20"/>
      <c r="AO1765"/>
      <c r="AT1765" s="14"/>
      <c r="AU1765" s="14"/>
      <c r="AV1765" s="14"/>
      <c r="AW1765" s="14"/>
    </row>
    <row r="1766" spans="1:49" s="10" customFormat="1">
      <c r="A1766" s="12"/>
      <c r="C1766"/>
      <c r="D1766"/>
      <c r="E1766" s="20"/>
      <c r="F1766"/>
      <c r="G1766"/>
      <c r="H1766"/>
      <c r="I1766"/>
      <c r="J1766" s="20"/>
      <c r="K1766"/>
      <c r="L1766"/>
      <c r="M1766"/>
      <c r="N1766"/>
      <c r="O1766" s="20"/>
      <c r="P1766"/>
      <c r="Q1766"/>
      <c r="R1766"/>
      <c r="S1766"/>
      <c r="T1766" s="20"/>
      <c r="U1766"/>
      <c r="V1766"/>
      <c r="W1766"/>
      <c r="X1766"/>
      <c r="Y1766" s="20"/>
      <c r="Z1766"/>
      <c r="AA1766"/>
      <c r="AB1766"/>
      <c r="AC1766"/>
      <c r="AD1766" s="20"/>
      <c r="AE1766"/>
      <c r="AF1766"/>
      <c r="AG1766"/>
      <c r="AH1766"/>
      <c r="AI1766" s="20"/>
      <c r="AJ1766"/>
      <c r="AK1766"/>
      <c r="AL1766"/>
      <c r="AM1766"/>
      <c r="AN1766" s="20"/>
      <c r="AO1766"/>
      <c r="AT1766" s="14"/>
      <c r="AU1766" s="14"/>
      <c r="AV1766" s="14"/>
      <c r="AW1766" s="14"/>
    </row>
    <row r="1767" spans="1:49" s="10" customFormat="1">
      <c r="A1767" s="12"/>
      <c r="C1767"/>
      <c r="D1767"/>
      <c r="E1767" s="20"/>
      <c r="F1767"/>
      <c r="G1767"/>
      <c r="H1767"/>
      <c r="I1767"/>
      <c r="J1767" s="20"/>
      <c r="K1767"/>
      <c r="L1767"/>
      <c r="M1767"/>
      <c r="N1767"/>
      <c r="O1767" s="20"/>
      <c r="P1767"/>
      <c r="Q1767"/>
      <c r="R1767"/>
      <c r="S1767"/>
      <c r="T1767" s="20"/>
      <c r="U1767"/>
      <c r="V1767"/>
      <c r="W1767"/>
      <c r="X1767"/>
      <c r="Y1767" s="20"/>
      <c r="Z1767"/>
      <c r="AA1767"/>
      <c r="AB1767"/>
      <c r="AC1767"/>
      <c r="AD1767" s="20"/>
      <c r="AE1767"/>
      <c r="AF1767"/>
      <c r="AG1767"/>
      <c r="AH1767"/>
      <c r="AI1767" s="20"/>
      <c r="AJ1767"/>
      <c r="AK1767"/>
      <c r="AL1767"/>
      <c r="AM1767"/>
      <c r="AN1767" s="20"/>
      <c r="AO1767"/>
      <c r="AT1767" s="14"/>
      <c r="AU1767" s="14"/>
      <c r="AV1767" s="14"/>
      <c r="AW1767" s="14"/>
    </row>
    <row r="1768" spans="1:49" s="10" customFormat="1">
      <c r="A1768" s="12"/>
      <c r="C1768"/>
      <c r="D1768"/>
      <c r="E1768" s="20"/>
      <c r="F1768"/>
      <c r="G1768"/>
      <c r="H1768"/>
      <c r="I1768"/>
      <c r="J1768" s="20"/>
      <c r="K1768"/>
      <c r="L1768"/>
      <c r="M1768"/>
      <c r="N1768"/>
      <c r="O1768" s="20"/>
      <c r="P1768"/>
      <c r="Q1768"/>
      <c r="R1768"/>
      <c r="S1768"/>
      <c r="T1768" s="20"/>
      <c r="U1768"/>
      <c r="V1768"/>
      <c r="W1768"/>
      <c r="X1768"/>
      <c r="Y1768" s="20"/>
      <c r="Z1768"/>
      <c r="AA1768"/>
      <c r="AB1768"/>
      <c r="AC1768"/>
      <c r="AD1768" s="20"/>
      <c r="AE1768"/>
      <c r="AF1768"/>
      <c r="AG1768"/>
      <c r="AH1768"/>
      <c r="AI1768" s="20"/>
      <c r="AJ1768"/>
      <c r="AK1768"/>
      <c r="AL1768"/>
      <c r="AM1768"/>
      <c r="AN1768" s="20"/>
      <c r="AO1768"/>
      <c r="AT1768" s="14"/>
      <c r="AU1768" s="14"/>
      <c r="AV1768" s="14"/>
      <c r="AW1768" s="14"/>
    </row>
    <row r="1769" spans="1:49" s="10" customFormat="1">
      <c r="A1769" s="12"/>
      <c r="C1769"/>
      <c r="D1769"/>
      <c r="E1769" s="20"/>
      <c r="F1769"/>
      <c r="G1769"/>
      <c r="H1769"/>
      <c r="I1769"/>
      <c r="J1769" s="20"/>
      <c r="K1769"/>
      <c r="L1769"/>
      <c r="M1769"/>
      <c r="N1769"/>
      <c r="O1769" s="20"/>
      <c r="P1769"/>
      <c r="Q1769"/>
      <c r="R1769"/>
      <c r="S1769"/>
      <c r="T1769" s="20"/>
      <c r="U1769"/>
      <c r="V1769"/>
      <c r="W1769"/>
      <c r="X1769"/>
      <c r="Y1769" s="20"/>
      <c r="Z1769"/>
      <c r="AA1769"/>
      <c r="AB1769"/>
      <c r="AC1769"/>
      <c r="AD1769" s="20"/>
      <c r="AE1769"/>
      <c r="AF1769"/>
      <c r="AG1769"/>
      <c r="AH1769"/>
      <c r="AI1769" s="20"/>
      <c r="AJ1769"/>
      <c r="AK1769"/>
      <c r="AL1769"/>
      <c r="AM1769"/>
      <c r="AN1769" s="20"/>
      <c r="AO1769"/>
      <c r="AT1769" s="14"/>
      <c r="AU1769" s="14"/>
      <c r="AV1769" s="14"/>
      <c r="AW1769" s="14"/>
    </row>
    <row r="1770" spans="1:49" s="10" customFormat="1">
      <c r="A1770" s="12"/>
      <c r="C1770"/>
      <c r="D1770"/>
      <c r="E1770" s="20"/>
      <c r="F1770"/>
      <c r="G1770"/>
      <c r="H1770"/>
      <c r="I1770"/>
      <c r="J1770" s="20"/>
      <c r="K1770"/>
      <c r="L1770"/>
      <c r="M1770"/>
      <c r="N1770"/>
      <c r="O1770" s="20"/>
      <c r="P1770"/>
      <c r="Q1770"/>
      <c r="R1770"/>
      <c r="S1770"/>
      <c r="T1770" s="20"/>
      <c r="U1770"/>
      <c r="V1770"/>
      <c r="W1770"/>
      <c r="X1770"/>
      <c r="Y1770" s="20"/>
      <c r="Z1770"/>
      <c r="AA1770"/>
      <c r="AB1770"/>
      <c r="AC1770"/>
      <c r="AD1770" s="20"/>
      <c r="AE1770"/>
      <c r="AF1770"/>
      <c r="AG1770"/>
      <c r="AH1770"/>
      <c r="AI1770" s="20"/>
      <c r="AJ1770"/>
      <c r="AK1770"/>
      <c r="AL1770"/>
      <c r="AM1770"/>
      <c r="AN1770" s="20"/>
      <c r="AO1770"/>
      <c r="AT1770" s="14"/>
      <c r="AU1770" s="14"/>
      <c r="AV1770" s="14"/>
      <c r="AW1770" s="14"/>
    </row>
    <row r="1771" spans="1:49" s="10" customFormat="1">
      <c r="A1771" s="12"/>
      <c r="C1771"/>
      <c r="D1771"/>
      <c r="E1771" s="20"/>
      <c r="F1771"/>
      <c r="G1771"/>
      <c r="H1771"/>
      <c r="I1771"/>
      <c r="J1771" s="20"/>
      <c r="K1771"/>
      <c r="L1771"/>
      <c r="M1771"/>
      <c r="N1771"/>
      <c r="O1771" s="20"/>
      <c r="P1771"/>
      <c r="Q1771"/>
      <c r="R1771"/>
      <c r="S1771"/>
      <c r="T1771" s="20"/>
      <c r="U1771"/>
      <c r="V1771"/>
      <c r="W1771"/>
      <c r="X1771"/>
      <c r="Y1771" s="20"/>
      <c r="Z1771"/>
      <c r="AA1771"/>
      <c r="AB1771"/>
      <c r="AC1771"/>
      <c r="AD1771" s="20"/>
      <c r="AE1771"/>
      <c r="AF1771"/>
      <c r="AG1771"/>
      <c r="AH1771"/>
      <c r="AI1771" s="20"/>
      <c r="AJ1771"/>
      <c r="AK1771"/>
      <c r="AL1771"/>
      <c r="AM1771"/>
      <c r="AN1771" s="20"/>
      <c r="AO1771"/>
      <c r="AT1771" s="14"/>
      <c r="AU1771" s="14"/>
      <c r="AV1771" s="14"/>
      <c r="AW1771" s="14"/>
    </row>
    <row r="1772" spans="1:49" s="10" customFormat="1">
      <c r="A1772" s="12"/>
      <c r="C1772"/>
      <c r="D1772"/>
      <c r="E1772" s="20"/>
      <c r="F1772"/>
      <c r="G1772"/>
      <c r="H1772"/>
      <c r="I1772"/>
      <c r="J1772" s="20"/>
      <c r="K1772"/>
      <c r="L1772"/>
      <c r="M1772"/>
      <c r="N1772"/>
      <c r="O1772" s="20"/>
      <c r="P1772"/>
      <c r="Q1772"/>
      <c r="R1772"/>
      <c r="S1772"/>
      <c r="T1772" s="20"/>
      <c r="U1772"/>
      <c r="V1772"/>
      <c r="W1772"/>
      <c r="X1772"/>
      <c r="Y1772" s="20"/>
      <c r="Z1772"/>
      <c r="AA1772"/>
      <c r="AB1772"/>
      <c r="AC1772"/>
      <c r="AD1772" s="20"/>
      <c r="AE1772"/>
      <c r="AF1772"/>
      <c r="AG1772"/>
      <c r="AH1772"/>
      <c r="AI1772" s="20"/>
      <c r="AJ1772"/>
      <c r="AK1772"/>
      <c r="AL1772"/>
      <c r="AM1772"/>
      <c r="AN1772" s="20"/>
      <c r="AO1772"/>
      <c r="AT1772" s="14"/>
      <c r="AU1772" s="14"/>
      <c r="AV1772" s="14"/>
      <c r="AW1772" s="14"/>
    </row>
    <row r="1773" spans="1:49" s="10" customFormat="1">
      <c r="A1773" s="12"/>
      <c r="C1773"/>
      <c r="D1773"/>
      <c r="E1773" s="20"/>
      <c r="F1773"/>
      <c r="G1773"/>
      <c r="H1773"/>
      <c r="I1773"/>
      <c r="J1773" s="20"/>
      <c r="K1773"/>
      <c r="L1773"/>
      <c r="M1773"/>
      <c r="N1773"/>
      <c r="O1773" s="20"/>
      <c r="P1773"/>
      <c r="Q1773"/>
      <c r="R1773"/>
      <c r="S1773"/>
      <c r="T1773" s="20"/>
      <c r="U1773"/>
      <c r="V1773"/>
      <c r="W1773"/>
      <c r="X1773"/>
      <c r="Y1773" s="20"/>
      <c r="Z1773"/>
      <c r="AA1773"/>
      <c r="AB1773"/>
      <c r="AC1773"/>
      <c r="AD1773" s="20"/>
      <c r="AE1773"/>
      <c r="AF1773"/>
      <c r="AG1773"/>
      <c r="AH1773"/>
      <c r="AI1773" s="20"/>
      <c r="AJ1773"/>
      <c r="AK1773"/>
      <c r="AL1773"/>
      <c r="AM1773"/>
      <c r="AN1773" s="20"/>
      <c r="AO1773"/>
      <c r="AT1773" s="14"/>
      <c r="AU1773" s="14"/>
      <c r="AV1773" s="14"/>
      <c r="AW1773" s="14"/>
    </row>
    <row r="1774" spans="1:49" s="10" customFormat="1">
      <c r="A1774" s="12"/>
      <c r="C1774"/>
      <c r="D1774"/>
      <c r="E1774" s="20"/>
      <c r="F1774"/>
      <c r="G1774"/>
      <c r="H1774"/>
      <c r="I1774"/>
      <c r="J1774" s="20"/>
      <c r="K1774"/>
      <c r="L1774"/>
      <c r="M1774"/>
      <c r="N1774"/>
      <c r="O1774" s="20"/>
      <c r="P1774"/>
      <c r="Q1774"/>
      <c r="R1774"/>
      <c r="S1774"/>
      <c r="T1774" s="20"/>
      <c r="U1774"/>
      <c r="V1774"/>
      <c r="W1774"/>
      <c r="X1774"/>
      <c r="Y1774" s="20"/>
      <c r="Z1774"/>
      <c r="AA1774"/>
      <c r="AB1774"/>
      <c r="AC1774"/>
      <c r="AD1774" s="20"/>
      <c r="AE1774"/>
      <c r="AF1774"/>
      <c r="AG1774"/>
      <c r="AH1774"/>
      <c r="AI1774" s="20"/>
      <c r="AJ1774"/>
      <c r="AK1774"/>
      <c r="AL1774"/>
      <c r="AM1774"/>
      <c r="AN1774" s="20"/>
      <c r="AO1774"/>
      <c r="AT1774" s="14"/>
      <c r="AU1774" s="14"/>
      <c r="AV1774" s="14"/>
      <c r="AW1774" s="14"/>
    </row>
    <row r="1775" spans="1:49" s="10" customFormat="1">
      <c r="A1775" s="12"/>
      <c r="C1775"/>
      <c r="D1775"/>
      <c r="E1775" s="20"/>
      <c r="F1775"/>
      <c r="G1775"/>
      <c r="H1775"/>
      <c r="I1775"/>
      <c r="J1775" s="20"/>
      <c r="K1775"/>
      <c r="L1775"/>
      <c r="M1775"/>
      <c r="N1775"/>
      <c r="O1775" s="20"/>
      <c r="P1775"/>
      <c r="Q1775"/>
      <c r="R1775"/>
      <c r="S1775"/>
      <c r="T1775" s="20"/>
      <c r="U1775"/>
      <c r="V1775"/>
      <c r="W1775"/>
      <c r="X1775"/>
      <c r="Y1775" s="20"/>
      <c r="Z1775"/>
      <c r="AA1775"/>
      <c r="AB1775"/>
      <c r="AC1775"/>
      <c r="AD1775" s="20"/>
      <c r="AE1775"/>
      <c r="AF1775"/>
      <c r="AG1775"/>
      <c r="AH1775"/>
      <c r="AI1775" s="20"/>
      <c r="AJ1775"/>
      <c r="AK1775"/>
      <c r="AL1775"/>
      <c r="AM1775"/>
      <c r="AN1775" s="20"/>
      <c r="AO1775"/>
      <c r="AT1775" s="14"/>
      <c r="AU1775" s="14"/>
      <c r="AV1775" s="14"/>
      <c r="AW1775" s="14"/>
    </row>
    <row r="1776" spans="1:49" s="10" customFormat="1">
      <c r="A1776" s="12"/>
      <c r="C1776"/>
      <c r="D1776"/>
      <c r="E1776" s="20"/>
      <c r="F1776"/>
      <c r="G1776"/>
      <c r="H1776"/>
      <c r="I1776"/>
      <c r="J1776" s="20"/>
      <c r="K1776"/>
      <c r="L1776"/>
      <c r="M1776"/>
      <c r="N1776"/>
      <c r="O1776" s="20"/>
      <c r="P1776"/>
      <c r="Q1776"/>
      <c r="R1776"/>
      <c r="S1776"/>
      <c r="T1776" s="20"/>
      <c r="U1776"/>
      <c r="V1776"/>
      <c r="W1776"/>
      <c r="X1776"/>
      <c r="Y1776" s="20"/>
      <c r="Z1776"/>
      <c r="AA1776"/>
      <c r="AB1776"/>
      <c r="AC1776"/>
      <c r="AD1776" s="20"/>
      <c r="AE1776"/>
      <c r="AF1776"/>
      <c r="AG1776"/>
      <c r="AH1776"/>
      <c r="AI1776" s="20"/>
      <c r="AJ1776"/>
      <c r="AK1776"/>
      <c r="AL1776"/>
      <c r="AM1776"/>
      <c r="AN1776" s="20"/>
      <c r="AO1776"/>
      <c r="AT1776" s="14"/>
      <c r="AU1776" s="14"/>
      <c r="AV1776" s="14"/>
      <c r="AW1776" s="14"/>
    </row>
    <row r="1777" spans="1:49" s="10" customFormat="1">
      <c r="A1777" s="12"/>
      <c r="C1777"/>
      <c r="D1777"/>
      <c r="E1777" s="20"/>
      <c r="F1777"/>
      <c r="G1777"/>
      <c r="H1777"/>
      <c r="I1777"/>
      <c r="J1777" s="20"/>
      <c r="K1777"/>
      <c r="L1777"/>
      <c r="M1777"/>
      <c r="N1777"/>
      <c r="O1777" s="20"/>
      <c r="P1777"/>
      <c r="Q1777"/>
      <c r="R1777"/>
      <c r="S1777"/>
      <c r="T1777" s="20"/>
      <c r="U1777"/>
      <c r="V1777"/>
      <c r="W1777"/>
      <c r="X1777"/>
      <c r="Y1777" s="20"/>
      <c r="Z1777"/>
      <c r="AA1777"/>
      <c r="AB1777"/>
      <c r="AC1777"/>
      <c r="AD1777" s="20"/>
      <c r="AE1777"/>
      <c r="AF1777"/>
      <c r="AG1777"/>
      <c r="AH1777"/>
      <c r="AI1777" s="20"/>
      <c r="AJ1777"/>
      <c r="AK1777"/>
      <c r="AL1777"/>
      <c r="AM1777"/>
      <c r="AN1777" s="20"/>
      <c r="AO1777"/>
      <c r="AT1777" s="14"/>
      <c r="AU1777" s="14"/>
      <c r="AV1777" s="14"/>
      <c r="AW1777" s="14"/>
    </row>
    <row r="1778" spans="1:49" s="10" customFormat="1">
      <c r="A1778" s="12"/>
      <c r="C1778"/>
      <c r="D1778"/>
      <c r="E1778" s="20"/>
      <c r="F1778"/>
      <c r="G1778"/>
      <c r="H1778"/>
      <c r="I1778"/>
      <c r="J1778" s="20"/>
      <c r="K1778"/>
      <c r="L1778"/>
      <c r="M1778"/>
      <c r="N1778"/>
      <c r="O1778" s="20"/>
      <c r="P1778"/>
      <c r="Q1778"/>
      <c r="R1778"/>
      <c r="S1778"/>
      <c r="T1778" s="20"/>
      <c r="U1778"/>
      <c r="V1778"/>
      <c r="W1778"/>
      <c r="X1778"/>
      <c r="Y1778" s="20"/>
      <c r="Z1778"/>
      <c r="AA1778"/>
      <c r="AB1778"/>
      <c r="AC1778"/>
      <c r="AD1778" s="20"/>
      <c r="AE1778"/>
      <c r="AF1778"/>
      <c r="AG1778"/>
      <c r="AH1778"/>
      <c r="AI1778" s="20"/>
      <c r="AJ1778"/>
      <c r="AK1778"/>
      <c r="AL1778"/>
      <c r="AM1778"/>
      <c r="AN1778" s="20"/>
      <c r="AO1778"/>
      <c r="AT1778" s="14"/>
      <c r="AU1778" s="14"/>
      <c r="AV1778" s="14"/>
      <c r="AW1778" s="14"/>
    </row>
    <row r="1779" spans="1:49" s="10" customFormat="1">
      <c r="A1779" s="12"/>
      <c r="C1779"/>
      <c r="D1779"/>
      <c r="E1779" s="20"/>
      <c r="F1779"/>
      <c r="G1779"/>
      <c r="H1779"/>
      <c r="I1779"/>
      <c r="J1779" s="20"/>
      <c r="K1779"/>
      <c r="L1779"/>
      <c r="M1779"/>
      <c r="N1779"/>
      <c r="O1779" s="20"/>
      <c r="P1779"/>
      <c r="Q1779"/>
      <c r="R1779"/>
      <c r="S1779"/>
      <c r="T1779" s="20"/>
      <c r="U1779"/>
      <c r="V1779"/>
      <c r="W1779"/>
      <c r="X1779"/>
      <c r="Y1779" s="20"/>
      <c r="Z1779"/>
      <c r="AA1779"/>
      <c r="AB1779"/>
      <c r="AC1779"/>
      <c r="AD1779" s="20"/>
      <c r="AE1779"/>
      <c r="AF1779"/>
      <c r="AG1779"/>
      <c r="AH1779"/>
      <c r="AI1779" s="20"/>
      <c r="AJ1779"/>
      <c r="AK1779"/>
      <c r="AL1779"/>
      <c r="AM1779"/>
      <c r="AN1779" s="20"/>
      <c r="AO1779"/>
      <c r="AT1779" s="14"/>
      <c r="AU1779" s="14"/>
      <c r="AV1779" s="14"/>
      <c r="AW1779" s="14"/>
    </row>
    <row r="1780" spans="1:49" s="10" customFormat="1">
      <c r="A1780" s="12"/>
      <c r="C1780"/>
      <c r="D1780"/>
      <c r="E1780" s="20"/>
      <c r="F1780"/>
      <c r="G1780"/>
      <c r="H1780"/>
      <c r="I1780"/>
      <c r="J1780" s="20"/>
      <c r="K1780"/>
      <c r="L1780"/>
      <c r="M1780"/>
      <c r="N1780"/>
      <c r="O1780" s="20"/>
      <c r="P1780"/>
      <c r="Q1780"/>
      <c r="R1780"/>
      <c r="S1780"/>
      <c r="T1780" s="20"/>
      <c r="U1780"/>
      <c r="V1780"/>
      <c r="W1780"/>
      <c r="X1780"/>
      <c r="Y1780" s="20"/>
      <c r="Z1780"/>
      <c r="AA1780"/>
      <c r="AB1780"/>
      <c r="AC1780"/>
      <c r="AD1780" s="20"/>
      <c r="AE1780"/>
      <c r="AF1780"/>
      <c r="AG1780"/>
      <c r="AH1780"/>
      <c r="AI1780" s="20"/>
      <c r="AJ1780"/>
      <c r="AK1780"/>
      <c r="AL1780"/>
      <c r="AM1780"/>
      <c r="AN1780" s="20"/>
      <c r="AO1780"/>
      <c r="AT1780" s="14"/>
      <c r="AU1780" s="14"/>
      <c r="AV1780" s="14"/>
      <c r="AW1780" s="14"/>
    </row>
    <row r="1781" spans="1:49" s="10" customFormat="1">
      <c r="A1781" s="12"/>
      <c r="C1781"/>
      <c r="D1781"/>
      <c r="E1781" s="20"/>
      <c r="F1781"/>
      <c r="G1781"/>
      <c r="H1781"/>
      <c r="I1781"/>
      <c r="J1781" s="20"/>
      <c r="K1781"/>
      <c r="L1781"/>
      <c r="M1781"/>
      <c r="N1781"/>
      <c r="O1781" s="20"/>
      <c r="P1781"/>
      <c r="Q1781"/>
      <c r="R1781"/>
      <c r="S1781"/>
      <c r="T1781" s="20"/>
      <c r="U1781"/>
      <c r="V1781"/>
      <c r="W1781"/>
      <c r="X1781"/>
      <c r="Y1781" s="20"/>
      <c r="Z1781"/>
      <c r="AA1781"/>
      <c r="AB1781"/>
      <c r="AC1781"/>
      <c r="AD1781" s="20"/>
      <c r="AE1781"/>
      <c r="AF1781"/>
      <c r="AG1781"/>
      <c r="AH1781"/>
      <c r="AI1781" s="20"/>
      <c r="AJ1781"/>
      <c r="AK1781"/>
      <c r="AL1781"/>
      <c r="AM1781"/>
      <c r="AN1781" s="20"/>
      <c r="AO1781"/>
      <c r="AT1781" s="14"/>
      <c r="AU1781" s="14"/>
      <c r="AV1781" s="14"/>
      <c r="AW1781" s="14"/>
    </row>
    <row r="1782" spans="1:49" s="10" customFormat="1">
      <c r="A1782" s="12"/>
      <c r="C1782"/>
      <c r="D1782"/>
      <c r="E1782" s="20"/>
      <c r="F1782"/>
      <c r="G1782"/>
      <c r="H1782"/>
      <c r="I1782"/>
      <c r="J1782" s="20"/>
      <c r="K1782"/>
      <c r="L1782"/>
      <c r="M1782"/>
      <c r="N1782"/>
      <c r="O1782" s="20"/>
      <c r="P1782"/>
      <c r="Q1782"/>
      <c r="R1782"/>
      <c r="S1782"/>
      <c r="T1782" s="20"/>
      <c r="U1782"/>
      <c r="V1782"/>
      <c r="W1782"/>
      <c r="X1782"/>
      <c r="Y1782" s="20"/>
      <c r="Z1782"/>
      <c r="AA1782"/>
      <c r="AB1782"/>
      <c r="AC1782"/>
      <c r="AD1782" s="20"/>
      <c r="AE1782"/>
      <c r="AF1782"/>
      <c r="AG1782"/>
      <c r="AH1782"/>
      <c r="AI1782" s="20"/>
      <c r="AJ1782"/>
      <c r="AK1782"/>
      <c r="AL1782"/>
      <c r="AM1782"/>
      <c r="AN1782" s="20"/>
      <c r="AO1782"/>
      <c r="AT1782" s="14"/>
      <c r="AU1782" s="14"/>
      <c r="AV1782" s="14"/>
      <c r="AW1782" s="14"/>
    </row>
    <row r="1783" spans="1:49" s="10" customFormat="1">
      <c r="A1783" s="12"/>
      <c r="C1783"/>
      <c r="D1783"/>
      <c r="E1783" s="20"/>
      <c r="F1783"/>
      <c r="G1783"/>
      <c r="H1783"/>
      <c r="I1783"/>
      <c r="J1783" s="20"/>
      <c r="K1783"/>
      <c r="L1783"/>
      <c r="M1783"/>
      <c r="N1783"/>
      <c r="O1783" s="20"/>
      <c r="P1783"/>
      <c r="Q1783"/>
      <c r="R1783"/>
      <c r="S1783"/>
      <c r="T1783" s="20"/>
      <c r="U1783"/>
      <c r="V1783"/>
      <c r="W1783"/>
      <c r="X1783"/>
      <c r="Y1783" s="20"/>
      <c r="Z1783"/>
      <c r="AA1783"/>
      <c r="AB1783"/>
      <c r="AC1783"/>
      <c r="AD1783" s="20"/>
      <c r="AE1783"/>
      <c r="AF1783"/>
      <c r="AG1783"/>
      <c r="AH1783"/>
      <c r="AI1783" s="20"/>
      <c r="AJ1783"/>
      <c r="AK1783"/>
      <c r="AL1783"/>
      <c r="AM1783"/>
      <c r="AN1783" s="20"/>
      <c r="AO1783"/>
      <c r="AT1783" s="14"/>
      <c r="AU1783" s="14"/>
      <c r="AV1783" s="14"/>
      <c r="AW1783" s="14"/>
    </row>
    <row r="1784" spans="1:49" s="10" customFormat="1">
      <c r="A1784" s="12"/>
      <c r="C1784"/>
      <c r="D1784"/>
      <c r="E1784" s="20"/>
      <c r="F1784"/>
      <c r="G1784"/>
      <c r="H1784"/>
      <c r="I1784"/>
      <c r="J1784" s="20"/>
      <c r="K1784"/>
      <c r="L1784"/>
      <c r="M1784"/>
      <c r="N1784"/>
      <c r="O1784" s="20"/>
      <c r="P1784"/>
      <c r="Q1784"/>
      <c r="R1784"/>
      <c r="S1784"/>
      <c r="T1784" s="20"/>
      <c r="U1784"/>
      <c r="V1784"/>
      <c r="W1784"/>
      <c r="X1784"/>
      <c r="Y1784" s="20"/>
      <c r="Z1784"/>
      <c r="AA1784"/>
      <c r="AB1784"/>
      <c r="AC1784"/>
      <c r="AD1784" s="20"/>
      <c r="AE1784"/>
      <c r="AF1784"/>
      <c r="AG1784"/>
      <c r="AH1784"/>
      <c r="AI1784" s="20"/>
      <c r="AJ1784"/>
      <c r="AK1784"/>
      <c r="AL1784"/>
      <c r="AM1784"/>
      <c r="AN1784" s="20"/>
      <c r="AO1784"/>
      <c r="AT1784" s="14"/>
      <c r="AU1784" s="14"/>
      <c r="AV1784" s="14"/>
      <c r="AW1784" s="14"/>
    </row>
    <row r="1785" spans="1:49" s="10" customFormat="1">
      <c r="A1785" s="12"/>
      <c r="C1785"/>
      <c r="D1785"/>
      <c r="E1785" s="20"/>
      <c r="F1785"/>
      <c r="G1785"/>
      <c r="H1785"/>
      <c r="I1785"/>
      <c r="J1785" s="20"/>
      <c r="K1785"/>
      <c r="L1785"/>
      <c r="M1785"/>
      <c r="N1785"/>
      <c r="O1785" s="20"/>
      <c r="P1785"/>
      <c r="Q1785"/>
      <c r="R1785"/>
      <c r="S1785"/>
      <c r="T1785" s="20"/>
      <c r="U1785"/>
      <c r="V1785"/>
      <c r="W1785"/>
      <c r="X1785"/>
      <c r="Y1785" s="20"/>
      <c r="Z1785"/>
      <c r="AA1785"/>
      <c r="AB1785"/>
      <c r="AC1785"/>
      <c r="AD1785" s="20"/>
      <c r="AE1785"/>
      <c r="AF1785"/>
      <c r="AG1785"/>
      <c r="AH1785"/>
      <c r="AI1785" s="20"/>
      <c r="AJ1785"/>
      <c r="AK1785"/>
      <c r="AL1785"/>
      <c r="AM1785"/>
      <c r="AN1785" s="20"/>
      <c r="AO1785"/>
      <c r="AT1785" s="14"/>
      <c r="AU1785" s="14"/>
      <c r="AV1785" s="14"/>
      <c r="AW1785" s="14"/>
    </row>
    <row r="1786" spans="1:49" s="10" customFormat="1">
      <c r="A1786" s="12"/>
      <c r="C1786"/>
      <c r="D1786"/>
      <c r="E1786" s="20"/>
      <c r="F1786"/>
      <c r="G1786"/>
      <c r="H1786"/>
      <c r="I1786"/>
      <c r="J1786" s="20"/>
      <c r="K1786"/>
      <c r="L1786"/>
      <c r="M1786"/>
      <c r="N1786"/>
      <c r="O1786" s="20"/>
      <c r="P1786"/>
      <c r="Q1786"/>
      <c r="R1786"/>
      <c r="S1786"/>
      <c r="T1786" s="20"/>
      <c r="U1786"/>
      <c r="V1786"/>
      <c r="W1786"/>
      <c r="X1786"/>
      <c r="Y1786" s="20"/>
      <c r="Z1786"/>
      <c r="AA1786"/>
      <c r="AB1786"/>
      <c r="AC1786"/>
      <c r="AD1786" s="20"/>
      <c r="AE1786"/>
      <c r="AF1786"/>
      <c r="AG1786"/>
      <c r="AH1786"/>
      <c r="AI1786" s="20"/>
      <c r="AJ1786"/>
      <c r="AK1786"/>
      <c r="AL1786"/>
      <c r="AM1786"/>
      <c r="AN1786" s="20"/>
      <c r="AO1786"/>
      <c r="AT1786" s="14"/>
      <c r="AU1786" s="14"/>
      <c r="AV1786" s="14"/>
      <c r="AW1786" s="14"/>
    </row>
    <row r="1787" spans="1:49" s="10" customFormat="1">
      <c r="A1787" s="12"/>
      <c r="C1787"/>
      <c r="D1787"/>
      <c r="E1787" s="20"/>
      <c r="F1787"/>
      <c r="G1787"/>
      <c r="H1787"/>
      <c r="I1787"/>
      <c r="J1787" s="20"/>
      <c r="K1787"/>
      <c r="L1787"/>
      <c r="M1787"/>
      <c r="N1787"/>
      <c r="O1787" s="20"/>
      <c r="P1787"/>
      <c r="Q1787"/>
      <c r="R1787"/>
      <c r="S1787"/>
      <c r="T1787" s="20"/>
      <c r="U1787"/>
      <c r="V1787"/>
      <c r="W1787"/>
      <c r="X1787"/>
      <c r="Y1787" s="20"/>
      <c r="Z1787"/>
      <c r="AA1787"/>
      <c r="AB1787"/>
      <c r="AC1787"/>
      <c r="AD1787" s="20"/>
      <c r="AE1787"/>
      <c r="AF1787"/>
      <c r="AG1787"/>
      <c r="AH1787"/>
      <c r="AI1787" s="20"/>
      <c r="AJ1787"/>
      <c r="AK1787"/>
      <c r="AL1787"/>
      <c r="AM1787"/>
      <c r="AN1787" s="20"/>
      <c r="AO1787"/>
      <c r="AT1787" s="14"/>
      <c r="AU1787" s="14"/>
      <c r="AV1787" s="14"/>
      <c r="AW1787" s="14"/>
    </row>
    <row r="1788" spans="1:49" s="10" customFormat="1">
      <c r="A1788" s="12"/>
      <c r="C1788"/>
      <c r="D1788"/>
      <c r="E1788" s="20"/>
      <c r="F1788"/>
      <c r="G1788"/>
      <c r="H1788"/>
      <c r="I1788"/>
      <c r="J1788" s="20"/>
      <c r="K1788"/>
      <c r="L1788"/>
      <c r="M1788"/>
      <c r="N1788"/>
      <c r="O1788" s="20"/>
      <c r="P1788"/>
      <c r="Q1788"/>
      <c r="R1788"/>
      <c r="S1788"/>
      <c r="T1788" s="20"/>
      <c r="U1788"/>
      <c r="V1788"/>
      <c r="W1788"/>
      <c r="X1788"/>
      <c r="Y1788" s="20"/>
      <c r="Z1788"/>
      <c r="AA1788"/>
      <c r="AB1788"/>
      <c r="AC1788"/>
      <c r="AD1788" s="20"/>
      <c r="AE1788"/>
      <c r="AF1788"/>
      <c r="AG1788"/>
      <c r="AH1788"/>
      <c r="AI1788" s="20"/>
      <c r="AJ1788"/>
      <c r="AK1788"/>
      <c r="AL1788"/>
      <c r="AM1788"/>
      <c r="AN1788" s="20"/>
      <c r="AO1788"/>
      <c r="AT1788" s="14"/>
      <c r="AU1788" s="14"/>
      <c r="AV1788" s="14"/>
      <c r="AW1788" s="14"/>
    </row>
    <row r="1789" spans="1:49" s="10" customFormat="1">
      <c r="A1789" s="12"/>
      <c r="C1789"/>
      <c r="D1789"/>
      <c r="E1789" s="20"/>
      <c r="F1789"/>
      <c r="G1789"/>
      <c r="H1789"/>
      <c r="I1789"/>
      <c r="J1789" s="20"/>
      <c r="K1789"/>
      <c r="L1789"/>
      <c r="M1789"/>
      <c r="N1789"/>
      <c r="O1789" s="20"/>
      <c r="P1789"/>
      <c r="Q1789"/>
      <c r="R1789"/>
      <c r="S1789"/>
      <c r="T1789" s="20"/>
      <c r="U1789"/>
      <c r="V1789"/>
      <c r="W1789"/>
      <c r="X1789"/>
      <c r="Y1789" s="20"/>
      <c r="Z1789"/>
      <c r="AA1789"/>
      <c r="AB1789"/>
      <c r="AC1789"/>
      <c r="AD1789" s="20"/>
      <c r="AE1789"/>
      <c r="AF1789"/>
      <c r="AG1789"/>
      <c r="AH1789"/>
      <c r="AI1789" s="20"/>
      <c r="AJ1789"/>
      <c r="AK1789"/>
      <c r="AL1789"/>
      <c r="AM1789"/>
      <c r="AN1789" s="20"/>
      <c r="AO1789"/>
      <c r="AT1789" s="14"/>
      <c r="AU1789" s="14"/>
      <c r="AV1789" s="14"/>
      <c r="AW1789" s="14"/>
    </row>
    <row r="1790" spans="1:49" s="10" customFormat="1">
      <c r="A1790" s="12"/>
      <c r="C1790"/>
      <c r="D1790"/>
      <c r="E1790" s="20"/>
      <c r="F1790"/>
      <c r="G1790"/>
      <c r="H1790"/>
      <c r="I1790"/>
      <c r="J1790" s="20"/>
      <c r="K1790"/>
      <c r="L1790"/>
      <c r="M1790"/>
      <c r="N1790"/>
      <c r="O1790" s="20"/>
      <c r="P1790"/>
      <c r="Q1790"/>
      <c r="R1790"/>
      <c r="S1790"/>
      <c r="T1790" s="20"/>
      <c r="U1790"/>
      <c r="V1790"/>
      <c r="W1790"/>
      <c r="X1790"/>
      <c r="Y1790" s="20"/>
      <c r="Z1790"/>
      <c r="AA1790"/>
      <c r="AB1790"/>
      <c r="AC1790"/>
      <c r="AD1790" s="20"/>
      <c r="AE1790"/>
      <c r="AF1790"/>
      <c r="AG1790"/>
      <c r="AH1790"/>
      <c r="AI1790" s="20"/>
      <c r="AJ1790"/>
      <c r="AK1790"/>
      <c r="AL1790"/>
      <c r="AM1790"/>
      <c r="AN1790" s="20"/>
      <c r="AO1790"/>
      <c r="AT1790" s="14"/>
      <c r="AU1790" s="14"/>
      <c r="AV1790" s="14"/>
      <c r="AW1790" s="14"/>
    </row>
    <row r="1791" spans="1:49" s="10" customFormat="1">
      <c r="A1791" s="12"/>
      <c r="C1791"/>
      <c r="D1791"/>
      <c r="E1791" s="20"/>
      <c r="F1791"/>
      <c r="G1791"/>
      <c r="H1791"/>
      <c r="I1791"/>
      <c r="J1791" s="20"/>
      <c r="K1791"/>
      <c r="L1791"/>
      <c r="M1791"/>
      <c r="N1791"/>
      <c r="O1791" s="20"/>
      <c r="P1791"/>
      <c r="Q1791"/>
      <c r="R1791"/>
      <c r="S1791"/>
      <c r="T1791" s="20"/>
      <c r="U1791"/>
      <c r="V1791"/>
      <c r="W1791"/>
      <c r="X1791"/>
      <c r="Y1791" s="20"/>
      <c r="Z1791"/>
      <c r="AA1791"/>
      <c r="AB1791"/>
      <c r="AC1791"/>
      <c r="AD1791" s="20"/>
      <c r="AE1791"/>
      <c r="AF1791"/>
      <c r="AG1791"/>
      <c r="AH1791"/>
      <c r="AI1791" s="20"/>
      <c r="AJ1791"/>
      <c r="AK1791"/>
      <c r="AL1791"/>
      <c r="AM1791"/>
      <c r="AN1791" s="20"/>
      <c r="AO1791"/>
      <c r="AT1791" s="14"/>
      <c r="AU1791" s="14"/>
      <c r="AV1791" s="14"/>
      <c r="AW1791" s="14"/>
    </row>
    <row r="1792" spans="1:49" s="10" customFormat="1">
      <c r="A1792" s="12"/>
      <c r="C1792"/>
      <c r="D1792"/>
      <c r="E1792" s="20"/>
      <c r="F1792"/>
      <c r="G1792"/>
      <c r="H1792"/>
      <c r="I1792"/>
      <c r="J1792" s="20"/>
      <c r="K1792"/>
      <c r="L1792"/>
      <c r="M1792"/>
      <c r="N1792"/>
      <c r="O1792" s="20"/>
      <c r="P1792"/>
      <c r="Q1792"/>
      <c r="R1792"/>
      <c r="S1792"/>
      <c r="T1792" s="20"/>
      <c r="U1792"/>
      <c r="V1792"/>
      <c r="W1792"/>
      <c r="X1792"/>
      <c r="Y1792" s="20"/>
      <c r="Z1792"/>
      <c r="AA1792"/>
      <c r="AB1792"/>
      <c r="AC1792"/>
      <c r="AD1792" s="20"/>
      <c r="AE1792"/>
      <c r="AF1792"/>
      <c r="AG1792"/>
      <c r="AH1792"/>
      <c r="AI1792" s="20"/>
      <c r="AJ1792"/>
      <c r="AK1792"/>
      <c r="AL1792"/>
      <c r="AM1792"/>
      <c r="AN1792" s="20"/>
      <c r="AO1792"/>
      <c r="AT1792" s="14"/>
      <c r="AU1792" s="14"/>
      <c r="AV1792" s="14"/>
      <c r="AW1792" s="14"/>
    </row>
    <row r="1793" spans="1:49" s="10" customFormat="1">
      <c r="A1793" s="12"/>
      <c r="C1793"/>
      <c r="D1793"/>
      <c r="E1793" s="20"/>
      <c r="F1793"/>
      <c r="G1793"/>
      <c r="H1793"/>
      <c r="I1793"/>
      <c r="J1793" s="20"/>
      <c r="K1793"/>
      <c r="L1793"/>
      <c r="M1793"/>
      <c r="N1793"/>
      <c r="O1793" s="20"/>
      <c r="P1793"/>
      <c r="Q1793"/>
      <c r="R1793"/>
      <c r="S1793"/>
      <c r="T1793" s="20"/>
      <c r="U1793"/>
      <c r="V1793"/>
      <c r="W1793"/>
      <c r="X1793"/>
      <c r="Y1793" s="20"/>
      <c r="Z1793"/>
      <c r="AA1793"/>
      <c r="AB1793"/>
      <c r="AC1793"/>
      <c r="AD1793" s="20"/>
      <c r="AE1793"/>
      <c r="AF1793"/>
      <c r="AG1793"/>
      <c r="AH1793"/>
      <c r="AI1793" s="20"/>
      <c r="AJ1793"/>
      <c r="AK1793"/>
      <c r="AL1793"/>
      <c r="AM1793"/>
      <c r="AN1793" s="20"/>
      <c r="AO1793"/>
      <c r="AT1793" s="14"/>
      <c r="AU1793" s="14"/>
      <c r="AV1793" s="14"/>
      <c r="AW1793" s="14"/>
    </row>
    <row r="1794" spans="1:49" s="10" customFormat="1">
      <c r="A1794" s="12"/>
      <c r="C1794"/>
      <c r="D1794"/>
      <c r="E1794" s="20"/>
      <c r="F1794"/>
      <c r="G1794"/>
      <c r="H1794"/>
      <c r="I1794"/>
      <c r="J1794" s="20"/>
      <c r="K1794"/>
      <c r="L1794"/>
      <c r="M1794"/>
      <c r="N1794"/>
      <c r="O1794" s="20"/>
      <c r="P1794"/>
      <c r="Q1794"/>
      <c r="R1794"/>
      <c r="S1794"/>
      <c r="T1794" s="20"/>
      <c r="U1794"/>
      <c r="V1794"/>
      <c r="W1794"/>
      <c r="X1794"/>
      <c r="Y1794" s="20"/>
      <c r="Z1794"/>
      <c r="AA1794"/>
      <c r="AB1794"/>
      <c r="AC1794"/>
      <c r="AD1794" s="20"/>
      <c r="AE1794"/>
      <c r="AF1794"/>
      <c r="AG1794"/>
      <c r="AH1794"/>
      <c r="AI1794" s="20"/>
      <c r="AJ1794"/>
      <c r="AK1794"/>
      <c r="AL1794"/>
      <c r="AM1794"/>
      <c r="AN1794" s="20"/>
      <c r="AO1794"/>
      <c r="AT1794" s="14"/>
      <c r="AU1794" s="14"/>
      <c r="AV1794" s="14"/>
      <c r="AW1794" s="14"/>
    </row>
    <row r="1795" spans="1:49" s="10" customFormat="1">
      <c r="A1795" s="12"/>
      <c r="C1795"/>
      <c r="D1795"/>
      <c r="E1795" s="20"/>
      <c r="F1795"/>
      <c r="G1795"/>
      <c r="H1795"/>
      <c r="I1795"/>
      <c r="J1795" s="20"/>
      <c r="K1795"/>
      <c r="L1795"/>
      <c r="M1795"/>
      <c r="N1795"/>
      <c r="O1795" s="20"/>
      <c r="P1795"/>
      <c r="Q1795"/>
      <c r="R1795"/>
      <c r="S1795"/>
      <c r="T1795" s="20"/>
      <c r="U1795"/>
      <c r="V1795"/>
      <c r="W1795"/>
      <c r="X1795"/>
      <c r="Y1795" s="20"/>
      <c r="Z1795"/>
      <c r="AA1795"/>
      <c r="AB1795"/>
      <c r="AC1795"/>
      <c r="AD1795" s="20"/>
      <c r="AE1795"/>
      <c r="AF1795"/>
      <c r="AG1795"/>
      <c r="AH1795"/>
      <c r="AI1795" s="20"/>
      <c r="AJ1795"/>
      <c r="AK1795"/>
      <c r="AL1795"/>
      <c r="AM1795"/>
      <c r="AN1795" s="20"/>
      <c r="AO1795"/>
      <c r="AT1795" s="14"/>
      <c r="AU1795" s="14"/>
      <c r="AV1795" s="14"/>
      <c r="AW1795" s="14"/>
    </row>
    <row r="1796" spans="1:49" s="10" customFormat="1">
      <c r="A1796" s="12"/>
      <c r="C1796"/>
      <c r="D1796"/>
      <c r="E1796" s="20"/>
      <c r="F1796"/>
      <c r="G1796"/>
      <c r="H1796"/>
      <c r="I1796"/>
      <c r="J1796" s="20"/>
      <c r="K1796"/>
      <c r="L1796"/>
      <c r="M1796"/>
      <c r="N1796"/>
      <c r="O1796" s="20"/>
      <c r="P1796"/>
      <c r="Q1796"/>
      <c r="R1796"/>
      <c r="S1796"/>
      <c r="T1796" s="20"/>
      <c r="U1796"/>
      <c r="V1796"/>
      <c r="W1796"/>
      <c r="X1796"/>
      <c r="Y1796" s="20"/>
      <c r="Z1796"/>
      <c r="AA1796"/>
      <c r="AB1796"/>
      <c r="AC1796"/>
      <c r="AD1796" s="20"/>
      <c r="AE1796"/>
      <c r="AF1796"/>
      <c r="AG1796"/>
      <c r="AH1796"/>
      <c r="AI1796" s="20"/>
      <c r="AJ1796"/>
      <c r="AK1796"/>
      <c r="AL1796"/>
      <c r="AM1796"/>
      <c r="AN1796" s="20"/>
      <c r="AO1796"/>
      <c r="AT1796" s="14"/>
      <c r="AU1796" s="14"/>
      <c r="AV1796" s="14"/>
      <c r="AW1796" s="14"/>
    </row>
    <row r="1797" spans="1:49" s="10" customFormat="1">
      <c r="A1797" s="12"/>
      <c r="C1797"/>
      <c r="D1797"/>
      <c r="E1797" s="20"/>
      <c r="F1797"/>
      <c r="G1797"/>
      <c r="H1797"/>
      <c r="I1797"/>
      <c r="J1797" s="20"/>
      <c r="K1797"/>
      <c r="L1797"/>
      <c r="M1797"/>
      <c r="N1797"/>
      <c r="O1797" s="20"/>
      <c r="P1797"/>
      <c r="Q1797"/>
      <c r="R1797"/>
      <c r="S1797"/>
      <c r="T1797" s="20"/>
      <c r="U1797"/>
      <c r="V1797"/>
      <c r="W1797"/>
      <c r="X1797"/>
      <c r="Y1797" s="20"/>
      <c r="Z1797"/>
      <c r="AA1797"/>
      <c r="AB1797"/>
      <c r="AC1797"/>
      <c r="AD1797" s="20"/>
      <c r="AE1797"/>
      <c r="AF1797"/>
      <c r="AG1797"/>
      <c r="AH1797"/>
      <c r="AI1797" s="20"/>
      <c r="AJ1797"/>
      <c r="AK1797"/>
      <c r="AL1797"/>
      <c r="AM1797"/>
      <c r="AN1797" s="20"/>
      <c r="AO1797"/>
      <c r="AT1797" s="14"/>
      <c r="AU1797" s="14"/>
      <c r="AV1797" s="14"/>
      <c r="AW1797" s="14"/>
    </row>
    <row r="1798" spans="1:49" s="10" customFormat="1">
      <c r="A1798" s="12"/>
      <c r="C1798"/>
      <c r="D1798"/>
      <c r="E1798" s="20"/>
      <c r="F1798"/>
      <c r="G1798"/>
      <c r="H1798"/>
      <c r="I1798"/>
      <c r="J1798" s="20"/>
      <c r="K1798"/>
      <c r="L1798"/>
      <c r="M1798"/>
      <c r="N1798"/>
      <c r="O1798" s="20"/>
      <c r="P1798"/>
      <c r="Q1798"/>
      <c r="R1798"/>
      <c r="S1798"/>
      <c r="T1798" s="20"/>
      <c r="U1798"/>
      <c r="V1798"/>
      <c r="W1798"/>
      <c r="X1798"/>
      <c r="Y1798" s="20"/>
      <c r="Z1798"/>
      <c r="AA1798"/>
      <c r="AB1798"/>
      <c r="AC1798"/>
      <c r="AD1798" s="20"/>
      <c r="AE1798"/>
      <c r="AF1798"/>
      <c r="AG1798"/>
      <c r="AH1798"/>
      <c r="AI1798" s="20"/>
      <c r="AJ1798"/>
      <c r="AK1798"/>
      <c r="AL1798"/>
      <c r="AM1798"/>
      <c r="AN1798" s="20"/>
      <c r="AO1798"/>
      <c r="AT1798" s="14"/>
      <c r="AU1798" s="14"/>
      <c r="AV1798" s="14"/>
      <c r="AW1798" s="14"/>
    </row>
    <row r="1799" spans="1:49" s="10" customFormat="1">
      <c r="A1799" s="12"/>
      <c r="C1799"/>
      <c r="D1799"/>
      <c r="E1799" s="20"/>
      <c r="F1799"/>
      <c r="G1799"/>
      <c r="H1799"/>
      <c r="I1799"/>
      <c r="J1799" s="20"/>
      <c r="K1799"/>
      <c r="L1799"/>
      <c r="M1799"/>
      <c r="N1799"/>
      <c r="O1799" s="20"/>
      <c r="P1799"/>
      <c r="Q1799"/>
      <c r="R1799"/>
      <c r="S1799"/>
      <c r="T1799" s="20"/>
      <c r="U1799"/>
      <c r="V1799"/>
      <c r="W1799"/>
      <c r="X1799"/>
      <c r="Y1799" s="20"/>
      <c r="Z1799"/>
      <c r="AA1799"/>
      <c r="AB1799"/>
      <c r="AC1799"/>
      <c r="AD1799" s="20"/>
      <c r="AE1799"/>
      <c r="AF1799"/>
      <c r="AG1799"/>
      <c r="AH1799"/>
      <c r="AI1799" s="20"/>
      <c r="AJ1799"/>
      <c r="AK1799"/>
      <c r="AL1799"/>
      <c r="AM1799"/>
      <c r="AN1799" s="20"/>
      <c r="AO1799"/>
      <c r="AT1799" s="14"/>
      <c r="AU1799" s="14"/>
      <c r="AV1799" s="14"/>
      <c r="AW1799" s="14"/>
    </row>
    <row r="1800" spans="1:49" s="10" customFormat="1">
      <c r="A1800" s="12"/>
      <c r="C1800"/>
      <c r="D1800"/>
      <c r="E1800" s="20"/>
      <c r="F1800"/>
      <c r="G1800"/>
      <c r="H1800"/>
      <c r="I1800"/>
      <c r="J1800" s="20"/>
      <c r="K1800"/>
      <c r="L1800"/>
      <c r="M1800"/>
      <c r="N1800"/>
      <c r="O1800" s="20"/>
      <c r="P1800"/>
      <c r="Q1800"/>
      <c r="R1800"/>
      <c r="S1800"/>
      <c r="T1800" s="20"/>
      <c r="U1800"/>
      <c r="V1800"/>
      <c r="W1800"/>
      <c r="X1800"/>
      <c r="Y1800" s="20"/>
      <c r="Z1800"/>
      <c r="AA1800"/>
      <c r="AB1800"/>
      <c r="AC1800"/>
      <c r="AD1800" s="20"/>
      <c r="AE1800"/>
      <c r="AF1800"/>
      <c r="AG1800"/>
      <c r="AH1800"/>
      <c r="AI1800" s="20"/>
      <c r="AJ1800"/>
      <c r="AK1800"/>
      <c r="AL1800"/>
      <c r="AM1800"/>
      <c r="AN1800" s="20"/>
      <c r="AO1800"/>
      <c r="AT1800" s="14"/>
      <c r="AU1800" s="14"/>
      <c r="AV1800" s="14"/>
      <c r="AW1800" s="14"/>
    </row>
    <row r="1801" spans="1:49" s="10" customFormat="1">
      <c r="A1801" s="12"/>
      <c r="C1801"/>
      <c r="D1801"/>
      <c r="E1801" s="20"/>
      <c r="F1801"/>
      <c r="G1801"/>
      <c r="H1801"/>
      <c r="I1801"/>
      <c r="J1801" s="20"/>
      <c r="K1801"/>
      <c r="L1801"/>
      <c r="M1801"/>
      <c r="N1801"/>
      <c r="O1801" s="20"/>
      <c r="P1801"/>
      <c r="Q1801"/>
      <c r="R1801"/>
      <c r="S1801"/>
      <c r="T1801" s="20"/>
      <c r="U1801"/>
      <c r="V1801"/>
      <c r="W1801"/>
      <c r="X1801"/>
      <c r="Y1801" s="20"/>
      <c r="Z1801"/>
      <c r="AA1801"/>
      <c r="AB1801"/>
      <c r="AC1801"/>
      <c r="AD1801" s="20"/>
      <c r="AE1801"/>
      <c r="AF1801"/>
      <c r="AG1801"/>
      <c r="AH1801"/>
      <c r="AI1801" s="20"/>
      <c r="AJ1801"/>
      <c r="AK1801"/>
      <c r="AL1801"/>
      <c r="AM1801"/>
      <c r="AN1801" s="20"/>
      <c r="AO1801"/>
      <c r="AT1801" s="14"/>
      <c r="AU1801" s="14"/>
      <c r="AV1801" s="14"/>
      <c r="AW1801" s="14"/>
    </row>
    <row r="1802" spans="1:49" s="10" customFormat="1">
      <c r="A1802" s="12"/>
      <c r="C1802"/>
      <c r="D1802"/>
      <c r="E1802" s="20"/>
      <c r="F1802"/>
      <c r="G1802"/>
      <c r="H1802"/>
      <c r="I1802"/>
      <c r="J1802" s="20"/>
      <c r="K1802"/>
      <c r="L1802"/>
      <c r="M1802"/>
      <c r="N1802"/>
      <c r="O1802" s="20"/>
      <c r="P1802"/>
      <c r="Q1802"/>
      <c r="R1802"/>
      <c r="S1802"/>
      <c r="T1802" s="20"/>
      <c r="U1802"/>
      <c r="V1802"/>
      <c r="W1802"/>
      <c r="X1802"/>
      <c r="Y1802" s="20"/>
      <c r="Z1802"/>
      <c r="AA1802"/>
      <c r="AB1802"/>
      <c r="AC1802"/>
      <c r="AD1802" s="20"/>
      <c r="AE1802"/>
      <c r="AF1802"/>
      <c r="AG1802"/>
      <c r="AH1802"/>
      <c r="AI1802" s="20"/>
      <c r="AJ1802"/>
      <c r="AK1802"/>
      <c r="AL1802"/>
      <c r="AM1802"/>
      <c r="AN1802" s="20"/>
      <c r="AO1802"/>
      <c r="AT1802" s="14"/>
      <c r="AU1802" s="14"/>
      <c r="AV1802" s="14"/>
      <c r="AW1802" s="14"/>
    </row>
    <row r="1803" spans="1:49" s="10" customFormat="1">
      <c r="A1803" s="12"/>
      <c r="C1803"/>
      <c r="D1803"/>
      <c r="E1803" s="20"/>
      <c r="F1803"/>
      <c r="G1803"/>
      <c r="H1803"/>
      <c r="I1803"/>
      <c r="J1803" s="20"/>
      <c r="K1803"/>
      <c r="L1803"/>
      <c r="M1803"/>
      <c r="N1803"/>
      <c r="O1803" s="20"/>
      <c r="P1803"/>
      <c r="Q1803"/>
      <c r="R1803"/>
      <c r="S1803"/>
      <c r="T1803" s="20"/>
      <c r="U1803"/>
      <c r="V1803"/>
      <c r="W1803"/>
      <c r="X1803"/>
      <c r="Y1803" s="20"/>
      <c r="Z1803"/>
      <c r="AA1803"/>
      <c r="AB1803"/>
      <c r="AC1803"/>
      <c r="AD1803" s="20"/>
      <c r="AE1803"/>
      <c r="AF1803"/>
      <c r="AG1803"/>
      <c r="AH1803"/>
      <c r="AI1803" s="20"/>
      <c r="AJ1803"/>
      <c r="AK1803"/>
      <c r="AL1803"/>
      <c r="AM1803"/>
      <c r="AN1803" s="20"/>
      <c r="AO1803"/>
      <c r="AT1803" s="14"/>
      <c r="AU1803" s="14"/>
      <c r="AV1803" s="14"/>
      <c r="AW1803" s="14"/>
    </row>
    <row r="1804" spans="1:49" s="10" customFormat="1">
      <c r="A1804" s="12"/>
      <c r="C1804"/>
      <c r="D1804"/>
      <c r="E1804" s="20"/>
      <c r="F1804"/>
      <c r="G1804"/>
      <c r="H1804"/>
      <c r="I1804"/>
      <c r="J1804" s="20"/>
      <c r="K1804"/>
      <c r="L1804"/>
      <c r="M1804"/>
      <c r="N1804"/>
      <c r="O1804" s="20"/>
      <c r="P1804"/>
      <c r="Q1804"/>
      <c r="R1804"/>
      <c r="S1804"/>
      <c r="T1804" s="20"/>
      <c r="U1804"/>
      <c r="V1804"/>
      <c r="W1804"/>
      <c r="X1804"/>
      <c r="Y1804" s="20"/>
      <c r="Z1804"/>
      <c r="AA1804"/>
      <c r="AB1804"/>
      <c r="AC1804"/>
      <c r="AD1804" s="20"/>
      <c r="AE1804"/>
      <c r="AF1804"/>
      <c r="AG1804"/>
      <c r="AH1804"/>
      <c r="AI1804" s="20"/>
      <c r="AJ1804"/>
      <c r="AK1804"/>
      <c r="AL1804"/>
      <c r="AM1804"/>
      <c r="AN1804" s="20"/>
      <c r="AO1804"/>
      <c r="AT1804" s="14"/>
      <c r="AU1804" s="14"/>
      <c r="AV1804" s="14"/>
      <c r="AW1804" s="14"/>
    </row>
    <row r="1805" spans="1:49" s="10" customFormat="1">
      <c r="A1805" s="12"/>
      <c r="C1805"/>
      <c r="D1805"/>
      <c r="E1805" s="20"/>
      <c r="F1805"/>
      <c r="G1805"/>
      <c r="H1805"/>
      <c r="I1805"/>
      <c r="J1805" s="20"/>
      <c r="K1805"/>
      <c r="L1805"/>
      <c r="M1805"/>
      <c r="N1805"/>
      <c r="O1805" s="20"/>
      <c r="P1805"/>
      <c r="Q1805"/>
      <c r="R1805"/>
      <c r="S1805"/>
      <c r="T1805" s="20"/>
      <c r="U1805"/>
      <c r="V1805"/>
      <c r="W1805"/>
      <c r="X1805"/>
      <c r="Y1805" s="20"/>
      <c r="Z1805"/>
      <c r="AA1805"/>
      <c r="AB1805"/>
      <c r="AC1805"/>
      <c r="AD1805" s="20"/>
      <c r="AE1805"/>
      <c r="AF1805"/>
      <c r="AG1805"/>
      <c r="AH1805"/>
      <c r="AI1805" s="20"/>
      <c r="AJ1805"/>
      <c r="AK1805"/>
      <c r="AL1805"/>
      <c r="AM1805"/>
      <c r="AN1805" s="20"/>
      <c r="AO1805"/>
      <c r="AT1805" s="14"/>
      <c r="AU1805" s="14"/>
      <c r="AV1805" s="14"/>
      <c r="AW1805" s="14"/>
    </row>
    <row r="1806" spans="1:49" s="10" customFormat="1">
      <c r="A1806" s="12"/>
      <c r="C1806"/>
      <c r="D1806"/>
      <c r="E1806" s="20"/>
      <c r="F1806"/>
      <c r="G1806"/>
      <c r="H1806"/>
      <c r="I1806"/>
      <c r="J1806" s="20"/>
      <c r="K1806"/>
      <c r="L1806"/>
      <c r="M1806"/>
      <c r="N1806"/>
      <c r="O1806" s="20"/>
      <c r="P1806"/>
      <c r="Q1806"/>
      <c r="R1806"/>
      <c r="S1806"/>
      <c r="T1806" s="20"/>
      <c r="U1806"/>
      <c r="V1806"/>
      <c r="W1806"/>
      <c r="X1806"/>
      <c r="Y1806" s="20"/>
      <c r="Z1806"/>
      <c r="AA1806"/>
      <c r="AB1806"/>
      <c r="AC1806"/>
      <c r="AD1806" s="20"/>
      <c r="AE1806"/>
      <c r="AF1806"/>
      <c r="AG1806"/>
      <c r="AH1806"/>
      <c r="AI1806" s="20"/>
      <c r="AJ1806"/>
      <c r="AK1806"/>
      <c r="AL1806"/>
      <c r="AM1806"/>
      <c r="AN1806" s="20"/>
      <c r="AO1806"/>
      <c r="AT1806" s="14"/>
      <c r="AU1806" s="14"/>
      <c r="AV1806" s="14"/>
      <c r="AW1806" s="14"/>
    </row>
    <row r="1807" spans="1:49" s="10" customFormat="1">
      <c r="A1807" s="12"/>
      <c r="C1807"/>
      <c r="D1807"/>
      <c r="E1807" s="20"/>
      <c r="F1807"/>
      <c r="G1807"/>
      <c r="H1807"/>
      <c r="I1807"/>
      <c r="J1807" s="20"/>
      <c r="K1807"/>
      <c r="L1807"/>
      <c r="M1807"/>
      <c r="N1807"/>
      <c r="O1807" s="20"/>
      <c r="P1807"/>
      <c r="Q1807"/>
      <c r="R1807"/>
      <c r="S1807"/>
      <c r="T1807" s="20"/>
      <c r="U1807"/>
      <c r="V1807"/>
      <c r="W1807"/>
      <c r="X1807"/>
      <c r="Y1807" s="20"/>
      <c r="Z1807"/>
      <c r="AA1807"/>
      <c r="AB1807"/>
      <c r="AC1807"/>
      <c r="AD1807" s="20"/>
      <c r="AE1807"/>
      <c r="AF1807"/>
      <c r="AG1807"/>
      <c r="AH1807"/>
      <c r="AI1807" s="20"/>
      <c r="AJ1807"/>
      <c r="AK1807"/>
      <c r="AL1807"/>
      <c r="AM1807"/>
      <c r="AN1807" s="20"/>
      <c r="AO1807"/>
      <c r="AT1807" s="14"/>
      <c r="AU1807" s="14"/>
      <c r="AV1807" s="14"/>
      <c r="AW1807" s="14"/>
    </row>
    <row r="1808" spans="1:49" s="10" customFormat="1">
      <c r="A1808" s="12"/>
      <c r="C1808"/>
      <c r="D1808"/>
      <c r="E1808" s="20"/>
      <c r="F1808"/>
      <c r="G1808"/>
      <c r="H1808"/>
      <c r="I1808"/>
      <c r="J1808" s="20"/>
      <c r="K1808"/>
      <c r="L1808"/>
      <c r="M1808"/>
      <c r="N1808"/>
      <c r="O1808" s="20"/>
      <c r="P1808"/>
      <c r="Q1808"/>
      <c r="R1808"/>
      <c r="S1808"/>
      <c r="T1808" s="20"/>
      <c r="U1808"/>
      <c r="V1808"/>
      <c r="W1808"/>
      <c r="X1808"/>
      <c r="Y1808" s="20"/>
      <c r="Z1808"/>
      <c r="AA1808"/>
      <c r="AB1808"/>
      <c r="AC1808"/>
      <c r="AD1808" s="20"/>
      <c r="AE1808"/>
      <c r="AF1808"/>
      <c r="AG1808"/>
      <c r="AH1808"/>
      <c r="AI1808" s="20"/>
      <c r="AJ1808"/>
      <c r="AK1808"/>
      <c r="AL1808"/>
      <c r="AM1808"/>
      <c r="AN1808" s="20"/>
      <c r="AO1808"/>
      <c r="AT1808" s="14"/>
      <c r="AU1808" s="14"/>
      <c r="AV1808" s="14"/>
      <c r="AW1808" s="14"/>
    </row>
    <row r="1809" spans="1:49" s="10" customFormat="1">
      <c r="A1809" s="12"/>
      <c r="C1809"/>
      <c r="D1809"/>
      <c r="E1809" s="20"/>
      <c r="F1809"/>
      <c r="G1809"/>
      <c r="H1809"/>
      <c r="I1809"/>
      <c r="J1809" s="20"/>
      <c r="K1809"/>
      <c r="L1809"/>
      <c r="M1809"/>
      <c r="N1809"/>
      <c r="O1809" s="20"/>
      <c r="P1809"/>
      <c r="Q1809"/>
      <c r="R1809"/>
      <c r="S1809"/>
      <c r="T1809" s="20"/>
      <c r="U1809"/>
      <c r="V1809"/>
      <c r="W1809"/>
      <c r="X1809"/>
      <c r="Y1809" s="20"/>
      <c r="Z1809"/>
      <c r="AA1809"/>
      <c r="AB1809"/>
      <c r="AC1809"/>
      <c r="AD1809" s="20"/>
      <c r="AE1809"/>
      <c r="AF1809"/>
      <c r="AG1809"/>
      <c r="AH1809"/>
      <c r="AI1809" s="20"/>
      <c r="AJ1809"/>
      <c r="AK1809"/>
      <c r="AL1809"/>
      <c r="AM1809"/>
      <c r="AN1809" s="20"/>
      <c r="AO1809"/>
      <c r="AT1809" s="14"/>
      <c r="AU1809" s="14"/>
      <c r="AV1809" s="14"/>
      <c r="AW1809" s="14"/>
    </row>
    <row r="1810" spans="1:49" s="10" customFormat="1">
      <c r="A1810" s="12"/>
      <c r="C1810"/>
      <c r="D1810"/>
      <c r="E1810" s="20"/>
      <c r="F1810"/>
      <c r="G1810"/>
      <c r="H1810"/>
      <c r="I1810"/>
      <c r="J1810" s="20"/>
      <c r="K1810"/>
      <c r="L1810"/>
      <c r="M1810"/>
      <c r="N1810"/>
      <c r="O1810" s="20"/>
      <c r="P1810"/>
      <c r="Q1810"/>
      <c r="R1810"/>
      <c r="S1810"/>
      <c r="T1810" s="20"/>
      <c r="U1810"/>
      <c r="V1810"/>
      <c r="W1810"/>
      <c r="X1810"/>
      <c r="Y1810" s="20"/>
      <c r="Z1810"/>
      <c r="AA1810"/>
      <c r="AB1810"/>
      <c r="AC1810"/>
      <c r="AD1810" s="20"/>
      <c r="AE1810"/>
      <c r="AF1810"/>
      <c r="AG1810"/>
      <c r="AH1810"/>
      <c r="AI1810" s="20"/>
      <c r="AJ1810"/>
      <c r="AK1810"/>
      <c r="AL1810"/>
      <c r="AM1810"/>
      <c r="AN1810" s="20"/>
      <c r="AO1810"/>
      <c r="AT1810" s="14"/>
      <c r="AU1810" s="14"/>
      <c r="AV1810" s="14"/>
      <c r="AW1810" s="14"/>
    </row>
    <row r="1811" spans="1:49" s="10" customFormat="1">
      <c r="A1811" s="12"/>
      <c r="C1811"/>
      <c r="D1811"/>
      <c r="E1811" s="20"/>
      <c r="F1811"/>
      <c r="G1811"/>
      <c r="H1811"/>
      <c r="I1811"/>
      <c r="J1811" s="20"/>
      <c r="K1811"/>
      <c r="L1811"/>
      <c r="M1811"/>
      <c r="N1811"/>
      <c r="O1811" s="20"/>
      <c r="P1811"/>
      <c r="Q1811"/>
      <c r="R1811"/>
      <c r="S1811"/>
      <c r="T1811" s="20"/>
      <c r="U1811"/>
      <c r="V1811"/>
      <c r="W1811"/>
      <c r="X1811"/>
      <c r="Y1811" s="20"/>
      <c r="Z1811"/>
      <c r="AA1811"/>
      <c r="AB1811"/>
      <c r="AC1811"/>
      <c r="AD1811" s="20"/>
      <c r="AE1811"/>
      <c r="AF1811"/>
      <c r="AG1811"/>
      <c r="AH1811"/>
      <c r="AI1811" s="20"/>
      <c r="AJ1811"/>
      <c r="AK1811"/>
      <c r="AL1811"/>
      <c r="AM1811"/>
      <c r="AN1811" s="20"/>
      <c r="AO1811"/>
      <c r="AT1811" s="14"/>
      <c r="AU1811" s="14"/>
      <c r="AV1811" s="14"/>
      <c r="AW1811" s="14"/>
    </row>
    <row r="1812" spans="1:49" s="10" customFormat="1">
      <c r="A1812" s="12"/>
      <c r="C1812"/>
      <c r="D1812"/>
      <c r="E1812" s="20"/>
      <c r="F1812"/>
      <c r="G1812"/>
      <c r="H1812"/>
      <c r="I1812"/>
      <c r="J1812" s="20"/>
      <c r="K1812"/>
      <c r="L1812"/>
      <c r="M1812"/>
      <c r="N1812"/>
      <c r="O1812" s="20"/>
      <c r="P1812"/>
      <c r="Q1812"/>
      <c r="R1812"/>
      <c r="S1812"/>
      <c r="T1812" s="20"/>
      <c r="U1812"/>
      <c r="V1812"/>
      <c r="W1812"/>
      <c r="X1812"/>
      <c r="Y1812" s="20"/>
      <c r="Z1812"/>
      <c r="AA1812"/>
      <c r="AB1812"/>
      <c r="AC1812"/>
      <c r="AD1812" s="20"/>
      <c r="AE1812"/>
      <c r="AF1812"/>
      <c r="AG1812"/>
      <c r="AH1812"/>
      <c r="AI1812" s="20"/>
      <c r="AJ1812"/>
      <c r="AK1812"/>
      <c r="AL1812"/>
      <c r="AM1812"/>
      <c r="AN1812" s="20"/>
      <c r="AO1812"/>
      <c r="AT1812" s="14"/>
      <c r="AU1812" s="14"/>
      <c r="AV1812" s="14"/>
      <c r="AW1812" s="14"/>
    </row>
    <row r="1813" spans="1:49" s="10" customFormat="1">
      <c r="A1813" s="12"/>
      <c r="C1813"/>
      <c r="D1813"/>
      <c r="E1813" s="20"/>
      <c r="F1813"/>
      <c r="G1813"/>
      <c r="H1813"/>
      <c r="I1813"/>
      <c r="J1813" s="20"/>
      <c r="K1813"/>
      <c r="L1813"/>
      <c r="M1813"/>
      <c r="N1813"/>
      <c r="O1813" s="20"/>
      <c r="P1813"/>
      <c r="Q1813"/>
      <c r="R1813"/>
      <c r="S1813"/>
      <c r="T1813" s="20"/>
      <c r="U1813"/>
      <c r="V1813"/>
      <c r="W1813"/>
      <c r="X1813"/>
      <c r="Y1813" s="20"/>
      <c r="Z1813"/>
      <c r="AA1813"/>
      <c r="AB1813"/>
      <c r="AC1813"/>
      <c r="AD1813" s="20"/>
      <c r="AE1813"/>
      <c r="AF1813"/>
      <c r="AG1813"/>
      <c r="AH1813"/>
      <c r="AI1813" s="20"/>
      <c r="AJ1813"/>
      <c r="AK1813"/>
      <c r="AL1813"/>
      <c r="AM1813"/>
      <c r="AN1813" s="20"/>
      <c r="AO1813"/>
      <c r="AT1813" s="14"/>
      <c r="AU1813" s="14"/>
      <c r="AV1813" s="14"/>
      <c r="AW1813" s="14"/>
    </row>
    <row r="1814" spans="1:49" s="10" customFormat="1">
      <c r="A1814" s="12"/>
      <c r="C1814"/>
      <c r="D1814"/>
      <c r="E1814" s="20"/>
      <c r="F1814"/>
      <c r="G1814"/>
      <c r="H1814"/>
      <c r="I1814"/>
      <c r="J1814" s="20"/>
      <c r="K1814"/>
      <c r="L1814"/>
      <c r="M1814"/>
      <c r="N1814"/>
      <c r="O1814" s="20"/>
      <c r="P1814"/>
      <c r="Q1814"/>
      <c r="R1814"/>
      <c r="S1814"/>
      <c r="T1814" s="20"/>
      <c r="U1814"/>
      <c r="V1814"/>
      <c r="W1814"/>
      <c r="X1814"/>
      <c r="Y1814" s="20"/>
      <c r="Z1814"/>
      <c r="AA1814"/>
      <c r="AB1814"/>
      <c r="AC1814"/>
      <c r="AD1814" s="20"/>
      <c r="AE1814"/>
      <c r="AF1814"/>
      <c r="AG1814"/>
      <c r="AH1814"/>
      <c r="AI1814" s="20"/>
      <c r="AJ1814"/>
      <c r="AK1814"/>
      <c r="AL1814"/>
      <c r="AM1814"/>
      <c r="AN1814" s="20"/>
      <c r="AO1814"/>
      <c r="AT1814" s="14"/>
      <c r="AU1814" s="14"/>
      <c r="AV1814" s="14"/>
      <c r="AW1814" s="14"/>
    </row>
    <row r="1815" spans="1:49" s="10" customFormat="1">
      <c r="A1815" s="12"/>
      <c r="C1815"/>
      <c r="D1815"/>
      <c r="E1815" s="20"/>
      <c r="F1815"/>
      <c r="G1815"/>
      <c r="H1815"/>
      <c r="I1815"/>
      <c r="J1815" s="20"/>
      <c r="K1815"/>
      <c r="L1815"/>
      <c r="M1815"/>
      <c r="N1815"/>
      <c r="O1815" s="20"/>
      <c r="P1815"/>
      <c r="Q1815"/>
      <c r="R1815"/>
      <c r="S1815"/>
      <c r="T1815" s="20"/>
      <c r="U1815"/>
      <c r="V1815"/>
      <c r="W1815"/>
      <c r="X1815"/>
      <c r="Y1815" s="20"/>
      <c r="Z1815"/>
      <c r="AA1815"/>
      <c r="AB1815"/>
      <c r="AC1815"/>
      <c r="AD1815" s="20"/>
      <c r="AE1815"/>
      <c r="AF1815"/>
      <c r="AG1815"/>
      <c r="AH1815"/>
      <c r="AI1815" s="20"/>
      <c r="AJ1815"/>
      <c r="AK1815"/>
      <c r="AL1815"/>
      <c r="AM1815"/>
      <c r="AN1815" s="20"/>
      <c r="AO1815"/>
      <c r="AT1815" s="14"/>
      <c r="AU1815" s="14"/>
      <c r="AV1815" s="14"/>
      <c r="AW1815" s="14"/>
    </row>
    <row r="1816" spans="1:49" s="10" customFormat="1">
      <c r="A1816" s="12"/>
      <c r="C1816"/>
      <c r="D1816"/>
      <c r="E1816" s="20"/>
      <c r="F1816"/>
      <c r="G1816"/>
      <c r="H1816"/>
      <c r="I1816"/>
      <c r="J1816" s="20"/>
      <c r="K1816"/>
      <c r="L1816"/>
      <c r="M1816"/>
      <c r="N1816"/>
      <c r="O1816" s="20"/>
      <c r="P1816"/>
      <c r="Q1816"/>
      <c r="R1816"/>
      <c r="S1816"/>
      <c r="T1816" s="20"/>
      <c r="U1816"/>
      <c r="V1816"/>
      <c r="W1816"/>
      <c r="X1816"/>
      <c r="Y1816" s="20"/>
      <c r="Z1816"/>
      <c r="AA1816"/>
      <c r="AB1816"/>
      <c r="AC1816"/>
      <c r="AD1816" s="20"/>
      <c r="AE1816"/>
      <c r="AF1816"/>
      <c r="AG1816"/>
      <c r="AH1816"/>
      <c r="AI1816" s="20"/>
      <c r="AJ1816"/>
      <c r="AK1816"/>
      <c r="AL1816"/>
      <c r="AM1816"/>
      <c r="AN1816" s="20"/>
      <c r="AO1816"/>
      <c r="AT1816" s="14"/>
      <c r="AU1816" s="14"/>
      <c r="AV1816" s="14"/>
      <c r="AW1816" s="14"/>
    </row>
    <row r="1817" spans="1:49" s="10" customFormat="1">
      <c r="A1817" s="12"/>
      <c r="C1817"/>
      <c r="D1817"/>
      <c r="E1817" s="20"/>
      <c r="F1817"/>
      <c r="G1817"/>
      <c r="H1817"/>
      <c r="I1817"/>
      <c r="J1817" s="20"/>
      <c r="K1817"/>
      <c r="L1817"/>
      <c r="M1817"/>
      <c r="N1817"/>
      <c r="O1817" s="20"/>
      <c r="P1817"/>
      <c r="Q1817"/>
      <c r="R1817"/>
      <c r="S1817"/>
      <c r="T1817" s="20"/>
      <c r="U1817"/>
      <c r="V1817"/>
      <c r="W1817"/>
      <c r="X1817"/>
      <c r="Y1817" s="20"/>
      <c r="Z1817"/>
      <c r="AA1817"/>
      <c r="AB1817"/>
      <c r="AC1817"/>
      <c r="AD1817" s="20"/>
      <c r="AE1817"/>
      <c r="AF1817"/>
      <c r="AG1817"/>
      <c r="AH1817"/>
      <c r="AI1817" s="20"/>
      <c r="AJ1817"/>
      <c r="AK1817"/>
      <c r="AL1817"/>
      <c r="AM1817"/>
      <c r="AN1817" s="20"/>
      <c r="AO1817"/>
      <c r="AT1817" s="14"/>
      <c r="AU1817" s="14"/>
      <c r="AV1817" s="14"/>
      <c r="AW1817" s="14"/>
    </row>
    <row r="1818" spans="1:49" s="10" customFormat="1">
      <c r="A1818" s="12"/>
      <c r="C1818"/>
      <c r="D1818"/>
      <c r="E1818" s="20"/>
      <c r="F1818"/>
      <c r="G1818"/>
      <c r="H1818"/>
      <c r="I1818"/>
      <c r="J1818" s="20"/>
      <c r="K1818"/>
      <c r="L1818"/>
      <c r="M1818"/>
      <c r="N1818"/>
      <c r="O1818" s="20"/>
      <c r="P1818"/>
      <c r="Q1818"/>
      <c r="R1818"/>
      <c r="S1818"/>
      <c r="T1818" s="20"/>
      <c r="U1818"/>
      <c r="V1818"/>
      <c r="W1818"/>
      <c r="X1818"/>
      <c r="Y1818" s="20"/>
      <c r="Z1818"/>
      <c r="AA1818"/>
      <c r="AB1818"/>
      <c r="AC1818"/>
      <c r="AD1818" s="20"/>
      <c r="AE1818"/>
      <c r="AF1818"/>
      <c r="AG1818"/>
      <c r="AH1818"/>
      <c r="AI1818" s="20"/>
      <c r="AJ1818"/>
      <c r="AK1818"/>
      <c r="AL1818"/>
      <c r="AM1818"/>
      <c r="AN1818" s="20"/>
      <c r="AO1818"/>
      <c r="AT1818" s="14"/>
      <c r="AU1818" s="14"/>
      <c r="AV1818" s="14"/>
      <c r="AW1818" s="14"/>
    </row>
    <row r="1819" spans="1:49" s="10" customFormat="1">
      <c r="A1819" s="12"/>
      <c r="C1819"/>
      <c r="D1819"/>
      <c r="E1819" s="20"/>
      <c r="F1819"/>
      <c r="G1819"/>
      <c r="H1819"/>
      <c r="I1819"/>
      <c r="J1819" s="20"/>
      <c r="K1819"/>
      <c r="L1819"/>
      <c r="M1819"/>
      <c r="N1819"/>
      <c r="O1819" s="20"/>
      <c r="P1819"/>
      <c r="Q1819"/>
      <c r="R1819"/>
      <c r="S1819"/>
      <c r="T1819" s="20"/>
      <c r="U1819"/>
      <c r="V1819"/>
      <c r="W1819"/>
      <c r="X1819"/>
      <c r="Y1819" s="20"/>
      <c r="Z1819"/>
      <c r="AA1819"/>
      <c r="AB1819"/>
      <c r="AC1819"/>
      <c r="AD1819" s="20"/>
      <c r="AE1819"/>
      <c r="AF1819"/>
      <c r="AG1819"/>
      <c r="AH1819"/>
      <c r="AI1819" s="20"/>
      <c r="AJ1819"/>
      <c r="AK1819"/>
      <c r="AL1819"/>
      <c r="AM1819"/>
      <c r="AN1819" s="20"/>
      <c r="AO1819"/>
      <c r="AT1819" s="14"/>
      <c r="AU1819" s="14"/>
      <c r="AV1819" s="14"/>
      <c r="AW1819" s="14"/>
    </row>
    <row r="1820" spans="1:49" s="10" customFormat="1">
      <c r="A1820" s="12"/>
      <c r="C1820"/>
      <c r="D1820"/>
      <c r="E1820" s="20"/>
      <c r="F1820"/>
      <c r="G1820"/>
      <c r="H1820"/>
      <c r="I1820"/>
      <c r="J1820" s="20"/>
      <c r="K1820"/>
      <c r="L1820"/>
      <c r="M1820"/>
      <c r="N1820"/>
      <c r="O1820" s="20"/>
      <c r="P1820"/>
      <c r="Q1820"/>
      <c r="R1820"/>
      <c r="S1820"/>
      <c r="T1820" s="20"/>
      <c r="U1820"/>
      <c r="V1820"/>
      <c r="W1820"/>
      <c r="X1820"/>
      <c r="Y1820" s="20"/>
      <c r="Z1820"/>
      <c r="AA1820"/>
      <c r="AB1820"/>
      <c r="AC1820"/>
      <c r="AD1820" s="20"/>
      <c r="AE1820"/>
      <c r="AF1820"/>
      <c r="AG1820"/>
      <c r="AH1820"/>
      <c r="AI1820" s="20"/>
      <c r="AJ1820"/>
      <c r="AK1820"/>
      <c r="AL1820"/>
      <c r="AM1820"/>
      <c r="AN1820" s="20"/>
      <c r="AO1820"/>
      <c r="AT1820" s="14"/>
      <c r="AU1820" s="14"/>
      <c r="AV1820" s="14"/>
      <c r="AW1820" s="14"/>
    </row>
    <row r="1821" spans="1:49" s="10" customFormat="1">
      <c r="A1821" s="12"/>
      <c r="C1821"/>
      <c r="D1821"/>
      <c r="E1821" s="20"/>
      <c r="F1821"/>
      <c r="G1821"/>
      <c r="H1821"/>
      <c r="I1821"/>
      <c r="J1821" s="20"/>
      <c r="K1821"/>
      <c r="L1821"/>
      <c r="M1821"/>
      <c r="N1821"/>
      <c r="O1821" s="20"/>
      <c r="P1821"/>
      <c r="Q1821"/>
      <c r="R1821"/>
      <c r="S1821"/>
      <c r="T1821" s="20"/>
      <c r="U1821"/>
      <c r="V1821"/>
      <c r="W1821"/>
      <c r="X1821"/>
      <c r="Y1821" s="20"/>
      <c r="Z1821"/>
      <c r="AA1821"/>
      <c r="AB1821"/>
      <c r="AC1821"/>
      <c r="AD1821" s="20"/>
      <c r="AE1821"/>
      <c r="AF1821"/>
      <c r="AG1821"/>
      <c r="AH1821"/>
      <c r="AI1821" s="20"/>
      <c r="AJ1821"/>
      <c r="AK1821"/>
      <c r="AL1821"/>
      <c r="AM1821"/>
      <c r="AN1821" s="20"/>
      <c r="AO1821"/>
      <c r="AT1821" s="14"/>
      <c r="AU1821" s="14"/>
      <c r="AV1821" s="14"/>
      <c r="AW1821" s="14"/>
    </row>
    <row r="1822" spans="1:49" s="10" customFormat="1">
      <c r="A1822" s="12"/>
      <c r="C1822"/>
      <c r="D1822"/>
      <c r="E1822" s="20"/>
      <c r="F1822"/>
      <c r="G1822"/>
      <c r="H1822"/>
      <c r="I1822"/>
      <c r="J1822" s="20"/>
      <c r="K1822"/>
      <c r="L1822"/>
      <c r="M1822"/>
      <c r="N1822"/>
      <c r="O1822" s="20"/>
      <c r="P1822"/>
      <c r="Q1822"/>
      <c r="R1822"/>
      <c r="S1822"/>
      <c r="T1822" s="20"/>
      <c r="U1822"/>
      <c r="V1822"/>
      <c r="W1822"/>
      <c r="X1822"/>
      <c r="Y1822" s="20"/>
      <c r="Z1822"/>
      <c r="AA1822"/>
      <c r="AB1822"/>
      <c r="AC1822"/>
      <c r="AD1822" s="20"/>
      <c r="AE1822"/>
      <c r="AF1822"/>
      <c r="AG1822"/>
      <c r="AH1822"/>
      <c r="AI1822" s="20"/>
      <c r="AJ1822"/>
      <c r="AK1822"/>
      <c r="AL1822"/>
      <c r="AM1822"/>
      <c r="AN1822" s="20"/>
      <c r="AO1822"/>
      <c r="AT1822" s="14"/>
      <c r="AU1822" s="14"/>
      <c r="AV1822" s="14"/>
      <c r="AW1822" s="14"/>
    </row>
    <row r="1823" spans="1:49" s="10" customFormat="1">
      <c r="A1823" s="12"/>
      <c r="C1823"/>
      <c r="D1823"/>
      <c r="E1823" s="20"/>
      <c r="F1823"/>
      <c r="G1823"/>
      <c r="H1823"/>
      <c r="I1823"/>
      <c r="J1823" s="20"/>
      <c r="K1823"/>
      <c r="L1823"/>
      <c r="M1823"/>
      <c r="N1823"/>
      <c r="O1823" s="20"/>
      <c r="P1823"/>
      <c r="Q1823"/>
      <c r="R1823"/>
      <c r="S1823"/>
      <c r="T1823" s="20"/>
      <c r="U1823"/>
      <c r="V1823"/>
      <c r="W1823"/>
      <c r="X1823"/>
      <c r="Y1823" s="20"/>
      <c r="Z1823"/>
      <c r="AA1823"/>
      <c r="AB1823"/>
      <c r="AC1823"/>
      <c r="AD1823" s="20"/>
      <c r="AE1823"/>
      <c r="AF1823"/>
      <c r="AG1823"/>
      <c r="AH1823"/>
      <c r="AI1823" s="20"/>
      <c r="AJ1823"/>
      <c r="AK1823"/>
      <c r="AL1823"/>
      <c r="AM1823"/>
      <c r="AN1823" s="20"/>
      <c r="AO1823"/>
      <c r="AT1823" s="14"/>
      <c r="AU1823" s="14"/>
      <c r="AV1823" s="14"/>
      <c r="AW1823" s="14"/>
    </row>
    <row r="1824" spans="1:49" s="10" customFormat="1">
      <c r="A1824" s="12"/>
      <c r="C1824"/>
      <c r="D1824"/>
      <c r="E1824" s="20"/>
      <c r="F1824"/>
      <c r="G1824"/>
      <c r="H1824"/>
      <c r="I1824"/>
      <c r="J1824" s="20"/>
      <c r="K1824"/>
      <c r="L1824"/>
      <c r="M1824"/>
      <c r="N1824"/>
      <c r="O1824" s="20"/>
      <c r="P1824"/>
      <c r="Q1824"/>
      <c r="R1824"/>
      <c r="S1824"/>
      <c r="T1824" s="20"/>
      <c r="U1824"/>
      <c r="V1824"/>
      <c r="W1824"/>
      <c r="X1824"/>
      <c r="Y1824" s="20"/>
      <c r="Z1824"/>
      <c r="AA1824"/>
      <c r="AB1824"/>
      <c r="AC1824"/>
      <c r="AD1824" s="20"/>
      <c r="AE1824"/>
      <c r="AF1824"/>
      <c r="AG1824"/>
      <c r="AH1824"/>
      <c r="AI1824" s="20"/>
      <c r="AJ1824"/>
      <c r="AK1824"/>
      <c r="AL1824"/>
      <c r="AM1824"/>
      <c r="AN1824" s="20"/>
      <c r="AO1824"/>
      <c r="AT1824" s="14"/>
      <c r="AU1824" s="14"/>
      <c r="AV1824" s="14"/>
      <c r="AW1824" s="14"/>
    </row>
    <row r="1825" spans="1:49" s="10" customFormat="1">
      <c r="A1825" s="12"/>
      <c r="C1825"/>
      <c r="D1825"/>
      <c r="E1825" s="20"/>
      <c r="F1825"/>
      <c r="G1825"/>
      <c r="H1825"/>
      <c r="I1825"/>
      <c r="J1825" s="20"/>
      <c r="K1825"/>
      <c r="L1825"/>
      <c r="M1825"/>
      <c r="N1825"/>
      <c r="O1825" s="20"/>
      <c r="P1825"/>
      <c r="Q1825"/>
      <c r="R1825"/>
      <c r="S1825"/>
      <c r="T1825" s="20"/>
      <c r="U1825"/>
      <c r="V1825"/>
      <c r="W1825"/>
      <c r="X1825"/>
      <c r="Y1825" s="20"/>
      <c r="Z1825"/>
      <c r="AA1825"/>
      <c r="AB1825"/>
      <c r="AC1825"/>
      <c r="AD1825" s="20"/>
      <c r="AE1825"/>
      <c r="AF1825"/>
      <c r="AG1825"/>
      <c r="AH1825"/>
      <c r="AI1825" s="20"/>
      <c r="AJ1825"/>
      <c r="AK1825"/>
      <c r="AL1825"/>
      <c r="AM1825"/>
      <c r="AN1825" s="20"/>
      <c r="AO1825"/>
      <c r="AT1825" s="14"/>
      <c r="AU1825" s="14"/>
      <c r="AV1825" s="14"/>
      <c r="AW1825" s="14"/>
    </row>
    <row r="1826" spans="1:49" s="10" customFormat="1">
      <c r="A1826" s="12"/>
      <c r="C1826"/>
      <c r="D1826"/>
      <c r="E1826" s="20"/>
      <c r="F1826"/>
      <c r="G1826"/>
      <c r="H1826"/>
      <c r="I1826"/>
      <c r="J1826" s="20"/>
      <c r="K1826"/>
      <c r="L1826"/>
      <c r="M1826"/>
      <c r="N1826"/>
      <c r="O1826" s="20"/>
      <c r="P1826"/>
      <c r="Q1826"/>
      <c r="R1826"/>
      <c r="S1826"/>
      <c r="T1826" s="20"/>
      <c r="U1826"/>
      <c r="V1826"/>
      <c r="W1826"/>
      <c r="X1826"/>
      <c r="Y1826" s="20"/>
      <c r="Z1826"/>
      <c r="AA1826"/>
      <c r="AB1826"/>
      <c r="AC1826"/>
      <c r="AD1826" s="20"/>
      <c r="AE1826"/>
      <c r="AF1826"/>
      <c r="AG1826"/>
      <c r="AH1826"/>
      <c r="AI1826" s="20"/>
      <c r="AJ1826"/>
      <c r="AK1826"/>
      <c r="AL1826"/>
      <c r="AM1826"/>
      <c r="AN1826" s="20"/>
      <c r="AO1826"/>
      <c r="AT1826" s="14"/>
      <c r="AU1826" s="14"/>
      <c r="AV1826" s="14"/>
      <c r="AW1826" s="14"/>
    </row>
    <row r="1827" spans="1:49" s="10" customFormat="1">
      <c r="A1827" s="12"/>
      <c r="C1827"/>
      <c r="D1827"/>
      <c r="E1827" s="20"/>
      <c r="F1827"/>
      <c r="G1827"/>
      <c r="H1827"/>
      <c r="I1827"/>
      <c r="J1827" s="20"/>
      <c r="K1827"/>
      <c r="L1827"/>
      <c r="M1827"/>
      <c r="N1827"/>
      <c r="O1827" s="20"/>
      <c r="P1827"/>
      <c r="Q1827"/>
      <c r="R1827"/>
      <c r="S1827"/>
      <c r="T1827" s="20"/>
      <c r="U1827"/>
      <c r="V1827"/>
      <c r="W1827"/>
      <c r="X1827"/>
      <c r="Y1827" s="20"/>
      <c r="Z1827"/>
      <c r="AA1827"/>
      <c r="AB1827"/>
      <c r="AC1827"/>
      <c r="AD1827" s="20"/>
      <c r="AE1827"/>
      <c r="AF1827"/>
      <c r="AG1827"/>
      <c r="AH1827"/>
      <c r="AI1827" s="20"/>
      <c r="AJ1827"/>
      <c r="AK1827"/>
      <c r="AL1827"/>
      <c r="AM1827"/>
      <c r="AN1827" s="20"/>
      <c r="AO1827"/>
      <c r="AT1827" s="14"/>
      <c r="AU1827" s="14"/>
      <c r="AV1827" s="14"/>
      <c r="AW1827" s="14"/>
    </row>
    <row r="1828" spans="1:49" s="10" customFormat="1">
      <c r="A1828" s="12"/>
      <c r="C1828"/>
      <c r="D1828"/>
      <c r="E1828" s="20"/>
      <c r="F1828"/>
      <c r="G1828"/>
      <c r="H1828"/>
      <c r="I1828"/>
      <c r="J1828" s="20"/>
      <c r="K1828"/>
      <c r="L1828"/>
      <c r="M1828"/>
      <c r="N1828"/>
      <c r="O1828" s="20"/>
      <c r="P1828"/>
      <c r="Q1828"/>
      <c r="R1828"/>
      <c r="S1828"/>
      <c r="T1828" s="20"/>
      <c r="U1828"/>
      <c r="V1828"/>
      <c r="W1828"/>
      <c r="X1828"/>
      <c r="Y1828" s="20"/>
      <c r="Z1828"/>
      <c r="AA1828"/>
      <c r="AB1828"/>
      <c r="AC1828"/>
      <c r="AD1828" s="20"/>
      <c r="AE1828"/>
      <c r="AF1828"/>
      <c r="AG1828"/>
      <c r="AH1828"/>
      <c r="AI1828" s="20"/>
      <c r="AJ1828"/>
      <c r="AK1828"/>
      <c r="AL1828"/>
      <c r="AM1828"/>
      <c r="AN1828" s="20"/>
      <c r="AO1828"/>
      <c r="AT1828" s="14"/>
      <c r="AU1828" s="14"/>
      <c r="AV1828" s="14"/>
      <c r="AW1828" s="14"/>
    </row>
    <row r="1829" spans="1:49" s="10" customFormat="1">
      <c r="A1829" s="12"/>
      <c r="C1829"/>
      <c r="D1829"/>
      <c r="E1829" s="20"/>
      <c r="F1829"/>
      <c r="G1829"/>
      <c r="H1829"/>
      <c r="I1829"/>
      <c r="J1829" s="20"/>
      <c r="K1829"/>
      <c r="L1829"/>
      <c r="M1829"/>
      <c r="N1829"/>
      <c r="O1829" s="20"/>
      <c r="P1829"/>
      <c r="Q1829"/>
      <c r="R1829"/>
      <c r="S1829"/>
      <c r="T1829" s="20"/>
      <c r="U1829"/>
      <c r="V1829"/>
      <c r="W1829"/>
      <c r="X1829"/>
      <c r="Y1829" s="20"/>
      <c r="Z1829"/>
      <c r="AA1829"/>
      <c r="AB1829"/>
      <c r="AC1829"/>
      <c r="AD1829" s="20"/>
      <c r="AE1829"/>
      <c r="AF1829"/>
      <c r="AG1829"/>
      <c r="AH1829"/>
      <c r="AI1829" s="20"/>
      <c r="AJ1829"/>
      <c r="AK1829"/>
      <c r="AL1829"/>
      <c r="AM1829"/>
      <c r="AN1829" s="20"/>
      <c r="AO1829"/>
      <c r="AT1829" s="14"/>
      <c r="AU1829" s="14"/>
      <c r="AV1829" s="14"/>
      <c r="AW1829" s="14"/>
    </row>
    <row r="1830" spans="1:49" s="10" customFormat="1">
      <c r="A1830" s="12"/>
      <c r="C1830"/>
      <c r="D1830"/>
      <c r="E1830" s="20"/>
      <c r="F1830"/>
      <c r="G1830"/>
      <c r="H1830"/>
      <c r="I1830"/>
      <c r="J1830" s="20"/>
      <c r="K1830"/>
      <c r="L1830"/>
      <c r="M1830"/>
      <c r="N1830"/>
      <c r="O1830" s="20"/>
      <c r="P1830"/>
      <c r="Q1830"/>
      <c r="R1830"/>
      <c r="S1830"/>
      <c r="T1830" s="20"/>
      <c r="U1830"/>
      <c r="V1830"/>
      <c r="W1830"/>
      <c r="X1830"/>
      <c r="Y1830" s="20"/>
      <c r="Z1830"/>
      <c r="AA1830"/>
      <c r="AB1830"/>
      <c r="AC1830"/>
      <c r="AD1830" s="20"/>
      <c r="AE1830"/>
      <c r="AF1830"/>
      <c r="AG1830"/>
      <c r="AH1830"/>
      <c r="AI1830" s="20"/>
      <c r="AJ1830"/>
      <c r="AK1830"/>
      <c r="AL1830"/>
      <c r="AM1830"/>
      <c r="AN1830" s="20"/>
      <c r="AO1830"/>
      <c r="AT1830" s="14"/>
      <c r="AU1830" s="14"/>
      <c r="AV1830" s="14"/>
      <c r="AW1830" s="14"/>
    </row>
    <row r="1831" spans="1:49" s="10" customFormat="1">
      <c r="A1831" s="12"/>
      <c r="C1831"/>
      <c r="D1831"/>
      <c r="E1831" s="20"/>
      <c r="F1831"/>
      <c r="G1831"/>
      <c r="H1831"/>
      <c r="I1831"/>
      <c r="J1831" s="20"/>
      <c r="K1831"/>
      <c r="L1831"/>
      <c r="M1831"/>
      <c r="N1831"/>
      <c r="O1831" s="20"/>
      <c r="P1831"/>
      <c r="Q1831"/>
      <c r="R1831"/>
      <c r="S1831"/>
      <c r="T1831" s="20"/>
      <c r="U1831"/>
      <c r="V1831"/>
      <c r="W1831"/>
      <c r="X1831"/>
      <c r="Y1831" s="20"/>
      <c r="Z1831"/>
      <c r="AA1831"/>
      <c r="AB1831"/>
      <c r="AC1831"/>
      <c r="AD1831" s="20"/>
      <c r="AE1831"/>
      <c r="AF1831"/>
      <c r="AG1831"/>
      <c r="AH1831"/>
      <c r="AI1831" s="20"/>
      <c r="AJ1831"/>
      <c r="AK1831"/>
      <c r="AL1831"/>
      <c r="AM1831"/>
      <c r="AN1831" s="20"/>
      <c r="AO1831"/>
      <c r="AT1831" s="14"/>
      <c r="AU1831" s="14"/>
      <c r="AV1831" s="14"/>
      <c r="AW1831" s="14"/>
    </row>
    <row r="1832" spans="1:49" s="10" customFormat="1">
      <c r="A1832" s="12"/>
      <c r="C1832"/>
      <c r="D1832"/>
      <c r="E1832" s="20"/>
      <c r="F1832"/>
      <c r="G1832"/>
      <c r="H1832"/>
      <c r="I1832"/>
      <c r="J1832" s="20"/>
      <c r="K1832"/>
      <c r="L1832"/>
      <c r="M1832"/>
      <c r="N1832"/>
      <c r="O1832" s="20"/>
      <c r="P1832"/>
      <c r="Q1832"/>
      <c r="R1832"/>
      <c r="S1832"/>
      <c r="T1832" s="20"/>
      <c r="U1832"/>
      <c r="V1832"/>
      <c r="W1832"/>
      <c r="X1832"/>
      <c r="Y1832" s="20"/>
      <c r="Z1832"/>
      <c r="AA1832"/>
      <c r="AB1832"/>
      <c r="AC1832"/>
      <c r="AD1832" s="20"/>
      <c r="AE1832"/>
      <c r="AF1832"/>
      <c r="AG1832"/>
      <c r="AH1832"/>
      <c r="AI1832" s="20"/>
      <c r="AJ1832"/>
      <c r="AK1832"/>
      <c r="AL1832"/>
      <c r="AM1832"/>
      <c r="AN1832" s="20"/>
      <c r="AO1832"/>
      <c r="AT1832" s="14"/>
      <c r="AU1832" s="14"/>
      <c r="AV1832" s="14"/>
      <c r="AW1832" s="14"/>
    </row>
    <row r="1833" spans="1:49" s="10" customFormat="1">
      <c r="A1833" s="12"/>
      <c r="C1833"/>
      <c r="D1833"/>
      <c r="E1833" s="20"/>
      <c r="F1833"/>
      <c r="G1833"/>
      <c r="H1833"/>
      <c r="I1833"/>
      <c r="J1833" s="20"/>
      <c r="K1833"/>
      <c r="L1833"/>
      <c r="M1833"/>
      <c r="N1833"/>
      <c r="O1833" s="20"/>
      <c r="P1833"/>
      <c r="Q1833"/>
      <c r="R1833"/>
      <c r="S1833"/>
      <c r="T1833" s="20"/>
      <c r="U1833"/>
      <c r="V1833"/>
      <c r="W1833"/>
      <c r="X1833"/>
      <c r="Y1833" s="20"/>
      <c r="Z1833"/>
      <c r="AA1833"/>
      <c r="AB1833"/>
      <c r="AC1833"/>
      <c r="AD1833" s="20"/>
      <c r="AE1833"/>
      <c r="AF1833"/>
      <c r="AG1833"/>
      <c r="AH1833"/>
      <c r="AI1833" s="20"/>
      <c r="AJ1833"/>
      <c r="AK1833"/>
      <c r="AL1833"/>
      <c r="AM1833"/>
      <c r="AN1833" s="20"/>
      <c r="AO1833"/>
      <c r="AT1833" s="14"/>
      <c r="AU1833" s="14"/>
      <c r="AV1833" s="14"/>
      <c r="AW1833" s="14"/>
    </row>
    <row r="1834" spans="1:49" s="10" customFormat="1">
      <c r="A1834" s="12"/>
      <c r="C1834"/>
      <c r="D1834"/>
      <c r="E1834" s="20"/>
      <c r="F1834"/>
      <c r="G1834"/>
      <c r="H1834"/>
      <c r="I1834"/>
      <c r="J1834" s="20"/>
      <c r="K1834"/>
      <c r="L1834"/>
      <c r="M1834"/>
      <c r="N1834"/>
      <c r="O1834" s="20"/>
      <c r="P1834"/>
      <c r="Q1834"/>
      <c r="R1834"/>
      <c r="S1834"/>
      <c r="T1834" s="20"/>
      <c r="U1834"/>
      <c r="V1834"/>
      <c r="W1834"/>
      <c r="X1834"/>
      <c r="Y1834" s="20"/>
      <c r="Z1834"/>
      <c r="AA1834"/>
      <c r="AB1834"/>
      <c r="AC1834"/>
      <c r="AD1834" s="20"/>
      <c r="AE1834"/>
      <c r="AF1834"/>
      <c r="AG1834"/>
      <c r="AH1834"/>
      <c r="AI1834" s="20"/>
      <c r="AJ1834"/>
      <c r="AK1834"/>
      <c r="AL1834"/>
      <c r="AM1834"/>
      <c r="AN1834" s="20"/>
      <c r="AO1834"/>
      <c r="AT1834" s="14"/>
      <c r="AU1834" s="14"/>
      <c r="AV1834" s="14"/>
      <c r="AW1834" s="14"/>
    </row>
    <row r="1835" spans="1:49" s="10" customFormat="1">
      <c r="A1835" s="12"/>
      <c r="C1835"/>
      <c r="D1835"/>
      <c r="E1835" s="20"/>
      <c r="F1835"/>
      <c r="G1835"/>
      <c r="H1835"/>
      <c r="I1835"/>
      <c r="J1835" s="20"/>
      <c r="K1835"/>
      <c r="L1835"/>
      <c r="M1835"/>
      <c r="N1835"/>
      <c r="O1835" s="20"/>
      <c r="P1835"/>
      <c r="Q1835"/>
      <c r="R1835"/>
      <c r="S1835"/>
      <c r="T1835" s="20"/>
      <c r="U1835"/>
      <c r="V1835"/>
      <c r="W1835"/>
      <c r="X1835"/>
      <c r="Y1835" s="20"/>
      <c r="Z1835"/>
      <c r="AA1835"/>
      <c r="AB1835"/>
      <c r="AC1835"/>
      <c r="AD1835" s="20"/>
      <c r="AE1835"/>
      <c r="AF1835"/>
      <c r="AG1835"/>
      <c r="AH1835"/>
      <c r="AI1835" s="20"/>
      <c r="AJ1835"/>
      <c r="AK1835"/>
      <c r="AL1835"/>
      <c r="AM1835"/>
      <c r="AN1835" s="20"/>
      <c r="AO1835"/>
      <c r="AT1835" s="14"/>
      <c r="AU1835" s="14"/>
      <c r="AV1835" s="14"/>
      <c r="AW1835" s="14"/>
    </row>
    <row r="1836" spans="1:49" s="10" customFormat="1">
      <c r="A1836" s="12"/>
      <c r="C1836"/>
      <c r="D1836"/>
      <c r="E1836" s="20"/>
      <c r="F1836"/>
      <c r="G1836"/>
      <c r="H1836"/>
      <c r="I1836"/>
      <c r="J1836" s="20"/>
      <c r="K1836"/>
      <c r="L1836"/>
      <c r="M1836"/>
      <c r="N1836"/>
      <c r="O1836" s="20"/>
      <c r="P1836"/>
      <c r="Q1836"/>
      <c r="R1836"/>
      <c r="S1836"/>
      <c r="T1836" s="20"/>
      <c r="U1836"/>
      <c r="V1836"/>
      <c r="W1836"/>
      <c r="X1836"/>
      <c r="Y1836" s="20"/>
      <c r="Z1836"/>
      <c r="AA1836"/>
      <c r="AB1836"/>
      <c r="AC1836"/>
      <c r="AD1836" s="20"/>
      <c r="AE1836"/>
      <c r="AF1836"/>
      <c r="AG1836"/>
      <c r="AH1836"/>
      <c r="AI1836" s="20"/>
      <c r="AJ1836"/>
      <c r="AK1836"/>
      <c r="AL1836"/>
      <c r="AM1836"/>
      <c r="AN1836" s="20"/>
      <c r="AO1836"/>
      <c r="AT1836" s="14"/>
      <c r="AU1836" s="14"/>
      <c r="AV1836" s="14"/>
      <c r="AW1836" s="14"/>
    </row>
    <row r="1837" spans="1:49" s="10" customFormat="1">
      <c r="A1837" s="12"/>
      <c r="C1837"/>
      <c r="D1837"/>
      <c r="E1837" s="20"/>
      <c r="F1837"/>
      <c r="G1837"/>
      <c r="H1837"/>
      <c r="I1837"/>
      <c r="J1837" s="20"/>
      <c r="K1837"/>
      <c r="L1837"/>
      <c r="M1837"/>
      <c r="N1837"/>
      <c r="O1837" s="20"/>
      <c r="P1837"/>
      <c r="Q1837"/>
      <c r="R1837"/>
      <c r="S1837"/>
      <c r="T1837" s="20"/>
      <c r="U1837"/>
      <c r="V1837"/>
      <c r="W1837"/>
      <c r="X1837"/>
      <c r="Y1837" s="20"/>
      <c r="Z1837"/>
      <c r="AA1837"/>
      <c r="AB1837"/>
      <c r="AC1837"/>
      <c r="AD1837" s="20"/>
      <c r="AE1837"/>
      <c r="AF1837"/>
      <c r="AG1837"/>
      <c r="AH1837"/>
      <c r="AI1837" s="20"/>
      <c r="AJ1837"/>
      <c r="AK1837"/>
      <c r="AL1837"/>
      <c r="AM1837"/>
      <c r="AN1837" s="20"/>
      <c r="AO1837"/>
      <c r="AT1837" s="14"/>
      <c r="AU1837" s="14"/>
      <c r="AV1837" s="14"/>
      <c r="AW1837" s="14"/>
    </row>
    <row r="1838" spans="1:49" s="10" customFormat="1">
      <c r="A1838" s="12"/>
      <c r="C1838"/>
      <c r="D1838"/>
      <c r="E1838" s="20"/>
      <c r="F1838"/>
      <c r="G1838"/>
      <c r="H1838"/>
      <c r="I1838"/>
      <c r="J1838" s="20"/>
      <c r="K1838"/>
      <c r="L1838"/>
      <c r="M1838"/>
      <c r="N1838"/>
      <c r="O1838" s="20"/>
      <c r="P1838"/>
      <c r="Q1838"/>
      <c r="R1838"/>
      <c r="S1838"/>
      <c r="T1838" s="20"/>
      <c r="U1838"/>
      <c r="V1838"/>
      <c r="W1838"/>
      <c r="X1838"/>
      <c r="Y1838" s="20"/>
      <c r="Z1838"/>
      <c r="AA1838"/>
      <c r="AB1838"/>
      <c r="AC1838"/>
      <c r="AD1838" s="20"/>
      <c r="AE1838"/>
      <c r="AF1838"/>
      <c r="AG1838"/>
      <c r="AH1838"/>
      <c r="AI1838" s="20"/>
      <c r="AJ1838"/>
      <c r="AK1838"/>
      <c r="AL1838"/>
      <c r="AM1838"/>
      <c r="AN1838" s="20"/>
      <c r="AO1838"/>
      <c r="AT1838" s="14"/>
      <c r="AU1838" s="14"/>
      <c r="AV1838" s="14"/>
      <c r="AW1838" s="14"/>
    </row>
    <row r="1839" spans="1:49" s="10" customFormat="1">
      <c r="A1839" s="12"/>
      <c r="C1839"/>
      <c r="D1839"/>
      <c r="E1839" s="20"/>
      <c r="F1839"/>
      <c r="G1839"/>
      <c r="H1839"/>
      <c r="I1839"/>
      <c r="J1839" s="20"/>
      <c r="K1839"/>
      <c r="L1839"/>
      <c r="M1839"/>
      <c r="N1839"/>
      <c r="O1839" s="20"/>
      <c r="P1839"/>
      <c r="Q1839"/>
      <c r="R1839"/>
      <c r="S1839"/>
      <c r="T1839" s="20"/>
      <c r="U1839"/>
      <c r="V1839"/>
      <c r="W1839"/>
      <c r="X1839"/>
      <c r="Y1839" s="20"/>
      <c r="Z1839"/>
      <c r="AA1839"/>
      <c r="AB1839"/>
      <c r="AC1839"/>
      <c r="AD1839" s="20"/>
      <c r="AE1839"/>
      <c r="AF1839"/>
      <c r="AG1839"/>
      <c r="AH1839"/>
      <c r="AI1839" s="20"/>
      <c r="AJ1839"/>
      <c r="AK1839"/>
      <c r="AL1839"/>
      <c r="AM1839"/>
      <c r="AN1839" s="20"/>
      <c r="AO1839"/>
      <c r="AT1839" s="14"/>
      <c r="AU1839" s="14"/>
      <c r="AV1839" s="14"/>
      <c r="AW1839" s="14"/>
    </row>
    <row r="1840" spans="1:49" s="10" customFormat="1">
      <c r="A1840" s="12"/>
      <c r="C1840"/>
      <c r="D1840"/>
      <c r="E1840" s="20"/>
      <c r="F1840"/>
      <c r="G1840"/>
      <c r="H1840"/>
      <c r="I1840"/>
      <c r="J1840" s="20"/>
      <c r="K1840"/>
      <c r="L1840"/>
      <c r="M1840"/>
      <c r="N1840"/>
      <c r="O1840" s="20"/>
      <c r="P1840"/>
      <c r="Q1840"/>
      <c r="R1840"/>
      <c r="S1840"/>
      <c r="T1840" s="20"/>
      <c r="U1840"/>
      <c r="V1840"/>
      <c r="W1840"/>
      <c r="X1840"/>
      <c r="Y1840" s="20"/>
      <c r="Z1840"/>
      <c r="AA1840"/>
      <c r="AB1840"/>
      <c r="AC1840"/>
      <c r="AD1840" s="20"/>
      <c r="AE1840"/>
      <c r="AF1840"/>
      <c r="AG1840"/>
      <c r="AH1840"/>
      <c r="AI1840" s="20"/>
      <c r="AJ1840"/>
      <c r="AK1840"/>
      <c r="AL1840"/>
      <c r="AM1840"/>
      <c r="AN1840" s="20"/>
      <c r="AO1840"/>
      <c r="AT1840" s="14"/>
      <c r="AU1840" s="14"/>
      <c r="AV1840" s="14"/>
      <c r="AW1840" s="14"/>
    </row>
    <row r="1841" spans="1:49" s="10" customFormat="1">
      <c r="A1841" s="12"/>
      <c r="C1841"/>
      <c r="D1841"/>
      <c r="E1841" s="20"/>
      <c r="F1841"/>
      <c r="G1841"/>
      <c r="H1841"/>
      <c r="I1841"/>
      <c r="J1841" s="20"/>
      <c r="K1841"/>
      <c r="L1841"/>
      <c r="M1841"/>
      <c r="N1841"/>
      <c r="O1841" s="20"/>
      <c r="P1841"/>
      <c r="Q1841"/>
      <c r="R1841"/>
      <c r="S1841"/>
      <c r="T1841" s="20"/>
      <c r="U1841"/>
      <c r="V1841"/>
      <c r="W1841"/>
      <c r="X1841"/>
      <c r="Y1841" s="20"/>
      <c r="Z1841"/>
      <c r="AA1841"/>
      <c r="AB1841"/>
      <c r="AC1841"/>
      <c r="AD1841" s="20"/>
      <c r="AE1841"/>
      <c r="AF1841"/>
      <c r="AG1841"/>
      <c r="AH1841"/>
      <c r="AI1841" s="20"/>
      <c r="AJ1841"/>
      <c r="AK1841"/>
      <c r="AL1841"/>
      <c r="AM1841"/>
      <c r="AN1841" s="20"/>
      <c r="AO1841"/>
      <c r="AT1841" s="14"/>
      <c r="AU1841" s="14"/>
      <c r="AV1841" s="14"/>
      <c r="AW1841" s="14"/>
    </row>
    <row r="1842" spans="1:49" s="10" customFormat="1">
      <c r="A1842" s="12"/>
      <c r="C1842"/>
      <c r="D1842"/>
      <c r="E1842" s="20"/>
      <c r="F1842"/>
      <c r="G1842"/>
      <c r="H1842"/>
      <c r="I1842"/>
      <c r="J1842" s="20"/>
      <c r="K1842"/>
      <c r="L1842"/>
      <c r="M1842"/>
      <c r="N1842"/>
      <c r="O1842" s="20"/>
      <c r="P1842"/>
      <c r="Q1842"/>
      <c r="R1842"/>
      <c r="S1842"/>
      <c r="T1842" s="20"/>
      <c r="U1842"/>
      <c r="V1842"/>
      <c r="W1842"/>
      <c r="X1842"/>
      <c r="Y1842" s="20"/>
      <c r="Z1842"/>
      <c r="AA1842"/>
      <c r="AB1842"/>
      <c r="AC1842"/>
      <c r="AD1842" s="20"/>
      <c r="AE1842"/>
      <c r="AF1842"/>
      <c r="AG1842"/>
      <c r="AH1842"/>
      <c r="AI1842" s="20"/>
      <c r="AJ1842"/>
      <c r="AK1842"/>
      <c r="AL1842"/>
      <c r="AM1842"/>
      <c r="AN1842" s="20"/>
      <c r="AO1842"/>
      <c r="AT1842" s="14"/>
      <c r="AU1842" s="14"/>
      <c r="AV1842" s="14"/>
      <c r="AW1842" s="14"/>
    </row>
    <row r="1843" spans="1:49" s="10" customFormat="1">
      <c r="A1843" s="12"/>
      <c r="C1843"/>
      <c r="D1843"/>
      <c r="E1843" s="20"/>
      <c r="F1843"/>
      <c r="G1843"/>
      <c r="H1843"/>
      <c r="I1843"/>
      <c r="J1843" s="20"/>
      <c r="K1843"/>
      <c r="L1843"/>
      <c r="M1843"/>
      <c r="N1843"/>
      <c r="O1843" s="20"/>
      <c r="P1843"/>
      <c r="Q1843"/>
      <c r="R1843"/>
      <c r="S1843"/>
      <c r="T1843" s="20"/>
      <c r="U1843"/>
      <c r="V1843"/>
      <c r="W1843"/>
      <c r="X1843"/>
      <c r="Y1843" s="20"/>
      <c r="Z1843"/>
      <c r="AA1843"/>
      <c r="AB1843"/>
      <c r="AC1843"/>
      <c r="AD1843" s="20"/>
      <c r="AE1843"/>
      <c r="AF1843"/>
      <c r="AG1843"/>
      <c r="AH1843"/>
      <c r="AI1843" s="20"/>
      <c r="AJ1843"/>
      <c r="AK1843"/>
      <c r="AL1843"/>
      <c r="AM1843"/>
      <c r="AN1843" s="20"/>
      <c r="AO1843"/>
      <c r="AT1843" s="14"/>
      <c r="AU1843" s="14"/>
      <c r="AV1843" s="14"/>
      <c r="AW1843" s="14"/>
    </row>
    <row r="1844" spans="1:49" s="10" customFormat="1">
      <c r="A1844" s="12"/>
      <c r="C1844"/>
      <c r="D1844"/>
      <c r="E1844" s="20"/>
      <c r="F1844"/>
      <c r="G1844"/>
      <c r="H1844"/>
      <c r="I1844"/>
      <c r="J1844" s="20"/>
      <c r="K1844"/>
      <c r="L1844"/>
      <c r="M1844"/>
      <c r="N1844"/>
      <c r="O1844" s="20"/>
      <c r="P1844"/>
      <c r="Q1844"/>
      <c r="R1844"/>
      <c r="S1844"/>
      <c r="T1844" s="20"/>
      <c r="U1844"/>
      <c r="V1844"/>
      <c r="W1844"/>
      <c r="X1844"/>
      <c r="Y1844" s="20"/>
      <c r="Z1844"/>
      <c r="AA1844"/>
      <c r="AB1844"/>
      <c r="AC1844"/>
      <c r="AD1844" s="20"/>
      <c r="AE1844"/>
      <c r="AF1844"/>
      <c r="AG1844"/>
      <c r="AH1844"/>
      <c r="AI1844" s="20"/>
      <c r="AJ1844"/>
      <c r="AK1844"/>
      <c r="AL1844"/>
      <c r="AM1844"/>
      <c r="AN1844" s="20"/>
      <c r="AO1844"/>
      <c r="AT1844" s="14"/>
      <c r="AU1844" s="14"/>
      <c r="AV1844" s="14"/>
      <c r="AW1844" s="14"/>
    </row>
    <row r="1845" spans="1:49" s="10" customFormat="1">
      <c r="A1845" s="12"/>
      <c r="C1845"/>
      <c r="D1845"/>
      <c r="E1845" s="20"/>
      <c r="F1845"/>
      <c r="G1845"/>
      <c r="H1845"/>
      <c r="I1845"/>
      <c r="J1845" s="20"/>
      <c r="K1845"/>
      <c r="L1845"/>
      <c r="M1845"/>
      <c r="N1845"/>
      <c r="O1845" s="20"/>
      <c r="P1845"/>
      <c r="Q1845"/>
      <c r="R1845"/>
      <c r="S1845"/>
      <c r="T1845" s="20"/>
      <c r="U1845"/>
      <c r="V1845"/>
      <c r="W1845"/>
      <c r="X1845"/>
      <c r="Y1845" s="20"/>
      <c r="Z1845"/>
      <c r="AA1845"/>
      <c r="AB1845"/>
      <c r="AC1845"/>
      <c r="AD1845" s="20"/>
      <c r="AE1845"/>
      <c r="AF1845"/>
      <c r="AG1845"/>
      <c r="AH1845"/>
      <c r="AI1845" s="20"/>
      <c r="AJ1845"/>
      <c r="AK1845"/>
      <c r="AL1845"/>
      <c r="AM1845"/>
      <c r="AN1845" s="20"/>
      <c r="AO1845"/>
      <c r="AT1845" s="14"/>
      <c r="AU1845" s="14"/>
      <c r="AV1845" s="14"/>
      <c r="AW1845" s="14"/>
    </row>
    <row r="1846" spans="1:49" s="10" customFormat="1">
      <c r="A1846" s="12"/>
      <c r="C1846"/>
      <c r="D1846"/>
      <c r="E1846" s="20"/>
      <c r="F1846"/>
      <c r="G1846"/>
      <c r="H1846"/>
      <c r="I1846"/>
      <c r="J1846" s="20"/>
      <c r="K1846"/>
      <c r="L1846"/>
      <c r="M1846"/>
      <c r="N1846"/>
      <c r="O1846" s="20"/>
      <c r="P1846"/>
      <c r="Q1846"/>
      <c r="R1846"/>
      <c r="S1846"/>
      <c r="T1846" s="20"/>
      <c r="U1846"/>
      <c r="V1846"/>
      <c r="W1846"/>
      <c r="X1846"/>
      <c r="Y1846" s="20"/>
      <c r="Z1846"/>
      <c r="AA1846"/>
      <c r="AB1846"/>
      <c r="AC1846"/>
      <c r="AD1846" s="20"/>
      <c r="AE1846"/>
      <c r="AF1846"/>
      <c r="AG1846"/>
      <c r="AH1846"/>
      <c r="AI1846" s="20"/>
      <c r="AJ1846"/>
      <c r="AK1846"/>
      <c r="AL1846"/>
      <c r="AM1846"/>
      <c r="AN1846" s="20"/>
      <c r="AO1846"/>
      <c r="AT1846" s="14"/>
      <c r="AU1846" s="14"/>
      <c r="AV1846" s="14"/>
      <c r="AW1846" s="14"/>
    </row>
    <row r="1847" spans="1:49" s="10" customFormat="1">
      <c r="A1847" s="12"/>
      <c r="C1847"/>
      <c r="D1847"/>
      <c r="E1847" s="20"/>
      <c r="F1847"/>
      <c r="G1847"/>
      <c r="H1847"/>
      <c r="I1847"/>
      <c r="J1847" s="20"/>
      <c r="K1847"/>
      <c r="L1847"/>
      <c r="M1847"/>
      <c r="N1847"/>
      <c r="O1847" s="20"/>
      <c r="P1847"/>
      <c r="Q1847"/>
      <c r="R1847"/>
      <c r="S1847"/>
      <c r="T1847" s="20"/>
      <c r="U1847"/>
      <c r="V1847"/>
      <c r="W1847"/>
      <c r="X1847"/>
      <c r="Y1847" s="20"/>
      <c r="Z1847"/>
      <c r="AA1847"/>
      <c r="AB1847"/>
      <c r="AC1847"/>
      <c r="AD1847" s="20"/>
      <c r="AE1847"/>
      <c r="AF1847"/>
      <c r="AG1847"/>
      <c r="AH1847"/>
      <c r="AI1847" s="20"/>
      <c r="AJ1847"/>
      <c r="AK1847"/>
      <c r="AL1847"/>
      <c r="AM1847"/>
      <c r="AN1847" s="20"/>
      <c r="AO1847"/>
      <c r="AT1847" s="14"/>
      <c r="AU1847" s="14"/>
      <c r="AV1847" s="14"/>
      <c r="AW1847" s="14"/>
    </row>
    <row r="1848" spans="1:49" s="10" customFormat="1">
      <c r="A1848" s="12"/>
      <c r="C1848"/>
      <c r="D1848"/>
      <c r="E1848" s="20"/>
      <c r="F1848"/>
      <c r="G1848"/>
      <c r="H1848"/>
      <c r="I1848"/>
      <c r="J1848" s="20"/>
      <c r="K1848"/>
      <c r="L1848"/>
      <c r="M1848"/>
      <c r="N1848"/>
      <c r="O1848" s="20"/>
      <c r="P1848"/>
      <c r="Q1848"/>
      <c r="R1848"/>
      <c r="S1848"/>
      <c r="T1848" s="20"/>
      <c r="U1848"/>
      <c r="V1848"/>
      <c r="W1848"/>
      <c r="X1848"/>
      <c r="Y1848" s="20"/>
      <c r="Z1848"/>
      <c r="AA1848"/>
      <c r="AB1848"/>
      <c r="AC1848"/>
      <c r="AD1848" s="20"/>
      <c r="AE1848"/>
      <c r="AF1848"/>
      <c r="AG1848"/>
      <c r="AH1848"/>
      <c r="AI1848" s="20"/>
      <c r="AJ1848"/>
      <c r="AK1848"/>
      <c r="AL1848"/>
      <c r="AM1848"/>
      <c r="AN1848" s="20"/>
      <c r="AO1848"/>
      <c r="AT1848" s="14"/>
      <c r="AU1848" s="14"/>
      <c r="AV1848" s="14"/>
      <c r="AW1848" s="14"/>
    </row>
    <row r="1849" spans="1:49" s="10" customFormat="1">
      <c r="A1849" s="12"/>
      <c r="C1849"/>
      <c r="D1849"/>
      <c r="E1849" s="20"/>
      <c r="F1849"/>
      <c r="G1849"/>
      <c r="H1849"/>
      <c r="I1849"/>
      <c r="J1849" s="20"/>
      <c r="K1849"/>
      <c r="L1849"/>
      <c r="M1849"/>
      <c r="N1849"/>
      <c r="O1849" s="20"/>
      <c r="P1849"/>
      <c r="Q1849"/>
      <c r="R1849"/>
      <c r="S1849"/>
      <c r="T1849" s="20"/>
      <c r="U1849"/>
      <c r="V1849"/>
      <c r="W1849"/>
      <c r="X1849"/>
      <c r="Y1849" s="20"/>
      <c r="Z1849"/>
      <c r="AA1849"/>
      <c r="AB1849"/>
      <c r="AC1849"/>
      <c r="AD1849" s="20"/>
      <c r="AE1849"/>
      <c r="AF1849"/>
      <c r="AG1849"/>
      <c r="AH1849"/>
      <c r="AI1849" s="20"/>
      <c r="AJ1849"/>
      <c r="AK1849"/>
      <c r="AL1849"/>
      <c r="AM1849"/>
      <c r="AN1849" s="20"/>
      <c r="AO1849"/>
      <c r="AT1849" s="14"/>
      <c r="AU1849" s="14"/>
      <c r="AV1849" s="14"/>
      <c r="AW1849" s="14"/>
    </row>
    <row r="1850" spans="1:49" s="10" customFormat="1">
      <c r="A1850" s="12"/>
      <c r="C1850"/>
      <c r="D1850"/>
      <c r="E1850" s="20"/>
      <c r="F1850"/>
      <c r="G1850"/>
      <c r="H1850"/>
      <c r="I1850"/>
      <c r="J1850" s="20"/>
      <c r="K1850"/>
      <c r="L1850"/>
      <c r="M1850"/>
      <c r="N1850"/>
      <c r="O1850" s="20"/>
      <c r="P1850"/>
      <c r="Q1850"/>
      <c r="R1850"/>
      <c r="S1850"/>
      <c r="T1850" s="20"/>
      <c r="U1850"/>
      <c r="V1850"/>
      <c r="W1850"/>
      <c r="X1850"/>
      <c r="Y1850" s="20"/>
      <c r="Z1850"/>
      <c r="AA1850"/>
      <c r="AB1850"/>
      <c r="AC1850"/>
      <c r="AD1850" s="20"/>
      <c r="AE1850"/>
      <c r="AF1850"/>
      <c r="AG1850"/>
      <c r="AH1850"/>
      <c r="AI1850" s="20"/>
      <c r="AJ1850"/>
      <c r="AK1850"/>
      <c r="AL1850"/>
      <c r="AM1850"/>
      <c r="AN1850" s="20"/>
      <c r="AO1850"/>
      <c r="AT1850" s="14"/>
      <c r="AU1850" s="14"/>
      <c r="AV1850" s="14"/>
      <c r="AW1850" s="14"/>
    </row>
    <row r="1851" spans="1:49" s="10" customFormat="1">
      <c r="A1851" s="12"/>
      <c r="C1851"/>
      <c r="D1851"/>
      <c r="E1851" s="20"/>
      <c r="F1851"/>
      <c r="G1851"/>
      <c r="H1851"/>
      <c r="I1851"/>
      <c r="J1851" s="20"/>
      <c r="K1851"/>
      <c r="L1851"/>
      <c r="M1851"/>
      <c r="N1851"/>
      <c r="O1851" s="20"/>
      <c r="P1851"/>
      <c r="Q1851"/>
      <c r="R1851"/>
      <c r="S1851"/>
      <c r="T1851" s="20"/>
      <c r="U1851"/>
      <c r="V1851"/>
      <c r="W1851"/>
      <c r="X1851"/>
      <c r="Y1851" s="20"/>
      <c r="Z1851"/>
      <c r="AA1851"/>
      <c r="AB1851"/>
      <c r="AC1851"/>
      <c r="AD1851" s="20"/>
      <c r="AE1851"/>
      <c r="AF1851"/>
      <c r="AG1851"/>
      <c r="AH1851"/>
      <c r="AI1851" s="20"/>
      <c r="AJ1851"/>
      <c r="AK1851"/>
      <c r="AL1851"/>
      <c r="AM1851"/>
      <c r="AN1851" s="20"/>
      <c r="AO1851"/>
      <c r="AT1851" s="14"/>
      <c r="AU1851" s="14"/>
      <c r="AV1851" s="14"/>
      <c r="AW1851" s="14"/>
    </row>
    <row r="1852" spans="1:49" s="10" customFormat="1">
      <c r="A1852" s="12"/>
      <c r="C1852"/>
      <c r="D1852"/>
      <c r="E1852" s="20"/>
      <c r="F1852"/>
      <c r="G1852"/>
      <c r="H1852"/>
      <c r="I1852"/>
      <c r="J1852" s="20"/>
      <c r="K1852"/>
      <c r="L1852"/>
      <c r="M1852"/>
      <c r="N1852"/>
      <c r="O1852" s="20"/>
      <c r="P1852"/>
      <c r="Q1852"/>
      <c r="R1852"/>
      <c r="S1852"/>
      <c r="T1852" s="20"/>
      <c r="U1852"/>
      <c r="V1852"/>
      <c r="W1852"/>
      <c r="X1852"/>
      <c r="Y1852" s="20"/>
      <c r="Z1852"/>
      <c r="AA1852"/>
      <c r="AB1852"/>
      <c r="AC1852"/>
      <c r="AD1852" s="20"/>
      <c r="AE1852"/>
      <c r="AF1852"/>
      <c r="AG1852"/>
      <c r="AH1852"/>
      <c r="AI1852" s="20"/>
      <c r="AJ1852"/>
      <c r="AK1852"/>
      <c r="AL1852"/>
      <c r="AM1852"/>
      <c r="AN1852" s="20"/>
      <c r="AO1852"/>
      <c r="AT1852" s="14"/>
      <c r="AU1852" s="14"/>
      <c r="AV1852" s="14"/>
      <c r="AW1852" s="14"/>
    </row>
    <row r="1853" spans="1:49" s="10" customFormat="1">
      <c r="A1853" s="12"/>
      <c r="C1853"/>
      <c r="D1853"/>
      <c r="E1853" s="20"/>
      <c r="F1853"/>
      <c r="G1853"/>
      <c r="H1853"/>
      <c r="I1853"/>
      <c r="J1853" s="20"/>
      <c r="K1853"/>
      <c r="L1853"/>
      <c r="M1853"/>
      <c r="N1853"/>
      <c r="O1853" s="20"/>
      <c r="P1853"/>
      <c r="Q1853"/>
      <c r="R1853"/>
      <c r="S1853"/>
      <c r="T1853" s="20"/>
      <c r="U1853"/>
      <c r="V1853"/>
      <c r="W1853"/>
      <c r="X1853"/>
      <c r="Y1853" s="20"/>
      <c r="Z1853"/>
      <c r="AA1853"/>
      <c r="AB1853"/>
      <c r="AC1853"/>
      <c r="AD1853" s="20"/>
      <c r="AE1853"/>
      <c r="AF1853"/>
      <c r="AG1853"/>
      <c r="AH1853"/>
      <c r="AI1853" s="20"/>
      <c r="AJ1853"/>
      <c r="AK1853"/>
      <c r="AL1853"/>
      <c r="AM1853"/>
      <c r="AN1853" s="20"/>
      <c r="AO1853"/>
      <c r="AT1853" s="14"/>
      <c r="AU1853" s="14"/>
      <c r="AV1853" s="14"/>
      <c r="AW1853" s="14"/>
    </row>
    <row r="1854" spans="1:49" s="10" customFormat="1">
      <c r="A1854" s="12"/>
      <c r="C1854"/>
      <c r="D1854"/>
      <c r="E1854" s="20"/>
      <c r="F1854"/>
      <c r="G1854"/>
      <c r="H1854"/>
      <c r="I1854"/>
      <c r="J1854" s="20"/>
      <c r="K1854"/>
      <c r="L1854"/>
      <c r="M1854"/>
      <c r="N1854"/>
      <c r="O1854" s="20"/>
      <c r="P1854"/>
      <c r="Q1854"/>
      <c r="R1854"/>
      <c r="S1854"/>
      <c r="T1854" s="20"/>
      <c r="U1854"/>
      <c r="V1854"/>
      <c r="W1854"/>
      <c r="X1854"/>
      <c r="Y1854" s="20"/>
      <c r="Z1854"/>
      <c r="AA1854"/>
      <c r="AB1854"/>
      <c r="AC1854"/>
      <c r="AD1854" s="20"/>
      <c r="AE1854"/>
      <c r="AF1854"/>
      <c r="AG1854"/>
      <c r="AH1854"/>
      <c r="AI1854" s="20"/>
      <c r="AJ1854"/>
      <c r="AK1854"/>
      <c r="AL1854"/>
      <c r="AM1854"/>
      <c r="AN1854" s="20"/>
      <c r="AO1854"/>
      <c r="AT1854" s="14"/>
      <c r="AU1854" s="14"/>
      <c r="AV1854" s="14"/>
      <c r="AW1854" s="14"/>
    </row>
    <row r="1855" spans="1:49" s="10" customFormat="1">
      <c r="A1855" s="12"/>
      <c r="C1855"/>
      <c r="D1855"/>
      <c r="E1855" s="20"/>
      <c r="F1855"/>
      <c r="G1855"/>
      <c r="H1855"/>
      <c r="I1855"/>
      <c r="J1855" s="20"/>
      <c r="K1855"/>
      <c r="L1855"/>
      <c r="M1855"/>
      <c r="N1855"/>
      <c r="O1855" s="20"/>
      <c r="P1855"/>
      <c r="Q1855"/>
      <c r="R1855"/>
      <c r="S1855"/>
      <c r="T1855" s="20"/>
      <c r="U1855"/>
      <c r="V1855"/>
      <c r="W1855"/>
      <c r="X1855"/>
      <c r="Y1855" s="20"/>
      <c r="Z1855"/>
      <c r="AA1855"/>
      <c r="AB1855"/>
      <c r="AC1855"/>
      <c r="AD1855" s="20"/>
      <c r="AE1855"/>
      <c r="AF1855"/>
      <c r="AG1855"/>
      <c r="AH1855"/>
      <c r="AI1855" s="20"/>
      <c r="AJ1855"/>
      <c r="AK1855"/>
      <c r="AL1855"/>
      <c r="AM1855"/>
      <c r="AN1855" s="20"/>
      <c r="AO1855"/>
      <c r="AT1855" s="14"/>
      <c r="AU1855" s="14"/>
      <c r="AV1855" s="14"/>
      <c r="AW1855" s="14"/>
    </row>
    <row r="1856" spans="1:49" s="10" customFormat="1">
      <c r="A1856" s="12"/>
      <c r="C1856"/>
      <c r="D1856"/>
      <c r="E1856" s="20"/>
      <c r="F1856"/>
      <c r="G1856"/>
      <c r="H1856"/>
      <c r="I1856"/>
      <c r="J1856" s="20"/>
      <c r="K1856"/>
      <c r="L1856"/>
      <c r="M1856"/>
      <c r="N1856"/>
      <c r="O1856" s="20"/>
      <c r="P1856"/>
      <c r="Q1856"/>
      <c r="R1856"/>
      <c r="S1856"/>
      <c r="T1856" s="20"/>
      <c r="U1856"/>
      <c r="V1856"/>
      <c r="W1856"/>
      <c r="X1856"/>
      <c r="Y1856" s="20"/>
      <c r="Z1856"/>
      <c r="AA1856"/>
      <c r="AB1856"/>
      <c r="AC1856"/>
      <c r="AD1856" s="20"/>
      <c r="AE1856"/>
      <c r="AF1856"/>
      <c r="AG1856"/>
      <c r="AH1856"/>
      <c r="AI1856" s="20"/>
      <c r="AJ1856"/>
      <c r="AK1856"/>
      <c r="AL1856"/>
      <c r="AM1856"/>
      <c r="AN1856" s="20"/>
      <c r="AO1856"/>
      <c r="AT1856" s="14"/>
      <c r="AU1856" s="14"/>
      <c r="AV1856" s="14"/>
      <c r="AW1856" s="14"/>
    </row>
    <row r="1857" spans="1:49" s="10" customFormat="1">
      <c r="A1857" s="12"/>
      <c r="C1857"/>
      <c r="D1857"/>
      <c r="E1857" s="20"/>
      <c r="F1857"/>
      <c r="G1857"/>
      <c r="H1857"/>
      <c r="I1857"/>
      <c r="J1857" s="20"/>
      <c r="K1857"/>
      <c r="L1857"/>
      <c r="M1857"/>
      <c r="N1857"/>
      <c r="O1857" s="20"/>
      <c r="P1857"/>
      <c r="Q1857"/>
      <c r="R1857"/>
      <c r="S1857"/>
      <c r="T1857" s="20"/>
      <c r="U1857"/>
      <c r="V1857"/>
      <c r="W1857"/>
      <c r="X1857"/>
      <c r="Y1857" s="20"/>
      <c r="Z1857"/>
      <c r="AA1857"/>
      <c r="AB1857"/>
      <c r="AC1857"/>
      <c r="AD1857" s="20"/>
      <c r="AE1857"/>
      <c r="AF1857"/>
      <c r="AG1857"/>
      <c r="AH1857"/>
      <c r="AI1857" s="20"/>
      <c r="AJ1857"/>
      <c r="AK1857"/>
      <c r="AL1857"/>
      <c r="AM1857"/>
      <c r="AN1857" s="20"/>
      <c r="AO1857"/>
      <c r="AT1857" s="14"/>
      <c r="AU1857" s="14"/>
      <c r="AV1857" s="14"/>
      <c r="AW1857" s="14"/>
    </row>
    <row r="1858" spans="1:49" s="10" customFormat="1">
      <c r="A1858" s="12"/>
      <c r="C1858"/>
      <c r="D1858"/>
      <c r="E1858" s="20"/>
      <c r="F1858"/>
      <c r="G1858"/>
      <c r="H1858"/>
      <c r="I1858"/>
      <c r="J1858" s="20"/>
      <c r="K1858"/>
      <c r="L1858"/>
      <c r="M1858"/>
      <c r="N1858"/>
      <c r="O1858" s="20"/>
      <c r="P1858"/>
      <c r="Q1858"/>
      <c r="R1858"/>
      <c r="S1858"/>
      <c r="T1858" s="20"/>
      <c r="U1858"/>
      <c r="V1858"/>
      <c r="W1858"/>
      <c r="X1858"/>
      <c r="Y1858" s="20"/>
      <c r="Z1858"/>
      <c r="AA1858"/>
      <c r="AB1858"/>
      <c r="AC1858"/>
      <c r="AD1858" s="20"/>
      <c r="AE1858"/>
      <c r="AF1858"/>
      <c r="AG1858"/>
      <c r="AH1858"/>
      <c r="AI1858" s="20"/>
      <c r="AJ1858"/>
      <c r="AK1858"/>
      <c r="AL1858"/>
      <c r="AM1858"/>
      <c r="AN1858" s="20"/>
      <c r="AO1858"/>
      <c r="AT1858" s="14"/>
      <c r="AU1858" s="14"/>
      <c r="AV1858" s="14"/>
      <c r="AW1858" s="14"/>
    </row>
    <row r="1859" spans="1:49" s="10" customFormat="1">
      <c r="A1859" s="12"/>
      <c r="C1859"/>
      <c r="D1859"/>
      <c r="E1859" s="20"/>
      <c r="F1859"/>
      <c r="G1859"/>
      <c r="H1859"/>
      <c r="I1859"/>
      <c r="J1859" s="20"/>
      <c r="K1859"/>
      <c r="L1859"/>
      <c r="M1859"/>
      <c r="N1859"/>
      <c r="O1859" s="20"/>
      <c r="P1859"/>
      <c r="Q1859"/>
      <c r="R1859"/>
      <c r="S1859"/>
      <c r="T1859" s="20"/>
      <c r="U1859"/>
      <c r="V1859"/>
      <c r="W1859"/>
      <c r="X1859"/>
      <c r="Y1859" s="20"/>
      <c r="Z1859"/>
      <c r="AA1859"/>
      <c r="AB1859"/>
      <c r="AC1859"/>
      <c r="AD1859" s="20"/>
      <c r="AE1859"/>
      <c r="AF1859"/>
      <c r="AG1859"/>
      <c r="AH1859"/>
      <c r="AI1859" s="20"/>
      <c r="AJ1859"/>
      <c r="AK1859"/>
      <c r="AL1859"/>
      <c r="AM1859"/>
      <c r="AN1859" s="20"/>
      <c r="AO1859"/>
      <c r="AT1859" s="14"/>
      <c r="AU1859" s="14"/>
      <c r="AV1859" s="14"/>
      <c r="AW1859" s="14"/>
    </row>
    <row r="1860" spans="1:49" s="10" customFormat="1">
      <c r="A1860" s="12"/>
      <c r="C1860"/>
      <c r="D1860"/>
      <c r="E1860" s="20"/>
      <c r="F1860"/>
      <c r="G1860"/>
      <c r="H1860"/>
      <c r="I1860"/>
      <c r="J1860" s="20"/>
      <c r="K1860"/>
      <c r="L1860"/>
      <c r="M1860"/>
      <c r="N1860"/>
      <c r="O1860" s="20"/>
      <c r="P1860"/>
      <c r="Q1860"/>
      <c r="R1860"/>
      <c r="S1860"/>
      <c r="T1860" s="20"/>
      <c r="U1860"/>
      <c r="V1860"/>
      <c r="W1860"/>
      <c r="X1860"/>
      <c r="Y1860" s="20"/>
      <c r="Z1860"/>
      <c r="AA1860"/>
      <c r="AB1860"/>
      <c r="AC1860"/>
      <c r="AD1860" s="20"/>
      <c r="AE1860"/>
      <c r="AF1860"/>
      <c r="AG1860"/>
      <c r="AH1860"/>
      <c r="AI1860" s="20"/>
      <c r="AJ1860"/>
      <c r="AK1860"/>
      <c r="AL1860"/>
      <c r="AM1860"/>
      <c r="AN1860" s="20"/>
      <c r="AO1860"/>
      <c r="AT1860" s="14"/>
      <c r="AU1860" s="14"/>
      <c r="AV1860" s="14"/>
      <c r="AW1860" s="14"/>
    </row>
    <row r="1861" spans="1:49" s="10" customFormat="1">
      <c r="A1861" s="12"/>
      <c r="C1861"/>
      <c r="D1861"/>
      <c r="E1861" s="20"/>
      <c r="F1861"/>
      <c r="G1861"/>
      <c r="H1861"/>
      <c r="I1861"/>
      <c r="J1861" s="20"/>
      <c r="K1861"/>
      <c r="L1861"/>
      <c r="M1861"/>
      <c r="N1861"/>
      <c r="O1861" s="20"/>
      <c r="P1861"/>
      <c r="Q1861"/>
      <c r="R1861"/>
      <c r="S1861"/>
      <c r="T1861" s="20"/>
      <c r="U1861"/>
      <c r="V1861"/>
      <c r="W1861"/>
      <c r="X1861"/>
      <c r="Y1861" s="20"/>
      <c r="Z1861"/>
      <c r="AA1861"/>
      <c r="AB1861"/>
      <c r="AC1861"/>
      <c r="AD1861" s="20"/>
      <c r="AE1861"/>
      <c r="AF1861"/>
      <c r="AG1861"/>
      <c r="AH1861"/>
      <c r="AI1861" s="20"/>
      <c r="AJ1861"/>
      <c r="AK1861"/>
      <c r="AL1861"/>
      <c r="AM1861"/>
      <c r="AN1861" s="20"/>
      <c r="AO1861"/>
      <c r="AT1861" s="14"/>
      <c r="AU1861" s="14"/>
      <c r="AV1861" s="14"/>
      <c r="AW1861" s="14"/>
    </row>
    <row r="1862" spans="1:49" s="10" customFormat="1">
      <c r="A1862" s="12"/>
      <c r="C1862"/>
      <c r="D1862"/>
      <c r="E1862" s="20"/>
      <c r="F1862"/>
      <c r="G1862"/>
      <c r="H1862"/>
      <c r="I1862"/>
      <c r="J1862" s="20"/>
      <c r="K1862"/>
      <c r="L1862"/>
      <c r="M1862"/>
      <c r="N1862"/>
      <c r="O1862" s="20"/>
      <c r="P1862"/>
      <c r="Q1862"/>
      <c r="R1862"/>
      <c r="S1862"/>
      <c r="T1862" s="20"/>
      <c r="U1862"/>
      <c r="V1862"/>
      <c r="W1862"/>
      <c r="X1862"/>
      <c r="Y1862" s="20"/>
      <c r="Z1862"/>
      <c r="AA1862"/>
      <c r="AB1862"/>
      <c r="AC1862"/>
      <c r="AD1862" s="20"/>
      <c r="AE1862"/>
      <c r="AF1862"/>
      <c r="AG1862"/>
      <c r="AH1862"/>
      <c r="AI1862" s="20"/>
      <c r="AJ1862"/>
      <c r="AK1862"/>
      <c r="AL1862"/>
      <c r="AM1862"/>
      <c r="AN1862" s="20"/>
      <c r="AO1862"/>
      <c r="AT1862" s="14"/>
      <c r="AU1862" s="14"/>
      <c r="AV1862" s="14"/>
      <c r="AW1862" s="14"/>
    </row>
    <row r="1863" spans="1:49" s="10" customFormat="1">
      <c r="A1863" s="12"/>
      <c r="C1863"/>
      <c r="D1863"/>
      <c r="E1863" s="20"/>
      <c r="F1863"/>
      <c r="G1863"/>
      <c r="H1863"/>
      <c r="I1863"/>
      <c r="J1863" s="20"/>
      <c r="K1863"/>
      <c r="L1863"/>
      <c r="M1863"/>
      <c r="N1863"/>
      <c r="O1863" s="20"/>
      <c r="P1863"/>
      <c r="Q1863"/>
      <c r="R1863"/>
      <c r="S1863"/>
      <c r="T1863" s="20"/>
      <c r="U1863"/>
      <c r="V1863"/>
      <c r="W1863"/>
      <c r="X1863"/>
      <c r="Y1863" s="20"/>
      <c r="Z1863"/>
      <c r="AA1863"/>
      <c r="AB1863"/>
      <c r="AC1863"/>
      <c r="AD1863" s="20"/>
      <c r="AE1863"/>
      <c r="AF1863"/>
      <c r="AG1863"/>
      <c r="AH1863"/>
      <c r="AI1863" s="20"/>
      <c r="AJ1863"/>
      <c r="AK1863"/>
      <c r="AL1863"/>
      <c r="AM1863"/>
      <c r="AN1863" s="20"/>
      <c r="AO1863"/>
      <c r="AT1863" s="14"/>
      <c r="AU1863" s="14"/>
      <c r="AV1863" s="14"/>
      <c r="AW1863" s="14"/>
    </row>
    <row r="1864" spans="1:49" s="10" customFormat="1">
      <c r="A1864" s="12"/>
      <c r="C1864"/>
      <c r="D1864"/>
      <c r="E1864" s="20"/>
      <c r="F1864"/>
      <c r="G1864"/>
      <c r="H1864"/>
      <c r="I1864"/>
      <c r="J1864" s="20"/>
      <c r="K1864"/>
      <c r="L1864"/>
      <c r="M1864"/>
      <c r="N1864"/>
      <c r="O1864" s="20"/>
      <c r="P1864"/>
      <c r="Q1864"/>
      <c r="R1864"/>
      <c r="S1864"/>
      <c r="T1864" s="20"/>
      <c r="U1864"/>
      <c r="V1864"/>
      <c r="W1864"/>
      <c r="X1864"/>
      <c r="Y1864" s="20"/>
      <c r="Z1864"/>
      <c r="AA1864"/>
      <c r="AB1864"/>
      <c r="AC1864"/>
      <c r="AD1864" s="20"/>
      <c r="AE1864"/>
      <c r="AF1864"/>
      <c r="AG1864"/>
      <c r="AH1864"/>
      <c r="AI1864" s="20"/>
      <c r="AJ1864"/>
      <c r="AK1864"/>
      <c r="AL1864"/>
      <c r="AM1864"/>
      <c r="AN1864" s="20"/>
      <c r="AO1864"/>
      <c r="AT1864" s="14"/>
      <c r="AU1864" s="14"/>
      <c r="AV1864" s="14"/>
      <c r="AW1864" s="14"/>
    </row>
    <row r="1865" spans="1:49" s="10" customFormat="1">
      <c r="A1865" s="12"/>
      <c r="C1865"/>
      <c r="D1865"/>
      <c r="E1865" s="20"/>
      <c r="F1865"/>
      <c r="G1865"/>
      <c r="H1865"/>
      <c r="I1865"/>
      <c r="J1865" s="20"/>
      <c r="K1865"/>
      <c r="L1865"/>
      <c r="M1865"/>
      <c r="N1865"/>
      <c r="O1865" s="20"/>
      <c r="P1865"/>
      <c r="Q1865"/>
      <c r="R1865"/>
      <c r="S1865"/>
      <c r="T1865" s="20"/>
      <c r="U1865"/>
      <c r="V1865"/>
      <c r="W1865"/>
      <c r="X1865"/>
      <c r="Y1865" s="20"/>
      <c r="Z1865"/>
      <c r="AA1865"/>
      <c r="AB1865"/>
      <c r="AC1865"/>
      <c r="AD1865" s="20"/>
      <c r="AE1865"/>
      <c r="AF1865"/>
      <c r="AG1865"/>
      <c r="AH1865"/>
      <c r="AI1865" s="20"/>
      <c r="AJ1865"/>
      <c r="AK1865"/>
      <c r="AL1865"/>
      <c r="AM1865"/>
      <c r="AN1865" s="20"/>
      <c r="AO1865"/>
      <c r="AT1865" s="14"/>
      <c r="AU1865" s="14"/>
      <c r="AV1865" s="14"/>
      <c r="AW1865" s="14"/>
    </row>
    <row r="1866" spans="1:49" s="10" customFormat="1">
      <c r="A1866" s="12"/>
      <c r="C1866"/>
      <c r="D1866"/>
      <c r="E1866" s="20"/>
      <c r="F1866"/>
      <c r="G1866"/>
      <c r="H1866"/>
      <c r="I1866"/>
      <c r="J1866" s="20"/>
      <c r="K1866"/>
      <c r="L1866"/>
      <c r="M1866"/>
      <c r="N1866"/>
      <c r="O1866" s="20"/>
      <c r="P1866"/>
      <c r="Q1866"/>
      <c r="R1866"/>
      <c r="S1866"/>
      <c r="T1866" s="20"/>
      <c r="U1866"/>
      <c r="V1866"/>
      <c r="W1866"/>
      <c r="X1866"/>
      <c r="Y1866" s="20"/>
      <c r="Z1866"/>
      <c r="AA1866"/>
      <c r="AB1866"/>
      <c r="AC1866"/>
      <c r="AD1866" s="20"/>
      <c r="AE1866"/>
      <c r="AF1866"/>
      <c r="AG1866"/>
      <c r="AH1866"/>
      <c r="AI1866" s="20"/>
      <c r="AJ1866"/>
      <c r="AK1866"/>
      <c r="AL1866"/>
      <c r="AM1866"/>
      <c r="AN1866" s="20"/>
      <c r="AO1866"/>
      <c r="AT1866" s="14"/>
      <c r="AU1866" s="14"/>
      <c r="AV1866" s="14"/>
      <c r="AW1866" s="14"/>
    </row>
    <row r="1867" spans="1:49" s="10" customFormat="1">
      <c r="A1867" s="12"/>
      <c r="C1867"/>
      <c r="D1867"/>
      <c r="E1867" s="20"/>
      <c r="F1867"/>
      <c r="G1867"/>
      <c r="H1867"/>
      <c r="I1867"/>
      <c r="J1867" s="20"/>
      <c r="K1867"/>
      <c r="L1867"/>
      <c r="M1867"/>
      <c r="N1867"/>
      <c r="O1867" s="20"/>
      <c r="P1867"/>
      <c r="Q1867"/>
      <c r="R1867"/>
      <c r="S1867"/>
      <c r="T1867" s="20"/>
      <c r="U1867"/>
      <c r="V1867"/>
      <c r="W1867"/>
      <c r="X1867"/>
      <c r="Y1867" s="20"/>
      <c r="Z1867"/>
      <c r="AA1867"/>
      <c r="AB1867"/>
      <c r="AC1867"/>
      <c r="AD1867" s="20"/>
      <c r="AE1867"/>
      <c r="AF1867"/>
      <c r="AG1867"/>
      <c r="AH1867"/>
      <c r="AI1867" s="20"/>
      <c r="AJ1867"/>
      <c r="AK1867"/>
      <c r="AL1867"/>
      <c r="AM1867"/>
      <c r="AN1867" s="20"/>
      <c r="AO1867"/>
      <c r="AT1867" s="14"/>
      <c r="AU1867" s="14"/>
      <c r="AV1867" s="14"/>
      <c r="AW1867" s="14"/>
    </row>
    <row r="1868" spans="1:49" s="10" customFormat="1">
      <c r="A1868" s="12"/>
      <c r="C1868"/>
      <c r="D1868"/>
      <c r="E1868" s="20"/>
      <c r="F1868"/>
      <c r="G1868"/>
      <c r="H1868"/>
      <c r="I1868"/>
      <c r="J1868" s="20"/>
      <c r="K1868"/>
      <c r="L1868"/>
      <c r="M1868"/>
      <c r="N1868"/>
      <c r="O1868" s="20"/>
      <c r="P1868"/>
      <c r="Q1868"/>
      <c r="R1868"/>
      <c r="S1868"/>
      <c r="T1868" s="20"/>
      <c r="U1868"/>
      <c r="V1868"/>
      <c r="W1868"/>
      <c r="X1868"/>
      <c r="Y1868" s="20"/>
      <c r="Z1868"/>
      <c r="AA1868"/>
      <c r="AB1868"/>
      <c r="AC1868"/>
      <c r="AD1868" s="20"/>
      <c r="AE1868"/>
      <c r="AF1868"/>
      <c r="AG1868"/>
      <c r="AH1868"/>
      <c r="AI1868" s="20"/>
      <c r="AJ1868"/>
      <c r="AK1868"/>
      <c r="AL1868"/>
      <c r="AM1868"/>
      <c r="AN1868" s="20"/>
      <c r="AO1868"/>
      <c r="AT1868" s="14"/>
      <c r="AU1868" s="14"/>
      <c r="AV1868" s="14"/>
      <c r="AW1868" s="14"/>
    </row>
    <row r="1869" spans="1:49" s="10" customFormat="1">
      <c r="A1869" s="12"/>
      <c r="C1869"/>
      <c r="D1869"/>
      <c r="E1869" s="20"/>
      <c r="F1869"/>
      <c r="G1869"/>
      <c r="H1869"/>
      <c r="I1869"/>
      <c r="J1869" s="20"/>
      <c r="K1869"/>
      <c r="L1869"/>
      <c r="M1869"/>
      <c r="N1869"/>
      <c r="O1869" s="20"/>
      <c r="P1869"/>
      <c r="Q1869"/>
      <c r="R1869"/>
      <c r="S1869"/>
      <c r="T1869" s="20"/>
      <c r="U1869"/>
      <c r="V1869"/>
      <c r="W1869"/>
      <c r="X1869"/>
      <c r="Y1869" s="20"/>
      <c r="Z1869"/>
      <c r="AA1869"/>
      <c r="AB1869"/>
      <c r="AC1869"/>
      <c r="AD1869" s="20"/>
      <c r="AE1869"/>
      <c r="AF1869"/>
      <c r="AG1869"/>
      <c r="AH1869"/>
      <c r="AI1869" s="20"/>
      <c r="AJ1869"/>
      <c r="AK1869"/>
      <c r="AL1869"/>
      <c r="AM1869"/>
      <c r="AN1869" s="20"/>
      <c r="AO1869"/>
      <c r="AT1869" s="14"/>
      <c r="AU1869" s="14"/>
      <c r="AV1869" s="14"/>
      <c r="AW1869" s="14"/>
    </row>
    <row r="1870" spans="1:49" s="10" customFormat="1">
      <c r="A1870" s="12"/>
      <c r="C1870"/>
      <c r="D1870"/>
      <c r="E1870" s="20"/>
      <c r="F1870"/>
      <c r="G1870"/>
      <c r="H1870"/>
      <c r="I1870"/>
      <c r="J1870" s="20"/>
      <c r="K1870"/>
      <c r="L1870"/>
      <c r="M1870"/>
      <c r="N1870"/>
      <c r="O1870" s="20"/>
      <c r="P1870"/>
      <c r="Q1870"/>
      <c r="R1870"/>
      <c r="S1870"/>
      <c r="T1870" s="20"/>
      <c r="U1870"/>
      <c r="V1870"/>
      <c r="W1870"/>
      <c r="X1870"/>
      <c r="Y1870" s="20"/>
      <c r="Z1870"/>
      <c r="AA1870"/>
      <c r="AB1870"/>
      <c r="AC1870"/>
      <c r="AD1870" s="20"/>
      <c r="AE1870"/>
      <c r="AF1870"/>
      <c r="AG1870"/>
      <c r="AH1870"/>
      <c r="AI1870" s="20"/>
      <c r="AJ1870"/>
      <c r="AK1870"/>
      <c r="AL1870"/>
      <c r="AM1870"/>
      <c r="AN1870" s="20"/>
      <c r="AO1870"/>
      <c r="AT1870" s="14"/>
      <c r="AU1870" s="14"/>
      <c r="AV1870" s="14"/>
      <c r="AW1870" s="14"/>
    </row>
    <row r="1871" spans="1:49" s="10" customFormat="1">
      <c r="A1871" s="12"/>
      <c r="C1871"/>
      <c r="D1871"/>
      <c r="E1871" s="20"/>
      <c r="F1871"/>
      <c r="G1871"/>
      <c r="H1871"/>
      <c r="I1871"/>
      <c r="J1871" s="20"/>
      <c r="K1871"/>
      <c r="L1871"/>
      <c r="M1871"/>
      <c r="N1871"/>
      <c r="O1871" s="20"/>
      <c r="P1871"/>
      <c r="Q1871"/>
      <c r="R1871"/>
      <c r="S1871"/>
      <c r="T1871" s="20"/>
      <c r="U1871"/>
      <c r="V1871"/>
      <c r="W1871"/>
      <c r="X1871"/>
      <c r="Y1871" s="20"/>
      <c r="Z1871"/>
      <c r="AA1871"/>
      <c r="AB1871"/>
      <c r="AC1871"/>
      <c r="AD1871" s="20"/>
      <c r="AE1871"/>
      <c r="AF1871"/>
      <c r="AG1871"/>
      <c r="AH1871"/>
      <c r="AI1871" s="20"/>
      <c r="AJ1871"/>
      <c r="AK1871"/>
      <c r="AL1871"/>
      <c r="AM1871"/>
      <c r="AN1871" s="20"/>
      <c r="AO1871"/>
      <c r="AT1871" s="14"/>
      <c r="AU1871" s="14"/>
      <c r="AV1871" s="14"/>
      <c r="AW1871" s="14"/>
    </row>
    <row r="1872" spans="1:49" s="10" customFormat="1">
      <c r="A1872" s="12"/>
      <c r="C1872"/>
      <c r="D1872"/>
      <c r="E1872" s="20"/>
      <c r="F1872"/>
      <c r="G1872"/>
      <c r="H1872"/>
      <c r="I1872"/>
      <c r="J1872" s="20"/>
      <c r="K1872"/>
      <c r="L1872"/>
      <c r="M1872"/>
      <c r="N1872"/>
      <c r="O1872" s="20"/>
      <c r="P1872"/>
      <c r="Q1872"/>
      <c r="R1872"/>
      <c r="S1872"/>
      <c r="T1872" s="20"/>
      <c r="U1872"/>
      <c r="V1872"/>
      <c r="W1872"/>
      <c r="X1872"/>
      <c r="Y1872" s="20"/>
      <c r="Z1872"/>
      <c r="AA1872"/>
      <c r="AB1872"/>
      <c r="AC1872"/>
      <c r="AD1872" s="20"/>
      <c r="AE1872"/>
      <c r="AF1872"/>
      <c r="AG1872"/>
      <c r="AH1872"/>
      <c r="AI1872" s="20"/>
      <c r="AJ1872"/>
      <c r="AK1872"/>
      <c r="AL1872"/>
      <c r="AM1872"/>
      <c r="AN1872" s="20"/>
      <c r="AO1872"/>
      <c r="AT1872" s="14"/>
      <c r="AU1872" s="14"/>
      <c r="AV1872" s="14"/>
      <c r="AW1872" s="14"/>
    </row>
    <row r="1873" spans="1:49" s="10" customFormat="1">
      <c r="A1873" s="12"/>
      <c r="C1873"/>
      <c r="D1873"/>
      <c r="E1873" s="20"/>
      <c r="F1873"/>
      <c r="G1873"/>
      <c r="H1873"/>
      <c r="I1873"/>
      <c r="J1873" s="20"/>
      <c r="K1873"/>
      <c r="L1873"/>
      <c r="M1873"/>
      <c r="N1873"/>
      <c r="O1873" s="20"/>
      <c r="P1873"/>
      <c r="Q1873"/>
      <c r="R1873"/>
      <c r="S1873"/>
      <c r="T1873" s="20"/>
      <c r="U1873"/>
      <c r="V1873"/>
      <c r="W1873"/>
      <c r="X1873"/>
      <c r="Y1873" s="20"/>
      <c r="Z1873"/>
      <c r="AA1873"/>
      <c r="AB1873"/>
      <c r="AC1873"/>
      <c r="AD1873" s="20"/>
      <c r="AE1873"/>
      <c r="AF1873"/>
      <c r="AG1873"/>
      <c r="AH1873"/>
      <c r="AI1873" s="20"/>
      <c r="AJ1873"/>
      <c r="AK1873"/>
      <c r="AL1873"/>
      <c r="AM1873"/>
      <c r="AN1873" s="20"/>
      <c r="AO1873"/>
      <c r="AT1873" s="14"/>
      <c r="AU1873" s="14"/>
      <c r="AV1873" s="14"/>
      <c r="AW1873" s="14"/>
    </row>
    <row r="1874" spans="1:49" s="10" customFormat="1">
      <c r="A1874" s="12"/>
      <c r="C1874"/>
      <c r="D1874"/>
      <c r="E1874" s="20"/>
      <c r="F1874"/>
      <c r="G1874"/>
      <c r="H1874"/>
      <c r="I1874"/>
      <c r="J1874" s="20"/>
      <c r="K1874"/>
      <c r="L1874"/>
      <c r="M1874"/>
      <c r="N1874"/>
      <c r="O1874" s="20"/>
      <c r="P1874"/>
      <c r="Q1874"/>
      <c r="R1874"/>
      <c r="S1874"/>
      <c r="T1874" s="20"/>
      <c r="U1874"/>
      <c r="V1874"/>
      <c r="W1874"/>
      <c r="X1874"/>
      <c r="Y1874" s="20"/>
      <c r="Z1874"/>
      <c r="AA1874"/>
      <c r="AB1874"/>
      <c r="AC1874"/>
      <c r="AD1874" s="20"/>
      <c r="AE1874"/>
      <c r="AF1874"/>
      <c r="AG1874"/>
      <c r="AH1874"/>
      <c r="AI1874" s="20"/>
      <c r="AJ1874"/>
      <c r="AK1874"/>
      <c r="AL1874"/>
      <c r="AM1874"/>
      <c r="AN1874" s="20"/>
      <c r="AO1874"/>
      <c r="AT1874" s="14"/>
      <c r="AU1874" s="14"/>
      <c r="AV1874" s="14"/>
      <c r="AW1874" s="14"/>
    </row>
    <row r="1875" spans="1:49" s="10" customFormat="1">
      <c r="A1875" s="12"/>
      <c r="C1875"/>
      <c r="D1875"/>
      <c r="E1875" s="20"/>
      <c r="F1875"/>
      <c r="G1875"/>
      <c r="H1875"/>
      <c r="I1875"/>
      <c r="J1875" s="20"/>
      <c r="K1875"/>
      <c r="L1875"/>
      <c r="M1875"/>
      <c r="N1875"/>
      <c r="O1875" s="20"/>
      <c r="P1875"/>
      <c r="Q1875"/>
      <c r="R1875"/>
      <c r="S1875"/>
      <c r="T1875" s="20"/>
      <c r="U1875"/>
      <c r="V1875"/>
      <c r="W1875"/>
      <c r="X1875"/>
      <c r="Y1875" s="20"/>
      <c r="Z1875"/>
      <c r="AA1875"/>
      <c r="AB1875"/>
      <c r="AC1875"/>
      <c r="AD1875" s="20"/>
      <c r="AE1875"/>
      <c r="AF1875"/>
      <c r="AG1875"/>
      <c r="AH1875"/>
      <c r="AI1875" s="20"/>
      <c r="AJ1875"/>
      <c r="AK1875"/>
      <c r="AL1875"/>
      <c r="AM1875"/>
      <c r="AN1875" s="20"/>
      <c r="AO1875"/>
      <c r="AT1875" s="14"/>
      <c r="AU1875" s="14"/>
      <c r="AV1875" s="14"/>
      <c r="AW1875" s="14"/>
    </row>
    <row r="1876" spans="1:49" s="10" customFormat="1">
      <c r="A1876" s="12"/>
      <c r="C1876"/>
      <c r="D1876"/>
      <c r="E1876" s="20"/>
      <c r="F1876"/>
      <c r="G1876"/>
      <c r="H1876"/>
      <c r="I1876"/>
      <c r="J1876" s="20"/>
      <c r="K1876"/>
      <c r="L1876"/>
      <c r="M1876"/>
      <c r="N1876"/>
      <c r="O1876" s="20"/>
      <c r="P1876"/>
      <c r="Q1876"/>
      <c r="R1876"/>
      <c r="S1876"/>
      <c r="T1876" s="20"/>
      <c r="U1876"/>
      <c r="V1876"/>
      <c r="W1876"/>
      <c r="X1876"/>
      <c r="Y1876" s="20"/>
      <c r="Z1876"/>
      <c r="AA1876"/>
      <c r="AB1876"/>
      <c r="AC1876"/>
      <c r="AD1876" s="20"/>
      <c r="AE1876"/>
      <c r="AF1876"/>
      <c r="AG1876"/>
      <c r="AH1876"/>
      <c r="AI1876" s="20"/>
      <c r="AJ1876"/>
      <c r="AK1876"/>
      <c r="AL1876"/>
      <c r="AM1876"/>
      <c r="AN1876" s="20"/>
      <c r="AO1876"/>
      <c r="AT1876" s="14"/>
      <c r="AU1876" s="14"/>
      <c r="AV1876" s="14"/>
      <c r="AW1876" s="14"/>
    </row>
    <row r="1877" spans="1:49" s="10" customFormat="1">
      <c r="A1877" s="12"/>
      <c r="C1877"/>
      <c r="D1877"/>
      <c r="E1877" s="20"/>
      <c r="F1877"/>
      <c r="G1877"/>
      <c r="H1877"/>
      <c r="I1877"/>
      <c r="J1877" s="20"/>
      <c r="K1877"/>
      <c r="L1877"/>
      <c r="M1877"/>
      <c r="N1877"/>
      <c r="O1877" s="20"/>
      <c r="P1877"/>
      <c r="Q1877"/>
      <c r="R1877"/>
      <c r="S1877"/>
      <c r="T1877" s="20"/>
      <c r="U1877"/>
      <c r="V1877"/>
      <c r="W1877"/>
      <c r="X1877"/>
      <c r="Y1877" s="20"/>
      <c r="Z1877"/>
      <c r="AA1877"/>
      <c r="AB1877"/>
      <c r="AC1877"/>
      <c r="AD1877" s="20"/>
      <c r="AE1877"/>
      <c r="AF1877"/>
      <c r="AG1877"/>
      <c r="AH1877"/>
      <c r="AI1877" s="20"/>
      <c r="AJ1877"/>
      <c r="AK1877"/>
      <c r="AL1877"/>
      <c r="AM1877"/>
      <c r="AN1877" s="20"/>
      <c r="AO1877"/>
      <c r="AT1877" s="14"/>
      <c r="AU1877" s="14"/>
      <c r="AV1877" s="14"/>
      <c r="AW1877" s="14"/>
    </row>
    <row r="1878" spans="1:49" s="10" customFormat="1">
      <c r="A1878" s="12"/>
      <c r="C1878"/>
      <c r="D1878"/>
      <c r="E1878" s="20"/>
      <c r="F1878"/>
      <c r="G1878"/>
      <c r="H1878"/>
      <c r="I1878"/>
      <c r="J1878" s="20"/>
      <c r="K1878"/>
      <c r="L1878"/>
      <c r="M1878"/>
      <c r="N1878"/>
      <c r="O1878" s="20"/>
      <c r="P1878"/>
      <c r="Q1878"/>
      <c r="R1878"/>
      <c r="S1878"/>
      <c r="T1878" s="20"/>
      <c r="U1878"/>
      <c r="V1878"/>
      <c r="W1878"/>
      <c r="X1878"/>
      <c r="Y1878" s="20"/>
      <c r="Z1878"/>
      <c r="AA1878"/>
      <c r="AB1878"/>
      <c r="AC1878"/>
      <c r="AD1878" s="20"/>
      <c r="AE1878"/>
      <c r="AF1878"/>
      <c r="AG1878"/>
      <c r="AH1878"/>
      <c r="AI1878" s="20"/>
      <c r="AJ1878"/>
      <c r="AK1878"/>
      <c r="AL1878"/>
      <c r="AM1878"/>
      <c r="AN1878" s="20"/>
      <c r="AO1878"/>
      <c r="AT1878" s="14"/>
      <c r="AU1878" s="14"/>
      <c r="AV1878" s="14"/>
      <c r="AW1878" s="14"/>
    </row>
    <row r="1879" spans="1:49" s="10" customFormat="1">
      <c r="A1879" s="12"/>
      <c r="C1879"/>
      <c r="D1879"/>
      <c r="E1879" s="20"/>
      <c r="F1879"/>
      <c r="G1879"/>
      <c r="H1879"/>
      <c r="I1879"/>
      <c r="J1879" s="20"/>
      <c r="K1879"/>
      <c r="L1879"/>
      <c r="M1879"/>
      <c r="N1879"/>
      <c r="O1879" s="20"/>
      <c r="P1879"/>
      <c r="Q1879"/>
      <c r="R1879"/>
      <c r="S1879"/>
      <c r="T1879" s="20"/>
      <c r="U1879"/>
      <c r="V1879"/>
      <c r="W1879"/>
      <c r="X1879"/>
      <c r="Y1879" s="20"/>
      <c r="Z1879"/>
      <c r="AA1879"/>
      <c r="AB1879"/>
      <c r="AC1879"/>
      <c r="AD1879" s="20"/>
      <c r="AE1879"/>
      <c r="AF1879"/>
      <c r="AG1879"/>
      <c r="AH1879"/>
      <c r="AI1879" s="20"/>
      <c r="AJ1879"/>
      <c r="AK1879"/>
      <c r="AL1879"/>
      <c r="AM1879"/>
      <c r="AN1879" s="20"/>
      <c r="AO1879"/>
      <c r="AT1879" s="14"/>
      <c r="AU1879" s="14"/>
      <c r="AV1879" s="14"/>
      <c r="AW1879" s="14"/>
    </row>
    <row r="1880" spans="1:49" s="10" customFormat="1">
      <c r="A1880" s="12"/>
      <c r="C1880"/>
      <c r="D1880"/>
      <c r="E1880" s="20"/>
      <c r="F1880"/>
      <c r="G1880"/>
      <c r="H1880"/>
      <c r="I1880"/>
      <c r="J1880" s="20"/>
      <c r="K1880"/>
      <c r="L1880"/>
      <c r="M1880"/>
      <c r="N1880"/>
      <c r="O1880" s="20"/>
      <c r="P1880"/>
      <c r="Q1880"/>
      <c r="R1880"/>
      <c r="S1880"/>
      <c r="T1880" s="20"/>
      <c r="U1880"/>
      <c r="V1880"/>
      <c r="W1880"/>
      <c r="X1880"/>
      <c r="Y1880" s="20"/>
      <c r="Z1880"/>
      <c r="AA1880"/>
      <c r="AB1880"/>
      <c r="AC1880"/>
      <c r="AD1880" s="20"/>
      <c r="AE1880"/>
      <c r="AF1880"/>
      <c r="AG1880"/>
      <c r="AH1880"/>
      <c r="AI1880" s="20"/>
      <c r="AJ1880"/>
      <c r="AK1880"/>
      <c r="AL1880"/>
      <c r="AM1880"/>
      <c r="AN1880" s="20"/>
      <c r="AO1880"/>
      <c r="AT1880" s="14"/>
      <c r="AU1880" s="14"/>
      <c r="AV1880" s="14"/>
      <c r="AW1880" s="14"/>
    </row>
    <row r="1881" spans="1:49" s="10" customFormat="1">
      <c r="A1881" s="12"/>
      <c r="C1881"/>
      <c r="D1881"/>
      <c r="E1881" s="20"/>
      <c r="F1881"/>
      <c r="G1881"/>
      <c r="H1881"/>
      <c r="I1881"/>
      <c r="J1881" s="20"/>
      <c r="K1881"/>
      <c r="L1881"/>
      <c r="M1881"/>
      <c r="N1881"/>
      <c r="O1881" s="20"/>
      <c r="P1881"/>
      <c r="Q1881"/>
      <c r="R1881"/>
      <c r="S1881"/>
      <c r="T1881" s="20"/>
      <c r="U1881"/>
      <c r="V1881"/>
      <c r="W1881"/>
      <c r="X1881"/>
      <c r="Y1881" s="20"/>
      <c r="Z1881"/>
      <c r="AA1881"/>
      <c r="AB1881"/>
      <c r="AC1881"/>
      <c r="AD1881" s="20"/>
      <c r="AE1881"/>
      <c r="AF1881"/>
      <c r="AG1881"/>
      <c r="AH1881"/>
      <c r="AI1881" s="20"/>
      <c r="AJ1881"/>
      <c r="AK1881"/>
      <c r="AL1881"/>
      <c r="AM1881"/>
      <c r="AN1881" s="20"/>
      <c r="AO1881"/>
      <c r="AT1881" s="14"/>
      <c r="AU1881" s="14"/>
      <c r="AV1881" s="14"/>
      <c r="AW1881" s="14"/>
    </row>
    <row r="1882" spans="1:49" s="10" customFormat="1">
      <c r="A1882" s="12"/>
      <c r="C1882"/>
      <c r="D1882"/>
      <c r="E1882" s="20"/>
      <c r="F1882"/>
      <c r="G1882"/>
      <c r="H1882"/>
      <c r="I1882"/>
      <c r="J1882" s="20"/>
      <c r="K1882"/>
      <c r="L1882"/>
      <c r="M1882"/>
      <c r="N1882"/>
      <c r="O1882" s="20"/>
      <c r="P1882"/>
      <c r="Q1882"/>
      <c r="R1882"/>
      <c r="S1882"/>
      <c r="T1882" s="20"/>
      <c r="U1882"/>
      <c r="V1882"/>
      <c r="W1882"/>
      <c r="X1882"/>
      <c r="Y1882" s="20"/>
      <c r="Z1882"/>
      <c r="AA1882"/>
      <c r="AB1882"/>
      <c r="AC1882"/>
      <c r="AD1882" s="20"/>
      <c r="AE1882"/>
      <c r="AF1882"/>
      <c r="AG1882"/>
      <c r="AH1882"/>
      <c r="AI1882" s="20"/>
      <c r="AJ1882"/>
      <c r="AK1882"/>
      <c r="AL1882"/>
      <c r="AM1882"/>
      <c r="AN1882" s="20"/>
      <c r="AO1882"/>
      <c r="AT1882" s="14"/>
      <c r="AU1882" s="14"/>
      <c r="AV1882" s="14"/>
      <c r="AW1882" s="14"/>
    </row>
    <row r="1883" spans="1:49" s="10" customFormat="1">
      <c r="A1883" s="12"/>
      <c r="C1883"/>
      <c r="D1883"/>
      <c r="E1883" s="20"/>
      <c r="F1883"/>
      <c r="G1883"/>
      <c r="H1883"/>
      <c r="I1883"/>
      <c r="J1883" s="20"/>
      <c r="K1883"/>
      <c r="L1883"/>
      <c r="M1883"/>
      <c r="N1883"/>
      <c r="O1883" s="20"/>
      <c r="P1883"/>
      <c r="Q1883"/>
      <c r="R1883"/>
      <c r="S1883"/>
      <c r="T1883" s="20"/>
      <c r="U1883"/>
      <c r="V1883"/>
      <c r="W1883"/>
      <c r="X1883"/>
      <c r="Y1883" s="20"/>
      <c r="Z1883"/>
      <c r="AA1883"/>
      <c r="AB1883"/>
      <c r="AC1883"/>
      <c r="AD1883" s="20"/>
      <c r="AE1883"/>
      <c r="AF1883"/>
      <c r="AG1883"/>
      <c r="AH1883"/>
      <c r="AI1883" s="20"/>
      <c r="AJ1883"/>
      <c r="AK1883"/>
      <c r="AL1883"/>
      <c r="AM1883"/>
      <c r="AN1883" s="20"/>
      <c r="AO1883"/>
      <c r="AT1883" s="14"/>
      <c r="AU1883" s="14"/>
      <c r="AV1883" s="14"/>
      <c r="AW1883" s="14"/>
    </row>
    <row r="1884" spans="1:49" s="10" customFormat="1">
      <c r="A1884" s="12"/>
      <c r="C1884"/>
      <c r="D1884"/>
      <c r="E1884" s="20"/>
      <c r="F1884"/>
      <c r="G1884"/>
      <c r="H1884"/>
      <c r="I1884"/>
      <c r="J1884" s="20"/>
      <c r="K1884"/>
      <c r="L1884"/>
      <c r="M1884"/>
      <c r="N1884"/>
      <c r="O1884" s="20"/>
      <c r="P1884"/>
      <c r="Q1884"/>
      <c r="R1884"/>
      <c r="S1884"/>
      <c r="T1884" s="20"/>
      <c r="U1884"/>
      <c r="V1884"/>
      <c r="W1884"/>
      <c r="X1884"/>
      <c r="Y1884" s="20"/>
      <c r="Z1884"/>
      <c r="AA1884"/>
      <c r="AB1884"/>
      <c r="AC1884"/>
      <c r="AD1884" s="20"/>
      <c r="AE1884"/>
      <c r="AF1884"/>
      <c r="AG1884"/>
      <c r="AH1884"/>
      <c r="AI1884" s="20"/>
      <c r="AJ1884"/>
      <c r="AK1884"/>
      <c r="AL1884"/>
      <c r="AM1884"/>
      <c r="AN1884" s="20"/>
      <c r="AO1884"/>
      <c r="AT1884" s="14"/>
      <c r="AU1884" s="14"/>
      <c r="AV1884" s="14"/>
      <c r="AW1884" s="14"/>
    </row>
    <row r="1885" spans="1:49" s="10" customFormat="1">
      <c r="A1885" s="12"/>
      <c r="C1885"/>
      <c r="D1885"/>
      <c r="E1885" s="20"/>
      <c r="F1885"/>
      <c r="G1885"/>
      <c r="H1885"/>
      <c r="I1885"/>
      <c r="J1885" s="20"/>
      <c r="K1885"/>
      <c r="L1885"/>
      <c r="M1885"/>
      <c r="N1885"/>
      <c r="O1885" s="20"/>
      <c r="P1885"/>
      <c r="Q1885"/>
      <c r="R1885"/>
      <c r="S1885"/>
      <c r="T1885" s="20"/>
      <c r="U1885"/>
      <c r="V1885"/>
      <c r="W1885"/>
      <c r="X1885"/>
      <c r="Y1885" s="20"/>
      <c r="Z1885"/>
      <c r="AA1885"/>
      <c r="AB1885"/>
      <c r="AC1885"/>
      <c r="AD1885" s="20"/>
      <c r="AE1885"/>
      <c r="AF1885"/>
      <c r="AG1885"/>
      <c r="AH1885"/>
      <c r="AI1885" s="20"/>
      <c r="AJ1885"/>
      <c r="AK1885"/>
      <c r="AL1885"/>
      <c r="AM1885"/>
      <c r="AN1885" s="20"/>
      <c r="AO1885"/>
      <c r="AT1885" s="14"/>
      <c r="AU1885" s="14"/>
      <c r="AV1885" s="14"/>
      <c r="AW1885" s="14"/>
    </row>
    <row r="1886" spans="1:49" s="10" customFormat="1">
      <c r="A1886" s="12"/>
      <c r="C1886"/>
      <c r="D1886"/>
      <c r="E1886" s="20"/>
      <c r="F1886"/>
      <c r="G1886"/>
      <c r="H1886"/>
      <c r="I1886"/>
      <c r="J1886" s="20"/>
      <c r="K1886"/>
      <c r="L1886"/>
      <c r="M1886"/>
      <c r="N1886"/>
      <c r="O1886" s="20"/>
      <c r="P1886"/>
      <c r="Q1886"/>
      <c r="R1886"/>
      <c r="S1886"/>
      <c r="T1886" s="20"/>
      <c r="U1886"/>
      <c r="V1886"/>
      <c r="W1886"/>
      <c r="X1886"/>
      <c r="Y1886" s="20"/>
      <c r="Z1886"/>
      <c r="AA1886"/>
      <c r="AB1886"/>
      <c r="AC1886"/>
      <c r="AD1886" s="20"/>
      <c r="AE1886"/>
      <c r="AF1886"/>
      <c r="AG1886"/>
      <c r="AH1886"/>
      <c r="AI1886" s="20"/>
      <c r="AJ1886"/>
      <c r="AK1886"/>
      <c r="AL1886"/>
      <c r="AM1886"/>
      <c r="AN1886" s="20"/>
      <c r="AO1886"/>
      <c r="AT1886" s="14"/>
      <c r="AU1886" s="14"/>
      <c r="AV1886" s="14"/>
      <c r="AW1886" s="14"/>
    </row>
    <row r="1887" spans="1:49" s="10" customFormat="1">
      <c r="A1887" s="12"/>
      <c r="C1887"/>
      <c r="D1887"/>
      <c r="E1887" s="20"/>
      <c r="F1887"/>
      <c r="G1887"/>
      <c r="H1887"/>
      <c r="I1887"/>
      <c r="J1887" s="20"/>
      <c r="K1887"/>
      <c r="L1887"/>
      <c r="M1887"/>
      <c r="N1887"/>
      <c r="O1887" s="20"/>
      <c r="P1887"/>
      <c r="Q1887"/>
      <c r="R1887"/>
      <c r="S1887"/>
      <c r="T1887" s="20"/>
      <c r="U1887"/>
      <c r="V1887"/>
      <c r="W1887"/>
      <c r="X1887"/>
      <c r="Y1887" s="20"/>
      <c r="Z1887"/>
      <c r="AA1887"/>
      <c r="AB1887"/>
      <c r="AC1887"/>
      <c r="AD1887" s="20"/>
      <c r="AE1887"/>
      <c r="AF1887"/>
      <c r="AG1887"/>
      <c r="AH1887"/>
      <c r="AI1887" s="20"/>
      <c r="AJ1887"/>
      <c r="AK1887"/>
      <c r="AL1887"/>
      <c r="AM1887"/>
      <c r="AN1887" s="20"/>
      <c r="AO1887"/>
      <c r="AT1887" s="14"/>
      <c r="AU1887" s="14"/>
      <c r="AV1887" s="14"/>
      <c r="AW1887" s="14"/>
    </row>
    <row r="1888" spans="1:49" s="10" customFormat="1">
      <c r="A1888" s="12"/>
      <c r="C1888"/>
      <c r="D1888"/>
      <c r="E1888" s="20"/>
      <c r="F1888"/>
      <c r="G1888"/>
      <c r="H1888"/>
      <c r="I1888"/>
      <c r="J1888" s="20"/>
      <c r="K1888"/>
      <c r="L1888"/>
      <c r="M1888"/>
      <c r="N1888"/>
      <c r="O1888" s="20"/>
      <c r="P1888"/>
      <c r="Q1888"/>
      <c r="R1888"/>
      <c r="S1888"/>
      <c r="T1888" s="20"/>
      <c r="U1888"/>
      <c r="V1888"/>
      <c r="W1888"/>
      <c r="X1888"/>
      <c r="Y1888" s="20"/>
      <c r="Z1888"/>
      <c r="AA1888"/>
      <c r="AB1888"/>
      <c r="AC1888"/>
      <c r="AD1888" s="20"/>
      <c r="AE1888"/>
      <c r="AF1888"/>
      <c r="AG1888"/>
      <c r="AH1888"/>
      <c r="AI1888" s="20"/>
      <c r="AJ1888"/>
      <c r="AK1888"/>
      <c r="AL1888"/>
      <c r="AM1888"/>
      <c r="AN1888" s="20"/>
      <c r="AO1888"/>
      <c r="AT1888" s="14"/>
      <c r="AU1888" s="14"/>
      <c r="AV1888" s="14"/>
      <c r="AW1888" s="14"/>
    </row>
    <row r="1889" spans="1:49" s="10" customFormat="1">
      <c r="A1889" s="12"/>
      <c r="C1889"/>
      <c r="D1889"/>
      <c r="E1889" s="20"/>
      <c r="F1889"/>
      <c r="G1889"/>
      <c r="H1889"/>
      <c r="I1889"/>
      <c r="J1889" s="20"/>
      <c r="K1889"/>
      <c r="L1889"/>
      <c r="M1889"/>
      <c r="N1889"/>
      <c r="O1889" s="20"/>
      <c r="P1889"/>
      <c r="Q1889"/>
      <c r="R1889"/>
      <c r="S1889"/>
      <c r="T1889" s="20"/>
      <c r="U1889"/>
      <c r="V1889"/>
      <c r="W1889"/>
      <c r="X1889"/>
      <c r="Y1889" s="20"/>
      <c r="Z1889"/>
      <c r="AA1889"/>
      <c r="AB1889"/>
      <c r="AC1889"/>
      <c r="AD1889" s="20"/>
      <c r="AE1889"/>
      <c r="AF1889"/>
      <c r="AG1889"/>
      <c r="AH1889"/>
      <c r="AI1889" s="20"/>
      <c r="AJ1889"/>
      <c r="AK1889"/>
      <c r="AL1889"/>
      <c r="AM1889"/>
      <c r="AN1889" s="20"/>
      <c r="AO1889"/>
      <c r="AT1889" s="14"/>
      <c r="AU1889" s="14"/>
      <c r="AV1889" s="14"/>
      <c r="AW1889" s="14"/>
    </row>
    <row r="1890" spans="1:49" s="10" customFormat="1">
      <c r="A1890" s="12"/>
      <c r="C1890"/>
      <c r="D1890"/>
      <c r="E1890" s="20"/>
      <c r="F1890"/>
      <c r="G1890"/>
      <c r="H1890"/>
      <c r="I1890"/>
      <c r="J1890" s="20"/>
      <c r="K1890"/>
      <c r="L1890"/>
      <c r="M1890"/>
      <c r="N1890"/>
      <c r="O1890" s="20"/>
      <c r="P1890"/>
      <c r="Q1890"/>
      <c r="R1890"/>
      <c r="S1890"/>
      <c r="T1890" s="20"/>
      <c r="U1890"/>
      <c r="V1890"/>
      <c r="W1890"/>
      <c r="X1890"/>
      <c r="Y1890" s="20"/>
      <c r="Z1890"/>
      <c r="AA1890"/>
      <c r="AB1890"/>
      <c r="AC1890"/>
      <c r="AD1890" s="20"/>
      <c r="AE1890"/>
      <c r="AF1890"/>
      <c r="AG1890"/>
      <c r="AH1890"/>
      <c r="AI1890" s="20"/>
      <c r="AJ1890"/>
      <c r="AK1890"/>
      <c r="AL1890"/>
      <c r="AM1890"/>
      <c r="AN1890" s="20"/>
      <c r="AO1890"/>
      <c r="AT1890" s="14"/>
      <c r="AU1890" s="14"/>
      <c r="AV1890" s="14"/>
      <c r="AW1890" s="14"/>
    </row>
    <row r="1891" spans="1:49" s="10" customFormat="1">
      <c r="A1891" s="12"/>
      <c r="C1891"/>
      <c r="D1891"/>
      <c r="E1891" s="20"/>
      <c r="F1891"/>
      <c r="G1891"/>
      <c r="H1891"/>
      <c r="I1891"/>
      <c r="J1891" s="20"/>
      <c r="K1891"/>
      <c r="L1891"/>
      <c r="M1891"/>
      <c r="N1891"/>
      <c r="O1891" s="20"/>
      <c r="P1891"/>
      <c r="Q1891"/>
      <c r="R1891"/>
      <c r="S1891"/>
      <c r="T1891" s="20"/>
      <c r="U1891"/>
      <c r="V1891"/>
      <c r="W1891"/>
      <c r="X1891"/>
      <c r="Y1891" s="20"/>
      <c r="Z1891"/>
      <c r="AA1891"/>
      <c r="AB1891"/>
      <c r="AC1891"/>
      <c r="AD1891" s="20"/>
      <c r="AE1891"/>
      <c r="AF1891"/>
      <c r="AG1891"/>
      <c r="AH1891"/>
      <c r="AI1891" s="20"/>
      <c r="AJ1891"/>
      <c r="AK1891"/>
      <c r="AL1891"/>
      <c r="AM1891"/>
      <c r="AN1891" s="20"/>
      <c r="AO1891"/>
      <c r="AT1891" s="14"/>
      <c r="AU1891" s="14"/>
      <c r="AV1891" s="14"/>
      <c r="AW1891" s="14"/>
    </row>
    <row r="1892" spans="1:49" s="10" customFormat="1">
      <c r="A1892" s="12"/>
      <c r="C1892"/>
      <c r="D1892"/>
      <c r="E1892" s="20"/>
      <c r="F1892"/>
      <c r="G1892"/>
      <c r="H1892"/>
      <c r="I1892"/>
      <c r="J1892" s="20"/>
      <c r="K1892"/>
      <c r="L1892"/>
      <c r="M1892"/>
      <c r="N1892"/>
      <c r="O1892" s="20"/>
      <c r="P1892"/>
      <c r="Q1892"/>
      <c r="R1892"/>
      <c r="S1892"/>
      <c r="T1892" s="20"/>
      <c r="U1892"/>
      <c r="V1892"/>
      <c r="W1892"/>
      <c r="X1892"/>
      <c r="Y1892" s="20"/>
      <c r="Z1892"/>
      <c r="AA1892"/>
      <c r="AB1892"/>
      <c r="AC1892"/>
      <c r="AD1892" s="20"/>
      <c r="AE1892"/>
      <c r="AF1892"/>
      <c r="AG1892"/>
      <c r="AH1892"/>
      <c r="AI1892" s="20"/>
      <c r="AJ1892"/>
      <c r="AK1892"/>
      <c r="AL1892"/>
      <c r="AM1892"/>
      <c r="AN1892" s="20"/>
      <c r="AO1892"/>
      <c r="AT1892" s="14"/>
      <c r="AU1892" s="14"/>
      <c r="AV1892" s="14"/>
      <c r="AW1892" s="14"/>
    </row>
    <row r="1893" spans="1:49" s="10" customFormat="1">
      <c r="A1893" s="12"/>
      <c r="C1893"/>
      <c r="D1893"/>
      <c r="E1893" s="20"/>
      <c r="F1893"/>
      <c r="G1893"/>
      <c r="H1893"/>
      <c r="I1893"/>
      <c r="J1893" s="20"/>
      <c r="K1893"/>
      <c r="L1893"/>
      <c r="M1893"/>
      <c r="N1893"/>
      <c r="O1893" s="20"/>
      <c r="P1893"/>
      <c r="Q1893"/>
      <c r="R1893"/>
      <c r="S1893"/>
      <c r="T1893" s="20"/>
      <c r="U1893"/>
      <c r="V1893"/>
      <c r="W1893"/>
      <c r="X1893"/>
      <c r="Y1893" s="20"/>
      <c r="Z1893"/>
      <c r="AA1893"/>
      <c r="AB1893"/>
      <c r="AC1893"/>
      <c r="AD1893" s="20"/>
      <c r="AE1893"/>
      <c r="AF1893"/>
      <c r="AG1893"/>
      <c r="AH1893"/>
      <c r="AI1893" s="20"/>
      <c r="AJ1893"/>
      <c r="AK1893"/>
      <c r="AL1893"/>
      <c r="AM1893"/>
      <c r="AN1893" s="20"/>
      <c r="AO1893"/>
      <c r="AT1893" s="14"/>
      <c r="AU1893" s="14"/>
      <c r="AV1893" s="14"/>
      <c r="AW1893" s="14"/>
    </row>
    <row r="1894" spans="1:49" s="10" customFormat="1">
      <c r="A1894" s="12"/>
      <c r="C1894"/>
      <c r="D1894"/>
      <c r="E1894" s="20"/>
      <c r="F1894"/>
      <c r="G1894"/>
      <c r="H1894"/>
      <c r="I1894"/>
      <c r="J1894" s="20"/>
      <c r="K1894"/>
      <c r="L1894"/>
      <c r="M1894"/>
      <c r="N1894"/>
      <c r="O1894" s="20"/>
      <c r="P1894"/>
      <c r="Q1894"/>
      <c r="R1894"/>
      <c r="S1894"/>
      <c r="T1894" s="20"/>
      <c r="U1894"/>
      <c r="V1894"/>
      <c r="W1894"/>
      <c r="X1894"/>
      <c r="Y1894" s="20"/>
      <c r="Z1894"/>
      <c r="AA1894"/>
      <c r="AB1894"/>
      <c r="AC1894"/>
      <c r="AD1894" s="20"/>
      <c r="AE1894"/>
      <c r="AF1894"/>
      <c r="AG1894"/>
      <c r="AH1894"/>
      <c r="AI1894" s="20"/>
      <c r="AJ1894"/>
      <c r="AK1894"/>
      <c r="AL1894"/>
      <c r="AM1894"/>
      <c r="AN1894" s="20"/>
      <c r="AO1894"/>
      <c r="AT1894" s="14"/>
      <c r="AU1894" s="14"/>
      <c r="AV1894" s="14"/>
      <c r="AW1894" s="14"/>
    </row>
    <row r="1895" spans="1:49" s="10" customFormat="1">
      <c r="A1895" s="12"/>
      <c r="C1895"/>
      <c r="D1895"/>
      <c r="E1895" s="20"/>
      <c r="F1895"/>
      <c r="G1895"/>
      <c r="H1895"/>
      <c r="I1895"/>
      <c r="J1895" s="20"/>
      <c r="K1895"/>
      <c r="L1895"/>
      <c r="M1895"/>
      <c r="N1895"/>
      <c r="O1895" s="20"/>
      <c r="P1895"/>
      <c r="Q1895"/>
      <c r="R1895"/>
      <c r="S1895"/>
      <c r="T1895" s="20"/>
      <c r="U1895"/>
      <c r="V1895"/>
      <c r="W1895"/>
      <c r="X1895"/>
      <c r="Y1895" s="20"/>
      <c r="Z1895"/>
      <c r="AA1895"/>
      <c r="AB1895"/>
      <c r="AC1895"/>
      <c r="AD1895" s="20"/>
      <c r="AE1895"/>
      <c r="AF1895"/>
      <c r="AG1895"/>
      <c r="AH1895"/>
      <c r="AI1895" s="20"/>
      <c r="AJ1895"/>
      <c r="AK1895"/>
      <c r="AL1895"/>
      <c r="AM1895"/>
      <c r="AN1895" s="20"/>
      <c r="AO1895"/>
      <c r="AT1895" s="14"/>
      <c r="AU1895" s="14"/>
      <c r="AV1895" s="14"/>
      <c r="AW1895" s="14"/>
    </row>
    <row r="1896" spans="1:49" s="10" customFormat="1">
      <c r="A1896" s="12"/>
      <c r="C1896"/>
      <c r="D1896"/>
      <c r="E1896" s="20"/>
      <c r="F1896"/>
      <c r="G1896"/>
      <c r="H1896"/>
      <c r="I1896"/>
      <c r="J1896" s="20"/>
      <c r="K1896"/>
      <c r="L1896"/>
      <c r="M1896"/>
      <c r="N1896"/>
      <c r="O1896" s="20"/>
      <c r="P1896"/>
      <c r="Q1896"/>
      <c r="R1896"/>
      <c r="S1896"/>
      <c r="T1896" s="20"/>
      <c r="U1896"/>
      <c r="V1896"/>
      <c r="W1896"/>
      <c r="X1896"/>
      <c r="Y1896" s="20"/>
      <c r="Z1896"/>
      <c r="AA1896"/>
      <c r="AB1896"/>
      <c r="AC1896"/>
      <c r="AD1896" s="20"/>
      <c r="AE1896"/>
      <c r="AF1896"/>
      <c r="AG1896"/>
      <c r="AH1896"/>
      <c r="AI1896" s="20"/>
      <c r="AJ1896"/>
      <c r="AK1896"/>
      <c r="AL1896"/>
      <c r="AM1896"/>
      <c r="AN1896" s="20"/>
      <c r="AO1896"/>
      <c r="AT1896" s="14"/>
      <c r="AU1896" s="14"/>
      <c r="AV1896" s="14"/>
      <c r="AW1896" s="14"/>
    </row>
    <row r="1897" spans="1:49" s="10" customFormat="1">
      <c r="A1897" s="12"/>
      <c r="C1897"/>
      <c r="D1897"/>
      <c r="E1897" s="20"/>
      <c r="F1897"/>
      <c r="G1897"/>
      <c r="H1897"/>
      <c r="I1897"/>
      <c r="J1897" s="20"/>
      <c r="K1897"/>
      <c r="L1897"/>
      <c r="M1897"/>
      <c r="N1897"/>
      <c r="O1897" s="20"/>
      <c r="P1897"/>
      <c r="Q1897"/>
      <c r="R1897"/>
      <c r="S1897"/>
      <c r="T1897" s="20"/>
      <c r="U1897"/>
      <c r="V1897"/>
      <c r="W1897"/>
      <c r="X1897"/>
      <c r="Y1897" s="20"/>
      <c r="Z1897"/>
      <c r="AA1897"/>
      <c r="AB1897"/>
      <c r="AC1897"/>
      <c r="AD1897" s="20"/>
      <c r="AE1897"/>
      <c r="AF1897"/>
      <c r="AG1897"/>
      <c r="AH1897"/>
      <c r="AI1897" s="20"/>
      <c r="AJ1897"/>
      <c r="AK1897"/>
      <c r="AL1897"/>
      <c r="AM1897"/>
      <c r="AN1897" s="20"/>
      <c r="AO1897"/>
      <c r="AT1897" s="14"/>
      <c r="AU1897" s="14"/>
      <c r="AV1897" s="14"/>
      <c r="AW1897" s="14"/>
    </row>
    <row r="1898" spans="1:49" s="10" customFormat="1">
      <c r="A1898" s="12"/>
      <c r="C1898"/>
      <c r="D1898"/>
      <c r="E1898" s="20"/>
      <c r="F1898"/>
      <c r="G1898"/>
      <c r="H1898"/>
      <c r="I1898"/>
      <c r="J1898" s="20"/>
      <c r="K1898"/>
      <c r="L1898"/>
      <c r="M1898"/>
      <c r="N1898"/>
      <c r="O1898" s="20"/>
      <c r="P1898"/>
      <c r="Q1898"/>
      <c r="R1898"/>
      <c r="S1898"/>
      <c r="T1898" s="20"/>
      <c r="U1898"/>
      <c r="V1898"/>
      <c r="W1898"/>
      <c r="X1898"/>
      <c r="Y1898" s="20"/>
      <c r="Z1898"/>
      <c r="AA1898"/>
      <c r="AB1898"/>
      <c r="AC1898"/>
      <c r="AD1898" s="20"/>
      <c r="AE1898"/>
      <c r="AF1898"/>
      <c r="AG1898"/>
      <c r="AH1898"/>
      <c r="AI1898" s="20"/>
      <c r="AJ1898"/>
      <c r="AK1898"/>
      <c r="AL1898"/>
      <c r="AM1898"/>
      <c r="AN1898" s="20"/>
      <c r="AO1898"/>
      <c r="AT1898" s="14"/>
      <c r="AU1898" s="14"/>
      <c r="AV1898" s="14"/>
      <c r="AW1898" s="14"/>
    </row>
    <row r="1899" spans="1:49" s="10" customFormat="1">
      <c r="A1899" s="12"/>
      <c r="C1899"/>
      <c r="D1899"/>
      <c r="E1899" s="20"/>
      <c r="F1899"/>
      <c r="G1899"/>
      <c r="H1899"/>
      <c r="I1899"/>
      <c r="J1899" s="20"/>
      <c r="K1899"/>
      <c r="L1899"/>
      <c r="M1899"/>
      <c r="N1899"/>
      <c r="O1899" s="20"/>
      <c r="P1899"/>
      <c r="Q1899"/>
      <c r="R1899"/>
      <c r="S1899"/>
      <c r="T1899" s="20"/>
      <c r="U1899"/>
      <c r="V1899"/>
      <c r="W1899"/>
      <c r="X1899"/>
      <c r="Y1899" s="20"/>
      <c r="Z1899"/>
      <c r="AA1899"/>
      <c r="AB1899"/>
      <c r="AC1899"/>
      <c r="AD1899" s="20"/>
      <c r="AE1899"/>
      <c r="AF1899"/>
      <c r="AG1899"/>
      <c r="AH1899"/>
      <c r="AI1899" s="20"/>
      <c r="AJ1899"/>
      <c r="AK1899"/>
      <c r="AL1899"/>
      <c r="AM1899"/>
      <c r="AN1899" s="20"/>
      <c r="AO1899"/>
      <c r="AT1899" s="14"/>
      <c r="AU1899" s="14"/>
      <c r="AV1899" s="14"/>
      <c r="AW1899" s="14"/>
    </row>
    <row r="1900" spans="1:49" s="10" customFormat="1">
      <c r="A1900" s="12"/>
      <c r="C1900"/>
      <c r="D1900"/>
      <c r="E1900" s="20"/>
      <c r="F1900"/>
      <c r="G1900"/>
      <c r="H1900"/>
      <c r="I1900"/>
      <c r="J1900" s="20"/>
      <c r="K1900"/>
      <c r="L1900"/>
      <c r="M1900"/>
      <c r="N1900"/>
      <c r="O1900" s="20"/>
      <c r="P1900"/>
      <c r="Q1900"/>
      <c r="R1900"/>
      <c r="S1900"/>
      <c r="T1900" s="20"/>
      <c r="U1900"/>
      <c r="V1900"/>
      <c r="W1900"/>
      <c r="X1900"/>
      <c r="Y1900" s="20"/>
      <c r="Z1900"/>
      <c r="AA1900"/>
      <c r="AB1900"/>
      <c r="AC1900"/>
      <c r="AD1900" s="20"/>
      <c r="AE1900"/>
      <c r="AF1900"/>
      <c r="AG1900"/>
      <c r="AH1900"/>
      <c r="AI1900" s="20"/>
      <c r="AJ1900"/>
      <c r="AK1900"/>
      <c r="AL1900"/>
      <c r="AM1900"/>
      <c r="AN1900" s="20"/>
      <c r="AO1900"/>
      <c r="AT1900" s="14"/>
      <c r="AU1900" s="14"/>
      <c r="AV1900" s="14"/>
      <c r="AW1900" s="14"/>
    </row>
    <row r="1901" spans="1:49" s="10" customFormat="1">
      <c r="A1901" s="12"/>
      <c r="C1901"/>
      <c r="D1901"/>
      <c r="E1901" s="20"/>
      <c r="F1901"/>
      <c r="G1901"/>
      <c r="H1901"/>
      <c r="I1901"/>
      <c r="J1901" s="20"/>
      <c r="K1901"/>
      <c r="L1901"/>
      <c r="M1901"/>
      <c r="N1901"/>
      <c r="O1901" s="20"/>
      <c r="P1901"/>
      <c r="Q1901"/>
      <c r="R1901"/>
      <c r="S1901"/>
      <c r="T1901" s="20"/>
      <c r="U1901"/>
      <c r="V1901"/>
      <c r="W1901"/>
      <c r="X1901"/>
      <c r="Y1901" s="20"/>
      <c r="Z1901"/>
      <c r="AA1901"/>
      <c r="AB1901"/>
      <c r="AC1901"/>
      <c r="AD1901" s="20"/>
      <c r="AE1901"/>
      <c r="AF1901"/>
      <c r="AG1901"/>
      <c r="AH1901"/>
      <c r="AI1901" s="20"/>
      <c r="AJ1901"/>
      <c r="AK1901"/>
      <c r="AL1901"/>
      <c r="AM1901"/>
      <c r="AN1901" s="20"/>
      <c r="AO1901"/>
      <c r="AT1901" s="14"/>
      <c r="AU1901" s="14"/>
      <c r="AV1901" s="14"/>
      <c r="AW1901" s="14"/>
    </row>
    <row r="1902" spans="1:49" s="10" customFormat="1">
      <c r="A1902" s="12"/>
      <c r="C1902"/>
      <c r="D1902"/>
      <c r="E1902" s="20"/>
      <c r="F1902"/>
      <c r="G1902"/>
      <c r="H1902"/>
      <c r="I1902"/>
      <c r="J1902" s="20"/>
      <c r="K1902"/>
      <c r="L1902"/>
      <c r="M1902"/>
      <c r="N1902"/>
      <c r="O1902" s="20"/>
      <c r="P1902"/>
      <c r="Q1902"/>
      <c r="R1902"/>
      <c r="S1902"/>
      <c r="T1902" s="20"/>
      <c r="U1902"/>
      <c r="V1902"/>
      <c r="W1902"/>
      <c r="X1902"/>
      <c r="Y1902" s="20"/>
      <c r="Z1902"/>
      <c r="AA1902"/>
      <c r="AB1902"/>
      <c r="AC1902"/>
      <c r="AD1902" s="20"/>
      <c r="AE1902"/>
      <c r="AF1902"/>
      <c r="AG1902"/>
      <c r="AH1902"/>
      <c r="AI1902" s="20"/>
      <c r="AJ1902"/>
      <c r="AK1902"/>
      <c r="AL1902"/>
      <c r="AM1902"/>
      <c r="AN1902" s="20"/>
      <c r="AO1902"/>
      <c r="AT1902" s="14"/>
      <c r="AU1902" s="14"/>
      <c r="AV1902" s="14"/>
      <c r="AW1902" s="14"/>
    </row>
    <row r="1903" spans="1:49" s="10" customFormat="1">
      <c r="A1903" s="12"/>
      <c r="C1903"/>
      <c r="D1903"/>
      <c r="E1903" s="20"/>
      <c r="F1903"/>
      <c r="G1903"/>
      <c r="H1903"/>
      <c r="I1903"/>
      <c r="J1903" s="20"/>
      <c r="K1903"/>
      <c r="L1903"/>
      <c r="M1903"/>
      <c r="N1903"/>
      <c r="O1903" s="20"/>
      <c r="P1903"/>
      <c r="Q1903"/>
      <c r="R1903"/>
      <c r="S1903"/>
      <c r="T1903" s="20"/>
      <c r="U1903"/>
      <c r="V1903"/>
      <c r="W1903"/>
      <c r="X1903"/>
      <c r="Y1903" s="20"/>
      <c r="Z1903"/>
      <c r="AA1903"/>
      <c r="AB1903"/>
      <c r="AC1903"/>
      <c r="AD1903" s="20"/>
      <c r="AE1903"/>
      <c r="AF1903"/>
      <c r="AG1903"/>
      <c r="AH1903"/>
      <c r="AI1903" s="20"/>
      <c r="AJ1903"/>
      <c r="AK1903"/>
      <c r="AL1903"/>
      <c r="AM1903"/>
      <c r="AN1903" s="20"/>
      <c r="AO1903"/>
      <c r="AT1903" s="14"/>
      <c r="AU1903" s="14"/>
      <c r="AV1903" s="14"/>
      <c r="AW1903" s="14"/>
    </row>
    <row r="1904" spans="1:49" s="10" customFormat="1">
      <c r="A1904" s="12"/>
      <c r="C1904"/>
      <c r="D1904"/>
      <c r="E1904" s="20"/>
      <c r="F1904"/>
      <c r="G1904"/>
      <c r="H1904"/>
      <c r="I1904"/>
      <c r="J1904" s="20"/>
      <c r="K1904"/>
      <c r="L1904"/>
      <c r="M1904"/>
      <c r="N1904"/>
      <c r="O1904" s="20"/>
      <c r="P1904"/>
      <c r="Q1904"/>
      <c r="R1904"/>
      <c r="S1904"/>
      <c r="T1904" s="20"/>
      <c r="U1904"/>
      <c r="V1904"/>
      <c r="W1904"/>
      <c r="X1904"/>
      <c r="Y1904" s="20"/>
      <c r="Z1904"/>
      <c r="AA1904"/>
      <c r="AB1904"/>
      <c r="AC1904"/>
      <c r="AD1904" s="20"/>
      <c r="AE1904"/>
      <c r="AF1904"/>
      <c r="AG1904"/>
      <c r="AH1904"/>
      <c r="AI1904" s="20"/>
      <c r="AJ1904"/>
      <c r="AK1904"/>
      <c r="AL1904"/>
      <c r="AM1904"/>
      <c r="AN1904" s="20"/>
      <c r="AO1904"/>
      <c r="AT1904" s="14"/>
      <c r="AU1904" s="14"/>
      <c r="AV1904" s="14"/>
      <c r="AW1904" s="14"/>
    </row>
    <row r="1905" spans="1:49" s="10" customFormat="1">
      <c r="A1905" s="12"/>
      <c r="C1905"/>
      <c r="D1905"/>
      <c r="E1905" s="20"/>
      <c r="F1905"/>
      <c r="G1905"/>
      <c r="H1905"/>
      <c r="I1905"/>
      <c r="J1905" s="20"/>
      <c r="K1905"/>
      <c r="L1905"/>
      <c r="M1905"/>
      <c r="N1905"/>
      <c r="O1905" s="20"/>
      <c r="P1905"/>
      <c r="Q1905"/>
      <c r="R1905"/>
      <c r="S1905"/>
      <c r="T1905" s="20"/>
      <c r="U1905"/>
      <c r="V1905"/>
      <c r="W1905"/>
      <c r="X1905"/>
      <c r="Y1905" s="20"/>
      <c r="Z1905"/>
      <c r="AA1905"/>
      <c r="AB1905"/>
      <c r="AC1905"/>
      <c r="AD1905" s="20"/>
      <c r="AE1905"/>
      <c r="AF1905"/>
      <c r="AG1905"/>
      <c r="AH1905"/>
      <c r="AI1905" s="20"/>
      <c r="AJ1905"/>
      <c r="AK1905"/>
      <c r="AL1905"/>
      <c r="AM1905"/>
      <c r="AN1905" s="20"/>
      <c r="AO1905"/>
      <c r="AT1905" s="14"/>
      <c r="AU1905" s="14"/>
      <c r="AV1905" s="14"/>
      <c r="AW1905" s="14"/>
    </row>
    <row r="1906" spans="1:49" s="10" customFormat="1">
      <c r="A1906" s="12"/>
      <c r="C1906"/>
      <c r="D1906"/>
      <c r="E1906" s="20"/>
      <c r="F1906"/>
      <c r="G1906"/>
      <c r="H1906"/>
      <c r="I1906"/>
      <c r="J1906" s="20"/>
      <c r="K1906"/>
      <c r="L1906"/>
      <c r="M1906"/>
      <c r="N1906"/>
      <c r="O1906" s="20"/>
      <c r="P1906"/>
      <c r="Q1906"/>
      <c r="R1906"/>
      <c r="S1906"/>
      <c r="T1906" s="20"/>
      <c r="U1906"/>
      <c r="V1906"/>
      <c r="W1906"/>
      <c r="X1906"/>
      <c r="Y1906" s="20"/>
      <c r="Z1906"/>
      <c r="AA1906"/>
      <c r="AB1906"/>
      <c r="AC1906"/>
      <c r="AD1906" s="20"/>
      <c r="AE1906"/>
      <c r="AF1906"/>
      <c r="AG1906"/>
      <c r="AH1906"/>
      <c r="AI1906" s="20"/>
      <c r="AJ1906"/>
      <c r="AK1906"/>
      <c r="AL1906"/>
      <c r="AM1906"/>
      <c r="AN1906" s="20"/>
      <c r="AO1906"/>
      <c r="AT1906" s="14"/>
      <c r="AU1906" s="14"/>
      <c r="AV1906" s="14"/>
      <c r="AW1906" s="14"/>
    </row>
    <row r="1907" spans="1:49" s="10" customFormat="1">
      <c r="A1907" s="12"/>
      <c r="C1907"/>
      <c r="D1907"/>
      <c r="E1907" s="20"/>
      <c r="F1907"/>
      <c r="G1907"/>
      <c r="H1907"/>
      <c r="I1907"/>
      <c r="J1907" s="20"/>
      <c r="K1907"/>
      <c r="L1907"/>
      <c r="M1907"/>
      <c r="N1907"/>
      <c r="O1907" s="20"/>
      <c r="P1907"/>
      <c r="Q1907"/>
      <c r="R1907"/>
      <c r="S1907"/>
      <c r="T1907" s="20"/>
      <c r="U1907"/>
      <c r="V1907"/>
      <c r="W1907"/>
      <c r="X1907"/>
      <c r="Y1907" s="20"/>
      <c r="Z1907"/>
      <c r="AA1907"/>
      <c r="AB1907"/>
      <c r="AC1907"/>
      <c r="AD1907" s="20"/>
      <c r="AE1907"/>
      <c r="AF1907"/>
      <c r="AG1907"/>
      <c r="AH1907"/>
      <c r="AI1907" s="20"/>
      <c r="AJ1907"/>
      <c r="AK1907"/>
      <c r="AL1907"/>
      <c r="AM1907"/>
      <c r="AN1907" s="20"/>
      <c r="AO1907"/>
      <c r="AT1907" s="14"/>
      <c r="AU1907" s="14"/>
      <c r="AV1907" s="14"/>
      <c r="AW1907" s="14"/>
    </row>
    <row r="1908" spans="1:49" s="10" customFormat="1">
      <c r="A1908" s="12"/>
      <c r="C1908"/>
      <c r="D1908"/>
      <c r="E1908" s="20"/>
      <c r="F1908"/>
      <c r="G1908"/>
      <c r="H1908"/>
      <c r="I1908"/>
      <c r="J1908" s="20"/>
      <c r="K1908"/>
      <c r="L1908"/>
      <c r="M1908"/>
      <c r="N1908"/>
      <c r="O1908" s="20"/>
      <c r="P1908"/>
      <c r="Q1908"/>
      <c r="R1908"/>
      <c r="S1908"/>
      <c r="T1908" s="20"/>
      <c r="U1908"/>
      <c r="V1908"/>
      <c r="W1908"/>
      <c r="X1908"/>
      <c r="Y1908" s="20"/>
      <c r="Z1908"/>
      <c r="AA1908"/>
      <c r="AB1908"/>
      <c r="AC1908"/>
      <c r="AD1908" s="20"/>
      <c r="AE1908"/>
      <c r="AF1908"/>
      <c r="AG1908"/>
      <c r="AH1908"/>
      <c r="AI1908" s="20"/>
      <c r="AJ1908"/>
      <c r="AK1908"/>
      <c r="AL1908"/>
      <c r="AM1908"/>
      <c r="AN1908" s="20"/>
      <c r="AO1908"/>
      <c r="AT1908" s="14"/>
      <c r="AU1908" s="14"/>
      <c r="AV1908" s="14"/>
      <c r="AW1908" s="14"/>
    </row>
    <row r="1909" spans="1:49" s="10" customFormat="1">
      <c r="A1909" s="12"/>
      <c r="C1909"/>
      <c r="D1909"/>
      <c r="E1909" s="20"/>
      <c r="F1909"/>
      <c r="G1909"/>
      <c r="H1909"/>
      <c r="I1909"/>
      <c r="J1909" s="20"/>
      <c r="K1909"/>
      <c r="L1909"/>
      <c r="M1909"/>
      <c r="N1909"/>
      <c r="O1909" s="20"/>
      <c r="P1909"/>
      <c r="Q1909"/>
      <c r="R1909"/>
      <c r="S1909"/>
      <c r="T1909" s="20"/>
      <c r="U1909"/>
      <c r="V1909"/>
      <c r="W1909"/>
      <c r="X1909"/>
      <c r="Y1909" s="20"/>
      <c r="Z1909"/>
      <c r="AA1909"/>
      <c r="AB1909"/>
      <c r="AC1909"/>
      <c r="AD1909" s="20"/>
      <c r="AE1909"/>
      <c r="AF1909"/>
      <c r="AG1909"/>
      <c r="AH1909"/>
      <c r="AI1909" s="20"/>
      <c r="AJ1909"/>
      <c r="AK1909"/>
      <c r="AL1909"/>
      <c r="AM1909"/>
      <c r="AN1909" s="20"/>
      <c r="AO1909"/>
      <c r="AT1909" s="14"/>
      <c r="AU1909" s="14"/>
      <c r="AV1909" s="14"/>
      <c r="AW1909" s="14"/>
    </row>
    <row r="1910" spans="1:49" s="10" customFormat="1">
      <c r="A1910" s="12"/>
      <c r="C1910"/>
      <c r="D1910"/>
      <c r="E1910" s="20"/>
      <c r="F1910"/>
      <c r="G1910"/>
      <c r="H1910"/>
      <c r="I1910"/>
      <c r="J1910" s="20"/>
      <c r="K1910"/>
      <c r="L1910"/>
      <c r="M1910"/>
      <c r="N1910"/>
      <c r="O1910" s="20"/>
      <c r="P1910"/>
      <c r="Q1910"/>
      <c r="R1910"/>
      <c r="S1910"/>
      <c r="T1910" s="20"/>
      <c r="U1910"/>
      <c r="V1910"/>
      <c r="W1910"/>
      <c r="X1910"/>
      <c r="Y1910" s="20"/>
      <c r="Z1910"/>
      <c r="AA1910"/>
      <c r="AB1910"/>
      <c r="AC1910"/>
      <c r="AD1910" s="20"/>
      <c r="AE1910"/>
      <c r="AF1910"/>
      <c r="AG1910"/>
      <c r="AH1910"/>
      <c r="AI1910" s="20"/>
      <c r="AJ1910"/>
      <c r="AK1910"/>
      <c r="AL1910"/>
      <c r="AM1910"/>
      <c r="AN1910" s="20"/>
      <c r="AO1910"/>
      <c r="AT1910" s="14"/>
      <c r="AU1910" s="14"/>
      <c r="AV1910" s="14"/>
      <c r="AW1910" s="14"/>
    </row>
    <row r="1911" spans="1:49" s="10" customFormat="1">
      <c r="A1911" s="12"/>
      <c r="C1911"/>
      <c r="D1911"/>
      <c r="E1911" s="20"/>
      <c r="F1911"/>
      <c r="G1911"/>
      <c r="H1911"/>
      <c r="I1911"/>
      <c r="J1911" s="20"/>
      <c r="K1911"/>
      <c r="L1911"/>
      <c r="M1911"/>
      <c r="N1911"/>
      <c r="O1911" s="20"/>
      <c r="P1911"/>
      <c r="Q1911"/>
      <c r="R1911"/>
      <c r="S1911"/>
      <c r="T1911" s="20"/>
      <c r="U1911"/>
      <c r="V1911"/>
      <c r="W1911"/>
      <c r="X1911"/>
      <c r="Y1911" s="20"/>
      <c r="Z1911"/>
      <c r="AA1911"/>
      <c r="AB1911"/>
      <c r="AC1911"/>
      <c r="AD1911" s="20"/>
      <c r="AE1911"/>
      <c r="AF1911"/>
      <c r="AG1911"/>
      <c r="AH1911"/>
      <c r="AI1911" s="20"/>
      <c r="AJ1911"/>
      <c r="AK1911"/>
      <c r="AL1911"/>
      <c r="AM1911"/>
      <c r="AN1911" s="20"/>
      <c r="AO1911"/>
      <c r="AT1911" s="14"/>
      <c r="AU1911" s="14"/>
      <c r="AV1911" s="14"/>
      <c r="AW1911" s="14"/>
    </row>
    <row r="1912" spans="1:49" s="10" customFormat="1">
      <c r="A1912" s="12"/>
      <c r="C1912"/>
      <c r="D1912"/>
      <c r="E1912" s="20"/>
      <c r="F1912"/>
      <c r="G1912"/>
      <c r="H1912"/>
      <c r="I1912"/>
      <c r="J1912" s="20"/>
      <c r="K1912"/>
      <c r="L1912"/>
      <c r="M1912"/>
      <c r="N1912"/>
      <c r="O1912" s="20"/>
      <c r="P1912"/>
      <c r="Q1912"/>
      <c r="R1912"/>
      <c r="S1912"/>
      <c r="T1912" s="20"/>
      <c r="U1912"/>
      <c r="V1912"/>
      <c r="W1912"/>
      <c r="X1912"/>
      <c r="Y1912" s="20"/>
      <c r="Z1912"/>
      <c r="AA1912"/>
      <c r="AB1912"/>
      <c r="AC1912"/>
      <c r="AD1912" s="20"/>
      <c r="AE1912"/>
      <c r="AF1912"/>
      <c r="AG1912"/>
      <c r="AH1912"/>
      <c r="AI1912" s="20"/>
      <c r="AJ1912"/>
      <c r="AK1912"/>
      <c r="AL1912"/>
      <c r="AM1912"/>
      <c r="AN1912" s="20"/>
      <c r="AO1912"/>
      <c r="AT1912" s="14"/>
      <c r="AU1912" s="14"/>
      <c r="AV1912" s="14"/>
      <c r="AW1912" s="14"/>
    </row>
    <row r="1913" spans="1:49" s="10" customFormat="1">
      <c r="A1913" s="12"/>
      <c r="C1913"/>
      <c r="D1913"/>
      <c r="E1913" s="20"/>
      <c r="F1913"/>
      <c r="G1913"/>
      <c r="H1913"/>
      <c r="I1913"/>
      <c r="J1913" s="20"/>
      <c r="K1913"/>
      <c r="L1913"/>
      <c r="M1913"/>
      <c r="N1913"/>
      <c r="O1913" s="20"/>
      <c r="P1913"/>
      <c r="Q1913"/>
      <c r="R1913"/>
      <c r="S1913"/>
      <c r="T1913" s="20"/>
      <c r="U1913"/>
      <c r="V1913"/>
      <c r="W1913"/>
      <c r="X1913"/>
      <c r="Y1913" s="20"/>
      <c r="Z1913"/>
      <c r="AA1913"/>
      <c r="AB1913"/>
      <c r="AC1913"/>
      <c r="AD1913" s="20"/>
      <c r="AE1913"/>
      <c r="AF1913"/>
      <c r="AG1913"/>
      <c r="AH1913"/>
      <c r="AI1913" s="20"/>
      <c r="AJ1913"/>
      <c r="AK1913"/>
      <c r="AL1913"/>
      <c r="AM1913"/>
      <c r="AN1913" s="20"/>
      <c r="AO1913"/>
      <c r="AT1913" s="14"/>
      <c r="AU1913" s="14"/>
      <c r="AV1913" s="14"/>
      <c r="AW1913" s="14"/>
    </row>
    <row r="1914" spans="1:49" s="10" customFormat="1">
      <c r="A1914" s="12"/>
      <c r="C1914"/>
      <c r="D1914"/>
      <c r="E1914" s="20"/>
      <c r="F1914"/>
      <c r="G1914"/>
      <c r="H1914"/>
      <c r="I1914"/>
      <c r="J1914" s="20"/>
      <c r="K1914"/>
      <c r="L1914"/>
      <c r="M1914"/>
      <c r="N1914"/>
      <c r="O1914" s="20"/>
      <c r="P1914"/>
      <c r="Q1914"/>
      <c r="R1914"/>
      <c r="S1914"/>
      <c r="T1914" s="20"/>
      <c r="U1914"/>
      <c r="V1914"/>
      <c r="W1914"/>
      <c r="X1914"/>
      <c r="Y1914" s="20"/>
      <c r="Z1914"/>
      <c r="AA1914"/>
      <c r="AB1914"/>
      <c r="AC1914"/>
      <c r="AD1914" s="20"/>
      <c r="AE1914"/>
      <c r="AF1914"/>
      <c r="AG1914"/>
      <c r="AH1914"/>
      <c r="AI1914" s="20"/>
      <c r="AJ1914"/>
      <c r="AK1914"/>
      <c r="AL1914"/>
      <c r="AM1914"/>
      <c r="AN1914" s="20"/>
      <c r="AO1914"/>
      <c r="AT1914" s="14"/>
      <c r="AU1914" s="14"/>
      <c r="AV1914" s="14"/>
      <c r="AW1914" s="14"/>
    </row>
    <row r="1915" spans="1:49" s="10" customFormat="1">
      <c r="A1915" s="12"/>
      <c r="C1915"/>
      <c r="D1915"/>
      <c r="E1915" s="20"/>
      <c r="F1915"/>
      <c r="G1915"/>
      <c r="H1915"/>
      <c r="I1915"/>
      <c r="J1915" s="20"/>
      <c r="K1915"/>
      <c r="L1915"/>
      <c r="M1915"/>
      <c r="N1915"/>
      <c r="O1915" s="20"/>
      <c r="P1915"/>
      <c r="Q1915"/>
      <c r="R1915"/>
      <c r="S1915"/>
      <c r="T1915" s="20"/>
      <c r="U1915"/>
      <c r="V1915"/>
      <c r="W1915"/>
      <c r="X1915"/>
      <c r="Y1915" s="20"/>
      <c r="Z1915"/>
      <c r="AA1915"/>
      <c r="AB1915"/>
      <c r="AC1915"/>
      <c r="AD1915" s="20"/>
      <c r="AE1915"/>
      <c r="AF1915"/>
      <c r="AG1915"/>
      <c r="AH1915"/>
      <c r="AI1915" s="20"/>
      <c r="AJ1915"/>
      <c r="AK1915"/>
      <c r="AL1915"/>
      <c r="AM1915"/>
      <c r="AN1915" s="20"/>
      <c r="AO1915"/>
      <c r="AT1915" s="14"/>
      <c r="AU1915" s="14"/>
      <c r="AV1915" s="14"/>
      <c r="AW1915" s="14"/>
    </row>
    <row r="1916" spans="1:49" s="10" customFormat="1">
      <c r="A1916" s="12"/>
      <c r="C1916"/>
      <c r="D1916"/>
      <c r="E1916" s="20"/>
      <c r="F1916"/>
      <c r="G1916"/>
      <c r="H1916"/>
      <c r="I1916"/>
      <c r="J1916" s="20"/>
      <c r="K1916"/>
      <c r="L1916"/>
      <c r="M1916"/>
      <c r="N1916"/>
      <c r="O1916" s="20"/>
      <c r="P1916"/>
      <c r="Q1916"/>
      <c r="R1916"/>
      <c r="S1916"/>
      <c r="T1916" s="20"/>
      <c r="U1916"/>
      <c r="V1916"/>
      <c r="W1916"/>
      <c r="X1916"/>
      <c r="Y1916" s="20"/>
      <c r="Z1916"/>
      <c r="AA1916"/>
      <c r="AB1916"/>
      <c r="AC1916"/>
      <c r="AD1916" s="20"/>
      <c r="AE1916"/>
      <c r="AF1916"/>
      <c r="AG1916"/>
      <c r="AH1916"/>
      <c r="AI1916" s="20"/>
      <c r="AJ1916"/>
      <c r="AK1916"/>
      <c r="AL1916"/>
      <c r="AM1916"/>
      <c r="AN1916" s="20"/>
      <c r="AO1916"/>
      <c r="AT1916" s="14"/>
      <c r="AU1916" s="14"/>
      <c r="AV1916" s="14"/>
      <c r="AW1916" s="14"/>
    </row>
    <row r="1917" spans="1:49" s="10" customFormat="1">
      <c r="A1917" s="12"/>
      <c r="C1917"/>
      <c r="D1917"/>
      <c r="E1917" s="20"/>
      <c r="F1917"/>
      <c r="G1917"/>
      <c r="H1917"/>
      <c r="I1917"/>
      <c r="J1917" s="20"/>
      <c r="K1917"/>
      <c r="L1917"/>
      <c r="M1917"/>
      <c r="N1917"/>
      <c r="O1917" s="20"/>
      <c r="P1917"/>
      <c r="Q1917"/>
      <c r="R1917"/>
      <c r="S1917"/>
      <c r="T1917" s="20"/>
      <c r="U1917"/>
      <c r="V1917"/>
      <c r="W1917"/>
      <c r="X1917"/>
      <c r="Y1917" s="20"/>
      <c r="Z1917"/>
      <c r="AA1917"/>
      <c r="AB1917"/>
      <c r="AC1917"/>
      <c r="AD1917" s="20"/>
      <c r="AE1917"/>
      <c r="AF1917"/>
      <c r="AG1917"/>
      <c r="AH1917"/>
      <c r="AI1917" s="20"/>
      <c r="AJ1917"/>
      <c r="AK1917"/>
      <c r="AL1917"/>
      <c r="AM1917"/>
      <c r="AN1917" s="20"/>
      <c r="AO1917"/>
      <c r="AT1917" s="14"/>
      <c r="AU1917" s="14"/>
      <c r="AV1917" s="14"/>
      <c r="AW1917" s="14"/>
    </row>
    <row r="1918" spans="1:49" s="10" customFormat="1">
      <c r="A1918" s="12"/>
      <c r="C1918"/>
      <c r="D1918"/>
      <c r="E1918" s="20"/>
      <c r="F1918"/>
      <c r="G1918"/>
      <c r="H1918"/>
      <c r="I1918"/>
      <c r="J1918" s="20"/>
      <c r="K1918"/>
      <c r="L1918"/>
      <c r="M1918"/>
      <c r="N1918"/>
      <c r="O1918" s="20"/>
      <c r="P1918"/>
      <c r="Q1918"/>
      <c r="R1918"/>
      <c r="S1918"/>
      <c r="T1918" s="20"/>
      <c r="U1918"/>
      <c r="V1918"/>
      <c r="W1918"/>
      <c r="X1918"/>
      <c r="Y1918" s="20"/>
      <c r="Z1918"/>
      <c r="AA1918"/>
      <c r="AB1918"/>
      <c r="AC1918"/>
      <c r="AD1918" s="20"/>
      <c r="AE1918"/>
      <c r="AF1918"/>
      <c r="AG1918"/>
      <c r="AH1918"/>
      <c r="AI1918" s="20"/>
      <c r="AJ1918"/>
      <c r="AK1918"/>
      <c r="AL1918"/>
      <c r="AM1918"/>
      <c r="AN1918" s="20"/>
      <c r="AO1918"/>
      <c r="AT1918" s="14"/>
      <c r="AU1918" s="14"/>
      <c r="AV1918" s="14"/>
      <c r="AW1918" s="14"/>
    </row>
    <row r="1919" spans="1:49" s="10" customFormat="1">
      <c r="A1919" s="12"/>
      <c r="C1919"/>
      <c r="D1919"/>
      <c r="E1919" s="20"/>
      <c r="F1919"/>
      <c r="G1919"/>
      <c r="H1919"/>
      <c r="I1919"/>
      <c r="J1919" s="20"/>
      <c r="K1919"/>
      <c r="L1919"/>
      <c r="M1919"/>
      <c r="N1919"/>
      <c r="O1919" s="20"/>
      <c r="P1919"/>
      <c r="Q1919"/>
      <c r="R1919"/>
      <c r="S1919"/>
      <c r="T1919" s="20"/>
      <c r="U1919"/>
      <c r="V1919"/>
      <c r="W1919"/>
      <c r="X1919"/>
      <c r="Y1919" s="20"/>
      <c r="Z1919"/>
      <c r="AA1919"/>
      <c r="AB1919"/>
      <c r="AC1919"/>
      <c r="AD1919" s="20"/>
      <c r="AE1919"/>
      <c r="AF1919"/>
      <c r="AG1919"/>
      <c r="AH1919"/>
      <c r="AI1919" s="20"/>
      <c r="AJ1919"/>
      <c r="AK1919"/>
      <c r="AL1919"/>
      <c r="AM1919"/>
      <c r="AN1919" s="20"/>
      <c r="AO1919"/>
      <c r="AT1919" s="14"/>
      <c r="AU1919" s="14"/>
      <c r="AV1919" s="14"/>
      <c r="AW1919" s="14"/>
    </row>
    <row r="1920" spans="1:49" s="10" customFormat="1">
      <c r="A1920" s="12"/>
      <c r="C1920"/>
      <c r="D1920"/>
      <c r="E1920" s="20"/>
      <c r="F1920"/>
      <c r="G1920"/>
      <c r="H1920"/>
      <c r="I1920"/>
      <c r="J1920" s="20"/>
      <c r="K1920"/>
      <c r="L1920"/>
      <c r="M1920"/>
      <c r="N1920"/>
      <c r="O1920" s="20"/>
      <c r="P1920"/>
      <c r="Q1920"/>
      <c r="R1920"/>
      <c r="S1920"/>
      <c r="T1920" s="20"/>
      <c r="U1920"/>
      <c r="V1920"/>
      <c r="W1920"/>
      <c r="X1920"/>
      <c r="Y1920" s="20"/>
      <c r="Z1920"/>
      <c r="AA1920"/>
      <c r="AB1920"/>
      <c r="AC1920"/>
      <c r="AD1920" s="20"/>
      <c r="AE1920"/>
      <c r="AF1920"/>
      <c r="AG1920"/>
      <c r="AH1920"/>
      <c r="AI1920" s="20"/>
      <c r="AJ1920"/>
      <c r="AK1920"/>
      <c r="AL1920"/>
      <c r="AM1920"/>
      <c r="AN1920" s="20"/>
      <c r="AO1920"/>
      <c r="AT1920" s="14"/>
      <c r="AU1920" s="14"/>
      <c r="AV1920" s="14"/>
      <c r="AW1920" s="14"/>
    </row>
    <row r="1921" spans="1:49" s="10" customFormat="1">
      <c r="A1921" s="12"/>
      <c r="C1921"/>
      <c r="D1921"/>
      <c r="E1921" s="20"/>
      <c r="F1921"/>
      <c r="G1921"/>
      <c r="H1921"/>
      <c r="I1921"/>
      <c r="J1921" s="20"/>
      <c r="K1921"/>
      <c r="L1921"/>
      <c r="M1921"/>
      <c r="N1921"/>
      <c r="O1921" s="20"/>
      <c r="P1921"/>
      <c r="Q1921"/>
      <c r="R1921"/>
      <c r="S1921"/>
      <c r="T1921" s="20"/>
      <c r="U1921"/>
      <c r="V1921"/>
      <c r="W1921"/>
      <c r="X1921"/>
      <c r="Y1921" s="20"/>
      <c r="Z1921"/>
      <c r="AA1921"/>
      <c r="AB1921"/>
      <c r="AC1921"/>
      <c r="AD1921" s="20"/>
      <c r="AE1921"/>
      <c r="AF1921"/>
      <c r="AG1921"/>
      <c r="AH1921"/>
      <c r="AI1921" s="20"/>
      <c r="AJ1921"/>
      <c r="AK1921"/>
      <c r="AL1921"/>
      <c r="AM1921"/>
      <c r="AN1921" s="20"/>
      <c r="AO1921"/>
      <c r="AT1921" s="14"/>
      <c r="AU1921" s="14"/>
      <c r="AV1921" s="14"/>
      <c r="AW1921" s="14"/>
    </row>
    <row r="1922" spans="1:49" s="10" customFormat="1">
      <c r="A1922" s="12"/>
      <c r="C1922"/>
      <c r="D1922"/>
      <c r="E1922" s="20"/>
      <c r="F1922"/>
      <c r="G1922"/>
      <c r="H1922"/>
      <c r="I1922"/>
      <c r="J1922" s="20"/>
      <c r="K1922"/>
      <c r="L1922"/>
      <c r="M1922"/>
      <c r="N1922"/>
      <c r="O1922" s="20"/>
      <c r="P1922"/>
      <c r="Q1922"/>
      <c r="R1922"/>
      <c r="S1922"/>
      <c r="T1922" s="20"/>
      <c r="U1922"/>
      <c r="V1922"/>
      <c r="W1922"/>
      <c r="X1922"/>
      <c r="Y1922" s="20"/>
      <c r="Z1922"/>
      <c r="AA1922"/>
      <c r="AB1922"/>
      <c r="AC1922"/>
      <c r="AD1922" s="20"/>
      <c r="AE1922"/>
      <c r="AF1922"/>
      <c r="AG1922"/>
      <c r="AH1922"/>
      <c r="AI1922" s="20"/>
      <c r="AJ1922"/>
      <c r="AK1922"/>
      <c r="AL1922"/>
      <c r="AM1922"/>
      <c r="AN1922" s="20"/>
      <c r="AO1922"/>
      <c r="AT1922" s="14"/>
      <c r="AU1922" s="14"/>
      <c r="AV1922" s="14"/>
      <c r="AW1922" s="14"/>
    </row>
    <row r="1923" spans="1:49" s="10" customFormat="1">
      <c r="A1923" s="12"/>
      <c r="C1923"/>
      <c r="D1923"/>
      <c r="E1923" s="20"/>
      <c r="F1923"/>
      <c r="G1923"/>
      <c r="H1923"/>
      <c r="I1923"/>
      <c r="J1923" s="20"/>
      <c r="K1923"/>
      <c r="L1923"/>
      <c r="M1923"/>
      <c r="N1923"/>
      <c r="O1923" s="20"/>
      <c r="P1923"/>
      <c r="Q1923"/>
      <c r="R1923"/>
      <c r="S1923"/>
      <c r="T1923" s="20"/>
      <c r="U1923"/>
      <c r="V1923"/>
      <c r="W1923"/>
      <c r="X1923"/>
      <c r="Y1923" s="20"/>
      <c r="Z1923"/>
      <c r="AA1923"/>
      <c r="AB1923"/>
      <c r="AC1923"/>
      <c r="AD1923" s="20"/>
      <c r="AE1923"/>
      <c r="AF1923"/>
      <c r="AG1923"/>
      <c r="AH1923"/>
      <c r="AI1923" s="20"/>
      <c r="AJ1923"/>
      <c r="AK1923"/>
      <c r="AL1923"/>
      <c r="AM1923"/>
      <c r="AN1923" s="20"/>
      <c r="AO1923"/>
      <c r="AT1923" s="14"/>
      <c r="AU1923" s="14"/>
      <c r="AV1923" s="14"/>
      <c r="AW1923" s="14"/>
    </row>
    <row r="1924" spans="1:49" s="10" customFormat="1">
      <c r="A1924" s="12"/>
      <c r="C1924"/>
      <c r="D1924"/>
      <c r="E1924" s="20"/>
      <c r="F1924"/>
      <c r="G1924"/>
      <c r="H1924"/>
      <c r="I1924"/>
      <c r="J1924" s="20"/>
      <c r="K1924"/>
      <c r="L1924"/>
      <c r="M1924"/>
      <c r="N1924"/>
      <c r="O1924" s="20"/>
      <c r="P1924"/>
      <c r="Q1924"/>
      <c r="R1924"/>
      <c r="S1924"/>
      <c r="T1924" s="20"/>
      <c r="U1924"/>
      <c r="V1924"/>
      <c r="W1924"/>
      <c r="X1924"/>
      <c r="Y1924" s="20"/>
      <c r="Z1924"/>
      <c r="AA1924"/>
      <c r="AB1924"/>
      <c r="AC1924"/>
      <c r="AD1924" s="20"/>
      <c r="AE1924"/>
      <c r="AF1924"/>
      <c r="AG1924"/>
      <c r="AH1924"/>
      <c r="AI1924" s="20"/>
      <c r="AJ1924"/>
      <c r="AK1924"/>
      <c r="AL1924"/>
      <c r="AM1924"/>
      <c r="AN1924" s="20"/>
      <c r="AO1924"/>
      <c r="AT1924" s="14"/>
      <c r="AU1924" s="14"/>
      <c r="AV1924" s="14"/>
      <c r="AW1924" s="14"/>
    </row>
    <row r="1925" spans="1:49" s="10" customFormat="1">
      <c r="A1925" s="12"/>
      <c r="C1925"/>
      <c r="D1925"/>
      <c r="E1925" s="20"/>
      <c r="F1925"/>
      <c r="G1925"/>
      <c r="H1925"/>
      <c r="I1925"/>
      <c r="J1925" s="20"/>
      <c r="K1925"/>
      <c r="L1925"/>
      <c r="M1925"/>
      <c r="N1925"/>
      <c r="O1925" s="20"/>
      <c r="P1925"/>
      <c r="Q1925"/>
      <c r="R1925"/>
      <c r="S1925"/>
      <c r="T1925" s="20"/>
      <c r="U1925"/>
      <c r="V1925"/>
      <c r="W1925"/>
      <c r="X1925"/>
      <c r="Y1925" s="20"/>
      <c r="Z1925"/>
      <c r="AA1925"/>
      <c r="AB1925"/>
      <c r="AC1925"/>
      <c r="AD1925" s="20"/>
      <c r="AE1925"/>
      <c r="AF1925"/>
      <c r="AG1925"/>
      <c r="AH1925"/>
      <c r="AI1925" s="20"/>
      <c r="AJ1925"/>
      <c r="AK1925"/>
      <c r="AL1925"/>
      <c r="AM1925"/>
      <c r="AN1925" s="20"/>
      <c r="AO1925"/>
      <c r="AT1925" s="14"/>
      <c r="AU1925" s="14"/>
      <c r="AV1925" s="14"/>
      <c r="AW1925" s="14"/>
    </row>
    <row r="1926" spans="1:49" s="10" customFormat="1">
      <c r="A1926" s="12"/>
      <c r="C1926"/>
      <c r="D1926"/>
      <c r="E1926" s="20"/>
      <c r="F1926"/>
      <c r="G1926"/>
      <c r="H1926"/>
      <c r="I1926"/>
      <c r="J1926" s="20"/>
      <c r="K1926"/>
      <c r="L1926"/>
      <c r="M1926"/>
      <c r="N1926"/>
      <c r="O1926" s="20"/>
      <c r="P1926"/>
      <c r="Q1926"/>
      <c r="R1926"/>
      <c r="S1926"/>
      <c r="T1926" s="20"/>
      <c r="U1926"/>
      <c r="V1926"/>
      <c r="W1926"/>
      <c r="X1926"/>
      <c r="Y1926" s="20"/>
      <c r="Z1926"/>
      <c r="AA1926"/>
      <c r="AB1926"/>
      <c r="AC1926"/>
      <c r="AD1926" s="20"/>
      <c r="AE1926"/>
      <c r="AF1926"/>
      <c r="AG1926"/>
      <c r="AH1926"/>
      <c r="AI1926" s="20"/>
      <c r="AJ1926"/>
      <c r="AK1926"/>
      <c r="AL1926"/>
      <c r="AM1926"/>
      <c r="AN1926" s="20"/>
      <c r="AO1926"/>
      <c r="AT1926" s="14"/>
      <c r="AU1926" s="14"/>
      <c r="AV1926" s="14"/>
      <c r="AW1926" s="14"/>
    </row>
    <row r="1927" spans="1:49" s="10" customFormat="1">
      <c r="A1927" s="12"/>
      <c r="C1927"/>
      <c r="D1927"/>
      <c r="E1927" s="20"/>
      <c r="F1927"/>
      <c r="G1927"/>
      <c r="H1927"/>
      <c r="I1927"/>
      <c r="J1927" s="20"/>
      <c r="K1927"/>
      <c r="L1927"/>
      <c r="M1927"/>
      <c r="N1927"/>
      <c r="O1927" s="20"/>
      <c r="P1927"/>
      <c r="Q1927"/>
      <c r="R1927"/>
      <c r="S1927"/>
      <c r="T1927" s="20"/>
      <c r="U1927"/>
      <c r="V1927"/>
      <c r="W1927"/>
      <c r="X1927"/>
      <c r="Y1927" s="20"/>
      <c r="Z1927"/>
      <c r="AA1927"/>
      <c r="AB1927"/>
      <c r="AC1927"/>
      <c r="AD1927" s="20"/>
      <c r="AE1927"/>
      <c r="AF1927"/>
      <c r="AG1927"/>
      <c r="AH1927"/>
      <c r="AI1927" s="20"/>
      <c r="AJ1927"/>
      <c r="AK1927"/>
      <c r="AL1927"/>
      <c r="AM1927"/>
      <c r="AN1927" s="20"/>
      <c r="AO1927"/>
      <c r="AT1927" s="14"/>
      <c r="AU1927" s="14"/>
      <c r="AV1927" s="14"/>
      <c r="AW1927" s="14"/>
    </row>
    <row r="1928" spans="1:49" s="10" customFormat="1">
      <c r="A1928" s="12"/>
      <c r="C1928"/>
      <c r="D1928"/>
      <c r="E1928" s="20"/>
      <c r="F1928"/>
      <c r="G1928"/>
      <c r="H1928"/>
      <c r="I1928"/>
      <c r="J1928" s="20"/>
      <c r="K1928"/>
      <c r="L1928"/>
      <c r="M1928"/>
      <c r="N1928"/>
      <c r="O1928" s="20"/>
      <c r="P1928"/>
      <c r="Q1928"/>
      <c r="R1928"/>
      <c r="S1928"/>
      <c r="T1928" s="20"/>
      <c r="U1928"/>
      <c r="V1928"/>
      <c r="W1928"/>
      <c r="X1928"/>
      <c r="Y1928" s="20"/>
      <c r="Z1928"/>
      <c r="AA1928"/>
      <c r="AB1928"/>
      <c r="AC1928"/>
      <c r="AD1928" s="20"/>
      <c r="AE1928"/>
      <c r="AF1928"/>
      <c r="AG1928"/>
      <c r="AH1928"/>
      <c r="AI1928" s="20"/>
      <c r="AJ1928"/>
      <c r="AK1928"/>
      <c r="AL1928"/>
      <c r="AM1928"/>
      <c r="AN1928" s="20"/>
      <c r="AO1928"/>
      <c r="AT1928" s="14"/>
      <c r="AU1928" s="14"/>
      <c r="AV1928" s="14"/>
      <c r="AW1928" s="14"/>
    </row>
    <row r="1929" spans="1:49" s="10" customFormat="1">
      <c r="A1929" s="12"/>
      <c r="C1929"/>
      <c r="D1929"/>
      <c r="E1929" s="20"/>
      <c r="F1929"/>
      <c r="G1929"/>
      <c r="H1929"/>
      <c r="I1929"/>
      <c r="J1929" s="20"/>
      <c r="K1929"/>
      <c r="L1929"/>
      <c r="M1929"/>
      <c r="N1929"/>
      <c r="O1929" s="20"/>
      <c r="P1929"/>
      <c r="Q1929"/>
      <c r="R1929"/>
      <c r="S1929"/>
      <c r="T1929" s="20"/>
      <c r="U1929"/>
      <c r="V1929"/>
      <c r="W1929"/>
      <c r="X1929"/>
      <c r="Y1929" s="20"/>
      <c r="Z1929"/>
      <c r="AA1929"/>
      <c r="AB1929"/>
      <c r="AC1929"/>
      <c r="AD1929" s="20"/>
      <c r="AE1929"/>
      <c r="AF1929"/>
      <c r="AG1929"/>
      <c r="AH1929"/>
      <c r="AI1929" s="20"/>
      <c r="AJ1929"/>
      <c r="AK1929"/>
      <c r="AL1929"/>
      <c r="AM1929"/>
      <c r="AN1929" s="20"/>
      <c r="AO1929"/>
      <c r="AT1929" s="14"/>
      <c r="AU1929" s="14"/>
      <c r="AV1929" s="14"/>
      <c r="AW1929" s="14"/>
    </row>
    <row r="1930" spans="1:49" s="10" customFormat="1">
      <c r="A1930" s="12"/>
      <c r="C1930"/>
      <c r="D1930"/>
      <c r="E1930" s="20"/>
      <c r="F1930"/>
      <c r="G1930"/>
      <c r="H1930"/>
      <c r="I1930"/>
      <c r="J1930" s="20"/>
      <c r="K1930"/>
      <c r="L1930"/>
      <c r="M1930"/>
      <c r="N1930"/>
      <c r="O1930" s="20"/>
      <c r="P1930"/>
      <c r="Q1930"/>
      <c r="R1930"/>
      <c r="S1930"/>
      <c r="T1930" s="20"/>
      <c r="U1930"/>
      <c r="V1930"/>
      <c r="W1930"/>
      <c r="X1930"/>
      <c r="Y1930" s="20"/>
      <c r="Z1930"/>
      <c r="AA1930"/>
      <c r="AB1930"/>
      <c r="AC1930"/>
      <c r="AD1930" s="20"/>
      <c r="AE1930"/>
      <c r="AF1930"/>
      <c r="AG1930"/>
      <c r="AH1930"/>
      <c r="AI1930" s="20"/>
      <c r="AJ1930"/>
      <c r="AK1930"/>
      <c r="AL1930"/>
      <c r="AM1930"/>
      <c r="AN1930" s="20"/>
      <c r="AO1930"/>
      <c r="AT1930" s="14"/>
      <c r="AU1930" s="14"/>
      <c r="AV1930" s="14"/>
      <c r="AW1930" s="14"/>
    </row>
    <row r="1931" spans="1:49" s="10" customFormat="1">
      <c r="A1931" s="12"/>
      <c r="C1931"/>
      <c r="D1931"/>
      <c r="E1931" s="20"/>
      <c r="F1931"/>
      <c r="G1931"/>
      <c r="H1931"/>
      <c r="I1931"/>
      <c r="J1931" s="20"/>
      <c r="K1931"/>
      <c r="L1931"/>
      <c r="M1931"/>
      <c r="N1931"/>
      <c r="O1931" s="20"/>
      <c r="P1931"/>
      <c r="Q1931"/>
      <c r="R1931"/>
      <c r="S1931"/>
      <c r="T1931" s="20"/>
      <c r="U1931"/>
      <c r="V1931"/>
      <c r="W1931"/>
      <c r="X1931"/>
      <c r="Y1931" s="20"/>
      <c r="Z1931"/>
      <c r="AA1931"/>
      <c r="AB1931"/>
      <c r="AC1931"/>
      <c r="AD1931" s="20"/>
      <c r="AE1931"/>
      <c r="AF1931"/>
      <c r="AG1931"/>
      <c r="AH1931"/>
      <c r="AI1931" s="20"/>
      <c r="AJ1931"/>
      <c r="AK1931"/>
      <c r="AL1931"/>
      <c r="AM1931"/>
      <c r="AN1931" s="20"/>
      <c r="AO1931"/>
      <c r="AT1931" s="14"/>
      <c r="AU1931" s="14"/>
      <c r="AV1931" s="14"/>
      <c r="AW1931" s="14"/>
    </row>
    <row r="1932" spans="1:49" s="10" customFormat="1">
      <c r="A1932" s="12"/>
      <c r="C1932"/>
      <c r="D1932"/>
      <c r="E1932" s="20"/>
      <c r="F1932"/>
      <c r="G1932"/>
      <c r="H1932"/>
      <c r="I1932"/>
      <c r="J1932" s="20"/>
      <c r="K1932"/>
      <c r="L1932"/>
      <c r="M1932"/>
      <c r="N1932"/>
      <c r="O1932" s="20"/>
      <c r="P1932"/>
      <c r="Q1932"/>
      <c r="R1932"/>
      <c r="S1932"/>
      <c r="T1932" s="20"/>
      <c r="U1932"/>
      <c r="V1932"/>
      <c r="W1932"/>
      <c r="X1932"/>
      <c r="Y1932" s="20"/>
      <c r="Z1932"/>
      <c r="AA1932"/>
      <c r="AB1932"/>
      <c r="AC1932"/>
      <c r="AD1932" s="20"/>
      <c r="AE1932"/>
      <c r="AF1932"/>
      <c r="AG1932"/>
      <c r="AH1932"/>
      <c r="AI1932" s="20"/>
      <c r="AJ1932"/>
      <c r="AK1932"/>
      <c r="AL1932"/>
      <c r="AM1932"/>
      <c r="AN1932" s="20"/>
      <c r="AO1932"/>
      <c r="AT1932" s="14"/>
      <c r="AU1932" s="14"/>
      <c r="AV1932" s="14"/>
      <c r="AW1932" s="14"/>
    </row>
    <row r="1933" spans="1:49" s="10" customFormat="1">
      <c r="A1933" s="12"/>
      <c r="C1933"/>
      <c r="D1933"/>
      <c r="E1933" s="20"/>
      <c r="F1933"/>
      <c r="G1933"/>
      <c r="H1933"/>
      <c r="I1933"/>
      <c r="J1933" s="20"/>
      <c r="K1933"/>
      <c r="L1933"/>
      <c r="M1933"/>
      <c r="N1933"/>
      <c r="O1933" s="20"/>
      <c r="P1933"/>
      <c r="Q1933"/>
      <c r="R1933"/>
      <c r="S1933"/>
      <c r="T1933" s="20"/>
      <c r="U1933"/>
      <c r="V1933"/>
      <c r="W1933"/>
      <c r="X1933"/>
      <c r="Y1933" s="20"/>
      <c r="Z1933"/>
      <c r="AA1933"/>
      <c r="AB1933"/>
      <c r="AC1933"/>
      <c r="AD1933" s="20"/>
      <c r="AE1933"/>
      <c r="AF1933"/>
      <c r="AG1933"/>
      <c r="AH1933"/>
      <c r="AI1933" s="20"/>
      <c r="AJ1933"/>
      <c r="AK1933"/>
      <c r="AL1933"/>
      <c r="AM1933"/>
      <c r="AN1933" s="20"/>
      <c r="AO1933"/>
      <c r="AT1933" s="14"/>
      <c r="AU1933" s="14"/>
      <c r="AV1933" s="14"/>
      <c r="AW1933" s="14"/>
    </row>
    <row r="1934" spans="1:49" s="10" customFormat="1">
      <c r="A1934" s="12"/>
      <c r="C1934"/>
      <c r="D1934"/>
      <c r="E1934" s="20"/>
      <c r="F1934"/>
      <c r="G1934"/>
      <c r="H1934"/>
      <c r="I1934"/>
      <c r="J1934" s="20"/>
      <c r="K1934"/>
      <c r="L1934"/>
      <c r="M1934"/>
      <c r="N1934"/>
      <c r="O1934" s="20"/>
      <c r="P1934"/>
      <c r="Q1934"/>
      <c r="R1934"/>
      <c r="S1934"/>
      <c r="T1934" s="20"/>
      <c r="U1934"/>
      <c r="V1934"/>
      <c r="W1934"/>
      <c r="X1934"/>
      <c r="Y1934" s="20"/>
      <c r="Z1934"/>
      <c r="AA1934"/>
      <c r="AB1934"/>
      <c r="AC1934"/>
      <c r="AD1934" s="20"/>
      <c r="AE1934"/>
      <c r="AF1934"/>
      <c r="AG1934"/>
      <c r="AH1934"/>
      <c r="AI1934" s="20"/>
      <c r="AJ1934"/>
      <c r="AK1934"/>
      <c r="AL1934"/>
      <c r="AM1934"/>
      <c r="AN1934" s="20"/>
      <c r="AO1934"/>
      <c r="AT1934" s="14"/>
      <c r="AU1934" s="14"/>
      <c r="AV1934" s="14"/>
      <c r="AW1934" s="14"/>
    </row>
    <row r="1935" spans="1:49" s="10" customFormat="1">
      <c r="A1935" s="12"/>
      <c r="C1935"/>
      <c r="D1935"/>
      <c r="E1935" s="20"/>
      <c r="F1935"/>
      <c r="G1935"/>
      <c r="H1935"/>
      <c r="I1935"/>
      <c r="J1935" s="20"/>
      <c r="K1935"/>
      <c r="L1935"/>
      <c r="M1935"/>
      <c r="N1935"/>
      <c r="O1935" s="20"/>
      <c r="P1935"/>
      <c r="Q1935"/>
      <c r="R1935"/>
      <c r="S1935"/>
      <c r="T1935" s="20"/>
      <c r="U1935"/>
      <c r="V1935"/>
      <c r="W1935"/>
      <c r="X1935"/>
      <c r="Y1935" s="20"/>
      <c r="Z1935"/>
      <c r="AA1935"/>
      <c r="AB1935"/>
      <c r="AC1935"/>
      <c r="AD1935" s="20"/>
      <c r="AE1935"/>
      <c r="AF1935"/>
      <c r="AG1935"/>
      <c r="AH1935"/>
      <c r="AI1935" s="20"/>
      <c r="AJ1935"/>
      <c r="AK1935"/>
      <c r="AL1935"/>
      <c r="AM1935"/>
      <c r="AN1935" s="20"/>
      <c r="AO1935"/>
      <c r="AT1935" s="14"/>
      <c r="AU1935" s="14"/>
      <c r="AV1935" s="14"/>
      <c r="AW1935" s="14"/>
    </row>
    <row r="1936" spans="1:49" s="10" customFormat="1">
      <c r="A1936" s="12"/>
      <c r="C1936"/>
      <c r="D1936"/>
      <c r="E1936" s="20"/>
      <c r="F1936"/>
      <c r="G1936"/>
      <c r="H1936"/>
      <c r="I1936"/>
      <c r="J1936" s="20"/>
      <c r="K1936"/>
      <c r="L1936"/>
      <c r="M1936"/>
      <c r="N1936"/>
      <c r="O1936" s="20"/>
      <c r="P1936"/>
      <c r="Q1936"/>
      <c r="R1936"/>
      <c r="S1936"/>
      <c r="T1936" s="20"/>
      <c r="U1936"/>
      <c r="V1936"/>
      <c r="W1936"/>
      <c r="X1936"/>
      <c r="Y1936" s="20"/>
      <c r="Z1936"/>
      <c r="AA1936"/>
      <c r="AB1936"/>
      <c r="AC1936"/>
      <c r="AD1936" s="20"/>
      <c r="AE1936"/>
      <c r="AF1936"/>
      <c r="AG1936"/>
      <c r="AH1936"/>
      <c r="AI1936" s="20"/>
      <c r="AJ1936"/>
      <c r="AK1936"/>
      <c r="AL1936"/>
      <c r="AM1936"/>
      <c r="AN1936" s="20"/>
      <c r="AO1936"/>
      <c r="AT1936" s="14"/>
      <c r="AU1936" s="14"/>
      <c r="AV1936" s="14"/>
      <c r="AW1936" s="14"/>
    </row>
    <row r="1937" spans="1:49" s="10" customFormat="1">
      <c r="A1937" s="12"/>
      <c r="C1937"/>
      <c r="D1937"/>
      <c r="E1937" s="20"/>
      <c r="F1937"/>
      <c r="G1937"/>
      <c r="H1937"/>
      <c r="I1937"/>
      <c r="J1937" s="20"/>
      <c r="K1937"/>
      <c r="L1937"/>
      <c r="M1937"/>
      <c r="N1937"/>
      <c r="O1937" s="20"/>
      <c r="P1937"/>
      <c r="Q1937"/>
      <c r="R1937"/>
      <c r="S1937"/>
      <c r="T1937" s="20"/>
      <c r="U1937"/>
      <c r="V1937"/>
      <c r="W1937"/>
      <c r="X1937"/>
      <c r="Y1937" s="20"/>
      <c r="Z1937"/>
      <c r="AA1937"/>
      <c r="AB1937"/>
      <c r="AC1937"/>
      <c r="AD1937" s="20"/>
      <c r="AE1937"/>
      <c r="AF1937"/>
      <c r="AG1937"/>
      <c r="AH1937"/>
      <c r="AI1937" s="20"/>
      <c r="AJ1937"/>
      <c r="AK1937"/>
      <c r="AL1937"/>
      <c r="AM1937"/>
      <c r="AN1937" s="20"/>
      <c r="AO1937"/>
      <c r="AT1937" s="14"/>
      <c r="AU1937" s="14"/>
      <c r="AV1937" s="14"/>
      <c r="AW1937" s="14"/>
    </row>
    <row r="1938" spans="1:49" s="10" customFormat="1">
      <c r="A1938" s="12"/>
      <c r="C1938"/>
      <c r="D1938"/>
      <c r="E1938" s="20"/>
      <c r="F1938"/>
      <c r="G1938"/>
      <c r="H1938"/>
      <c r="I1938"/>
      <c r="J1938" s="20"/>
      <c r="K1938"/>
      <c r="L1938"/>
      <c r="M1938"/>
      <c r="N1938"/>
      <c r="O1938" s="20"/>
      <c r="P1938"/>
      <c r="Q1938"/>
      <c r="R1938"/>
      <c r="S1938"/>
      <c r="T1938" s="20"/>
      <c r="U1938"/>
      <c r="V1938"/>
      <c r="W1938"/>
      <c r="X1938"/>
      <c r="Y1938" s="20"/>
      <c r="Z1938"/>
      <c r="AA1938"/>
      <c r="AB1938"/>
      <c r="AC1938"/>
      <c r="AD1938" s="20"/>
      <c r="AE1938"/>
      <c r="AF1938"/>
      <c r="AG1938"/>
      <c r="AH1938"/>
      <c r="AI1938" s="20"/>
      <c r="AJ1938"/>
      <c r="AK1938"/>
      <c r="AL1938"/>
      <c r="AM1938"/>
      <c r="AN1938" s="20"/>
      <c r="AO1938"/>
      <c r="AT1938" s="14"/>
      <c r="AU1938" s="14"/>
      <c r="AV1938" s="14"/>
      <c r="AW1938" s="14"/>
    </row>
    <row r="1939" spans="1:49" s="10" customFormat="1">
      <c r="A1939" s="12"/>
      <c r="C1939"/>
      <c r="D1939"/>
      <c r="E1939" s="20"/>
      <c r="F1939"/>
      <c r="G1939"/>
      <c r="H1939"/>
      <c r="I1939"/>
      <c r="J1939" s="20"/>
      <c r="K1939"/>
      <c r="L1939"/>
      <c r="M1939"/>
      <c r="N1939"/>
      <c r="O1939" s="20"/>
      <c r="P1939"/>
      <c r="Q1939"/>
      <c r="R1939"/>
      <c r="S1939"/>
      <c r="T1939" s="20"/>
      <c r="U1939"/>
      <c r="V1939"/>
      <c r="W1939"/>
      <c r="X1939"/>
      <c r="Y1939" s="20"/>
      <c r="Z1939"/>
      <c r="AA1939"/>
      <c r="AB1939"/>
      <c r="AC1939"/>
      <c r="AD1939" s="20"/>
      <c r="AE1939"/>
      <c r="AF1939"/>
      <c r="AG1939"/>
      <c r="AH1939"/>
      <c r="AI1939" s="20"/>
      <c r="AJ1939"/>
      <c r="AK1939"/>
      <c r="AL1939"/>
      <c r="AM1939"/>
      <c r="AN1939" s="20"/>
      <c r="AO1939"/>
      <c r="AT1939" s="14"/>
      <c r="AU1939" s="14"/>
      <c r="AV1939" s="14"/>
      <c r="AW1939" s="14"/>
    </row>
    <row r="1940" spans="1:49" s="10" customFormat="1">
      <c r="A1940" s="12"/>
      <c r="C1940"/>
      <c r="D1940"/>
      <c r="E1940" s="20"/>
      <c r="F1940"/>
      <c r="G1940"/>
      <c r="H1940"/>
      <c r="I1940"/>
      <c r="J1940" s="20"/>
      <c r="K1940"/>
      <c r="L1940"/>
      <c r="M1940"/>
      <c r="N1940"/>
      <c r="O1940" s="20"/>
      <c r="P1940"/>
      <c r="Q1940"/>
      <c r="R1940"/>
      <c r="S1940"/>
      <c r="T1940" s="20"/>
      <c r="U1940"/>
      <c r="V1940"/>
      <c r="W1940"/>
      <c r="X1940"/>
      <c r="Y1940" s="20"/>
      <c r="Z1940"/>
      <c r="AA1940"/>
      <c r="AB1940"/>
      <c r="AC1940"/>
      <c r="AD1940" s="20"/>
      <c r="AE1940"/>
      <c r="AF1940"/>
      <c r="AG1940"/>
      <c r="AH1940"/>
      <c r="AI1940" s="20"/>
      <c r="AJ1940"/>
      <c r="AK1940"/>
      <c r="AL1940"/>
      <c r="AM1940"/>
      <c r="AN1940" s="20"/>
      <c r="AO1940"/>
      <c r="AT1940" s="14"/>
      <c r="AU1940" s="14"/>
      <c r="AV1940" s="14"/>
      <c r="AW1940" s="14"/>
    </row>
    <row r="1941" spans="1:49" s="10" customFormat="1">
      <c r="A1941" s="12"/>
      <c r="C1941"/>
      <c r="D1941"/>
      <c r="E1941" s="20"/>
      <c r="F1941"/>
      <c r="G1941"/>
      <c r="H1941"/>
      <c r="I1941"/>
      <c r="J1941" s="20"/>
      <c r="K1941"/>
      <c r="L1941"/>
      <c r="M1941"/>
      <c r="N1941"/>
      <c r="O1941" s="20"/>
      <c r="P1941"/>
      <c r="Q1941"/>
      <c r="R1941"/>
      <c r="S1941"/>
      <c r="T1941" s="20"/>
      <c r="U1941"/>
      <c r="V1941"/>
      <c r="W1941"/>
      <c r="X1941"/>
      <c r="Y1941" s="20"/>
      <c r="Z1941"/>
      <c r="AA1941"/>
      <c r="AB1941"/>
      <c r="AC1941"/>
      <c r="AD1941" s="20"/>
      <c r="AE1941"/>
      <c r="AF1941"/>
      <c r="AG1941"/>
      <c r="AH1941"/>
      <c r="AI1941" s="20"/>
      <c r="AJ1941"/>
      <c r="AK1941"/>
      <c r="AL1941"/>
      <c r="AM1941"/>
      <c r="AN1941" s="20"/>
      <c r="AO1941"/>
      <c r="AT1941" s="14"/>
      <c r="AU1941" s="14"/>
      <c r="AV1941" s="14"/>
      <c r="AW1941" s="14"/>
    </row>
    <row r="1942" spans="1:49" s="10" customFormat="1">
      <c r="A1942" s="12"/>
      <c r="C1942"/>
      <c r="D1942"/>
      <c r="E1942" s="20"/>
      <c r="F1942"/>
      <c r="G1942"/>
      <c r="H1942"/>
      <c r="I1942"/>
      <c r="J1942" s="20"/>
      <c r="K1942"/>
      <c r="L1942"/>
      <c r="M1942"/>
      <c r="N1942"/>
      <c r="O1942" s="20"/>
      <c r="P1942"/>
      <c r="Q1942"/>
      <c r="R1942"/>
      <c r="S1942"/>
      <c r="T1942" s="20"/>
      <c r="U1942"/>
      <c r="V1942"/>
      <c r="W1942"/>
      <c r="X1942"/>
      <c r="Y1942" s="20"/>
      <c r="Z1942"/>
      <c r="AA1942"/>
      <c r="AB1942"/>
      <c r="AC1942"/>
      <c r="AD1942" s="20"/>
      <c r="AE1942"/>
      <c r="AF1942"/>
      <c r="AG1942"/>
      <c r="AH1942"/>
      <c r="AI1942" s="20"/>
      <c r="AJ1942"/>
      <c r="AK1942"/>
      <c r="AL1942"/>
      <c r="AM1942"/>
      <c r="AN1942" s="20"/>
      <c r="AO1942"/>
      <c r="AT1942" s="14"/>
      <c r="AU1942" s="14"/>
      <c r="AV1942" s="14"/>
      <c r="AW1942" s="14"/>
    </row>
    <row r="1943" spans="1:49" s="10" customFormat="1">
      <c r="A1943" s="12"/>
      <c r="C1943"/>
      <c r="D1943"/>
      <c r="E1943" s="20"/>
      <c r="F1943"/>
      <c r="G1943"/>
      <c r="H1943"/>
      <c r="I1943"/>
      <c r="J1943" s="20"/>
      <c r="K1943"/>
      <c r="L1943"/>
      <c r="M1943"/>
      <c r="N1943"/>
      <c r="O1943" s="20"/>
      <c r="P1943"/>
      <c r="Q1943"/>
      <c r="R1943"/>
      <c r="S1943"/>
      <c r="T1943" s="20"/>
      <c r="U1943"/>
      <c r="V1943"/>
      <c r="W1943"/>
      <c r="X1943"/>
      <c r="Y1943" s="20"/>
      <c r="Z1943"/>
      <c r="AA1943"/>
      <c r="AB1943"/>
      <c r="AC1943"/>
      <c r="AD1943" s="20"/>
      <c r="AE1943"/>
      <c r="AF1943"/>
      <c r="AG1943"/>
      <c r="AH1943"/>
      <c r="AI1943" s="20"/>
      <c r="AJ1943"/>
      <c r="AK1943"/>
      <c r="AL1943"/>
      <c r="AM1943"/>
      <c r="AN1943" s="20"/>
      <c r="AO1943"/>
      <c r="AT1943" s="14"/>
      <c r="AU1943" s="14"/>
      <c r="AV1943" s="14"/>
      <c r="AW1943" s="14"/>
    </row>
    <row r="1944" spans="1:49" s="10" customFormat="1">
      <c r="A1944" s="12"/>
      <c r="C1944"/>
      <c r="D1944"/>
      <c r="E1944" s="20"/>
      <c r="F1944"/>
      <c r="G1944"/>
      <c r="H1944"/>
      <c r="I1944"/>
      <c r="J1944" s="20"/>
      <c r="K1944"/>
      <c r="L1944"/>
      <c r="M1944"/>
      <c r="N1944"/>
      <c r="O1944" s="20"/>
      <c r="P1944"/>
      <c r="Q1944"/>
      <c r="R1944"/>
      <c r="S1944"/>
      <c r="T1944" s="20"/>
      <c r="U1944"/>
      <c r="V1944"/>
      <c r="W1944"/>
      <c r="X1944"/>
      <c r="Y1944" s="20"/>
      <c r="Z1944"/>
      <c r="AA1944"/>
      <c r="AB1944"/>
      <c r="AC1944"/>
      <c r="AD1944" s="20"/>
      <c r="AE1944"/>
      <c r="AF1944"/>
      <c r="AG1944"/>
      <c r="AH1944"/>
      <c r="AI1944" s="20"/>
      <c r="AJ1944"/>
      <c r="AK1944"/>
      <c r="AL1944"/>
      <c r="AM1944"/>
      <c r="AN1944" s="20"/>
      <c r="AO1944"/>
      <c r="AT1944" s="14"/>
      <c r="AU1944" s="14"/>
      <c r="AV1944" s="14"/>
      <c r="AW1944" s="14"/>
    </row>
    <row r="1945" spans="1:49" s="10" customFormat="1">
      <c r="A1945" s="12"/>
      <c r="C1945"/>
      <c r="D1945"/>
      <c r="E1945" s="20"/>
      <c r="F1945"/>
      <c r="G1945"/>
      <c r="H1945"/>
      <c r="I1945"/>
      <c r="J1945" s="20"/>
      <c r="K1945"/>
      <c r="L1945"/>
      <c r="M1945"/>
      <c r="N1945"/>
      <c r="O1945" s="20"/>
      <c r="P1945"/>
      <c r="Q1945"/>
      <c r="R1945"/>
      <c r="S1945"/>
      <c r="T1945" s="20"/>
      <c r="U1945"/>
      <c r="V1945"/>
      <c r="W1945"/>
      <c r="X1945"/>
      <c r="Y1945" s="20"/>
      <c r="Z1945"/>
      <c r="AA1945"/>
      <c r="AB1945"/>
      <c r="AC1945"/>
      <c r="AD1945" s="20"/>
      <c r="AE1945"/>
      <c r="AF1945"/>
      <c r="AG1945"/>
      <c r="AH1945"/>
      <c r="AI1945" s="20"/>
      <c r="AJ1945"/>
      <c r="AK1945"/>
      <c r="AL1945"/>
      <c r="AM1945"/>
      <c r="AN1945" s="20"/>
      <c r="AO1945"/>
      <c r="AT1945" s="14"/>
      <c r="AU1945" s="14"/>
      <c r="AV1945" s="14"/>
      <c r="AW1945" s="14"/>
    </row>
    <row r="1946" spans="1:49" s="10" customFormat="1">
      <c r="A1946" s="12"/>
      <c r="C1946"/>
      <c r="D1946"/>
      <c r="E1946" s="20"/>
      <c r="F1946"/>
      <c r="G1946"/>
      <c r="H1946"/>
      <c r="I1946"/>
      <c r="J1946" s="20"/>
      <c r="K1946"/>
      <c r="L1946"/>
      <c r="M1946"/>
      <c r="N1946"/>
      <c r="O1946" s="20"/>
      <c r="P1946"/>
      <c r="Q1946"/>
      <c r="R1946"/>
      <c r="S1946"/>
      <c r="T1946" s="20"/>
      <c r="U1946"/>
      <c r="V1946"/>
      <c r="W1946"/>
      <c r="X1946"/>
      <c r="Y1946" s="20"/>
      <c r="Z1946"/>
      <c r="AA1946"/>
      <c r="AB1946"/>
      <c r="AC1946"/>
      <c r="AD1946" s="20"/>
      <c r="AE1946"/>
      <c r="AF1946"/>
      <c r="AG1946"/>
      <c r="AH1946"/>
      <c r="AI1946" s="20"/>
      <c r="AJ1946"/>
      <c r="AK1946"/>
      <c r="AL1946"/>
      <c r="AM1946"/>
      <c r="AN1946" s="20"/>
      <c r="AO1946"/>
      <c r="AT1946" s="14"/>
      <c r="AU1946" s="14"/>
      <c r="AV1946" s="14"/>
      <c r="AW1946" s="14"/>
    </row>
    <row r="1947" spans="1:49" s="10" customFormat="1">
      <c r="A1947" s="12"/>
      <c r="C1947"/>
      <c r="D1947"/>
      <c r="E1947" s="20"/>
      <c r="F1947"/>
      <c r="G1947"/>
      <c r="H1947"/>
      <c r="I1947"/>
      <c r="J1947" s="20"/>
      <c r="K1947"/>
      <c r="L1947"/>
      <c r="M1947"/>
      <c r="N1947"/>
      <c r="O1947" s="20"/>
      <c r="P1947"/>
      <c r="Q1947"/>
      <c r="R1947"/>
      <c r="S1947"/>
      <c r="T1947" s="20"/>
      <c r="U1947"/>
      <c r="V1947"/>
      <c r="W1947"/>
      <c r="X1947"/>
      <c r="Y1947" s="20"/>
      <c r="Z1947"/>
      <c r="AA1947"/>
      <c r="AB1947"/>
      <c r="AC1947"/>
      <c r="AD1947" s="20"/>
      <c r="AE1947"/>
      <c r="AF1947"/>
      <c r="AG1947"/>
      <c r="AH1947"/>
      <c r="AI1947" s="20"/>
      <c r="AJ1947"/>
      <c r="AK1947"/>
      <c r="AL1947"/>
      <c r="AM1947"/>
      <c r="AN1947" s="20"/>
      <c r="AO1947"/>
      <c r="AT1947" s="14"/>
      <c r="AU1947" s="14"/>
      <c r="AV1947" s="14"/>
      <c r="AW1947" s="14"/>
    </row>
    <row r="1948" spans="1:49" s="10" customFormat="1">
      <c r="A1948" s="12"/>
      <c r="C1948"/>
      <c r="D1948"/>
      <c r="E1948" s="20"/>
      <c r="F1948"/>
      <c r="G1948"/>
      <c r="H1948"/>
      <c r="I1948"/>
      <c r="J1948" s="20"/>
      <c r="K1948"/>
      <c r="L1948"/>
      <c r="M1948"/>
      <c r="N1948"/>
      <c r="O1948" s="20"/>
      <c r="P1948"/>
      <c r="Q1948"/>
      <c r="R1948"/>
      <c r="S1948"/>
      <c r="T1948" s="20"/>
      <c r="U1948"/>
      <c r="V1948"/>
      <c r="W1948"/>
      <c r="X1948"/>
      <c r="Y1948" s="20"/>
      <c r="Z1948"/>
      <c r="AA1948"/>
      <c r="AB1948"/>
      <c r="AC1948"/>
      <c r="AD1948" s="20"/>
      <c r="AE1948"/>
      <c r="AF1948"/>
      <c r="AG1948"/>
      <c r="AH1948"/>
      <c r="AI1948" s="20"/>
      <c r="AJ1948"/>
      <c r="AK1948"/>
      <c r="AL1948"/>
      <c r="AM1948"/>
      <c r="AN1948" s="20"/>
      <c r="AO1948"/>
      <c r="AT1948" s="14"/>
      <c r="AU1948" s="14"/>
      <c r="AV1948" s="14"/>
      <c r="AW1948" s="14"/>
    </row>
    <row r="1949" spans="1:49" s="10" customFormat="1">
      <c r="A1949" s="12"/>
      <c r="C1949"/>
      <c r="D1949"/>
      <c r="E1949" s="20"/>
      <c r="F1949"/>
      <c r="G1949"/>
      <c r="H1949"/>
      <c r="I1949"/>
      <c r="J1949" s="20"/>
      <c r="K1949"/>
      <c r="L1949"/>
      <c r="M1949"/>
      <c r="N1949"/>
      <c r="O1949" s="20"/>
      <c r="P1949"/>
      <c r="Q1949"/>
      <c r="R1949"/>
      <c r="S1949"/>
      <c r="T1949" s="20"/>
      <c r="U1949"/>
      <c r="V1949"/>
      <c r="W1949"/>
      <c r="X1949"/>
      <c r="Y1949" s="20"/>
      <c r="Z1949"/>
      <c r="AA1949"/>
      <c r="AB1949"/>
      <c r="AC1949"/>
      <c r="AD1949" s="20"/>
      <c r="AE1949"/>
      <c r="AF1949"/>
      <c r="AG1949"/>
      <c r="AH1949"/>
      <c r="AI1949" s="20"/>
      <c r="AJ1949"/>
      <c r="AK1949"/>
      <c r="AL1949"/>
      <c r="AM1949"/>
      <c r="AN1949" s="20"/>
      <c r="AO1949"/>
      <c r="AT1949" s="14"/>
      <c r="AU1949" s="14"/>
      <c r="AV1949" s="14"/>
      <c r="AW1949" s="14"/>
    </row>
    <row r="1950" spans="1:49" s="10" customFormat="1">
      <c r="A1950" s="12"/>
      <c r="C1950"/>
      <c r="D1950"/>
      <c r="E1950" s="20"/>
      <c r="F1950"/>
      <c r="G1950"/>
      <c r="H1950"/>
      <c r="I1950"/>
      <c r="J1950" s="20"/>
      <c r="K1950"/>
      <c r="L1950"/>
      <c r="M1950"/>
      <c r="N1950"/>
      <c r="O1950" s="20"/>
      <c r="P1950"/>
      <c r="Q1950"/>
      <c r="R1950"/>
      <c r="S1950"/>
      <c r="T1950" s="20"/>
      <c r="U1950"/>
      <c r="V1950"/>
      <c r="W1950"/>
      <c r="X1950"/>
      <c r="Y1950" s="20"/>
      <c r="Z1950"/>
      <c r="AA1950"/>
      <c r="AB1950"/>
      <c r="AC1950"/>
      <c r="AD1950" s="20"/>
      <c r="AE1950"/>
      <c r="AF1950"/>
      <c r="AG1950"/>
      <c r="AH1950"/>
      <c r="AI1950" s="20"/>
      <c r="AJ1950"/>
      <c r="AK1950"/>
      <c r="AL1950"/>
      <c r="AM1950"/>
      <c r="AN1950" s="20"/>
      <c r="AO1950"/>
      <c r="AT1950" s="14"/>
      <c r="AU1950" s="14"/>
      <c r="AV1950" s="14"/>
      <c r="AW1950" s="14"/>
    </row>
    <row r="1951" spans="1:49" s="10" customFormat="1">
      <c r="A1951" s="12"/>
      <c r="C1951"/>
      <c r="D1951"/>
      <c r="E1951" s="20"/>
      <c r="F1951"/>
      <c r="G1951"/>
      <c r="H1951"/>
      <c r="I1951"/>
      <c r="J1951" s="20"/>
      <c r="K1951"/>
      <c r="L1951"/>
      <c r="M1951"/>
      <c r="N1951"/>
      <c r="O1951" s="20"/>
      <c r="P1951"/>
      <c r="Q1951"/>
      <c r="R1951"/>
      <c r="S1951"/>
      <c r="T1951" s="20"/>
      <c r="U1951"/>
      <c r="V1951"/>
      <c r="W1951"/>
      <c r="X1951"/>
      <c r="Y1951" s="20"/>
      <c r="Z1951"/>
      <c r="AA1951"/>
      <c r="AB1951"/>
      <c r="AC1951"/>
      <c r="AD1951" s="20"/>
      <c r="AE1951"/>
      <c r="AF1951"/>
      <c r="AG1951"/>
      <c r="AH1951"/>
      <c r="AI1951" s="20"/>
      <c r="AJ1951"/>
      <c r="AK1951"/>
      <c r="AL1951"/>
      <c r="AM1951"/>
      <c r="AN1951" s="20"/>
      <c r="AO1951"/>
      <c r="AT1951" s="14"/>
      <c r="AU1951" s="14"/>
      <c r="AV1951" s="14"/>
      <c r="AW1951" s="14"/>
    </row>
    <row r="1952" spans="1:49" s="10" customFormat="1">
      <c r="A1952" s="12"/>
      <c r="C1952"/>
      <c r="D1952"/>
      <c r="E1952" s="20"/>
      <c r="F1952"/>
      <c r="G1952"/>
      <c r="H1952"/>
      <c r="I1952"/>
      <c r="J1952" s="20"/>
      <c r="K1952"/>
      <c r="L1952"/>
      <c r="M1952"/>
      <c r="N1952"/>
      <c r="O1952" s="20"/>
      <c r="P1952"/>
      <c r="Q1952"/>
      <c r="R1952"/>
      <c r="S1952"/>
      <c r="T1952" s="20"/>
      <c r="U1952"/>
      <c r="V1952"/>
      <c r="W1952"/>
      <c r="X1952"/>
      <c r="Y1952" s="20"/>
      <c r="Z1952"/>
      <c r="AA1952"/>
      <c r="AB1952"/>
      <c r="AC1952"/>
      <c r="AD1952" s="20"/>
      <c r="AE1952"/>
      <c r="AF1952"/>
      <c r="AG1952"/>
      <c r="AH1952"/>
      <c r="AI1952" s="20"/>
      <c r="AJ1952"/>
      <c r="AK1952"/>
      <c r="AL1952"/>
      <c r="AM1952"/>
      <c r="AN1952" s="20"/>
      <c r="AO1952"/>
      <c r="AT1952" s="14"/>
      <c r="AU1952" s="14"/>
      <c r="AV1952" s="14"/>
      <c r="AW1952" s="14"/>
    </row>
    <row r="1953" spans="1:49" s="10" customFormat="1">
      <c r="A1953" s="12"/>
      <c r="C1953"/>
      <c r="D1953"/>
      <c r="E1953" s="20"/>
      <c r="F1953"/>
      <c r="G1953"/>
      <c r="H1953"/>
      <c r="I1953"/>
      <c r="J1953" s="20"/>
      <c r="K1953"/>
      <c r="L1953"/>
      <c r="M1953"/>
      <c r="N1953"/>
      <c r="O1953" s="20"/>
      <c r="P1953"/>
      <c r="Q1953"/>
      <c r="R1953"/>
      <c r="S1953"/>
      <c r="T1953" s="20"/>
      <c r="U1953"/>
      <c r="V1953"/>
      <c r="W1953"/>
      <c r="X1953"/>
      <c r="Y1953" s="20"/>
      <c r="Z1953"/>
      <c r="AA1953"/>
      <c r="AB1953"/>
      <c r="AC1953"/>
      <c r="AD1953" s="20"/>
      <c r="AE1953"/>
      <c r="AF1953"/>
      <c r="AG1953"/>
      <c r="AH1953"/>
      <c r="AI1953" s="20"/>
      <c r="AJ1953"/>
      <c r="AK1953"/>
      <c r="AL1953"/>
      <c r="AM1953"/>
      <c r="AN1953" s="20"/>
      <c r="AO1953"/>
      <c r="AT1953" s="14"/>
      <c r="AU1953" s="14"/>
      <c r="AV1953" s="14"/>
      <c r="AW1953" s="14"/>
    </row>
    <row r="1954" spans="1:49" s="10" customFormat="1">
      <c r="A1954" s="12"/>
      <c r="C1954"/>
      <c r="D1954"/>
      <c r="E1954" s="20"/>
      <c r="F1954"/>
      <c r="G1954"/>
      <c r="H1954"/>
      <c r="I1954"/>
      <c r="J1954" s="20"/>
      <c r="K1954"/>
      <c r="L1954"/>
      <c r="M1954"/>
      <c r="N1954"/>
      <c r="O1954" s="20"/>
      <c r="P1954"/>
      <c r="Q1954"/>
      <c r="R1954"/>
      <c r="S1954"/>
      <c r="T1954" s="20"/>
      <c r="U1954"/>
      <c r="V1954"/>
      <c r="W1954"/>
      <c r="X1954"/>
      <c r="Y1954" s="20"/>
      <c r="Z1954"/>
      <c r="AA1954"/>
      <c r="AB1954"/>
      <c r="AC1954"/>
      <c r="AD1954" s="20"/>
      <c r="AE1954"/>
      <c r="AF1954"/>
      <c r="AG1954"/>
      <c r="AH1954"/>
      <c r="AI1954" s="20"/>
      <c r="AJ1954"/>
      <c r="AK1954"/>
      <c r="AL1954"/>
      <c r="AM1954"/>
      <c r="AN1954" s="20"/>
      <c r="AO1954"/>
      <c r="AT1954" s="14"/>
      <c r="AU1954" s="14"/>
      <c r="AV1954" s="14"/>
      <c r="AW1954" s="14"/>
    </row>
    <row r="1955" spans="1:49" s="10" customFormat="1">
      <c r="A1955" s="12"/>
      <c r="C1955"/>
      <c r="D1955"/>
      <c r="E1955" s="20"/>
      <c r="F1955"/>
      <c r="G1955"/>
      <c r="H1955"/>
      <c r="I1955"/>
      <c r="J1955" s="20"/>
      <c r="K1955"/>
      <c r="L1955"/>
      <c r="M1955"/>
      <c r="N1955"/>
      <c r="O1955" s="20"/>
      <c r="P1955"/>
      <c r="Q1955"/>
      <c r="R1955"/>
      <c r="S1955"/>
      <c r="T1955" s="20"/>
      <c r="U1955"/>
      <c r="V1955"/>
      <c r="W1955"/>
      <c r="X1955"/>
      <c r="Y1955" s="20"/>
      <c r="Z1955"/>
      <c r="AA1955"/>
      <c r="AB1955"/>
      <c r="AC1955"/>
      <c r="AD1955" s="20"/>
      <c r="AE1955"/>
      <c r="AF1955"/>
      <c r="AG1955"/>
      <c r="AH1955"/>
      <c r="AI1955" s="20"/>
      <c r="AJ1955"/>
      <c r="AK1955"/>
      <c r="AL1955"/>
      <c r="AM1955"/>
      <c r="AN1955" s="20"/>
      <c r="AO1955"/>
      <c r="AT1955" s="14"/>
      <c r="AU1955" s="14"/>
      <c r="AV1955" s="14"/>
      <c r="AW1955" s="14"/>
    </row>
    <row r="1956" spans="1:49" s="10" customFormat="1">
      <c r="A1956" s="12"/>
      <c r="C1956"/>
      <c r="D1956"/>
      <c r="E1956" s="20"/>
      <c r="F1956"/>
      <c r="G1956"/>
      <c r="H1956"/>
      <c r="I1956"/>
      <c r="J1956" s="20"/>
      <c r="K1956"/>
      <c r="L1956"/>
      <c r="M1956"/>
      <c r="N1956"/>
      <c r="O1956" s="20"/>
      <c r="P1956"/>
      <c r="Q1956"/>
      <c r="R1956"/>
      <c r="S1956"/>
      <c r="T1956" s="20"/>
      <c r="U1956"/>
      <c r="V1956"/>
      <c r="W1956"/>
      <c r="X1956"/>
      <c r="Y1956" s="20"/>
      <c r="Z1956"/>
      <c r="AA1956"/>
      <c r="AB1956"/>
      <c r="AC1956"/>
      <c r="AD1956" s="20"/>
      <c r="AE1956"/>
      <c r="AF1956"/>
      <c r="AG1956"/>
      <c r="AH1956"/>
      <c r="AI1956" s="20"/>
      <c r="AJ1956"/>
      <c r="AK1956"/>
      <c r="AL1956"/>
      <c r="AM1956"/>
      <c r="AN1956" s="20"/>
      <c r="AO1956"/>
      <c r="AT1956" s="14"/>
      <c r="AU1956" s="14"/>
      <c r="AV1956" s="14"/>
      <c r="AW1956" s="14"/>
    </row>
    <row r="1957" spans="1:49" s="10" customFormat="1">
      <c r="A1957" s="12"/>
      <c r="C1957"/>
      <c r="D1957"/>
      <c r="E1957" s="20"/>
      <c r="F1957"/>
      <c r="G1957"/>
      <c r="H1957"/>
      <c r="I1957"/>
      <c r="J1957" s="20"/>
      <c r="K1957"/>
      <c r="L1957"/>
      <c r="M1957"/>
      <c r="N1957"/>
      <c r="O1957" s="20"/>
      <c r="P1957"/>
      <c r="Q1957"/>
      <c r="R1957"/>
      <c r="S1957"/>
      <c r="T1957" s="20"/>
      <c r="U1957"/>
      <c r="V1957"/>
      <c r="W1957"/>
      <c r="X1957"/>
      <c r="Y1957" s="20"/>
      <c r="Z1957"/>
      <c r="AA1957"/>
      <c r="AB1957"/>
      <c r="AC1957"/>
      <c r="AD1957" s="20"/>
      <c r="AE1957"/>
      <c r="AF1957"/>
      <c r="AG1957"/>
      <c r="AH1957"/>
      <c r="AI1957" s="20"/>
      <c r="AJ1957"/>
      <c r="AK1957"/>
      <c r="AL1957"/>
      <c r="AM1957"/>
      <c r="AN1957" s="20"/>
      <c r="AO1957"/>
      <c r="AT1957" s="14"/>
      <c r="AU1957" s="14"/>
      <c r="AV1957" s="14"/>
      <c r="AW1957" s="14"/>
    </row>
    <row r="1958" spans="1:49" s="10" customFormat="1">
      <c r="A1958" s="12"/>
      <c r="C1958"/>
      <c r="D1958"/>
      <c r="E1958" s="20"/>
      <c r="F1958"/>
      <c r="G1958"/>
      <c r="H1958"/>
      <c r="I1958"/>
      <c r="J1958" s="20"/>
      <c r="K1958"/>
      <c r="L1958"/>
      <c r="M1958"/>
      <c r="N1958"/>
      <c r="O1958" s="20"/>
      <c r="P1958"/>
      <c r="Q1958"/>
      <c r="R1958"/>
      <c r="S1958"/>
      <c r="T1958" s="20"/>
      <c r="U1958"/>
      <c r="V1958"/>
      <c r="W1958"/>
      <c r="X1958"/>
      <c r="Y1958" s="20"/>
      <c r="Z1958"/>
      <c r="AA1958"/>
      <c r="AB1958"/>
      <c r="AC1958"/>
      <c r="AD1958" s="20"/>
      <c r="AE1958"/>
      <c r="AF1958"/>
      <c r="AG1958"/>
      <c r="AH1958"/>
      <c r="AI1958" s="20"/>
      <c r="AJ1958"/>
      <c r="AK1958"/>
      <c r="AL1958"/>
      <c r="AM1958"/>
      <c r="AN1958" s="20"/>
      <c r="AO1958"/>
      <c r="AT1958" s="14"/>
      <c r="AU1958" s="14"/>
      <c r="AV1958" s="14"/>
      <c r="AW1958" s="14"/>
    </row>
    <row r="1959" spans="1:49" s="10" customFormat="1">
      <c r="A1959" s="12"/>
      <c r="C1959"/>
      <c r="D1959"/>
      <c r="E1959" s="20"/>
      <c r="F1959"/>
      <c r="G1959"/>
      <c r="H1959"/>
      <c r="I1959"/>
      <c r="J1959" s="20"/>
      <c r="K1959"/>
      <c r="L1959"/>
      <c r="M1959"/>
      <c r="N1959"/>
      <c r="O1959" s="20"/>
      <c r="P1959"/>
      <c r="Q1959"/>
      <c r="R1959"/>
      <c r="S1959"/>
      <c r="T1959" s="20"/>
      <c r="U1959"/>
      <c r="V1959"/>
      <c r="W1959"/>
      <c r="X1959"/>
      <c r="Y1959" s="20"/>
      <c r="Z1959"/>
      <c r="AA1959"/>
      <c r="AB1959"/>
      <c r="AC1959"/>
      <c r="AD1959" s="20"/>
      <c r="AE1959"/>
      <c r="AF1959"/>
      <c r="AG1959"/>
      <c r="AH1959"/>
      <c r="AI1959" s="20"/>
      <c r="AJ1959"/>
      <c r="AK1959"/>
      <c r="AL1959"/>
      <c r="AM1959"/>
      <c r="AN1959" s="20"/>
      <c r="AO1959"/>
      <c r="AT1959" s="14"/>
      <c r="AU1959" s="14"/>
      <c r="AV1959" s="14"/>
      <c r="AW1959" s="14"/>
    </row>
    <row r="1960" spans="1:49" s="10" customFormat="1">
      <c r="A1960" s="12"/>
      <c r="C1960"/>
      <c r="D1960"/>
      <c r="E1960" s="20"/>
      <c r="F1960"/>
      <c r="G1960"/>
      <c r="H1960"/>
      <c r="I1960"/>
      <c r="J1960" s="20"/>
      <c r="K1960"/>
      <c r="L1960"/>
      <c r="M1960"/>
      <c r="N1960"/>
      <c r="O1960" s="20"/>
      <c r="P1960"/>
      <c r="Q1960"/>
      <c r="R1960"/>
      <c r="S1960"/>
      <c r="T1960" s="20"/>
      <c r="U1960"/>
      <c r="V1960"/>
      <c r="W1960"/>
      <c r="X1960"/>
      <c r="Y1960" s="20"/>
      <c r="Z1960"/>
      <c r="AA1960"/>
      <c r="AB1960"/>
      <c r="AC1960"/>
      <c r="AD1960" s="20"/>
      <c r="AE1960"/>
      <c r="AF1960"/>
      <c r="AG1960"/>
      <c r="AH1960"/>
      <c r="AI1960" s="20"/>
      <c r="AJ1960"/>
      <c r="AK1960"/>
      <c r="AL1960"/>
      <c r="AM1960"/>
      <c r="AN1960" s="20"/>
      <c r="AO1960"/>
      <c r="AT1960" s="14"/>
      <c r="AU1960" s="14"/>
      <c r="AV1960" s="14"/>
      <c r="AW1960" s="14"/>
    </row>
    <row r="1961" spans="1:49" s="10" customFormat="1">
      <c r="A1961" s="12"/>
      <c r="C1961"/>
      <c r="D1961"/>
      <c r="E1961" s="20"/>
      <c r="F1961"/>
      <c r="G1961"/>
      <c r="H1961"/>
      <c r="I1961"/>
      <c r="J1961" s="20"/>
      <c r="K1961"/>
      <c r="L1961"/>
      <c r="M1961"/>
      <c r="N1961"/>
      <c r="O1961" s="20"/>
      <c r="P1961"/>
      <c r="Q1961"/>
      <c r="R1961"/>
      <c r="S1961"/>
      <c r="T1961" s="20"/>
      <c r="U1961"/>
      <c r="V1961"/>
      <c r="W1961"/>
      <c r="X1961"/>
      <c r="Y1961" s="20"/>
      <c r="Z1961"/>
      <c r="AA1961"/>
      <c r="AB1961"/>
      <c r="AC1961"/>
      <c r="AD1961" s="20"/>
      <c r="AE1961"/>
      <c r="AF1961"/>
      <c r="AG1961"/>
      <c r="AH1961"/>
      <c r="AI1961" s="20"/>
      <c r="AJ1961"/>
      <c r="AK1961"/>
      <c r="AL1961"/>
      <c r="AM1961"/>
      <c r="AN1961" s="20"/>
      <c r="AO1961"/>
      <c r="AT1961" s="14"/>
      <c r="AU1961" s="14"/>
      <c r="AV1961" s="14"/>
      <c r="AW1961" s="14"/>
    </row>
    <row r="1962" spans="1:49" s="10" customFormat="1">
      <c r="A1962" s="12"/>
      <c r="C1962"/>
      <c r="D1962"/>
      <c r="E1962" s="20"/>
      <c r="F1962"/>
      <c r="G1962"/>
      <c r="H1962"/>
      <c r="I1962"/>
      <c r="J1962" s="20"/>
      <c r="K1962"/>
      <c r="L1962"/>
      <c r="M1962"/>
      <c r="N1962"/>
      <c r="O1962" s="20"/>
      <c r="P1962"/>
      <c r="Q1962"/>
      <c r="R1962"/>
      <c r="S1962"/>
      <c r="T1962" s="20"/>
      <c r="U1962"/>
      <c r="V1962"/>
      <c r="W1962"/>
      <c r="X1962"/>
      <c r="Y1962" s="20"/>
      <c r="Z1962"/>
      <c r="AA1962"/>
      <c r="AB1962"/>
      <c r="AC1962"/>
      <c r="AD1962" s="20"/>
      <c r="AE1962"/>
      <c r="AF1962"/>
      <c r="AG1962"/>
      <c r="AH1962"/>
      <c r="AI1962" s="20"/>
      <c r="AJ1962"/>
      <c r="AK1962"/>
      <c r="AL1962"/>
      <c r="AM1962"/>
      <c r="AN1962" s="20"/>
      <c r="AO1962"/>
      <c r="AT1962" s="14"/>
      <c r="AU1962" s="14"/>
      <c r="AV1962" s="14"/>
      <c r="AW1962" s="14"/>
    </row>
    <row r="1963" spans="1:49" s="10" customFormat="1">
      <c r="A1963" s="12"/>
      <c r="C1963"/>
      <c r="D1963"/>
      <c r="E1963" s="20"/>
      <c r="F1963"/>
      <c r="G1963"/>
      <c r="H1963"/>
      <c r="I1963"/>
      <c r="J1963" s="20"/>
      <c r="K1963"/>
      <c r="L1963"/>
      <c r="M1963"/>
      <c r="N1963"/>
      <c r="O1963" s="20"/>
      <c r="P1963"/>
      <c r="Q1963"/>
      <c r="R1963"/>
      <c r="S1963"/>
      <c r="T1963" s="20"/>
      <c r="U1963"/>
      <c r="V1963"/>
      <c r="W1963"/>
      <c r="X1963"/>
      <c r="Y1963" s="20"/>
      <c r="Z1963"/>
      <c r="AA1963"/>
      <c r="AB1963"/>
      <c r="AC1963"/>
      <c r="AD1963" s="20"/>
      <c r="AE1963"/>
      <c r="AF1963"/>
      <c r="AG1963"/>
      <c r="AH1963"/>
      <c r="AI1963" s="20"/>
      <c r="AJ1963"/>
      <c r="AK1963"/>
      <c r="AL1963"/>
      <c r="AM1963"/>
      <c r="AN1963" s="20"/>
      <c r="AO1963"/>
      <c r="AT1963" s="14"/>
      <c r="AU1963" s="14"/>
      <c r="AV1963" s="14"/>
      <c r="AW1963" s="14"/>
    </row>
    <row r="1964" spans="1:49" s="10" customFormat="1">
      <c r="A1964" s="12"/>
      <c r="C1964"/>
      <c r="D1964"/>
      <c r="E1964" s="20"/>
      <c r="F1964"/>
      <c r="G1964"/>
      <c r="H1964"/>
      <c r="I1964"/>
      <c r="J1964" s="20"/>
      <c r="K1964"/>
      <c r="L1964"/>
      <c r="M1964"/>
      <c r="N1964"/>
      <c r="O1964" s="20"/>
      <c r="P1964"/>
      <c r="Q1964"/>
      <c r="R1964"/>
      <c r="S1964"/>
      <c r="T1964" s="20"/>
      <c r="U1964"/>
      <c r="V1964"/>
      <c r="W1964"/>
      <c r="X1964"/>
      <c r="Y1964" s="20"/>
      <c r="Z1964"/>
      <c r="AA1964"/>
      <c r="AB1964"/>
      <c r="AC1964"/>
      <c r="AD1964" s="20"/>
      <c r="AE1964"/>
      <c r="AF1964"/>
      <c r="AG1964"/>
      <c r="AH1964"/>
      <c r="AI1964" s="20"/>
      <c r="AJ1964"/>
      <c r="AK1964"/>
      <c r="AL1964"/>
      <c r="AM1964"/>
      <c r="AN1964" s="20"/>
      <c r="AO1964"/>
      <c r="AT1964" s="14"/>
      <c r="AU1964" s="14"/>
      <c r="AV1964" s="14"/>
      <c r="AW1964" s="14"/>
    </row>
    <row r="1965" spans="1:49" s="10" customFormat="1">
      <c r="A1965" s="12"/>
      <c r="C1965"/>
      <c r="D1965"/>
      <c r="E1965" s="20"/>
      <c r="F1965"/>
      <c r="G1965"/>
      <c r="H1965"/>
      <c r="I1965"/>
      <c r="J1965" s="20"/>
      <c r="K1965"/>
      <c r="L1965"/>
      <c r="M1965"/>
      <c r="N1965"/>
      <c r="O1965" s="20"/>
      <c r="P1965"/>
      <c r="Q1965"/>
      <c r="R1965"/>
      <c r="S1965"/>
      <c r="T1965" s="20"/>
      <c r="U1965"/>
      <c r="V1965"/>
      <c r="W1965"/>
      <c r="X1965"/>
      <c r="Y1965" s="20"/>
      <c r="Z1965"/>
      <c r="AA1965"/>
      <c r="AB1965"/>
      <c r="AC1965"/>
      <c r="AD1965" s="20"/>
      <c r="AE1965"/>
      <c r="AF1965"/>
      <c r="AG1965"/>
      <c r="AH1965"/>
      <c r="AI1965" s="20"/>
      <c r="AJ1965"/>
      <c r="AK1965"/>
      <c r="AL1965"/>
      <c r="AM1965"/>
      <c r="AN1965" s="20"/>
      <c r="AO1965"/>
      <c r="AT1965" s="14"/>
      <c r="AU1965" s="14"/>
      <c r="AV1965" s="14"/>
      <c r="AW1965" s="14"/>
    </row>
    <row r="1966" spans="1:49" s="10" customFormat="1">
      <c r="A1966" s="12"/>
      <c r="C1966"/>
      <c r="D1966"/>
      <c r="E1966" s="20"/>
      <c r="F1966"/>
      <c r="G1966"/>
      <c r="H1966"/>
      <c r="I1966"/>
      <c r="J1966" s="20"/>
      <c r="K1966"/>
      <c r="L1966"/>
      <c r="M1966"/>
      <c r="N1966"/>
      <c r="O1966" s="20"/>
      <c r="P1966"/>
      <c r="Q1966"/>
      <c r="R1966"/>
      <c r="S1966"/>
      <c r="T1966" s="20"/>
      <c r="U1966"/>
      <c r="V1966"/>
      <c r="W1966"/>
      <c r="X1966"/>
      <c r="Y1966" s="20"/>
      <c r="Z1966"/>
      <c r="AA1966"/>
      <c r="AB1966"/>
      <c r="AC1966"/>
      <c r="AD1966" s="20"/>
      <c r="AE1966"/>
      <c r="AF1966"/>
      <c r="AG1966"/>
      <c r="AH1966"/>
      <c r="AI1966" s="20"/>
      <c r="AJ1966"/>
      <c r="AK1966"/>
      <c r="AL1966"/>
      <c r="AM1966"/>
      <c r="AN1966" s="20"/>
      <c r="AO1966"/>
      <c r="AT1966" s="14"/>
      <c r="AU1966" s="14"/>
      <c r="AV1966" s="14"/>
      <c r="AW1966" s="14"/>
    </row>
    <row r="1967" spans="1:49" s="10" customFormat="1">
      <c r="A1967" s="12"/>
      <c r="C1967"/>
      <c r="D1967"/>
      <c r="E1967" s="20"/>
      <c r="F1967"/>
      <c r="G1967"/>
      <c r="H1967"/>
      <c r="I1967"/>
      <c r="J1967" s="20"/>
      <c r="K1967"/>
      <c r="L1967"/>
      <c r="M1967"/>
      <c r="N1967"/>
      <c r="O1967" s="20"/>
      <c r="P1967"/>
      <c r="Q1967"/>
      <c r="R1967"/>
      <c r="S1967"/>
      <c r="T1967" s="20"/>
      <c r="U1967"/>
      <c r="V1967"/>
      <c r="W1967"/>
      <c r="X1967"/>
      <c r="Y1967" s="20"/>
      <c r="Z1967"/>
      <c r="AA1967"/>
      <c r="AB1967"/>
      <c r="AC1967"/>
      <c r="AD1967" s="20"/>
      <c r="AE1967"/>
      <c r="AF1967"/>
      <c r="AG1967"/>
      <c r="AH1967"/>
      <c r="AI1967" s="20"/>
      <c r="AJ1967"/>
      <c r="AK1967"/>
      <c r="AL1967"/>
      <c r="AM1967"/>
      <c r="AN1967" s="20"/>
      <c r="AO1967"/>
      <c r="AT1967" s="14"/>
      <c r="AU1967" s="14"/>
      <c r="AV1967" s="14"/>
      <c r="AW1967" s="14"/>
    </row>
    <row r="1968" spans="1:49" s="10" customFormat="1">
      <c r="A1968" s="12"/>
      <c r="C1968"/>
      <c r="D1968"/>
      <c r="E1968" s="20"/>
      <c r="F1968"/>
      <c r="G1968"/>
      <c r="H1968"/>
      <c r="I1968"/>
      <c r="J1968" s="20"/>
      <c r="K1968"/>
      <c r="L1968"/>
      <c r="M1968"/>
      <c r="N1968"/>
      <c r="O1968" s="20"/>
      <c r="P1968"/>
      <c r="Q1968"/>
      <c r="R1968"/>
      <c r="S1968"/>
      <c r="T1968" s="20"/>
      <c r="U1968"/>
      <c r="V1968"/>
      <c r="W1968"/>
      <c r="X1968"/>
      <c r="Y1968" s="20"/>
      <c r="Z1968"/>
      <c r="AA1968"/>
      <c r="AB1968"/>
      <c r="AC1968"/>
      <c r="AD1968" s="20"/>
      <c r="AE1968"/>
      <c r="AF1968"/>
      <c r="AG1968"/>
      <c r="AH1968"/>
      <c r="AI1968" s="20"/>
      <c r="AJ1968"/>
      <c r="AK1968"/>
      <c r="AL1968"/>
      <c r="AM1968"/>
      <c r="AN1968" s="20"/>
      <c r="AO1968"/>
      <c r="AT1968" s="14"/>
      <c r="AU1968" s="14"/>
      <c r="AV1968" s="14"/>
      <c r="AW1968" s="14"/>
    </row>
    <row r="1969" spans="1:49" s="10" customFormat="1">
      <c r="A1969" s="12"/>
      <c r="C1969"/>
      <c r="D1969"/>
      <c r="E1969" s="20"/>
      <c r="F1969"/>
      <c r="G1969"/>
      <c r="H1969"/>
      <c r="I1969"/>
      <c r="J1969" s="20"/>
      <c r="K1969"/>
      <c r="L1969"/>
      <c r="M1969"/>
      <c r="N1969"/>
      <c r="O1969" s="20"/>
      <c r="P1969"/>
      <c r="Q1969"/>
      <c r="R1969"/>
      <c r="S1969"/>
      <c r="T1969" s="20"/>
      <c r="U1969"/>
      <c r="V1969"/>
      <c r="W1969"/>
      <c r="X1969"/>
      <c r="Y1969" s="20"/>
      <c r="Z1969"/>
      <c r="AA1969"/>
      <c r="AB1969"/>
      <c r="AC1969"/>
      <c r="AD1969" s="20"/>
      <c r="AE1969"/>
      <c r="AF1969"/>
      <c r="AG1969"/>
      <c r="AH1969"/>
      <c r="AI1969" s="20"/>
      <c r="AJ1969"/>
      <c r="AK1969"/>
      <c r="AL1969"/>
      <c r="AM1969"/>
      <c r="AN1969" s="20"/>
      <c r="AO1969"/>
      <c r="AT1969" s="14"/>
      <c r="AU1969" s="14"/>
      <c r="AV1969" s="14"/>
      <c r="AW1969" s="14"/>
    </row>
    <row r="1970" spans="1:49" s="10" customFormat="1">
      <c r="A1970" s="12"/>
      <c r="C1970"/>
      <c r="D1970"/>
      <c r="E1970" s="20"/>
      <c r="F1970"/>
      <c r="G1970"/>
      <c r="H1970"/>
      <c r="I1970"/>
      <c r="J1970" s="20"/>
      <c r="K1970"/>
      <c r="L1970"/>
      <c r="M1970"/>
      <c r="N1970"/>
      <c r="O1970" s="20"/>
      <c r="P1970"/>
      <c r="Q1970"/>
      <c r="R1970"/>
      <c r="S1970"/>
      <c r="T1970" s="20"/>
      <c r="U1970"/>
      <c r="V1970"/>
      <c r="W1970"/>
      <c r="X1970"/>
      <c r="Y1970" s="20"/>
      <c r="Z1970"/>
      <c r="AA1970"/>
      <c r="AB1970"/>
      <c r="AC1970"/>
      <c r="AD1970" s="20"/>
      <c r="AE1970"/>
      <c r="AF1970"/>
      <c r="AG1970"/>
      <c r="AH1970"/>
      <c r="AI1970" s="20"/>
      <c r="AJ1970"/>
      <c r="AK1970"/>
      <c r="AL1970"/>
      <c r="AM1970"/>
      <c r="AN1970" s="20"/>
      <c r="AO1970"/>
      <c r="AT1970" s="14"/>
      <c r="AU1970" s="14"/>
      <c r="AV1970" s="14"/>
      <c r="AW1970" s="14"/>
    </row>
    <row r="1971" spans="1:49" s="10" customFormat="1">
      <c r="A1971" s="12"/>
      <c r="C1971"/>
      <c r="D1971"/>
      <c r="E1971" s="20"/>
      <c r="F1971"/>
      <c r="G1971"/>
      <c r="H1971"/>
      <c r="I1971"/>
      <c r="J1971" s="20"/>
      <c r="K1971"/>
      <c r="L1971"/>
      <c r="M1971"/>
      <c r="N1971"/>
      <c r="O1971" s="20"/>
      <c r="P1971"/>
      <c r="Q1971"/>
      <c r="R1971"/>
      <c r="S1971"/>
      <c r="T1971" s="20"/>
      <c r="U1971"/>
      <c r="V1971"/>
      <c r="W1971"/>
      <c r="X1971"/>
      <c r="Y1971" s="20"/>
      <c r="Z1971"/>
      <c r="AA1971"/>
      <c r="AB1971"/>
      <c r="AC1971"/>
      <c r="AD1971" s="20"/>
      <c r="AE1971"/>
      <c r="AF1971"/>
      <c r="AG1971"/>
      <c r="AH1971"/>
      <c r="AI1971" s="20"/>
      <c r="AJ1971"/>
      <c r="AK1971"/>
      <c r="AL1971"/>
      <c r="AM1971"/>
      <c r="AN1971" s="20"/>
      <c r="AO1971"/>
      <c r="AT1971" s="14"/>
      <c r="AU1971" s="14"/>
      <c r="AV1971" s="14"/>
      <c r="AW1971" s="14"/>
    </row>
    <row r="1972" spans="1:49" s="10" customFormat="1">
      <c r="A1972" s="12"/>
      <c r="C1972"/>
      <c r="D1972"/>
      <c r="E1972" s="20"/>
      <c r="F1972"/>
      <c r="G1972"/>
      <c r="H1972"/>
      <c r="I1972"/>
      <c r="J1972" s="20"/>
      <c r="K1972"/>
      <c r="L1972"/>
      <c r="M1972"/>
      <c r="N1972"/>
      <c r="O1972" s="20"/>
      <c r="P1972"/>
      <c r="Q1972"/>
      <c r="R1972"/>
      <c r="S1972"/>
      <c r="T1972" s="20"/>
      <c r="U1972"/>
      <c r="V1972"/>
      <c r="W1972"/>
      <c r="X1972"/>
      <c r="Y1972" s="20"/>
      <c r="Z1972"/>
      <c r="AA1972"/>
      <c r="AB1972"/>
      <c r="AC1972"/>
      <c r="AD1972" s="20"/>
      <c r="AE1972"/>
      <c r="AF1972"/>
      <c r="AG1972"/>
      <c r="AH1972"/>
      <c r="AI1972" s="20"/>
      <c r="AJ1972"/>
      <c r="AK1972"/>
      <c r="AL1972"/>
      <c r="AM1972"/>
      <c r="AN1972" s="20"/>
      <c r="AO1972"/>
      <c r="AT1972" s="14"/>
      <c r="AU1972" s="14"/>
      <c r="AV1972" s="14"/>
      <c r="AW1972" s="14"/>
    </row>
    <row r="1973" spans="1:49" s="10" customFormat="1">
      <c r="A1973" s="12"/>
      <c r="C1973"/>
      <c r="D1973"/>
      <c r="E1973" s="20"/>
      <c r="F1973"/>
      <c r="G1973"/>
      <c r="H1973"/>
      <c r="I1973"/>
      <c r="J1973" s="20"/>
      <c r="K1973"/>
      <c r="L1973"/>
      <c r="M1973"/>
      <c r="N1973"/>
      <c r="O1973" s="20"/>
      <c r="P1973"/>
      <c r="Q1973"/>
      <c r="R1973"/>
      <c r="S1973"/>
      <c r="T1973" s="20"/>
      <c r="U1973"/>
      <c r="V1973"/>
      <c r="W1973"/>
      <c r="X1973"/>
      <c r="Y1973" s="20"/>
      <c r="Z1973"/>
      <c r="AA1973"/>
      <c r="AB1973"/>
      <c r="AC1973"/>
      <c r="AD1973" s="20"/>
      <c r="AE1973"/>
      <c r="AF1973"/>
      <c r="AG1973"/>
      <c r="AH1973"/>
      <c r="AI1973" s="20"/>
      <c r="AJ1973"/>
      <c r="AK1973"/>
      <c r="AL1973"/>
      <c r="AM1973"/>
      <c r="AN1973" s="20"/>
      <c r="AO1973"/>
      <c r="AT1973" s="14"/>
      <c r="AU1973" s="14"/>
      <c r="AV1973" s="14"/>
      <c r="AW1973" s="14"/>
    </row>
    <row r="1974" spans="1:49" s="10" customFormat="1">
      <c r="A1974" s="12"/>
      <c r="C1974"/>
      <c r="D1974"/>
      <c r="E1974" s="20"/>
      <c r="F1974"/>
      <c r="G1974"/>
      <c r="H1974"/>
      <c r="I1974"/>
      <c r="J1974" s="20"/>
      <c r="K1974"/>
      <c r="L1974"/>
      <c r="M1974"/>
      <c r="N1974"/>
      <c r="O1974" s="20"/>
      <c r="P1974"/>
      <c r="Q1974"/>
      <c r="R1974"/>
      <c r="S1974"/>
      <c r="T1974" s="20"/>
      <c r="U1974"/>
      <c r="V1974"/>
      <c r="W1974"/>
      <c r="X1974"/>
      <c r="Y1974" s="20"/>
      <c r="Z1974"/>
      <c r="AA1974"/>
      <c r="AB1974"/>
      <c r="AC1974"/>
      <c r="AD1974" s="20"/>
      <c r="AE1974"/>
      <c r="AF1974"/>
      <c r="AG1974"/>
      <c r="AH1974"/>
      <c r="AI1974" s="20"/>
      <c r="AJ1974"/>
      <c r="AK1974"/>
      <c r="AL1974"/>
      <c r="AM1974"/>
      <c r="AN1974" s="20"/>
      <c r="AO1974"/>
      <c r="AT1974" s="14"/>
      <c r="AU1974" s="14"/>
      <c r="AV1974" s="14"/>
      <c r="AW1974" s="14"/>
    </row>
    <row r="1975" spans="1:49" s="10" customFormat="1">
      <c r="A1975" s="12"/>
      <c r="C1975"/>
      <c r="D1975"/>
      <c r="E1975" s="20"/>
      <c r="F1975"/>
      <c r="G1975"/>
      <c r="H1975"/>
      <c r="I1975"/>
      <c r="J1975" s="20"/>
      <c r="K1975"/>
      <c r="L1975"/>
      <c r="M1975"/>
      <c r="N1975"/>
      <c r="O1975" s="20"/>
      <c r="P1975"/>
      <c r="Q1975"/>
      <c r="R1975"/>
      <c r="S1975"/>
      <c r="T1975" s="20"/>
      <c r="U1975"/>
      <c r="V1975"/>
      <c r="W1975"/>
      <c r="X1975"/>
      <c r="Y1975" s="20"/>
      <c r="Z1975"/>
      <c r="AA1975"/>
      <c r="AB1975"/>
      <c r="AC1975"/>
      <c r="AD1975" s="20"/>
      <c r="AE1975"/>
      <c r="AF1975"/>
      <c r="AG1975"/>
      <c r="AH1975"/>
      <c r="AI1975" s="20"/>
      <c r="AJ1975"/>
      <c r="AK1975"/>
      <c r="AL1975"/>
      <c r="AM1975"/>
      <c r="AN1975" s="20"/>
      <c r="AO1975"/>
      <c r="AT1975" s="14"/>
      <c r="AU1975" s="14"/>
      <c r="AV1975" s="14"/>
      <c r="AW1975" s="14"/>
    </row>
    <row r="1976" spans="1:49" s="10" customFormat="1">
      <c r="A1976" s="12"/>
      <c r="C1976"/>
      <c r="D1976"/>
      <c r="E1976" s="20"/>
      <c r="F1976"/>
      <c r="G1976"/>
      <c r="H1976"/>
      <c r="I1976"/>
      <c r="J1976" s="20"/>
      <c r="K1976"/>
      <c r="L1976"/>
      <c r="M1976"/>
      <c r="N1976"/>
      <c r="O1976" s="20"/>
      <c r="P1976"/>
      <c r="Q1976"/>
      <c r="R1976"/>
      <c r="S1976"/>
      <c r="T1976" s="20"/>
      <c r="U1976"/>
      <c r="V1976"/>
      <c r="W1976"/>
      <c r="X1976"/>
      <c r="Y1976" s="20"/>
      <c r="Z1976"/>
      <c r="AA1976"/>
      <c r="AB1976"/>
      <c r="AC1976"/>
      <c r="AD1976" s="20"/>
      <c r="AE1976"/>
      <c r="AF1976"/>
      <c r="AG1976"/>
      <c r="AH1976"/>
      <c r="AI1976" s="20"/>
      <c r="AJ1976"/>
      <c r="AK1976"/>
      <c r="AL1976"/>
      <c r="AM1976"/>
      <c r="AN1976" s="20"/>
      <c r="AO1976"/>
      <c r="AT1976" s="14"/>
      <c r="AU1976" s="14"/>
      <c r="AV1976" s="14"/>
      <c r="AW1976" s="14"/>
    </row>
    <row r="1977" spans="1:49" s="10" customFormat="1">
      <c r="A1977" s="12"/>
      <c r="C1977"/>
      <c r="D1977"/>
      <c r="E1977" s="20"/>
      <c r="F1977"/>
      <c r="G1977"/>
      <c r="H1977"/>
      <c r="I1977"/>
      <c r="J1977" s="20"/>
      <c r="K1977"/>
      <c r="L1977"/>
      <c r="M1977"/>
      <c r="N1977"/>
      <c r="O1977" s="20"/>
      <c r="P1977"/>
      <c r="Q1977"/>
      <c r="R1977"/>
      <c r="S1977"/>
      <c r="T1977" s="20"/>
      <c r="U1977"/>
      <c r="V1977"/>
      <c r="W1977"/>
      <c r="X1977"/>
      <c r="Y1977" s="20"/>
      <c r="Z1977"/>
      <c r="AA1977"/>
      <c r="AB1977"/>
      <c r="AC1977"/>
      <c r="AD1977" s="20"/>
      <c r="AE1977"/>
      <c r="AF1977"/>
      <c r="AG1977"/>
      <c r="AH1977"/>
      <c r="AI1977" s="20"/>
      <c r="AJ1977"/>
      <c r="AK1977"/>
      <c r="AL1977"/>
      <c r="AM1977"/>
      <c r="AN1977" s="20"/>
      <c r="AO1977"/>
      <c r="AT1977" s="14"/>
      <c r="AU1977" s="14"/>
      <c r="AV1977" s="14"/>
      <c r="AW1977" s="14"/>
    </row>
    <row r="1978" spans="1:49" s="10" customFormat="1">
      <c r="A1978" s="12"/>
      <c r="C1978"/>
      <c r="D1978"/>
      <c r="E1978" s="20"/>
      <c r="F1978"/>
      <c r="G1978"/>
      <c r="H1978"/>
      <c r="I1978"/>
      <c r="J1978" s="20"/>
      <c r="K1978"/>
      <c r="L1978"/>
      <c r="M1978"/>
      <c r="N1978"/>
      <c r="O1978" s="20"/>
      <c r="P1978"/>
      <c r="Q1978"/>
      <c r="R1978"/>
      <c r="S1978"/>
      <c r="T1978" s="20"/>
      <c r="U1978"/>
      <c r="V1978"/>
      <c r="W1978"/>
      <c r="X1978"/>
      <c r="Y1978" s="20"/>
      <c r="Z1978"/>
      <c r="AA1978"/>
      <c r="AB1978"/>
      <c r="AC1978"/>
      <c r="AD1978" s="20"/>
      <c r="AE1978"/>
      <c r="AF1978"/>
      <c r="AG1978"/>
      <c r="AH1978"/>
      <c r="AI1978" s="20"/>
      <c r="AJ1978"/>
      <c r="AK1978"/>
      <c r="AL1978"/>
      <c r="AM1978"/>
      <c r="AN1978" s="20"/>
      <c r="AO1978"/>
      <c r="AT1978" s="14"/>
      <c r="AU1978" s="14"/>
      <c r="AV1978" s="14"/>
      <c r="AW1978" s="14"/>
    </row>
    <row r="1979" spans="1:49" s="10" customFormat="1">
      <c r="A1979" s="12"/>
      <c r="C1979"/>
      <c r="D1979"/>
      <c r="E1979" s="20"/>
      <c r="F1979"/>
      <c r="G1979"/>
      <c r="H1979"/>
      <c r="I1979"/>
      <c r="J1979" s="20"/>
      <c r="K1979"/>
      <c r="L1979"/>
      <c r="M1979"/>
      <c r="N1979"/>
      <c r="O1979" s="20"/>
      <c r="P1979"/>
      <c r="Q1979"/>
      <c r="R1979"/>
      <c r="S1979"/>
      <c r="T1979" s="20"/>
      <c r="U1979"/>
      <c r="V1979"/>
      <c r="W1979"/>
      <c r="X1979"/>
      <c r="Y1979" s="20"/>
      <c r="Z1979"/>
      <c r="AA1979"/>
      <c r="AB1979"/>
      <c r="AC1979"/>
      <c r="AD1979" s="20"/>
      <c r="AE1979"/>
      <c r="AF1979"/>
      <c r="AG1979"/>
      <c r="AH1979"/>
      <c r="AI1979" s="20"/>
      <c r="AJ1979"/>
      <c r="AK1979"/>
      <c r="AL1979"/>
      <c r="AM1979"/>
      <c r="AN1979" s="20"/>
      <c r="AO1979"/>
      <c r="AT1979" s="14"/>
      <c r="AU1979" s="14"/>
      <c r="AV1979" s="14"/>
      <c r="AW1979" s="14"/>
    </row>
    <row r="1980" spans="1:49" s="10" customFormat="1">
      <c r="A1980" s="12"/>
      <c r="C1980"/>
      <c r="D1980"/>
      <c r="E1980" s="20"/>
      <c r="F1980"/>
      <c r="G1980"/>
      <c r="H1980"/>
      <c r="I1980"/>
      <c r="J1980" s="20"/>
      <c r="K1980"/>
      <c r="L1980"/>
      <c r="M1980"/>
      <c r="N1980"/>
      <c r="O1980" s="20"/>
      <c r="P1980"/>
      <c r="Q1980"/>
      <c r="R1980"/>
      <c r="S1980"/>
      <c r="T1980" s="20"/>
      <c r="U1980"/>
      <c r="V1980"/>
      <c r="W1980"/>
      <c r="X1980"/>
      <c r="Y1980" s="20"/>
      <c r="Z1980"/>
      <c r="AA1980"/>
      <c r="AB1980"/>
      <c r="AC1980"/>
      <c r="AD1980" s="20"/>
      <c r="AE1980"/>
      <c r="AF1980"/>
      <c r="AG1980"/>
      <c r="AH1980"/>
      <c r="AI1980" s="20"/>
      <c r="AJ1980"/>
      <c r="AK1980"/>
      <c r="AL1980"/>
      <c r="AM1980"/>
      <c r="AN1980" s="20"/>
      <c r="AO1980"/>
      <c r="AT1980" s="14"/>
      <c r="AU1980" s="14"/>
      <c r="AV1980" s="14"/>
      <c r="AW1980" s="14"/>
    </row>
    <row r="1981" spans="1:49" s="10" customFormat="1">
      <c r="A1981" s="12"/>
      <c r="C1981"/>
      <c r="D1981"/>
      <c r="E1981" s="20"/>
      <c r="F1981"/>
      <c r="G1981"/>
      <c r="H1981"/>
      <c r="I1981"/>
      <c r="J1981" s="20"/>
      <c r="K1981"/>
      <c r="L1981"/>
      <c r="M1981"/>
      <c r="N1981"/>
      <c r="O1981" s="20"/>
      <c r="P1981"/>
      <c r="Q1981"/>
      <c r="R1981"/>
      <c r="S1981"/>
      <c r="T1981" s="20"/>
      <c r="U1981"/>
      <c r="V1981"/>
      <c r="W1981"/>
      <c r="X1981"/>
      <c r="Y1981" s="20"/>
      <c r="Z1981"/>
      <c r="AA1981"/>
      <c r="AB1981"/>
      <c r="AC1981"/>
      <c r="AD1981" s="20"/>
      <c r="AE1981"/>
      <c r="AF1981"/>
      <c r="AG1981"/>
      <c r="AH1981"/>
      <c r="AI1981" s="20"/>
      <c r="AJ1981"/>
      <c r="AK1981"/>
      <c r="AL1981"/>
      <c r="AM1981"/>
      <c r="AN1981" s="20"/>
      <c r="AO1981"/>
      <c r="AT1981" s="14"/>
      <c r="AU1981" s="14"/>
      <c r="AV1981" s="14"/>
      <c r="AW1981" s="14"/>
    </row>
    <row r="1982" spans="1:49" s="10" customFormat="1">
      <c r="A1982" s="12"/>
      <c r="C1982"/>
      <c r="D1982"/>
      <c r="E1982" s="20"/>
      <c r="F1982"/>
      <c r="G1982"/>
      <c r="H1982"/>
      <c r="I1982"/>
      <c r="J1982" s="20"/>
      <c r="K1982"/>
      <c r="L1982"/>
      <c r="M1982"/>
      <c r="N1982"/>
      <c r="O1982" s="20"/>
      <c r="P1982"/>
      <c r="Q1982"/>
      <c r="R1982"/>
      <c r="S1982"/>
      <c r="T1982" s="20"/>
      <c r="U1982"/>
      <c r="V1982"/>
      <c r="W1982"/>
      <c r="X1982"/>
      <c r="Y1982" s="20"/>
      <c r="Z1982"/>
      <c r="AA1982"/>
      <c r="AB1982"/>
      <c r="AC1982"/>
      <c r="AD1982" s="20"/>
      <c r="AE1982"/>
      <c r="AF1982"/>
      <c r="AG1982"/>
      <c r="AH1982"/>
      <c r="AI1982" s="20"/>
      <c r="AJ1982"/>
      <c r="AK1982"/>
      <c r="AL1982"/>
      <c r="AM1982"/>
      <c r="AN1982" s="20"/>
      <c r="AO1982"/>
      <c r="AT1982" s="14"/>
      <c r="AU1982" s="14"/>
      <c r="AV1982" s="14"/>
      <c r="AW1982" s="14"/>
    </row>
    <row r="1983" spans="1:49" s="10" customFormat="1">
      <c r="A1983" s="12"/>
      <c r="C1983"/>
      <c r="D1983"/>
      <c r="E1983" s="20"/>
      <c r="F1983"/>
      <c r="G1983"/>
      <c r="H1983"/>
      <c r="I1983"/>
      <c r="J1983" s="20"/>
      <c r="K1983"/>
      <c r="L1983"/>
      <c r="M1983"/>
      <c r="N1983"/>
      <c r="O1983" s="20"/>
      <c r="P1983"/>
      <c r="Q1983"/>
      <c r="R1983"/>
      <c r="S1983"/>
      <c r="T1983" s="20"/>
      <c r="U1983"/>
      <c r="V1983"/>
      <c r="W1983"/>
      <c r="X1983"/>
      <c r="Y1983" s="20"/>
      <c r="Z1983"/>
      <c r="AA1983"/>
      <c r="AB1983"/>
      <c r="AC1983"/>
      <c r="AD1983" s="20"/>
      <c r="AE1983"/>
      <c r="AF1983"/>
      <c r="AG1983"/>
      <c r="AH1983"/>
      <c r="AI1983" s="20"/>
      <c r="AJ1983"/>
      <c r="AK1983"/>
      <c r="AL1983"/>
      <c r="AM1983"/>
      <c r="AN1983" s="20"/>
      <c r="AO1983"/>
      <c r="AT1983" s="14"/>
      <c r="AU1983" s="14"/>
      <c r="AV1983" s="14"/>
      <c r="AW1983" s="14"/>
    </row>
    <row r="1984" spans="1:49" s="10" customFormat="1">
      <c r="A1984" s="12"/>
      <c r="C1984"/>
      <c r="D1984"/>
      <c r="E1984" s="20"/>
      <c r="F1984"/>
      <c r="G1984"/>
      <c r="H1984"/>
      <c r="I1984"/>
      <c r="J1984" s="20"/>
      <c r="K1984"/>
      <c r="L1984"/>
      <c r="M1984"/>
      <c r="N1984"/>
      <c r="O1984" s="20"/>
      <c r="P1984"/>
      <c r="Q1984"/>
      <c r="R1984"/>
      <c r="S1984"/>
      <c r="T1984" s="20"/>
      <c r="U1984"/>
      <c r="V1984"/>
      <c r="W1984"/>
      <c r="X1984"/>
      <c r="Y1984" s="20"/>
      <c r="Z1984"/>
      <c r="AA1984"/>
      <c r="AB1984"/>
      <c r="AC1984"/>
      <c r="AD1984" s="20"/>
      <c r="AE1984"/>
      <c r="AF1984"/>
      <c r="AG1984"/>
      <c r="AH1984"/>
      <c r="AI1984" s="20"/>
      <c r="AJ1984"/>
      <c r="AK1984"/>
      <c r="AL1984"/>
      <c r="AM1984"/>
      <c r="AN1984" s="20"/>
      <c r="AO1984"/>
      <c r="AT1984" s="14"/>
      <c r="AU1984" s="14"/>
      <c r="AV1984" s="14"/>
      <c r="AW1984" s="14"/>
    </row>
    <row r="1985" spans="1:49" s="10" customFormat="1">
      <c r="A1985" s="12"/>
      <c r="C1985"/>
      <c r="D1985"/>
      <c r="E1985" s="20"/>
      <c r="F1985"/>
      <c r="G1985"/>
      <c r="H1985"/>
      <c r="I1985"/>
      <c r="J1985" s="20"/>
      <c r="K1985"/>
      <c r="L1985"/>
      <c r="M1985"/>
      <c r="N1985"/>
      <c r="O1985" s="20"/>
      <c r="P1985"/>
      <c r="Q1985"/>
      <c r="R1985"/>
      <c r="S1985"/>
      <c r="T1985" s="20"/>
      <c r="U1985"/>
      <c r="V1985"/>
      <c r="W1985"/>
      <c r="X1985"/>
      <c r="Y1985" s="20"/>
      <c r="Z1985"/>
      <c r="AA1985"/>
      <c r="AB1985"/>
      <c r="AC1985"/>
      <c r="AD1985" s="20"/>
      <c r="AE1985"/>
      <c r="AF1985"/>
      <c r="AG1985"/>
      <c r="AH1985"/>
      <c r="AI1985" s="20"/>
      <c r="AJ1985"/>
      <c r="AK1985"/>
      <c r="AL1985"/>
      <c r="AM1985"/>
      <c r="AN1985" s="20"/>
      <c r="AO1985"/>
      <c r="AT1985" s="14"/>
      <c r="AU1985" s="14"/>
      <c r="AV1985" s="14"/>
      <c r="AW1985" s="14"/>
    </row>
    <row r="1986" spans="1:49" s="10" customFormat="1">
      <c r="A1986" s="12"/>
      <c r="C1986"/>
      <c r="D1986"/>
      <c r="E1986" s="20"/>
      <c r="F1986"/>
      <c r="G1986"/>
      <c r="H1986"/>
      <c r="I1986"/>
      <c r="J1986" s="20"/>
      <c r="K1986"/>
      <c r="L1986"/>
      <c r="M1986"/>
      <c r="N1986"/>
      <c r="O1986" s="20"/>
      <c r="P1986"/>
      <c r="Q1986"/>
      <c r="R1986"/>
      <c r="S1986"/>
      <c r="T1986" s="20"/>
      <c r="U1986"/>
      <c r="V1986"/>
      <c r="W1986"/>
      <c r="X1986"/>
      <c r="Y1986" s="20"/>
      <c r="Z1986"/>
      <c r="AA1986"/>
      <c r="AB1986"/>
      <c r="AC1986"/>
      <c r="AD1986" s="20"/>
      <c r="AE1986"/>
      <c r="AF1986"/>
      <c r="AG1986"/>
      <c r="AH1986"/>
      <c r="AI1986" s="20"/>
      <c r="AJ1986"/>
      <c r="AK1986"/>
      <c r="AL1986"/>
      <c r="AM1986"/>
      <c r="AN1986" s="20"/>
      <c r="AO1986"/>
      <c r="AT1986" s="14"/>
      <c r="AU1986" s="14"/>
      <c r="AV1986" s="14"/>
      <c r="AW1986" s="14"/>
    </row>
    <row r="1987" spans="1:49" s="10" customFormat="1">
      <c r="A1987" s="12"/>
      <c r="C1987"/>
      <c r="D1987"/>
      <c r="E1987" s="20"/>
      <c r="F1987"/>
      <c r="G1987"/>
      <c r="H1987"/>
      <c r="I1987"/>
      <c r="J1987" s="20"/>
      <c r="K1987"/>
      <c r="L1987"/>
      <c r="M1987"/>
      <c r="N1987"/>
      <c r="O1987" s="20"/>
      <c r="P1987"/>
      <c r="Q1987"/>
      <c r="R1987"/>
      <c r="S1987"/>
      <c r="T1987" s="20"/>
      <c r="U1987"/>
      <c r="V1987"/>
      <c r="W1987"/>
      <c r="X1987"/>
      <c r="Y1987" s="20"/>
      <c r="Z1987"/>
      <c r="AA1987"/>
      <c r="AB1987"/>
      <c r="AC1987"/>
      <c r="AD1987" s="20"/>
      <c r="AE1987"/>
      <c r="AF1987"/>
      <c r="AG1987"/>
      <c r="AH1987"/>
      <c r="AI1987" s="20"/>
      <c r="AJ1987"/>
      <c r="AK1987"/>
      <c r="AL1987"/>
      <c r="AM1987"/>
      <c r="AN1987" s="20"/>
      <c r="AO1987"/>
      <c r="AT1987" s="14"/>
      <c r="AU1987" s="14"/>
      <c r="AV1987" s="14"/>
      <c r="AW1987" s="14"/>
    </row>
    <row r="1988" spans="1:49" s="10" customFormat="1">
      <c r="A1988" s="12"/>
      <c r="C1988"/>
      <c r="D1988"/>
      <c r="E1988" s="20"/>
      <c r="F1988"/>
      <c r="G1988"/>
      <c r="H1988"/>
      <c r="I1988"/>
      <c r="J1988" s="20"/>
      <c r="K1988"/>
      <c r="L1988"/>
      <c r="M1988"/>
      <c r="N1988"/>
      <c r="O1988" s="20"/>
      <c r="P1988"/>
      <c r="Q1988"/>
      <c r="R1988"/>
      <c r="S1988"/>
      <c r="T1988" s="20"/>
      <c r="U1988"/>
      <c r="V1988"/>
      <c r="W1988"/>
      <c r="X1988"/>
      <c r="Y1988" s="20"/>
      <c r="Z1988"/>
      <c r="AA1988"/>
      <c r="AB1988"/>
      <c r="AC1988"/>
      <c r="AD1988" s="20"/>
      <c r="AE1988"/>
      <c r="AF1988"/>
      <c r="AG1988"/>
      <c r="AH1988"/>
      <c r="AI1988" s="20"/>
      <c r="AJ1988"/>
      <c r="AK1988"/>
      <c r="AL1988"/>
      <c r="AM1988"/>
      <c r="AN1988" s="20"/>
      <c r="AO1988"/>
      <c r="AT1988" s="14"/>
      <c r="AU1988" s="14"/>
      <c r="AV1988" s="14"/>
      <c r="AW1988" s="14"/>
    </row>
    <row r="1989" spans="1:49" s="10" customFormat="1">
      <c r="A1989" s="12"/>
      <c r="C1989"/>
      <c r="D1989"/>
      <c r="E1989" s="20"/>
      <c r="F1989"/>
      <c r="G1989"/>
      <c r="H1989"/>
      <c r="I1989"/>
      <c r="J1989" s="20"/>
      <c r="K1989"/>
      <c r="L1989"/>
      <c r="M1989"/>
      <c r="N1989"/>
      <c r="O1989" s="20"/>
      <c r="P1989"/>
      <c r="Q1989"/>
      <c r="R1989"/>
      <c r="S1989"/>
      <c r="T1989" s="20"/>
      <c r="U1989"/>
      <c r="V1989"/>
      <c r="W1989"/>
      <c r="X1989"/>
      <c r="Y1989" s="20"/>
      <c r="Z1989"/>
      <c r="AA1989"/>
      <c r="AB1989"/>
      <c r="AC1989"/>
      <c r="AD1989" s="20"/>
      <c r="AE1989"/>
      <c r="AF1989"/>
      <c r="AG1989"/>
      <c r="AH1989"/>
      <c r="AI1989" s="20"/>
      <c r="AJ1989"/>
      <c r="AK1989"/>
      <c r="AL1989"/>
      <c r="AM1989"/>
      <c r="AN1989" s="20"/>
      <c r="AO1989"/>
      <c r="AT1989" s="14"/>
      <c r="AU1989" s="14"/>
      <c r="AV1989" s="14"/>
      <c r="AW1989" s="14"/>
    </row>
    <row r="1990" spans="1:49" s="10" customFormat="1">
      <c r="A1990" s="12"/>
      <c r="C1990"/>
      <c r="D1990"/>
      <c r="E1990" s="20"/>
      <c r="F1990"/>
      <c r="G1990"/>
      <c r="H1990"/>
      <c r="I1990"/>
      <c r="J1990" s="20"/>
      <c r="K1990"/>
      <c r="L1990"/>
      <c r="M1990"/>
      <c r="N1990"/>
      <c r="O1990" s="20"/>
      <c r="P1990"/>
      <c r="Q1990"/>
      <c r="R1990"/>
      <c r="S1990"/>
      <c r="T1990" s="20"/>
      <c r="U1990"/>
      <c r="V1990"/>
      <c r="W1990"/>
      <c r="X1990"/>
      <c r="Y1990" s="20"/>
      <c r="Z1990"/>
      <c r="AA1990"/>
      <c r="AB1990"/>
      <c r="AC1990"/>
      <c r="AD1990" s="20"/>
      <c r="AE1990"/>
      <c r="AF1990"/>
      <c r="AG1990"/>
      <c r="AH1990"/>
      <c r="AI1990" s="20"/>
      <c r="AJ1990"/>
      <c r="AK1990"/>
      <c r="AL1990"/>
      <c r="AM1990"/>
      <c r="AN1990" s="20"/>
      <c r="AO1990"/>
      <c r="AT1990" s="14"/>
      <c r="AU1990" s="14"/>
      <c r="AV1990" s="14"/>
      <c r="AW1990" s="14"/>
    </row>
    <row r="1991" spans="1:49" s="10" customFormat="1">
      <c r="A1991" s="12"/>
      <c r="C1991"/>
      <c r="D1991"/>
      <c r="E1991" s="20"/>
      <c r="F1991"/>
      <c r="G1991"/>
      <c r="H1991"/>
      <c r="I1991"/>
      <c r="J1991" s="20"/>
      <c r="K1991"/>
      <c r="L1991"/>
      <c r="M1991"/>
      <c r="N1991"/>
      <c r="O1991" s="20"/>
      <c r="P1991"/>
      <c r="Q1991"/>
      <c r="R1991"/>
      <c r="S1991"/>
      <c r="T1991" s="20"/>
      <c r="U1991"/>
      <c r="V1991"/>
      <c r="W1991"/>
      <c r="X1991"/>
      <c r="Y1991" s="20"/>
      <c r="Z1991"/>
      <c r="AA1991"/>
      <c r="AB1991"/>
      <c r="AC1991"/>
      <c r="AD1991" s="20"/>
      <c r="AE1991"/>
      <c r="AF1991"/>
      <c r="AG1991"/>
      <c r="AH1991"/>
      <c r="AI1991" s="20"/>
      <c r="AJ1991"/>
      <c r="AK1991"/>
      <c r="AL1991"/>
      <c r="AM1991"/>
      <c r="AN1991" s="20"/>
      <c r="AO1991"/>
      <c r="AT1991" s="14"/>
      <c r="AU1991" s="14"/>
      <c r="AV1991" s="14"/>
      <c r="AW1991" s="14"/>
    </row>
    <row r="1992" spans="1:49" s="10" customFormat="1">
      <c r="A1992" s="12"/>
      <c r="C1992"/>
      <c r="D1992"/>
      <c r="E1992" s="20"/>
      <c r="F1992"/>
      <c r="G1992"/>
      <c r="H1992"/>
      <c r="I1992"/>
      <c r="J1992" s="20"/>
      <c r="K1992"/>
      <c r="L1992"/>
      <c r="M1992"/>
      <c r="N1992"/>
      <c r="O1992" s="20"/>
      <c r="P1992"/>
      <c r="Q1992"/>
      <c r="R1992"/>
      <c r="S1992"/>
      <c r="T1992" s="20"/>
      <c r="U1992"/>
      <c r="V1992"/>
      <c r="W1992"/>
      <c r="X1992"/>
      <c r="Y1992" s="20"/>
      <c r="Z1992"/>
      <c r="AA1992"/>
      <c r="AB1992"/>
      <c r="AC1992"/>
      <c r="AD1992" s="20"/>
      <c r="AE1992"/>
      <c r="AF1992"/>
      <c r="AG1992"/>
      <c r="AH1992"/>
      <c r="AI1992" s="20"/>
      <c r="AJ1992"/>
      <c r="AK1992"/>
      <c r="AL1992"/>
      <c r="AM1992"/>
      <c r="AN1992" s="20"/>
      <c r="AO1992"/>
      <c r="AT1992" s="14"/>
      <c r="AU1992" s="14"/>
      <c r="AV1992" s="14"/>
      <c r="AW1992" s="14"/>
    </row>
    <row r="1993" spans="1:49" s="10" customFormat="1">
      <c r="A1993" s="12"/>
      <c r="C1993"/>
      <c r="D1993"/>
      <c r="E1993" s="20"/>
      <c r="F1993"/>
      <c r="G1993"/>
      <c r="H1993"/>
      <c r="I1993"/>
      <c r="J1993" s="20"/>
      <c r="K1993"/>
      <c r="L1993"/>
      <c r="M1993"/>
      <c r="N1993"/>
      <c r="O1993" s="20"/>
      <c r="P1993"/>
      <c r="Q1993"/>
      <c r="R1993"/>
      <c r="S1993"/>
      <c r="T1993" s="20"/>
      <c r="U1993"/>
      <c r="V1993"/>
      <c r="W1993"/>
      <c r="X1993"/>
      <c r="Y1993" s="20"/>
      <c r="Z1993"/>
      <c r="AA1993"/>
      <c r="AB1993"/>
      <c r="AC1993"/>
      <c r="AD1993" s="20"/>
      <c r="AE1993"/>
      <c r="AF1993"/>
      <c r="AG1993"/>
      <c r="AH1993"/>
      <c r="AI1993" s="20"/>
      <c r="AJ1993"/>
      <c r="AK1993"/>
      <c r="AL1993"/>
      <c r="AM1993"/>
      <c r="AN1993" s="20"/>
      <c r="AO1993"/>
      <c r="AT1993" s="14"/>
      <c r="AU1993" s="14"/>
      <c r="AV1993" s="14"/>
      <c r="AW1993" s="14"/>
    </row>
    <row r="1994" spans="1:49" s="10" customFormat="1">
      <c r="A1994" s="12"/>
      <c r="C1994"/>
      <c r="D1994"/>
      <c r="E1994" s="20"/>
      <c r="F1994"/>
      <c r="G1994"/>
      <c r="H1994"/>
      <c r="I1994"/>
      <c r="J1994" s="20"/>
      <c r="K1994"/>
      <c r="L1994"/>
      <c r="M1994"/>
      <c r="N1994"/>
      <c r="O1994" s="20"/>
      <c r="P1994"/>
      <c r="Q1994"/>
      <c r="R1994"/>
      <c r="S1994"/>
      <c r="T1994" s="20"/>
      <c r="U1994"/>
      <c r="V1994"/>
      <c r="W1994"/>
      <c r="X1994"/>
      <c r="Y1994" s="20"/>
      <c r="Z1994"/>
      <c r="AA1994"/>
      <c r="AB1994"/>
      <c r="AC1994"/>
      <c r="AD1994" s="20"/>
      <c r="AE1994"/>
      <c r="AF1994"/>
      <c r="AG1994"/>
      <c r="AH1994"/>
      <c r="AI1994" s="20"/>
      <c r="AJ1994"/>
      <c r="AK1994"/>
      <c r="AL1994"/>
      <c r="AM1994"/>
      <c r="AN1994" s="20"/>
      <c r="AO1994"/>
      <c r="AT1994" s="14"/>
      <c r="AU1994" s="14"/>
      <c r="AV1994" s="14"/>
      <c r="AW1994" s="14"/>
    </row>
    <row r="1995" spans="1:49" s="10" customFormat="1">
      <c r="A1995" s="12"/>
      <c r="C1995"/>
      <c r="D1995"/>
      <c r="E1995" s="20"/>
      <c r="F1995"/>
      <c r="G1995"/>
      <c r="H1995"/>
      <c r="I1995"/>
      <c r="J1995" s="20"/>
      <c r="K1995"/>
      <c r="L1995"/>
      <c r="M1995"/>
      <c r="N1995"/>
      <c r="O1995" s="20"/>
      <c r="P1995"/>
      <c r="Q1995"/>
      <c r="R1995"/>
      <c r="S1995"/>
      <c r="T1995" s="20"/>
      <c r="U1995"/>
      <c r="V1995"/>
      <c r="W1995"/>
      <c r="X1995"/>
      <c r="Y1995" s="20"/>
      <c r="Z1995"/>
      <c r="AA1995"/>
      <c r="AB1995"/>
      <c r="AC1995"/>
      <c r="AD1995" s="20"/>
      <c r="AE1995"/>
      <c r="AF1995"/>
      <c r="AG1995"/>
      <c r="AH1995"/>
      <c r="AI1995" s="20"/>
      <c r="AJ1995"/>
      <c r="AK1995"/>
      <c r="AL1995"/>
      <c r="AM1995"/>
      <c r="AN1995" s="20"/>
      <c r="AO1995"/>
      <c r="AT1995" s="14"/>
      <c r="AU1995" s="14"/>
      <c r="AV1995" s="14"/>
      <c r="AW1995" s="14"/>
    </row>
    <row r="1996" spans="1:49" s="10" customFormat="1">
      <c r="A1996" s="12"/>
      <c r="C1996"/>
      <c r="D1996"/>
      <c r="E1996" s="20"/>
      <c r="F1996"/>
      <c r="G1996"/>
      <c r="H1996"/>
      <c r="I1996"/>
      <c r="J1996" s="20"/>
      <c r="K1996"/>
      <c r="L1996"/>
      <c r="M1996"/>
      <c r="N1996"/>
      <c r="O1996" s="20"/>
      <c r="P1996"/>
      <c r="Q1996"/>
      <c r="R1996"/>
      <c r="S1996"/>
      <c r="T1996" s="20"/>
      <c r="U1996"/>
      <c r="V1996"/>
      <c r="W1996"/>
      <c r="X1996"/>
      <c r="Y1996" s="20"/>
      <c r="Z1996"/>
      <c r="AA1996"/>
      <c r="AB1996"/>
      <c r="AC1996"/>
      <c r="AD1996" s="20"/>
      <c r="AE1996"/>
      <c r="AF1996"/>
      <c r="AG1996"/>
      <c r="AH1996"/>
      <c r="AI1996" s="20"/>
      <c r="AJ1996"/>
      <c r="AK1996"/>
      <c r="AL1996"/>
      <c r="AM1996"/>
      <c r="AN1996" s="20"/>
      <c r="AO1996"/>
      <c r="AT1996" s="14"/>
      <c r="AU1996" s="14"/>
      <c r="AV1996" s="14"/>
      <c r="AW1996" s="14"/>
    </row>
    <row r="1997" spans="1:49" s="10" customFormat="1">
      <c r="A1997" s="12"/>
      <c r="C1997"/>
      <c r="D1997"/>
      <c r="E1997" s="20"/>
      <c r="F1997"/>
      <c r="G1997"/>
      <c r="H1997"/>
      <c r="I1997"/>
      <c r="J1997" s="20"/>
      <c r="K1997"/>
      <c r="L1997"/>
      <c r="M1997"/>
      <c r="N1997"/>
      <c r="O1997" s="20"/>
      <c r="P1997"/>
      <c r="Q1997"/>
      <c r="R1997"/>
      <c r="S1997"/>
      <c r="T1997" s="20"/>
      <c r="U1997"/>
      <c r="V1997"/>
      <c r="W1997"/>
      <c r="X1997"/>
      <c r="Y1997" s="20"/>
      <c r="Z1997"/>
      <c r="AA1997"/>
      <c r="AB1997"/>
      <c r="AC1997"/>
      <c r="AD1997" s="20"/>
      <c r="AE1997"/>
      <c r="AF1997"/>
      <c r="AG1997"/>
      <c r="AH1997"/>
      <c r="AI1997" s="20"/>
      <c r="AJ1997"/>
      <c r="AK1997"/>
      <c r="AL1997"/>
      <c r="AM1997"/>
      <c r="AN1997" s="20"/>
      <c r="AO1997"/>
      <c r="AT1997" s="14"/>
      <c r="AU1997" s="14"/>
      <c r="AV1997" s="14"/>
      <c r="AW1997" s="14"/>
    </row>
    <row r="1998" spans="1:49" s="10" customFormat="1">
      <c r="A1998" s="12"/>
      <c r="C1998"/>
      <c r="D1998"/>
      <c r="E1998" s="20"/>
      <c r="F1998"/>
      <c r="G1998"/>
      <c r="H1998"/>
      <c r="I1998"/>
      <c r="J1998" s="20"/>
      <c r="K1998"/>
      <c r="L1998"/>
      <c r="M1998"/>
      <c r="N1998"/>
      <c r="O1998" s="20"/>
      <c r="P1998"/>
      <c r="Q1998"/>
      <c r="R1998"/>
      <c r="S1998"/>
      <c r="T1998" s="20"/>
      <c r="U1998"/>
      <c r="V1998"/>
      <c r="W1998"/>
      <c r="X1998"/>
      <c r="Y1998" s="20"/>
      <c r="Z1998"/>
      <c r="AA1998"/>
      <c r="AB1998"/>
      <c r="AC1998"/>
      <c r="AD1998" s="20"/>
      <c r="AE1998"/>
      <c r="AF1998"/>
      <c r="AG1998"/>
      <c r="AH1998"/>
      <c r="AI1998" s="20"/>
      <c r="AJ1998"/>
      <c r="AK1998"/>
      <c r="AL1998"/>
      <c r="AM1998"/>
      <c r="AN1998" s="20"/>
      <c r="AO1998"/>
      <c r="AT1998" s="14"/>
      <c r="AU1998" s="14"/>
      <c r="AV1998" s="14"/>
      <c r="AW1998" s="14"/>
    </row>
    <row r="1999" spans="1:49" s="10" customFormat="1">
      <c r="A1999" s="12"/>
      <c r="C1999"/>
      <c r="D1999"/>
      <c r="E1999" s="20"/>
      <c r="F1999"/>
      <c r="G1999"/>
      <c r="H1999"/>
      <c r="I1999"/>
      <c r="J1999" s="20"/>
      <c r="K1999"/>
      <c r="L1999"/>
      <c r="M1999"/>
      <c r="N1999"/>
      <c r="O1999" s="20"/>
      <c r="P1999"/>
      <c r="Q1999"/>
      <c r="R1999"/>
      <c r="S1999"/>
      <c r="T1999" s="20"/>
      <c r="U1999"/>
      <c r="V1999"/>
      <c r="W1999"/>
      <c r="X1999"/>
      <c r="Y1999" s="20"/>
      <c r="Z1999"/>
      <c r="AA1999"/>
      <c r="AB1999"/>
      <c r="AC1999"/>
      <c r="AD1999" s="20"/>
      <c r="AE1999"/>
      <c r="AF1999"/>
      <c r="AG1999"/>
      <c r="AH1999"/>
      <c r="AI1999" s="20"/>
      <c r="AJ1999"/>
      <c r="AK1999"/>
      <c r="AL1999"/>
      <c r="AM1999"/>
      <c r="AN1999" s="20"/>
      <c r="AO1999"/>
      <c r="AT1999" s="14"/>
      <c r="AU1999" s="14"/>
      <c r="AV1999" s="14"/>
      <c r="AW1999" s="14"/>
    </row>
    <row r="2000" spans="1:49" s="10" customFormat="1">
      <c r="A2000" s="12"/>
      <c r="C2000"/>
      <c r="D2000"/>
      <c r="E2000" s="20"/>
      <c r="F2000"/>
      <c r="G2000"/>
      <c r="H2000"/>
      <c r="I2000"/>
      <c r="J2000" s="20"/>
      <c r="K2000"/>
      <c r="L2000"/>
      <c r="M2000"/>
      <c r="N2000"/>
      <c r="O2000" s="20"/>
      <c r="P2000"/>
      <c r="Q2000"/>
      <c r="R2000"/>
      <c r="S2000"/>
      <c r="T2000" s="20"/>
      <c r="U2000"/>
      <c r="V2000"/>
      <c r="W2000"/>
      <c r="X2000"/>
      <c r="Y2000" s="20"/>
      <c r="Z2000"/>
      <c r="AA2000"/>
      <c r="AB2000"/>
      <c r="AC2000"/>
      <c r="AD2000" s="20"/>
      <c r="AE2000"/>
      <c r="AF2000"/>
      <c r="AG2000"/>
      <c r="AH2000"/>
      <c r="AI2000" s="20"/>
      <c r="AJ2000"/>
      <c r="AK2000"/>
      <c r="AL2000"/>
      <c r="AM2000"/>
      <c r="AN2000" s="20"/>
      <c r="AO2000"/>
      <c r="AT2000" s="14"/>
      <c r="AU2000" s="14"/>
      <c r="AV2000" s="14"/>
      <c r="AW2000" s="14"/>
    </row>
    <row r="2001" spans="1:49" s="10" customFormat="1">
      <c r="A2001" s="12"/>
      <c r="C2001"/>
      <c r="D2001"/>
      <c r="E2001" s="20"/>
      <c r="F2001"/>
      <c r="G2001"/>
      <c r="H2001"/>
      <c r="I2001"/>
      <c r="J2001" s="20"/>
      <c r="K2001"/>
      <c r="L2001"/>
      <c r="M2001"/>
      <c r="N2001"/>
      <c r="O2001" s="20"/>
      <c r="P2001"/>
      <c r="Q2001"/>
      <c r="R2001"/>
      <c r="S2001"/>
      <c r="T2001" s="20"/>
      <c r="U2001"/>
      <c r="V2001"/>
      <c r="W2001"/>
      <c r="X2001"/>
      <c r="Y2001" s="20"/>
      <c r="Z2001"/>
      <c r="AA2001"/>
      <c r="AB2001"/>
      <c r="AC2001"/>
      <c r="AD2001" s="20"/>
      <c r="AE2001"/>
      <c r="AF2001"/>
      <c r="AG2001"/>
      <c r="AH2001"/>
      <c r="AI2001" s="20"/>
      <c r="AJ2001"/>
      <c r="AK2001"/>
      <c r="AL2001"/>
      <c r="AM2001"/>
      <c r="AN2001" s="20"/>
      <c r="AO2001"/>
      <c r="AT2001" s="14"/>
      <c r="AU2001" s="14"/>
      <c r="AV2001" s="14"/>
      <c r="AW2001" s="14"/>
    </row>
    <row r="2002" spans="1:49" s="10" customFormat="1">
      <c r="A2002" s="12"/>
      <c r="C2002"/>
      <c r="D2002"/>
      <c r="E2002" s="20"/>
      <c r="F2002"/>
      <c r="G2002"/>
      <c r="H2002"/>
      <c r="I2002"/>
      <c r="J2002" s="20"/>
      <c r="K2002"/>
      <c r="L2002"/>
      <c r="M2002"/>
      <c r="N2002"/>
      <c r="O2002" s="20"/>
      <c r="P2002"/>
      <c r="Q2002"/>
      <c r="R2002"/>
      <c r="S2002"/>
      <c r="T2002" s="20"/>
      <c r="U2002"/>
      <c r="V2002"/>
      <c r="W2002"/>
      <c r="X2002"/>
      <c r="Y2002" s="20"/>
      <c r="Z2002"/>
      <c r="AA2002"/>
      <c r="AB2002"/>
      <c r="AC2002"/>
      <c r="AD2002" s="20"/>
      <c r="AE2002"/>
      <c r="AF2002"/>
      <c r="AG2002"/>
      <c r="AH2002"/>
      <c r="AI2002" s="20"/>
      <c r="AJ2002"/>
      <c r="AK2002"/>
      <c r="AL2002"/>
      <c r="AM2002"/>
      <c r="AN2002" s="20"/>
      <c r="AO2002"/>
      <c r="AT2002" s="14"/>
      <c r="AU2002" s="14"/>
      <c r="AV2002" s="14"/>
      <c r="AW2002" s="14"/>
    </row>
    <row r="2003" spans="1:49" s="10" customFormat="1">
      <c r="A2003" s="12"/>
      <c r="C2003"/>
      <c r="D2003"/>
      <c r="E2003" s="20"/>
      <c r="F2003"/>
      <c r="G2003"/>
      <c r="H2003"/>
      <c r="I2003"/>
      <c r="J2003" s="20"/>
      <c r="K2003"/>
      <c r="L2003"/>
      <c r="M2003"/>
      <c r="N2003"/>
      <c r="O2003" s="20"/>
      <c r="P2003"/>
      <c r="Q2003"/>
      <c r="R2003"/>
      <c r="S2003"/>
      <c r="T2003" s="20"/>
      <c r="U2003"/>
      <c r="V2003"/>
      <c r="W2003"/>
      <c r="X2003"/>
      <c r="Y2003" s="20"/>
      <c r="Z2003"/>
      <c r="AA2003"/>
      <c r="AB2003"/>
      <c r="AC2003"/>
      <c r="AD2003" s="20"/>
      <c r="AE2003"/>
      <c r="AF2003"/>
      <c r="AG2003"/>
      <c r="AH2003"/>
      <c r="AI2003" s="20"/>
      <c r="AJ2003"/>
      <c r="AK2003"/>
      <c r="AL2003"/>
      <c r="AM2003"/>
      <c r="AN2003" s="20"/>
      <c r="AO2003"/>
      <c r="AT2003" s="14"/>
      <c r="AU2003" s="14"/>
      <c r="AV2003" s="14"/>
      <c r="AW2003" s="14"/>
    </row>
    <row r="2004" spans="1:49" s="10" customFormat="1">
      <c r="A2004" s="12"/>
      <c r="C2004"/>
      <c r="D2004"/>
      <c r="E2004" s="20"/>
      <c r="F2004"/>
      <c r="G2004"/>
      <c r="H2004"/>
      <c r="I2004"/>
      <c r="J2004" s="20"/>
      <c r="K2004"/>
      <c r="L2004"/>
      <c r="M2004"/>
      <c r="N2004"/>
      <c r="O2004" s="20"/>
      <c r="P2004"/>
      <c r="Q2004"/>
      <c r="R2004"/>
      <c r="S2004"/>
      <c r="T2004" s="20"/>
      <c r="U2004"/>
      <c r="V2004"/>
      <c r="W2004"/>
      <c r="X2004"/>
      <c r="Y2004" s="20"/>
      <c r="Z2004"/>
      <c r="AA2004"/>
      <c r="AB2004"/>
      <c r="AC2004"/>
      <c r="AD2004" s="20"/>
      <c r="AE2004"/>
      <c r="AF2004"/>
      <c r="AG2004"/>
      <c r="AH2004"/>
      <c r="AI2004" s="20"/>
      <c r="AJ2004"/>
      <c r="AK2004"/>
      <c r="AL2004"/>
      <c r="AM2004"/>
      <c r="AN2004" s="20"/>
      <c r="AO2004"/>
      <c r="AT2004" s="14"/>
      <c r="AU2004" s="14"/>
      <c r="AV2004" s="14"/>
      <c r="AW2004" s="14"/>
    </row>
    <row r="2005" spans="1:49" s="10" customFormat="1">
      <c r="A2005" s="12"/>
      <c r="C2005"/>
      <c r="D2005"/>
      <c r="E2005" s="20"/>
      <c r="F2005"/>
      <c r="G2005"/>
      <c r="H2005"/>
      <c r="I2005"/>
      <c r="J2005" s="20"/>
      <c r="K2005"/>
      <c r="L2005"/>
      <c r="M2005"/>
      <c r="N2005"/>
      <c r="O2005" s="20"/>
      <c r="P2005"/>
      <c r="Q2005"/>
      <c r="R2005"/>
      <c r="S2005"/>
      <c r="T2005" s="20"/>
      <c r="U2005"/>
      <c r="V2005"/>
      <c r="W2005"/>
      <c r="X2005"/>
      <c r="Y2005" s="20"/>
      <c r="Z2005"/>
      <c r="AA2005"/>
      <c r="AB2005"/>
      <c r="AC2005"/>
      <c r="AD2005" s="20"/>
      <c r="AE2005"/>
      <c r="AF2005"/>
      <c r="AG2005"/>
      <c r="AH2005"/>
      <c r="AI2005" s="20"/>
      <c r="AJ2005"/>
      <c r="AK2005"/>
      <c r="AL2005"/>
      <c r="AM2005"/>
      <c r="AN2005" s="20"/>
      <c r="AO2005"/>
      <c r="AT2005" s="14"/>
      <c r="AU2005" s="14"/>
      <c r="AV2005" s="14"/>
      <c r="AW2005" s="14"/>
    </row>
    <row r="2006" spans="1:49" s="10" customFormat="1">
      <c r="A2006" s="12"/>
      <c r="C2006"/>
      <c r="D2006"/>
      <c r="E2006" s="20"/>
      <c r="F2006"/>
      <c r="G2006"/>
      <c r="H2006"/>
      <c r="I2006"/>
      <c r="J2006" s="20"/>
      <c r="K2006"/>
      <c r="L2006"/>
      <c r="M2006"/>
      <c r="N2006"/>
      <c r="O2006" s="20"/>
      <c r="P2006"/>
      <c r="Q2006"/>
      <c r="R2006"/>
      <c r="S2006"/>
      <c r="T2006" s="20"/>
      <c r="U2006"/>
      <c r="V2006"/>
      <c r="W2006"/>
      <c r="X2006"/>
      <c r="Y2006" s="20"/>
      <c r="Z2006"/>
      <c r="AA2006"/>
      <c r="AB2006"/>
      <c r="AC2006"/>
      <c r="AD2006" s="20"/>
      <c r="AE2006"/>
      <c r="AF2006"/>
      <c r="AG2006"/>
      <c r="AH2006"/>
      <c r="AI2006" s="20"/>
      <c r="AJ2006"/>
      <c r="AK2006"/>
      <c r="AL2006"/>
      <c r="AM2006"/>
      <c r="AN2006" s="20"/>
      <c r="AO2006"/>
      <c r="AT2006" s="14"/>
      <c r="AU2006" s="14"/>
      <c r="AV2006" s="14"/>
      <c r="AW2006" s="14"/>
    </row>
    <row r="2007" spans="1:49" s="10" customFormat="1">
      <c r="A2007" s="12"/>
      <c r="C2007"/>
      <c r="D2007"/>
      <c r="E2007" s="20"/>
      <c r="F2007"/>
      <c r="G2007"/>
      <c r="H2007"/>
      <c r="I2007"/>
      <c r="J2007" s="20"/>
      <c r="K2007"/>
      <c r="L2007"/>
      <c r="M2007"/>
      <c r="N2007"/>
      <c r="O2007" s="20"/>
      <c r="P2007"/>
      <c r="Q2007"/>
      <c r="R2007"/>
      <c r="S2007"/>
      <c r="T2007" s="20"/>
      <c r="U2007"/>
      <c r="V2007"/>
      <c r="W2007"/>
      <c r="X2007"/>
      <c r="Y2007" s="20"/>
      <c r="Z2007"/>
      <c r="AA2007"/>
      <c r="AB2007"/>
      <c r="AC2007"/>
      <c r="AD2007" s="20"/>
      <c r="AE2007"/>
      <c r="AF2007"/>
      <c r="AG2007"/>
      <c r="AH2007"/>
      <c r="AI2007" s="20"/>
      <c r="AJ2007"/>
      <c r="AK2007"/>
      <c r="AL2007"/>
      <c r="AM2007"/>
      <c r="AN2007" s="20"/>
      <c r="AO2007"/>
      <c r="AT2007" s="14"/>
      <c r="AU2007" s="14"/>
      <c r="AV2007" s="14"/>
      <c r="AW2007" s="14"/>
    </row>
    <row r="2008" spans="1:49" s="10" customFormat="1">
      <c r="A2008" s="12"/>
      <c r="C2008"/>
      <c r="D2008"/>
      <c r="E2008" s="20"/>
      <c r="F2008"/>
      <c r="G2008"/>
      <c r="H2008"/>
      <c r="I2008"/>
      <c r="J2008" s="20"/>
      <c r="K2008"/>
      <c r="L2008"/>
      <c r="M2008"/>
      <c r="N2008"/>
      <c r="O2008" s="20"/>
      <c r="P2008"/>
      <c r="Q2008"/>
      <c r="R2008"/>
      <c r="S2008"/>
      <c r="T2008" s="20"/>
      <c r="U2008"/>
      <c r="V2008"/>
      <c r="W2008"/>
      <c r="X2008"/>
      <c r="Y2008" s="20"/>
      <c r="Z2008"/>
      <c r="AA2008"/>
      <c r="AB2008"/>
      <c r="AC2008"/>
      <c r="AD2008" s="20"/>
      <c r="AE2008"/>
      <c r="AF2008"/>
      <c r="AG2008"/>
      <c r="AH2008"/>
      <c r="AI2008" s="20"/>
      <c r="AJ2008"/>
      <c r="AK2008"/>
      <c r="AL2008"/>
      <c r="AM2008"/>
      <c r="AN2008" s="20"/>
      <c r="AO2008"/>
      <c r="AT2008" s="14"/>
      <c r="AU2008" s="14"/>
      <c r="AV2008" s="14"/>
      <c r="AW2008" s="14"/>
    </row>
    <row r="2009" spans="1:49" s="10" customFormat="1">
      <c r="A2009" s="12"/>
      <c r="C2009"/>
      <c r="D2009"/>
      <c r="E2009" s="20"/>
      <c r="F2009"/>
      <c r="G2009"/>
      <c r="H2009"/>
      <c r="I2009"/>
      <c r="J2009" s="20"/>
      <c r="K2009"/>
      <c r="L2009"/>
      <c r="M2009"/>
      <c r="N2009"/>
      <c r="O2009" s="20"/>
      <c r="P2009"/>
      <c r="Q2009"/>
      <c r="R2009"/>
      <c r="S2009"/>
      <c r="T2009" s="20"/>
      <c r="U2009"/>
      <c r="V2009"/>
      <c r="W2009"/>
      <c r="X2009"/>
      <c r="Y2009" s="20"/>
      <c r="Z2009"/>
      <c r="AA2009"/>
      <c r="AB2009"/>
      <c r="AC2009"/>
      <c r="AD2009" s="20"/>
      <c r="AE2009"/>
      <c r="AF2009"/>
      <c r="AG2009"/>
      <c r="AH2009"/>
      <c r="AI2009" s="20"/>
      <c r="AJ2009"/>
      <c r="AK2009"/>
      <c r="AL2009"/>
      <c r="AM2009"/>
      <c r="AN2009" s="20"/>
      <c r="AO2009"/>
      <c r="AT2009" s="14"/>
      <c r="AU2009" s="14"/>
      <c r="AV2009" s="14"/>
      <c r="AW2009" s="14"/>
    </row>
    <row r="2010" spans="1:49" s="10" customFormat="1">
      <c r="A2010" s="12"/>
      <c r="C2010"/>
      <c r="D2010"/>
      <c r="E2010" s="20"/>
      <c r="F2010"/>
      <c r="G2010"/>
      <c r="H2010"/>
      <c r="I2010"/>
      <c r="J2010" s="20"/>
      <c r="K2010"/>
      <c r="L2010"/>
      <c r="M2010"/>
      <c r="N2010"/>
      <c r="O2010" s="20"/>
      <c r="P2010"/>
      <c r="Q2010"/>
      <c r="R2010"/>
      <c r="S2010"/>
      <c r="T2010" s="20"/>
      <c r="U2010"/>
      <c r="V2010"/>
      <c r="W2010"/>
      <c r="X2010"/>
      <c r="Y2010" s="20"/>
      <c r="Z2010"/>
      <c r="AA2010"/>
      <c r="AB2010"/>
      <c r="AC2010"/>
      <c r="AD2010" s="20"/>
      <c r="AE2010"/>
      <c r="AF2010"/>
      <c r="AG2010"/>
      <c r="AH2010"/>
      <c r="AI2010" s="20"/>
      <c r="AJ2010"/>
      <c r="AK2010"/>
      <c r="AL2010"/>
      <c r="AM2010"/>
      <c r="AN2010" s="20"/>
      <c r="AO2010"/>
      <c r="AT2010" s="14"/>
      <c r="AU2010" s="14"/>
      <c r="AV2010" s="14"/>
      <c r="AW2010" s="14"/>
    </row>
    <row r="2011" spans="1:49" s="10" customFormat="1">
      <c r="A2011" s="12"/>
      <c r="C2011"/>
      <c r="D2011"/>
      <c r="E2011" s="20"/>
      <c r="F2011"/>
      <c r="G2011"/>
      <c r="H2011"/>
      <c r="I2011"/>
      <c r="J2011" s="20"/>
      <c r="K2011"/>
      <c r="L2011"/>
      <c r="M2011"/>
      <c r="N2011"/>
      <c r="O2011" s="20"/>
      <c r="P2011"/>
      <c r="Q2011"/>
      <c r="R2011"/>
      <c r="S2011"/>
      <c r="T2011" s="20"/>
      <c r="U2011"/>
      <c r="V2011"/>
      <c r="W2011"/>
      <c r="X2011"/>
      <c r="Y2011" s="20"/>
      <c r="Z2011"/>
      <c r="AA2011"/>
      <c r="AB2011"/>
      <c r="AC2011"/>
      <c r="AD2011" s="20"/>
      <c r="AE2011"/>
      <c r="AF2011"/>
      <c r="AG2011"/>
      <c r="AH2011"/>
      <c r="AI2011" s="20"/>
      <c r="AJ2011"/>
      <c r="AK2011"/>
      <c r="AL2011"/>
      <c r="AM2011"/>
      <c r="AN2011" s="20"/>
      <c r="AO2011"/>
      <c r="AT2011" s="14"/>
      <c r="AU2011" s="14"/>
      <c r="AV2011" s="14"/>
      <c r="AW2011" s="14"/>
    </row>
    <row r="2012" spans="1:49" s="10" customFormat="1">
      <c r="A2012" s="12"/>
      <c r="C2012"/>
      <c r="D2012"/>
      <c r="E2012" s="20"/>
      <c r="F2012"/>
      <c r="G2012"/>
      <c r="H2012"/>
      <c r="I2012"/>
      <c r="J2012" s="20"/>
      <c r="K2012"/>
      <c r="L2012"/>
      <c r="M2012"/>
      <c r="N2012"/>
      <c r="O2012" s="20"/>
      <c r="P2012"/>
      <c r="Q2012"/>
      <c r="R2012"/>
      <c r="S2012"/>
      <c r="T2012" s="20"/>
      <c r="U2012"/>
      <c r="V2012"/>
      <c r="W2012"/>
      <c r="X2012"/>
      <c r="Y2012" s="20"/>
      <c r="Z2012"/>
      <c r="AA2012"/>
      <c r="AB2012"/>
      <c r="AC2012"/>
      <c r="AD2012" s="20"/>
      <c r="AE2012"/>
      <c r="AF2012"/>
      <c r="AG2012"/>
      <c r="AH2012"/>
      <c r="AI2012" s="20"/>
      <c r="AJ2012"/>
      <c r="AK2012"/>
      <c r="AL2012"/>
      <c r="AM2012"/>
      <c r="AN2012" s="20"/>
      <c r="AO2012"/>
      <c r="AT2012" s="14"/>
      <c r="AU2012" s="14"/>
      <c r="AV2012" s="14"/>
      <c r="AW2012" s="14"/>
    </row>
    <row r="2013" spans="1:49" s="10" customFormat="1">
      <c r="A2013" s="12"/>
      <c r="C2013"/>
      <c r="D2013"/>
      <c r="E2013" s="20"/>
      <c r="F2013"/>
      <c r="G2013"/>
      <c r="H2013"/>
      <c r="I2013"/>
      <c r="J2013" s="20"/>
      <c r="K2013"/>
      <c r="L2013"/>
      <c r="M2013"/>
      <c r="N2013"/>
      <c r="O2013" s="20"/>
      <c r="P2013"/>
      <c r="Q2013"/>
      <c r="R2013"/>
      <c r="S2013"/>
      <c r="T2013" s="20"/>
      <c r="U2013"/>
      <c r="V2013"/>
      <c r="W2013"/>
      <c r="X2013"/>
      <c r="Y2013" s="20"/>
      <c r="Z2013"/>
      <c r="AA2013"/>
      <c r="AB2013"/>
      <c r="AC2013"/>
      <c r="AD2013" s="20"/>
      <c r="AE2013"/>
      <c r="AF2013"/>
      <c r="AG2013"/>
      <c r="AH2013"/>
      <c r="AI2013" s="20"/>
      <c r="AJ2013"/>
      <c r="AK2013"/>
      <c r="AL2013"/>
      <c r="AM2013"/>
      <c r="AN2013" s="20"/>
      <c r="AO2013"/>
      <c r="AT2013" s="14"/>
      <c r="AU2013" s="14"/>
      <c r="AV2013" s="14"/>
      <c r="AW2013" s="14"/>
    </row>
    <row r="2014" spans="1:49" s="10" customFormat="1">
      <c r="A2014" s="12"/>
      <c r="C2014"/>
      <c r="D2014"/>
      <c r="E2014" s="20"/>
      <c r="F2014"/>
      <c r="G2014"/>
      <c r="H2014"/>
      <c r="I2014"/>
      <c r="J2014" s="20"/>
      <c r="K2014"/>
      <c r="L2014"/>
      <c r="M2014"/>
      <c r="N2014"/>
      <c r="O2014" s="20"/>
      <c r="P2014"/>
      <c r="Q2014"/>
      <c r="R2014"/>
      <c r="S2014"/>
      <c r="T2014" s="20"/>
      <c r="U2014"/>
      <c r="V2014"/>
      <c r="W2014"/>
      <c r="X2014"/>
      <c r="Y2014" s="20"/>
      <c r="Z2014"/>
      <c r="AA2014"/>
      <c r="AB2014"/>
      <c r="AC2014"/>
      <c r="AD2014" s="20"/>
      <c r="AE2014"/>
      <c r="AF2014"/>
      <c r="AG2014"/>
      <c r="AH2014"/>
      <c r="AI2014" s="20"/>
      <c r="AJ2014"/>
      <c r="AK2014"/>
      <c r="AL2014"/>
      <c r="AM2014"/>
      <c r="AN2014" s="20"/>
      <c r="AO2014"/>
      <c r="AT2014" s="14"/>
      <c r="AU2014" s="14"/>
      <c r="AV2014" s="14"/>
      <c r="AW2014" s="14"/>
    </row>
    <row r="2015" spans="1:49" s="10" customFormat="1">
      <c r="A2015" s="12"/>
      <c r="C2015"/>
      <c r="D2015"/>
      <c r="E2015" s="20"/>
      <c r="F2015"/>
      <c r="G2015"/>
      <c r="H2015"/>
      <c r="I2015"/>
      <c r="J2015" s="20"/>
      <c r="K2015"/>
      <c r="L2015"/>
      <c r="M2015"/>
      <c r="N2015"/>
      <c r="O2015" s="20"/>
      <c r="P2015"/>
      <c r="Q2015"/>
      <c r="R2015"/>
      <c r="S2015"/>
      <c r="T2015" s="20"/>
      <c r="U2015"/>
      <c r="V2015"/>
      <c r="W2015"/>
      <c r="X2015"/>
      <c r="Y2015" s="20"/>
      <c r="Z2015"/>
      <c r="AA2015"/>
      <c r="AB2015"/>
      <c r="AC2015"/>
      <c r="AD2015" s="20"/>
      <c r="AE2015"/>
      <c r="AF2015"/>
      <c r="AG2015"/>
      <c r="AH2015"/>
      <c r="AI2015" s="20"/>
      <c r="AJ2015"/>
      <c r="AK2015"/>
      <c r="AL2015"/>
      <c r="AM2015"/>
      <c r="AN2015" s="20"/>
      <c r="AO2015"/>
      <c r="AT2015" s="14"/>
      <c r="AU2015" s="14"/>
      <c r="AV2015" s="14"/>
      <c r="AW2015" s="14"/>
    </row>
    <row r="2016" spans="1:49" s="10" customFormat="1">
      <c r="A2016" s="12"/>
      <c r="C2016"/>
      <c r="D2016"/>
      <c r="E2016" s="20"/>
      <c r="F2016"/>
      <c r="G2016"/>
      <c r="H2016"/>
      <c r="I2016"/>
      <c r="J2016" s="20"/>
      <c r="K2016"/>
      <c r="L2016"/>
      <c r="M2016"/>
      <c r="N2016"/>
      <c r="O2016" s="20"/>
      <c r="P2016"/>
      <c r="Q2016"/>
      <c r="R2016"/>
      <c r="S2016"/>
      <c r="T2016" s="20"/>
      <c r="U2016"/>
      <c r="V2016"/>
      <c r="W2016"/>
      <c r="X2016"/>
      <c r="Y2016" s="20"/>
      <c r="Z2016"/>
      <c r="AA2016"/>
      <c r="AB2016"/>
      <c r="AC2016"/>
      <c r="AD2016" s="20"/>
      <c r="AE2016"/>
      <c r="AF2016"/>
      <c r="AG2016"/>
      <c r="AH2016"/>
      <c r="AI2016" s="20"/>
      <c r="AJ2016"/>
      <c r="AK2016"/>
      <c r="AL2016"/>
      <c r="AM2016"/>
      <c r="AN2016" s="20"/>
      <c r="AO2016"/>
      <c r="AT2016" s="14"/>
      <c r="AU2016" s="14"/>
      <c r="AV2016" s="14"/>
      <c r="AW2016" s="14"/>
    </row>
    <row r="2017" spans="1:49" s="10" customFormat="1">
      <c r="A2017" s="12"/>
      <c r="C2017"/>
      <c r="D2017"/>
      <c r="E2017" s="20"/>
      <c r="F2017"/>
      <c r="G2017"/>
      <c r="H2017"/>
      <c r="I2017"/>
      <c r="J2017" s="20"/>
      <c r="K2017"/>
      <c r="L2017"/>
      <c r="M2017"/>
      <c r="N2017"/>
      <c r="O2017" s="20"/>
      <c r="P2017"/>
      <c r="Q2017"/>
      <c r="R2017"/>
      <c r="S2017"/>
      <c r="T2017" s="20"/>
      <c r="U2017"/>
      <c r="V2017"/>
      <c r="W2017"/>
      <c r="X2017"/>
      <c r="Y2017" s="20"/>
      <c r="Z2017"/>
      <c r="AA2017"/>
      <c r="AB2017"/>
      <c r="AC2017"/>
      <c r="AD2017" s="20"/>
      <c r="AE2017"/>
      <c r="AF2017"/>
      <c r="AG2017"/>
      <c r="AH2017"/>
      <c r="AI2017" s="20"/>
      <c r="AJ2017"/>
      <c r="AK2017"/>
      <c r="AL2017"/>
      <c r="AM2017"/>
      <c r="AN2017" s="20"/>
      <c r="AO2017"/>
      <c r="AT2017" s="14"/>
      <c r="AU2017" s="14"/>
      <c r="AV2017" s="14"/>
      <c r="AW2017" s="14"/>
    </row>
    <row r="2018" spans="1:49" s="10" customFormat="1">
      <c r="A2018" s="12"/>
      <c r="C2018"/>
      <c r="D2018"/>
      <c r="E2018" s="20"/>
      <c r="F2018"/>
      <c r="G2018"/>
      <c r="H2018"/>
      <c r="I2018"/>
      <c r="J2018" s="20"/>
      <c r="K2018"/>
      <c r="L2018"/>
      <c r="M2018"/>
      <c r="N2018"/>
      <c r="O2018" s="20"/>
      <c r="P2018"/>
      <c r="Q2018"/>
      <c r="R2018"/>
      <c r="S2018"/>
      <c r="T2018" s="20"/>
      <c r="U2018"/>
      <c r="V2018"/>
      <c r="W2018"/>
      <c r="X2018"/>
      <c r="Y2018" s="20"/>
      <c r="Z2018"/>
      <c r="AA2018"/>
      <c r="AB2018"/>
      <c r="AC2018"/>
      <c r="AD2018" s="20"/>
      <c r="AE2018"/>
      <c r="AF2018"/>
      <c r="AG2018"/>
      <c r="AH2018"/>
      <c r="AI2018" s="20"/>
      <c r="AJ2018"/>
      <c r="AK2018"/>
      <c r="AL2018"/>
      <c r="AM2018"/>
      <c r="AN2018" s="20"/>
      <c r="AO2018"/>
      <c r="AT2018" s="14"/>
      <c r="AU2018" s="14"/>
      <c r="AV2018" s="14"/>
      <c r="AW2018" s="14"/>
    </row>
    <row r="2019" spans="1:49" s="10" customFormat="1">
      <c r="A2019" s="12"/>
      <c r="C2019"/>
      <c r="D2019"/>
      <c r="E2019" s="20"/>
      <c r="F2019"/>
      <c r="G2019"/>
      <c r="H2019"/>
      <c r="I2019"/>
      <c r="J2019" s="20"/>
      <c r="K2019"/>
      <c r="L2019"/>
      <c r="M2019"/>
      <c r="N2019"/>
      <c r="O2019" s="20"/>
      <c r="P2019"/>
      <c r="Q2019"/>
      <c r="R2019"/>
      <c r="S2019"/>
      <c r="T2019" s="20"/>
      <c r="U2019"/>
      <c r="V2019"/>
      <c r="W2019"/>
      <c r="X2019"/>
      <c r="Y2019" s="20"/>
      <c r="Z2019"/>
      <c r="AA2019"/>
      <c r="AB2019"/>
      <c r="AC2019"/>
      <c r="AD2019" s="20"/>
      <c r="AE2019"/>
      <c r="AF2019"/>
      <c r="AG2019"/>
      <c r="AH2019"/>
      <c r="AI2019" s="20"/>
      <c r="AJ2019"/>
      <c r="AK2019"/>
      <c r="AL2019"/>
      <c r="AM2019"/>
      <c r="AN2019" s="20"/>
      <c r="AO2019"/>
      <c r="AT2019" s="14"/>
      <c r="AU2019" s="14"/>
      <c r="AV2019" s="14"/>
      <c r="AW2019" s="14"/>
    </row>
    <row r="2020" spans="1:49" s="10" customFormat="1">
      <c r="A2020" s="12"/>
      <c r="C2020"/>
      <c r="D2020"/>
      <c r="E2020" s="20"/>
      <c r="F2020"/>
      <c r="G2020"/>
      <c r="H2020"/>
      <c r="I2020"/>
      <c r="J2020" s="20"/>
      <c r="K2020"/>
      <c r="L2020"/>
      <c r="M2020"/>
      <c r="N2020"/>
      <c r="O2020" s="20"/>
      <c r="P2020"/>
      <c r="Q2020"/>
      <c r="R2020"/>
      <c r="S2020"/>
      <c r="T2020" s="20"/>
      <c r="U2020"/>
      <c r="V2020"/>
      <c r="W2020"/>
      <c r="X2020"/>
      <c r="Y2020" s="20"/>
      <c r="Z2020"/>
      <c r="AA2020"/>
      <c r="AB2020"/>
      <c r="AC2020"/>
      <c r="AD2020" s="20"/>
      <c r="AE2020"/>
      <c r="AF2020"/>
      <c r="AG2020"/>
      <c r="AH2020"/>
      <c r="AI2020" s="20"/>
      <c r="AJ2020"/>
      <c r="AK2020"/>
      <c r="AL2020"/>
      <c r="AM2020"/>
      <c r="AN2020" s="20"/>
      <c r="AO2020"/>
      <c r="AT2020" s="14"/>
      <c r="AU2020" s="14"/>
      <c r="AV2020" s="14"/>
      <c r="AW2020" s="14"/>
    </row>
    <row r="2021" spans="1:49" s="10" customFormat="1">
      <c r="A2021" s="12"/>
      <c r="C2021"/>
      <c r="D2021"/>
      <c r="E2021" s="20"/>
      <c r="F2021"/>
      <c r="G2021"/>
      <c r="H2021"/>
      <c r="I2021"/>
      <c r="J2021" s="20"/>
      <c r="K2021"/>
      <c r="L2021"/>
      <c r="M2021"/>
      <c r="N2021"/>
      <c r="O2021" s="20"/>
      <c r="P2021"/>
      <c r="Q2021"/>
      <c r="R2021"/>
      <c r="S2021"/>
      <c r="T2021" s="20"/>
      <c r="U2021"/>
      <c r="V2021"/>
      <c r="W2021"/>
      <c r="X2021"/>
      <c r="Y2021" s="20"/>
      <c r="Z2021"/>
      <c r="AA2021"/>
      <c r="AB2021"/>
      <c r="AC2021"/>
      <c r="AD2021" s="20"/>
      <c r="AE2021"/>
      <c r="AF2021"/>
      <c r="AG2021"/>
      <c r="AH2021"/>
      <c r="AI2021" s="20"/>
      <c r="AJ2021"/>
      <c r="AK2021"/>
      <c r="AL2021"/>
      <c r="AM2021"/>
      <c r="AN2021" s="20"/>
      <c r="AO2021"/>
      <c r="AT2021" s="14"/>
      <c r="AU2021" s="14"/>
      <c r="AV2021" s="14"/>
      <c r="AW2021" s="14"/>
    </row>
    <row r="2022" spans="1:49" s="10" customFormat="1">
      <c r="A2022" s="12"/>
      <c r="C2022"/>
      <c r="D2022"/>
      <c r="E2022" s="20"/>
      <c r="F2022"/>
      <c r="G2022"/>
      <c r="H2022"/>
      <c r="I2022"/>
      <c r="J2022" s="20"/>
      <c r="K2022"/>
      <c r="L2022"/>
      <c r="M2022"/>
      <c r="N2022"/>
      <c r="O2022" s="20"/>
      <c r="P2022"/>
      <c r="Q2022"/>
      <c r="R2022"/>
      <c r="S2022"/>
      <c r="T2022" s="20"/>
      <c r="U2022"/>
      <c r="V2022"/>
      <c r="W2022"/>
      <c r="X2022"/>
      <c r="Y2022" s="20"/>
      <c r="Z2022"/>
      <c r="AA2022"/>
      <c r="AB2022"/>
      <c r="AC2022"/>
      <c r="AD2022" s="20"/>
      <c r="AE2022"/>
      <c r="AF2022"/>
      <c r="AG2022"/>
      <c r="AH2022"/>
      <c r="AI2022" s="20"/>
      <c r="AJ2022"/>
      <c r="AK2022"/>
      <c r="AL2022"/>
      <c r="AM2022"/>
      <c r="AN2022" s="20"/>
      <c r="AO2022"/>
      <c r="AT2022" s="14"/>
      <c r="AU2022" s="14"/>
      <c r="AV2022" s="14"/>
      <c r="AW2022" s="14"/>
    </row>
    <row r="2023" spans="1:49" s="10" customFormat="1">
      <c r="A2023" s="12"/>
      <c r="C2023"/>
      <c r="D2023"/>
      <c r="E2023" s="20"/>
      <c r="F2023"/>
      <c r="G2023"/>
      <c r="H2023"/>
      <c r="I2023"/>
      <c r="J2023" s="20"/>
      <c r="K2023"/>
      <c r="L2023"/>
      <c r="M2023"/>
      <c r="N2023"/>
      <c r="O2023" s="20"/>
      <c r="P2023"/>
      <c r="Q2023"/>
      <c r="R2023"/>
      <c r="S2023"/>
      <c r="T2023" s="20"/>
      <c r="U2023"/>
      <c r="V2023"/>
      <c r="W2023"/>
      <c r="X2023"/>
      <c r="Y2023" s="20"/>
      <c r="Z2023"/>
      <c r="AA2023"/>
      <c r="AB2023"/>
      <c r="AC2023"/>
      <c r="AD2023" s="20"/>
      <c r="AE2023"/>
      <c r="AF2023"/>
      <c r="AG2023"/>
      <c r="AH2023"/>
      <c r="AI2023" s="20"/>
      <c r="AJ2023"/>
      <c r="AK2023"/>
      <c r="AL2023"/>
      <c r="AM2023"/>
      <c r="AN2023" s="20"/>
      <c r="AO2023"/>
      <c r="AT2023" s="14"/>
      <c r="AU2023" s="14"/>
      <c r="AV2023" s="14"/>
      <c r="AW2023" s="14"/>
    </row>
    <row r="2024" spans="1:49" s="10" customFormat="1">
      <c r="A2024" s="12"/>
      <c r="C2024"/>
      <c r="D2024"/>
      <c r="E2024" s="20"/>
      <c r="F2024"/>
      <c r="G2024"/>
      <c r="H2024"/>
      <c r="I2024"/>
      <c r="J2024" s="20"/>
      <c r="K2024"/>
      <c r="L2024"/>
      <c r="M2024"/>
      <c r="N2024"/>
      <c r="O2024" s="20"/>
      <c r="P2024"/>
      <c r="Q2024"/>
      <c r="R2024"/>
      <c r="S2024"/>
      <c r="T2024" s="20"/>
      <c r="U2024"/>
      <c r="V2024"/>
      <c r="W2024"/>
      <c r="X2024"/>
      <c r="Y2024" s="20"/>
      <c r="Z2024"/>
      <c r="AA2024"/>
      <c r="AB2024"/>
      <c r="AC2024"/>
      <c r="AD2024" s="20"/>
      <c r="AE2024"/>
      <c r="AF2024"/>
      <c r="AG2024"/>
      <c r="AH2024"/>
      <c r="AI2024" s="20"/>
      <c r="AJ2024"/>
      <c r="AK2024"/>
      <c r="AL2024"/>
      <c r="AM2024"/>
      <c r="AN2024" s="20"/>
      <c r="AO2024"/>
      <c r="AT2024" s="14"/>
      <c r="AU2024" s="14"/>
      <c r="AV2024" s="14"/>
      <c r="AW2024" s="14"/>
    </row>
    <row r="2025" spans="1:49" s="10" customFormat="1">
      <c r="A2025" s="12"/>
      <c r="C2025"/>
      <c r="D2025"/>
      <c r="E2025" s="20"/>
      <c r="F2025"/>
      <c r="G2025"/>
      <c r="H2025"/>
      <c r="I2025"/>
      <c r="J2025" s="20"/>
      <c r="K2025"/>
      <c r="L2025"/>
      <c r="M2025"/>
      <c r="N2025"/>
      <c r="O2025" s="20"/>
      <c r="P2025"/>
      <c r="Q2025"/>
      <c r="R2025"/>
      <c r="S2025"/>
      <c r="T2025" s="20"/>
      <c r="U2025"/>
      <c r="V2025"/>
      <c r="W2025"/>
      <c r="X2025"/>
      <c r="Y2025" s="20"/>
      <c r="Z2025"/>
      <c r="AA2025"/>
      <c r="AB2025"/>
      <c r="AC2025"/>
      <c r="AD2025" s="20"/>
      <c r="AE2025"/>
      <c r="AF2025"/>
      <c r="AG2025"/>
      <c r="AH2025"/>
      <c r="AI2025" s="20"/>
      <c r="AJ2025"/>
      <c r="AK2025"/>
      <c r="AL2025"/>
      <c r="AM2025"/>
      <c r="AN2025" s="20"/>
      <c r="AO2025"/>
      <c r="AT2025" s="14"/>
      <c r="AU2025" s="14"/>
      <c r="AV2025" s="14"/>
      <c r="AW2025" s="14"/>
    </row>
    <row r="2026" spans="1:49" s="10" customFormat="1">
      <c r="A2026" s="12"/>
      <c r="C2026"/>
      <c r="D2026"/>
      <c r="E2026" s="20"/>
      <c r="F2026"/>
      <c r="G2026"/>
      <c r="H2026"/>
      <c r="I2026"/>
      <c r="J2026" s="20"/>
      <c r="K2026"/>
      <c r="L2026"/>
      <c r="M2026"/>
      <c r="N2026"/>
      <c r="O2026" s="20"/>
      <c r="P2026"/>
      <c r="Q2026"/>
      <c r="R2026"/>
      <c r="S2026"/>
      <c r="T2026" s="20"/>
      <c r="U2026"/>
      <c r="V2026"/>
      <c r="W2026"/>
      <c r="X2026"/>
      <c r="Y2026" s="20"/>
      <c r="Z2026"/>
      <c r="AA2026"/>
      <c r="AB2026"/>
      <c r="AC2026"/>
      <c r="AD2026" s="20"/>
      <c r="AE2026"/>
      <c r="AF2026"/>
      <c r="AG2026"/>
      <c r="AH2026"/>
      <c r="AI2026" s="20"/>
      <c r="AJ2026"/>
      <c r="AK2026"/>
      <c r="AL2026"/>
      <c r="AM2026"/>
      <c r="AN2026" s="20"/>
      <c r="AO2026"/>
      <c r="AT2026" s="14"/>
      <c r="AU2026" s="14"/>
      <c r="AV2026" s="14"/>
      <c r="AW2026" s="14"/>
    </row>
    <row r="2027" spans="1:49" s="10" customFormat="1">
      <c r="A2027" s="12"/>
      <c r="C2027"/>
      <c r="D2027"/>
      <c r="E2027" s="20"/>
      <c r="F2027"/>
      <c r="G2027"/>
      <c r="H2027"/>
      <c r="I2027"/>
      <c r="J2027" s="20"/>
      <c r="K2027"/>
      <c r="L2027"/>
      <c r="M2027"/>
      <c r="N2027"/>
      <c r="O2027" s="20"/>
      <c r="P2027"/>
      <c r="Q2027"/>
      <c r="R2027"/>
      <c r="S2027"/>
      <c r="T2027" s="20"/>
      <c r="U2027"/>
      <c r="V2027"/>
      <c r="W2027"/>
      <c r="X2027"/>
      <c r="Y2027" s="20"/>
      <c r="Z2027"/>
      <c r="AA2027"/>
      <c r="AB2027"/>
      <c r="AC2027"/>
      <c r="AD2027" s="20"/>
      <c r="AE2027"/>
      <c r="AF2027"/>
      <c r="AG2027"/>
      <c r="AH2027"/>
      <c r="AI2027" s="20"/>
      <c r="AJ2027"/>
      <c r="AK2027"/>
      <c r="AL2027"/>
      <c r="AM2027"/>
      <c r="AN2027" s="20"/>
      <c r="AO2027"/>
      <c r="AT2027" s="14"/>
      <c r="AU2027" s="14"/>
      <c r="AV2027" s="14"/>
      <c r="AW2027" s="14"/>
    </row>
    <row r="2028" spans="1:49" s="10" customFormat="1">
      <c r="A2028" s="12"/>
      <c r="C2028"/>
      <c r="D2028"/>
      <c r="E2028" s="20"/>
      <c r="F2028"/>
      <c r="G2028"/>
      <c r="H2028"/>
      <c r="I2028"/>
      <c r="J2028" s="20"/>
      <c r="K2028"/>
      <c r="L2028"/>
      <c r="M2028"/>
      <c r="N2028"/>
      <c r="O2028" s="20"/>
      <c r="P2028"/>
      <c r="Q2028"/>
      <c r="R2028"/>
      <c r="S2028"/>
      <c r="T2028" s="20"/>
      <c r="U2028"/>
      <c r="V2028"/>
      <c r="W2028"/>
      <c r="X2028"/>
      <c r="Y2028" s="20"/>
      <c r="Z2028"/>
      <c r="AA2028"/>
      <c r="AB2028"/>
      <c r="AC2028"/>
      <c r="AD2028" s="20"/>
      <c r="AE2028"/>
      <c r="AF2028"/>
      <c r="AG2028"/>
      <c r="AH2028"/>
      <c r="AI2028" s="20"/>
      <c r="AJ2028"/>
      <c r="AK2028"/>
      <c r="AL2028"/>
      <c r="AM2028"/>
      <c r="AN2028" s="20"/>
      <c r="AO2028"/>
      <c r="AT2028" s="14"/>
      <c r="AU2028" s="14"/>
      <c r="AV2028" s="14"/>
      <c r="AW2028" s="14"/>
    </row>
    <row r="2029" spans="1:49" s="10" customFormat="1">
      <c r="A2029" s="12"/>
      <c r="C2029"/>
      <c r="D2029"/>
      <c r="E2029" s="20"/>
      <c r="F2029"/>
      <c r="G2029"/>
      <c r="H2029"/>
      <c r="I2029"/>
      <c r="J2029" s="20"/>
      <c r="K2029"/>
      <c r="L2029"/>
      <c r="M2029"/>
      <c r="N2029"/>
      <c r="O2029" s="20"/>
      <c r="P2029"/>
      <c r="Q2029"/>
      <c r="R2029"/>
      <c r="S2029"/>
      <c r="T2029" s="20"/>
      <c r="U2029"/>
      <c r="V2029"/>
      <c r="W2029"/>
      <c r="X2029"/>
      <c r="Y2029" s="20"/>
      <c r="Z2029"/>
      <c r="AA2029"/>
      <c r="AB2029"/>
      <c r="AC2029"/>
      <c r="AD2029" s="20"/>
      <c r="AE2029"/>
      <c r="AF2029"/>
      <c r="AG2029"/>
      <c r="AH2029"/>
      <c r="AI2029" s="20"/>
      <c r="AJ2029"/>
      <c r="AK2029"/>
      <c r="AL2029"/>
      <c r="AM2029"/>
      <c r="AN2029" s="20"/>
      <c r="AO2029"/>
      <c r="AT2029" s="14"/>
      <c r="AU2029" s="14"/>
      <c r="AV2029" s="14"/>
      <c r="AW2029" s="14"/>
    </row>
    <row r="2030" spans="1:49" s="10" customFormat="1">
      <c r="A2030" s="12"/>
      <c r="C2030"/>
      <c r="D2030"/>
      <c r="E2030" s="20"/>
      <c r="F2030"/>
      <c r="G2030"/>
      <c r="H2030"/>
      <c r="I2030"/>
      <c r="J2030" s="20"/>
      <c r="K2030"/>
      <c r="L2030"/>
      <c r="M2030"/>
      <c r="N2030"/>
      <c r="O2030" s="20"/>
      <c r="P2030"/>
      <c r="Q2030"/>
      <c r="R2030"/>
      <c r="S2030"/>
      <c r="T2030" s="20"/>
      <c r="U2030"/>
      <c r="V2030"/>
      <c r="W2030"/>
      <c r="X2030"/>
      <c r="Y2030" s="20"/>
      <c r="Z2030"/>
      <c r="AA2030"/>
      <c r="AB2030"/>
      <c r="AC2030"/>
      <c r="AD2030" s="20"/>
      <c r="AE2030"/>
      <c r="AF2030"/>
      <c r="AG2030"/>
      <c r="AH2030"/>
      <c r="AI2030" s="20"/>
      <c r="AJ2030"/>
      <c r="AK2030"/>
      <c r="AL2030"/>
      <c r="AM2030"/>
      <c r="AN2030" s="20"/>
      <c r="AO2030"/>
      <c r="AT2030" s="14"/>
      <c r="AU2030" s="14"/>
      <c r="AV2030" s="14"/>
      <c r="AW2030" s="14"/>
    </row>
    <row r="2031" spans="1:49" s="10" customFormat="1">
      <c r="A2031" s="12"/>
      <c r="C2031"/>
      <c r="D2031"/>
      <c r="E2031" s="20"/>
      <c r="F2031"/>
      <c r="G2031"/>
      <c r="H2031"/>
      <c r="I2031"/>
      <c r="J2031" s="20"/>
      <c r="K2031"/>
      <c r="L2031"/>
      <c r="M2031"/>
      <c r="N2031"/>
      <c r="O2031" s="20"/>
      <c r="P2031"/>
      <c r="Q2031"/>
      <c r="R2031"/>
      <c r="S2031"/>
      <c r="T2031" s="20"/>
      <c r="U2031"/>
      <c r="V2031"/>
      <c r="W2031"/>
      <c r="X2031"/>
      <c r="Y2031" s="20"/>
      <c r="Z2031"/>
      <c r="AA2031"/>
      <c r="AB2031"/>
      <c r="AC2031"/>
      <c r="AD2031" s="20"/>
      <c r="AE2031"/>
      <c r="AF2031"/>
      <c r="AG2031"/>
      <c r="AH2031"/>
      <c r="AI2031" s="20"/>
      <c r="AJ2031"/>
      <c r="AK2031"/>
      <c r="AL2031"/>
      <c r="AM2031"/>
      <c r="AN2031" s="20"/>
      <c r="AO2031"/>
      <c r="AT2031" s="14"/>
      <c r="AU2031" s="14"/>
      <c r="AV2031" s="14"/>
      <c r="AW2031" s="14"/>
    </row>
    <row r="2032" spans="1:49" s="10" customFormat="1">
      <c r="A2032" s="12"/>
      <c r="C2032"/>
      <c r="D2032"/>
      <c r="E2032" s="20"/>
      <c r="F2032"/>
      <c r="G2032"/>
      <c r="H2032"/>
      <c r="I2032"/>
      <c r="J2032" s="20"/>
      <c r="K2032"/>
      <c r="L2032"/>
      <c r="M2032"/>
      <c r="N2032"/>
      <c r="O2032" s="20"/>
      <c r="P2032"/>
      <c r="Q2032"/>
      <c r="R2032"/>
      <c r="S2032"/>
      <c r="T2032" s="20"/>
      <c r="U2032"/>
      <c r="V2032"/>
      <c r="W2032"/>
      <c r="X2032"/>
      <c r="Y2032" s="20"/>
      <c r="Z2032"/>
      <c r="AA2032"/>
      <c r="AB2032"/>
      <c r="AC2032"/>
      <c r="AD2032" s="20"/>
      <c r="AE2032"/>
      <c r="AF2032"/>
      <c r="AG2032"/>
      <c r="AH2032"/>
      <c r="AI2032" s="20"/>
      <c r="AJ2032"/>
      <c r="AK2032"/>
      <c r="AL2032"/>
      <c r="AM2032"/>
      <c r="AN2032" s="20"/>
      <c r="AO2032"/>
      <c r="AT2032" s="14"/>
      <c r="AU2032" s="14"/>
      <c r="AV2032" s="14"/>
      <c r="AW2032" s="14"/>
    </row>
    <row r="2033" spans="1:49" s="10" customFormat="1">
      <c r="A2033" s="12"/>
      <c r="C2033"/>
      <c r="D2033"/>
      <c r="E2033" s="20"/>
      <c r="F2033"/>
      <c r="G2033"/>
      <c r="H2033"/>
      <c r="I2033"/>
      <c r="J2033" s="20"/>
      <c r="K2033"/>
      <c r="L2033"/>
      <c r="M2033"/>
      <c r="N2033"/>
      <c r="O2033" s="20"/>
      <c r="P2033"/>
      <c r="Q2033"/>
      <c r="R2033"/>
      <c r="S2033"/>
      <c r="T2033" s="20"/>
      <c r="U2033"/>
      <c r="V2033"/>
      <c r="W2033"/>
      <c r="X2033"/>
      <c r="Y2033" s="20"/>
      <c r="Z2033"/>
      <c r="AA2033"/>
      <c r="AB2033"/>
      <c r="AC2033"/>
      <c r="AD2033" s="20"/>
      <c r="AE2033"/>
      <c r="AF2033"/>
      <c r="AG2033"/>
      <c r="AH2033"/>
      <c r="AI2033" s="20"/>
      <c r="AJ2033"/>
      <c r="AK2033"/>
      <c r="AL2033"/>
      <c r="AM2033"/>
      <c r="AN2033" s="20"/>
      <c r="AO2033"/>
      <c r="AT2033" s="14"/>
      <c r="AU2033" s="14"/>
      <c r="AV2033" s="14"/>
      <c r="AW2033" s="14"/>
    </row>
    <row r="2034" spans="1:49" s="10" customFormat="1">
      <c r="A2034" s="12"/>
      <c r="C2034"/>
      <c r="D2034"/>
      <c r="E2034" s="20"/>
      <c r="F2034"/>
      <c r="G2034"/>
      <c r="H2034"/>
      <c r="I2034"/>
      <c r="J2034" s="20"/>
      <c r="K2034"/>
      <c r="L2034"/>
      <c r="M2034"/>
      <c r="N2034"/>
      <c r="O2034" s="20"/>
      <c r="P2034"/>
      <c r="Q2034"/>
      <c r="R2034"/>
      <c r="S2034"/>
      <c r="T2034" s="20"/>
      <c r="U2034"/>
      <c r="V2034"/>
      <c r="W2034"/>
      <c r="X2034"/>
      <c r="Y2034" s="20"/>
      <c r="Z2034"/>
      <c r="AA2034"/>
      <c r="AB2034"/>
      <c r="AC2034"/>
      <c r="AD2034" s="20"/>
      <c r="AE2034"/>
      <c r="AF2034"/>
      <c r="AG2034"/>
      <c r="AH2034"/>
      <c r="AI2034" s="20"/>
      <c r="AJ2034"/>
      <c r="AK2034"/>
      <c r="AL2034"/>
      <c r="AM2034"/>
      <c r="AN2034" s="20"/>
      <c r="AO2034"/>
      <c r="AT2034" s="14"/>
      <c r="AU2034" s="14"/>
      <c r="AV2034" s="14"/>
      <c r="AW2034" s="14"/>
    </row>
    <row r="2035" spans="1:49" s="10" customFormat="1">
      <c r="A2035" s="12"/>
      <c r="C2035"/>
      <c r="D2035"/>
      <c r="E2035" s="20"/>
      <c r="F2035"/>
      <c r="G2035"/>
      <c r="H2035"/>
      <c r="I2035"/>
      <c r="J2035" s="20"/>
      <c r="K2035"/>
      <c r="L2035"/>
      <c r="M2035"/>
      <c r="N2035"/>
      <c r="O2035" s="20"/>
      <c r="P2035"/>
      <c r="Q2035"/>
      <c r="R2035"/>
      <c r="S2035"/>
      <c r="T2035" s="20"/>
      <c r="U2035"/>
      <c r="V2035"/>
      <c r="W2035"/>
      <c r="X2035"/>
      <c r="Y2035" s="20"/>
      <c r="Z2035"/>
      <c r="AA2035"/>
      <c r="AB2035"/>
      <c r="AC2035"/>
      <c r="AD2035" s="20"/>
      <c r="AE2035"/>
      <c r="AF2035"/>
      <c r="AG2035"/>
      <c r="AH2035"/>
      <c r="AI2035" s="20"/>
      <c r="AJ2035"/>
      <c r="AK2035"/>
      <c r="AL2035"/>
      <c r="AM2035"/>
      <c r="AN2035" s="20"/>
      <c r="AO2035"/>
      <c r="AT2035" s="14"/>
      <c r="AU2035" s="14"/>
      <c r="AV2035" s="14"/>
      <c r="AW2035" s="14"/>
    </row>
    <row r="2036" spans="1:49" s="10" customFormat="1">
      <c r="A2036" s="12"/>
      <c r="C2036"/>
      <c r="D2036"/>
      <c r="E2036" s="20"/>
      <c r="F2036"/>
      <c r="G2036"/>
      <c r="H2036"/>
      <c r="I2036"/>
      <c r="J2036" s="20"/>
      <c r="K2036"/>
      <c r="L2036"/>
      <c r="M2036"/>
      <c r="N2036"/>
      <c r="O2036" s="20"/>
      <c r="P2036"/>
      <c r="Q2036"/>
      <c r="R2036"/>
      <c r="S2036"/>
      <c r="T2036" s="20"/>
      <c r="U2036"/>
      <c r="V2036"/>
      <c r="W2036"/>
      <c r="X2036"/>
      <c r="Y2036" s="20"/>
      <c r="Z2036"/>
      <c r="AA2036"/>
      <c r="AB2036"/>
      <c r="AC2036"/>
      <c r="AD2036" s="20"/>
      <c r="AE2036"/>
      <c r="AF2036"/>
      <c r="AG2036"/>
      <c r="AH2036"/>
      <c r="AI2036" s="20"/>
      <c r="AJ2036"/>
      <c r="AK2036"/>
      <c r="AL2036"/>
      <c r="AM2036"/>
      <c r="AN2036" s="20"/>
      <c r="AO2036"/>
      <c r="AT2036" s="14"/>
      <c r="AU2036" s="14"/>
      <c r="AV2036" s="14"/>
      <c r="AW2036" s="14"/>
    </row>
    <row r="2037" spans="1:49" s="10" customFormat="1">
      <c r="A2037" s="12"/>
      <c r="C2037"/>
      <c r="D2037"/>
      <c r="E2037" s="20"/>
      <c r="F2037"/>
      <c r="G2037"/>
      <c r="H2037"/>
      <c r="I2037"/>
      <c r="J2037" s="20"/>
      <c r="K2037"/>
      <c r="L2037"/>
      <c r="M2037"/>
      <c r="N2037"/>
      <c r="O2037" s="20"/>
      <c r="P2037"/>
      <c r="Q2037"/>
      <c r="R2037"/>
      <c r="S2037"/>
      <c r="T2037" s="20"/>
      <c r="U2037"/>
      <c r="V2037"/>
      <c r="W2037"/>
      <c r="X2037"/>
      <c r="Y2037" s="20"/>
      <c r="Z2037"/>
      <c r="AA2037"/>
      <c r="AB2037"/>
      <c r="AC2037"/>
      <c r="AD2037" s="20"/>
      <c r="AE2037"/>
      <c r="AF2037"/>
      <c r="AG2037"/>
      <c r="AH2037"/>
      <c r="AI2037" s="20"/>
      <c r="AJ2037"/>
      <c r="AK2037"/>
      <c r="AL2037"/>
      <c r="AM2037"/>
      <c r="AN2037" s="20"/>
      <c r="AO2037"/>
      <c r="AT2037" s="14"/>
      <c r="AU2037" s="14"/>
      <c r="AV2037" s="14"/>
      <c r="AW2037" s="14"/>
    </row>
    <row r="2038" spans="1:49" s="10" customFormat="1">
      <c r="A2038" s="12"/>
      <c r="C2038"/>
      <c r="D2038"/>
      <c r="E2038" s="20"/>
      <c r="F2038"/>
      <c r="G2038"/>
      <c r="H2038"/>
      <c r="I2038"/>
      <c r="J2038" s="20"/>
      <c r="K2038"/>
      <c r="L2038"/>
      <c r="M2038"/>
      <c r="N2038"/>
      <c r="O2038" s="20"/>
      <c r="P2038"/>
      <c r="Q2038"/>
      <c r="R2038"/>
      <c r="S2038"/>
      <c r="T2038" s="20"/>
      <c r="U2038"/>
      <c r="V2038"/>
      <c r="W2038"/>
      <c r="X2038"/>
      <c r="Y2038" s="20"/>
      <c r="Z2038"/>
      <c r="AA2038"/>
      <c r="AB2038"/>
      <c r="AC2038"/>
      <c r="AD2038" s="20"/>
      <c r="AE2038"/>
      <c r="AF2038"/>
      <c r="AG2038"/>
      <c r="AH2038"/>
      <c r="AI2038" s="20"/>
      <c r="AJ2038"/>
      <c r="AK2038"/>
      <c r="AL2038"/>
      <c r="AM2038"/>
      <c r="AN2038" s="20"/>
      <c r="AO2038"/>
      <c r="AT2038" s="14"/>
      <c r="AU2038" s="14"/>
      <c r="AV2038" s="14"/>
      <c r="AW2038" s="14"/>
    </row>
    <row r="2039" spans="1:49" s="10" customFormat="1">
      <c r="A2039" s="12"/>
      <c r="C2039"/>
      <c r="D2039"/>
      <c r="E2039" s="20"/>
      <c r="F2039"/>
      <c r="G2039"/>
      <c r="H2039"/>
      <c r="I2039"/>
      <c r="J2039" s="20"/>
      <c r="K2039"/>
      <c r="L2039"/>
      <c r="M2039"/>
      <c r="N2039"/>
      <c r="O2039" s="20"/>
      <c r="P2039"/>
      <c r="Q2039"/>
      <c r="R2039"/>
      <c r="S2039"/>
      <c r="T2039" s="20"/>
      <c r="U2039"/>
      <c r="V2039"/>
      <c r="W2039"/>
      <c r="X2039"/>
      <c r="Y2039" s="20"/>
      <c r="Z2039"/>
      <c r="AA2039"/>
      <c r="AB2039"/>
      <c r="AC2039"/>
      <c r="AD2039" s="20"/>
      <c r="AE2039"/>
      <c r="AF2039"/>
      <c r="AG2039"/>
      <c r="AH2039"/>
      <c r="AI2039" s="20"/>
      <c r="AJ2039"/>
      <c r="AK2039"/>
      <c r="AL2039"/>
      <c r="AM2039"/>
      <c r="AN2039" s="20"/>
      <c r="AO2039"/>
      <c r="AT2039" s="14"/>
      <c r="AU2039" s="14"/>
      <c r="AV2039" s="14"/>
      <c r="AW2039" s="14"/>
    </row>
    <row r="2040" spans="1:49" s="10" customFormat="1">
      <c r="A2040" s="12"/>
      <c r="C2040"/>
      <c r="D2040"/>
      <c r="E2040" s="20"/>
      <c r="F2040"/>
      <c r="G2040"/>
      <c r="H2040"/>
      <c r="I2040"/>
      <c r="J2040" s="20"/>
      <c r="K2040"/>
      <c r="L2040"/>
      <c r="M2040"/>
      <c r="N2040"/>
      <c r="O2040" s="20"/>
      <c r="P2040"/>
      <c r="Q2040"/>
      <c r="R2040"/>
      <c r="S2040"/>
      <c r="T2040" s="20"/>
      <c r="U2040"/>
      <c r="V2040"/>
      <c r="W2040"/>
      <c r="X2040"/>
      <c r="Y2040" s="20"/>
      <c r="Z2040"/>
      <c r="AA2040"/>
      <c r="AB2040"/>
      <c r="AC2040"/>
      <c r="AD2040" s="20"/>
      <c r="AE2040"/>
      <c r="AF2040"/>
      <c r="AG2040"/>
      <c r="AH2040"/>
      <c r="AI2040" s="20"/>
      <c r="AJ2040"/>
      <c r="AK2040"/>
      <c r="AL2040"/>
      <c r="AM2040"/>
      <c r="AN2040" s="20"/>
      <c r="AO2040"/>
      <c r="AT2040" s="14"/>
      <c r="AU2040" s="14"/>
      <c r="AV2040" s="14"/>
      <c r="AW2040" s="14"/>
    </row>
    <row r="2041" spans="1:49" s="10" customFormat="1">
      <c r="A2041" s="12"/>
      <c r="C2041"/>
      <c r="D2041"/>
      <c r="E2041" s="20"/>
      <c r="F2041"/>
      <c r="G2041"/>
      <c r="H2041"/>
      <c r="I2041"/>
      <c r="J2041" s="20"/>
      <c r="K2041"/>
      <c r="L2041"/>
      <c r="M2041"/>
      <c r="N2041"/>
      <c r="O2041" s="20"/>
      <c r="P2041"/>
      <c r="Q2041"/>
      <c r="R2041"/>
      <c r="S2041"/>
      <c r="T2041" s="20"/>
      <c r="U2041"/>
      <c r="V2041"/>
      <c r="W2041"/>
      <c r="X2041"/>
      <c r="Y2041" s="20"/>
      <c r="Z2041"/>
      <c r="AA2041"/>
      <c r="AB2041"/>
      <c r="AC2041"/>
      <c r="AD2041" s="20"/>
      <c r="AE2041"/>
      <c r="AF2041"/>
      <c r="AG2041"/>
      <c r="AH2041"/>
      <c r="AI2041" s="20"/>
      <c r="AJ2041"/>
      <c r="AK2041"/>
      <c r="AL2041"/>
      <c r="AM2041"/>
      <c r="AN2041" s="20"/>
      <c r="AO2041"/>
      <c r="AT2041" s="14"/>
      <c r="AU2041" s="14"/>
      <c r="AV2041" s="14"/>
      <c r="AW2041" s="14"/>
    </row>
    <row r="2042" spans="1:49" s="10" customFormat="1">
      <c r="A2042" s="12"/>
      <c r="C2042"/>
      <c r="D2042"/>
      <c r="E2042" s="20"/>
      <c r="F2042"/>
      <c r="G2042"/>
      <c r="H2042"/>
      <c r="I2042"/>
      <c r="J2042" s="20"/>
      <c r="K2042"/>
      <c r="L2042"/>
      <c r="M2042"/>
      <c r="N2042"/>
      <c r="O2042" s="20"/>
      <c r="P2042"/>
      <c r="Q2042"/>
      <c r="R2042"/>
      <c r="S2042"/>
      <c r="T2042" s="20"/>
      <c r="U2042"/>
      <c r="V2042"/>
      <c r="W2042"/>
      <c r="X2042"/>
      <c r="Y2042" s="20"/>
      <c r="Z2042"/>
      <c r="AA2042"/>
      <c r="AB2042"/>
      <c r="AC2042"/>
      <c r="AD2042" s="20"/>
      <c r="AE2042"/>
      <c r="AF2042"/>
      <c r="AG2042"/>
      <c r="AH2042"/>
      <c r="AI2042" s="20"/>
      <c r="AJ2042"/>
      <c r="AK2042"/>
      <c r="AL2042"/>
      <c r="AM2042"/>
      <c r="AN2042" s="20"/>
      <c r="AO2042"/>
      <c r="AT2042" s="14"/>
      <c r="AU2042" s="14"/>
      <c r="AV2042" s="14"/>
      <c r="AW2042" s="14"/>
    </row>
    <row r="2043" spans="1:49" s="10" customFormat="1">
      <c r="A2043" s="12"/>
      <c r="C2043"/>
      <c r="D2043"/>
      <c r="E2043" s="20"/>
      <c r="F2043"/>
      <c r="G2043"/>
      <c r="H2043"/>
      <c r="I2043"/>
      <c r="J2043" s="20"/>
      <c r="K2043"/>
      <c r="L2043"/>
      <c r="M2043"/>
      <c r="N2043"/>
      <c r="O2043" s="20"/>
      <c r="P2043"/>
      <c r="Q2043"/>
      <c r="R2043"/>
      <c r="S2043"/>
      <c r="T2043" s="20"/>
      <c r="U2043"/>
      <c r="V2043"/>
      <c r="W2043"/>
      <c r="X2043"/>
      <c r="Y2043" s="20"/>
      <c r="Z2043"/>
      <c r="AA2043"/>
      <c r="AB2043"/>
      <c r="AC2043"/>
      <c r="AD2043" s="20"/>
      <c r="AE2043"/>
      <c r="AF2043"/>
      <c r="AG2043"/>
      <c r="AH2043"/>
      <c r="AI2043" s="20"/>
      <c r="AJ2043"/>
      <c r="AK2043"/>
      <c r="AL2043"/>
      <c r="AM2043"/>
      <c r="AN2043" s="20"/>
      <c r="AO2043"/>
      <c r="AT2043" s="14"/>
      <c r="AU2043" s="14"/>
      <c r="AV2043" s="14"/>
      <c r="AW2043" s="14"/>
    </row>
    <row r="2044" spans="1:49" s="10" customFormat="1">
      <c r="A2044" s="12"/>
      <c r="C2044"/>
      <c r="D2044"/>
      <c r="E2044" s="20"/>
      <c r="F2044"/>
      <c r="G2044"/>
      <c r="H2044"/>
      <c r="I2044"/>
      <c r="J2044" s="20"/>
      <c r="K2044"/>
      <c r="L2044"/>
      <c r="M2044"/>
      <c r="N2044"/>
      <c r="O2044" s="20"/>
      <c r="P2044"/>
      <c r="Q2044"/>
      <c r="R2044"/>
      <c r="S2044"/>
      <c r="T2044" s="20"/>
      <c r="U2044"/>
      <c r="V2044"/>
      <c r="W2044"/>
      <c r="X2044"/>
      <c r="Y2044" s="20"/>
      <c r="Z2044"/>
      <c r="AA2044"/>
      <c r="AB2044"/>
      <c r="AC2044"/>
      <c r="AD2044" s="20"/>
      <c r="AE2044"/>
      <c r="AF2044"/>
      <c r="AG2044"/>
      <c r="AH2044"/>
      <c r="AI2044" s="20"/>
      <c r="AJ2044"/>
      <c r="AK2044"/>
      <c r="AL2044"/>
      <c r="AM2044"/>
      <c r="AN2044" s="20"/>
      <c r="AO2044"/>
      <c r="AT2044" s="14"/>
      <c r="AU2044" s="14"/>
      <c r="AV2044" s="14"/>
      <c r="AW2044" s="14"/>
    </row>
    <row r="2045" spans="1:49" s="10" customFormat="1">
      <c r="A2045" s="12"/>
      <c r="C2045"/>
      <c r="D2045"/>
      <c r="E2045" s="20"/>
      <c r="F2045"/>
      <c r="G2045"/>
      <c r="H2045"/>
      <c r="I2045"/>
      <c r="J2045" s="20"/>
      <c r="K2045"/>
      <c r="L2045"/>
      <c r="M2045"/>
      <c r="N2045"/>
      <c r="O2045" s="20"/>
      <c r="P2045"/>
      <c r="Q2045"/>
      <c r="R2045"/>
      <c r="S2045"/>
      <c r="T2045" s="20"/>
      <c r="U2045"/>
      <c r="V2045"/>
      <c r="W2045"/>
      <c r="X2045"/>
      <c r="Y2045" s="20"/>
      <c r="Z2045"/>
      <c r="AA2045"/>
      <c r="AB2045"/>
      <c r="AC2045"/>
      <c r="AD2045" s="20"/>
      <c r="AE2045"/>
      <c r="AF2045"/>
      <c r="AG2045"/>
      <c r="AH2045"/>
      <c r="AI2045" s="20"/>
      <c r="AJ2045"/>
      <c r="AK2045"/>
      <c r="AL2045"/>
      <c r="AM2045"/>
      <c r="AN2045" s="20"/>
      <c r="AO2045"/>
      <c r="AT2045" s="14"/>
      <c r="AU2045" s="14"/>
      <c r="AV2045" s="14"/>
      <c r="AW2045" s="14"/>
    </row>
    <row r="2046" spans="1:49" s="10" customFormat="1">
      <c r="A2046" s="12"/>
      <c r="C2046"/>
      <c r="D2046"/>
      <c r="E2046" s="20"/>
      <c r="F2046"/>
      <c r="G2046"/>
      <c r="H2046"/>
      <c r="I2046"/>
      <c r="J2046" s="20"/>
      <c r="K2046"/>
      <c r="L2046"/>
      <c r="M2046"/>
      <c r="N2046"/>
      <c r="O2046" s="20"/>
      <c r="P2046"/>
      <c r="Q2046"/>
      <c r="R2046"/>
      <c r="S2046"/>
      <c r="T2046" s="20"/>
      <c r="U2046"/>
      <c r="V2046"/>
      <c r="W2046"/>
      <c r="X2046"/>
      <c r="Y2046" s="20"/>
      <c r="Z2046"/>
      <c r="AA2046"/>
      <c r="AB2046"/>
      <c r="AC2046"/>
      <c r="AD2046" s="20"/>
      <c r="AE2046"/>
      <c r="AF2046"/>
      <c r="AG2046"/>
      <c r="AH2046"/>
      <c r="AI2046" s="20"/>
      <c r="AJ2046"/>
      <c r="AK2046"/>
      <c r="AL2046"/>
      <c r="AM2046"/>
      <c r="AN2046" s="20"/>
      <c r="AO2046"/>
      <c r="AT2046" s="14"/>
      <c r="AU2046" s="14"/>
      <c r="AV2046" s="14"/>
      <c r="AW2046" s="14"/>
    </row>
    <row r="2047" spans="1:49" s="10" customFormat="1">
      <c r="A2047" s="12"/>
      <c r="C2047"/>
      <c r="D2047"/>
      <c r="E2047" s="20"/>
      <c r="F2047"/>
      <c r="G2047"/>
      <c r="H2047"/>
      <c r="I2047"/>
      <c r="J2047" s="20"/>
      <c r="K2047"/>
      <c r="L2047"/>
      <c r="M2047"/>
      <c r="N2047"/>
      <c r="O2047" s="20"/>
      <c r="P2047"/>
      <c r="Q2047"/>
      <c r="R2047"/>
      <c r="S2047"/>
      <c r="T2047" s="20"/>
      <c r="U2047"/>
      <c r="V2047"/>
      <c r="W2047"/>
      <c r="X2047"/>
      <c r="Y2047" s="20"/>
      <c r="Z2047"/>
      <c r="AA2047"/>
      <c r="AB2047"/>
      <c r="AC2047"/>
      <c r="AD2047" s="20"/>
      <c r="AE2047"/>
      <c r="AF2047"/>
      <c r="AG2047"/>
      <c r="AH2047"/>
      <c r="AI2047" s="20"/>
      <c r="AJ2047"/>
      <c r="AK2047"/>
      <c r="AL2047"/>
      <c r="AM2047"/>
      <c r="AN2047" s="20"/>
      <c r="AO2047"/>
      <c r="AT2047" s="14"/>
      <c r="AU2047" s="14"/>
      <c r="AV2047" s="14"/>
      <c r="AW2047" s="14"/>
    </row>
    <row r="2048" spans="1:49" s="10" customFormat="1">
      <c r="A2048" s="12"/>
      <c r="C2048"/>
      <c r="D2048"/>
      <c r="E2048" s="20"/>
      <c r="F2048"/>
      <c r="G2048"/>
      <c r="H2048"/>
      <c r="I2048"/>
      <c r="J2048" s="20"/>
      <c r="K2048"/>
      <c r="L2048"/>
      <c r="M2048"/>
      <c r="N2048"/>
      <c r="O2048" s="20"/>
      <c r="P2048"/>
      <c r="Q2048"/>
      <c r="R2048"/>
      <c r="S2048"/>
      <c r="T2048" s="20"/>
      <c r="U2048"/>
      <c r="V2048"/>
      <c r="W2048"/>
      <c r="X2048"/>
      <c r="Y2048" s="20"/>
      <c r="Z2048"/>
      <c r="AA2048"/>
      <c r="AB2048"/>
      <c r="AC2048"/>
      <c r="AD2048" s="20"/>
      <c r="AE2048"/>
      <c r="AF2048"/>
      <c r="AG2048"/>
      <c r="AH2048"/>
      <c r="AI2048" s="20"/>
      <c r="AJ2048"/>
      <c r="AK2048"/>
      <c r="AL2048"/>
      <c r="AM2048"/>
      <c r="AN2048" s="20"/>
      <c r="AO2048"/>
      <c r="AT2048" s="14"/>
      <c r="AU2048" s="14"/>
      <c r="AV2048" s="14"/>
      <c r="AW2048" s="14"/>
    </row>
    <row r="2049" spans="1:49" s="10" customFormat="1">
      <c r="A2049" s="12"/>
      <c r="C2049"/>
      <c r="D2049"/>
      <c r="E2049" s="20"/>
      <c r="F2049"/>
      <c r="G2049"/>
      <c r="H2049"/>
      <c r="I2049"/>
      <c r="J2049" s="20"/>
      <c r="K2049"/>
      <c r="L2049"/>
      <c r="M2049"/>
      <c r="N2049"/>
      <c r="O2049" s="20"/>
      <c r="P2049"/>
      <c r="Q2049"/>
      <c r="R2049"/>
      <c r="S2049"/>
      <c r="T2049" s="20"/>
      <c r="U2049"/>
      <c r="V2049"/>
      <c r="W2049"/>
      <c r="X2049"/>
      <c r="Y2049" s="20"/>
      <c r="Z2049"/>
      <c r="AA2049"/>
      <c r="AB2049"/>
      <c r="AC2049"/>
      <c r="AD2049" s="20"/>
      <c r="AE2049"/>
      <c r="AF2049"/>
      <c r="AG2049"/>
      <c r="AH2049"/>
      <c r="AI2049" s="20"/>
      <c r="AJ2049"/>
      <c r="AK2049"/>
      <c r="AL2049"/>
      <c r="AM2049"/>
      <c r="AN2049" s="20"/>
      <c r="AO2049"/>
      <c r="AT2049" s="14"/>
      <c r="AU2049" s="14"/>
      <c r="AV2049" s="14"/>
      <c r="AW2049" s="14"/>
    </row>
    <row r="2050" spans="1:49" s="10" customFormat="1">
      <c r="A2050" s="12"/>
      <c r="C2050"/>
      <c r="D2050"/>
      <c r="E2050" s="20"/>
      <c r="F2050"/>
      <c r="G2050"/>
      <c r="H2050"/>
      <c r="I2050"/>
      <c r="J2050" s="20"/>
      <c r="K2050"/>
      <c r="L2050"/>
      <c r="M2050"/>
      <c r="N2050"/>
      <c r="O2050" s="20"/>
      <c r="P2050"/>
      <c r="Q2050"/>
      <c r="R2050"/>
      <c r="S2050"/>
      <c r="T2050" s="20"/>
      <c r="U2050"/>
      <c r="V2050"/>
      <c r="W2050"/>
      <c r="X2050"/>
      <c r="Y2050" s="20"/>
      <c r="Z2050"/>
      <c r="AA2050"/>
      <c r="AB2050"/>
      <c r="AC2050"/>
      <c r="AD2050" s="20"/>
      <c r="AE2050"/>
      <c r="AF2050"/>
      <c r="AG2050"/>
      <c r="AH2050"/>
      <c r="AI2050" s="20"/>
      <c r="AJ2050"/>
      <c r="AK2050"/>
      <c r="AL2050"/>
      <c r="AM2050"/>
      <c r="AN2050" s="20"/>
      <c r="AO2050"/>
      <c r="AT2050" s="14"/>
      <c r="AU2050" s="14"/>
      <c r="AV2050" s="14"/>
      <c r="AW2050" s="14"/>
    </row>
    <row r="2051" spans="1:49" s="10" customFormat="1">
      <c r="A2051" s="12"/>
      <c r="C2051"/>
      <c r="D2051"/>
      <c r="E2051" s="20"/>
      <c r="F2051"/>
      <c r="G2051"/>
      <c r="H2051"/>
      <c r="I2051"/>
      <c r="J2051" s="20"/>
      <c r="K2051"/>
      <c r="L2051"/>
      <c r="M2051"/>
      <c r="N2051"/>
      <c r="O2051" s="20"/>
      <c r="P2051"/>
      <c r="Q2051"/>
      <c r="R2051"/>
      <c r="S2051"/>
      <c r="T2051" s="20"/>
      <c r="U2051"/>
      <c r="V2051"/>
      <c r="W2051"/>
      <c r="X2051"/>
      <c r="Y2051" s="20"/>
      <c r="Z2051"/>
      <c r="AA2051"/>
      <c r="AB2051"/>
      <c r="AC2051"/>
      <c r="AD2051" s="20"/>
      <c r="AE2051"/>
      <c r="AF2051"/>
      <c r="AG2051"/>
      <c r="AH2051"/>
      <c r="AI2051" s="20"/>
      <c r="AJ2051"/>
      <c r="AK2051"/>
      <c r="AL2051"/>
      <c r="AM2051"/>
      <c r="AN2051" s="20"/>
      <c r="AO2051"/>
      <c r="AT2051" s="14"/>
      <c r="AU2051" s="14"/>
      <c r="AV2051" s="14"/>
      <c r="AW2051" s="14"/>
    </row>
    <row r="2052" spans="1:49" s="10" customFormat="1">
      <c r="A2052" s="12"/>
      <c r="C2052"/>
      <c r="D2052"/>
      <c r="E2052" s="20"/>
      <c r="F2052"/>
      <c r="G2052"/>
      <c r="H2052"/>
      <c r="I2052"/>
      <c r="J2052" s="20"/>
      <c r="K2052"/>
      <c r="L2052"/>
      <c r="M2052"/>
      <c r="N2052"/>
      <c r="O2052" s="20"/>
      <c r="P2052"/>
      <c r="Q2052"/>
      <c r="R2052"/>
      <c r="S2052"/>
      <c r="T2052" s="20"/>
      <c r="U2052"/>
      <c r="V2052"/>
      <c r="W2052"/>
      <c r="X2052"/>
      <c r="Y2052" s="20"/>
      <c r="Z2052"/>
      <c r="AA2052"/>
      <c r="AB2052"/>
      <c r="AC2052"/>
      <c r="AD2052" s="20"/>
      <c r="AE2052"/>
      <c r="AF2052"/>
      <c r="AG2052"/>
      <c r="AH2052"/>
      <c r="AI2052" s="20"/>
      <c r="AJ2052"/>
      <c r="AK2052"/>
      <c r="AL2052"/>
      <c r="AM2052"/>
      <c r="AN2052" s="20"/>
      <c r="AO2052"/>
      <c r="AT2052" s="14"/>
      <c r="AU2052" s="14"/>
      <c r="AV2052" s="14"/>
      <c r="AW2052" s="14"/>
    </row>
    <row r="2053" spans="1:49" s="10" customFormat="1">
      <c r="A2053" s="12"/>
      <c r="C2053"/>
      <c r="D2053"/>
      <c r="E2053" s="20"/>
      <c r="F2053"/>
      <c r="G2053"/>
      <c r="H2053"/>
      <c r="I2053"/>
      <c r="J2053" s="20"/>
      <c r="K2053"/>
      <c r="L2053"/>
      <c r="M2053"/>
      <c r="N2053"/>
      <c r="O2053" s="20"/>
      <c r="P2053"/>
      <c r="Q2053"/>
      <c r="R2053"/>
      <c r="S2053"/>
      <c r="T2053" s="20"/>
      <c r="U2053"/>
      <c r="V2053"/>
      <c r="W2053"/>
      <c r="X2053"/>
      <c r="Y2053" s="20"/>
      <c r="Z2053"/>
      <c r="AA2053"/>
      <c r="AB2053"/>
      <c r="AC2053"/>
      <c r="AD2053" s="20"/>
      <c r="AE2053"/>
      <c r="AF2053"/>
      <c r="AG2053"/>
      <c r="AH2053"/>
      <c r="AI2053" s="20"/>
      <c r="AJ2053"/>
      <c r="AK2053"/>
      <c r="AL2053"/>
      <c r="AM2053"/>
      <c r="AN2053" s="20"/>
      <c r="AO2053"/>
      <c r="AT2053" s="14"/>
      <c r="AU2053" s="14"/>
      <c r="AV2053" s="14"/>
      <c r="AW2053" s="14"/>
    </row>
    <row r="2054" spans="1:49" s="10" customFormat="1">
      <c r="A2054" s="12"/>
      <c r="C2054"/>
      <c r="D2054"/>
      <c r="E2054" s="20"/>
      <c r="F2054"/>
      <c r="G2054"/>
      <c r="H2054"/>
      <c r="I2054"/>
      <c r="J2054" s="20"/>
      <c r="K2054"/>
      <c r="L2054"/>
      <c r="M2054"/>
      <c r="N2054"/>
      <c r="O2054" s="20"/>
      <c r="P2054"/>
      <c r="Q2054"/>
      <c r="R2054"/>
      <c r="S2054"/>
      <c r="T2054" s="20"/>
      <c r="U2054"/>
      <c r="V2054"/>
      <c r="W2054"/>
      <c r="X2054"/>
      <c r="Y2054" s="20"/>
      <c r="Z2054"/>
      <c r="AA2054"/>
      <c r="AB2054"/>
      <c r="AC2054"/>
      <c r="AD2054" s="20"/>
      <c r="AE2054"/>
      <c r="AF2054"/>
      <c r="AG2054"/>
      <c r="AH2054"/>
      <c r="AI2054" s="20"/>
      <c r="AJ2054"/>
      <c r="AK2054"/>
      <c r="AL2054"/>
      <c r="AM2054"/>
      <c r="AN2054" s="20"/>
      <c r="AO2054"/>
      <c r="AT2054" s="14"/>
      <c r="AU2054" s="14"/>
      <c r="AV2054" s="14"/>
      <c r="AW2054" s="14"/>
    </row>
    <row r="2055" spans="1:49" s="10" customFormat="1">
      <c r="A2055" s="12"/>
      <c r="C2055"/>
      <c r="D2055"/>
      <c r="E2055" s="20"/>
      <c r="F2055"/>
      <c r="G2055"/>
      <c r="H2055"/>
      <c r="I2055"/>
      <c r="J2055" s="20"/>
      <c r="K2055"/>
      <c r="L2055"/>
      <c r="M2055"/>
      <c r="N2055"/>
      <c r="O2055" s="20"/>
      <c r="P2055"/>
      <c r="Q2055"/>
      <c r="R2055"/>
      <c r="S2055"/>
      <c r="T2055" s="20"/>
      <c r="U2055"/>
      <c r="V2055"/>
      <c r="W2055"/>
      <c r="X2055"/>
      <c r="Y2055" s="20"/>
      <c r="Z2055"/>
      <c r="AA2055"/>
      <c r="AB2055"/>
      <c r="AC2055"/>
      <c r="AD2055" s="20"/>
      <c r="AE2055"/>
      <c r="AF2055"/>
      <c r="AG2055"/>
      <c r="AH2055"/>
      <c r="AI2055" s="20"/>
      <c r="AJ2055"/>
      <c r="AK2055"/>
      <c r="AL2055"/>
      <c r="AM2055"/>
      <c r="AN2055" s="20"/>
      <c r="AO2055"/>
      <c r="AT2055" s="14"/>
      <c r="AU2055" s="14"/>
      <c r="AV2055" s="14"/>
      <c r="AW2055" s="14"/>
    </row>
    <row r="2056" spans="1:49" s="10" customFormat="1">
      <c r="A2056" s="12"/>
      <c r="C2056"/>
      <c r="D2056"/>
      <c r="E2056" s="20"/>
      <c r="F2056"/>
      <c r="G2056"/>
      <c r="H2056"/>
      <c r="I2056"/>
      <c r="J2056" s="20"/>
      <c r="K2056"/>
      <c r="L2056"/>
      <c r="M2056"/>
      <c r="N2056"/>
      <c r="O2056" s="20"/>
      <c r="P2056"/>
      <c r="Q2056"/>
      <c r="R2056"/>
      <c r="S2056"/>
      <c r="T2056" s="20"/>
      <c r="U2056"/>
      <c r="V2056"/>
      <c r="W2056"/>
      <c r="X2056"/>
      <c r="Y2056" s="20"/>
      <c r="Z2056"/>
      <c r="AA2056"/>
      <c r="AB2056"/>
      <c r="AC2056"/>
      <c r="AD2056" s="20"/>
      <c r="AE2056"/>
      <c r="AF2056"/>
      <c r="AG2056"/>
      <c r="AH2056"/>
      <c r="AI2056" s="20"/>
      <c r="AJ2056"/>
      <c r="AK2056"/>
      <c r="AL2056"/>
      <c r="AM2056"/>
      <c r="AN2056" s="20"/>
      <c r="AO2056"/>
      <c r="AT2056" s="14"/>
      <c r="AU2056" s="14"/>
      <c r="AV2056" s="14"/>
      <c r="AW2056" s="14"/>
    </row>
    <row r="2057" spans="1:49" s="10" customFormat="1">
      <c r="A2057" s="12"/>
      <c r="C2057"/>
      <c r="D2057"/>
      <c r="E2057" s="20"/>
      <c r="F2057"/>
      <c r="G2057"/>
      <c r="H2057"/>
      <c r="I2057"/>
      <c r="J2057" s="20"/>
      <c r="K2057"/>
      <c r="L2057"/>
      <c r="M2057"/>
      <c r="N2057"/>
      <c r="O2057" s="20"/>
      <c r="P2057"/>
      <c r="Q2057"/>
      <c r="R2057"/>
      <c r="S2057"/>
      <c r="T2057" s="20"/>
      <c r="U2057"/>
      <c r="V2057"/>
      <c r="W2057"/>
      <c r="X2057"/>
      <c r="Y2057" s="20"/>
      <c r="Z2057"/>
      <c r="AA2057"/>
      <c r="AB2057"/>
      <c r="AC2057"/>
      <c r="AD2057" s="20"/>
      <c r="AE2057"/>
      <c r="AF2057"/>
      <c r="AG2057"/>
      <c r="AH2057"/>
      <c r="AI2057" s="20"/>
      <c r="AJ2057"/>
      <c r="AK2057"/>
      <c r="AL2057"/>
      <c r="AM2057"/>
      <c r="AN2057" s="20"/>
      <c r="AO2057"/>
      <c r="AT2057" s="14"/>
      <c r="AU2057" s="14"/>
      <c r="AV2057" s="14"/>
      <c r="AW2057" s="14"/>
    </row>
    <row r="2058" spans="1:49" s="10" customFormat="1">
      <c r="A2058" s="12"/>
      <c r="C2058"/>
      <c r="D2058"/>
      <c r="E2058" s="20"/>
      <c r="F2058"/>
      <c r="G2058"/>
      <c r="H2058"/>
      <c r="I2058"/>
      <c r="J2058" s="20"/>
      <c r="K2058"/>
      <c r="L2058"/>
      <c r="M2058"/>
      <c r="N2058"/>
      <c r="O2058" s="20"/>
      <c r="P2058"/>
      <c r="Q2058"/>
      <c r="R2058"/>
      <c r="S2058"/>
      <c r="T2058" s="20"/>
      <c r="U2058"/>
      <c r="V2058"/>
      <c r="W2058"/>
      <c r="X2058"/>
      <c r="Y2058" s="20"/>
      <c r="Z2058"/>
      <c r="AA2058"/>
      <c r="AB2058"/>
      <c r="AC2058"/>
      <c r="AD2058" s="20"/>
      <c r="AE2058"/>
      <c r="AF2058"/>
      <c r="AG2058"/>
      <c r="AH2058"/>
      <c r="AI2058" s="20"/>
      <c r="AJ2058"/>
      <c r="AK2058"/>
      <c r="AL2058"/>
      <c r="AM2058"/>
      <c r="AN2058" s="20"/>
      <c r="AO2058"/>
      <c r="AT2058" s="14"/>
      <c r="AU2058" s="14"/>
      <c r="AV2058" s="14"/>
      <c r="AW2058" s="14"/>
    </row>
    <row r="2059" spans="1:49" s="10" customFormat="1">
      <c r="A2059" s="12"/>
      <c r="C2059"/>
      <c r="D2059"/>
      <c r="E2059" s="20"/>
      <c r="F2059"/>
      <c r="G2059"/>
      <c r="H2059"/>
      <c r="I2059"/>
      <c r="J2059" s="20"/>
      <c r="K2059"/>
      <c r="L2059"/>
      <c r="M2059"/>
      <c r="N2059"/>
      <c r="O2059" s="20"/>
      <c r="P2059"/>
      <c r="Q2059"/>
      <c r="R2059"/>
      <c r="S2059"/>
      <c r="T2059" s="20"/>
      <c r="U2059"/>
      <c r="V2059"/>
      <c r="W2059"/>
      <c r="X2059"/>
      <c r="Y2059" s="20"/>
      <c r="Z2059"/>
      <c r="AA2059"/>
      <c r="AB2059"/>
      <c r="AC2059"/>
      <c r="AD2059" s="20"/>
      <c r="AE2059"/>
      <c r="AF2059"/>
      <c r="AG2059"/>
      <c r="AH2059"/>
      <c r="AI2059" s="20"/>
      <c r="AJ2059"/>
      <c r="AK2059"/>
      <c r="AL2059"/>
      <c r="AM2059"/>
      <c r="AN2059" s="20"/>
      <c r="AO2059"/>
      <c r="AT2059" s="14"/>
      <c r="AU2059" s="14"/>
      <c r="AV2059" s="14"/>
      <c r="AW2059" s="14"/>
    </row>
    <row r="2060" spans="1:49" s="10" customFormat="1">
      <c r="A2060" s="12"/>
      <c r="C2060"/>
      <c r="D2060"/>
      <c r="E2060" s="20"/>
      <c r="F2060"/>
      <c r="G2060"/>
      <c r="H2060"/>
      <c r="I2060"/>
      <c r="J2060" s="20"/>
      <c r="K2060"/>
      <c r="L2060"/>
      <c r="M2060"/>
      <c r="N2060"/>
      <c r="O2060" s="20"/>
      <c r="P2060"/>
      <c r="Q2060"/>
      <c r="R2060"/>
      <c r="S2060"/>
      <c r="T2060" s="20"/>
      <c r="U2060"/>
      <c r="V2060"/>
      <c r="W2060"/>
      <c r="X2060"/>
      <c r="Y2060" s="20"/>
      <c r="Z2060"/>
      <c r="AA2060"/>
      <c r="AB2060"/>
      <c r="AC2060"/>
      <c r="AD2060" s="20"/>
      <c r="AE2060"/>
      <c r="AF2060"/>
      <c r="AG2060"/>
      <c r="AH2060"/>
      <c r="AI2060" s="20"/>
      <c r="AJ2060"/>
      <c r="AK2060"/>
      <c r="AL2060"/>
      <c r="AM2060"/>
      <c r="AN2060" s="20"/>
      <c r="AO2060"/>
      <c r="AT2060" s="14"/>
      <c r="AU2060" s="14"/>
      <c r="AV2060" s="14"/>
      <c r="AW2060" s="14"/>
    </row>
    <row r="2061" spans="1:49" s="10" customFormat="1">
      <c r="A2061" s="12"/>
      <c r="C2061"/>
      <c r="D2061"/>
      <c r="E2061" s="20"/>
      <c r="F2061"/>
      <c r="G2061"/>
      <c r="H2061"/>
      <c r="I2061"/>
      <c r="J2061" s="20"/>
      <c r="K2061"/>
      <c r="L2061"/>
      <c r="M2061"/>
      <c r="N2061"/>
      <c r="O2061" s="20"/>
      <c r="P2061"/>
      <c r="Q2061"/>
      <c r="R2061"/>
      <c r="S2061"/>
      <c r="T2061" s="20"/>
      <c r="U2061"/>
      <c r="V2061"/>
      <c r="W2061"/>
      <c r="X2061"/>
      <c r="Y2061" s="20"/>
      <c r="Z2061"/>
      <c r="AA2061"/>
      <c r="AB2061"/>
      <c r="AC2061"/>
      <c r="AD2061" s="20"/>
      <c r="AE2061"/>
      <c r="AF2061"/>
      <c r="AG2061"/>
      <c r="AH2061"/>
      <c r="AI2061" s="20"/>
      <c r="AJ2061"/>
      <c r="AK2061"/>
      <c r="AL2061"/>
      <c r="AM2061"/>
      <c r="AN2061" s="20"/>
      <c r="AO2061"/>
      <c r="AT2061" s="14"/>
      <c r="AU2061" s="14"/>
      <c r="AV2061" s="14"/>
      <c r="AW2061" s="14"/>
    </row>
    <row r="2062" spans="1:49" s="10" customFormat="1">
      <c r="A2062" s="12"/>
      <c r="C2062"/>
      <c r="D2062"/>
      <c r="E2062" s="20"/>
      <c r="F2062"/>
      <c r="G2062"/>
      <c r="H2062"/>
      <c r="I2062"/>
      <c r="J2062" s="20"/>
      <c r="K2062"/>
      <c r="L2062"/>
      <c r="M2062"/>
      <c r="N2062"/>
      <c r="O2062" s="20"/>
      <c r="P2062"/>
      <c r="Q2062"/>
      <c r="R2062"/>
      <c r="S2062"/>
      <c r="T2062" s="20"/>
      <c r="U2062"/>
      <c r="V2062"/>
      <c r="W2062"/>
      <c r="X2062"/>
      <c r="Y2062" s="20"/>
      <c r="Z2062"/>
      <c r="AA2062"/>
      <c r="AB2062"/>
      <c r="AC2062"/>
      <c r="AD2062" s="20"/>
      <c r="AE2062"/>
      <c r="AF2062"/>
      <c r="AG2062"/>
      <c r="AH2062"/>
      <c r="AI2062" s="20"/>
      <c r="AJ2062"/>
      <c r="AK2062"/>
      <c r="AL2062"/>
      <c r="AM2062"/>
      <c r="AN2062" s="20"/>
      <c r="AO2062"/>
      <c r="AT2062" s="14"/>
      <c r="AU2062" s="14"/>
      <c r="AV2062" s="14"/>
      <c r="AW2062" s="14"/>
    </row>
    <row r="2063" spans="1:49" s="10" customFormat="1">
      <c r="A2063" s="12"/>
      <c r="C2063"/>
      <c r="D2063"/>
      <c r="E2063" s="20"/>
      <c r="F2063"/>
      <c r="G2063"/>
      <c r="H2063"/>
      <c r="I2063"/>
      <c r="J2063" s="20"/>
      <c r="K2063"/>
      <c r="L2063"/>
      <c r="M2063"/>
      <c r="N2063"/>
      <c r="O2063" s="20"/>
      <c r="P2063"/>
      <c r="Q2063"/>
      <c r="R2063"/>
      <c r="S2063"/>
      <c r="T2063" s="20"/>
      <c r="U2063"/>
      <c r="V2063"/>
      <c r="W2063"/>
      <c r="X2063"/>
      <c r="Y2063" s="20"/>
      <c r="Z2063"/>
      <c r="AA2063"/>
      <c r="AB2063"/>
      <c r="AC2063"/>
      <c r="AD2063" s="20"/>
      <c r="AE2063"/>
      <c r="AF2063"/>
      <c r="AG2063"/>
      <c r="AH2063"/>
      <c r="AI2063" s="20"/>
      <c r="AJ2063"/>
      <c r="AK2063"/>
      <c r="AL2063"/>
      <c r="AM2063"/>
      <c r="AN2063" s="20"/>
      <c r="AO2063"/>
      <c r="AT2063" s="14"/>
      <c r="AU2063" s="14"/>
      <c r="AV2063" s="14"/>
      <c r="AW2063" s="14"/>
    </row>
    <row r="2064" spans="1:49" s="10" customFormat="1">
      <c r="A2064" s="12"/>
      <c r="C2064"/>
      <c r="D2064"/>
      <c r="E2064" s="20"/>
      <c r="F2064"/>
      <c r="G2064"/>
      <c r="H2064"/>
      <c r="I2064"/>
      <c r="J2064" s="20"/>
      <c r="K2064"/>
      <c r="L2064"/>
      <c r="M2064"/>
      <c r="N2064"/>
      <c r="O2064" s="20"/>
      <c r="P2064"/>
      <c r="Q2064"/>
      <c r="R2064"/>
      <c r="S2064"/>
      <c r="T2064" s="20"/>
      <c r="U2064"/>
      <c r="V2064"/>
      <c r="W2064"/>
      <c r="X2064"/>
      <c r="Y2064" s="20"/>
      <c r="Z2064"/>
      <c r="AA2064"/>
      <c r="AB2064"/>
      <c r="AC2064"/>
      <c r="AD2064" s="20"/>
      <c r="AE2064"/>
      <c r="AF2064"/>
      <c r="AG2064"/>
      <c r="AH2064"/>
      <c r="AI2064" s="20"/>
      <c r="AJ2064"/>
      <c r="AK2064"/>
      <c r="AL2064"/>
      <c r="AM2064"/>
      <c r="AN2064" s="20"/>
      <c r="AO2064"/>
      <c r="AT2064" s="14"/>
      <c r="AU2064" s="14"/>
      <c r="AV2064" s="14"/>
      <c r="AW2064" s="14"/>
    </row>
    <row r="2065" spans="1:49" s="10" customFormat="1">
      <c r="A2065" s="12"/>
      <c r="C2065"/>
      <c r="D2065"/>
      <c r="E2065" s="20"/>
      <c r="F2065"/>
      <c r="G2065"/>
      <c r="H2065"/>
      <c r="I2065"/>
      <c r="J2065" s="20"/>
      <c r="K2065"/>
      <c r="L2065"/>
      <c r="M2065"/>
      <c r="N2065"/>
      <c r="O2065" s="20"/>
      <c r="P2065"/>
      <c r="Q2065"/>
      <c r="R2065"/>
      <c r="S2065"/>
      <c r="T2065" s="20"/>
      <c r="U2065"/>
      <c r="V2065"/>
      <c r="W2065"/>
      <c r="X2065"/>
      <c r="Y2065" s="20"/>
      <c r="Z2065"/>
      <c r="AA2065"/>
      <c r="AB2065"/>
      <c r="AC2065"/>
      <c r="AD2065" s="20"/>
      <c r="AE2065"/>
      <c r="AF2065"/>
      <c r="AG2065"/>
      <c r="AH2065"/>
      <c r="AI2065" s="20"/>
      <c r="AJ2065"/>
      <c r="AK2065"/>
      <c r="AL2065"/>
      <c r="AM2065"/>
      <c r="AN2065" s="20"/>
      <c r="AO2065"/>
      <c r="AT2065" s="14"/>
      <c r="AU2065" s="14"/>
      <c r="AV2065" s="14"/>
      <c r="AW2065" s="14"/>
    </row>
    <row r="2066" spans="1:49" s="10" customFormat="1">
      <c r="A2066" s="12"/>
      <c r="C2066"/>
      <c r="D2066"/>
      <c r="E2066" s="20"/>
      <c r="F2066"/>
      <c r="G2066"/>
      <c r="H2066"/>
      <c r="I2066"/>
      <c r="J2066" s="20"/>
      <c r="K2066"/>
      <c r="L2066"/>
      <c r="M2066"/>
      <c r="N2066"/>
      <c r="O2066" s="20"/>
      <c r="P2066"/>
      <c r="Q2066"/>
      <c r="R2066"/>
      <c r="S2066"/>
      <c r="T2066" s="20"/>
      <c r="U2066"/>
      <c r="V2066"/>
      <c r="W2066"/>
      <c r="X2066"/>
      <c r="Y2066" s="20"/>
      <c r="Z2066"/>
      <c r="AA2066"/>
      <c r="AB2066"/>
      <c r="AC2066"/>
      <c r="AD2066" s="20"/>
      <c r="AE2066"/>
      <c r="AF2066"/>
      <c r="AG2066"/>
      <c r="AH2066"/>
      <c r="AI2066" s="20"/>
      <c r="AJ2066"/>
      <c r="AK2066"/>
      <c r="AL2066"/>
      <c r="AM2066"/>
      <c r="AN2066" s="20"/>
      <c r="AO2066"/>
      <c r="AT2066" s="14"/>
      <c r="AU2066" s="14"/>
      <c r="AV2066" s="14"/>
      <c r="AW2066" s="14"/>
    </row>
    <row r="2067" spans="1:49" s="10" customFormat="1">
      <c r="A2067" s="12"/>
      <c r="C2067"/>
      <c r="D2067"/>
      <c r="E2067" s="20"/>
      <c r="F2067"/>
      <c r="G2067"/>
      <c r="H2067"/>
      <c r="I2067"/>
      <c r="J2067" s="20"/>
      <c r="K2067"/>
      <c r="L2067"/>
      <c r="M2067"/>
      <c r="N2067"/>
      <c r="O2067" s="20"/>
      <c r="P2067"/>
      <c r="Q2067"/>
      <c r="R2067"/>
      <c r="S2067"/>
      <c r="T2067" s="20"/>
      <c r="U2067"/>
      <c r="V2067"/>
      <c r="W2067"/>
      <c r="X2067"/>
      <c r="Y2067" s="20"/>
      <c r="Z2067"/>
      <c r="AA2067"/>
      <c r="AB2067"/>
      <c r="AC2067"/>
      <c r="AD2067" s="20"/>
      <c r="AE2067"/>
      <c r="AF2067"/>
      <c r="AG2067"/>
      <c r="AH2067"/>
      <c r="AI2067" s="20"/>
      <c r="AJ2067"/>
      <c r="AK2067"/>
      <c r="AL2067"/>
      <c r="AM2067"/>
      <c r="AN2067" s="20"/>
      <c r="AO2067"/>
      <c r="AT2067" s="14"/>
      <c r="AU2067" s="14"/>
      <c r="AV2067" s="14"/>
      <c r="AW2067" s="14"/>
    </row>
    <row r="2068" spans="1:49" s="10" customFormat="1">
      <c r="A2068" s="12"/>
      <c r="C2068"/>
      <c r="D2068"/>
      <c r="E2068" s="20"/>
      <c r="F2068"/>
      <c r="G2068"/>
      <c r="H2068"/>
      <c r="I2068"/>
      <c r="J2068" s="20"/>
      <c r="K2068"/>
      <c r="L2068"/>
      <c r="M2068"/>
      <c r="N2068"/>
      <c r="O2068" s="20"/>
      <c r="P2068"/>
      <c r="Q2068"/>
      <c r="R2068"/>
      <c r="S2068"/>
      <c r="T2068" s="20"/>
      <c r="U2068"/>
      <c r="V2068"/>
      <c r="W2068"/>
      <c r="X2068"/>
      <c r="Y2068" s="20"/>
      <c r="Z2068"/>
      <c r="AA2068"/>
      <c r="AB2068"/>
      <c r="AC2068"/>
      <c r="AD2068" s="20"/>
      <c r="AE2068"/>
      <c r="AF2068"/>
      <c r="AG2068"/>
      <c r="AH2068"/>
      <c r="AI2068" s="20"/>
      <c r="AJ2068"/>
      <c r="AK2068"/>
      <c r="AL2068"/>
      <c r="AM2068"/>
      <c r="AN2068" s="20"/>
      <c r="AO2068"/>
      <c r="AT2068" s="14"/>
      <c r="AU2068" s="14"/>
      <c r="AV2068" s="14"/>
      <c r="AW2068" s="14"/>
    </row>
    <row r="2069" spans="1:49" s="10" customFormat="1">
      <c r="A2069" s="12"/>
      <c r="C2069"/>
      <c r="D2069"/>
      <c r="E2069" s="20"/>
      <c r="F2069"/>
      <c r="G2069"/>
      <c r="H2069"/>
      <c r="I2069"/>
      <c r="J2069" s="20"/>
      <c r="K2069"/>
      <c r="L2069"/>
      <c r="M2069"/>
      <c r="N2069"/>
      <c r="O2069" s="20"/>
      <c r="P2069"/>
      <c r="Q2069"/>
      <c r="R2069"/>
      <c r="S2069"/>
      <c r="T2069" s="20"/>
      <c r="U2069"/>
      <c r="V2069"/>
      <c r="W2069"/>
      <c r="X2069"/>
      <c r="Y2069" s="20"/>
      <c r="Z2069"/>
      <c r="AA2069"/>
      <c r="AB2069"/>
      <c r="AC2069"/>
      <c r="AD2069" s="20"/>
      <c r="AE2069"/>
      <c r="AF2069"/>
      <c r="AG2069"/>
      <c r="AH2069"/>
      <c r="AI2069" s="20"/>
      <c r="AJ2069"/>
      <c r="AK2069"/>
      <c r="AL2069"/>
      <c r="AM2069"/>
      <c r="AN2069" s="20"/>
      <c r="AO2069"/>
      <c r="AT2069" s="14"/>
      <c r="AU2069" s="14"/>
      <c r="AV2069" s="14"/>
      <c r="AW2069" s="14"/>
    </row>
    <row r="2070" spans="1:49" s="10" customFormat="1">
      <c r="A2070" s="12"/>
      <c r="C2070"/>
      <c r="D2070"/>
      <c r="E2070" s="20"/>
      <c r="F2070"/>
      <c r="G2070"/>
      <c r="H2070"/>
      <c r="I2070"/>
      <c r="J2070" s="20"/>
      <c r="K2070"/>
      <c r="L2070"/>
      <c r="M2070"/>
      <c r="N2070"/>
      <c r="O2070" s="20"/>
      <c r="P2070"/>
      <c r="Q2070"/>
      <c r="R2070"/>
      <c r="S2070"/>
      <c r="T2070" s="20"/>
      <c r="U2070"/>
      <c r="V2070"/>
      <c r="W2070"/>
      <c r="X2070"/>
      <c r="Y2070" s="20"/>
      <c r="Z2070"/>
      <c r="AA2070"/>
      <c r="AB2070"/>
      <c r="AC2070"/>
      <c r="AD2070" s="20"/>
      <c r="AE2070"/>
      <c r="AF2070"/>
      <c r="AG2070"/>
      <c r="AH2070"/>
      <c r="AI2070" s="20"/>
      <c r="AJ2070"/>
      <c r="AK2070"/>
      <c r="AL2070"/>
      <c r="AM2070"/>
      <c r="AN2070" s="20"/>
      <c r="AO2070"/>
      <c r="AT2070" s="14"/>
      <c r="AU2070" s="14"/>
      <c r="AV2070" s="14"/>
      <c r="AW2070" s="14"/>
    </row>
    <row r="2071" spans="1:49" s="10" customFormat="1">
      <c r="A2071" s="12"/>
      <c r="C2071"/>
      <c r="D2071"/>
      <c r="E2071" s="20"/>
      <c r="F2071"/>
      <c r="G2071"/>
      <c r="H2071"/>
      <c r="I2071"/>
      <c r="J2071" s="20"/>
      <c r="K2071"/>
      <c r="L2071"/>
      <c r="M2071"/>
      <c r="N2071"/>
      <c r="O2071" s="20"/>
      <c r="P2071"/>
      <c r="Q2071"/>
      <c r="R2071"/>
      <c r="S2071"/>
      <c r="T2071" s="20"/>
      <c r="U2071"/>
      <c r="V2071"/>
      <c r="W2071"/>
      <c r="X2071"/>
      <c r="Y2071" s="20"/>
      <c r="Z2071"/>
      <c r="AA2071"/>
      <c r="AB2071"/>
      <c r="AC2071"/>
      <c r="AD2071" s="20"/>
      <c r="AE2071"/>
      <c r="AF2071"/>
      <c r="AG2071"/>
      <c r="AH2071"/>
      <c r="AI2071" s="20"/>
      <c r="AJ2071"/>
      <c r="AK2071"/>
      <c r="AL2071"/>
      <c r="AM2071"/>
      <c r="AN2071" s="20"/>
      <c r="AO2071"/>
      <c r="AT2071" s="14"/>
      <c r="AU2071" s="14"/>
      <c r="AV2071" s="14"/>
      <c r="AW2071" s="14"/>
    </row>
    <row r="2072" spans="1:49" s="10" customFormat="1">
      <c r="A2072" s="12"/>
      <c r="C2072"/>
      <c r="D2072"/>
      <c r="E2072" s="20"/>
      <c r="F2072"/>
      <c r="G2072"/>
      <c r="H2072"/>
      <c r="I2072"/>
      <c r="J2072" s="20"/>
      <c r="K2072"/>
      <c r="L2072"/>
      <c r="M2072"/>
      <c r="N2072"/>
      <c r="O2072" s="20"/>
      <c r="P2072"/>
      <c r="Q2072"/>
      <c r="R2072"/>
      <c r="S2072"/>
      <c r="T2072" s="20"/>
      <c r="U2072"/>
      <c r="V2072"/>
      <c r="W2072"/>
      <c r="X2072"/>
      <c r="Y2072" s="20"/>
      <c r="Z2072"/>
      <c r="AA2072"/>
      <c r="AB2072"/>
      <c r="AC2072"/>
      <c r="AD2072" s="20"/>
      <c r="AE2072"/>
      <c r="AF2072"/>
      <c r="AG2072"/>
      <c r="AH2072"/>
      <c r="AI2072" s="20"/>
      <c r="AJ2072"/>
      <c r="AK2072"/>
      <c r="AL2072"/>
      <c r="AM2072"/>
      <c r="AN2072" s="20"/>
      <c r="AO2072"/>
      <c r="AT2072" s="14"/>
      <c r="AU2072" s="14"/>
      <c r="AV2072" s="14"/>
      <c r="AW2072" s="14"/>
    </row>
    <row r="2073" spans="1:49" s="10" customFormat="1">
      <c r="A2073" s="12"/>
      <c r="C2073"/>
      <c r="D2073"/>
      <c r="E2073" s="20"/>
      <c r="F2073"/>
      <c r="G2073"/>
      <c r="H2073"/>
      <c r="I2073"/>
      <c r="J2073" s="20"/>
      <c r="K2073"/>
      <c r="L2073"/>
      <c r="M2073"/>
      <c r="N2073"/>
      <c r="O2073" s="20"/>
      <c r="P2073"/>
      <c r="Q2073"/>
      <c r="R2073"/>
      <c r="S2073"/>
      <c r="T2073" s="20"/>
      <c r="U2073"/>
      <c r="V2073"/>
      <c r="W2073"/>
      <c r="X2073"/>
      <c r="Y2073" s="20"/>
      <c r="Z2073"/>
      <c r="AA2073"/>
      <c r="AB2073"/>
      <c r="AC2073"/>
      <c r="AD2073" s="20"/>
      <c r="AE2073"/>
      <c r="AF2073"/>
      <c r="AG2073"/>
      <c r="AH2073"/>
      <c r="AI2073" s="20"/>
      <c r="AJ2073"/>
      <c r="AK2073"/>
      <c r="AL2073"/>
      <c r="AM2073"/>
      <c r="AN2073" s="20"/>
      <c r="AO2073"/>
      <c r="AT2073" s="14"/>
      <c r="AU2073" s="14"/>
      <c r="AV2073" s="14"/>
      <c r="AW2073" s="14"/>
    </row>
    <row r="2074" spans="1:49" s="10" customFormat="1">
      <c r="A2074" s="12"/>
      <c r="C2074"/>
      <c r="D2074"/>
      <c r="E2074" s="20"/>
      <c r="F2074"/>
      <c r="G2074"/>
      <c r="H2074"/>
      <c r="I2074"/>
      <c r="J2074" s="20"/>
      <c r="K2074"/>
      <c r="L2074"/>
      <c r="M2074"/>
      <c r="N2074"/>
      <c r="O2074" s="20"/>
      <c r="P2074"/>
      <c r="Q2074"/>
      <c r="R2074"/>
      <c r="S2074"/>
      <c r="T2074" s="20"/>
      <c r="U2074"/>
      <c r="V2074"/>
      <c r="W2074"/>
      <c r="X2074"/>
      <c r="Y2074" s="20"/>
      <c r="Z2074"/>
      <c r="AA2074"/>
      <c r="AB2074"/>
      <c r="AC2074"/>
      <c r="AD2074" s="20"/>
      <c r="AE2074"/>
      <c r="AF2074"/>
      <c r="AG2074"/>
      <c r="AH2074"/>
      <c r="AI2074" s="20"/>
      <c r="AJ2074"/>
      <c r="AK2074"/>
      <c r="AL2074"/>
      <c r="AM2074"/>
      <c r="AN2074" s="20"/>
      <c r="AO2074"/>
      <c r="AT2074" s="14"/>
      <c r="AU2074" s="14"/>
      <c r="AV2074" s="14"/>
      <c r="AW2074" s="14"/>
    </row>
    <row r="2075" spans="1:49" s="10" customFormat="1">
      <c r="A2075" s="12"/>
      <c r="C2075"/>
      <c r="D2075"/>
      <c r="E2075" s="20"/>
      <c r="F2075"/>
      <c r="G2075"/>
      <c r="H2075"/>
      <c r="I2075"/>
      <c r="J2075" s="20"/>
      <c r="K2075"/>
      <c r="L2075"/>
      <c r="M2075"/>
      <c r="N2075"/>
      <c r="O2075" s="20"/>
      <c r="P2075"/>
      <c r="Q2075"/>
      <c r="R2075"/>
      <c r="S2075"/>
      <c r="T2075" s="20"/>
      <c r="U2075"/>
      <c r="V2075"/>
      <c r="W2075"/>
      <c r="X2075"/>
      <c r="Y2075" s="20"/>
      <c r="Z2075"/>
      <c r="AA2075"/>
      <c r="AB2075"/>
      <c r="AC2075"/>
      <c r="AD2075" s="20"/>
      <c r="AE2075"/>
      <c r="AF2075"/>
      <c r="AG2075"/>
      <c r="AH2075"/>
      <c r="AI2075" s="20"/>
      <c r="AJ2075"/>
      <c r="AK2075"/>
      <c r="AL2075"/>
      <c r="AM2075"/>
      <c r="AN2075" s="20"/>
      <c r="AO2075"/>
      <c r="AT2075" s="14"/>
      <c r="AU2075" s="14"/>
      <c r="AV2075" s="14"/>
      <c r="AW2075" s="14"/>
    </row>
    <row r="2076" spans="1:49" s="10" customFormat="1">
      <c r="A2076" s="12"/>
      <c r="C2076"/>
      <c r="D2076"/>
      <c r="E2076" s="20"/>
      <c r="F2076"/>
      <c r="G2076"/>
      <c r="H2076"/>
      <c r="I2076"/>
      <c r="J2076" s="20"/>
      <c r="K2076"/>
      <c r="L2076"/>
      <c r="M2076"/>
      <c r="N2076"/>
      <c r="O2076" s="20"/>
      <c r="P2076"/>
      <c r="Q2076"/>
      <c r="R2076"/>
      <c r="S2076"/>
      <c r="T2076" s="20"/>
      <c r="U2076"/>
      <c r="V2076"/>
      <c r="W2076"/>
      <c r="X2076"/>
      <c r="Y2076" s="20"/>
      <c r="Z2076"/>
      <c r="AA2076"/>
      <c r="AB2076"/>
      <c r="AC2076"/>
      <c r="AD2076" s="20"/>
      <c r="AE2076"/>
      <c r="AF2076"/>
      <c r="AG2076"/>
      <c r="AH2076"/>
      <c r="AI2076" s="20"/>
      <c r="AJ2076"/>
      <c r="AK2076"/>
      <c r="AL2076"/>
      <c r="AM2076"/>
      <c r="AN2076" s="20"/>
      <c r="AO2076"/>
      <c r="AT2076" s="14"/>
      <c r="AU2076" s="14"/>
      <c r="AV2076" s="14"/>
      <c r="AW2076" s="14"/>
    </row>
    <row r="2077" spans="1:49" s="10" customFormat="1">
      <c r="A2077" s="12"/>
      <c r="C2077"/>
      <c r="D2077"/>
      <c r="E2077" s="20"/>
      <c r="F2077"/>
      <c r="G2077"/>
      <c r="H2077"/>
      <c r="I2077"/>
      <c r="J2077" s="20"/>
      <c r="K2077"/>
      <c r="L2077"/>
      <c r="M2077"/>
      <c r="N2077"/>
      <c r="O2077" s="20"/>
      <c r="P2077"/>
      <c r="Q2077"/>
      <c r="R2077"/>
      <c r="S2077"/>
      <c r="T2077" s="20"/>
      <c r="U2077"/>
      <c r="V2077"/>
      <c r="W2077"/>
      <c r="X2077"/>
      <c r="Y2077" s="20"/>
      <c r="Z2077"/>
      <c r="AA2077"/>
      <c r="AB2077"/>
      <c r="AC2077"/>
      <c r="AD2077" s="20"/>
      <c r="AE2077"/>
      <c r="AF2077"/>
      <c r="AG2077"/>
      <c r="AH2077"/>
      <c r="AI2077" s="20"/>
      <c r="AJ2077"/>
      <c r="AK2077"/>
      <c r="AL2077"/>
      <c r="AM2077"/>
      <c r="AN2077" s="20"/>
      <c r="AO2077"/>
      <c r="AT2077" s="14"/>
      <c r="AU2077" s="14"/>
      <c r="AV2077" s="14"/>
      <c r="AW2077" s="14"/>
    </row>
    <row r="2078" spans="1:49" s="10" customFormat="1">
      <c r="A2078" s="12"/>
      <c r="C2078"/>
      <c r="D2078"/>
      <c r="E2078" s="20"/>
      <c r="F2078"/>
      <c r="G2078"/>
      <c r="H2078"/>
      <c r="I2078"/>
      <c r="J2078" s="20"/>
      <c r="K2078"/>
      <c r="L2078"/>
      <c r="M2078"/>
      <c r="N2078"/>
      <c r="O2078" s="20"/>
      <c r="P2078"/>
      <c r="Q2078"/>
      <c r="R2078"/>
      <c r="S2078"/>
      <c r="T2078" s="20"/>
      <c r="U2078"/>
      <c r="V2078"/>
      <c r="W2078"/>
      <c r="X2078"/>
      <c r="Y2078" s="20"/>
      <c r="Z2078"/>
      <c r="AA2078"/>
      <c r="AB2078"/>
      <c r="AC2078"/>
      <c r="AD2078" s="20"/>
      <c r="AE2078"/>
      <c r="AF2078"/>
      <c r="AG2078"/>
      <c r="AH2078"/>
      <c r="AI2078" s="20"/>
      <c r="AJ2078"/>
      <c r="AK2078"/>
      <c r="AL2078"/>
      <c r="AM2078"/>
      <c r="AN2078" s="20"/>
      <c r="AO2078"/>
      <c r="AT2078" s="14"/>
      <c r="AU2078" s="14"/>
      <c r="AV2078" s="14"/>
      <c r="AW2078" s="14"/>
    </row>
    <row r="2079" spans="1:49" s="10" customFormat="1">
      <c r="A2079" s="12"/>
      <c r="C2079"/>
      <c r="D2079"/>
      <c r="E2079" s="20"/>
      <c r="F2079"/>
      <c r="G2079"/>
      <c r="H2079"/>
      <c r="I2079"/>
      <c r="J2079" s="20"/>
      <c r="K2079"/>
      <c r="L2079"/>
      <c r="M2079"/>
      <c r="N2079"/>
      <c r="O2079" s="20"/>
      <c r="P2079"/>
      <c r="Q2079"/>
      <c r="R2079"/>
      <c r="S2079"/>
      <c r="T2079" s="20"/>
      <c r="U2079"/>
      <c r="V2079"/>
      <c r="W2079"/>
      <c r="X2079"/>
      <c r="Y2079" s="20"/>
      <c r="Z2079"/>
      <c r="AA2079"/>
      <c r="AB2079"/>
      <c r="AC2079"/>
      <c r="AD2079" s="20"/>
      <c r="AE2079"/>
      <c r="AF2079"/>
      <c r="AG2079"/>
      <c r="AH2079"/>
      <c r="AI2079" s="20"/>
      <c r="AJ2079"/>
      <c r="AK2079"/>
      <c r="AL2079"/>
      <c r="AM2079"/>
      <c r="AN2079" s="20"/>
      <c r="AO2079"/>
      <c r="AT2079" s="14"/>
      <c r="AU2079" s="14"/>
      <c r="AV2079" s="14"/>
      <c r="AW2079" s="14"/>
    </row>
    <row r="2080" spans="1:49" s="10" customFormat="1">
      <c r="A2080" s="12"/>
      <c r="C2080"/>
      <c r="D2080"/>
      <c r="E2080" s="20"/>
      <c r="F2080"/>
      <c r="G2080"/>
      <c r="H2080"/>
      <c r="I2080"/>
      <c r="J2080" s="20"/>
      <c r="K2080"/>
      <c r="L2080"/>
      <c r="M2080"/>
      <c r="N2080"/>
      <c r="O2080" s="20"/>
      <c r="P2080"/>
      <c r="Q2080"/>
      <c r="R2080"/>
      <c r="S2080"/>
      <c r="T2080" s="20"/>
      <c r="U2080"/>
      <c r="V2080"/>
      <c r="W2080"/>
      <c r="X2080"/>
      <c r="Y2080" s="20"/>
      <c r="Z2080"/>
      <c r="AA2080"/>
      <c r="AB2080"/>
      <c r="AC2080"/>
      <c r="AD2080" s="20"/>
      <c r="AE2080"/>
      <c r="AF2080"/>
      <c r="AG2080"/>
      <c r="AH2080"/>
      <c r="AI2080" s="20"/>
      <c r="AJ2080"/>
      <c r="AK2080"/>
      <c r="AL2080"/>
      <c r="AM2080"/>
      <c r="AN2080" s="20"/>
      <c r="AO2080"/>
      <c r="AT2080" s="14"/>
      <c r="AU2080" s="14"/>
      <c r="AV2080" s="14"/>
      <c r="AW2080" s="14"/>
    </row>
    <row r="2081" spans="1:49" s="10" customFormat="1">
      <c r="A2081" s="12"/>
      <c r="C2081"/>
      <c r="D2081"/>
      <c r="E2081" s="20"/>
      <c r="F2081"/>
      <c r="G2081"/>
      <c r="H2081"/>
      <c r="I2081"/>
      <c r="J2081" s="20"/>
      <c r="K2081"/>
      <c r="L2081"/>
      <c r="M2081"/>
      <c r="N2081"/>
      <c r="O2081" s="20"/>
      <c r="P2081"/>
      <c r="Q2081"/>
      <c r="R2081"/>
      <c r="S2081"/>
      <c r="T2081" s="20"/>
      <c r="U2081"/>
      <c r="V2081"/>
      <c r="W2081"/>
      <c r="X2081"/>
      <c r="Y2081" s="20"/>
      <c r="Z2081"/>
      <c r="AA2081"/>
      <c r="AB2081"/>
      <c r="AC2081"/>
      <c r="AD2081" s="20"/>
      <c r="AE2081"/>
      <c r="AF2081"/>
      <c r="AG2081"/>
      <c r="AH2081"/>
      <c r="AI2081" s="20"/>
      <c r="AJ2081"/>
      <c r="AK2081"/>
      <c r="AL2081"/>
      <c r="AM2081"/>
      <c r="AN2081" s="20"/>
      <c r="AO2081"/>
      <c r="AT2081" s="14"/>
      <c r="AU2081" s="14"/>
      <c r="AV2081" s="14"/>
      <c r="AW2081" s="14"/>
    </row>
    <row r="2082" spans="1:49" s="10" customFormat="1">
      <c r="A2082" s="12"/>
      <c r="C2082"/>
      <c r="D2082"/>
      <c r="E2082" s="20"/>
      <c r="F2082"/>
      <c r="G2082"/>
      <c r="H2082"/>
      <c r="I2082"/>
      <c r="J2082" s="20"/>
      <c r="K2082"/>
      <c r="L2082"/>
      <c r="M2082"/>
      <c r="N2082"/>
      <c r="O2082" s="20"/>
      <c r="P2082"/>
      <c r="Q2082"/>
      <c r="R2082"/>
      <c r="S2082"/>
      <c r="T2082" s="20"/>
      <c r="U2082"/>
      <c r="V2082"/>
      <c r="W2082"/>
      <c r="X2082"/>
      <c r="Y2082" s="20"/>
      <c r="Z2082"/>
      <c r="AA2082"/>
      <c r="AB2082"/>
      <c r="AC2082"/>
      <c r="AD2082" s="20"/>
      <c r="AE2082"/>
      <c r="AF2082"/>
      <c r="AG2082"/>
      <c r="AH2082"/>
      <c r="AI2082" s="20"/>
      <c r="AJ2082"/>
      <c r="AK2082"/>
      <c r="AL2082"/>
      <c r="AM2082"/>
      <c r="AN2082" s="20"/>
      <c r="AO2082"/>
      <c r="AT2082" s="14"/>
      <c r="AU2082" s="14"/>
      <c r="AV2082" s="14"/>
      <c r="AW2082" s="14"/>
    </row>
    <row r="2083" spans="1:49" s="10" customFormat="1">
      <c r="A2083" s="12"/>
      <c r="C2083"/>
      <c r="D2083"/>
      <c r="E2083" s="20"/>
      <c r="F2083"/>
      <c r="G2083"/>
      <c r="H2083"/>
      <c r="I2083"/>
      <c r="J2083" s="20"/>
      <c r="K2083"/>
      <c r="L2083"/>
      <c r="M2083"/>
      <c r="N2083"/>
      <c r="O2083" s="20"/>
      <c r="P2083"/>
      <c r="Q2083"/>
      <c r="R2083"/>
      <c r="S2083"/>
      <c r="T2083" s="20"/>
      <c r="U2083"/>
      <c r="V2083"/>
      <c r="W2083"/>
      <c r="X2083"/>
      <c r="Y2083" s="20"/>
      <c r="Z2083"/>
      <c r="AA2083"/>
      <c r="AB2083"/>
      <c r="AC2083"/>
      <c r="AD2083" s="20"/>
      <c r="AE2083"/>
      <c r="AF2083"/>
      <c r="AG2083"/>
      <c r="AH2083"/>
      <c r="AI2083" s="20"/>
      <c r="AJ2083"/>
      <c r="AK2083"/>
      <c r="AL2083"/>
      <c r="AM2083"/>
      <c r="AN2083" s="20"/>
      <c r="AO2083"/>
      <c r="AT2083" s="14"/>
      <c r="AU2083" s="14"/>
      <c r="AV2083" s="14"/>
      <c r="AW2083" s="14"/>
    </row>
    <row r="2084" spans="1:49" s="10" customFormat="1">
      <c r="A2084" s="12"/>
      <c r="C2084"/>
      <c r="D2084"/>
      <c r="E2084" s="20"/>
      <c r="F2084"/>
      <c r="G2084"/>
      <c r="H2084"/>
      <c r="I2084"/>
      <c r="J2084" s="20"/>
      <c r="K2084"/>
      <c r="L2084"/>
      <c r="M2084"/>
      <c r="N2084"/>
      <c r="O2084" s="20"/>
      <c r="P2084"/>
      <c r="Q2084"/>
      <c r="R2084"/>
      <c r="S2084"/>
      <c r="T2084" s="20"/>
      <c r="U2084"/>
      <c r="V2084"/>
      <c r="W2084"/>
      <c r="X2084"/>
      <c r="Y2084" s="20"/>
      <c r="Z2084"/>
      <c r="AA2084"/>
      <c r="AB2084"/>
      <c r="AC2084"/>
      <c r="AD2084" s="20"/>
      <c r="AE2084"/>
      <c r="AF2084"/>
      <c r="AG2084"/>
      <c r="AH2084"/>
      <c r="AI2084" s="20"/>
      <c r="AJ2084"/>
      <c r="AK2084"/>
      <c r="AL2084"/>
      <c r="AM2084"/>
      <c r="AN2084" s="20"/>
      <c r="AO2084"/>
      <c r="AT2084" s="14"/>
      <c r="AU2084" s="14"/>
      <c r="AV2084" s="14"/>
      <c r="AW2084" s="14"/>
    </row>
    <row r="2085" spans="1:49" s="10" customFormat="1">
      <c r="A2085" s="12"/>
      <c r="C2085"/>
      <c r="D2085"/>
      <c r="E2085" s="20"/>
      <c r="F2085"/>
      <c r="G2085"/>
      <c r="H2085"/>
      <c r="I2085"/>
      <c r="J2085" s="20"/>
      <c r="K2085"/>
      <c r="L2085"/>
      <c r="M2085"/>
      <c r="N2085"/>
      <c r="O2085" s="20"/>
      <c r="P2085"/>
      <c r="Q2085"/>
      <c r="R2085"/>
      <c r="S2085"/>
      <c r="T2085" s="20"/>
      <c r="U2085"/>
      <c r="V2085"/>
      <c r="W2085"/>
      <c r="X2085"/>
      <c r="Y2085" s="20"/>
      <c r="Z2085"/>
      <c r="AA2085"/>
      <c r="AB2085"/>
      <c r="AC2085"/>
      <c r="AD2085" s="20"/>
      <c r="AE2085"/>
      <c r="AF2085"/>
      <c r="AG2085"/>
      <c r="AH2085"/>
      <c r="AI2085" s="20"/>
      <c r="AJ2085"/>
      <c r="AK2085"/>
      <c r="AL2085"/>
      <c r="AM2085"/>
      <c r="AN2085" s="20"/>
      <c r="AO2085"/>
      <c r="AT2085" s="14"/>
      <c r="AU2085" s="14"/>
      <c r="AV2085" s="14"/>
      <c r="AW2085" s="14"/>
    </row>
    <row r="2086" spans="1:49" s="10" customFormat="1">
      <c r="A2086" s="12"/>
      <c r="C2086"/>
      <c r="D2086"/>
      <c r="E2086" s="20"/>
      <c r="F2086"/>
      <c r="G2086"/>
      <c r="H2086"/>
      <c r="I2086"/>
      <c r="J2086" s="20"/>
      <c r="K2086"/>
      <c r="L2086"/>
      <c r="M2086"/>
      <c r="N2086"/>
      <c r="O2086" s="20"/>
      <c r="P2086"/>
      <c r="Q2086"/>
      <c r="R2086"/>
      <c r="S2086"/>
      <c r="T2086" s="20"/>
      <c r="U2086"/>
      <c r="V2086"/>
      <c r="W2086"/>
      <c r="X2086"/>
      <c r="Y2086" s="20"/>
      <c r="Z2086"/>
      <c r="AA2086"/>
      <c r="AB2086"/>
      <c r="AC2086"/>
      <c r="AD2086" s="20"/>
      <c r="AE2086"/>
      <c r="AF2086"/>
      <c r="AG2086"/>
      <c r="AH2086"/>
      <c r="AI2086" s="20"/>
      <c r="AJ2086"/>
      <c r="AK2086"/>
      <c r="AL2086"/>
      <c r="AM2086"/>
      <c r="AN2086" s="20"/>
      <c r="AO2086"/>
      <c r="AT2086" s="14"/>
      <c r="AU2086" s="14"/>
      <c r="AV2086" s="14"/>
      <c r="AW2086" s="14"/>
    </row>
    <row r="2087" spans="1:49" s="10" customFormat="1">
      <c r="A2087" s="12"/>
      <c r="C2087"/>
      <c r="D2087"/>
      <c r="E2087" s="20"/>
      <c r="F2087"/>
      <c r="G2087"/>
      <c r="H2087"/>
      <c r="I2087"/>
      <c r="J2087" s="20"/>
      <c r="K2087"/>
      <c r="L2087"/>
      <c r="M2087"/>
      <c r="N2087"/>
      <c r="O2087" s="20"/>
      <c r="P2087"/>
      <c r="Q2087"/>
      <c r="R2087"/>
      <c r="S2087"/>
      <c r="T2087" s="20"/>
      <c r="U2087"/>
      <c r="V2087"/>
      <c r="W2087"/>
      <c r="X2087"/>
      <c r="Y2087" s="20"/>
      <c r="Z2087"/>
      <c r="AA2087"/>
      <c r="AB2087"/>
      <c r="AC2087"/>
      <c r="AD2087" s="20"/>
      <c r="AE2087"/>
      <c r="AF2087"/>
      <c r="AG2087"/>
      <c r="AH2087"/>
      <c r="AI2087" s="20"/>
      <c r="AJ2087"/>
      <c r="AK2087"/>
      <c r="AL2087"/>
      <c r="AM2087"/>
      <c r="AN2087" s="20"/>
      <c r="AO2087"/>
      <c r="AT2087" s="14"/>
      <c r="AU2087" s="14"/>
      <c r="AV2087" s="14"/>
      <c r="AW2087" s="14"/>
    </row>
    <row r="2088" spans="1:49" s="10" customFormat="1">
      <c r="A2088" s="12"/>
      <c r="C2088"/>
      <c r="D2088"/>
      <c r="E2088" s="20"/>
      <c r="F2088"/>
      <c r="G2088"/>
      <c r="H2088"/>
      <c r="I2088"/>
      <c r="J2088" s="20"/>
      <c r="K2088"/>
      <c r="L2088"/>
      <c r="M2088"/>
      <c r="N2088"/>
      <c r="O2088" s="20"/>
      <c r="P2088"/>
      <c r="Q2088"/>
      <c r="R2088"/>
      <c r="S2088"/>
      <c r="T2088" s="20"/>
      <c r="U2088"/>
      <c r="V2088"/>
      <c r="W2088"/>
      <c r="X2088"/>
      <c r="Y2088" s="20"/>
      <c r="Z2088"/>
      <c r="AA2088"/>
      <c r="AB2088"/>
      <c r="AC2088"/>
      <c r="AD2088" s="20"/>
      <c r="AE2088"/>
      <c r="AF2088"/>
      <c r="AG2088"/>
      <c r="AH2088"/>
      <c r="AI2088" s="20"/>
      <c r="AJ2088"/>
      <c r="AK2088"/>
      <c r="AL2088"/>
      <c r="AM2088"/>
      <c r="AN2088" s="20"/>
      <c r="AO2088"/>
      <c r="AT2088" s="14"/>
      <c r="AU2088" s="14"/>
      <c r="AV2088" s="14"/>
      <c r="AW2088" s="14"/>
    </row>
    <row r="2089" spans="1:49" s="10" customFormat="1">
      <c r="A2089" s="12"/>
      <c r="C2089"/>
      <c r="D2089"/>
      <c r="E2089" s="20"/>
      <c r="F2089"/>
      <c r="G2089"/>
      <c r="H2089"/>
      <c r="I2089"/>
      <c r="J2089" s="20"/>
      <c r="K2089"/>
      <c r="L2089"/>
      <c r="M2089"/>
      <c r="N2089"/>
      <c r="O2089" s="20"/>
      <c r="P2089"/>
      <c r="Q2089"/>
      <c r="R2089"/>
      <c r="S2089"/>
      <c r="T2089" s="20"/>
      <c r="U2089"/>
      <c r="V2089"/>
      <c r="W2089"/>
      <c r="X2089"/>
      <c r="Y2089" s="20"/>
      <c r="Z2089"/>
      <c r="AA2089"/>
      <c r="AB2089"/>
      <c r="AC2089"/>
      <c r="AD2089" s="20"/>
      <c r="AE2089"/>
      <c r="AF2089"/>
      <c r="AG2089"/>
      <c r="AH2089"/>
      <c r="AI2089" s="20"/>
      <c r="AJ2089"/>
      <c r="AK2089"/>
      <c r="AL2089"/>
      <c r="AM2089"/>
      <c r="AN2089" s="20"/>
      <c r="AO2089"/>
      <c r="AT2089" s="14"/>
      <c r="AU2089" s="14"/>
      <c r="AV2089" s="14"/>
      <c r="AW2089" s="14"/>
    </row>
    <row r="2090" spans="1:49" s="10" customFormat="1">
      <c r="A2090" s="12"/>
      <c r="C2090"/>
      <c r="D2090"/>
      <c r="E2090" s="20"/>
      <c r="F2090"/>
      <c r="G2090"/>
      <c r="H2090"/>
      <c r="I2090"/>
      <c r="J2090" s="20"/>
      <c r="K2090"/>
      <c r="L2090"/>
      <c r="M2090"/>
      <c r="N2090"/>
      <c r="O2090" s="20"/>
      <c r="P2090"/>
      <c r="Q2090"/>
      <c r="R2090"/>
      <c r="S2090"/>
      <c r="T2090" s="20"/>
      <c r="U2090"/>
      <c r="V2090"/>
      <c r="W2090"/>
      <c r="X2090"/>
      <c r="Y2090" s="20"/>
      <c r="Z2090"/>
      <c r="AA2090"/>
      <c r="AB2090"/>
      <c r="AC2090"/>
      <c r="AD2090" s="20"/>
      <c r="AE2090"/>
      <c r="AF2090"/>
      <c r="AG2090"/>
      <c r="AH2090"/>
      <c r="AI2090" s="20"/>
      <c r="AJ2090"/>
      <c r="AK2090"/>
      <c r="AL2090"/>
      <c r="AM2090"/>
      <c r="AN2090" s="20"/>
      <c r="AO2090"/>
      <c r="AT2090" s="14"/>
      <c r="AU2090" s="14"/>
      <c r="AV2090" s="14"/>
      <c r="AW2090" s="14"/>
    </row>
    <row r="2091" spans="1:49" s="10" customFormat="1">
      <c r="A2091" s="12"/>
      <c r="C2091"/>
      <c r="D2091"/>
      <c r="E2091" s="20"/>
      <c r="F2091"/>
      <c r="G2091"/>
      <c r="H2091"/>
      <c r="I2091"/>
      <c r="J2091" s="20"/>
      <c r="K2091"/>
      <c r="L2091"/>
      <c r="M2091"/>
      <c r="N2091"/>
      <c r="O2091" s="20"/>
      <c r="P2091"/>
      <c r="Q2091"/>
      <c r="R2091"/>
      <c r="S2091"/>
      <c r="T2091" s="20"/>
      <c r="U2091"/>
      <c r="V2091"/>
      <c r="W2091"/>
      <c r="X2091"/>
      <c r="Y2091" s="20"/>
      <c r="Z2091"/>
      <c r="AA2091"/>
      <c r="AB2091"/>
      <c r="AC2091"/>
      <c r="AD2091" s="20"/>
      <c r="AE2091"/>
      <c r="AF2091"/>
      <c r="AG2091"/>
      <c r="AH2091"/>
      <c r="AI2091" s="20"/>
      <c r="AJ2091"/>
      <c r="AK2091"/>
      <c r="AL2091"/>
      <c r="AM2091"/>
      <c r="AN2091" s="20"/>
      <c r="AO2091"/>
      <c r="AT2091" s="14"/>
      <c r="AU2091" s="14"/>
      <c r="AV2091" s="14"/>
      <c r="AW2091" s="14"/>
    </row>
    <row r="2092" spans="1:49" s="10" customFormat="1">
      <c r="A2092" s="12"/>
      <c r="C2092"/>
      <c r="D2092"/>
      <c r="E2092" s="20"/>
      <c r="F2092"/>
      <c r="G2092"/>
      <c r="H2092"/>
      <c r="I2092"/>
      <c r="J2092" s="20"/>
      <c r="K2092"/>
      <c r="L2092"/>
      <c r="M2092"/>
      <c r="N2092"/>
      <c r="O2092" s="20"/>
      <c r="P2092"/>
      <c r="Q2092"/>
      <c r="R2092"/>
      <c r="S2092"/>
      <c r="T2092" s="20"/>
      <c r="U2092"/>
      <c r="V2092"/>
      <c r="W2092"/>
      <c r="X2092"/>
      <c r="Y2092" s="20"/>
      <c r="Z2092"/>
      <c r="AA2092"/>
      <c r="AB2092"/>
      <c r="AC2092"/>
      <c r="AD2092" s="20"/>
      <c r="AE2092"/>
      <c r="AF2092"/>
      <c r="AG2092"/>
      <c r="AH2092"/>
      <c r="AI2092" s="20"/>
      <c r="AJ2092"/>
      <c r="AK2092"/>
      <c r="AL2092"/>
      <c r="AM2092"/>
      <c r="AN2092" s="20"/>
      <c r="AO2092"/>
      <c r="AT2092" s="14"/>
      <c r="AU2092" s="14"/>
      <c r="AV2092" s="14"/>
      <c r="AW2092" s="14"/>
    </row>
    <row r="2093" spans="1:49" s="10" customFormat="1">
      <c r="A2093" s="12"/>
      <c r="C2093"/>
      <c r="D2093"/>
      <c r="E2093" s="20"/>
      <c r="F2093"/>
      <c r="G2093"/>
      <c r="H2093"/>
      <c r="I2093"/>
      <c r="J2093" s="20"/>
      <c r="K2093"/>
      <c r="L2093"/>
      <c r="M2093"/>
      <c r="N2093"/>
      <c r="O2093" s="20"/>
      <c r="P2093"/>
      <c r="Q2093"/>
      <c r="R2093"/>
      <c r="S2093"/>
      <c r="T2093" s="20"/>
      <c r="U2093"/>
      <c r="V2093"/>
      <c r="W2093"/>
      <c r="X2093"/>
      <c r="Y2093" s="20"/>
      <c r="Z2093"/>
      <c r="AA2093"/>
      <c r="AB2093"/>
      <c r="AC2093"/>
      <c r="AD2093" s="20"/>
      <c r="AE2093"/>
      <c r="AF2093"/>
      <c r="AG2093"/>
      <c r="AH2093"/>
      <c r="AI2093" s="20"/>
      <c r="AJ2093"/>
      <c r="AK2093"/>
      <c r="AL2093"/>
      <c r="AM2093"/>
      <c r="AN2093" s="20"/>
      <c r="AO2093"/>
      <c r="AT2093" s="14"/>
      <c r="AU2093" s="14"/>
      <c r="AV2093" s="14"/>
      <c r="AW2093" s="14"/>
    </row>
    <row r="2094" spans="1:49" s="10" customFormat="1">
      <c r="A2094" s="12"/>
      <c r="C2094"/>
      <c r="D2094"/>
      <c r="E2094" s="20"/>
      <c r="F2094"/>
      <c r="G2094"/>
      <c r="H2094"/>
      <c r="I2094"/>
      <c r="J2094" s="20"/>
      <c r="K2094"/>
      <c r="L2094"/>
      <c r="M2094"/>
      <c r="N2094"/>
      <c r="O2094" s="20"/>
      <c r="P2094"/>
      <c r="Q2094"/>
      <c r="R2094"/>
      <c r="S2094"/>
      <c r="T2094" s="20"/>
      <c r="U2094"/>
      <c r="V2094"/>
      <c r="W2094"/>
      <c r="X2094"/>
      <c r="Y2094" s="20"/>
      <c r="Z2094"/>
      <c r="AA2094"/>
      <c r="AB2094"/>
      <c r="AC2094"/>
      <c r="AD2094" s="20"/>
      <c r="AE2094"/>
      <c r="AF2094"/>
      <c r="AG2094"/>
      <c r="AH2094"/>
      <c r="AI2094" s="20"/>
      <c r="AJ2094"/>
      <c r="AK2094"/>
      <c r="AL2094"/>
      <c r="AM2094"/>
      <c r="AN2094" s="20"/>
      <c r="AO2094"/>
      <c r="AT2094" s="14"/>
      <c r="AU2094" s="14"/>
      <c r="AV2094" s="14"/>
      <c r="AW2094" s="14"/>
    </row>
    <row r="2095" spans="1:49" s="10" customFormat="1">
      <c r="A2095" s="12"/>
      <c r="C2095"/>
      <c r="D2095"/>
      <c r="E2095" s="20"/>
      <c r="F2095"/>
      <c r="G2095"/>
      <c r="H2095"/>
      <c r="I2095"/>
      <c r="J2095" s="20"/>
      <c r="K2095"/>
      <c r="L2095"/>
      <c r="M2095"/>
      <c r="N2095"/>
      <c r="O2095" s="20"/>
      <c r="P2095"/>
      <c r="Q2095"/>
      <c r="R2095"/>
      <c r="S2095"/>
      <c r="T2095" s="20"/>
      <c r="U2095"/>
      <c r="V2095"/>
      <c r="W2095"/>
      <c r="X2095"/>
      <c r="Y2095" s="20"/>
      <c r="Z2095"/>
      <c r="AA2095"/>
      <c r="AB2095"/>
      <c r="AC2095"/>
      <c r="AD2095" s="20"/>
      <c r="AE2095"/>
      <c r="AF2095"/>
      <c r="AG2095"/>
      <c r="AH2095"/>
      <c r="AI2095" s="20"/>
      <c r="AJ2095"/>
      <c r="AK2095"/>
      <c r="AL2095"/>
      <c r="AM2095"/>
      <c r="AN2095" s="20"/>
      <c r="AO2095"/>
      <c r="AT2095" s="14"/>
      <c r="AU2095" s="14"/>
      <c r="AV2095" s="14"/>
      <c r="AW2095" s="14"/>
    </row>
    <row r="2096" spans="1:49" s="10" customFormat="1">
      <c r="A2096" s="12"/>
      <c r="C2096"/>
      <c r="D2096"/>
      <c r="E2096" s="20"/>
      <c r="F2096"/>
      <c r="G2096"/>
      <c r="H2096"/>
      <c r="I2096"/>
      <c r="J2096" s="20"/>
      <c r="K2096"/>
      <c r="L2096"/>
      <c r="M2096"/>
      <c r="N2096"/>
      <c r="O2096" s="20"/>
      <c r="P2096"/>
      <c r="Q2096"/>
      <c r="R2096"/>
      <c r="S2096"/>
      <c r="T2096" s="20"/>
      <c r="U2096"/>
      <c r="V2096"/>
      <c r="W2096"/>
      <c r="X2096"/>
      <c r="Y2096" s="20"/>
      <c r="Z2096"/>
      <c r="AA2096"/>
      <c r="AB2096"/>
      <c r="AC2096"/>
      <c r="AD2096" s="20"/>
      <c r="AE2096"/>
      <c r="AF2096"/>
      <c r="AG2096"/>
      <c r="AH2096"/>
      <c r="AI2096" s="20"/>
      <c r="AJ2096"/>
      <c r="AK2096"/>
      <c r="AL2096"/>
      <c r="AM2096"/>
      <c r="AN2096" s="20"/>
      <c r="AO2096"/>
      <c r="AT2096" s="14"/>
      <c r="AU2096" s="14"/>
      <c r="AV2096" s="14"/>
      <c r="AW2096" s="14"/>
    </row>
    <row r="2097" spans="1:49" s="10" customFormat="1">
      <c r="A2097" s="12"/>
      <c r="C2097"/>
      <c r="D2097"/>
      <c r="E2097" s="20"/>
      <c r="F2097"/>
      <c r="G2097"/>
      <c r="H2097"/>
      <c r="I2097"/>
      <c r="J2097" s="20"/>
      <c r="K2097"/>
      <c r="L2097"/>
      <c r="M2097"/>
      <c r="N2097"/>
      <c r="O2097" s="20"/>
      <c r="P2097"/>
      <c r="Q2097"/>
      <c r="R2097"/>
      <c r="S2097"/>
      <c r="T2097" s="20"/>
      <c r="U2097"/>
      <c r="V2097"/>
      <c r="W2097"/>
      <c r="X2097"/>
      <c r="Y2097" s="20"/>
      <c r="Z2097"/>
      <c r="AA2097"/>
      <c r="AB2097"/>
      <c r="AC2097"/>
      <c r="AD2097" s="20"/>
      <c r="AE2097"/>
      <c r="AF2097"/>
      <c r="AG2097"/>
      <c r="AH2097"/>
      <c r="AI2097" s="20"/>
      <c r="AJ2097"/>
      <c r="AK2097"/>
      <c r="AL2097"/>
      <c r="AM2097"/>
      <c r="AN2097" s="20"/>
      <c r="AO2097"/>
      <c r="AT2097" s="14"/>
      <c r="AU2097" s="14"/>
      <c r="AV2097" s="14"/>
      <c r="AW2097" s="14"/>
    </row>
    <row r="2098" spans="1:49" s="10" customFormat="1">
      <c r="A2098" s="12"/>
      <c r="C2098"/>
      <c r="D2098"/>
      <c r="E2098" s="20"/>
      <c r="F2098"/>
      <c r="G2098"/>
      <c r="H2098"/>
      <c r="I2098"/>
      <c r="J2098" s="20"/>
      <c r="K2098"/>
      <c r="L2098"/>
      <c r="M2098"/>
      <c r="N2098"/>
      <c r="O2098" s="20"/>
      <c r="P2098"/>
      <c r="Q2098"/>
      <c r="R2098"/>
      <c r="S2098"/>
      <c r="T2098" s="20"/>
      <c r="U2098"/>
      <c r="V2098"/>
      <c r="W2098"/>
      <c r="X2098"/>
      <c r="Y2098" s="20"/>
      <c r="Z2098"/>
      <c r="AA2098"/>
      <c r="AB2098"/>
      <c r="AC2098"/>
      <c r="AD2098" s="20"/>
      <c r="AE2098"/>
      <c r="AF2098"/>
      <c r="AG2098"/>
      <c r="AH2098"/>
      <c r="AI2098" s="20"/>
      <c r="AJ2098"/>
      <c r="AK2098"/>
      <c r="AL2098"/>
      <c r="AM2098"/>
      <c r="AN2098" s="20"/>
      <c r="AO2098"/>
      <c r="AT2098" s="14"/>
      <c r="AU2098" s="14"/>
      <c r="AV2098" s="14"/>
      <c r="AW2098" s="14"/>
    </row>
    <row r="2099" spans="1:49" s="10" customFormat="1">
      <c r="A2099" s="12"/>
      <c r="C2099"/>
      <c r="D2099"/>
      <c r="E2099" s="20"/>
      <c r="F2099"/>
      <c r="G2099"/>
      <c r="H2099"/>
      <c r="I2099"/>
      <c r="J2099" s="20"/>
      <c r="K2099"/>
      <c r="L2099"/>
      <c r="M2099"/>
      <c r="N2099"/>
      <c r="O2099" s="20"/>
      <c r="P2099"/>
      <c r="Q2099"/>
      <c r="R2099"/>
      <c r="S2099"/>
      <c r="T2099" s="20"/>
      <c r="U2099"/>
      <c r="V2099"/>
      <c r="W2099"/>
      <c r="X2099"/>
      <c r="Y2099" s="20"/>
      <c r="Z2099"/>
      <c r="AA2099"/>
      <c r="AB2099"/>
      <c r="AC2099"/>
      <c r="AD2099" s="20"/>
      <c r="AE2099"/>
      <c r="AF2099"/>
      <c r="AG2099"/>
      <c r="AH2099"/>
      <c r="AI2099" s="20"/>
      <c r="AJ2099"/>
      <c r="AK2099"/>
      <c r="AL2099"/>
      <c r="AM2099"/>
      <c r="AN2099" s="20"/>
      <c r="AO2099"/>
      <c r="AT2099" s="14"/>
      <c r="AU2099" s="14"/>
      <c r="AV2099" s="14"/>
      <c r="AW2099" s="14"/>
    </row>
    <row r="2100" spans="1:49" s="10" customFormat="1">
      <c r="A2100" s="12"/>
      <c r="C2100"/>
      <c r="D2100"/>
      <c r="E2100" s="20"/>
      <c r="F2100"/>
      <c r="G2100"/>
      <c r="H2100"/>
      <c r="I2100"/>
      <c r="J2100" s="20"/>
      <c r="K2100"/>
      <c r="L2100"/>
      <c r="M2100"/>
      <c r="N2100"/>
      <c r="O2100" s="20"/>
      <c r="P2100"/>
      <c r="Q2100"/>
      <c r="R2100"/>
      <c r="S2100"/>
      <c r="T2100" s="20"/>
      <c r="U2100"/>
      <c r="V2100"/>
      <c r="W2100"/>
      <c r="X2100"/>
      <c r="Y2100" s="20"/>
      <c r="Z2100"/>
      <c r="AA2100"/>
      <c r="AB2100"/>
      <c r="AC2100"/>
      <c r="AD2100" s="20"/>
      <c r="AE2100"/>
      <c r="AF2100"/>
      <c r="AG2100"/>
      <c r="AH2100"/>
      <c r="AI2100" s="20"/>
      <c r="AJ2100"/>
      <c r="AK2100"/>
      <c r="AL2100"/>
      <c r="AM2100"/>
      <c r="AN2100" s="20"/>
      <c r="AO2100"/>
      <c r="AT2100" s="14"/>
      <c r="AU2100" s="14"/>
      <c r="AV2100" s="14"/>
      <c r="AW2100" s="14"/>
    </row>
    <row r="2101" spans="1:49" s="10" customFormat="1">
      <c r="A2101" s="12"/>
      <c r="C2101"/>
      <c r="D2101"/>
      <c r="E2101" s="20"/>
      <c r="F2101"/>
      <c r="G2101"/>
      <c r="H2101"/>
      <c r="I2101"/>
      <c r="J2101" s="20"/>
      <c r="K2101"/>
      <c r="L2101"/>
      <c r="M2101"/>
      <c r="N2101"/>
      <c r="O2101" s="20"/>
      <c r="P2101"/>
      <c r="Q2101"/>
      <c r="R2101"/>
      <c r="S2101"/>
      <c r="T2101" s="20"/>
      <c r="U2101"/>
      <c r="V2101"/>
      <c r="W2101"/>
      <c r="X2101"/>
      <c r="Y2101" s="20"/>
      <c r="Z2101"/>
      <c r="AA2101"/>
      <c r="AB2101"/>
      <c r="AC2101"/>
      <c r="AD2101" s="20"/>
      <c r="AE2101"/>
      <c r="AF2101"/>
      <c r="AG2101"/>
      <c r="AH2101"/>
      <c r="AI2101" s="20"/>
      <c r="AJ2101"/>
      <c r="AK2101"/>
      <c r="AL2101"/>
      <c r="AM2101"/>
      <c r="AN2101" s="20"/>
      <c r="AO2101"/>
      <c r="AT2101" s="14"/>
      <c r="AU2101" s="14"/>
      <c r="AV2101" s="14"/>
      <c r="AW2101" s="14"/>
    </row>
    <row r="2102" spans="1:49" s="10" customFormat="1">
      <c r="A2102" s="12"/>
      <c r="C2102"/>
      <c r="D2102"/>
      <c r="E2102" s="20"/>
      <c r="F2102"/>
      <c r="G2102"/>
      <c r="H2102"/>
      <c r="I2102"/>
      <c r="J2102" s="20"/>
      <c r="K2102"/>
      <c r="L2102"/>
      <c r="M2102"/>
      <c r="N2102"/>
      <c r="O2102" s="20"/>
      <c r="P2102"/>
      <c r="Q2102"/>
      <c r="R2102"/>
      <c r="S2102"/>
      <c r="T2102" s="20"/>
      <c r="U2102"/>
      <c r="V2102"/>
      <c r="W2102"/>
      <c r="X2102"/>
      <c r="Y2102" s="20"/>
      <c r="Z2102"/>
      <c r="AA2102"/>
      <c r="AB2102"/>
      <c r="AC2102"/>
      <c r="AD2102" s="20"/>
      <c r="AE2102"/>
      <c r="AF2102"/>
      <c r="AG2102"/>
      <c r="AH2102"/>
      <c r="AI2102" s="20"/>
      <c r="AJ2102"/>
      <c r="AK2102"/>
      <c r="AL2102"/>
      <c r="AM2102"/>
      <c r="AN2102" s="20"/>
      <c r="AO2102"/>
      <c r="AT2102" s="14"/>
      <c r="AU2102" s="14"/>
      <c r="AV2102" s="14"/>
      <c r="AW2102" s="14"/>
    </row>
    <row r="2103" spans="1:49" s="10" customFormat="1">
      <c r="A2103" s="12"/>
      <c r="C2103"/>
      <c r="D2103"/>
      <c r="E2103" s="20"/>
      <c r="F2103"/>
      <c r="G2103"/>
      <c r="H2103"/>
      <c r="I2103"/>
      <c r="J2103" s="20"/>
      <c r="K2103"/>
      <c r="L2103"/>
      <c r="M2103"/>
      <c r="N2103"/>
      <c r="O2103" s="20"/>
      <c r="P2103"/>
      <c r="Q2103"/>
      <c r="R2103"/>
      <c r="S2103"/>
      <c r="T2103" s="20"/>
      <c r="U2103"/>
      <c r="V2103"/>
      <c r="W2103"/>
      <c r="X2103"/>
      <c r="Y2103" s="20"/>
      <c r="Z2103"/>
      <c r="AA2103"/>
      <c r="AB2103"/>
      <c r="AC2103"/>
      <c r="AD2103" s="20"/>
      <c r="AE2103"/>
      <c r="AF2103"/>
      <c r="AG2103"/>
      <c r="AH2103"/>
      <c r="AI2103" s="20"/>
      <c r="AJ2103"/>
      <c r="AK2103"/>
      <c r="AL2103"/>
      <c r="AM2103"/>
      <c r="AN2103" s="20"/>
      <c r="AO2103"/>
      <c r="AT2103" s="14"/>
      <c r="AU2103" s="14"/>
      <c r="AV2103" s="14"/>
      <c r="AW2103" s="14"/>
    </row>
    <row r="2104" spans="1:49" s="10" customFormat="1">
      <c r="A2104" s="12"/>
      <c r="C2104"/>
      <c r="D2104"/>
      <c r="E2104" s="20"/>
      <c r="F2104"/>
      <c r="G2104"/>
      <c r="H2104"/>
      <c r="I2104"/>
      <c r="J2104" s="20"/>
      <c r="K2104"/>
      <c r="L2104"/>
      <c r="M2104"/>
      <c r="N2104"/>
      <c r="O2104" s="20"/>
      <c r="P2104"/>
      <c r="Q2104"/>
      <c r="R2104"/>
      <c r="S2104"/>
      <c r="T2104" s="20"/>
      <c r="U2104"/>
      <c r="V2104"/>
      <c r="W2104"/>
      <c r="X2104"/>
      <c r="Y2104" s="20"/>
      <c r="Z2104"/>
      <c r="AA2104"/>
      <c r="AB2104"/>
      <c r="AC2104"/>
      <c r="AD2104" s="20"/>
      <c r="AE2104"/>
      <c r="AF2104"/>
      <c r="AG2104"/>
      <c r="AH2104"/>
      <c r="AI2104" s="20"/>
      <c r="AJ2104"/>
      <c r="AK2104"/>
      <c r="AL2104"/>
      <c r="AM2104"/>
      <c r="AN2104" s="20"/>
      <c r="AO2104"/>
      <c r="AT2104" s="14"/>
      <c r="AU2104" s="14"/>
      <c r="AV2104" s="14"/>
      <c r="AW2104" s="14"/>
    </row>
    <row r="2105" spans="1:49" s="10" customFormat="1">
      <c r="A2105" s="12"/>
      <c r="C2105"/>
      <c r="D2105"/>
      <c r="E2105" s="20"/>
      <c r="F2105"/>
      <c r="G2105"/>
      <c r="H2105"/>
      <c r="I2105"/>
      <c r="J2105" s="20"/>
      <c r="K2105"/>
      <c r="L2105"/>
      <c r="M2105"/>
      <c r="N2105"/>
      <c r="O2105" s="20"/>
      <c r="P2105"/>
      <c r="Q2105"/>
      <c r="R2105"/>
      <c r="S2105"/>
      <c r="T2105" s="20"/>
      <c r="U2105"/>
      <c r="V2105"/>
      <c r="W2105"/>
      <c r="X2105"/>
      <c r="Y2105" s="20"/>
      <c r="Z2105"/>
      <c r="AA2105"/>
      <c r="AB2105"/>
      <c r="AC2105"/>
      <c r="AD2105" s="20"/>
      <c r="AE2105"/>
      <c r="AF2105"/>
      <c r="AG2105"/>
      <c r="AH2105"/>
      <c r="AI2105" s="20"/>
      <c r="AJ2105"/>
      <c r="AK2105"/>
      <c r="AL2105"/>
      <c r="AM2105"/>
      <c r="AN2105" s="20"/>
      <c r="AO2105"/>
      <c r="AT2105" s="14"/>
      <c r="AU2105" s="14"/>
      <c r="AV2105" s="14"/>
      <c r="AW2105" s="14"/>
    </row>
    <row r="2106" spans="1:49" s="10" customFormat="1">
      <c r="A2106" s="12"/>
      <c r="C2106"/>
      <c r="D2106"/>
      <c r="E2106" s="20"/>
      <c r="F2106"/>
      <c r="G2106"/>
      <c r="H2106"/>
      <c r="I2106"/>
      <c r="J2106" s="20"/>
      <c r="K2106"/>
      <c r="L2106"/>
      <c r="M2106"/>
      <c r="N2106"/>
      <c r="O2106" s="20"/>
      <c r="P2106"/>
      <c r="Q2106"/>
      <c r="R2106"/>
      <c r="S2106"/>
      <c r="T2106" s="20"/>
      <c r="U2106"/>
      <c r="V2106"/>
      <c r="W2106"/>
      <c r="X2106"/>
      <c r="Y2106" s="20"/>
      <c r="Z2106"/>
      <c r="AA2106"/>
      <c r="AB2106"/>
      <c r="AC2106"/>
      <c r="AD2106" s="20"/>
      <c r="AE2106"/>
      <c r="AF2106"/>
      <c r="AG2106"/>
      <c r="AH2106"/>
      <c r="AI2106" s="20"/>
      <c r="AJ2106"/>
      <c r="AK2106"/>
      <c r="AL2106"/>
      <c r="AM2106"/>
      <c r="AN2106" s="20"/>
      <c r="AO2106"/>
      <c r="AT2106" s="14"/>
      <c r="AU2106" s="14"/>
      <c r="AV2106" s="14"/>
      <c r="AW2106" s="14"/>
    </row>
    <row r="2107" spans="1:49" s="10" customFormat="1">
      <c r="A2107" s="12"/>
      <c r="C2107"/>
      <c r="D2107"/>
      <c r="E2107" s="20"/>
      <c r="F2107"/>
      <c r="G2107"/>
      <c r="H2107"/>
      <c r="I2107"/>
      <c r="J2107" s="20"/>
      <c r="K2107"/>
      <c r="L2107"/>
      <c r="M2107"/>
      <c r="N2107"/>
      <c r="O2107" s="20"/>
      <c r="P2107"/>
      <c r="Q2107"/>
      <c r="R2107"/>
      <c r="S2107"/>
      <c r="T2107" s="20"/>
      <c r="U2107"/>
      <c r="V2107"/>
      <c r="W2107"/>
      <c r="X2107"/>
      <c r="Y2107" s="20"/>
      <c r="Z2107"/>
      <c r="AA2107"/>
      <c r="AB2107"/>
      <c r="AC2107"/>
      <c r="AD2107" s="20"/>
      <c r="AE2107"/>
      <c r="AF2107"/>
      <c r="AG2107"/>
      <c r="AH2107"/>
      <c r="AI2107" s="20"/>
      <c r="AJ2107"/>
      <c r="AK2107"/>
      <c r="AL2107"/>
      <c r="AM2107"/>
      <c r="AN2107" s="20"/>
      <c r="AO2107"/>
      <c r="AT2107" s="14"/>
      <c r="AU2107" s="14"/>
      <c r="AV2107" s="14"/>
      <c r="AW2107" s="14"/>
    </row>
    <row r="2108" spans="1:49" s="10" customFormat="1">
      <c r="A2108" s="12"/>
      <c r="C2108"/>
      <c r="D2108"/>
      <c r="E2108" s="20"/>
      <c r="F2108"/>
      <c r="G2108"/>
      <c r="H2108"/>
      <c r="I2108"/>
      <c r="J2108" s="20"/>
      <c r="K2108"/>
      <c r="L2108"/>
      <c r="M2108"/>
      <c r="N2108"/>
      <c r="O2108" s="20"/>
      <c r="P2108"/>
      <c r="Q2108"/>
      <c r="R2108"/>
      <c r="S2108"/>
      <c r="T2108" s="20"/>
      <c r="U2108"/>
      <c r="V2108"/>
      <c r="W2108"/>
      <c r="X2108"/>
      <c r="Y2108" s="20"/>
      <c r="Z2108"/>
      <c r="AA2108"/>
      <c r="AB2108"/>
      <c r="AC2108"/>
      <c r="AD2108" s="20"/>
      <c r="AE2108"/>
      <c r="AF2108"/>
      <c r="AG2108"/>
      <c r="AH2108"/>
      <c r="AI2108" s="20"/>
      <c r="AJ2108"/>
      <c r="AK2108"/>
      <c r="AL2108"/>
      <c r="AM2108"/>
      <c r="AN2108" s="20"/>
      <c r="AO2108"/>
      <c r="AT2108" s="14"/>
      <c r="AU2108" s="14"/>
      <c r="AV2108" s="14"/>
      <c r="AW2108" s="14"/>
    </row>
    <row r="2109" spans="1:49" s="10" customFormat="1">
      <c r="A2109" s="12"/>
      <c r="C2109"/>
      <c r="D2109"/>
      <c r="E2109" s="20"/>
      <c r="F2109"/>
      <c r="G2109"/>
      <c r="H2109"/>
      <c r="I2109"/>
      <c r="J2109" s="20"/>
      <c r="K2109"/>
      <c r="L2109"/>
      <c r="M2109"/>
      <c r="N2109"/>
      <c r="O2109" s="20"/>
      <c r="P2109"/>
      <c r="Q2109"/>
      <c r="R2109"/>
      <c r="S2109"/>
      <c r="T2109" s="20"/>
      <c r="U2109"/>
      <c r="V2109"/>
      <c r="W2109"/>
      <c r="X2109"/>
      <c r="Y2109" s="20"/>
      <c r="Z2109"/>
      <c r="AA2109"/>
      <c r="AB2109"/>
      <c r="AC2109"/>
      <c r="AD2109" s="20"/>
      <c r="AE2109"/>
      <c r="AF2109"/>
      <c r="AG2109"/>
      <c r="AH2109"/>
      <c r="AI2109" s="20"/>
      <c r="AJ2109"/>
      <c r="AK2109"/>
      <c r="AL2109"/>
      <c r="AM2109"/>
      <c r="AN2109" s="20"/>
      <c r="AO2109"/>
      <c r="AT2109" s="14"/>
      <c r="AU2109" s="14"/>
      <c r="AV2109" s="14"/>
      <c r="AW2109" s="14"/>
    </row>
    <row r="2110" spans="1:49" s="10" customFormat="1">
      <c r="A2110" s="12"/>
      <c r="C2110"/>
      <c r="D2110"/>
      <c r="E2110" s="20"/>
      <c r="F2110"/>
      <c r="G2110"/>
      <c r="H2110"/>
      <c r="I2110"/>
      <c r="J2110" s="20"/>
      <c r="K2110"/>
      <c r="L2110"/>
      <c r="M2110"/>
      <c r="N2110"/>
      <c r="O2110" s="20"/>
      <c r="P2110"/>
      <c r="Q2110"/>
      <c r="R2110"/>
      <c r="S2110"/>
      <c r="T2110" s="20"/>
      <c r="U2110"/>
      <c r="V2110"/>
      <c r="W2110"/>
      <c r="X2110"/>
      <c r="Y2110" s="20"/>
      <c r="Z2110"/>
      <c r="AA2110"/>
      <c r="AB2110"/>
      <c r="AC2110"/>
      <c r="AD2110" s="20"/>
      <c r="AE2110"/>
      <c r="AF2110"/>
      <c r="AG2110"/>
      <c r="AH2110"/>
      <c r="AI2110" s="20"/>
      <c r="AJ2110"/>
      <c r="AK2110"/>
      <c r="AL2110"/>
      <c r="AM2110"/>
      <c r="AN2110" s="20"/>
      <c r="AO2110"/>
      <c r="AT2110" s="14"/>
      <c r="AU2110" s="14"/>
      <c r="AV2110" s="14"/>
      <c r="AW2110" s="14"/>
    </row>
    <row r="2111" spans="1:49" s="10" customFormat="1">
      <c r="A2111" s="12"/>
      <c r="C2111"/>
      <c r="D2111"/>
      <c r="E2111" s="20"/>
      <c r="F2111"/>
      <c r="G2111"/>
      <c r="H2111"/>
      <c r="I2111"/>
      <c r="J2111" s="20"/>
      <c r="K2111"/>
      <c r="L2111"/>
      <c r="M2111"/>
      <c r="N2111"/>
      <c r="O2111" s="20"/>
      <c r="P2111"/>
      <c r="Q2111"/>
      <c r="R2111"/>
      <c r="S2111"/>
      <c r="T2111" s="20"/>
      <c r="U2111"/>
      <c r="V2111"/>
      <c r="W2111"/>
      <c r="X2111"/>
      <c r="Y2111" s="20"/>
      <c r="Z2111"/>
      <c r="AA2111"/>
      <c r="AB2111"/>
      <c r="AC2111"/>
      <c r="AD2111" s="20"/>
      <c r="AE2111"/>
      <c r="AF2111"/>
      <c r="AG2111"/>
      <c r="AH2111"/>
      <c r="AI2111" s="20"/>
      <c r="AJ2111"/>
      <c r="AK2111"/>
      <c r="AL2111"/>
      <c r="AM2111"/>
      <c r="AN2111" s="20"/>
      <c r="AO2111"/>
      <c r="AT2111" s="14"/>
      <c r="AU2111" s="14"/>
      <c r="AV2111" s="14"/>
      <c r="AW2111" s="14"/>
    </row>
    <row r="2112" spans="1:49" s="10" customFormat="1">
      <c r="A2112" s="12"/>
      <c r="C2112"/>
      <c r="D2112"/>
      <c r="E2112" s="20"/>
      <c r="F2112"/>
      <c r="G2112"/>
      <c r="H2112"/>
      <c r="I2112"/>
      <c r="J2112" s="20"/>
      <c r="K2112"/>
      <c r="L2112"/>
      <c r="M2112"/>
      <c r="N2112"/>
      <c r="O2112" s="20"/>
      <c r="P2112"/>
      <c r="Q2112"/>
      <c r="R2112"/>
      <c r="S2112"/>
      <c r="T2112" s="20"/>
      <c r="U2112"/>
      <c r="V2112"/>
      <c r="W2112"/>
      <c r="X2112"/>
      <c r="Y2112" s="20"/>
      <c r="Z2112"/>
      <c r="AA2112"/>
      <c r="AB2112"/>
      <c r="AC2112"/>
      <c r="AD2112" s="20"/>
      <c r="AE2112"/>
      <c r="AF2112"/>
      <c r="AG2112"/>
      <c r="AH2112"/>
      <c r="AI2112" s="20"/>
      <c r="AJ2112"/>
      <c r="AK2112"/>
      <c r="AL2112"/>
      <c r="AM2112"/>
      <c r="AN2112" s="20"/>
      <c r="AO2112"/>
      <c r="AT2112" s="14"/>
      <c r="AU2112" s="14"/>
      <c r="AV2112" s="14"/>
      <c r="AW2112" s="14"/>
    </row>
    <row r="2113" spans="1:49" s="10" customFormat="1">
      <c r="A2113" s="12"/>
      <c r="C2113"/>
      <c r="D2113"/>
      <c r="E2113" s="20"/>
      <c r="F2113"/>
      <c r="G2113"/>
      <c r="H2113"/>
      <c r="I2113"/>
      <c r="J2113" s="20"/>
      <c r="K2113"/>
      <c r="L2113"/>
      <c r="M2113"/>
      <c r="N2113"/>
      <c r="O2113" s="20"/>
      <c r="P2113"/>
      <c r="Q2113"/>
      <c r="R2113"/>
      <c r="S2113"/>
      <c r="T2113" s="20"/>
      <c r="U2113"/>
      <c r="V2113"/>
      <c r="W2113"/>
      <c r="X2113"/>
      <c r="Y2113" s="20"/>
      <c r="Z2113"/>
      <c r="AA2113"/>
      <c r="AB2113"/>
      <c r="AC2113"/>
      <c r="AD2113" s="20"/>
      <c r="AE2113"/>
      <c r="AF2113"/>
      <c r="AG2113"/>
      <c r="AH2113"/>
      <c r="AI2113" s="20"/>
      <c r="AJ2113"/>
      <c r="AK2113"/>
      <c r="AL2113"/>
      <c r="AM2113"/>
      <c r="AN2113" s="20"/>
      <c r="AO2113"/>
      <c r="AT2113" s="14"/>
      <c r="AU2113" s="14"/>
      <c r="AV2113" s="14"/>
      <c r="AW2113" s="14"/>
    </row>
    <row r="2114" spans="1:49" s="10" customFormat="1">
      <c r="A2114" s="12"/>
      <c r="C2114"/>
      <c r="D2114"/>
      <c r="E2114" s="20"/>
      <c r="F2114"/>
      <c r="G2114"/>
      <c r="H2114"/>
      <c r="I2114"/>
      <c r="J2114" s="20"/>
      <c r="K2114"/>
      <c r="L2114"/>
      <c r="M2114"/>
      <c r="N2114"/>
      <c r="O2114" s="20"/>
      <c r="P2114"/>
      <c r="Q2114"/>
      <c r="R2114"/>
      <c r="S2114"/>
      <c r="T2114" s="20"/>
      <c r="U2114"/>
      <c r="V2114"/>
      <c r="W2114"/>
      <c r="X2114"/>
      <c r="Y2114" s="20"/>
      <c r="Z2114"/>
      <c r="AA2114"/>
      <c r="AB2114"/>
      <c r="AC2114"/>
      <c r="AD2114" s="20"/>
      <c r="AE2114"/>
      <c r="AF2114"/>
      <c r="AG2114"/>
      <c r="AH2114"/>
      <c r="AI2114" s="20"/>
      <c r="AJ2114"/>
      <c r="AK2114"/>
      <c r="AL2114"/>
      <c r="AM2114"/>
      <c r="AN2114" s="20"/>
      <c r="AO2114"/>
      <c r="AT2114" s="14"/>
      <c r="AU2114" s="14"/>
      <c r="AV2114" s="14"/>
      <c r="AW2114" s="14"/>
    </row>
    <row r="2115" spans="1:49" s="10" customFormat="1">
      <c r="A2115" s="12"/>
      <c r="C2115"/>
      <c r="D2115"/>
      <c r="E2115" s="20"/>
      <c r="F2115"/>
      <c r="G2115"/>
      <c r="H2115"/>
      <c r="I2115"/>
      <c r="J2115" s="20"/>
      <c r="K2115"/>
      <c r="L2115"/>
      <c r="M2115"/>
      <c r="N2115"/>
      <c r="O2115" s="20"/>
      <c r="P2115"/>
      <c r="Q2115"/>
      <c r="R2115"/>
      <c r="S2115"/>
      <c r="T2115" s="20"/>
      <c r="U2115"/>
      <c r="V2115"/>
      <c r="W2115"/>
      <c r="X2115"/>
      <c r="Y2115" s="20"/>
      <c r="Z2115"/>
      <c r="AA2115"/>
      <c r="AB2115"/>
      <c r="AC2115"/>
      <c r="AD2115" s="20"/>
      <c r="AE2115"/>
      <c r="AF2115"/>
      <c r="AG2115"/>
      <c r="AH2115"/>
      <c r="AI2115" s="20"/>
      <c r="AJ2115"/>
      <c r="AK2115"/>
      <c r="AL2115"/>
      <c r="AM2115"/>
      <c r="AN2115" s="20"/>
      <c r="AO2115"/>
      <c r="AT2115" s="14"/>
      <c r="AU2115" s="14"/>
      <c r="AV2115" s="14"/>
      <c r="AW2115" s="14"/>
    </row>
    <row r="2116" spans="1:49" s="10" customFormat="1">
      <c r="A2116" s="12"/>
      <c r="C2116"/>
      <c r="D2116"/>
      <c r="E2116" s="20"/>
      <c r="F2116"/>
      <c r="G2116"/>
      <c r="H2116"/>
      <c r="I2116"/>
      <c r="J2116" s="20"/>
      <c r="K2116"/>
      <c r="L2116"/>
      <c r="M2116"/>
      <c r="N2116"/>
      <c r="O2116" s="20"/>
      <c r="P2116"/>
      <c r="Q2116"/>
      <c r="R2116"/>
      <c r="S2116"/>
      <c r="T2116" s="20"/>
      <c r="U2116"/>
      <c r="V2116"/>
      <c r="W2116"/>
      <c r="X2116"/>
      <c r="Y2116" s="20"/>
      <c r="Z2116"/>
      <c r="AA2116"/>
      <c r="AB2116"/>
      <c r="AC2116"/>
      <c r="AD2116" s="20"/>
      <c r="AE2116"/>
      <c r="AF2116"/>
      <c r="AG2116"/>
      <c r="AH2116"/>
      <c r="AI2116" s="20"/>
      <c r="AJ2116"/>
      <c r="AK2116"/>
      <c r="AL2116"/>
      <c r="AM2116"/>
      <c r="AN2116" s="20"/>
      <c r="AO2116"/>
      <c r="AT2116" s="14"/>
      <c r="AU2116" s="14"/>
      <c r="AV2116" s="14"/>
      <c r="AW2116" s="14"/>
    </row>
    <row r="2117" spans="1:49" s="10" customFormat="1">
      <c r="A2117" s="12"/>
      <c r="C2117"/>
      <c r="D2117"/>
      <c r="E2117" s="20"/>
      <c r="F2117"/>
      <c r="G2117"/>
      <c r="H2117"/>
      <c r="I2117"/>
      <c r="J2117" s="20"/>
      <c r="K2117"/>
      <c r="L2117"/>
      <c r="M2117"/>
      <c r="N2117"/>
      <c r="O2117" s="20"/>
      <c r="P2117"/>
      <c r="Q2117"/>
      <c r="R2117"/>
      <c r="S2117"/>
      <c r="T2117" s="20"/>
      <c r="U2117"/>
      <c r="V2117"/>
      <c r="W2117"/>
      <c r="X2117"/>
      <c r="Y2117" s="20"/>
      <c r="Z2117"/>
      <c r="AA2117"/>
      <c r="AB2117"/>
      <c r="AC2117"/>
      <c r="AD2117" s="20"/>
      <c r="AE2117"/>
      <c r="AF2117"/>
      <c r="AG2117"/>
      <c r="AH2117"/>
      <c r="AI2117" s="20"/>
      <c r="AJ2117"/>
      <c r="AK2117"/>
      <c r="AL2117"/>
      <c r="AM2117"/>
      <c r="AN2117" s="20"/>
      <c r="AO2117"/>
      <c r="AT2117" s="14"/>
      <c r="AU2117" s="14"/>
      <c r="AV2117" s="14"/>
      <c r="AW2117" s="14"/>
    </row>
    <row r="2118" spans="1:49" s="10" customFormat="1">
      <c r="A2118" s="12"/>
      <c r="C2118"/>
      <c r="D2118"/>
      <c r="E2118" s="20"/>
      <c r="F2118"/>
      <c r="G2118"/>
      <c r="H2118"/>
      <c r="I2118"/>
      <c r="J2118" s="20"/>
      <c r="K2118"/>
      <c r="L2118"/>
      <c r="M2118"/>
      <c r="N2118"/>
      <c r="O2118" s="20"/>
      <c r="P2118"/>
      <c r="Q2118"/>
      <c r="R2118"/>
      <c r="S2118"/>
      <c r="T2118" s="20"/>
      <c r="U2118"/>
      <c r="V2118"/>
      <c r="W2118"/>
      <c r="X2118"/>
      <c r="Y2118" s="20"/>
      <c r="Z2118"/>
      <c r="AA2118"/>
      <c r="AB2118"/>
      <c r="AC2118"/>
      <c r="AD2118" s="20"/>
      <c r="AE2118"/>
      <c r="AF2118"/>
      <c r="AG2118"/>
      <c r="AH2118"/>
      <c r="AI2118" s="20"/>
      <c r="AJ2118"/>
      <c r="AK2118"/>
      <c r="AL2118"/>
      <c r="AM2118"/>
      <c r="AN2118" s="20"/>
      <c r="AO2118"/>
      <c r="AT2118" s="14"/>
      <c r="AU2118" s="14"/>
      <c r="AV2118" s="14"/>
      <c r="AW2118" s="14"/>
    </row>
    <row r="2119" spans="1:49" s="10" customFormat="1">
      <c r="A2119" s="12"/>
      <c r="C2119"/>
      <c r="D2119"/>
      <c r="E2119" s="20"/>
      <c r="F2119"/>
      <c r="G2119"/>
      <c r="H2119"/>
      <c r="I2119"/>
      <c r="J2119" s="20"/>
      <c r="K2119"/>
      <c r="L2119"/>
      <c r="M2119"/>
      <c r="N2119"/>
      <c r="O2119" s="20"/>
      <c r="P2119"/>
      <c r="Q2119"/>
      <c r="R2119"/>
      <c r="S2119"/>
      <c r="T2119" s="20"/>
      <c r="U2119"/>
      <c r="V2119"/>
      <c r="W2119"/>
      <c r="X2119"/>
      <c r="Y2119" s="20"/>
      <c r="Z2119"/>
      <c r="AA2119"/>
      <c r="AB2119"/>
      <c r="AC2119"/>
      <c r="AD2119" s="20"/>
      <c r="AE2119"/>
      <c r="AF2119"/>
      <c r="AG2119"/>
      <c r="AH2119"/>
      <c r="AI2119" s="20"/>
      <c r="AJ2119"/>
      <c r="AK2119"/>
      <c r="AL2119"/>
      <c r="AM2119"/>
      <c r="AN2119" s="20"/>
      <c r="AO2119"/>
      <c r="AT2119" s="14"/>
      <c r="AU2119" s="14"/>
      <c r="AV2119" s="14"/>
      <c r="AW2119" s="14"/>
    </row>
    <row r="2120" spans="1:49" s="10" customFormat="1">
      <c r="A2120" s="12"/>
      <c r="C2120"/>
      <c r="D2120"/>
      <c r="E2120" s="20"/>
      <c r="F2120"/>
      <c r="G2120"/>
      <c r="H2120"/>
      <c r="I2120"/>
      <c r="J2120" s="20"/>
      <c r="K2120"/>
      <c r="L2120"/>
      <c r="M2120"/>
      <c r="N2120"/>
      <c r="O2120" s="20"/>
      <c r="P2120"/>
      <c r="Q2120"/>
      <c r="R2120"/>
      <c r="S2120"/>
      <c r="T2120" s="20"/>
      <c r="U2120"/>
      <c r="V2120"/>
      <c r="W2120"/>
      <c r="X2120"/>
      <c r="Y2120" s="20"/>
      <c r="Z2120"/>
      <c r="AA2120"/>
      <c r="AB2120"/>
      <c r="AC2120"/>
      <c r="AD2120" s="20"/>
      <c r="AE2120"/>
      <c r="AF2120"/>
      <c r="AG2120"/>
      <c r="AH2120"/>
      <c r="AI2120" s="20"/>
      <c r="AJ2120"/>
      <c r="AK2120"/>
      <c r="AL2120"/>
      <c r="AM2120"/>
      <c r="AN2120" s="20"/>
      <c r="AO2120"/>
      <c r="AT2120" s="14"/>
      <c r="AU2120" s="14"/>
      <c r="AV2120" s="14"/>
      <c r="AW2120" s="14"/>
    </row>
    <row r="2121" spans="1:49" s="10" customFormat="1">
      <c r="A2121" s="12"/>
      <c r="C2121"/>
      <c r="D2121"/>
      <c r="E2121" s="20"/>
      <c r="F2121"/>
      <c r="G2121"/>
      <c r="H2121"/>
      <c r="I2121"/>
      <c r="J2121" s="20"/>
      <c r="K2121"/>
      <c r="L2121"/>
      <c r="M2121"/>
      <c r="N2121"/>
      <c r="O2121" s="20"/>
      <c r="P2121"/>
      <c r="Q2121"/>
      <c r="R2121"/>
      <c r="S2121"/>
      <c r="T2121" s="20"/>
      <c r="U2121"/>
      <c r="V2121"/>
      <c r="W2121"/>
      <c r="X2121"/>
      <c r="Y2121" s="20"/>
      <c r="Z2121"/>
      <c r="AA2121"/>
      <c r="AB2121"/>
      <c r="AC2121"/>
      <c r="AD2121" s="20"/>
      <c r="AE2121"/>
      <c r="AF2121"/>
      <c r="AG2121"/>
      <c r="AH2121"/>
      <c r="AI2121" s="20"/>
      <c r="AJ2121"/>
      <c r="AK2121"/>
      <c r="AL2121"/>
      <c r="AM2121"/>
      <c r="AN2121" s="20"/>
      <c r="AO2121"/>
      <c r="AT2121" s="14"/>
      <c r="AU2121" s="14"/>
      <c r="AV2121" s="14"/>
      <c r="AW2121" s="14"/>
    </row>
    <row r="2122" spans="1:49" s="10" customFormat="1">
      <c r="A2122" s="12"/>
      <c r="C2122"/>
      <c r="D2122"/>
      <c r="E2122" s="20"/>
      <c r="F2122"/>
      <c r="G2122"/>
      <c r="H2122"/>
      <c r="I2122"/>
      <c r="J2122" s="20"/>
      <c r="K2122"/>
      <c r="L2122"/>
      <c r="M2122"/>
      <c r="N2122"/>
      <c r="O2122" s="20"/>
      <c r="P2122"/>
      <c r="Q2122"/>
      <c r="R2122"/>
      <c r="S2122"/>
      <c r="T2122" s="20"/>
      <c r="U2122"/>
      <c r="V2122"/>
      <c r="W2122"/>
      <c r="X2122"/>
      <c r="Y2122" s="20"/>
      <c r="Z2122"/>
      <c r="AA2122"/>
      <c r="AB2122"/>
      <c r="AC2122"/>
      <c r="AD2122" s="20"/>
      <c r="AE2122"/>
      <c r="AF2122"/>
      <c r="AG2122"/>
      <c r="AH2122"/>
      <c r="AI2122" s="20"/>
      <c r="AJ2122"/>
      <c r="AK2122"/>
      <c r="AL2122"/>
      <c r="AM2122"/>
      <c r="AN2122" s="20"/>
      <c r="AO2122"/>
      <c r="AT2122" s="14"/>
      <c r="AU2122" s="14"/>
      <c r="AV2122" s="14"/>
      <c r="AW2122" s="14"/>
    </row>
    <row r="2123" spans="1:49" s="10" customFormat="1">
      <c r="A2123" s="12"/>
      <c r="C2123"/>
      <c r="D2123"/>
      <c r="E2123" s="20"/>
      <c r="F2123"/>
      <c r="G2123"/>
      <c r="H2123"/>
      <c r="I2123"/>
      <c r="J2123" s="20"/>
      <c r="K2123"/>
      <c r="L2123"/>
      <c r="M2123"/>
      <c r="N2123"/>
      <c r="O2123" s="20"/>
      <c r="P2123"/>
      <c r="Q2123"/>
      <c r="R2123"/>
      <c r="S2123"/>
      <c r="T2123" s="20"/>
      <c r="U2123"/>
      <c r="V2123"/>
      <c r="W2123"/>
      <c r="X2123"/>
      <c r="Y2123" s="20"/>
      <c r="Z2123"/>
      <c r="AA2123"/>
      <c r="AB2123"/>
      <c r="AC2123"/>
      <c r="AD2123" s="20"/>
      <c r="AE2123"/>
      <c r="AF2123"/>
      <c r="AG2123"/>
      <c r="AH2123"/>
      <c r="AI2123" s="20"/>
      <c r="AJ2123"/>
      <c r="AK2123"/>
      <c r="AL2123"/>
      <c r="AM2123"/>
      <c r="AN2123" s="20"/>
      <c r="AO2123"/>
      <c r="AT2123" s="14"/>
      <c r="AU2123" s="14"/>
      <c r="AV2123" s="14"/>
      <c r="AW2123" s="14"/>
    </row>
    <row r="2124" spans="1:49" s="10" customFormat="1">
      <c r="A2124" s="12"/>
      <c r="C2124"/>
      <c r="D2124"/>
      <c r="E2124" s="20"/>
      <c r="F2124"/>
      <c r="G2124"/>
      <c r="H2124"/>
      <c r="I2124"/>
      <c r="J2124" s="20"/>
      <c r="K2124"/>
      <c r="L2124"/>
      <c r="M2124"/>
      <c r="N2124"/>
      <c r="O2124" s="20"/>
      <c r="P2124"/>
      <c r="Q2124"/>
      <c r="R2124"/>
      <c r="S2124"/>
      <c r="T2124" s="20"/>
      <c r="U2124"/>
      <c r="V2124"/>
      <c r="W2124"/>
      <c r="X2124"/>
      <c r="Y2124" s="20"/>
      <c r="Z2124"/>
      <c r="AA2124"/>
      <c r="AB2124"/>
      <c r="AC2124"/>
      <c r="AD2124" s="20"/>
      <c r="AE2124"/>
      <c r="AF2124"/>
      <c r="AG2124"/>
      <c r="AH2124"/>
      <c r="AI2124" s="20"/>
      <c r="AJ2124"/>
      <c r="AK2124"/>
      <c r="AL2124"/>
      <c r="AM2124"/>
      <c r="AN2124" s="20"/>
      <c r="AO2124"/>
      <c r="AT2124" s="14"/>
      <c r="AU2124" s="14"/>
      <c r="AV2124" s="14"/>
      <c r="AW2124" s="14"/>
    </row>
    <row r="2125" spans="1:49" s="10" customFormat="1">
      <c r="A2125" s="12"/>
      <c r="C2125"/>
      <c r="D2125"/>
      <c r="E2125" s="20"/>
      <c r="F2125"/>
      <c r="G2125"/>
      <c r="H2125"/>
      <c r="I2125"/>
      <c r="J2125" s="20"/>
      <c r="K2125"/>
      <c r="L2125"/>
      <c r="M2125"/>
      <c r="N2125"/>
      <c r="O2125" s="20"/>
      <c r="P2125"/>
      <c r="Q2125"/>
      <c r="R2125"/>
      <c r="S2125"/>
      <c r="T2125" s="20"/>
      <c r="U2125"/>
      <c r="V2125"/>
      <c r="W2125"/>
      <c r="X2125"/>
      <c r="Y2125" s="20"/>
      <c r="Z2125"/>
      <c r="AA2125"/>
      <c r="AB2125"/>
      <c r="AC2125"/>
      <c r="AD2125" s="20"/>
      <c r="AE2125"/>
      <c r="AF2125"/>
      <c r="AG2125"/>
      <c r="AH2125"/>
      <c r="AI2125" s="20"/>
      <c r="AJ2125"/>
      <c r="AK2125"/>
      <c r="AL2125"/>
      <c r="AM2125"/>
      <c r="AN2125" s="20"/>
      <c r="AO2125"/>
      <c r="AT2125" s="14"/>
      <c r="AU2125" s="14"/>
      <c r="AV2125" s="14"/>
      <c r="AW2125" s="14"/>
    </row>
    <row r="2126" spans="1:49" s="10" customFormat="1">
      <c r="A2126" s="12"/>
      <c r="C2126"/>
      <c r="D2126"/>
      <c r="E2126" s="20"/>
      <c r="F2126"/>
      <c r="G2126"/>
      <c r="H2126"/>
      <c r="I2126"/>
      <c r="J2126" s="20"/>
      <c r="K2126"/>
      <c r="L2126"/>
      <c r="M2126"/>
      <c r="N2126"/>
      <c r="O2126" s="20"/>
      <c r="P2126"/>
      <c r="Q2126"/>
      <c r="R2126"/>
      <c r="S2126"/>
      <c r="T2126" s="20"/>
      <c r="U2126"/>
      <c r="V2126"/>
      <c r="W2126"/>
      <c r="X2126"/>
      <c r="Y2126" s="20"/>
      <c r="Z2126"/>
      <c r="AA2126"/>
      <c r="AB2126"/>
      <c r="AC2126"/>
      <c r="AD2126" s="20"/>
      <c r="AE2126"/>
      <c r="AF2126"/>
      <c r="AG2126"/>
      <c r="AH2126"/>
      <c r="AI2126" s="20"/>
      <c r="AJ2126"/>
      <c r="AK2126"/>
      <c r="AL2126"/>
      <c r="AM2126"/>
      <c r="AN2126" s="20"/>
      <c r="AO2126"/>
      <c r="AT2126" s="14"/>
      <c r="AU2126" s="14"/>
      <c r="AV2126" s="14"/>
      <c r="AW2126" s="14"/>
    </row>
    <row r="2127" spans="1:49" s="10" customFormat="1">
      <c r="A2127" s="12"/>
      <c r="C2127"/>
      <c r="D2127"/>
      <c r="E2127" s="20"/>
      <c r="F2127"/>
      <c r="G2127"/>
      <c r="H2127"/>
      <c r="I2127"/>
      <c r="J2127" s="20"/>
      <c r="K2127"/>
      <c r="L2127"/>
      <c r="M2127"/>
      <c r="N2127"/>
      <c r="O2127" s="20"/>
      <c r="P2127"/>
      <c r="Q2127"/>
      <c r="R2127"/>
      <c r="S2127"/>
      <c r="T2127" s="20"/>
      <c r="U2127"/>
      <c r="V2127"/>
      <c r="W2127"/>
      <c r="X2127"/>
      <c r="Y2127" s="20"/>
      <c r="Z2127"/>
      <c r="AA2127"/>
      <c r="AB2127"/>
      <c r="AC2127"/>
      <c r="AD2127" s="20"/>
      <c r="AE2127"/>
      <c r="AF2127"/>
      <c r="AG2127"/>
      <c r="AH2127"/>
      <c r="AI2127" s="20"/>
      <c r="AJ2127"/>
      <c r="AK2127"/>
      <c r="AL2127"/>
      <c r="AM2127"/>
      <c r="AN2127" s="20"/>
      <c r="AO2127"/>
      <c r="AT2127" s="14"/>
      <c r="AU2127" s="14"/>
      <c r="AV2127" s="14"/>
      <c r="AW2127" s="14"/>
    </row>
    <row r="2128" spans="1:49" s="10" customFormat="1">
      <c r="A2128" s="12"/>
      <c r="C2128"/>
      <c r="D2128"/>
      <c r="E2128" s="20"/>
      <c r="F2128"/>
      <c r="G2128"/>
      <c r="H2128"/>
      <c r="I2128"/>
      <c r="J2128" s="20"/>
      <c r="K2128"/>
      <c r="L2128"/>
      <c r="M2128"/>
      <c r="N2128"/>
      <c r="O2128" s="20"/>
      <c r="P2128"/>
      <c r="Q2128"/>
      <c r="R2128"/>
      <c r="S2128"/>
      <c r="T2128" s="20"/>
      <c r="U2128"/>
      <c r="V2128"/>
      <c r="W2128"/>
      <c r="X2128"/>
      <c r="Y2128" s="20"/>
      <c r="Z2128"/>
      <c r="AA2128"/>
      <c r="AB2128"/>
      <c r="AC2128"/>
      <c r="AD2128" s="20"/>
      <c r="AE2128"/>
      <c r="AF2128"/>
      <c r="AG2128"/>
      <c r="AH2128"/>
      <c r="AI2128" s="20"/>
      <c r="AJ2128"/>
      <c r="AK2128"/>
      <c r="AL2128"/>
      <c r="AM2128"/>
      <c r="AN2128" s="20"/>
      <c r="AO2128"/>
      <c r="AT2128" s="14"/>
      <c r="AU2128" s="14"/>
      <c r="AV2128" s="14"/>
      <c r="AW2128" s="14"/>
    </row>
    <row r="2129" spans="1:49" s="10" customFormat="1">
      <c r="A2129" s="12"/>
      <c r="C2129"/>
      <c r="D2129"/>
      <c r="E2129" s="20"/>
      <c r="F2129"/>
      <c r="G2129"/>
      <c r="H2129"/>
      <c r="I2129"/>
      <c r="J2129" s="20"/>
      <c r="K2129"/>
      <c r="L2129"/>
      <c r="M2129"/>
      <c r="N2129"/>
      <c r="O2129" s="20"/>
      <c r="P2129"/>
      <c r="Q2129"/>
      <c r="R2129"/>
      <c r="S2129"/>
      <c r="T2129" s="20"/>
      <c r="U2129"/>
      <c r="V2129"/>
      <c r="W2129"/>
      <c r="X2129"/>
      <c r="Y2129" s="20"/>
      <c r="Z2129"/>
      <c r="AA2129"/>
      <c r="AB2129"/>
      <c r="AC2129"/>
      <c r="AD2129" s="20"/>
      <c r="AE2129"/>
      <c r="AF2129"/>
      <c r="AG2129"/>
      <c r="AH2129"/>
      <c r="AI2129" s="20"/>
      <c r="AJ2129"/>
      <c r="AK2129"/>
      <c r="AL2129"/>
      <c r="AM2129"/>
      <c r="AN2129" s="20"/>
      <c r="AO2129"/>
      <c r="AT2129" s="14"/>
      <c r="AU2129" s="14"/>
      <c r="AV2129" s="14"/>
      <c r="AW2129" s="14"/>
    </row>
    <row r="2130" spans="1:49" s="10" customFormat="1">
      <c r="A2130" s="12"/>
      <c r="C2130"/>
      <c r="D2130"/>
      <c r="E2130" s="20"/>
      <c r="F2130"/>
      <c r="G2130"/>
      <c r="H2130"/>
      <c r="I2130"/>
      <c r="J2130" s="20"/>
      <c r="K2130"/>
      <c r="L2130"/>
      <c r="M2130"/>
      <c r="N2130"/>
      <c r="O2130" s="20"/>
      <c r="P2130"/>
      <c r="Q2130"/>
      <c r="R2130"/>
      <c r="S2130"/>
      <c r="T2130" s="20"/>
      <c r="U2130"/>
      <c r="V2130"/>
      <c r="W2130"/>
      <c r="X2130"/>
      <c r="Y2130" s="20"/>
      <c r="Z2130"/>
      <c r="AA2130"/>
      <c r="AB2130"/>
      <c r="AC2130"/>
      <c r="AD2130" s="20"/>
      <c r="AE2130"/>
      <c r="AF2130"/>
      <c r="AG2130"/>
      <c r="AH2130"/>
      <c r="AI2130" s="20"/>
      <c r="AJ2130"/>
      <c r="AK2130"/>
      <c r="AL2130"/>
      <c r="AM2130"/>
      <c r="AN2130" s="20"/>
      <c r="AO2130"/>
      <c r="AT2130" s="14"/>
      <c r="AU2130" s="14"/>
      <c r="AV2130" s="14"/>
      <c r="AW2130" s="14"/>
    </row>
    <row r="2131" spans="1:49" s="10" customFormat="1">
      <c r="A2131" s="12"/>
      <c r="C2131"/>
      <c r="D2131"/>
      <c r="E2131" s="20"/>
      <c r="F2131"/>
      <c r="G2131"/>
      <c r="H2131"/>
      <c r="I2131"/>
      <c r="J2131" s="20"/>
      <c r="K2131"/>
      <c r="L2131"/>
      <c r="M2131"/>
      <c r="N2131"/>
      <c r="O2131" s="20"/>
      <c r="P2131"/>
      <c r="Q2131"/>
      <c r="R2131"/>
      <c r="S2131"/>
      <c r="T2131" s="20"/>
      <c r="U2131"/>
      <c r="V2131"/>
      <c r="W2131"/>
      <c r="X2131"/>
      <c r="Y2131" s="20"/>
      <c r="Z2131"/>
      <c r="AA2131"/>
      <c r="AB2131"/>
      <c r="AC2131"/>
      <c r="AD2131" s="20"/>
      <c r="AE2131"/>
      <c r="AF2131"/>
      <c r="AG2131"/>
      <c r="AH2131"/>
      <c r="AI2131" s="20"/>
      <c r="AJ2131"/>
      <c r="AK2131"/>
      <c r="AL2131"/>
      <c r="AM2131"/>
      <c r="AN2131" s="20"/>
      <c r="AO2131"/>
      <c r="AT2131" s="14"/>
      <c r="AU2131" s="14"/>
      <c r="AV2131" s="14"/>
      <c r="AW2131" s="14"/>
    </row>
    <row r="2132" spans="1:49" s="10" customFormat="1">
      <c r="A2132" s="12"/>
      <c r="C2132"/>
      <c r="D2132"/>
      <c r="E2132" s="20"/>
      <c r="F2132"/>
      <c r="G2132"/>
      <c r="H2132"/>
      <c r="I2132"/>
      <c r="J2132" s="20"/>
      <c r="K2132"/>
      <c r="L2132"/>
      <c r="M2132"/>
      <c r="N2132"/>
      <c r="O2132" s="20"/>
      <c r="P2132"/>
      <c r="Q2132"/>
      <c r="R2132"/>
      <c r="S2132"/>
      <c r="T2132" s="20"/>
      <c r="U2132"/>
      <c r="V2132"/>
      <c r="W2132"/>
      <c r="X2132"/>
      <c r="Y2132" s="20"/>
      <c r="Z2132"/>
      <c r="AA2132"/>
      <c r="AB2132"/>
      <c r="AC2132"/>
      <c r="AD2132" s="20"/>
      <c r="AE2132"/>
      <c r="AF2132"/>
      <c r="AG2132"/>
      <c r="AH2132"/>
      <c r="AI2132" s="20"/>
      <c r="AJ2132"/>
      <c r="AK2132"/>
      <c r="AL2132"/>
      <c r="AM2132"/>
      <c r="AN2132" s="20"/>
      <c r="AO2132"/>
      <c r="AT2132" s="14"/>
      <c r="AU2132" s="14"/>
      <c r="AV2132" s="14"/>
      <c r="AW2132" s="14"/>
    </row>
    <row r="2133" spans="1:49" s="10" customFormat="1">
      <c r="A2133" s="12"/>
      <c r="C2133"/>
      <c r="D2133"/>
      <c r="E2133" s="20"/>
      <c r="F2133"/>
      <c r="G2133"/>
      <c r="H2133"/>
      <c r="I2133"/>
      <c r="J2133" s="20"/>
      <c r="K2133"/>
      <c r="L2133"/>
      <c r="M2133"/>
      <c r="N2133"/>
      <c r="O2133" s="20"/>
      <c r="P2133"/>
      <c r="Q2133"/>
      <c r="R2133"/>
      <c r="S2133"/>
      <c r="T2133" s="20"/>
      <c r="U2133"/>
      <c r="V2133"/>
      <c r="W2133"/>
      <c r="X2133"/>
      <c r="Y2133" s="20"/>
      <c r="Z2133"/>
      <c r="AA2133"/>
      <c r="AB2133"/>
      <c r="AC2133"/>
      <c r="AD2133" s="20"/>
      <c r="AE2133"/>
      <c r="AF2133"/>
      <c r="AG2133"/>
      <c r="AH2133"/>
      <c r="AI2133" s="20"/>
      <c r="AJ2133"/>
      <c r="AK2133"/>
      <c r="AL2133"/>
      <c r="AM2133"/>
      <c r="AN2133" s="20"/>
      <c r="AO2133"/>
      <c r="AT2133" s="14"/>
      <c r="AU2133" s="14"/>
      <c r="AV2133" s="14"/>
      <c r="AW2133" s="14"/>
    </row>
    <row r="2134" spans="1:49" s="10" customFormat="1">
      <c r="A2134" s="12"/>
      <c r="C2134"/>
      <c r="D2134"/>
      <c r="E2134" s="20"/>
      <c r="F2134"/>
      <c r="G2134"/>
      <c r="H2134"/>
      <c r="I2134"/>
      <c r="J2134" s="20"/>
      <c r="K2134"/>
      <c r="L2134"/>
      <c r="M2134"/>
      <c r="N2134"/>
      <c r="O2134" s="20"/>
      <c r="P2134"/>
      <c r="Q2134"/>
      <c r="R2134"/>
      <c r="S2134"/>
      <c r="T2134" s="20"/>
      <c r="U2134"/>
      <c r="V2134"/>
      <c r="W2134"/>
      <c r="X2134"/>
      <c r="Y2134" s="20"/>
      <c r="Z2134"/>
      <c r="AA2134"/>
      <c r="AB2134"/>
      <c r="AC2134"/>
      <c r="AD2134" s="20"/>
      <c r="AE2134"/>
      <c r="AF2134"/>
      <c r="AG2134"/>
      <c r="AH2134"/>
      <c r="AI2134" s="20"/>
      <c r="AJ2134"/>
      <c r="AK2134"/>
      <c r="AL2134"/>
      <c r="AM2134"/>
      <c r="AN2134" s="20"/>
      <c r="AO2134"/>
      <c r="AT2134" s="14"/>
      <c r="AU2134" s="14"/>
      <c r="AV2134" s="14"/>
      <c r="AW2134" s="14"/>
    </row>
    <row r="2135" spans="1:49" s="10" customFormat="1">
      <c r="A2135" s="12"/>
      <c r="C2135"/>
      <c r="D2135"/>
      <c r="E2135" s="20"/>
      <c r="F2135"/>
      <c r="G2135"/>
      <c r="H2135"/>
      <c r="I2135"/>
      <c r="J2135" s="20"/>
      <c r="K2135"/>
      <c r="L2135"/>
      <c r="M2135"/>
      <c r="N2135"/>
      <c r="O2135" s="20"/>
      <c r="P2135"/>
      <c r="Q2135"/>
      <c r="R2135"/>
      <c r="S2135"/>
      <c r="T2135" s="20"/>
      <c r="U2135"/>
      <c r="V2135"/>
      <c r="W2135"/>
      <c r="X2135"/>
      <c r="Y2135" s="20"/>
      <c r="Z2135"/>
      <c r="AA2135"/>
      <c r="AB2135"/>
      <c r="AC2135"/>
      <c r="AD2135" s="20"/>
      <c r="AE2135"/>
      <c r="AF2135"/>
      <c r="AG2135"/>
      <c r="AH2135"/>
      <c r="AI2135" s="20"/>
      <c r="AJ2135"/>
      <c r="AK2135"/>
      <c r="AL2135"/>
      <c r="AM2135"/>
      <c r="AN2135" s="20"/>
      <c r="AO2135"/>
      <c r="AT2135" s="14"/>
      <c r="AU2135" s="14"/>
      <c r="AV2135" s="14"/>
      <c r="AW2135" s="14"/>
    </row>
    <row r="2136" spans="1:49" s="10" customFormat="1">
      <c r="A2136" s="12"/>
      <c r="C2136"/>
      <c r="D2136"/>
      <c r="E2136" s="20"/>
      <c r="F2136"/>
      <c r="G2136"/>
      <c r="H2136"/>
      <c r="I2136"/>
      <c r="J2136" s="20"/>
      <c r="K2136"/>
      <c r="L2136"/>
      <c r="M2136"/>
      <c r="N2136"/>
      <c r="O2136" s="20"/>
      <c r="P2136"/>
      <c r="Q2136"/>
      <c r="R2136"/>
      <c r="S2136"/>
      <c r="T2136" s="20"/>
      <c r="U2136"/>
      <c r="V2136"/>
      <c r="W2136"/>
      <c r="X2136"/>
      <c r="Y2136" s="20"/>
      <c r="Z2136"/>
      <c r="AA2136"/>
      <c r="AB2136"/>
      <c r="AC2136"/>
      <c r="AD2136" s="20"/>
      <c r="AE2136"/>
      <c r="AF2136"/>
      <c r="AG2136"/>
      <c r="AH2136"/>
      <c r="AI2136" s="20"/>
      <c r="AJ2136"/>
      <c r="AK2136"/>
      <c r="AL2136"/>
      <c r="AM2136"/>
      <c r="AN2136" s="20"/>
      <c r="AO2136"/>
      <c r="AT2136" s="14"/>
      <c r="AU2136" s="14"/>
      <c r="AV2136" s="14"/>
      <c r="AW2136" s="14"/>
    </row>
    <row r="2137" spans="1:49" s="10" customFormat="1">
      <c r="A2137" s="12"/>
      <c r="C2137"/>
      <c r="D2137"/>
      <c r="E2137" s="20"/>
      <c r="F2137"/>
      <c r="G2137"/>
      <c r="H2137"/>
      <c r="I2137"/>
      <c r="J2137" s="20"/>
      <c r="K2137"/>
      <c r="L2137"/>
      <c r="M2137"/>
      <c r="N2137"/>
      <c r="O2137" s="20"/>
      <c r="P2137"/>
      <c r="Q2137"/>
      <c r="R2137"/>
      <c r="S2137"/>
      <c r="T2137" s="20"/>
      <c r="U2137"/>
      <c r="V2137"/>
      <c r="W2137"/>
      <c r="X2137"/>
      <c r="Y2137" s="20"/>
      <c r="Z2137"/>
      <c r="AA2137"/>
      <c r="AB2137"/>
      <c r="AC2137"/>
      <c r="AD2137" s="20"/>
      <c r="AE2137"/>
      <c r="AF2137"/>
      <c r="AG2137"/>
      <c r="AH2137"/>
      <c r="AI2137" s="20"/>
      <c r="AJ2137"/>
      <c r="AK2137"/>
      <c r="AL2137"/>
      <c r="AM2137"/>
      <c r="AN2137" s="20"/>
      <c r="AO2137"/>
      <c r="AT2137" s="14"/>
      <c r="AU2137" s="14"/>
      <c r="AV2137" s="14"/>
      <c r="AW2137" s="14"/>
    </row>
    <row r="2138" spans="1:49" s="10" customFormat="1">
      <c r="A2138" s="12"/>
      <c r="C2138"/>
      <c r="D2138"/>
      <c r="E2138" s="20"/>
      <c r="F2138"/>
      <c r="G2138"/>
      <c r="H2138"/>
      <c r="I2138"/>
      <c r="J2138" s="20"/>
      <c r="K2138"/>
      <c r="L2138"/>
      <c r="M2138"/>
      <c r="N2138"/>
      <c r="O2138" s="20"/>
      <c r="P2138"/>
      <c r="Q2138"/>
      <c r="R2138"/>
      <c r="S2138"/>
      <c r="T2138" s="20"/>
      <c r="U2138"/>
      <c r="V2138"/>
      <c r="W2138"/>
      <c r="X2138"/>
      <c r="Y2138" s="20"/>
      <c r="Z2138"/>
      <c r="AA2138"/>
      <c r="AB2138"/>
      <c r="AC2138"/>
      <c r="AD2138" s="20"/>
      <c r="AE2138"/>
      <c r="AF2138"/>
      <c r="AG2138"/>
      <c r="AH2138"/>
      <c r="AI2138" s="20"/>
      <c r="AJ2138"/>
      <c r="AK2138"/>
      <c r="AL2138"/>
      <c r="AM2138"/>
      <c r="AN2138" s="20"/>
      <c r="AO2138"/>
      <c r="AT2138" s="14"/>
      <c r="AU2138" s="14"/>
      <c r="AV2138" s="14"/>
      <c r="AW2138" s="14"/>
    </row>
    <row r="2139" spans="1:49" s="10" customFormat="1">
      <c r="A2139" s="12"/>
      <c r="C2139"/>
      <c r="D2139"/>
      <c r="E2139" s="20"/>
      <c r="F2139"/>
      <c r="G2139"/>
      <c r="H2139"/>
      <c r="I2139"/>
      <c r="J2139" s="20"/>
      <c r="K2139"/>
      <c r="L2139"/>
      <c r="M2139"/>
      <c r="N2139"/>
      <c r="O2139" s="20"/>
      <c r="P2139"/>
      <c r="Q2139"/>
      <c r="R2139"/>
      <c r="S2139"/>
      <c r="T2139" s="20"/>
      <c r="U2139"/>
      <c r="V2139"/>
      <c r="W2139"/>
      <c r="X2139"/>
      <c r="Y2139" s="20"/>
      <c r="Z2139"/>
      <c r="AA2139"/>
      <c r="AB2139"/>
      <c r="AC2139"/>
      <c r="AD2139" s="20"/>
      <c r="AE2139"/>
      <c r="AF2139"/>
      <c r="AG2139"/>
      <c r="AH2139"/>
      <c r="AI2139" s="20"/>
      <c r="AJ2139"/>
      <c r="AK2139"/>
      <c r="AL2139"/>
      <c r="AM2139"/>
      <c r="AN2139" s="20"/>
      <c r="AO2139"/>
      <c r="AT2139" s="14"/>
      <c r="AU2139" s="14"/>
      <c r="AV2139" s="14"/>
      <c r="AW2139" s="14"/>
    </row>
    <row r="2140" spans="1:49" s="10" customFormat="1">
      <c r="A2140" s="12"/>
      <c r="C2140"/>
      <c r="D2140"/>
      <c r="E2140" s="20"/>
      <c r="F2140"/>
      <c r="G2140"/>
      <c r="H2140"/>
      <c r="I2140"/>
      <c r="J2140" s="20"/>
      <c r="K2140"/>
      <c r="L2140"/>
      <c r="M2140"/>
      <c r="N2140"/>
      <c r="O2140" s="20"/>
      <c r="P2140"/>
      <c r="Q2140"/>
      <c r="R2140"/>
      <c r="S2140"/>
      <c r="T2140" s="20"/>
      <c r="U2140"/>
      <c r="V2140"/>
      <c r="W2140"/>
      <c r="X2140"/>
      <c r="Y2140" s="20"/>
      <c r="Z2140"/>
      <c r="AA2140"/>
      <c r="AB2140"/>
      <c r="AC2140"/>
      <c r="AD2140" s="20"/>
      <c r="AE2140"/>
      <c r="AF2140"/>
      <c r="AG2140"/>
      <c r="AH2140"/>
      <c r="AI2140" s="20"/>
      <c r="AJ2140"/>
      <c r="AK2140"/>
      <c r="AL2140"/>
      <c r="AM2140"/>
      <c r="AN2140" s="20"/>
      <c r="AO2140"/>
      <c r="AT2140" s="14"/>
      <c r="AU2140" s="14"/>
      <c r="AV2140" s="14"/>
      <c r="AW2140" s="14"/>
    </row>
    <row r="2141" spans="1:49" s="10" customFormat="1">
      <c r="A2141" s="12"/>
      <c r="C2141"/>
      <c r="D2141"/>
      <c r="E2141" s="20"/>
      <c r="F2141"/>
      <c r="G2141"/>
      <c r="H2141"/>
      <c r="I2141"/>
      <c r="J2141" s="20"/>
      <c r="K2141"/>
      <c r="L2141"/>
      <c r="M2141"/>
      <c r="N2141"/>
      <c r="O2141" s="20"/>
      <c r="P2141"/>
      <c r="Q2141"/>
      <c r="R2141"/>
      <c r="S2141"/>
      <c r="T2141" s="20"/>
      <c r="U2141"/>
      <c r="V2141"/>
      <c r="W2141"/>
      <c r="X2141"/>
      <c r="Y2141" s="20"/>
      <c r="Z2141"/>
      <c r="AA2141"/>
      <c r="AB2141"/>
      <c r="AC2141"/>
      <c r="AD2141" s="20"/>
      <c r="AE2141"/>
      <c r="AF2141"/>
      <c r="AG2141"/>
      <c r="AH2141"/>
      <c r="AI2141" s="20"/>
      <c r="AJ2141"/>
      <c r="AK2141"/>
      <c r="AL2141"/>
      <c r="AM2141"/>
      <c r="AN2141" s="20"/>
      <c r="AO2141"/>
      <c r="AT2141" s="14"/>
      <c r="AU2141" s="14"/>
      <c r="AV2141" s="14"/>
      <c r="AW2141" s="14"/>
    </row>
    <row r="2142" spans="1:49" s="10" customFormat="1">
      <c r="A2142" s="12"/>
      <c r="C2142"/>
      <c r="D2142"/>
      <c r="E2142" s="20"/>
      <c r="F2142"/>
      <c r="G2142"/>
      <c r="H2142"/>
      <c r="I2142"/>
      <c r="J2142" s="20"/>
      <c r="K2142"/>
      <c r="L2142"/>
      <c r="M2142"/>
      <c r="N2142"/>
      <c r="O2142" s="20"/>
      <c r="P2142"/>
      <c r="Q2142"/>
      <c r="R2142"/>
      <c r="S2142"/>
      <c r="T2142" s="20"/>
      <c r="U2142"/>
      <c r="V2142"/>
      <c r="W2142"/>
      <c r="X2142"/>
      <c r="Y2142" s="20"/>
      <c r="Z2142"/>
      <c r="AA2142"/>
      <c r="AB2142"/>
      <c r="AC2142"/>
      <c r="AD2142" s="20"/>
      <c r="AE2142"/>
      <c r="AF2142"/>
      <c r="AG2142"/>
      <c r="AH2142"/>
      <c r="AI2142" s="20"/>
      <c r="AJ2142"/>
      <c r="AK2142"/>
      <c r="AL2142"/>
      <c r="AM2142"/>
      <c r="AN2142" s="20"/>
      <c r="AO2142"/>
      <c r="AT2142" s="14"/>
      <c r="AU2142" s="14"/>
      <c r="AV2142" s="14"/>
      <c r="AW2142" s="14"/>
    </row>
    <row r="2143" spans="1:49" s="10" customFormat="1">
      <c r="A2143" s="12"/>
      <c r="C2143"/>
      <c r="D2143"/>
      <c r="E2143" s="20"/>
      <c r="F2143"/>
      <c r="G2143"/>
      <c r="H2143"/>
      <c r="I2143"/>
      <c r="J2143" s="20"/>
      <c r="K2143"/>
      <c r="L2143"/>
      <c r="M2143"/>
      <c r="N2143"/>
      <c r="O2143" s="20"/>
      <c r="P2143"/>
      <c r="Q2143"/>
      <c r="R2143"/>
      <c r="S2143"/>
      <c r="T2143" s="20"/>
      <c r="U2143"/>
      <c r="V2143"/>
      <c r="W2143"/>
      <c r="X2143"/>
      <c r="Y2143" s="20"/>
      <c r="Z2143"/>
      <c r="AA2143"/>
      <c r="AB2143"/>
      <c r="AC2143"/>
      <c r="AD2143" s="20"/>
      <c r="AE2143"/>
      <c r="AF2143"/>
      <c r="AG2143"/>
      <c r="AH2143"/>
      <c r="AI2143" s="20"/>
      <c r="AJ2143"/>
      <c r="AK2143"/>
      <c r="AL2143"/>
      <c r="AM2143"/>
      <c r="AN2143" s="20"/>
      <c r="AO2143"/>
      <c r="AT2143" s="14"/>
      <c r="AU2143" s="14"/>
      <c r="AV2143" s="14"/>
      <c r="AW2143" s="14"/>
    </row>
    <row r="2144" spans="1:49" s="10" customFormat="1">
      <c r="A2144" s="12"/>
      <c r="C2144"/>
      <c r="D2144"/>
      <c r="E2144" s="20"/>
      <c r="F2144"/>
      <c r="G2144"/>
      <c r="H2144"/>
      <c r="I2144"/>
      <c r="J2144" s="20"/>
      <c r="K2144"/>
      <c r="L2144"/>
      <c r="M2144"/>
      <c r="N2144"/>
      <c r="O2144" s="20"/>
      <c r="P2144"/>
      <c r="Q2144"/>
      <c r="R2144"/>
      <c r="S2144"/>
      <c r="T2144" s="20"/>
      <c r="U2144"/>
      <c r="V2144"/>
      <c r="W2144"/>
      <c r="X2144"/>
      <c r="Y2144" s="20"/>
      <c r="Z2144"/>
      <c r="AA2144"/>
      <c r="AB2144"/>
      <c r="AC2144"/>
      <c r="AD2144" s="20"/>
      <c r="AE2144"/>
      <c r="AF2144"/>
      <c r="AG2144"/>
      <c r="AH2144"/>
      <c r="AI2144" s="20"/>
      <c r="AJ2144"/>
      <c r="AK2144"/>
      <c r="AL2144"/>
      <c r="AM2144"/>
      <c r="AN2144" s="20"/>
      <c r="AO2144"/>
      <c r="AT2144" s="14"/>
      <c r="AU2144" s="14"/>
      <c r="AV2144" s="14"/>
      <c r="AW2144" s="14"/>
    </row>
    <row r="2145" spans="1:49" s="10" customFormat="1">
      <c r="A2145" s="12"/>
      <c r="C2145"/>
      <c r="D2145"/>
      <c r="E2145" s="20"/>
      <c r="F2145"/>
      <c r="G2145"/>
      <c r="H2145"/>
      <c r="I2145"/>
      <c r="J2145" s="20"/>
      <c r="K2145"/>
      <c r="L2145"/>
      <c r="M2145"/>
      <c r="N2145"/>
      <c r="O2145" s="20"/>
      <c r="P2145"/>
      <c r="Q2145"/>
      <c r="R2145"/>
      <c r="S2145"/>
      <c r="T2145" s="20"/>
      <c r="U2145"/>
      <c r="V2145"/>
      <c r="W2145"/>
      <c r="X2145"/>
      <c r="Y2145" s="20"/>
      <c r="Z2145"/>
      <c r="AA2145"/>
      <c r="AB2145"/>
      <c r="AC2145"/>
      <c r="AD2145" s="20"/>
      <c r="AE2145"/>
      <c r="AF2145"/>
      <c r="AG2145"/>
      <c r="AH2145"/>
      <c r="AI2145" s="20"/>
      <c r="AJ2145"/>
      <c r="AK2145"/>
      <c r="AL2145"/>
      <c r="AM2145"/>
      <c r="AN2145" s="20"/>
      <c r="AO2145"/>
      <c r="AT2145" s="14"/>
      <c r="AU2145" s="14"/>
      <c r="AV2145" s="14"/>
      <c r="AW2145" s="14"/>
    </row>
    <row r="2146" spans="1:49" s="10" customFormat="1">
      <c r="A2146" s="12"/>
      <c r="C2146"/>
      <c r="D2146"/>
      <c r="E2146" s="20"/>
      <c r="F2146"/>
      <c r="G2146"/>
      <c r="H2146"/>
      <c r="I2146"/>
      <c r="J2146" s="20"/>
      <c r="K2146"/>
      <c r="L2146"/>
      <c r="M2146"/>
      <c r="N2146"/>
      <c r="O2146" s="20"/>
      <c r="P2146"/>
      <c r="Q2146"/>
      <c r="R2146"/>
      <c r="S2146"/>
      <c r="T2146" s="20"/>
      <c r="U2146"/>
      <c r="V2146"/>
      <c r="W2146"/>
      <c r="X2146"/>
      <c r="Y2146" s="20"/>
      <c r="Z2146"/>
      <c r="AA2146"/>
      <c r="AB2146"/>
      <c r="AC2146"/>
      <c r="AD2146" s="20"/>
      <c r="AE2146"/>
      <c r="AF2146"/>
      <c r="AG2146"/>
      <c r="AH2146"/>
      <c r="AI2146" s="20"/>
      <c r="AJ2146"/>
      <c r="AK2146"/>
      <c r="AL2146"/>
      <c r="AM2146"/>
      <c r="AN2146" s="20"/>
      <c r="AO2146"/>
      <c r="AT2146" s="14"/>
      <c r="AU2146" s="14"/>
      <c r="AV2146" s="14"/>
      <c r="AW2146" s="14"/>
    </row>
    <row r="2147" spans="1:49" s="10" customFormat="1">
      <c r="A2147" s="12"/>
      <c r="C2147"/>
      <c r="D2147"/>
      <c r="E2147" s="20"/>
      <c r="F2147"/>
      <c r="G2147"/>
      <c r="H2147"/>
      <c r="I2147"/>
      <c r="J2147" s="20"/>
      <c r="K2147"/>
      <c r="L2147"/>
      <c r="M2147"/>
      <c r="N2147"/>
      <c r="O2147" s="20"/>
      <c r="P2147"/>
      <c r="Q2147"/>
      <c r="R2147"/>
      <c r="S2147"/>
      <c r="T2147" s="20"/>
      <c r="U2147"/>
      <c r="V2147"/>
      <c r="W2147"/>
      <c r="X2147"/>
      <c r="Y2147" s="20"/>
      <c r="Z2147"/>
      <c r="AA2147"/>
      <c r="AB2147"/>
      <c r="AC2147"/>
      <c r="AD2147" s="20"/>
      <c r="AE2147"/>
      <c r="AF2147"/>
      <c r="AG2147"/>
      <c r="AH2147"/>
      <c r="AI2147" s="20"/>
      <c r="AJ2147"/>
      <c r="AK2147"/>
      <c r="AL2147"/>
      <c r="AM2147"/>
      <c r="AN2147" s="20"/>
      <c r="AO2147"/>
      <c r="AT2147" s="14"/>
      <c r="AU2147" s="14"/>
      <c r="AV2147" s="14"/>
      <c r="AW2147" s="14"/>
    </row>
    <row r="2148" spans="1:49" s="10" customFormat="1">
      <c r="A2148" s="12"/>
      <c r="C2148"/>
      <c r="D2148"/>
      <c r="E2148" s="20"/>
      <c r="F2148"/>
      <c r="G2148"/>
      <c r="H2148"/>
      <c r="I2148"/>
      <c r="J2148" s="20"/>
      <c r="K2148"/>
      <c r="L2148"/>
      <c r="M2148"/>
      <c r="N2148"/>
      <c r="O2148" s="20"/>
      <c r="P2148"/>
      <c r="Q2148"/>
      <c r="R2148"/>
      <c r="S2148"/>
      <c r="T2148" s="20"/>
      <c r="U2148"/>
      <c r="V2148"/>
      <c r="W2148"/>
      <c r="X2148"/>
      <c r="Y2148" s="20"/>
      <c r="Z2148"/>
      <c r="AA2148"/>
      <c r="AB2148"/>
      <c r="AC2148"/>
      <c r="AD2148" s="20"/>
      <c r="AE2148"/>
      <c r="AF2148"/>
      <c r="AG2148"/>
      <c r="AH2148"/>
      <c r="AI2148" s="20"/>
      <c r="AJ2148"/>
      <c r="AK2148"/>
      <c r="AL2148"/>
      <c r="AM2148"/>
      <c r="AN2148" s="20"/>
      <c r="AO2148"/>
      <c r="AT2148" s="14"/>
      <c r="AU2148" s="14"/>
      <c r="AV2148" s="14"/>
      <c r="AW2148" s="14"/>
    </row>
    <row r="2149" spans="1:49" s="10" customFormat="1">
      <c r="A2149" s="12"/>
      <c r="C2149"/>
      <c r="D2149"/>
      <c r="E2149" s="20"/>
      <c r="F2149"/>
      <c r="G2149"/>
      <c r="H2149"/>
      <c r="I2149"/>
      <c r="J2149" s="20"/>
      <c r="K2149"/>
      <c r="L2149"/>
      <c r="M2149"/>
      <c r="N2149"/>
      <c r="O2149" s="20"/>
      <c r="P2149"/>
      <c r="Q2149"/>
      <c r="R2149"/>
      <c r="S2149"/>
      <c r="T2149" s="20"/>
      <c r="U2149"/>
      <c r="V2149"/>
      <c r="W2149"/>
      <c r="X2149"/>
      <c r="Y2149" s="20"/>
      <c r="Z2149"/>
      <c r="AA2149"/>
      <c r="AB2149"/>
      <c r="AC2149"/>
      <c r="AD2149" s="20"/>
      <c r="AE2149"/>
      <c r="AF2149"/>
      <c r="AG2149"/>
      <c r="AH2149"/>
      <c r="AI2149" s="20"/>
      <c r="AJ2149"/>
      <c r="AK2149"/>
      <c r="AL2149"/>
      <c r="AM2149"/>
      <c r="AN2149" s="20"/>
      <c r="AO2149"/>
      <c r="AT2149" s="14"/>
      <c r="AU2149" s="14"/>
      <c r="AV2149" s="14"/>
      <c r="AW2149" s="14"/>
    </row>
    <row r="2150" spans="1:49" s="10" customFormat="1">
      <c r="A2150" s="12"/>
      <c r="C2150"/>
      <c r="D2150"/>
      <c r="E2150" s="20"/>
      <c r="F2150"/>
      <c r="G2150"/>
      <c r="H2150"/>
      <c r="I2150"/>
      <c r="J2150" s="20"/>
      <c r="K2150"/>
      <c r="L2150"/>
      <c r="M2150"/>
      <c r="N2150"/>
      <c r="O2150" s="20"/>
      <c r="P2150"/>
      <c r="Q2150"/>
      <c r="R2150"/>
      <c r="S2150"/>
      <c r="T2150" s="20"/>
      <c r="U2150"/>
      <c r="V2150"/>
      <c r="W2150"/>
      <c r="X2150"/>
      <c r="Y2150" s="20"/>
      <c r="Z2150"/>
      <c r="AA2150"/>
      <c r="AB2150"/>
      <c r="AC2150"/>
      <c r="AD2150" s="20"/>
      <c r="AE2150"/>
      <c r="AF2150"/>
      <c r="AG2150"/>
      <c r="AH2150"/>
      <c r="AI2150" s="20"/>
      <c r="AJ2150"/>
      <c r="AK2150"/>
      <c r="AL2150"/>
      <c r="AM2150"/>
      <c r="AN2150" s="20"/>
      <c r="AO2150"/>
      <c r="AT2150" s="14"/>
      <c r="AU2150" s="14"/>
      <c r="AV2150" s="14"/>
      <c r="AW2150" s="14"/>
    </row>
    <row r="2151" spans="1:49" s="10" customFormat="1">
      <c r="A2151" s="12"/>
      <c r="C2151"/>
      <c r="D2151"/>
      <c r="E2151" s="20"/>
      <c r="F2151"/>
      <c r="G2151"/>
      <c r="H2151"/>
      <c r="I2151"/>
      <c r="J2151" s="20"/>
      <c r="K2151"/>
      <c r="L2151"/>
      <c r="M2151"/>
      <c r="N2151"/>
      <c r="O2151" s="20"/>
      <c r="P2151"/>
      <c r="Q2151"/>
      <c r="R2151"/>
      <c r="S2151"/>
      <c r="T2151" s="20"/>
      <c r="U2151"/>
      <c r="V2151"/>
      <c r="W2151"/>
      <c r="X2151"/>
      <c r="Y2151" s="20"/>
      <c r="Z2151"/>
      <c r="AA2151"/>
      <c r="AB2151"/>
      <c r="AC2151"/>
      <c r="AD2151" s="20"/>
      <c r="AE2151"/>
      <c r="AF2151"/>
      <c r="AG2151"/>
      <c r="AH2151"/>
      <c r="AI2151" s="20"/>
      <c r="AJ2151"/>
      <c r="AK2151"/>
      <c r="AL2151"/>
      <c r="AM2151"/>
      <c r="AN2151" s="20"/>
      <c r="AO2151"/>
      <c r="AT2151" s="14"/>
      <c r="AU2151" s="14"/>
      <c r="AV2151" s="14"/>
      <c r="AW2151" s="14"/>
    </row>
    <row r="2152" spans="1:49" s="10" customFormat="1">
      <c r="A2152" s="12"/>
      <c r="C2152"/>
      <c r="D2152"/>
      <c r="E2152" s="20"/>
      <c r="F2152"/>
      <c r="G2152"/>
      <c r="H2152"/>
      <c r="I2152"/>
      <c r="J2152" s="20"/>
      <c r="K2152"/>
      <c r="L2152"/>
      <c r="M2152"/>
      <c r="N2152"/>
      <c r="O2152" s="20"/>
      <c r="P2152"/>
      <c r="Q2152"/>
      <c r="R2152"/>
      <c r="S2152"/>
      <c r="T2152" s="20"/>
      <c r="U2152"/>
      <c r="V2152"/>
      <c r="W2152"/>
      <c r="X2152"/>
      <c r="Y2152" s="20"/>
      <c r="Z2152"/>
      <c r="AA2152"/>
      <c r="AB2152"/>
      <c r="AC2152"/>
      <c r="AD2152" s="20"/>
      <c r="AE2152"/>
      <c r="AF2152"/>
      <c r="AG2152"/>
      <c r="AH2152"/>
      <c r="AI2152" s="20"/>
      <c r="AJ2152"/>
      <c r="AK2152"/>
      <c r="AL2152"/>
      <c r="AM2152"/>
      <c r="AN2152" s="20"/>
      <c r="AO2152"/>
      <c r="AT2152" s="14"/>
      <c r="AU2152" s="14"/>
      <c r="AV2152" s="14"/>
      <c r="AW2152" s="14"/>
    </row>
    <row r="2153" spans="1:49" s="10" customFormat="1">
      <c r="A2153" s="12"/>
      <c r="C2153"/>
      <c r="D2153"/>
      <c r="E2153" s="20"/>
      <c r="F2153"/>
      <c r="G2153"/>
      <c r="H2153"/>
      <c r="I2153"/>
      <c r="J2153" s="20"/>
      <c r="K2153"/>
      <c r="L2153"/>
      <c r="M2153"/>
      <c r="N2153"/>
      <c r="O2153" s="20"/>
      <c r="P2153"/>
      <c r="Q2153"/>
      <c r="R2153"/>
      <c r="S2153"/>
      <c r="T2153" s="20"/>
      <c r="U2153"/>
      <c r="V2153"/>
      <c r="W2153"/>
      <c r="X2153"/>
      <c r="Y2153" s="20"/>
      <c r="Z2153"/>
      <c r="AA2153"/>
      <c r="AB2153"/>
      <c r="AC2153"/>
      <c r="AD2153" s="20"/>
      <c r="AE2153"/>
      <c r="AF2153"/>
      <c r="AG2153"/>
      <c r="AH2153"/>
      <c r="AI2153" s="20"/>
      <c r="AJ2153"/>
      <c r="AK2153"/>
      <c r="AL2153"/>
      <c r="AM2153"/>
      <c r="AN2153" s="20"/>
      <c r="AO2153"/>
      <c r="AT2153" s="14"/>
      <c r="AU2153" s="14"/>
      <c r="AV2153" s="14"/>
      <c r="AW2153" s="14"/>
    </row>
    <row r="2154" spans="1:49" s="10" customFormat="1">
      <c r="A2154" s="12"/>
      <c r="C2154"/>
      <c r="D2154"/>
      <c r="E2154" s="20"/>
      <c r="F2154"/>
      <c r="G2154"/>
      <c r="H2154"/>
      <c r="I2154"/>
      <c r="J2154" s="20"/>
      <c r="K2154"/>
      <c r="L2154"/>
      <c r="M2154"/>
      <c r="N2154"/>
      <c r="O2154" s="20"/>
      <c r="P2154"/>
      <c r="Q2154"/>
      <c r="R2154"/>
      <c r="S2154"/>
      <c r="T2154" s="20"/>
      <c r="U2154"/>
      <c r="V2154"/>
      <c r="W2154"/>
      <c r="X2154"/>
      <c r="Y2154" s="20"/>
      <c r="Z2154"/>
      <c r="AA2154"/>
      <c r="AB2154"/>
      <c r="AC2154"/>
      <c r="AD2154" s="20"/>
      <c r="AE2154"/>
      <c r="AF2154"/>
      <c r="AG2154"/>
      <c r="AH2154"/>
      <c r="AI2154" s="20"/>
      <c r="AJ2154"/>
      <c r="AK2154"/>
      <c r="AL2154"/>
      <c r="AM2154"/>
      <c r="AN2154" s="20"/>
      <c r="AO2154"/>
      <c r="AT2154" s="14"/>
      <c r="AU2154" s="14"/>
      <c r="AV2154" s="14"/>
      <c r="AW2154" s="14"/>
    </row>
    <row r="2155" spans="1:49" s="10" customFormat="1">
      <c r="A2155" s="12"/>
      <c r="C2155"/>
      <c r="D2155"/>
      <c r="E2155" s="20"/>
      <c r="F2155"/>
      <c r="G2155"/>
      <c r="H2155"/>
      <c r="I2155"/>
      <c r="J2155" s="20"/>
      <c r="K2155"/>
      <c r="L2155"/>
      <c r="M2155"/>
      <c r="N2155"/>
      <c r="O2155" s="20"/>
      <c r="P2155"/>
      <c r="Q2155"/>
      <c r="R2155"/>
      <c r="S2155"/>
      <c r="T2155" s="20"/>
      <c r="U2155"/>
      <c r="V2155"/>
      <c r="W2155"/>
      <c r="X2155"/>
      <c r="Y2155" s="20"/>
      <c r="Z2155"/>
      <c r="AA2155"/>
      <c r="AB2155"/>
      <c r="AC2155"/>
      <c r="AD2155" s="20"/>
      <c r="AE2155"/>
      <c r="AF2155"/>
      <c r="AG2155"/>
      <c r="AH2155"/>
      <c r="AI2155" s="20"/>
      <c r="AJ2155"/>
      <c r="AK2155"/>
      <c r="AL2155"/>
      <c r="AM2155"/>
      <c r="AN2155" s="20"/>
      <c r="AO2155"/>
      <c r="AT2155" s="14"/>
      <c r="AU2155" s="14"/>
      <c r="AV2155" s="14"/>
      <c r="AW2155" s="14"/>
    </row>
    <row r="2156" spans="1:49" s="10" customFormat="1">
      <c r="A2156" s="12"/>
      <c r="C2156"/>
      <c r="D2156"/>
      <c r="E2156" s="20"/>
      <c r="F2156"/>
      <c r="G2156"/>
      <c r="H2156"/>
      <c r="I2156"/>
      <c r="J2156" s="20"/>
      <c r="K2156"/>
      <c r="L2156"/>
      <c r="M2156"/>
      <c r="N2156"/>
      <c r="O2156" s="20"/>
      <c r="P2156"/>
      <c r="Q2156"/>
      <c r="R2156"/>
      <c r="S2156"/>
      <c r="T2156" s="20"/>
      <c r="U2156"/>
      <c r="V2156"/>
      <c r="W2156"/>
      <c r="X2156"/>
      <c r="Y2156" s="20"/>
      <c r="Z2156"/>
      <c r="AA2156"/>
      <c r="AB2156"/>
      <c r="AC2156"/>
      <c r="AD2156" s="20"/>
      <c r="AE2156"/>
      <c r="AF2156"/>
      <c r="AG2156"/>
      <c r="AH2156"/>
      <c r="AI2156" s="20"/>
      <c r="AJ2156"/>
      <c r="AK2156"/>
      <c r="AL2156"/>
      <c r="AM2156"/>
      <c r="AN2156" s="20"/>
      <c r="AO2156"/>
      <c r="AT2156" s="14"/>
      <c r="AU2156" s="14"/>
      <c r="AV2156" s="14"/>
      <c r="AW2156" s="14"/>
    </row>
    <row r="2157" spans="1:49" s="10" customFormat="1">
      <c r="A2157" s="12"/>
      <c r="C2157"/>
      <c r="D2157"/>
      <c r="E2157" s="20"/>
      <c r="F2157"/>
      <c r="G2157"/>
      <c r="H2157"/>
      <c r="I2157"/>
      <c r="J2157" s="20"/>
      <c r="K2157"/>
      <c r="L2157"/>
      <c r="M2157"/>
      <c r="N2157"/>
      <c r="O2157" s="20"/>
      <c r="P2157"/>
      <c r="Q2157"/>
      <c r="R2157"/>
      <c r="S2157"/>
      <c r="T2157" s="20"/>
      <c r="U2157"/>
      <c r="V2157"/>
      <c r="W2157"/>
      <c r="X2157"/>
      <c r="Y2157" s="20"/>
      <c r="Z2157"/>
      <c r="AA2157"/>
      <c r="AB2157"/>
      <c r="AC2157"/>
      <c r="AD2157" s="20"/>
      <c r="AE2157"/>
      <c r="AF2157"/>
      <c r="AG2157"/>
      <c r="AH2157"/>
      <c r="AI2157" s="20"/>
      <c r="AJ2157"/>
      <c r="AK2157"/>
      <c r="AL2157"/>
      <c r="AM2157"/>
      <c r="AN2157" s="20"/>
      <c r="AO2157"/>
      <c r="AT2157" s="14"/>
      <c r="AU2157" s="14"/>
      <c r="AV2157" s="14"/>
      <c r="AW2157" s="14"/>
    </row>
    <row r="2158" spans="1:49" s="10" customFormat="1">
      <c r="A2158" s="12"/>
      <c r="C2158"/>
      <c r="D2158"/>
      <c r="E2158" s="20"/>
      <c r="F2158"/>
      <c r="G2158"/>
      <c r="H2158"/>
      <c r="I2158"/>
      <c r="J2158" s="20"/>
      <c r="K2158"/>
      <c r="L2158"/>
      <c r="M2158"/>
      <c r="N2158"/>
      <c r="O2158" s="20"/>
      <c r="P2158"/>
      <c r="Q2158"/>
      <c r="R2158"/>
      <c r="S2158"/>
      <c r="T2158" s="20"/>
      <c r="U2158"/>
      <c r="V2158"/>
      <c r="W2158"/>
      <c r="X2158"/>
      <c r="Y2158" s="20"/>
      <c r="Z2158"/>
      <c r="AA2158"/>
      <c r="AB2158"/>
      <c r="AC2158"/>
      <c r="AD2158" s="20"/>
      <c r="AE2158"/>
      <c r="AF2158"/>
      <c r="AG2158"/>
      <c r="AH2158"/>
      <c r="AI2158" s="20"/>
      <c r="AJ2158"/>
      <c r="AK2158"/>
      <c r="AL2158"/>
      <c r="AM2158"/>
      <c r="AN2158" s="20"/>
      <c r="AO2158"/>
      <c r="AT2158" s="14"/>
      <c r="AU2158" s="14"/>
      <c r="AV2158" s="14"/>
      <c r="AW2158" s="14"/>
    </row>
    <row r="2159" spans="1:49" s="10" customFormat="1">
      <c r="A2159" s="12"/>
      <c r="C2159"/>
      <c r="D2159"/>
      <c r="E2159" s="20"/>
      <c r="F2159"/>
      <c r="G2159"/>
      <c r="H2159"/>
      <c r="I2159"/>
      <c r="J2159" s="20"/>
      <c r="K2159"/>
      <c r="L2159"/>
      <c r="M2159"/>
      <c r="N2159"/>
      <c r="O2159" s="20"/>
      <c r="P2159"/>
      <c r="Q2159"/>
      <c r="R2159"/>
      <c r="S2159"/>
      <c r="T2159" s="20"/>
      <c r="U2159"/>
      <c r="V2159"/>
      <c r="W2159"/>
      <c r="X2159"/>
      <c r="Y2159" s="20"/>
      <c r="Z2159"/>
      <c r="AA2159"/>
      <c r="AB2159"/>
      <c r="AC2159"/>
      <c r="AD2159" s="20"/>
      <c r="AE2159"/>
      <c r="AF2159"/>
      <c r="AG2159"/>
      <c r="AH2159"/>
      <c r="AI2159" s="20"/>
      <c r="AJ2159"/>
      <c r="AK2159"/>
      <c r="AL2159"/>
      <c r="AM2159"/>
      <c r="AN2159" s="20"/>
      <c r="AO2159"/>
      <c r="AT2159" s="14"/>
      <c r="AU2159" s="14"/>
      <c r="AV2159" s="14"/>
      <c r="AW2159" s="14"/>
    </row>
    <row r="2160" spans="1:49" s="10" customFormat="1">
      <c r="A2160" s="12"/>
      <c r="C2160"/>
      <c r="D2160"/>
      <c r="E2160" s="20"/>
      <c r="F2160"/>
      <c r="G2160"/>
      <c r="H2160"/>
      <c r="I2160"/>
      <c r="J2160" s="20"/>
      <c r="K2160"/>
      <c r="L2160"/>
      <c r="M2160"/>
      <c r="N2160"/>
      <c r="O2160" s="20"/>
      <c r="P2160"/>
      <c r="Q2160"/>
      <c r="R2160"/>
      <c r="S2160"/>
      <c r="T2160" s="20"/>
      <c r="U2160"/>
      <c r="V2160"/>
      <c r="W2160"/>
      <c r="X2160"/>
      <c r="Y2160" s="20"/>
      <c r="Z2160"/>
      <c r="AA2160"/>
      <c r="AB2160"/>
      <c r="AC2160"/>
      <c r="AD2160" s="20"/>
      <c r="AE2160"/>
      <c r="AF2160"/>
      <c r="AG2160"/>
      <c r="AH2160"/>
      <c r="AI2160" s="20"/>
      <c r="AJ2160"/>
      <c r="AK2160"/>
      <c r="AL2160"/>
      <c r="AM2160"/>
      <c r="AN2160" s="20"/>
      <c r="AO2160"/>
      <c r="AT2160" s="14"/>
      <c r="AU2160" s="14"/>
      <c r="AV2160" s="14"/>
      <c r="AW2160" s="14"/>
    </row>
    <row r="2161" spans="1:49" s="10" customFormat="1">
      <c r="A2161" s="12"/>
      <c r="C2161"/>
      <c r="D2161"/>
      <c r="E2161" s="20"/>
      <c r="F2161"/>
      <c r="G2161"/>
      <c r="H2161"/>
      <c r="I2161"/>
      <c r="J2161" s="20"/>
      <c r="K2161"/>
      <c r="L2161"/>
      <c r="M2161"/>
      <c r="N2161"/>
      <c r="O2161" s="20"/>
      <c r="P2161"/>
      <c r="Q2161"/>
      <c r="R2161"/>
      <c r="S2161"/>
      <c r="T2161" s="20"/>
      <c r="U2161"/>
      <c r="V2161"/>
      <c r="W2161"/>
      <c r="X2161"/>
      <c r="Y2161" s="20"/>
      <c r="Z2161"/>
      <c r="AA2161"/>
      <c r="AB2161"/>
      <c r="AC2161"/>
      <c r="AD2161" s="20"/>
      <c r="AE2161"/>
      <c r="AF2161"/>
      <c r="AG2161"/>
      <c r="AH2161"/>
      <c r="AI2161" s="20"/>
      <c r="AJ2161"/>
      <c r="AK2161"/>
      <c r="AL2161"/>
      <c r="AM2161"/>
      <c r="AN2161" s="20"/>
      <c r="AO2161"/>
      <c r="AT2161" s="14"/>
      <c r="AU2161" s="14"/>
      <c r="AV2161" s="14"/>
      <c r="AW2161" s="14"/>
    </row>
    <row r="2162" spans="1:49" s="10" customFormat="1">
      <c r="A2162" s="12"/>
      <c r="C2162"/>
      <c r="D2162"/>
      <c r="E2162" s="20"/>
      <c r="F2162"/>
      <c r="G2162"/>
      <c r="H2162"/>
      <c r="I2162"/>
      <c r="J2162" s="20"/>
      <c r="K2162"/>
      <c r="L2162"/>
      <c r="M2162"/>
      <c r="N2162"/>
      <c r="O2162" s="20"/>
      <c r="P2162"/>
      <c r="Q2162"/>
      <c r="R2162"/>
      <c r="S2162"/>
      <c r="T2162" s="20"/>
      <c r="U2162"/>
      <c r="V2162"/>
      <c r="W2162"/>
      <c r="X2162"/>
      <c r="Y2162" s="20"/>
      <c r="Z2162"/>
      <c r="AA2162"/>
      <c r="AB2162"/>
      <c r="AC2162"/>
      <c r="AD2162" s="20"/>
      <c r="AE2162"/>
      <c r="AF2162"/>
      <c r="AG2162"/>
      <c r="AH2162"/>
      <c r="AI2162" s="20"/>
      <c r="AJ2162"/>
      <c r="AK2162"/>
      <c r="AL2162"/>
      <c r="AM2162"/>
      <c r="AN2162" s="20"/>
      <c r="AO2162"/>
      <c r="AT2162" s="14"/>
      <c r="AU2162" s="14"/>
      <c r="AV2162" s="14"/>
      <c r="AW2162" s="14"/>
    </row>
    <row r="2163" spans="1:49" s="10" customFormat="1">
      <c r="A2163" s="12"/>
      <c r="C2163"/>
      <c r="D2163"/>
      <c r="E2163" s="20"/>
      <c r="F2163"/>
      <c r="G2163"/>
      <c r="H2163"/>
      <c r="I2163"/>
      <c r="J2163" s="20"/>
      <c r="K2163"/>
      <c r="L2163"/>
      <c r="M2163"/>
      <c r="N2163"/>
      <c r="O2163" s="20"/>
      <c r="P2163"/>
      <c r="Q2163"/>
      <c r="R2163"/>
      <c r="S2163"/>
      <c r="T2163" s="20"/>
      <c r="U2163"/>
      <c r="V2163"/>
      <c r="W2163"/>
      <c r="X2163"/>
      <c r="Y2163" s="20"/>
      <c r="Z2163"/>
      <c r="AA2163"/>
      <c r="AB2163"/>
      <c r="AC2163"/>
      <c r="AD2163" s="20"/>
      <c r="AE2163"/>
      <c r="AF2163"/>
      <c r="AG2163"/>
      <c r="AH2163"/>
      <c r="AI2163" s="20"/>
      <c r="AJ2163"/>
      <c r="AK2163"/>
      <c r="AL2163"/>
      <c r="AM2163"/>
      <c r="AN2163" s="20"/>
      <c r="AO2163"/>
      <c r="AT2163" s="14"/>
      <c r="AU2163" s="14"/>
      <c r="AV2163" s="14"/>
      <c r="AW2163" s="14"/>
    </row>
    <row r="2164" spans="1:49" s="10" customFormat="1">
      <c r="A2164" s="12"/>
      <c r="C2164"/>
      <c r="D2164"/>
      <c r="E2164" s="20"/>
      <c r="F2164"/>
      <c r="G2164"/>
      <c r="H2164"/>
      <c r="I2164"/>
      <c r="J2164" s="20"/>
      <c r="K2164"/>
      <c r="L2164"/>
      <c r="M2164"/>
      <c r="N2164"/>
      <c r="O2164" s="20"/>
      <c r="P2164"/>
      <c r="Q2164"/>
      <c r="R2164"/>
      <c r="S2164"/>
      <c r="T2164" s="20"/>
      <c r="U2164"/>
      <c r="V2164"/>
      <c r="W2164"/>
      <c r="X2164"/>
      <c r="Y2164" s="20"/>
      <c r="Z2164"/>
      <c r="AA2164"/>
      <c r="AB2164"/>
      <c r="AC2164"/>
      <c r="AD2164" s="20"/>
      <c r="AE2164"/>
      <c r="AF2164"/>
      <c r="AG2164"/>
      <c r="AH2164"/>
      <c r="AI2164" s="20"/>
      <c r="AJ2164"/>
      <c r="AK2164"/>
      <c r="AL2164"/>
      <c r="AM2164"/>
      <c r="AN2164" s="20"/>
      <c r="AO2164"/>
      <c r="AT2164" s="14"/>
      <c r="AU2164" s="14"/>
      <c r="AV2164" s="14"/>
      <c r="AW2164" s="14"/>
    </row>
    <row r="2165" spans="1:49" s="10" customFormat="1">
      <c r="A2165" s="12"/>
      <c r="C2165"/>
      <c r="D2165"/>
      <c r="E2165" s="20"/>
      <c r="F2165"/>
      <c r="G2165"/>
      <c r="H2165"/>
      <c r="I2165"/>
      <c r="J2165" s="20"/>
      <c r="K2165"/>
      <c r="L2165"/>
      <c r="M2165"/>
      <c r="N2165"/>
      <c r="O2165" s="20"/>
      <c r="P2165"/>
      <c r="Q2165"/>
      <c r="R2165"/>
      <c r="S2165"/>
      <c r="T2165" s="20"/>
      <c r="U2165"/>
      <c r="V2165"/>
      <c r="W2165"/>
      <c r="X2165"/>
      <c r="Y2165" s="20"/>
      <c r="Z2165"/>
      <c r="AA2165"/>
      <c r="AB2165"/>
      <c r="AC2165"/>
      <c r="AD2165" s="20"/>
      <c r="AE2165"/>
      <c r="AF2165"/>
      <c r="AG2165"/>
      <c r="AH2165"/>
      <c r="AI2165" s="20"/>
      <c r="AJ2165"/>
      <c r="AK2165"/>
      <c r="AL2165"/>
      <c r="AM2165"/>
      <c r="AN2165" s="20"/>
      <c r="AO2165"/>
      <c r="AT2165" s="14"/>
      <c r="AU2165" s="14"/>
      <c r="AV2165" s="14"/>
      <c r="AW2165" s="14"/>
    </row>
    <row r="2166" spans="1:49" s="10" customFormat="1">
      <c r="A2166" s="12"/>
      <c r="C2166"/>
      <c r="D2166"/>
      <c r="E2166" s="20"/>
      <c r="F2166"/>
      <c r="G2166"/>
      <c r="H2166"/>
      <c r="I2166"/>
      <c r="J2166" s="20"/>
      <c r="K2166"/>
      <c r="L2166"/>
      <c r="M2166"/>
      <c r="N2166"/>
      <c r="O2166" s="20"/>
      <c r="P2166"/>
      <c r="Q2166"/>
      <c r="R2166"/>
      <c r="S2166"/>
      <c r="T2166" s="20"/>
      <c r="U2166"/>
      <c r="V2166"/>
      <c r="W2166"/>
      <c r="X2166"/>
      <c r="Y2166" s="20"/>
      <c r="Z2166"/>
      <c r="AA2166"/>
      <c r="AB2166"/>
      <c r="AC2166"/>
      <c r="AD2166" s="20"/>
      <c r="AE2166"/>
      <c r="AF2166"/>
      <c r="AG2166"/>
      <c r="AH2166"/>
      <c r="AI2166" s="20"/>
      <c r="AJ2166"/>
      <c r="AK2166"/>
      <c r="AL2166"/>
      <c r="AM2166"/>
      <c r="AN2166" s="20"/>
      <c r="AO2166"/>
      <c r="AT2166" s="14"/>
      <c r="AU2166" s="14"/>
      <c r="AV2166" s="14"/>
      <c r="AW2166" s="14"/>
    </row>
    <row r="2167" spans="1:49" s="10" customFormat="1">
      <c r="A2167" s="12"/>
      <c r="C2167"/>
      <c r="D2167"/>
      <c r="E2167" s="20"/>
      <c r="F2167"/>
      <c r="G2167"/>
      <c r="H2167"/>
      <c r="I2167"/>
      <c r="J2167" s="20"/>
      <c r="K2167"/>
      <c r="L2167"/>
      <c r="M2167"/>
      <c r="N2167"/>
      <c r="O2167" s="20"/>
      <c r="P2167"/>
      <c r="Q2167"/>
      <c r="R2167"/>
      <c r="S2167"/>
      <c r="T2167" s="20"/>
      <c r="U2167"/>
      <c r="V2167"/>
      <c r="W2167"/>
      <c r="X2167"/>
      <c r="Y2167" s="20"/>
      <c r="Z2167"/>
      <c r="AA2167"/>
      <c r="AB2167"/>
      <c r="AC2167"/>
      <c r="AD2167" s="20"/>
      <c r="AE2167"/>
      <c r="AF2167"/>
      <c r="AG2167"/>
      <c r="AH2167"/>
      <c r="AI2167" s="20"/>
      <c r="AJ2167"/>
      <c r="AK2167"/>
      <c r="AL2167"/>
      <c r="AM2167"/>
      <c r="AN2167" s="20"/>
      <c r="AO2167"/>
      <c r="AT2167" s="14"/>
      <c r="AU2167" s="14"/>
      <c r="AV2167" s="14"/>
      <c r="AW2167" s="14"/>
    </row>
    <row r="2168" spans="1:49" s="10" customFormat="1">
      <c r="A2168" s="12"/>
      <c r="C2168"/>
      <c r="D2168"/>
      <c r="E2168" s="20"/>
      <c r="F2168"/>
      <c r="G2168"/>
      <c r="H2168"/>
      <c r="I2168"/>
      <c r="J2168" s="20"/>
      <c r="K2168"/>
      <c r="L2168"/>
      <c r="M2168"/>
      <c r="N2168"/>
      <c r="O2168" s="20"/>
      <c r="P2168"/>
      <c r="Q2168"/>
      <c r="R2168"/>
      <c r="S2168"/>
      <c r="T2168" s="20"/>
      <c r="U2168"/>
      <c r="V2168"/>
      <c r="W2168"/>
      <c r="X2168"/>
      <c r="Y2168" s="20"/>
      <c r="Z2168"/>
      <c r="AA2168"/>
      <c r="AB2168"/>
      <c r="AC2168"/>
      <c r="AD2168" s="20"/>
      <c r="AE2168"/>
      <c r="AF2168"/>
      <c r="AG2168"/>
      <c r="AH2168"/>
      <c r="AI2168" s="20"/>
      <c r="AJ2168"/>
      <c r="AK2168"/>
      <c r="AL2168"/>
      <c r="AM2168"/>
      <c r="AN2168" s="20"/>
      <c r="AO2168"/>
      <c r="AT2168" s="14"/>
      <c r="AU2168" s="14"/>
      <c r="AV2168" s="14"/>
      <c r="AW2168" s="14"/>
    </row>
    <row r="2169" spans="1:49" s="10" customFormat="1">
      <c r="A2169" s="12"/>
      <c r="C2169"/>
      <c r="D2169"/>
      <c r="E2169" s="20"/>
      <c r="F2169"/>
      <c r="G2169"/>
      <c r="H2169"/>
      <c r="I2169"/>
      <c r="J2169" s="20"/>
      <c r="K2169"/>
      <c r="L2169"/>
      <c r="M2169"/>
      <c r="N2169"/>
      <c r="O2169" s="20"/>
      <c r="P2169"/>
      <c r="Q2169"/>
      <c r="R2169"/>
      <c r="S2169"/>
      <c r="T2169" s="20"/>
      <c r="U2169"/>
      <c r="V2169"/>
      <c r="W2169"/>
      <c r="X2169"/>
      <c r="Y2169" s="20"/>
      <c r="Z2169"/>
      <c r="AA2169"/>
      <c r="AB2169"/>
      <c r="AC2169"/>
      <c r="AD2169" s="20"/>
      <c r="AE2169"/>
      <c r="AF2169"/>
      <c r="AG2169"/>
      <c r="AH2169"/>
      <c r="AI2169" s="20"/>
      <c r="AJ2169"/>
      <c r="AK2169"/>
      <c r="AL2169"/>
      <c r="AM2169"/>
      <c r="AN2169" s="20"/>
      <c r="AO2169"/>
      <c r="AT2169" s="14"/>
      <c r="AU2169" s="14"/>
      <c r="AV2169" s="14"/>
      <c r="AW2169" s="14"/>
    </row>
    <row r="2170" spans="1:49" s="10" customFormat="1">
      <c r="A2170" s="12"/>
      <c r="C2170"/>
      <c r="D2170"/>
      <c r="E2170" s="20"/>
      <c r="F2170"/>
      <c r="G2170"/>
      <c r="H2170"/>
      <c r="I2170"/>
      <c r="J2170" s="20"/>
      <c r="K2170"/>
      <c r="L2170"/>
      <c r="M2170"/>
      <c r="N2170"/>
      <c r="O2170" s="20"/>
      <c r="P2170"/>
      <c r="Q2170"/>
      <c r="R2170"/>
      <c r="S2170"/>
      <c r="T2170" s="20"/>
      <c r="U2170"/>
      <c r="V2170"/>
      <c r="W2170"/>
      <c r="X2170"/>
      <c r="Y2170" s="20"/>
      <c r="Z2170"/>
      <c r="AA2170"/>
      <c r="AB2170"/>
      <c r="AC2170"/>
      <c r="AD2170" s="20"/>
      <c r="AE2170"/>
      <c r="AF2170"/>
      <c r="AG2170"/>
      <c r="AH2170"/>
      <c r="AI2170" s="20"/>
      <c r="AJ2170"/>
      <c r="AK2170"/>
      <c r="AL2170"/>
      <c r="AM2170"/>
      <c r="AN2170" s="20"/>
      <c r="AO2170"/>
      <c r="AT2170" s="14"/>
      <c r="AU2170" s="14"/>
      <c r="AV2170" s="14"/>
      <c r="AW2170" s="14"/>
    </row>
    <row r="2171" spans="1:49" s="10" customFormat="1">
      <c r="A2171" s="12"/>
      <c r="C2171"/>
      <c r="D2171"/>
      <c r="E2171" s="20"/>
      <c r="F2171"/>
      <c r="G2171"/>
      <c r="H2171"/>
      <c r="I2171"/>
      <c r="J2171" s="20"/>
      <c r="K2171"/>
      <c r="L2171"/>
      <c r="M2171"/>
      <c r="N2171"/>
      <c r="O2171" s="20"/>
      <c r="P2171"/>
      <c r="Q2171"/>
      <c r="R2171"/>
      <c r="S2171"/>
      <c r="T2171" s="20"/>
      <c r="U2171"/>
      <c r="V2171"/>
      <c r="W2171"/>
      <c r="X2171"/>
      <c r="Y2171" s="20"/>
      <c r="Z2171"/>
      <c r="AA2171"/>
      <c r="AB2171"/>
      <c r="AC2171"/>
      <c r="AD2171" s="20"/>
      <c r="AE2171"/>
      <c r="AF2171"/>
      <c r="AG2171"/>
      <c r="AH2171"/>
      <c r="AI2171" s="20"/>
      <c r="AJ2171"/>
      <c r="AK2171"/>
      <c r="AL2171"/>
      <c r="AM2171"/>
      <c r="AN2171" s="20"/>
      <c r="AO2171"/>
      <c r="AT2171" s="14"/>
      <c r="AU2171" s="14"/>
      <c r="AV2171" s="14"/>
      <c r="AW2171" s="14"/>
    </row>
    <row r="2172" spans="1:49" s="10" customFormat="1">
      <c r="A2172" s="12"/>
      <c r="C2172"/>
      <c r="D2172"/>
      <c r="E2172" s="20"/>
      <c r="F2172"/>
      <c r="G2172"/>
      <c r="H2172"/>
      <c r="I2172"/>
      <c r="J2172" s="20"/>
      <c r="K2172"/>
      <c r="L2172"/>
      <c r="M2172"/>
      <c r="N2172"/>
      <c r="O2172" s="20"/>
      <c r="P2172"/>
      <c r="Q2172"/>
      <c r="R2172"/>
      <c r="S2172"/>
      <c r="T2172" s="20"/>
      <c r="U2172"/>
      <c r="V2172"/>
      <c r="W2172"/>
      <c r="X2172"/>
      <c r="Y2172" s="20"/>
      <c r="Z2172"/>
      <c r="AA2172"/>
      <c r="AB2172"/>
      <c r="AC2172"/>
      <c r="AD2172" s="20"/>
      <c r="AE2172"/>
      <c r="AF2172"/>
      <c r="AG2172"/>
      <c r="AH2172"/>
      <c r="AI2172" s="20"/>
      <c r="AJ2172"/>
      <c r="AK2172"/>
      <c r="AL2172"/>
      <c r="AM2172"/>
      <c r="AN2172" s="20"/>
      <c r="AO2172"/>
      <c r="AT2172" s="14"/>
      <c r="AU2172" s="14"/>
      <c r="AV2172" s="14"/>
      <c r="AW2172" s="14"/>
    </row>
    <row r="2173" spans="1:49" s="10" customFormat="1">
      <c r="A2173" s="12"/>
      <c r="C2173"/>
      <c r="D2173"/>
      <c r="E2173" s="20"/>
      <c r="F2173"/>
      <c r="G2173"/>
      <c r="H2173"/>
      <c r="I2173"/>
      <c r="J2173" s="20"/>
      <c r="K2173"/>
      <c r="L2173"/>
      <c r="M2173"/>
      <c r="N2173"/>
      <c r="O2173" s="20"/>
      <c r="P2173"/>
      <c r="Q2173"/>
      <c r="R2173"/>
      <c r="S2173"/>
      <c r="T2173" s="20"/>
      <c r="U2173"/>
      <c r="V2173"/>
      <c r="W2173"/>
      <c r="X2173"/>
      <c r="Y2173" s="20"/>
      <c r="Z2173"/>
      <c r="AA2173"/>
      <c r="AB2173"/>
      <c r="AC2173"/>
      <c r="AD2173" s="20"/>
      <c r="AE2173"/>
      <c r="AF2173"/>
      <c r="AG2173"/>
      <c r="AH2173"/>
      <c r="AI2173" s="20"/>
      <c r="AJ2173"/>
      <c r="AK2173"/>
      <c r="AL2173"/>
      <c r="AM2173"/>
      <c r="AN2173" s="20"/>
      <c r="AO2173"/>
      <c r="AT2173" s="14"/>
      <c r="AU2173" s="14"/>
      <c r="AV2173" s="14"/>
      <c r="AW2173" s="14"/>
    </row>
    <row r="2174" spans="1:49" s="10" customFormat="1">
      <c r="A2174" s="12"/>
      <c r="C2174"/>
      <c r="D2174"/>
      <c r="E2174" s="20"/>
      <c r="F2174"/>
      <c r="G2174"/>
      <c r="H2174"/>
      <c r="I2174"/>
      <c r="J2174" s="20"/>
      <c r="K2174"/>
      <c r="L2174"/>
      <c r="M2174"/>
      <c r="N2174"/>
      <c r="O2174" s="20"/>
      <c r="P2174"/>
      <c r="Q2174"/>
      <c r="R2174"/>
      <c r="S2174"/>
      <c r="T2174" s="20"/>
      <c r="U2174"/>
      <c r="V2174"/>
      <c r="W2174"/>
      <c r="X2174"/>
      <c r="Y2174" s="20"/>
      <c r="Z2174"/>
      <c r="AA2174"/>
      <c r="AB2174"/>
      <c r="AC2174"/>
      <c r="AD2174" s="20"/>
      <c r="AE2174"/>
      <c r="AF2174"/>
      <c r="AG2174"/>
      <c r="AH2174"/>
      <c r="AI2174" s="20"/>
      <c r="AJ2174"/>
      <c r="AK2174"/>
      <c r="AL2174"/>
      <c r="AM2174"/>
      <c r="AN2174" s="20"/>
      <c r="AO2174"/>
      <c r="AT2174" s="14"/>
      <c r="AU2174" s="14"/>
      <c r="AV2174" s="14"/>
      <c r="AW2174" s="14"/>
    </row>
    <row r="2175" spans="1:49" s="10" customFormat="1">
      <c r="A2175" s="12"/>
      <c r="C2175"/>
      <c r="D2175"/>
      <c r="E2175" s="20"/>
      <c r="F2175"/>
      <c r="G2175"/>
      <c r="H2175"/>
      <c r="I2175"/>
      <c r="J2175" s="20"/>
      <c r="K2175"/>
      <c r="L2175"/>
      <c r="M2175"/>
      <c r="N2175"/>
      <c r="O2175" s="20"/>
      <c r="P2175"/>
      <c r="Q2175"/>
      <c r="R2175"/>
      <c r="S2175"/>
      <c r="T2175" s="20"/>
      <c r="U2175"/>
      <c r="V2175"/>
      <c r="W2175"/>
      <c r="X2175"/>
      <c r="Y2175" s="20"/>
      <c r="Z2175"/>
      <c r="AA2175"/>
      <c r="AB2175"/>
      <c r="AC2175"/>
      <c r="AD2175" s="20"/>
      <c r="AE2175"/>
      <c r="AF2175"/>
      <c r="AG2175"/>
      <c r="AH2175"/>
      <c r="AI2175" s="20"/>
      <c r="AJ2175"/>
      <c r="AK2175"/>
      <c r="AL2175"/>
      <c r="AM2175"/>
      <c r="AN2175" s="20"/>
      <c r="AO2175"/>
      <c r="AT2175" s="14"/>
      <c r="AU2175" s="14"/>
      <c r="AV2175" s="14"/>
      <c r="AW2175" s="14"/>
    </row>
    <row r="2176" spans="1:49" s="10" customFormat="1">
      <c r="A2176" s="12"/>
      <c r="C2176"/>
      <c r="D2176"/>
      <c r="E2176" s="20"/>
      <c r="F2176"/>
      <c r="G2176"/>
      <c r="H2176"/>
      <c r="I2176"/>
      <c r="J2176" s="20"/>
      <c r="K2176"/>
      <c r="L2176"/>
      <c r="M2176"/>
      <c r="N2176"/>
      <c r="O2176" s="20"/>
      <c r="P2176"/>
      <c r="Q2176"/>
      <c r="R2176"/>
      <c r="S2176"/>
      <c r="T2176" s="20"/>
      <c r="U2176"/>
      <c r="V2176"/>
      <c r="W2176"/>
      <c r="X2176"/>
      <c r="Y2176" s="20"/>
      <c r="Z2176"/>
      <c r="AA2176"/>
      <c r="AB2176"/>
      <c r="AC2176"/>
      <c r="AD2176" s="20"/>
      <c r="AE2176"/>
      <c r="AF2176"/>
      <c r="AG2176"/>
      <c r="AH2176"/>
      <c r="AI2176" s="20"/>
      <c r="AJ2176"/>
      <c r="AK2176"/>
      <c r="AL2176"/>
      <c r="AM2176"/>
      <c r="AN2176" s="20"/>
      <c r="AO2176"/>
      <c r="AT2176" s="14"/>
      <c r="AU2176" s="14"/>
      <c r="AV2176" s="14"/>
      <c r="AW2176" s="14"/>
    </row>
    <row r="2177" spans="1:49" s="10" customFormat="1">
      <c r="A2177" s="12"/>
      <c r="C2177"/>
      <c r="D2177"/>
      <c r="E2177" s="20"/>
      <c r="F2177"/>
      <c r="G2177"/>
      <c r="H2177"/>
      <c r="I2177"/>
      <c r="J2177" s="20"/>
      <c r="K2177"/>
      <c r="L2177"/>
      <c r="M2177"/>
      <c r="N2177"/>
      <c r="O2177" s="20"/>
      <c r="P2177"/>
      <c r="Q2177"/>
      <c r="R2177"/>
      <c r="S2177"/>
      <c r="T2177" s="20"/>
      <c r="U2177"/>
      <c r="V2177"/>
      <c r="W2177"/>
      <c r="X2177"/>
      <c r="Y2177" s="20"/>
      <c r="Z2177"/>
      <c r="AA2177"/>
      <c r="AB2177"/>
      <c r="AC2177"/>
      <c r="AD2177" s="20"/>
      <c r="AE2177"/>
      <c r="AF2177"/>
      <c r="AG2177"/>
      <c r="AH2177"/>
      <c r="AI2177" s="20"/>
      <c r="AJ2177"/>
      <c r="AK2177"/>
      <c r="AL2177"/>
      <c r="AM2177"/>
      <c r="AN2177" s="20"/>
      <c r="AO2177"/>
      <c r="AT2177" s="14"/>
      <c r="AU2177" s="14"/>
      <c r="AV2177" s="14"/>
      <c r="AW2177" s="14"/>
    </row>
    <row r="2178" spans="1:49" s="10" customFormat="1">
      <c r="A2178" s="12"/>
      <c r="C2178"/>
      <c r="D2178"/>
      <c r="E2178" s="20"/>
      <c r="F2178"/>
      <c r="G2178"/>
      <c r="H2178"/>
      <c r="I2178"/>
      <c r="J2178" s="20"/>
      <c r="K2178"/>
      <c r="L2178"/>
      <c r="M2178"/>
      <c r="N2178"/>
      <c r="O2178" s="20"/>
      <c r="P2178"/>
      <c r="Q2178"/>
      <c r="R2178"/>
      <c r="S2178"/>
      <c r="T2178" s="20"/>
      <c r="U2178"/>
      <c r="V2178"/>
      <c r="W2178"/>
      <c r="X2178"/>
      <c r="Y2178" s="20"/>
      <c r="Z2178"/>
      <c r="AA2178"/>
      <c r="AB2178"/>
      <c r="AC2178"/>
      <c r="AD2178" s="20"/>
      <c r="AE2178"/>
      <c r="AF2178"/>
      <c r="AG2178"/>
      <c r="AH2178"/>
      <c r="AI2178" s="20"/>
      <c r="AJ2178"/>
      <c r="AK2178"/>
      <c r="AL2178"/>
      <c r="AM2178"/>
      <c r="AN2178" s="20"/>
      <c r="AO2178"/>
      <c r="AT2178" s="14"/>
      <c r="AU2178" s="14"/>
      <c r="AV2178" s="14"/>
      <c r="AW2178" s="14"/>
    </row>
    <row r="2179" spans="1:49" s="10" customFormat="1">
      <c r="A2179" s="12"/>
      <c r="C2179"/>
      <c r="D2179"/>
      <c r="E2179" s="20"/>
      <c r="F2179"/>
      <c r="G2179"/>
      <c r="H2179"/>
      <c r="I2179"/>
      <c r="J2179" s="20"/>
      <c r="K2179"/>
      <c r="L2179"/>
      <c r="M2179"/>
      <c r="N2179"/>
      <c r="O2179" s="20"/>
      <c r="P2179"/>
      <c r="Q2179"/>
      <c r="R2179"/>
      <c r="S2179"/>
      <c r="T2179" s="20"/>
      <c r="U2179"/>
      <c r="V2179"/>
      <c r="W2179"/>
      <c r="X2179"/>
      <c r="Y2179" s="20"/>
      <c r="Z2179"/>
      <c r="AA2179"/>
      <c r="AB2179"/>
      <c r="AC2179"/>
      <c r="AD2179" s="20"/>
      <c r="AE2179"/>
      <c r="AF2179"/>
      <c r="AG2179"/>
      <c r="AH2179"/>
      <c r="AI2179" s="20"/>
      <c r="AJ2179"/>
      <c r="AK2179"/>
      <c r="AL2179"/>
      <c r="AM2179"/>
      <c r="AN2179" s="20"/>
      <c r="AO2179"/>
      <c r="AT2179" s="14"/>
      <c r="AU2179" s="14"/>
      <c r="AV2179" s="14"/>
      <c r="AW2179" s="14"/>
    </row>
    <row r="2180" spans="1:49" s="10" customFormat="1">
      <c r="A2180" s="12"/>
      <c r="C2180"/>
      <c r="D2180"/>
      <c r="E2180" s="20"/>
      <c r="F2180"/>
      <c r="G2180"/>
      <c r="H2180"/>
      <c r="I2180"/>
      <c r="J2180" s="20"/>
      <c r="K2180"/>
      <c r="L2180"/>
      <c r="M2180"/>
      <c r="N2180"/>
      <c r="O2180" s="20"/>
      <c r="P2180"/>
      <c r="Q2180"/>
      <c r="R2180"/>
      <c r="S2180"/>
      <c r="T2180" s="20"/>
      <c r="U2180"/>
      <c r="V2180"/>
      <c r="W2180"/>
      <c r="X2180"/>
      <c r="Y2180" s="20"/>
      <c r="Z2180"/>
      <c r="AA2180"/>
      <c r="AB2180"/>
      <c r="AC2180"/>
      <c r="AD2180" s="20"/>
      <c r="AE2180"/>
      <c r="AF2180"/>
      <c r="AG2180"/>
      <c r="AH2180"/>
      <c r="AI2180" s="20"/>
      <c r="AJ2180"/>
      <c r="AK2180"/>
      <c r="AL2180"/>
      <c r="AM2180"/>
      <c r="AN2180" s="20"/>
      <c r="AO2180"/>
      <c r="AT2180" s="14"/>
      <c r="AU2180" s="14"/>
      <c r="AV2180" s="14"/>
      <c r="AW2180" s="14"/>
    </row>
    <row r="2181" spans="1:49" s="10" customFormat="1">
      <c r="A2181" s="12"/>
      <c r="C2181"/>
      <c r="D2181"/>
      <c r="E2181" s="20"/>
      <c r="F2181"/>
      <c r="G2181"/>
      <c r="H2181"/>
      <c r="I2181"/>
      <c r="J2181" s="20"/>
      <c r="K2181"/>
      <c r="L2181"/>
      <c r="M2181"/>
      <c r="N2181"/>
      <c r="O2181" s="20"/>
      <c r="P2181"/>
      <c r="Q2181"/>
      <c r="R2181"/>
      <c r="S2181"/>
      <c r="T2181" s="20"/>
      <c r="U2181"/>
      <c r="V2181"/>
      <c r="W2181"/>
      <c r="X2181"/>
      <c r="Y2181" s="20"/>
      <c r="Z2181"/>
      <c r="AA2181"/>
      <c r="AB2181"/>
      <c r="AC2181"/>
      <c r="AD2181" s="20"/>
      <c r="AE2181"/>
      <c r="AF2181"/>
      <c r="AG2181"/>
      <c r="AH2181"/>
      <c r="AI2181" s="20"/>
      <c r="AJ2181"/>
      <c r="AK2181"/>
      <c r="AL2181"/>
      <c r="AM2181"/>
      <c r="AN2181" s="20"/>
      <c r="AO2181"/>
      <c r="AT2181" s="14"/>
      <c r="AU2181" s="14"/>
      <c r="AV2181" s="14"/>
      <c r="AW2181" s="14"/>
    </row>
    <row r="2182" spans="1:49" s="10" customFormat="1">
      <c r="A2182" s="12"/>
      <c r="C2182"/>
      <c r="D2182"/>
      <c r="E2182" s="20"/>
      <c r="F2182"/>
      <c r="G2182"/>
      <c r="H2182"/>
      <c r="I2182"/>
      <c r="J2182" s="20"/>
      <c r="K2182"/>
      <c r="L2182"/>
      <c r="M2182"/>
      <c r="N2182"/>
      <c r="O2182" s="20"/>
      <c r="P2182"/>
      <c r="Q2182"/>
      <c r="R2182"/>
      <c r="S2182"/>
      <c r="T2182" s="20"/>
      <c r="U2182"/>
      <c r="V2182"/>
      <c r="W2182"/>
      <c r="X2182"/>
      <c r="Y2182" s="20"/>
      <c r="Z2182"/>
      <c r="AA2182"/>
      <c r="AB2182"/>
      <c r="AC2182"/>
      <c r="AD2182" s="20"/>
      <c r="AE2182"/>
      <c r="AF2182"/>
      <c r="AG2182"/>
      <c r="AH2182"/>
      <c r="AI2182" s="20"/>
      <c r="AJ2182"/>
      <c r="AK2182"/>
      <c r="AL2182"/>
      <c r="AM2182"/>
      <c r="AN2182" s="20"/>
      <c r="AO2182"/>
      <c r="AT2182" s="14"/>
      <c r="AU2182" s="14"/>
      <c r="AV2182" s="14"/>
      <c r="AW2182" s="14"/>
    </row>
    <row r="2183" spans="1:49" s="10" customFormat="1">
      <c r="A2183" s="12"/>
      <c r="C2183"/>
      <c r="D2183"/>
      <c r="E2183" s="20"/>
      <c r="F2183"/>
      <c r="G2183"/>
      <c r="H2183"/>
      <c r="I2183"/>
      <c r="J2183" s="20"/>
      <c r="K2183"/>
      <c r="L2183"/>
      <c r="M2183"/>
      <c r="N2183"/>
      <c r="O2183" s="20"/>
      <c r="P2183"/>
      <c r="Q2183"/>
      <c r="R2183"/>
      <c r="S2183"/>
      <c r="T2183" s="20"/>
      <c r="U2183"/>
      <c r="V2183"/>
      <c r="W2183"/>
      <c r="X2183"/>
      <c r="Y2183" s="20"/>
      <c r="Z2183"/>
      <c r="AA2183"/>
      <c r="AB2183"/>
      <c r="AC2183"/>
      <c r="AD2183" s="20"/>
      <c r="AE2183"/>
      <c r="AF2183"/>
      <c r="AG2183"/>
      <c r="AH2183"/>
      <c r="AI2183" s="20"/>
      <c r="AJ2183"/>
      <c r="AK2183"/>
      <c r="AL2183"/>
      <c r="AM2183"/>
      <c r="AN2183" s="20"/>
      <c r="AO2183"/>
      <c r="AT2183" s="14"/>
      <c r="AU2183" s="14"/>
      <c r="AV2183" s="14"/>
      <c r="AW2183" s="14"/>
    </row>
    <row r="2184" spans="1:49" s="10" customFormat="1">
      <c r="A2184" s="12"/>
      <c r="C2184"/>
      <c r="D2184"/>
      <c r="E2184" s="20"/>
      <c r="F2184"/>
      <c r="G2184"/>
      <c r="H2184"/>
      <c r="I2184"/>
      <c r="J2184" s="20"/>
      <c r="K2184"/>
      <c r="L2184"/>
      <c r="M2184"/>
      <c r="N2184"/>
      <c r="O2184" s="20"/>
      <c r="P2184"/>
      <c r="Q2184"/>
      <c r="R2184"/>
      <c r="S2184"/>
      <c r="T2184" s="20"/>
      <c r="U2184"/>
      <c r="V2184"/>
      <c r="W2184"/>
      <c r="X2184"/>
      <c r="Y2184" s="20"/>
      <c r="Z2184"/>
      <c r="AA2184"/>
      <c r="AB2184"/>
      <c r="AC2184"/>
      <c r="AD2184" s="20"/>
      <c r="AE2184"/>
      <c r="AF2184"/>
      <c r="AG2184"/>
      <c r="AH2184"/>
      <c r="AI2184" s="20"/>
      <c r="AJ2184"/>
      <c r="AK2184"/>
      <c r="AL2184"/>
      <c r="AM2184"/>
      <c r="AN2184" s="20"/>
      <c r="AO2184"/>
      <c r="AT2184" s="14"/>
      <c r="AU2184" s="14"/>
      <c r="AV2184" s="14"/>
      <c r="AW2184" s="14"/>
    </row>
    <row r="2185" spans="1:49" s="10" customFormat="1">
      <c r="A2185" s="12"/>
      <c r="C2185"/>
      <c r="D2185"/>
      <c r="E2185" s="20"/>
      <c r="F2185"/>
      <c r="G2185"/>
      <c r="H2185"/>
      <c r="I2185"/>
      <c r="J2185" s="20"/>
      <c r="K2185"/>
      <c r="L2185"/>
      <c r="M2185"/>
      <c r="N2185"/>
      <c r="O2185" s="20"/>
      <c r="P2185"/>
      <c r="Q2185"/>
      <c r="R2185"/>
      <c r="S2185"/>
      <c r="T2185" s="20"/>
      <c r="U2185"/>
      <c r="V2185"/>
      <c r="W2185"/>
      <c r="X2185"/>
      <c r="Y2185" s="20"/>
      <c r="Z2185"/>
      <c r="AA2185"/>
      <c r="AB2185"/>
      <c r="AC2185"/>
      <c r="AD2185" s="20"/>
      <c r="AE2185"/>
      <c r="AF2185"/>
      <c r="AG2185"/>
      <c r="AH2185"/>
      <c r="AI2185" s="20"/>
      <c r="AJ2185"/>
      <c r="AK2185"/>
      <c r="AL2185"/>
      <c r="AM2185"/>
      <c r="AN2185" s="20"/>
      <c r="AO2185"/>
      <c r="AT2185" s="14"/>
      <c r="AU2185" s="14"/>
      <c r="AV2185" s="14"/>
      <c r="AW2185" s="14"/>
    </row>
    <row r="2186" spans="1:49" s="10" customFormat="1">
      <c r="A2186" s="12"/>
      <c r="C2186"/>
      <c r="D2186"/>
      <c r="E2186" s="20"/>
      <c r="F2186"/>
      <c r="G2186"/>
      <c r="H2186"/>
      <c r="I2186"/>
      <c r="J2186" s="20"/>
      <c r="K2186"/>
      <c r="L2186"/>
      <c r="M2186"/>
      <c r="N2186"/>
      <c r="O2186" s="20"/>
      <c r="P2186"/>
      <c r="Q2186"/>
      <c r="R2186"/>
      <c r="S2186"/>
      <c r="T2186" s="20"/>
      <c r="U2186"/>
      <c r="V2186"/>
      <c r="W2186"/>
      <c r="X2186"/>
      <c r="Y2186" s="20"/>
      <c r="Z2186"/>
      <c r="AA2186"/>
      <c r="AB2186"/>
      <c r="AC2186"/>
      <c r="AD2186" s="20"/>
      <c r="AE2186"/>
      <c r="AF2186"/>
      <c r="AG2186"/>
      <c r="AH2186"/>
      <c r="AI2186" s="20"/>
      <c r="AJ2186"/>
      <c r="AK2186"/>
      <c r="AL2186"/>
      <c r="AM2186"/>
      <c r="AN2186" s="20"/>
      <c r="AO2186"/>
      <c r="AT2186" s="14"/>
      <c r="AU2186" s="14"/>
      <c r="AV2186" s="14"/>
      <c r="AW2186" s="14"/>
    </row>
    <row r="2187" spans="1:49" s="10" customFormat="1">
      <c r="A2187" s="12"/>
      <c r="C2187"/>
      <c r="D2187"/>
      <c r="E2187" s="20"/>
      <c r="F2187"/>
      <c r="G2187"/>
      <c r="H2187"/>
      <c r="I2187"/>
      <c r="J2187" s="20"/>
      <c r="K2187"/>
      <c r="L2187"/>
      <c r="M2187"/>
      <c r="N2187"/>
      <c r="O2187" s="20"/>
      <c r="P2187"/>
      <c r="Q2187"/>
      <c r="R2187"/>
      <c r="S2187"/>
      <c r="T2187" s="20"/>
      <c r="U2187"/>
      <c r="V2187"/>
      <c r="W2187"/>
      <c r="X2187"/>
      <c r="Y2187" s="20"/>
      <c r="Z2187"/>
      <c r="AA2187"/>
      <c r="AB2187"/>
      <c r="AC2187"/>
      <c r="AD2187" s="20"/>
      <c r="AE2187"/>
      <c r="AF2187"/>
      <c r="AG2187"/>
      <c r="AH2187"/>
      <c r="AI2187" s="20"/>
      <c r="AJ2187"/>
      <c r="AK2187"/>
      <c r="AL2187"/>
      <c r="AM2187"/>
      <c r="AN2187" s="20"/>
      <c r="AO2187"/>
      <c r="AT2187" s="14"/>
      <c r="AU2187" s="14"/>
      <c r="AV2187" s="14"/>
      <c r="AW2187" s="14"/>
    </row>
    <row r="2188" spans="1:49" s="10" customFormat="1">
      <c r="A2188" s="12"/>
      <c r="C2188"/>
      <c r="D2188"/>
      <c r="E2188" s="20"/>
      <c r="F2188"/>
      <c r="G2188"/>
      <c r="H2188"/>
      <c r="I2188"/>
      <c r="J2188" s="20"/>
      <c r="K2188"/>
      <c r="L2188"/>
      <c r="M2188"/>
      <c r="N2188"/>
      <c r="O2188" s="20"/>
      <c r="P2188"/>
      <c r="Q2188"/>
      <c r="R2188"/>
      <c r="S2188"/>
      <c r="T2188" s="20"/>
      <c r="U2188"/>
      <c r="V2188"/>
      <c r="W2188"/>
      <c r="X2188"/>
      <c r="Y2188" s="20"/>
      <c r="Z2188"/>
      <c r="AA2188"/>
      <c r="AB2188"/>
      <c r="AC2188"/>
      <c r="AD2188" s="20"/>
      <c r="AE2188"/>
      <c r="AF2188"/>
      <c r="AG2188"/>
      <c r="AH2188"/>
      <c r="AI2188" s="20"/>
      <c r="AJ2188"/>
      <c r="AK2188"/>
      <c r="AL2188"/>
      <c r="AM2188"/>
      <c r="AN2188" s="20"/>
      <c r="AO2188"/>
      <c r="AT2188" s="14"/>
      <c r="AU2188" s="14"/>
      <c r="AV2188" s="14"/>
      <c r="AW2188" s="14"/>
    </row>
    <row r="2189" spans="1:49" s="10" customFormat="1">
      <c r="A2189" s="12"/>
      <c r="C2189"/>
      <c r="D2189"/>
      <c r="E2189" s="20"/>
      <c r="F2189"/>
      <c r="G2189"/>
      <c r="H2189"/>
      <c r="I2189"/>
      <c r="J2189" s="20"/>
      <c r="K2189"/>
      <c r="L2189"/>
      <c r="M2189"/>
      <c r="N2189"/>
      <c r="O2189" s="20"/>
      <c r="P2189"/>
      <c r="Q2189"/>
      <c r="R2189"/>
      <c r="S2189"/>
      <c r="T2189" s="20"/>
      <c r="U2189"/>
      <c r="V2189"/>
      <c r="W2189"/>
      <c r="X2189"/>
      <c r="Y2189" s="20"/>
      <c r="Z2189"/>
      <c r="AA2189"/>
      <c r="AB2189"/>
      <c r="AC2189"/>
      <c r="AD2189" s="20"/>
      <c r="AE2189"/>
      <c r="AF2189"/>
      <c r="AG2189"/>
      <c r="AH2189"/>
      <c r="AI2189" s="20"/>
      <c r="AJ2189"/>
      <c r="AK2189"/>
      <c r="AL2189"/>
      <c r="AM2189"/>
      <c r="AN2189" s="20"/>
      <c r="AO2189"/>
      <c r="AT2189" s="14"/>
      <c r="AU2189" s="14"/>
      <c r="AV2189" s="14"/>
      <c r="AW2189" s="14"/>
    </row>
    <row r="2190" spans="1:49" s="10" customFormat="1">
      <c r="A2190" s="12"/>
      <c r="C2190"/>
      <c r="D2190"/>
      <c r="E2190" s="20"/>
      <c r="F2190"/>
      <c r="G2190"/>
      <c r="H2190"/>
      <c r="I2190"/>
      <c r="J2190" s="20"/>
      <c r="K2190"/>
      <c r="L2190"/>
      <c r="M2190"/>
      <c r="N2190"/>
      <c r="O2190" s="20"/>
      <c r="P2190"/>
      <c r="Q2190"/>
      <c r="R2190"/>
      <c r="S2190"/>
      <c r="T2190" s="20"/>
      <c r="U2190"/>
      <c r="V2190"/>
      <c r="W2190"/>
      <c r="X2190"/>
      <c r="Y2190" s="20"/>
      <c r="Z2190"/>
      <c r="AA2190"/>
      <c r="AB2190"/>
      <c r="AC2190"/>
      <c r="AD2190" s="20"/>
      <c r="AE2190"/>
      <c r="AF2190"/>
      <c r="AG2190"/>
      <c r="AH2190"/>
      <c r="AI2190" s="20"/>
      <c r="AJ2190"/>
      <c r="AK2190"/>
      <c r="AL2190"/>
      <c r="AM2190"/>
      <c r="AN2190" s="20"/>
      <c r="AO2190"/>
      <c r="AT2190" s="14"/>
      <c r="AU2190" s="14"/>
      <c r="AV2190" s="14"/>
      <c r="AW2190" s="14"/>
    </row>
    <row r="2191" spans="1:49" s="10" customFormat="1">
      <c r="A2191" s="12"/>
      <c r="C2191"/>
      <c r="D2191"/>
      <c r="E2191" s="20"/>
      <c r="F2191"/>
      <c r="G2191"/>
      <c r="H2191"/>
      <c r="I2191"/>
      <c r="J2191" s="20"/>
      <c r="K2191"/>
      <c r="L2191"/>
      <c r="M2191"/>
      <c r="N2191"/>
      <c r="O2191" s="20"/>
      <c r="P2191"/>
      <c r="Q2191"/>
      <c r="R2191"/>
      <c r="S2191"/>
      <c r="T2191" s="20"/>
      <c r="U2191"/>
      <c r="V2191"/>
      <c r="W2191"/>
      <c r="X2191"/>
      <c r="Y2191" s="20"/>
      <c r="Z2191"/>
      <c r="AA2191"/>
      <c r="AB2191"/>
      <c r="AC2191"/>
      <c r="AD2191" s="20"/>
      <c r="AE2191"/>
      <c r="AF2191"/>
      <c r="AG2191"/>
      <c r="AH2191"/>
      <c r="AI2191" s="20"/>
      <c r="AJ2191"/>
      <c r="AK2191"/>
      <c r="AL2191"/>
      <c r="AM2191"/>
      <c r="AN2191" s="20"/>
      <c r="AO2191"/>
      <c r="AT2191" s="14"/>
      <c r="AU2191" s="14"/>
      <c r="AV2191" s="14"/>
      <c r="AW2191" s="14"/>
    </row>
    <row r="2192" spans="1:49" s="10" customFormat="1">
      <c r="A2192" s="12"/>
      <c r="C2192"/>
      <c r="D2192"/>
      <c r="E2192" s="20"/>
      <c r="F2192"/>
      <c r="G2192"/>
      <c r="H2192"/>
      <c r="I2192"/>
      <c r="J2192" s="20"/>
      <c r="K2192"/>
      <c r="L2192"/>
      <c r="M2192"/>
      <c r="N2192"/>
      <c r="O2192" s="20"/>
      <c r="P2192"/>
      <c r="Q2192"/>
      <c r="R2192"/>
      <c r="S2192"/>
      <c r="T2192" s="20"/>
      <c r="U2192"/>
      <c r="V2192"/>
      <c r="W2192"/>
      <c r="X2192"/>
      <c r="Y2192" s="20"/>
      <c r="Z2192"/>
      <c r="AA2192"/>
      <c r="AB2192"/>
      <c r="AC2192"/>
      <c r="AD2192" s="20"/>
      <c r="AE2192"/>
      <c r="AF2192"/>
      <c r="AG2192"/>
      <c r="AH2192"/>
      <c r="AI2192" s="20"/>
      <c r="AJ2192"/>
      <c r="AK2192"/>
      <c r="AL2192"/>
      <c r="AM2192"/>
      <c r="AN2192" s="20"/>
      <c r="AO2192"/>
      <c r="AT2192" s="14"/>
      <c r="AU2192" s="14"/>
      <c r="AV2192" s="14"/>
      <c r="AW2192" s="14"/>
    </row>
    <row r="2193" spans="1:49" s="10" customFormat="1">
      <c r="A2193" s="12"/>
      <c r="C2193"/>
      <c r="D2193"/>
      <c r="E2193" s="20"/>
      <c r="F2193"/>
      <c r="G2193"/>
      <c r="H2193"/>
      <c r="I2193"/>
      <c r="J2193" s="20"/>
      <c r="K2193"/>
      <c r="L2193"/>
      <c r="M2193"/>
      <c r="N2193"/>
      <c r="O2193" s="20"/>
      <c r="P2193"/>
      <c r="Q2193"/>
      <c r="R2193"/>
      <c r="S2193"/>
      <c r="T2193" s="20"/>
      <c r="U2193"/>
      <c r="V2193"/>
      <c r="W2193"/>
      <c r="X2193"/>
      <c r="Y2193" s="20"/>
      <c r="Z2193"/>
      <c r="AA2193"/>
      <c r="AB2193"/>
      <c r="AC2193"/>
      <c r="AD2193" s="20"/>
      <c r="AE2193"/>
      <c r="AF2193"/>
      <c r="AG2193"/>
      <c r="AH2193"/>
      <c r="AI2193" s="20"/>
      <c r="AJ2193"/>
      <c r="AK2193"/>
      <c r="AL2193"/>
      <c r="AM2193"/>
      <c r="AN2193" s="20"/>
      <c r="AO2193"/>
      <c r="AT2193" s="14"/>
      <c r="AU2193" s="14"/>
      <c r="AV2193" s="14"/>
      <c r="AW2193" s="14"/>
    </row>
    <row r="2194" spans="1:49" s="10" customFormat="1">
      <c r="A2194" s="12"/>
      <c r="C2194"/>
      <c r="D2194"/>
      <c r="E2194" s="20"/>
      <c r="F2194"/>
      <c r="G2194"/>
      <c r="H2194"/>
      <c r="I2194"/>
      <c r="J2194" s="20"/>
      <c r="K2194"/>
      <c r="L2194"/>
      <c r="M2194"/>
      <c r="N2194"/>
      <c r="O2194" s="20"/>
      <c r="P2194"/>
      <c r="Q2194"/>
      <c r="R2194"/>
      <c r="S2194"/>
      <c r="T2194" s="20"/>
      <c r="U2194"/>
      <c r="V2194"/>
      <c r="W2194"/>
      <c r="X2194"/>
      <c r="Y2194" s="20"/>
      <c r="Z2194"/>
      <c r="AA2194"/>
      <c r="AB2194"/>
      <c r="AC2194"/>
      <c r="AD2194" s="20"/>
      <c r="AE2194"/>
      <c r="AF2194"/>
      <c r="AG2194"/>
      <c r="AH2194"/>
      <c r="AI2194" s="20"/>
      <c r="AJ2194"/>
      <c r="AK2194"/>
      <c r="AL2194"/>
      <c r="AM2194"/>
      <c r="AN2194" s="20"/>
      <c r="AO2194"/>
      <c r="AT2194" s="14"/>
      <c r="AU2194" s="14"/>
      <c r="AV2194" s="14"/>
      <c r="AW2194" s="14"/>
    </row>
    <row r="2195" spans="1:49" s="10" customFormat="1">
      <c r="A2195" s="12"/>
      <c r="C2195"/>
      <c r="D2195"/>
      <c r="E2195" s="20"/>
      <c r="F2195"/>
      <c r="G2195"/>
      <c r="H2195"/>
      <c r="I2195"/>
      <c r="J2195" s="20"/>
      <c r="K2195"/>
      <c r="L2195"/>
      <c r="M2195"/>
      <c r="N2195"/>
      <c r="O2195" s="20"/>
      <c r="P2195"/>
      <c r="Q2195"/>
      <c r="R2195"/>
      <c r="S2195"/>
      <c r="T2195" s="20"/>
      <c r="U2195"/>
      <c r="V2195"/>
      <c r="W2195"/>
      <c r="X2195"/>
      <c r="Y2195" s="20"/>
      <c r="Z2195"/>
      <c r="AA2195"/>
      <c r="AB2195"/>
      <c r="AC2195"/>
      <c r="AD2195" s="20"/>
      <c r="AE2195"/>
      <c r="AF2195"/>
      <c r="AG2195"/>
      <c r="AH2195"/>
      <c r="AI2195" s="20"/>
      <c r="AJ2195"/>
      <c r="AK2195"/>
      <c r="AL2195"/>
      <c r="AM2195"/>
      <c r="AN2195" s="20"/>
      <c r="AO2195"/>
      <c r="AT2195" s="14"/>
      <c r="AU2195" s="14"/>
      <c r="AV2195" s="14"/>
      <c r="AW2195" s="14"/>
    </row>
    <row r="2196" spans="1:49" s="10" customFormat="1">
      <c r="A2196" s="12"/>
      <c r="C2196"/>
      <c r="D2196"/>
      <c r="E2196" s="20"/>
      <c r="F2196"/>
      <c r="G2196"/>
      <c r="H2196"/>
      <c r="I2196"/>
      <c r="J2196" s="20"/>
      <c r="K2196"/>
      <c r="L2196"/>
      <c r="M2196"/>
      <c r="N2196"/>
      <c r="O2196" s="20"/>
      <c r="P2196"/>
      <c r="Q2196"/>
      <c r="R2196"/>
      <c r="S2196"/>
      <c r="T2196" s="20"/>
      <c r="U2196"/>
      <c r="V2196"/>
      <c r="W2196"/>
      <c r="X2196"/>
      <c r="Y2196" s="20"/>
      <c r="Z2196"/>
      <c r="AA2196"/>
      <c r="AB2196"/>
      <c r="AC2196"/>
      <c r="AD2196" s="20"/>
      <c r="AE2196"/>
      <c r="AF2196"/>
      <c r="AG2196"/>
      <c r="AH2196"/>
      <c r="AI2196" s="20"/>
      <c r="AJ2196"/>
      <c r="AK2196"/>
      <c r="AL2196"/>
      <c r="AM2196"/>
      <c r="AN2196" s="20"/>
      <c r="AO2196"/>
      <c r="AT2196" s="14"/>
      <c r="AU2196" s="14"/>
      <c r="AV2196" s="14"/>
      <c r="AW2196" s="14"/>
    </row>
    <row r="2197" spans="1:49" s="10" customFormat="1">
      <c r="A2197" s="12"/>
      <c r="C2197"/>
      <c r="D2197"/>
      <c r="E2197" s="20"/>
      <c r="F2197"/>
      <c r="G2197"/>
      <c r="H2197"/>
      <c r="I2197"/>
      <c r="J2197" s="20"/>
      <c r="K2197"/>
      <c r="L2197"/>
      <c r="M2197"/>
      <c r="N2197"/>
      <c r="O2197" s="20"/>
      <c r="P2197"/>
      <c r="Q2197"/>
      <c r="R2197"/>
      <c r="S2197"/>
      <c r="T2197" s="20"/>
      <c r="U2197"/>
      <c r="V2197"/>
      <c r="W2197"/>
      <c r="X2197"/>
      <c r="Y2197" s="20"/>
      <c r="Z2197"/>
      <c r="AA2197"/>
      <c r="AB2197"/>
      <c r="AC2197"/>
      <c r="AD2197" s="20"/>
      <c r="AE2197"/>
      <c r="AF2197"/>
      <c r="AG2197"/>
      <c r="AH2197"/>
      <c r="AI2197" s="20"/>
      <c r="AJ2197"/>
      <c r="AK2197"/>
      <c r="AL2197"/>
      <c r="AM2197"/>
      <c r="AN2197" s="20"/>
      <c r="AO2197"/>
      <c r="AT2197" s="14"/>
      <c r="AU2197" s="14"/>
      <c r="AV2197" s="14"/>
      <c r="AW2197" s="14"/>
    </row>
    <row r="2198" spans="1:49" s="10" customFormat="1">
      <c r="A2198" s="12"/>
      <c r="C2198"/>
      <c r="D2198"/>
      <c r="E2198" s="20"/>
      <c r="F2198"/>
      <c r="G2198"/>
      <c r="H2198"/>
      <c r="I2198"/>
      <c r="J2198" s="20"/>
      <c r="K2198"/>
      <c r="L2198"/>
      <c r="M2198"/>
      <c r="N2198"/>
      <c r="O2198" s="20"/>
      <c r="P2198"/>
      <c r="Q2198"/>
      <c r="R2198"/>
      <c r="S2198"/>
      <c r="T2198" s="20"/>
      <c r="U2198"/>
      <c r="V2198"/>
      <c r="W2198"/>
      <c r="X2198"/>
      <c r="Y2198" s="20"/>
      <c r="Z2198"/>
      <c r="AA2198"/>
      <c r="AB2198"/>
      <c r="AC2198"/>
      <c r="AD2198" s="20"/>
      <c r="AE2198"/>
      <c r="AF2198"/>
      <c r="AG2198"/>
      <c r="AH2198"/>
      <c r="AI2198" s="20"/>
      <c r="AJ2198"/>
      <c r="AK2198"/>
      <c r="AL2198"/>
      <c r="AM2198"/>
      <c r="AN2198" s="20"/>
      <c r="AO2198"/>
      <c r="AT2198" s="14"/>
      <c r="AU2198" s="14"/>
      <c r="AV2198" s="14"/>
      <c r="AW2198" s="14"/>
    </row>
    <row r="2199" spans="1:49" s="10" customFormat="1">
      <c r="A2199" s="12"/>
      <c r="C2199"/>
      <c r="D2199"/>
      <c r="E2199" s="20"/>
      <c r="F2199"/>
      <c r="G2199"/>
      <c r="H2199"/>
      <c r="I2199"/>
      <c r="J2199" s="20"/>
      <c r="K2199"/>
      <c r="L2199"/>
      <c r="M2199"/>
      <c r="N2199"/>
      <c r="O2199" s="20"/>
      <c r="P2199"/>
      <c r="Q2199"/>
      <c r="R2199"/>
      <c r="S2199"/>
      <c r="T2199" s="20"/>
      <c r="U2199"/>
      <c r="V2199"/>
      <c r="W2199"/>
      <c r="X2199"/>
      <c r="Y2199" s="20"/>
      <c r="Z2199"/>
      <c r="AA2199"/>
      <c r="AB2199"/>
      <c r="AC2199"/>
      <c r="AD2199" s="20"/>
      <c r="AE2199"/>
      <c r="AF2199"/>
      <c r="AG2199"/>
      <c r="AH2199"/>
      <c r="AI2199" s="20"/>
      <c r="AJ2199"/>
      <c r="AK2199"/>
      <c r="AL2199"/>
      <c r="AM2199"/>
      <c r="AN2199" s="20"/>
      <c r="AO2199"/>
      <c r="AT2199" s="14"/>
      <c r="AU2199" s="14"/>
      <c r="AV2199" s="14"/>
      <c r="AW2199" s="14"/>
    </row>
    <row r="2200" spans="1:49" s="10" customFormat="1">
      <c r="A2200" s="12"/>
      <c r="C2200"/>
      <c r="D2200"/>
      <c r="E2200" s="20"/>
      <c r="F2200"/>
      <c r="G2200"/>
      <c r="H2200"/>
      <c r="I2200"/>
      <c r="J2200" s="20"/>
      <c r="K2200"/>
      <c r="L2200"/>
      <c r="M2200"/>
      <c r="N2200"/>
      <c r="O2200" s="20"/>
      <c r="P2200"/>
      <c r="Q2200"/>
      <c r="R2200"/>
      <c r="S2200"/>
      <c r="T2200" s="20"/>
      <c r="U2200"/>
      <c r="V2200"/>
      <c r="W2200"/>
      <c r="X2200"/>
      <c r="Y2200" s="20"/>
      <c r="Z2200"/>
      <c r="AA2200"/>
      <c r="AB2200"/>
      <c r="AC2200"/>
      <c r="AD2200" s="20"/>
      <c r="AE2200"/>
      <c r="AF2200"/>
      <c r="AG2200"/>
      <c r="AH2200"/>
      <c r="AI2200" s="20"/>
      <c r="AJ2200"/>
      <c r="AK2200"/>
      <c r="AL2200"/>
      <c r="AM2200"/>
      <c r="AN2200" s="20"/>
      <c r="AO2200"/>
      <c r="AT2200" s="14"/>
      <c r="AU2200" s="14"/>
      <c r="AV2200" s="14"/>
      <c r="AW2200" s="14"/>
    </row>
    <row r="2201" spans="1:49" s="10" customFormat="1">
      <c r="A2201" s="12"/>
      <c r="C2201"/>
      <c r="D2201"/>
      <c r="E2201" s="20"/>
      <c r="F2201"/>
      <c r="G2201"/>
      <c r="H2201"/>
      <c r="I2201"/>
      <c r="J2201" s="20"/>
      <c r="K2201"/>
      <c r="L2201"/>
      <c r="M2201"/>
      <c r="N2201"/>
      <c r="O2201" s="20"/>
      <c r="P2201"/>
      <c r="Q2201"/>
      <c r="R2201"/>
      <c r="S2201"/>
      <c r="T2201" s="20"/>
      <c r="U2201"/>
      <c r="V2201"/>
      <c r="W2201"/>
      <c r="X2201"/>
      <c r="Y2201" s="20"/>
      <c r="Z2201"/>
      <c r="AA2201"/>
      <c r="AB2201"/>
      <c r="AC2201"/>
      <c r="AD2201" s="20"/>
      <c r="AE2201"/>
      <c r="AF2201"/>
      <c r="AG2201"/>
      <c r="AH2201"/>
      <c r="AI2201" s="20"/>
      <c r="AJ2201"/>
      <c r="AK2201"/>
      <c r="AL2201"/>
      <c r="AM2201"/>
      <c r="AN2201" s="20"/>
      <c r="AO2201"/>
      <c r="AT2201" s="14"/>
      <c r="AU2201" s="14"/>
      <c r="AV2201" s="14"/>
      <c r="AW2201" s="14"/>
    </row>
    <row r="2202" spans="1:49" s="10" customFormat="1">
      <c r="A2202" s="12"/>
      <c r="C2202"/>
      <c r="D2202"/>
      <c r="E2202" s="20"/>
      <c r="F2202"/>
      <c r="G2202"/>
      <c r="H2202"/>
      <c r="I2202"/>
      <c r="J2202" s="20"/>
      <c r="K2202"/>
      <c r="L2202"/>
      <c r="M2202"/>
      <c r="N2202"/>
      <c r="O2202" s="20"/>
      <c r="P2202"/>
      <c r="Q2202"/>
      <c r="R2202"/>
      <c r="S2202"/>
      <c r="T2202" s="20"/>
      <c r="U2202"/>
      <c r="V2202"/>
      <c r="W2202"/>
      <c r="X2202"/>
      <c r="Y2202" s="20"/>
      <c r="Z2202"/>
      <c r="AA2202"/>
      <c r="AB2202"/>
      <c r="AC2202"/>
      <c r="AD2202" s="20"/>
      <c r="AE2202"/>
      <c r="AF2202"/>
      <c r="AG2202"/>
      <c r="AH2202"/>
      <c r="AI2202" s="20"/>
      <c r="AJ2202"/>
      <c r="AK2202"/>
      <c r="AL2202"/>
      <c r="AM2202"/>
      <c r="AN2202" s="20"/>
      <c r="AO2202"/>
      <c r="AT2202" s="14"/>
      <c r="AU2202" s="14"/>
      <c r="AV2202" s="14"/>
      <c r="AW2202" s="14"/>
    </row>
    <row r="2203" spans="1:49" s="10" customFormat="1">
      <c r="A2203" s="12"/>
      <c r="C2203"/>
      <c r="D2203"/>
      <c r="E2203" s="20"/>
      <c r="F2203"/>
      <c r="G2203"/>
      <c r="H2203"/>
      <c r="I2203"/>
      <c r="J2203" s="20"/>
      <c r="K2203"/>
      <c r="L2203"/>
      <c r="M2203"/>
      <c r="N2203"/>
      <c r="O2203" s="20"/>
      <c r="P2203"/>
      <c r="Q2203"/>
      <c r="R2203"/>
      <c r="S2203"/>
      <c r="T2203" s="20"/>
      <c r="U2203"/>
      <c r="V2203"/>
      <c r="W2203"/>
      <c r="X2203"/>
      <c r="Y2203" s="20"/>
      <c r="Z2203"/>
      <c r="AA2203"/>
      <c r="AB2203"/>
      <c r="AC2203"/>
      <c r="AD2203" s="20"/>
      <c r="AE2203"/>
      <c r="AF2203"/>
      <c r="AG2203"/>
      <c r="AH2203"/>
      <c r="AI2203" s="20"/>
      <c r="AJ2203"/>
      <c r="AK2203"/>
      <c r="AL2203"/>
      <c r="AM2203"/>
      <c r="AN2203" s="20"/>
      <c r="AO2203"/>
      <c r="AT2203" s="14"/>
      <c r="AU2203" s="14"/>
      <c r="AV2203" s="14"/>
      <c r="AW2203" s="14"/>
    </row>
    <row r="2204" spans="1:49" s="10" customFormat="1">
      <c r="A2204" s="12"/>
      <c r="C2204"/>
      <c r="D2204"/>
      <c r="E2204" s="20"/>
      <c r="F2204"/>
      <c r="G2204"/>
      <c r="H2204"/>
      <c r="I2204"/>
      <c r="J2204" s="20"/>
      <c r="K2204"/>
      <c r="L2204"/>
      <c r="M2204"/>
      <c r="N2204"/>
      <c r="O2204" s="20"/>
      <c r="P2204"/>
      <c r="Q2204"/>
      <c r="R2204"/>
      <c r="S2204"/>
      <c r="T2204" s="20"/>
      <c r="U2204"/>
      <c r="V2204"/>
      <c r="W2204"/>
      <c r="X2204"/>
      <c r="Y2204" s="20"/>
      <c r="Z2204"/>
      <c r="AA2204"/>
      <c r="AB2204"/>
      <c r="AC2204"/>
      <c r="AD2204" s="20"/>
      <c r="AE2204"/>
      <c r="AF2204"/>
      <c r="AG2204"/>
      <c r="AH2204"/>
      <c r="AI2204" s="20"/>
      <c r="AJ2204"/>
      <c r="AK2204"/>
      <c r="AL2204"/>
      <c r="AM2204"/>
      <c r="AN2204" s="20"/>
      <c r="AO2204"/>
      <c r="AT2204" s="14"/>
      <c r="AU2204" s="14"/>
      <c r="AV2204" s="14"/>
      <c r="AW2204" s="14"/>
    </row>
    <row r="2205" spans="1:49" s="10" customFormat="1">
      <c r="A2205" s="12"/>
      <c r="C2205"/>
      <c r="D2205"/>
      <c r="E2205" s="20"/>
      <c r="F2205"/>
      <c r="G2205"/>
      <c r="H2205"/>
      <c r="I2205"/>
      <c r="J2205" s="20"/>
      <c r="K2205"/>
      <c r="L2205"/>
      <c r="M2205"/>
      <c r="N2205"/>
      <c r="O2205" s="20"/>
      <c r="P2205"/>
      <c r="Q2205"/>
      <c r="R2205"/>
      <c r="S2205"/>
      <c r="T2205" s="20"/>
      <c r="U2205"/>
      <c r="V2205"/>
      <c r="W2205"/>
      <c r="X2205"/>
      <c r="Y2205" s="20"/>
      <c r="Z2205"/>
      <c r="AA2205"/>
      <c r="AB2205"/>
      <c r="AC2205"/>
      <c r="AD2205" s="20"/>
      <c r="AE2205"/>
      <c r="AF2205"/>
      <c r="AG2205"/>
      <c r="AH2205"/>
      <c r="AI2205" s="20"/>
      <c r="AJ2205"/>
      <c r="AK2205"/>
      <c r="AL2205"/>
      <c r="AM2205"/>
      <c r="AN2205" s="20"/>
      <c r="AO2205"/>
      <c r="AT2205" s="14"/>
      <c r="AU2205" s="14"/>
      <c r="AV2205" s="14"/>
      <c r="AW2205" s="14"/>
    </row>
    <row r="2206" spans="1:49" s="10" customFormat="1">
      <c r="A2206" s="12"/>
      <c r="C2206"/>
      <c r="D2206"/>
      <c r="E2206" s="20"/>
      <c r="F2206"/>
      <c r="G2206"/>
      <c r="H2206"/>
      <c r="I2206"/>
      <c r="J2206" s="20"/>
      <c r="K2206"/>
      <c r="L2206"/>
      <c r="M2206"/>
      <c r="N2206"/>
      <c r="O2206" s="20"/>
      <c r="P2206"/>
      <c r="Q2206"/>
      <c r="R2206"/>
      <c r="S2206"/>
      <c r="T2206" s="20"/>
      <c r="U2206"/>
      <c r="V2206"/>
      <c r="W2206"/>
      <c r="X2206"/>
      <c r="Y2206" s="20"/>
      <c r="Z2206"/>
      <c r="AA2206"/>
      <c r="AB2206"/>
      <c r="AC2206"/>
      <c r="AD2206" s="20"/>
      <c r="AE2206"/>
      <c r="AF2206"/>
      <c r="AG2206"/>
      <c r="AH2206"/>
      <c r="AI2206" s="20"/>
      <c r="AJ2206"/>
      <c r="AK2206"/>
      <c r="AL2206"/>
      <c r="AM2206"/>
      <c r="AN2206" s="20"/>
      <c r="AO2206"/>
      <c r="AT2206" s="14"/>
      <c r="AU2206" s="14"/>
      <c r="AV2206" s="14"/>
      <c r="AW2206" s="14"/>
    </row>
    <row r="2207" spans="1:49" s="10" customFormat="1">
      <c r="A2207" s="12"/>
      <c r="C2207"/>
      <c r="D2207"/>
      <c r="E2207" s="20"/>
      <c r="F2207"/>
      <c r="G2207"/>
      <c r="H2207"/>
      <c r="I2207"/>
      <c r="J2207" s="20"/>
      <c r="K2207"/>
      <c r="L2207"/>
      <c r="M2207"/>
      <c r="N2207"/>
      <c r="O2207" s="20"/>
      <c r="P2207"/>
      <c r="Q2207"/>
      <c r="R2207"/>
      <c r="S2207"/>
      <c r="T2207" s="20"/>
      <c r="U2207"/>
      <c r="V2207"/>
      <c r="W2207"/>
      <c r="X2207"/>
      <c r="Y2207" s="20"/>
      <c r="Z2207"/>
      <c r="AA2207"/>
      <c r="AB2207"/>
      <c r="AC2207"/>
      <c r="AD2207" s="20"/>
      <c r="AE2207"/>
      <c r="AF2207"/>
      <c r="AG2207"/>
      <c r="AH2207"/>
      <c r="AI2207" s="20"/>
      <c r="AJ2207"/>
      <c r="AK2207"/>
      <c r="AL2207"/>
      <c r="AM2207"/>
      <c r="AN2207" s="20"/>
      <c r="AO2207"/>
      <c r="AT2207" s="14"/>
      <c r="AU2207" s="14"/>
      <c r="AV2207" s="14"/>
      <c r="AW2207" s="14"/>
    </row>
    <row r="2208" spans="1:49" s="10" customFormat="1">
      <c r="A2208" s="12"/>
      <c r="C2208"/>
      <c r="D2208"/>
      <c r="E2208" s="20"/>
      <c r="F2208"/>
      <c r="G2208"/>
      <c r="H2208"/>
      <c r="I2208"/>
      <c r="J2208" s="20"/>
      <c r="K2208"/>
      <c r="L2208"/>
      <c r="M2208"/>
      <c r="N2208"/>
      <c r="O2208" s="20"/>
      <c r="P2208"/>
      <c r="Q2208"/>
      <c r="R2208"/>
      <c r="S2208"/>
      <c r="T2208" s="20"/>
      <c r="U2208"/>
      <c r="V2208"/>
      <c r="W2208"/>
      <c r="X2208"/>
      <c r="Y2208" s="20"/>
      <c r="Z2208"/>
      <c r="AA2208"/>
      <c r="AB2208"/>
      <c r="AC2208"/>
      <c r="AD2208" s="20"/>
      <c r="AE2208"/>
      <c r="AF2208"/>
      <c r="AG2208"/>
      <c r="AH2208"/>
      <c r="AI2208" s="20"/>
      <c r="AJ2208"/>
      <c r="AK2208"/>
      <c r="AL2208"/>
      <c r="AM2208"/>
      <c r="AN2208" s="20"/>
      <c r="AO2208"/>
      <c r="AT2208" s="14"/>
      <c r="AU2208" s="14"/>
      <c r="AV2208" s="14"/>
      <c r="AW2208" s="14"/>
    </row>
    <row r="2209" spans="1:49" s="10" customFormat="1">
      <c r="A2209" s="12"/>
      <c r="C2209"/>
      <c r="D2209"/>
      <c r="E2209" s="20"/>
      <c r="F2209"/>
      <c r="G2209"/>
      <c r="H2209"/>
      <c r="I2209"/>
      <c r="J2209" s="20"/>
      <c r="K2209"/>
      <c r="L2209"/>
      <c r="M2209"/>
      <c r="N2209"/>
      <c r="O2209" s="20"/>
      <c r="P2209"/>
      <c r="Q2209"/>
      <c r="R2209"/>
      <c r="S2209"/>
      <c r="T2209" s="20"/>
      <c r="U2209"/>
      <c r="V2209"/>
      <c r="W2209"/>
      <c r="X2209"/>
      <c r="Y2209" s="20"/>
      <c r="Z2209"/>
      <c r="AA2209"/>
      <c r="AB2209"/>
      <c r="AC2209"/>
      <c r="AD2209" s="20"/>
      <c r="AE2209"/>
      <c r="AF2209"/>
      <c r="AG2209"/>
      <c r="AH2209"/>
      <c r="AI2209" s="20"/>
      <c r="AJ2209"/>
      <c r="AK2209"/>
      <c r="AL2209"/>
      <c r="AM2209"/>
      <c r="AN2209" s="20"/>
      <c r="AO2209"/>
      <c r="AT2209" s="14"/>
      <c r="AU2209" s="14"/>
      <c r="AV2209" s="14"/>
      <c r="AW2209" s="14"/>
    </row>
    <row r="2210" spans="1:49" s="10" customFormat="1">
      <c r="A2210" s="12"/>
      <c r="C2210"/>
      <c r="D2210"/>
      <c r="E2210" s="20"/>
      <c r="F2210"/>
      <c r="G2210"/>
      <c r="H2210"/>
      <c r="I2210"/>
      <c r="J2210" s="20"/>
      <c r="K2210"/>
      <c r="L2210"/>
      <c r="M2210"/>
      <c r="N2210"/>
      <c r="O2210" s="20"/>
      <c r="P2210"/>
      <c r="Q2210"/>
      <c r="R2210"/>
      <c r="S2210"/>
      <c r="T2210" s="20"/>
      <c r="U2210"/>
      <c r="V2210"/>
      <c r="W2210"/>
      <c r="X2210"/>
      <c r="Y2210" s="20"/>
      <c r="Z2210"/>
      <c r="AA2210"/>
      <c r="AB2210"/>
      <c r="AC2210"/>
      <c r="AD2210" s="20"/>
      <c r="AE2210"/>
      <c r="AF2210"/>
      <c r="AG2210"/>
      <c r="AH2210"/>
      <c r="AI2210" s="20"/>
      <c r="AJ2210"/>
      <c r="AK2210"/>
      <c r="AL2210"/>
      <c r="AM2210"/>
      <c r="AN2210" s="20"/>
      <c r="AO2210"/>
      <c r="AT2210" s="14"/>
      <c r="AU2210" s="14"/>
      <c r="AV2210" s="14"/>
      <c r="AW2210" s="14"/>
    </row>
    <row r="2211" spans="1:49" s="10" customFormat="1">
      <c r="A2211" s="12"/>
      <c r="C2211"/>
      <c r="D2211"/>
      <c r="E2211" s="20"/>
      <c r="F2211"/>
      <c r="G2211"/>
      <c r="H2211"/>
      <c r="I2211"/>
      <c r="J2211" s="20"/>
      <c r="K2211"/>
      <c r="L2211"/>
      <c r="M2211"/>
      <c r="N2211"/>
      <c r="O2211" s="20"/>
      <c r="P2211"/>
      <c r="Q2211"/>
      <c r="R2211"/>
      <c r="S2211"/>
      <c r="T2211" s="20"/>
      <c r="U2211"/>
      <c r="V2211"/>
      <c r="W2211"/>
      <c r="X2211"/>
      <c r="Y2211" s="20"/>
      <c r="Z2211"/>
      <c r="AA2211"/>
      <c r="AB2211"/>
      <c r="AC2211"/>
      <c r="AD2211" s="20"/>
      <c r="AE2211"/>
      <c r="AF2211"/>
      <c r="AG2211"/>
      <c r="AH2211"/>
      <c r="AI2211" s="20"/>
      <c r="AJ2211"/>
      <c r="AK2211"/>
      <c r="AL2211"/>
      <c r="AM2211"/>
      <c r="AN2211" s="20"/>
      <c r="AO2211"/>
      <c r="AT2211" s="14"/>
      <c r="AU2211" s="14"/>
      <c r="AV2211" s="14"/>
      <c r="AW2211" s="14"/>
    </row>
    <row r="2212" spans="1:49" s="10" customFormat="1">
      <c r="A2212" s="12"/>
      <c r="C2212"/>
      <c r="D2212"/>
      <c r="E2212" s="20"/>
      <c r="F2212"/>
      <c r="G2212"/>
      <c r="H2212"/>
      <c r="I2212"/>
      <c r="J2212" s="20"/>
      <c r="K2212"/>
      <c r="L2212"/>
      <c r="M2212"/>
      <c r="N2212"/>
      <c r="O2212" s="20"/>
      <c r="P2212"/>
      <c r="Q2212"/>
      <c r="R2212"/>
      <c r="S2212"/>
      <c r="T2212" s="20"/>
      <c r="U2212"/>
      <c r="V2212"/>
      <c r="W2212"/>
      <c r="X2212"/>
      <c r="Y2212" s="20"/>
      <c r="Z2212"/>
      <c r="AA2212"/>
      <c r="AB2212"/>
      <c r="AC2212"/>
      <c r="AD2212" s="20"/>
      <c r="AE2212"/>
      <c r="AF2212"/>
      <c r="AG2212"/>
      <c r="AH2212"/>
      <c r="AI2212" s="20"/>
      <c r="AJ2212"/>
      <c r="AK2212"/>
      <c r="AL2212"/>
      <c r="AM2212"/>
      <c r="AN2212" s="20"/>
      <c r="AO2212"/>
      <c r="AT2212" s="14"/>
      <c r="AU2212" s="14"/>
      <c r="AV2212" s="14"/>
      <c r="AW2212" s="14"/>
    </row>
    <row r="2213" spans="1:49" s="10" customFormat="1">
      <c r="A2213" s="12"/>
      <c r="C2213"/>
      <c r="D2213"/>
      <c r="E2213" s="20"/>
      <c r="F2213"/>
      <c r="G2213"/>
      <c r="H2213"/>
      <c r="I2213"/>
      <c r="J2213" s="20"/>
      <c r="K2213"/>
      <c r="L2213"/>
      <c r="M2213"/>
      <c r="N2213"/>
      <c r="O2213" s="20"/>
      <c r="P2213"/>
      <c r="Q2213"/>
      <c r="R2213"/>
      <c r="S2213"/>
      <c r="T2213" s="20"/>
      <c r="U2213"/>
      <c r="V2213"/>
      <c r="W2213"/>
      <c r="X2213"/>
      <c r="Y2213" s="20"/>
      <c r="Z2213"/>
      <c r="AA2213"/>
      <c r="AB2213"/>
      <c r="AC2213"/>
      <c r="AD2213" s="20"/>
      <c r="AE2213"/>
      <c r="AF2213"/>
      <c r="AG2213"/>
      <c r="AH2213"/>
      <c r="AI2213" s="20"/>
      <c r="AJ2213"/>
      <c r="AK2213"/>
      <c r="AL2213"/>
      <c r="AM2213"/>
      <c r="AN2213" s="20"/>
      <c r="AO2213"/>
      <c r="AT2213" s="14"/>
      <c r="AU2213" s="14"/>
      <c r="AV2213" s="14"/>
      <c r="AW2213" s="14"/>
    </row>
    <row r="2214" spans="1:49" s="10" customFormat="1">
      <c r="A2214" s="12"/>
      <c r="C2214"/>
      <c r="D2214"/>
      <c r="E2214" s="20"/>
      <c r="F2214"/>
      <c r="G2214"/>
      <c r="H2214"/>
      <c r="I2214"/>
      <c r="J2214" s="20"/>
      <c r="K2214"/>
      <c r="L2214"/>
      <c r="M2214"/>
      <c r="N2214"/>
      <c r="O2214" s="20"/>
      <c r="P2214"/>
      <c r="Q2214"/>
      <c r="R2214"/>
      <c r="S2214"/>
      <c r="T2214" s="20"/>
      <c r="U2214"/>
      <c r="V2214"/>
      <c r="W2214"/>
      <c r="X2214"/>
      <c r="Y2214" s="20"/>
      <c r="Z2214"/>
      <c r="AA2214"/>
      <c r="AB2214"/>
      <c r="AC2214"/>
      <c r="AD2214" s="20"/>
      <c r="AE2214"/>
      <c r="AF2214"/>
      <c r="AG2214"/>
      <c r="AH2214"/>
      <c r="AI2214" s="20"/>
      <c r="AJ2214"/>
      <c r="AK2214"/>
      <c r="AL2214"/>
      <c r="AM2214"/>
      <c r="AN2214" s="20"/>
      <c r="AO2214"/>
      <c r="AT2214" s="14"/>
      <c r="AU2214" s="14"/>
      <c r="AV2214" s="14"/>
      <c r="AW2214" s="14"/>
    </row>
    <row r="2215" spans="1:49" s="10" customFormat="1">
      <c r="A2215" s="12"/>
      <c r="C2215"/>
      <c r="D2215"/>
      <c r="E2215" s="20"/>
      <c r="F2215"/>
      <c r="G2215"/>
      <c r="H2215"/>
      <c r="I2215"/>
      <c r="J2215" s="20"/>
      <c r="K2215"/>
      <c r="L2215"/>
      <c r="M2215"/>
      <c r="N2215"/>
      <c r="O2215" s="20"/>
      <c r="P2215"/>
      <c r="Q2215"/>
      <c r="R2215"/>
      <c r="S2215"/>
      <c r="T2215" s="20"/>
      <c r="U2215"/>
      <c r="V2215"/>
      <c r="W2215"/>
      <c r="X2215"/>
      <c r="Y2215" s="20"/>
      <c r="Z2215"/>
      <c r="AA2215"/>
      <c r="AB2215"/>
      <c r="AC2215"/>
      <c r="AD2215" s="20"/>
      <c r="AE2215"/>
      <c r="AF2215"/>
      <c r="AG2215"/>
      <c r="AH2215"/>
      <c r="AI2215" s="20"/>
      <c r="AJ2215"/>
      <c r="AK2215"/>
      <c r="AL2215"/>
      <c r="AM2215"/>
      <c r="AN2215" s="20"/>
      <c r="AO2215"/>
      <c r="AT2215" s="14"/>
      <c r="AU2215" s="14"/>
      <c r="AV2215" s="14"/>
      <c r="AW2215" s="14"/>
    </row>
    <row r="2216" spans="1:49" s="10" customFormat="1">
      <c r="A2216" s="12"/>
      <c r="C2216"/>
      <c r="D2216"/>
      <c r="E2216" s="20"/>
      <c r="F2216"/>
      <c r="G2216"/>
      <c r="H2216"/>
      <c r="I2216"/>
      <c r="J2216" s="20"/>
      <c r="K2216"/>
      <c r="L2216"/>
      <c r="M2216"/>
      <c r="N2216"/>
      <c r="O2216" s="20"/>
      <c r="P2216"/>
      <c r="Q2216"/>
      <c r="R2216"/>
      <c r="S2216"/>
      <c r="T2216" s="20"/>
      <c r="U2216"/>
      <c r="V2216"/>
      <c r="W2216"/>
      <c r="X2216"/>
      <c r="Y2216" s="20"/>
      <c r="Z2216"/>
      <c r="AA2216"/>
      <c r="AB2216"/>
      <c r="AC2216"/>
      <c r="AD2216" s="20"/>
      <c r="AE2216"/>
      <c r="AF2216"/>
      <c r="AG2216"/>
      <c r="AH2216"/>
      <c r="AI2216" s="20"/>
      <c r="AJ2216"/>
      <c r="AK2216"/>
      <c r="AL2216"/>
      <c r="AM2216"/>
      <c r="AN2216" s="20"/>
      <c r="AO2216"/>
      <c r="AT2216" s="14"/>
      <c r="AU2216" s="14"/>
      <c r="AV2216" s="14"/>
      <c r="AW2216" s="14"/>
    </row>
    <row r="2217" spans="1:49" s="10" customFormat="1">
      <c r="A2217" s="12"/>
      <c r="C2217"/>
      <c r="D2217"/>
      <c r="E2217" s="20"/>
      <c r="F2217"/>
      <c r="G2217"/>
      <c r="H2217"/>
      <c r="I2217"/>
      <c r="J2217" s="20"/>
      <c r="K2217"/>
      <c r="L2217"/>
      <c r="M2217"/>
      <c r="N2217"/>
      <c r="O2217" s="20"/>
      <c r="P2217"/>
      <c r="Q2217"/>
      <c r="R2217"/>
      <c r="S2217"/>
      <c r="T2217" s="20"/>
      <c r="U2217"/>
      <c r="V2217"/>
      <c r="W2217"/>
      <c r="X2217"/>
      <c r="Y2217" s="20"/>
      <c r="Z2217"/>
      <c r="AA2217"/>
      <c r="AB2217"/>
      <c r="AC2217"/>
      <c r="AD2217" s="20"/>
      <c r="AE2217"/>
      <c r="AF2217"/>
      <c r="AG2217"/>
      <c r="AH2217"/>
      <c r="AI2217" s="20"/>
      <c r="AJ2217"/>
      <c r="AK2217"/>
      <c r="AL2217"/>
      <c r="AM2217"/>
      <c r="AN2217" s="20"/>
      <c r="AO2217"/>
      <c r="AT2217" s="14"/>
      <c r="AU2217" s="14"/>
      <c r="AV2217" s="14"/>
      <c r="AW2217" s="14"/>
    </row>
    <row r="2218" spans="1:49" s="10" customFormat="1">
      <c r="A2218" s="12"/>
      <c r="C2218"/>
      <c r="D2218"/>
      <c r="E2218" s="20"/>
      <c r="F2218"/>
      <c r="G2218"/>
      <c r="H2218"/>
      <c r="I2218"/>
      <c r="J2218" s="20"/>
      <c r="K2218"/>
      <c r="L2218"/>
      <c r="M2218"/>
      <c r="N2218"/>
      <c r="O2218" s="20"/>
      <c r="P2218"/>
      <c r="Q2218"/>
      <c r="R2218"/>
      <c r="S2218"/>
      <c r="T2218" s="20"/>
      <c r="U2218"/>
      <c r="V2218"/>
      <c r="W2218"/>
      <c r="X2218"/>
      <c r="Y2218" s="20"/>
      <c r="Z2218"/>
      <c r="AA2218"/>
      <c r="AB2218"/>
      <c r="AC2218"/>
      <c r="AD2218" s="20"/>
      <c r="AE2218"/>
      <c r="AF2218"/>
      <c r="AG2218"/>
      <c r="AH2218"/>
      <c r="AI2218" s="20"/>
      <c r="AJ2218"/>
      <c r="AK2218"/>
      <c r="AL2218"/>
      <c r="AM2218"/>
      <c r="AN2218" s="20"/>
      <c r="AO2218"/>
      <c r="AT2218" s="14"/>
      <c r="AU2218" s="14"/>
      <c r="AV2218" s="14"/>
      <c r="AW2218" s="14"/>
    </row>
    <row r="2219" spans="1:49" s="10" customFormat="1">
      <c r="A2219" s="12"/>
      <c r="C2219"/>
      <c r="D2219"/>
      <c r="E2219" s="20"/>
      <c r="F2219"/>
      <c r="G2219"/>
      <c r="H2219"/>
      <c r="I2219"/>
      <c r="J2219" s="20"/>
      <c r="K2219"/>
      <c r="L2219"/>
      <c r="M2219"/>
      <c r="N2219"/>
      <c r="O2219" s="20"/>
      <c r="P2219"/>
      <c r="Q2219"/>
      <c r="R2219"/>
      <c r="S2219"/>
      <c r="T2219" s="20"/>
      <c r="U2219"/>
      <c r="V2219"/>
      <c r="W2219"/>
      <c r="X2219"/>
      <c r="Y2219" s="20"/>
      <c r="Z2219"/>
      <c r="AA2219"/>
      <c r="AB2219"/>
      <c r="AC2219"/>
      <c r="AD2219" s="20"/>
      <c r="AE2219"/>
      <c r="AF2219"/>
      <c r="AG2219"/>
      <c r="AH2219"/>
      <c r="AI2219" s="20"/>
      <c r="AJ2219"/>
      <c r="AK2219"/>
      <c r="AL2219"/>
      <c r="AM2219"/>
      <c r="AN2219" s="20"/>
      <c r="AO2219"/>
      <c r="AT2219" s="14"/>
      <c r="AU2219" s="14"/>
      <c r="AV2219" s="14"/>
      <c r="AW2219" s="14"/>
    </row>
    <row r="2220" spans="1:49" s="10" customFormat="1">
      <c r="A2220" s="12"/>
      <c r="C2220"/>
      <c r="D2220"/>
      <c r="E2220" s="20"/>
      <c r="F2220"/>
      <c r="G2220"/>
      <c r="H2220"/>
      <c r="I2220"/>
      <c r="J2220" s="20"/>
      <c r="K2220"/>
      <c r="L2220"/>
      <c r="M2220"/>
      <c r="N2220"/>
      <c r="O2220" s="20"/>
      <c r="P2220"/>
      <c r="Q2220"/>
      <c r="R2220"/>
      <c r="S2220"/>
      <c r="T2220" s="20"/>
      <c r="U2220"/>
      <c r="V2220"/>
      <c r="W2220"/>
      <c r="X2220"/>
      <c r="Y2220" s="20"/>
      <c r="Z2220"/>
      <c r="AA2220"/>
      <c r="AB2220"/>
      <c r="AC2220"/>
      <c r="AD2220" s="20"/>
      <c r="AE2220"/>
      <c r="AF2220"/>
      <c r="AG2220"/>
      <c r="AH2220"/>
      <c r="AI2220" s="20"/>
      <c r="AJ2220"/>
      <c r="AK2220"/>
      <c r="AL2220"/>
      <c r="AM2220"/>
      <c r="AN2220" s="20"/>
      <c r="AO2220"/>
      <c r="AT2220" s="14"/>
      <c r="AU2220" s="14"/>
      <c r="AV2220" s="14"/>
      <c r="AW2220" s="14"/>
    </row>
    <row r="2221" spans="1:49" s="10" customFormat="1">
      <c r="A2221" s="12"/>
      <c r="C2221"/>
      <c r="D2221"/>
      <c r="E2221" s="20"/>
      <c r="F2221"/>
      <c r="G2221"/>
      <c r="H2221"/>
      <c r="I2221"/>
      <c r="J2221" s="20"/>
      <c r="K2221"/>
      <c r="L2221"/>
      <c r="M2221"/>
      <c r="N2221"/>
      <c r="O2221" s="20"/>
      <c r="P2221"/>
      <c r="Q2221"/>
      <c r="R2221"/>
      <c r="S2221"/>
      <c r="T2221" s="20"/>
      <c r="U2221"/>
      <c r="V2221"/>
      <c r="W2221"/>
      <c r="X2221"/>
      <c r="Y2221" s="20"/>
      <c r="Z2221"/>
      <c r="AA2221"/>
      <c r="AB2221"/>
      <c r="AC2221"/>
      <c r="AD2221" s="20"/>
      <c r="AE2221"/>
      <c r="AF2221"/>
      <c r="AG2221"/>
      <c r="AH2221"/>
      <c r="AI2221" s="20"/>
      <c r="AJ2221"/>
      <c r="AK2221"/>
      <c r="AL2221"/>
      <c r="AM2221"/>
      <c r="AN2221" s="20"/>
      <c r="AO2221"/>
      <c r="AT2221" s="14"/>
      <c r="AU2221" s="14"/>
      <c r="AV2221" s="14"/>
      <c r="AW2221" s="14"/>
    </row>
    <row r="2222" spans="1:49" s="10" customFormat="1">
      <c r="A2222" s="12"/>
      <c r="C2222"/>
      <c r="D2222"/>
      <c r="E2222" s="20"/>
      <c r="F2222"/>
      <c r="G2222"/>
      <c r="H2222"/>
      <c r="I2222"/>
      <c r="J2222" s="20"/>
      <c r="K2222"/>
      <c r="L2222"/>
      <c r="M2222"/>
      <c r="N2222"/>
      <c r="O2222" s="20"/>
      <c r="P2222"/>
      <c r="Q2222"/>
      <c r="R2222"/>
      <c r="S2222"/>
      <c r="T2222" s="20"/>
      <c r="U2222"/>
      <c r="V2222"/>
      <c r="W2222"/>
      <c r="X2222"/>
      <c r="Y2222" s="20"/>
      <c r="Z2222"/>
      <c r="AA2222"/>
      <c r="AB2222"/>
      <c r="AC2222"/>
      <c r="AD2222" s="20"/>
      <c r="AE2222"/>
      <c r="AF2222"/>
      <c r="AG2222"/>
      <c r="AH2222"/>
      <c r="AI2222" s="20"/>
      <c r="AJ2222"/>
      <c r="AK2222"/>
      <c r="AL2222"/>
      <c r="AM2222"/>
      <c r="AN2222" s="20"/>
      <c r="AO2222"/>
      <c r="AT2222" s="14"/>
      <c r="AU2222" s="14"/>
      <c r="AV2222" s="14"/>
      <c r="AW2222" s="14"/>
    </row>
    <row r="2223" spans="1:49" s="10" customFormat="1">
      <c r="A2223" s="12"/>
      <c r="C2223"/>
      <c r="D2223"/>
      <c r="E2223" s="20"/>
      <c r="F2223"/>
      <c r="G2223"/>
      <c r="H2223"/>
      <c r="I2223"/>
      <c r="J2223" s="20"/>
      <c r="K2223"/>
      <c r="L2223"/>
      <c r="M2223"/>
      <c r="N2223"/>
      <c r="O2223" s="20"/>
      <c r="P2223"/>
      <c r="Q2223"/>
      <c r="R2223"/>
      <c r="S2223"/>
      <c r="T2223" s="20"/>
      <c r="U2223"/>
      <c r="V2223"/>
      <c r="W2223"/>
      <c r="X2223"/>
      <c r="Y2223" s="20"/>
      <c r="Z2223"/>
      <c r="AA2223"/>
      <c r="AB2223"/>
      <c r="AC2223"/>
      <c r="AD2223" s="20"/>
      <c r="AE2223"/>
      <c r="AF2223"/>
      <c r="AG2223"/>
      <c r="AH2223"/>
      <c r="AI2223" s="20"/>
      <c r="AJ2223"/>
      <c r="AK2223"/>
      <c r="AL2223"/>
      <c r="AM2223"/>
      <c r="AN2223" s="20"/>
      <c r="AO2223"/>
      <c r="AT2223" s="14"/>
      <c r="AU2223" s="14"/>
      <c r="AV2223" s="14"/>
      <c r="AW2223" s="14"/>
    </row>
    <row r="2224" spans="1:49" s="10" customFormat="1">
      <c r="A2224" s="12"/>
      <c r="C2224"/>
      <c r="D2224"/>
      <c r="E2224" s="20"/>
      <c r="F2224"/>
      <c r="G2224"/>
      <c r="H2224"/>
      <c r="I2224"/>
      <c r="J2224" s="20"/>
      <c r="K2224"/>
      <c r="L2224"/>
      <c r="M2224"/>
      <c r="N2224"/>
      <c r="O2224" s="20"/>
      <c r="P2224"/>
      <c r="Q2224"/>
      <c r="R2224"/>
      <c r="S2224"/>
      <c r="T2224" s="20"/>
      <c r="U2224"/>
      <c r="V2224"/>
      <c r="W2224"/>
      <c r="X2224"/>
      <c r="Y2224" s="20"/>
      <c r="Z2224"/>
      <c r="AA2224"/>
      <c r="AB2224"/>
      <c r="AC2224"/>
      <c r="AD2224" s="20"/>
      <c r="AE2224"/>
      <c r="AF2224"/>
      <c r="AG2224"/>
      <c r="AH2224"/>
      <c r="AI2224" s="20"/>
      <c r="AJ2224"/>
      <c r="AK2224"/>
      <c r="AL2224"/>
      <c r="AM2224"/>
      <c r="AN2224" s="20"/>
      <c r="AO2224"/>
      <c r="AT2224" s="14"/>
      <c r="AU2224" s="14"/>
      <c r="AV2224" s="14"/>
      <c r="AW2224" s="14"/>
    </row>
    <row r="2225" spans="1:49" s="10" customFormat="1">
      <c r="A2225" s="12"/>
      <c r="C2225"/>
      <c r="D2225"/>
      <c r="E2225" s="20"/>
      <c r="F2225"/>
      <c r="G2225"/>
      <c r="H2225"/>
      <c r="I2225"/>
      <c r="J2225" s="20"/>
      <c r="K2225"/>
      <c r="L2225"/>
      <c r="M2225"/>
      <c r="N2225"/>
      <c r="O2225" s="20"/>
      <c r="P2225"/>
      <c r="Q2225"/>
      <c r="R2225"/>
      <c r="S2225"/>
      <c r="T2225" s="20"/>
      <c r="U2225"/>
      <c r="V2225"/>
      <c r="W2225"/>
      <c r="X2225"/>
      <c r="Y2225" s="20"/>
      <c r="Z2225"/>
      <c r="AA2225"/>
      <c r="AB2225"/>
      <c r="AC2225"/>
      <c r="AD2225" s="20"/>
      <c r="AE2225"/>
      <c r="AF2225"/>
      <c r="AG2225"/>
      <c r="AH2225"/>
      <c r="AI2225" s="20"/>
      <c r="AJ2225"/>
      <c r="AK2225"/>
      <c r="AL2225"/>
      <c r="AM2225"/>
      <c r="AN2225" s="20"/>
      <c r="AO2225"/>
      <c r="AT2225" s="14"/>
      <c r="AU2225" s="14"/>
      <c r="AV2225" s="14"/>
      <c r="AW2225" s="14"/>
    </row>
    <row r="2226" spans="1:49" s="10" customFormat="1">
      <c r="A2226" s="12"/>
      <c r="C2226"/>
      <c r="D2226"/>
      <c r="E2226" s="20"/>
      <c r="F2226"/>
      <c r="G2226"/>
      <c r="H2226"/>
      <c r="I2226"/>
      <c r="J2226" s="20"/>
      <c r="K2226"/>
      <c r="L2226"/>
      <c r="M2226"/>
      <c r="N2226"/>
      <c r="O2226" s="20"/>
      <c r="P2226"/>
      <c r="Q2226"/>
      <c r="R2226"/>
      <c r="S2226"/>
      <c r="T2226" s="20"/>
      <c r="U2226"/>
      <c r="V2226"/>
      <c r="W2226"/>
      <c r="X2226"/>
      <c r="Y2226" s="20"/>
      <c r="Z2226"/>
      <c r="AA2226"/>
      <c r="AB2226"/>
      <c r="AC2226"/>
      <c r="AD2226" s="20"/>
      <c r="AE2226"/>
      <c r="AF2226"/>
      <c r="AG2226"/>
      <c r="AH2226"/>
      <c r="AI2226" s="20"/>
      <c r="AJ2226"/>
      <c r="AK2226"/>
      <c r="AL2226"/>
      <c r="AM2226"/>
      <c r="AN2226" s="20"/>
      <c r="AO2226"/>
      <c r="AT2226" s="14"/>
      <c r="AU2226" s="14"/>
      <c r="AV2226" s="14"/>
      <c r="AW2226" s="14"/>
    </row>
    <row r="2227" spans="1:49" s="10" customFormat="1">
      <c r="A2227" s="12"/>
      <c r="C2227"/>
      <c r="D2227"/>
      <c r="E2227" s="20"/>
      <c r="F2227"/>
      <c r="G2227"/>
      <c r="H2227"/>
      <c r="I2227"/>
      <c r="J2227" s="20"/>
      <c r="K2227"/>
      <c r="L2227"/>
      <c r="M2227"/>
      <c r="N2227"/>
      <c r="O2227" s="20"/>
      <c r="P2227"/>
      <c r="Q2227"/>
      <c r="R2227"/>
      <c r="S2227"/>
      <c r="T2227" s="20"/>
      <c r="U2227"/>
      <c r="V2227"/>
      <c r="W2227"/>
      <c r="X2227"/>
      <c r="Y2227" s="20"/>
      <c r="Z2227"/>
      <c r="AA2227"/>
      <c r="AB2227"/>
      <c r="AC2227"/>
      <c r="AD2227" s="20"/>
      <c r="AE2227"/>
      <c r="AF2227"/>
      <c r="AG2227"/>
      <c r="AH2227"/>
      <c r="AI2227" s="20"/>
      <c r="AJ2227"/>
      <c r="AK2227"/>
      <c r="AL2227"/>
      <c r="AM2227"/>
      <c r="AN2227" s="20"/>
      <c r="AO2227"/>
      <c r="AT2227" s="14"/>
      <c r="AU2227" s="14"/>
      <c r="AV2227" s="14"/>
      <c r="AW2227" s="14"/>
    </row>
    <row r="2228" spans="1:49" s="10" customFormat="1">
      <c r="A2228" s="12"/>
      <c r="C2228"/>
      <c r="D2228"/>
      <c r="E2228" s="20"/>
      <c r="F2228"/>
      <c r="G2228"/>
      <c r="H2228"/>
      <c r="I2228"/>
      <c r="J2228" s="20"/>
      <c r="K2228"/>
      <c r="L2228"/>
      <c r="M2228"/>
      <c r="N2228"/>
      <c r="O2228" s="20"/>
      <c r="P2228"/>
      <c r="Q2228"/>
      <c r="R2228"/>
      <c r="S2228"/>
      <c r="T2228" s="20"/>
      <c r="U2228"/>
      <c r="V2228"/>
      <c r="W2228"/>
      <c r="X2228"/>
      <c r="Y2228" s="20"/>
      <c r="Z2228"/>
      <c r="AA2228"/>
      <c r="AB2228"/>
      <c r="AC2228"/>
      <c r="AD2228" s="20"/>
      <c r="AE2228"/>
      <c r="AF2228"/>
      <c r="AG2228"/>
      <c r="AH2228"/>
      <c r="AI2228" s="20"/>
      <c r="AJ2228"/>
      <c r="AK2228"/>
      <c r="AL2228"/>
      <c r="AM2228"/>
      <c r="AN2228" s="20"/>
      <c r="AO2228"/>
      <c r="AT2228" s="14"/>
      <c r="AU2228" s="14"/>
      <c r="AV2228" s="14"/>
      <c r="AW2228" s="14"/>
    </row>
    <row r="2229" spans="1:49" s="10" customFormat="1">
      <c r="A2229" s="12"/>
      <c r="C2229"/>
      <c r="D2229"/>
      <c r="E2229" s="20"/>
      <c r="F2229"/>
      <c r="G2229"/>
      <c r="H2229"/>
      <c r="I2229"/>
      <c r="J2229" s="20"/>
      <c r="K2229"/>
      <c r="L2229"/>
      <c r="M2229"/>
      <c r="N2229"/>
      <c r="O2229" s="20"/>
      <c r="P2229"/>
      <c r="Q2229"/>
      <c r="R2229"/>
      <c r="S2229"/>
      <c r="T2229" s="20"/>
      <c r="U2229"/>
      <c r="V2229"/>
      <c r="W2229"/>
      <c r="X2229"/>
      <c r="Y2229" s="20"/>
      <c r="Z2229"/>
      <c r="AA2229"/>
      <c r="AB2229"/>
      <c r="AC2229"/>
      <c r="AD2229" s="20"/>
      <c r="AE2229"/>
      <c r="AF2229"/>
      <c r="AG2229"/>
      <c r="AH2229"/>
      <c r="AI2229" s="20"/>
      <c r="AJ2229"/>
      <c r="AK2229"/>
      <c r="AL2229"/>
      <c r="AM2229"/>
      <c r="AN2229" s="20"/>
      <c r="AO2229"/>
      <c r="AT2229" s="14"/>
      <c r="AU2229" s="14"/>
      <c r="AV2229" s="14"/>
      <c r="AW2229" s="14"/>
    </row>
    <row r="2230" spans="1:49" s="10" customFormat="1">
      <c r="A2230" s="12"/>
      <c r="C2230"/>
      <c r="D2230"/>
      <c r="E2230" s="20"/>
      <c r="F2230"/>
      <c r="G2230"/>
      <c r="H2230"/>
      <c r="I2230"/>
      <c r="J2230" s="20"/>
      <c r="K2230"/>
      <c r="L2230"/>
      <c r="M2230"/>
      <c r="N2230"/>
      <c r="O2230" s="20"/>
      <c r="P2230"/>
      <c r="Q2230"/>
      <c r="R2230"/>
      <c r="S2230"/>
      <c r="T2230" s="20"/>
      <c r="U2230"/>
      <c r="V2230"/>
      <c r="W2230"/>
      <c r="X2230"/>
      <c r="Y2230" s="20"/>
      <c r="Z2230"/>
      <c r="AA2230"/>
      <c r="AB2230"/>
      <c r="AC2230"/>
      <c r="AD2230" s="20"/>
      <c r="AE2230"/>
      <c r="AF2230"/>
      <c r="AG2230"/>
      <c r="AH2230"/>
      <c r="AI2230" s="20"/>
      <c r="AJ2230"/>
      <c r="AK2230"/>
      <c r="AL2230"/>
      <c r="AM2230"/>
      <c r="AN2230" s="20"/>
      <c r="AO2230"/>
      <c r="AT2230" s="14"/>
      <c r="AU2230" s="14"/>
      <c r="AV2230" s="14"/>
      <c r="AW2230" s="14"/>
    </row>
    <row r="2231" spans="1:49" s="10" customFormat="1">
      <c r="A2231" s="12"/>
      <c r="C2231"/>
      <c r="D2231"/>
      <c r="E2231" s="20"/>
      <c r="F2231"/>
      <c r="G2231"/>
      <c r="H2231"/>
      <c r="I2231"/>
      <c r="J2231" s="20"/>
      <c r="K2231"/>
      <c r="L2231"/>
      <c r="M2231"/>
      <c r="N2231"/>
      <c r="O2231" s="20"/>
      <c r="P2231"/>
      <c r="Q2231"/>
      <c r="R2231"/>
      <c r="S2231"/>
      <c r="T2231" s="20"/>
      <c r="U2231"/>
      <c r="V2231"/>
      <c r="W2231"/>
      <c r="X2231"/>
      <c r="Y2231" s="20"/>
      <c r="Z2231"/>
      <c r="AA2231"/>
      <c r="AB2231"/>
      <c r="AC2231"/>
      <c r="AD2231" s="20"/>
      <c r="AE2231"/>
      <c r="AF2231"/>
      <c r="AG2231"/>
      <c r="AH2231"/>
      <c r="AI2231" s="20"/>
      <c r="AJ2231"/>
      <c r="AK2231"/>
      <c r="AL2231"/>
      <c r="AM2231"/>
      <c r="AN2231" s="20"/>
      <c r="AO2231"/>
      <c r="AT2231" s="14"/>
      <c r="AU2231" s="14"/>
      <c r="AV2231" s="14"/>
      <c r="AW2231" s="14"/>
    </row>
    <row r="2232" spans="1:49" s="10" customFormat="1">
      <c r="A2232" s="12"/>
      <c r="C2232"/>
      <c r="D2232"/>
      <c r="E2232" s="20"/>
      <c r="F2232"/>
      <c r="G2232"/>
      <c r="H2232"/>
      <c r="I2232"/>
      <c r="J2232" s="20"/>
      <c r="K2232"/>
      <c r="L2232"/>
      <c r="M2232"/>
      <c r="N2232"/>
      <c r="O2232" s="20"/>
      <c r="P2232"/>
      <c r="Q2232"/>
      <c r="R2232"/>
      <c r="S2232"/>
      <c r="T2232" s="20"/>
      <c r="U2232"/>
      <c r="V2232"/>
      <c r="W2232"/>
      <c r="X2232"/>
      <c r="Y2232" s="20"/>
      <c r="Z2232"/>
      <c r="AA2232"/>
      <c r="AB2232"/>
      <c r="AC2232"/>
      <c r="AD2232" s="20"/>
      <c r="AE2232"/>
      <c r="AF2232"/>
      <c r="AG2232"/>
      <c r="AH2232"/>
      <c r="AI2232" s="20"/>
      <c r="AJ2232"/>
      <c r="AK2232"/>
      <c r="AL2232"/>
      <c r="AM2232"/>
      <c r="AN2232" s="20"/>
      <c r="AO2232"/>
      <c r="AT2232" s="14"/>
      <c r="AU2232" s="14"/>
      <c r="AV2232" s="14"/>
      <c r="AW2232" s="14"/>
    </row>
    <row r="2233" spans="1:49" s="10" customFormat="1">
      <c r="A2233" s="12"/>
      <c r="C2233"/>
      <c r="D2233"/>
      <c r="E2233" s="20"/>
      <c r="F2233"/>
      <c r="G2233"/>
      <c r="H2233"/>
      <c r="I2233"/>
      <c r="J2233" s="20"/>
      <c r="K2233"/>
      <c r="L2233"/>
      <c r="M2233"/>
      <c r="N2233"/>
      <c r="O2233" s="20"/>
      <c r="P2233"/>
      <c r="Q2233"/>
      <c r="R2233"/>
      <c r="S2233"/>
      <c r="T2233" s="20"/>
      <c r="U2233"/>
      <c r="V2233"/>
      <c r="W2233"/>
      <c r="X2233"/>
      <c r="Y2233" s="20"/>
      <c r="Z2233"/>
      <c r="AA2233"/>
      <c r="AB2233"/>
      <c r="AC2233"/>
      <c r="AD2233" s="20"/>
      <c r="AE2233"/>
      <c r="AF2233"/>
      <c r="AG2233"/>
      <c r="AH2233"/>
      <c r="AI2233" s="20"/>
      <c r="AJ2233"/>
      <c r="AK2233"/>
      <c r="AL2233"/>
      <c r="AM2233"/>
      <c r="AN2233" s="20"/>
      <c r="AO2233"/>
      <c r="AT2233" s="14"/>
      <c r="AU2233" s="14"/>
      <c r="AV2233" s="14"/>
      <c r="AW2233" s="14"/>
    </row>
    <row r="2234" spans="1:49" s="10" customFormat="1">
      <c r="A2234" s="12"/>
      <c r="C2234"/>
      <c r="D2234"/>
      <c r="E2234" s="20"/>
      <c r="F2234"/>
      <c r="G2234"/>
      <c r="H2234"/>
      <c r="I2234"/>
      <c r="J2234" s="20"/>
      <c r="K2234"/>
      <c r="L2234"/>
      <c r="M2234"/>
      <c r="N2234"/>
      <c r="O2234" s="20"/>
      <c r="P2234"/>
      <c r="Q2234"/>
      <c r="R2234"/>
      <c r="S2234"/>
      <c r="T2234" s="20"/>
      <c r="U2234"/>
      <c r="V2234"/>
      <c r="W2234"/>
      <c r="X2234"/>
      <c r="Y2234" s="20"/>
      <c r="Z2234"/>
      <c r="AA2234"/>
      <c r="AB2234"/>
      <c r="AC2234"/>
      <c r="AD2234" s="20"/>
      <c r="AE2234"/>
      <c r="AF2234"/>
      <c r="AG2234"/>
      <c r="AH2234"/>
      <c r="AI2234" s="20"/>
      <c r="AJ2234"/>
      <c r="AK2234"/>
      <c r="AL2234"/>
      <c r="AM2234"/>
      <c r="AN2234" s="20"/>
      <c r="AO2234"/>
      <c r="AT2234" s="14"/>
      <c r="AU2234" s="14"/>
      <c r="AV2234" s="14"/>
      <c r="AW2234" s="14"/>
    </row>
    <row r="2235" spans="1:49" s="10" customFormat="1">
      <c r="A2235" s="12"/>
      <c r="C2235"/>
      <c r="D2235"/>
      <c r="E2235" s="20"/>
      <c r="F2235"/>
      <c r="G2235"/>
      <c r="H2235"/>
      <c r="I2235"/>
      <c r="J2235" s="20"/>
      <c r="K2235"/>
      <c r="L2235"/>
      <c r="M2235"/>
      <c r="N2235"/>
      <c r="O2235" s="20"/>
      <c r="P2235"/>
      <c r="Q2235"/>
      <c r="R2235"/>
      <c r="S2235"/>
      <c r="T2235" s="20"/>
      <c r="U2235"/>
      <c r="V2235"/>
      <c r="W2235"/>
      <c r="X2235"/>
      <c r="Y2235" s="20"/>
      <c r="Z2235"/>
      <c r="AA2235"/>
      <c r="AB2235"/>
      <c r="AC2235"/>
      <c r="AD2235" s="20"/>
      <c r="AE2235"/>
      <c r="AF2235"/>
      <c r="AG2235"/>
      <c r="AH2235"/>
      <c r="AI2235" s="20"/>
      <c r="AJ2235"/>
      <c r="AK2235"/>
      <c r="AL2235"/>
      <c r="AM2235"/>
      <c r="AN2235" s="20"/>
      <c r="AO2235"/>
      <c r="AT2235" s="14"/>
      <c r="AU2235" s="14"/>
      <c r="AV2235" s="14"/>
      <c r="AW2235" s="14"/>
    </row>
    <row r="2236" spans="1:49" s="10" customFormat="1">
      <c r="A2236" s="12"/>
      <c r="C2236"/>
      <c r="D2236"/>
      <c r="E2236" s="20"/>
      <c r="F2236"/>
      <c r="G2236"/>
      <c r="H2236"/>
      <c r="I2236"/>
      <c r="J2236" s="20"/>
      <c r="K2236"/>
      <c r="L2236"/>
      <c r="M2236"/>
      <c r="N2236"/>
      <c r="O2236" s="20"/>
      <c r="P2236"/>
      <c r="Q2236"/>
      <c r="R2236"/>
      <c r="S2236"/>
      <c r="T2236" s="20"/>
      <c r="U2236"/>
      <c r="V2236"/>
      <c r="W2236"/>
      <c r="X2236"/>
      <c r="Y2236" s="20"/>
      <c r="Z2236"/>
      <c r="AA2236"/>
      <c r="AB2236"/>
      <c r="AC2236"/>
      <c r="AD2236" s="20"/>
      <c r="AE2236"/>
      <c r="AF2236"/>
      <c r="AG2236"/>
      <c r="AH2236"/>
      <c r="AI2236" s="20"/>
      <c r="AJ2236"/>
      <c r="AK2236"/>
      <c r="AL2236"/>
      <c r="AM2236"/>
      <c r="AN2236" s="20"/>
      <c r="AO2236"/>
      <c r="AT2236" s="14"/>
      <c r="AU2236" s="14"/>
      <c r="AV2236" s="14"/>
      <c r="AW2236" s="14"/>
    </row>
    <row r="2237" spans="1:49" s="10" customFormat="1">
      <c r="A2237" s="12"/>
      <c r="C2237"/>
      <c r="D2237"/>
      <c r="E2237" s="20"/>
      <c r="F2237"/>
      <c r="G2237"/>
      <c r="H2237"/>
      <c r="I2237"/>
      <c r="J2237" s="20"/>
      <c r="K2237"/>
      <c r="L2237"/>
      <c r="M2237"/>
      <c r="N2237"/>
      <c r="O2237" s="20"/>
      <c r="P2237"/>
      <c r="Q2237"/>
      <c r="R2237"/>
      <c r="S2237"/>
      <c r="T2237" s="20"/>
      <c r="U2237"/>
      <c r="V2237"/>
      <c r="W2237"/>
      <c r="X2237"/>
      <c r="Y2237" s="20"/>
      <c r="Z2237"/>
      <c r="AA2237"/>
      <c r="AB2237"/>
      <c r="AC2237"/>
      <c r="AD2237" s="20"/>
      <c r="AE2237"/>
      <c r="AF2237"/>
      <c r="AG2237"/>
      <c r="AH2237"/>
      <c r="AI2237" s="20"/>
      <c r="AJ2237"/>
      <c r="AK2237"/>
      <c r="AL2237"/>
      <c r="AM2237"/>
      <c r="AN2237" s="20"/>
      <c r="AO2237"/>
      <c r="AT2237" s="14"/>
      <c r="AU2237" s="14"/>
      <c r="AV2237" s="14"/>
      <c r="AW2237" s="14"/>
    </row>
    <row r="2238" spans="1:49" s="10" customFormat="1">
      <c r="A2238" s="12"/>
      <c r="C2238"/>
      <c r="D2238"/>
      <c r="E2238" s="20"/>
      <c r="F2238"/>
      <c r="G2238"/>
      <c r="H2238"/>
      <c r="I2238"/>
      <c r="J2238" s="20"/>
      <c r="K2238"/>
      <c r="L2238"/>
      <c r="M2238"/>
      <c r="N2238"/>
      <c r="O2238" s="20"/>
      <c r="P2238"/>
      <c r="Q2238"/>
      <c r="R2238"/>
      <c r="S2238"/>
      <c r="T2238" s="20"/>
      <c r="U2238"/>
      <c r="V2238"/>
      <c r="W2238"/>
      <c r="X2238"/>
      <c r="Y2238" s="20"/>
      <c r="Z2238"/>
      <c r="AA2238"/>
      <c r="AB2238"/>
      <c r="AC2238"/>
      <c r="AD2238" s="20"/>
      <c r="AE2238"/>
      <c r="AF2238"/>
      <c r="AG2238"/>
      <c r="AH2238"/>
      <c r="AI2238" s="20"/>
      <c r="AJ2238"/>
      <c r="AK2238"/>
      <c r="AL2238"/>
      <c r="AM2238"/>
      <c r="AN2238" s="20"/>
      <c r="AO2238"/>
      <c r="AT2238" s="14"/>
      <c r="AU2238" s="14"/>
      <c r="AV2238" s="14"/>
      <c r="AW2238" s="14"/>
    </row>
    <row r="2239" spans="1:49" s="10" customFormat="1">
      <c r="A2239" s="12"/>
      <c r="C2239"/>
      <c r="D2239"/>
      <c r="E2239" s="20"/>
      <c r="F2239"/>
      <c r="G2239"/>
      <c r="H2239"/>
      <c r="I2239"/>
      <c r="J2239" s="20"/>
      <c r="K2239"/>
      <c r="L2239"/>
      <c r="M2239"/>
      <c r="N2239"/>
      <c r="O2239" s="20"/>
      <c r="P2239"/>
      <c r="Q2239"/>
      <c r="R2239"/>
      <c r="S2239"/>
      <c r="T2239" s="20"/>
      <c r="U2239"/>
      <c r="V2239"/>
      <c r="W2239"/>
      <c r="X2239"/>
      <c r="Y2239" s="20"/>
      <c r="Z2239"/>
      <c r="AA2239"/>
      <c r="AB2239"/>
      <c r="AC2239"/>
      <c r="AD2239" s="20"/>
      <c r="AE2239"/>
      <c r="AF2239"/>
      <c r="AG2239"/>
      <c r="AH2239"/>
      <c r="AI2239" s="20"/>
      <c r="AJ2239"/>
      <c r="AK2239"/>
      <c r="AL2239"/>
      <c r="AM2239"/>
      <c r="AN2239" s="20"/>
      <c r="AO2239"/>
      <c r="AT2239" s="14"/>
      <c r="AU2239" s="14"/>
      <c r="AV2239" s="14"/>
      <c r="AW2239" s="14"/>
    </row>
    <row r="2240" spans="1:49" s="10" customFormat="1">
      <c r="A2240" s="12"/>
      <c r="C2240"/>
      <c r="D2240"/>
      <c r="E2240" s="20"/>
      <c r="F2240"/>
      <c r="G2240"/>
      <c r="H2240"/>
      <c r="I2240"/>
      <c r="J2240" s="20"/>
      <c r="K2240"/>
      <c r="L2240"/>
      <c r="M2240"/>
      <c r="N2240"/>
      <c r="O2240" s="20"/>
      <c r="P2240"/>
      <c r="Q2240"/>
      <c r="R2240"/>
      <c r="S2240"/>
      <c r="T2240" s="20"/>
      <c r="U2240"/>
      <c r="V2240"/>
      <c r="W2240"/>
      <c r="X2240"/>
      <c r="Y2240" s="20"/>
      <c r="Z2240"/>
      <c r="AA2240"/>
      <c r="AB2240"/>
      <c r="AC2240"/>
      <c r="AD2240" s="20"/>
      <c r="AE2240"/>
      <c r="AF2240"/>
      <c r="AG2240"/>
      <c r="AH2240"/>
      <c r="AI2240" s="20"/>
      <c r="AJ2240"/>
      <c r="AK2240"/>
      <c r="AL2240"/>
      <c r="AM2240"/>
      <c r="AN2240" s="20"/>
      <c r="AO2240"/>
      <c r="AT2240" s="14"/>
      <c r="AU2240" s="14"/>
      <c r="AV2240" s="14"/>
      <c r="AW2240" s="14"/>
    </row>
    <row r="2241" spans="1:49" s="10" customFormat="1">
      <c r="A2241" s="12"/>
      <c r="C2241"/>
      <c r="D2241"/>
      <c r="E2241" s="20"/>
      <c r="F2241"/>
      <c r="G2241"/>
      <c r="H2241"/>
      <c r="I2241"/>
      <c r="J2241" s="20"/>
      <c r="K2241"/>
      <c r="L2241"/>
      <c r="M2241"/>
      <c r="N2241"/>
      <c r="O2241" s="20"/>
      <c r="P2241"/>
      <c r="Q2241"/>
      <c r="R2241"/>
      <c r="S2241"/>
      <c r="T2241" s="20"/>
      <c r="U2241"/>
      <c r="V2241"/>
      <c r="W2241"/>
      <c r="X2241"/>
      <c r="Y2241" s="20"/>
      <c r="Z2241"/>
      <c r="AA2241"/>
      <c r="AB2241"/>
      <c r="AC2241"/>
      <c r="AD2241" s="20"/>
      <c r="AE2241"/>
      <c r="AF2241"/>
      <c r="AG2241"/>
      <c r="AH2241"/>
      <c r="AI2241" s="20"/>
      <c r="AJ2241"/>
      <c r="AK2241"/>
      <c r="AL2241"/>
      <c r="AM2241"/>
      <c r="AN2241" s="20"/>
      <c r="AO2241"/>
      <c r="AT2241" s="14"/>
      <c r="AU2241" s="14"/>
      <c r="AV2241" s="14"/>
      <c r="AW2241" s="14"/>
    </row>
    <row r="2242" spans="1:49" s="10" customFormat="1">
      <c r="A2242" s="12"/>
      <c r="C2242"/>
      <c r="D2242"/>
      <c r="E2242" s="20"/>
      <c r="F2242"/>
      <c r="G2242"/>
      <c r="H2242"/>
      <c r="I2242"/>
      <c r="J2242" s="20"/>
      <c r="K2242"/>
      <c r="L2242"/>
      <c r="M2242"/>
      <c r="N2242"/>
      <c r="O2242" s="20"/>
      <c r="P2242"/>
      <c r="Q2242"/>
      <c r="R2242"/>
      <c r="S2242"/>
      <c r="T2242" s="20"/>
      <c r="U2242"/>
      <c r="V2242"/>
      <c r="W2242"/>
      <c r="X2242"/>
      <c r="Y2242" s="20"/>
      <c r="Z2242"/>
      <c r="AA2242"/>
      <c r="AB2242"/>
      <c r="AC2242"/>
      <c r="AD2242" s="20"/>
      <c r="AE2242"/>
      <c r="AF2242"/>
      <c r="AG2242"/>
      <c r="AH2242"/>
      <c r="AI2242" s="20"/>
      <c r="AJ2242"/>
      <c r="AK2242"/>
      <c r="AL2242"/>
      <c r="AM2242"/>
      <c r="AN2242" s="20"/>
      <c r="AO2242"/>
      <c r="AT2242" s="14"/>
      <c r="AU2242" s="14"/>
      <c r="AV2242" s="14"/>
      <c r="AW2242" s="14"/>
    </row>
    <row r="2243" spans="1:49" s="10" customFormat="1">
      <c r="A2243" s="12"/>
      <c r="C2243"/>
      <c r="D2243"/>
      <c r="E2243" s="20"/>
      <c r="F2243"/>
      <c r="G2243"/>
      <c r="H2243"/>
      <c r="I2243"/>
      <c r="J2243" s="20"/>
      <c r="K2243"/>
      <c r="L2243"/>
      <c r="M2243"/>
      <c r="N2243"/>
      <c r="O2243" s="20"/>
      <c r="P2243"/>
      <c r="Q2243"/>
      <c r="R2243"/>
      <c r="S2243"/>
      <c r="T2243" s="20"/>
      <c r="U2243"/>
      <c r="V2243"/>
      <c r="W2243"/>
      <c r="X2243"/>
      <c r="Y2243" s="20"/>
      <c r="Z2243"/>
      <c r="AA2243"/>
      <c r="AB2243"/>
      <c r="AC2243"/>
      <c r="AD2243" s="20"/>
      <c r="AE2243"/>
      <c r="AF2243"/>
      <c r="AG2243"/>
      <c r="AH2243"/>
      <c r="AI2243" s="20"/>
      <c r="AJ2243"/>
      <c r="AK2243"/>
      <c r="AL2243"/>
      <c r="AM2243"/>
      <c r="AN2243" s="20"/>
      <c r="AO2243"/>
      <c r="AT2243" s="14"/>
      <c r="AU2243" s="14"/>
      <c r="AV2243" s="14"/>
      <c r="AW2243" s="14"/>
    </row>
    <row r="2244" spans="1:49" s="10" customFormat="1">
      <c r="A2244" s="12"/>
      <c r="C2244"/>
      <c r="D2244"/>
      <c r="E2244" s="20"/>
      <c r="F2244"/>
      <c r="G2244"/>
      <c r="H2244"/>
      <c r="I2244"/>
      <c r="J2244" s="20"/>
      <c r="K2244"/>
      <c r="L2244"/>
      <c r="M2244"/>
      <c r="N2244"/>
      <c r="O2244" s="20"/>
      <c r="P2244"/>
      <c r="Q2244"/>
      <c r="R2244"/>
      <c r="S2244"/>
      <c r="T2244" s="20"/>
      <c r="U2244"/>
      <c r="V2244"/>
      <c r="W2244"/>
      <c r="X2244"/>
      <c r="Y2244" s="20"/>
      <c r="Z2244"/>
      <c r="AA2244"/>
      <c r="AB2244"/>
      <c r="AC2244"/>
      <c r="AD2244" s="20"/>
      <c r="AE2244"/>
      <c r="AF2244"/>
      <c r="AG2244"/>
      <c r="AH2244"/>
      <c r="AI2244" s="20"/>
      <c r="AJ2244"/>
      <c r="AK2244"/>
      <c r="AL2244"/>
      <c r="AM2244"/>
      <c r="AN2244" s="20"/>
      <c r="AO2244"/>
      <c r="AT2244" s="14"/>
      <c r="AU2244" s="14"/>
      <c r="AV2244" s="14"/>
      <c r="AW2244" s="14"/>
    </row>
    <row r="2245" spans="1:49" s="10" customFormat="1">
      <c r="A2245" s="12"/>
      <c r="C2245"/>
      <c r="D2245"/>
      <c r="E2245" s="20"/>
      <c r="F2245"/>
      <c r="G2245"/>
      <c r="H2245"/>
      <c r="I2245"/>
      <c r="J2245" s="20"/>
      <c r="K2245"/>
      <c r="L2245"/>
      <c r="M2245"/>
      <c r="N2245"/>
      <c r="O2245" s="20"/>
      <c r="P2245"/>
      <c r="Q2245"/>
      <c r="R2245"/>
      <c r="S2245"/>
      <c r="T2245" s="20"/>
      <c r="U2245"/>
      <c r="V2245"/>
      <c r="W2245"/>
      <c r="X2245"/>
      <c r="Y2245" s="20"/>
      <c r="Z2245"/>
      <c r="AA2245"/>
      <c r="AB2245"/>
      <c r="AC2245"/>
      <c r="AD2245" s="20"/>
      <c r="AE2245"/>
      <c r="AF2245"/>
      <c r="AG2245"/>
      <c r="AH2245"/>
      <c r="AI2245" s="20"/>
      <c r="AJ2245"/>
      <c r="AK2245"/>
      <c r="AL2245"/>
      <c r="AM2245"/>
      <c r="AN2245" s="20"/>
      <c r="AO2245"/>
      <c r="AT2245" s="14"/>
      <c r="AU2245" s="14"/>
      <c r="AV2245" s="14"/>
      <c r="AW2245" s="14"/>
    </row>
    <row r="2246" spans="1:49" s="10" customFormat="1">
      <c r="A2246" s="12"/>
      <c r="C2246"/>
      <c r="D2246"/>
      <c r="E2246" s="20"/>
      <c r="F2246"/>
      <c r="G2246"/>
      <c r="H2246"/>
      <c r="I2246"/>
      <c r="J2246" s="20"/>
      <c r="K2246"/>
      <c r="L2246"/>
      <c r="M2246"/>
      <c r="N2246"/>
      <c r="O2246" s="20"/>
      <c r="P2246"/>
      <c r="Q2246"/>
      <c r="R2246"/>
      <c r="S2246"/>
      <c r="T2246" s="20"/>
      <c r="U2246"/>
      <c r="V2246"/>
      <c r="W2246"/>
      <c r="X2246"/>
      <c r="Y2246" s="20"/>
      <c r="Z2246"/>
      <c r="AA2246"/>
      <c r="AB2246"/>
      <c r="AC2246"/>
      <c r="AD2246" s="20"/>
      <c r="AE2246"/>
      <c r="AF2246"/>
      <c r="AG2246"/>
      <c r="AH2246"/>
      <c r="AI2246" s="20"/>
      <c r="AJ2246"/>
      <c r="AK2246"/>
      <c r="AL2246"/>
      <c r="AM2246"/>
      <c r="AN2246" s="20"/>
      <c r="AO2246"/>
      <c r="AT2246" s="14"/>
      <c r="AU2246" s="14"/>
      <c r="AV2246" s="14"/>
      <c r="AW2246" s="14"/>
    </row>
    <row r="2247" spans="1:49" s="10" customFormat="1">
      <c r="A2247" s="12"/>
      <c r="C2247"/>
      <c r="D2247"/>
      <c r="E2247" s="20"/>
      <c r="F2247"/>
      <c r="G2247"/>
      <c r="H2247"/>
      <c r="I2247"/>
      <c r="J2247" s="20"/>
      <c r="K2247"/>
      <c r="L2247"/>
      <c r="M2247"/>
      <c r="N2247"/>
      <c r="O2247" s="20"/>
      <c r="P2247"/>
      <c r="Q2247"/>
      <c r="R2247"/>
      <c r="S2247"/>
      <c r="T2247" s="20"/>
      <c r="U2247"/>
      <c r="V2247"/>
      <c r="W2247"/>
      <c r="X2247"/>
      <c r="Y2247" s="20"/>
      <c r="Z2247"/>
      <c r="AA2247"/>
      <c r="AB2247"/>
      <c r="AC2247"/>
      <c r="AD2247" s="20"/>
      <c r="AE2247"/>
      <c r="AF2247"/>
      <c r="AG2247"/>
      <c r="AH2247"/>
      <c r="AI2247" s="20"/>
      <c r="AJ2247"/>
      <c r="AK2247"/>
      <c r="AL2247"/>
      <c r="AM2247"/>
      <c r="AN2247" s="20"/>
      <c r="AO2247"/>
      <c r="AT2247" s="14"/>
      <c r="AU2247" s="14"/>
      <c r="AV2247" s="14"/>
      <c r="AW2247" s="14"/>
    </row>
    <row r="2248" spans="1:49" s="10" customFormat="1">
      <c r="A2248" s="12"/>
      <c r="C2248"/>
      <c r="D2248"/>
      <c r="E2248" s="20"/>
      <c r="F2248"/>
      <c r="G2248"/>
      <c r="H2248"/>
      <c r="I2248"/>
      <c r="J2248" s="20"/>
      <c r="K2248"/>
      <c r="L2248"/>
      <c r="M2248"/>
      <c r="N2248"/>
      <c r="O2248" s="20"/>
      <c r="P2248"/>
      <c r="Q2248"/>
      <c r="R2248"/>
      <c r="S2248"/>
      <c r="T2248" s="20"/>
      <c r="U2248"/>
      <c r="V2248"/>
      <c r="W2248"/>
      <c r="X2248"/>
      <c r="Y2248" s="20"/>
      <c r="Z2248"/>
      <c r="AA2248"/>
      <c r="AB2248"/>
      <c r="AC2248"/>
      <c r="AD2248" s="20"/>
      <c r="AE2248"/>
      <c r="AF2248"/>
      <c r="AG2248"/>
      <c r="AH2248"/>
      <c r="AI2248" s="20"/>
      <c r="AJ2248"/>
      <c r="AK2248"/>
      <c r="AL2248"/>
      <c r="AM2248"/>
      <c r="AN2248" s="20"/>
      <c r="AO2248"/>
      <c r="AT2248" s="14"/>
      <c r="AU2248" s="14"/>
      <c r="AV2248" s="14"/>
      <c r="AW2248" s="14"/>
    </row>
    <row r="2249" spans="1:49" s="10" customFormat="1">
      <c r="A2249" s="12"/>
      <c r="C2249"/>
      <c r="D2249"/>
      <c r="E2249" s="20"/>
      <c r="F2249"/>
      <c r="G2249"/>
      <c r="H2249"/>
      <c r="I2249"/>
      <c r="J2249" s="20"/>
      <c r="K2249"/>
      <c r="L2249"/>
      <c r="M2249"/>
      <c r="N2249"/>
      <c r="O2249" s="20"/>
      <c r="P2249"/>
      <c r="Q2249"/>
      <c r="R2249"/>
      <c r="S2249"/>
      <c r="T2249" s="20"/>
      <c r="U2249"/>
      <c r="V2249"/>
      <c r="W2249"/>
      <c r="X2249"/>
      <c r="Y2249" s="20"/>
      <c r="Z2249"/>
      <c r="AA2249"/>
      <c r="AB2249"/>
      <c r="AC2249"/>
      <c r="AD2249" s="20"/>
      <c r="AE2249"/>
      <c r="AF2249"/>
      <c r="AG2249"/>
      <c r="AH2249"/>
      <c r="AI2249" s="20"/>
      <c r="AJ2249"/>
      <c r="AK2249"/>
      <c r="AL2249"/>
      <c r="AM2249"/>
      <c r="AN2249" s="20"/>
      <c r="AO2249"/>
      <c r="AT2249" s="14"/>
      <c r="AU2249" s="14"/>
      <c r="AV2249" s="14"/>
      <c r="AW2249" s="14"/>
    </row>
    <row r="2250" spans="1:49" s="10" customFormat="1">
      <c r="A2250" s="12"/>
      <c r="C2250"/>
      <c r="D2250"/>
      <c r="E2250" s="20"/>
      <c r="F2250"/>
      <c r="G2250"/>
      <c r="H2250"/>
      <c r="I2250"/>
      <c r="J2250" s="20"/>
      <c r="K2250"/>
      <c r="L2250"/>
      <c r="M2250"/>
      <c r="N2250"/>
      <c r="O2250" s="20"/>
      <c r="P2250"/>
      <c r="Q2250"/>
      <c r="R2250"/>
      <c r="S2250"/>
      <c r="T2250" s="20"/>
      <c r="U2250"/>
      <c r="V2250"/>
      <c r="W2250"/>
      <c r="X2250"/>
      <c r="Y2250" s="20"/>
      <c r="Z2250"/>
      <c r="AA2250"/>
      <c r="AB2250"/>
      <c r="AC2250"/>
      <c r="AD2250" s="20"/>
      <c r="AE2250"/>
      <c r="AF2250"/>
      <c r="AG2250"/>
      <c r="AH2250"/>
      <c r="AI2250" s="20"/>
      <c r="AJ2250"/>
      <c r="AK2250"/>
      <c r="AL2250"/>
      <c r="AM2250"/>
      <c r="AN2250" s="20"/>
      <c r="AO2250"/>
      <c r="AT2250" s="14"/>
      <c r="AU2250" s="14"/>
      <c r="AV2250" s="14"/>
      <c r="AW2250" s="14"/>
    </row>
    <row r="2251" spans="1:49" s="10" customFormat="1">
      <c r="A2251" s="12"/>
      <c r="C2251"/>
      <c r="D2251"/>
      <c r="E2251" s="20"/>
      <c r="F2251"/>
      <c r="G2251"/>
      <c r="H2251"/>
      <c r="I2251"/>
      <c r="J2251" s="20"/>
      <c r="K2251"/>
      <c r="L2251"/>
      <c r="M2251"/>
      <c r="N2251"/>
      <c r="O2251" s="20"/>
      <c r="P2251"/>
      <c r="Q2251"/>
      <c r="R2251"/>
      <c r="S2251"/>
      <c r="T2251" s="20"/>
      <c r="U2251"/>
      <c r="V2251"/>
      <c r="W2251"/>
      <c r="X2251"/>
      <c r="Y2251" s="20"/>
      <c r="Z2251"/>
      <c r="AA2251"/>
      <c r="AB2251"/>
      <c r="AC2251"/>
      <c r="AD2251" s="20"/>
      <c r="AE2251"/>
      <c r="AF2251"/>
      <c r="AG2251"/>
      <c r="AH2251"/>
      <c r="AI2251" s="20"/>
      <c r="AJ2251"/>
      <c r="AK2251"/>
      <c r="AL2251"/>
      <c r="AM2251"/>
      <c r="AN2251" s="20"/>
      <c r="AO2251"/>
      <c r="AT2251" s="14"/>
      <c r="AU2251" s="14"/>
      <c r="AV2251" s="14"/>
      <c r="AW2251" s="14"/>
    </row>
    <row r="2252" spans="1:49" s="10" customFormat="1">
      <c r="A2252" s="12"/>
      <c r="C2252"/>
      <c r="D2252"/>
      <c r="E2252" s="20"/>
      <c r="F2252"/>
      <c r="G2252"/>
      <c r="H2252"/>
      <c r="I2252"/>
      <c r="J2252" s="20"/>
      <c r="K2252"/>
      <c r="L2252"/>
      <c r="M2252"/>
      <c r="N2252"/>
      <c r="O2252" s="20"/>
      <c r="P2252"/>
      <c r="Q2252"/>
      <c r="R2252"/>
      <c r="S2252"/>
      <c r="T2252" s="20"/>
      <c r="U2252"/>
      <c r="V2252"/>
      <c r="W2252"/>
      <c r="X2252"/>
      <c r="Y2252" s="20"/>
      <c r="Z2252"/>
      <c r="AA2252"/>
      <c r="AB2252"/>
      <c r="AC2252"/>
      <c r="AD2252" s="20"/>
      <c r="AE2252"/>
      <c r="AF2252"/>
      <c r="AG2252"/>
      <c r="AH2252"/>
      <c r="AI2252" s="20"/>
      <c r="AJ2252"/>
      <c r="AK2252"/>
      <c r="AL2252"/>
      <c r="AM2252"/>
      <c r="AN2252" s="20"/>
      <c r="AO2252"/>
      <c r="AT2252" s="14"/>
      <c r="AU2252" s="14"/>
      <c r="AV2252" s="14"/>
      <c r="AW2252" s="14"/>
    </row>
    <row r="2253" spans="1:49" s="10" customFormat="1">
      <c r="A2253" s="12"/>
      <c r="C2253"/>
      <c r="D2253"/>
      <c r="E2253" s="20"/>
      <c r="F2253"/>
      <c r="G2253"/>
      <c r="H2253"/>
      <c r="I2253"/>
      <c r="J2253" s="20"/>
      <c r="K2253"/>
      <c r="L2253"/>
      <c r="M2253"/>
      <c r="N2253"/>
      <c r="O2253" s="20"/>
      <c r="P2253"/>
      <c r="Q2253"/>
      <c r="R2253"/>
      <c r="S2253"/>
      <c r="T2253" s="20"/>
      <c r="U2253"/>
      <c r="V2253"/>
      <c r="W2253"/>
      <c r="X2253"/>
      <c r="Y2253" s="20"/>
      <c r="Z2253"/>
      <c r="AA2253"/>
      <c r="AB2253"/>
      <c r="AC2253"/>
      <c r="AD2253" s="20"/>
      <c r="AE2253"/>
      <c r="AF2253"/>
      <c r="AG2253"/>
      <c r="AH2253"/>
      <c r="AI2253" s="20"/>
      <c r="AJ2253"/>
      <c r="AK2253"/>
      <c r="AL2253"/>
      <c r="AM2253"/>
      <c r="AN2253" s="20"/>
      <c r="AO2253"/>
      <c r="AT2253" s="14"/>
      <c r="AU2253" s="14"/>
      <c r="AV2253" s="14"/>
      <c r="AW2253" s="14"/>
    </row>
    <row r="2254" spans="1:49" s="10" customFormat="1">
      <c r="A2254" s="12"/>
      <c r="C2254"/>
      <c r="D2254"/>
      <c r="E2254" s="20"/>
      <c r="F2254"/>
      <c r="G2254"/>
      <c r="H2254"/>
      <c r="I2254"/>
      <c r="J2254" s="20"/>
      <c r="K2254"/>
      <c r="L2254"/>
      <c r="M2254"/>
      <c r="N2254"/>
      <c r="O2254" s="20"/>
      <c r="P2254"/>
      <c r="Q2254"/>
      <c r="R2254"/>
      <c r="S2254"/>
      <c r="T2254" s="20"/>
      <c r="U2254"/>
      <c r="V2254"/>
      <c r="W2254"/>
      <c r="X2254"/>
      <c r="Y2254" s="20"/>
      <c r="Z2254"/>
      <c r="AA2254"/>
      <c r="AB2254"/>
      <c r="AC2254"/>
      <c r="AD2254" s="20"/>
      <c r="AE2254"/>
      <c r="AF2254"/>
      <c r="AG2254"/>
      <c r="AH2254"/>
      <c r="AI2254" s="20"/>
      <c r="AJ2254"/>
      <c r="AK2254"/>
      <c r="AL2254"/>
      <c r="AM2254"/>
      <c r="AN2254" s="20"/>
      <c r="AO2254"/>
      <c r="AT2254" s="14"/>
      <c r="AU2254" s="14"/>
      <c r="AV2254" s="14"/>
      <c r="AW2254" s="14"/>
    </row>
    <row r="2255" spans="1:49" s="10" customFormat="1">
      <c r="A2255" s="12"/>
      <c r="C2255"/>
      <c r="D2255"/>
      <c r="E2255" s="20"/>
      <c r="F2255"/>
      <c r="G2255"/>
      <c r="H2255"/>
      <c r="I2255"/>
      <c r="J2255" s="20"/>
      <c r="K2255"/>
      <c r="L2255"/>
      <c r="M2255"/>
      <c r="N2255"/>
      <c r="O2255" s="20"/>
      <c r="P2255"/>
      <c r="Q2255"/>
      <c r="R2255"/>
      <c r="S2255"/>
      <c r="T2255" s="20"/>
      <c r="U2255"/>
      <c r="V2255"/>
      <c r="W2255"/>
      <c r="X2255"/>
      <c r="Y2255" s="20"/>
      <c r="Z2255"/>
      <c r="AA2255"/>
      <c r="AB2255"/>
      <c r="AC2255"/>
      <c r="AD2255" s="20"/>
      <c r="AE2255"/>
      <c r="AF2255"/>
      <c r="AG2255"/>
      <c r="AH2255"/>
      <c r="AI2255" s="20"/>
      <c r="AJ2255"/>
      <c r="AK2255"/>
      <c r="AL2255"/>
      <c r="AM2255"/>
      <c r="AN2255" s="20"/>
      <c r="AO2255"/>
      <c r="AT2255" s="14"/>
      <c r="AU2255" s="14"/>
      <c r="AV2255" s="14"/>
      <c r="AW2255" s="14"/>
    </row>
    <row r="2256" spans="1:49" s="10" customFormat="1">
      <c r="A2256" s="12"/>
      <c r="C2256"/>
      <c r="D2256"/>
      <c r="E2256" s="20"/>
      <c r="F2256"/>
      <c r="G2256"/>
      <c r="H2256"/>
      <c r="I2256"/>
      <c r="J2256" s="20"/>
      <c r="K2256"/>
      <c r="L2256"/>
      <c r="M2256"/>
      <c r="N2256"/>
      <c r="O2256" s="20"/>
      <c r="P2256"/>
      <c r="Q2256"/>
      <c r="R2256"/>
      <c r="S2256"/>
      <c r="T2256" s="20"/>
      <c r="U2256"/>
      <c r="V2256"/>
      <c r="W2256"/>
      <c r="X2256"/>
      <c r="Y2256" s="20"/>
      <c r="Z2256"/>
      <c r="AA2256"/>
      <c r="AB2256"/>
      <c r="AC2256"/>
      <c r="AD2256" s="20"/>
      <c r="AE2256"/>
      <c r="AF2256"/>
      <c r="AG2256"/>
      <c r="AH2256"/>
      <c r="AI2256" s="20"/>
      <c r="AJ2256"/>
      <c r="AK2256"/>
      <c r="AL2256"/>
      <c r="AM2256"/>
      <c r="AN2256" s="20"/>
      <c r="AO2256"/>
      <c r="AT2256" s="14"/>
      <c r="AU2256" s="14"/>
      <c r="AV2256" s="14"/>
      <c r="AW2256" s="14"/>
    </row>
    <row r="2257" spans="1:49" s="10" customFormat="1">
      <c r="A2257" s="12"/>
      <c r="C2257"/>
      <c r="D2257"/>
      <c r="E2257" s="20"/>
      <c r="F2257"/>
      <c r="G2257"/>
      <c r="H2257"/>
      <c r="I2257"/>
      <c r="J2257" s="20"/>
      <c r="K2257"/>
      <c r="L2257"/>
      <c r="M2257"/>
      <c r="N2257"/>
      <c r="O2257" s="20"/>
      <c r="P2257"/>
      <c r="Q2257"/>
      <c r="R2257"/>
      <c r="S2257"/>
      <c r="T2257" s="20"/>
      <c r="U2257"/>
      <c r="V2257"/>
      <c r="W2257"/>
      <c r="X2257"/>
      <c r="Y2257" s="20"/>
      <c r="Z2257"/>
      <c r="AA2257"/>
      <c r="AB2257"/>
      <c r="AC2257"/>
      <c r="AD2257" s="20"/>
      <c r="AE2257"/>
      <c r="AF2257"/>
      <c r="AG2257"/>
      <c r="AH2257"/>
      <c r="AI2257" s="20"/>
      <c r="AJ2257"/>
      <c r="AK2257"/>
      <c r="AL2257"/>
      <c r="AM2257"/>
      <c r="AN2257" s="20"/>
      <c r="AO2257"/>
      <c r="AT2257" s="14"/>
      <c r="AU2257" s="14"/>
      <c r="AV2257" s="14"/>
      <c r="AW2257" s="14"/>
    </row>
    <row r="2258" spans="1:49" s="10" customFormat="1">
      <c r="A2258" s="12"/>
      <c r="C2258"/>
      <c r="D2258"/>
      <c r="E2258" s="20"/>
      <c r="F2258"/>
      <c r="G2258"/>
      <c r="H2258"/>
      <c r="I2258"/>
      <c r="J2258" s="20"/>
      <c r="K2258"/>
      <c r="L2258"/>
      <c r="M2258"/>
      <c r="N2258"/>
      <c r="O2258" s="20"/>
      <c r="P2258"/>
      <c r="Q2258"/>
      <c r="R2258"/>
      <c r="S2258"/>
      <c r="T2258" s="20"/>
      <c r="U2258"/>
      <c r="V2258"/>
      <c r="W2258"/>
      <c r="X2258"/>
      <c r="Y2258" s="20"/>
      <c r="Z2258"/>
      <c r="AA2258"/>
      <c r="AB2258"/>
      <c r="AC2258"/>
      <c r="AD2258" s="20"/>
      <c r="AE2258"/>
      <c r="AF2258"/>
      <c r="AG2258"/>
      <c r="AH2258"/>
      <c r="AI2258" s="20"/>
      <c r="AJ2258"/>
      <c r="AK2258"/>
      <c r="AL2258"/>
      <c r="AM2258"/>
      <c r="AN2258" s="20"/>
      <c r="AO2258"/>
      <c r="AT2258" s="14"/>
      <c r="AU2258" s="14"/>
      <c r="AV2258" s="14"/>
      <c r="AW2258" s="14"/>
    </row>
    <row r="2259" spans="1:49" s="10" customFormat="1">
      <c r="A2259" s="12"/>
      <c r="C2259"/>
      <c r="D2259"/>
      <c r="E2259" s="20"/>
      <c r="F2259"/>
      <c r="G2259"/>
      <c r="H2259"/>
      <c r="I2259"/>
      <c r="J2259" s="20"/>
      <c r="K2259"/>
      <c r="L2259"/>
      <c r="M2259"/>
      <c r="N2259"/>
      <c r="O2259" s="20"/>
      <c r="P2259"/>
      <c r="Q2259"/>
      <c r="R2259"/>
      <c r="S2259"/>
      <c r="T2259" s="20"/>
      <c r="U2259"/>
      <c r="V2259"/>
      <c r="W2259"/>
      <c r="X2259"/>
      <c r="Y2259" s="20"/>
      <c r="Z2259"/>
      <c r="AA2259"/>
      <c r="AB2259"/>
      <c r="AC2259"/>
      <c r="AD2259" s="20"/>
      <c r="AE2259"/>
      <c r="AF2259"/>
      <c r="AG2259"/>
      <c r="AH2259"/>
      <c r="AI2259" s="20"/>
      <c r="AJ2259"/>
      <c r="AK2259"/>
      <c r="AL2259"/>
      <c r="AM2259"/>
      <c r="AN2259" s="20"/>
      <c r="AO2259"/>
      <c r="AT2259" s="14"/>
      <c r="AU2259" s="14"/>
      <c r="AV2259" s="14"/>
      <c r="AW2259" s="14"/>
    </row>
    <row r="2260" spans="1:49" s="10" customFormat="1">
      <c r="A2260" s="12"/>
      <c r="C2260"/>
      <c r="D2260"/>
      <c r="E2260" s="20"/>
      <c r="F2260"/>
      <c r="G2260"/>
      <c r="H2260"/>
      <c r="I2260"/>
      <c r="J2260" s="20"/>
      <c r="K2260"/>
      <c r="L2260"/>
      <c r="M2260"/>
      <c r="N2260"/>
      <c r="O2260" s="20"/>
      <c r="P2260"/>
      <c r="Q2260"/>
      <c r="R2260"/>
      <c r="S2260"/>
      <c r="T2260" s="20"/>
      <c r="U2260"/>
      <c r="V2260"/>
      <c r="W2260"/>
      <c r="X2260"/>
      <c r="Y2260" s="20"/>
      <c r="Z2260"/>
      <c r="AA2260"/>
      <c r="AB2260"/>
      <c r="AC2260"/>
      <c r="AD2260" s="20"/>
      <c r="AE2260"/>
      <c r="AF2260"/>
      <c r="AG2260"/>
      <c r="AH2260"/>
      <c r="AI2260" s="20"/>
      <c r="AJ2260"/>
      <c r="AK2260"/>
      <c r="AL2260"/>
      <c r="AM2260"/>
      <c r="AN2260" s="20"/>
      <c r="AO2260"/>
      <c r="AT2260" s="14"/>
      <c r="AU2260" s="14"/>
      <c r="AV2260" s="14"/>
      <c r="AW2260" s="14"/>
    </row>
    <row r="2261" spans="1:49" s="10" customFormat="1">
      <c r="A2261" s="12"/>
      <c r="C2261"/>
      <c r="D2261"/>
      <c r="E2261" s="20"/>
      <c r="F2261"/>
      <c r="G2261"/>
      <c r="H2261"/>
      <c r="I2261"/>
      <c r="J2261" s="20"/>
      <c r="K2261"/>
      <c r="L2261"/>
      <c r="M2261"/>
      <c r="N2261"/>
      <c r="O2261" s="20"/>
      <c r="P2261"/>
      <c r="Q2261"/>
      <c r="R2261"/>
      <c r="S2261"/>
      <c r="T2261" s="20"/>
      <c r="U2261"/>
      <c r="V2261"/>
      <c r="W2261"/>
      <c r="X2261"/>
      <c r="Y2261" s="20"/>
      <c r="Z2261"/>
      <c r="AA2261"/>
      <c r="AB2261"/>
      <c r="AC2261"/>
      <c r="AD2261" s="20"/>
      <c r="AE2261"/>
      <c r="AF2261"/>
      <c r="AG2261"/>
      <c r="AH2261"/>
      <c r="AI2261" s="20"/>
      <c r="AJ2261"/>
      <c r="AK2261"/>
      <c r="AL2261"/>
      <c r="AM2261"/>
      <c r="AN2261" s="20"/>
      <c r="AO2261"/>
      <c r="AT2261" s="14"/>
      <c r="AU2261" s="14"/>
      <c r="AV2261" s="14"/>
      <c r="AW2261" s="14"/>
    </row>
    <row r="2262" spans="1:49" s="10" customFormat="1">
      <c r="A2262" s="12"/>
      <c r="C2262"/>
      <c r="D2262"/>
      <c r="E2262" s="20"/>
      <c r="F2262"/>
      <c r="G2262"/>
      <c r="H2262"/>
      <c r="I2262"/>
      <c r="J2262" s="20"/>
      <c r="K2262"/>
      <c r="L2262"/>
      <c r="M2262"/>
      <c r="N2262"/>
      <c r="O2262" s="20"/>
      <c r="P2262"/>
      <c r="Q2262"/>
      <c r="R2262"/>
      <c r="S2262"/>
      <c r="T2262" s="20"/>
      <c r="U2262"/>
      <c r="V2262"/>
      <c r="W2262"/>
      <c r="X2262"/>
      <c r="Y2262" s="20"/>
      <c r="Z2262"/>
      <c r="AA2262"/>
      <c r="AB2262"/>
      <c r="AC2262"/>
      <c r="AD2262" s="20"/>
      <c r="AE2262"/>
      <c r="AF2262"/>
      <c r="AG2262"/>
      <c r="AH2262"/>
      <c r="AI2262" s="20"/>
      <c r="AJ2262"/>
      <c r="AK2262"/>
      <c r="AL2262"/>
      <c r="AM2262"/>
      <c r="AN2262" s="20"/>
      <c r="AO2262"/>
      <c r="AT2262" s="14"/>
      <c r="AU2262" s="14"/>
      <c r="AV2262" s="14"/>
      <c r="AW2262" s="14"/>
    </row>
    <row r="2263" spans="1:49" s="10" customFormat="1">
      <c r="A2263" s="12"/>
      <c r="C2263"/>
      <c r="D2263"/>
      <c r="E2263" s="20"/>
      <c r="F2263"/>
      <c r="G2263"/>
      <c r="H2263"/>
      <c r="I2263"/>
      <c r="J2263" s="20"/>
      <c r="K2263"/>
      <c r="L2263"/>
      <c r="M2263"/>
      <c r="N2263"/>
      <c r="O2263" s="20"/>
      <c r="P2263"/>
      <c r="Q2263"/>
      <c r="R2263"/>
      <c r="S2263"/>
      <c r="T2263" s="20"/>
      <c r="U2263"/>
      <c r="V2263"/>
      <c r="W2263"/>
      <c r="X2263"/>
      <c r="Y2263" s="20"/>
      <c r="Z2263"/>
      <c r="AA2263"/>
      <c r="AB2263"/>
      <c r="AC2263"/>
      <c r="AD2263" s="20"/>
      <c r="AE2263"/>
      <c r="AF2263"/>
      <c r="AG2263"/>
      <c r="AH2263"/>
      <c r="AI2263" s="20"/>
      <c r="AJ2263"/>
      <c r="AK2263"/>
      <c r="AL2263"/>
      <c r="AM2263"/>
      <c r="AN2263" s="20"/>
      <c r="AO2263"/>
      <c r="AT2263" s="14"/>
      <c r="AU2263" s="14"/>
      <c r="AV2263" s="14"/>
      <c r="AW2263" s="14"/>
    </row>
    <row r="2264" spans="1:49" s="10" customFormat="1">
      <c r="A2264" s="12"/>
      <c r="C2264"/>
      <c r="D2264"/>
      <c r="E2264" s="20"/>
      <c r="F2264"/>
      <c r="G2264"/>
      <c r="H2264"/>
      <c r="I2264"/>
      <c r="J2264" s="20"/>
      <c r="K2264"/>
      <c r="L2264"/>
      <c r="M2264"/>
      <c r="N2264"/>
      <c r="O2264" s="20"/>
      <c r="P2264"/>
      <c r="Q2264"/>
      <c r="R2264"/>
      <c r="S2264"/>
      <c r="T2264" s="20"/>
      <c r="U2264"/>
      <c r="V2264"/>
      <c r="W2264"/>
      <c r="X2264"/>
      <c r="Y2264" s="20"/>
      <c r="Z2264"/>
      <c r="AA2264"/>
      <c r="AB2264"/>
      <c r="AC2264"/>
      <c r="AD2264" s="20"/>
      <c r="AE2264"/>
      <c r="AF2264"/>
      <c r="AG2264"/>
      <c r="AH2264"/>
      <c r="AI2264" s="20"/>
      <c r="AJ2264"/>
      <c r="AK2264"/>
      <c r="AL2264"/>
      <c r="AM2264"/>
      <c r="AN2264" s="20"/>
      <c r="AO2264"/>
      <c r="AT2264" s="14"/>
      <c r="AU2264" s="14"/>
      <c r="AV2264" s="14"/>
      <c r="AW2264" s="14"/>
    </row>
    <row r="2265" spans="1:49" s="10" customFormat="1">
      <c r="A2265" s="12"/>
      <c r="C2265"/>
      <c r="D2265"/>
      <c r="E2265" s="20"/>
      <c r="F2265"/>
      <c r="G2265"/>
      <c r="H2265"/>
      <c r="I2265"/>
      <c r="J2265" s="20"/>
      <c r="K2265"/>
      <c r="L2265"/>
      <c r="M2265"/>
      <c r="N2265"/>
      <c r="O2265" s="20"/>
      <c r="P2265"/>
      <c r="Q2265"/>
      <c r="R2265"/>
      <c r="S2265"/>
      <c r="T2265" s="20"/>
      <c r="U2265"/>
      <c r="V2265"/>
      <c r="W2265"/>
      <c r="X2265"/>
      <c r="Y2265" s="20"/>
      <c r="Z2265"/>
      <c r="AA2265"/>
      <c r="AB2265"/>
      <c r="AC2265"/>
      <c r="AD2265" s="20"/>
      <c r="AE2265"/>
      <c r="AF2265"/>
      <c r="AG2265"/>
      <c r="AH2265"/>
      <c r="AI2265" s="20"/>
      <c r="AJ2265"/>
      <c r="AK2265"/>
      <c r="AL2265"/>
      <c r="AM2265"/>
      <c r="AN2265" s="20"/>
      <c r="AO2265"/>
      <c r="AT2265" s="14"/>
      <c r="AU2265" s="14"/>
      <c r="AV2265" s="14"/>
      <c r="AW2265" s="14"/>
    </row>
    <row r="2266" spans="1:49" s="10" customFormat="1">
      <c r="A2266" s="12"/>
      <c r="C2266"/>
      <c r="D2266"/>
      <c r="E2266" s="20"/>
      <c r="F2266"/>
      <c r="G2266"/>
      <c r="H2266"/>
      <c r="I2266"/>
      <c r="J2266" s="20"/>
      <c r="K2266"/>
      <c r="L2266"/>
      <c r="M2266"/>
      <c r="N2266"/>
      <c r="O2266" s="20"/>
      <c r="P2266"/>
      <c r="Q2266"/>
      <c r="R2266"/>
      <c r="S2266"/>
      <c r="T2266" s="20"/>
      <c r="U2266"/>
      <c r="V2266"/>
      <c r="W2266"/>
      <c r="X2266"/>
      <c r="Y2266" s="20"/>
      <c r="Z2266"/>
      <c r="AA2266"/>
      <c r="AB2266"/>
      <c r="AC2266"/>
      <c r="AD2266" s="20"/>
      <c r="AE2266"/>
      <c r="AF2266"/>
      <c r="AG2266"/>
      <c r="AH2266"/>
      <c r="AI2266" s="20"/>
      <c r="AJ2266"/>
      <c r="AK2266"/>
      <c r="AL2266"/>
      <c r="AM2266"/>
      <c r="AN2266" s="20"/>
      <c r="AO2266"/>
      <c r="AT2266" s="14"/>
      <c r="AU2266" s="14"/>
      <c r="AV2266" s="14"/>
      <c r="AW2266" s="14"/>
    </row>
    <row r="2267" spans="1:49" s="10" customFormat="1">
      <c r="A2267" s="12"/>
      <c r="C2267"/>
      <c r="D2267"/>
      <c r="E2267" s="20"/>
      <c r="F2267"/>
      <c r="G2267"/>
      <c r="H2267"/>
      <c r="I2267"/>
      <c r="J2267" s="20"/>
      <c r="K2267"/>
      <c r="L2267"/>
      <c r="M2267"/>
      <c r="N2267"/>
      <c r="O2267" s="20"/>
      <c r="P2267"/>
      <c r="Q2267"/>
      <c r="R2267"/>
      <c r="S2267"/>
      <c r="T2267" s="20"/>
      <c r="U2267"/>
      <c r="V2267"/>
      <c r="W2267"/>
      <c r="X2267"/>
      <c r="Y2267" s="20"/>
      <c r="Z2267"/>
      <c r="AA2267"/>
      <c r="AB2267"/>
      <c r="AC2267"/>
      <c r="AD2267" s="20"/>
      <c r="AE2267"/>
      <c r="AF2267"/>
      <c r="AG2267"/>
      <c r="AH2267"/>
      <c r="AI2267" s="20"/>
      <c r="AJ2267"/>
      <c r="AK2267"/>
      <c r="AL2267"/>
      <c r="AM2267"/>
      <c r="AN2267" s="20"/>
      <c r="AO2267"/>
      <c r="AT2267" s="14"/>
      <c r="AU2267" s="14"/>
      <c r="AV2267" s="14"/>
      <c r="AW2267" s="14"/>
    </row>
    <row r="2268" spans="1:49" s="10" customFormat="1">
      <c r="A2268" s="12"/>
      <c r="C2268"/>
      <c r="D2268"/>
      <c r="E2268" s="20"/>
      <c r="F2268"/>
      <c r="G2268"/>
      <c r="H2268"/>
      <c r="I2268"/>
      <c r="J2268" s="20"/>
      <c r="K2268"/>
      <c r="L2268"/>
      <c r="M2268"/>
      <c r="N2268"/>
      <c r="O2268" s="20"/>
      <c r="P2268"/>
      <c r="Q2268"/>
      <c r="R2268"/>
      <c r="S2268"/>
      <c r="T2268" s="20"/>
      <c r="U2268"/>
      <c r="V2268"/>
      <c r="W2268"/>
      <c r="X2268"/>
      <c r="Y2268" s="20"/>
      <c r="Z2268"/>
      <c r="AA2268"/>
      <c r="AB2268"/>
      <c r="AC2268"/>
      <c r="AD2268" s="20"/>
      <c r="AE2268"/>
      <c r="AF2268"/>
      <c r="AG2268"/>
      <c r="AH2268"/>
      <c r="AI2268" s="20"/>
      <c r="AJ2268"/>
      <c r="AK2268"/>
      <c r="AL2268"/>
      <c r="AM2268"/>
      <c r="AN2268" s="20"/>
      <c r="AO2268"/>
      <c r="AT2268" s="14"/>
      <c r="AU2268" s="14"/>
      <c r="AV2268" s="14"/>
      <c r="AW2268" s="14"/>
    </row>
    <row r="2269" spans="1:49" s="10" customFormat="1">
      <c r="A2269" s="12"/>
      <c r="C2269"/>
      <c r="D2269"/>
      <c r="E2269" s="20"/>
      <c r="F2269"/>
      <c r="G2269"/>
      <c r="H2269"/>
      <c r="I2269"/>
      <c r="J2269" s="20"/>
      <c r="K2269"/>
      <c r="L2269"/>
      <c r="M2269"/>
      <c r="N2269"/>
      <c r="O2269" s="20"/>
      <c r="P2269"/>
      <c r="Q2269"/>
      <c r="R2269"/>
      <c r="S2269"/>
      <c r="T2269" s="20"/>
      <c r="U2269"/>
      <c r="V2269"/>
      <c r="W2269"/>
      <c r="X2269"/>
      <c r="Y2269" s="20"/>
      <c r="Z2269"/>
      <c r="AA2269"/>
      <c r="AB2269"/>
      <c r="AC2269"/>
      <c r="AD2269" s="20"/>
      <c r="AE2269"/>
      <c r="AF2269"/>
      <c r="AG2269"/>
      <c r="AH2269"/>
      <c r="AI2269" s="20"/>
      <c r="AJ2269"/>
      <c r="AK2269"/>
      <c r="AL2269"/>
      <c r="AM2269"/>
      <c r="AN2269" s="20"/>
      <c r="AO2269"/>
      <c r="AT2269" s="14"/>
      <c r="AU2269" s="14"/>
      <c r="AV2269" s="14"/>
      <c r="AW2269" s="14"/>
    </row>
    <row r="2270" spans="1:49" s="10" customFormat="1">
      <c r="A2270" s="12"/>
      <c r="C2270"/>
      <c r="D2270"/>
      <c r="E2270" s="20"/>
      <c r="F2270"/>
      <c r="G2270"/>
      <c r="H2270"/>
      <c r="I2270"/>
      <c r="J2270" s="20"/>
      <c r="K2270"/>
      <c r="L2270"/>
      <c r="M2270"/>
      <c r="N2270"/>
      <c r="O2270" s="20"/>
      <c r="P2270"/>
      <c r="Q2270"/>
      <c r="R2270"/>
      <c r="S2270"/>
      <c r="T2270" s="20"/>
      <c r="U2270"/>
      <c r="V2270"/>
      <c r="W2270"/>
      <c r="X2270"/>
      <c r="Y2270" s="20"/>
      <c r="Z2270"/>
      <c r="AA2270"/>
      <c r="AB2270"/>
      <c r="AC2270"/>
      <c r="AD2270" s="20"/>
      <c r="AE2270"/>
      <c r="AF2270"/>
      <c r="AG2270"/>
      <c r="AH2270"/>
      <c r="AI2270" s="20"/>
      <c r="AJ2270"/>
      <c r="AK2270"/>
      <c r="AL2270"/>
      <c r="AM2270"/>
      <c r="AN2270" s="20"/>
      <c r="AO2270"/>
      <c r="AT2270" s="14"/>
      <c r="AU2270" s="14"/>
      <c r="AV2270" s="14"/>
      <c r="AW2270" s="14"/>
    </row>
    <row r="2271" spans="1:49" s="10" customFormat="1">
      <c r="A2271" s="12"/>
      <c r="C2271"/>
      <c r="D2271"/>
      <c r="E2271" s="20"/>
      <c r="F2271"/>
      <c r="G2271"/>
      <c r="H2271"/>
      <c r="I2271"/>
      <c r="J2271" s="20"/>
      <c r="K2271"/>
      <c r="L2271"/>
      <c r="M2271"/>
      <c r="N2271"/>
      <c r="O2271" s="20"/>
      <c r="P2271"/>
      <c r="Q2271"/>
      <c r="R2271"/>
      <c r="S2271"/>
      <c r="T2271" s="20"/>
      <c r="U2271"/>
      <c r="V2271"/>
      <c r="W2271"/>
      <c r="X2271"/>
      <c r="Y2271" s="20"/>
      <c r="Z2271"/>
      <c r="AA2271"/>
      <c r="AB2271"/>
      <c r="AC2271"/>
      <c r="AD2271" s="20"/>
      <c r="AE2271"/>
      <c r="AF2271"/>
      <c r="AG2271"/>
      <c r="AH2271"/>
      <c r="AI2271" s="20"/>
      <c r="AJ2271"/>
      <c r="AK2271"/>
      <c r="AL2271"/>
      <c r="AM2271"/>
      <c r="AN2271" s="20"/>
      <c r="AO2271"/>
      <c r="AT2271" s="14"/>
      <c r="AU2271" s="14"/>
      <c r="AV2271" s="14"/>
      <c r="AW2271" s="14"/>
    </row>
    <row r="2272" spans="1:49" s="10" customFormat="1">
      <c r="A2272" s="12"/>
      <c r="C2272"/>
      <c r="D2272"/>
      <c r="E2272" s="20"/>
      <c r="F2272"/>
      <c r="G2272"/>
      <c r="H2272"/>
      <c r="I2272"/>
      <c r="J2272" s="20"/>
      <c r="K2272"/>
      <c r="L2272"/>
      <c r="M2272"/>
      <c r="N2272"/>
      <c r="O2272" s="20"/>
      <c r="P2272"/>
      <c r="Q2272"/>
      <c r="R2272"/>
      <c r="S2272"/>
      <c r="T2272" s="20"/>
      <c r="U2272"/>
      <c r="V2272"/>
      <c r="W2272"/>
      <c r="X2272"/>
      <c r="Y2272" s="20"/>
      <c r="Z2272"/>
      <c r="AA2272"/>
      <c r="AB2272"/>
      <c r="AC2272"/>
      <c r="AD2272" s="20"/>
      <c r="AE2272"/>
      <c r="AF2272"/>
      <c r="AG2272"/>
      <c r="AH2272"/>
      <c r="AI2272" s="20"/>
      <c r="AJ2272"/>
      <c r="AK2272"/>
      <c r="AL2272"/>
      <c r="AM2272"/>
      <c r="AN2272" s="20"/>
      <c r="AO2272"/>
      <c r="AT2272" s="14"/>
      <c r="AU2272" s="14"/>
      <c r="AV2272" s="14"/>
      <c r="AW2272" s="14"/>
    </row>
    <row r="2273" spans="1:49" s="10" customFormat="1">
      <c r="A2273" s="12"/>
      <c r="C2273"/>
      <c r="D2273"/>
      <c r="E2273" s="20"/>
      <c r="F2273"/>
      <c r="G2273"/>
      <c r="H2273"/>
      <c r="I2273"/>
      <c r="J2273" s="20"/>
      <c r="K2273"/>
      <c r="L2273"/>
      <c r="M2273"/>
      <c r="N2273"/>
      <c r="O2273" s="20"/>
      <c r="P2273"/>
      <c r="Q2273"/>
      <c r="R2273"/>
      <c r="S2273"/>
      <c r="T2273" s="20"/>
      <c r="U2273"/>
      <c r="V2273"/>
      <c r="W2273"/>
      <c r="X2273"/>
      <c r="Y2273" s="20"/>
      <c r="Z2273"/>
      <c r="AA2273"/>
      <c r="AB2273"/>
      <c r="AC2273"/>
      <c r="AD2273" s="20"/>
      <c r="AE2273"/>
      <c r="AF2273"/>
      <c r="AG2273"/>
      <c r="AH2273"/>
      <c r="AI2273" s="20"/>
      <c r="AJ2273"/>
      <c r="AK2273"/>
      <c r="AL2273"/>
      <c r="AM2273"/>
      <c r="AN2273" s="20"/>
      <c r="AO2273"/>
      <c r="AT2273" s="14"/>
      <c r="AU2273" s="14"/>
      <c r="AV2273" s="14"/>
      <c r="AW2273" s="14"/>
    </row>
    <row r="2274" spans="1:49" s="10" customFormat="1">
      <c r="A2274" s="12"/>
      <c r="C2274"/>
      <c r="D2274"/>
      <c r="E2274" s="20"/>
      <c r="F2274"/>
      <c r="G2274"/>
      <c r="H2274"/>
      <c r="I2274"/>
      <c r="J2274" s="20"/>
      <c r="K2274"/>
      <c r="L2274"/>
      <c r="M2274"/>
      <c r="N2274"/>
      <c r="O2274" s="20"/>
      <c r="P2274"/>
      <c r="Q2274"/>
      <c r="R2274"/>
      <c r="S2274"/>
      <c r="T2274" s="20"/>
      <c r="U2274"/>
      <c r="V2274"/>
      <c r="W2274"/>
      <c r="X2274"/>
      <c r="Y2274" s="20"/>
      <c r="Z2274"/>
      <c r="AA2274"/>
      <c r="AB2274"/>
      <c r="AC2274"/>
      <c r="AD2274" s="20"/>
      <c r="AE2274"/>
      <c r="AF2274"/>
      <c r="AG2274"/>
      <c r="AH2274"/>
      <c r="AI2274" s="20"/>
      <c r="AJ2274"/>
      <c r="AK2274"/>
      <c r="AL2274"/>
      <c r="AM2274"/>
      <c r="AN2274" s="20"/>
      <c r="AO2274"/>
      <c r="AT2274" s="14"/>
      <c r="AU2274" s="14"/>
      <c r="AV2274" s="14"/>
      <c r="AW2274" s="14"/>
    </row>
    <row r="2275" spans="1:49" s="10" customFormat="1">
      <c r="A2275" s="12"/>
      <c r="C2275"/>
      <c r="D2275"/>
      <c r="E2275" s="20"/>
      <c r="F2275"/>
      <c r="G2275"/>
      <c r="H2275"/>
      <c r="I2275"/>
      <c r="J2275" s="20"/>
      <c r="K2275"/>
      <c r="L2275"/>
      <c r="M2275"/>
      <c r="N2275"/>
      <c r="O2275" s="20"/>
      <c r="P2275"/>
      <c r="Q2275"/>
      <c r="R2275"/>
      <c r="S2275"/>
      <c r="T2275" s="20"/>
      <c r="U2275"/>
      <c r="V2275"/>
      <c r="W2275"/>
      <c r="X2275"/>
      <c r="Y2275" s="20"/>
      <c r="Z2275"/>
      <c r="AA2275"/>
      <c r="AB2275"/>
      <c r="AC2275"/>
      <c r="AD2275" s="20"/>
      <c r="AE2275"/>
      <c r="AF2275"/>
      <c r="AG2275"/>
      <c r="AH2275"/>
      <c r="AI2275" s="20"/>
      <c r="AJ2275"/>
      <c r="AK2275"/>
      <c r="AL2275"/>
      <c r="AM2275"/>
      <c r="AN2275" s="20"/>
      <c r="AO2275"/>
      <c r="AT2275" s="14"/>
      <c r="AU2275" s="14"/>
      <c r="AV2275" s="14"/>
      <c r="AW2275" s="14"/>
    </row>
    <row r="2276" spans="1:49" s="10" customFormat="1">
      <c r="A2276" s="12"/>
      <c r="C2276"/>
      <c r="D2276"/>
      <c r="E2276" s="20"/>
      <c r="F2276"/>
      <c r="G2276"/>
      <c r="H2276"/>
      <c r="I2276"/>
      <c r="J2276" s="20"/>
      <c r="K2276"/>
      <c r="L2276"/>
      <c r="M2276"/>
      <c r="N2276"/>
      <c r="O2276" s="20"/>
      <c r="P2276"/>
      <c r="Q2276"/>
      <c r="R2276"/>
      <c r="S2276"/>
      <c r="T2276" s="20"/>
      <c r="U2276"/>
      <c r="V2276"/>
      <c r="W2276"/>
      <c r="X2276"/>
      <c r="Y2276" s="20"/>
      <c r="Z2276"/>
      <c r="AA2276"/>
      <c r="AB2276"/>
      <c r="AC2276"/>
      <c r="AD2276" s="20"/>
      <c r="AE2276"/>
      <c r="AF2276"/>
      <c r="AG2276"/>
      <c r="AH2276"/>
      <c r="AI2276" s="20"/>
      <c r="AJ2276"/>
      <c r="AK2276"/>
      <c r="AL2276"/>
      <c r="AM2276"/>
      <c r="AN2276" s="20"/>
      <c r="AO2276"/>
      <c r="AT2276" s="14"/>
      <c r="AU2276" s="14"/>
      <c r="AV2276" s="14"/>
      <c r="AW2276" s="14"/>
    </row>
    <row r="2277" spans="1:49" s="10" customFormat="1">
      <c r="A2277" s="12"/>
      <c r="C2277"/>
      <c r="D2277"/>
      <c r="E2277" s="20"/>
      <c r="F2277"/>
      <c r="G2277"/>
      <c r="H2277"/>
      <c r="I2277"/>
      <c r="J2277" s="20"/>
      <c r="K2277"/>
      <c r="L2277"/>
      <c r="M2277"/>
      <c r="N2277"/>
      <c r="O2277" s="20"/>
      <c r="P2277"/>
      <c r="Q2277"/>
      <c r="R2277"/>
      <c r="S2277"/>
      <c r="T2277" s="20"/>
      <c r="U2277"/>
      <c r="V2277"/>
      <c r="W2277"/>
      <c r="X2277"/>
      <c r="Y2277" s="20"/>
      <c r="Z2277"/>
      <c r="AA2277"/>
      <c r="AB2277"/>
      <c r="AC2277"/>
      <c r="AD2277" s="20"/>
      <c r="AE2277"/>
      <c r="AF2277"/>
      <c r="AG2277"/>
      <c r="AH2277"/>
      <c r="AI2277" s="20"/>
      <c r="AJ2277"/>
      <c r="AK2277"/>
      <c r="AL2277"/>
      <c r="AM2277"/>
      <c r="AN2277" s="20"/>
      <c r="AO2277"/>
      <c r="AT2277" s="14"/>
      <c r="AU2277" s="14"/>
      <c r="AV2277" s="14"/>
      <c r="AW2277" s="14"/>
    </row>
    <row r="2278" spans="1:49" s="10" customFormat="1">
      <c r="A2278" s="12"/>
      <c r="C2278"/>
      <c r="D2278"/>
      <c r="E2278" s="20"/>
      <c r="F2278"/>
      <c r="G2278"/>
      <c r="H2278"/>
      <c r="I2278"/>
      <c r="J2278" s="20"/>
      <c r="K2278"/>
      <c r="L2278"/>
      <c r="M2278"/>
      <c r="N2278"/>
      <c r="O2278" s="20"/>
      <c r="P2278"/>
      <c r="Q2278"/>
      <c r="R2278"/>
      <c r="S2278"/>
      <c r="T2278" s="20"/>
      <c r="U2278"/>
      <c r="V2278"/>
      <c r="W2278"/>
      <c r="X2278"/>
      <c r="Y2278" s="20"/>
      <c r="Z2278"/>
      <c r="AA2278"/>
      <c r="AB2278"/>
      <c r="AC2278"/>
      <c r="AD2278" s="20"/>
      <c r="AE2278"/>
      <c r="AF2278"/>
      <c r="AG2278"/>
      <c r="AH2278"/>
      <c r="AI2278" s="20"/>
      <c r="AJ2278"/>
      <c r="AK2278"/>
      <c r="AL2278"/>
      <c r="AM2278"/>
      <c r="AN2278" s="20"/>
      <c r="AO2278"/>
      <c r="AT2278" s="14"/>
      <c r="AU2278" s="14"/>
      <c r="AV2278" s="14"/>
      <c r="AW2278" s="14"/>
    </row>
    <row r="2279" spans="1:49" s="10" customFormat="1">
      <c r="A2279" s="12"/>
      <c r="C2279"/>
      <c r="D2279"/>
      <c r="E2279" s="20"/>
      <c r="F2279"/>
      <c r="G2279"/>
      <c r="H2279"/>
      <c r="I2279"/>
      <c r="J2279" s="20"/>
      <c r="K2279"/>
      <c r="L2279"/>
      <c r="M2279"/>
      <c r="N2279"/>
      <c r="O2279" s="20"/>
      <c r="P2279"/>
      <c r="Q2279"/>
      <c r="R2279"/>
      <c r="S2279"/>
      <c r="T2279" s="20"/>
      <c r="U2279"/>
      <c r="V2279"/>
      <c r="W2279"/>
      <c r="X2279"/>
      <c r="Y2279" s="20"/>
      <c r="Z2279"/>
      <c r="AA2279"/>
      <c r="AB2279"/>
      <c r="AC2279"/>
      <c r="AD2279" s="20"/>
      <c r="AE2279"/>
      <c r="AF2279"/>
      <c r="AG2279"/>
      <c r="AH2279"/>
      <c r="AI2279" s="20"/>
      <c r="AJ2279"/>
      <c r="AK2279"/>
      <c r="AL2279"/>
      <c r="AM2279"/>
      <c r="AN2279" s="20"/>
      <c r="AO2279"/>
      <c r="AT2279" s="14"/>
      <c r="AU2279" s="14"/>
      <c r="AV2279" s="14"/>
      <c r="AW2279" s="14"/>
    </row>
    <row r="2280" spans="1:49" s="10" customFormat="1">
      <c r="A2280" s="12"/>
      <c r="C2280"/>
      <c r="D2280"/>
      <c r="E2280" s="20"/>
      <c r="F2280"/>
      <c r="G2280"/>
      <c r="H2280"/>
      <c r="I2280"/>
      <c r="J2280" s="20"/>
      <c r="K2280"/>
      <c r="L2280"/>
      <c r="M2280"/>
      <c r="N2280"/>
      <c r="O2280" s="20"/>
      <c r="P2280"/>
      <c r="Q2280"/>
      <c r="R2280"/>
      <c r="S2280"/>
      <c r="T2280" s="20"/>
      <c r="U2280"/>
      <c r="V2280"/>
      <c r="W2280"/>
      <c r="X2280"/>
      <c r="Y2280" s="20"/>
      <c r="Z2280"/>
      <c r="AA2280"/>
      <c r="AB2280"/>
      <c r="AC2280"/>
      <c r="AD2280" s="20"/>
      <c r="AE2280"/>
      <c r="AF2280"/>
      <c r="AG2280"/>
      <c r="AH2280"/>
      <c r="AI2280" s="20"/>
      <c r="AJ2280"/>
      <c r="AK2280"/>
      <c r="AL2280"/>
      <c r="AM2280"/>
      <c r="AN2280" s="20"/>
      <c r="AO2280"/>
      <c r="AT2280" s="14"/>
      <c r="AU2280" s="14"/>
      <c r="AV2280" s="14"/>
      <c r="AW2280" s="14"/>
    </row>
    <row r="2281" spans="1:49" s="10" customFormat="1">
      <c r="A2281" s="12"/>
      <c r="C2281"/>
      <c r="D2281"/>
      <c r="E2281" s="20"/>
      <c r="F2281"/>
      <c r="G2281"/>
      <c r="H2281"/>
      <c r="I2281"/>
      <c r="J2281" s="20"/>
      <c r="K2281"/>
      <c r="L2281"/>
      <c r="M2281"/>
      <c r="N2281"/>
      <c r="O2281" s="20"/>
      <c r="P2281"/>
      <c r="Q2281"/>
      <c r="R2281"/>
      <c r="S2281"/>
      <c r="T2281" s="20"/>
      <c r="U2281"/>
      <c r="V2281"/>
      <c r="W2281"/>
      <c r="X2281"/>
      <c r="Y2281" s="20"/>
      <c r="Z2281"/>
      <c r="AA2281"/>
      <c r="AB2281"/>
      <c r="AC2281"/>
      <c r="AD2281" s="20"/>
      <c r="AE2281"/>
      <c r="AF2281"/>
      <c r="AG2281"/>
      <c r="AH2281"/>
      <c r="AI2281" s="20"/>
      <c r="AJ2281"/>
      <c r="AK2281"/>
      <c r="AL2281"/>
      <c r="AM2281"/>
      <c r="AN2281" s="20"/>
      <c r="AO2281"/>
      <c r="AT2281" s="14"/>
      <c r="AU2281" s="14"/>
      <c r="AV2281" s="14"/>
      <c r="AW2281" s="14"/>
    </row>
    <row r="2282" spans="1:49" s="10" customFormat="1">
      <c r="A2282" s="12"/>
      <c r="C2282"/>
      <c r="D2282"/>
      <c r="E2282" s="20"/>
      <c r="F2282"/>
      <c r="G2282"/>
      <c r="H2282"/>
      <c r="I2282"/>
      <c r="J2282" s="20"/>
      <c r="K2282"/>
      <c r="L2282"/>
      <c r="M2282"/>
      <c r="N2282"/>
      <c r="O2282" s="20"/>
      <c r="P2282"/>
      <c r="Q2282"/>
      <c r="R2282"/>
      <c r="S2282"/>
      <c r="T2282" s="20"/>
      <c r="U2282"/>
      <c r="V2282"/>
      <c r="W2282"/>
      <c r="X2282"/>
      <c r="Y2282" s="20"/>
      <c r="Z2282"/>
      <c r="AA2282"/>
      <c r="AB2282"/>
      <c r="AC2282"/>
      <c r="AD2282" s="20"/>
      <c r="AE2282"/>
      <c r="AF2282"/>
      <c r="AG2282"/>
      <c r="AH2282"/>
      <c r="AI2282" s="20"/>
      <c r="AJ2282"/>
      <c r="AK2282"/>
      <c r="AL2282"/>
      <c r="AM2282"/>
      <c r="AN2282" s="20"/>
      <c r="AO2282"/>
      <c r="AT2282" s="14"/>
      <c r="AU2282" s="14"/>
      <c r="AV2282" s="14"/>
      <c r="AW2282" s="14"/>
    </row>
    <row r="2283" spans="1:49" s="10" customFormat="1">
      <c r="A2283" s="12"/>
      <c r="C2283"/>
      <c r="D2283"/>
      <c r="E2283" s="20"/>
      <c r="F2283"/>
      <c r="G2283"/>
      <c r="H2283"/>
      <c r="I2283"/>
      <c r="J2283" s="20"/>
      <c r="K2283"/>
      <c r="L2283"/>
      <c r="M2283"/>
      <c r="N2283"/>
      <c r="O2283" s="20"/>
      <c r="P2283"/>
      <c r="Q2283"/>
      <c r="R2283"/>
      <c r="S2283"/>
      <c r="T2283" s="20"/>
      <c r="U2283"/>
      <c r="V2283"/>
      <c r="W2283"/>
      <c r="X2283"/>
      <c r="Y2283" s="20"/>
      <c r="Z2283"/>
      <c r="AA2283"/>
      <c r="AB2283"/>
      <c r="AC2283"/>
      <c r="AD2283" s="20"/>
      <c r="AE2283"/>
      <c r="AF2283"/>
      <c r="AG2283"/>
      <c r="AH2283"/>
      <c r="AI2283" s="20"/>
      <c r="AJ2283"/>
      <c r="AK2283"/>
      <c r="AL2283"/>
      <c r="AM2283"/>
      <c r="AN2283" s="20"/>
      <c r="AO2283"/>
      <c r="AT2283" s="14"/>
      <c r="AU2283" s="14"/>
      <c r="AV2283" s="14"/>
      <c r="AW2283" s="14"/>
    </row>
    <row r="2284" spans="1:49" s="10" customFormat="1">
      <c r="A2284" s="12"/>
      <c r="C2284"/>
      <c r="D2284"/>
      <c r="E2284" s="20"/>
      <c r="F2284"/>
      <c r="G2284"/>
      <c r="H2284"/>
      <c r="I2284"/>
      <c r="J2284" s="20"/>
      <c r="K2284"/>
      <c r="L2284"/>
      <c r="M2284"/>
      <c r="N2284"/>
      <c r="O2284" s="20"/>
      <c r="P2284"/>
      <c r="Q2284"/>
      <c r="R2284"/>
      <c r="S2284"/>
      <c r="T2284" s="20"/>
      <c r="U2284"/>
      <c r="V2284"/>
      <c r="W2284"/>
      <c r="X2284"/>
      <c r="Y2284" s="20"/>
      <c r="Z2284"/>
      <c r="AA2284"/>
      <c r="AB2284"/>
      <c r="AC2284"/>
      <c r="AD2284" s="20"/>
      <c r="AE2284"/>
      <c r="AF2284"/>
      <c r="AG2284"/>
      <c r="AH2284"/>
      <c r="AI2284" s="20"/>
      <c r="AJ2284"/>
      <c r="AK2284"/>
      <c r="AL2284"/>
      <c r="AM2284"/>
      <c r="AN2284" s="20"/>
      <c r="AO2284"/>
      <c r="AT2284" s="14"/>
      <c r="AU2284" s="14"/>
      <c r="AV2284" s="14"/>
      <c r="AW2284" s="14"/>
    </row>
    <row r="2285" spans="1:49" s="10" customFormat="1">
      <c r="A2285" s="12"/>
      <c r="C2285"/>
      <c r="D2285"/>
      <c r="E2285" s="20"/>
      <c r="F2285"/>
      <c r="G2285"/>
      <c r="H2285"/>
      <c r="I2285"/>
      <c r="J2285" s="20"/>
      <c r="K2285"/>
      <c r="L2285"/>
      <c r="M2285"/>
      <c r="N2285"/>
      <c r="O2285" s="20"/>
      <c r="P2285"/>
      <c r="Q2285"/>
      <c r="R2285"/>
      <c r="S2285"/>
      <c r="T2285" s="20"/>
      <c r="U2285"/>
      <c r="V2285"/>
      <c r="W2285"/>
      <c r="X2285"/>
      <c r="Y2285" s="20"/>
      <c r="Z2285"/>
      <c r="AA2285"/>
      <c r="AB2285"/>
      <c r="AC2285"/>
      <c r="AD2285" s="20"/>
      <c r="AE2285"/>
      <c r="AF2285"/>
      <c r="AG2285"/>
      <c r="AH2285"/>
      <c r="AI2285" s="20"/>
      <c r="AJ2285"/>
      <c r="AK2285"/>
      <c r="AL2285"/>
      <c r="AM2285"/>
      <c r="AN2285" s="20"/>
      <c r="AO2285"/>
      <c r="AT2285" s="14"/>
      <c r="AU2285" s="14"/>
      <c r="AV2285" s="14"/>
      <c r="AW2285" s="14"/>
    </row>
    <row r="2286" spans="1:49" s="10" customFormat="1">
      <c r="A2286" s="12"/>
      <c r="C2286"/>
      <c r="D2286"/>
      <c r="E2286" s="20"/>
      <c r="F2286"/>
      <c r="G2286"/>
      <c r="H2286"/>
      <c r="I2286"/>
      <c r="J2286" s="20"/>
      <c r="K2286"/>
      <c r="L2286"/>
      <c r="M2286"/>
      <c r="N2286"/>
      <c r="O2286" s="20"/>
      <c r="P2286"/>
      <c r="Q2286"/>
      <c r="R2286"/>
      <c r="S2286"/>
      <c r="T2286" s="20"/>
      <c r="U2286"/>
      <c r="V2286"/>
      <c r="W2286"/>
      <c r="X2286"/>
      <c r="Y2286" s="20"/>
      <c r="Z2286"/>
      <c r="AA2286"/>
      <c r="AB2286"/>
      <c r="AC2286"/>
      <c r="AD2286" s="20"/>
      <c r="AE2286"/>
      <c r="AF2286"/>
      <c r="AG2286"/>
      <c r="AH2286"/>
      <c r="AI2286" s="20"/>
      <c r="AJ2286"/>
      <c r="AK2286"/>
      <c r="AL2286"/>
      <c r="AM2286"/>
      <c r="AN2286" s="20"/>
      <c r="AO2286"/>
      <c r="AT2286" s="14"/>
      <c r="AU2286" s="14"/>
      <c r="AV2286" s="14"/>
      <c r="AW2286" s="14"/>
    </row>
    <row r="2287" spans="1:49" s="10" customFormat="1">
      <c r="A2287" s="12"/>
      <c r="C2287"/>
      <c r="D2287"/>
      <c r="E2287" s="20"/>
      <c r="F2287"/>
      <c r="G2287"/>
      <c r="H2287"/>
      <c r="I2287"/>
      <c r="J2287" s="20"/>
      <c r="K2287"/>
      <c r="L2287"/>
      <c r="M2287"/>
      <c r="N2287"/>
      <c r="O2287" s="20"/>
      <c r="P2287"/>
      <c r="Q2287"/>
      <c r="R2287"/>
      <c r="S2287"/>
      <c r="T2287" s="20"/>
      <c r="U2287"/>
      <c r="V2287"/>
      <c r="W2287"/>
      <c r="X2287"/>
      <c r="Y2287" s="20"/>
      <c r="Z2287"/>
      <c r="AA2287"/>
      <c r="AB2287"/>
      <c r="AC2287"/>
      <c r="AD2287" s="20"/>
      <c r="AE2287"/>
      <c r="AF2287"/>
      <c r="AG2287"/>
      <c r="AH2287"/>
      <c r="AI2287" s="20"/>
      <c r="AJ2287"/>
      <c r="AK2287"/>
      <c r="AL2287"/>
      <c r="AM2287"/>
      <c r="AN2287" s="20"/>
      <c r="AO2287"/>
      <c r="AT2287" s="14"/>
      <c r="AU2287" s="14"/>
      <c r="AV2287" s="14"/>
      <c r="AW2287" s="14"/>
    </row>
    <row r="2288" spans="1:49" s="10" customFormat="1">
      <c r="A2288" s="12"/>
      <c r="C2288"/>
      <c r="D2288"/>
      <c r="E2288" s="20"/>
      <c r="F2288"/>
      <c r="G2288"/>
      <c r="H2288"/>
      <c r="I2288"/>
      <c r="J2288" s="20"/>
      <c r="K2288"/>
      <c r="L2288"/>
      <c r="M2288"/>
      <c r="N2288"/>
      <c r="O2288" s="20"/>
      <c r="P2288"/>
      <c r="Q2288"/>
      <c r="R2288"/>
      <c r="S2288"/>
      <c r="T2288" s="20"/>
      <c r="U2288"/>
      <c r="V2288"/>
      <c r="W2288"/>
      <c r="X2288"/>
      <c r="Y2288" s="20"/>
      <c r="Z2288"/>
      <c r="AA2288"/>
      <c r="AB2288"/>
      <c r="AC2288"/>
      <c r="AD2288" s="20"/>
      <c r="AE2288"/>
      <c r="AF2288"/>
      <c r="AG2288"/>
      <c r="AH2288"/>
      <c r="AI2288" s="20"/>
      <c r="AJ2288"/>
      <c r="AK2288"/>
      <c r="AL2288"/>
      <c r="AM2288"/>
      <c r="AN2288" s="20"/>
      <c r="AO2288"/>
      <c r="AT2288" s="14"/>
      <c r="AU2288" s="14"/>
      <c r="AV2288" s="14"/>
      <c r="AW2288" s="14"/>
    </row>
    <row r="2289" spans="1:49" s="10" customFormat="1">
      <c r="A2289" s="12"/>
      <c r="C2289"/>
      <c r="D2289"/>
      <c r="E2289" s="20"/>
      <c r="F2289"/>
      <c r="G2289"/>
      <c r="H2289"/>
      <c r="I2289"/>
      <c r="J2289" s="20"/>
      <c r="K2289"/>
      <c r="L2289"/>
      <c r="M2289"/>
      <c r="N2289"/>
      <c r="O2289" s="20"/>
      <c r="P2289"/>
      <c r="Q2289"/>
      <c r="R2289"/>
      <c r="S2289"/>
      <c r="T2289" s="20"/>
      <c r="U2289"/>
      <c r="V2289"/>
      <c r="W2289"/>
      <c r="X2289"/>
      <c r="Y2289" s="20"/>
      <c r="Z2289"/>
      <c r="AA2289"/>
      <c r="AB2289"/>
      <c r="AC2289"/>
      <c r="AD2289" s="20"/>
      <c r="AE2289"/>
      <c r="AF2289"/>
      <c r="AG2289"/>
      <c r="AH2289"/>
      <c r="AI2289" s="20"/>
      <c r="AJ2289"/>
      <c r="AK2289"/>
      <c r="AL2289"/>
      <c r="AM2289"/>
      <c r="AN2289" s="20"/>
      <c r="AO2289"/>
      <c r="AT2289" s="14"/>
      <c r="AU2289" s="14"/>
      <c r="AV2289" s="14"/>
      <c r="AW2289" s="14"/>
    </row>
    <row r="2290" spans="1:49" s="10" customFormat="1">
      <c r="A2290" s="12"/>
      <c r="C2290"/>
      <c r="D2290"/>
      <c r="E2290" s="20"/>
      <c r="F2290"/>
      <c r="G2290"/>
      <c r="H2290"/>
      <c r="I2290"/>
      <c r="J2290" s="20"/>
      <c r="K2290"/>
      <c r="L2290"/>
      <c r="M2290"/>
      <c r="N2290"/>
      <c r="O2290" s="20"/>
      <c r="P2290"/>
      <c r="Q2290"/>
      <c r="R2290"/>
      <c r="S2290"/>
      <c r="T2290" s="20"/>
      <c r="U2290"/>
      <c r="V2290"/>
      <c r="W2290"/>
      <c r="X2290"/>
      <c r="Y2290" s="20"/>
      <c r="Z2290"/>
      <c r="AA2290"/>
      <c r="AB2290"/>
      <c r="AC2290"/>
      <c r="AD2290" s="20"/>
      <c r="AE2290"/>
      <c r="AF2290"/>
      <c r="AG2290"/>
      <c r="AH2290"/>
      <c r="AI2290" s="20"/>
      <c r="AJ2290"/>
      <c r="AK2290"/>
      <c r="AL2290"/>
      <c r="AM2290"/>
      <c r="AN2290" s="20"/>
      <c r="AO2290"/>
      <c r="AT2290" s="14"/>
      <c r="AU2290" s="14"/>
      <c r="AV2290" s="14"/>
      <c r="AW2290" s="14"/>
    </row>
    <row r="2291" spans="1:49" s="10" customFormat="1">
      <c r="A2291" s="12"/>
      <c r="C2291"/>
      <c r="D2291"/>
      <c r="E2291" s="20"/>
      <c r="F2291"/>
      <c r="G2291"/>
      <c r="H2291"/>
      <c r="I2291"/>
      <c r="J2291" s="20"/>
      <c r="K2291"/>
      <c r="L2291"/>
      <c r="M2291"/>
      <c r="N2291"/>
      <c r="O2291" s="20"/>
      <c r="P2291"/>
      <c r="Q2291"/>
      <c r="R2291"/>
      <c r="S2291"/>
      <c r="T2291" s="20"/>
      <c r="U2291"/>
      <c r="V2291"/>
      <c r="W2291"/>
      <c r="X2291"/>
      <c r="Y2291" s="20"/>
      <c r="Z2291"/>
      <c r="AA2291"/>
      <c r="AB2291"/>
      <c r="AC2291"/>
      <c r="AD2291" s="20"/>
      <c r="AE2291"/>
      <c r="AF2291"/>
      <c r="AG2291"/>
      <c r="AH2291"/>
      <c r="AI2291" s="20"/>
      <c r="AJ2291"/>
      <c r="AK2291"/>
      <c r="AL2291"/>
      <c r="AM2291"/>
      <c r="AN2291" s="20"/>
      <c r="AO2291"/>
      <c r="AT2291" s="14"/>
      <c r="AU2291" s="14"/>
      <c r="AV2291" s="14"/>
      <c r="AW2291" s="14"/>
    </row>
    <row r="2292" spans="1:49" s="10" customFormat="1">
      <c r="A2292" s="12"/>
      <c r="C2292"/>
      <c r="D2292"/>
      <c r="E2292" s="20"/>
      <c r="F2292"/>
      <c r="G2292"/>
      <c r="H2292"/>
      <c r="I2292"/>
      <c r="J2292" s="20"/>
      <c r="K2292"/>
      <c r="L2292"/>
      <c r="M2292"/>
      <c r="N2292"/>
      <c r="O2292" s="20"/>
      <c r="P2292"/>
      <c r="Q2292"/>
      <c r="R2292"/>
      <c r="S2292"/>
      <c r="T2292" s="20"/>
      <c r="U2292"/>
      <c r="V2292"/>
      <c r="W2292"/>
      <c r="X2292"/>
      <c r="Y2292" s="20"/>
      <c r="Z2292"/>
      <c r="AA2292"/>
      <c r="AB2292"/>
      <c r="AC2292"/>
      <c r="AD2292" s="20"/>
      <c r="AE2292"/>
      <c r="AF2292"/>
      <c r="AG2292"/>
      <c r="AH2292"/>
      <c r="AI2292" s="20"/>
      <c r="AJ2292"/>
      <c r="AK2292"/>
      <c r="AL2292"/>
      <c r="AM2292"/>
      <c r="AN2292" s="20"/>
      <c r="AO2292"/>
      <c r="AT2292" s="14"/>
      <c r="AU2292" s="14"/>
      <c r="AV2292" s="14"/>
      <c r="AW2292" s="14"/>
    </row>
    <row r="2293" spans="1:49" s="10" customFormat="1">
      <c r="A2293" s="12"/>
      <c r="C2293"/>
      <c r="D2293"/>
      <c r="E2293" s="20"/>
      <c r="F2293"/>
      <c r="G2293"/>
      <c r="H2293"/>
      <c r="I2293"/>
      <c r="J2293" s="20"/>
      <c r="K2293"/>
      <c r="L2293"/>
      <c r="M2293"/>
      <c r="N2293"/>
      <c r="O2293" s="20"/>
      <c r="P2293"/>
      <c r="Q2293"/>
      <c r="R2293"/>
      <c r="S2293"/>
      <c r="T2293" s="20"/>
      <c r="U2293"/>
      <c r="V2293"/>
      <c r="W2293"/>
      <c r="X2293"/>
      <c r="Y2293" s="20"/>
      <c r="Z2293"/>
      <c r="AA2293"/>
      <c r="AB2293"/>
      <c r="AC2293"/>
      <c r="AD2293" s="20"/>
      <c r="AE2293"/>
      <c r="AF2293"/>
      <c r="AG2293"/>
      <c r="AH2293"/>
      <c r="AI2293" s="20"/>
      <c r="AJ2293"/>
      <c r="AK2293"/>
      <c r="AL2293"/>
      <c r="AM2293"/>
      <c r="AN2293" s="20"/>
      <c r="AO2293"/>
      <c r="AT2293" s="14"/>
      <c r="AU2293" s="14"/>
      <c r="AV2293" s="14"/>
      <c r="AW2293" s="14"/>
    </row>
    <row r="2294" spans="1:49" s="10" customFormat="1">
      <c r="A2294" s="12"/>
      <c r="C2294"/>
      <c r="D2294"/>
      <c r="E2294" s="20"/>
      <c r="F2294"/>
      <c r="G2294"/>
      <c r="H2294"/>
      <c r="I2294"/>
      <c r="J2294" s="20"/>
      <c r="K2294"/>
      <c r="L2294"/>
      <c r="M2294"/>
      <c r="N2294"/>
      <c r="O2294" s="20"/>
      <c r="P2294"/>
      <c r="Q2294"/>
      <c r="R2294"/>
      <c r="S2294"/>
      <c r="T2294" s="20"/>
      <c r="U2294"/>
      <c r="V2294"/>
      <c r="W2294"/>
      <c r="X2294"/>
      <c r="Y2294" s="20"/>
      <c r="Z2294"/>
      <c r="AA2294"/>
      <c r="AB2294"/>
      <c r="AC2294"/>
      <c r="AD2294" s="20"/>
      <c r="AE2294"/>
      <c r="AF2294"/>
      <c r="AG2294"/>
      <c r="AH2294"/>
      <c r="AI2294" s="20"/>
      <c r="AJ2294"/>
      <c r="AK2294"/>
      <c r="AL2294"/>
      <c r="AM2294"/>
      <c r="AN2294" s="20"/>
      <c r="AO2294"/>
      <c r="AT2294" s="14"/>
      <c r="AU2294" s="14"/>
      <c r="AV2294" s="14"/>
      <c r="AW2294" s="14"/>
    </row>
    <row r="2295" spans="1:49" s="10" customFormat="1">
      <c r="A2295" s="12"/>
      <c r="C2295"/>
      <c r="D2295"/>
      <c r="E2295" s="20"/>
      <c r="F2295"/>
      <c r="G2295"/>
      <c r="H2295"/>
      <c r="I2295"/>
      <c r="J2295" s="20"/>
      <c r="K2295"/>
      <c r="L2295"/>
      <c r="M2295"/>
      <c r="N2295"/>
      <c r="O2295" s="20"/>
      <c r="P2295"/>
      <c r="Q2295"/>
      <c r="R2295"/>
      <c r="S2295"/>
      <c r="T2295" s="20"/>
      <c r="U2295"/>
      <c r="V2295"/>
      <c r="W2295"/>
      <c r="X2295"/>
      <c r="Y2295" s="20"/>
      <c r="Z2295"/>
      <c r="AA2295"/>
      <c r="AB2295"/>
      <c r="AC2295"/>
      <c r="AD2295" s="20"/>
      <c r="AE2295"/>
      <c r="AF2295"/>
      <c r="AG2295"/>
      <c r="AH2295"/>
      <c r="AI2295" s="20"/>
      <c r="AJ2295"/>
      <c r="AK2295"/>
      <c r="AL2295"/>
      <c r="AM2295"/>
      <c r="AN2295" s="20"/>
      <c r="AO2295"/>
      <c r="AT2295" s="14"/>
      <c r="AU2295" s="14"/>
      <c r="AV2295" s="14"/>
      <c r="AW2295" s="14"/>
    </row>
    <row r="2296" spans="1:49" s="10" customFormat="1">
      <c r="A2296" s="12"/>
      <c r="C2296"/>
      <c r="D2296"/>
      <c r="E2296" s="20"/>
      <c r="F2296"/>
      <c r="G2296"/>
      <c r="H2296"/>
      <c r="I2296"/>
      <c r="J2296" s="20"/>
      <c r="K2296"/>
      <c r="L2296"/>
      <c r="M2296"/>
      <c r="N2296"/>
      <c r="O2296" s="20"/>
      <c r="P2296"/>
      <c r="Q2296"/>
      <c r="R2296"/>
      <c r="S2296"/>
      <c r="T2296" s="20"/>
      <c r="U2296"/>
      <c r="V2296"/>
      <c r="W2296"/>
      <c r="X2296"/>
      <c r="Y2296" s="20"/>
      <c r="Z2296"/>
      <c r="AA2296"/>
      <c r="AB2296"/>
      <c r="AC2296"/>
      <c r="AD2296" s="20"/>
      <c r="AE2296"/>
      <c r="AF2296"/>
      <c r="AG2296"/>
      <c r="AH2296"/>
      <c r="AI2296" s="20"/>
      <c r="AJ2296"/>
      <c r="AK2296"/>
      <c r="AL2296"/>
      <c r="AM2296"/>
      <c r="AN2296" s="20"/>
      <c r="AO2296"/>
      <c r="AT2296" s="14"/>
      <c r="AU2296" s="14"/>
      <c r="AV2296" s="14"/>
      <c r="AW2296" s="14"/>
    </row>
    <row r="2297" spans="1:49" s="10" customFormat="1">
      <c r="A2297" s="12"/>
      <c r="C2297"/>
      <c r="D2297"/>
      <c r="E2297" s="20"/>
      <c r="F2297"/>
      <c r="G2297"/>
      <c r="H2297"/>
      <c r="I2297"/>
      <c r="J2297" s="20"/>
      <c r="K2297"/>
      <c r="L2297"/>
      <c r="M2297"/>
      <c r="N2297"/>
      <c r="O2297" s="20"/>
      <c r="P2297"/>
      <c r="Q2297"/>
      <c r="R2297"/>
      <c r="S2297"/>
      <c r="T2297" s="20"/>
      <c r="U2297"/>
      <c r="V2297"/>
      <c r="W2297"/>
      <c r="X2297"/>
      <c r="Y2297" s="20"/>
      <c r="Z2297"/>
      <c r="AA2297"/>
      <c r="AB2297"/>
      <c r="AC2297"/>
      <c r="AD2297" s="20"/>
      <c r="AE2297"/>
      <c r="AF2297"/>
      <c r="AG2297"/>
      <c r="AH2297"/>
      <c r="AI2297" s="20"/>
      <c r="AJ2297"/>
      <c r="AK2297"/>
      <c r="AL2297"/>
      <c r="AM2297"/>
      <c r="AN2297" s="20"/>
      <c r="AO2297"/>
      <c r="AT2297" s="14"/>
      <c r="AU2297" s="14"/>
      <c r="AV2297" s="14"/>
      <c r="AW2297" s="14"/>
    </row>
    <row r="2298" spans="1:49" s="10" customFormat="1">
      <c r="A2298" s="12"/>
      <c r="C2298"/>
      <c r="D2298"/>
      <c r="E2298" s="20"/>
      <c r="F2298"/>
      <c r="G2298"/>
      <c r="H2298"/>
      <c r="I2298"/>
      <c r="J2298" s="20"/>
      <c r="K2298"/>
      <c r="L2298"/>
      <c r="M2298"/>
      <c r="N2298"/>
      <c r="O2298" s="20"/>
      <c r="P2298"/>
      <c r="Q2298"/>
      <c r="R2298"/>
      <c r="S2298"/>
      <c r="T2298" s="20"/>
      <c r="U2298"/>
      <c r="V2298"/>
      <c r="W2298"/>
      <c r="X2298"/>
      <c r="Y2298" s="20"/>
      <c r="Z2298"/>
      <c r="AA2298"/>
      <c r="AB2298"/>
      <c r="AC2298"/>
      <c r="AD2298" s="20"/>
      <c r="AE2298"/>
      <c r="AF2298"/>
      <c r="AG2298"/>
      <c r="AH2298"/>
      <c r="AI2298" s="20"/>
      <c r="AJ2298"/>
      <c r="AK2298"/>
      <c r="AL2298"/>
      <c r="AM2298"/>
      <c r="AN2298" s="20"/>
      <c r="AO2298"/>
      <c r="AT2298" s="14"/>
      <c r="AU2298" s="14"/>
      <c r="AV2298" s="14"/>
      <c r="AW2298" s="14"/>
    </row>
    <row r="2299" spans="1:49" s="10" customFormat="1">
      <c r="A2299" s="12"/>
      <c r="C2299"/>
      <c r="D2299"/>
      <c r="E2299" s="20"/>
      <c r="F2299"/>
      <c r="G2299"/>
      <c r="H2299"/>
      <c r="I2299"/>
      <c r="J2299" s="20"/>
      <c r="K2299"/>
      <c r="L2299"/>
      <c r="M2299"/>
      <c r="N2299"/>
      <c r="O2299" s="20"/>
      <c r="P2299"/>
      <c r="Q2299"/>
      <c r="R2299"/>
      <c r="S2299"/>
      <c r="T2299" s="20"/>
      <c r="U2299"/>
      <c r="V2299"/>
      <c r="W2299"/>
      <c r="X2299"/>
      <c r="Y2299" s="20"/>
      <c r="Z2299"/>
      <c r="AA2299"/>
      <c r="AB2299"/>
      <c r="AC2299"/>
      <c r="AD2299" s="20"/>
      <c r="AE2299"/>
      <c r="AF2299"/>
      <c r="AG2299"/>
      <c r="AH2299"/>
      <c r="AI2299" s="20"/>
      <c r="AJ2299"/>
      <c r="AK2299"/>
      <c r="AL2299"/>
      <c r="AM2299"/>
      <c r="AN2299" s="20"/>
      <c r="AO2299"/>
      <c r="AT2299" s="14"/>
      <c r="AU2299" s="14"/>
      <c r="AV2299" s="14"/>
      <c r="AW2299" s="14"/>
    </row>
    <row r="2300" spans="1:49" s="10" customFormat="1">
      <c r="A2300" s="12"/>
      <c r="C2300"/>
      <c r="D2300"/>
      <c r="E2300" s="20"/>
      <c r="F2300"/>
      <c r="G2300"/>
      <c r="H2300"/>
      <c r="I2300"/>
      <c r="J2300" s="20"/>
      <c r="K2300"/>
      <c r="L2300"/>
      <c r="M2300"/>
      <c r="N2300"/>
      <c r="O2300" s="20"/>
      <c r="P2300"/>
      <c r="Q2300"/>
      <c r="R2300"/>
      <c r="S2300"/>
      <c r="T2300" s="20"/>
      <c r="U2300"/>
      <c r="V2300"/>
      <c r="W2300"/>
      <c r="X2300"/>
      <c r="Y2300" s="20"/>
      <c r="Z2300"/>
      <c r="AA2300"/>
      <c r="AB2300"/>
      <c r="AC2300"/>
      <c r="AD2300" s="20"/>
      <c r="AE2300"/>
      <c r="AF2300"/>
      <c r="AG2300"/>
      <c r="AH2300"/>
      <c r="AI2300" s="20"/>
      <c r="AJ2300"/>
      <c r="AK2300"/>
      <c r="AL2300"/>
      <c r="AM2300"/>
      <c r="AN2300" s="20"/>
      <c r="AO2300"/>
      <c r="AT2300" s="14"/>
      <c r="AU2300" s="14"/>
      <c r="AV2300" s="14"/>
      <c r="AW2300" s="14"/>
    </row>
    <row r="2301" spans="1:49" s="10" customFormat="1">
      <c r="A2301" s="12"/>
      <c r="C2301"/>
      <c r="D2301"/>
      <c r="E2301" s="20"/>
      <c r="F2301"/>
      <c r="G2301"/>
      <c r="H2301"/>
      <c r="I2301"/>
      <c r="J2301" s="20"/>
      <c r="K2301"/>
      <c r="L2301"/>
      <c r="M2301"/>
      <c r="N2301"/>
      <c r="O2301" s="20"/>
      <c r="P2301"/>
      <c r="Q2301"/>
      <c r="R2301"/>
      <c r="S2301"/>
      <c r="T2301" s="20"/>
      <c r="U2301"/>
      <c r="V2301"/>
      <c r="W2301"/>
      <c r="X2301"/>
      <c r="Y2301" s="20"/>
      <c r="Z2301"/>
      <c r="AA2301"/>
      <c r="AB2301"/>
      <c r="AC2301"/>
      <c r="AD2301" s="20"/>
      <c r="AE2301"/>
      <c r="AF2301"/>
      <c r="AG2301"/>
      <c r="AH2301"/>
      <c r="AI2301" s="20"/>
      <c r="AJ2301"/>
      <c r="AK2301"/>
      <c r="AL2301"/>
      <c r="AM2301"/>
      <c r="AN2301" s="20"/>
      <c r="AO2301"/>
      <c r="AT2301" s="14"/>
      <c r="AU2301" s="14"/>
      <c r="AV2301" s="14"/>
      <c r="AW2301" s="14"/>
    </row>
    <row r="2302" spans="1:49" s="10" customFormat="1">
      <c r="A2302" s="12"/>
      <c r="C2302"/>
      <c r="D2302"/>
      <c r="E2302" s="20"/>
      <c r="F2302"/>
      <c r="G2302"/>
      <c r="H2302"/>
      <c r="I2302"/>
      <c r="J2302" s="20"/>
      <c r="K2302"/>
      <c r="L2302"/>
      <c r="M2302"/>
      <c r="N2302"/>
      <c r="O2302" s="20"/>
      <c r="P2302"/>
      <c r="Q2302"/>
      <c r="R2302"/>
      <c r="S2302"/>
      <c r="T2302" s="20"/>
      <c r="U2302"/>
      <c r="V2302"/>
      <c r="W2302"/>
      <c r="X2302"/>
      <c r="Y2302" s="20"/>
      <c r="Z2302"/>
      <c r="AA2302"/>
      <c r="AB2302"/>
      <c r="AC2302"/>
      <c r="AD2302" s="20"/>
      <c r="AE2302"/>
      <c r="AF2302"/>
      <c r="AG2302"/>
      <c r="AH2302"/>
      <c r="AI2302" s="20"/>
      <c r="AJ2302"/>
      <c r="AK2302"/>
      <c r="AL2302"/>
      <c r="AM2302"/>
      <c r="AN2302" s="20"/>
      <c r="AO2302"/>
      <c r="AT2302" s="14"/>
      <c r="AU2302" s="14"/>
      <c r="AV2302" s="14"/>
      <c r="AW2302" s="14"/>
    </row>
    <row r="2303" spans="1:49" s="10" customFormat="1">
      <c r="A2303" s="12"/>
      <c r="C2303"/>
      <c r="D2303"/>
      <c r="E2303" s="20"/>
      <c r="F2303"/>
      <c r="G2303"/>
      <c r="H2303"/>
      <c r="I2303"/>
      <c r="J2303" s="20"/>
      <c r="K2303"/>
      <c r="L2303"/>
      <c r="M2303"/>
      <c r="N2303"/>
      <c r="O2303" s="20"/>
      <c r="P2303"/>
      <c r="Q2303"/>
      <c r="R2303"/>
      <c r="S2303"/>
      <c r="T2303" s="20"/>
      <c r="U2303"/>
      <c r="V2303"/>
      <c r="W2303"/>
      <c r="X2303"/>
      <c r="Y2303" s="20"/>
      <c r="Z2303"/>
      <c r="AA2303"/>
      <c r="AB2303"/>
      <c r="AC2303"/>
      <c r="AD2303" s="20"/>
      <c r="AE2303"/>
      <c r="AF2303"/>
      <c r="AG2303"/>
      <c r="AH2303"/>
      <c r="AI2303" s="20"/>
      <c r="AJ2303"/>
      <c r="AK2303"/>
      <c r="AL2303"/>
      <c r="AM2303"/>
      <c r="AN2303" s="20"/>
      <c r="AO2303"/>
      <c r="AT2303" s="14"/>
      <c r="AU2303" s="14"/>
      <c r="AV2303" s="14"/>
      <c r="AW2303" s="14"/>
    </row>
    <row r="2304" spans="1:49" s="10" customFormat="1">
      <c r="A2304" s="12"/>
      <c r="C2304"/>
      <c r="D2304"/>
      <c r="E2304" s="20"/>
      <c r="F2304"/>
      <c r="G2304"/>
      <c r="H2304"/>
      <c r="I2304"/>
      <c r="J2304" s="20"/>
      <c r="K2304"/>
      <c r="L2304"/>
      <c r="M2304"/>
      <c r="N2304"/>
      <c r="O2304" s="20"/>
      <c r="P2304"/>
      <c r="Q2304"/>
      <c r="R2304"/>
      <c r="S2304"/>
      <c r="T2304" s="20"/>
      <c r="U2304"/>
      <c r="V2304"/>
      <c r="W2304"/>
      <c r="X2304"/>
      <c r="Y2304" s="20"/>
      <c r="Z2304"/>
      <c r="AA2304"/>
      <c r="AB2304"/>
      <c r="AC2304"/>
      <c r="AD2304" s="20"/>
      <c r="AE2304"/>
      <c r="AF2304"/>
      <c r="AG2304"/>
      <c r="AH2304"/>
      <c r="AI2304" s="20"/>
      <c r="AJ2304"/>
      <c r="AK2304"/>
      <c r="AL2304"/>
      <c r="AM2304"/>
      <c r="AN2304" s="20"/>
      <c r="AO2304"/>
      <c r="AT2304" s="14"/>
      <c r="AU2304" s="14"/>
      <c r="AV2304" s="14"/>
      <c r="AW2304" s="14"/>
    </row>
    <row r="2305" spans="1:49" s="10" customFormat="1">
      <c r="A2305" s="12"/>
      <c r="C2305"/>
      <c r="D2305"/>
      <c r="E2305" s="20"/>
      <c r="F2305"/>
      <c r="G2305"/>
      <c r="H2305"/>
      <c r="I2305"/>
      <c r="J2305" s="20"/>
      <c r="K2305"/>
      <c r="L2305"/>
      <c r="M2305"/>
      <c r="N2305"/>
      <c r="O2305" s="20"/>
      <c r="P2305"/>
      <c r="Q2305"/>
      <c r="R2305"/>
      <c r="S2305"/>
      <c r="T2305" s="20"/>
      <c r="U2305"/>
      <c r="V2305"/>
      <c r="W2305"/>
      <c r="X2305"/>
      <c r="Y2305" s="20"/>
      <c r="Z2305"/>
      <c r="AA2305"/>
      <c r="AB2305"/>
      <c r="AC2305"/>
      <c r="AD2305" s="20"/>
      <c r="AE2305"/>
      <c r="AF2305"/>
      <c r="AG2305"/>
      <c r="AH2305"/>
      <c r="AI2305" s="20"/>
      <c r="AJ2305"/>
      <c r="AK2305"/>
      <c r="AL2305"/>
      <c r="AM2305"/>
      <c r="AN2305" s="20"/>
      <c r="AO2305"/>
      <c r="AT2305" s="14"/>
      <c r="AU2305" s="14"/>
      <c r="AV2305" s="14"/>
      <c r="AW2305" s="14"/>
    </row>
    <row r="2306" spans="1:49" s="10" customFormat="1">
      <c r="A2306" s="12"/>
      <c r="C2306"/>
      <c r="D2306"/>
      <c r="E2306" s="20"/>
      <c r="F2306"/>
      <c r="G2306"/>
      <c r="H2306"/>
      <c r="I2306"/>
      <c r="J2306" s="20"/>
      <c r="K2306"/>
      <c r="L2306"/>
      <c r="M2306"/>
      <c r="N2306"/>
      <c r="O2306" s="20"/>
      <c r="P2306"/>
      <c r="Q2306"/>
      <c r="R2306"/>
      <c r="S2306"/>
      <c r="T2306" s="20"/>
      <c r="U2306"/>
      <c r="V2306"/>
      <c r="W2306"/>
      <c r="X2306"/>
      <c r="Y2306" s="20"/>
      <c r="Z2306"/>
      <c r="AA2306"/>
      <c r="AB2306"/>
      <c r="AC2306"/>
      <c r="AD2306" s="20"/>
      <c r="AE2306"/>
      <c r="AF2306"/>
      <c r="AG2306"/>
      <c r="AH2306"/>
      <c r="AI2306" s="20"/>
      <c r="AJ2306"/>
      <c r="AK2306"/>
      <c r="AL2306"/>
      <c r="AM2306"/>
      <c r="AN2306" s="20"/>
      <c r="AO2306"/>
      <c r="AT2306" s="14"/>
      <c r="AU2306" s="14"/>
      <c r="AV2306" s="14"/>
      <c r="AW2306" s="14"/>
    </row>
    <row r="2307" spans="1:49" s="10" customFormat="1">
      <c r="A2307" s="12"/>
      <c r="C2307"/>
      <c r="D2307"/>
      <c r="E2307" s="20"/>
      <c r="F2307"/>
      <c r="G2307"/>
      <c r="H2307"/>
      <c r="I2307"/>
      <c r="J2307" s="20"/>
      <c r="K2307"/>
      <c r="L2307"/>
      <c r="M2307"/>
      <c r="N2307"/>
      <c r="O2307" s="20"/>
      <c r="P2307"/>
      <c r="Q2307"/>
      <c r="R2307"/>
      <c r="S2307"/>
      <c r="T2307" s="20"/>
      <c r="U2307"/>
      <c r="V2307"/>
      <c r="W2307"/>
      <c r="X2307"/>
      <c r="Y2307" s="20"/>
      <c r="Z2307"/>
      <c r="AA2307"/>
      <c r="AB2307"/>
      <c r="AC2307"/>
      <c r="AD2307" s="20"/>
      <c r="AE2307"/>
      <c r="AF2307"/>
      <c r="AG2307"/>
      <c r="AH2307"/>
      <c r="AI2307" s="20"/>
      <c r="AJ2307"/>
      <c r="AK2307"/>
      <c r="AL2307"/>
      <c r="AM2307"/>
      <c r="AN2307" s="20"/>
      <c r="AO2307"/>
      <c r="AT2307" s="14"/>
      <c r="AU2307" s="14"/>
      <c r="AV2307" s="14"/>
      <c r="AW2307" s="14"/>
    </row>
    <row r="2308" spans="1:49" s="10" customFormat="1">
      <c r="A2308" s="12"/>
      <c r="C2308"/>
      <c r="D2308"/>
      <c r="E2308" s="20"/>
      <c r="F2308"/>
      <c r="G2308"/>
      <c r="H2308"/>
      <c r="I2308"/>
      <c r="J2308" s="20"/>
      <c r="K2308"/>
      <c r="L2308"/>
      <c r="M2308"/>
      <c r="N2308"/>
      <c r="O2308" s="20"/>
      <c r="P2308"/>
      <c r="Q2308"/>
      <c r="R2308"/>
      <c r="S2308"/>
      <c r="T2308" s="20"/>
      <c r="U2308"/>
      <c r="V2308"/>
      <c r="W2308"/>
      <c r="X2308"/>
      <c r="Y2308" s="20"/>
      <c r="Z2308"/>
      <c r="AA2308"/>
      <c r="AB2308"/>
      <c r="AC2308"/>
      <c r="AD2308" s="20"/>
      <c r="AE2308"/>
      <c r="AF2308"/>
      <c r="AG2308"/>
      <c r="AH2308"/>
      <c r="AI2308" s="20"/>
      <c r="AJ2308"/>
      <c r="AK2308"/>
      <c r="AL2308"/>
      <c r="AM2308"/>
      <c r="AN2308" s="20"/>
      <c r="AO2308"/>
      <c r="AT2308" s="14"/>
      <c r="AU2308" s="14"/>
      <c r="AV2308" s="14"/>
      <c r="AW2308" s="14"/>
    </row>
    <row r="2309" spans="1:49" s="10" customFormat="1">
      <c r="A2309" s="12"/>
      <c r="C2309"/>
      <c r="D2309"/>
      <c r="E2309" s="20"/>
      <c r="F2309"/>
      <c r="G2309"/>
      <c r="H2309"/>
      <c r="I2309"/>
      <c r="J2309" s="20"/>
      <c r="K2309"/>
      <c r="L2309"/>
      <c r="M2309"/>
      <c r="N2309"/>
      <c r="O2309" s="20"/>
      <c r="P2309"/>
      <c r="Q2309"/>
      <c r="R2309"/>
      <c r="S2309"/>
      <c r="T2309" s="20"/>
      <c r="U2309"/>
      <c r="V2309"/>
      <c r="W2309"/>
      <c r="X2309"/>
      <c r="Y2309" s="20"/>
      <c r="Z2309"/>
      <c r="AA2309"/>
      <c r="AB2309"/>
      <c r="AC2309"/>
      <c r="AD2309" s="20"/>
      <c r="AE2309"/>
      <c r="AF2309"/>
      <c r="AG2309"/>
      <c r="AH2309"/>
      <c r="AI2309" s="20"/>
      <c r="AJ2309"/>
      <c r="AK2309"/>
      <c r="AL2309"/>
      <c r="AM2309"/>
      <c r="AN2309" s="20"/>
      <c r="AO2309"/>
      <c r="AT2309" s="14"/>
      <c r="AU2309" s="14"/>
      <c r="AV2309" s="14"/>
      <c r="AW2309" s="14"/>
    </row>
    <row r="2310" spans="1:49" s="10" customFormat="1">
      <c r="A2310" s="12"/>
      <c r="C2310"/>
      <c r="D2310"/>
      <c r="E2310" s="20"/>
      <c r="F2310"/>
      <c r="G2310"/>
      <c r="H2310"/>
      <c r="I2310"/>
      <c r="J2310" s="20"/>
      <c r="K2310"/>
      <c r="L2310"/>
      <c r="M2310"/>
      <c r="N2310"/>
      <c r="O2310" s="20"/>
      <c r="P2310"/>
      <c r="Q2310"/>
      <c r="R2310"/>
      <c r="S2310"/>
      <c r="T2310" s="20"/>
      <c r="U2310"/>
      <c r="V2310"/>
      <c r="W2310"/>
      <c r="X2310"/>
      <c r="Y2310" s="20"/>
      <c r="Z2310"/>
      <c r="AA2310"/>
      <c r="AB2310"/>
      <c r="AC2310"/>
      <c r="AD2310" s="20"/>
      <c r="AE2310"/>
      <c r="AF2310"/>
      <c r="AG2310"/>
      <c r="AH2310"/>
      <c r="AI2310" s="20"/>
      <c r="AJ2310"/>
      <c r="AK2310"/>
      <c r="AL2310"/>
      <c r="AM2310"/>
      <c r="AN2310" s="20"/>
      <c r="AO2310"/>
      <c r="AT2310" s="14"/>
      <c r="AU2310" s="14"/>
      <c r="AV2310" s="14"/>
      <c r="AW2310" s="14"/>
    </row>
    <row r="2311" spans="1:49" s="10" customFormat="1">
      <c r="A2311" s="12"/>
      <c r="C2311"/>
      <c r="D2311"/>
      <c r="E2311" s="20"/>
      <c r="F2311"/>
      <c r="G2311"/>
      <c r="H2311"/>
      <c r="I2311"/>
      <c r="J2311" s="20"/>
      <c r="K2311"/>
      <c r="L2311"/>
      <c r="M2311"/>
      <c r="N2311"/>
      <c r="O2311" s="20"/>
      <c r="P2311"/>
      <c r="Q2311"/>
      <c r="R2311"/>
      <c r="S2311"/>
      <c r="T2311" s="20"/>
      <c r="U2311"/>
      <c r="V2311"/>
      <c r="W2311"/>
      <c r="X2311"/>
      <c r="Y2311" s="20"/>
      <c r="Z2311"/>
      <c r="AA2311"/>
      <c r="AB2311"/>
      <c r="AC2311"/>
      <c r="AD2311" s="20"/>
      <c r="AE2311"/>
      <c r="AF2311"/>
      <c r="AG2311"/>
      <c r="AH2311"/>
      <c r="AI2311" s="20"/>
      <c r="AJ2311"/>
      <c r="AK2311"/>
      <c r="AL2311"/>
      <c r="AM2311"/>
      <c r="AN2311" s="20"/>
      <c r="AO2311"/>
      <c r="AT2311" s="14"/>
      <c r="AU2311" s="14"/>
      <c r="AV2311" s="14"/>
      <c r="AW2311" s="14"/>
    </row>
    <row r="2312" spans="1:49" s="10" customFormat="1">
      <c r="A2312" s="12"/>
      <c r="C2312"/>
      <c r="D2312"/>
      <c r="E2312" s="20"/>
      <c r="F2312"/>
      <c r="G2312"/>
      <c r="H2312"/>
      <c r="I2312"/>
      <c r="J2312" s="20"/>
      <c r="K2312"/>
      <c r="L2312"/>
      <c r="M2312"/>
      <c r="N2312"/>
      <c r="O2312" s="20"/>
      <c r="P2312"/>
      <c r="Q2312"/>
      <c r="R2312"/>
      <c r="S2312"/>
      <c r="T2312" s="20"/>
      <c r="U2312"/>
      <c r="V2312"/>
      <c r="W2312"/>
      <c r="X2312"/>
      <c r="Y2312" s="20"/>
      <c r="Z2312"/>
      <c r="AA2312"/>
      <c r="AB2312"/>
      <c r="AC2312"/>
      <c r="AD2312" s="20"/>
      <c r="AE2312"/>
      <c r="AF2312"/>
      <c r="AG2312"/>
      <c r="AH2312"/>
      <c r="AI2312" s="20"/>
      <c r="AJ2312"/>
      <c r="AK2312"/>
      <c r="AL2312"/>
      <c r="AM2312"/>
      <c r="AN2312" s="20"/>
      <c r="AO2312"/>
      <c r="AT2312" s="14"/>
      <c r="AU2312" s="14"/>
      <c r="AV2312" s="14"/>
      <c r="AW2312" s="14"/>
    </row>
    <row r="2313" spans="1:49" s="10" customFormat="1">
      <c r="A2313" s="12"/>
      <c r="C2313"/>
      <c r="D2313"/>
      <c r="E2313" s="20"/>
      <c r="F2313"/>
      <c r="G2313"/>
      <c r="H2313"/>
      <c r="I2313"/>
      <c r="J2313" s="20"/>
      <c r="K2313"/>
      <c r="L2313"/>
      <c r="M2313"/>
      <c r="N2313"/>
      <c r="O2313" s="20"/>
      <c r="P2313"/>
      <c r="Q2313"/>
      <c r="R2313"/>
      <c r="S2313"/>
      <c r="T2313" s="20"/>
      <c r="U2313"/>
      <c r="V2313"/>
      <c r="W2313"/>
      <c r="X2313"/>
      <c r="Y2313" s="20"/>
      <c r="Z2313"/>
      <c r="AA2313"/>
      <c r="AB2313"/>
      <c r="AC2313"/>
      <c r="AD2313" s="20"/>
      <c r="AE2313"/>
      <c r="AF2313"/>
      <c r="AG2313"/>
      <c r="AH2313"/>
      <c r="AI2313" s="20"/>
      <c r="AJ2313"/>
      <c r="AK2313"/>
      <c r="AL2313"/>
      <c r="AM2313"/>
      <c r="AN2313" s="20"/>
      <c r="AO2313"/>
      <c r="AT2313" s="14"/>
      <c r="AU2313" s="14"/>
      <c r="AV2313" s="14"/>
      <c r="AW2313" s="14"/>
    </row>
    <row r="2314" spans="1:49" s="10" customFormat="1">
      <c r="A2314" s="12"/>
      <c r="C2314"/>
      <c r="D2314"/>
      <c r="E2314" s="20"/>
      <c r="F2314"/>
      <c r="G2314"/>
      <c r="H2314"/>
      <c r="I2314"/>
      <c r="J2314" s="20"/>
      <c r="K2314"/>
      <c r="L2314"/>
      <c r="M2314"/>
      <c r="N2314"/>
      <c r="O2314" s="20"/>
      <c r="P2314"/>
      <c r="Q2314"/>
      <c r="R2314"/>
      <c r="S2314"/>
      <c r="T2314" s="20"/>
      <c r="U2314"/>
      <c r="V2314"/>
      <c r="W2314"/>
      <c r="X2314"/>
      <c r="Y2314" s="20"/>
      <c r="Z2314"/>
      <c r="AA2314"/>
      <c r="AB2314"/>
      <c r="AC2314"/>
      <c r="AD2314" s="20"/>
      <c r="AE2314"/>
      <c r="AF2314"/>
      <c r="AG2314"/>
      <c r="AH2314"/>
      <c r="AI2314" s="20"/>
      <c r="AJ2314"/>
      <c r="AK2314"/>
      <c r="AL2314"/>
      <c r="AM2314"/>
      <c r="AN2314" s="20"/>
      <c r="AO2314"/>
      <c r="AT2314" s="14"/>
      <c r="AU2314" s="14"/>
      <c r="AV2314" s="14"/>
      <c r="AW2314" s="14"/>
    </row>
    <row r="2315" spans="1:49" s="10" customFormat="1">
      <c r="A2315" s="12"/>
      <c r="C2315"/>
      <c r="D2315"/>
      <c r="E2315" s="20"/>
      <c r="F2315"/>
      <c r="G2315"/>
      <c r="H2315"/>
      <c r="I2315"/>
      <c r="J2315" s="20"/>
      <c r="K2315"/>
      <c r="L2315"/>
      <c r="M2315"/>
      <c r="N2315"/>
      <c r="O2315" s="20"/>
      <c r="P2315"/>
      <c r="Q2315"/>
      <c r="R2315"/>
      <c r="S2315"/>
      <c r="T2315" s="20"/>
      <c r="U2315"/>
      <c r="V2315"/>
      <c r="W2315"/>
      <c r="X2315"/>
      <c r="Y2315" s="20"/>
      <c r="Z2315"/>
      <c r="AA2315"/>
      <c r="AB2315"/>
      <c r="AC2315"/>
      <c r="AD2315" s="20"/>
      <c r="AE2315"/>
      <c r="AF2315"/>
      <c r="AG2315"/>
      <c r="AH2315"/>
      <c r="AI2315" s="20"/>
      <c r="AJ2315"/>
      <c r="AK2315"/>
      <c r="AL2315"/>
      <c r="AM2315"/>
      <c r="AN2315" s="20"/>
      <c r="AO2315"/>
      <c r="AT2315" s="14"/>
      <c r="AU2315" s="14"/>
      <c r="AV2315" s="14"/>
      <c r="AW2315" s="14"/>
    </row>
    <row r="2316" spans="1:49" s="10" customFormat="1">
      <c r="A2316" s="12"/>
      <c r="C2316"/>
      <c r="D2316"/>
      <c r="E2316" s="20"/>
      <c r="F2316"/>
      <c r="G2316"/>
      <c r="H2316"/>
      <c r="I2316"/>
      <c r="J2316" s="20"/>
      <c r="K2316"/>
      <c r="L2316"/>
      <c r="M2316"/>
      <c r="N2316"/>
      <c r="O2316" s="20"/>
      <c r="P2316"/>
      <c r="Q2316"/>
      <c r="R2316"/>
      <c r="S2316"/>
      <c r="T2316" s="20"/>
      <c r="U2316"/>
      <c r="V2316"/>
      <c r="W2316"/>
      <c r="X2316"/>
      <c r="Y2316" s="20"/>
      <c r="Z2316"/>
      <c r="AA2316"/>
      <c r="AB2316"/>
      <c r="AC2316"/>
      <c r="AD2316" s="20"/>
      <c r="AE2316"/>
      <c r="AF2316"/>
      <c r="AG2316"/>
      <c r="AH2316"/>
      <c r="AI2316" s="20"/>
      <c r="AJ2316"/>
      <c r="AK2316"/>
      <c r="AL2316"/>
      <c r="AM2316"/>
      <c r="AN2316" s="20"/>
      <c r="AO2316"/>
      <c r="AT2316" s="14"/>
      <c r="AU2316" s="14"/>
      <c r="AV2316" s="14"/>
      <c r="AW2316" s="14"/>
    </row>
    <row r="2317" spans="1:49" s="10" customFormat="1">
      <c r="A2317" s="12"/>
      <c r="C2317"/>
      <c r="D2317"/>
      <c r="E2317" s="20"/>
      <c r="F2317"/>
      <c r="G2317"/>
      <c r="H2317"/>
      <c r="I2317"/>
      <c r="J2317" s="20"/>
      <c r="K2317"/>
      <c r="L2317"/>
      <c r="M2317"/>
      <c r="N2317"/>
      <c r="O2317" s="20"/>
      <c r="P2317"/>
      <c r="Q2317"/>
      <c r="R2317"/>
      <c r="S2317"/>
      <c r="T2317" s="20"/>
      <c r="U2317"/>
      <c r="V2317"/>
      <c r="W2317"/>
      <c r="X2317"/>
      <c r="Y2317" s="20"/>
      <c r="Z2317"/>
      <c r="AA2317"/>
      <c r="AB2317"/>
      <c r="AC2317"/>
      <c r="AD2317" s="20"/>
      <c r="AE2317"/>
      <c r="AF2317"/>
      <c r="AG2317"/>
      <c r="AH2317"/>
      <c r="AI2317" s="20"/>
      <c r="AJ2317"/>
      <c r="AK2317"/>
      <c r="AL2317"/>
      <c r="AM2317"/>
      <c r="AN2317" s="20"/>
      <c r="AO2317"/>
      <c r="AT2317" s="14"/>
      <c r="AU2317" s="14"/>
      <c r="AV2317" s="14"/>
      <c r="AW2317" s="14"/>
    </row>
    <row r="2318" spans="1:49" s="10" customFormat="1">
      <c r="A2318" s="12"/>
      <c r="C2318"/>
      <c r="D2318"/>
      <c r="E2318" s="20"/>
      <c r="F2318"/>
      <c r="G2318"/>
      <c r="H2318"/>
      <c r="I2318"/>
      <c r="J2318" s="20"/>
      <c r="K2318"/>
      <c r="L2318"/>
      <c r="M2318"/>
      <c r="N2318"/>
      <c r="O2318" s="20"/>
      <c r="P2318"/>
      <c r="Q2318"/>
      <c r="R2318"/>
      <c r="S2318"/>
      <c r="T2318" s="20"/>
      <c r="U2318"/>
      <c r="V2318"/>
      <c r="W2318"/>
      <c r="X2318"/>
      <c r="Y2318" s="20"/>
      <c r="Z2318"/>
      <c r="AA2318"/>
      <c r="AB2318"/>
      <c r="AC2318"/>
      <c r="AD2318" s="20"/>
      <c r="AE2318"/>
      <c r="AF2318"/>
      <c r="AG2318"/>
      <c r="AH2318"/>
      <c r="AI2318" s="20"/>
      <c r="AJ2318"/>
      <c r="AK2318"/>
      <c r="AL2318"/>
      <c r="AM2318"/>
      <c r="AN2318" s="20"/>
      <c r="AO2318"/>
      <c r="AT2318" s="14"/>
      <c r="AU2318" s="14"/>
      <c r="AV2318" s="14"/>
      <c r="AW2318" s="14"/>
    </row>
    <row r="2319" spans="1:49" s="10" customFormat="1">
      <c r="A2319" s="12"/>
      <c r="C2319"/>
      <c r="D2319"/>
      <c r="E2319" s="20"/>
      <c r="F2319"/>
      <c r="G2319"/>
      <c r="H2319"/>
      <c r="I2319"/>
      <c r="J2319" s="20"/>
      <c r="K2319"/>
      <c r="L2319"/>
      <c r="M2319"/>
      <c r="N2319"/>
      <c r="O2319" s="20"/>
      <c r="P2319"/>
      <c r="Q2319"/>
      <c r="R2319"/>
      <c r="S2319"/>
      <c r="T2319" s="20"/>
      <c r="U2319"/>
      <c r="V2319"/>
      <c r="W2319"/>
      <c r="X2319"/>
      <c r="Y2319" s="20"/>
      <c r="Z2319"/>
      <c r="AA2319"/>
      <c r="AB2319"/>
      <c r="AC2319"/>
      <c r="AD2319" s="20"/>
      <c r="AE2319"/>
      <c r="AF2319"/>
      <c r="AG2319"/>
      <c r="AH2319"/>
      <c r="AI2319" s="20"/>
      <c r="AJ2319"/>
      <c r="AK2319"/>
      <c r="AL2319"/>
      <c r="AM2319"/>
      <c r="AN2319" s="20"/>
      <c r="AO2319"/>
      <c r="AT2319" s="14"/>
      <c r="AU2319" s="14"/>
      <c r="AV2319" s="14"/>
      <c r="AW2319" s="14"/>
    </row>
    <row r="2320" spans="1:49" s="10" customFormat="1">
      <c r="A2320" s="12"/>
      <c r="C2320"/>
      <c r="D2320"/>
      <c r="E2320" s="20"/>
      <c r="F2320"/>
      <c r="G2320"/>
      <c r="H2320"/>
      <c r="I2320"/>
      <c r="J2320" s="20"/>
      <c r="K2320"/>
      <c r="L2320"/>
      <c r="M2320"/>
      <c r="N2320"/>
      <c r="O2320" s="20"/>
      <c r="P2320"/>
      <c r="Q2320"/>
      <c r="R2320"/>
      <c r="S2320"/>
      <c r="T2320" s="20"/>
      <c r="U2320"/>
      <c r="V2320"/>
      <c r="W2320"/>
      <c r="X2320"/>
      <c r="Y2320" s="20"/>
      <c r="Z2320"/>
      <c r="AA2320"/>
      <c r="AB2320"/>
      <c r="AC2320"/>
      <c r="AD2320" s="20"/>
      <c r="AE2320"/>
      <c r="AF2320"/>
      <c r="AG2320"/>
      <c r="AH2320"/>
      <c r="AI2320" s="20"/>
      <c r="AJ2320"/>
      <c r="AK2320"/>
      <c r="AL2320"/>
      <c r="AM2320"/>
      <c r="AN2320" s="20"/>
      <c r="AO2320"/>
      <c r="AT2320" s="14"/>
      <c r="AU2320" s="14"/>
      <c r="AV2320" s="14"/>
      <c r="AW2320" s="14"/>
    </row>
    <row r="2321" spans="1:49" s="10" customFormat="1">
      <c r="A2321" s="12"/>
      <c r="C2321"/>
      <c r="D2321"/>
      <c r="E2321" s="20"/>
      <c r="F2321"/>
      <c r="G2321"/>
      <c r="H2321"/>
      <c r="I2321"/>
      <c r="J2321" s="20"/>
      <c r="K2321"/>
      <c r="L2321"/>
      <c r="M2321"/>
      <c r="N2321"/>
      <c r="O2321" s="20"/>
      <c r="P2321"/>
      <c r="Q2321"/>
      <c r="R2321"/>
      <c r="S2321"/>
      <c r="T2321" s="20"/>
      <c r="U2321"/>
      <c r="V2321"/>
      <c r="W2321"/>
      <c r="X2321"/>
      <c r="Y2321" s="20"/>
      <c r="Z2321"/>
      <c r="AA2321"/>
      <c r="AB2321"/>
      <c r="AC2321"/>
      <c r="AD2321" s="20"/>
      <c r="AE2321"/>
      <c r="AF2321"/>
      <c r="AG2321"/>
      <c r="AH2321"/>
      <c r="AI2321" s="20"/>
      <c r="AJ2321"/>
      <c r="AK2321"/>
      <c r="AL2321"/>
      <c r="AM2321"/>
      <c r="AN2321" s="20"/>
      <c r="AO2321"/>
      <c r="AT2321" s="14"/>
      <c r="AU2321" s="14"/>
      <c r="AV2321" s="14"/>
      <c r="AW2321" s="14"/>
    </row>
    <row r="2322" spans="1:49" s="10" customFormat="1">
      <c r="A2322" s="12"/>
      <c r="C2322"/>
      <c r="D2322"/>
      <c r="E2322" s="20"/>
      <c r="F2322"/>
      <c r="G2322"/>
      <c r="H2322"/>
      <c r="I2322"/>
      <c r="J2322" s="20"/>
      <c r="K2322"/>
      <c r="L2322"/>
      <c r="M2322"/>
      <c r="N2322"/>
      <c r="O2322" s="20"/>
      <c r="P2322"/>
      <c r="Q2322"/>
      <c r="R2322"/>
      <c r="S2322"/>
      <c r="T2322" s="20"/>
      <c r="U2322"/>
      <c r="V2322"/>
      <c r="W2322"/>
      <c r="X2322"/>
      <c r="Y2322" s="20"/>
      <c r="Z2322"/>
      <c r="AA2322"/>
      <c r="AB2322"/>
      <c r="AC2322"/>
      <c r="AD2322" s="20"/>
      <c r="AE2322"/>
      <c r="AF2322"/>
      <c r="AG2322"/>
      <c r="AH2322"/>
      <c r="AI2322" s="20"/>
      <c r="AJ2322"/>
      <c r="AK2322"/>
      <c r="AL2322"/>
      <c r="AM2322"/>
      <c r="AN2322" s="20"/>
      <c r="AO2322"/>
      <c r="AT2322" s="14"/>
      <c r="AU2322" s="14"/>
      <c r="AV2322" s="14"/>
      <c r="AW2322" s="14"/>
    </row>
    <row r="2323" spans="1:49" s="10" customFormat="1">
      <c r="A2323" s="12"/>
      <c r="C2323"/>
      <c r="D2323"/>
      <c r="E2323" s="20"/>
      <c r="F2323"/>
      <c r="G2323"/>
      <c r="H2323"/>
      <c r="I2323"/>
      <c r="J2323" s="20"/>
      <c r="K2323"/>
      <c r="L2323"/>
      <c r="M2323"/>
      <c r="N2323"/>
      <c r="O2323" s="20"/>
      <c r="P2323"/>
      <c r="Q2323"/>
      <c r="R2323"/>
      <c r="S2323"/>
      <c r="T2323" s="20"/>
      <c r="U2323"/>
      <c r="V2323"/>
      <c r="W2323"/>
      <c r="X2323"/>
      <c r="Y2323" s="20"/>
      <c r="Z2323"/>
      <c r="AA2323"/>
      <c r="AB2323"/>
      <c r="AC2323"/>
      <c r="AD2323" s="20"/>
      <c r="AE2323"/>
      <c r="AF2323"/>
      <c r="AG2323"/>
      <c r="AH2323"/>
      <c r="AI2323" s="20"/>
      <c r="AJ2323"/>
      <c r="AK2323"/>
      <c r="AL2323"/>
      <c r="AM2323"/>
      <c r="AN2323" s="20"/>
      <c r="AO2323"/>
      <c r="AT2323" s="14"/>
      <c r="AU2323" s="14"/>
      <c r="AV2323" s="14"/>
      <c r="AW2323" s="14"/>
    </row>
    <row r="2324" spans="1:49" s="10" customFormat="1">
      <c r="A2324" s="12"/>
      <c r="C2324"/>
      <c r="D2324"/>
      <c r="E2324" s="20"/>
      <c r="F2324"/>
      <c r="G2324"/>
      <c r="H2324"/>
      <c r="I2324"/>
      <c r="J2324" s="20"/>
      <c r="K2324"/>
      <c r="L2324"/>
      <c r="M2324"/>
      <c r="N2324"/>
      <c r="O2324" s="20"/>
      <c r="P2324"/>
      <c r="Q2324"/>
      <c r="R2324"/>
      <c r="S2324"/>
      <c r="T2324" s="20"/>
      <c r="U2324"/>
      <c r="V2324"/>
      <c r="W2324"/>
      <c r="X2324"/>
      <c r="Y2324" s="20"/>
      <c r="Z2324"/>
      <c r="AA2324"/>
      <c r="AB2324"/>
      <c r="AC2324"/>
      <c r="AD2324" s="20"/>
      <c r="AE2324"/>
      <c r="AF2324"/>
      <c r="AG2324"/>
      <c r="AH2324"/>
      <c r="AI2324" s="20"/>
      <c r="AJ2324"/>
      <c r="AK2324"/>
      <c r="AL2324"/>
      <c r="AM2324"/>
      <c r="AN2324" s="20"/>
      <c r="AO2324"/>
      <c r="AT2324" s="14"/>
      <c r="AU2324" s="14"/>
      <c r="AV2324" s="14"/>
      <c r="AW2324" s="14"/>
    </row>
    <row r="2325" spans="1:49" s="10" customFormat="1">
      <c r="A2325" s="12"/>
      <c r="C2325"/>
      <c r="D2325"/>
      <c r="E2325" s="20"/>
      <c r="F2325"/>
      <c r="G2325"/>
      <c r="H2325"/>
      <c r="I2325"/>
      <c r="J2325" s="20"/>
      <c r="K2325"/>
      <c r="L2325"/>
      <c r="M2325"/>
      <c r="N2325"/>
      <c r="O2325" s="20"/>
      <c r="P2325"/>
      <c r="Q2325"/>
      <c r="R2325"/>
      <c r="S2325"/>
      <c r="T2325" s="20"/>
      <c r="U2325"/>
      <c r="V2325"/>
      <c r="W2325"/>
      <c r="X2325"/>
      <c r="Y2325" s="20"/>
      <c r="Z2325"/>
      <c r="AA2325"/>
      <c r="AB2325"/>
      <c r="AC2325"/>
      <c r="AD2325" s="20"/>
      <c r="AE2325"/>
      <c r="AF2325"/>
      <c r="AG2325"/>
      <c r="AH2325"/>
      <c r="AI2325" s="20"/>
      <c r="AJ2325"/>
      <c r="AK2325"/>
      <c r="AL2325"/>
      <c r="AM2325"/>
      <c r="AN2325" s="20"/>
      <c r="AO2325"/>
      <c r="AT2325" s="14"/>
      <c r="AU2325" s="14"/>
      <c r="AV2325" s="14"/>
      <c r="AW2325" s="14"/>
    </row>
    <row r="2326" spans="1:49" s="10" customFormat="1">
      <c r="A2326" s="12"/>
      <c r="C2326"/>
      <c r="D2326"/>
      <c r="E2326" s="20"/>
      <c r="F2326"/>
      <c r="G2326"/>
      <c r="H2326"/>
      <c r="I2326"/>
      <c r="J2326" s="20"/>
      <c r="K2326"/>
      <c r="L2326"/>
      <c r="M2326"/>
      <c r="N2326"/>
      <c r="O2326" s="20"/>
      <c r="P2326"/>
      <c r="Q2326"/>
      <c r="R2326"/>
      <c r="S2326"/>
      <c r="T2326" s="20"/>
      <c r="U2326"/>
      <c r="V2326"/>
      <c r="W2326"/>
      <c r="X2326"/>
      <c r="Y2326" s="20"/>
      <c r="Z2326"/>
      <c r="AA2326"/>
      <c r="AB2326"/>
      <c r="AC2326"/>
      <c r="AD2326" s="20"/>
      <c r="AE2326"/>
      <c r="AF2326"/>
      <c r="AG2326"/>
      <c r="AH2326"/>
      <c r="AI2326" s="20"/>
      <c r="AJ2326"/>
      <c r="AK2326"/>
      <c r="AL2326"/>
      <c r="AM2326"/>
      <c r="AN2326" s="20"/>
      <c r="AO2326"/>
      <c r="AT2326" s="14"/>
      <c r="AU2326" s="14"/>
      <c r="AV2326" s="14"/>
      <c r="AW2326" s="14"/>
    </row>
    <row r="2327" spans="1:49" s="10" customFormat="1">
      <c r="A2327" s="12"/>
      <c r="C2327"/>
      <c r="D2327"/>
      <c r="E2327" s="20"/>
      <c r="F2327"/>
      <c r="G2327"/>
      <c r="H2327"/>
      <c r="I2327"/>
      <c r="J2327" s="20"/>
      <c r="K2327"/>
      <c r="L2327"/>
      <c r="M2327"/>
      <c r="N2327"/>
      <c r="O2327" s="20"/>
      <c r="P2327"/>
      <c r="Q2327"/>
      <c r="R2327"/>
      <c r="S2327"/>
      <c r="T2327" s="20"/>
      <c r="U2327"/>
      <c r="V2327"/>
      <c r="W2327"/>
      <c r="X2327"/>
      <c r="Y2327" s="20"/>
      <c r="Z2327"/>
      <c r="AA2327"/>
      <c r="AB2327"/>
      <c r="AC2327"/>
      <c r="AD2327" s="20"/>
      <c r="AE2327"/>
      <c r="AF2327"/>
      <c r="AG2327"/>
      <c r="AH2327"/>
      <c r="AI2327" s="20"/>
      <c r="AJ2327"/>
      <c r="AK2327"/>
      <c r="AL2327"/>
      <c r="AM2327"/>
      <c r="AN2327" s="20"/>
      <c r="AO2327"/>
      <c r="AT2327" s="14"/>
      <c r="AU2327" s="14"/>
      <c r="AV2327" s="14"/>
      <c r="AW2327" s="14"/>
    </row>
    <row r="2328" spans="1:49" s="10" customFormat="1">
      <c r="A2328" s="12"/>
      <c r="C2328"/>
      <c r="D2328"/>
      <c r="E2328" s="20"/>
      <c r="F2328"/>
      <c r="G2328"/>
      <c r="H2328"/>
      <c r="I2328"/>
      <c r="J2328" s="20"/>
      <c r="K2328"/>
      <c r="L2328"/>
      <c r="M2328"/>
      <c r="N2328"/>
      <c r="O2328" s="20"/>
      <c r="P2328"/>
      <c r="Q2328"/>
      <c r="R2328"/>
      <c r="S2328"/>
      <c r="T2328" s="20"/>
      <c r="U2328"/>
      <c r="V2328"/>
      <c r="W2328"/>
      <c r="X2328"/>
      <c r="Y2328" s="20"/>
      <c r="Z2328"/>
      <c r="AA2328"/>
      <c r="AB2328"/>
      <c r="AC2328"/>
      <c r="AD2328" s="20"/>
      <c r="AE2328"/>
      <c r="AF2328"/>
      <c r="AG2328"/>
      <c r="AH2328"/>
      <c r="AI2328" s="20"/>
      <c r="AJ2328"/>
      <c r="AK2328"/>
      <c r="AL2328"/>
      <c r="AM2328"/>
      <c r="AN2328" s="20"/>
      <c r="AO2328"/>
      <c r="AT2328" s="14"/>
      <c r="AU2328" s="14"/>
      <c r="AV2328" s="14"/>
      <c r="AW2328" s="14"/>
    </row>
    <row r="2329" spans="1:49" s="10" customFormat="1">
      <c r="A2329" s="12"/>
      <c r="C2329"/>
      <c r="D2329"/>
      <c r="E2329" s="20"/>
      <c r="F2329"/>
      <c r="G2329"/>
      <c r="H2329"/>
      <c r="I2329"/>
      <c r="J2329" s="20"/>
      <c r="K2329"/>
      <c r="L2329"/>
      <c r="M2329"/>
      <c r="N2329"/>
      <c r="O2329" s="20"/>
      <c r="P2329"/>
      <c r="Q2329"/>
      <c r="R2329"/>
      <c r="S2329"/>
      <c r="T2329" s="20"/>
      <c r="U2329"/>
      <c r="V2329"/>
      <c r="W2329"/>
      <c r="X2329"/>
      <c r="Y2329" s="20"/>
      <c r="Z2329"/>
      <c r="AA2329"/>
      <c r="AB2329"/>
      <c r="AC2329"/>
      <c r="AD2329" s="20"/>
      <c r="AE2329"/>
      <c r="AF2329"/>
      <c r="AG2329"/>
      <c r="AH2329"/>
      <c r="AI2329" s="20"/>
      <c r="AJ2329"/>
      <c r="AK2329"/>
      <c r="AL2329"/>
      <c r="AM2329"/>
      <c r="AN2329" s="20"/>
      <c r="AO2329"/>
      <c r="AT2329" s="14"/>
      <c r="AU2329" s="14"/>
      <c r="AV2329" s="14"/>
      <c r="AW2329" s="14"/>
    </row>
    <row r="2330" spans="1:49" s="10" customFormat="1">
      <c r="A2330" s="12"/>
      <c r="C2330"/>
      <c r="D2330"/>
      <c r="E2330" s="20"/>
      <c r="F2330"/>
      <c r="G2330"/>
      <c r="H2330"/>
      <c r="I2330"/>
      <c r="J2330" s="20"/>
      <c r="K2330"/>
      <c r="L2330"/>
      <c r="M2330"/>
      <c r="N2330"/>
      <c r="O2330" s="20"/>
      <c r="P2330"/>
      <c r="Q2330"/>
      <c r="R2330"/>
      <c r="S2330"/>
      <c r="T2330" s="20"/>
      <c r="U2330"/>
      <c r="V2330"/>
      <c r="W2330"/>
      <c r="X2330"/>
      <c r="Y2330" s="20"/>
      <c r="Z2330"/>
      <c r="AA2330"/>
      <c r="AB2330"/>
      <c r="AC2330"/>
      <c r="AD2330" s="20"/>
      <c r="AE2330"/>
      <c r="AF2330"/>
      <c r="AG2330"/>
      <c r="AH2330"/>
      <c r="AI2330" s="20"/>
      <c r="AJ2330"/>
      <c r="AK2330"/>
      <c r="AL2330"/>
      <c r="AM2330"/>
      <c r="AN2330" s="20"/>
      <c r="AO2330"/>
      <c r="AT2330" s="14"/>
      <c r="AU2330" s="14"/>
      <c r="AV2330" s="14"/>
      <c r="AW2330" s="14"/>
    </row>
    <row r="2331" spans="1:49" s="10" customFormat="1">
      <c r="A2331" s="12"/>
      <c r="C2331"/>
      <c r="D2331"/>
      <c r="E2331" s="20"/>
      <c r="F2331"/>
      <c r="G2331"/>
      <c r="H2331"/>
      <c r="I2331"/>
      <c r="J2331" s="20"/>
      <c r="K2331"/>
      <c r="L2331"/>
      <c r="M2331"/>
      <c r="N2331"/>
      <c r="O2331" s="20"/>
      <c r="P2331"/>
      <c r="Q2331"/>
      <c r="R2331"/>
      <c r="S2331"/>
      <c r="T2331" s="20"/>
      <c r="U2331"/>
      <c r="V2331"/>
      <c r="W2331"/>
      <c r="X2331"/>
      <c r="Y2331" s="20"/>
      <c r="Z2331"/>
      <c r="AA2331"/>
      <c r="AB2331"/>
      <c r="AC2331"/>
      <c r="AD2331" s="20"/>
      <c r="AE2331"/>
      <c r="AF2331"/>
      <c r="AG2331"/>
      <c r="AH2331"/>
      <c r="AI2331" s="20"/>
      <c r="AJ2331"/>
      <c r="AK2331"/>
      <c r="AL2331"/>
      <c r="AM2331"/>
      <c r="AN2331" s="20"/>
      <c r="AO2331"/>
      <c r="AT2331" s="14"/>
      <c r="AU2331" s="14"/>
      <c r="AV2331" s="14"/>
      <c r="AW2331" s="14"/>
    </row>
    <row r="2332" spans="1:49" s="10" customFormat="1">
      <c r="A2332" s="12"/>
      <c r="C2332"/>
      <c r="D2332"/>
      <c r="E2332" s="20"/>
      <c r="F2332"/>
      <c r="G2332"/>
      <c r="H2332"/>
      <c r="I2332"/>
      <c r="J2332" s="20"/>
      <c r="K2332"/>
      <c r="L2332"/>
      <c r="M2332"/>
      <c r="N2332"/>
      <c r="O2332" s="20"/>
      <c r="P2332"/>
      <c r="Q2332"/>
      <c r="R2332"/>
      <c r="S2332"/>
      <c r="T2332" s="20"/>
      <c r="U2332"/>
      <c r="V2332"/>
      <c r="W2332"/>
      <c r="X2332"/>
      <c r="Y2332" s="20"/>
      <c r="Z2332"/>
      <c r="AA2332"/>
      <c r="AB2332"/>
      <c r="AC2332"/>
      <c r="AD2332" s="20"/>
      <c r="AE2332"/>
      <c r="AF2332"/>
      <c r="AG2332"/>
      <c r="AH2332"/>
      <c r="AI2332" s="20"/>
      <c r="AJ2332"/>
      <c r="AK2332"/>
      <c r="AL2332"/>
      <c r="AM2332"/>
      <c r="AN2332" s="20"/>
      <c r="AO2332"/>
      <c r="AT2332" s="14"/>
      <c r="AU2332" s="14"/>
      <c r="AV2332" s="14"/>
      <c r="AW2332" s="14"/>
    </row>
    <row r="2333" spans="1:49" s="10" customFormat="1">
      <c r="A2333" s="12"/>
      <c r="C2333"/>
      <c r="D2333"/>
      <c r="E2333" s="20"/>
      <c r="F2333"/>
      <c r="G2333"/>
      <c r="H2333"/>
      <c r="I2333"/>
      <c r="J2333" s="20"/>
      <c r="K2333"/>
      <c r="L2333"/>
      <c r="M2333"/>
      <c r="N2333"/>
      <c r="O2333" s="20"/>
      <c r="P2333"/>
      <c r="Q2333"/>
      <c r="R2333"/>
      <c r="S2333"/>
      <c r="T2333" s="20"/>
      <c r="U2333"/>
      <c r="V2333"/>
      <c r="W2333"/>
      <c r="X2333"/>
      <c r="Y2333" s="20"/>
      <c r="Z2333"/>
      <c r="AA2333"/>
      <c r="AB2333"/>
      <c r="AC2333"/>
      <c r="AD2333" s="20"/>
      <c r="AE2333"/>
      <c r="AF2333"/>
      <c r="AG2333"/>
      <c r="AH2333"/>
      <c r="AI2333" s="20"/>
      <c r="AJ2333"/>
      <c r="AK2333"/>
      <c r="AL2333"/>
      <c r="AM2333"/>
      <c r="AN2333" s="20"/>
      <c r="AO2333"/>
      <c r="AT2333" s="14"/>
      <c r="AU2333" s="14"/>
      <c r="AV2333" s="14"/>
      <c r="AW2333" s="14"/>
    </row>
    <row r="2334" spans="1:49" s="10" customFormat="1">
      <c r="A2334" s="12"/>
      <c r="C2334"/>
      <c r="D2334"/>
      <c r="E2334" s="20"/>
      <c r="F2334"/>
      <c r="G2334"/>
      <c r="H2334"/>
      <c r="I2334"/>
      <c r="J2334" s="20"/>
      <c r="K2334"/>
      <c r="L2334"/>
      <c r="M2334"/>
      <c r="N2334"/>
      <c r="O2334" s="20"/>
      <c r="P2334"/>
      <c r="Q2334"/>
      <c r="R2334"/>
      <c r="S2334"/>
      <c r="T2334" s="20"/>
      <c r="U2334"/>
      <c r="V2334"/>
      <c r="W2334"/>
      <c r="X2334"/>
      <c r="Y2334" s="20"/>
      <c r="Z2334"/>
      <c r="AA2334"/>
      <c r="AB2334"/>
      <c r="AC2334"/>
      <c r="AD2334" s="20"/>
      <c r="AE2334"/>
      <c r="AF2334"/>
      <c r="AG2334"/>
      <c r="AH2334"/>
      <c r="AI2334" s="20"/>
      <c r="AJ2334"/>
      <c r="AK2334"/>
      <c r="AL2334"/>
      <c r="AM2334"/>
      <c r="AN2334" s="20"/>
      <c r="AO2334"/>
      <c r="AT2334" s="14"/>
      <c r="AU2334" s="14"/>
      <c r="AV2334" s="14"/>
      <c r="AW2334" s="14"/>
    </row>
    <row r="2335" spans="1:49" s="10" customFormat="1">
      <c r="A2335" s="12"/>
      <c r="C2335"/>
      <c r="D2335"/>
      <c r="E2335" s="20"/>
      <c r="F2335"/>
      <c r="G2335"/>
      <c r="H2335"/>
      <c r="I2335"/>
      <c r="J2335" s="20"/>
      <c r="K2335"/>
      <c r="L2335"/>
      <c r="M2335"/>
      <c r="N2335"/>
      <c r="O2335" s="20"/>
      <c r="P2335"/>
      <c r="Q2335"/>
      <c r="R2335"/>
      <c r="S2335"/>
      <c r="T2335" s="20"/>
      <c r="U2335"/>
      <c r="V2335"/>
      <c r="W2335"/>
      <c r="X2335"/>
      <c r="Y2335" s="20"/>
      <c r="Z2335"/>
      <c r="AA2335"/>
      <c r="AB2335"/>
      <c r="AC2335"/>
      <c r="AD2335" s="20"/>
      <c r="AE2335"/>
      <c r="AF2335"/>
      <c r="AG2335"/>
      <c r="AH2335"/>
      <c r="AI2335" s="20"/>
      <c r="AJ2335"/>
      <c r="AK2335"/>
      <c r="AL2335"/>
      <c r="AM2335"/>
      <c r="AN2335" s="20"/>
      <c r="AO2335"/>
      <c r="AT2335" s="14"/>
      <c r="AU2335" s="14"/>
      <c r="AV2335" s="14"/>
      <c r="AW2335" s="14"/>
    </row>
    <row r="2336" spans="1:49" s="10" customFormat="1">
      <c r="A2336" s="12"/>
      <c r="C2336"/>
      <c r="D2336"/>
      <c r="E2336" s="20"/>
      <c r="F2336"/>
      <c r="G2336"/>
      <c r="H2336"/>
      <c r="I2336"/>
      <c r="J2336" s="20"/>
      <c r="K2336"/>
      <c r="L2336"/>
      <c r="M2336"/>
      <c r="N2336"/>
      <c r="O2336" s="20"/>
      <c r="P2336"/>
      <c r="Q2336"/>
      <c r="R2336"/>
      <c r="S2336"/>
      <c r="T2336" s="20"/>
      <c r="U2336"/>
      <c r="V2336"/>
      <c r="W2336"/>
      <c r="X2336"/>
      <c r="Y2336" s="20"/>
      <c r="Z2336"/>
      <c r="AA2336"/>
      <c r="AB2336"/>
      <c r="AC2336"/>
      <c r="AD2336" s="20"/>
      <c r="AE2336"/>
      <c r="AF2336"/>
      <c r="AG2336"/>
      <c r="AH2336"/>
      <c r="AI2336" s="20"/>
      <c r="AJ2336"/>
      <c r="AK2336"/>
      <c r="AL2336"/>
      <c r="AM2336"/>
      <c r="AN2336" s="20"/>
      <c r="AO2336"/>
      <c r="AT2336" s="14"/>
      <c r="AU2336" s="14"/>
      <c r="AV2336" s="14"/>
      <c r="AW2336" s="14"/>
    </row>
    <row r="2337" spans="1:49" s="10" customFormat="1">
      <c r="A2337" s="12"/>
      <c r="C2337"/>
      <c r="D2337"/>
      <c r="E2337" s="20"/>
      <c r="F2337"/>
      <c r="G2337"/>
      <c r="H2337"/>
      <c r="I2337"/>
      <c r="J2337" s="20"/>
      <c r="K2337"/>
      <c r="L2337"/>
      <c r="M2337"/>
      <c r="N2337"/>
      <c r="O2337" s="20"/>
      <c r="P2337"/>
      <c r="Q2337"/>
      <c r="R2337"/>
      <c r="S2337"/>
      <c r="T2337" s="20"/>
      <c r="U2337"/>
      <c r="V2337"/>
      <c r="W2337"/>
      <c r="X2337"/>
      <c r="Y2337" s="20"/>
      <c r="Z2337"/>
      <c r="AA2337"/>
      <c r="AB2337"/>
      <c r="AC2337"/>
      <c r="AD2337" s="20"/>
      <c r="AE2337"/>
      <c r="AF2337"/>
      <c r="AG2337"/>
      <c r="AH2337"/>
      <c r="AI2337" s="20"/>
      <c r="AJ2337"/>
      <c r="AK2337"/>
      <c r="AL2337"/>
      <c r="AM2337"/>
      <c r="AN2337" s="20"/>
      <c r="AO2337"/>
      <c r="AT2337" s="14"/>
      <c r="AU2337" s="14"/>
      <c r="AV2337" s="14"/>
      <c r="AW2337" s="14"/>
    </row>
    <row r="2338" spans="1:49" s="10" customFormat="1">
      <c r="A2338" s="12"/>
      <c r="C2338"/>
      <c r="D2338"/>
      <c r="E2338" s="20"/>
      <c r="F2338"/>
      <c r="G2338"/>
      <c r="H2338"/>
      <c r="I2338"/>
      <c r="J2338" s="20"/>
      <c r="K2338"/>
      <c r="L2338"/>
      <c r="M2338"/>
      <c r="N2338"/>
      <c r="O2338" s="20"/>
      <c r="P2338"/>
      <c r="Q2338"/>
      <c r="R2338"/>
      <c r="S2338"/>
      <c r="T2338" s="20"/>
      <c r="U2338"/>
      <c r="V2338"/>
      <c r="W2338"/>
      <c r="X2338"/>
      <c r="Y2338" s="20"/>
      <c r="Z2338"/>
      <c r="AA2338"/>
      <c r="AB2338"/>
      <c r="AC2338"/>
      <c r="AD2338" s="20"/>
      <c r="AE2338"/>
      <c r="AF2338"/>
      <c r="AG2338"/>
      <c r="AH2338"/>
      <c r="AI2338" s="20"/>
      <c r="AJ2338"/>
      <c r="AK2338"/>
      <c r="AL2338"/>
      <c r="AM2338"/>
      <c r="AN2338" s="20"/>
      <c r="AO2338"/>
      <c r="AT2338" s="14"/>
      <c r="AU2338" s="14"/>
      <c r="AV2338" s="14"/>
      <c r="AW2338" s="14"/>
    </row>
    <row r="2339" spans="1:49" s="10" customFormat="1">
      <c r="A2339" s="12"/>
      <c r="C2339"/>
      <c r="D2339"/>
      <c r="E2339" s="20"/>
      <c r="F2339"/>
      <c r="G2339"/>
      <c r="H2339"/>
      <c r="I2339"/>
      <c r="J2339" s="20"/>
      <c r="K2339"/>
      <c r="L2339"/>
      <c r="M2339"/>
      <c r="N2339"/>
      <c r="O2339" s="20"/>
      <c r="P2339"/>
      <c r="Q2339"/>
      <c r="R2339"/>
      <c r="S2339"/>
      <c r="T2339" s="20"/>
      <c r="U2339"/>
      <c r="V2339"/>
      <c r="W2339"/>
      <c r="X2339"/>
      <c r="Y2339" s="20"/>
      <c r="Z2339"/>
      <c r="AA2339"/>
      <c r="AB2339"/>
      <c r="AC2339"/>
      <c r="AD2339" s="20"/>
      <c r="AE2339"/>
      <c r="AF2339"/>
      <c r="AG2339"/>
      <c r="AH2339"/>
      <c r="AI2339" s="20"/>
      <c r="AJ2339"/>
      <c r="AK2339"/>
      <c r="AL2339"/>
      <c r="AM2339"/>
      <c r="AN2339" s="20"/>
      <c r="AO2339"/>
      <c r="AT2339" s="14"/>
      <c r="AU2339" s="14"/>
      <c r="AV2339" s="14"/>
      <c r="AW2339" s="14"/>
    </row>
    <row r="2340" spans="1:49" s="10" customFormat="1">
      <c r="A2340" s="12"/>
      <c r="C2340"/>
      <c r="D2340"/>
      <c r="E2340" s="20"/>
      <c r="F2340"/>
      <c r="G2340"/>
      <c r="H2340"/>
      <c r="I2340"/>
      <c r="J2340" s="20"/>
      <c r="K2340"/>
      <c r="L2340"/>
      <c r="M2340"/>
      <c r="N2340"/>
      <c r="O2340" s="20"/>
      <c r="P2340"/>
      <c r="Q2340"/>
      <c r="R2340"/>
      <c r="S2340"/>
      <c r="T2340" s="20"/>
      <c r="U2340"/>
      <c r="V2340"/>
      <c r="W2340"/>
      <c r="X2340"/>
      <c r="Y2340" s="20"/>
      <c r="Z2340"/>
      <c r="AA2340"/>
      <c r="AB2340"/>
      <c r="AC2340"/>
      <c r="AD2340" s="20"/>
      <c r="AE2340"/>
      <c r="AF2340"/>
      <c r="AG2340"/>
      <c r="AH2340"/>
      <c r="AI2340" s="20"/>
      <c r="AJ2340"/>
      <c r="AK2340"/>
      <c r="AL2340"/>
      <c r="AM2340"/>
      <c r="AN2340" s="20"/>
      <c r="AO2340"/>
      <c r="AT2340" s="14"/>
      <c r="AU2340" s="14"/>
      <c r="AV2340" s="14"/>
      <c r="AW2340" s="14"/>
    </row>
    <row r="2341" spans="1:49" s="10" customFormat="1">
      <c r="A2341" s="12"/>
      <c r="C2341"/>
      <c r="D2341"/>
      <c r="E2341" s="20"/>
      <c r="F2341"/>
      <c r="G2341"/>
      <c r="H2341"/>
      <c r="I2341"/>
      <c r="J2341" s="20"/>
      <c r="K2341"/>
      <c r="L2341"/>
      <c r="M2341"/>
      <c r="N2341"/>
      <c r="O2341" s="20"/>
      <c r="P2341"/>
      <c r="Q2341"/>
      <c r="R2341"/>
      <c r="S2341"/>
      <c r="T2341" s="20"/>
      <c r="U2341"/>
      <c r="V2341"/>
      <c r="W2341"/>
      <c r="X2341"/>
      <c r="Y2341" s="20"/>
      <c r="Z2341"/>
      <c r="AA2341"/>
      <c r="AB2341"/>
      <c r="AC2341"/>
      <c r="AD2341" s="20"/>
      <c r="AE2341"/>
      <c r="AF2341"/>
      <c r="AG2341"/>
      <c r="AH2341"/>
      <c r="AI2341" s="20"/>
      <c r="AJ2341"/>
      <c r="AK2341"/>
      <c r="AL2341"/>
      <c r="AM2341"/>
      <c r="AN2341" s="20"/>
      <c r="AO2341"/>
      <c r="AT2341" s="14"/>
      <c r="AU2341" s="14"/>
      <c r="AV2341" s="14"/>
      <c r="AW2341" s="14"/>
    </row>
    <row r="2342" spans="1:49" s="10" customFormat="1">
      <c r="A2342" s="12"/>
      <c r="C2342"/>
      <c r="D2342"/>
      <c r="E2342" s="20"/>
      <c r="F2342"/>
      <c r="G2342"/>
      <c r="H2342"/>
      <c r="I2342"/>
      <c r="J2342" s="20"/>
      <c r="K2342"/>
      <c r="L2342"/>
      <c r="M2342"/>
      <c r="N2342"/>
      <c r="O2342" s="20"/>
      <c r="P2342"/>
      <c r="Q2342"/>
      <c r="R2342"/>
      <c r="S2342"/>
      <c r="T2342" s="20"/>
      <c r="U2342"/>
      <c r="V2342"/>
      <c r="W2342"/>
      <c r="X2342"/>
      <c r="Y2342" s="20"/>
      <c r="Z2342"/>
      <c r="AA2342"/>
      <c r="AB2342"/>
      <c r="AC2342"/>
      <c r="AD2342" s="20"/>
      <c r="AE2342"/>
      <c r="AF2342"/>
      <c r="AG2342"/>
      <c r="AH2342"/>
      <c r="AI2342" s="20"/>
      <c r="AJ2342"/>
      <c r="AK2342"/>
      <c r="AL2342"/>
      <c r="AM2342"/>
      <c r="AN2342" s="20"/>
      <c r="AO2342"/>
      <c r="AT2342" s="14"/>
      <c r="AU2342" s="14"/>
      <c r="AV2342" s="14"/>
      <c r="AW2342" s="14"/>
    </row>
    <row r="2343" spans="1:49" s="10" customFormat="1">
      <c r="A2343" s="12"/>
      <c r="C2343"/>
      <c r="D2343"/>
      <c r="E2343" s="20"/>
      <c r="F2343"/>
      <c r="G2343"/>
      <c r="H2343"/>
      <c r="I2343"/>
      <c r="J2343" s="20"/>
      <c r="K2343"/>
      <c r="L2343"/>
      <c r="M2343"/>
      <c r="N2343"/>
      <c r="O2343" s="20"/>
      <c r="P2343"/>
      <c r="Q2343"/>
      <c r="R2343"/>
      <c r="S2343"/>
      <c r="T2343" s="20"/>
      <c r="U2343"/>
      <c r="V2343"/>
      <c r="W2343"/>
      <c r="X2343"/>
      <c r="Y2343" s="20"/>
      <c r="Z2343"/>
      <c r="AA2343"/>
      <c r="AB2343"/>
      <c r="AC2343"/>
      <c r="AD2343" s="20"/>
      <c r="AE2343"/>
      <c r="AF2343"/>
      <c r="AG2343"/>
      <c r="AH2343"/>
      <c r="AI2343" s="20"/>
      <c r="AJ2343"/>
      <c r="AK2343"/>
      <c r="AL2343"/>
      <c r="AM2343"/>
      <c r="AN2343" s="20"/>
      <c r="AO2343"/>
      <c r="AT2343" s="14"/>
      <c r="AU2343" s="14"/>
      <c r="AV2343" s="14"/>
      <c r="AW2343" s="14"/>
    </row>
    <row r="2344" spans="1:49" s="10" customFormat="1">
      <c r="A2344" s="12"/>
      <c r="C2344"/>
      <c r="D2344"/>
      <c r="E2344" s="20"/>
      <c r="F2344"/>
      <c r="G2344"/>
      <c r="H2344"/>
      <c r="I2344"/>
      <c r="J2344" s="20"/>
      <c r="K2344"/>
      <c r="L2344"/>
      <c r="M2344"/>
      <c r="N2344"/>
      <c r="O2344" s="20"/>
      <c r="P2344"/>
      <c r="Q2344"/>
      <c r="R2344"/>
      <c r="S2344"/>
      <c r="T2344" s="20"/>
      <c r="U2344"/>
      <c r="V2344"/>
      <c r="W2344"/>
      <c r="X2344"/>
      <c r="Y2344" s="20"/>
      <c r="Z2344"/>
      <c r="AA2344"/>
      <c r="AB2344"/>
      <c r="AC2344"/>
      <c r="AD2344" s="20"/>
      <c r="AE2344"/>
      <c r="AF2344"/>
      <c r="AG2344"/>
      <c r="AH2344"/>
      <c r="AI2344" s="20"/>
      <c r="AJ2344"/>
      <c r="AK2344"/>
      <c r="AL2344"/>
      <c r="AM2344"/>
      <c r="AN2344" s="20"/>
      <c r="AO2344"/>
      <c r="AT2344" s="14"/>
      <c r="AU2344" s="14"/>
      <c r="AV2344" s="14"/>
      <c r="AW2344" s="14"/>
    </row>
    <row r="2345" spans="1:49" s="10" customFormat="1">
      <c r="A2345" s="12"/>
      <c r="C2345"/>
      <c r="D2345"/>
      <c r="E2345" s="20"/>
      <c r="F2345"/>
      <c r="G2345"/>
      <c r="H2345"/>
      <c r="I2345"/>
      <c r="J2345" s="20"/>
      <c r="K2345"/>
      <c r="L2345"/>
      <c r="M2345"/>
      <c r="N2345"/>
      <c r="O2345" s="20"/>
      <c r="P2345"/>
      <c r="Q2345"/>
      <c r="R2345"/>
      <c r="S2345"/>
      <c r="T2345" s="20"/>
      <c r="U2345"/>
      <c r="V2345"/>
      <c r="W2345"/>
      <c r="X2345"/>
      <c r="Y2345" s="20"/>
      <c r="Z2345"/>
      <c r="AA2345"/>
      <c r="AB2345"/>
      <c r="AC2345"/>
      <c r="AD2345" s="20"/>
      <c r="AE2345"/>
      <c r="AF2345"/>
      <c r="AG2345"/>
      <c r="AH2345"/>
      <c r="AI2345" s="20"/>
      <c r="AJ2345"/>
      <c r="AK2345"/>
      <c r="AL2345"/>
      <c r="AM2345"/>
      <c r="AN2345" s="20"/>
      <c r="AO2345"/>
      <c r="AT2345" s="14"/>
      <c r="AU2345" s="14"/>
      <c r="AV2345" s="14"/>
      <c r="AW2345" s="14"/>
    </row>
    <row r="2346" spans="1:49" s="10" customFormat="1">
      <c r="A2346" s="12"/>
      <c r="C2346"/>
      <c r="D2346"/>
      <c r="E2346" s="20"/>
      <c r="F2346"/>
      <c r="G2346"/>
      <c r="H2346"/>
      <c r="I2346"/>
      <c r="J2346" s="20"/>
      <c r="K2346"/>
      <c r="L2346"/>
      <c r="M2346"/>
      <c r="N2346"/>
      <c r="O2346" s="20"/>
      <c r="P2346"/>
      <c r="Q2346"/>
      <c r="R2346"/>
      <c r="S2346"/>
      <c r="T2346" s="20"/>
      <c r="U2346"/>
      <c r="V2346"/>
      <c r="W2346"/>
      <c r="X2346"/>
      <c r="Y2346" s="20"/>
      <c r="Z2346"/>
      <c r="AA2346"/>
      <c r="AB2346"/>
      <c r="AC2346"/>
      <c r="AD2346" s="20"/>
      <c r="AE2346"/>
      <c r="AF2346"/>
      <c r="AG2346"/>
      <c r="AH2346"/>
      <c r="AI2346" s="20"/>
      <c r="AJ2346"/>
      <c r="AK2346"/>
      <c r="AL2346"/>
      <c r="AM2346"/>
      <c r="AN2346" s="20"/>
      <c r="AO2346"/>
      <c r="AT2346" s="14"/>
      <c r="AU2346" s="14"/>
      <c r="AV2346" s="14"/>
      <c r="AW2346" s="14"/>
    </row>
    <row r="2347" spans="1:49" s="10" customFormat="1">
      <c r="A2347" s="12"/>
      <c r="C2347"/>
      <c r="D2347"/>
      <c r="E2347" s="20"/>
      <c r="F2347"/>
      <c r="G2347"/>
      <c r="H2347"/>
      <c r="I2347"/>
      <c r="J2347" s="20"/>
      <c r="K2347"/>
      <c r="L2347"/>
      <c r="M2347"/>
      <c r="N2347"/>
      <c r="O2347" s="20"/>
      <c r="P2347"/>
      <c r="Q2347"/>
      <c r="R2347"/>
      <c r="S2347"/>
      <c r="T2347" s="20"/>
      <c r="U2347"/>
      <c r="V2347"/>
      <c r="W2347"/>
      <c r="X2347"/>
      <c r="Y2347" s="20"/>
      <c r="Z2347"/>
      <c r="AA2347"/>
      <c r="AB2347"/>
      <c r="AC2347"/>
      <c r="AD2347" s="20"/>
      <c r="AE2347"/>
      <c r="AF2347"/>
      <c r="AG2347"/>
      <c r="AH2347"/>
      <c r="AI2347" s="20"/>
      <c r="AJ2347"/>
      <c r="AK2347"/>
      <c r="AL2347"/>
      <c r="AM2347"/>
      <c r="AN2347" s="20"/>
      <c r="AO2347"/>
      <c r="AT2347" s="14"/>
      <c r="AU2347" s="14"/>
      <c r="AV2347" s="14"/>
      <c r="AW2347" s="14"/>
    </row>
    <row r="2348" spans="1:49" s="10" customFormat="1">
      <c r="A2348" s="12"/>
      <c r="C2348"/>
      <c r="D2348"/>
      <c r="E2348" s="20"/>
      <c r="F2348"/>
      <c r="G2348"/>
      <c r="H2348"/>
      <c r="I2348"/>
      <c r="J2348" s="20"/>
      <c r="K2348"/>
      <c r="L2348"/>
      <c r="M2348"/>
      <c r="N2348"/>
      <c r="O2348" s="20"/>
      <c r="P2348"/>
      <c r="Q2348"/>
      <c r="R2348"/>
      <c r="S2348"/>
      <c r="T2348" s="20"/>
      <c r="U2348"/>
      <c r="V2348"/>
      <c r="W2348"/>
      <c r="X2348"/>
      <c r="Y2348" s="20"/>
      <c r="Z2348"/>
      <c r="AA2348"/>
      <c r="AB2348"/>
      <c r="AC2348"/>
      <c r="AD2348" s="20"/>
      <c r="AE2348"/>
      <c r="AF2348"/>
      <c r="AG2348"/>
      <c r="AH2348"/>
      <c r="AI2348" s="20"/>
      <c r="AJ2348"/>
      <c r="AK2348"/>
      <c r="AL2348"/>
      <c r="AM2348"/>
      <c r="AN2348" s="20"/>
      <c r="AO2348"/>
      <c r="AT2348" s="14"/>
      <c r="AU2348" s="14"/>
      <c r="AV2348" s="14"/>
      <c r="AW2348" s="14"/>
    </row>
    <row r="2349" spans="1:49" s="10" customFormat="1">
      <c r="A2349" s="12"/>
      <c r="C2349"/>
      <c r="D2349"/>
      <c r="E2349" s="20"/>
      <c r="F2349"/>
      <c r="G2349"/>
      <c r="H2349"/>
      <c r="I2349"/>
      <c r="J2349" s="20"/>
      <c r="K2349"/>
      <c r="L2349"/>
      <c r="M2349"/>
      <c r="N2349"/>
      <c r="O2349" s="20"/>
      <c r="P2349"/>
      <c r="Q2349"/>
      <c r="R2349"/>
      <c r="S2349"/>
      <c r="T2349" s="20"/>
      <c r="U2349"/>
      <c r="V2349"/>
      <c r="W2349"/>
      <c r="X2349"/>
      <c r="Y2349" s="20"/>
      <c r="Z2349"/>
      <c r="AA2349"/>
      <c r="AB2349"/>
      <c r="AC2349"/>
      <c r="AD2349" s="20"/>
      <c r="AE2349"/>
      <c r="AF2349"/>
      <c r="AG2349"/>
      <c r="AH2349"/>
      <c r="AI2349" s="20"/>
      <c r="AJ2349"/>
      <c r="AK2349"/>
      <c r="AL2349"/>
      <c r="AM2349"/>
      <c r="AN2349" s="20"/>
      <c r="AO2349"/>
      <c r="AT2349" s="14"/>
      <c r="AU2349" s="14"/>
      <c r="AV2349" s="14"/>
      <c r="AW2349" s="14"/>
    </row>
    <row r="2350" spans="1:49" s="10" customFormat="1">
      <c r="A2350" s="12"/>
      <c r="C2350"/>
      <c r="D2350"/>
      <c r="E2350" s="20"/>
      <c r="F2350"/>
      <c r="G2350"/>
      <c r="H2350"/>
      <c r="I2350"/>
      <c r="J2350" s="20"/>
      <c r="K2350"/>
      <c r="L2350"/>
      <c r="M2350"/>
      <c r="N2350"/>
      <c r="O2350" s="20"/>
      <c r="P2350"/>
      <c r="Q2350"/>
      <c r="R2350"/>
      <c r="S2350"/>
      <c r="T2350" s="20"/>
      <c r="U2350"/>
      <c r="V2350"/>
      <c r="W2350"/>
      <c r="X2350"/>
      <c r="Y2350" s="20"/>
      <c r="Z2350"/>
      <c r="AA2350"/>
      <c r="AB2350"/>
      <c r="AC2350"/>
      <c r="AD2350" s="20"/>
      <c r="AE2350"/>
      <c r="AF2350"/>
      <c r="AG2350"/>
      <c r="AH2350"/>
      <c r="AI2350" s="20"/>
      <c r="AJ2350"/>
      <c r="AK2350"/>
      <c r="AL2350"/>
      <c r="AM2350"/>
      <c r="AN2350" s="20"/>
      <c r="AO2350"/>
      <c r="AT2350" s="14"/>
      <c r="AU2350" s="14"/>
      <c r="AV2350" s="14"/>
      <c r="AW2350" s="14"/>
    </row>
    <row r="2351" spans="1:49" s="10" customFormat="1">
      <c r="A2351" s="12"/>
      <c r="C2351"/>
      <c r="D2351"/>
      <c r="E2351" s="20"/>
      <c r="F2351"/>
      <c r="G2351"/>
      <c r="H2351"/>
      <c r="I2351"/>
      <c r="J2351" s="20"/>
      <c r="K2351"/>
      <c r="L2351"/>
      <c r="M2351"/>
      <c r="N2351"/>
      <c r="O2351" s="20"/>
      <c r="P2351"/>
      <c r="Q2351"/>
      <c r="R2351"/>
      <c r="S2351"/>
      <c r="T2351" s="20"/>
      <c r="U2351"/>
      <c r="V2351"/>
      <c r="W2351"/>
      <c r="X2351"/>
      <c r="Y2351" s="20"/>
      <c r="Z2351"/>
      <c r="AA2351"/>
      <c r="AB2351"/>
      <c r="AC2351"/>
      <c r="AD2351" s="20"/>
      <c r="AE2351"/>
      <c r="AF2351"/>
      <c r="AG2351"/>
      <c r="AH2351"/>
      <c r="AI2351" s="20"/>
      <c r="AJ2351"/>
      <c r="AK2351"/>
      <c r="AL2351"/>
      <c r="AM2351"/>
      <c r="AN2351" s="20"/>
      <c r="AO2351"/>
      <c r="AT2351" s="14"/>
      <c r="AU2351" s="14"/>
      <c r="AV2351" s="14"/>
      <c r="AW2351" s="14"/>
    </row>
    <row r="2352" spans="1:49" s="10" customFormat="1">
      <c r="A2352" s="12"/>
      <c r="C2352"/>
      <c r="D2352"/>
      <c r="E2352" s="20"/>
      <c r="F2352"/>
      <c r="G2352"/>
      <c r="H2352"/>
      <c r="I2352"/>
      <c r="J2352" s="20"/>
      <c r="K2352"/>
      <c r="L2352"/>
      <c r="M2352"/>
      <c r="N2352"/>
      <c r="O2352" s="20"/>
      <c r="P2352"/>
      <c r="Q2352"/>
      <c r="R2352"/>
      <c r="S2352"/>
      <c r="T2352" s="20"/>
      <c r="U2352"/>
      <c r="V2352"/>
      <c r="W2352"/>
      <c r="X2352"/>
      <c r="Y2352" s="20"/>
      <c r="Z2352"/>
      <c r="AA2352"/>
      <c r="AB2352"/>
      <c r="AC2352"/>
      <c r="AD2352" s="20"/>
      <c r="AE2352"/>
      <c r="AF2352"/>
      <c r="AG2352"/>
      <c r="AH2352"/>
      <c r="AI2352" s="20"/>
      <c r="AJ2352"/>
      <c r="AK2352"/>
      <c r="AL2352"/>
      <c r="AM2352"/>
      <c r="AN2352" s="20"/>
      <c r="AO2352"/>
      <c r="AT2352" s="14"/>
      <c r="AU2352" s="14"/>
      <c r="AV2352" s="14"/>
      <c r="AW2352" s="14"/>
    </row>
    <row r="2353" spans="1:49" s="10" customFormat="1">
      <c r="A2353" s="12"/>
      <c r="C2353"/>
      <c r="D2353"/>
      <c r="E2353" s="20"/>
      <c r="F2353"/>
      <c r="G2353"/>
      <c r="H2353"/>
      <c r="I2353"/>
      <c r="J2353" s="20"/>
      <c r="K2353"/>
      <c r="L2353"/>
      <c r="M2353"/>
      <c r="N2353"/>
      <c r="O2353" s="20"/>
      <c r="P2353"/>
      <c r="Q2353"/>
      <c r="R2353"/>
      <c r="S2353"/>
      <c r="T2353" s="20"/>
      <c r="U2353"/>
      <c r="V2353"/>
      <c r="W2353"/>
      <c r="X2353"/>
      <c r="Y2353" s="20"/>
      <c r="Z2353"/>
      <c r="AA2353"/>
      <c r="AB2353"/>
      <c r="AC2353"/>
      <c r="AD2353" s="20"/>
      <c r="AE2353"/>
      <c r="AF2353"/>
      <c r="AG2353"/>
      <c r="AH2353"/>
      <c r="AI2353" s="20"/>
      <c r="AJ2353"/>
      <c r="AK2353"/>
      <c r="AL2353"/>
      <c r="AM2353"/>
      <c r="AN2353" s="20"/>
      <c r="AO2353"/>
      <c r="AT2353" s="14"/>
      <c r="AU2353" s="14"/>
      <c r="AV2353" s="14"/>
      <c r="AW2353" s="14"/>
    </row>
    <row r="2354" spans="1:49" s="10" customFormat="1">
      <c r="A2354" s="12"/>
      <c r="C2354"/>
      <c r="D2354"/>
      <c r="E2354" s="20"/>
      <c r="F2354"/>
      <c r="G2354"/>
      <c r="H2354"/>
      <c r="I2354"/>
      <c r="J2354" s="20"/>
      <c r="K2354"/>
      <c r="L2354"/>
      <c r="M2354"/>
      <c r="N2354"/>
      <c r="O2354" s="20"/>
      <c r="P2354"/>
      <c r="Q2354"/>
      <c r="R2354"/>
      <c r="S2354"/>
      <c r="T2354" s="20"/>
      <c r="U2354"/>
      <c r="V2354"/>
      <c r="W2354"/>
      <c r="X2354"/>
      <c r="Y2354" s="20"/>
      <c r="Z2354"/>
      <c r="AA2354"/>
      <c r="AB2354"/>
      <c r="AC2354"/>
      <c r="AD2354" s="20"/>
      <c r="AE2354"/>
      <c r="AF2354"/>
      <c r="AG2354"/>
      <c r="AH2354"/>
      <c r="AI2354" s="20"/>
      <c r="AJ2354"/>
      <c r="AK2354"/>
      <c r="AL2354"/>
      <c r="AM2354"/>
      <c r="AN2354" s="20"/>
      <c r="AO2354"/>
      <c r="AT2354" s="14"/>
      <c r="AU2354" s="14"/>
      <c r="AV2354" s="14"/>
      <c r="AW2354" s="14"/>
    </row>
    <row r="2355" spans="1:49" s="10" customFormat="1">
      <c r="A2355" s="12"/>
      <c r="C2355"/>
      <c r="D2355"/>
      <c r="E2355" s="20"/>
      <c r="F2355"/>
      <c r="G2355"/>
      <c r="H2355"/>
      <c r="I2355"/>
      <c r="J2355" s="20"/>
      <c r="K2355"/>
      <c r="L2355"/>
      <c r="M2355"/>
      <c r="N2355"/>
      <c r="O2355" s="20"/>
      <c r="P2355"/>
      <c r="Q2355"/>
      <c r="R2355"/>
      <c r="S2355"/>
      <c r="T2355" s="20"/>
      <c r="U2355"/>
      <c r="V2355"/>
      <c r="W2355"/>
      <c r="X2355"/>
      <c r="Y2355" s="20"/>
      <c r="Z2355"/>
      <c r="AA2355"/>
      <c r="AB2355"/>
      <c r="AC2355"/>
      <c r="AD2355" s="20"/>
      <c r="AE2355"/>
      <c r="AF2355"/>
      <c r="AG2355"/>
      <c r="AH2355"/>
      <c r="AI2355" s="20"/>
      <c r="AJ2355"/>
      <c r="AK2355"/>
      <c r="AL2355"/>
      <c r="AM2355"/>
      <c r="AN2355" s="20"/>
      <c r="AO2355"/>
      <c r="AT2355" s="14"/>
      <c r="AU2355" s="14"/>
      <c r="AV2355" s="14"/>
      <c r="AW2355" s="14"/>
    </row>
    <row r="2356" spans="1:49" s="10" customFormat="1">
      <c r="A2356" s="12"/>
      <c r="C2356"/>
      <c r="D2356"/>
      <c r="E2356" s="20"/>
      <c r="F2356"/>
      <c r="G2356"/>
      <c r="H2356"/>
      <c r="I2356"/>
      <c r="J2356" s="20"/>
      <c r="K2356"/>
      <c r="L2356"/>
      <c r="M2356"/>
      <c r="N2356"/>
      <c r="O2356" s="20"/>
      <c r="P2356"/>
      <c r="Q2356"/>
      <c r="R2356"/>
      <c r="S2356"/>
      <c r="T2356" s="20"/>
      <c r="U2356"/>
      <c r="V2356"/>
      <c r="W2356"/>
      <c r="X2356"/>
      <c r="Y2356" s="20"/>
      <c r="Z2356"/>
      <c r="AA2356"/>
      <c r="AB2356"/>
      <c r="AC2356"/>
      <c r="AD2356" s="20"/>
      <c r="AE2356"/>
      <c r="AF2356"/>
      <c r="AG2356"/>
      <c r="AH2356"/>
      <c r="AI2356" s="20"/>
      <c r="AJ2356"/>
      <c r="AK2356"/>
      <c r="AL2356"/>
      <c r="AM2356"/>
      <c r="AN2356" s="20"/>
      <c r="AO2356"/>
      <c r="AT2356" s="14"/>
      <c r="AU2356" s="14"/>
      <c r="AV2356" s="14"/>
      <c r="AW2356" s="14"/>
    </row>
    <row r="2357" spans="1:49" s="10" customFormat="1">
      <c r="A2357" s="12"/>
      <c r="C2357"/>
      <c r="D2357"/>
      <c r="E2357" s="20"/>
      <c r="F2357"/>
      <c r="G2357"/>
      <c r="H2357"/>
      <c r="I2357"/>
      <c r="J2357" s="20"/>
      <c r="K2357"/>
      <c r="L2357"/>
      <c r="M2357"/>
      <c r="N2357"/>
      <c r="O2357" s="20"/>
      <c r="P2357"/>
      <c r="Q2357"/>
      <c r="R2357"/>
      <c r="S2357"/>
      <c r="T2357" s="20"/>
      <c r="U2357"/>
      <c r="V2357"/>
      <c r="W2357"/>
      <c r="X2357"/>
      <c r="Y2357" s="20"/>
      <c r="Z2357"/>
      <c r="AA2357"/>
      <c r="AB2357"/>
      <c r="AC2357"/>
      <c r="AD2357" s="20"/>
      <c r="AE2357"/>
      <c r="AF2357"/>
      <c r="AG2357"/>
      <c r="AH2357"/>
      <c r="AI2357" s="20"/>
      <c r="AJ2357"/>
      <c r="AK2357"/>
      <c r="AL2357"/>
      <c r="AM2357"/>
      <c r="AN2357" s="20"/>
      <c r="AO2357"/>
      <c r="AT2357" s="14"/>
      <c r="AU2357" s="14"/>
      <c r="AV2357" s="14"/>
      <c r="AW2357" s="14"/>
    </row>
    <row r="2358" spans="1:49" s="10" customFormat="1">
      <c r="A2358" s="12"/>
      <c r="C2358"/>
      <c r="D2358"/>
      <c r="E2358" s="20"/>
      <c r="F2358"/>
      <c r="G2358"/>
      <c r="H2358"/>
      <c r="I2358"/>
      <c r="J2358" s="20"/>
      <c r="K2358"/>
      <c r="L2358"/>
      <c r="M2358"/>
      <c r="N2358"/>
      <c r="O2358" s="20"/>
      <c r="P2358"/>
      <c r="Q2358"/>
      <c r="R2358"/>
      <c r="S2358"/>
      <c r="T2358" s="20"/>
      <c r="U2358"/>
      <c r="V2358"/>
      <c r="W2358"/>
      <c r="X2358"/>
      <c r="Y2358" s="20"/>
      <c r="Z2358"/>
      <c r="AA2358"/>
      <c r="AB2358"/>
      <c r="AC2358"/>
      <c r="AD2358" s="20"/>
      <c r="AE2358"/>
      <c r="AF2358"/>
      <c r="AG2358"/>
      <c r="AH2358"/>
      <c r="AI2358" s="20"/>
      <c r="AJ2358"/>
      <c r="AK2358"/>
      <c r="AL2358"/>
      <c r="AM2358"/>
      <c r="AN2358" s="20"/>
      <c r="AO2358"/>
      <c r="AT2358" s="14"/>
      <c r="AU2358" s="14"/>
      <c r="AV2358" s="14"/>
      <c r="AW2358" s="14"/>
    </row>
    <row r="2359" spans="1:49" s="10" customFormat="1">
      <c r="A2359" s="12"/>
      <c r="C2359"/>
      <c r="D2359"/>
      <c r="E2359" s="20"/>
      <c r="F2359"/>
      <c r="G2359"/>
      <c r="H2359"/>
      <c r="I2359"/>
      <c r="J2359" s="20"/>
      <c r="K2359"/>
      <c r="L2359"/>
      <c r="M2359"/>
      <c r="N2359"/>
      <c r="O2359" s="20"/>
      <c r="P2359"/>
      <c r="Q2359"/>
      <c r="R2359"/>
      <c r="S2359"/>
      <c r="T2359" s="20"/>
      <c r="U2359"/>
      <c r="V2359"/>
      <c r="W2359"/>
      <c r="X2359"/>
      <c r="Y2359" s="20"/>
      <c r="Z2359"/>
      <c r="AA2359"/>
      <c r="AB2359"/>
      <c r="AC2359"/>
      <c r="AD2359" s="20"/>
      <c r="AE2359"/>
      <c r="AF2359"/>
      <c r="AG2359"/>
      <c r="AH2359"/>
      <c r="AI2359" s="20"/>
      <c r="AJ2359"/>
      <c r="AK2359"/>
      <c r="AL2359"/>
      <c r="AM2359"/>
      <c r="AN2359" s="20"/>
      <c r="AO2359"/>
      <c r="AT2359" s="14"/>
      <c r="AU2359" s="14"/>
      <c r="AV2359" s="14"/>
      <c r="AW2359" s="14"/>
    </row>
    <row r="2360" spans="1:49" s="10" customFormat="1">
      <c r="A2360" s="12"/>
      <c r="C2360"/>
      <c r="D2360"/>
      <c r="E2360" s="20"/>
      <c r="F2360"/>
      <c r="G2360"/>
      <c r="H2360"/>
      <c r="I2360"/>
      <c r="J2360" s="20"/>
      <c r="K2360"/>
      <c r="L2360"/>
      <c r="M2360"/>
      <c r="N2360"/>
      <c r="O2360" s="20"/>
      <c r="P2360"/>
      <c r="Q2360"/>
      <c r="R2360"/>
      <c r="S2360"/>
      <c r="T2360" s="20"/>
      <c r="U2360"/>
      <c r="V2360"/>
      <c r="W2360"/>
      <c r="X2360"/>
      <c r="Y2360" s="20"/>
      <c r="Z2360"/>
      <c r="AA2360"/>
      <c r="AB2360"/>
      <c r="AC2360"/>
      <c r="AD2360" s="20"/>
      <c r="AE2360"/>
      <c r="AF2360"/>
      <c r="AG2360"/>
      <c r="AH2360"/>
      <c r="AI2360" s="20"/>
      <c r="AJ2360"/>
      <c r="AK2360"/>
      <c r="AL2360"/>
      <c r="AM2360"/>
      <c r="AN2360" s="20"/>
      <c r="AO2360"/>
      <c r="AT2360" s="14"/>
      <c r="AU2360" s="14"/>
      <c r="AV2360" s="14"/>
      <c r="AW2360" s="14"/>
    </row>
    <row r="2361" spans="1:49" s="10" customFormat="1">
      <c r="A2361" s="12"/>
      <c r="C2361"/>
      <c r="D2361"/>
      <c r="E2361" s="20"/>
      <c r="F2361"/>
      <c r="G2361"/>
      <c r="H2361"/>
      <c r="I2361"/>
      <c r="J2361" s="20"/>
      <c r="K2361"/>
      <c r="L2361"/>
      <c r="M2361"/>
      <c r="N2361"/>
      <c r="O2361" s="20"/>
      <c r="P2361"/>
      <c r="Q2361"/>
      <c r="R2361"/>
      <c r="S2361"/>
      <c r="T2361" s="20"/>
      <c r="U2361"/>
      <c r="V2361"/>
      <c r="W2361"/>
      <c r="X2361"/>
      <c r="Y2361" s="20"/>
      <c r="Z2361"/>
      <c r="AA2361"/>
      <c r="AB2361"/>
      <c r="AC2361"/>
      <c r="AD2361" s="20"/>
      <c r="AE2361"/>
      <c r="AF2361"/>
      <c r="AG2361"/>
      <c r="AH2361"/>
      <c r="AI2361" s="20"/>
      <c r="AJ2361"/>
      <c r="AK2361"/>
      <c r="AL2361"/>
      <c r="AM2361"/>
      <c r="AN2361" s="20"/>
      <c r="AO2361"/>
      <c r="AT2361" s="14"/>
      <c r="AU2361" s="14"/>
      <c r="AV2361" s="14"/>
      <c r="AW2361" s="14"/>
    </row>
    <row r="2362" spans="1:49" s="10" customFormat="1">
      <c r="A2362" s="12"/>
      <c r="C2362"/>
      <c r="D2362"/>
      <c r="E2362" s="20"/>
      <c r="F2362"/>
      <c r="G2362"/>
      <c r="H2362"/>
      <c r="I2362"/>
      <c r="J2362" s="20"/>
      <c r="K2362"/>
      <c r="L2362"/>
      <c r="M2362"/>
      <c r="N2362"/>
      <c r="O2362" s="20"/>
      <c r="P2362"/>
      <c r="Q2362"/>
      <c r="R2362"/>
      <c r="S2362"/>
      <c r="T2362" s="20"/>
      <c r="U2362"/>
      <c r="V2362"/>
      <c r="W2362"/>
      <c r="X2362"/>
      <c r="Y2362" s="20"/>
      <c r="Z2362"/>
      <c r="AA2362"/>
      <c r="AB2362"/>
      <c r="AC2362"/>
      <c r="AD2362" s="20"/>
      <c r="AE2362"/>
      <c r="AF2362"/>
      <c r="AG2362"/>
      <c r="AH2362"/>
      <c r="AI2362" s="20"/>
      <c r="AJ2362"/>
      <c r="AK2362"/>
      <c r="AL2362"/>
      <c r="AM2362"/>
      <c r="AN2362" s="20"/>
      <c r="AO2362"/>
      <c r="AT2362" s="14"/>
      <c r="AU2362" s="14"/>
      <c r="AV2362" s="14"/>
      <c r="AW2362" s="14"/>
    </row>
    <row r="2363" spans="1:49" s="10" customFormat="1">
      <c r="A2363" s="12"/>
      <c r="C2363"/>
      <c r="D2363"/>
      <c r="E2363" s="20"/>
      <c r="F2363"/>
      <c r="G2363"/>
      <c r="H2363"/>
      <c r="I2363"/>
      <c r="J2363" s="20"/>
      <c r="K2363"/>
      <c r="L2363"/>
      <c r="M2363"/>
      <c r="N2363"/>
      <c r="O2363" s="20"/>
      <c r="P2363"/>
      <c r="Q2363"/>
      <c r="R2363"/>
      <c r="S2363"/>
      <c r="T2363" s="20"/>
      <c r="U2363"/>
      <c r="V2363"/>
      <c r="W2363"/>
      <c r="X2363"/>
      <c r="Y2363" s="20"/>
      <c r="Z2363"/>
      <c r="AA2363"/>
      <c r="AB2363"/>
      <c r="AC2363"/>
      <c r="AD2363" s="20"/>
      <c r="AE2363"/>
      <c r="AF2363"/>
      <c r="AG2363"/>
      <c r="AH2363"/>
      <c r="AI2363" s="20"/>
      <c r="AJ2363"/>
      <c r="AK2363"/>
      <c r="AL2363"/>
      <c r="AM2363"/>
      <c r="AN2363" s="20"/>
      <c r="AO2363"/>
      <c r="AT2363" s="14"/>
      <c r="AU2363" s="14"/>
      <c r="AV2363" s="14"/>
      <c r="AW2363" s="14"/>
    </row>
    <row r="2364" spans="1:49" s="10" customFormat="1">
      <c r="A2364" s="12"/>
      <c r="C2364"/>
      <c r="D2364"/>
      <c r="E2364" s="20"/>
      <c r="F2364"/>
      <c r="G2364"/>
      <c r="H2364"/>
      <c r="I2364"/>
      <c r="J2364" s="20"/>
      <c r="K2364"/>
      <c r="L2364"/>
      <c r="M2364"/>
      <c r="N2364"/>
      <c r="O2364" s="20"/>
      <c r="P2364"/>
      <c r="Q2364"/>
      <c r="R2364"/>
      <c r="S2364"/>
      <c r="T2364" s="20"/>
      <c r="U2364"/>
      <c r="V2364"/>
      <c r="W2364"/>
      <c r="X2364"/>
      <c r="Y2364" s="20"/>
      <c r="Z2364"/>
      <c r="AA2364"/>
      <c r="AB2364"/>
      <c r="AC2364"/>
      <c r="AD2364" s="20"/>
      <c r="AE2364"/>
      <c r="AF2364"/>
      <c r="AG2364"/>
      <c r="AH2364"/>
      <c r="AI2364" s="20"/>
      <c r="AJ2364"/>
      <c r="AK2364"/>
      <c r="AL2364"/>
      <c r="AM2364"/>
      <c r="AN2364" s="20"/>
      <c r="AO2364"/>
      <c r="AT2364" s="14"/>
      <c r="AU2364" s="14"/>
      <c r="AV2364" s="14"/>
      <c r="AW2364" s="14"/>
    </row>
    <row r="2365" spans="1:49" s="10" customFormat="1">
      <c r="A2365" s="12"/>
      <c r="C2365"/>
      <c r="D2365"/>
      <c r="E2365" s="20"/>
      <c r="F2365"/>
      <c r="G2365"/>
      <c r="H2365"/>
      <c r="I2365"/>
      <c r="J2365" s="20"/>
      <c r="K2365"/>
      <c r="L2365"/>
      <c r="M2365"/>
      <c r="N2365"/>
      <c r="O2365" s="20"/>
      <c r="P2365"/>
      <c r="Q2365"/>
      <c r="R2365"/>
      <c r="S2365"/>
      <c r="T2365" s="20"/>
      <c r="U2365"/>
      <c r="V2365"/>
      <c r="W2365"/>
      <c r="X2365"/>
      <c r="Y2365" s="20"/>
      <c r="Z2365"/>
      <c r="AA2365"/>
      <c r="AB2365"/>
      <c r="AC2365"/>
      <c r="AD2365" s="20"/>
      <c r="AE2365"/>
      <c r="AF2365"/>
      <c r="AG2365"/>
      <c r="AH2365"/>
      <c r="AI2365" s="20"/>
      <c r="AJ2365"/>
      <c r="AK2365"/>
      <c r="AL2365"/>
      <c r="AM2365"/>
      <c r="AN2365" s="20"/>
      <c r="AO2365"/>
      <c r="AT2365" s="14"/>
      <c r="AU2365" s="14"/>
      <c r="AV2365" s="14"/>
      <c r="AW2365" s="14"/>
    </row>
    <row r="2366" spans="1:49" s="10" customFormat="1">
      <c r="A2366" s="12"/>
      <c r="C2366"/>
      <c r="D2366"/>
      <c r="E2366" s="20"/>
      <c r="F2366"/>
      <c r="G2366"/>
      <c r="H2366"/>
      <c r="I2366"/>
      <c r="J2366" s="20"/>
      <c r="K2366"/>
      <c r="L2366"/>
      <c r="M2366"/>
      <c r="N2366"/>
      <c r="O2366" s="20"/>
      <c r="P2366"/>
      <c r="Q2366"/>
      <c r="R2366"/>
      <c r="S2366"/>
      <c r="T2366" s="20"/>
      <c r="U2366"/>
      <c r="V2366"/>
      <c r="W2366"/>
      <c r="X2366"/>
      <c r="Y2366" s="20"/>
      <c r="Z2366"/>
      <c r="AA2366"/>
      <c r="AB2366"/>
      <c r="AC2366"/>
      <c r="AD2366" s="20"/>
      <c r="AE2366"/>
      <c r="AF2366"/>
      <c r="AG2366"/>
      <c r="AH2366"/>
      <c r="AI2366" s="20"/>
      <c r="AJ2366"/>
      <c r="AK2366"/>
      <c r="AL2366"/>
      <c r="AM2366"/>
      <c r="AN2366" s="20"/>
      <c r="AO2366"/>
      <c r="AT2366" s="14"/>
      <c r="AU2366" s="14"/>
      <c r="AV2366" s="14"/>
      <c r="AW2366" s="14"/>
    </row>
    <row r="2367" spans="1:49" s="10" customFormat="1">
      <c r="A2367" s="12"/>
      <c r="C2367"/>
      <c r="D2367"/>
      <c r="E2367" s="20"/>
      <c r="F2367"/>
      <c r="G2367"/>
      <c r="H2367"/>
      <c r="I2367"/>
      <c r="J2367" s="20"/>
      <c r="K2367"/>
      <c r="L2367"/>
      <c r="M2367"/>
      <c r="N2367"/>
      <c r="O2367" s="20"/>
      <c r="P2367"/>
      <c r="Q2367"/>
      <c r="R2367"/>
      <c r="S2367"/>
      <c r="T2367" s="20"/>
      <c r="U2367"/>
      <c r="V2367"/>
      <c r="W2367"/>
      <c r="X2367"/>
      <c r="Y2367" s="20"/>
      <c r="Z2367"/>
      <c r="AA2367"/>
      <c r="AB2367"/>
      <c r="AC2367"/>
      <c r="AD2367" s="20"/>
      <c r="AE2367"/>
      <c r="AF2367"/>
      <c r="AG2367"/>
      <c r="AH2367"/>
      <c r="AI2367" s="20"/>
      <c r="AJ2367"/>
      <c r="AK2367"/>
      <c r="AL2367"/>
      <c r="AM2367"/>
      <c r="AN2367" s="20"/>
      <c r="AO2367"/>
      <c r="AT2367" s="14"/>
      <c r="AU2367" s="14"/>
      <c r="AV2367" s="14"/>
      <c r="AW2367" s="14"/>
    </row>
    <row r="2368" spans="1:49" s="10" customFormat="1">
      <c r="A2368" s="12"/>
      <c r="C2368"/>
      <c r="D2368"/>
      <c r="E2368" s="20"/>
      <c r="F2368"/>
      <c r="G2368"/>
      <c r="H2368"/>
      <c r="I2368"/>
      <c r="J2368" s="20"/>
      <c r="K2368"/>
      <c r="L2368"/>
      <c r="M2368"/>
      <c r="N2368"/>
      <c r="O2368" s="20"/>
      <c r="P2368"/>
      <c r="Q2368"/>
      <c r="R2368"/>
      <c r="S2368"/>
      <c r="T2368" s="20"/>
      <c r="U2368"/>
      <c r="V2368"/>
      <c r="W2368"/>
      <c r="X2368"/>
      <c r="Y2368" s="20"/>
      <c r="Z2368"/>
      <c r="AA2368"/>
      <c r="AB2368"/>
      <c r="AC2368"/>
      <c r="AD2368" s="20"/>
      <c r="AE2368"/>
      <c r="AF2368"/>
      <c r="AG2368"/>
      <c r="AH2368"/>
      <c r="AI2368" s="20"/>
      <c r="AJ2368"/>
      <c r="AK2368"/>
      <c r="AL2368"/>
      <c r="AM2368"/>
      <c r="AN2368" s="20"/>
      <c r="AO2368"/>
      <c r="AT2368" s="14"/>
      <c r="AU2368" s="14"/>
      <c r="AV2368" s="14"/>
      <c r="AW2368" s="14"/>
    </row>
    <row r="2369" spans="1:49" s="10" customFormat="1">
      <c r="A2369" s="12"/>
      <c r="C2369"/>
      <c r="D2369"/>
      <c r="E2369" s="20"/>
      <c r="F2369"/>
      <c r="G2369"/>
      <c r="H2369"/>
      <c r="I2369"/>
      <c r="J2369" s="20"/>
      <c r="K2369"/>
      <c r="L2369"/>
      <c r="M2369"/>
      <c r="N2369"/>
      <c r="O2369" s="20"/>
      <c r="P2369"/>
      <c r="Q2369"/>
      <c r="R2369"/>
      <c r="S2369"/>
      <c r="T2369" s="20"/>
      <c r="U2369"/>
      <c r="V2369"/>
      <c r="W2369"/>
      <c r="X2369"/>
      <c r="Y2369" s="20"/>
      <c r="Z2369"/>
      <c r="AA2369"/>
      <c r="AB2369"/>
      <c r="AC2369"/>
      <c r="AD2369" s="20"/>
      <c r="AE2369"/>
      <c r="AF2369"/>
      <c r="AG2369"/>
      <c r="AH2369"/>
      <c r="AI2369" s="20"/>
      <c r="AJ2369"/>
      <c r="AK2369"/>
      <c r="AL2369"/>
      <c r="AM2369"/>
      <c r="AN2369" s="20"/>
      <c r="AO2369"/>
      <c r="AT2369" s="14"/>
      <c r="AU2369" s="14"/>
      <c r="AV2369" s="14"/>
      <c r="AW2369" s="14"/>
    </row>
    <row r="2370" spans="1:49" s="10" customFormat="1">
      <c r="A2370" s="12"/>
      <c r="C2370"/>
      <c r="D2370"/>
      <c r="E2370" s="20"/>
      <c r="F2370"/>
      <c r="G2370"/>
      <c r="H2370"/>
      <c r="I2370"/>
      <c r="J2370" s="20"/>
      <c r="K2370"/>
      <c r="L2370"/>
      <c r="M2370"/>
      <c r="N2370"/>
      <c r="O2370" s="20"/>
      <c r="P2370"/>
      <c r="Q2370"/>
      <c r="R2370"/>
      <c r="S2370"/>
      <c r="T2370" s="20"/>
      <c r="U2370"/>
      <c r="V2370"/>
      <c r="W2370"/>
      <c r="X2370"/>
      <c r="Y2370" s="20"/>
      <c r="Z2370"/>
      <c r="AA2370"/>
      <c r="AB2370"/>
      <c r="AC2370"/>
      <c r="AD2370" s="20"/>
      <c r="AE2370"/>
      <c r="AF2370"/>
      <c r="AG2370"/>
      <c r="AH2370"/>
      <c r="AI2370" s="20"/>
      <c r="AJ2370"/>
      <c r="AK2370"/>
      <c r="AL2370"/>
      <c r="AM2370"/>
      <c r="AN2370" s="20"/>
      <c r="AO2370"/>
      <c r="AT2370" s="14"/>
      <c r="AU2370" s="14"/>
      <c r="AV2370" s="14"/>
      <c r="AW2370" s="14"/>
    </row>
    <row r="2371" spans="1:49" s="10" customFormat="1">
      <c r="A2371" s="12"/>
      <c r="C2371"/>
      <c r="D2371"/>
      <c r="E2371" s="20"/>
      <c r="F2371"/>
      <c r="G2371"/>
      <c r="H2371"/>
      <c r="I2371"/>
      <c r="J2371" s="20"/>
      <c r="K2371"/>
      <c r="L2371"/>
      <c r="M2371"/>
      <c r="N2371"/>
      <c r="O2371" s="20"/>
      <c r="P2371"/>
      <c r="Q2371"/>
      <c r="R2371"/>
      <c r="S2371"/>
      <c r="T2371" s="20"/>
      <c r="U2371"/>
      <c r="V2371"/>
      <c r="W2371"/>
      <c r="X2371"/>
      <c r="Y2371" s="20"/>
      <c r="Z2371"/>
      <c r="AA2371"/>
      <c r="AB2371"/>
      <c r="AC2371"/>
      <c r="AD2371" s="20"/>
      <c r="AE2371"/>
      <c r="AF2371"/>
      <c r="AG2371"/>
      <c r="AH2371"/>
      <c r="AI2371" s="20"/>
      <c r="AJ2371"/>
      <c r="AK2371"/>
      <c r="AL2371"/>
      <c r="AM2371"/>
      <c r="AN2371" s="20"/>
      <c r="AO2371"/>
      <c r="AT2371" s="14"/>
      <c r="AU2371" s="14"/>
      <c r="AV2371" s="14"/>
      <c r="AW2371" s="14"/>
    </row>
    <row r="2372" spans="1:49" s="10" customFormat="1">
      <c r="A2372" s="12"/>
      <c r="C2372"/>
      <c r="D2372"/>
      <c r="E2372" s="20"/>
      <c r="F2372"/>
      <c r="G2372"/>
      <c r="H2372"/>
      <c r="I2372"/>
      <c r="J2372" s="20"/>
      <c r="K2372"/>
      <c r="L2372"/>
      <c r="M2372"/>
      <c r="N2372"/>
      <c r="O2372" s="20"/>
      <c r="P2372"/>
      <c r="Q2372"/>
      <c r="R2372"/>
      <c r="S2372"/>
      <c r="T2372" s="20"/>
      <c r="U2372"/>
      <c r="V2372"/>
      <c r="W2372"/>
      <c r="X2372"/>
      <c r="Y2372" s="20"/>
      <c r="Z2372"/>
      <c r="AA2372"/>
      <c r="AB2372"/>
      <c r="AC2372"/>
      <c r="AD2372" s="20"/>
      <c r="AE2372"/>
      <c r="AF2372"/>
      <c r="AG2372"/>
      <c r="AH2372"/>
      <c r="AI2372" s="20"/>
      <c r="AJ2372"/>
      <c r="AK2372"/>
      <c r="AL2372"/>
      <c r="AM2372"/>
      <c r="AN2372" s="20"/>
      <c r="AO2372"/>
      <c r="AT2372" s="14"/>
      <c r="AU2372" s="14"/>
      <c r="AV2372" s="14"/>
      <c r="AW2372" s="14"/>
    </row>
    <row r="2373" spans="1:49" s="10" customFormat="1">
      <c r="A2373" s="12"/>
      <c r="C2373"/>
      <c r="D2373"/>
      <c r="E2373" s="20"/>
      <c r="F2373"/>
      <c r="G2373"/>
      <c r="H2373"/>
      <c r="I2373"/>
      <c r="J2373" s="20"/>
      <c r="K2373"/>
      <c r="L2373"/>
      <c r="M2373"/>
      <c r="N2373"/>
      <c r="O2373" s="20"/>
      <c r="P2373"/>
      <c r="Q2373"/>
      <c r="R2373"/>
      <c r="S2373"/>
      <c r="T2373" s="20"/>
      <c r="U2373"/>
      <c r="V2373"/>
      <c r="W2373"/>
      <c r="X2373"/>
      <c r="Y2373" s="20"/>
      <c r="Z2373"/>
      <c r="AA2373"/>
      <c r="AB2373"/>
      <c r="AC2373"/>
      <c r="AD2373" s="20"/>
      <c r="AE2373"/>
      <c r="AF2373"/>
      <c r="AG2373"/>
      <c r="AH2373"/>
      <c r="AI2373" s="20"/>
      <c r="AJ2373"/>
      <c r="AK2373"/>
      <c r="AL2373"/>
      <c r="AM2373"/>
      <c r="AN2373" s="20"/>
      <c r="AO2373"/>
      <c r="AT2373" s="14"/>
      <c r="AU2373" s="14"/>
      <c r="AV2373" s="14"/>
      <c r="AW2373" s="14"/>
    </row>
    <row r="2374" spans="1:49" s="10" customFormat="1">
      <c r="A2374" s="12"/>
      <c r="C2374"/>
      <c r="D2374"/>
      <c r="E2374" s="20"/>
      <c r="F2374"/>
      <c r="G2374"/>
      <c r="H2374"/>
      <c r="I2374"/>
      <c r="J2374" s="20"/>
      <c r="K2374"/>
      <c r="L2374"/>
      <c r="M2374"/>
      <c r="N2374"/>
      <c r="O2374" s="20"/>
      <c r="P2374"/>
      <c r="Q2374"/>
      <c r="R2374"/>
      <c r="S2374"/>
      <c r="T2374" s="20"/>
      <c r="U2374"/>
      <c r="V2374"/>
      <c r="W2374"/>
      <c r="X2374"/>
      <c r="Y2374" s="20"/>
      <c r="Z2374"/>
      <c r="AA2374"/>
      <c r="AB2374"/>
      <c r="AC2374"/>
      <c r="AD2374" s="20"/>
      <c r="AE2374"/>
      <c r="AF2374"/>
      <c r="AG2374"/>
      <c r="AH2374"/>
      <c r="AI2374" s="20"/>
      <c r="AJ2374"/>
      <c r="AK2374"/>
      <c r="AL2374"/>
      <c r="AM2374"/>
      <c r="AN2374" s="20"/>
      <c r="AO2374"/>
      <c r="AT2374" s="14"/>
      <c r="AU2374" s="14"/>
      <c r="AV2374" s="14"/>
      <c r="AW2374" s="14"/>
    </row>
    <row r="2375" spans="1:49" s="10" customFormat="1">
      <c r="A2375" s="12"/>
      <c r="C2375"/>
      <c r="D2375"/>
      <c r="E2375" s="20"/>
      <c r="F2375"/>
      <c r="G2375"/>
      <c r="H2375"/>
      <c r="I2375"/>
      <c r="J2375" s="20"/>
      <c r="K2375"/>
      <c r="L2375"/>
      <c r="M2375"/>
      <c r="N2375"/>
      <c r="O2375" s="20"/>
      <c r="P2375"/>
      <c r="Q2375"/>
      <c r="R2375"/>
      <c r="S2375"/>
      <c r="T2375" s="20"/>
      <c r="U2375"/>
      <c r="V2375"/>
      <c r="W2375"/>
      <c r="X2375"/>
      <c r="Y2375" s="20"/>
      <c r="Z2375"/>
      <c r="AA2375"/>
      <c r="AB2375"/>
      <c r="AC2375"/>
      <c r="AD2375" s="20"/>
      <c r="AE2375"/>
      <c r="AF2375"/>
      <c r="AG2375"/>
      <c r="AH2375"/>
      <c r="AI2375" s="20"/>
      <c r="AJ2375"/>
      <c r="AK2375"/>
      <c r="AL2375"/>
      <c r="AM2375"/>
      <c r="AN2375" s="20"/>
      <c r="AO2375"/>
      <c r="AT2375" s="14"/>
      <c r="AU2375" s="14"/>
      <c r="AV2375" s="14"/>
      <c r="AW2375" s="14"/>
    </row>
    <row r="2376" spans="1:49" s="10" customFormat="1">
      <c r="A2376" s="12"/>
      <c r="C2376"/>
      <c r="D2376"/>
      <c r="E2376" s="20"/>
      <c r="F2376"/>
      <c r="G2376"/>
      <c r="H2376"/>
      <c r="I2376"/>
      <c r="J2376" s="20"/>
      <c r="K2376"/>
      <c r="L2376"/>
      <c r="M2376"/>
      <c r="N2376"/>
      <c r="O2376" s="20"/>
      <c r="P2376"/>
      <c r="Q2376"/>
      <c r="R2376"/>
      <c r="S2376"/>
      <c r="T2376" s="20"/>
      <c r="U2376"/>
      <c r="V2376"/>
      <c r="W2376"/>
      <c r="X2376"/>
      <c r="Y2376" s="20"/>
      <c r="Z2376"/>
      <c r="AA2376"/>
      <c r="AB2376"/>
      <c r="AC2376"/>
      <c r="AD2376" s="20"/>
      <c r="AE2376"/>
      <c r="AF2376"/>
      <c r="AG2376"/>
      <c r="AH2376"/>
      <c r="AI2376" s="20"/>
      <c r="AJ2376"/>
      <c r="AK2376"/>
      <c r="AL2376"/>
      <c r="AM2376"/>
      <c r="AN2376" s="20"/>
      <c r="AO2376"/>
      <c r="AT2376" s="14"/>
      <c r="AU2376" s="14"/>
      <c r="AV2376" s="14"/>
      <c r="AW2376" s="14"/>
    </row>
    <row r="2377" spans="1:49" s="10" customFormat="1">
      <c r="A2377" s="12"/>
      <c r="C2377"/>
      <c r="D2377"/>
      <c r="E2377" s="20"/>
      <c r="F2377"/>
      <c r="G2377"/>
      <c r="H2377"/>
      <c r="I2377"/>
      <c r="J2377" s="20"/>
      <c r="K2377"/>
      <c r="L2377"/>
      <c r="M2377"/>
      <c r="N2377"/>
      <c r="O2377" s="20"/>
      <c r="P2377"/>
      <c r="Q2377"/>
      <c r="R2377"/>
      <c r="S2377"/>
      <c r="T2377" s="20"/>
      <c r="U2377"/>
      <c r="V2377"/>
      <c r="W2377"/>
      <c r="X2377"/>
      <c r="Y2377" s="20"/>
      <c r="Z2377"/>
      <c r="AA2377"/>
      <c r="AB2377"/>
      <c r="AC2377"/>
      <c r="AD2377" s="20"/>
      <c r="AE2377"/>
      <c r="AF2377"/>
      <c r="AG2377"/>
      <c r="AH2377"/>
      <c r="AI2377" s="20"/>
      <c r="AJ2377"/>
      <c r="AK2377"/>
      <c r="AL2377"/>
      <c r="AM2377"/>
      <c r="AN2377" s="20"/>
      <c r="AO2377"/>
      <c r="AT2377" s="14"/>
      <c r="AU2377" s="14"/>
      <c r="AV2377" s="14"/>
      <c r="AW2377" s="14"/>
    </row>
    <row r="2378" spans="1:49" s="10" customFormat="1">
      <c r="A2378" s="12"/>
      <c r="C2378"/>
      <c r="D2378"/>
      <c r="E2378" s="20"/>
      <c r="F2378"/>
      <c r="G2378"/>
      <c r="H2378"/>
      <c r="I2378"/>
      <c r="J2378" s="20"/>
      <c r="K2378"/>
      <c r="L2378"/>
      <c r="M2378"/>
      <c r="N2378"/>
      <c r="O2378" s="20"/>
      <c r="P2378"/>
      <c r="Q2378"/>
      <c r="R2378"/>
      <c r="S2378"/>
      <c r="T2378" s="20"/>
      <c r="U2378"/>
      <c r="V2378"/>
      <c r="W2378"/>
      <c r="X2378"/>
      <c r="Y2378" s="20"/>
      <c r="Z2378"/>
      <c r="AA2378"/>
      <c r="AB2378"/>
      <c r="AC2378"/>
      <c r="AD2378" s="20"/>
      <c r="AE2378"/>
      <c r="AF2378"/>
      <c r="AG2378"/>
      <c r="AH2378"/>
      <c r="AI2378" s="20"/>
      <c r="AJ2378"/>
      <c r="AK2378"/>
      <c r="AL2378"/>
      <c r="AM2378"/>
      <c r="AN2378" s="20"/>
      <c r="AO2378"/>
      <c r="AT2378" s="14"/>
      <c r="AU2378" s="14"/>
      <c r="AV2378" s="14"/>
      <c r="AW2378" s="14"/>
    </row>
    <row r="2379" spans="1:49" s="10" customFormat="1">
      <c r="A2379" s="12"/>
      <c r="C2379"/>
      <c r="D2379"/>
      <c r="E2379" s="20"/>
      <c r="F2379"/>
      <c r="G2379"/>
      <c r="H2379"/>
      <c r="I2379"/>
      <c r="J2379" s="20"/>
      <c r="K2379"/>
      <c r="L2379"/>
      <c r="M2379"/>
      <c r="N2379"/>
      <c r="O2379" s="20"/>
      <c r="P2379"/>
      <c r="Q2379"/>
      <c r="R2379"/>
      <c r="S2379"/>
      <c r="T2379" s="20"/>
      <c r="U2379"/>
      <c r="V2379"/>
      <c r="W2379"/>
      <c r="X2379"/>
      <c r="Y2379" s="20"/>
      <c r="Z2379"/>
      <c r="AA2379"/>
      <c r="AB2379"/>
      <c r="AC2379"/>
      <c r="AD2379" s="20"/>
      <c r="AE2379"/>
      <c r="AF2379"/>
      <c r="AG2379"/>
      <c r="AH2379"/>
      <c r="AI2379" s="20"/>
      <c r="AJ2379"/>
      <c r="AK2379"/>
      <c r="AL2379"/>
      <c r="AM2379"/>
      <c r="AN2379" s="20"/>
      <c r="AO2379"/>
      <c r="AT2379" s="14"/>
      <c r="AU2379" s="14"/>
      <c r="AV2379" s="14"/>
      <c r="AW2379" s="14"/>
    </row>
    <row r="2380" spans="1:49" s="10" customFormat="1">
      <c r="A2380" s="12"/>
      <c r="C2380"/>
      <c r="D2380"/>
      <c r="E2380" s="20"/>
      <c r="F2380"/>
      <c r="G2380"/>
      <c r="H2380"/>
      <c r="I2380"/>
      <c r="J2380" s="20"/>
      <c r="K2380"/>
      <c r="L2380"/>
      <c r="M2380"/>
      <c r="N2380"/>
      <c r="O2380" s="20"/>
      <c r="P2380"/>
      <c r="Q2380"/>
      <c r="R2380"/>
      <c r="S2380"/>
      <c r="T2380" s="20"/>
      <c r="U2380"/>
      <c r="V2380"/>
      <c r="W2380"/>
      <c r="X2380"/>
      <c r="Y2380" s="20"/>
      <c r="Z2380"/>
      <c r="AA2380"/>
      <c r="AB2380"/>
      <c r="AC2380"/>
      <c r="AD2380" s="20"/>
      <c r="AE2380"/>
      <c r="AF2380"/>
      <c r="AG2380"/>
      <c r="AH2380"/>
      <c r="AI2380" s="20"/>
      <c r="AJ2380"/>
      <c r="AK2380"/>
      <c r="AL2380"/>
      <c r="AM2380"/>
      <c r="AN2380" s="20"/>
      <c r="AO2380"/>
      <c r="AT2380" s="14"/>
      <c r="AU2380" s="14"/>
      <c r="AV2380" s="14"/>
      <c r="AW2380" s="14"/>
    </row>
    <row r="2381" spans="1:49" s="10" customFormat="1">
      <c r="A2381" s="12"/>
      <c r="C2381"/>
      <c r="D2381"/>
      <c r="E2381" s="20"/>
      <c r="F2381"/>
      <c r="G2381"/>
      <c r="H2381"/>
      <c r="I2381"/>
      <c r="J2381" s="20"/>
      <c r="K2381"/>
      <c r="L2381"/>
      <c r="M2381"/>
      <c r="N2381"/>
      <c r="O2381" s="20"/>
      <c r="P2381"/>
      <c r="Q2381"/>
      <c r="R2381"/>
      <c r="S2381"/>
      <c r="T2381" s="20"/>
      <c r="U2381"/>
      <c r="V2381"/>
      <c r="W2381"/>
      <c r="X2381"/>
      <c r="Y2381" s="20"/>
      <c r="Z2381"/>
      <c r="AA2381"/>
      <c r="AB2381"/>
      <c r="AC2381"/>
      <c r="AD2381" s="20"/>
      <c r="AE2381"/>
      <c r="AF2381"/>
      <c r="AG2381"/>
      <c r="AH2381"/>
      <c r="AI2381" s="20"/>
      <c r="AJ2381"/>
      <c r="AK2381"/>
      <c r="AL2381"/>
      <c r="AM2381"/>
      <c r="AN2381" s="20"/>
      <c r="AO2381"/>
      <c r="AT2381" s="14"/>
      <c r="AU2381" s="14"/>
      <c r="AV2381" s="14"/>
      <c r="AW2381" s="14"/>
    </row>
    <row r="2382" spans="1:49" s="10" customFormat="1">
      <c r="A2382" s="12"/>
      <c r="C2382"/>
      <c r="D2382"/>
      <c r="E2382" s="20"/>
      <c r="F2382"/>
      <c r="G2382"/>
      <c r="H2382"/>
      <c r="I2382"/>
      <c r="J2382" s="20"/>
      <c r="K2382"/>
      <c r="L2382"/>
      <c r="M2382"/>
      <c r="N2382"/>
      <c r="O2382" s="20"/>
      <c r="P2382"/>
      <c r="Q2382"/>
      <c r="R2382"/>
      <c r="S2382"/>
      <c r="T2382" s="20"/>
      <c r="U2382"/>
      <c r="V2382"/>
      <c r="W2382"/>
      <c r="X2382"/>
      <c r="Y2382" s="20"/>
      <c r="Z2382"/>
      <c r="AA2382"/>
      <c r="AB2382"/>
      <c r="AC2382"/>
      <c r="AD2382" s="20"/>
      <c r="AE2382"/>
      <c r="AF2382"/>
      <c r="AG2382"/>
      <c r="AH2382"/>
      <c r="AI2382" s="20"/>
      <c r="AJ2382"/>
      <c r="AK2382"/>
      <c r="AL2382"/>
      <c r="AM2382"/>
      <c r="AN2382" s="20"/>
      <c r="AO2382"/>
      <c r="AT2382" s="14"/>
      <c r="AU2382" s="14"/>
      <c r="AV2382" s="14"/>
      <c r="AW2382" s="14"/>
    </row>
    <row r="2383" spans="1:49" s="10" customFormat="1">
      <c r="A2383" s="12"/>
      <c r="C2383"/>
      <c r="D2383"/>
      <c r="E2383" s="20"/>
      <c r="F2383"/>
      <c r="G2383"/>
      <c r="H2383"/>
      <c r="I2383"/>
      <c r="J2383" s="20"/>
      <c r="K2383"/>
      <c r="L2383"/>
      <c r="M2383"/>
      <c r="N2383"/>
      <c r="O2383" s="20"/>
      <c r="P2383"/>
      <c r="Q2383"/>
      <c r="R2383"/>
      <c r="S2383"/>
      <c r="T2383" s="20"/>
      <c r="U2383"/>
      <c r="V2383"/>
      <c r="W2383"/>
      <c r="X2383"/>
      <c r="Y2383" s="20"/>
      <c r="Z2383"/>
      <c r="AA2383"/>
      <c r="AB2383"/>
      <c r="AC2383"/>
      <c r="AD2383" s="20"/>
      <c r="AE2383"/>
      <c r="AF2383"/>
      <c r="AG2383"/>
      <c r="AH2383"/>
      <c r="AI2383" s="20"/>
      <c r="AJ2383"/>
      <c r="AK2383"/>
      <c r="AL2383"/>
      <c r="AM2383"/>
      <c r="AN2383" s="20"/>
      <c r="AO2383"/>
      <c r="AT2383" s="14"/>
      <c r="AU2383" s="14"/>
      <c r="AV2383" s="14"/>
      <c r="AW2383" s="14"/>
    </row>
    <row r="2384" spans="1:49" s="10" customFormat="1">
      <c r="A2384" s="12"/>
      <c r="C2384"/>
      <c r="D2384"/>
      <c r="E2384" s="20"/>
      <c r="F2384"/>
      <c r="G2384"/>
      <c r="H2384"/>
      <c r="I2384"/>
      <c r="J2384" s="20"/>
      <c r="K2384"/>
      <c r="L2384"/>
      <c r="M2384"/>
      <c r="N2384"/>
      <c r="O2384" s="20"/>
      <c r="P2384"/>
      <c r="Q2384"/>
      <c r="R2384"/>
      <c r="S2384"/>
      <c r="T2384" s="20"/>
      <c r="U2384"/>
      <c r="V2384"/>
      <c r="W2384"/>
      <c r="X2384"/>
      <c r="Y2384" s="20"/>
      <c r="Z2384"/>
      <c r="AA2384"/>
      <c r="AB2384"/>
      <c r="AC2384"/>
      <c r="AD2384" s="20"/>
      <c r="AE2384"/>
      <c r="AF2384"/>
      <c r="AG2384"/>
      <c r="AH2384"/>
      <c r="AI2384" s="20"/>
      <c r="AJ2384"/>
      <c r="AK2384"/>
      <c r="AL2384"/>
      <c r="AM2384"/>
      <c r="AN2384" s="20"/>
      <c r="AO2384"/>
      <c r="AT2384" s="14"/>
      <c r="AU2384" s="14"/>
      <c r="AV2384" s="14"/>
      <c r="AW2384" s="14"/>
    </row>
    <row r="2385" spans="1:49" s="10" customFormat="1">
      <c r="A2385" s="12"/>
      <c r="C2385"/>
      <c r="D2385"/>
      <c r="E2385" s="20"/>
      <c r="F2385"/>
      <c r="G2385"/>
      <c r="H2385"/>
      <c r="I2385"/>
      <c r="J2385" s="20"/>
      <c r="K2385"/>
      <c r="L2385"/>
      <c r="M2385"/>
      <c r="N2385"/>
      <c r="O2385" s="20"/>
      <c r="P2385"/>
      <c r="Q2385"/>
      <c r="R2385"/>
      <c r="S2385"/>
      <c r="T2385" s="20"/>
      <c r="U2385"/>
      <c r="V2385"/>
      <c r="W2385"/>
      <c r="X2385"/>
      <c r="Y2385" s="20"/>
      <c r="Z2385"/>
      <c r="AA2385"/>
      <c r="AB2385"/>
      <c r="AC2385"/>
      <c r="AD2385" s="20"/>
      <c r="AE2385"/>
      <c r="AF2385"/>
      <c r="AG2385"/>
      <c r="AH2385"/>
      <c r="AI2385" s="20"/>
      <c r="AJ2385"/>
      <c r="AK2385"/>
      <c r="AL2385"/>
      <c r="AM2385"/>
      <c r="AN2385" s="20"/>
      <c r="AO2385"/>
      <c r="AT2385" s="14"/>
      <c r="AU2385" s="14"/>
      <c r="AV2385" s="14"/>
      <c r="AW2385" s="14"/>
    </row>
    <row r="2386" spans="1:49" s="10" customFormat="1">
      <c r="A2386" s="12"/>
      <c r="C2386"/>
      <c r="D2386"/>
      <c r="E2386" s="20"/>
      <c r="F2386"/>
      <c r="G2386"/>
      <c r="H2386"/>
      <c r="I2386"/>
      <c r="J2386" s="20"/>
      <c r="K2386"/>
      <c r="L2386"/>
      <c r="M2386"/>
      <c r="N2386"/>
      <c r="O2386" s="20"/>
      <c r="P2386"/>
      <c r="Q2386"/>
      <c r="R2386"/>
      <c r="S2386"/>
      <c r="T2386" s="20"/>
      <c r="U2386"/>
      <c r="V2386"/>
      <c r="W2386"/>
      <c r="X2386"/>
      <c r="Y2386" s="20"/>
      <c r="Z2386"/>
      <c r="AA2386"/>
      <c r="AB2386"/>
      <c r="AC2386"/>
      <c r="AD2386" s="20"/>
      <c r="AE2386"/>
      <c r="AF2386"/>
      <c r="AG2386"/>
      <c r="AH2386"/>
      <c r="AI2386" s="20"/>
      <c r="AJ2386"/>
      <c r="AK2386"/>
      <c r="AL2386"/>
      <c r="AM2386"/>
      <c r="AN2386" s="20"/>
      <c r="AO2386"/>
      <c r="AT2386" s="14"/>
      <c r="AU2386" s="14"/>
      <c r="AV2386" s="14"/>
      <c r="AW2386" s="14"/>
    </row>
    <row r="2387" spans="1:49" s="10" customFormat="1">
      <c r="A2387" s="12"/>
      <c r="C2387"/>
      <c r="D2387"/>
      <c r="E2387" s="20"/>
      <c r="F2387"/>
      <c r="G2387"/>
      <c r="H2387"/>
      <c r="I2387"/>
      <c r="J2387" s="20"/>
      <c r="K2387"/>
      <c r="L2387"/>
      <c r="M2387"/>
      <c r="N2387"/>
      <c r="O2387" s="20"/>
      <c r="P2387"/>
      <c r="Q2387"/>
      <c r="R2387"/>
      <c r="S2387"/>
      <c r="T2387" s="20"/>
      <c r="U2387"/>
      <c r="V2387"/>
      <c r="W2387"/>
      <c r="X2387"/>
      <c r="Y2387" s="20"/>
      <c r="Z2387"/>
      <c r="AA2387"/>
      <c r="AB2387"/>
      <c r="AC2387"/>
      <c r="AD2387" s="20"/>
      <c r="AE2387"/>
      <c r="AF2387"/>
      <c r="AG2387"/>
      <c r="AH2387"/>
      <c r="AI2387" s="20"/>
      <c r="AJ2387"/>
      <c r="AK2387"/>
      <c r="AL2387"/>
      <c r="AM2387"/>
      <c r="AN2387" s="20"/>
      <c r="AO2387"/>
      <c r="AT2387" s="14"/>
      <c r="AU2387" s="14"/>
      <c r="AV2387" s="14"/>
      <c r="AW2387" s="14"/>
    </row>
    <row r="2388" spans="1:49" s="10" customFormat="1">
      <c r="A2388" s="12"/>
      <c r="C2388"/>
      <c r="D2388"/>
      <c r="E2388" s="20"/>
      <c r="F2388"/>
      <c r="G2388"/>
      <c r="H2388"/>
      <c r="I2388"/>
      <c r="J2388" s="20"/>
      <c r="K2388"/>
      <c r="L2388"/>
      <c r="M2388"/>
      <c r="N2388"/>
      <c r="O2388" s="20"/>
      <c r="P2388"/>
      <c r="Q2388"/>
      <c r="R2388"/>
      <c r="S2388"/>
      <c r="T2388" s="20"/>
      <c r="U2388"/>
      <c r="V2388"/>
      <c r="W2388"/>
      <c r="X2388"/>
      <c r="Y2388" s="20"/>
      <c r="Z2388"/>
      <c r="AA2388"/>
      <c r="AB2388"/>
      <c r="AC2388"/>
      <c r="AD2388" s="20"/>
      <c r="AE2388"/>
      <c r="AF2388"/>
      <c r="AG2388"/>
      <c r="AH2388"/>
      <c r="AI2388" s="20"/>
      <c r="AJ2388"/>
      <c r="AK2388"/>
      <c r="AL2388"/>
      <c r="AM2388"/>
      <c r="AN2388" s="20"/>
      <c r="AO2388"/>
      <c r="AT2388" s="14"/>
      <c r="AU2388" s="14"/>
      <c r="AV2388" s="14"/>
      <c r="AW2388" s="14"/>
    </row>
    <row r="2389" spans="1:49" s="10" customFormat="1">
      <c r="A2389" s="12"/>
      <c r="C2389"/>
      <c r="D2389"/>
      <c r="E2389" s="20"/>
      <c r="F2389"/>
      <c r="G2389"/>
      <c r="H2389"/>
      <c r="I2389"/>
      <c r="J2389" s="20"/>
      <c r="K2389"/>
      <c r="L2389"/>
      <c r="M2389"/>
      <c r="N2389"/>
      <c r="O2389" s="20"/>
      <c r="P2389"/>
      <c r="Q2389"/>
      <c r="R2389"/>
      <c r="S2389"/>
      <c r="T2389" s="20"/>
      <c r="U2389"/>
      <c r="V2389"/>
      <c r="W2389"/>
      <c r="X2389"/>
      <c r="Y2389" s="20"/>
      <c r="Z2389"/>
      <c r="AA2389"/>
      <c r="AB2389"/>
      <c r="AC2389"/>
      <c r="AD2389" s="20"/>
      <c r="AE2389"/>
      <c r="AF2389"/>
      <c r="AG2389"/>
      <c r="AH2389"/>
      <c r="AI2389" s="20"/>
      <c r="AJ2389"/>
      <c r="AK2389"/>
      <c r="AL2389"/>
      <c r="AM2389"/>
      <c r="AN2389" s="20"/>
      <c r="AO2389"/>
      <c r="AT2389" s="14"/>
      <c r="AU2389" s="14"/>
      <c r="AV2389" s="14"/>
      <c r="AW2389" s="14"/>
    </row>
    <row r="2390" spans="1:49" s="10" customFormat="1">
      <c r="A2390" s="12"/>
      <c r="C2390"/>
      <c r="D2390"/>
      <c r="E2390" s="20"/>
      <c r="F2390"/>
      <c r="G2390"/>
      <c r="H2390"/>
      <c r="I2390"/>
      <c r="J2390" s="20"/>
      <c r="K2390"/>
      <c r="L2390"/>
      <c r="M2390"/>
      <c r="N2390"/>
      <c r="O2390" s="20"/>
      <c r="P2390"/>
      <c r="Q2390"/>
      <c r="R2390"/>
      <c r="S2390"/>
      <c r="T2390" s="20"/>
      <c r="U2390"/>
      <c r="V2390"/>
      <c r="W2390"/>
      <c r="X2390"/>
      <c r="Y2390" s="20"/>
      <c r="Z2390"/>
      <c r="AA2390"/>
      <c r="AB2390"/>
      <c r="AC2390"/>
      <c r="AD2390" s="20"/>
      <c r="AE2390"/>
      <c r="AF2390"/>
      <c r="AG2390"/>
      <c r="AH2390"/>
      <c r="AI2390" s="20"/>
      <c r="AJ2390"/>
      <c r="AK2390"/>
      <c r="AL2390"/>
      <c r="AM2390"/>
      <c r="AN2390" s="20"/>
      <c r="AO2390"/>
      <c r="AT2390" s="14"/>
      <c r="AU2390" s="14"/>
      <c r="AV2390" s="14"/>
      <c r="AW2390" s="14"/>
    </row>
    <row r="2391" spans="1:49" s="10" customFormat="1">
      <c r="A2391" s="12"/>
      <c r="C2391"/>
      <c r="D2391"/>
      <c r="E2391" s="20"/>
      <c r="F2391"/>
      <c r="G2391"/>
      <c r="H2391"/>
      <c r="I2391"/>
      <c r="J2391" s="20"/>
      <c r="K2391"/>
      <c r="L2391"/>
      <c r="M2391"/>
      <c r="N2391"/>
      <c r="O2391" s="20"/>
      <c r="P2391"/>
      <c r="Q2391"/>
      <c r="R2391"/>
      <c r="S2391"/>
      <c r="T2391" s="20"/>
      <c r="U2391"/>
      <c r="V2391"/>
      <c r="W2391"/>
      <c r="X2391"/>
      <c r="Y2391" s="20"/>
      <c r="Z2391"/>
      <c r="AA2391"/>
      <c r="AB2391"/>
      <c r="AC2391"/>
      <c r="AD2391" s="20"/>
      <c r="AE2391"/>
      <c r="AF2391"/>
      <c r="AG2391"/>
      <c r="AH2391"/>
      <c r="AI2391" s="20"/>
      <c r="AJ2391"/>
      <c r="AK2391"/>
      <c r="AL2391"/>
      <c r="AM2391"/>
      <c r="AN2391" s="20"/>
      <c r="AO2391"/>
      <c r="AT2391" s="14"/>
      <c r="AU2391" s="14"/>
      <c r="AV2391" s="14"/>
      <c r="AW2391" s="14"/>
    </row>
    <row r="2392" spans="1:49" s="10" customFormat="1">
      <c r="A2392" s="12"/>
      <c r="C2392"/>
      <c r="D2392"/>
      <c r="E2392" s="20"/>
      <c r="F2392"/>
      <c r="G2392"/>
      <c r="H2392"/>
      <c r="I2392"/>
      <c r="J2392" s="20"/>
      <c r="K2392"/>
      <c r="L2392"/>
      <c r="M2392"/>
      <c r="N2392"/>
      <c r="O2392" s="20"/>
      <c r="P2392"/>
      <c r="Q2392"/>
      <c r="R2392"/>
      <c r="S2392"/>
      <c r="T2392" s="20"/>
      <c r="U2392"/>
      <c r="V2392"/>
      <c r="W2392"/>
      <c r="X2392"/>
      <c r="Y2392" s="20"/>
      <c r="Z2392"/>
      <c r="AA2392"/>
      <c r="AB2392"/>
      <c r="AC2392"/>
      <c r="AD2392" s="20"/>
      <c r="AE2392"/>
      <c r="AF2392"/>
      <c r="AG2392"/>
      <c r="AH2392"/>
      <c r="AI2392" s="20"/>
      <c r="AJ2392"/>
      <c r="AK2392"/>
      <c r="AL2392"/>
      <c r="AM2392"/>
      <c r="AN2392" s="20"/>
      <c r="AO2392"/>
      <c r="AT2392" s="14"/>
      <c r="AU2392" s="14"/>
      <c r="AV2392" s="14"/>
      <c r="AW2392" s="14"/>
    </row>
    <row r="2393" spans="1:49" s="10" customFormat="1">
      <c r="A2393" s="12"/>
      <c r="C2393"/>
      <c r="D2393"/>
      <c r="E2393" s="20"/>
      <c r="F2393"/>
      <c r="G2393"/>
      <c r="H2393"/>
      <c r="I2393"/>
      <c r="J2393" s="20"/>
      <c r="K2393"/>
      <c r="L2393"/>
      <c r="M2393"/>
      <c r="N2393"/>
      <c r="O2393" s="20"/>
      <c r="P2393"/>
      <c r="Q2393"/>
      <c r="R2393"/>
      <c r="S2393"/>
      <c r="T2393" s="20"/>
      <c r="U2393"/>
      <c r="V2393"/>
      <c r="W2393"/>
      <c r="X2393"/>
      <c r="Y2393" s="20"/>
      <c r="Z2393"/>
      <c r="AA2393"/>
      <c r="AB2393"/>
      <c r="AC2393"/>
      <c r="AD2393" s="20"/>
      <c r="AE2393"/>
      <c r="AF2393"/>
      <c r="AG2393"/>
      <c r="AH2393"/>
      <c r="AI2393" s="20"/>
      <c r="AJ2393"/>
      <c r="AK2393"/>
      <c r="AL2393"/>
      <c r="AM2393"/>
      <c r="AN2393" s="20"/>
      <c r="AO2393"/>
      <c r="AT2393" s="14"/>
      <c r="AU2393" s="14"/>
      <c r="AV2393" s="14"/>
      <c r="AW2393" s="14"/>
    </row>
    <row r="2394" spans="1:49" s="10" customFormat="1">
      <c r="A2394" s="12"/>
      <c r="C2394"/>
      <c r="D2394"/>
      <c r="E2394" s="20"/>
      <c r="F2394"/>
      <c r="G2394"/>
      <c r="H2394"/>
      <c r="I2394"/>
      <c r="J2394" s="20"/>
      <c r="K2394"/>
      <c r="L2394"/>
      <c r="M2394"/>
      <c r="N2394"/>
      <c r="O2394" s="20"/>
      <c r="P2394"/>
      <c r="Q2394"/>
      <c r="R2394"/>
      <c r="S2394"/>
      <c r="T2394" s="20"/>
      <c r="U2394"/>
      <c r="V2394"/>
      <c r="W2394"/>
      <c r="X2394"/>
      <c r="Y2394" s="20"/>
      <c r="Z2394"/>
      <c r="AA2394"/>
      <c r="AB2394"/>
      <c r="AC2394"/>
      <c r="AD2394" s="20"/>
      <c r="AE2394"/>
      <c r="AF2394"/>
      <c r="AG2394"/>
      <c r="AH2394"/>
      <c r="AI2394" s="20"/>
      <c r="AJ2394"/>
      <c r="AK2394"/>
      <c r="AL2394"/>
      <c r="AM2394"/>
      <c r="AN2394" s="20"/>
      <c r="AO2394"/>
      <c r="AT2394" s="14"/>
      <c r="AU2394" s="14"/>
      <c r="AV2394" s="14"/>
      <c r="AW2394" s="14"/>
    </row>
    <row r="2395" spans="1:49" s="10" customFormat="1">
      <c r="A2395" s="12"/>
      <c r="C2395"/>
      <c r="D2395"/>
      <c r="E2395" s="20"/>
      <c r="F2395"/>
      <c r="G2395"/>
      <c r="H2395"/>
      <c r="I2395"/>
      <c r="J2395" s="20"/>
      <c r="K2395"/>
      <c r="L2395"/>
      <c r="M2395"/>
      <c r="N2395"/>
      <c r="O2395" s="20"/>
      <c r="P2395"/>
      <c r="Q2395"/>
      <c r="R2395"/>
      <c r="S2395"/>
      <c r="T2395" s="20"/>
      <c r="U2395"/>
      <c r="V2395"/>
      <c r="W2395"/>
      <c r="X2395"/>
      <c r="Y2395" s="20"/>
      <c r="Z2395"/>
      <c r="AA2395"/>
      <c r="AB2395"/>
      <c r="AC2395"/>
      <c r="AD2395" s="20"/>
      <c r="AE2395"/>
      <c r="AF2395"/>
      <c r="AG2395"/>
      <c r="AH2395"/>
      <c r="AI2395" s="20"/>
      <c r="AJ2395"/>
      <c r="AK2395"/>
      <c r="AL2395"/>
      <c r="AM2395"/>
      <c r="AN2395" s="20"/>
      <c r="AO2395"/>
      <c r="AT2395" s="14"/>
      <c r="AU2395" s="14"/>
      <c r="AV2395" s="14"/>
      <c r="AW2395" s="14"/>
    </row>
    <row r="2396" spans="1:49" s="10" customFormat="1">
      <c r="A2396" s="12"/>
      <c r="C2396"/>
      <c r="D2396"/>
      <c r="E2396" s="20"/>
      <c r="F2396"/>
      <c r="G2396"/>
      <c r="H2396"/>
      <c r="I2396"/>
      <c r="J2396" s="20"/>
      <c r="K2396"/>
      <c r="L2396"/>
      <c r="M2396"/>
      <c r="N2396"/>
      <c r="O2396" s="20"/>
      <c r="P2396"/>
      <c r="Q2396"/>
      <c r="R2396"/>
      <c r="S2396"/>
      <c r="T2396" s="20"/>
      <c r="U2396"/>
      <c r="V2396"/>
      <c r="W2396"/>
      <c r="X2396"/>
      <c r="Y2396" s="20"/>
      <c r="Z2396"/>
      <c r="AA2396"/>
      <c r="AB2396"/>
      <c r="AC2396"/>
      <c r="AD2396" s="20"/>
      <c r="AE2396"/>
      <c r="AF2396"/>
      <c r="AG2396"/>
      <c r="AH2396"/>
      <c r="AI2396" s="20"/>
      <c r="AJ2396"/>
      <c r="AK2396"/>
      <c r="AL2396"/>
      <c r="AM2396"/>
      <c r="AN2396" s="20"/>
      <c r="AO2396"/>
      <c r="AT2396" s="14"/>
      <c r="AU2396" s="14"/>
      <c r="AV2396" s="14"/>
      <c r="AW2396" s="14"/>
    </row>
    <row r="2397" spans="1:49" s="10" customFormat="1">
      <c r="A2397" s="12"/>
      <c r="C2397"/>
      <c r="D2397"/>
      <c r="E2397" s="20"/>
      <c r="F2397"/>
      <c r="G2397"/>
      <c r="H2397"/>
      <c r="I2397"/>
      <c r="J2397" s="20"/>
      <c r="K2397"/>
      <c r="L2397"/>
      <c r="M2397"/>
      <c r="N2397"/>
      <c r="O2397" s="20"/>
      <c r="P2397"/>
      <c r="Q2397"/>
      <c r="R2397"/>
      <c r="S2397"/>
      <c r="T2397" s="20"/>
      <c r="U2397"/>
      <c r="V2397"/>
      <c r="W2397"/>
      <c r="X2397"/>
      <c r="Y2397" s="20"/>
      <c r="Z2397"/>
      <c r="AA2397"/>
      <c r="AB2397"/>
      <c r="AC2397"/>
      <c r="AD2397" s="20"/>
      <c r="AE2397"/>
      <c r="AF2397"/>
      <c r="AG2397"/>
      <c r="AH2397"/>
      <c r="AI2397" s="20"/>
      <c r="AJ2397"/>
      <c r="AK2397"/>
      <c r="AL2397"/>
      <c r="AM2397"/>
      <c r="AN2397" s="20"/>
      <c r="AO2397"/>
      <c r="AT2397" s="14"/>
      <c r="AU2397" s="14"/>
      <c r="AV2397" s="14"/>
      <c r="AW2397" s="14"/>
    </row>
    <row r="2398" spans="1:49" s="10" customFormat="1">
      <c r="A2398" s="12"/>
      <c r="C2398"/>
      <c r="D2398"/>
      <c r="E2398" s="20"/>
      <c r="F2398"/>
      <c r="G2398"/>
      <c r="H2398"/>
      <c r="I2398"/>
      <c r="J2398" s="20"/>
      <c r="K2398"/>
      <c r="L2398"/>
      <c r="M2398"/>
      <c r="N2398"/>
      <c r="O2398" s="20"/>
      <c r="P2398"/>
      <c r="Q2398"/>
      <c r="R2398"/>
      <c r="S2398"/>
      <c r="T2398" s="20"/>
      <c r="U2398"/>
      <c r="V2398"/>
      <c r="W2398"/>
      <c r="X2398"/>
      <c r="Y2398" s="20"/>
      <c r="Z2398"/>
      <c r="AA2398"/>
      <c r="AB2398"/>
      <c r="AC2398"/>
      <c r="AD2398" s="20"/>
      <c r="AE2398"/>
      <c r="AF2398"/>
      <c r="AG2398"/>
      <c r="AH2398"/>
      <c r="AI2398" s="20"/>
      <c r="AJ2398"/>
      <c r="AK2398"/>
      <c r="AL2398"/>
      <c r="AM2398"/>
      <c r="AN2398" s="20"/>
      <c r="AO2398"/>
      <c r="AT2398" s="14"/>
      <c r="AU2398" s="14"/>
      <c r="AV2398" s="14"/>
      <c r="AW2398" s="14"/>
    </row>
    <row r="2399" spans="1:49" s="10" customFormat="1">
      <c r="A2399" s="12"/>
      <c r="C2399"/>
      <c r="D2399"/>
      <c r="E2399" s="20"/>
      <c r="F2399"/>
      <c r="G2399"/>
      <c r="H2399"/>
      <c r="I2399"/>
      <c r="J2399" s="20"/>
      <c r="K2399"/>
      <c r="L2399"/>
      <c r="M2399"/>
      <c r="N2399"/>
      <c r="O2399" s="20"/>
      <c r="P2399"/>
      <c r="Q2399"/>
      <c r="R2399"/>
      <c r="S2399"/>
      <c r="T2399" s="20"/>
      <c r="U2399"/>
      <c r="V2399"/>
      <c r="W2399"/>
      <c r="X2399"/>
      <c r="Y2399" s="20"/>
      <c r="Z2399"/>
      <c r="AA2399"/>
      <c r="AB2399"/>
      <c r="AC2399"/>
      <c r="AD2399" s="20"/>
      <c r="AE2399"/>
      <c r="AF2399"/>
      <c r="AG2399"/>
      <c r="AH2399"/>
      <c r="AI2399" s="20"/>
      <c r="AJ2399"/>
      <c r="AK2399"/>
      <c r="AL2399"/>
      <c r="AM2399"/>
      <c r="AN2399" s="20"/>
      <c r="AO2399"/>
      <c r="AT2399" s="14"/>
      <c r="AU2399" s="14"/>
      <c r="AV2399" s="14"/>
      <c r="AW2399" s="14"/>
    </row>
    <row r="2400" spans="1:49" s="10" customFormat="1">
      <c r="A2400" s="12"/>
      <c r="C2400"/>
      <c r="D2400"/>
      <c r="E2400" s="20"/>
      <c r="F2400"/>
      <c r="G2400"/>
      <c r="H2400"/>
      <c r="I2400"/>
      <c r="J2400" s="20"/>
      <c r="K2400"/>
      <c r="L2400"/>
      <c r="M2400"/>
      <c r="N2400"/>
      <c r="O2400" s="20"/>
      <c r="P2400"/>
      <c r="Q2400"/>
      <c r="R2400"/>
      <c r="S2400"/>
      <c r="T2400" s="20"/>
      <c r="U2400"/>
      <c r="V2400"/>
      <c r="W2400"/>
      <c r="X2400"/>
      <c r="Y2400" s="20"/>
      <c r="Z2400"/>
      <c r="AA2400"/>
      <c r="AB2400"/>
      <c r="AC2400"/>
      <c r="AD2400" s="20"/>
      <c r="AE2400"/>
      <c r="AF2400"/>
      <c r="AG2400"/>
      <c r="AH2400"/>
      <c r="AI2400" s="20"/>
      <c r="AJ2400"/>
      <c r="AK2400"/>
      <c r="AL2400"/>
      <c r="AM2400"/>
      <c r="AN2400" s="20"/>
      <c r="AO2400"/>
      <c r="AT2400" s="14"/>
      <c r="AU2400" s="14"/>
      <c r="AV2400" s="14"/>
      <c r="AW2400" s="14"/>
    </row>
    <row r="2401" spans="1:49" s="10" customFormat="1">
      <c r="A2401" s="12"/>
      <c r="C2401"/>
      <c r="D2401"/>
      <c r="E2401" s="20"/>
      <c r="F2401"/>
      <c r="G2401"/>
      <c r="H2401"/>
      <c r="I2401"/>
      <c r="J2401" s="20"/>
      <c r="K2401"/>
      <c r="L2401"/>
      <c r="M2401"/>
      <c r="N2401"/>
      <c r="O2401" s="20"/>
      <c r="P2401"/>
      <c r="Q2401"/>
      <c r="R2401"/>
      <c r="S2401"/>
      <c r="T2401" s="20"/>
      <c r="U2401"/>
      <c r="V2401"/>
      <c r="W2401"/>
      <c r="X2401"/>
      <c r="Y2401" s="20"/>
      <c r="Z2401"/>
      <c r="AA2401"/>
      <c r="AB2401"/>
      <c r="AC2401"/>
      <c r="AD2401" s="20"/>
      <c r="AE2401"/>
      <c r="AF2401"/>
      <c r="AG2401"/>
      <c r="AH2401"/>
      <c r="AI2401" s="20"/>
      <c r="AJ2401"/>
      <c r="AK2401"/>
      <c r="AL2401"/>
      <c r="AM2401"/>
      <c r="AN2401" s="20"/>
      <c r="AO2401"/>
      <c r="AT2401" s="14"/>
      <c r="AU2401" s="14"/>
      <c r="AV2401" s="14"/>
      <c r="AW2401" s="14"/>
    </row>
    <row r="2402" spans="1:49" s="10" customFormat="1">
      <c r="A2402" s="12"/>
      <c r="C2402"/>
      <c r="D2402"/>
      <c r="E2402" s="20"/>
      <c r="F2402"/>
      <c r="G2402"/>
      <c r="H2402"/>
      <c r="I2402"/>
      <c r="J2402" s="20"/>
      <c r="K2402"/>
      <c r="L2402"/>
      <c r="M2402"/>
      <c r="N2402"/>
      <c r="O2402" s="20"/>
      <c r="P2402"/>
      <c r="Q2402"/>
      <c r="R2402"/>
      <c r="S2402"/>
      <c r="T2402" s="20"/>
      <c r="U2402"/>
      <c r="V2402"/>
      <c r="W2402"/>
      <c r="X2402"/>
      <c r="Y2402" s="20"/>
      <c r="Z2402"/>
      <c r="AA2402"/>
      <c r="AB2402"/>
      <c r="AC2402"/>
      <c r="AD2402" s="20"/>
      <c r="AE2402"/>
      <c r="AF2402"/>
      <c r="AG2402"/>
      <c r="AH2402"/>
      <c r="AI2402" s="20"/>
      <c r="AJ2402"/>
      <c r="AK2402"/>
      <c r="AL2402"/>
      <c r="AM2402"/>
      <c r="AN2402" s="20"/>
      <c r="AO2402"/>
      <c r="AT2402" s="14"/>
      <c r="AU2402" s="14"/>
      <c r="AV2402" s="14"/>
      <c r="AW2402" s="14"/>
    </row>
    <row r="2403" spans="1:49" s="10" customFormat="1">
      <c r="A2403" s="12"/>
      <c r="C2403"/>
      <c r="D2403"/>
      <c r="E2403" s="20"/>
      <c r="F2403"/>
      <c r="G2403"/>
      <c r="H2403"/>
      <c r="I2403"/>
      <c r="J2403" s="20"/>
      <c r="K2403"/>
      <c r="L2403"/>
      <c r="M2403"/>
      <c r="N2403"/>
      <c r="O2403" s="20"/>
      <c r="P2403"/>
      <c r="Q2403"/>
      <c r="R2403"/>
      <c r="S2403"/>
      <c r="T2403" s="20"/>
      <c r="U2403"/>
      <c r="V2403"/>
      <c r="W2403"/>
      <c r="X2403"/>
      <c r="Y2403" s="20"/>
      <c r="Z2403"/>
      <c r="AA2403"/>
      <c r="AB2403"/>
      <c r="AC2403"/>
      <c r="AD2403" s="20"/>
      <c r="AE2403"/>
      <c r="AF2403"/>
      <c r="AG2403"/>
      <c r="AH2403"/>
      <c r="AI2403" s="20"/>
      <c r="AJ2403"/>
      <c r="AK2403"/>
      <c r="AL2403"/>
      <c r="AM2403"/>
      <c r="AN2403" s="20"/>
      <c r="AO2403"/>
      <c r="AT2403" s="14"/>
      <c r="AU2403" s="14"/>
      <c r="AV2403" s="14"/>
      <c r="AW2403" s="14"/>
    </row>
    <row r="2404" spans="1:49" s="10" customFormat="1">
      <c r="A2404" s="12"/>
      <c r="C2404"/>
      <c r="D2404"/>
      <c r="E2404" s="20"/>
      <c r="F2404"/>
      <c r="G2404"/>
      <c r="H2404"/>
      <c r="I2404"/>
      <c r="J2404" s="20"/>
      <c r="K2404"/>
      <c r="L2404"/>
      <c r="M2404"/>
      <c r="N2404"/>
      <c r="O2404" s="20"/>
      <c r="P2404"/>
      <c r="Q2404"/>
      <c r="R2404"/>
      <c r="S2404"/>
      <c r="T2404" s="20"/>
      <c r="U2404"/>
      <c r="V2404"/>
      <c r="W2404"/>
      <c r="X2404"/>
      <c r="Y2404" s="20"/>
      <c r="Z2404"/>
      <c r="AA2404"/>
      <c r="AB2404"/>
      <c r="AC2404"/>
      <c r="AD2404" s="20"/>
      <c r="AE2404"/>
      <c r="AF2404"/>
      <c r="AG2404"/>
      <c r="AH2404"/>
      <c r="AI2404" s="20"/>
      <c r="AJ2404"/>
      <c r="AK2404"/>
      <c r="AL2404"/>
      <c r="AM2404"/>
      <c r="AN2404" s="20"/>
      <c r="AO2404"/>
      <c r="AT2404" s="14"/>
      <c r="AU2404" s="14"/>
      <c r="AV2404" s="14"/>
      <c r="AW2404" s="14"/>
    </row>
    <row r="2405" spans="1:49" s="10" customFormat="1">
      <c r="A2405" s="12"/>
      <c r="C2405"/>
      <c r="D2405"/>
      <c r="E2405" s="20"/>
      <c r="F2405"/>
      <c r="G2405"/>
      <c r="H2405"/>
      <c r="I2405"/>
      <c r="J2405" s="20"/>
      <c r="K2405"/>
      <c r="L2405"/>
      <c r="M2405"/>
      <c r="N2405"/>
      <c r="O2405" s="20"/>
      <c r="P2405"/>
      <c r="Q2405"/>
      <c r="R2405"/>
      <c r="S2405"/>
      <c r="T2405" s="20"/>
      <c r="U2405"/>
      <c r="V2405"/>
      <c r="W2405"/>
      <c r="X2405"/>
      <c r="Y2405" s="20"/>
      <c r="Z2405"/>
      <c r="AA2405"/>
      <c r="AB2405"/>
      <c r="AC2405"/>
      <c r="AD2405" s="20"/>
      <c r="AE2405"/>
      <c r="AF2405"/>
      <c r="AG2405"/>
      <c r="AH2405"/>
      <c r="AI2405" s="20"/>
      <c r="AJ2405"/>
      <c r="AK2405"/>
      <c r="AL2405"/>
      <c r="AM2405"/>
      <c r="AN2405" s="20"/>
      <c r="AO2405"/>
      <c r="AT2405" s="14"/>
      <c r="AU2405" s="14"/>
      <c r="AV2405" s="14"/>
      <c r="AW2405" s="14"/>
    </row>
    <row r="2406" spans="1:49" s="10" customFormat="1">
      <c r="A2406" s="12"/>
      <c r="C2406"/>
      <c r="D2406"/>
      <c r="E2406" s="20"/>
      <c r="F2406"/>
      <c r="G2406"/>
      <c r="H2406"/>
      <c r="I2406"/>
      <c r="J2406" s="20"/>
      <c r="K2406"/>
      <c r="L2406"/>
      <c r="M2406"/>
      <c r="N2406"/>
      <c r="O2406" s="20"/>
      <c r="P2406"/>
      <c r="Q2406"/>
      <c r="R2406"/>
      <c r="S2406"/>
      <c r="T2406" s="20"/>
      <c r="U2406"/>
      <c r="V2406"/>
      <c r="W2406"/>
      <c r="X2406"/>
      <c r="Y2406" s="20"/>
      <c r="Z2406"/>
      <c r="AA2406"/>
      <c r="AB2406"/>
      <c r="AC2406"/>
      <c r="AD2406" s="20"/>
      <c r="AE2406"/>
      <c r="AF2406"/>
      <c r="AG2406"/>
      <c r="AH2406"/>
      <c r="AI2406" s="20"/>
      <c r="AJ2406"/>
      <c r="AK2406"/>
      <c r="AL2406"/>
      <c r="AM2406"/>
      <c r="AN2406" s="20"/>
      <c r="AO2406"/>
      <c r="AT2406" s="14"/>
      <c r="AU2406" s="14"/>
      <c r="AV2406" s="14"/>
      <c r="AW2406" s="14"/>
    </row>
    <row r="2407" spans="1:49" s="10" customFormat="1">
      <c r="A2407" s="12"/>
      <c r="C2407"/>
      <c r="D2407"/>
      <c r="E2407" s="20"/>
      <c r="F2407"/>
      <c r="G2407"/>
      <c r="H2407"/>
      <c r="I2407"/>
      <c r="J2407" s="20"/>
      <c r="K2407"/>
      <c r="L2407"/>
      <c r="M2407"/>
      <c r="N2407"/>
      <c r="O2407" s="20"/>
      <c r="P2407"/>
      <c r="Q2407"/>
      <c r="R2407"/>
      <c r="S2407"/>
      <c r="T2407" s="20"/>
      <c r="U2407"/>
      <c r="V2407"/>
      <c r="W2407"/>
      <c r="X2407"/>
      <c r="Y2407" s="20"/>
      <c r="Z2407"/>
      <c r="AA2407"/>
      <c r="AB2407"/>
      <c r="AC2407"/>
      <c r="AD2407" s="20"/>
      <c r="AE2407"/>
      <c r="AF2407"/>
      <c r="AG2407"/>
      <c r="AH2407"/>
      <c r="AI2407" s="20"/>
      <c r="AJ2407"/>
      <c r="AK2407"/>
      <c r="AL2407"/>
      <c r="AM2407"/>
      <c r="AN2407" s="20"/>
      <c r="AO2407"/>
      <c r="AT2407" s="14"/>
      <c r="AU2407" s="14"/>
      <c r="AV2407" s="14"/>
      <c r="AW2407" s="14"/>
    </row>
    <row r="2408" spans="1:49" s="10" customFormat="1">
      <c r="A2408" s="12"/>
      <c r="C2408"/>
      <c r="D2408"/>
      <c r="E2408" s="20"/>
      <c r="F2408"/>
      <c r="G2408"/>
      <c r="H2408"/>
      <c r="I2408"/>
      <c r="J2408" s="20"/>
      <c r="K2408"/>
      <c r="L2408"/>
      <c r="M2408"/>
      <c r="N2408"/>
      <c r="O2408" s="20"/>
      <c r="P2408"/>
      <c r="Q2408"/>
      <c r="R2408"/>
      <c r="S2408"/>
      <c r="T2408" s="20"/>
      <c r="U2408"/>
      <c r="V2408"/>
      <c r="W2408"/>
      <c r="X2408"/>
      <c r="Y2408" s="20"/>
      <c r="Z2408"/>
      <c r="AA2408"/>
      <c r="AB2408"/>
      <c r="AC2408"/>
      <c r="AD2408" s="20"/>
      <c r="AE2408"/>
      <c r="AF2408"/>
      <c r="AG2408"/>
      <c r="AH2408"/>
      <c r="AI2408" s="20"/>
      <c r="AJ2408"/>
      <c r="AK2408"/>
      <c r="AL2408"/>
      <c r="AM2408"/>
      <c r="AN2408" s="20"/>
      <c r="AO2408"/>
      <c r="AT2408" s="14"/>
      <c r="AU2408" s="14"/>
      <c r="AV2408" s="14"/>
      <c r="AW2408" s="14"/>
    </row>
    <row r="2409" spans="1:49" s="10" customFormat="1">
      <c r="A2409" s="12"/>
      <c r="C2409"/>
      <c r="D2409"/>
      <c r="E2409" s="20"/>
      <c r="F2409"/>
      <c r="G2409"/>
      <c r="H2409"/>
      <c r="I2409"/>
      <c r="J2409" s="20"/>
      <c r="K2409"/>
      <c r="L2409"/>
      <c r="M2409"/>
      <c r="N2409"/>
      <c r="O2409" s="20"/>
      <c r="P2409"/>
      <c r="Q2409"/>
      <c r="R2409"/>
      <c r="S2409"/>
      <c r="T2409" s="20"/>
      <c r="U2409"/>
      <c r="V2409"/>
      <c r="W2409"/>
      <c r="X2409"/>
      <c r="Y2409" s="20"/>
      <c r="Z2409"/>
      <c r="AA2409"/>
      <c r="AB2409"/>
      <c r="AC2409"/>
      <c r="AD2409" s="20"/>
      <c r="AE2409"/>
      <c r="AF2409"/>
      <c r="AG2409"/>
      <c r="AH2409"/>
      <c r="AI2409" s="20"/>
      <c r="AJ2409"/>
      <c r="AK2409"/>
      <c r="AL2409"/>
      <c r="AM2409"/>
      <c r="AN2409" s="20"/>
      <c r="AO2409"/>
      <c r="AT2409" s="14"/>
      <c r="AU2409" s="14"/>
      <c r="AV2409" s="14"/>
      <c r="AW2409" s="14"/>
    </row>
    <row r="2410" spans="1:49" s="10" customFormat="1">
      <c r="A2410" s="12"/>
      <c r="C2410"/>
      <c r="D2410"/>
      <c r="E2410" s="20"/>
      <c r="F2410"/>
      <c r="G2410"/>
      <c r="H2410"/>
      <c r="I2410"/>
      <c r="J2410" s="20"/>
      <c r="K2410"/>
      <c r="L2410"/>
      <c r="M2410"/>
      <c r="N2410"/>
      <c r="O2410" s="20"/>
      <c r="P2410"/>
      <c r="Q2410"/>
      <c r="R2410"/>
      <c r="S2410"/>
      <c r="T2410" s="20"/>
      <c r="U2410"/>
      <c r="V2410"/>
      <c r="W2410"/>
      <c r="X2410"/>
      <c r="Y2410" s="20"/>
      <c r="Z2410"/>
      <c r="AA2410"/>
      <c r="AB2410"/>
      <c r="AC2410"/>
      <c r="AD2410" s="20"/>
      <c r="AE2410"/>
      <c r="AF2410"/>
      <c r="AG2410"/>
      <c r="AH2410"/>
      <c r="AI2410" s="20"/>
      <c r="AJ2410"/>
      <c r="AK2410"/>
      <c r="AL2410"/>
      <c r="AM2410"/>
      <c r="AN2410" s="20"/>
      <c r="AO2410"/>
      <c r="AT2410" s="14"/>
      <c r="AU2410" s="14"/>
      <c r="AV2410" s="14"/>
      <c r="AW2410" s="14"/>
    </row>
    <row r="2411" spans="1:49" s="10" customFormat="1">
      <c r="A2411" s="12"/>
      <c r="C2411"/>
      <c r="D2411"/>
      <c r="E2411" s="20"/>
      <c r="F2411"/>
      <c r="G2411"/>
      <c r="H2411"/>
      <c r="I2411"/>
      <c r="J2411" s="20"/>
      <c r="K2411"/>
      <c r="L2411"/>
      <c r="M2411"/>
      <c r="N2411"/>
      <c r="O2411" s="20"/>
      <c r="P2411"/>
      <c r="Q2411"/>
      <c r="R2411"/>
      <c r="S2411"/>
      <c r="T2411" s="20"/>
      <c r="U2411"/>
      <c r="V2411"/>
      <c r="W2411"/>
      <c r="X2411"/>
      <c r="Y2411" s="20"/>
      <c r="Z2411"/>
      <c r="AA2411"/>
      <c r="AB2411"/>
      <c r="AC2411"/>
      <c r="AD2411" s="20"/>
      <c r="AE2411"/>
      <c r="AF2411"/>
      <c r="AG2411"/>
      <c r="AH2411"/>
      <c r="AI2411" s="20"/>
      <c r="AJ2411"/>
      <c r="AK2411"/>
      <c r="AL2411"/>
      <c r="AM2411"/>
      <c r="AN2411" s="20"/>
      <c r="AO2411"/>
      <c r="AT2411" s="14"/>
      <c r="AU2411" s="14"/>
      <c r="AV2411" s="14"/>
      <c r="AW2411" s="14"/>
    </row>
    <row r="2412" spans="1:49" s="10" customFormat="1">
      <c r="A2412" s="12"/>
      <c r="C2412"/>
      <c r="D2412"/>
      <c r="E2412" s="20"/>
      <c r="F2412"/>
      <c r="G2412"/>
      <c r="H2412"/>
      <c r="I2412"/>
      <c r="J2412" s="20"/>
      <c r="K2412"/>
      <c r="L2412"/>
      <c r="M2412"/>
      <c r="N2412"/>
      <c r="O2412" s="20"/>
      <c r="P2412"/>
      <c r="Q2412"/>
      <c r="R2412"/>
      <c r="S2412"/>
      <c r="T2412" s="20"/>
      <c r="U2412"/>
      <c r="V2412"/>
      <c r="W2412"/>
      <c r="X2412"/>
      <c r="Y2412" s="20"/>
      <c r="Z2412"/>
      <c r="AA2412"/>
      <c r="AB2412"/>
      <c r="AC2412"/>
      <c r="AD2412" s="20"/>
      <c r="AE2412"/>
      <c r="AF2412"/>
      <c r="AG2412"/>
      <c r="AH2412"/>
      <c r="AI2412" s="20"/>
      <c r="AJ2412"/>
      <c r="AK2412"/>
      <c r="AL2412"/>
      <c r="AM2412"/>
      <c r="AN2412" s="20"/>
      <c r="AO2412"/>
      <c r="AT2412" s="14"/>
      <c r="AU2412" s="14"/>
      <c r="AV2412" s="14"/>
      <c r="AW2412" s="14"/>
    </row>
    <row r="2413" spans="1:49" s="10" customFormat="1">
      <c r="A2413" s="12"/>
      <c r="C2413"/>
      <c r="D2413"/>
      <c r="E2413" s="20"/>
      <c r="F2413"/>
      <c r="G2413"/>
      <c r="H2413"/>
      <c r="I2413"/>
      <c r="J2413" s="20"/>
      <c r="K2413"/>
      <c r="L2413"/>
      <c r="M2413"/>
      <c r="N2413"/>
      <c r="O2413" s="20"/>
      <c r="P2413"/>
      <c r="Q2413"/>
      <c r="R2413"/>
      <c r="S2413"/>
      <c r="T2413" s="20"/>
      <c r="U2413"/>
      <c r="V2413"/>
      <c r="W2413"/>
      <c r="X2413"/>
      <c r="Y2413" s="20"/>
      <c r="Z2413"/>
      <c r="AA2413"/>
      <c r="AB2413"/>
      <c r="AC2413"/>
      <c r="AD2413" s="20"/>
      <c r="AE2413"/>
      <c r="AF2413"/>
      <c r="AG2413"/>
      <c r="AH2413"/>
      <c r="AI2413" s="20"/>
      <c r="AJ2413"/>
      <c r="AK2413"/>
      <c r="AL2413"/>
      <c r="AM2413"/>
      <c r="AN2413" s="20"/>
      <c r="AO2413"/>
      <c r="AT2413" s="14"/>
      <c r="AU2413" s="14"/>
      <c r="AV2413" s="14"/>
      <c r="AW2413" s="14"/>
    </row>
    <row r="2414" spans="1:49" s="10" customFormat="1">
      <c r="A2414" s="12"/>
      <c r="C2414"/>
      <c r="D2414"/>
      <c r="E2414" s="20"/>
      <c r="F2414"/>
      <c r="G2414"/>
      <c r="H2414"/>
      <c r="I2414"/>
      <c r="J2414" s="20"/>
      <c r="K2414"/>
      <c r="L2414"/>
      <c r="M2414"/>
      <c r="N2414"/>
      <c r="O2414" s="20"/>
      <c r="P2414"/>
      <c r="Q2414"/>
      <c r="R2414"/>
      <c r="S2414"/>
      <c r="T2414" s="20"/>
      <c r="U2414"/>
      <c r="V2414"/>
      <c r="W2414"/>
      <c r="X2414"/>
      <c r="Y2414" s="20"/>
      <c r="Z2414"/>
      <c r="AA2414"/>
      <c r="AB2414"/>
      <c r="AC2414"/>
      <c r="AD2414" s="20"/>
      <c r="AE2414"/>
      <c r="AF2414"/>
      <c r="AG2414"/>
      <c r="AH2414"/>
      <c r="AI2414" s="20"/>
      <c r="AJ2414"/>
      <c r="AK2414"/>
      <c r="AL2414"/>
      <c r="AM2414"/>
      <c r="AN2414" s="20"/>
      <c r="AO2414"/>
      <c r="AT2414" s="14"/>
      <c r="AU2414" s="14"/>
      <c r="AV2414" s="14"/>
      <c r="AW2414" s="14"/>
    </row>
    <row r="2415" spans="1:49" s="10" customFormat="1">
      <c r="A2415" s="12"/>
      <c r="C2415"/>
      <c r="D2415"/>
      <c r="E2415" s="20"/>
      <c r="F2415"/>
      <c r="G2415"/>
      <c r="H2415"/>
      <c r="I2415"/>
      <c r="J2415" s="20"/>
      <c r="K2415"/>
      <c r="L2415"/>
      <c r="M2415"/>
      <c r="N2415"/>
      <c r="O2415" s="20"/>
      <c r="P2415"/>
      <c r="Q2415"/>
      <c r="R2415"/>
      <c r="S2415"/>
      <c r="T2415" s="20"/>
      <c r="U2415"/>
      <c r="V2415"/>
      <c r="W2415"/>
      <c r="X2415"/>
      <c r="Y2415" s="20"/>
      <c r="Z2415"/>
      <c r="AA2415"/>
      <c r="AB2415"/>
      <c r="AC2415"/>
      <c r="AD2415" s="20"/>
      <c r="AE2415"/>
      <c r="AF2415"/>
      <c r="AG2415"/>
      <c r="AH2415"/>
      <c r="AI2415" s="20"/>
      <c r="AJ2415"/>
      <c r="AK2415"/>
      <c r="AL2415"/>
      <c r="AM2415"/>
      <c r="AN2415" s="20"/>
      <c r="AO2415"/>
      <c r="AT2415" s="14"/>
      <c r="AU2415" s="14"/>
      <c r="AV2415" s="14"/>
      <c r="AW2415" s="14"/>
    </row>
    <row r="2416" spans="1:49" s="10" customFormat="1">
      <c r="A2416" s="12"/>
      <c r="C2416"/>
      <c r="D2416"/>
      <c r="E2416" s="20"/>
      <c r="F2416"/>
      <c r="G2416"/>
      <c r="H2416"/>
      <c r="I2416"/>
      <c r="J2416" s="20"/>
      <c r="K2416"/>
      <c r="L2416"/>
      <c r="M2416"/>
      <c r="N2416"/>
      <c r="O2416" s="20"/>
      <c r="P2416"/>
      <c r="Q2416"/>
      <c r="R2416"/>
      <c r="S2416"/>
      <c r="T2416" s="20"/>
      <c r="U2416"/>
      <c r="V2416"/>
      <c r="W2416"/>
      <c r="X2416"/>
      <c r="Y2416" s="20"/>
      <c r="Z2416"/>
      <c r="AA2416"/>
      <c r="AB2416"/>
      <c r="AC2416"/>
      <c r="AD2416" s="20"/>
      <c r="AE2416"/>
      <c r="AF2416"/>
      <c r="AG2416"/>
      <c r="AH2416"/>
      <c r="AI2416" s="20"/>
      <c r="AJ2416"/>
      <c r="AK2416"/>
      <c r="AL2416"/>
      <c r="AM2416"/>
      <c r="AN2416" s="20"/>
      <c r="AO2416"/>
      <c r="AT2416" s="14"/>
      <c r="AU2416" s="14"/>
      <c r="AV2416" s="14"/>
      <c r="AW2416" s="14"/>
    </row>
    <row r="2417" spans="1:49" s="10" customFormat="1">
      <c r="A2417" s="12"/>
      <c r="C2417"/>
      <c r="D2417"/>
      <c r="E2417" s="20"/>
      <c r="F2417"/>
      <c r="G2417"/>
      <c r="H2417"/>
      <c r="I2417"/>
      <c r="J2417" s="20"/>
      <c r="K2417"/>
      <c r="L2417"/>
      <c r="M2417"/>
      <c r="N2417"/>
      <c r="O2417" s="20"/>
      <c r="P2417"/>
      <c r="Q2417"/>
      <c r="R2417"/>
      <c r="S2417"/>
      <c r="T2417" s="20"/>
      <c r="U2417"/>
      <c r="V2417"/>
      <c r="W2417"/>
      <c r="X2417"/>
      <c r="Y2417" s="20"/>
      <c r="Z2417"/>
      <c r="AA2417"/>
      <c r="AB2417"/>
      <c r="AC2417"/>
      <c r="AD2417" s="20"/>
      <c r="AE2417"/>
      <c r="AF2417"/>
      <c r="AG2417"/>
      <c r="AH2417"/>
      <c r="AI2417" s="20"/>
      <c r="AJ2417"/>
      <c r="AK2417"/>
      <c r="AL2417"/>
      <c r="AM2417"/>
      <c r="AN2417" s="20"/>
      <c r="AO2417"/>
      <c r="AT2417" s="14"/>
      <c r="AU2417" s="14"/>
      <c r="AV2417" s="14"/>
      <c r="AW2417" s="14"/>
    </row>
    <row r="2418" spans="1:49" s="10" customFormat="1">
      <c r="A2418" s="12"/>
      <c r="C2418"/>
      <c r="D2418"/>
      <c r="E2418" s="20"/>
      <c r="F2418"/>
      <c r="G2418"/>
      <c r="H2418"/>
      <c r="I2418"/>
      <c r="J2418" s="20"/>
      <c r="K2418"/>
      <c r="L2418"/>
      <c r="M2418"/>
      <c r="N2418"/>
      <c r="O2418" s="20"/>
      <c r="P2418"/>
      <c r="Q2418"/>
      <c r="R2418"/>
      <c r="S2418"/>
      <c r="T2418" s="20"/>
      <c r="U2418"/>
      <c r="V2418"/>
      <c r="W2418"/>
      <c r="X2418"/>
      <c r="Y2418" s="20"/>
      <c r="Z2418"/>
      <c r="AA2418"/>
      <c r="AB2418"/>
      <c r="AC2418"/>
      <c r="AD2418" s="20"/>
      <c r="AE2418"/>
      <c r="AF2418"/>
      <c r="AG2418"/>
      <c r="AH2418"/>
      <c r="AI2418" s="20"/>
      <c r="AJ2418"/>
      <c r="AK2418"/>
      <c r="AL2418"/>
      <c r="AM2418"/>
      <c r="AN2418" s="20"/>
      <c r="AO2418"/>
      <c r="AT2418" s="14"/>
      <c r="AU2418" s="14"/>
      <c r="AV2418" s="14"/>
      <c r="AW2418" s="14"/>
    </row>
    <row r="2419" spans="1:49" s="10" customFormat="1">
      <c r="A2419" s="12"/>
      <c r="C2419"/>
      <c r="D2419"/>
      <c r="E2419" s="20"/>
      <c r="F2419"/>
      <c r="G2419"/>
      <c r="H2419"/>
      <c r="I2419"/>
      <c r="J2419" s="20"/>
      <c r="K2419"/>
      <c r="L2419"/>
      <c r="M2419"/>
      <c r="N2419"/>
      <c r="O2419" s="20"/>
      <c r="P2419"/>
      <c r="Q2419"/>
      <c r="R2419"/>
      <c r="S2419"/>
      <c r="T2419" s="20"/>
      <c r="U2419"/>
      <c r="V2419"/>
      <c r="W2419"/>
      <c r="X2419"/>
      <c r="Y2419" s="20"/>
      <c r="Z2419"/>
      <c r="AA2419"/>
      <c r="AB2419"/>
      <c r="AC2419"/>
      <c r="AD2419" s="20"/>
      <c r="AE2419"/>
      <c r="AF2419"/>
      <c r="AG2419"/>
      <c r="AH2419"/>
      <c r="AI2419" s="20"/>
      <c r="AJ2419"/>
      <c r="AK2419"/>
      <c r="AL2419"/>
      <c r="AM2419"/>
      <c r="AN2419" s="20"/>
      <c r="AO2419"/>
      <c r="AT2419" s="14"/>
      <c r="AU2419" s="14"/>
      <c r="AV2419" s="14"/>
      <c r="AW2419" s="14"/>
    </row>
    <row r="2420" spans="1:49" s="10" customFormat="1">
      <c r="A2420" s="12"/>
      <c r="C2420"/>
      <c r="D2420"/>
      <c r="E2420" s="20"/>
      <c r="F2420"/>
      <c r="G2420"/>
      <c r="H2420"/>
      <c r="I2420"/>
      <c r="J2420" s="20"/>
      <c r="K2420"/>
      <c r="L2420"/>
      <c r="M2420"/>
      <c r="N2420"/>
      <c r="O2420" s="20"/>
      <c r="P2420"/>
      <c r="Q2420"/>
      <c r="R2420"/>
      <c r="S2420"/>
      <c r="T2420" s="20"/>
      <c r="U2420"/>
      <c r="V2420"/>
      <c r="W2420"/>
      <c r="X2420"/>
      <c r="Y2420" s="20"/>
      <c r="Z2420"/>
      <c r="AA2420"/>
      <c r="AB2420"/>
      <c r="AC2420"/>
      <c r="AD2420" s="20"/>
      <c r="AE2420"/>
      <c r="AF2420"/>
      <c r="AG2420"/>
      <c r="AH2420"/>
      <c r="AI2420" s="20"/>
      <c r="AJ2420"/>
      <c r="AK2420"/>
      <c r="AL2420"/>
      <c r="AM2420"/>
      <c r="AN2420" s="20"/>
      <c r="AO2420"/>
      <c r="AT2420" s="14"/>
      <c r="AU2420" s="14"/>
      <c r="AV2420" s="14"/>
      <c r="AW2420" s="14"/>
    </row>
    <row r="2421" spans="1:49" s="10" customFormat="1">
      <c r="A2421" s="12"/>
      <c r="C2421"/>
      <c r="D2421"/>
      <c r="E2421" s="20"/>
      <c r="F2421"/>
      <c r="G2421"/>
      <c r="H2421"/>
      <c r="I2421"/>
      <c r="J2421" s="20"/>
      <c r="K2421"/>
      <c r="L2421"/>
      <c r="M2421"/>
      <c r="N2421"/>
      <c r="O2421" s="20"/>
      <c r="P2421"/>
      <c r="Q2421"/>
      <c r="R2421"/>
      <c r="S2421"/>
      <c r="T2421" s="20"/>
      <c r="U2421"/>
      <c r="V2421"/>
      <c r="W2421"/>
      <c r="X2421"/>
      <c r="Y2421" s="20"/>
      <c r="Z2421"/>
      <c r="AA2421"/>
      <c r="AB2421"/>
      <c r="AC2421"/>
      <c r="AD2421" s="20"/>
      <c r="AE2421"/>
      <c r="AF2421"/>
      <c r="AG2421"/>
      <c r="AH2421"/>
      <c r="AI2421" s="20"/>
      <c r="AJ2421"/>
      <c r="AK2421"/>
      <c r="AL2421"/>
      <c r="AM2421"/>
      <c r="AN2421" s="20"/>
      <c r="AO2421"/>
      <c r="AT2421" s="14"/>
      <c r="AU2421" s="14"/>
      <c r="AV2421" s="14"/>
      <c r="AW2421" s="14"/>
    </row>
    <row r="2422" spans="1:49" s="10" customFormat="1">
      <c r="A2422" s="12"/>
      <c r="C2422"/>
      <c r="D2422"/>
      <c r="E2422" s="20"/>
      <c r="F2422"/>
      <c r="G2422"/>
      <c r="H2422"/>
      <c r="I2422"/>
      <c r="J2422" s="20"/>
      <c r="K2422"/>
      <c r="L2422"/>
      <c r="M2422"/>
      <c r="N2422"/>
      <c r="O2422" s="20"/>
      <c r="P2422"/>
      <c r="Q2422"/>
      <c r="R2422"/>
      <c r="S2422"/>
      <c r="T2422" s="20"/>
      <c r="U2422"/>
      <c r="V2422"/>
      <c r="W2422"/>
      <c r="X2422"/>
      <c r="Y2422" s="20"/>
      <c r="Z2422"/>
      <c r="AA2422"/>
      <c r="AB2422"/>
      <c r="AC2422"/>
      <c r="AD2422" s="20"/>
      <c r="AE2422"/>
      <c r="AF2422"/>
      <c r="AG2422"/>
      <c r="AH2422"/>
      <c r="AI2422" s="20"/>
      <c r="AJ2422"/>
      <c r="AK2422"/>
      <c r="AL2422"/>
      <c r="AM2422"/>
      <c r="AN2422" s="20"/>
      <c r="AO2422"/>
      <c r="AT2422" s="14"/>
      <c r="AU2422" s="14"/>
      <c r="AV2422" s="14"/>
      <c r="AW2422" s="14"/>
    </row>
    <row r="2423" spans="1:49" s="10" customFormat="1">
      <c r="A2423" s="12"/>
      <c r="C2423"/>
      <c r="D2423"/>
      <c r="E2423" s="20"/>
      <c r="F2423"/>
      <c r="G2423"/>
      <c r="H2423"/>
      <c r="I2423"/>
      <c r="J2423" s="20"/>
      <c r="K2423"/>
      <c r="L2423"/>
      <c r="M2423"/>
      <c r="N2423"/>
      <c r="O2423" s="20"/>
      <c r="P2423"/>
      <c r="Q2423"/>
      <c r="R2423"/>
      <c r="S2423"/>
      <c r="T2423" s="20"/>
      <c r="U2423"/>
      <c r="V2423"/>
      <c r="W2423"/>
      <c r="X2423"/>
      <c r="Y2423" s="20"/>
      <c r="Z2423"/>
      <c r="AA2423"/>
      <c r="AB2423"/>
      <c r="AC2423"/>
      <c r="AD2423" s="20"/>
      <c r="AE2423"/>
      <c r="AF2423"/>
      <c r="AG2423"/>
      <c r="AH2423"/>
      <c r="AI2423" s="20"/>
      <c r="AJ2423"/>
      <c r="AK2423"/>
      <c r="AL2423"/>
      <c r="AM2423"/>
      <c r="AN2423" s="20"/>
      <c r="AO2423"/>
      <c r="AT2423" s="14"/>
      <c r="AU2423" s="14"/>
      <c r="AV2423" s="14"/>
      <c r="AW2423" s="14"/>
    </row>
    <row r="2424" spans="1:49" s="10" customFormat="1">
      <c r="A2424" s="12"/>
      <c r="C2424"/>
      <c r="D2424"/>
      <c r="E2424" s="20"/>
      <c r="F2424"/>
      <c r="G2424"/>
      <c r="H2424"/>
      <c r="I2424"/>
      <c r="J2424" s="20"/>
      <c r="K2424"/>
      <c r="L2424"/>
      <c r="M2424"/>
      <c r="N2424"/>
      <c r="O2424" s="20"/>
      <c r="P2424"/>
      <c r="Q2424"/>
      <c r="R2424"/>
      <c r="S2424"/>
      <c r="T2424" s="20"/>
      <c r="U2424"/>
      <c r="V2424"/>
      <c r="W2424"/>
      <c r="X2424"/>
      <c r="Y2424" s="20"/>
      <c r="Z2424"/>
      <c r="AA2424"/>
      <c r="AB2424"/>
      <c r="AC2424"/>
      <c r="AD2424" s="20"/>
      <c r="AE2424"/>
      <c r="AF2424"/>
      <c r="AG2424"/>
      <c r="AH2424"/>
      <c r="AI2424" s="20"/>
      <c r="AJ2424"/>
      <c r="AK2424"/>
      <c r="AL2424"/>
      <c r="AM2424"/>
      <c r="AN2424" s="20"/>
      <c r="AO2424"/>
      <c r="AT2424" s="14"/>
      <c r="AU2424" s="14"/>
      <c r="AV2424" s="14"/>
      <c r="AW2424" s="14"/>
    </row>
    <row r="2425" spans="1:49" s="10" customFormat="1">
      <c r="A2425" s="12"/>
      <c r="C2425"/>
      <c r="D2425"/>
      <c r="E2425" s="20"/>
      <c r="F2425"/>
      <c r="G2425"/>
      <c r="H2425"/>
      <c r="I2425"/>
      <c r="J2425" s="20"/>
      <c r="K2425"/>
      <c r="L2425"/>
      <c r="M2425"/>
      <c r="N2425"/>
      <c r="O2425" s="20"/>
      <c r="P2425"/>
      <c r="Q2425"/>
      <c r="R2425"/>
      <c r="S2425"/>
      <c r="T2425" s="20"/>
      <c r="U2425"/>
      <c r="V2425"/>
      <c r="W2425"/>
      <c r="X2425"/>
      <c r="Y2425" s="20"/>
      <c r="Z2425"/>
      <c r="AA2425"/>
      <c r="AB2425"/>
      <c r="AC2425"/>
      <c r="AD2425" s="20"/>
      <c r="AE2425"/>
      <c r="AF2425"/>
      <c r="AG2425"/>
      <c r="AH2425"/>
      <c r="AI2425" s="20"/>
      <c r="AJ2425"/>
      <c r="AK2425"/>
      <c r="AL2425"/>
      <c r="AM2425"/>
      <c r="AN2425" s="20"/>
      <c r="AO2425"/>
      <c r="AT2425" s="14"/>
      <c r="AU2425" s="14"/>
      <c r="AV2425" s="14"/>
      <c r="AW2425" s="14"/>
    </row>
    <row r="2426" spans="1:49" s="10" customFormat="1">
      <c r="A2426" s="12"/>
      <c r="C2426"/>
      <c r="D2426"/>
      <c r="E2426" s="20"/>
      <c r="F2426"/>
      <c r="G2426"/>
      <c r="H2426"/>
      <c r="I2426"/>
      <c r="J2426" s="20"/>
      <c r="K2426"/>
      <c r="L2426"/>
      <c r="M2426"/>
      <c r="N2426"/>
      <c r="O2426" s="20"/>
      <c r="P2426"/>
      <c r="Q2426"/>
      <c r="R2426"/>
      <c r="S2426"/>
      <c r="T2426" s="20"/>
      <c r="U2426"/>
      <c r="V2426"/>
      <c r="W2426"/>
      <c r="X2426"/>
      <c r="Y2426" s="20"/>
      <c r="Z2426"/>
      <c r="AA2426"/>
      <c r="AB2426"/>
      <c r="AC2426"/>
      <c r="AD2426" s="20"/>
      <c r="AE2426"/>
      <c r="AF2426"/>
      <c r="AG2426"/>
      <c r="AH2426"/>
      <c r="AI2426" s="20"/>
      <c r="AJ2426"/>
      <c r="AK2426"/>
      <c r="AL2426"/>
      <c r="AM2426"/>
      <c r="AN2426" s="20"/>
      <c r="AO2426"/>
      <c r="AT2426" s="14"/>
      <c r="AU2426" s="14"/>
      <c r="AV2426" s="14"/>
      <c r="AW2426" s="14"/>
    </row>
    <row r="2427" spans="1:49" s="10" customFormat="1">
      <c r="A2427" s="12"/>
      <c r="C2427"/>
      <c r="D2427"/>
      <c r="E2427" s="20"/>
      <c r="F2427"/>
      <c r="G2427"/>
      <c r="H2427"/>
      <c r="I2427"/>
      <c r="J2427" s="20"/>
      <c r="K2427"/>
      <c r="L2427"/>
      <c r="M2427"/>
      <c r="N2427"/>
      <c r="O2427" s="20"/>
      <c r="P2427"/>
      <c r="Q2427"/>
      <c r="R2427"/>
      <c r="S2427"/>
      <c r="T2427" s="20"/>
      <c r="U2427"/>
      <c r="V2427"/>
      <c r="W2427"/>
      <c r="X2427"/>
      <c r="Y2427" s="20"/>
      <c r="Z2427"/>
      <c r="AA2427"/>
      <c r="AB2427"/>
      <c r="AC2427"/>
      <c r="AD2427" s="20"/>
      <c r="AE2427"/>
      <c r="AF2427"/>
      <c r="AG2427"/>
      <c r="AH2427"/>
      <c r="AI2427" s="20"/>
      <c r="AJ2427"/>
      <c r="AK2427"/>
      <c r="AL2427"/>
      <c r="AM2427"/>
      <c r="AN2427" s="20"/>
      <c r="AO2427"/>
      <c r="AT2427" s="14"/>
      <c r="AU2427" s="14"/>
      <c r="AV2427" s="14"/>
      <c r="AW2427" s="14"/>
    </row>
    <row r="2428" spans="1:49" s="10" customFormat="1">
      <c r="A2428" s="12"/>
      <c r="C2428"/>
      <c r="D2428"/>
      <c r="E2428" s="20"/>
      <c r="F2428"/>
      <c r="G2428"/>
      <c r="H2428"/>
      <c r="I2428"/>
      <c r="J2428" s="20"/>
      <c r="K2428"/>
      <c r="L2428"/>
      <c r="M2428"/>
      <c r="N2428"/>
      <c r="O2428" s="20"/>
      <c r="P2428"/>
      <c r="Q2428"/>
      <c r="R2428"/>
      <c r="S2428"/>
      <c r="T2428" s="20"/>
      <c r="U2428"/>
      <c r="V2428"/>
      <c r="W2428"/>
      <c r="X2428"/>
      <c r="Y2428" s="20"/>
      <c r="Z2428"/>
      <c r="AA2428"/>
      <c r="AB2428"/>
      <c r="AC2428"/>
      <c r="AD2428" s="20"/>
      <c r="AE2428"/>
      <c r="AF2428"/>
      <c r="AG2428"/>
      <c r="AH2428"/>
      <c r="AI2428" s="20"/>
      <c r="AJ2428"/>
      <c r="AK2428"/>
      <c r="AL2428"/>
      <c r="AM2428"/>
      <c r="AN2428" s="20"/>
      <c r="AO2428"/>
      <c r="AT2428" s="14"/>
      <c r="AU2428" s="14"/>
      <c r="AV2428" s="14"/>
      <c r="AW2428" s="14"/>
    </row>
    <row r="2429" spans="1:49" s="10" customFormat="1">
      <c r="A2429" s="12"/>
      <c r="C2429"/>
      <c r="D2429"/>
      <c r="E2429" s="20"/>
      <c r="F2429"/>
      <c r="G2429"/>
      <c r="H2429"/>
      <c r="I2429"/>
      <c r="J2429" s="20"/>
      <c r="K2429"/>
      <c r="L2429"/>
      <c r="M2429"/>
      <c r="N2429"/>
      <c r="O2429" s="20"/>
      <c r="P2429"/>
      <c r="Q2429"/>
      <c r="R2429"/>
      <c r="S2429"/>
      <c r="T2429" s="20"/>
      <c r="U2429"/>
      <c r="V2429"/>
      <c r="W2429"/>
      <c r="X2429"/>
      <c r="Y2429" s="20"/>
      <c r="Z2429"/>
      <c r="AA2429"/>
      <c r="AB2429"/>
      <c r="AC2429"/>
      <c r="AD2429" s="20"/>
      <c r="AE2429"/>
      <c r="AF2429"/>
      <c r="AG2429"/>
      <c r="AH2429"/>
      <c r="AI2429" s="20"/>
      <c r="AJ2429"/>
      <c r="AK2429"/>
      <c r="AL2429"/>
      <c r="AM2429"/>
      <c r="AN2429" s="20"/>
      <c r="AO2429"/>
      <c r="AT2429" s="14"/>
      <c r="AU2429" s="14"/>
      <c r="AV2429" s="14"/>
      <c r="AW2429" s="14"/>
    </row>
    <row r="2430" spans="1:49" s="10" customFormat="1">
      <c r="A2430" s="12"/>
      <c r="C2430"/>
      <c r="D2430"/>
      <c r="E2430" s="20"/>
      <c r="F2430"/>
      <c r="G2430"/>
      <c r="H2430"/>
      <c r="I2430"/>
      <c r="J2430" s="20"/>
      <c r="K2430"/>
      <c r="L2430"/>
      <c r="M2430"/>
      <c r="N2430"/>
      <c r="O2430" s="20"/>
      <c r="P2430"/>
      <c r="Q2430"/>
      <c r="R2430"/>
      <c r="S2430"/>
      <c r="T2430" s="20"/>
      <c r="U2430"/>
      <c r="V2430"/>
      <c r="W2430"/>
      <c r="X2430"/>
      <c r="Y2430" s="20"/>
      <c r="Z2430"/>
      <c r="AA2430"/>
      <c r="AB2430"/>
      <c r="AC2430"/>
      <c r="AD2430" s="20"/>
      <c r="AE2430"/>
      <c r="AF2430"/>
      <c r="AG2430"/>
      <c r="AH2430"/>
      <c r="AI2430" s="20"/>
      <c r="AJ2430"/>
      <c r="AK2430"/>
      <c r="AL2430"/>
      <c r="AM2430"/>
      <c r="AN2430" s="20"/>
      <c r="AO2430"/>
      <c r="AT2430" s="14"/>
      <c r="AU2430" s="14"/>
      <c r="AV2430" s="14"/>
      <c r="AW2430" s="14"/>
    </row>
    <row r="2431" spans="1:49" s="10" customFormat="1">
      <c r="A2431" s="12"/>
      <c r="C2431"/>
      <c r="D2431"/>
      <c r="E2431" s="20"/>
      <c r="F2431"/>
      <c r="G2431"/>
      <c r="H2431"/>
      <c r="I2431"/>
      <c r="J2431" s="20"/>
      <c r="K2431"/>
      <c r="L2431"/>
      <c r="M2431"/>
      <c r="N2431"/>
      <c r="O2431" s="20"/>
      <c r="P2431"/>
      <c r="Q2431"/>
      <c r="R2431"/>
      <c r="S2431"/>
      <c r="T2431" s="20"/>
      <c r="U2431"/>
      <c r="V2431"/>
      <c r="W2431"/>
      <c r="X2431"/>
      <c r="Y2431" s="20"/>
      <c r="Z2431"/>
      <c r="AA2431"/>
      <c r="AB2431"/>
      <c r="AC2431"/>
      <c r="AD2431" s="20"/>
      <c r="AE2431"/>
      <c r="AF2431"/>
      <c r="AG2431"/>
      <c r="AH2431"/>
      <c r="AI2431" s="20"/>
      <c r="AJ2431"/>
      <c r="AK2431"/>
      <c r="AL2431"/>
      <c r="AM2431"/>
      <c r="AN2431" s="20"/>
      <c r="AO2431"/>
      <c r="AT2431" s="14"/>
      <c r="AU2431" s="14"/>
      <c r="AV2431" s="14"/>
      <c r="AW2431" s="14"/>
    </row>
    <row r="2432" spans="1:49" s="10" customFormat="1">
      <c r="A2432" s="12"/>
      <c r="C2432"/>
      <c r="D2432"/>
      <c r="E2432" s="20"/>
      <c r="F2432"/>
      <c r="G2432"/>
      <c r="H2432"/>
      <c r="I2432"/>
      <c r="J2432" s="20"/>
      <c r="K2432"/>
      <c r="L2432"/>
      <c r="M2432"/>
      <c r="N2432"/>
      <c r="O2432" s="20"/>
      <c r="P2432"/>
      <c r="Q2432"/>
      <c r="R2432"/>
      <c r="S2432"/>
      <c r="T2432" s="20"/>
      <c r="U2432"/>
      <c r="V2432"/>
      <c r="W2432"/>
      <c r="X2432"/>
      <c r="Y2432" s="20"/>
      <c r="Z2432"/>
      <c r="AA2432"/>
      <c r="AB2432"/>
      <c r="AC2432"/>
      <c r="AD2432" s="20"/>
      <c r="AE2432"/>
      <c r="AF2432"/>
      <c r="AG2432"/>
      <c r="AH2432"/>
      <c r="AI2432" s="20"/>
      <c r="AJ2432"/>
      <c r="AK2432"/>
      <c r="AL2432"/>
      <c r="AM2432"/>
      <c r="AN2432" s="20"/>
      <c r="AO2432"/>
      <c r="AT2432" s="14"/>
      <c r="AU2432" s="14"/>
      <c r="AV2432" s="14"/>
      <c r="AW2432" s="14"/>
    </row>
    <row r="2433" spans="1:49" s="10" customFormat="1">
      <c r="A2433" s="12"/>
      <c r="C2433"/>
      <c r="D2433"/>
      <c r="E2433" s="20"/>
      <c r="F2433"/>
      <c r="G2433"/>
      <c r="H2433"/>
      <c r="I2433"/>
      <c r="J2433" s="20"/>
      <c r="K2433"/>
      <c r="L2433"/>
      <c r="M2433"/>
      <c r="N2433"/>
      <c r="O2433" s="20"/>
      <c r="P2433"/>
      <c r="Q2433"/>
      <c r="R2433"/>
      <c r="S2433"/>
      <c r="T2433" s="20"/>
      <c r="U2433"/>
      <c r="V2433"/>
      <c r="W2433"/>
      <c r="X2433"/>
      <c r="Y2433" s="20"/>
      <c r="Z2433"/>
      <c r="AA2433"/>
      <c r="AB2433"/>
      <c r="AC2433"/>
      <c r="AD2433" s="20"/>
      <c r="AE2433"/>
      <c r="AF2433"/>
      <c r="AG2433"/>
      <c r="AH2433"/>
      <c r="AI2433" s="20"/>
      <c r="AJ2433"/>
      <c r="AK2433"/>
      <c r="AL2433"/>
      <c r="AM2433"/>
      <c r="AN2433" s="20"/>
      <c r="AO2433"/>
      <c r="AT2433" s="14"/>
      <c r="AU2433" s="14"/>
      <c r="AV2433" s="14"/>
      <c r="AW2433" s="14"/>
    </row>
    <row r="2434" spans="1:49" s="10" customFormat="1">
      <c r="A2434" s="12"/>
      <c r="C2434"/>
      <c r="D2434"/>
      <c r="E2434" s="20"/>
      <c r="F2434"/>
      <c r="G2434"/>
      <c r="H2434"/>
      <c r="I2434"/>
      <c r="J2434" s="20"/>
      <c r="K2434"/>
      <c r="L2434"/>
      <c r="M2434"/>
      <c r="N2434"/>
      <c r="O2434" s="20"/>
      <c r="P2434"/>
      <c r="Q2434"/>
      <c r="R2434"/>
      <c r="S2434"/>
      <c r="T2434" s="20"/>
      <c r="U2434"/>
      <c r="V2434"/>
      <c r="W2434"/>
      <c r="X2434"/>
      <c r="Y2434" s="20"/>
      <c r="Z2434"/>
      <c r="AA2434"/>
      <c r="AB2434"/>
      <c r="AC2434"/>
      <c r="AD2434" s="20"/>
      <c r="AE2434"/>
      <c r="AF2434"/>
      <c r="AG2434"/>
      <c r="AH2434"/>
      <c r="AI2434" s="20"/>
      <c r="AJ2434"/>
      <c r="AK2434"/>
      <c r="AL2434"/>
      <c r="AM2434"/>
      <c r="AN2434" s="20"/>
      <c r="AO2434"/>
      <c r="AT2434" s="14"/>
      <c r="AU2434" s="14"/>
      <c r="AV2434" s="14"/>
      <c r="AW2434" s="14"/>
    </row>
    <row r="2435" spans="1:49" s="10" customFormat="1">
      <c r="A2435" s="12"/>
      <c r="C2435"/>
      <c r="D2435"/>
      <c r="E2435" s="20"/>
      <c r="F2435"/>
      <c r="G2435"/>
      <c r="H2435"/>
      <c r="I2435"/>
      <c r="J2435" s="20"/>
      <c r="K2435"/>
      <c r="L2435"/>
      <c r="M2435"/>
      <c r="N2435"/>
      <c r="O2435" s="20"/>
      <c r="P2435"/>
      <c r="Q2435"/>
      <c r="R2435"/>
      <c r="S2435"/>
      <c r="T2435" s="20"/>
      <c r="U2435"/>
      <c r="V2435"/>
      <c r="W2435"/>
      <c r="X2435"/>
      <c r="Y2435" s="20"/>
      <c r="Z2435"/>
      <c r="AA2435"/>
      <c r="AB2435"/>
      <c r="AC2435"/>
      <c r="AD2435" s="20"/>
      <c r="AE2435"/>
      <c r="AF2435"/>
      <c r="AG2435"/>
      <c r="AH2435"/>
      <c r="AI2435" s="20"/>
      <c r="AJ2435"/>
      <c r="AK2435"/>
      <c r="AL2435"/>
      <c r="AM2435"/>
      <c r="AN2435" s="20"/>
      <c r="AO2435"/>
      <c r="AT2435" s="14"/>
      <c r="AU2435" s="14"/>
      <c r="AV2435" s="14"/>
      <c r="AW2435" s="14"/>
    </row>
    <row r="2436" spans="1:49" s="10" customFormat="1">
      <c r="A2436" s="12"/>
      <c r="C2436"/>
      <c r="D2436"/>
      <c r="E2436" s="20"/>
      <c r="F2436"/>
      <c r="G2436"/>
      <c r="H2436"/>
      <c r="I2436"/>
      <c r="J2436" s="20"/>
      <c r="K2436"/>
      <c r="L2436"/>
      <c r="M2436"/>
      <c r="N2436"/>
      <c r="O2436" s="20"/>
      <c r="P2436"/>
      <c r="Q2436"/>
      <c r="R2436"/>
      <c r="S2436"/>
      <c r="T2436" s="20"/>
      <c r="U2436"/>
      <c r="V2436"/>
      <c r="W2436"/>
      <c r="X2436"/>
      <c r="Y2436" s="20"/>
      <c r="Z2436"/>
      <c r="AA2436"/>
      <c r="AB2436"/>
      <c r="AC2436"/>
      <c r="AD2436" s="20"/>
      <c r="AE2436"/>
      <c r="AF2436"/>
      <c r="AG2436"/>
      <c r="AH2436"/>
      <c r="AI2436" s="20"/>
      <c r="AJ2436"/>
      <c r="AK2436"/>
      <c r="AL2436"/>
      <c r="AM2436"/>
      <c r="AN2436" s="20"/>
      <c r="AO2436"/>
      <c r="AT2436" s="14"/>
      <c r="AU2436" s="14"/>
      <c r="AV2436" s="14"/>
      <c r="AW2436" s="14"/>
    </row>
    <row r="2437" spans="1:49" s="10" customFormat="1">
      <c r="A2437" s="12"/>
      <c r="C2437"/>
      <c r="D2437"/>
      <c r="E2437" s="20"/>
      <c r="F2437"/>
      <c r="G2437"/>
      <c r="H2437"/>
      <c r="I2437"/>
      <c r="J2437" s="20"/>
      <c r="K2437"/>
      <c r="L2437"/>
      <c r="M2437"/>
      <c r="N2437"/>
      <c r="O2437" s="20"/>
      <c r="P2437"/>
      <c r="Q2437"/>
      <c r="R2437"/>
      <c r="S2437"/>
      <c r="T2437" s="20"/>
      <c r="U2437"/>
      <c r="V2437"/>
      <c r="W2437"/>
      <c r="X2437"/>
      <c r="Y2437" s="20"/>
      <c r="Z2437"/>
      <c r="AA2437"/>
      <c r="AB2437"/>
      <c r="AC2437"/>
      <c r="AD2437" s="20"/>
      <c r="AE2437"/>
      <c r="AF2437"/>
      <c r="AG2437"/>
      <c r="AH2437"/>
      <c r="AI2437" s="20"/>
      <c r="AJ2437"/>
      <c r="AK2437"/>
      <c r="AL2437"/>
      <c r="AM2437"/>
      <c r="AN2437" s="20"/>
      <c r="AO2437"/>
      <c r="AT2437" s="14"/>
      <c r="AU2437" s="14"/>
      <c r="AV2437" s="14"/>
      <c r="AW2437" s="14"/>
    </row>
    <row r="2438" spans="1:49" s="10" customFormat="1">
      <c r="A2438" s="12"/>
      <c r="C2438"/>
      <c r="D2438"/>
      <c r="E2438" s="20"/>
      <c r="F2438"/>
      <c r="G2438"/>
      <c r="H2438"/>
      <c r="I2438"/>
      <c r="J2438" s="20"/>
      <c r="K2438"/>
      <c r="L2438"/>
      <c r="M2438"/>
      <c r="N2438"/>
      <c r="O2438" s="20"/>
      <c r="P2438"/>
      <c r="Q2438"/>
      <c r="R2438"/>
      <c r="S2438"/>
      <c r="T2438" s="20"/>
      <c r="U2438"/>
      <c r="V2438"/>
      <c r="W2438"/>
      <c r="X2438"/>
      <c r="Y2438" s="20"/>
      <c r="Z2438"/>
      <c r="AA2438"/>
      <c r="AB2438"/>
      <c r="AC2438"/>
      <c r="AD2438" s="20"/>
      <c r="AE2438"/>
      <c r="AF2438"/>
      <c r="AG2438"/>
      <c r="AH2438"/>
      <c r="AI2438" s="20"/>
      <c r="AJ2438"/>
      <c r="AK2438"/>
      <c r="AL2438"/>
      <c r="AM2438"/>
      <c r="AN2438" s="20"/>
      <c r="AO2438"/>
      <c r="AT2438" s="14"/>
      <c r="AU2438" s="14"/>
      <c r="AV2438" s="14"/>
      <c r="AW2438" s="14"/>
    </row>
    <row r="2439" spans="1:49" s="10" customFormat="1">
      <c r="A2439" s="12"/>
      <c r="C2439"/>
      <c r="D2439"/>
      <c r="E2439" s="20"/>
      <c r="F2439"/>
      <c r="G2439"/>
      <c r="H2439"/>
      <c r="I2439"/>
      <c r="J2439" s="20"/>
      <c r="K2439"/>
      <c r="L2439"/>
      <c r="M2439"/>
      <c r="N2439"/>
      <c r="O2439" s="20"/>
      <c r="P2439"/>
      <c r="Q2439"/>
      <c r="R2439"/>
      <c r="S2439"/>
      <c r="T2439" s="20"/>
      <c r="U2439"/>
      <c r="V2439"/>
      <c r="W2439"/>
      <c r="X2439"/>
      <c r="Y2439" s="20"/>
      <c r="Z2439"/>
      <c r="AA2439"/>
      <c r="AB2439"/>
      <c r="AC2439"/>
      <c r="AD2439" s="20"/>
      <c r="AE2439"/>
      <c r="AF2439"/>
      <c r="AG2439"/>
      <c r="AH2439"/>
      <c r="AI2439" s="20"/>
      <c r="AJ2439"/>
      <c r="AK2439"/>
      <c r="AL2439"/>
      <c r="AM2439"/>
      <c r="AN2439" s="20"/>
      <c r="AO2439"/>
      <c r="AT2439" s="14"/>
      <c r="AU2439" s="14"/>
      <c r="AV2439" s="14"/>
      <c r="AW2439" s="14"/>
    </row>
    <row r="2440" spans="1:49" s="10" customFormat="1">
      <c r="A2440" s="12"/>
      <c r="C2440"/>
      <c r="D2440"/>
      <c r="E2440" s="20"/>
      <c r="F2440"/>
      <c r="G2440"/>
      <c r="H2440"/>
      <c r="I2440"/>
      <c r="J2440" s="20"/>
      <c r="K2440"/>
      <c r="L2440"/>
      <c r="M2440"/>
      <c r="N2440"/>
      <c r="O2440" s="20"/>
      <c r="P2440"/>
      <c r="Q2440"/>
      <c r="R2440"/>
      <c r="S2440"/>
      <c r="T2440" s="20"/>
      <c r="U2440"/>
      <c r="V2440"/>
      <c r="W2440"/>
      <c r="X2440"/>
      <c r="Y2440" s="20"/>
      <c r="Z2440"/>
      <c r="AA2440"/>
      <c r="AB2440"/>
      <c r="AC2440"/>
      <c r="AD2440" s="20"/>
      <c r="AE2440"/>
      <c r="AF2440"/>
      <c r="AG2440"/>
      <c r="AH2440"/>
      <c r="AI2440" s="20"/>
      <c r="AJ2440"/>
      <c r="AK2440"/>
      <c r="AL2440"/>
      <c r="AM2440"/>
      <c r="AN2440" s="20"/>
      <c r="AO2440"/>
      <c r="AT2440" s="14"/>
      <c r="AU2440" s="14"/>
      <c r="AV2440" s="14"/>
      <c r="AW2440" s="14"/>
    </row>
    <row r="2441" spans="1:49" s="10" customFormat="1">
      <c r="A2441" s="12"/>
      <c r="C2441"/>
      <c r="D2441"/>
      <c r="E2441" s="20"/>
      <c r="F2441"/>
      <c r="G2441"/>
      <c r="H2441"/>
      <c r="I2441"/>
      <c r="J2441" s="20"/>
      <c r="K2441"/>
      <c r="L2441"/>
      <c r="M2441"/>
      <c r="N2441"/>
      <c r="O2441" s="20"/>
      <c r="P2441"/>
      <c r="Q2441"/>
      <c r="R2441"/>
      <c r="S2441"/>
      <c r="T2441" s="20"/>
      <c r="U2441"/>
      <c r="V2441"/>
      <c r="W2441"/>
      <c r="X2441"/>
      <c r="Y2441" s="20"/>
      <c r="Z2441"/>
      <c r="AA2441"/>
      <c r="AB2441"/>
      <c r="AC2441"/>
      <c r="AD2441" s="20"/>
      <c r="AE2441"/>
      <c r="AF2441"/>
      <c r="AG2441"/>
      <c r="AH2441"/>
      <c r="AI2441" s="20"/>
      <c r="AJ2441"/>
      <c r="AK2441"/>
      <c r="AL2441"/>
      <c r="AM2441"/>
      <c r="AN2441" s="20"/>
      <c r="AO2441"/>
      <c r="AT2441" s="14"/>
      <c r="AU2441" s="14"/>
      <c r="AV2441" s="14"/>
      <c r="AW2441" s="14"/>
    </row>
    <row r="2442" spans="1:49" s="10" customFormat="1">
      <c r="A2442" s="12"/>
      <c r="C2442"/>
      <c r="D2442"/>
      <c r="E2442" s="20"/>
      <c r="F2442"/>
      <c r="G2442"/>
      <c r="H2442"/>
      <c r="I2442"/>
      <c r="J2442" s="20"/>
      <c r="K2442"/>
      <c r="L2442"/>
      <c r="M2442"/>
      <c r="N2442"/>
      <c r="O2442" s="20"/>
      <c r="P2442"/>
      <c r="Q2442"/>
      <c r="R2442"/>
      <c r="S2442"/>
      <c r="T2442" s="20"/>
      <c r="U2442"/>
      <c r="V2442"/>
      <c r="W2442"/>
      <c r="X2442"/>
      <c r="Y2442" s="20"/>
      <c r="Z2442"/>
      <c r="AA2442"/>
      <c r="AB2442"/>
      <c r="AC2442"/>
      <c r="AD2442" s="20"/>
      <c r="AE2442"/>
      <c r="AF2442"/>
      <c r="AG2442"/>
      <c r="AH2442"/>
      <c r="AI2442" s="20"/>
      <c r="AJ2442"/>
      <c r="AK2442"/>
      <c r="AL2442"/>
      <c r="AM2442"/>
      <c r="AN2442" s="20"/>
      <c r="AO2442"/>
      <c r="AT2442" s="14"/>
      <c r="AU2442" s="14"/>
      <c r="AV2442" s="14"/>
      <c r="AW2442" s="14"/>
    </row>
    <row r="2443" spans="1:49" s="10" customFormat="1">
      <c r="A2443" s="12"/>
      <c r="C2443"/>
      <c r="D2443"/>
      <c r="E2443" s="20"/>
      <c r="F2443"/>
      <c r="G2443"/>
      <c r="H2443"/>
      <c r="I2443"/>
      <c r="J2443" s="20"/>
      <c r="K2443"/>
      <c r="L2443"/>
      <c r="M2443"/>
      <c r="N2443"/>
      <c r="O2443" s="20"/>
      <c r="P2443"/>
      <c r="Q2443"/>
      <c r="R2443"/>
      <c r="S2443"/>
      <c r="T2443" s="20"/>
      <c r="U2443"/>
      <c r="V2443"/>
      <c r="W2443"/>
      <c r="X2443"/>
      <c r="Y2443" s="20"/>
      <c r="Z2443"/>
      <c r="AA2443"/>
      <c r="AB2443"/>
      <c r="AC2443"/>
      <c r="AD2443" s="20"/>
      <c r="AE2443"/>
      <c r="AF2443"/>
      <c r="AG2443"/>
      <c r="AH2443"/>
      <c r="AI2443" s="20"/>
      <c r="AJ2443"/>
      <c r="AK2443"/>
      <c r="AL2443"/>
      <c r="AM2443"/>
      <c r="AN2443" s="20"/>
      <c r="AO2443"/>
      <c r="AT2443" s="14"/>
      <c r="AU2443" s="14"/>
      <c r="AV2443" s="14"/>
      <c r="AW2443" s="14"/>
    </row>
    <row r="2444" spans="1:49" s="10" customFormat="1">
      <c r="A2444" s="12"/>
      <c r="C2444"/>
      <c r="D2444"/>
      <c r="E2444" s="20"/>
      <c r="F2444"/>
      <c r="G2444"/>
      <c r="H2444"/>
      <c r="I2444"/>
      <c r="J2444" s="20"/>
      <c r="K2444"/>
      <c r="L2444"/>
      <c r="M2444"/>
      <c r="N2444"/>
      <c r="O2444" s="20"/>
      <c r="P2444"/>
      <c r="Q2444"/>
      <c r="R2444"/>
      <c r="S2444"/>
      <c r="T2444" s="20"/>
      <c r="U2444"/>
      <c r="V2444"/>
      <c r="W2444"/>
      <c r="X2444"/>
      <c r="Y2444" s="20"/>
      <c r="Z2444"/>
      <c r="AA2444"/>
      <c r="AB2444"/>
      <c r="AC2444"/>
      <c r="AD2444" s="20"/>
      <c r="AE2444"/>
      <c r="AF2444"/>
      <c r="AG2444"/>
      <c r="AH2444"/>
      <c r="AI2444" s="20"/>
      <c r="AJ2444"/>
      <c r="AK2444"/>
      <c r="AL2444"/>
      <c r="AM2444"/>
      <c r="AN2444" s="20"/>
      <c r="AO2444"/>
      <c r="AT2444" s="14"/>
      <c r="AU2444" s="14"/>
      <c r="AV2444" s="14"/>
      <c r="AW2444" s="14"/>
    </row>
    <row r="2445" spans="1:49" s="10" customFormat="1">
      <c r="A2445" s="12"/>
      <c r="C2445"/>
      <c r="D2445"/>
      <c r="E2445" s="20"/>
      <c r="F2445"/>
      <c r="G2445"/>
      <c r="H2445"/>
      <c r="I2445"/>
      <c r="J2445" s="20"/>
      <c r="K2445"/>
      <c r="L2445"/>
      <c r="M2445"/>
      <c r="N2445"/>
      <c r="O2445" s="20"/>
      <c r="P2445"/>
      <c r="Q2445"/>
      <c r="R2445"/>
      <c r="S2445"/>
      <c r="T2445" s="20"/>
      <c r="U2445"/>
      <c r="V2445"/>
      <c r="W2445"/>
      <c r="X2445"/>
      <c r="Y2445" s="20"/>
      <c r="Z2445"/>
      <c r="AA2445"/>
      <c r="AB2445"/>
      <c r="AC2445"/>
      <c r="AD2445" s="20"/>
      <c r="AE2445"/>
      <c r="AF2445"/>
      <c r="AG2445"/>
      <c r="AH2445"/>
      <c r="AI2445" s="20"/>
      <c r="AJ2445"/>
      <c r="AK2445"/>
      <c r="AL2445"/>
      <c r="AM2445"/>
      <c r="AN2445" s="20"/>
      <c r="AO2445"/>
      <c r="AT2445" s="14"/>
      <c r="AU2445" s="14"/>
      <c r="AV2445" s="14"/>
      <c r="AW2445" s="14"/>
    </row>
    <row r="2446" spans="1:49" s="10" customFormat="1">
      <c r="A2446" s="12"/>
      <c r="C2446"/>
      <c r="D2446"/>
      <c r="E2446" s="20"/>
      <c r="F2446"/>
      <c r="G2446"/>
      <c r="H2446"/>
      <c r="I2446"/>
      <c r="J2446" s="20"/>
      <c r="K2446"/>
      <c r="L2446"/>
      <c r="M2446"/>
      <c r="N2446"/>
      <c r="O2446" s="20"/>
      <c r="P2446"/>
      <c r="Q2446"/>
      <c r="R2446"/>
      <c r="S2446"/>
      <c r="T2446" s="20"/>
      <c r="U2446"/>
      <c r="V2446"/>
      <c r="W2446"/>
      <c r="X2446"/>
      <c r="Y2446" s="20"/>
      <c r="Z2446"/>
      <c r="AA2446"/>
      <c r="AB2446"/>
      <c r="AC2446"/>
      <c r="AD2446" s="20"/>
      <c r="AE2446"/>
      <c r="AF2446"/>
      <c r="AG2446"/>
      <c r="AH2446"/>
      <c r="AI2446" s="20"/>
      <c r="AJ2446"/>
      <c r="AK2446"/>
      <c r="AL2446"/>
      <c r="AM2446"/>
      <c r="AN2446" s="20"/>
      <c r="AO2446"/>
      <c r="AT2446" s="14"/>
      <c r="AU2446" s="14"/>
      <c r="AV2446" s="14"/>
      <c r="AW2446" s="14"/>
    </row>
    <row r="2447" spans="1:49" s="10" customFormat="1">
      <c r="A2447" s="12"/>
      <c r="C2447"/>
      <c r="D2447"/>
      <c r="E2447" s="20"/>
      <c r="F2447"/>
      <c r="G2447"/>
      <c r="H2447"/>
      <c r="I2447"/>
      <c r="J2447" s="20"/>
      <c r="K2447"/>
      <c r="L2447"/>
      <c r="M2447"/>
      <c r="N2447"/>
      <c r="O2447" s="20"/>
      <c r="P2447"/>
      <c r="Q2447"/>
      <c r="R2447"/>
      <c r="S2447"/>
      <c r="T2447" s="20"/>
      <c r="U2447"/>
      <c r="V2447"/>
      <c r="W2447"/>
      <c r="X2447"/>
      <c r="Y2447" s="20"/>
      <c r="Z2447"/>
      <c r="AA2447"/>
      <c r="AB2447"/>
      <c r="AC2447"/>
      <c r="AD2447" s="20"/>
      <c r="AE2447"/>
      <c r="AF2447"/>
      <c r="AG2447"/>
      <c r="AH2447"/>
      <c r="AI2447" s="20"/>
      <c r="AJ2447"/>
      <c r="AK2447"/>
      <c r="AL2447"/>
      <c r="AM2447"/>
      <c r="AN2447" s="20"/>
      <c r="AO2447"/>
      <c r="AT2447" s="14"/>
      <c r="AU2447" s="14"/>
      <c r="AV2447" s="14"/>
      <c r="AW2447" s="14"/>
    </row>
    <row r="2448" spans="1:49" s="10" customFormat="1">
      <c r="A2448" s="12"/>
      <c r="C2448"/>
      <c r="D2448"/>
      <c r="E2448" s="20"/>
      <c r="F2448"/>
      <c r="G2448"/>
      <c r="H2448"/>
      <c r="I2448"/>
      <c r="J2448" s="20"/>
      <c r="K2448"/>
      <c r="L2448"/>
      <c r="M2448"/>
      <c r="N2448"/>
      <c r="O2448" s="20"/>
      <c r="P2448"/>
      <c r="Q2448"/>
      <c r="R2448"/>
      <c r="S2448"/>
      <c r="T2448" s="20"/>
      <c r="U2448"/>
      <c r="V2448"/>
      <c r="W2448"/>
      <c r="X2448"/>
      <c r="Y2448" s="20"/>
      <c r="Z2448"/>
      <c r="AA2448"/>
      <c r="AB2448"/>
      <c r="AC2448"/>
      <c r="AD2448" s="20"/>
      <c r="AE2448"/>
      <c r="AF2448"/>
      <c r="AG2448"/>
      <c r="AH2448"/>
      <c r="AI2448" s="20"/>
      <c r="AJ2448"/>
      <c r="AK2448"/>
      <c r="AL2448"/>
      <c r="AM2448"/>
      <c r="AN2448" s="20"/>
      <c r="AO2448"/>
      <c r="AT2448" s="14"/>
      <c r="AU2448" s="14"/>
      <c r="AV2448" s="14"/>
      <c r="AW2448" s="14"/>
    </row>
    <row r="2449" spans="1:49" s="10" customFormat="1">
      <c r="A2449" s="12"/>
      <c r="C2449"/>
      <c r="D2449"/>
      <c r="E2449" s="20"/>
      <c r="F2449"/>
      <c r="G2449"/>
      <c r="H2449"/>
      <c r="I2449"/>
      <c r="J2449" s="20"/>
      <c r="K2449"/>
      <c r="L2449"/>
      <c r="M2449"/>
      <c r="N2449"/>
      <c r="O2449" s="20"/>
      <c r="P2449"/>
      <c r="Q2449"/>
      <c r="R2449"/>
      <c r="S2449"/>
      <c r="T2449" s="20"/>
      <c r="U2449"/>
      <c r="V2449"/>
      <c r="W2449"/>
      <c r="X2449"/>
      <c r="Y2449" s="20"/>
      <c r="Z2449"/>
      <c r="AA2449"/>
      <c r="AB2449"/>
      <c r="AC2449"/>
      <c r="AD2449" s="20"/>
      <c r="AE2449"/>
      <c r="AF2449"/>
      <c r="AG2449"/>
      <c r="AH2449"/>
      <c r="AI2449" s="20"/>
      <c r="AJ2449"/>
      <c r="AK2449"/>
      <c r="AL2449"/>
      <c r="AM2449"/>
      <c r="AN2449" s="20"/>
      <c r="AO2449"/>
      <c r="AT2449" s="14"/>
      <c r="AU2449" s="14"/>
      <c r="AV2449" s="14"/>
      <c r="AW2449" s="14"/>
    </row>
    <row r="2450" spans="1:49" s="10" customFormat="1">
      <c r="A2450" s="12"/>
      <c r="C2450"/>
      <c r="D2450"/>
      <c r="E2450" s="20"/>
      <c r="F2450"/>
      <c r="G2450"/>
      <c r="H2450"/>
      <c r="I2450"/>
      <c r="J2450" s="20"/>
      <c r="K2450"/>
      <c r="L2450"/>
      <c r="M2450"/>
      <c r="N2450"/>
      <c r="O2450" s="20"/>
      <c r="P2450"/>
      <c r="Q2450"/>
      <c r="R2450"/>
      <c r="S2450"/>
      <c r="T2450" s="20"/>
      <c r="U2450"/>
      <c r="V2450"/>
      <c r="W2450"/>
      <c r="X2450"/>
      <c r="Y2450" s="20"/>
      <c r="Z2450"/>
      <c r="AA2450"/>
      <c r="AB2450"/>
      <c r="AC2450"/>
      <c r="AD2450" s="20"/>
      <c r="AE2450"/>
      <c r="AF2450"/>
      <c r="AG2450"/>
      <c r="AH2450"/>
      <c r="AI2450" s="20"/>
      <c r="AJ2450"/>
      <c r="AK2450"/>
      <c r="AL2450"/>
      <c r="AM2450"/>
      <c r="AN2450" s="20"/>
      <c r="AO2450"/>
      <c r="AT2450" s="14"/>
      <c r="AU2450" s="14"/>
      <c r="AV2450" s="14"/>
      <c r="AW2450" s="14"/>
    </row>
    <row r="2451" spans="1:49" s="10" customFormat="1">
      <c r="A2451" s="12"/>
      <c r="C2451"/>
      <c r="D2451"/>
      <c r="E2451" s="20"/>
      <c r="F2451"/>
      <c r="G2451"/>
      <c r="H2451"/>
      <c r="I2451"/>
      <c r="J2451" s="20"/>
      <c r="K2451"/>
      <c r="L2451"/>
      <c r="M2451"/>
      <c r="N2451"/>
      <c r="O2451" s="20"/>
      <c r="P2451"/>
      <c r="Q2451"/>
      <c r="R2451"/>
      <c r="S2451"/>
      <c r="T2451" s="20"/>
      <c r="U2451"/>
      <c r="V2451"/>
      <c r="W2451"/>
      <c r="X2451"/>
      <c r="Y2451" s="20"/>
      <c r="Z2451"/>
      <c r="AA2451"/>
      <c r="AB2451"/>
      <c r="AC2451"/>
      <c r="AD2451" s="20"/>
      <c r="AE2451"/>
      <c r="AF2451"/>
      <c r="AG2451"/>
      <c r="AH2451"/>
      <c r="AI2451" s="20"/>
      <c r="AJ2451"/>
      <c r="AK2451"/>
      <c r="AL2451"/>
      <c r="AM2451"/>
      <c r="AN2451" s="20"/>
      <c r="AO2451"/>
      <c r="AT2451" s="14"/>
      <c r="AU2451" s="14"/>
      <c r="AV2451" s="14"/>
      <c r="AW2451" s="14"/>
    </row>
    <row r="2452" spans="1:49" s="10" customFormat="1">
      <c r="A2452" s="12"/>
      <c r="C2452"/>
      <c r="D2452"/>
      <c r="E2452" s="20"/>
      <c r="F2452"/>
      <c r="G2452"/>
      <c r="H2452"/>
      <c r="I2452"/>
      <c r="J2452" s="20"/>
      <c r="K2452"/>
      <c r="L2452"/>
      <c r="M2452"/>
      <c r="N2452"/>
      <c r="O2452" s="20"/>
      <c r="P2452"/>
      <c r="Q2452"/>
      <c r="R2452"/>
      <c r="S2452"/>
      <c r="T2452" s="20"/>
      <c r="U2452"/>
      <c r="V2452"/>
      <c r="W2452"/>
      <c r="X2452"/>
      <c r="Y2452" s="20"/>
      <c r="Z2452"/>
      <c r="AA2452"/>
      <c r="AB2452"/>
      <c r="AC2452"/>
      <c r="AD2452" s="20"/>
      <c r="AE2452"/>
      <c r="AF2452"/>
      <c r="AG2452"/>
      <c r="AH2452"/>
      <c r="AI2452" s="20"/>
      <c r="AJ2452"/>
      <c r="AK2452"/>
      <c r="AL2452"/>
      <c r="AM2452"/>
      <c r="AN2452" s="20"/>
      <c r="AO2452"/>
      <c r="AT2452" s="14"/>
      <c r="AU2452" s="14"/>
      <c r="AV2452" s="14"/>
      <c r="AW2452" s="14"/>
    </row>
    <row r="2453" spans="1:49" s="10" customFormat="1">
      <c r="A2453" s="12"/>
      <c r="C2453"/>
      <c r="D2453"/>
      <c r="E2453" s="20"/>
      <c r="F2453"/>
      <c r="G2453"/>
      <c r="H2453"/>
      <c r="I2453"/>
      <c r="J2453" s="20"/>
      <c r="K2453"/>
      <c r="L2453"/>
      <c r="M2453"/>
      <c r="N2453"/>
      <c r="O2453" s="20"/>
      <c r="P2453"/>
      <c r="Q2453"/>
      <c r="R2453"/>
      <c r="S2453"/>
      <c r="T2453" s="20"/>
      <c r="U2453"/>
      <c r="V2453"/>
      <c r="W2453"/>
      <c r="X2453"/>
      <c r="Y2453" s="20"/>
      <c r="Z2453"/>
      <c r="AA2453"/>
      <c r="AB2453"/>
      <c r="AC2453"/>
      <c r="AD2453" s="20"/>
      <c r="AE2453"/>
      <c r="AF2453"/>
      <c r="AG2453"/>
      <c r="AH2453"/>
      <c r="AI2453" s="20"/>
      <c r="AJ2453"/>
      <c r="AK2453"/>
      <c r="AL2453"/>
      <c r="AM2453"/>
      <c r="AN2453" s="20"/>
      <c r="AO2453"/>
      <c r="AT2453" s="14"/>
      <c r="AU2453" s="14"/>
      <c r="AV2453" s="14"/>
      <c r="AW2453" s="14"/>
    </row>
    <row r="2454" spans="1:49" s="10" customFormat="1">
      <c r="A2454" s="12"/>
      <c r="C2454"/>
      <c r="D2454"/>
      <c r="E2454" s="20"/>
      <c r="F2454"/>
      <c r="G2454"/>
      <c r="H2454"/>
      <c r="I2454"/>
      <c r="J2454" s="20"/>
      <c r="K2454"/>
      <c r="L2454"/>
      <c r="M2454"/>
      <c r="N2454"/>
      <c r="O2454" s="20"/>
      <c r="P2454"/>
      <c r="Q2454"/>
      <c r="R2454"/>
      <c r="S2454"/>
      <c r="T2454" s="20"/>
      <c r="U2454"/>
      <c r="V2454"/>
      <c r="W2454"/>
      <c r="X2454"/>
      <c r="Y2454" s="20"/>
      <c r="Z2454"/>
      <c r="AA2454"/>
      <c r="AB2454"/>
      <c r="AC2454"/>
      <c r="AD2454" s="20"/>
      <c r="AE2454"/>
      <c r="AF2454"/>
      <c r="AG2454"/>
      <c r="AH2454"/>
      <c r="AI2454" s="20"/>
      <c r="AJ2454"/>
      <c r="AK2454"/>
      <c r="AL2454"/>
      <c r="AM2454"/>
      <c r="AN2454" s="20"/>
      <c r="AO2454"/>
      <c r="AT2454" s="14"/>
      <c r="AU2454" s="14"/>
      <c r="AV2454" s="14"/>
      <c r="AW2454" s="14"/>
    </row>
    <row r="2455" spans="1:49" s="10" customFormat="1">
      <c r="A2455" s="12"/>
      <c r="C2455"/>
      <c r="D2455"/>
      <c r="E2455" s="20"/>
      <c r="F2455"/>
      <c r="G2455"/>
      <c r="H2455"/>
      <c r="I2455"/>
      <c r="J2455" s="20"/>
      <c r="K2455"/>
      <c r="L2455"/>
      <c r="M2455"/>
      <c r="N2455"/>
      <c r="O2455" s="20"/>
      <c r="P2455"/>
      <c r="Q2455"/>
      <c r="R2455"/>
      <c r="S2455"/>
      <c r="T2455" s="20"/>
      <c r="U2455"/>
      <c r="V2455"/>
      <c r="W2455"/>
      <c r="X2455"/>
      <c r="Y2455" s="20"/>
      <c r="Z2455"/>
      <c r="AA2455"/>
      <c r="AB2455"/>
      <c r="AC2455"/>
      <c r="AD2455" s="20"/>
      <c r="AE2455"/>
      <c r="AF2455"/>
      <c r="AG2455"/>
      <c r="AH2455"/>
      <c r="AI2455" s="20"/>
      <c r="AJ2455"/>
      <c r="AK2455"/>
      <c r="AL2455"/>
      <c r="AM2455"/>
      <c r="AN2455" s="20"/>
      <c r="AO2455"/>
      <c r="AT2455" s="14"/>
      <c r="AU2455" s="14"/>
      <c r="AV2455" s="14"/>
      <c r="AW2455" s="14"/>
    </row>
    <row r="2456" spans="1:49" s="10" customFormat="1">
      <c r="A2456" s="12"/>
      <c r="C2456"/>
      <c r="D2456"/>
      <c r="E2456" s="20"/>
      <c r="F2456"/>
      <c r="G2456"/>
      <c r="H2456"/>
      <c r="I2456"/>
      <c r="J2456" s="20"/>
      <c r="K2456"/>
      <c r="L2456"/>
      <c r="M2456"/>
      <c r="N2456"/>
      <c r="O2456" s="20"/>
      <c r="P2456"/>
      <c r="Q2456"/>
      <c r="R2456"/>
      <c r="S2456"/>
      <c r="T2456" s="20"/>
      <c r="U2456"/>
      <c r="V2456"/>
      <c r="W2456"/>
      <c r="X2456"/>
      <c r="Y2456" s="20"/>
      <c r="Z2456"/>
      <c r="AA2456"/>
      <c r="AB2456"/>
      <c r="AC2456"/>
      <c r="AD2456" s="20"/>
      <c r="AE2456"/>
      <c r="AF2456"/>
      <c r="AG2456"/>
      <c r="AH2456"/>
      <c r="AI2456" s="20"/>
      <c r="AJ2456"/>
      <c r="AK2456"/>
      <c r="AL2456"/>
      <c r="AM2456"/>
      <c r="AN2456" s="20"/>
      <c r="AO2456"/>
      <c r="AT2456" s="14"/>
      <c r="AU2456" s="14"/>
      <c r="AV2456" s="14"/>
      <c r="AW2456" s="14"/>
    </row>
    <row r="2457" spans="1:49" s="10" customFormat="1">
      <c r="A2457" s="12"/>
      <c r="C2457"/>
      <c r="D2457"/>
      <c r="E2457" s="20"/>
      <c r="F2457"/>
      <c r="G2457"/>
      <c r="H2457"/>
      <c r="I2457"/>
      <c r="J2457" s="20"/>
      <c r="K2457"/>
      <c r="L2457"/>
      <c r="M2457"/>
      <c r="N2457"/>
      <c r="O2457" s="20"/>
      <c r="P2457"/>
      <c r="Q2457"/>
      <c r="R2457"/>
      <c r="S2457"/>
      <c r="T2457" s="20"/>
      <c r="U2457"/>
      <c r="V2457"/>
      <c r="W2457"/>
      <c r="X2457"/>
      <c r="Y2457" s="20"/>
      <c r="Z2457"/>
      <c r="AA2457"/>
      <c r="AB2457"/>
      <c r="AC2457"/>
      <c r="AD2457" s="20"/>
      <c r="AE2457"/>
      <c r="AF2457"/>
      <c r="AG2457"/>
      <c r="AH2457"/>
      <c r="AI2457" s="20"/>
      <c r="AJ2457"/>
      <c r="AK2457"/>
      <c r="AL2457"/>
      <c r="AM2457"/>
      <c r="AN2457" s="20"/>
      <c r="AO2457"/>
      <c r="AT2457" s="14"/>
      <c r="AU2457" s="14"/>
      <c r="AV2457" s="14"/>
      <c r="AW2457" s="14"/>
    </row>
    <row r="2458" spans="1:49" s="10" customFormat="1">
      <c r="A2458" s="12"/>
      <c r="C2458"/>
      <c r="D2458"/>
      <c r="E2458" s="20"/>
      <c r="F2458"/>
      <c r="G2458"/>
      <c r="H2458"/>
      <c r="I2458"/>
      <c r="J2458" s="20"/>
      <c r="K2458"/>
      <c r="L2458"/>
      <c r="M2458"/>
      <c r="N2458"/>
      <c r="O2458" s="20"/>
      <c r="P2458"/>
      <c r="Q2458"/>
      <c r="R2458"/>
      <c r="S2458"/>
      <c r="T2458" s="20"/>
      <c r="U2458"/>
      <c r="V2458"/>
      <c r="W2458"/>
      <c r="X2458"/>
      <c r="Y2458" s="20"/>
      <c r="Z2458"/>
      <c r="AA2458"/>
      <c r="AB2458"/>
      <c r="AC2458"/>
      <c r="AD2458" s="20"/>
      <c r="AE2458"/>
      <c r="AF2458"/>
      <c r="AG2458"/>
      <c r="AH2458"/>
      <c r="AI2458" s="20"/>
      <c r="AJ2458"/>
      <c r="AK2458"/>
      <c r="AL2458"/>
      <c r="AM2458"/>
      <c r="AN2458" s="20"/>
      <c r="AO2458"/>
      <c r="AT2458" s="14"/>
      <c r="AU2458" s="14"/>
      <c r="AV2458" s="14"/>
      <c r="AW2458" s="14"/>
    </row>
    <row r="2459" spans="1:49" s="10" customFormat="1">
      <c r="A2459" s="12"/>
      <c r="C2459"/>
      <c r="D2459"/>
      <c r="E2459" s="20"/>
      <c r="F2459"/>
      <c r="G2459"/>
      <c r="H2459"/>
      <c r="I2459"/>
      <c r="J2459" s="20"/>
      <c r="K2459"/>
      <c r="L2459"/>
      <c r="M2459"/>
      <c r="N2459"/>
      <c r="O2459" s="20"/>
      <c r="P2459"/>
      <c r="Q2459"/>
      <c r="R2459"/>
      <c r="S2459"/>
      <c r="T2459" s="20"/>
      <c r="U2459"/>
      <c r="V2459"/>
      <c r="W2459"/>
      <c r="X2459"/>
      <c r="Y2459" s="20"/>
      <c r="Z2459"/>
      <c r="AA2459"/>
      <c r="AB2459"/>
      <c r="AC2459"/>
      <c r="AD2459" s="20"/>
      <c r="AE2459"/>
      <c r="AF2459"/>
      <c r="AG2459"/>
      <c r="AH2459"/>
      <c r="AI2459" s="20"/>
      <c r="AJ2459"/>
      <c r="AK2459"/>
      <c r="AL2459"/>
      <c r="AM2459"/>
      <c r="AN2459" s="20"/>
      <c r="AO2459"/>
      <c r="AT2459" s="14"/>
      <c r="AU2459" s="14"/>
      <c r="AV2459" s="14"/>
      <c r="AW2459" s="14"/>
    </row>
    <row r="2460" spans="1:49" s="10" customFormat="1">
      <c r="A2460" s="12"/>
      <c r="C2460"/>
      <c r="D2460"/>
      <c r="E2460" s="20"/>
      <c r="F2460"/>
      <c r="G2460"/>
      <c r="H2460"/>
      <c r="I2460"/>
      <c r="J2460" s="20"/>
      <c r="K2460"/>
      <c r="L2460"/>
      <c r="M2460"/>
      <c r="N2460"/>
      <c r="O2460" s="20"/>
      <c r="P2460"/>
      <c r="Q2460"/>
      <c r="R2460"/>
      <c r="S2460"/>
      <c r="T2460" s="20"/>
      <c r="U2460"/>
      <c r="V2460"/>
      <c r="W2460"/>
      <c r="X2460"/>
      <c r="Y2460" s="20"/>
      <c r="Z2460"/>
      <c r="AA2460"/>
      <c r="AB2460"/>
      <c r="AC2460"/>
      <c r="AD2460" s="20"/>
      <c r="AE2460"/>
      <c r="AF2460"/>
      <c r="AG2460"/>
      <c r="AH2460"/>
      <c r="AI2460" s="20"/>
      <c r="AJ2460"/>
      <c r="AK2460"/>
      <c r="AL2460"/>
      <c r="AM2460"/>
      <c r="AN2460" s="20"/>
      <c r="AO2460"/>
      <c r="AT2460" s="14"/>
      <c r="AU2460" s="14"/>
      <c r="AV2460" s="14"/>
      <c r="AW2460" s="14"/>
    </row>
    <row r="2461" spans="1:49" s="10" customFormat="1">
      <c r="A2461" s="12"/>
      <c r="C2461"/>
      <c r="D2461"/>
      <c r="E2461" s="20"/>
      <c r="F2461"/>
      <c r="G2461"/>
      <c r="H2461"/>
      <c r="I2461"/>
      <c r="J2461" s="20"/>
      <c r="K2461"/>
      <c r="L2461"/>
      <c r="M2461"/>
      <c r="N2461"/>
      <c r="O2461" s="20"/>
      <c r="P2461"/>
      <c r="Q2461"/>
      <c r="R2461"/>
      <c r="S2461"/>
      <c r="T2461" s="20"/>
      <c r="U2461"/>
      <c r="V2461"/>
      <c r="W2461"/>
      <c r="X2461"/>
      <c r="Y2461" s="20"/>
      <c r="Z2461"/>
      <c r="AA2461"/>
      <c r="AB2461"/>
      <c r="AC2461"/>
      <c r="AD2461" s="20"/>
      <c r="AE2461"/>
      <c r="AF2461"/>
      <c r="AG2461"/>
      <c r="AH2461"/>
      <c r="AI2461" s="20"/>
      <c r="AJ2461"/>
      <c r="AK2461"/>
      <c r="AL2461"/>
      <c r="AM2461"/>
      <c r="AN2461" s="20"/>
      <c r="AO2461"/>
      <c r="AT2461" s="14"/>
      <c r="AU2461" s="14"/>
      <c r="AV2461" s="14"/>
      <c r="AW2461" s="14"/>
    </row>
    <row r="2462" spans="1:49" s="10" customFormat="1">
      <c r="A2462" s="12"/>
      <c r="C2462"/>
      <c r="D2462"/>
      <c r="E2462" s="20"/>
      <c r="F2462"/>
      <c r="G2462"/>
      <c r="H2462"/>
      <c r="I2462"/>
      <c r="J2462" s="20"/>
      <c r="K2462"/>
      <c r="L2462"/>
      <c r="M2462"/>
      <c r="N2462"/>
      <c r="O2462" s="20"/>
      <c r="P2462"/>
      <c r="Q2462"/>
      <c r="R2462"/>
      <c r="S2462"/>
      <c r="T2462" s="20"/>
      <c r="U2462"/>
      <c r="V2462"/>
      <c r="W2462"/>
      <c r="X2462"/>
      <c r="Y2462" s="20"/>
      <c r="Z2462"/>
      <c r="AA2462"/>
      <c r="AB2462"/>
      <c r="AC2462"/>
      <c r="AD2462" s="20"/>
      <c r="AE2462"/>
      <c r="AF2462"/>
      <c r="AG2462"/>
      <c r="AH2462"/>
      <c r="AI2462" s="20"/>
      <c r="AJ2462"/>
      <c r="AK2462"/>
      <c r="AL2462"/>
      <c r="AM2462"/>
      <c r="AN2462" s="20"/>
      <c r="AO2462"/>
      <c r="AT2462" s="14"/>
      <c r="AU2462" s="14"/>
      <c r="AV2462" s="14"/>
      <c r="AW2462" s="14"/>
    </row>
    <row r="2463" spans="1:49" s="10" customFormat="1">
      <c r="A2463" s="12"/>
      <c r="C2463"/>
      <c r="D2463"/>
      <c r="E2463" s="20"/>
      <c r="F2463"/>
      <c r="G2463"/>
      <c r="H2463"/>
      <c r="I2463"/>
      <c r="J2463" s="20"/>
      <c r="K2463"/>
      <c r="L2463"/>
      <c r="M2463"/>
      <c r="N2463"/>
      <c r="O2463" s="20"/>
      <c r="P2463"/>
      <c r="Q2463"/>
      <c r="R2463"/>
      <c r="S2463"/>
      <c r="T2463" s="20"/>
      <c r="U2463"/>
      <c r="V2463"/>
      <c r="W2463"/>
      <c r="X2463"/>
      <c r="Y2463" s="20"/>
      <c r="Z2463"/>
      <c r="AA2463"/>
      <c r="AB2463"/>
      <c r="AC2463"/>
      <c r="AD2463" s="20"/>
      <c r="AE2463"/>
      <c r="AF2463"/>
      <c r="AG2463"/>
      <c r="AH2463"/>
      <c r="AI2463" s="20"/>
      <c r="AJ2463"/>
      <c r="AK2463"/>
      <c r="AL2463"/>
      <c r="AM2463"/>
      <c r="AN2463" s="20"/>
      <c r="AO2463"/>
      <c r="AT2463" s="14"/>
      <c r="AU2463" s="14"/>
      <c r="AV2463" s="14"/>
      <c r="AW2463" s="14"/>
    </row>
    <row r="2464" spans="1:49" s="10" customFormat="1">
      <c r="A2464" s="12"/>
      <c r="C2464"/>
      <c r="D2464"/>
      <c r="E2464" s="20"/>
      <c r="F2464"/>
      <c r="G2464"/>
      <c r="H2464"/>
      <c r="I2464"/>
      <c r="J2464" s="20"/>
      <c r="K2464"/>
      <c r="L2464"/>
      <c r="M2464"/>
      <c r="N2464"/>
      <c r="O2464" s="20"/>
      <c r="P2464"/>
      <c r="Q2464"/>
      <c r="R2464"/>
      <c r="S2464"/>
      <c r="T2464" s="20"/>
      <c r="U2464"/>
      <c r="V2464"/>
      <c r="W2464"/>
      <c r="X2464"/>
      <c r="Y2464" s="20"/>
      <c r="Z2464"/>
      <c r="AA2464"/>
      <c r="AB2464"/>
      <c r="AC2464"/>
      <c r="AD2464" s="20"/>
      <c r="AE2464"/>
      <c r="AF2464"/>
      <c r="AG2464"/>
      <c r="AH2464"/>
      <c r="AI2464" s="20"/>
      <c r="AJ2464"/>
      <c r="AK2464"/>
      <c r="AL2464"/>
      <c r="AM2464"/>
      <c r="AN2464" s="20"/>
      <c r="AO2464"/>
      <c r="AT2464" s="14"/>
      <c r="AU2464" s="14"/>
      <c r="AV2464" s="14"/>
      <c r="AW2464" s="14"/>
    </row>
    <row r="2465" spans="1:49" s="10" customFormat="1">
      <c r="A2465" s="12"/>
      <c r="C2465"/>
      <c r="D2465"/>
      <c r="E2465" s="20"/>
      <c r="F2465"/>
      <c r="G2465"/>
      <c r="H2465"/>
      <c r="I2465"/>
      <c r="J2465" s="20"/>
      <c r="K2465"/>
      <c r="L2465"/>
      <c r="M2465"/>
      <c r="N2465"/>
      <c r="O2465" s="20"/>
      <c r="P2465"/>
      <c r="Q2465"/>
      <c r="R2465"/>
      <c r="S2465"/>
      <c r="T2465" s="20"/>
      <c r="U2465"/>
      <c r="V2465"/>
      <c r="W2465"/>
      <c r="X2465"/>
      <c r="Y2465" s="20"/>
      <c r="Z2465"/>
      <c r="AA2465"/>
      <c r="AB2465"/>
      <c r="AC2465"/>
      <c r="AD2465" s="20"/>
      <c r="AE2465"/>
      <c r="AF2465"/>
      <c r="AG2465"/>
      <c r="AH2465"/>
      <c r="AI2465" s="20"/>
      <c r="AJ2465"/>
      <c r="AK2465"/>
      <c r="AL2465"/>
      <c r="AM2465"/>
      <c r="AN2465" s="20"/>
      <c r="AO2465"/>
      <c r="AT2465" s="14"/>
      <c r="AU2465" s="14"/>
      <c r="AV2465" s="14"/>
      <c r="AW2465" s="14"/>
    </row>
    <row r="2466" spans="1:49" s="10" customFormat="1">
      <c r="A2466" s="12"/>
      <c r="C2466"/>
      <c r="D2466"/>
      <c r="E2466" s="20"/>
      <c r="F2466"/>
      <c r="G2466"/>
      <c r="H2466"/>
      <c r="I2466"/>
      <c r="J2466" s="20"/>
      <c r="K2466"/>
      <c r="L2466"/>
      <c r="M2466"/>
      <c r="N2466"/>
      <c r="O2466" s="20"/>
      <c r="P2466"/>
      <c r="Q2466"/>
      <c r="R2466"/>
      <c r="S2466"/>
      <c r="T2466" s="20"/>
      <c r="U2466"/>
      <c r="V2466"/>
      <c r="W2466"/>
      <c r="X2466"/>
      <c r="Y2466" s="20"/>
      <c r="Z2466"/>
      <c r="AA2466"/>
      <c r="AB2466"/>
      <c r="AC2466"/>
      <c r="AD2466" s="20"/>
      <c r="AE2466"/>
      <c r="AF2466"/>
      <c r="AG2466"/>
      <c r="AH2466"/>
      <c r="AI2466" s="20"/>
      <c r="AJ2466"/>
      <c r="AK2466"/>
      <c r="AL2466"/>
      <c r="AM2466"/>
      <c r="AN2466" s="20"/>
      <c r="AO2466"/>
      <c r="AT2466" s="14"/>
      <c r="AU2466" s="14"/>
      <c r="AV2466" s="14"/>
      <c r="AW2466" s="14"/>
    </row>
    <row r="2467" spans="1:49" s="10" customFormat="1">
      <c r="A2467" s="12"/>
      <c r="C2467"/>
      <c r="D2467"/>
      <c r="E2467" s="20"/>
      <c r="F2467"/>
      <c r="G2467"/>
      <c r="H2467"/>
      <c r="I2467"/>
      <c r="J2467" s="20"/>
      <c r="K2467"/>
      <c r="L2467"/>
      <c r="M2467"/>
      <c r="N2467"/>
      <c r="O2467" s="20"/>
      <c r="P2467"/>
      <c r="Q2467"/>
      <c r="R2467"/>
      <c r="S2467"/>
      <c r="T2467" s="20"/>
      <c r="U2467"/>
      <c r="V2467"/>
      <c r="W2467"/>
      <c r="X2467"/>
      <c r="Y2467" s="20"/>
      <c r="Z2467"/>
      <c r="AA2467"/>
      <c r="AB2467"/>
      <c r="AC2467"/>
      <c r="AD2467" s="20"/>
      <c r="AE2467"/>
      <c r="AF2467"/>
      <c r="AG2467"/>
      <c r="AH2467"/>
      <c r="AI2467" s="20"/>
      <c r="AJ2467"/>
      <c r="AK2467"/>
      <c r="AL2467"/>
      <c r="AM2467"/>
      <c r="AN2467" s="20"/>
      <c r="AO2467"/>
      <c r="AT2467" s="14"/>
      <c r="AU2467" s="14"/>
      <c r="AV2467" s="14"/>
      <c r="AW2467" s="14"/>
    </row>
    <row r="2468" spans="1:49" s="10" customFormat="1">
      <c r="A2468" s="12"/>
      <c r="C2468"/>
      <c r="D2468"/>
      <c r="E2468" s="20"/>
      <c r="F2468"/>
      <c r="G2468"/>
      <c r="H2468"/>
      <c r="I2468"/>
      <c r="J2468" s="20"/>
      <c r="K2468"/>
      <c r="L2468"/>
      <c r="M2468"/>
      <c r="N2468"/>
      <c r="O2468" s="20"/>
      <c r="P2468"/>
      <c r="Q2468"/>
      <c r="R2468"/>
      <c r="S2468"/>
      <c r="T2468" s="20"/>
      <c r="U2468"/>
      <c r="V2468"/>
      <c r="W2468"/>
      <c r="X2468"/>
      <c r="Y2468" s="20"/>
      <c r="Z2468"/>
      <c r="AA2468"/>
      <c r="AB2468"/>
      <c r="AC2468"/>
      <c r="AD2468" s="20"/>
      <c r="AE2468"/>
      <c r="AF2468"/>
      <c r="AG2468"/>
      <c r="AH2468"/>
      <c r="AI2468" s="20"/>
      <c r="AJ2468"/>
      <c r="AK2468"/>
      <c r="AL2468"/>
      <c r="AM2468"/>
      <c r="AN2468" s="20"/>
      <c r="AO2468"/>
      <c r="AT2468" s="14"/>
      <c r="AU2468" s="14"/>
      <c r="AV2468" s="14"/>
      <c r="AW2468" s="14"/>
    </row>
    <row r="2469" spans="1:49" s="10" customFormat="1">
      <c r="A2469" s="12"/>
      <c r="C2469"/>
      <c r="D2469"/>
      <c r="E2469" s="20"/>
      <c r="F2469"/>
      <c r="G2469"/>
      <c r="H2469"/>
      <c r="I2469"/>
      <c r="J2469" s="20"/>
      <c r="K2469"/>
      <c r="L2469"/>
      <c r="M2469"/>
      <c r="N2469"/>
      <c r="O2469" s="20"/>
      <c r="P2469"/>
      <c r="Q2469"/>
      <c r="R2469"/>
      <c r="S2469"/>
      <c r="T2469" s="20"/>
      <c r="U2469"/>
      <c r="V2469"/>
      <c r="W2469"/>
      <c r="X2469"/>
      <c r="Y2469" s="20"/>
      <c r="Z2469"/>
      <c r="AA2469"/>
      <c r="AB2469"/>
      <c r="AC2469"/>
      <c r="AD2469" s="20"/>
      <c r="AE2469"/>
      <c r="AF2469"/>
      <c r="AG2469"/>
      <c r="AH2469"/>
      <c r="AI2469" s="20"/>
      <c r="AJ2469"/>
      <c r="AK2469"/>
      <c r="AL2469"/>
      <c r="AM2469"/>
      <c r="AN2469" s="20"/>
      <c r="AO2469"/>
      <c r="AT2469" s="14"/>
      <c r="AU2469" s="14"/>
      <c r="AV2469" s="14"/>
      <c r="AW2469" s="14"/>
    </row>
    <row r="2470" spans="1:49" s="10" customFormat="1">
      <c r="A2470" s="12"/>
      <c r="C2470"/>
      <c r="D2470"/>
      <c r="E2470" s="20"/>
      <c r="F2470"/>
      <c r="G2470"/>
      <c r="H2470"/>
      <c r="I2470"/>
      <c r="J2470" s="20"/>
      <c r="K2470"/>
      <c r="L2470"/>
      <c r="M2470"/>
      <c r="N2470"/>
      <c r="O2470" s="20"/>
      <c r="P2470"/>
      <c r="Q2470"/>
      <c r="R2470"/>
      <c r="S2470"/>
      <c r="T2470" s="20"/>
      <c r="U2470"/>
      <c r="V2470"/>
      <c r="W2470"/>
      <c r="X2470"/>
      <c r="Y2470" s="20"/>
      <c r="Z2470"/>
      <c r="AA2470"/>
      <c r="AB2470"/>
      <c r="AC2470"/>
      <c r="AD2470" s="20"/>
      <c r="AE2470"/>
      <c r="AF2470"/>
      <c r="AG2470"/>
      <c r="AH2470"/>
      <c r="AI2470" s="20"/>
      <c r="AJ2470"/>
      <c r="AK2470"/>
      <c r="AL2470"/>
      <c r="AM2470"/>
      <c r="AN2470" s="20"/>
      <c r="AO2470"/>
      <c r="AT2470" s="14"/>
      <c r="AU2470" s="14"/>
      <c r="AV2470" s="14"/>
      <c r="AW2470" s="14"/>
    </row>
    <row r="2471" spans="1:49" s="10" customFormat="1">
      <c r="A2471" s="12"/>
      <c r="C2471"/>
      <c r="D2471"/>
      <c r="E2471" s="20"/>
      <c r="F2471"/>
      <c r="G2471"/>
      <c r="H2471"/>
      <c r="I2471"/>
      <c r="J2471" s="20"/>
      <c r="K2471"/>
      <c r="L2471"/>
      <c r="M2471"/>
      <c r="N2471"/>
      <c r="O2471" s="20"/>
      <c r="P2471"/>
      <c r="Q2471"/>
      <c r="R2471"/>
      <c r="S2471"/>
      <c r="T2471" s="20"/>
      <c r="U2471"/>
      <c r="V2471"/>
      <c r="W2471"/>
      <c r="X2471"/>
      <c r="Y2471" s="20"/>
      <c r="Z2471"/>
      <c r="AA2471"/>
      <c r="AB2471"/>
      <c r="AC2471"/>
      <c r="AD2471" s="20"/>
      <c r="AE2471"/>
      <c r="AF2471"/>
      <c r="AG2471"/>
      <c r="AH2471"/>
      <c r="AI2471" s="20"/>
      <c r="AJ2471"/>
      <c r="AK2471"/>
      <c r="AL2471"/>
      <c r="AM2471"/>
      <c r="AN2471" s="20"/>
      <c r="AO2471"/>
      <c r="AT2471" s="14"/>
      <c r="AU2471" s="14"/>
      <c r="AV2471" s="14"/>
      <c r="AW2471" s="14"/>
    </row>
    <row r="2472" spans="1:49" s="10" customFormat="1">
      <c r="A2472" s="12"/>
      <c r="C2472"/>
      <c r="D2472"/>
      <c r="E2472" s="20"/>
      <c r="F2472"/>
      <c r="G2472"/>
      <c r="H2472"/>
      <c r="I2472"/>
      <c r="J2472" s="20"/>
      <c r="K2472"/>
      <c r="L2472"/>
      <c r="M2472"/>
      <c r="N2472"/>
      <c r="O2472" s="20"/>
      <c r="P2472"/>
      <c r="Q2472"/>
      <c r="R2472"/>
      <c r="S2472"/>
      <c r="T2472" s="20"/>
      <c r="U2472"/>
      <c r="V2472"/>
      <c r="W2472"/>
      <c r="X2472"/>
      <c r="Y2472" s="20"/>
      <c r="Z2472"/>
      <c r="AA2472"/>
      <c r="AB2472"/>
      <c r="AC2472"/>
      <c r="AD2472" s="20"/>
      <c r="AE2472"/>
      <c r="AF2472"/>
      <c r="AG2472"/>
      <c r="AH2472"/>
      <c r="AI2472" s="20"/>
      <c r="AJ2472"/>
      <c r="AK2472"/>
      <c r="AL2472"/>
      <c r="AM2472"/>
      <c r="AN2472" s="20"/>
      <c r="AO2472"/>
      <c r="AT2472" s="14"/>
      <c r="AU2472" s="14"/>
      <c r="AV2472" s="14"/>
      <c r="AW2472" s="14"/>
    </row>
    <row r="2473" spans="1:49" s="10" customFormat="1">
      <c r="A2473" s="12"/>
      <c r="C2473"/>
      <c r="D2473"/>
      <c r="E2473" s="20"/>
      <c r="F2473"/>
      <c r="G2473"/>
      <c r="H2473"/>
      <c r="I2473"/>
      <c r="J2473" s="20"/>
      <c r="K2473"/>
      <c r="L2473"/>
      <c r="M2473"/>
      <c r="N2473"/>
      <c r="O2473" s="20"/>
      <c r="P2473"/>
      <c r="Q2473"/>
      <c r="R2473"/>
      <c r="S2473"/>
      <c r="T2473" s="20"/>
      <c r="U2473"/>
      <c r="V2473"/>
      <c r="W2473"/>
      <c r="X2473"/>
      <c r="Y2473" s="20"/>
      <c r="Z2473"/>
      <c r="AA2473"/>
      <c r="AB2473"/>
      <c r="AC2473"/>
      <c r="AD2473" s="20"/>
      <c r="AE2473"/>
      <c r="AF2473"/>
      <c r="AG2473"/>
      <c r="AH2473"/>
      <c r="AI2473" s="20"/>
      <c r="AJ2473"/>
      <c r="AK2473"/>
      <c r="AL2473"/>
      <c r="AM2473"/>
      <c r="AN2473" s="20"/>
      <c r="AO2473"/>
      <c r="AT2473" s="14"/>
      <c r="AU2473" s="14"/>
      <c r="AV2473" s="14"/>
      <c r="AW2473" s="14"/>
    </row>
    <row r="2474" spans="1:49" s="10" customFormat="1">
      <c r="A2474" s="12"/>
      <c r="C2474"/>
      <c r="D2474"/>
      <c r="E2474" s="20"/>
      <c r="F2474"/>
      <c r="G2474"/>
      <c r="H2474"/>
      <c r="I2474"/>
      <c r="J2474" s="20"/>
      <c r="K2474"/>
      <c r="L2474"/>
      <c r="M2474"/>
      <c r="N2474"/>
      <c r="O2474" s="20"/>
      <c r="P2474"/>
      <c r="Q2474"/>
      <c r="R2474"/>
      <c r="S2474"/>
      <c r="T2474" s="20"/>
      <c r="U2474"/>
      <c r="V2474"/>
      <c r="W2474"/>
      <c r="X2474"/>
      <c r="Y2474" s="20"/>
      <c r="Z2474"/>
      <c r="AA2474"/>
      <c r="AB2474"/>
      <c r="AC2474"/>
      <c r="AD2474" s="20"/>
      <c r="AE2474"/>
      <c r="AF2474"/>
      <c r="AG2474"/>
      <c r="AH2474"/>
      <c r="AI2474" s="20"/>
      <c r="AJ2474"/>
      <c r="AK2474"/>
      <c r="AL2474"/>
      <c r="AM2474"/>
      <c r="AN2474" s="20"/>
      <c r="AO2474"/>
      <c r="AT2474" s="14"/>
      <c r="AU2474" s="14"/>
      <c r="AV2474" s="14"/>
      <c r="AW2474" s="14"/>
    </row>
    <row r="2475" spans="1:49" s="10" customFormat="1">
      <c r="A2475" s="12"/>
      <c r="C2475"/>
      <c r="D2475"/>
      <c r="E2475" s="20"/>
      <c r="F2475"/>
      <c r="G2475"/>
      <c r="H2475"/>
      <c r="I2475"/>
      <c r="J2475" s="20"/>
      <c r="K2475"/>
      <c r="L2475"/>
      <c r="M2475"/>
      <c r="N2475"/>
      <c r="O2475" s="20"/>
      <c r="P2475"/>
      <c r="Q2475"/>
      <c r="R2475"/>
      <c r="S2475"/>
      <c r="T2475" s="20"/>
      <c r="U2475"/>
      <c r="V2475"/>
      <c r="W2475"/>
      <c r="X2475"/>
      <c r="Y2475" s="20"/>
      <c r="Z2475"/>
      <c r="AA2475"/>
      <c r="AB2475"/>
      <c r="AC2475"/>
      <c r="AD2475" s="20"/>
      <c r="AE2475"/>
      <c r="AF2475"/>
      <c r="AG2475"/>
      <c r="AH2475"/>
      <c r="AI2475" s="20"/>
      <c r="AJ2475"/>
      <c r="AK2475"/>
      <c r="AL2475"/>
      <c r="AM2475"/>
      <c r="AN2475" s="20"/>
      <c r="AO2475"/>
      <c r="AT2475" s="14"/>
      <c r="AU2475" s="14"/>
      <c r="AV2475" s="14"/>
      <c r="AW2475" s="14"/>
    </row>
    <row r="2476" spans="1:49" s="10" customFormat="1">
      <c r="A2476" s="12"/>
      <c r="C2476"/>
      <c r="D2476"/>
      <c r="E2476" s="20"/>
      <c r="F2476"/>
      <c r="G2476"/>
      <c r="H2476"/>
      <c r="I2476"/>
      <c r="J2476" s="20"/>
      <c r="K2476"/>
      <c r="L2476"/>
      <c r="M2476"/>
      <c r="N2476"/>
      <c r="O2476" s="20"/>
      <c r="P2476"/>
      <c r="Q2476"/>
      <c r="R2476"/>
      <c r="S2476"/>
      <c r="T2476" s="20"/>
      <c r="U2476"/>
      <c r="V2476"/>
      <c r="W2476"/>
      <c r="X2476"/>
      <c r="Y2476" s="20"/>
      <c r="Z2476"/>
      <c r="AA2476"/>
      <c r="AB2476"/>
      <c r="AC2476"/>
      <c r="AD2476" s="20"/>
      <c r="AE2476"/>
      <c r="AF2476"/>
      <c r="AG2476"/>
      <c r="AH2476"/>
      <c r="AI2476" s="20"/>
      <c r="AJ2476"/>
      <c r="AK2476"/>
      <c r="AL2476"/>
      <c r="AM2476"/>
      <c r="AN2476" s="20"/>
      <c r="AO2476"/>
      <c r="AT2476" s="14"/>
      <c r="AU2476" s="14"/>
      <c r="AV2476" s="14"/>
      <c r="AW2476" s="14"/>
    </row>
    <row r="2477" spans="1:49" s="10" customFormat="1">
      <c r="A2477" s="12"/>
      <c r="C2477"/>
      <c r="D2477"/>
      <c r="E2477" s="20"/>
      <c r="F2477"/>
      <c r="G2477"/>
      <c r="H2477"/>
      <c r="I2477"/>
      <c r="J2477" s="20"/>
      <c r="K2477"/>
      <c r="L2477"/>
      <c r="M2477"/>
      <c r="N2477"/>
      <c r="O2477" s="20"/>
      <c r="P2477"/>
      <c r="Q2477"/>
      <c r="R2477"/>
      <c r="S2477"/>
      <c r="T2477" s="20"/>
      <c r="U2477"/>
      <c r="V2477"/>
      <c r="W2477"/>
      <c r="X2477"/>
      <c r="Y2477" s="20"/>
      <c r="Z2477"/>
      <c r="AA2477"/>
      <c r="AB2477"/>
      <c r="AC2477"/>
      <c r="AD2477" s="20"/>
      <c r="AE2477"/>
      <c r="AF2477"/>
      <c r="AG2477"/>
      <c r="AH2477"/>
      <c r="AI2477" s="20"/>
      <c r="AJ2477"/>
      <c r="AK2477"/>
      <c r="AL2477"/>
      <c r="AM2477"/>
      <c r="AN2477" s="20"/>
      <c r="AO2477"/>
      <c r="AT2477" s="14"/>
      <c r="AU2477" s="14"/>
      <c r="AV2477" s="14"/>
      <c r="AW2477" s="14"/>
    </row>
    <row r="2478" spans="1:49" s="10" customFormat="1">
      <c r="A2478" s="12"/>
      <c r="C2478"/>
      <c r="D2478"/>
      <c r="E2478" s="20"/>
      <c r="F2478"/>
      <c r="G2478"/>
      <c r="H2478"/>
      <c r="I2478"/>
      <c r="J2478" s="20"/>
      <c r="K2478"/>
      <c r="L2478"/>
      <c r="M2478"/>
      <c r="N2478"/>
      <c r="O2478" s="20"/>
      <c r="P2478"/>
      <c r="Q2478"/>
      <c r="R2478"/>
      <c r="S2478"/>
      <c r="T2478" s="20"/>
      <c r="U2478"/>
      <c r="V2478"/>
      <c r="W2478"/>
      <c r="X2478"/>
      <c r="Y2478" s="20"/>
      <c r="Z2478"/>
      <c r="AA2478"/>
      <c r="AB2478"/>
      <c r="AC2478"/>
      <c r="AD2478" s="20"/>
      <c r="AE2478"/>
      <c r="AF2478"/>
      <c r="AG2478"/>
      <c r="AH2478"/>
      <c r="AI2478" s="20"/>
      <c r="AJ2478"/>
      <c r="AK2478"/>
      <c r="AL2478"/>
      <c r="AM2478"/>
      <c r="AN2478" s="20"/>
      <c r="AO2478"/>
      <c r="AT2478" s="14"/>
      <c r="AU2478" s="14"/>
      <c r="AV2478" s="14"/>
      <c r="AW2478" s="14"/>
    </row>
    <row r="2479" spans="1:49" s="10" customFormat="1">
      <c r="A2479" s="12"/>
      <c r="C2479"/>
      <c r="D2479"/>
      <c r="E2479" s="20"/>
      <c r="F2479"/>
      <c r="G2479"/>
      <c r="H2479"/>
      <c r="I2479"/>
      <c r="J2479" s="20"/>
      <c r="K2479"/>
      <c r="L2479"/>
      <c r="M2479"/>
      <c r="N2479"/>
      <c r="O2479" s="20"/>
      <c r="P2479"/>
      <c r="Q2479"/>
      <c r="R2479"/>
      <c r="S2479"/>
      <c r="T2479" s="20"/>
      <c r="U2479"/>
      <c r="V2479"/>
      <c r="W2479"/>
      <c r="X2479"/>
      <c r="Y2479" s="20"/>
      <c r="Z2479"/>
      <c r="AA2479"/>
      <c r="AB2479"/>
      <c r="AC2479"/>
      <c r="AD2479" s="20"/>
      <c r="AE2479"/>
      <c r="AF2479"/>
      <c r="AG2479"/>
      <c r="AH2479"/>
      <c r="AI2479" s="20"/>
      <c r="AJ2479"/>
      <c r="AK2479"/>
      <c r="AL2479"/>
      <c r="AM2479"/>
      <c r="AN2479" s="20"/>
      <c r="AO2479"/>
      <c r="AT2479" s="14"/>
      <c r="AU2479" s="14"/>
      <c r="AV2479" s="14"/>
      <c r="AW2479" s="14"/>
    </row>
    <row r="2480" spans="1:49" s="10" customFormat="1">
      <c r="A2480" s="12"/>
      <c r="C2480"/>
      <c r="D2480"/>
      <c r="E2480" s="20"/>
      <c r="F2480"/>
      <c r="G2480"/>
      <c r="H2480"/>
      <c r="I2480"/>
      <c r="J2480" s="20"/>
      <c r="K2480"/>
      <c r="L2480"/>
      <c r="M2480"/>
      <c r="N2480"/>
      <c r="O2480" s="20"/>
      <c r="P2480"/>
      <c r="Q2480"/>
      <c r="R2480"/>
      <c r="S2480"/>
      <c r="T2480" s="20"/>
      <c r="U2480"/>
      <c r="V2480"/>
      <c r="W2480"/>
      <c r="X2480"/>
      <c r="Y2480" s="20"/>
      <c r="Z2480"/>
      <c r="AA2480"/>
      <c r="AB2480"/>
      <c r="AC2480"/>
      <c r="AD2480" s="20"/>
      <c r="AE2480"/>
      <c r="AF2480"/>
      <c r="AG2480"/>
      <c r="AH2480"/>
      <c r="AI2480" s="20"/>
      <c r="AJ2480"/>
      <c r="AK2480"/>
      <c r="AL2480"/>
      <c r="AM2480"/>
      <c r="AN2480" s="20"/>
      <c r="AO2480"/>
      <c r="AT2480" s="14"/>
      <c r="AU2480" s="14"/>
      <c r="AV2480" s="14"/>
      <c r="AW2480" s="14"/>
    </row>
    <row r="2481" spans="1:49" s="10" customFormat="1">
      <c r="A2481" s="12"/>
      <c r="C2481"/>
      <c r="D2481"/>
      <c r="E2481" s="20"/>
      <c r="F2481"/>
      <c r="G2481"/>
      <c r="H2481"/>
      <c r="I2481"/>
      <c r="J2481" s="20"/>
      <c r="K2481"/>
      <c r="L2481"/>
      <c r="M2481"/>
      <c r="N2481"/>
      <c r="O2481" s="20"/>
      <c r="P2481"/>
      <c r="Q2481"/>
      <c r="R2481"/>
      <c r="S2481"/>
      <c r="T2481" s="20"/>
      <c r="U2481"/>
      <c r="V2481"/>
      <c r="W2481"/>
      <c r="X2481"/>
      <c r="Y2481" s="20"/>
      <c r="Z2481"/>
      <c r="AA2481"/>
      <c r="AB2481"/>
      <c r="AC2481"/>
      <c r="AD2481" s="20"/>
      <c r="AE2481"/>
      <c r="AF2481"/>
      <c r="AG2481"/>
      <c r="AH2481"/>
      <c r="AI2481" s="20"/>
      <c r="AJ2481"/>
      <c r="AK2481"/>
      <c r="AL2481"/>
      <c r="AM2481"/>
      <c r="AN2481" s="20"/>
      <c r="AO2481"/>
      <c r="AT2481" s="14"/>
      <c r="AU2481" s="14"/>
      <c r="AV2481" s="14"/>
      <c r="AW2481" s="14"/>
    </row>
    <row r="2482" spans="1:49" s="10" customFormat="1">
      <c r="A2482" s="12"/>
      <c r="C2482"/>
      <c r="D2482"/>
      <c r="E2482" s="20"/>
      <c r="F2482"/>
      <c r="G2482"/>
      <c r="H2482"/>
      <c r="I2482"/>
      <c r="J2482" s="20"/>
      <c r="K2482"/>
      <c r="L2482"/>
      <c r="M2482"/>
      <c r="N2482"/>
      <c r="O2482" s="20"/>
      <c r="P2482"/>
      <c r="Q2482"/>
      <c r="R2482"/>
      <c r="S2482"/>
      <c r="T2482" s="20"/>
      <c r="U2482"/>
      <c r="V2482"/>
      <c r="W2482"/>
      <c r="X2482"/>
      <c r="Y2482" s="20"/>
      <c r="Z2482"/>
      <c r="AA2482"/>
      <c r="AB2482"/>
      <c r="AC2482"/>
      <c r="AD2482" s="20"/>
      <c r="AE2482"/>
      <c r="AF2482"/>
      <c r="AG2482"/>
      <c r="AH2482"/>
      <c r="AI2482" s="20"/>
      <c r="AJ2482"/>
      <c r="AK2482"/>
      <c r="AL2482"/>
      <c r="AM2482"/>
      <c r="AN2482" s="20"/>
      <c r="AO2482"/>
      <c r="AT2482" s="14"/>
      <c r="AU2482" s="14"/>
      <c r="AV2482" s="14"/>
      <c r="AW2482" s="14"/>
    </row>
    <row r="2483" spans="1:49" s="10" customFormat="1">
      <c r="A2483" s="12"/>
      <c r="C2483"/>
      <c r="D2483"/>
      <c r="E2483" s="20"/>
      <c r="F2483"/>
      <c r="G2483"/>
      <c r="H2483"/>
      <c r="I2483"/>
      <c r="J2483" s="20"/>
      <c r="K2483"/>
      <c r="L2483"/>
      <c r="M2483"/>
      <c r="N2483"/>
      <c r="O2483" s="20"/>
      <c r="P2483"/>
      <c r="Q2483"/>
      <c r="R2483"/>
      <c r="S2483"/>
      <c r="T2483" s="20"/>
      <c r="U2483"/>
      <c r="V2483"/>
      <c r="W2483"/>
      <c r="X2483"/>
      <c r="Y2483" s="20"/>
      <c r="Z2483"/>
      <c r="AA2483"/>
      <c r="AB2483"/>
      <c r="AC2483"/>
      <c r="AD2483" s="20"/>
      <c r="AE2483"/>
      <c r="AF2483"/>
      <c r="AG2483"/>
      <c r="AH2483"/>
      <c r="AI2483" s="20"/>
      <c r="AJ2483"/>
      <c r="AK2483"/>
      <c r="AL2483"/>
      <c r="AM2483"/>
      <c r="AN2483" s="20"/>
      <c r="AO2483"/>
      <c r="AT2483" s="14"/>
      <c r="AU2483" s="14"/>
      <c r="AV2483" s="14"/>
      <c r="AW2483" s="14"/>
    </row>
    <row r="2484" spans="1:49" s="10" customFormat="1">
      <c r="A2484" s="12"/>
      <c r="C2484"/>
      <c r="D2484"/>
      <c r="E2484" s="20"/>
      <c r="F2484"/>
      <c r="G2484"/>
      <c r="H2484"/>
      <c r="I2484"/>
      <c r="J2484" s="20"/>
      <c r="K2484"/>
      <c r="L2484"/>
      <c r="M2484"/>
      <c r="N2484"/>
      <c r="O2484" s="20"/>
      <c r="P2484"/>
      <c r="Q2484"/>
      <c r="R2484"/>
      <c r="S2484"/>
      <c r="T2484" s="20"/>
      <c r="U2484"/>
      <c r="V2484"/>
      <c r="W2484"/>
      <c r="X2484"/>
      <c r="Y2484" s="20"/>
      <c r="Z2484"/>
      <c r="AA2484"/>
      <c r="AB2484"/>
      <c r="AC2484"/>
      <c r="AD2484" s="20"/>
      <c r="AE2484"/>
      <c r="AF2484"/>
      <c r="AG2484"/>
      <c r="AH2484"/>
      <c r="AI2484" s="20"/>
      <c r="AJ2484"/>
      <c r="AK2484"/>
      <c r="AL2484"/>
      <c r="AM2484"/>
      <c r="AN2484" s="20"/>
      <c r="AO2484"/>
      <c r="AT2484" s="14"/>
      <c r="AU2484" s="14"/>
      <c r="AV2484" s="14"/>
      <c r="AW2484" s="14"/>
    </row>
    <row r="2485" spans="1:49" s="10" customFormat="1">
      <c r="A2485" s="12"/>
      <c r="C2485"/>
      <c r="D2485"/>
      <c r="E2485" s="20"/>
      <c r="F2485"/>
      <c r="G2485"/>
      <c r="H2485"/>
      <c r="I2485"/>
      <c r="J2485" s="20"/>
      <c r="K2485"/>
      <c r="L2485"/>
      <c r="M2485"/>
      <c r="N2485"/>
      <c r="O2485" s="20"/>
      <c r="P2485"/>
      <c r="Q2485"/>
      <c r="R2485"/>
      <c r="S2485"/>
      <c r="T2485" s="20"/>
      <c r="U2485"/>
      <c r="V2485"/>
      <c r="W2485"/>
      <c r="X2485"/>
      <c r="Y2485" s="20"/>
      <c r="Z2485"/>
      <c r="AA2485"/>
      <c r="AB2485"/>
      <c r="AC2485"/>
      <c r="AD2485" s="20"/>
      <c r="AE2485"/>
      <c r="AF2485"/>
      <c r="AG2485"/>
      <c r="AH2485"/>
      <c r="AI2485" s="20"/>
      <c r="AJ2485"/>
      <c r="AK2485"/>
      <c r="AL2485"/>
      <c r="AM2485"/>
      <c r="AN2485" s="20"/>
      <c r="AO2485"/>
      <c r="AT2485" s="14"/>
      <c r="AU2485" s="14"/>
      <c r="AV2485" s="14"/>
      <c r="AW2485" s="14"/>
    </row>
    <row r="2486" spans="1:49" s="10" customFormat="1">
      <c r="A2486" s="12"/>
      <c r="C2486"/>
      <c r="D2486"/>
      <c r="E2486" s="20"/>
      <c r="F2486"/>
      <c r="G2486"/>
      <c r="H2486"/>
      <c r="I2486"/>
      <c r="J2486" s="20"/>
      <c r="K2486"/>
      <c r="L2486"/>
      <c r="M2486"/>
      <c r="N2486"/>
      <c r="O2486" s="20"/>
      <c r="P2486"/>
      <c r="Q2486"/>
      <c r="R2486"/>
      <c r="S2486"/>
      <c r="T2486" s="20"/>
      <c r="U2486"/>
      <c r="V2486"/>
      <c r="W2486"/>
      <c r="X2486"/>
      <c r="Y2486" s="20"/>
      <c r="Z2486"/>
      <c r="AA2486"/>
      <c r="AB2486"/>
      <c r="AC2486"/>
      <c r="AD2486" s="20"/>
      <c r="AE2486"/>
      <c r="AF2486"/>
      <c r="AG2486"/>
      <c r="AH2486"/>
      <c r="AI2486" s="20"/>
      <c r="AJ2486"/>
      <c r="AK2486"/>
      <c r="AL2486"/>
      <c r="AM2486"/>
      <c r="AN2486" s="20"/>
      <c r="AO2486"/>
      <c r="AT2486" s="14"/>
      <c r="AU2486" s="14"/>
      <c r="AV2486" s="14"/>
      <c r="AW2486" s="14"/>
    </row>
    <row r="2487" spans="1:49" s="10" customFormat="1">
      <c r="A2487" s="12"/>
      <c r="C2487"/>
      <c r="D2487"/>
      <c r="E2487" s="20"/>
      <c r="F2487"/>
      <c r="G2487"/>
      <c r="H2487"/>
      <c r="I2487"/>
      <c r="J2487" s="20"/>
      <c r="K2487"/>
      <c r="L2487"/>
      <c r="M2487"/>
      <c r="N2487"/>
      <c r="O2487" s="20"/>
      <c r="P2487"/>
      <c r="Q2487"/>
      <c r="R2487"/>
      <c r="S2487"/>
      <c r="T2487" s="20"/>
      <c r="U2487"/>
      <c r="V2487"/>
      <c r="W2487"/>
      <c r="X2487"/>
      <c r="Y2487" s="20"/>
      <c r="Z2487"/>
      <c r="AA2487"/>
      <c r="AB2487"/>
      <c r="AC2487"/>
      <c r="AD2487" s="20"/>
      <c r="AE2487"/>
      <c r="AF2487"/>
      <c r="AG2487"/>
      <c r="AH2487"/>
      <c r="AI2487" s="20"/>
      <c r="AJ2487"/>
      <c r="AK2487"/>
      <c r="AL2487"/>
      <c r="AM2487"/>
      <c r="AN2487" s="20"/>
      <c r="AO2487"/>
      <c r="AT2487" s="14"/>
      <c r="AU2487" s="14"/>
      <c r="AV2487" s="14"/>
      <c r="AW2487" s="14"/>
    </row>
    <row r="2488" spans="1:49" s="10" customFormat="1">
      <c r="A2488" s="12"/>
      <c r="C2488"/>
      <c r="D2488"/>
      <c r="E2488" s="20"/>
      <c r="F2488"/>
      <c r="G2488"/>
      <c r="H2488"/>
      <c r="I2488"/>
      <c r="J2488" s="20"/>
      <c r="K2488"/>
      <c r="L2488"/>
      <c r="M2488"/>
      <c r="N2488"/>
      <c r="O2488" s="20"/>
      <c r="P2488"/>
      <c r="Q2488"/>
      <c r="R2488"/>
      <c r="S2488"/>
      <c r="T2488" s="20"/>
      <c r="U2488"/>
      <c r="V2488"/>
      <c r="W2488"/>
      <c r="X2488"/>
      <c r="Y2488" s="20"/>
      <c r="Z2488"/>
      <c r="AA2488"/>
      <c r="AB2488"/>
      <c r="AC2488"/>
      <c r="AD2488" s="20"/>
      <c r="AE2488"/>
      <c r="AF2488"/>
      <c r="AG2488"/>
      <c r="AH2488"/>
      <c r="AI2488" s="20"/>
      <c r="AJ2488"/>
      <c r="AK2488"/>
      <c r="AL2488"/>
      <c r="AM2488"/>
      <c r="AN2488" s="20"/>
      <c r="AO2488"/>
      <c r="AT2488" s="14"/>
      <c r="AU2488" s="14"/>
      <c r="AV2488" s="14"/>
      <c r="AW2488" s="14"/>
    </row>
    <row r="2489" spans="1:49" s="10" customFormat="1">
      <c r="A2489" s="12"/>
      <c r="C2489"/>
      <c r="D2489"/>
      <c r="E2489" s="20"/>
      <c r="F2489"/>
      <c r="G2489"/>
      <c r="H2489"/>
      <c r="I2489"/>
      <c r="J2489" s="20"/>
      <c r="K2489"/>
      <c r="L2489"/>
      <c r="M2489"/>
      <c r="N2489"/>
      <c r="O2489" s="20"/>
      <c r="P2489"/>
      <c r="Q2489"/>
      <c r="R2489"/>
      <c r="S2489"/>
      <c r="T2489" s="20"/>
      <c r="U2489"/>
      <c r="V2489"/>
      <c r="W2489"/>
      <c r="X2489"/>
      <c r="Y2489" s="20"/>
      <c r="Z2489"/>
      <c r="AA2489"/>
      <c r="AB2489"/>
      <c r="AC2489"/>
      <c r="AD2489" s="20"/>
      <c r="AE2489"/>
      <c r="AF2489"/>
      <c r="AG2489"/>
      <c r="AH2489"/>
      <c r="AI2489" s="20"/>
      <c r="AJ2489"/>
      <c r="AK2489"/>
      <c r="AL2489"/>
      <c r="AM2489"/>
      <c r="AN2489" s="20"/>
      <c r="AO2489"/>
      <c r="AT2489" s="14"/>
      <c r="AU2489" s="14"/>
      <c r="AV2489" s="14"/>
      <c r="AW2489" s="14"/>
    </row>
    <row r="2490" spans="1:49" s="10" customFormat="1">
      <c r="A2490" s="12"/>
      <c r="C2490"/>
      <c r="D2490"/>
      <c r="E2490" s="20"/>
      <c r="F2490"/>
      <c r="G2490"/>
      <c r="H2490"/>
      <c r="I2490"/>
      <c r="J2490" s="20"/>
      <c r="K2490"/>
      <c r="L2490"/>
      <c r="M2490"/>
      <c r="N2490"/>
      <c r="O2490" s="20"/>
      <c r="P2490"/>
      <c r="Q2490"/>
      <c r="R2490"/>
      <c r="S2490"/>
      <c r="T2490" s="20"/>
      <c r="U2490"/>
      <c r="V2490"/>
      <c r="W2490"/>
      <c r="X2490"/>
      <c r="Y2490" s="20"/>
      <c r="Z2490"/>
      <c r="AA2490"/>
      <c r="AB2490"/>
      <c r="AC2490"/>
      <c r="AD2490" s="20"/>
      <c r="AE2490"/>
      <c r="AF2490"/>
      <c r="AG2490"/>
      <c r="AH2490"/>
      <c r="AI2490" s="20"/>
      <c r="AJ2490"/>
      <c r="AK2490"/>
      <c r="AL2490"/>
      <c r="AM2490"/>
      <c r="AN2490" s="20"/>
      <c r="AO2490"/>
      <c r="AT2490" s="14"/>
      <c r="AU2490" s="14"/>
      <c r="AV2490" s="14"/>
      <c r="AW2490" s="14"/>
    </row>
    <row r="2491" spans="1:49" s="10" customFormat="1">
      <c r="A2491" s="12"/>
      <c r="C2491"/>
      <c r="D2491"/>
      <c r="E2491" s="20"/>
      <c r="F2491"/>
      <c r="G2491"/>
      <c r="H2491"/>
      <c r="I2491"/>
      <c r="J2491" s="20"/>
      <c r="K2491"/>
      <c r="L2491"/>
      <c r="M2491"/>
      <c r="N2491"/>
      <c r="O2491" s="20"/>
      <c r="P2491"/>
      <c r="Q2491"/>
      <c r="R2491"/>
      <c r="S2491"/>
      <c r="T2491" s="20"/>
      <c r="U2491"/>
      <c r="V2491"/>
      <c r="W2491"/>
      <c r="X2491"/>
      <c r="Y2491" s="20"/>
      <c r="Z2491"/>
      <c r="AA2491"/>
      <c r="AB2491"/>
      <c r="AC2491"/>
      <c r="AD2491" s="20"/>
      <c r="AE2491"/>
      <c r="AF2491"/>
      <c r="AG2491"/>
      <c r="AH2491"/>
      <c r="AI2491" s="20"/>
      <c r="AJ2491"/>
      <c r="AK2491"/>
      <c r="AL2491"/>
      <c r="AM2491"/>
      <c r="AN2491" s="20"/>
      <c r="AO2491"/>
      <c r="AT2491" s="14"/>
      <c r="AU2491" s="14"/>
      <c r="AV2491" s="14"/>
      <c r="AW2491" s="14"/>
    </row>
    <row r="2492" spans="1:49" s="10" customFormat="1">
      <c r="A2492" s="12"/>
      <c r="C2492"/>
      <c r="D2492"/>
      <c r="E2492" s="20"/>
      <c r="F2492"/>
      <c r="G2492"/>
      <c r="H2492"/>
      <c r="I2492"/>
      <c r="J2492" s="20"/>
      <c r="K2492"/>
      <c r="L2492"/>
      <c r="M2492"/>
      <c r="N2492"/>
      <c r="O2492" s="20"/>
      <c r="P2492"/>
      <c r="Q2492"/>
      <c r="R2492"/>
      <c r="S2492"/>
      <c r="T2492" s="20"/>
      <c r="U2492"/>
      <c r="V2492"/>
      <c r="W2492"/>
      <c r="X2492"/>
      <c r="Y2492" s="20"/>
      <c r="Z2492"/>
      <c r="AA2492"/>
      <c r="AB2492"/>
      <c r="AC2492"/>
      <c r="AD2492" s="20"/>
      <c r="AE2492"/>
      <c r="AF2492"/>
      <c r="AG2492"/>
      <c r="AH2492"/>
      <c r="AI2492" s="20"/>
      <c r="AJ2492"/>
      <c r="AK2492"/>
      <c r="AL2492"/>
      <c r="AM2492"/>
      <c r="AN2492" s="20"/>
      <c r="AO2492"/>
      <c r="AT2492" s="14"/>
      <c r="AU2492" s="14"/>
      <c r="AV2492" s="14"/>
      <c r="AW2492" s="14"/>
    </row>
    <row r="2493" spans="1:49" s="10" customFormat="1">
      <c r="A2493" s="12"/>
      <c r="C2493"/>
      <c r="D2493"/>
      <c r="E2493" s="20"/>
      <c r="F2493"/>
      <c r="G2493"/>
      <c r="H2493"/>
      <c r="I2493"/>
      <c r="J2493" s="20"/>
      <c r="K2493"/>
      <c r="L2493"/>
      <c r="M2493"/>
      <c r="N2493"/>
      <c r="O2493" s="20"/>
      <c r="P2493"/>
      <c r="Q2493"/>
      <c r="R2493"/>
      <c r="S2493"/>
      <c r="T2493" s="20"/>
      <c r="U2493"/>
      <c r="V2493"/>
      <c r="W2493"/>
      <c r="X2493"/>
      <c r="Y2493" s="20"/>
      <c r="Z2493"/>
      <c r="AA2493"/>
      <c r="AB2493"/>
      <c r="AC2493"/>
      <c r="AD2493" s="20"/>
      <c r="AE2493"/>
      <c r="AF2493"/>
      <c r="AG2493"/>
      <c r="AH2493"/>
      <c r="AI2493" s="20"/>
      <c r="AJ2493"/>
      <c r="AK2493"/>
      <c r="AL2493"/>
      <c r="AM2493"/>
      <c r="AN2493" s="20"/>
      <c r="AO2493"/>
      <c r="AT2493" s="14"/>
      <c r="AU2493" s="14"/>
      <c r="AV2493" s="14"/>
      <c r="AW2493" s="14"/>
    </row>
    <row r="2494" spans="1:49" s="10" customFormat="1">
      <c r="A2494" s="12"/>
      <c r="C2494"/>
      <c r="D2494"/>
      <c r="E2494" s="20"/>
      <c r="F2494"/>
      <c r="G2494"/>
      <c r="H2494"/>
      <c r="I2494"/>
      <c r="J2494" s="20"/>
      <c r="K2494"/>
      <c r="L2494"/>
      <c r="M2494"/>
      <c r="N2494"/>
      <c r="O2494" s="20"/>
      <c r="P2494"/>
      <c r="Q2494"/>
      <c r="R2494"/>
      <c r="S2494"/>
      <c r="T2494" s="20"/>
      <c r="U2494"/>
      <c r="V2494"/>
      <c r="W2494"/>
      <c r="X2494"/>
      <c r="Y2494" s="20"/>
      <c r="Z2494"/>
      <c r="AA2494"/>
      <c r="AB2494"/>
      <c r="AC2494"/>
      <c r="AD2494" s="20"/>
      <c r="AE2494"/>
      <c r="AF2494"/>
      <c r="AG2494"/>
      <c r="AH2494"/>
      <c r="AI2494" s="20"/>
      <c r="AJ2494"/>
      <c r="AK2494"/>
      <c r="AL2494"/>
      <c r="AM2494"/>
      <c r="AN2494" s="20"/>
      <c r="AO2494"/>
      <c r="AT2494" s="14"/>
      <c r="AU2494" s="14"/>
      <c r="AV2494" s="14"/>
      <c r="AW2494" s="14"/>
    </row>
    <row r="2495" spans="1:49" s="10" customFormat="1">
      <c r="A2495" s="12"/>
      <c r="C2495"/>
      <c r="D2495"/>
      <c r="E2495" s="20"/>
      <c r="F2495"/>
      <c r="G2495"/>
      <c r="H2495"/>
      <c r="I2495"/>
      <c r="J2495" s="20"/>
      <c r="K2495"/>
      <c r="L2495"/>
      <c r="M2495"/>
      <c r="N2495"/>
      <c r="O2495" s="20"/>
      <c r="P2495"/>
      <c r="Q2495"/>
      <c r="R2495"/>
      <c r="S2495"/>
      <c r="T2495" s="20"/>
      <c r="U2495"/>
      <c r="V2495"/>
      <c r="W2495"/>
      <c r="X2495"/>
      <c r="Y2495" s="20"/>
      <c r="Z2495"/>
      <c r="AA2495"/>
      <c r="AB2495"/>
      <c r="AC2495"/>
      <c r="AD2495" s="20"/>
      <c r="AE2495"/>
      <c r="AF2495"/>
      <c r="AG2495"/>
      <c r="AH2495"/>
      <c r="AI2495" s="20"/>
      <c r="AJ2495"/>
      <c r="AK2495"/>
      <c r="AL2495"/>
      <c r="AM2495"/>
      <c r="AN2495" s="20"/>
      <c r="AO2495"/>
      <c r="AT2495" s="14"/>
      <c r="AU2495" s="14"/>
      <c r="AV2495" s="14"/>
      <c r="AW2495" s="14"/>
    </row>
    <row r="2496" spans="1:49" s="10" customFormat="1">
      <c r="A2496" s="12"/>
      <c r="C2496"/>
      <c r="D2496"/>
      <c r="E2496" s="20"/>
      <c r="F2496"/>
      <c r="G2496"/>
      <c r="H2496"/>
      <c r="I2496"/>
      <c r="J2496" s="20"/>
      <c r="K2496"/>
      <c r="L2496"/>
      <c r="M2496"/>
      <c r="N2496"/>
      <c r="O2496" s="20"/>
      <c r="P2496"/>
      <c r="Q2496"/>
      <c r="R2496"/>
      <c r="S2496"/>
      <c r="T2496" s="20"/>
      <c r="U2496"/>
      <c r="V2496"/>
      <c r="W2496"/>
      <c r="X2496"/>
      <c r="Y2496" s="20"/>
      <c r="Z2496"/>
      <c r="AA2496"/>
      <c r="AB2496"/>
      <c r="AC2496"/>
      <c r="AD2496" s="20"/>
      <c r="AE2496"/>
      <c r="AF2496"/>
      <c r="AG2496"/>
      <c r="AH2496"/>
      <c r="AI2496" s="20"/>
      <c r="AJ2496"/>
      <c r="AK2496"/>
      <c r="AL2496"/>
      <c r="AM2496"/>
      <c r="AN2496" s="20"/>
      <c r="AO2496"/>
      <c r="AT2496" s="14"/>
      <c r="AU2496" s="14"/>
      <c r="AV2496" s="14"/>
      <c r="AW2496" s="14"/>
    </row>
    <row r="2497" spans="1:49" s="10" customFormat="1">
      <c r="A2497" s="12"/>
      <c r="C2497"/>
      <c r="D2497"/>
      <c r="E2497" s="20"/>
      <c r="F2497"/>
      <c r="G2497"/>
      <c r="H2497"/>
      <c r="I2497"/>
      <c r="J2497" s="20"/>
      <c r="K2497"/>
      <c r="L2497"/>
      <c r="M2497"/>
      <c r="N2497"/>
      <c r="O2497" s="20"/>
      <c r="P2497"/>
      <c r="Q2497"/>
      <c r="R2497"/>
      <c r="S2497"/>
      <c r="T2497" s="20"/>
      <c r="U2497"/>
      <c r="V2497"/>
      <c r="W2497"/>
      <c r="X2497"/>
      <c r="Y2497" s="20"/>
      <c r="Z2497"/>
      <c r="AA2497"/>
      <c r="AB2497"/>
      <c r="AC2497"/>
      <c r="AD2497" s="20"/>
      <c r="AE2497"/>
      <c r="AF2497"/>
      <c r="AG2497"/>
      <c r="AH2497"/>
      <c r="AI2497" s="20"/>
      <c r="AJ2497"/>
      <c r="AK2497"/>
      <c r="AL2497"/>
      <c r="AM2497"/>
      <c r="AN2497" s="20"/>
      <c r="AO2497"/>
      <c r="AT2497" s="14"/>
      <c r="AU2497" s="14"/>
      <c r="AV2497" s="14"/>
      <c r="AW2497" s="14"/>
    </row>
    <row r="2498" spans="1:49" s="10" customFormat="1">
      <c r="A2498" s="12"/>
      <c r="C2498"/>
      <c r="D2498"/>
      <c r="E2498" s="20"/>
      <c r="F2498"/>
      <c r="G2498"/>
      <c r="H2498"/>
      <c r="I2498"/>
      <c r="J2498" s="20"/>
      <c r="K2498"/>
      <c r="L2498"/>
      <c r="M2498"/>
      <c r="N2498"/>
      <c r="O2498" s="20"/>
      <c r="P2498"/>
      <c r="Q2498"/>
      <c r="R2498"/>
      <c r="S2498"/>
      <c r="T2498" s="20"/>
      <c r="U2498"/>
      <c r="V2498"/>
      <c r="W2498"/>
      <c r="X2498"/>
      <c r="Y2498" s="20"/>
      <c r="Z2498"/>
      <c r="AA2498"/>
      <c r="AB2498"/>
      <c r="AC2498"/>
      <c r="AD2498" s="20"/>
      <c r="AE2498"/>
      <c r="AF2498"/>
      <c r="AG2498"/>
      <c r="AH2498"/>
      <c r="AI2498" s="20"/>
      <c r="AJ2498"/>
      <c r="AK2498"/>
      <c r="AL2498"/>
      <c r="AM2498"/>
      <c r="AN2498" s="20"/>
      <c r="AO2498"/>
      <c r="AT2498" s="14"/>
      <c r="AU2498" s="14"/>
      <c r="AV2498" s="14"/>
      <c r="AW2498" s="14"/>
    </row>
    <row r="2499" spans="1:49" s="10" customFormat="1">
      <c r="A2499" s="12"/>
      <c r="C2499"/>
      <c r="D2499"/>
      <c r="E2499" s="20"/>
      <c r="F2499"/>
      <c r="G2499"/>
      <c r="H2499"/>
      <c r="I2499"/>
      <c r="J2499" s="20"/>
      <c r="K2499"/>
      <c r="L2499"/>
      <c r="M2499"/>
      <c r="N2499"/>
      <c r="O2499" s="20"/>
      <c r="P2499"/>
      <c r="Q2499"/>
      <c r="R2499"/>
      <c r="S2499"/>
      <c r="T2499" s="20"/>
      <c r="U2499"/>
      <c r="V2499"/>
      <c r="W2499"/>
      <c r="X2499"/>
      <c r="Y2499" s="20"/>
      <c r="Z2499"/>
      <c r="AA2499"/>
      <c r="AB2499"/>
      <c r="AC2499"/>
      <c r="AD2499" s="20"/>
      <c r="AE2499"/>
      <c r="AF2499"/>
      <c r="AG2499"/>
      <c r="AH2499"/>
      <c r="AI2499" s="20"/>
      <c r="AJ2499"/>
      <c r="AK2499"/>
      <c r="AL2499"/>
      <c r="AM2499"/>
      <c r="AN2499" s="20"/>
      <c r="AO2499"/>
      <c r="AT2499" s="14"/>
      <c r="AU2499" s="14"/>
      <c r="AV2499" s="14"/>
      <c r="AW2499" s="14"/>
    </row>
    <row r="2500" spans="1:49" s="10" customFormat="1">
      <c r="A2500" s="12"/>
      <c r="C2500"/>
      <c r="D2500"/>
      <c r="E2500" s="20"/>
      <c r="F2500"/>
      <c r="G2500"/>
      <c r="H2500"/>
      <c r="I2500"/>
      <c r="J2500" s="20"/>
      <c r="K2500"/>
      <c r="L2500"/>
      <c r="M2500"/>
      <c r="N2500"/>
      <c r="O2500" s="20"/>
      <c r="P2500"/>
      <c r="Q2500"/>
      <c r="R2500"/>
      <c r="S2500"/>
      <c r="T2500" s="20"/>
      <c r="U2500"/>
      <c r="V2500"/>
      <c r="W2500"/>
      <c r="X2500"/>
      <c r="Y2500" s="20"/>
      <c r="Z2500"/>
      <c r="AA2500"/>
      <c r="AB2500"/>
      <c r="AC2500"/>
      <c r="AD2500" s="20"/>
      <c r="AE2500"/>
      <c r="AF2500"/>
      <c r="AG2500"/>
      <c r="AH2500"/>
      <c r="AI2500" s="20"/>
      <c r="AJ2500"/>
      <c r="AK2500"/>
      <c r="AL2500"/>
      <c r="AM2500"/>
      <c r="AN2500" s="20"/>
      <c r="AO2500"/>
      <c r="AT2500" s="14"/>
      <c r="AU2500" s="14"/>
      <c r="AV2500" s="14"/>
      <c r="AW2500" s="14"/>
    </row>
    <row r="2501" spans="1:49" s="10" customFormat="1">
      <c r="A2501" s="12"/>
      <c r="C2501"/>
      <c r="D2501"/>
      <c r="E2501" s="20"/>
      <c r="F2501"/>
      <c r="G2501"/>
      <c r="H2501"/>
      <c r="I2501"/>
      <c r="J2501" s="20"/>
      <c r="K2501"/>
      <c r="L2501"/>
      <c r="M2501"/>
      <c r="N2501"/>
      <c r="O2501" s="20"/>
      <c r="P2501"/>
      <c r="Q2501"/>
      <c r="R2501"/>
      <c r="S2501"/>
      <c r="T2501" s="20"/>
      <c r="U2501"/>
      <c r="V2501"/>
      <c r="W2501"/>
      <c r="X2501"/>
      <c r="Y2501" s="20"/>
      <c r="Z2501"/>
      <c r="AA2501"/>
      <c r="AB2501"/>
      <c r="AC2501"/>
      <c r="AD2501" s="20"/>
      <c r="AE2501"/>
      <c r="AF2501"/>
      <c r="AG2501"/>
      <c r="AH2501"/>
      <c r="AI2501" s="20"/>
      <c r="AJ2501"/>
      <c r="AK2501"/>
      <c r="AL2501"/>
      <c r="AM2501"/>
      <c r="AN2501" s="20"/>
      <c r="AO2501"/>
      <c r="AT2501" s="14"/>
      <c r="AU2501" s="14"/>
      <c r="AV2501" s="14"/>
      <c r="AW2501" s="14"/>
    </row>
    <row r="2502" spans="1:49" s="10" customFormat="1">
      <c r="A2502" s="12"/>
      <c r="C2502"/>
      <c r="D2502"/>
      <c r="E2502" s="20"/>
      <c r="F2502"/>
      <c r="G2502"/>
      <c r="H2502"/>
      <c r="I2502"/>
      <c r="J2502" s="20"/>
      <c r="K2502"/>
      <c r="L2502"/>
      <c r="M2502"/>
      <c r="N2502"/>
      <c r="O2502" s="20"/>
      <c r="P2502"/>
      <c r="Q2502"/>
      <c r="R2502"/>
      <c r="S2502"/>
      <c r="T2502" s="20"/>
      <c r="U2502"/>
      <c r="V2502"/>
      <c r="W2502"/>
      <c r="X2502"/>
      <c r="Y2502" s="20"/>
      <c r="Z2502"/>
      <c r="AA2502"/>
      <c r="AB2502"/>
      <c r="AC2502"/>
      <c r="AD2502" s="20"/>
      <c r="AE2502"/>
      <c r="AF2502"/>
      <c r="AG2502"/>
      <c r="AH2502"/>
      <c r="AI2502" s="20"/>
      <c r="AJ2502"/>
      <c r="AK2502"/>
      <c r="AL2502"/>
      <c r="AM2502"/>
      <c r="AN2502" s="20"/>
      <c r="AO2502"/>
      <c r="AT2502" s="14"/>
      <c r="AU2502" s="14"/>
      <c r="AV2502" s="14"/>
      <c r="AW2502" s="14"/>
    </row>
    <row r="2503" spans="1:49" s="10" customFormat="1">
      <c r="A2503" s="12"/>
      <c r="C2503"/>
      <c r="D2503"/>
      <c r="E2503" s="20"/>
      <c r="F2503"/>
      <c r="G2503"/>
      <c r="H2503"/>
      <c r="I2503"/>
      <c r="J2503" s="20"/>
      <c r="K2503"/>
      <c r="L2503"/>
      <c r="M2503"/>
      <c r="N2503"/>
      <c r="O2503" s="20"/>
      <c r="P2503"/>
      <c r="Q2503"/>
      <c r="R2503"/>
      <c r="S2503"/>
      <c r="T2503" s="20"/>
      <c r="U2503"/>
      <c r="V2503"/>
      <c r="W2503"/>
      <c r="X2503"/>
      <c r="Y2503" s="20"/>
      <c r="Z2503"/>
      <c r="AA2503"/>
      <c r="AB2503"/>
      <c r="AC2503"/>
      <c r="AD2503" s="20"/>
      <c r="AE2503"/>
      <c r="AF2503"/>
      <c r="AG2503"/>
      <c r="AH2503"/>
      <c r="AI2503" s="20"/>
      <c r="AJ2503"/>
      <c r="AK2503"/>
      <c r="AL2503"/>
      <c r="AM2503"/>
      <c r="AN2503" s="20"/>
      <c r="AO2503"/>
      <c r="AT2503" s="14"/>
      <c r="AU2503" s="14"/>
      <c r="AV2503" s="14"/>
      <c r="AW2503" s="14"/>
    </row>
    <row r="2504" spans="1:49" s="10" customFormat="1">
      <c r="A2504" s="12"/>
      <c r="C2504"/>
      <c r="D2504"/>
      <c r="E2504" s="20"/>
      <c r="F2504"/>
      <c r="G2504"/>
      <c r="H2504"/>
      <c r="I2504"/>
      <c r="J2504" s="20"/>
      <c r="K2504"/>
      <c r="L2504"/>
      <c r="M2504"/>
      <c r="N2504"/>
      <c r="O2504" s="20"/>
      <c r="P2504"/>
      <c r="Q2504"/>
      <c r="R2504"/>
      <c r="S2504"/>
      <c r="T2504" s="20"/>
      <c r="U2504"/>
      <c r="V2504"/>
      <c r="W2504"/>
      <c r="X2504"/>
      <c r="Y2504" s="20"/>
      <c r="Z2504"/>
      <c r="AA2504"/>
      <c r="AB2504"/>
      <c r="AC2504"/>
      <c r="AD2504" s="20"/>
      <c r="AE2504"/>
      <c r="AF2504"/>
      <c r="AG2504"/>
      <c r="AH2504"/>
      <c r="AI2504" s="20"/>
      <c r="AJ2504"/>
      <c r="AK2504"/>
      <c r="AL2504"/>
      <c r="AM2504"/>
      <c r="AN2504" s="20"/>
      <c r="AO2504"/>
      <c r="AT2504" s="14"/>
      <c r="AU2504" s="14"/>
      <c r="AV2504" s="14"/>
      <c r="AW2504" s="14"/>
    </row>
    <row r="2505" spans="1:49" s="10" customFormat="1">
      <c r="A2505" s="12"/>
      <c r="C2505"/>
      <c r="D2505"/>
      <c r="E2505" s="20"/>
      <c r="F2505"/>
      <c r="G2505"/>
      <c r="H2505"/>
      <c r="I2505"/>
      <c r="J2505" s="20"/>
      <c r="K2505"/>
      <c r="L2505"/>
      <c r="M2505"/>
      <c r="N2505"/>
      <c r="O2505" s="20"/>
      <c r="P2505"/>
      <c r="Q2505"/>
      <c r="R2505"/>
      <c r="S2505"/>
      <c r="T2505" s="20"/>
      <c r="U2505"/>
      <c r="V2505"/>
      <c r="W2505"/>
      <c r="X2505"/>
      <c r="Y2505" s="20"/>
      <c r="Z2505"/>
      <c r="AA2505"/>
      <c r="AB2505"/>
      <c r="AC2505"/>
      <c r="AD2505" s="20"/>
      <c r="AE2505"/>
      <c r="AF2505"/>
      <c r="AG2505"/>
      <c r="AH2505"/>
      <c r="AI2505" s="20"/>
      <c r="AJ2505"/>
      <c r="AK2505"/>
      <c r="AL2505"/>
      <c r="AM2505"/>
      <c r="AN2505" s="20"/>
      <c r="AO2505"/>
      <c r="AT2505" s="14"/>
      <c r="AU2505" s="14"/>
      <c r="AV2505" s="14"/>
      <c r="AW2505" s="14"/>
    </row>
    <row r="2506" spans="1:49" s="10" customFormat="1">
      <c r="A2506" s="12"/>
      <c r="C2506"/>
      <c r="D2506"/>
      <c r="E2506" s="20"/>
      <c r="F2506"/>
      <c r="G2506"/>
      <c r="H2506"/>
      <c r="I2506"/>
      <c r="J2506" s="20"/>
      <c r="K2506"/>
      <c r="L2506"/>
      <c r="M2506"/>
      <c r="N2506"/>
      <c r="O2506" s="20"/>
      <c r="P2506"/>
      <c r="Q2506"/>
      <c r="R2506"/>
      <c r="S2506"/>
      <c r="T2506" s="20"/>
      <c r="U2506"/>
      <c r="V2506"/>
      <c r="W2506"/>
      <c r="X2506"/>
      <c r="Y2506" s="20"/>
      <c r="Z2506"/>
      <c r="AA2506"/>
      <c r="AB2506"/>
      <c r="AC2506"/>
      <c r="AD2506" s="20"/>
      <c r="AE2506"/>
      <c r="AF2506"/>
      <c r="AG2506"/>
      <c r="AH2506"/>
      <c r="AI2506" s="20"/>
      <c r="AJ2506"/>
      <c r="AK2506"/>
      <c r="AL2506"/>
      <c r="AM2506"/>
      <c r="AN2506" s="20"/>
      <c r="AO2506"/>
      <c r="AT2506" s="14"/>
      <c r="AU2506" s="14"/>
      <c r="AV2506" s="14"/>
      <c r="AW2506" s="14"/>
    </row>
    <row r="2507" spans="1:49" s="10" customFormat="1">
      <c r="A2507" s="12"/>
      <c r="C2507"/>
      <c r="D2507"/>
      <c r="E2507" s="20"/>
      <c r="F2507"/>
      <c r="G2507"/>
      <c r="H2507"/>
      <c r="I2507"/>
      <c r="J2507" s="20"/>
      <c r="K2507"/>
      <c r="L2507"/>
      <c r="M2507"/>
      <c r="N2507"/>
      <c r="O2507" s="20"/>
      <c r="P2507"/>
      <c r="Q2507"/>
      <c r="R2507"/>
      <c r="S2507"/>
      <c r="T2507" s="20"/>
      <c r="U2507"/>
      <c r="V2507"/>
      <c r="W2507"/>
      <c r="X2507"/>
      <c r="Y2507" s="20"/>
      <c r="Z2507"/>
      <c r="AA2507"/>
      <c r="AB2507"/>
      <c r="AC2507"/>
      <c r="AD2507" s="20"/>
      <c r="AE2507"/>
      <c r="AF2507"/>
      <c r="AG2507"/>
      <c r="AH2507"/>
      <c r="AI2507" s="20"/>
      <c r="AJ2507"/>
      <c r="AK2507"/>
      <c r="AL2507"/>
      <c r="AM2507"/>
      <c r="AN2507" s="20"/>
      <c r="AO2507"/>
      <c r="AT2507" s="14"/>
      <c r="AU2507" s="14"/>
      <c r="AV2507" s="14"/>
      <c r="AW2507" s="14"/>
    </row>
    <row r="2508" spans="1:49" s="10" customFormat="1">
      <c r="A2508" s="12"/>
      <c r="C2508"/>
      <c r="D2508"/>
      <c r="E2508" s="20"/>
      <c r="F2508"/>
      <c r="G2508"/>
      <c r="H2508"/>
      <c r="I2508"/>
      <c r="J2508" s="20"/>
      <c r="K2508"/>
      <c r="L2508"/>
      <c r="M2508"/>
      <c r="N2508"/>
      <c r="O2508" s="20"/>
      <c r="P2508"/>
      <c r="Q2508"/>
      <c r="R2508"/>
      <c r="S2508"/>
      <c r="T2508" s="20"/>
      <c r="U2508"/>
      <c r="V2508"/>
      <c r="W2508"/>
      <c r="X2508"/>
      <c r="Y2508" s="20"/>
      <c r="Z2508"/>
      <c r="AA2508"/>
      <c r="AB2508"/>
      <c r="AC2508"/>
      <c r="AD2508" s="20"/>
      <c r="AE2508"/>
      <c r="AF2508"/>
      <c r="AG2508"/>
      <c r="AH2508"/>
      <c r="AI2508" s="20"/>
      <c r="AJ2508"/>
      <c r="AK2508"/>
      <c r="AL2508"/>
      <c r="AM2508"/>
      <c r="AN2508" s="20"/>
      <c r="AO2508"/>
      <c r="AT2508" s="14"/>
      <c r="AU2508" s="14"/>
      <c r="AV2508" s="14"/>
      <c r="AW2508" s="14"/>
    </row>
    <row r="2509" spans="1:49" s="10" customFormat="1">
      <c r="A2509" s="12"/>
      <c r="C2509"/>
      <c r="D2509"/>
      <c r="E2509" s="20"/>
      <c r="F2509"/>
      <c r="G2509"/>
      <c r="H2509"/>
      <c r="I2509"/>
      <c r="J2509" s="20"/>
      <c r="K2509"/>
      <c r="L2509"/>
      <c r="M2509"/>
      <c r="N2509"/>
      <c r="O2509" s="20"/>
      <c r="P2509"/>
      <c r="Q2509"/>
      <c r="R2509"/>
      <c r="S2509"/>
      <c r="T2509" s="20"/>
      <c r="U2509"/>
      <c r="V2509"/>
      <c r="W2509"/>
      <c r="X2509"/>
      <c r="Y2509" s="20"/>
      <c r="Z2509"/>
      <c r="AA2509"/>
      <c r="AB2509"/>
      <c r="AC2509"/>
      <c r="AD2509" s="20"/>
      <c r="AE2509"/>
      <c r="AF2509"/>
      <c r="AG2509"/>
      <c r="AH2509"/>
      <c r="AI2509" s="20"/>
      <c r="AJ2509"/>
      <c r="AK2509"/>
      <c r="AL2509"/>
      <c r="AM2509"/>
      <c r="AN2509" s="20"/>
      <c r="AO2509"/>
      <c r="AT2509" s="14"/>
      <c r="AU2509" s="14"/>
      <c r="AV2509" s="14"/>
      <c r="AW2509" s="14"/>
    </row>
    <row r="2510" spans="1:49" s="10" customFormat="1">
      <c r="A2510" s="12"/>
      <c r="C2510"/>
      <c r="D2510"/>
      <c r="E2510" s="20"/>
      <c r="F2510"/>
      <c r="G2510"/>
      <c r="H2510"/>
      <c r="I2510"/>
      <c r="J2510" s="20"/>
      <c r="K2510"/>
      <c r="L2510"/>
      <c r="M2510"/>
      <c r="N2510"/>
      <c r="O2510" s="20"/>
      <c r="P2510"/>
      <c r="Q2510"/>
      <c r="R2510"/>
      <c r="S2510"/>
      <c r="T2510" s="20"/>
      <c r="U2510"/>
      <c r="V2510"/>
      <c r="W2510"/>
      <c r="X2510"/>
      <c r="Y2510" s="20"/>
      <c r="Z2510"/>
      <c r="AA2510"/>
      <c r="AB2510"/>
      <c r="AC2510"/>
      <c r="AD2510" s="20"/>
      <c r="AE2510"/>
      <c r="AF2510"/>
      <c r="AG2510"/>
      <c r="AH2510"/>
      <c r="AI2510" s="20"/>
      <c r="AJ2510"/>
      <c r="AK2510"/>
      <c r="AL2510"/>
      <c r="AM2510"/>
      <c r="AN2510" s="20"/>
      <c r="AO2510"/>
      <c r="AT2510" s="14"/>
      <c r="AU2510" s="14"/>
      <c r="AV2510" s="14"/>
      <c r="AW2510" s="14"/>
    </row>
    <row r="2511" spans="1:49" s="10" customFormat="1">
      <c r="A2511" s="12"/>
      <c r="C2511"/>
      <c r="D2511"/>
      <c r="E2511" s="20"/>
      <c r="F2511"/>
      <c r="G2511"/>
      <c r="H2511"/>
      <c r="I2511"/>
      <c r="J2511" s="20"/>
      <c r="K2511"/>
      <c r="L2511"/>
      <c r="M2511"/>
      <c r="N2511"/>
      <c r="O2511" s="20"/>
      <c r="P2511"/>
      <c r="Q2511"/>
      <c r="R2511"/>
      <c r="S2511"/>
      <c r="T2511" s="20"/>
      <c r="U2511"/>
      <c r="V2511"/>
      <c r="W2511"/>
      <c r="X2511"/>
      <c r="Y2511" s="20"/>
      <c r="Z2511"/>
      <c r="AA2511"/>
      <c r="AB2511"/>
      <c r="AC2511"/>
      <c r="AD2511" s="20"/>
      <c r="AE2511"/>
      <c r="AF2511"/>
      <c r="AG2511"/>
      <c r="AH2511"/>
      <c r="AI2511" s="20"/>
      <c r="AJ2511"/>
      <c r="AK2511"/>
      <c r="AL2511"/>
      <c r="AM2511"/>
      <c r="AN2511" s="20"/>
      <c r="AO2511"/>
      <c r="AT2511" s="14"/>
      <c r="AU2511" s="14"/>
      <c r="AV2511" s="14"/>
      <c r="AW2511" s="14"/>
    </row>
    <row r="2512" spans="1:49" s="10" customFormat="1">
      <c r="A2512" s="12"/>
      <c r="C2512"/>
      <c r="D2512"/>
      <c r="E2512" s="20"/>
      <c r="F2512"/>
      <c r="G2512"/>
      <c r="H2512"/>
      <c r="I2512"/>
      <c r="J2512" s="20"/>
      <c r="K2512"/>
      <c r="L2512"/>
      <c r="M2512"/>
      <c r="N2512"/>
      <c r="O2512" s="20"/>
      <c r="P2512"/>
      <c r="Q2512"/>
      <c r="R2512"/>
      <c r="S2512"/>
      <c r="T2512" s="20"/>
      <c r="U2512"/>
      <c r="V2512"/>
      <c r="W2512"/>
      <c r="X2512"/>
      <c r="Y2512" s="20"/>
      <c r="Z2512"/>
      <c r="AA2512"/>
      <c r="AB2512"/>
      <c r="AC2512"/>
      <c r="AD2512" s="20"/>
      <c r="AE2512"/>
      <c r="AF2512"/>
      <c r="AG2512"/>
      <c r="AH2512"/>
      <c r="AI2512" s="20"/>
      <c r="AJ2512"/>
      <c r="AK2512"/>
      <c r="AL2512"/>
      <c r="AM2512"/>
      <c r="AN2512" s="20"/>
      <c r="AO2512"/>
      <c r="AT2512" s="14"/>
      <c r="AU2512" s="14"/>
      <c r="AV2512" s="14"/>
      <c r="AW2512" s="14"/>
    </row>
    <row r="2513" spans="1:49" s="10" customFormat="1">
      <c r="A2513" s="12"/>
      <c r="C2513"/>
      <c r="D2513"/>
      <c r="E2513" s="20"/>
      <c r="F2513"/>
      <c r="G2513"/>
      <c r="H2513"/>
      <c r="I2513"/>
      <c r="J2513" s="20"/>
      <c r="K2513"/>
      <c r="L2513"/>
      <c r="M2513"/>
      <c r="N2513"/>
      <c r="O2513" s="20"/>
      <c r="P2513"/>
      <c r="Q2513"/>
      <c r="R2513"/>
      <c r="S2513"/>
      <c r="T2513" s="20"/>
      <c r="U2513"/>
      <c r="V2513"/>
      <c r="W2513"/>
      <c r="X2513"/>
      <c r="Y2513" s="20"/>
      <c r="Z2513"/>
      <c r="AA2513"/>
      <c r="AB2513"/>
      <c r="AC2513"/>
      <c r="AD2513" s="20"/>
      <c r="AE2513"/>
      <c r="AF2513"/>
      <c r="AG2513"/>
      <c r="AH2513"/>
      <c r="AI2513" s="20"/>
      <c r="AJ2513"/>
      <c r="AK2513"/>
      <c r="AL2513"/>
      <c r="AM2513"/>
      <c r="AN2513" s="20"/>
      <c r="AO2513"/>
      <c r="AT2513" s="14"/>
      <c r="AU2513" s="14"/>
      <c r="AV2513" s="14"/>
      <c r="AW2513" s="14"/>
    </row>
    <row r="2514" spans="1:49" s="10" customFormat="1">
      <c r="A2514" s="12"/>
      <c r="C2514"/>
      <c r="D2514"/>
      <c r="E2514" s="20"/>
      <c r="F2514"/>
      <c r="G2514"/>
      <c r="H2514"/>
      <c r="I2514"/>
      <c r="J2514" s="20"/>
      <c r="K2514"/>
      <c r="L2514"/>
      <c r="M2514"/>
      <c r="N2514"/>
      <c r="O2514" s="20"/>
      <c r="P2514"/>
      <c r="Q2514"/>
      <c r="R2514"/>
      <c r="S2514"/>
      <c r="T2514" s="20"/>
      <c r="U2514"/>
      <c r="V2514"/>
      <c r="W2514"/>
      <c r="X2514"/>
      <c r="Y2514" s="20"/>
      <c r="Z2514"/>
      <c r="AA2514"/>
      <c r="AB2514"/>
      <c r="AC2514"/>
      <c r="AD2514" s="20"/>
      <c r="AE2514"/>
      <c r="AF2514"/>
      <c r="AG2514"/>
      <c r="AH2514"/>
      <c r="AI2514" s="20"/>
      <c r="AJ2514"/>
      <c r="AK2514"/>
      <c r="AL2514"/>
      <c r="AM2514"/>
      <c r="AN2514" s="20"/>
      <c r="AO2514"/>
      <c r="AT2514" s="14"/>
      <c r="AU2514" s="14"/>
      <c r="AV2514" s="14"/>
      <c r="AW2514" s="14"/>
    </row>
    <row r="2515" spans="1:49" s="10" customFormat="1">
      <c r="A2515" s="12"/>
      <c r="C2515"/>
      <c r="D2515"/>
      <c r="E2515" s="20"/>
      <c r="F2515"/>
      <c r="G2515"/>
      <c r="H2515"/>
      <c r="I2515"/>
      <c r="J2515" s="20"/>
      <c r="K2515"/>
      <c r="L2515"/>
      <c r="M2515"/>
      <c r="N2515"/>
      <c r="O2515" s="20"/>
      <c r="P2515"/>
      <c r="Q2515"/>
      <c r="R2515"/>
      <c r="S2515"/>
      <c r="T2515" s="20"/>
      <c r="U2515"/>
      <c r="V2515"/>
      <c r="W2515"/>
      <c r="X2515"/>
      <c r="Y2515" s="20"/>
      <c r="Z2515"/>
      <c r="AA2515"/>
      <c r="AB2515"/>
      <c r="AC2515"/>
      <c r="AD2515" s="20"/>
      <c r="AE2515"/>
      <c r="AF2515"/>
      <c r="AG2515"/>
      <c r="AH2515"/>
      <c r="AI2515" s="20"/>
      <c r="AJ2515"/>
      <c r="AK2515"/>
      <c r="AL2515"/>
      <c r="AM2515"/>
      <c r="AN2515" s="20"/>
      <c r="AO2515"/>
      <c r="AT2515" s="14"/>
      <c r="AU2515" s="14"/>
      <c r="AV2515" s="14"/>
      <c r="AW2515" s="14"/>
    </row>
    <row r="2516" spans="1:49" s="10" customFormat="1">
      <c r="A2516" s="12"/>
      <c r="C2516"/>
      <c r="D2516"/>
      <c r="E2516" s="20"/>
      <c r="F2516"/>
      <c r="G2516"/>
      <c r="H2516"/>
      <c r="I2516"/>
      <c r="J2516" s="20"/>
      <c r="K2516"/>
      <c r="L2516"/>
      <c r="M2516"/>
      <c r="N2516"/>
      <c r="O2516" s="20"/>
      <c r="P2516"/>
      <c r="Q2516"/>
      <c r="R2516"/>
      <c r="S2516"/>
      <c r="T2516" s="20"/>
      <c r="U2516"/>
      <c r="V2516"/>
      <c r="W2516"/>
      <c r="X2516"/>
      <c r="Y2516" s="20"/>
      <c r="Z2516"/>
      <c r="AA2516"/>
      <c r="AB2516"/>
      <c r="AC2516"/>
      <c r="AD2516" s="20"/>
      <c r="AE2516"/>
      <c r="AF2516"/>
      <c r="AG2516"/>
      <c r="AH2516"/>
      <c r="AI2516" s="20"/>
      <c r="AJ2516"/>
      <c r="AK2516"/>
      <c r="AL2516"/>
      <c r="AM2516"/>
      <c r="AN2516" s="20"/>
      <c r="AO2516"/>
      <c r="AT2516" s="14"/>
      <c r="AU2516" s="14"/>
      <c r="AV2516" s="14"/>
      <c r="AW2516" s="14"/>
    </row>
    <row r="2517" spans="1:49" s="10" customFormat="1">
      <c r="A2517" s="12"/>
      <c r="C2517"/>
      <c r="D2517"/>
      <c r="E2517" s="20"/>
      <c r="F2517"/>
      <c r="G2517"/>
      <c r="H2517"/>
      <c r="I2517"/>
      <c r="J2517" s="20"/>
      <c r="K2517"/>
      <c r="L2517"/>
      <c r="M2517"/>
      <c r="N2517"/>
      <c r="O2517" s="20"/>
      <c r="P2517"/>
      <c r="Q2517"/>
      <c r="R2517"/>
      <c r="S2517"/>
      <c r="T2517" s="20"/>
      <c r="U2517"/>
      <c r="V2517"/>
      <c r="W2517"/>
      <c r="X2517"/>
      <c r="Y2517" s="20"/>
      <c r="Z2517"/>
      <c r="AA2517"/>
      <c r="AB2517"/>
      <c r="AC2517"/>
      <c r="AD2517" s="20"/>
      <c r="AE2517"/>
      <c r="AF2517"/>
      <c r="AG2517"/>
      <c r="AH2517"/>
      <c r="AI2517" s="20"/>
      <c r="AJ2517"/>
      <c r="AK2517"/>
      <c r="AL2517"/>
      <c r="AM2517"/>
      <c r="AN2517" s="20"/>
      <c r="AO2517"/>
      <c r="AT2517" s="14"/>
      <c r="AU2517" s="14"/>
      <c r="AV2517" s="14"/>
      <c r="AW2517" s="14"/>
    </row>
    <row r="2518" spans="1:49" s="10" customFormat="1">
      <c r="A2518" s="12"/>
      <c r="C2518"/>
      <c r="D2518"/>
      <c r="E2518" s="20"/>
      <c r="F2518"/>
      <c r="G2518"/>
      <c r="H2518"/>
      <c r="I2518"/>
      <c r="J2518" s="20"/>
      <c r="K2518"/>
      <c r="L2518"/>
      <c r="M2518"/>
      <c r="N2518"/>
      <c r="O2518" s="20"/>
      <c r="P2518"/>
      <c r="Q2518"/>
      <c r="R2518"/>
      <c r="S2518"/>
      <c r="T2518" s="20"/>
      <c r="U2518"/>
      <c r="V2518"/>
      <c r="W2518"/>
      <c r="X2518"/>
      <c r="Y2518" s="20"/>
      <c r="Z2518"/>
      <c r="AA2518"/>
      <c r="AB2518"/>
      <c r="AC2518"/>
      <c r="AD2518" s="20"/>
      <c r="AE2518"/>
      <c r="AF2518"/>
      <c r="AG2518"/>
      <c r="AH2518"/>
      <c r="AI2518" s="20"/>
      <c r="AJ2518"/>
      <c r="AK2518"/>
      <c r="AL2518"/>
      <c r="AM2518"/>
      <c r="AN2518" s="20"/>
      <c r="AO2518"/>
      <c r="AT2518" s="14"/>
      <c r="AU2518" s="14"/>
      <c r="AV2518" s="14"/>
      <c r="AW2518" s="14"/>
    </row>
    <row r="2519" spans="1:49" s="10" customFormat="1">
      <c r="A2519" s="12"/>
      <c r="C2519"/>
      <c r="D2519"/>
      <c r="E2519" s="20"/>
      <c r="F2519"/>
      <c r="G2519"/>
      <c r="H2519"/>
      <c r="I2519"/>
      <c r="J2519" s="20"/>
      <c r="K2519"/>
      <c r="L2519"/>
      <c r="M2519"/>
      <c r="N2519"/>
      <c r="O2519" s="20"/>
      <c r="P2519"/>
      <c r="Q2519"/>
      <c r="R2519"/>
      <c r="S2519"/>
      <c r="T2519" s="20"/>
      <c r="U2519"/>
      <c r="V2519"/>
      <c r="W2519"/>
      <c r="X2519"/>
      <c r="Y2519" s="20"/>
      <c r="Z2519"/>
      <c r="AA2519"/>
      <c r="AB2519"/>
      <c r="AC2519"/>
      <c r="AD2519" s="20"/>
      <c r="AE2519"/>
      <c r="AF2519"/>
      <c r="AG2519"/>
      <c r="AH2519"/>
      <c r="AI2519" s="20"/>
      <c r="AJ2519"/>
      <c r="AK2519"/>
      <c r="AL2519"/>
      <c r="AM2519"/>
      <c r="AN2519" s="20"/>
      <c r="AO2519"/>
      <c r="AT2519" s="14"/>
      <c r="AU2519" s="14"/>
      <c r="AV2519" s="14"/>
      <c r="AW2519" s="14"/>
    </row>
    <row r="2520" spans="1:49" s="10" customFormat="1">
      <c r="A2520" s="12"/>
      <c r="C2520"/>
      <c r="D2520"/>
      <c r="E2520" s="20"/>
      <c r="F2520"/>
      <c r="G2520"/>
      <c r="H2520"/>
      <c r="I2520"/>
      <c r="J2520" s="20"/>
      <c r="K2520"/>
      <c r="L2520"/>
      <c r="M2520"/>
      <c r="N2520"/>
      <c r="O2520" s="20"/>
      <c r="P2520"/>
      <c r="Q2520"/>
      <c r="R2520"/>
      <c r="S2520"/>
      <c r="T2520" s="20"/>
      <c r="U2520"/>
      <c r="V2520"/>
      <c r="W2520"/>
      <c r="X2520"/>
      <c r="Y2520" s="20"/>
      <c r="Z2520"/>
      <c r="AA2520"/>
      <c r="AB2520"/>
      <c r="AC2520"/>
      <c r="AD2520" s="20"/>
      <c r="AE2520"/>
      <c r="AF2520"/>
      <c r="AG2520"/>
      <c r="AH2520"/>
      <c r="AI2520" s="20"/>
      <c r="AJ2520"/>
      <c r="AK2520"/>
      <c r="AL2520"/>
      <c r="AM2520"/>
      <c r="AN2520" s="20"/>
      <c r="AO2520"/>
      <c r="AT2520" s="14"/>
      <c r="AU2520" s="14"/>
      <c r="AV2520" s="14"/>
      <c r="AW2520" s="14"/>
    </row>
    <row r="2521" spans="1:49" s="10" customFormat="1">
      <c r="A2521" s="12"/>
      <c r="C2521"/>
      <c r="D2521"/>
      <c r="E2521" s="20"/>
      <c r="F2521"/>
      <c r="G2521"/>
      <c r="H2521"/>
      <c r="I2521"/>
      <c r="J2521" s="20"/>
      <c r="K2521"/>
      <c r="L2521"/>
      <c r="M2521"/>
      <c r="N2521"/>
      <c r="O2521" s="20"/>
      <c r="P2521"/>
      <c r="Q2521"/>
      <c r="R2521"/>
      <c r="S2521"/>
      <c r="T2521" s="20"/>
      <c r="U2521"/>
      <c r="V2521"/>
      <c r="W2521"/>
      <c r="X2521"/>
      <c r="Y2521" s="20"/>
      <c r="Z2521"/>
      <c r="AA2521"/>
      <c r="AB2521"/>
      <c r="AC2521"/>
      <c r="AD2521" s="20"/>
      <c r="AE2521"/>
      <c r="AF2521"/>
      <c r="AG2521"/>
      <c r="AH2521"/>
      <c r="AI2521" s="20"/>
      <c r="AJ2521"/>
      <c r="AK2521"/>
      <c r="AL2521"/>
      <c r="AM2521"/>
      <c r="AN2521" s="20"/>
      <c r="AO2521"/>
      <c r="AT2521" s="14"/>
      <c r="AU2521" s="14"/>
      <c r="AV2521" s="14"/>
      <c r="AW2521" s="14"/>
    </row>
    <row r="2522" spans="1:49" s="10" customFormat="1">
      <c r="A2522" s="12"/>
      <c r="C2522"/>
      <c r="D2522"/>
      <c r="E2522" s="20"/>
      <c r="F2522"/>
      <c r="G2522"/>
      <c r="H2522"/>
      <c r="I2522"/>
      <c r="J2522" s="20"/>
      <c r="K2522"/>
      <c r="L2522"/>
      <c r="M2522"/>
      <c r="N2522"/>
      <c r="O2522" s="20"/>
      <c r="P2522"/>
      <c r="Q2522"/>
      <c r="R2522"/>
      <c r="S2522"/>
      <c r="T2522" s="20"/>
      <c r="U2522"/>
      <c r="V2522"/>
      <c r="W2522"/>
      <c r="X2522"/>
      <c r="Y2522" s="20"/>
      <c r="Z2522"/>
      <c r="AA2522"/>
      <c r="AB2522"/>
      <c r="AC2522"/>
      <c r="AD2522" s="20"/>
      <c r="AE2522"/>
      <c r="AF2522"/>
      <c r="AG2522"/>
      <c r="AH2522"/>
      <c r="AI2522" s="20"/>
      <c r="AJ2522"/>
      <c r="AK2522"/>
      <c r="AL2522"/>
      <c r="AM2522"/>
      <c r="AN2522" s="20"/>
      <c r="AO2522"/>
      <c r="AT2522" s="14"/>
      <c r="AU2522" s="14"/>
      <c r="AV2522" s="14"/>
      <c r="AW2522" s="14"/>
    </row>
    <row r="2523" spans="1:49" s="10" customFormat="1">
      <c r="A2523" s="12"/>
      <c r="C2523"/>
      <c r="D2523"/>
      <c r="E2523" s="20"/>
      <c r="F2523"/>
      <c r="G2523"/>
      <c r="H2523"/>
      <c r="I2523"/>
      <c r="J2523" s="20"/>
      <c r="K2523"/>
      <c r="L2523"/>
      <c r="M2523"/>
      <c r="N2523"/>
      <c r="O2523" s="20"/>
      <c r="P2523"/>
      <c r="Q2523"/>
      <c r="R2523"/>
      <c r="S2523"/>
      <c r="T2523" s="20"/>
      <c r="U2523"/>
      <c r="V2523"/>
      <c r="W2523"/>
      <c r="X2523"/>
      <c r="Y2523" s="20"/>
      <c r="Z2523"/>
      <c r="AA2523"/>
      <c r="AB2523"/>
      <c r="AC2523"/>
      <c r="AD2523" s="20"/>
      <c r="AE2523"/>
      <c r="AF2523"/>
      <c r="AG2523"/>
      <c r="AH2523"/>
      <c r="AI2523" s="20"/>
      <c r="AJ2523"/>
      <c r="AK2523"/>
      <c r="AL2523"/>
      <c r="AM2523"/>
      <c r="AN2523" s="20"/>
      <c r="AO2523"/>
      <c r="AT2523" s="14"/>
      <c r="AU2523" s="14"/>
      <c r="AV2523" s="14"/>
      <c r="AW2523" s="14"/>
    </row>
    <row r="2524" spans="1:49" s="10" customFormat="1">
      <c r="A2524" s="12"/>
      <c r="C2524"/>
      <c r="D2524"/>
      <c r="E2524" s="20"/>
      <c r="F2524"/>
      <c r="G2524"/>
      <c r="H2524"/>
      <c r="I2524"/>
      <c r="J2524" s="20"/>
      <c r="K2524"/>
      <c r="L2524"/>
      <c r="M2524"/>
      <c r="N2524"/>
      <c r="O2524" s="20"/>
      <c r="P2524"/>
      <c r="Q2524"/>
      <c r="R2524"/>
      <c r="S2524"/>
      <c r="T2524" s="20"/>
      <c r="U2524"/>
      <c r="V2524"/>
      <c r="W2524"/>
      <c r="X2524"/>
      <c r="Y2524" s="20"/>
      <c r="Z2524"/>
      <c r="AA2524"/>
      <c r="AB2524"/>
      <c r="AC2524"/>
      <c r="AD2524" s="20"/>
      <c r="AE2524"/>
      <c r="AF2524"/>
      <c r="AG2524"/>
      <c r="AH2524"/>
      <c r="AI2524" s="20"/>
      <c r="AJ2524"/>
      <c r="AK2524"/>
      <c r="AL2524"/>
      <c r="AM2524"/>
      <c r="AN2524" s="20"/>
      <c r="AO2524"/>
      <c r="AT2524" s="14"/>
      <c r="AU2524" s="14"/>
      <c r="AV2524" s="14"/>
      <c r="AW2524" s="14"/>
    </row>
    <row r="2525" spans="1:49" s="10" customFormat="1">
      <c r="A2525" s="12"/>
      <c r="C2525"/>
      <c r="D2525"/>
      <c r="E2525" s="20"/>
      <c r="F2525"/>
      <c r="G2525"/>
      <c r="H2525"/>
      <c r="I2525"/>
      <c r="J2525" s="20"/>
      <c r="K2525"/>
      <c r="L2525"/>
      <c r="M2525"/>
      <c r="N2525"/>
      <c r="O2525" s="20"/>
      <c r="P2525"/>
      <c r="Q2525"/>
      <c r="R2525"/>
      <c r="S2525"/>
      <c r="T2525" s="20"/>
      <c r="U2525"/>
      <c r="V2525"/>
      <c r="W2525"/>
      <c r="X2525"/>
      <c r="Y2525" s="20"/>
      <c r="Z2525"/>
      <c r="AA2525"/>
      <c r="AB2525"/>
      <c r="AC2525"/>
      <c r="AD2525" s="20"/>
      <c r="AE2525"/>
      <c r="AF2525"/>
      <c r="AG2525"/>
      <c r="AH2525"/>
      <c r="AI2525" s="20"/>
      <c r="AJ2525"/>
      <c r="AK2525"/>
      <c r="AL2525"/>
      <c r="AM2525"/>
      <c r="AN2525" s="20"/>
      <c r="AO2525"/>
      <c r="AT2525" s="14"/>
      <c r="AU2525" s="14"/>
      <c r="AV2525" s="14"/>
      <c r="AW2525" s="14"/>
    </row>
    <row r="2526" spans="1:49" s="10" customFormat="1">
      <c r="A2526" s="12"/>
      <c r="C2526"/>
      <c r="D2526"/>
      <c r="E2526" s="20"/>
      <c r="F2526"/>
      <c r="G2526"/>
      <c r="H2526"/>
      <c r="I2526"/>
      <c r="J2526" s="20"/>
      <c r="K2526"/>
      <c r="L2526"/>
      <c r="M2526"/>
      <c r="N2526"/>
      <c r="O2526" s="20"/>
      <c r="P2526"/>
      <c r="Q2526"/>
      <c r="R2526"/>
      <c r="S2526"/>
      <c r="T2526" s="20"/>
      <c r="U2526"/>
      <c r="V2526"/>
      <c r="W2526"/>
      <c r="X2526"/>
      <c r="Y2526" s="20"/>
      <c r="Z2526"/>
      <c r="AA2526"/>
      <c r="AB2526"/>
      <c r="AC2526"/>
      <c r="AD2526" s="20"/>
      <c r="AE2526"/>
      <c r="AF2526"/>
      <c r="AG2526"/>
      <c r="AH2526"/>
      <c r="AI2526" s="20"/>
      <c r="AJ2526"/>
      <c r="AK2526"/>
      <c r="AL2526"/>
      <c r="AM2526"/>
      <c r="AN2526" s="20"/>
      <c r="AO2526"/>
      <c r="AT2526" s="14"/>
      <c r="AU2526" s="14"/>
      <c r="AV2526" s="14"/>
      <c r="AW2526" s="14"/>
    </row>
    <row r="2527" spans="1:49" s="10" customFormat="1">
      <c r="A2527" s="12"/>
      <c r="C2527"/>
      <c r="D2527"/>
      <c r="E2527" s="20"/>
      <c r="F2527"/>
      <c r="G2527"/>
      <c r="H2527"/>
      <c r="I2527"/>
      <c r="J2527" s="20"/>
      <c r="K2527"/>
      <c r="L2527"/>
      <c r="M2527"/>
      <c r="N2527"/>
      <c r="O2527" s="20"/>
      <c r="P2527"/>
      <c r="Q2527"/>
      <c r="R2527"/>
      <c r="S2527"/>
      <c r="T2527" s="20"/>
      <c r="U2527"/>
      <c r="V2527"/>
      <c r="W2527"/>
      <c r="X2527"/>
      <c r="Y2527" s="20"/>
      <c r="Z2527"/>
      <c r="AA2527"/>
      <c r="AB2527"/>
      <c r="AC2527"/>
      <c r="AD2527" s="20"/>
      <c r="AE2527"/>
      <c r="AF2527"/>
      <c r="AG2527"/>
      <c r="AH2527"/>
      <c r="AI2527" s="20"/>
      <c r="AJ2527"/>
      <c r="AK2527"/>
      <c r="AL2527"/>
      <c r="AM2527"/>
      <c r="AN2527" s="20"/>
      <c r="AO2527"/>
      <c r="AT2527" s="14"/>
      <c r="AU2527" s="14"/>
      <c r="AV2527" s="14"/>
      <c r="AW2527" s="14"/>
    </row>
    <row r="2528" spans="1:49" s="10" customFormat="1">
      <c r="A2528" s="12"/>
      <c r="C2528"/>
      <c r="D2528"/>
      <c r="E2528" s="20"/>
      <c r="F2528"/>
      <c r="G2528"/>
      <c r="H2528"/>
      <c r="I2528"/>
      <c r="J2528" s="20"/>
      <c r="K2528"/>
      <c r="L2528"/>
      <c r="M2528"/>
      <c r="N2528"/>
      <c r="O2528" s="20"/>
      <c r="P2528"/>
      <c r="Q2528"/>
      <c r="R2528"/>
      <c r="S2528"/>
      <c r="T2528" s="20"/>
      <c r="U2528"/>
      <c r="V2528"/>
      <c r="W2528"/>
      <c r="X2528"/>
      <c r="Y2528" s="20"/>
      <c r="Z2528"/>
      <c r="AA2528"/>
      <c r="AB2528"/>
      <c r="AC2528"/>
      <c r="AD2528" s="20"/>
      <c r="AE2528"/>
      <c r="AF2528"/>
      <c r="AG2528"/>
      <c r="AH2528"/>
      <c r="AI2528" s="20"/>
      <c r="AJ2528"/>
      <c r="AK2528"/>
      <c r="AL2528"/>
      <c r="AM2528"/>
      <c r="AN2528" s="20"/>
      <c r="AO2528"/>
      <c r="AT2528" s="14"/>
      <c r="AU2528" s="14"/>
      <c r="AV2528" s="14"/>
      <c r="AW2528" s="14"/>
    </row>
    <row r="2529" spans="1:49" s="10" customFormat="1">
      <c r="A2529" s="12"/>
      <c r="C2529"/>
      <c r="D2529"/>
      <c r="E2529" s="20"/>
      <c r="F2529"/>
      <c r="G2529"/>
      <c r="H2529"/>
      <c r="I2529"/>
      <c r="J2529" s="20"/>
      <c r="K2529"/>
      <c r="L2529"/>
      <c r="M2529"/>
      <c r="N2529"/>
      <c r="O2529" s="20"/>
      <c r="P2529"/>
      <c r="Q2529"/>
      <c r="R2529"/>
      <c r="S2529"/>
      <c r="T2529" s="20"/>
      <c r="U2529"/>
      <c r="V2529"/>
      <c r="W2529"/>
      <c r="X2529"/>
      <c r="Y2529" s="20"/>
      <c r="Z2529"/>
      <c r="AA2529"/>
      <c r="AB2529"/>
      <c r="AC2529"/>
      <c r="AD2529" s="20"/>
      <c r="AE2529"/>
      <c r="AF2529"/>
      <c r="AG2529"/>
      <c r="AH2529"/>
      <c r="AI2529" s="20"/>
      <c r="AJ2529"/>
      <c r="AK2529"/>
      <c r="AL2529"/>
      <c r="AM2529"/>
      <c r="AN2529" s="20"/>
      <c r="AO2529"/>
      <c r="AT2529" s="14"/>
      <c r="AU2529" s="14"/>
      <c r="AV2529" s="14"/>
      <c r="AW2529" s="14"/>
    </row>
    <row r="2530" spans="1:49" s="10" customFormat="1">
      <c r="A2530" s="12"/>
      <c r="C2530"/>
      <c r="D2530"/>
      <c r="E2530" s="20"/>
      <c r="F2530"/>
      <c r="G2530"/>
      <c r="H2530"/>
      <c r="I2530"/>
      <c r="J2530" s="20"/>
      <c r="K2530"/>
      <c r="L2530"/>
      <c r="M2530"/>
      <c r="N2530"/>
      <c r="O2530" s="20"/>
      <c r="P2530"/>
      <c r="Q2530"/>
      <c r="R2530"/>
      <c r="S2530"/>
      <c r="T2530" s="20"/>
      <c r="U2530"/>
      <c r="V2530"/>
      <c r="W2530"/>
      <c r="X2530"/>
      <c r="Y2530" s="20"/>
      <c r="Z2530"/>
      <c r="AA2530"/>
      <c r="AB2530"/>
      <c r="AC2530"/>
      <c r="AD2530" s="20"/>
      <c r="AE2530"/>
      <c r="AF2530"/>
      <c r="AG2530"/>
      <c r="AH2530"/>
      <c r="AI2530" s="20"/>
      <c r="AJ2530"/>
      <c r="AK2530"/>
      <c r="AL2530"/>
      <c r="AM2530"/>
      <c r="AN2530" s="20"/>
      <c r="AO2530"/>
      <c r="AT2530" s="14"/>
      <c r="AU2530" s="14"/>
      <c r="AV2530" s="14"/>
      <c r="AW2530" s="14"/>
    </row>
    <row r="2531" spans="1:49" s="10" customFormat="1">
      <c r="A2531" s="12"/>
      <c r="C2531"/>
      <c r="D2531"/>
      <c r="E2531" s="20"/>
      <c r="F2531"/>
      <c r="G2531"/>
      <c r="H2531"/>
      <c r="I2531"/>
      <c r="J2531" s="20"/>
      <c r="K2531"/>
      <c r="L2531"/>
      <c r="M2531"/>
      <c r="N2531"/>
      <c r="O2531" s="20"/>
      <c r="P2531"/>
      <c r="Q2531"/>
      <c r="R2531"/>
      <c r="S2531"/>
      <c r="T2531" s="20"/>
      <c r="U2531"/>
      <c r="V2531"/>
      <c r="W2531"/>
      <c r="X2531"/>
      <c r="Y2531" s="20"/>
      <c r="Z2531"/>
      <c r="AA2531"/>
      <c r="AB2531"/>
      <c r="AC2531"/>
      <c r="AD2531" s="20"/>
      <c r="AE2531"/>
      <c r="AF2531"/>
      <c r="AG2531"/>
      <c r="AH2531"/>
      <c r="AI2531" s="20"/>
      <c r="AJ2531"/>
      <c r="AK2531"/>
      <c r="AL2531"/>
      <c r="AM2531"/>
      <c r="AN2531" s="20"/>
      <c r="AO2531"/>
      <c r="AT2531" s="14"/>
      <c r="AU2531" s="14"/>
      <c r="AV2531" s="14"/>
      <c r="AW2531" s="14"/>
    </row>
    <row r="2532" spans="1:49" s="10" customFormat="1">
      <c r="A2532" s="12"/>
      <c r="C2532"/>
      <c r="D2532"/>
      <c r="E2532" s="20"/>
      <c r="F2532"/>
      <c r="G2532"/>
      <c r="H2532"/>
      <c r="I2532"/>
      <c r="J2532" s="20"/>
      <c r="K2532"/>
      <c r="L2532"/>
      <c r="M2532"/>
      <c r="N2532"/>
      <c r="O2532" s="20"/>
      <c r="P2532"/>
      <c r="Q2532"/>
      <c r="R2532"/>
      <c r="S2532"/>
      <c r="T2532" s="20"/>
      <c r="U2532"/>
      <c r="V2532"/>
      <c r="W2532"/>
      <c r="X2532"/>
      <c r="Y2532" s="20"/>
      <c r="Z2532"/>
      <c r="AA2532"/>
      <c r="AB2532"/>
      <c r="AC2532"/>
      <c r="AD2532" s="20"/>
      <c r="AE2532"/>
      <c r="AF2532"/>
      <c r="AG2532"/>
      <c r="AH2532"/>
      <c r="AI2532" s="20"/>
      <c r="AJ2532"/>
      <c r="AK2532"/>
      <c r="AL2532"/>
      <c r="AM2532"/>
      <c r="AN2532" s="20"/>
      <c r="AO2532"/>
      <c r="AT2532" s="14"/>
      <c r="AU2532" s="14"/>
      <c r="AV2532" s="14"/>
      <c r="AW2532" s="14"/>
    </row>
    <row r="2533" spans="1:49" s="10" customFormat="1">
      <c r="A2533" s="12"/>
      <c r="C2533"/>
      <c r="D2533"/>
      <c r="E2533" s="20"/>
      <c r="F2533"/>
      <c r="G2533"/>
      <c r="H2533"/>
      <c r="I2533"/>
      <c r="J2533" s="20"/>
      <c r="K2533"/>
      <c r="L2533"/>
      <c r="M2533"/>
      <c r="N2533"/>
      <c r="O2533" s="20"/>
      <c r="P2533"/>
      <c r="Q2533"/>
      <c r="R2533"/>
      <c r="S2533"/>
      <c r="T2533" s="20"/>
      <c r="U2533"/>
      <c r="V2533"/>
      <c r="W2533"/>
      <c r="X2533"/>
      <c r="Y2533" s="20"/>
      <c r="Z2533"/>
      <c r="AA2533"/>
      <c r="AB2533"/>
      <c r="AC2533"/>
      <c r="AD2533" s="20"/>
      <c r="AE2533"/>
      <c r="AF2533"/>
      <c r="AG2533"/>
      <c r="AH2533"/>
      <c r="AI2533" s="20"/>
      <c r="AJ2533"/>
      <c r="AK2533"/>
      <c r="AL2533"/>
      <c r="AM2533"/>
      <c r="AN2533" s="20"/>
      <c r="AO2533"/>
      <c r="AT2533" s="14"/>
      <c r="AU2533" s="14"/>
      <c r="AV2533" s="14"/>
      <c r="AW2533" s="14"/>
    </row>
    <row r="2534" spans="1:49" s="10" customFormat="1">
      <c r="A2534" s="12"/>
      <c r="C2534"/>
      <c r="D2534"/>
      <c r="E2534" s="20"/>
      <c r="F2534"/>
      <c r="G2534"/>
      <c r="H2534"/>
      <c r="I2534"/>
      <c r="J2534" s="20"/>
      <c r="K2534"/>
      <c r="L2534"/>
      <c r="M2534"/>
      <c r="N2534"/>
      <c r="O2534" s="20"/>
      <c r="P2534"/>
      <c r="Q2534"/>
      <c r="R2534"/>
      <c r="S2534"/>
      <c r="T2534" s="20"/>
      <c r="U2534"/>
      <c r="V2534"/>
      <c r="W2534"/>
      <c r="X2534"/>
      <c r="Y2534" s="20"/>
      <c r="Z2534"/>
      <c r="AA2534"/>
      <c r="AB2534"/>
      <c r="AC2534"/>
      <c r="AD2534" s="20"/>
      <c r="AE2534"/>
      <c r="AF2534"/>
      <c r="AG2534"/>
      <c r="AH2534"/>
      <c r="AI2534" s="20"/>
      <c r="AJ2534"/>
      <c r="AK2534"/>
      <c r="AL2534"/>
      <c r="AM2534"/>
      <c r="AN2534" s="20"/>
      <c r="AO2534"/>
      <c r="AT2534" s="14"/>
      <c r="AU2534" s="14"/>
      <c r="AV2534" s="14"/>
      <c r="AW2534" s="14"/>
    </row>
    <row r="2535" spans="1:49" s="10" customFormat="1">
      <c r="A2535" s="12"/>
      <c r="C2535"/>
      <c r="D2535"/>
      <c r="E2535" s="20"/>
      <c r="F2535"/>
      <c r="G2535"/>
      <c r="H2535"/>
      <c r="I2535"/>
      <c r="J2535" s="20"/>
      <c r="K2535"/>
      <c r="L2535"/>
      <c r="M2535"/>
      <c r="N2535"/>
      <c r="O2535" s="20"/>
      <c r="P2535"/>
      <c r="Q2535"/>
      <c r="R2535"/>
      <c r="S2535"/>
      <c r="T2535" s="20"/>
      <c r="U2535"/>
      <c r="V2535"/>
      <c r="W2535"/>
      <c r="X2535"/>
      <c r="Y2535" s="20"/>
      <c r="Z2535"/>
      <c r="AA2535"/>
      <c r="AB2535"/>
      <c r="AC2535"/>
      <c r="AD2535" s="20"/>
      <c r="AE2535"/>
      <c r="AF2535"/>
      <c r="AG2535"/>
      <c r="AH2535"/>
      <c r="AI2535" s="20"/>
      <c r="AJ2535"/>
      <c r="AK2535"/>
      <c r="AL2535"/>
      <c r="AM2535"/>
      <c r="AN2535" s="20"/>
      <c r="AO2535"/>
      <c r="AT2535" s="14"/>
      <c r="AU2535" s="14"/>
      <c r="AV2535" s="14"/>
      <c r="AW2535" s="14"/>
    </row>
    <row r="2536" spans="1:49" s="10" customFormat="1">
      <c r="A2536" s="12"/>
      <c r="C2536"/>
      <c r="D2536"/>
      <c r="E2536" s="20"/>
      <c r="F2536"/>
      <c r="G2536"/>
      <c r="H2536"/>
      <c r="I2536"/>
      <c r="J2536" s="20"/>
      <c r="K2536"/>
      <c r="L2536"/>
      <c r="M2536"/>
      <c r="N2536"/>
      <c r="O2536" s="20"/>
      <c r="P2536"/>
      <c r="Q2536"/>
      <c r="R2536"/>
      <c r="S2536"/>
      <c r="T2536" s="20"/>
      <c r="U2536"/>
      <c r="V2536"/>
      <c r="W2536"/>
      <c r="X2536"/>
      <c r="Y2536" s="20"/>
      <c r="Z2536"/>
      <c r="AA2536"/>
      <c r="AB2536"/>
      <c r="AC2536"/>
      <c r="AD2536" s="20"/>
      <c r="AE2536"/>
      <c r="AF2536"/>
      <c r="AG2536"/>
      <c r="AH2536"/>
      <c r="AI2536" s="20"/>
      <c r="AJ2536"/>
      <c r="AK2536"/>
      <c r="AL2536"/>
      <c r="AM2536"/>
      <c r="AN2536" s="20"/>
      <c r="AO2536"/>
      <c r="AT2536" s="14"/>
      <c r="AU2536" s="14"/>
      <c r="AV2536" s="14"/>
      <c r="AW2536" s="14"/>
    </row>
    <row r="2537" spans="1:49" s="10" customFormat="1">
      <c r="A2537" s="12"/>
      <c r="C2537"/>
      <c r="D2537"/>
      <c r="E2537" s="20"/>
      <c r="F2537"/>
      <c r="G2537"/>
      <c r="H2537"/>
      <c r="I2537"/>
      <c r="J2537" s="20"/>
      <c r="K2537"/>
      <c r="L2537"/>
      <c r="M2537"/>
      <c r="N2537"/>
      <c r="O2537" s="20"/>
      <c r="P2537"/>
      <c r="Q2537"/>
      <c r="R2537"/>
      <c r="S2537"/>
      <c r="T2537" s="20"/>
      <c r="U2537"/>
      <c r="V2537"/>
      <c r="W2537"/>
      <c r="X2537"/>
      <c r="Y2537" s="20"/>
      <c r="Z2537"/>
      <c r="AA2537"/>
      <c r="AB2537"/>
      <c r="AC2537"/>
      <c r="AD2537" s="20"/>
      <c r="AE2537"/>
      <c r="AF2537"/>
      <c r="AG2537"/>
      <c r="AH2537"/>
      <c r="AI2537" s="20"/>
      <c r="AJ2537"/>
      <c r="AK2537"/>
      <c r="AL2537"/>
      <c r="AM2537"/>
      <c r="AN2537" s="20"/>
      <c r="AO2537"/>
      <c r="AT2537" s="14"/>
      <c r="AU2537" s="14"/>
      <c r="AV2537" s="14"/>
      <c r="AW2537" s="14"/>
    </row>
    <row r="2538" spans="1:49" s="10" customFormat="1">
      <c r="A2538" s="12"/>
      <c r="C2538"/>
      <c r="D2538"/>
      <c r="E2538" s="20"/>
      <c r="F2538"/>
      <c r="G2538"/>
      <c r="H2538"/>
      <c r="I2538"/>
      <c r="J2538" s="20"/>
      <c r="K2538"/>
      <c r="L2538"/>
      <c r="M2538"/>
      <c r="N2538"/>
      <c r="O2538" s="20"/>
      <c r="P2538"/>
      <c r="Q2538"/>
      <c r="R2538"/>
      <c r="S2538"/>
      <c r="T2538" s="20"/>
      <c r="U2538"/>
      <c r="V2538"/>
      <c r="W2538"/>
      <c r="X2538"/>
      <c r="Y2538" s="20"/>
      <c r="Z2538"/>
      <c r="AA2538"/>
      <c r="AB2538"/>
      <c r="AC2538"/>
      <c r="AD2538" s="20"/>
      <c r="AE2538"/>
      <c r="AF2538"/>
      <c r="AG2538"/>
      <c r="AH2538"/>
      <c r="AI2538" s="20"/>
      <c r="AJ2538"/>
      <c r="AK2538"/>
      <c r="AL2538"/>
      <c r="AM2538"/>
      <c r="AN2538" s="20"/>
      <c r="AO2538"/>
      <c r="AT2538" s="14"/>
      <c r="AU2538" s="14"/>
      <c r="AV2538" s="14"/>
      <c r="AW2538" s="14"/>
    </row>
    <row r="2539" spans="1:49" s="10" customFormat="1">
      <c r="A2539" s="12"/>
      <c r="C2539"/>
      <c r="D2539"/>
      <c r="E2539" s="20"/>
      <c r="F2539"/>
      <c r="G2539"/>
      <c r="H2539"/>
      <c r="I2539"/>
      <c r="J2539" s="20"/>
      <c r="K2539"/>
      <c r="L2539"/>
      <c r="M2539"/>
      <c r="N2539"/>
      <c r="O2539" s="20"/>
      <c r="P2539"/>
      <c r="Q2539"/>
      <c r="R2539"/>
      <c r="S2539"/>
      <c r="T2539" s="20"/>
      <c r="U2539"/>
      <c r="V2539"/>
      <c r="W2539"/>
      <c r="X2539"/>
      <c r="Y2539" s="20"/>
      <c r="Z2539"/>
      <c r="AA2539"/>
      <c r="AB2539"/>
      <c r="AC2539"/>
      <c r="AD2539" s="20"/>
      <c r="AE2539"/>
      <c r="AF2539"/>
      <c r="AG2539"/>
      <c r="AH2539"/>
      <c r="AI2539" s="20"/>
      <c r="AJ2539"/>
      <c r="AK2539"/>
      <c r="AL2539"/>
      <c r="AM2539"/>
      <c r="AN2539" s="20"/>
      <c r="AO2539"/>
      <c r="AT2539" s="14"/>
      <c r="AU2539" s="14"/>
      <c r="AV2539" s="14"/>
      <c r="AW2539" s="14"/>
    </row>
    <row r="2540" spans="1:49" s="10" customFormat="1">
      <c r="A2540" s="12"/>
      <c r="C2540"/>
      <c r="D2540"/>
      <c r="E2540" s="20"/>
      <c r="F2540"/>
      <c r="G2540"/>
      <c r="H2540"/>
      <c r="I2540"/>
      <c r="J2540" s="20"/>
      <c r="K2540"/>
      <c r="L2540"/>
      <c r="M2540"/>
      <c r="N2540"/>
      <c r="O2540" s="20"/>
      <c r="P2540"/>
      <c r="Q2540"/>
      <c r="R2540"/>
      <c r="S2540"/>
      <c r="T2540" s="20"/>
      <c r="U2540"/>
      <c r="V2540"/>
      <c r="W2540"/>
      <c r="X2540"/>
      <c r="Y2540" s="20"/>
      <c r="Z2540"/>
      <c r="AA2540"/>
      <c r="AB2540"/>
      <c r="AC2540"/>
      <c r="AD2540" s="20"/>
      <c r="AE2540"/>
      <c r="AF2540"/>
      <c r="AG2540"/>
      <c r="AH2540"/>
      <c r="AI2540" s="20"/>
      <c r="AJ2540"/>
      <c r="AK2540"/>
      <c r="AL2540"/>
      <c r="AM2540"/>
      <c r="AN2540" s="20"/>
      <c r="AO2540"/>
      <c r="AT2540" s="14"/>
      <c r="AU2540" s="14"/>
      <c r="AV2540" s="14"/>
      <c r="AW2540" s="14"/>
    </row>
    <row r="2541" spans="1:49" s="10" customFormat="1">
      <c r="A2541" s="12"/>
      <c r="C2541"/>
      <c r="D2541"/>
      <c r="E2541" s="20"/>
      <c r="F2541"/>
      <c r="G2541"/>
      <c r="H2541"/>
      <c r="I2541"/>
      <c r="J2541" s="20"/>
      <c r="K2541"/>
      <c r="L2541"/>
      <c r="M2541"/>
      <c r="N2541"/>
      <c r="O2541" s="20"/>
      <c r="P2541"/>
      <c r="Q2541"/>
      <c r="R2541"/>
      <c r="S2541"/>
      <c r="T2541" s="20"/>
      <c r="U2541"/>
      <c r="V2541"/>
      <c r="W2541"/>
      <c r="X2541"/>
      <c r="Y2541" s="20"/>
      <c r="Z2541"/>
      <c r="AA2541"/>
      <c r="AB2541"/>
      <c r="AC2541"/>
      <c r="AD2541" s="20"/>
      <c r="AE2541"/>
      <c r="AF2541"/>
      <c r="AG2541"/>
      <c r="AH2541"/>
      <c r="AI2541" s="20"/>
      <c r="AJ2541"/>
      <c r="AK2541"/>
      <c r="AL2541"/>
      <c r="AM2541"/>
      <c r="AN2541" s="20"/>
      <c r="AO2541"/>
      <c r="AT2541" s="14"/>
      <c r="AU2541" s="14"/>
      <c r="AV2541" s="14"/>
      <c r="AW2541" s="14"/>
    </row>
    <row r="2542" spans="1:49" s="10" customFormat="1">
      <c r="A2542" s="12"/>
      <c r="C2542"/>
      <c r="D2542"/>
      <c r="E2542" s="20"/>
      <c r="F2542"/>
      <c r="G2542"/>
      <c r="H2542"/>
      <c r="I2542"/>
      <c r="J2542" s="20"/>
      <c r="K2542"/>
      <c r="L2542"/>
      <c r="M2542"/>
      <c r="N2542"/>
      <c r="O2542" s="20"/>
      <c r="P2542"/>
      <c r="Q2542"/>
      <c r="R2542"/>
      <c r="S2542"/>
      <c r="T2542" s="20"/>
      <c r="U2542"/>
      <c r="V2542"/>
      <c r="W2542"/>
      <c r="X2542"/>
      <c r="Y2542" s="20"/>
      <c r="Z2542"/>
      <c r="AA2542"/>
      <c r="AB2542"/>
      <c r="AC2542"/>
      <c r="AD2542" s="20"/>
      <c r="AE2542"/>
      <c r="AF2542"/>
      <c r="AG2542"/>
      <c r="AH2542"/>
      <c r="AI2542" s="20"/>
      <c r="AJ2542"/>
      <c r="AK2542"/>
      <c r="AL2542"/>
      <c r="AM2542"/>
      <c r="AN2542" s="20"/>
      <c r="AO2542"/>
      <c r="AT2542" s="14"/>
      <c r="AU2542" s="14"/>
      <c r="AV2542" s="14"/>
      <c r="AW2542" s="14"/>
    </row>
    <row r="2543" spans="1:49" s="10" customFormat="1">
      <c r="A2543" s="12"/>
      <c r="C2543"/>
      <c r="D2543"/>
      <c r="E2543" s="20"/>
      <c r="F2543"/>
      <c r="G2543"/>
      <c r="H2543"/>
      <c r="I2543"/>
      <c r="J2543" s="20"/>
      <c r="K2543"/>
      <c r="L2543"/>
      <c r="M2543"/>
      <c r="N2543"/>
      <c r="O2543" s="20"/>
      <c r="P2543"/>
      <c r="Q2543"/>
      <c r="R2543"/>
      <c r="S2543"/>
      <c r="T2543" s="20"/>
      <c r="U2543"/>
      <c r="V2543"/>
      <c r="W2543"/>
      <c r="X2543"/>
      <c r="Y2543" s="20"/>
      <c r="Z2543"/>
      <c r="AA2543"/>
      <c r="AB2543"/>
      <c r="AC2543"/>
      <c r="AD2543" s="20"/>
      <c r="AE2543"/>
      <c r="AF2543"/>
      <c r="AG2543"/>
      <c r="AH2543"/>
      <c r="AI2543" s="20"/>
      <c r="AJ2543"/>
      <c r="AK2543"/>
      <c r="AL2543"/>
      <c r="AM2543"/>
      <c r="AN2543" s="20"/>
      <c r="AO2543"/>
      <c r="AT2543" s="14"/>
      <c r="AU2543" s="14"/>
      <c r="AV2543" s="14"/>
      <c r="AW2543" s="14"/>
    </row>
    <row r="2544" spans="1:49" s="10" customFormat="1">
      <c r="A2544" s="12"/>
      <c r="C2544"/>
      <c r="D2544"/>
      <c r="E2544" s="20"/>
      <c r="F2544"/>
      <c r="G2544"/>
      <c r="H2544"/>
      <c r="I2544"/>
      <c r="J2544" s="20"/>
      <c r="K2544"/>
      <c r="L2544"/>
      <c r="M2544"/>
      <c r="N2544"/>
      <c r="O2544" s="20"/>
      <c r="P2544"/>
      <c r="Q2544"/>
      <c r="R2544"/>
      <c r="S2544"/>
      <c r="T2544" s="20"/>
      <c r="U2544"/>
      <c r="V2544"/>
      <c r="W2544"/>
      <c r="X2544"/>
      <c r="Y2544" s="20"/>
      <c r="Z2544"/>
      <c r="AA2544"/>
      <c r="AB2544"/>
      <c r="AC2544"/>
      <c r="AD2544" s="20"/>
      <c r="AE2544"/>
      <c r="AF2544"/>
      <c r="AG2544"/>
      <c r="AH2544"/>
      <c r="AI2544" s="20"/>
      <c r="AJ2544"/>
      <c r="AK2544"/>
      <c r="AL2544"/>
      <c r="AM2544"/>
      <c r="AN2544" s="20"/>
      <c r="AO2544"/>
      <c r="AT2544" s="14"/>
      <c r="AU2544" s="14"/>
      <c r="AV2544" s="14"/>
      <c r="AW2544" s="14"/>
    </row>
    <row r="2545" spans="1:49" s="10" customFormat="1">
      <c r="A2545" s="12"/>
      <c r="C2545"/>
      <c r="D2545"/>
      <c r="E2545" s="20"/>
      <c r="F2545"/>
      <c r="G2545"/>
      <c r="H2545"/>
      <c r="I2545"/>
      <c r="J2545" s="20"/>
      <c r="K2545"/>
      <c r="L2545"/>
      <c r="M2545"/>
      <c r="N2545"/>
      <c r="O2545" s="20"/>
      <c r="P2545"/>
      <c r="Q2545"/>
      <c r="R2545"/>
      <c r="S2545"/>
      <c r="T2545" s="20"/>
      <c r="U2545"/>
      <c r="V2545"/>
      <c r="W2545"/>
      <c r="X2545"/>
      <c r="Y2545" s="20"/>
      <c r="Z2545"/>
      <c r="AA2545"/>
      <c r="AB2545"/>
      <c r="AC2545"/>
      <c r="AD2545" s="20"/>
      <c r="AE2545"/>
      <c r="AF2545"/>
      <c r="AG2545"/>
      <c r="AH2545"/>
      <c r="AI2545" s="20"/>
      <c r="AJ2545"/>
      <c r="AK2545"/>
      <c r="AL2545"/>
      <c r="AM2545"/>
      <c r="AN2545" s="20"/>
      <c r="AO2545"/>
      <c r="AT2545" s="14"/>
      <c r="AU2545" s="14"/>
      <c r="AV2545" s="14"/>
      <c r="AW2545" s="14"/>
    </row>
    <row r="2546" spans="1:49" s="10" customFormat="1">
      <c r="A2546" s="12"/>
      <c r="C2546"/>
      <c r="D2546"/>
      <c r="E2546" s="20"/>
      <c r="F2546"/>
      <c r="G2546"/>
      <c r="H2546"/>
      <c r="I2546"/>
      <c r="J2546" s="20"/>
      <c r="K2546"/>
      <c r="L2546"/>
      <c r="M2546"/>
      <c r="N2546"/>
      <c r="O2546" s="20"/>
      <c r="P2546"/>
      <c r="Q2546"/>
      <c r="R2546"/>
      <c r="S2546"/>
      <c r="T2546" s="20"/>
      <c r="U2546"/>
      <c r="V2546"/>
      <c r="W2546"/>
      <c r="X2546"/>
      <c r="Y2546" s="20"/>
      <c r="Z2546"/>
      <c r="AA2546"/>
      <c r="AB2546"/>
      <c r="AC2546"/>
      <c r="AD2546" s="20"/>
      <c r="AE2546"/>
      <c r="AF2546"/>
      <c r="AG2546"/>
      <c r="AH2546"/>
      <c r="AI2546" s="20"/>
      <c r="AJ2546"/>
      <c r="AK2546"/>
      <c r="AL2546"/>
      <c r="AM2546"/>
      <c r="AN2546" s="20"/>
      <c r="AO2546"/>
      <c r="AT2546" s="14"/>
      <c r="AU2546" s="14"/>
      <c r="AV2546" s="14"/>
      <c r="AW2546" s="14"/>
    </row>
    <row r="2547" spans="1:49" s="10" customFormat="1">
      <c r="A2547" s="12"/>
      <c r="C2547"/>
      <c r="D2547"/>
      <c r="E2547" s="20"/>
      <c r="F2547"/>
      <c r="G2547"/>
      <c r="H2547"/>
      <c r="I2547"/>
      <c r="J2547" s="20"/>
      <c r="K2547"/>
      <c r="L2547"/>
      <c r="M2547"/>
      <c r="N2547"/>
      <c r="O2547" s="20"/>
      <c r="P2547"/>
      <c r="Q2547"/>
      <c r="R2547"/>
      <c r="S2547"/>
      <c r="T2547" s="20"/>
      <c r="U2547"/>
      <c r="V2547"/>
      <c r="W2547"/>
      <c r="X2547"/>
      <c r="Y2547" s="20"/>
      <c r="Z2547"/>
      <c r="AA2547"/>
      <c r="AB2547"/>
      <c r="AC2547"/>
      <c r="AD2547" s="20"/>
      <c r="AE2547"/>
      <c r="AF2547"/>
      <c r="AG2547"/>
      <c r="AH2547"/>
      <c r="AI2547" s="20"/>
      <c r="AJ2547"/>
      <c r="AK2547"/>
      <c r="AL2547"/>
      <c r="AM2547"/>
      <c r="AN2547" s="20"/>
      <c r="AO2547"/>
      <c r="AT2547" s="14"/>
      <c r="AU2547" s="14"/>
      <c r="AV2547" s="14"/>
      <c r="AW2547" s="14"/>
    </row>
    <row r="2548" spans="1:49" s="10" customFormat="1">
      <c r="A2548" s="12"/>
      <c r="C2548"/>
      <c r="D2548"/>
      <c r="E2548" s="20"/>
      <c r="F2548"/>
      <c r="G2548"/>
      <c r="H2548"/>
      <c r="I2548"/>
      <c r="J2548" s="20"/>
      <c r="K2548"/>
      <c r="L2548"/>
      <c r="M2548"/>
      <c r="N2548"/>
      <c r="O2548" s="20"/>
      <c r="P2548"/>
      <c r="Q2548"/>
      <c r="R2548"/>
      <c r="S2548"/>
      <c r="T2548" s="20"/>
      <c r="U2548"/>
      <c r="V2548"/>
      <c r="W2548"/>
      <c r="X2548"/>
      <c r="Y2548" s="20"/>
      <c r="Z2548"/>
      <c r="AA2548"/>
      <c r="AB2548"/>
      <c r="AC2548"/>
      <c r="AD2548" s="20"/>
      <c r="AE2548"/>
      <c r="AF2548"/>
      <c r="AG2548"/>
      <c r="AH2548"/>
      <c r="AI2548" s="20"/>
      <c r="AJ2548"/>
      <c r="AK2548"/>
      <c r="AL2548"/>
      <c r="AM2548"/>
      <c r="AN2548" s="20"/>
      <c r="AO2548"/>
      <c r="AT2548" s="14"/>
      <c r="AU2548" s="14"/>
      <c r="AV2548" s="14"/>
      <c r="AW2548" s="14"/>
    </row>
    <row r="2549" spans="1:49" s="10" customFormat="1">
      <c r="A2549" s="12"/>
      <c r="C2549"/>
      <c r="D2549"/>
      <c r="E2549" s="20"/>
      <c r="F2549"/>
      <c r="G2549"/>
      <c r="H2549"/>
      <c r="I2549"/>
      <c r="J2549" s="20"/>
      <c r="K2549"/>
      <c r="L2549"/>
      <c r="M2549"/>
      <c r="N2549"/>
      <c r="O2549" s="20"/>
      <c r="P2549"/>
      <c r="Q2549"/>
      <c r="R2549"/>
      <c r="S2549"/>
      <c r="T2549" s="20"/>
      <c r="U2549"/>
      <c r="V2549"/>
      <c r="W2549"/>
      <c r="X2549"/>
      <c r="Y2549" s="20"/>
      <c r="Z2549"/>
      <c r="AA2549"/>
      <c r="AB2549"/>
      <c r="AC2549"/>
      <c r="AD2549" s="20"/>
      <c r="AE2549"/>
      <c r="AF2549"/>
      <c r="AG2549"/>
      <c r="AH2549"/>
      <c r="AI2549" s="20"/>
      <c r="AJ2549"/>
      <c r="AK2549"/>
      <c r="AL2549"/>
      <c r="AM2549"/>
      <c r="AN2549" s="20"/>
      <c r="AO2549"/>
      <c r="AT2549" s="14"/>
      <c r="AU2549" s="14"/>
      <c r="AV2549" s="14"/>
      <c r="AW2549" s="14"/>
    </row>
    <row r="2550" spans="1:49" s="10" customFormat="1">
      <c r="A2550" s="12"/>
      <c r="C2550"/>
      <c r="D2550"/>
      <c r="E2550" s="20"/>
      <c r="F2550"/>
      <c r="G2550"/>
      <c r="H2550"/>
      <c r="I2550"/>
      <c r="J2550" s="20"/>
      <c r="K2550"/>
      <c r="L2550"/>
      <c r="M2550"/>
      <c r="N2550"/>
      <c r="O2550" s="20"/>
      <c r="P2550"/>
      <c r="Q2550"/>
      <c r="R2550"/>
      <c r="S2550"/>
      <c r="T2550" s="20"/>
      <c r="U2550"/>
      <c r="V2550"/>
      <c r="W2550"/>
      <c r="X2550"/>
      <c r="Y2550" s="20"/>
      <c r="Z2550"/>
      <c r="AA2550"/>
      <c r="AB2550"/>
      <c r="AC2550"/>
      <c r="AD2550" s="20"/>
      <c r="AE2550"/>
      <c r="AF2550"/>
      <c r="AG2550"/>
      <c r="AH2550"/>
      <c r="AI2550" s="20"/>
      <c r="AJ2550"/>
      <c r="AK2550"/>
      <c r="AL2550"/>
      <c r="AM2550"/>
      <c r="AN2550" s="20"/>
      <c r="AO2550"/>
      <c r="AT2550" s="14"/>
      <c r="AU2550" s="14"/>
      <c r="AV2550" s="14"/>
      <c r="AW2550" s="14"/>
    </row>
    <row r="2551" spans="1:49" s="10" customFormat="1">
      <c r="A2551" s="12"/>
      <c r="C2551"/>
      <c r="D2551"/>
      <c r="E2551" s="20"/>
      <c r="F2551"/>
      <c r="G2551"/>
      <c r="H2551"/>
      <c r="I2551"/>
      <c r="J2551" s="20"/>
      <c r="K2551"/>
      <c r="L2551"/>
      <c r="M2551"/>
      <c r="N2551"/>
      <c r="O2551" s="20"/>
      <c r="P2551"/>
      <c r="Q2551"/>
      <c r="R2551"/>
      <c r="S2551"/>
      <c r="T2551" s="20"/>
      <c r="U2551"/>
      <c r="V2551"/>
      <c r="W2551"/>
      <c r="X2551"/>
      <c r="Y2551" s="20"/>
      <c r="Z2551"/>
      <c r="AA2551"/>
      <c r="AB2551"/>
      <c r="AC2551"/>
      <c r="AD2551" s="20"/>
      <c r="AE2551"/>
      <c r="AF2551"/>
      <c r="AG2551"/>
      <c r="AH2551"/>
      <c r="AI2551" s="20"/>
      <c r="AJ2551"/>
      <c r="AK2551"/>
      <c r="AL2551"/>
      <c r="AM2551"/>
      <c r="AN2551" s="20"/>
      <c r="AO2551"/>
      <c r="AT2551" s="14"/>
      <c r="AU2551" s="14"/>
      <c r="AV2551" s="14"/>
      <c r="AW2551" s="14"/>
    </row>
    <row r="2552" spans="1:49" s="10" customFormat="1">
      <c r="A2552" s="12"/>
      <c r="C2552"/>
      <c r="D2552"/>
      <c r="E2552" s="20"/>
      <c r="F2552"/>
      <c r="G2552"/>
      <c r="H2552"/>
      <c r="I2552"/>
      <c r="J2552" s="20"/>
      <c r="K2552"/>
      <c r="L2552"/>
      <c r="M2552"/>
      <c r="N2552"/>
      <c r="O2552" s="20"/>
      <c r="P2552"/>
      <c r="Q2552"/>
      <c r="R2552"/>
      <c r="S2552"/>
      <c r="T2552" s="20"/>
      <c r="U2552"/>
      <c r="V2552"/>
      <c r="W2552"/>
      <c r="X2552"/>
      <c r="Y2552" s="20"/>
      <c r="Z2552"/>
      <c r="AA2552"/>
      <c r="AB2552"/>
      <c r="AC2552"/>
      <c r="AD2552" s="20"/>
      <c r="AE2552"/>
      <c r="AF2552"/>
      <c r="AG2552"/>
      <c r="AH2552"/>
      <c r="AI2552" s="20"/>
      <c r="AJ2552"/>
      <c r="AK2552"/>
      <c r="AL2552"/>
      <c r="AM2552"/>
      <c r="AN2552" s="20"/>
      <c r="AO2552"/>
      <c r="AT2552" s="14"/>
      <c r="AU2552" s="14"/>
      <c r="AV2552" s="14"/>
      <c r="AW2552" s="14"/>
    </row>
    <row r="2553" spans="1:49" s="10" customFormat="1">
      <c r="A2553" s="12"/>
      <c r="C2553"/>
      <c r="D2553"/>
      <c r="E2553" s="20"/>
      <c r="F2553"/>
      <c r="G2553"/>
      <c r="H2553"/>
      <c r="I2553"/>
      <c r="J2553" s="20"/>
      <c r="K2553"/>
      <c r="L2553"/>
      <c r="M2553"/>
      <c r="N2553"/>
      <c r="O2553" s="20"/>
      <c r="P2553"/>
      <c r="Q2553"/>
      <c r="R2553"/>
      <c r="S2553"/>
      <c r="T2553" s="20"/>
      <c r="U2553"/>
      <c r="V2553"/>
      <c r="W2553"/>
      <c r="X2553"/>
      <c r="Y2553" s="20"/>
      <c r="Z2553"/>
      <c r="AA2553"/>
      <c r="AB2553"/>
      <c r="AC2553"/>
      <c r="AD2553" s="20"/>
      <c r="AE2553"/>
      <c r="AF2553"/>
      <c r="AG2553"/>
      <c r="AH2553"/>
      <c r="AI2553" s="20"/>
      <c r="AJ2553"/>
      <c r="AK2553"/>
      <c r="AL2553"/>
      <c r="AM2553"/>
      <c r="AN2553" s="20"/>
      <c r="AO2553"/>
      <c r="AT2553" s="14"/>
      <c r="AU2553" s="14"/>
      <c r="AV2553" s="14"/>
      <c r="AW2553" s="14"/>
    </row>
    <row r="2554" spans="1:49" s="10" customFormat="1">
      <c r="A2554" s="12"/>
      <c r="C2554"/>
      <c r="D2554"/>
      <c r="E2554" s="20"/>
      <c r="F2554"/>
      <c r="G2554"/>
      <c r="H2554"/>
      <c r="I2554"/>
      <c r="J2554" s="20"/>
      <c r="K2554"/>
      <c r="L2554"/>
      <c r="M2554"/>
      <c r="N2554"/>
      <c r="O2554" s="20"/>
      <c r="P2554"/>
      <c r="Q2554"/>
      <c r="R2554"/>
      <c r="S2554"/>
      <c r="T2554" s="20"/>
      <c r="U2554"/>
      <c r="V2554"/>
      <c r="W2554"/>
      <c r="X2554"/>
      <c r="Y2554" s="20"/>
      <c r="Z2554"/>
      <c r="AA2554"/>
      <c r="AB2554"/>
      <c r="AC2554"/>
      <c r="AD2554" s="20"/>
      <c r="AE2554"/>
      <c r="AF2554"/>
      <c r="AG2554"/>
      <c r="AH2554"/>
      <c r="AI2554" s="20"/>
      <c r="AJ2554"/>
      <c r="AK2554"/>
      <c r="AL2554"/>
      <c r="AM2554"/>
      <c r="AN2554" s="20"/>
      <c r="AO2554"/>
      <c r="AT2554" s="14"/>
      <c r="AU2554" s="14"/>
      <c r="AV2554" s="14"/>
      <c r="AW2554" s="14"/>
    </row>
    <row r="2555" spans="1:49" s="10" customFormat="1">
      <c r="A2555" s="12"/>
      <c r="C2555"/>
      <c r="D2555"/>
      <c r="E2555" s="20"/>
      <c r="F2555"/>
      <c r="G2555"/>
      <c r="H2555"/>
      <c r="I2555"/>
      <c r="J2555" s="20"/>
      <c r="K2555"/>
      <c r="L2555"/>
      <c r="M2555"/>
      <c r="N2555"/>
      <c r="O2555" s="20"/>
      <c r="P2555"/>
      <c r="Q2555"/>
      <c r="R2555"/>
      <c r="S2555"/>
      <c r="T2555" s="20"/>
      <c r="U2555"/>
      <c r="V2555"/>
      <c r="W2555"/>
      <c r="X2555"/>
      <c r="Y2555" s="20"/>
      <c r="Z2555"/>
      <c r="AA2555"/>
      <c r="AB2555"/>
      <c r="AC2555"/>
      <c r="AD2555" s="20"/>
      <c r="AE2555"/>
      <c r="AF2555"/>
      <c r="AG2555"/>
      <c r="AH2555"/>
      <c r="AI2555" s="20"/>
      <c r="AJ2555"/>
      <c r="AK2555"/>
      <c r="AL2555"/>
      <c r="AM2555"/>
      <c r="AN2555" s="20"/>
      <c r="AO2555"/>
      <c r="AT2555" s="14"/>
      <c r="AU2555" s="14"/>
      <c r="AV2555" s="14"/>
      <c r="AW2555" s="14"/>
    </row>
    <row r="2556" spans="1:49" s="10" customFormat="1">
      <c r="A2556" s="12"/>
      <c r="C2556"/>
      <c r="D2556"/>
      <c r="E2556" s="20"/>
      <c r="F2556"/>
      <c r="G2556"/>
      <c r="H2556"/>
      <c r="I2556"/>
      <c r="J2556" s="20"/>
      <c r="K2556"/>
      <c r="L2556"/>
      <c r="M2556"/>
      <c r="N2556"/>
      <c r="O2556" s="20"/>
      <c r="P2556"/>
      <c r="Q2556"/>
      <c r="R2556"/>
      <c r="S2556"/>
      <c r="T2556" s="20"/>
      <c r="U2556"/>
      <c r="V2556"/>
      <c r="W2556"/>
      <c r="X2556"/>
      <c r="Y2556" s="20"/>
      <c r="Z2556"/>
      <c r="AA2556"/>
      <c r="AB2556"/>
      <c r="AC2556"/>
      <c r="AD2556" s="20"/>
      <c r="AE2556"/>
      <c r="AF2556"/>
      <c r="AG2556"/>
      <c r="AH2556"/>
      <c r="AI2556" s="20"/>
      <c r="AJ2556"/>
      <c r="AK2556"/>
      <c r="AL2556"/>
      <c r="AM2556"/>
      <c r="AN2556" s="20"/>
      <c r="AO2556"/>
      <c r="AT2556" s="14"/>
      <c r="AU2556" s="14"/>
      <c r="AV2556" s="14"/>
      <c r="AW2556" s="14"/>
    </row>
    <row r="2557" spans="1:49" s="10" customFormat="1">
      <c r="A2557" s="12"/>
      <c r="C2557"/>
      <c r="D2557"/>
      <c r="E2557" s="20"/>
      <c r="F2557"/>
      <c r="G2557"/>
      <c r="H2557"/>
      <c r="I2557"/>
      <c r="J2557" s="20"/>
      <c r="K2557"/>
      <c r="L2557"/>
      <c r="M2557"/>
      <c r="N2557"/>
      <c r="O2557" s="20"/>
      <c r="P2557"/>
      <c r="Q2557"/>
      <c r="R2557"/>
      <c r="S2557"/>
      <c r="T2557" s="20"/>
      <c r="U2557"/>
      <c r="V2557"/>
      <c r="W2557"/>
      <c r="X2557"/>
      <c r="Y2557" s="20"/>
      <c r="Z2557"/>
      <c r="AA2557"/>
      <c r="AB2557"/>
      <c r="AC2557"/>
      <c r="AD2557" s="20"/>
      <c r="AE2557"/>
      <c r="AF2557"/>
      <c r="AG2557"/>
      <c r="AH2557"/>
      <c r="AI2557" s="20"/>
      <c r="AJ2557"/>
      <c r="AK2557"/>
      <c r="AL2557"/>
      <c r="AM2557"/>
      <c r="AN2557" s="20"/>
      <c r="AO2557"/>
      <c r="AT2557" s="14"/>
      <c r="AU2557" s="14"/>
      <c r="AV2557" s="14"/>
      <c r="AW2557" s="14"/>
    </row>
    <row r="2558" spans="1:49" s="10" customFormat="1">
      <c r="A2558" s="12"/>
      <c r="C2558"/>
      <c r="D2558"/>
      <c r="E2558" s="20"/>
      <c r="F2558"/>
      <c r="G2558"/>
      <c r="H2558"/>
      <c r="I2558"/>
      <c r="J2558" s="20"/>
      <c r="K2558"/>
      <c r="L2558"/>
      <c r="M2558"/>
      <c r="N2558"/>
      <c r="O2558" s="20"/>
      <c r="P2558"/>
      <c r="Q2558"/>
      <c r="R2558"/>
      <c r="S2558"/>
      <c r="T2558" s="20"/>
      <c r="U2558"/>
      <c r="V2558"/>
      <c r="W2558"/>
      <c r="X2558"/>
      <c r="Y2558" s="20"/>
      <c r="Z2558"/>
      <c r="AA2558"/>
      <c r="AB2558"/>
      <c r="AC2558"/>
      <c r="AD2558" s="20"/>
      <c r="AE2558"/>
      <c r="AF2558"/>
      <c r="AG2558"/>
      <c r="AH2558"/>
      <c r="AI2558" s="20"/>
      <c r="AJ2558"/>
      <c r="AK2558"/>
      <c r="AL2558"/>
      <c r="AM2558"/>
      <c r="AN2558" s="20"/>
      <c r="AO2558"/>
      <c r="AT2558" s="14"/>
      <c r="AU2558" s="14"/>
      <c r="AV2558" s="14"/>
      <c r="AW2558" s="14"/>
    </row>
    <row r="2559" spans="1:49" s="10" customFormat="1">
      <c r="A2559" s="12"/>
      <c r="C2559"/>
      <c r="D2559"/>
      <c r="E2559" s="20"/>
      <c r="F2559"/>
      <c r="G2559"/>
      <c r="H2559"/>
      <c r="I2559"/>
      <c r="J2559" s="20"/>
      <c r="K2559"/>
      <c r="L2559"/>
      <c r="M2559"/>
      <c r="N2559"/>
      <c r="O2559" s="20"/>
      <c r="P2559"/>
      <c r="Q2559"/>
      <c r="R2559"/>
      <c r="S2559"/>
      <c r="T2559" s="20"/>
      <c r="U2559"/>
      <c r="V2559"/>
      <c r="W2559"/>
      <c r="X2559"/>
      <c r="Y2559" s="20"/>
      <c r="Z2559"/>
      <c r="AA2559"/>
      <c r="AB2559"/>
      <c r="AC2559"/>
      <c r="AD2559" s="20"/>
      <c r="AE2559"/>
      <c r="AF2559"/>
      <c r="AG2559"/>
      <c r="AH2559"/>
      <c r="AI2559" s="20"/>
      <c r="AJ2559"/>
      <c r="AK2559"/>
      <c r="AL2559"/>
      <c r="AM2559"/>
      <c r="AN2559" s="20"/>
      <c r="AO2559"/>
      <c r="AT2559" s="14"/>
      <c r="AU2559" s="14"/>
      <c r="AV2559" s="14"/>
      <c r="AW2559" s="14"/>
    </row>
    <row r="2560" spans="1:49" s="10" customFormat="1">
      <c r="A2560" s="12"/>
      <c r="C2560"/>
      <c r="D2560"/>
      <c r="E2560" s="20"/>
      <c r="F2560"/>
      <c r="G2560"/>
      <c r="H2560"/>
      <c r="I2560"/>
      <c r="J2560" s="20"/>
      <c r="K2560"/>
      <c r="L2560"/>
      <c r="M2560"/>
      <c r="N2560"/>
      <c r="O2560" s="20"/>
      <c r="P2560"/>
      <c r="Q2560"/>
      <c r="R2560"/>
      <c r="S2560"/>
      <c r="T2560" s="20"/>
      <c r="U2560"/>
      <c r="V2560"/>
      <c r="W2560"/>
      <c r="X2560"/>
      <c r="Y2560" s="20"/>
      <c r="Z2560"/>
      <c r="AA2560"/>
      <c r="AB2560"/>
      <c r="AC2560"/>
      <c r="AD2560" s="20"/>
      <c r="AE2560"/>
      <c r="AF2560"/>
      <c r="AG2560"/>
      <c r="AH2560"/>
      <c r="AI2560" s="20"/>
      <c r="AJ2560"/>
      <c r="AK2560"/>
      <c r="AL2560"/>
      <c r="AM2560"/>
      <c r="AN2560" s="20"/>
      <c r="AO2560"/>
      <c r="AT2560" s="14"/>
      <c r="AU2560" s="14"/>
      <c r="AV2560" s="14"/>
      <c r="AW2560" s="14"/>
    </row>
    <row r="2561" spans="1:49" s="10" customFormat="1">
      <c r="A2561" s="12"/>
      <c r="C2561"/>
      <c r="D2561"/>
      <c r="E2561" s="20"/>
      <c r="F2561"/>
      <c r="G2561"/>
      <c r="H2561"/>
      <c r="I2561"/>
      <c r="J2561" s="20"/>
      <c r="K2561"/>
      <c r="L2561"/>
      <c r="M2561"/>
      <c r="N2561"/>
      <c r="O2561" s="20"/>
      <c r="P2561"/>
      <c r="Q2561"/>
      <c r="R2561"/>
      <c r="S2561"/>
      <c r="T2561" s="20"/>
      <c r="U2561"/>
      <c r="V2561"/>
      <c r="W2561"/>
      <c r="X2561"/>
      <c r="Y2561" s="20"/>
      <c r="Z2561"/>
      <c r="AA2561"/>
      <c r="AB2561"/>
      <c r="AC2561"/>
      <c r="AD2561" s="20"/>
      <c r="AE2561"/>
      <c r="AF2561"/>
      <c r="AG2561"/>
      <c r="AH2561"/>
      <c r="AI2561" s="20"/>
      <c r="AJ2561"/>
      <c r="AK2561"/>
      <c r="AL2561"/>
      <c r="AM2561"/>
      <c r="AN2561" s="20"/>
      <c r="AO2561"/>
      <c r="AT2561" s="14"/>
      <c r="AU2561" s="14"/>
      <c r="AV2561" s="14"/>
      <c r="AW2561" s="14"/>
    </row>
    <row r="2562" spans="1:49" s="10" customFormat="1">
      <c r="A2562" s="12"/>
      <c r="C2562"/>
      <c r="D2562"/>
      <c r="E2562" s="20"/>
      <c r="F2562"/>
      <c r="G2562"/>
      <c r="H2562"/>
      <c r="I2562"/>
      <c r="J2562" s="20"/>
      <c r="K2562"/>
      <c r="L2562"/>
      <c r="M2562"/>
      <c r="N2562"/>
      <c r="O2562" s="20"/>
      <c r="P2562"/>
      <c r="Q2562"/>
      <c r="R2562"/>
      <c r="S2562"/>
      <c r="T2562" s="20"/>
      <c r="U2562"/>
      <c r="V2562"/>
      <c r="W2562"/>
      <c r="X2562"/>
      <c r="Y2562" s="20"/>
      <c r="Z2562"/>
      <c r="AA2562"/>
      <c r="AB2562"/>
      <c r="AC2562"/>
      <c r="AD2562" s="20"/>
      <c r="AE2562"/>
      <c r="AF2562"/>
      <c r="AG2562"/>
      <c r="AH2562"/>
      <c r="AI2562" s="20"/>
      <c r="AJ2562"/>
      <c r="AK2562"/>
      <c r="AL2562"/>
      <c r="AM2562"/>
      <c r="AN2562" s="20"/>
      <c r="AO2562"/>
      <c r="AT2562" s="14"/>
      <c r="AU2562" s="14"/>
      <c r="AV2562" s="14"/>
      <c r="AW2562" s="14"/>
    </row>
    <row r="2563" spans="1:49" s="10" customFormat="1">
      <c r="A2563" s="12"/>
      <c r="C2563"/>
      <c r="D2563"/>
      <c r="E2563" s="20"/>
      <c r="F2563"/>
      <c r="G2563"/>
      <c r="H2563"/>
      <c r="I2563"/>
      <c r="J2563" s="20"/>
      <c r="K2563"/>
      <c r="L2563"/>
      <c r="M2563"/>
      <c r="N2563"/>
      <c r="O2563" s="20"/>
      <c r="P2563"/>
      <c r="Q2563"/>
      <c r="R2563"/>
      <c r="S2563"/>
      <c r="T2563" s="20"/>
      <c r="U2563"/>
      <c r="V2563"/>
      <c r="W2563"/>
      <c r="X2563"/>
      <c r="Y2563" s="20"/>
      <c r="Z2563"/>
      <c r="AA2563"/>
      <c r="AB2563"/>
      <c r="AC2563"/>
      <c r="AD2563" s="20"/>
      <c r="AE2563"/>
      <c r="AF2563"/>
      <c r="AG2563"/>
      <c r="AH2563"/>
      <c r="AI2563" s="20"/>
      <c r="AJ2563"/>
      <c r="AK2563"/>
      <c r="AL2563"/>
      <c r="AM2563"/>
      <c r="AN2563" s="20"/>
      <c r="AO2563"/>
      <c r="AT2563" s="14"/>
      <c r="AU2563" s="14"/>
      <c r="AV2563" s="14"/>
      <c r="AW2563" s="14"/>
    </row>
    <row r="2564" spans="1:49" s="10" customFormat="1">
      <c r="A2564" s="12"/>
      <c r="C2564"/>
      <c r="D2564"/>
      <c r="E2564" s="20"/>
      <c r="F2564"/>
      <c r="G2564"/>
      <c r="H2564"/>
      <c r="I2564"/>
      <c r="J2564" s="20"/>
      <c r="K2564"/>
      <c r="L2564"/>
      <c r="M2564"/>
      <c r="N2564"/>
      <c r="O2564" s="20"/>
      <c r="P2564"/>
      <c r="Q2564"/>
      <c r="R2564"/>
      <c r="S2564"/>
      <c r="T2564" s="20"/>
      <c r="U2564"/>
      <c r="V2564"/>
      <c r="W2564"/>
      <c r="X2564"/>
      <c r="Y2564" s="20"/>
      <c r="Z2564"/>
      <c r="AA2564"/>
      <c r="AB2564"/>
      <c r="AC2564"/>
      <c r="AD2564" s="20"/>
      <c r="AE2564"/>
      <c r="AF2564"/>
      <c r="AG2564"/>
      <c r="AH2564"/>
      <c r="AI2564" s="20"/>
      <c r="AJ2564"/>
      <c r="AK2564"/>
      <c r="AL2564"/>
      <c r="AM2564"/>
      <c r="AN2564" s="20"/>
      <c r="AO2564"/>
      <c r="AT2564" s="14"/>
      <c r="AU2564" s="14"/>
      <c r="AV2564" s="14"/>
      <c r="AW2564" s="14"/>
    </row>
    <row r="2565" spans="1:49" s="10" customFormat="1">
      <c r="A2565" s="12"/>
      <c r="C2565"/>
      <c r="D2565"/>
      <c r="E2565" s="20"/>
      <c r="F2565"/>
      <c r="G2565"/>
      <c r="H2565"/>
      <c r="I2565"/>
      <c r="J2565" s="20"/>
      <c r="K2565"/>
      <c r="L2565"/>
      <c r="M2565"/>
      <c r="N2565"/>
      <c r="O2565" s="20"/>
      <c r="P2565"/>
      <c r="Q2565"/>
      <c r="R2565"/>
      <c r="S2565"/>
      <c r="T2565" s="20"/>
      <c r="U2565"/>
      <c r="V2565"/>
      <c r="W2565"/>
      <c r="X2565"/>
      <c r="Y2565" s="20"/>
      <c r="Z2565"/>
      <c r="AA2565"/>
      <c r="AB2565"/>
      <c r="AC2565"/>
      <c r="AD2565" s="20"/>
      <c r="AE2565"/>
      <c r="AF2565"/>
      <c r="AG2565"/>
      <c r="AH2565"/>
      <c r="AI2565" s="20"/>
      <c r="AJ2565"/>
      <c r="AK2565"/>
      <c r="AL2565"/>
      <c r="AM2565"/>
      <c r="AN2565" s="20"/>
      <c r="AO2565"/>
      <c r="AT2565" s="14"/>
      <c r="AU2565" s="14"/>
      <c r="AV2565" s="14"/>
      <c r="AW2565" s="14"/>
    </row>
    <row r="2566" spans="1:49" s="10" customFormat="1">
      <c r="A2566" s="12"/>
      <c r="C2566"/>
      <c r="D2566"/>
      <c r="E2566" s="20"/>
      <c r="F2566"/>
      <c r="G2566"/>
      <c r="H2566"/>
      <c r="I2566"/>
      <c r="J2566" s="20"/>
      <c r="K2566"/>
      <c r="L2566"/>
      <c r="M2566"/>
      <c r="N2566"/>
      <c r="O2566" s="20"/>
      <c r="P2566"/>
      <c r="Q2566"/>
      <c r="R2566"/>
      <c r="S2566"/>
      <c r="T2566" s="20"/>
      <c r="U2566"/>
      <c r="V2566"/>
      <c r="W2566"/>
      <c r="X2566"/>
      <c r="Y2566" s="20"/>
      <c r="Z2566"/>
      <c r="AA2566"/>
      <c r="AB2566"/>
      <c r="AC2566"/>
      <c r="AD2566" s="20"/>
      <c r="AE2566"/>
      <c r="AF2566"/>
      <c r="AG2566"/>
      <c r="AH2566"/>
      <c r="AI2566" s="20"/>
      <c r="AJ2566"/>
      <c r="AK2566"/>
      <c r="AL2566"/>
      <c r="AM2566"/>
      <c r="AN2566" s="20"/>
      <c r="AO2566"/>
      <c r="AT2566" s="14"/>
      <c r="AU2566" s="14"/>
      <c r="AV2566" s="14"/>
      <c r="AW2566" s="14"/>
    </row>
    <row r="2567" spans="1:49" s="10" customFormat="1">
      <c r="A2567" s="12"/>
      <c r="C2567"/>
      <c r="D2567"/>
      <c r="E2567" s="20"/>
      <c r="F2567"/>
      <c r="G2567"/>
      <c r="H2567"/>
      <c r="I2567"/>
      <c r="J2567" s="20"/>
      <c r="K2567"/>
      <c r="L2567"/>
      <c r="M2567"/>
      <c r="N2567"/>
      <c r="O2567" s="20"/>
      <c r="P2567"/>
      <c r="Q2567"/>
      <c r="R2567"/>
      <c r="S2567"/>
      <c r="T2567" s="20"/>
      <c r="U2567"/>
      <c r="V2567"/>
      <c r="W2567"/>
      <c r="X2567"/>
      <c r="Y2567" s="20"/>
      <c r="Z2567"/>
      <c r="AA2567"/>
      <c r="AB2567"/>
      <c r="AC2567"/>
      <c r="AD2567" s="20"/>
      <c r="AE2567"/>
      <c r="AF2567"/>
      <c r="AG2567"/>
      <c r="AH2567"/>
      <c r="AI2567" s="20"/>
      <c r="AJ2567"/>
      <c r="AK2567"/>
      <c r="AL2567"/>
      <c r="AM2567"/>
      <c r="AN2567" s="20"/>
      <c r="AO2567"/>
      <c r="AT2567" s="14"/>
      <c r="AU2567" s="14"/>
      <c r="AV2567" s="14"/>
      <c r="AW2567" s="14"/>
    </row>
    <row r="2568" spans="1:49" s="10" customFormat="1">
      <c r="A2568" s="12"/>
      <c r="C2568"/>
      <c r="D2568"/>
      <c r="E2568" s="20"/>
      <c r="F2568"/>
      <c r="G2568"/>
      <c r="H2568"/>
      <c r="I2568"/>
      <c r="J2568" s="20"/>
      <c r="K2568"/>
      <c r="L2568"/>
      <c r="M2568"/>
      <c r="N2568"/>
      <c r="O2568" s="20"/>
      <c r="P2568"/>
      <c r="Q2568"/>
      <c r="R2568"/>
      <c r="S2568"/>
      <c r="T2568" s="20"/>
      <c r="U2568"/>
      <c r="V2568"/>
      <c r="W2568"/>
      <c r="X2568"/>
      <c r="Y2568" s="20"/>
      <c r="Z2568"/>
      <c r="AA2568"/>
      <c r="AB2568"/>
      <c r="AC2568"/>
      <c r="AD2568" s="20"/>
      <c r="AE2568"/>
      <c r="AF2568"/>
      <c r="AG2568"/>
      <c r="AH2568"/>
      <c r="AI2568" s="20"/>
      <c r="AJ2568"/>
      <c r="AK2568"/>
      <c r="AL2568"/>
      <c r="AM2568"/>
      <c r="AN2568" s="20"/>
      <c r="AO2568"/>
      <c r="AT2568" s="14"/>
      <c r="AU2568" s="14"/>
      <c r="AV2568" s="14"/>
      <c r="AW2568" s="14"/>
    </row>
    <row r="2569" spans="1:49" s="10" customFormat="1">
      <c r="A2569" s="12"/>
      <c r="C2569"/>
      <c r="D2569"/>
      <c r="E2569" s="20"/>
      <c r="F2569"/>
      <c r="G2569"/>
      <c r="H2569"/>
      <c r="I2569"/>
      <c r="J2569" s="20"/>
      <c r="K2569"/>
      <c r="L2569"/>
      <c r="M2569"/>
      <c r="N2569"/>
      <c r="O2569" s="20"/>
      <c r="P2569"/>
      <c r="Q2569"/>
      <c r="R2569"/>
      <c r="S2569"/>
      <c r="T2569" s="20"/>
      <c r="U2569"/>
      <c r="V2569"/>
      <c r="W2569"/>
      <c r="X2569"/>
      <c r="Y2569" s="20"/>
      <c r="Z2569"/>
      <c r="AA2569"/>
      <c r="AB2569"/>
      <c r="AC2569"/>
      <c r="AD2569" s="20"/>
      <c r="AE2569"/>
      <c r="AF2569"/>
      <c r="AG2569"/>
      <c r="AH2569"/>
      <c r="AI2569" s="20"/>
      <c r="AJ2569"/>
      <c r="AK2569"/>
      <c r="AL2569"/>
      <c r="AM2569"/>
      <c r="AN2569" s="20"/>
      <c r="AO2569"/>
      <c r="AT2569" s="14"/>
      <c r="AU2569" s="14"/>
      <c r="AV2569" s="14"/>
      <c r="AW2569" s="14"/>
    </row>
    <row r="2570" spans="1:49" s="10" customFormat="1">
      <c r="A2570" s="12"/>
      <c r="C2570"/>
      <c r="D2570"/>
      <c r="E2570" s="20"/>
      <c r="F2570"/>
      <c r="G2570"/>
      <c r="H2570"/>
      <c r="I2570"/>
      <c r="J2570" s="20"/>
      <c r="K2570"/>
      <c r="L2570"/>
      <c r="M2570"/>
      <c r="N2570"/>
      <c r="O2570" s="20"/>
      <c r="P2570"/>
      <c r="Q2570"/>
      <c r="R2570"/>
      <c r="S2570"/>
      <c r="T2570" s="20"/>
      <c r="U2570"/>
      <c r="V2570"/>
      <c r="W2570"/>
      <c r="X2570"/>
      <c r="Y2570" s="20"/>
      <c r="Z2570"/>
      <c r="AA2570"/>
      <c r="AB2570"/>
      <c r="AC2570"/>
      <c r="AD2570" s="20"/>
      <c r="AE2570"/>
      <c r="AF2570"/>
      <c r="AG2570"/>
      <c r="AH2570"/>
      <c r="AI2570" s="20"/>
      <c r="AJ2570"/>
      <c r="AK2570"/>
      <c r="AL2570"/>
      <c r="AM2570"/>
      <c r="AN2570" s="20"/>
      <c r="AO2570"/>
      <c r="AT2570" s="14"/>
      <c r="AU2570" s="14"/>
      <c r="AV2570" s="14"/>
      <c r="AW2570" s="14"/>
    </row>
    <row r="2571" spans="1:49" s="10" customFormat="1">
      <c r="A2571" s="12"/>
      <c r="C2571"/>
      <c r="D2571"/>
      <c r="E2571" s="20"/>
      <c r="F2571"/>
      <c r="G2571"/>
      <c r="H2571"/>
      <c r="I2571"/>
      <c r="J2571" s="20"/>
      <c r="K2571"/>
      <c r="L2571"/>
      <c r="M2571"/>
      <c r="N2571"/>
      <c r="O2571" s="20"/>
      <c r="P2571"/>
      <c r="Q2571"/>
      <c r="R2571"/>
      <c r="S2571"/>
      <c r="T2571" s="20"/>
      <c r="U2571"/>
      <c r="V2571"/>
      <c r="W2571"/>
      <c r="X2571"/>
      <c r="Y2571" s="20"/>
      <c r="Z2571"/>
      <c r="AA2571"/>
      <c r="AB2571"/>
      <c r="AC2571"/>
      <c r="AD2571" s="20"/>
      <c r="AE2571"/>
      <c r="AF2571"/>
      <c r="AG2571"/>
      <c r="AH2571"/>
      <c r="AI2571" s="20"/>
      <c r="AJ2571"/>
      <c r="AK2571"/>
      <c r="AL2571"/>
      <c r="AM2571"/>
      <c r="AN2571" s="20"/>
      <c r="AO2571"/>
      <c r="AT2571" s="14"/>
      <c r="AU2571" s="14"/>
      <c r="AV2571" s="14"/>
      <c r="AW2571" s="14"/>
    </row>
    <row r="2572" spans="1:49" s="10" customFormat="1">
      <c r="A2572" s="12"/>
      <c r="C2572"/>
      <c r="D2572"/>
      <c r="E2572" s="20"/>
      <c r="F2572"/>
      <c r="G2572"/>
      <c r="H2572"/>
      <c r="I2572"/>
      <c r="J2572" s="20"/>
      <c r="K2572"/>
      <c r="L2572"/>
      <c r="M2572"/>
      <c r="N2572"/>
      <c r="O2572" s="20"/>
      <c r="P2572"/>
      <c r="Q2572"/>
      <c r="R2572"/>
      <c r="S2572"/>
      <c r="T2572" s="20"/>
      <c r="U2572"/>
      <c r="V2572"/>
      <c r="W2572"/>
      <c r="X2572"/>
      <c r="Y2572" s="20"/>
      <c r="Z2572"/>
      <c r="AA2572"/>
      <c r="AB2572"/>
      <c r="AC2572"/>
      <c r="AD2572" s="20"/>
      <c r="AE2572"/>
      <c r="AF2572"/>
      <c r="AG2572"/>
      <c r="AH2572"/>
      <c r="AI2572" s="20"/>
      <c r="AJ2572"/>
      <c r="AK2572"/>
      <c r="AL2572"/>
      <c r="AM2572"/>
      <c r="AN2572" s="20"/>
      <c r="AO2572"/>
      <c r="AT2572" s="14"/>
      <c r="AU2572" s="14"/>
      <c r="AV2572" s="14"/>
      <c r="AW2572" s="14"/>
    </row>
    <row r="2573" spans="1:49" s="10" customFormat="1">
      <c r="A2573" s="12"/>
      <c r="C2573"/>
      <c r="D2573"/>
      <c r="E2573" s="20"/>
      <c r="F2573"/>
      <c r="G2573"/>
      <c r="H2573"/>
      <c r="I2573"/>
      <c r="J2573" s="20"/>
      <c r="K2573"/>
      <c r="L2573"/>
      <c r="M2573"/>
      <c r="N2573"/>
      <c r="O2573" s="20"/>
      <c r="P2573"/>
      <c r="Q2573"/>
      <c r="R2573"/>
      <c r="S2573"/>
      <c r="T2573" s="20"/>
      <c r="U2573"/>
      <c r="V2573"/>
      <c r="W2573"/>
      <c r="X2573"/>
      <c r="Y2573" s="20"/>
      <c r="Z2573"/>
      <c r="AA2573"/>
      <c r="AB2573"/>
      <c r="AC2573"/>
      <c r="AD2573" s="20"/>
      <c r="AE2573"/>
      <c r="AF2573"/>
      <c r="AG2573"/>
      <c r="AH2573"/>
      <c r="AI2573" s="20"/>
      <c r="AJ2573"/>
      <c r="AK2573"/>
      <c r="AL2573"/>
      <c r="AM2573"/>
      <c r="AN2573" s="20"/>
      <c r="AO2573"/>
      <c r="AT2573" s="14"/>
      <c r="AU2573" s="14"/>
      <c r="AV2573" s="14"/>
      <c r="AW2573" s="14"/>
    </row>
    <row r="2574" spans="1:49" s="10" customFormat="1">
      <c r="A2574" s="12"/>
      <c r="C2574"/>
      <c r="D2574"/>
      <c r="E2574" s="20"/>
      <c r="F2574"/>
      <c r="G2574"/>
      <c r="H2574"/>
      <c r="I2574"/>
      <c r="J2574" s="20"/>
      <c r="K2574"/>
      <c r="L2574"/>
      <c r="M2574"/>
      <c r="N2574"/>
      <c r="O2574" s="20"/>
      <c r="P2574"/>
      <c r="Q2574"/>
      <c r="R2574"/>
      <c r="S2574"/>
      <c r="T2574" s="20"/>
      <c r="U2574"/>
      <c r="V2574"/>
      <c r="W2574"/>
      <c r="X2574"/>
      <c r="Y2574" s="20"/>
      <c r="Z2574"/>
      <c r="AA2574"/>
      <c r="AB2574"/>
      <c r="AC2574"/>
      <c r="AD2574" s="20"/>
      <c r="AE2574"/>
      <c r="AF2574"/>
      <c r="AG2574"/>
      <c r="AH2574"/>
      <c r="AI2574" s="20"/>
      <c r="AJ2574"/>
      <c r="AK2574"/>
      <c r="AL2574"/>
      <c r="AM2574"/>
      <c r="AN2574" s="20"/>
      <c r="AO2574"/>
      <c r="AT2574" s="14"/>
      <c r="AU2574" s="14"/>
      <c r="AV2574" s="14"/>
      <c r="AW2574" s="14"/>
    </row>
    <row r="2575" spans="1:49" s="10" customFormat="1">
      <c r="A2575" s="12"/>
      <c r="C2575"/>
      <c r="D2575"/>
      <c r="E2575" s="20"/>
      <c r="F2575"/>
      <c r="G2575"/>
      <c r="H2575"/>
      <c r="I2575"/>
      <c r="J2575" s="20"/>
      <c r="K2575"/>
      <c r="L2575"/>
      <c r="M2575"/>
      <c r="N2575"/>
      <c r="O2575" s="20"/>
      <c r="P2575"/>
      <c r="Q2575"/>
      <c r="R2575"/>
      <c r="S2575"/>
      <c r="T2575" s="20"/>
      <c r="U2575"/>
      <c r="V2575"/>
      <c r="W2575"/>
      <c r="X2575"/>
      <c r="Y2575" s="20"/>
      <c r="Z2575"/>
      <c r="AA2575"/>
      <c r="AB2575"/>
      <c r="AC2575"/>
      <c r="AD2575" s="20"/>
      <c r="AE2575"/>
      <c r="AF2575"/>
      <c r="AG2575"/>
      <c r="AH2575"/>
      <c r="AI2575" s="20"/>
      <c r="AJ2575"/>
      <c r="AK2575"/>
      <c r="AL2575"/>
      <c r="AM2575"/>
      <c r="AN2575" s="20"/>
      <c r="AO2575"/>
      <c r="AT2575" s="14"/>
      <c r="AU2575" s="14"/>
      <c r="AV2575" s="14"/>
      <c r="AW2575" s="14"/>
    </row>
    <row r="2576" spans="1:49" s="10" customFormat="1">
      <c r="A2576" s="12"/>
      <c r="C2576"/>
      <c r="D2576"/>
      <c r="E2576" s="20"/>
      <c r="F2576"/>
      <c r="G2576"/>
      <c r="H2576"/>
      <c r="I2576"/>
      <c r="J2576" s="20"/>
      <c r="K2576"/>
      <c r="L2576"/>
      <c r="M2576"/>
      <c r="N2576"/>
      <c r="O2576" s="20"/>
      <c r="P2576"/>
      <c r="Q2576"/>
      <c r="R2576"/>
      <c r="S2576"/>
      <c r="T2576" s="20"/>
      <c r="U2576"/>
      <c r="V2576"/>
      <c r="W2576"/>
      <c r="X2576"/>
      <c r="Y2576" s="20"/>
      <c r="Z2576"/>
      <c r="AA2576"/>
      <c r="AB2576"/>
      <c r="AC2576"/>
      <c r="AD2576" s="20"/>
      <c r="AE2576"/>
      <c r="AF2576"/>
      <c r="AG2576"/>
      <c r="AH2576"/>
      <c r="AI2576" s="20"/>
      <c r="AJ2576"/>
      <c r="AK2576"/>
      <c r="AL2576"/>
      <c r="AM2576"/>
      <c r="AN2576" s="20"/>
      <c r="AO2576"/>
      <c r="AT2576" s="14"/>
      <c r="AU2576" s="14"/>
      <c r="AV2576" s="14"/>
      <c r="AW2576" s="14"/>
    </row>
    <row r="2577" spans="1:49" s="10" customFormat="1">
      <c r="A2577" s="12"/>
      <c r="C2577"/>
      <c r="D2577"/>
      <c r="E2577" s="20"/>
      <c r="F2577"/>
      <c r="G2577"/>
      <c r="H2577"/>
      <c r="I2577"/>
      <c r="J2577" s="20"/>
      <c r="K2577"/>
      <c r="L2577"/>
      <c r="M2577"/>
      <c r="N2577"/>
      <c r="O2577" s="20"/>
      <c r="P2577"/>
      <c r="Q2577"/>
      <c r="R2577"/>
      <c r="S2577"/>
      <c r="T2577" s="20"/>
      <c r="U2577"/>
      <c r="V2577"/>
      <c r="W2577"/>
      <c r="X2577"/>
      <c r="Y2577" s="20"/>
      <c r="Z2577"/>
      <c r="AA2577"/>
      <c r="AB2577"/>
      <c r="AC2577"/>
      <c r="AD2577" s="20"/>
      <c r="AE2577"/>
      <c r="AF2577"/>
      <c r="AG2577"/>
      <c r="AH2577"/>
      <c r="AI2577" s="20"/>
      <c r="AJ2577"/>
      <c r="AK2577"/>
      <c r="AL2577"/>
      <c r="AM2577"/>
      <c r="AN2577" s="20"/>
      <c r="AO2577"/>
      <c r="AT2577" s="14"/>
      <c r="AU2577" s="14"/>
      <c r="AV2577" s="14"/>
      <c r="AW2577" s="14"/>
    </row>
    <row r="2578" spans="1:49" s="10" customFormat="1">
      <c r="A2578" s="12"/>
      <c r="C2578"/>
      <c r="D2578"/>
      <c r="E2578" s="20"/>
      <c r="F2578"/>
      <c r="G2578"/>
      <c r="H2578"/>
      <c r="I2578"/>
      <c r="J2578" s="20"/>
      <c r="K2578"/>
      <c r="L2578"/>
      <c r="M2578"/>
      <c r="N2578"/>
      <c r="O2578" s="20"/>
      <c r="P2578"/>
      <c r="Q2578"/>
      <c r="R2578"/>
      <c r="S2578"/>
      <c r="T2578" s="20"/>
      <c r="U2578"/>
      <c r="V2578"/>
      <c r="W2578"/>
      <c r="X2578"/>
      <c r="Y2578" s="20"/>
      <c r="Z2578"/>
      <c r="AA2578"/>
      <c r="AB2578"/>
      <c r="AC2578"/>
      <c r="AD2578" s="20"/>
      <c r="AE2578"/>
      <c r="AF2578"/>
      <c r="AG2578"/>
      <c r="AH2578"/>
      <c r="AI2578" s="20"/>
      <c r="AJ2578"/>
      <c r="AK2578"/>
      <c r="AL2578"/>
      <c r="AM2578"/>
      <c r="AN2578" s="20"/>
      <c r="AO2578"/>
      <c r="AT2578" s="14"/>
      <c r="AU2578" s="14"/>
      <c r="AV2578" s="14"/>
      <c r="AW2578" s="14"/>
    </row>
    <row r="2579" spans="1:49" s="10" customFormat="1">
      <c r="A2579" s="12"/>
      <c r="C2579"/>
      <c r="D2579"/>
      <c r="E2579" s="20"/>
      <c r="F2579"/>
      <c r="G2579"/>
      <c r="H2579"/>
      <c r="I2579"/>
      <c r="J2579" s="20"/>
      <c r="K2579"/>
      <c r="L2579"/>
      <c r="M2579"/>
      <c r="N2579"/>
      <c r="O2579" s="20"/>
      <c r="P2579"/>
      <c r="Q2579"/>
      <c r="R2579"/>
      <c r="S2579"/>
      <c r="T2579" s="20"/>
      <c r="U2579"/>
      <c r="V2579"/>
      <c r="W2579"/>
      <c r="X2579"/>
      <c r="Y2579" s="20"/>
      <c r="Z2579"/>
      <c r="AA2579"/>
      <c r="AB2579"/>
      <c r="AC2579"/>
      <c r="AD2579" s="20"/>
      <c r="AE2579"/>
      <c r="AF2579"/>
      <c r="AG2579"/>
      <c r="AH2579"/>
      <c r="AI2579" s="20"/>
      <c r="AJ2579"/>
      <c r="AK2579"/>
      <c r="AL2579"/>
      <c r="AM2579"/>
      <c r="AN2579" s="20"/>
      <c r="AO2579"/>
      <c r="AT2579" s="14"/>
      <c r="AU2579" s="14"/>
      <c r="AV2579" s="14"/>
      <c r="AW2579" s="14"/>
    </row>
    <row r="2580" spans="1:49" s="10" customFormat="1">
      <c r="A2580" s="12"/>
      <c r="C2580"/>
      <c r="D2580"/>
      <c r="E2580" s="20"/>
      <c r="F2580"/>
      <c r="G2580"/>
      <c r="H2580"/>
      <c r="I2580"/>
      <c r="J2580" s="20"/>
      <c r="K2580"/>
      <c r="L2580"/>
      <c r="M2580"/>
      <c r="N2580"/>
      <c r="O2580" s="20"/>
      <c r="P2580"/>
      <c r="Q2580"/>
      <c r="R2580"/>
      <c r="S2580"/>
      <c r="T2580" s="20"/>
      <c r="U2580"/>
      <c r="V2580"/>
      <c r="W2580"/>
      <c r="X2580"/>
      <c r="Y2580" s="20"/>
      <c r="Z2580"/>
      <c r="AA2580"/>
      <c r="AB2580"/>
      <c r="AC2580"/>
      <c r="AD2580" s="20"/>
      <c r="AE2580"/>
      <c r="AF2580"/>
      <c r="AG2580"/>
      <c r="AH2580"/>
      <c r="AI2580" s="20"/>
      <c r="AJ2580"/>
      <c r="AK2580"/>
      <c r="AL2580"/>
      <c r="AM2580"/>
      <c r="AN2580" s="20"/>
      <c r="AO2580"/>
      <c r="AT2580" s="14"/>
      <c r="AU2580" s="14"/>
      <c r="AV2580" s="14"/>
      <c r="AW2580" s="14"/>
    </row>
    <row r="2581" spans="1:49" s="10" customFormat="1">
      <c r="A2581" s="12"/>
      <c r="C2581"/>
      <c r="D2581"/>
      <c r="E2581" s="20"/>
      <c r="F2581"/>
      <c r="G2581"/>
      <c r="H2581"/>
      <c r="I2581"/>
      <c r="J2581" s="20"/>
      <c r="K2581"/>
      <c r="L2581"/>
      <c r="M2581"/>
      <c r="N2581"/>
      <c r="O2581" s="20"/>
      <c r="P2581"/>
      <c r="Q2581"/>
      <c r="R2581"/>
      <c r="S2581"/>
      <c r="T2581" s="20"/>
      <c r="U2581"/>
      <c r="V2581"/>
      <c r="W2581"/>
      <c r="X2581"/>
      <c r="Y2581" s="20"/>
      <c r="Z2581"/>
      <c r="AA2581"/>
      <c r="AB2581"/>
      <c r="AC2581"/>
      <c r="AD2581" s="20"/>
      <c r="AE2581"/>
      <c r="AF2581"/>
      <c r="AG2581"/>
      <c r="AH2581"/>
      <c r="AI2581" s="20"/>
      <c r="AJ2581"/>
      <c r="AK2581"/>
      <c r="AL2581"/>
      <c r="AM2581"/>
      <c r="AN2581" s="20"/>
      <c r="AO2581"/>
      <c r="AT2581" s="14"/>
      <c r="AU2581" s="14"/>
      <c r="AV2581" s="14"/>
      <c r="AW2581" s="14"/>
    </row>
    <row r="2582" spans="1:49" s="10" customFormat="1">
      <c r="A2582" s="12"/>
      <c r="C2582"/>
      <c r="D2582"/>
      <c r="E2582" s="20"/>
      <c r="F2582"/>
      <c r="G2582"/>
      <c r="H2582"/>
      <c r="I2582"/>
      <c r="J2582" s="20"/>
      <c r="K2582"/>
      <c r="L2582"/>
      <c r="M2582"/>
      <c r="N2582"/>
      <c r="O2582" s="20"/>
      <c r="P2582"/>
      <c r="Q2582"/>
      <c r="R2582"/>
      <c r="S2582"/>
      <c r="T2582" s="20"/>
      <c r="U2582"/>
      <c r="V2582"/>
      <c r="W2582"/>
      <c r="X2582"/>
      <c r="Y2582" s="20"/>
      <c r="Z2582"/>
      <c r="AA2582"/>
      <c r="AB2582"/>
      <c r="AC2582"/>
      <c r="AD2582" s="20"/>
      <c r="AE2582"/>
      <c r="AF2582"/>
      <c r="AG2582"/>
      <c r="AH2582"/>
      <c r="AI2582" s="20"/>
      <c r="AJ2582"/>
      <c r="AK2582"/>
      <c r="AL2582"/>
      <c r="AM2582"/>
      <c r="AN2582" s="20"/>
      <c r="AO2582"/>
      <c r="AT2582" s="14"/>
      <c r="AU2582" s="14"/>
      <c r="AV2582" s="14"/>
      <c r="AW2582" s="14"/>
    </row>
    <row r="2583" spans="1:49" s="10" customFormat="1">
      <c r="A2583" s="12"/>
      <c r="C2583"/>
      <c r="D2583"/>
      <c r="E2583" s="20"/>
      <c r="F2583"/>
      <c r="G2583"/>
      <c r="H2583"/>
      <c r="I2583"/>
      <c r="J2583" s="20"/>
      <c r="K2583"/>
      <c r="L2583"/>
      <c r="M2583"/>
      <c r="N2583"/>
      <c r="O2583" s="20"/>
      <c r="P2583"/>
      <c r="Q2583"/>
      <c r="R2583"/>
      <c r="S2583"/>
      <c r="T2583" s="20"/>
      <c r="U2583"/>
      <c r="V2583"/>
      <c r="W2583"/>
      <c r="X2583"/>
      <c r="Y2583" s="20"/>
      <c r="Z2583"/>
      <c r="AA2583"/>
      <c r="AB2583"/>
      <c r="AC2583"/>
      <c r="AD2583" s="20"/>
      <c r="AE2583"/>
      <c r="AF2583"/>
      <c r="AG2583"/>
      <c r="AH2583"/>
      <c r="AI2583" s="20"/>
      <c r="AJ2583"/>
      <c r="AK2583"/>
      <c r="AL2583"/>
      <c r="AM2583"/>
      <c r="AN2583" s="20"/>
      <c r="AO2583"/>
      <c r="AT2583" s="14"/>
      <c r="AU2583" s="14"/>
      <c r="AV2583" s="14"/>
      <c r="AW2583" s="14"/>
    </row>
    <row r="2584" spans="1:49" s="10" customFormat="1">
      <c r="A2584" s="12"/>
      <c r="C2584"/>
      <c r="D2584"/>
      <c r="E2584" s="20"/>
      <c r="F2584"/>
      <c r="G2584"/>
      <c r="H2584"/>
      <c r="I2584"/>
      <c r="J2584" s="20"/>
      <c r="K2584"/>
      <c r="L2584"/>
      <c r="M2584"/>
      <c r="N2584"/>
      <c r="O2584" s="20"/>
      <c r="P2584"/>
      <c r="Q2584"/>
      <c r="R2584"/>
      <c r="S2584"/>
      <c r="T2584" s="20"/>
      <c r="U2584"/>
      <c r="V2584"/>
      <c r="W2584"/>
      <c r="X2584"/>
      <c r="Y2584" s="20"/>
      <c r="Z2584"/>
      <c r="AA2584"/>
      <c r="AB2584"/>
      <c r="AC2584"/>
      <c r="AD2584" s="20"/>
      <c r="AE2584"/>
      <c r="AF2584"/>
      <c r="AG2584"/>
      <c r="AH2584"/>
      <c r="AI2584" s="20"/>
      <c r="AJ2584"/>
      <c r="AK2584"/>
      <c r="AL2584"/>
      <c r="AM2584"/>
      <c r="AN2584" s="20"/>
      <c r="AO2584"/>
      <c r="AT2584" s="14"/>
      <c r="AU2584" s="14"/>
      <c r="AV2584" s="14"/>
      <c r="AW2584" s="14"/>
    </row>
    <row r="2585" spans="1:49" s="10" customFormat="1">
      <c r="A2585" s="12"/>
      <c r="C2585"/>
      <c r="D2585"/>
      <c r="E2585" s="20"/>
      <c r="F2585"/>
      <c r="G2585"/>
      <c r="H2585"/>
      <c r="I2585"/>
      <c r="J2585" s="20"/>
      <c r="K2585"/>
      <c r="L2585"/>
      <c r="M2585"/>
      <c r="N2585"/>
      <c r="O2585" s="20"/>
      <c r="P2585"/>
      <c r="Q2585"/>
      <c r="R2585"/>
      <c r="S2585"/>
      <c r="T2585" s="20"/>
      <c r="U2585"/>
      <c r="V2585"/>
      <c r="W2585"/>
      <c r="X2585"/>
      <c r="Y2585" s="20"/>
      <c r="Z2585"/>
      <c r="AA2585"/>
      <c r="AB2585"/>
      <c r="AC2585"/>
      <c r="AD2585" s="20"/>
      <c r="AE2585"/>
      <c r="AF2585"/>
      <c r="AG2585"/>
      <c r="AH2585"/>
      <c r="AI2585" s="20"/>
      <c r="AJ2585"/>
      <c r="AK2585"/>
      <c r="AL2585"/>
      <c r="AM2585"/>
      <c r="AN2585" s="20"/>
      <c r="AO2585"/>
      <c r="AT2585" s="14"/>
      <c r="AU2585" s="14"/>
      <c r="AV2585" s="14"/>
      <c r="AW2585" s="14"/>
    </row>
    <row r="2586" spans="1:49" s="10" customFormat="1">
      <c r="A2586" s="12"/>
      <c r="C2586"/>
      <c r="D2586"/>
      <c r="E2586" s="20"/>
      <c r="F2586"/>
      <c r="G2586"/>
      <c r="H2586"/>
      <c r="I2586"/>
      <c r="J2586" s="20"/>
      <c r="K2586"/>
      <c r="L2586"/>
      <c r="M2586"/>
      <c r="N2586"/>
      <c r="O2586" s="20"/>
      <c r="P2586"/>
      <c r="Q2586"/>
      <c r="R2586"/>
      <c r="S2586"/>
      <c r="T2586" s="20"/>
      <c r="U2586"/>
      <c r="V2586"/>
      <c r="W2586"/>
      <c r="X2586"/>
      <c r="Y2586" s="20"/>
      <c r="Z2586"/>
      <c r="AA2586"/>
      <c r="AB2586"/>
      <c r="AC2586"/>
      <c r="AD2586" s="20"/>
      <c r="AE2586"/>
      <c r="AF2586"/>
      <c r="AG2586"/>
      <c r="AH2586"/>
      <c r="AI2586" s="20"/>
      <c r="AJ2586"/>
      <c r="AK2586"/>
      <c r="AL2586"/>
      <c r="AM2586"/>
      <c r="AN2586" s="20"/>
      <c r="AO2586"/>
      <c r="AT2586" s="14"/>
      <c r="AU2586" s="14"/>
      <c r="AV2586" s="14"/>
      <c r="AW2586" s="14"/>
    </row>
    <row r="2587" spans="1:49" s="10" customFormat="1">
      <c r="A2587" s="12"/>
      <c r="C2587"/>
      <c r="D2587"/>
      <c r="E2587" s="20"/>
      <c r="F2587"/>
      <c r="G2587"/>
      <c r="H2587"/>
      <c r="I2587"/>
      <c r="J2587" s="20"/>
      <c r="K2587"/>
      <c r="L2587"/>
      <c r="M2587"/>
      <c r="N2587"/>
      <c r="O2587" s="20"/>
      <c r="P2587"/>
      <c r="Q2587"/>
      <c r="R2587"/>
      <c r="S2587"/>
      <c r="T2587" s="20"/>
      <c r="U2587"/>
      <c r="V2587"/>
      <c r="W2587"/>
      <c r="X2587"/>
      <c r="Y2587" s="20"/>
      <c r="Z2587"/>
      <c r="AA2587"/>
      <c r="AB2587"/>
      <c r="AC2587"/>
      <c r="AD2587" s="20"/>
      <c r="AE2587"/>
      <c r="AF2587"/>
      <c r="AG2587"/>
      <c r="AH2587"/>
      <c r="AI2587" s="20"/>
      <c r="AJ2587"/>
      <c r="AK2587"/>
      <c r="AL2587"/>
      <c r="AM2587"/>
      <c r="AN2587" s="20"/>
      <c r="AO2587"/>
      <c r="AT2587" s="14"/>
      <c r="AU2587" s="14"/>
      <c r="AV2587" s="14"/>
      <c r="AW2587" s="14"/>
    </row>
    <row r="2588" spans="1:49" s="10" customFormat="1">
      <c r="A2588" s="12"/>
      <c r="C2588"/>
      <c r="D2588"/>
      <c r="E2588" s="20"/>
      <c r="F2588"/>
      <c r="G2588"/>
      <c r="H2588"/>
      <c r="I2588"/>
      <c r="J2588" s="20"/>
      <c r="K2588"/>
      <c r="L2588"/>
      <c r="M2588"/>
      <c r="N2588"/>
      <c r="O2588" s="20"/>
      <c r="P2588"/>
      <c r="Q2588"/>
      <c r="R2588"/>
      <c r="S2588"/>
      <c r="T2588" s="20"/>
      <c r="U2588"/>
      <c r="V2588"/>
      <c r="W2588"/>
      <c r="X2588"/>
      <c r="Y2588" s="20"/>
      <c r="Z2588"/>
      <c r="AA2588"/>
      <c r="AB2588"/>
      <c r="AC2588"/>
      <c r="AD2588" s="20"/>
      <c r="AE2588"/>
      <c r="AF2588"/>
      <c r="AG2588"/>
      <c r="AH2588"/>
      <c r="AI2588" s="20"/>
      <c r="AJ2588"/>
      <c r="AK2588"/>
      <c r="AL2588"/>
      <c r="AM2588"/>
      <c r="AN2588" s="20"/>
      <c r="AO2588"/>
      <c r="AT2588" s="14"/>
      <c r="AU2588" s="14"/>
      <c r="AV2588" s="14"/>
      <c r="AW2588" s="14"/>
    </row>
    <row r="2589" spans="1:49" s="10" customFormat="1">
      <c r="A2589" s="12"/>
      <c r="C2589"/>
      <c r="D2589"/>
      <c r="E2589" s="20"/>
      <c r="F2589"/>
      <c r="G2589"/>
      <c r="H2589"/>
      <c r="I2589"/>
      <c r="J2589" s="20"/>
      <c r="K2589"/>
      <c r="L2589"/>
      <c r="M2589"/>
      <c r="N2589"/>
      <c r="O2589" s="20"/>
      <c r="P2589"/>
      <c r="Q2589"/>
      <c r="R2589"/>
      <c r="S2589"/>
      <c r="T2589" s="20"/>
      <c r="U2589"/>
      <c r="V2589"/>
      <c r="W2589"/>
      <c r="X2589"/>
      <c r="Y2589" s="20"/>
      <c r="Z2589"/>
      <c r="AA2589"/>
      <c r="AB2589"/>
      <c r="AC2589"/>
      <c r="AD2589" s="20"/>
      <c r="AE2589"/>
      <c r="AF2589"/>
      <c r="AG2589"/>
      <c r="AH2589"/>
      <c r="AI2589" s="20"/>
      <c r="AJ2589"/>
      <c r="AK2589"/>
      <c r="AL2589"/>
      <c r="AM2589"/>
      <c r="AN2589" s="20"/>
      <c r="AO2589"/>
      <c r="AT2589" s="14"/>
      <c r="AU2589" s="14"/>
      <c r="AV2589" s="14"/>
      <c r="AW2589" s="14"/>
    </row>
    <row r="2590" spans="1:49" s="10" customFormat="1">
      <c r="A2590" s="12"/>
      <c r="C2590"/>
      <c r="D2590"/>
      <c r="E2590" s="20"/>
      <c r="F2590"/>
      <c r="G2590"/>
      <c r="H2590"/>
      <c r="I2590"/>
      <c r="J2590" s="20"/>
      <c r="K2590"/>
      <c r="L2590"/>
      <c r="M2590"/>
      <c r="N2590"/>
      <c r="O2590" s="20"/>
      <c r="P2590"/>
      <c r="Q2590"/>
      <c r="R2590"/>
      <c r="S2590"/>
      <c r="T2590" s="20"/>
      <c r="U2590"/>
      <c r="V2590"/>
      <c r="W2590"/>
      <c r="X2590"/>
      <c r="Y2590" s="20"/>
      <c r="Z2590"/>
      <c r="AA2590"/>
      <c r="AB2590"/>
      <c r="AC2590"/>
      <c r="AD2590" s="20"/>
      <c r="AE2590"/>
      <c r="AF2590"/>
      <c r="AG2590"/>
      <c r="AH2590"/>
      <c r="AI2590" s="20"/>
      <c r="AJ2590"/>
      <c r="AK2590"/>
      <c r="AL2590"/>
      <c r="AM2590"/>
      <c r="AN2590" s="20"/>
      <c r="AO2590"/>
      <c r="AT2590" s="14"/>
      <c r="AU2590" s="14"/>
      <c r="AV2590" s="14"/>
      <c r="AW2590" s="14"/>
    </row>
    <row r="2591" spans="1:49" s="10" customFormat="1">
      <c r="A2591" s="12"/>
      <c r="C2591"/>
      <c r="D2591"/>
      <c r="E2591" s="20"/>
      <c r="F2591"/>
      <c r="G2591"/>
      <c r="H2591"/>
      <c r="I2591"/>
      <c r="J2591" s="20"/>
      <c r="K2591"/>
      <c r="L2591"/>
      <c r="M2591"/>
      <c r="N2591"/>
      <c r="O2591" s="20"/>
      <c r="P2591"/>
      <c r="Q2591"/>
      <c r="R2591"/>
      <c r="S2591"/>
      <c r="T2591" s="20"/>
      <c r="U2591"/>
      <c r="V2591"/>
      <c r="W2591"/>
      <c r="X2591"/>
      <c r="Y2591" s="20"/>
      <c r="Z2591"/>
      <c r="AA2591"/>
      <c r="AB2591"/>
      <c r="AC2591"/>
      <c r="AD2591" s="20"/>
      <c r="AE2591"/>
      <c r="AF2591"/>
      <c r="AG2591"/>
      <c r="AH2591"/>
      <c r="AI2591" s="20"/>
      <c r="AJ2591"/>
      <c r="AK2591"/>
      <c r="AL2591"/>
      <c r="AM2591"/>
      <c r="AN2591" s="20"/>
      <c r="AO2591"/>
      <c r="AT2591" s="14"/>
      <c r="AU2591" s="14"/>
      <c r="AV2591" s="14"/>
      <c r="AW2591" s="14"/>
    </row>
    <row r="2592" spans="1:49" s="10" customFormat="1">
      <c r="A2592" s="12"/>
      <c r="C2592"/>
      <c r="D2592"/>
      <c r="E2592" s="20"/>
      <c r="F2592"/>
      <c r="G2592"/>
      <c r="H2592"/>
      <c r="I2592"/>
      <c r="J2592" s="20"/>
      <c r="K2592"/>
      <c r="L2592"/>
      <c r="M2592"/>
      <c r="N2592"/>
      <c r="O2592" s="20"/>
      <c r="P2592"/>
      <c r="Q2592"/>
      <c r="R2592"/>
      <c r="S2592"/>
      <c r="T2592" s="20"/>
      <c r="U2592"/>
      <c r="V2592"/>
      <c r="W2592"/>
      <c r="X2592"/>
      <c r="Y2592" s="20"/>
      <c r="Z2592"/>
      <c r="AA2592"/>
      <c r="AB2592"/>
      <c r="AC2592"/>
      <c r="AD2592" s="20"/>
      <c r="AE2592"/>
      <c r="AF2592"/>
      <c r="AG2592"/>
      <c r="AH2592"/>
      <c r="AI2592" s="20"/>
      <c r="AJ2592"/>
      <c r="AK2592"/>
      <c r="AL2592"/>
      <c r="AM2592"/>
      <c r="AN2592" s="20"/>
      <c r="AO2592"/>
      <c r="AT2592" s="14"/>
      <c r="AU2592" s="14"/>
      <c r="AV2592" s="14"/>
      <c r="AW2592" s="14"/>
    </row>
    <row r="2593" spans="1:49" s="10" customFormat="1">
      <c r="A2593" s="12"/>
      <c r="C2593"/>
      <c r="D2593"/>
      <c r="E2593" s="20"/>
      <c r="F2593"/>
      <c r="G2593"/>
      <c r="H2593"/>
      <c r="I2593"/>
      <c r="J2593" s="20"/>
      <c r="K2593"/>
      <c r="L2593"/>
      <c r="M2593"/>
      <c r="N2593"/>
      <c r="O2593" s="20"/>
      <c r="P2593"/>
      <c r="Q2593"/>
      <c r="R2593"/>
      <c r="S2593"/>
      <c r="T2593" s="20"/>
      <c r="U2593"/>
      <c r="V2593"/>
      <c r="W2593"/>
      <c r="X2593"/>
      <c r="Y2593" s="20"/>
      <c r="Z2593"/>
      <c r="AA2593"/>
      <c r="AB2593"/>
      <c r="AC2593"/>
      <c r="AD2593" s="20"/>
      <c r="AE2593"/>
      <c r="AF2593"/>
      <c r="AG2593"/>
      <c r="AH2593"/>
      <c r="AI2593" s="20"/>
      <c r="AJ2593"/>
      <c r="AK2593"/>
      <c r="AL2593"/>
      <c r="AM2593"/>
      <c r="AN2593" s="20"/>
      <c r="AO2593"/>
      <c r="AT2593" s="14"/>
      <c r="AU2593" s="14"/>
      <c r="AV2593" s="14"/>
      <c r="AW2593" s="14"/>
    </row>
    <row r="2594" spans="1:49" s="10" customFormat="1">
      <c r="A2594" s="12"/>
      <c r="C2594"/>
      <c r="D2594"/>
      <c r="E2594" s="20"/>
      <c r="F2594"/>
      <c r="G2594"/>
      <c r="H2594"/>
      <c r="I2594"/>
      <c r="J2594" s="20"/>
      <c r="K2594"/>
      <c r="L2594"/>
      <c r="M2594"/>
      <c r="N2594"/>
      <c r="O2594" s="20"/>
      <c r="P2594"/>
      <c r="Q2594"/>
      <c r="R2594"/>
      <c r="S2594"/>
      <c r="T2594" s="20"/>
      <c r="U2594"/>
      <c r="V2594"/>
      <c r="W2594"/>
      <c r="X2594"/>
      <c r="Y2594" s="20"/>
      <c r="Z2594"/>
      <c r="AA2594"/>
      <c r="AB2594"/>
      <c r="AC2594"/>
      <c r="AD2594" s="20"/>
      <c r="AE2594"/>
      <c r="AF2594"/>
      <c r="AG2594"/>
      <c r="AH2594"/>
      <c r="AI2594" s="20"/>
      <c r="AJ2594"/>
      <c r="AK2594"/>
      <c r="AL2594"/>
      <c r="AM2594"/>
      <c r="AN2594" s="20"/>
      <c r="AO2594"/>
      <c r="AT2594" s="14"/>
      <c r="AU2594" s="14"/>
      <c r="AV2594" s="14"/>
      <c r="AW2594" s="14"/>
    </row>
    <row r="2595" spans="1:49" s="10" customFormat="1">
      <c r="A2595" s="12"/>
      <c r="C2595"/>
      <c r="D2595"/>
      <c r="E2595" s="20"/>
      <c r="F2595"/>
      <c r="G2595"/>
      <c r="H2595"/>
      <c r="I2595"/>
      <c r="J2595" s="20"/>
      <c r="K2595"/>
      <c r="L2595"/>
      <c r="M2595"/>
      <c r="N2595"/>
      <c r="O2595" s="20"/>
      <c r="P2595"/>
      <c r="Q2595"/>
      <c r="R2595"/>
      <c r="S2595"/>
      <c r="T2595" s="20"/>
      <c r="U2595"/>
      <c r="V2595"/>
      <c r="W2595"/>
      <c r="X2595"/>
      <c r="Y2595" s="20"/>
      <c r="Z2595"/>
      <c r="AA2595"/>
      <c r="AB2595"/>
      <c r="AC2595"/>
      <c r="AD2595" s="20"/>
      <c r="AE2595"/>
      <c r="AF2595"/>
      <c r="AG2595"/>
      <c r="AH2595"/>
      <c r="AI2595" s="20"/>
      <c r="AJ2595"/>
      <c r="AK2595"/>
      <c r="AL2595"/>
      <c r="AM2595"/>
      <c r="AN2595" s="20"/>
      <c r="AO2595"/>
      <c r="AT2595" s="14"/>
      <c r="AU2595" s="14"/>
      <c r="AV2595" s="14"/>
      <c r="AW2595" s="14"/>
    </row>
    <row r="2596" spans="1:49" s="10" customFormat="1">
      <c r="A2596" s="12"/>
      <c r="C2596"/>
      <c r="D2596"/>
      <c r="E2596" s="20"/>
      <c r="F2596"/>
      <c r="G2596"/>
      <c r="H2596"/>
      <c r="I2596"/>
      <c r="J2596" s="20"/>
      <c r="K2596"/>
      <c r="L2596"/>
      <c r="M2596"/>
      <c r="N2596"/>
      <c r="O2596" s="20"/>
      <c r="P2596"/>
      <c r="Q2596"/>
      <c r="R2596"/>
      <c r="S2596"/>
      <c r="T2596" s="20"/>
      <c r="U2596"/>
      <c r="V2596"/>
      <c r="W2596"/>
      <c r="X2596"/>
      <c r="Y2596" s="20"/>
      <c r="Z2596"/>
      <c r="AA2596"/>
      <c r="AB2596"/>
      <c r="AC2596"/>
      <c r="AD2596" s="20"/>
      <c r="AE2596"/>
      <c r="AF2596"/>
      <c r="AG2596"/>
      <c r="AH2596"/>
      <c r="AI2596" s="20"/>
      <c r="AJ2596"/>
      <c r="AK2596"/>
      <c r="AL2596"/>
      <c r="AM2596"/>
      <c r="AN2596" s="20"/>
      <c r="AO2596"/>
      <c r="AT2596" s="14"/>
      <c r="AU2596" s="14"/>
      <c r="AV2596" s="14"/>
      <c r="AW2596" s="14"/>
    </row>
    <row r="2597" spans="1:49" s="10" customFormat="1">
      <c r="A2597" s="12"/>
      <c r="C2597"/>
      <c r="D2597"/>
      <c r="E2597" s="20"/>
      <c r="F2597"/>
      <c r="G2597"/>
      <c r="H2597"/>
      <c r="I2597"/>
      <c r="J2597" s="20"/>
      <c r="K2597"/>
      <c r="L2597"/>
      <c r="M2597"/>
      <c r="N2597"/>
      <c r="O2597" s="20"/>
      <c r="P2597"/>
      <c r="Q2597"/>
      <c r="R2597"/>
      <c r="S2597"/>
      <c r="T2597" s="20"/>
      <c r="U2597"/>
      <c r="V2597"/>
      <c r="W2597"/>
      <c r="X2597"/>
      <c r="Y2597" s="20"/>
      <c r="Z2597"/>
      <c r="AA2597"/>
      <c r="AB2597"/>
      <c r="AC2597"/>
      <c r="AD2597" s="20"/>
      <c r="AE2597"/>
      <c r="AF2597"/>
      <c r="AG2597"/>
      <c r="AH2597"/>
      <c r="AI2597" s="20"/>
      <c r="AJ2597"/>
      <c r="AK2597"/>
      <c r="AL2597"/>
      <c r="AM2597"/>
      <c r="AN2597" s="20"/>
      <c r="AO2597"/>
      <c r="AT2597" s="14"/>
      <c r="AU2597" s="14"/>
      <c r="AV2597" s="14"/>
      <c r="AW2597" s="14"/>
    </row>
    <row r="2598" spans="1:49" s="10" customFormat="1">
      <c r="A2598" s="12"/>
      <c r="C2598"/>
      <c r="D2598"/>
      <c r="E2598" s="20"/>
      <c r="F2598"/>
      <c r="G2598"/>
      <c r="H2598"/>
      <c r="I2598"/>
      <c r="J2598" s="20"/>
      <c r="K2598"/>
      <c r="L2598"/>
      <c r="M2598"/>
      <c r="N2598"/>
      <c r="O2598" s="20"/>
      <c r="P2598"/>
      <c r="Q2598"/>
      <c r="R2598"/>
      <c r="S2598"/>
      <c r="T2598" s="20"/>
      <c r="U2598"/>
      <c r="V2598"/>
      <c r="W2598"/>
      <c r="X2598"/>
      <c r="Y2598" s="20"/>
      <c r="Z2598"/>
      <c r="AA2598"/>
      <c r="AB2598"/>
      <c r="AC2598"/>
      <c r="AD2598" s="20"/>
      <c r="AE2598"/>
      <c r="AF2598"/>
      <c r="AG2598"/>
      <c r="AH2598"/>
      <c r="AI2598" s="20"/>
      <c r="AJ2598"/>
      <c r="AK2598"/>
      <c r="AL2598"/>
      <c r="AM2598"/>
      <c r="AN2598" s="20"/>
      <c r="AO2598"/>
      <c r="AT2598" s="14"/>
      <c r="AU2598" s="14"/>
      <c r="AV2598" s="14"/>
      <c r="AW2598" s="14"/>
    </row>
    <row r="2599" spans="1:49" s="10" customFormat="1">
      <c r="A2599" s="12"/>
      <c r="C2599"/>
      <c r="D2599"/>
      <c r="E2599" s="20"/>
      <c r="F2599"/>
      <c r="G2599"/>
      <c r="H2599"/>
      <c r="I2599"/>
      <c r="J2599" s="20"/>
      <c r="K2599"/>
      <c r="L2599"/>
      <c r="M2599"/>
      <c r="N2599"/>
      <c r="O2599" s="20"/>
      <c r="P2599"/>
      <c r="Q2599"/>
      <c r="R2599"/>
      <c r="S2599"/>
      <c r="T2599" s="20"/>
      <c r="U2599"/>
      <c r="V2599"/>
      <c r="W2599"/>
      <c r="X2599"/>
      <c r="Y2599" s="20"/>
      <c r="Z2599"/>
      <c r="AA2599"/>
      <c r="AB2599"/>
      <c r="AC2599"/>
      <c r="AD2599" s="20"/>
      <c r="AE2599"/>
      <c r="AF2599"/>
      <c r="AG2599"/>
      <c r="AH2599"/>
      <c r="AI2599" s="20"/>
      <c r="AJ2599"/>
      <c r="AK2599"/>
      <c r="AL2599"/>
      <c r="AM2599"/>
      <c r="AN2599" s="20"/>
      <c r="AO2599"/>
      <c r="AT2599" s="14"/>
      <c r="AU2599" s="14"/>
      <c r="AV2599" s="14"/>
      <c r="AW2599" s="14"/>
    </row>
    <row r="2600" spans="1:49" s="10" customFormat="1">
      <c r="A2600" s="12"/>
      <c r="C2600"/>
      <c r="D2600"/>
      <c r="E2600" s="20"/>
      <c r="F2600"/>
      <c r="G2600"/>
      <c r="H2600"/>
      <c r="I2600"/>
      <c r="J2600" s="20"/>
      <c r="K2600"/>
      <c r="L2600"/>
      <c r="M2600"/>
      <c r="N2600"/>
      <c r="O2600" s="20"/>
      <c r="P2600"/>
      <c r="Q2600"/>
      <c r="R2600"/>
      <c r="S2600"/>
      <c r="T2600" s="20"/>
      <c r="U2600"/>
      <c r="V2600"/>
      <c r="W2600"/>
      <c r="X2600"/>
      <c r="Y2600" s="20"/>
      <c r="Z2600"/>
      <c r="AA2600"/>
      <c r="AB2600"/>
      <c r="AC2600"/>
      <c r="AD2600" s="20"/>
      <c r="AE2600"/>
      <c r="AF2600"/>
      <c r="AG2600"/>
      <c r="AH2600"/>
      <c r="AI2600" s="20"/>
      <c r="AJ2600"/>
      <c r="AK2600"/>
      <c r="AL2600"/>
      <c r="AM2600"/>
      <c r="AN2600" s="20"/>
      <c r="AO2600"/>
      <c r="AT2600" s="14"/>
      <c r="AU2600" s="14"/>
      <c r="AV2600" s="14"/>
      <c r="AW2600" s="14"/>
    </row>
    <row r="2601" spans="1:49" s="10" customFormat="1">
      <c r="A2601" s="12"/>
      <c r="C2601"/>
      <c r="D2601"/>
      <c r="E2601" s="20"/>
      <c r="F2601"/>
      <c r="G2601"/>
      <c r="H2601"/>
      <c r="I2601"/>
      <c r="J2601" s="20"/>
      <c r="K2601"/>
      <c r="L2601"/>
      <c r="M2601"/>
      <c r="N2601"/>
      <c r="O2601" s="20"/>
      <c r="P2601"/>
      <c r="Q2601"/>
      <c r="R2601"/>
      <c r="S2601"/>
      <c r="T2601" s="20"/>
      <c r="U2601"/>
      <c r="V2601"/>
      <c r="W2601"/>
      <c r="X2601"/>
      <c r="Y2601" s="20"/>
      <c r="Z2601"/>
      <c r="AA2601"/>
      <c r="AB2601"/>
      <c r="AC2601"/>
      <c r="AD2601" s="20"/>
      <c r="AE2601"/>
      <c r="AF2601"/>
      <c r="AG2601"/>
      <c r="AH2601"/>
      <c r="AI2601" s="20"/>
      <c r="AJ2601"/>
      <c r="AK2601"/>
      <c r="AL2601"/>
      <c r="AM2601"/>
      <c r="AN2601" s="20"/>
      <c r="AO2601"/>
      <c r="AT2601" s="14"/>
      <c r="AU2601" s="14"/>
      <c r="AV2601" s="14"/>
      <c r="AW2601" s="14"/>
    </row>
    <row r="2602" spans="1:49" s="10" customFormat="1">
      <c r="A2602" s="12"/>
      <c r="C2602"/>
      <c r="D2602"/>
      <c r="E2602" s="20"/>
      <c r="F2602"/>
      <c r="G2602"/>
      <c r="H2602"/>
      <c r="I2602"/>
      <c r="J2602" s="20"/>
      <c r="K2602"/>
      <c r="L2602"/>
      <c r="M2602"/>
      <c r="N2602"/>
      <c r="O2602" s="20"/>
      <c r="P2602"/>
      <c r="Q2602"/>
      <c r="R2602"/>
      <c r="S2602"/>
      <c r="T2602" s="20"/>
      <c r="U2602"/>
      <c r="V2602"/>
      <c r="W2602"/>
      <c r="X2602"/>
      <c r="Y2602" s="20"/>
      <c r="Z2602"/>
      <c r="AA2602"/>
      <c r="AB2602"/>
      <c r="AC2602"/>
      <c r="AD2602" s="20"/>
      <c r="AE2602"/>
      <c r="AF2602"/>
      <c r="AG2602"/>
      <c r="AH2602"/>
      <c r="AI2602" s="20"/>
      <c r="AJ2602"/>
      <c r="AK2602"/>
      <c r="AL2602"/>
      <c r="AM2602"/>
      <c r="AN2602" s="20"/>
      <c r="AO2602"/>
      <c r="AT2602" s="14"/>
      <c r="AU2602" s="14"/>
      <c r="AV2602" s="14"/>
      <c r="AW2602" s="14"/>
    </row>
    <row r="2603" spans="1:49" s="10" customFormat="1">
      <c r="A2603" s="12"/>
      <c r="C2603"/>
      <c r="D2603"/>
      <c r="E2603" s="20"/>
      <c r="F2603"/>
      <c r="G2603"/>
      <c r="H2603"/>
      <c r="I2603"/>
      <c r="J2603" s="20"/>
      <c r="K2603"/>
      <c r="L2603"/>
      <c r="M2603"/>
      <c r="N2603"/>
      <c r="O2603" s="20"/>
      <c r="P2603"/>
      <c r="Q2603"/>
      <c r="R2603"/>
      <c r="S2603"/>
      <c r="T2603" s="20"/>
      <c r="U2603"/>
      <c r="V2603"/>
      <c r="W2603"/>
      <c r="X2603"/>
      <c r="Y2603" s="20"/>
      <c r="Z2603"/>
      <c r="AA2603"/>
      <c r="AB2603"/>
      <c r="AC2603"/>
      <c r="AD2603" s="20"/>
      <c r="AE2603"/>
      <c r="AF2603"/>
      <c r="AG2603"/>
      <c r="AH2603"/>
      <c r="AI2603" s="20"/>
      <c r="AJ2603"/>
      <c r="AK2603"/>
      <c r="AL2603"/>
      <c r="AM2603"/>
      <c r="AN2603" s="20"/>
      <c r="AO2603"/>
      <c r="AT2603" s="14"/>
      <c r="AU2603" s="14"/>
      <c r="AV2603" s="14"/>
      <c r="AW2603" s="14"/>
    </row>
    <row r="2604" spans="1:49" s="10" customFormat="1">
      <c r="A2604" s="12"/>
      <c r="C2604"/>
      <c r="D2604"/>
      <c r="E2604" s="20"/>
      <c r="F2604"/>
      <c r="G2604"/>
      <c r="H2604"/>
      <c r="I2604"/>
      <c r="J2604" s="20"/>
      <c r="K2604"/>
      <c r="L2604"/>
      <c r="M2604"/>
      <c r="N2604"/>
      <c r="O2604" s="20"/>
      <c r="P2604"/>
      <c r="Q2604"/>
      <c r="R2604"/>
      <c r="S2604"/>
      <c r="T2604" s="20"/>
      <c r="U2604"/>
      <c r="V2604"/>
      <c r="W2604"/>
      <c r="X2604"/>
      <c r="Y2604" s="20"/>
      <c r="Z2604"/>
      <c r="AA2604"/>
      <c r="AB2604"/>
      <c r="AC2604"/>
      <c r="AD2604" s="20"/>
      <c r="AE2604"/>
      <c r="AF2604"/>
      <c r="AG2604"/>
      <c r="AH2604"/>
      <c r="AI2604" s="20"/>
      <c r="AJ2604"/>
      <c r="AK2604"/>
      <c r="AL2604"/>
      <c r="AM2604"/>
      <c r="AN2604" s="20"/>
      <c r="AO2604"/>
      <c r="AT2604" s="14"/>
      <c r="AU2604" s="14"/>
      <c r="AV2604" s="14"/>
      <c r="AW2604" s="14"/>
    </row>
    <row r="2605" spans="1:49" s="10" customFormat="1">
      <c r="A2605" s="12"/>
      <c r="C2605"/>
      <c r="D2605"/>
      <c r="E2605" s="20"/>
      <c r="F2605"/>
      <c r="G2605"/>
      <c r="H2605"/>
      <c r="I2605"/>
      <c r="J2605" s="20"/>
      <c r="K2605"/>
      <c r="L2605"/>
      <c r="M2605"/>
      <c r="N2605"/>
      <c r="O2605" s="20"/>
      <c r="P2605"/>
      <c r="Q2605"/>
      <c r="R2605"/>
      <c r="S2605"/>
      <c r="T2605" s="20"/>
      <c r="U2605"/>
      <c r="V2605"/>
      <c r="W2605"/>
      <c r="X2605"/>
      <c r="Y2605" s="20"/>
      <c r="Z2605"/>
      <c r="AA2605"/>
      <c r="AB2605"/>
      <c r="AC2605"/>
      <c r="AD2605" s="20"/>
      <c r="AE2605"/>
      <c r="AF2605"/>
      <c r="AG2605"/>
      <c r="AH2605"/>
      <c r="AI2605" s="20"/>
      <c r="AJ2605"/>
      <c r="AK2605"/>
      <c r="AL2605"/>
      <c r="AM2605"/>
      <c r="AN2605" s="20"/>
      <c r="AO2605"/>
      <c r="AT2605" s="14"/>
      <c r="AU2605" s="14"/>
      <c r="AV2605" s="14"/>
      <c r="AW2605" s="14"/>
    </row>
    <row r="2606" spans="1:49" s="10" customFormat="1">
      <c r="A2606" s="12"/>
      <c r="C2606"/>
      <c r="D2606"/>
      <c r="E2606" s="20"/>
      <c r="F2606"/>
      <c r="G2606"/>
      <c r="H2606"/>
      <c r="I2606"/>
      <c r="J2606" s="20"/>
      <c r="K2606"/>
      <c r="L2606"/>
      <c r="M2606"/>
      <c r="N2606"/>
      <c r="O2606" s="20"/>
      <c r="P2606"/>
      <c r="Q2606"/>
      <c r="R2606"/>
      <c r="S2606"/>
      <c r="T2606" s="20"/>
      <c r="U2606"/>
      <c r="V2606"/>
      <c r="W2606"/>
      <c r="X2606"/>
      <c r="Y2606" s="20"/>
      <c r="Z2606"/>
      <c r="AA2606"/>
      <c r="AB2606"/>
      <c r="AC2606"/>
      <c r="AD2606" s="20"/>
      <c r="AE2606"/>
      <c r="AF2606"/>
      <c r="AG2606"/>
      <c r="AH2606"/>
      <c r="AI2606" s="20"/>
      <c r="AJ2606"/>
      <c r="AK2606"/>
      <c r="AL2606"/>
      <c r="AM2606"/>
      <c r="AN2606" s="20"/>
      <c r="AO2606"/>
      <c r="AT2606" s="14"/>
      <c r="AU2606" s="14"/>
      <c r="AV2606" s="14"/>
      <c r="AW2606" s="14"/>
    </row>
    <row r="2607" spans="1:49" s="10" customFormat="1">
      <c r="A2607" s="12"/>
      <c r="C2607"/>
      <c r="D2607"/>
      <c r="E2607" s="20"/>
      <c r="F2607"/>
      <c r="G2607"/>
      <c r="H2607"/>
      <c r="I2607"/>
      <c r="J2607" s="20"/>
      <c r="K2607"/>
      <c r="L2607"/>
      <c r="M2607"/>
      <c r="N2607"/>
      <c r="O2607" s="20"/>
      <c r="P2607"/>
      <c r="Q2607"/>
      <c r="R2607"/>
      <c r="S2607"/>
      <c r="T2607" s="20"/>
      <c r="U2607"/>
      <c r="V2607"/>
      <c r="W2607"/>
      <c r="X2607"/>
      <c r="Y2607" s="20"/>
      <c r="Z2607"/>
      <c r="AA2607"/>
      <c r="AB2607"/>
      <c r="AC2607"/>
      <c r="AD2607" s="20"/>
      <c r="AE2607"/>
      <c r="AF2607"/>
      <c r="AG2607"/>
      <c r="AH2607"/>
      <c r="AI2607" s="20"/>
      <c r="AJ2607"/>
      <c r="AK2607"/>
      <c r="AL2607"/>
      <c r="AM2607"/>
      <c r="AN2607" s="20"/>
      <c r="AO2607"/>
      <c r="AT2607" s="14"/>
      <c r="AU2607" s="14"/>
      <c r="AV2607" s="14"/>
      <c r="AW2607" s="14"/>
    </row>
    <row r="2608" spans="1:49" s="10" customFormat="1">
      <c r="A2608" s="12"/>
      <c r="C2608"/>
      <c r="D2608"/>
      <c r="E2608" s="20"/>
      <c r="F2608"/>
      <c r="G2608"/>
      <c r="H2608"/>
      <c r="I2608"/>
      <c r="J2608" s="20"/>
      <c r="K2608"/>
      <c r="L2608"/>
      <c r="M2608"/>
      <c r="N2608"/>
      <c r="O2608" s="20"/>
      <c r="P2608"/>
      <c r="Q2608"/>
      <c r="R2608"/>
      <c r="S2608"/>
      <c r="T2608" s="20"/>
      <c r="U2608"/>
      <c r="V2608"/>
      <c r="W2608"/>
      <c r="X2608"/>
      <c r="Y2608" s="20"/>
      <c r="Z2608"/>
      <c r="AA2608"/>
      <c r="AB2608"/>
      <c r="AC2608"/>
      <c r="AD2608" s="20"/>
      <c r="AE2608"/>
      <c r="AF2608"/>
      <c r="AG2608"/>
      <c r="AH2608"/>
      <c r="AI2608" s="20"/>
      <c r="AJ2608"/>
      <c r="AK2608"/>
      <c r="AL2608"/>
      <c r="AM2608"/>
      <c r="AN2608" s="20"/>
      <c r="AO2608"/>
      <c r="AT2608" s="14"/>
      <c r="AU2608" s="14"/>
      <c r="AV2608" s="14"/>
      <c r="AW2608" s="14"/>
    </row>
    <row r="2609" spans="1:49" s="10" customFormat="1">
      <c r="A2609" s="12"/>
      <c r="C2609"/>
      <c r="D2609"/>
      <c r="E2609" s="20"/>
      <c r="F2609"/>
      <c r="G2609"/>
      <c r="H2609"/>
      <c r="I2609"/>
      <c r="J2609" s="20"/>
      <c r="K2609"/>
      <c r="L2609"/>
      <c r="M2609"/>
      <c r="N2609"/>
      <c r="O2609" s="20"/>
      <c r="P2609"/>
      <c r="Q2609"/>
      <c r="R2609"/>
      <c r="S2609"/>
      <c r="T2609" s="20"/>
      <c r="U2609"/>
      <c r="V2609"/>
      <c r="W2609"/>
      <c r="X2609"/>
      <c r="Y2609" s="20"/>
      <c r="Z2609"/>
      <c r="AA2609"/>
      <c r="AB2609"/>
      <c r="AC2609"/>
      <c r="AD2609" s="20"/>
      <c r="AE2609"/>
      <c r="AF2609"/>
      <c r="AG2609"/>
      <c r="AH2609"/>
      <c r="AI2609" s="20"/>
      <c r="AJ2609"/>
      <c r="AK2609"/>
      <c r="AL2609"/>
      <c r="AM2609"/>
      <c r="AN2609" s="20"/>
      <c r="AO2609"/>
      <c r="AT2609" s="14"/>
      <c r="AU2609" s="14"/>
      <c r="AV2609" s="14"/>
      <c r="AW2609" s="14"/>
    </row>
    <row r="2610" spans="1:49" s="10" customFormat="1">
      <c r="A2610" s="12"/>
      <c r="C2610"/>
      <c r="D2610"/>
      <c r="E2610" s="20"/>
      <c r="F2610"/>
      <c r="G2610"/>
      <c r="H2610"/>
      <c r="I2610"/>
      <c r="J2610" s="20"/>
      <c r="K2610"/>
      <c r="L2610"/>
      <c r="M2610"/>
      <c r="N2610"/>
      <c r="O2610" s="20"/>
      <c r="P2610"/>
      <c r="Q2610"/>
      <c r="R2610"/>
      <c r="S2610"/>
      <c r="T2610" s="20"/>
      <c r="U2610"/>
      <c r="V2610"/>
      <c r="W2610"/>
      <c r="X2610"/>
      <c r="Y2610" s="20"/>
      <c r="Z2610"/>
      <c r="AA2610"/>
      <c r="AB2610"/>
      <c r="AC2610"/>
      <c r="AD2610" s="20"/>
      <c r="AE2610"/>
      <c r="AF2610"/>
      <c r="AG2610"/>
      <c r="AH2610"/>
      <c r="AI2610" s="20"/>
      <c r="AJ2610"/>
      <c r="AK2610"/>
      <c r="AL2610"/>
      <c r="AM2610"/>
      <c r="AN2610" s="20"/>
      <c r="AO2610"/>
      <c r="AT2610" s="14"/>
      <c r="AU2610" s="14"/>
      <c r="AV2610" s="14"/>
      <c r="AW2610" s="14"/>
    </row>
    <row r="2611" spans="1:49" s="10" customFormat="1">
      <c r="A2611" s="12"/>
      <c r="C2611"/>
      <c r="D2611"/>
      <c r="E2611" s="20"/>
      <c r="F2611"/>
      <c r="G2611"/>
      <c r="H2611"/>
      <c r="I2611"/>
      <c r="J2611" s="20"/>
      <c r="K2611"/>
      <c r="L2611"/>
      <c r="M2611"/>
      <c r="N2611"/>
      <c r="O2611" s="20"/>
      <c r="P2611"/>
      <c r="Q2611"/>
      <c r="R2611"/>
      <c r="S2611"/>
      <c r="T2611" s="20"/>
      <c r="U2611"/>
      <c r="V2611"/>
      <c r="W2611"/>
      <c r="X2611"/>
      <c r="Y2611" s="20"/>
      <c r="Z2611"/>
      <c r="AA2611"/>
      <c r="AB2611"/>
      <c r="AC2611"/>
      <c r="AD2611" s="20"/>
      <c r="AE2611"/>
      <c r="AF2611"/>
      <c r="AG2611"/>
      <c r="AH2611"/>
      <c r="AI2611" s="20"/>
      <c r="AJ2611"/>
      <c r="AK2611"/>
      <c r="AL2611"/>
      <c r="AM2611"/>
      <c r="AN2611" s="20"/>
      <c r="AO2611"/>
      <c r="AT2611" s="14"/>
      <c r="AU2611" s="14"/>
      <c r="AV2611" s="14"/>
      <c r="AW2611" s="14"/>
    </row>
    <row r="2612" spans="1:49" s="10" customFormat="1">
      <c r="A2612" s="12"/>
      <c r="C2612"/>
      <c r="D2612"/>
      <c r="E2612" s="20"/>
      <c r="F2612"/>
      <c r="G2612"/>
      <c r="H2612"/>
      <c r="I2612"/>
      <c r="J2612" s="20"/>
      <c r="K2612"/>
      <c r="L2612"/>
      <c r="M2612"/>
      <c r="N2612"/>
      <c r="O2612" s="20"/>
      <c r="P2612"/>
      <c r="Q2612"/>
      <c r="R2612"/>
      <c r="S2612"/>
      <c r="T2612" s="20"/>
      <c r="U2612"/>
      <c r="V2612"/>
      <c r="W2612"/>
      <c r="X2612"/>
      <c r="Y2612" s="20"/>
      <c r="Z2612"/>
      <c r="AA2612"/>
      <c r="AB2612"/>
      <c r="AC2612"/>
      <c r="AD2612" s="20"/>
      <c r="AE2612"/>
      <c r="AF2612"/>
      <c r="AG2612"/>
      <c r="AH2612"/>
      <c r="AI2612" s="20"/>
      <c r="AJ2612"/>
      <c r="AK2612"/>
      <c r="AL2612"/>
      <c r="AM2612"/>
      <c r="AN2612" s="20"/>
      <c r="AO2612"/>
      <c r="AT2612" s="14"/>
      <c r="AU2612" s="14"/>
      <c r="AV2612" s="14"/>
      <c r="AW2612" s="14"/>
    </row>
    <row r="2613" spans="1:49" s="10" customFormat="1">
      <c r="A2613" s="12"/>
      <c r="C2613"/>
      <c r="D2613"/>
      <c r="E2613" s="20"/>
      <c r="F2613"/>
      <c r="G2613"/>
      <c r="H2613"/>
      <c r="I2613"/>
      <c r="J2613" s="20"/>
      <c r="K2613"/>
      <c r="L2613"/>
      <c r="M2613"/>
      <c r="N2613"/>
      <c r="O2613" s="20"/>
      <c r="P2613"/>
      <c r="Q2613"/>
      <c r="R2613"/>
      <c r="S2613"/>
      <c r="T2613" s="20"/>
      <c r="U2613"/>
      <c r="V2613"/>
      <c r="W2613"/>
      <c r="X2613"/>
      <c r="Y2613" s="20"/>
      <c r="Z2613"/>
      <c r="AA2613"/>
      <c r="AB2613"/>
      <c r="AC2613"/>
      <c r="AD2613" s="20"/>
      <c r="AE2613"/>
      <c r="AF2613"/>
      <c r="AG2613"/>
      <c r="AH2613"/>
      <c r="AI2613" s="20"/>
      <c r="AJ2613"/>
      <c r="AK2613"/>
      <c r="AL2613"/>
      <c r="AM2613"/>
      <c r="AN2613" s="20"/>
      <c r="AO2613"/>
      <c r="AT2613" s="14"/>
      <c r="AU2613" s="14"/>
      <c r="AV2613" s="14"/>
      <c r="AW2613" s="14"/>
    </row>
    <row r="2614" spans="1:49" s="10" customFormat="1">
      <c r="A2614" s="12"/>
      <c r="C2614"/>
      <c r="D2614"/>
      <c r="E2614" s="20"/>
      <c r="F2614"/>
      <c r="G2614"/>
      <c r="H2614"/>
      <c r="I2614"/>
      <c r="J2614" s="20"/>
      <c r="K2614"/>
      <c r="L2614"/>
      <c r="M2614"/>
      <c r="N2614"/>
      <c r="O2614" s="20"/>
      <c r="P2614"/>
      <c r="Q2614"/>
      <c r="R2614"/>
      <c r="S2614"/>
      <c r="T2614" s="20"/>
      <c r="U2614"/>
      <c r="V2614"/>
      <c r="W2614"/>
      <c r="X2614"/>
      <c r="Y2614" s="20"/>
      <c r="Z2614"/>
      <c r="AA2614"/>
      <c r="AB2614"/>
      <c r="AC2614"/>
      <c r="AD2614" s="20"/>
      <c r="AE2614"/>
      <c r="AF2614"/>
      <c r="AG2614"/>
      <c r="AH2614"/>
      <c r="AI2614" s="20"/>
      <c r="AJ2614"/>
      <c r="AK2614"/>
      <c r="AL2614"/>
      <c r="AM2614"/>
      <c r="AN2614" s="20"/>
      <c r="AO2614"/>
      <c r="AT2614" s="14"/>
      <c r="AU2614" s="14"/>
      <c r="AV2614" s="14"/>
      <c r="AW2614" s="14"/>
    </row>
    <row r="2615" spans="1:49" s="10" customFormat="1">
      <c r="A2615" s="12"/>
      <c r="C2615"/>
      <c r="D2615"/>
      <c r="E2615" s="20"/>
      <c r="F2615"/>
      <c r="G2615"/>
      <c r="H2615"/>
      <c r="I2615"/>
      <c r="J2615" s="20"/>
      <c r="K2615"/>
      <c r="L2615"/>
      <c r="M2615"/>
      <c r="N2615"/>
      <c r="O2615" s="20"/>
      <c r="P2615"/>
      <c r="Q2615"/>
      <c r="R2615"/>
      <c r="S2615"/>
      <c r="T2615" s="20"/>
      <c r="U2615"/>
      <c r="V2615"/>
      <c r="W2615"/>
      <c r="X2615"/>
      <c r="Y2615" s="20"/>
      <c r="Z2615"/>
      <c r="AA2615"/>
      <c r="AB2615"/>
      <c r="AC2615"/>
      <c r="AD2615" s="20"/>
      <c r="AE2615"/>
      <c r="AF2615"/>
      <c r="AG2615"/>
      <c r="AH2615"/>
      <c r="AI2615" s="20"/>
      <c r="AJ2615"/>
      <c r="AK2615"/>
      <c r="AL2615"/>
      <c r="AM2615"/>
      <c r="AN2615" s="20"/>
      <c r="AO2615"/>
      <c r="AT2615" s="14"/>
      <c r="AU2615" s="14"/>
      <c r="AV2615" s="14"/>
      <c r="AW2615" s="14"/>
    </row>
    <row r="2616" spans="1:49" s="10" customFormat="1">
      <c r="A2616" s="12"/>
      <c r="C2616"/>
      <c r="D2616"/>
      <c r="E2616" s="20"/>
      <c r="F2616"/>
      <c r="G2616"/>
      <c r="H2616"/>
      <c r="I2616"/>
      <c r="J2616" s="20"/>
      <c r="K2616"/>
      <c r="L2616"/>
      <c r="M2616"/>
      <c r="N2616"/>
      <c r="O2616" s="20"/>
      <c r="P2616"/>
      <c r="Q2616"/>
      <c r="R2616"/>
      <c r="S2616"/>
      <c r="T2616" s="20"/>
      <c r="U2616"/>
      <c r="V2616"/>
      <c r="W2616"/>
      <c r="X2616"/>
      <c r="Y2616" s="20"/>
      <c r="Z2616"/>
      <c r="AA2616"/>
      <c r="AB2616"/>
      <c r="AC2616"/>
      <c r="AD2616" s="20"/>
      <c r="AE2616"/>
      <c r="AF2616"/>
      <c r="AG2616"/>
      <c r="AH2616"/>
      <c r="AI2616" s="20"/>
      <c r="AJ2616"/>
      <c r="AK2616"/>
      <c r="AL2616"/>
      <c r="AM2616"/>
      <c r="AN2616" s="20"/>
      <c r="AO2616"/>
      <c r="AT2616" s="14"/>
      <c r="AU2616" s="14"/>
      <c r="AV2616" s="14"/>
      <c r="AW2616" s="14"/>
    </row>
    <row r="2617" spans="1:49" s="10" customFormat="1">
      <c r="A2617" s="12"/>
      <c r="C2617"/>
      <c r="D2617"/>
      <c r="E2617" s="20"/>
      <c r="F2617"/>
      <c r="G2617"/>
      <c r="H2617"/>
      <c r="I2617"/>
      <c r="J2617" s="20"/>
      <c r="K2617"/>
      <c r="L2617"/>
      <c r="M2617"/>
      <c r="N2617"/>
      <c r="O2617" s="20"/>
      <c r="P2617"/>
      <c r="Q2617"/>
      <c r="R2617"/>
      <c r="S2617"/>
      <c r="T2617" s="20"/>
      <c r="U2617"/>
      <c r="V2617"/>
      <c r="W2617"/>
      <c r="X2617"/>
      <c r="Y2617" s="20"/>
      <c r="Z2617"/>
      <c r="AA2617"/>
      <c r="AB2617"/>
      <c r="AC2617"/>
      <c r="AD2617" s="20"/>
      <c r="AE2617"/>
      <c r="AF2617"/>
      <c r="AG2617"/>
      <c r="AH2617"/>
      <c r="AI2617" s="20"/>
      <c r="AJ2617"/>
      <c r="AK2617"/>
      <c r="AL2617"/>
      <c r="AM2617"/>
      <c r="AN2617" s="20"/>
      <c r="AO2617"/>
      <c r="AT2617" s="14"/>
      <c r="AU2617" s="14"/>
      <c r="AV2617" s="14"/>
      <c r="AW2617" s="14"/>
    </row>
    <row r="2618" spans="1:49" s="10" customFormat="1">
      <c r="A2618" s="12"/>
      <c r="C2618"/>
      <c r="D2618"/>
      <c r="E2618" s="20"/>
      <c r="F2618"/>
      <c r="G2618"/>
      <c r="H2618"/>
      <c r="I2618"/>
      <c r="J2618" s="20"/>
      <c r="K2618"/>
      <c r="L2618"/>
      <c r="M2618"/>
      <c r="N2618"/>
      <c r="O2618" s="20"/>
      <c r="P2618"/>
      <c r="Q2618"/>
      <c r="R2618"/>
      <c r="S2618"/>
      <c r="T2618" s="20"/>
      <c r="U2618"/>
      <c r="V2618"/>
      <c r="W2618"/>
      <c r="X2618"/>
      <c r="Y2618" s="20"/>
      <c r="Z2618"/>
      <c r="AA2618"/>
      <c r="AB2618"/>
      <c r="AC2618"/>
      <c r="AD2618" s="20"/>
      <c r="AE2618"/>
      <c r="AF2618"/>
      <c r="AG2618"/>
      <c r="AH2618"/>
      <c r="AI2618" s="20"/>
      <c r="AJ2618"/>
      <c r="AK2618"/>
      <c r="AL2618"/>
      <c r="AM2618"/>
      <c r="AN2618" s="20"/>
      <c r="AO2618"/>
      <c r="AT2618" s="14"/>
      <c r="AU2618" s="14"/>
      <c r="AV2618" s="14"/>
      <c r="AW2618" s="14"/>
    </row>
    <row r="2619" spans="1:49" s="10" customFormat="1">
      <c r="A2619" s="12"/>
      <c r="C2619"/>
      <c r="D2619"/>
      <c r="E2619" s="20"/>
      <c r="F2619"/>
      <c r="G2619"/>
      <c r="H2619"/>
      <c r="I2619"/>
      <c r="J2619" s="20"/>
      <c r="K2619"/>
      <c r="L2619"/>
      <c r="M2619"/>
      <c r="N2619"/>
      <c r="O2619" s="20"/>
      <c r="P2619"/>
      <c r="Q2619"/>
      <c r="R2619"/>
      <c r="S2619"/>
      <c r="T2619" s="20"/>
      <c r="U2619"/>
      <c r="V2619"/>
      <c r="W2619"/>
      <c r="X2619"/>
      <c r="Y2619" s="20"/>
      <c r="Z2619"/>
      <c r="AA2619"/>
      <c r="AB2619"/>
      <c r="AC2619"/>
      <c r="AD2619" s="20"/>
      <c r="AE2619"/>
      <c r="AF2619"/>
      <c r="AG2619"/>
      <c r="AH2619"/>
      <c r="AI2619" s="20"/>
      <c r="AJ2619"/>
      <c r="AK2619"/>
      <c r="AL2619"/>
      <c r="AM2619"/>
      <c r="AN2619" s="20"/>
      <c r="AO2619"/>
      <c r="AT2619" s="14"/>
      <c r="AU2619" s="14"/>
      <c r="AV2619" s="14"/>
      <c r="AW2619" s="14"/>
    </row>
    <row r="2620" spans="1:49" s="10" customFormat="1">
      <c r="A2620" s="12"/>
      <c r="C2620"/>
      <c r="D2620"/>
      <c r="E2620" s="20"/>
      <c r="F2620"/>
      <c r="G2620"/>
      <c r="H2620"/>
      <c r="I2620"/>
      <c r="J2620" s="20"/>
      <c r="K2620"/>
      <c r="L2620"/>
      <c r="M2620"/>
      <c r="N2620"/>
      <c r="O2620" s="20"/>
      <c r="P2620"/>
      <c r="Q2620"/>
      <c r="R2620"/>
      <c r="S2620"/>
      <c r="T2620" s="20"/>
      <c r="U2620"/>
      <c r="V2620"/>
      <c r="W2620"/>
      <c r="X2620"/>
      <c r="Y2620" s="20"/>
      <c r="Z2620"/>
      <c r="AA2620"/>
      <c r="AB2620"/>
      <c r="AC2620"/>
      <c r="AD2620" s="20"/>
      <c r="AE2620"/>
      <c r="AF2620"/>
      <c r="AG2620"/>
      <c r="AH2620"/>
      <c r="AI2620" s="20"/>
      <c r="AJ2620"/>
      <c r="AK2620"/>
      <c r="AL2620"/>
      <c r="AM2620"/>
      <c r="AN2620" s="20"/>
      <c r="AO2620"/>
      <c r="AT2620" s="14"/>
      <c r="AU2620" s="14"/>
      <c r="AV2620" s="14"/>
      <c r="AW2620" s="14"/>
    </row>
    <row r="2621" spans="1:49" s="10" customFormat="1">
      <c r="A2621" s="12"/>
      <c r="C2621"/>
      <c r="D2621"/>
      <c r="E2621" s="20"/>
      <c r="F2621"/>
      <c r="G2621"/>
      <c r="H2621"/>
      <c r="I2621"/>
      <c r="J2621" s="20"/>
      <c r="K2621"/>
      <c r="L2621"/>
      <c r="M2621"/>
      <c r="N2621"/>
      <c r="O2621" s="20"/>
      <c r="P2621"/>
      <c r="Q2621"/>
      <c r="R2621"/>
      <c r="S2621"/>
      <c r="T2621" s="20"/>
      <c r="U2621"/>
      <c r="V2621"/>
      <c r="W2621"/>
      <c r="X2621"/>
      <c r="Y2621" s="20"/>
      <c r="Z2621"/>
      <c r="AA2621"/>
      <c r="AB2621"/>
      <c r="AC2621"/>
      <c r="AD2621" s="20"/>
      <c r="AE2621"/>
      <c r="AF2621"/>
      <c r="AG2621"/>
      <c r="AH2621"/>
      <c r="AI2621" s="20"/>
      <c r="AJ2621"/>
      <c r="AK2621"/>
      <c r="AL2621"/>
      <c r="AM2621"/>
      <c r="AN2621" s="20"/>
      <c r="AO2621"/>
      <c r="AT2621" s="14"/>
      <c r="AU2621" s="14"/>
      <c r="AV2621" s="14"/>
      <c r="AW2621" s="14"/>
    </row>
    <row r="2622" spans="1:49" s="10" customFormat="1">
      <c r="A2622" s="12"/>
      <c r="C2622"/>
      <c r="D2622"/>
      <c r="E2622" s="20"/>
      <c r="F2622"/>
      <c r="G2622"/>
      <c r="H2622"/>
      <c r="I2622"/>
      <c r="J2622" s="20"/>
      <c r="K2622"/>
      <c r="L2622"/>
      <c r="M2622"/>
      <c r="N2622"/>
      <c r="O2622" s="20"/>
      <c r="P2622"/>
      <c r="Q2622"/>
      <c r="R2622"/>
      <c r="S2622"/>
      <c r="T2622" s="20"/>
      <c r="U2622"/>
      <c r="V2622"/>
      <c r="W2622"/>
      <c r="X2622"/>
      <c r="Y2622" s="20"/>
      <c r="Z2622"/>
      <c r="AA2622"/>
      <c r="AB2622"/>
      <c r="AC2622"/>
      <c r="AD2622" s="20"/>
      <c r="AE2622"/>
      <c r="AF2622"/>
      <c r="AG2622"/>
      <c r="AH2622"/>
      <c r="AI2622" s="20"/>
      <c r="AJ2622"/>
      <c r="AK2622"/>
      <c r="AL2622"/>
      <c r="AM2622"/>
      <c r="AN2622" s="20"/>
      <c r="AO2622"/>
      <c r="AT2622" s="14"/>
      <c r="AU2622" s="14"/>
      <c r="AV2622" s="14"/>
      <c r="AW2622" s="14"/>
    </row>
    <row r="2623" spans="1:49" s="10" customFormat="1">
      <c r="A2623" s="12"/>
      <c r="C2623"/>
      <c r="D2623"/>
      <c r="E2623" s="20"/>
      <c r="F2623"/>
      <c r="G2623"/>
      <c r="H2623"/>
      <c r="I2623"/>
      <c r="J2623" s="20"/>
      <c r="K2623"/>
      <c r="L2623"/>
      <c r="M2623"/>
      <c r="N2623"/>
      <c r="O2623" s="20"/>
      <c r="P2623"/>
      <c r="Q2623"/>
      <c r="R2623"/>
      <c r="S2623"/>
      <c r="T2623" s="20"/>
      <c r="U2623"/>
      <c r="V2623"/>
      <c r="W2623"/>
      <c r="X2623"/>
      <c r="Y2623" s="20"/>
      <c r="Z2623"/>
      <c r="AA2623"/>
      <c r="AB2623"/>
      <c r="AC2623"/>
      <c r="AD2623" s="20"/>
      <c r="AE2623"/>
      <c r="AF2623"/>
      <c r="AG2623"/>
      <c r="AH2623"/>
      <c r="AI2623" s="20"/>
      <c r="AJ2623"/>
      <c r="AK2623"/>
      <c r="AL2623"/>
      <c r="AM2623"/>
      <c r="AN2623" s="20"/>
      <c r="AO2623"/>
      <c r="AT2623" s="14"/>
      <c r="AU2623" s="14"/>
      <c r="AV2623" s="14"/>
      <c r="AW2623" s="14"/>
    </row>
    <row r="2624" spans="1:49" s="10" customFormat="1">
      <c r="A2624" s="12"/>
      <c r="C2624"/>
      <c r="D2624"/>
      <c r="E2624" s="20"/>
      <c r="F2624"/>
      <c r="G2624"/>
      <c r="H2624"/>
      <c r="I2624"/>
      <c r="J2624" s="20"/>
      <c r="K2624"/>
      <c r="L2624"/>
      <c r="M2624"/>
      <c r="N2624"/>
      <c r="O2624" s="20"/>
      <c r="P2624"/>
      <c r="Q2624"/>
      <c r="R2624"/>
      <c r="S2624"/>
      <c r="T2624" s="20"/>
      <c r="U2624"/>
      <c r="V2624"/>
      <c r="W2624"/>
      <c r="X2624"/>
      <c r="Y2624" s="20"/>
      <c r="Z2624"/>
      <c r="AA2624"/>
      <c r="AB2624"/>
      <c r="AC2624"/>
      <c r="AD2624" s="20"/>
      <c r="AE2624"/>
      <c r="AF2624"/>
      <c r="AG2624"/>
      <c r="AH2624"/>
      <c r="AI2624" s="20"/>
      <c r="AJ2624"/>
      <c r="AK2624"/>
      <c r="AL2624"/>
      <c r="AM2624"/>
      <c r="AN2624" s="20"/>
      <c r="AO2624"/>
      <c r="AT2624" s="14"/>
      <c r="AU2624" s="14"/>
      <c r="AV2624" s="14"/>
      <c r="AW2624" s="14"/>
    </row>
    <row r="2625" spans="1:49" s="10" customFormat="1">
      <c r="A2625" s="12"/>
      <c r="C2625"/>
      <c r="D2625"/>
      <c r="E2625" s="20"/>
      <c r="F2625"/>
      <c r="G2625"/>
      <c r="H2625"/>
      <c r="I2625"/>
      <c r="J2625" s="20"/>
      <c r="K2625"/>
      <c r="L2625"/>
      <c r="M2625"/>
      <c r="N2625"/>
      <c r="O2625" s="20"/>
      <c r="P2625"/>
      <c r="Q2625"/>
      <c r="R2625"/>
      <c r="S2625"/>
      <c r="T2625" s="20"/>
      <c r="U2625"/>
      <c r="V2625"/>
      <c r="W2625"/>
      <c r="X2625"/>
      <c r="Y2625" s="20"/>
      <c r="Z2625"/>
      <c r="AA2625"/>
      <c r="AB2625"/>
      <c r="AC2625"/>
      <c r="AD2625" s="20"/>
      <c r="AE2625"/>
      <c r="AF2625"/>
      <c r="AG2625"/>
      <c r="AH2625"/>
      <c r="AI2625" s="20"/>
      <c r="AJ2625"/>
      <c r="AK2625"/>
      <c r="AL2625"/>
      <c r="AM2625"/>
      <c r="AN2625" s="20"/>
      <c r="AO2625"/>
      <c r="AT2625" s="14"/>
      <c r="AU2625" s="14"/>
      <c r="AV2625" s="14"/>
      <c r="AW2625" s="14"/>
    </row>
    <row r="2626" spans="1:49" s="10" customFormat="1">
      <c r="A2626" s="12"/>
      <c r="C2626"/>
      <c r="D2626"/>
      <c r="E2626" s="20"/>
      <c r="F2626"/>
      <c r="G2626"/>
      <c r="H2626"/>
      <c r="I2626"/>
      <c r="J2626" s="20"/>
      <c r="K2626"/>
      <c r="L2626"/>
      <c r="M2626"/>
      <c r="N2626"/>
      <c r="O2626" s="20"/>
      <c r="P2626"/>
      <c r="Q2626"/>
      <c r="R2626"/>
      <c r="S2626"/>
      <c r="T2626" s="20"/>
      <c r="U2626"/>
      <c r="V2626"/>
      <c r="W2626"/>
      <c r="X2626"/>
      <c r="Y2626" s="20"/>
      <c r="Z2626"/>
      <c r="AA2626"/>
      <c r="AB2626"/>
      <c r="AC2626"/>
      <c r="AD2626" s="20"/>
      <c r="AE2626"/>
      <c r="AF2626"/>
      <c r="AG2626"/>
      <c r="AH2626"/>
      <c r="AI2626" s="20"/>
      <c r="AJ2626"/>
      <c r="AK2626"/>
      <c r="AL2626"/>
      <c r="AM2626"/>
      <c r="AN2626" s="20"/>
      <c r="AO2626"/>
      <c r="AT2626" s="14"/>
      <c r="AU2626" s="14"/>
      <c r="AV2626" s="14"/>
      <c r="AW2626" s="14"/>
    </row>
    <row r="2627" spans="1:49" s="10" customFormat="1">
      <c r="A2627" s="12"/>
      <c r="C2627"/>
      <c r="D2627"/>
      <c r="E2627" s="20"/>
      <c r="F2627"/>
      <c r="G2627"/>
      <c r="H2627"/>
      <c r="I2627"/>
      <c r="J2627" s="20"/>
      <c r="K2627"/>
      <c r="L2627"/>
      <c r="M2627"/>
      <c r="N2627"/>
      <c r="O2627" s="20"/>
      <c r="P2627"/>
      <c r="Q2627"/>
      <c r="R2627"/>
      <c r="S2627"/>
      <c r="T2627" s="20"/>
      <c r="U2627"/>
      <c r="V2627"/>
      <c r="W2627"/>
      <c r="X2627"/>
      <c r="Y2627" s="20"/>
      <c r="Z2627"/>
      <c r="AA2627"/>
      <c r="AB2627"/>
      <c r="AC2627"/>
      <c r="AD2627" s="20"/>
      <c r="AE2627"/>
      <c r="AF2627"/>
      <c r="AG2627"/>
      <c r="AH2627"/>
      <c r="AI2627" s="20"/>
      <c r="AJ2627"/>
      <c r="AK2627"/>
      <c r="AL2627"/>
      <c r="AM2627"/>
      <c r="AN2627" s="20"/>
      <c r="AO2627"/>
      <c r="AT2627" s="14"/>
      <c r="AU2627" s="14"/>
      <c r="AV2627" s="14"/>
      <c r="AW2627" s="14"/>
    </row>
    <row r="2628" spans="1:49" s="10" customFormat="1">
      <c r="A2628" s="12"/>
      <c r="C2628"/>
      <c r="D2628"/>
      <c r="E2628" s="20"/>
      <c r="F2628"/>
      <c r="G2628"/>
      <c r="H2628"/>
      <c r="I2628"/>
      <c r="J2628" s="20"/>
      <c r="K2628"/>
      <c r="L2628"/>
      <c r="M2628"/>
      <c r="N2628"/>
      <c r="O2628" s="20"/>
      <c r="P2628"/>
      <c r="Q2628"/>
      <c r="R2628"/>
      <c r="S2628"/>
      <c r="T2628" s="20"/>
      <c r="U2628"/>
      <c r="V2628"/>
      <c r="W2628"/>
      <c r="X2628"/>
      <c r="Y2628" s="20"/>
      <c r="Z2628"/>
      <c r="AA2628"/>
      <c r="AB2628"/>
      <c r="AC2628"/>
      <c r="AD2628" s="20"/>
      <c r="AE2628"/>
      <c r="AF2628"/>
      <c r="AG2628"/>
      <c r="AH2628"/>
      <c r="AI2628" s="20"/>
      <c r="AJ2628"/>
      <c r="AK2628"/>
      <c r="AL2628"/>
      <c r="AM2628"/>
      <c r="AN2628" s="20"/>
      <c r="AO2628"/>
      <c r="AT2628" s="14"/>
      <c r="AU2628" s="14"/>
      <c r="AV2628" s="14"/>
      <c r="AW2628" s="14"/>
    </row>
    <row r="2629" spans="1:49" s="10" customFormat="1">
      <c r="A2629" s="12"/>
      <c r="C2629"/>
      <c r="D2629"/>
      <c r="E2629" s="20"/>
      <c r="F2629"/>
      <c r="G2629"/>
      <c r="H2629"/>
      <c r="I2629"/>
      <c r="J2629" s="20"/>
      <c r="K2629"/>
      <c r="L2629"/>
      <c r="M2629"/>
      <c r="N2629"/>
      <c r="O2629" s="20"/>
      <c r="P2629"/>
      <c r="Q2629"/>
      <c r="R2629"/>
      <c r="S2629"/>
      <c r="T2629" s="20"/>
      <c r="U2629"/>
      <c r="V2629"/>
      <c r="W2629"/>
      <c r="X2629"/>
      <c r="Y2629" s="20"/>
      <c r="Z2629"/>
      <c r="AA2629"/>
      <c r="AB2629"/>
      <c r="AC2629"/>
      <c r="AD2629" s="20"/>
      <c r="AE2629"/>
      <c r="AF2629"/>
      <c r="AG2629"/>
      <c r="AH2629"/>
      <c r="AI2629" s="20"/>
      <c r="AJ2629"/>
      <c r="AK2629"/>
      <c r="AL2629"/>
      <c r="AM2629"/>
      <c r="AN2629" s="20"/>
      <c r="AO2629"/>
      <c r="AT2629" s="14"/>
      <c r="AU2629" s="14"/>
      <c r="AV2629" s="14"/>
      <c r="AW2629" s="14"/>
    </row>
    <row r="2630" spans="1:49" s="10" customFormat="1">
      <c r="A2630" s="12"/>
      <c r="C2630"/>
      <c r="D2630"/>
      <c r="E2630" s="20"/>
      <c r="F2630"/>
      <c r="G2630"/>
      <c r="H2630"/>
      <c r="I2630"/>
      <c r="J2630" s="20"/>
      <c r="K2630"/>
      <c r="L2630"/>
      <c r="M2630"/>
      <c r="N2630"/>
      <c r="O2630" s="20"/>
      <c r="P2630"/>
      <c r="Q2630"/>
      <c r="R2630"/>
      <c r="S2630"/>
      <c r="T2630" s="20"/>
      <c r="U2630"/>
      <c r="V2630"/>
      <c r="W2630"/>
      <c r="X2630"/>
      <c r="Y2630" s="20"/>
      <c r="Z2630"/>
      <c r="AA2630"/>
      <c r="AB2630"/>
      <c r="AC2630"/>
      <c r="AD2630" s="20"/>
      <c r="AE2630"/>
      <c r="AF2630"/>
      <c r="AG2630"/>
      <c r="AH2630"/>
      <c r="AI2630" s="20"/>
      <c r="AJ2630"/>
      <c r="AK2630"/>
      <c r="AL2630"/>
      <c r="AM2630"/>
      <c r="AN2630" s="20"/>
      <c r="AO2630"/>
      <c r="AT2630" s="14"/>
      <c r="AU2630" s="14"/>
      <c r="AV2630" s="14"/>
      <c r="AW2630" s="14"/>
    </row>
    <row r="2631" spans="1:49" s="10" customFormat="1">
      <c r="A2631" s="12"/>
      <c r="C2631"/>
      <c r="D2631"/>
      <c r="E2631" s="20"/>
      <c r="F2631"/>
      <c r="G2631"/>
      <c r="H2631"/>
      <c r="I2631"/>
      <c r="J2631" s="20"/>
      <c r="K2631"/>
      <c r="L2631"/>
      <c r="M2631"/>
      <c r="N2631"/>
      <c r="O2631" s="20"/>
      <c r="P2631"/>
      <c r="Q2631"/>
      <c r="R2631"/>
      <c r="S2631"/>
      <c r="T2631" s="20"/>
      <c r="U2631"/>
      <c r="V2631"/>
      <c r="W2631"/>
      <c r="X2631"/>
      <c r="Y2631" s="20"/>
      <c r="Z2631"/>
      <c r="AA2631"/>
      <c r="AB2631"/>
      <c r="AC2631"/>
      <c r="AD2631" s="20"/>
      <c r="AE2631"/>
      <c r="AF2631"/>
      <c r="AG2631"/>
      <c r="AH2631"/>
      <c r="AI2631" s="20"/>
      <c r="AJ2631"/>
      <c r="AK2631"/>
      <c r="AL2631"/>
      <c r="AM2631"/>
      <c r="AN2631" s="20"/>
      <c r="AO2631"/>
      <c r="AT2631" s="14"/>
      <c r="AU2631" s="14"/>
      <c r="AV2631" s="14"/>
      <c r="AW2631" s="14"/>
    </row>
    <row r="2632" spans="1:49" s="10" customFormat="1">
      <c r="A2632" s="12"/>
      <c r="C2632"/>
      <c r="D2632"/>
      <c r="E2632" s="20"/>
      <c r="F2632"/>
      <c r="G2632"/>
      <c r="H2632"/>
      <c r="I2632"/>
      <c r="J2632" s="20"/>
      <c r="K2632"/>
      <c r="L2632"/>
      <c r="M2632"/>
      <c r="N2632"/>
      <c r="O2632" s="20"/>
      <c r="P2632"/>
      <c r="Q2632"/>
      <c r="R2632"/>
      <c r="S2632"/>
      <c r="T2632" s="20"/>
      <c r="U2632"/>
      <c r="V2632"/>
      <c r="W2632"/>
      <c r="X2632"/>
      <c r="Y2632" s="20"/>
      <c r="Z2632"/>
      <c r="AA2632"/>
      <c r="AB2632"/>
      <c r="AC2632"/>
      <c r="AD2632" s="20"/>
      <c r="AE2632"/>
      <c r="AF2632"/>
      <c r="AG2632"/>
      <c r="AH2632"/>
      <c r="AI2632" s="20"/>
      <c r="AJ2632"/>
      <c r="AK2632"/>
      <c r="AL2632"/>
      <c r="AM2632"/>
      <c r="AN2632" s="20"/>
      <c r="AO2632"/>
      <c r="AT2632" s="14"/>
      <c r="AU2632" s="14"/>
      <c r="AV2632" s="14"/>
      <c r="AW2632" s="14"/>
    </row>
    <row r="2633" spans="1:49" s="10" customFormat="1">
      <c r="A2633" s="12"/>
      <c r="C2633"/>
      <c r="D2633"/>
      <c r="E2633" s="20"/>
      <c r="F2633"/>
      <c r="G2633"/>
      <c r="H2633"/>
      <c r="I2633"/>
      <c r="J2633" s="20"/>
      <c r="K2633"/>
      <c r="L2633"/>
      <c r="M2633"/>
      <c r="N2633"/>
      <c r="O2633" s="20"/>
      <c r="P2633"/>
      <c r="Q2633"/>
      <c r="R2633"/>
      <c r="S2633"/>
      <c r="T2633" s="20"/>
      <c r="U2633"/>
      <c r="V2633"/>
      <c r="W2633"/>
      <c r="X2633"/>
      <c r="Y2633" s="20"/>
      <c r="Z2633"/>
      <c r="AA2633"/>
      <c r="AB2633"/>
      <c r="AC2633"/>
      <c r="AD2633" s="20"/>
      <c r="AE2633"/>
      <c r="AF2633"/>
      <c r="AG2633"/>
      <c r="AH2633"/>
      <c r="AI2633" s="20"/>
      <c r="AJ2633"/>
      <c r="AK2633"/>
      <c r="AL2633"/>
      <c r="AM2633"/>
      <c r="AN2633" s="20"/>
      <c r="AO2633"/>
      <c r="AT2633" s="14"/>
      <c r="AU2633" s="14"/>
      <c r="AV2633" s="14"/>
      <c r="AW2633" s="14"/>
    </row>
    <row r="2634" spans="1:49" s="10" customFormat="1">
      <c r="A2634" s="12"/>
      <c r="C2634"/>
      <c r="D2634"/>
      <c r="E2634" s="20"/>
      <c r="F2634"/>
      <c r="G2634"/>
      <c r="H2634"/>
      <c r="I2634"/>
      <c r="J2634" s="20"/>
      <c r="K2634"/>
      <c r="L2634"/>
      <c r="M2634"/>
      <c r="N2634"/>
      <c r="O2634" s="20"/>
      <c r="P2634"/>
      <c r="Q2634"/>
      <c r="R2634"/>
      <c r="S2634"/>
      <c r="T2634" s="20"/>
      <c r="U2634"/>
      <c r="V2634"/>
      <c r="W2634"/>
      <c r="X2634"/>
      <c r="Y2634" s="20"/>
      <c r="Z2634"/>
      <c r="AA2634"/>
      <c r="AB2634"/>
      <c r="AC2634"/>
      <c r="AD2634" s="20"/>
      <c r="AE2634"/>
      <c r="AF2634"/>
      <c r="AG2634"/>
      <c r="AH2634"/>
      <c r="AI2634" s="20"/>
      <c r="AJ2634"/>
      <c r="AK2634"/>
      <c r="AL2634"/>
      <c r="AM2634"/>
      <c r="AN2634" s="20"/>
      <c r="AO2634"/>
      <c r="AT2634" s="14"/>
      <c r="AU2634" s="14"/>
      <c r="AV2634" s="14"/>
      <c r="AW2634" s="14"/>
    </row>
    <row r="2635" spans="1:49" s="10" customFormat="1">
      <c r="A2635" s="12"/>
      <c r="C2635"/>
      <c r="D2635"/>
      <c r="E2635" s="20"/>
      <c r="F2635"/>
      <c r="G2635"/>
      <c r="H2635"/>
      <c r="I2635"/>
      <c r="J2635" s="20"/>
      <c r="K2635"/>
      <c r="L2635"/>
      <c r="M2635"/>
      <c r="N2635"/>
      <c r="O2635" s="20"/>
      <c r="P2635"/>
      <c r="Q2635"/>
      <c r="R2635"/>
      <c r="S2635"/>
      <c r="T2635" s="20"/>
      <c r="U2635"/>
      <c r="V2635"/>
      <c r="W2635"/>
      <c r="X2635"/>
      <c r="Y2635" s="20"/>
      <c r="Z2635"/>
      <c r="AA2635"/>
      <c r="AB2635"/>
      <c r="AC2635"/>
      <c r="AD2635" s="20"/>
      <c r="AE2635"/>
      <c r="AF2635"/>
      <c r="AG2635"/>
      <c r="AH2635"/>
      <c r="AI2635" s="20"/>
      <c r="AJ2635"/>
      <c r="AK2635"/>
      <c r="AL2635"/>
      <c r="AM2635"/>
      <c r="AN2635" s="20"/>
      <c r="AO2635"/>
      <c r="AT2635" s="14"/>
      <c r="AU2635" s="14"/>
      <c r="AV2635" s="14"/>
      <c r="AW2635" s="14"/>
    </row>
    <row r="2636" spans="1:49" s="10" customFormat="1">
      <c r="A2636" s="12"/>
      <c r="C2636"/>
      <c r="D2636"/>
      <c r="E2636" s="20"/>
      <c r="F2636"/>
      <c r="G2636"/>
      <c r="H2636"/>
      <c r="I2636"/>
      <c r="J2636" s="20"/>
      <c r="K2636"/>
      <c r="L2636"/>
      <c r="M2636"/>
      <c r="N2636"/>
      <c r="O2636" s="20"/>
      <c r="P2636"/>
      <c r="Q2636"/>
      <c r="R2636"/>
      <c r="S2636"/>
      <c r="T2636" s="20"/>
      <c r="U2636"/>
      <c r="V2636"/>
      <c r="W2636"/>
      <c r="X2636"/>
      <c r="Y2636" s="20"/>
      <c r="Z2636"/>
      <c r="AA2636"/>
      <c r="AB2636"/>
      <c r="AC2636"/>
      <c r="AD2636" s="20"/>
      <c r="AE2636"/>
      <c r="AF2636"/>
      <c r="AG2636"/>
      <c r="AH2636"/>
      <c r="AI2636" s="20"/>
      <c r="AJ2636"/>
      <c r="AK2636"/>
      <c r="AL2636"/>
      <c r="AM2636"/>
      <c r="AN2636" s="20"/>
      <c r="AO2636"/>
      <c r="AT2636" s="14"/>
      <c r="AU2636" s="14"/>
      <c r="AV2636" s="14"/>
      <c r="AW2636" s="14"/>
    </row>
    <row r="2637" spans="1:49" s="10" customFormat="1">
      <c r="A2637" s="12"/>
      <c r="C2637"/>
      <c r="D2637"/>
      <c r="E2637" s="20"/>
      <c r="F2637"/>
      <c r="G2637"/>
      <c r="H2637"/>
      <c r="I2637"/>
      <c r="J2637" s="20"/>
      <c r="K2637"/>
      <c r="L2637"/>
      <c r="M2637"/>
      <c r="N2637"/>
      <c r="O2637" s="20"/>
      <c r="P2637"/>
      <c r="Q2637"/>
      <c r="R2637"/>
      <c r="S2637"/>
      <c r="T2637" s="20"/>
      <c r="U2637"/>
      <c r="V2637"/>
      <c r="W2637"/>
      <c r="X2637"/>
      <c r="Y2637" s="20"/>
      <c r="Z2637"/>
      <c r="AA2637"/>
      <c r="AB2637"/>
      <c r="AC2637"/>
      <c r="AD2637" s="20"/>
      <c r="AE2637"/>
      <c r="AF2637"/>
      <c r="AG2637"/>
      <c r="AH2637"/>
      <c r="AI2637" s="20"/>
      <c r="AJ2637"/>
      <c r="AK2637"/>
      <c r="AL2637"/>
      <c r="AM2637"/>
      <c r="AN2637" s="20"/>
      <c r="AO2637"/>
      <c r="AT2637" s="14"/>
      <c r="AU2637" s="14"/>
      <c r="AV2637" s="14"/>
      <c r="AW2637" s="14"/>
    </row>
    <row r="2638" spans="1:49" s="10" customFormat="1">
      <c r="A2638" s="12"/>
      <c r="C2638"/>
      <c r="D2638"/>
      <c r="E2638" s="20"/>
      <c r="F2638"/>
      <c r="G2638"/>
      <c r="H2638"/>
      <c r="I2638"/>
      <c r="J2638" s="20"/>
      <c r="K2638"/>
      <c r="L2638"/>
      <c r="M2638"/>
      <c r="N2638"/>
      <c r="O2638" s="20"/>
      <c r="P2638"/>
      <c r="Q2638"/>
      <c r="R2638"/>
      <c r="S2638"/>
      <c r="T2638" s="20"/>
      <c r="U2638"/>
      <c r="V2638"/>
      <c r="W2638"/>
      <c r="X2638"/>
      <c r="Y2638" s="20"/>
      <c r="Z2638"/>
      <c r="AA2638"/>
      <c r="AB2638"/>
      <c r="AC2638"/>
      <c r="AD2638" s="20"/>
      <c r="AE2638"/>
      <c r="AF2638"/>
      <c r="AG2638"/>
      <c r="AH2638"/>
      <c r="AI2638" s="20"/>
      <c r="AJ2638"/>
      <c r="AK2638"/>
      <c r="AL2638"/>
      <c r="AM2638"/>
      <c r="AN2638" s="20"/>
      <c r="AO2638"/>
      <c r="AT2638" s="14"/>
      <c r="AU2638" s="14"/>
      <c r="AV2638" s="14"/>
      <c r="AW2638" s="14"/>
    </row>
    <row r="2639" spans="1:49" s="10" customFormat="1">
      <c r="A2639" s="12"/>
      <c r="C2639"/>
      <c r="D2639"/>
      <c r="E2639" s="20"/>
      <c r="F2639"/>
      <c r="G2639"/>
      <c r="H2639"/>
      <c r="I2639"/>
      <c r="J2639" s="20"/>
      <c r="K2639"/>
      <c r="L2639"/>
      <c r="M2639"/>
      <c r="N2639"/>
      <c r="O2639" s="20"/>
      <c r="P2639"/>
      <c r="Q2639"/>
      <c r="R2639"/>
      <c r="S2639"/>
      <c r="T2639" s="20"/>
      <c r="U2639"/>
      <c r="V2639"/>
      <c r="W2639"/>
      <c r="X2639"/>
      <c r="Y2639" s="20"/>
      <c r="Z2639"/>
      <c r="AA2639"/>
      <c r="AB2639"/>
      <c r="AC2639"/>
      <c r="AD2639" s="20"/>
      <c r="AE2639"/>
      <c r="AF2639"/>
      <c r="AG2639"/>
      <c r="AH2639"/>
      <c r="AI2639" s="20"/>
      <c r="AJ2639"/>
      <c r="AK2639"/>
      <c r="AL2639"/>
      <c r="AM2639"/>
      <c r="AN2639" s="20"/>
      <c r="AO2639"/>
      <c r="AT2639" s="14"/>
      <c r="AU2639" s="14"/>
      <c r="AV2639" s="14"/>
      <c r="AW2639" s="14"/>
    </row>
    <row r="2640" spans="1:49" s="10" customFormat="1">
      <c r="A2640" s="12"/>
      <c r="C2640"/>
      <c r="D2640"/>
      <c r="E2640" s="20"/>
      <c r="F2640"/>
      <c r="G2640"/>
      <c r="H2640"/>
      <c r="I2640"/>
      <c r="J2640" s="20"/>
      <c r="K2640"/>
      <c r="L2640"/>
      <c r="M2640"/>
      <c r="N2640"/>
      <c r="O2640" s="20"/>
      <c r="P2640"/>
      <c r="Q2640"/>
      <c r="R2640"/>
      <c r="S2640"/>
      <c r="T2640" s="20"/>
      <c r="U2640"/>
      <c r="V2640"/>
      <c r="W2640"/>
      <c r="X2640"/>
      <c r="Y2640" s="20"/>
      <c r="Z2640"/>
      <c r="AA2640"/>
      <c r="AB2640"/>
      <c r="AC2640"/>
      <c r="AD2640" s="20"/>
      <c r="AE2640"/>
      <c r="AF2640"/>
      <c r="AG2640"/>
      <c r="AH2640"/>
      <c r="AI2640" s="20"/>
      <c r="AJ2640"/>
      <c r="AK2640"/>
      <c r="AL2640"/>
      <c r="AM2640"/>
      <c r="AN2640" s="20"/>
      <c r="AO2640"/>
      <c r="AT2640" s="14"/>
      <c r="AU2640" s="14"/>
      <c r="AV2640" s="14"/>
      <c r="AW2640" s="14"/>
    </row>
    <row r="2641" spans="1:49" s="10" customFormat="1">
      <c r="A2641" s="12"/>
      <c r="C2641"/>
      <c r="D2641"/>
      <c r="E2641" s="20"/>
      <c r="F2641"/>
      <c r="G2641"/>
      <c r="H2641"/>
      <c r="I2641"/>
      <c r="J2641" s="20"/>
      <c r="K2641"/>
      <c r="L2641"/>
      <c r="M2641"/>
      <c r="N2641"/>
      <c r="O2641" s="20"/>
      <c r="P2641"/>
      <c r="Q2641"/>
      <c r="R2641"/>
      <c r="S2641"/>
      <c r="T2641" s="20"/>
      <c r="U2641"/>
      <c r="V2641"/>
      <c r="W2641"/>
      <c r="X2641"/>
      <c r="Y2641" s="20"/>
      <c r="Z2641"/>
      <c r="AA2641"/>
      <c r="AB2641"/>
      <c r="AC2641"/>
      <c r="AD2641" s="20"/>
      <c r="AE2641"/>
      <c r="AF2641"/>
      <c r="AG2641"/>
      <c r="AH2641"/>
      <c r="AI2641" s="20"/>
      <c r="AJ2641"/>
      <c r="AK2641"/>
      <c r="AL2641"/>
      <c r="AM2641"/>
      <c r="AN2641" s="20"/>
      <c r="AO2641"/>
      <c r="AT2641" s="14"/>
      <c r="AU2641" s="14"/>
      <c r="AV2641" s="14"/>
      <c r="AW2641" s="14"/>
    </row>
    <row r="2642" spans="1:49" s="10" customFormat="1">
      <c r="A2642" s="12"/>
      <c r="C2642"/>
      <c r="D2642"/>
      <c r="E2642" s="20"/>
      <c r="F2642"/>
      <c r="G2642"/>
      <c r="H2642"/>
      <c r="I2642"/>
      <c r="J2642" s="20"/>
      <c r="K2642"/>
      <c r="L2642"/>
      <c r="M2642"/>
      <c r="N2642"/>
      <c r="O2642" s="20"/>
      <c r="P2642"/>
      <c r="Q2642"/>
      <c r="R2642"/>
      <c r="S2642"/>
      <c r="T2642" s="20"/>
      <c r="U2642"/>
      <c r="V2642"/>
      <c r="W2642"/>
      <c r="X2642"/>
      <c r="Y2642" s="20"/>
      <c r="Z2642"/>
      <c r="AA2642"/>
      <c r="AB2642"/>
      <c r="AC2642"/>
      <c r="AD2642" s="20"/>
      <c r="AE2642"/>
      <c r="AF2642"/>
      <c r="AG2642"/>
      <c r="AH2642"/>
      <c r="AI2642" s="20"/>
      <c r="AJ2642"/>
      <c r="AK2642"/>
      <c r="AL2642"/>
      <c r="AM2642"/>
      <c r="AN2642" s="20"/>
      <c r="AO2642"/>
      <c r="AT2642" s="14"/>
      <c r="AU2642" s="14"/>
      <c r="AV2642" s="14"/>
      <c r="AW2642" s="14"/>
    </row>
    <row r="2643" spans="1:49" s="10" customFormat="1">
      <c r="A2643" s="12"/>
      <c r="C2643"/>
      <c r="D2643"/>
      <c r="E2643" s="20"/>
      <c r="F2643"/>
      <c r="G2643"/>
      <c r="H2643"/>
      <c r="I2643"/>
      <c r="J2643" s="20"/>
      <c r="K2643"/>
      <c r="L2643"/>
      <c r="M2643"/>
      <c r="N2643"/>
      <c r="O2643" s="20"/>
      <c r="P2643"/>
      <c r="Q2643"/>
      <c r="R2643"/>
      <c r="S2643"/>
      <c r="T2643" s="20"/>
      <c r="U2643"/>
      <c r="V2643"/>
      <c r="W2643"/>
      <c r="X2643"/>
      <c r="Y2643" s="20"/>
      <c r="Z2643"/>
      <c r="AA2643"/>
      <c r="AB2643"/>
      <c r="AC2643"/>
      <c r="AD2643" s="20"/>
      <c r="AE2643"/>
      <c r="AF2643"/>
      <c r="AG2643"/>
      <c r="AH2643"/>
      <c r="AI2643" s="20"/>
      <c r="AJ2643"/>
      <c r="AK2643"/>
      <c r="AL2643"/>
      <c r="AM2643"/>
      <c r="AN2643" s="20"/>
      <c r="AO2643"/>
      <c r="AT2643" s="14"/>
      <c r="AU2643" s="14"/>
      <c r="AV2643" s="14"/>
      <c r="AW2643" s="14"/>
    </row>
    <row r="2644" spans="1:49" s="10" customFormat="1">
      <c r="A2644" s="12"/>
      <c r="C2644"/>
      <c r="D2644"/>
      <c r="E2644" s="20"/>
      <c r="F2644"/>
      <c r="G2644"/>
      <c r="H2644"/>
      <c r="I2644"/>
      <c r="J2644" s="20"/>
      <c r="K2644"/>
      <c r="L2644"/>
      <c r="M2644"/>
      <c r="N2644"/>
      <c r="O2644" s="20"/>
      <c r="P2644"/>
      <c r="Q2644"/>
      <c r="R2644"/>
      <c r="S2644"/>
      <c r="T2644" s="20"/>
      <c r="U2644"/>
      <c r="V2644"/>
      <c r="W2644"/>
      <c r="X2644"/>
      <c r="Y2644" s="20"/>
      <c r="Z2644"/>
      <c r="AA2644"/>
      <c r="AB2644"/>
      <c r="AC2644"/>
      <c r="AD2644" s="20"/>
      <c r="AE2644"/>
      <c r="AF2644"/>
      <c r="AG2644"/>
      <c r="AH2644"/>
      <c r="AI2644" s="20"/>
      <c r="AJ2644"/>
      <c r="AK2644"/>
      <c r="AL2644"/>
      <c r="AM2644"/>
      <c r="AN2644" s="20"/>
      <c r="AO2644"/>
      <c r="AT2644" s="14"/>
      <c r="AU2644" s="14"/>
      <c r="AV2644" s="14"/>
      <c r="AW2644" s="14"/>
    </row>
    <row r="2645" spans="1:49" s="10" customFormat="1">
      <c r="A2645" s="12"/>
      <c r="C2645"/>
      <c r="D2645"/>
      <c r="E2645" s="20"/>
      <c r="F2645"/>
      <c r="G2645"/>
      <c r="H2645"/>
      <c r="I2645"/>
      <c r="J2645" s="20"/>
      <c r="K2645"/>
      <c r="L2645"/>
      <c r="M2645"/>
      <c r="N2645"/>
      <c r="O2645" s="20"/>
      <c r="P2645"/>
      <c r="Q2645"/>
      <c r="R2645"/>
      <c r="S2645"/>
      <c r="T2645" s="20"/>
      <c r="U2645"/>
      <c r="V2645"/>
      <c r="W2645"/>
      <c r="X2645"/>
      <c r="Y2645" s="20"/>
      <c r="Z2645"/>
      <c r="AA2645"/>
      <c r="AB2645"/>
      <c r="AC2645"/>
      <c r="AD2645" s="20"/>
      <c r="AE2645"/>
      <c r="AF2645"/>
      <c r="AG2645"/>
      <c r="AH2645"/>
      <c r="AI2645" s="20"/>
      <c r="AJ2645"/>
      <c r="AK2645"/>
      <c r="AL2645"/>
      <c r="AM2645"/>
      <c r="AN2645" s="20"/>
      <c r="AO2645"/>
      <c r="AT2645" s="14"/>
      <c r="AU2645" s="14"/>
      <c r="AV2645" s="14"/>
      <c r="AW2645" s="14"/>
    </row>
    <row r="2646" spans="1:49" s="10" customFormat="1">
      <c r="A2646" s="12"/>
      <c r="C2646"/>
      <c r="D2646"/>
      <c r="E2646" s="20"/>
      <c r="F2646"/>
      <c r="G2646"/>
      <c r="H2646"/>
      <c r="I2646"/>
      <c r="J2646" s="20"/>
      <c r="K2646"/>
      <c r="L2646"/>
      <c r="M2646"/>
      <c r="N2646"/>
      <c r="O2646" s="20"/>
      <c r="P2646"/>
      <c r="Q2646"/>
      <c r="R2646"/>
      <c r="S2646"/>
      <c r="T2646" s="20"/>
      <c r="U2646"/>
      <c r="V2646"/>
      <c r="W2646"/>
      <c r="X2646"/>
      <c r="Y2646" s="20"/>
      <c r="Z2646"/>
      <c r="AA2646"/>
      <c r="AB2646"/>
      <c r="AC2646"/>
      <c r="AD2646" s="20"/>
      <c r="AE2646"/>
      <c r="AF2646"/>
      <c r="AG2646"/>
      <c r="AH2646"/>
      <c r="AI2646" s="20"/>
      <c r="AJ2646"/>
      <c r="AK2646"/>
      <c r="AL2646"/>
      <c r="AM2646"/>
      <c r="AN2646" s="20"/>
      <c r="AO2646"/>
      <c r="AT2646" s="14"/>
      <c r="AU2646" s="14"/>
      <c r="AV2646" s="14"/>
      <c r="AW2646" s="14"/>
    </row>
    <row r="2647" spans="1:49" s="10" customFormat="1">
      <c r="A2647" s="12"/>
      <c r="C2647"/>
      <c r="D2647"/>
      <c r="E2647" s="20"/>
      <c r="F2647"/>
      <c r="G2647"/>
      <c r="H2647"/>
      <c r="I2647"/>
      <c r="J2647" s="20"/>
      <c r="K2647"/>
      <c r="L2647"/>
      <c r="M2647"/>
      <c r="N2647"/>
      <c r="O2647" s="20"/>
      <c r="P2647"/>
      <c r="Q2647"/>
      <c r="R2647"/>
      <c r="S2647"/>
      <c r="T2647" s="20"/>
      <c r="U2647"/>
      <c r="V2647"/>
      <c r="W2647"/>
      <c r="X2647"/>
      <c r="Y2647" s="20"/>
      <c r="Z2647"/>
      <c r="AA2647"/>
      <c r="AB2647"/>
      <c r="AC2647"/>
      <c r="AD2647" s="20"/>
      <c r="AE2647"/>
      <c r="AF2647"/>
      <c r="AG2647"/>
      <c r="AH2647"/>
      <c r="AI2647" s="20"/>
      <c r="AJ2647"/>
      <c r="AK2647"/>
      <c r="AL2647"/>
      <c r="AM2647"/>
      <c r="AN2647" s="20"/>
      <c r="AO2647"/>
      <c r="AT2647" s="14"/>
      <c r="AU2647" s="14"/>
      <c r="AV2647" s="14"/>
      <c r="AW2647" s="14"/>
    </row>
    <row r="2648" spans="1:49" s="10" customFormat="1">
      <c r="A2648" s="12"/>
      <c r="C2648"/>
      <c r="D2648"/>
      <c r="E2648" s="20"/>
      <c r="F2648"/>
      <c r="G2648"/>
      <c r="H2648"/>
      <c r="I2648"/>
      <c r="J2648" s="20"/>
      <c r="K2648"/>
      <c r="L2648"/>
      <c r="M2648"/>
      <c r="N2648"/>
      <c r="O2648" s="20"/>
      <c r="P2648"/>
      <c r="Q2648"/>
      <c r="R2648"/>
      <c r="S2648"/>
      <c r="T2648" s="20"/>
      <c r="U2648"/>
      <c r="V2648"/>
      <c r="W2648"/>
      <c r="X2648"/>
      <c r="Y2648" s="20"/>
      <c r="Z2648"/>
      <c r="AA2648"/>
      <c r="AB2648"/>
      <c r="AC2648"/>
      <c r="AD2648" s="20"/>
      <c r="AE2648"/>
      <c r="AF2648"/>
      <c r="AG2648"/>
      <c r="AH2648"/>
      <c r="AI2648" s="20"/>
      <c r="AJ2648"/>
      <c r="AK2648"/>
      <c r="AL2648"/>
      <c r="AM2648"/>
      <c r="AN2648" s="20"/>
      <c r="AO2648"/>
      <c r="AT2648" s="14"/>
      <c r="AU2648" s="14"/>
      <c r="AV2648" s="14"/>
      <c r="AW2648" s="14"/>
    </row>
    <row r="2649" spans="1:49" s="10" customFormat="1">
      <c r="A2649" s="12"/>
      <c r="C2649"/>
      <c r="D2649"/>
      <c r="E2649" s="20"/>
      <c r="F2649"/>
      <c r="G2649"/>
      <c r="H2649"/>
      <c r="I2649"/>
      <c r="J2649" s="20"/>
      <c r="K2649"/>
      <c r="L2649"/>
      <c r="M2649"/>
      <c r="N2649"/>
      <c r="O2649" s="20"/>
      <c r="P2649"/>
      <c r="Q2649"/>
      <c r="R2649"/>
      <c r="S2649"/>
      <c r="T2649" s="20"/>
      <c r="U2649"/>
      <c r="V2649"/>
      <c r="W2649"/>
      <c r="X2649"/>
      <c r="Y2649" s="20"/>
      <c r="Z2649"/>
      <c r="AA2649"/>
      <c r="AB2649"/>
      <c r="AC2649"/>
      <c r="AD2649" s="20"/>
      <c r="AE2649"/>
      <c r="AF2649"/>
      <c r="AG2649"/>
      <c r="AH2649"/>
      <c r="AI2649" s="20"/>
      <c r="AJ2649"/>
      <c r="AK2649"/>
      <c r="AL2649"/>
      <c r="AM2649"/>
      <c r="AN2649" s="20"/>
      <c r="AO2649"/>
      <c r="AT2649" s="14"/>
      <c r="AU2649" s="14"/>
      <c r="AV2649" s="14"/>
      <c r="AW2649" s="14"/>
    </row>
    <row r="2650" spans="1:49" s="10" customFormat="1">
      <c r="A2650" s="12"/>
      <c r="C2650"/>
      <c r="D2650"/>
      <c r="E2650" s="20"/>
      <c r="F2650"/>
      <c r="G2650"/>
      <c r="H2650"/>
      <c r="I2650"/>
      <c r="J2650" s="20"/>
      <c r="K2650"/>
      <c r="L2650"/>
      <c r="M2650"/>
      <c r="N2650"/>
      <c r="O2650" s="20"/>
      <c r="P2650"/>
      <c r="Q2650"/>
      <c r="R2650"/>
      <c r="S2650"/>
      <c r="T2650" s="20"/>
      <c r="U2650"/>
      <c r="V2650"/>
      <c r="W2650"/>
      <c r="X2650"/>
      <c r="Y2650" s="20"/>
      <c r="Z2650"/>
      <c r="AA2650"/>
      <c r="AB2650"/>
      <c r="AC2650"/>
      <c r="AD2650" s="20"/>
      <c r="AE2650"/>
      <c r="AF2650"/>
      <c r="AG2650"/>
      <c r="AH2650"/>
      <c r="AI2650" s="20"/>
      <c r="AJ2650"/>
      <c r="AK2650"/>
      <c r="AL2650"/>
      <c r="AM2650"/>
      <c r="AN2650" s="20"/>
      <c r="AO2650"/>
      <c r="AT2650" s="14"/>
      <c r="AU2650" s="14"/>
      <c r="AV2650" s="14"/>
      <c r="AW2650" s="14"/>
    </row>
    <row r="2651" spans="1:49" s="10" customFormat="1">
      <c r="A2651" s="12"/>
      <c r="C2651"/>
      <c r="D2651"/>
      <c r="E2651" s="20"/>
      <c r="F2651"/>
      <c r="G2651"/>
      <c r="H2651"/>
      <c r="I2651"/>
      <c r="J2651" s="20"/>
      <c r="K2651"/>
      <c r="L2651"/>
      <c r="M2651"/>
      <c r="N2651"/>
      <c r="O2651" s="20"/>
      <c r="P2651"/>
      <c r="Q2651"/>
      <c r="R2651"/>
      <c r="S2651"/>
      <c r="T2651" s="20"/>
      <c r="U2651"/>
      <c r="V2651"/>
      <c r="W2651"/>
      <c r="X2651"/>
      <c r="Y2651" s="20"/>
      <c r="Z2651"/>
      <c r="AA2651"/>
      <c r="AB2651"/>
      <c r="AC2651"/>
      <c r="AD2651" s="20"/>
      <c r="AE2651"/>
      <c r="AF2651"/>
      <c r="AG2651"/>
      <c r="AH2651"/>
      <c r="AI2651" s="20"/>
      <c r="AJ2651"/>
      <c r="AK2651"/>
      <c r="AL2651"/>
      <c r="AM2651"/>
      <c r="AN2651" s="20"/>
      <c r="AO2651"/>
      <c r="AT2651" s="14"/>
      <c r="AU2651" s="14"/>
      <c r="AV2651" s="14"/>
      <c r="AW2651" s="14"/>
    </row>
    <row r="2652" spans="1:49" s="10" customFormat="1">
      <c r="A2652" s="12"/>
      <c r="C2652"/>
      <c r="D2652"/>
      <c r="E2652" s="20"/>
      <c r="F2652"/>
      <c r="G2652"/>
      <c r="H2652"/>
      <c r="I2652"/>
      <c r="J2652" s="20"/>
      <c r="K2652"/>
      <c r="L2652"/>
      <c r="M2652"/>
      <c r="N2652"/>
      <c r="O2652" s="20"/>
      <c r="P2652"/>
      <c r="Q2652"/>
      <c r="R2652"/>
      <c r="S2652"/>
      <c r="T2652" s="20"/>
      <c r="U2652"/>
      <c r="V2652"/>
      <c r="W2652"/>
      <c r="X2652"/>
      <c r="Y2652" s="20"/>
      <c r="Z2652"/>
      <c r="AA2652"/>
      <c r="AB2652"/>
      <c r="AC2652"/>
      <c r="AD2652" s="20"/>
      <c r="AE2652"/>
      <c r="AF2652"/>
      <c r="AG2652"/>
      <c r="AH2652"/>
      <c r="AI2652" s="20"/>
      <c r="AJ2652"/>
      <c r="AK2652"/>
      <c r="AL2652"/>
      <c r="AM2652"/>
      <c r="AN2652" s="20"/>
      <c r="AO2652"/>
      <c r="AT2652" s="14"/>
      <c r="AU2652" s="14"/>
      <c r="AV2652" s="14"/>
      <c r="AW2652" s="14"/>
    </row>
    <row r="2653" spans="1:49" s="10" customFormat="1">
      <c r="A2653" s="12"/>
      <c r="C2653"/>
      <c r="D2653"/>
      <c r="E2653" s="20"/>
      <c r="F2653"/>
      <c r="G2653"/>
      <c r="H2653"/>
      <c r="I2653"/>
      <c r="J2653" s="20"/>
      <c r="K2653"/>
      <c r="L2653"/>
      <c r="M2653"/>
      <c r="N2653"/>
      <c r="O2653" s="20"/>
      <c r="P2653"/>
      <c r="Q2653"/>
      <c r="R2653"/>
      <c r="S2653"/>
      <c r="T2653" s="20"/>
      <c r="U2653"/>
      <c r="V2653"/>
      <c r="W2653"/>
      <c r="X2653"/>
      <c r="Y2653" s="20"/>
      <c r="Z2653"/>
      <c r="AA2653"/>
      <c r="AB2653"/>
      <c r="AC2653"/>
      <c r="AD2653" s="20"/>
      <c r="AE2653"/>
      <c r="AF2653"/>
      <c r="AG2653"/>
      <c r="AH2653"/>
      <c r="AI2653" s="20"/>
      <c r="AJ2653"/>
      <c r="AK2653"/>
      <c r="AL2653"/>
      <c r="AM2653"/>
      <c r="AN2653" s="20"/>
      <c r="AO2653"/>
      <c r="AT2653" s="14"/>
      <c r="AU2653" s="14"/>
      <c r="AV2653" s="14"/>
      <c r="AW2653" s="14"/>
    </row>
    <row r="2654" spans="1:49" s="10" customFormat="1">
      <c r="A2654" s="12"/>
      <c r="C2654"/>
      <c r="D2654"/>
      <c r="E2654" s="20"/>
      <c r="F2654"/>
      <c r="G2654"/>
      <c r="H2654"/>
      <c r="I2654"/>
      <c r="J2654" s="20"/>
      <c r="K2654"/>
      <c r="L2654"/>
      <c r="M2654"/>
      <c r="N2654"/>
      <c r="O2654" s="20"/>
      <c r="P2654"/>
      <c r="Q2654"/>
      <c r="R2654"/>
      <c r="S2654"/>
      <c r="T2654" s="20"/>
      <c r="U2654"/>
      <c r="V2654"/>
      <c r="W2654"/>
      <c r="X2654"/>
      <c r="Y2654" s="20"/>
      <c r="Z2654"/>
      <c r="AA2654"/>
      <c r="AB2654"/>
      <c r="AC2654"/>
      <c r="AD2654" s="20"/>
      <c r="AE2654"/>
      <c r="AF2654"/>
      <c r="AG2654"/>
      <c r="AH2654"/>
      <c r="AI2654" s="20"/>
      <c r="AJ2654"/>
      <c r="AK2654"/>
      <c r="AL2654"/>
      <c r="AM2654"/>
      <c r="AN2654" s="20"/>
      <c r="AO2654"/>
      <c r="AT2654" s="14"/>
      <c r="AU2654" s="14"/>
      <c r="AV2654" s="14"/>
      <c r="AW2654" s="14"/>
    </row>
    <row r="2655" spans="1:49" s="10" customFormat="1">
      <c r="A2655" s="12"/>
      <c r="C2655"/>
      <c r="D2655"/>
      <c r="E2655" s="20"/>
      <c r="F2655"/>
      <c r="G2655"/>
      <c r="H2655"/>
      <c r="I2655"/>
      <c r="J2655" s="20"/>
      <c r="K2655"/>
      <c r="L2655"/>
      <c r="M2655"/>
      <c r="N2655"/>
      <c r="O2655" s="20"/>
      <c r="P2655"/>
      <c r="Q2655"/>
      <c r="R2655"/>
      <c r="S2655"/>
      <c r="T2655" s="20"/>
      <c r="U2655"/>
      <c r="V2655"/>
      <c r="W2655"/>
      <c r="X2655"/>
      <c r="Y2655" s="20"/>
      <c r="Z2655"/>
      <c r="AA2655"/>
      <c r="AB2655"/>
      <c r="AC2655"/>
      <c r="AD2655" s="20"/>
      <c r="AE2655"/>
      <c r="AF2655"/>
      <c r="AG2655"/>
      <c r="AH2655"/>
      <c r="AI2655" s="20"/>
      <c r="AJ2655"/>
      <c r="AK2655"/>
      <c r="AL2655"/>
      <c r="AM2655"/>
      <c r="AN2655" s="20"/>
      <c r="AO2655"/>
      <c r="AT2655" s="14"/>
      <c r="AU2655" s="14"/>
      <c r="AV2655" s="14"/>
      <c r="AW2655" s="14"/>
    </row>
    <row r="2656" spans="1:49" s="10" customFormat="1">
      <c r="A2656" s="12"/>
      <c r="C2656"/>
      <c r="D2656"/>
      <c r="E2656" s="20"/>
      <c r="F2656"/>
      <c r="G2656"/>
      <c r="H2656"/>
      <c r="I2656"/>
      <c r="J2656" s="20"/>
      <c r="K2656"/>
      <c r="L2656"/>
      <c r="M2656"/>
      <c r="N2656"/>
      <c r="O2656" s="20"/>
      <c r="P2656"/>
      <c r="Q2656"/>
      <c r="R2656"/>
      <c r="S2656"/>
      <c r="T2656" s="20"/>
      <c r="U2656"/>
      <c r="V2656"/>
      <c r="W2656"/>
      <c r="X2656"/>
      <c r="Y2656" s="20"/>
      <c r="Z2656"/>
      <c r="AA2656"/>
      <c r="AB2656"/>
      <c r="AC2656"/>
      <c r="AD2656" s="20"/>
      <c r="AE2656"/>
      <c r="AF2656"/>
      <c r="AG2656"/>
      <c r="AH2656"/>
      <c r="AI2656" s="20"/>
      <c r="AJ2656"/>
      <c r="AK2656"/>
      <c r="AL2656"/>
      <c r="AM2656"/>
      <c r="AN2656" s="20"/>
      <c r="AO2656"/>
      <c r="AT2656" s="14"/>
      <c r="AU2656" s="14"/>
      <c r="AV2656" s="14"/>
      <c r="AW2656" s="14"/>
    </row>
    <row r="2657" spans="1:49" s="10" customFormat="1">
      <c r="A2657" s="12"/>
      <c r="C2657"/>
      <c r="D2657"/>
      <c r="E2657" s="20"/>
      <c r="F2657"/>
      <c r="G2657"/>
      <c r="H2657"/>
      <c r="I2657"/>
      <c r="J2657" s="20"/>
      <c r="K2657"/>
      <c r="L2657"/>
      <c r="M2657"/>
      <c r="N2657"/>
      <c r="O2657" s="20"/>
      <c r="P2657"/>
      <c r="Q2657"/>
      <c r="R2657"/>
      <c r="S2657"/>
      <c r="T2657" s="20"/>
      <c r="U2657"/>
      <c r="V2657"/>
      <c r="W2657"/>
      <c r="X2657"/>
      <c r="Y2657" s="20"/>
      <c r="Z2657"/>
      <c r="AA2657"/>
      <c r="AB2657"/>
      <c r="AC2657"/>
      <c r="AD2657" s="20"/>
      <c r="AE2657"/>
      <c r="AF2657"/>
      <c r="AG2657"/>
      <c r="AH2657"/>
      <c r="AI2657" s="20"/>
      <c r="AJ2657"/>
      <c r="AK2657"/>
      <c r="AL2657"/>
      <c r="AM2657"/>
      <c r="AN2657" s="20"/>
      <c r="AO2657"/>
      <c r="AT2657" s="14"/>
      <c r="AU2657" s="14"/>
      <c r="AV2657" s="14"/>
      <c r="AW2657" s="14"/>
    </row>
    <row r="2658" spans="1:49" s="10" customFormat="1">
      <c r="A2658" s="12"/>
      <c r="C2658"/>
      <c r="D2658"/>
      <c r="E2658" s="20"/>
      <c r="F2658"/>
      <c r="G2658"/>
      <c r="H2658"/>
      <c r="I2658"/>
      <c r="J2658" s="20"/>
      <c r="K2658"/>
      <c r="L2658"/>
      <c r="M2658"/>
      <c r="N2658"/>
      <c r="O2658" s="20"/>
      <c r="P2658"/>
      <c r="Q2658"/>
      <c r="R2658"/>
      <c r="S2658"/>
      <c r="T2658" s="20"/>
      <c r="U2658"/>
      <c r="V2658"/>
      <c r="W2658"/>
      <c r="X2658"/>
      <c r="Y2658" s="20"/>
      <c r="Z2658"/>
      <c r="AA2658"/>
      <c r="AB2658"/>
      <c r="AC2658"/>
      <c r="AD2658" s="20"/>
      <c r="AE2658"/>
      <c r="AF2658"/>
      <c r="AG2658"/>
      <c r="AH2658"/>
      <c r="AI2658" s="20"/>
      <c r="AJ2658"/>
      <c r="AK2658"/>
      <c r="AL2658"/>
      <c r="AM2658"/>
      <c r="AN2658" s="20"/>
      <c r="AO2658"/>
      <c r="AT2658" s="14"/>
      <c r="AU2658" s="14"/>
      <c r="AV2658" s="14"/>
      <c r="AW2658" s="14"/>
    </row>
    <row r="2659" spans="1:49" s="10" customFormat="1">
      <c r="A2659" s="12"/>
      <c r="C2659"/>
      <c r="D2659"/>
      <c r="E2659" s="20"/>
      <c r="F2659"/>
      <c r="G2659"/>
      <c r="H2659"/>
      <c r="I2659"/>
      <c r="J2659" s="20"/>
      <c r="K2659"/>
      <c r="L2659"/>
      <c r="M2659"/>
      <c r="N2659"/>
      <c r="O2659" s="20"/>
      <c r="P2659"/>
      <c r="Q2659"/>
      <c r="R2659"/>
      <c r="S2659"/>
      <c r="T2659" s="20"/>
      <c r="U2659"/>
      <c r="V2659"/>
      <c r="W2659"/>
      <c r="X2659"/>
      <c r="Y2659" s="20"/>
      <c r="Z2659"/>
      <c r="AA2659"/>
      <c r="AB2659"/>
      <c r="AC2659"/>
      <c r="AD2659" s="20"/>
      <c r="AE2659"/>
      <c r="AF2659"/>
      <c r="AG2659"/>
      <c r="AH2659"/>
      <c r="AI2659" s="20"/>
      <c r="AJ2659"/>
      <c r="AK2659"/>
      <c r="AL2659"/>
      <c r="AM2659"/>
      <c r="AN2659" s="20"/>
      <c r="AO2659"/>
      <c r="AT2659" s="14"/>
      <c r="AU2659" s="14"/>
      <c r="AV2659" s="14"/>
      <c r="AW2659" s="14"/>
    </row>
    <row r="2660" spans="1:49" s="10" customFormat="1">
      <c r="A2660" s="12"/>
      <c r="C2660"/>
      <c r="D2660"/>
      <c r="E2660" s="20"/>
      <c r="F2660"/>
      <c r="G2660"/>
      <c r="H2660"/>
      <c r="I2660"/>
      <c r="J2660" s="20"/>
      <c r="K2660"/>
      <c r="L2660"/>
      <c r="M2660"/>
      <c r="N2660"/>
      <c r="O2660" s="20"/>
      <c r="P2660"/>
      <c r="Q2660"/>
      <c r="R2660"/>
      <c r="S2660"/>
      <c r="T2660" s="20"/>
      <c r="U2660"/>
      <c r="V2660"/>
      <c r="W2660"/>
      <c r="X2660"/>
      <c r="Y2660" s="20"/>
      <c r="Z2660"/>
      <c r="AA2660"/>
      <c r="AB2660"/>
      <c r="AC2660"/>
      <c r="AD2660" s="20"/>
      <c r="AE2660"/>
      <c r="AF2660"/>
      <c r="AG2660"/>
      <c r="AH2660"/>
      <c r="AI2660" s="20"/>
      <c r="AJ2660"/>
      <c r="AK2660"/>
      <c r="AL2660"/>
      <c r="AM2660"/>
      <c r="AN2660" s="20"/>
      <c r="AO2660"/>
      <c r="AT2660" s="14"/>
      <c r="AU2660" s="14"/>
      <c r="AV2660" s="14"/>
      <c r="AW2660" s="14"/>
    </row>
    <row r="2661" spans="1:49" s="10" customFormat="1">
      <c r="A2661" s="12"/>
      <c r="C2661"/>
      <c r="D2661"/>
      <c r="E2661" s="20"/>
      <c r="F2661"/>
      <c r="G2661"/>
      <c r="H2661"/>
      <c r="I2661"/>
      <c r="J2661" s="20"/>
      <c r="K2661"/>
      <c r="L2661"/>
      <c r="M2661"/>
      <c r="N2661"/>
      <c r="O2661" s="20"/>
      <c r="P2661"/>
      <c r="Q2661"/>
      <c r="R2661"/>
      <c r="S2661"/>
      <c r="T2661" s="20"/>
      <c r="U2661"/>
      <c r="V2661"/>
      <c r="W2661"/>
      <c r="X2661"/>
      <c r="Y2661" s="20"/>
      <c r="Z2661"/>
      <c r="AA2661"/>
      <c r="AB2661"/>
      <c r="AC2661"/>
      <c r="AD2661" s="20"/>
      <c r="AE2661"/>
      <c r="AF2661"/>
      <c r="AG2661"/>
      <c r="AH2661"/>
      <c r="AI2661" s="20"/>
      <c r="AJ2661"/>
      <c r="AK2661"/>
      <c r="AL2661"/>
      <c r="AM2661"/>
      <c r="AN2661" s="20"/>
      <c r="AO2661"/>
      <c r="AT2661" s="14"/>
      <c r="AU2661" s="14"/>
      <c r="AV2661" s="14"/>
      <c r="AW2661" s="14"/>
    </row>
    <row r="2662" spans="1:49" s="10" customFormat="1">
      <c r="A2662" s="12"/>
      <c r="C2662"/>
      <c r="D2662"/>
      <c r="E2662" s="20"/>
      <c r="F2662"/>
      <c r="G2662"/>
      <c r="H2662"/>
      <c r="I2662"/>
      <c r="J2662" s="20"/>
      <c r="K2662"/>
      <c r="L2662"/>
      <c r="M2662"/>
      <c r="N2662"/>
      <c r="O2662" s="20"/>
      <c r="P2662"/>
      <c r="Q2662"/>
      <c r="R2662"/>
      <c r="S2662"/>
      <c r="T2662" s="20"/>
      <c r="U2662"/>
      <c r="V2662"/>
      <c r="W2662"/>
      <c r="X2662"/>
      <c r="Y2662" s="20"/>
      <c r="Z2662"/>
      <c r="AA2662"/>
      <c r="AB2662"/>
      <c r="AC2662"/>
      <c r="AD2662" s="20"/>
      <c r="AE2662"/>
      <c r="AF2662"/>
      <c r="AG2662"/>
      <c r="AH2662"/>
      <c r="AI2662" s="20"/>
      <c r="AJ2662"/>
      <c r="AK2662"/>
      <c r="AL2662"/>
      <c r="AM2662"/>
      <c r="AN2662" s="20"/>
      <c r="AO2662"/>
      <c r="AT2662" s="14"/>
      <c r="AU2662" s="14"/>
      <c r="AV2662" s="14"/>
      <c r="AW2662" s="14"/>
    </row>
    <row r="2663" spans="1:49" s="10" customFormat="1">
      <c r="A2663" s="12"/>
      <c r="C2663"/>
      <c r="D2663"/>
      <c r="E2663" s="20"/>
      <c r="F2663"/>
      <c r="G2663"/>
      <c r="H2663"/>
      <c r="I2663"/>
      <c r="J2663" s="20"/>
      <c r="K2663"/>
      <c r="L2663"/>
      <c r="M2663"/>
      <c r="N2663"/>
      <c r="O2663" s="20"/>
      <c r="P2663"/>
      <c r="Q2663"/>
      <c r="R2663"/>
      <c r="S2663"/>
      <c r="T2663" s="20"/>
      <c r="U2663"/>
      <c r="V2663"/>
      <c r="W2663"/>
      <c r="X2663"/>
      <c r="Y2663" s="20"/>
      <c r="Z2663"/>
      <c r="AA2663"/>
      <c r="AB2663"/>
      <c r="AC2663"/>
      <c r="AD2663" s="20"/>
      <c r="AE2663"/>
      <c r="AF2663"/>
      <c r="AG2663"/>
      <c r="AH2663"/>
      <c r="AI2663" s="20"/>
      <c r="AJ2663"/>
      <c r="AK2663"/>
      <c r="AL2663"/>
      <c r="AM2663"/>
      <c r="AN2663" s="20"/>
      <c r="AO2663"/>
      <c r="AT2663" s="14"/>
      <c r="AU2663" s="14"/>
      <c r="AV2663" s="14"/>
      <c r="AW2663" s="14"/>
    </row>
    <row r="2664" spans="1:49" s="10" customFormat="1">
      <c r="A2664" s="12"/>
      <c r="C2664"/>
      <c r="D2664"/>
      <c r="E2664" s="20"/>
      <c r="F2664"/>
      <c r="G2664"/>
      <c r="H2664"/>
      <c r="I2664"/>
      <c r="J2664" s="20"/>
      <c r="K2664"/>
      <c r="L2664"/>
      <c r="M2664"/>
      <c r="N2664"/>
      <c r="O2664" s="20"/>
      <c r="P2664"/>
      <c r="Q2664"/>
      <c r="R2664"/>
      <c r="S2664"/>
      <c r="T2664" s="20"/>
      <c r="U2664"/>
      <c r="V2664"/>
      <c r="W2664"/>
      <c r="X2664"/>
      <c r="Y2664" s="20"/>
      <c r="Z2664"/>
      <c r="AA2664"/>
      <c r="AB2664"/>
      <c r="AC2664"/>
      <c r="AD2664" s="20"/>
      <c r="AE2664"/>
      <c r="AF2664"/>
      <c r="AG2664"/>
      <c r="AH2664"/>
      <c r="AI2664" s="20"/>
      <c r="AJ2664"/>
      <c r="AK2664"/>
      <c r="AL2664"/>
      <c r="AM2664"/>
      <c r="AN2664" s="20"/>
      <c r="AO2664"/>
      <c r="AT2664" s="14"/>
      <c r="AU2664" s="14"/>
      <c r="AV2664" s="14"/>
      <c r="AW2664" s="14"/>
    </row>
    <row r="2665" spans="1:49" s="10" customFormat="1">
      <c r="A2665" s="12"/>
      <c r="C2665"/>
      <c r="D2665"/>
      <c r="E2665" s="20"/>
      <c r="F2665"/>
      <c r="G2665"/>
      <c r="H2665"/>
      <c r="I2665"/>
      <c r="J2665" s="20"/>
      <c r="K2665"/>
      <c r="L2665"/>
      <c r="M2665"/>
      <c r="N2665"/>
      <c r="O2665" s="20"/>
      <c r="P2665"/>
      <c r="Q2665"/>
      <c r="R2665"/>
      <c r="S2665"/>
      <c r="T2665" s="20"/>
      <c r="U2665"/>
      <c r="V2665"/>
      <c r="W2665"/>
      <c r="X2665"/>
      <c r="Y2665" s="20"/>
      <c r="Z2665"/>
      <c r="AA2665"/>
      <c r="AB2665"/>
      <c r="AC2665"/>
      <c r="AD2665" s="20"/>
      <c r="AE2665"/>
      <c r="AF2665"/>
      <c r="AG2665"/>
      <c r="AH2665"/>
      <c r="AI2665" s="20"/>
      <c r="AJ2665"/>
      <c r="AK2665"/>
      <c r="AL2665"/>
      <c r="AM2665"/>
      <c r="AN2665" s="20"/>
      <c r="AO2665"/>
      <c r="AT2665" s="14"/>
      <c r="AU2665" s="14"/>
      <c r="AV2665" s="14"/>
      <c r="AW2665" s="14"/>
    </row>
    <row r="2666" spans="1:49" s="10" customFormat="1">
      <c r="A2666" s="12"/>
      <c r="C2666"/>
      <c r="D2666"/>
      <c r="E2666" s="20"/>
      <c r="F2666"/>
      <c r="G2666"/>
      <c r="H2666"/>
      <c r="I2666"/>
      <c r="J2666" s="20"/>
      <c r="K2666"/>
      <c r="L2666"/>
      <c r="M2666"/>
      <c r="N2666"/>
      <c r="O2666" s="20"/>
      <c r="P2666"/>
      <c r="Q2666"/>
      <c r="R2666"/>
      <c r="S2666"/>
      <c r="T2666" s="20"/>
      <c r="U2666"/>
      <c r="V2666"/>
      <c r="W2666"/>
      <c r="X2666"/>
      <c r="Y2666" s="20"/>
      <c r="Z2666"/>
      <c r="AA2666"/>
      <c r="AB2666"/>
      <c r="AC2666"/>
      <c r="AD2666" s="20"/>
      <c r="AE2666"/>
      <c r="AF2666"/>
      <c r="AG2666"/>
      <c r="AH2666"/>
      <c r="AI2666" s="20"/>
      <c r="AJ2666"/>
      <c r="AK2666"/>
      <c r="AL2666"/>
      <c r="AM2666"/>
      <c r="AN2666" s="20"/>
      <c r="AO2666"/>
      <c r="AT2666" s="14"/>
      <c r="AU2666" s="14"/>
      <c r="AV2666" s="14"/>
      <c r="AW2666" s="14"/>
    </row>
    <row r="2667" spans="1:49" s="10" customFormat="1">
      <c r="A2667" s="12"/>
      <c r="C2667"/>
      <c r="D2667"/>
      <c r="E2667" s="20"/>
      <c r="F2667"/>
      <c r="G2667"/>
      <c r="H2667"/>
      <c r="I2667"/>
      <c r="J2667" s="20"/>
      <c r="K2667"/>
      <c r="L2667"/>
      <c r="M2667"/>
      <c r="N2667"/>
      <c r="O2667" s="20"/>
      <c r="P2667"/>
      <c r="Q2667"/>
      <c r="R2667"/>
      <c r="S2667"/>
      <c r="T2667" s="20"/>
      <c r="U2667"/>
      <c r="V2667"/>
      <c r="W2667"/>
      <c r="X2667"/>
      <c r="Y2667" s="20"/>
      <c r="Z2667"/>
      <c r="AA2667"/>
      <c r="AB2667"/>
      <c r="AC2667"/>
      <c r="AD2667" s="20"/>
      <c r="AE2667"/>
      <c r="AF2667"/>
      <c r="AG2667"/>
      <c r="AH2667"/>
      <c r="AI2667" s="20"/>
      <c r="AJ2667"/>
      <c r="AK2667"/>
      <c r="AL2667"/>
      <c r="AM2667"/>
      <c r="AN2667" s="20"/>
      <c r="AO2667"/>
      <c r="AT2667" s="14"/>
      <c r="AU2667" s="14"/>
      <c r="AV2667" s="14"/>
      <c r="AW2667" s="14"/>
    </row>
    <row r="2668" spans="1:49" s="10" customFormat="1">
      <c r="A2668" s="12"/>
      <c r="C2668"/>
      <c r="D2668"/>
      <c r="E2668" s="20"/>
      <c r="F2668"/>
      <c r="G2668"/>
      <c r="H2668"/>
      <c r="I2668"/>
      <c r="J2668" s="20"/>
      <c r="K2668"/>
      <c r="L2668"/>
      <c r="M2668"/>
      <c r="N2668"/>
      <c r="O2668" s="20"/>
      <c r="P2668"/>
      <c r="Q2668"/>
      <c r="R2668"/>
      <c r="S2668"/>
      <c r="T2668" s="20"/>
      <c r="U2668"/>
      <c r="V2668"/>
      <c r="W2668"/>
      <c r="X2668"/>
      <c r="Y2668" s="20"/>
      <c r="Z2668"/>
      <c r="AA2668"/>
      <c r="AB2668"/>
      <c r="AC2668"/>
      <c r="AD2668" s="20"/>
      <c r="AE2668"/>
      <c r="AF2668"/>
      <c r="AG2668"/>
      <c r="AH2668"/>
      <c r="AI2668" s="20"/>
      <c r="AJ2668"/>
      <c r="AK2668"/>
      <c r="AL2668"/>
      <c r="AM2668"/>
      <c r="AN2668" s="20"/>
      <c r="AO2668"/>
      <c r="AT2668" s="14"/>
      <c r="AU2668" s="14"/>
      <c r="AV2668" s="14"/>
      <c r="AW2668" s="14"/>
    </row>
    <row r="2669" spans="1:49" s="10" customFormat="1">
      <c r="A2669" s="12"/>
      <c r="C2669"/>
      <c r="D2669"/>
      <c r="E2669" s="20"/>
      <c r="F2669"/>
      <c r="G2669"/>
      <c r="H2669"/>
      <c r="I2669"/>
      <c r="J2669" s="20"/>
      <c r="K2669"/>
      <c r="L2669"/>
      <c r="M2669"/>
      <c r="N2669"/>
      <c r="O2669" s="20"/>
      <c r="P2669"/>
      <c r="Q2669"/>
      <c r="R2669"/>
      <c r="S2669"/>
      <c r="T2669" s="20"/>
      <c r="U2669"/>
      <c r="V2669"/>
      <c r="W2669"/>
      <c r="X2669"/>
      <c r="Y2669" s="20"/>
      <c r="Z2669"/>
      <c r="AA2669"/>
      <c r="AB2669"/>
      <c r="AC2669"/>
      <c r="AD2669" s="20"/>
      <c r="AE2669"/>
      <c r="AF2669"/>
      <c r="AG2669"/>
      <c r="AH2669"/>
      <c r="AI2669" s="20"/>
      <c r="AJ2669"/>
      <c r="AK2669"/>
      <c r="AL2669"/>
      <c r="AM2669"/>
      <c r="AN2669" s="20"/>
      <c r="AO2669"/>
      <c r="AT2669" s="14"/>
      <c r="AU2669" s="14"/>
      <c r="AV2669" s="14"/>
      <c r="AW2669" s="14"/>
    </row>
    <row r="2670" spans="1:49" s="10" customFormat="1">
      <c r="A2670" s="12"/>
      <c r="C2670"/>
      <c r="D2670"/>
      <c r="E2670" s="20"/>
      <c r="F2670"/>
      <c r="G2670"/>
      <c r="H2670"/>
      <c r="I2670"/>
      <c r="J2670" s="20"/>
      <c r="K2670"/>
      <c r="L2670"/>
      <c r="M2670"/>
      <c r="N2670"/>
      <c r="O2670" s="20"/>
      <c r="P2670"/>
      <c r="Q2670"/>
      <c r="R2670"/>
      <c r="S2670"/>
      <c r="T2670" s="20"/>
      <c r="U2670"/>
      <c r="V2670"/>
      <c r="W2670"/>
      <c r="X2670"/>
      <c r="Y2670" s="20"/>
      <c r="Z2670"/>
      <c r="AA2670"/>
      <c r="AB2670"/>
      <c r="AC2670"/>
      <c r="AD2670" s="20"/>
      <c r="AE2670"/>
      <c r="AF2670"/>
      <c r="AG2670"/>
      <c r="AH2670"/>
      <c r="AI2670" s="20"/>
      <c r="AJ2670"/>
      <c r="AK2670"/>
      <c r="AL2670"/>
      <c r="AM2670"/>
      <c r="AN2670" s="20"/>
      <c r="AO2670"/>
      <c r="AT2670" s="14"/>
      <c r="AU2670" s="14"/>
      <c r="AV2670" s="14"/>
      <c r="AW2670" s="14"/>
    </row>
    <row r="2671" spans="1:49" s="10" customFormat="1">
      <c r="A2671" s="12"/>
      <c r="C2671"/>
      <c r="D2671"/>
      <c r="E2671" s="20"/>
      <c r="F2671"/>
      <c r="G2671"/>
      <c r="H2671"/>
      <c r="I2671"/>
      <c r="J2671" s="20"/>
      <c r="K2671"/>
      <c r="L2671"/>
      <c r="M2671"/>
      <c r="N2671"/>
      <c r="O2671" s="20"/>
      <c r="P2671"/>
      <c r="Q2671"/>
      <c r="R2671"/>
      <c r="S2671"/>
      <c r="T2671" s="20"/>
      <c r="U2671"/>
      <c r="V2671"/>
      <c r="W2671"/>
      <c r="X2671"/>
      <c r="Y2671" s="20"/>
      <c r="Z2671"/>
      <c r="AA2671"/>
      <c r="AB2671"/>
      <c r="AC2671"/>
      <c r="AD2671" s="20"/>
      <c r="AE2671"/>
      <c r="AF2671"/>
      <c r="AG2671"/>
      <c r="AH2671"/>
      <c r="AI2671" s="20"/>
      <c r="AJ2671"/>
      <c r="AK2671"/>
      <c r="AL2671"/>
      <c r="AM2671"/>
      <c r="AN2671" s="20"/>
      <c r="AO2671"/>
      <c r="AT2671" s="14"/>
      <c r="AU2671" s="14"/>
      <c r="AV2671" s="14"/>
      <c r="AW2671" s="14"/>
    </row>
    <row r="2672" spans="1:49" s="10" customFormat="1">
      <c r="A2672" s="12"/>
      <c r="C2672"/>
      <c r="D2672"/>
      <c r="E2672" s="20"/>
      <c r="F2672"/>
      <c r="G2672"/>
      <c r="H2672"/>
      <c r="I2672"/>
      <c r="J2672" s="20"/>
      <c r="K2672"/>
      <c r="L2672"/>
      <c r="M2672"/>
      <c r="N2672"/>
      <c r="O2672" s="20"/>
      <c r="P2672"/>
      <c r="Q2672"/>
      <c r="R2672"/>
      <c r="S2672"/>
      <c r="T2672" s="20"/>
      <c r="U2672"/>
      <c r="V2672"/>
      <c r="W2672"/>
      <c r="X2672"/>
      <c r="Y2672" s="20"/>
      <c r="Z2672"/>
      <c r="AA2672"/>
      <c r="AB2672"/>
      <c r="AC2672"/>
      <c r="AD2672" s="20"/>
      <c r="AE2672"/>
      <c r="AF2672"/>
      <c r="AG2672"/>
      <c r="AH2672"/>
      <c r="AI2672" s="20"/>
      <c r="AJ2672"/>
      <c r="AK2672"/>
      <c r="AL2672"/>
      <c r="AM2672"/>
      <c r="AN2672" s="20"/>
      <c r="AO2672"/>
      <c r="AT2672" s="14"/>
      <c r="AU2672" s="14"/>
      <c r="AV2672" s="14"/>
      <c r="AW2672" s="14"/>
    </row>
    <row r="2673" spans="1:49" s="10" customFormat="1">
      <c r="A2673" s="12"/>
      <c r="C2673"/>
      <c r="D2673"/>
      <c r="E2673" s="20"/>
      <c r="F2673"/>
      <c r="G2673"/>
      <c r="H2673"/>
      <c r="I2673"/>
      <c r="J2673" s="20"/>
      <c r="K2673"/>
      <c r="L2673"/>
      <c r="M2673"/>
      <c r="N2673"/>
      <c r="O2673" s="20"/>
      <c r="P2673"/>
      <c r="Q2673"/>
      <c r="R2673"/>
      <c r="S2673"/>
      <c r="T2673" s="20"/>
      <c r="U2673"/>
      <c r="V2673"/>
      <c r="W2673"/>
      <c r="X2673"/>
      <c r="Y2673" s="20"/>
      <c r="Z2673"/>
      <c r="AA2673"/>
      <c r="AB2673"/>
      <c r="AC2673"/>
      <c r="AD2673" s="20"/>
      <c r="AE2673"/>
      <c r="AF2673"/>
      <c r="AG2673"/>
      <c r="AH2673"/>
      <c r="AI2673" s="20"/>
      <c r="AJ2673"/>
      <c r="AK2673"/>
      <c r="AL2673"/>
      <c r="AM2673"/>
      <c r="AN2673" s="20"/>
      <c r="AO2673"/>
      <c r="AT2673" s="14"/>
      <c r="AU2673" s="14"/>
      <c r="AV2673" s="14"/>
      <c r="AW2673" s="14"/>
    </row>
    <row r="2674" spans="1:49" s="10" customFormat="1">
      <c r="A2674" s="12"/>
      <c r="C2674"/>
      <c r="D2674"/>
      <c r="E2674" s="20"/>
      <c r="F2674"/>
      <c r="G2674"/>
      <c r="H2674"/>
      <c r="I2674"/>
      <c r="J2674" s="20"/>
      <c r="K2674"/>
      <c r="L2674"/>
      <c r="M2674"/>
      <c r="N2674"/>
      <c r="O2674" s="20"/>
      <c r="P2674"/>
      <c r="Q2674"/>
      <c r="R2674"/>
      <c r="S2674"/>
      <c r="T2674" s="20"/>
      <c r="U2674"/>
      <c r="V2674"/>
      <c r="W2674"/>
      <c r="X2674"/>
      <c r="Y2674" s="20"/>
      <c r="Z2674"/>
      <c r="AA2674"/>
      <c r="AB2674"/>
      <c r="AC2674"/>
      <c r="AD2674" s="20"/>
      <c r="AE2674"/>
      <c r="AF2674"/>
      <c r="AG2674"/>
      <c r="AH2674"/>
      <c r="AI2674" s="20"/>
      <c r="AJ2674"/>
      <c r="AK2674"/>
      <c r="AL2674"/>
      <c r="AM2674"/>
      <c r="AN2674" s="20"/>
      <c r="AO2674"/>
      <c r="AT2674" s="14"/>
      <c r="AU2674" s="14"/>
      <c r="AV2674" s="14"/>
      <c r="AW2674" s="14"/>
    </row>
    <row r="2675" spans="1:49" s="10" customFormat="1">
      <c r="A2675" s="12"/>
      <c r="C2675"/>
      <c r="D2675"/>
      <c r="E2675" s="20"/>
      <c r="F2675"/>
      <c r="G2675"/>
      <c r="H2675"/>
      <c r="I2675"/>
      <c r="J2675" s="20"/>
      <c r="K2675"/>
      <c r="L2675"/>
      <c r="M2675"/>
      <c r="N2675"/>
      <c r="O2675" s="20"/>
      <c r="P2675"/>
      <c r="Q2675"/>
      <c r="R2675"/>
      <c r="S2675"/>
      <c r="T2675" s="20"/>
      <c r="U2675"/>
      <c r="V2675"/>
      <c r="W2675"/>
      <c r="X2675"/>
      <c r="Y2675" s="20"/>
      <c r="Z2675"/>
      <c r="AA2675"/>
      <c r="AB2675"/>
      <c r="AC2675"/>
      <c r="AD2675" s="20"/>
      <c r="AE2675"/>
      <c r="AF2675"/>
      <c r="AG2675"/>
      <c r="AH2675"/>
      <c r="AI2675" s="20"/>
      <c r="AJ2675"/>
      <c r="AK2675"/>
      <c r="AL2675"/>
      <c r="AM2675"/>
      <c r="AN2675" s="20"/>
      <c r="AO2675"/>
      <c r="AT2675" s="14"/>
      <c r="AU2675" s="14"/>
      <c r="AV2675" s="14"/>
      <c r="AW2675" s="14"/>
    </row>
    <row r="2676" spans="1:49" s="10" customFormat="1">
      <c r="A2676" s="12"/>
      <c r="C2676"/>
      <c r="D2676"/>
      <c r="E2676" s="20"/>
      <c r="F2676"/>
      <c r="G2676"/>
      <c r="H2676"/>
      <c r="I2676"/>
      <c r="J2676" s="20"/>
      <c r="K2676"/>
      <c r="L2676"/>
      <c r="M2676"/>
      <c r="N2676"/>
      <c r="O2676" s="20"/>
      <c r="P2676"/>
      <c r="Q2676"/>
      <c r="R2676"/>
      <c r="S2676"/>
      <c r="T2676" s="20"/>
      <c r="U2676"/>
      <c r="V2676"/>
      <c r="W2676"/>
      <c r="X2676"/>
      <c r="Y2676" s="20"/>
      <c r="Z2676"/>
      <c r="AA2676"/>
      <c r="AB2676"/>
      <c r="AC2676"/>
      <c r="AD2676" s="20"/>
      <c r="AE2676"/>
      <c r="AF2676"/>
      <c r="AG2676"/>
      <c r="AH2676"/>
      <c r="AI2676" s="20"/>
      <c r="AJ2676"/>
      <c r="AK2676"/>
      <c r="AL2676"/>
      <c r="AM2676"/>
      <c r="AN2676" s="20"/>
      <c r="AO2676"/>
      <c r="AT2676" s="14"/>
      <c r="AU2676" s="14"/>
      <c r="AV2676" s="14"/>
      <c r="AW2676" s="14"/>
    </row>
    <row r="2677" spans="1:49" s="10" customFormat="1">
      <c r="A2677" s="12"/>
      <c r="C2677"/>
      <c r="D2677"/>
      <c r="E2677" s="20"/>
      <c r="F2677"/>
      <c r="G2677"/>
      <c r="H2677"/>
      <c r="I2677"/>
      <c r="J2677" s="20"/>
      <c r="K2677"/>
      <c r="L2677"/>
      <c r="M2677"/>
      <c r="N2677"/>
      <c r="O2677" s="20"/>
      <c r="P2677"/>
      <c r="Q2677"/>
      <c r="R2677"/>
      <c r="S2677"/>
      <c r="T2677" s="20"/>
      <c r="U2677"/>
      <c r="V2677"/>
      <c r="W2677"/>
      <c r="X2677"/>
      <c r="Y2677" s="20"/>
      <c r="Z2677"/>
      <c r="AA2677"/>
      <c r="AB2677"/>
      <c r="AC2677"/>
      <c r="AD2677" s="20"/>
      <c r="AE2677"/>
      <c r="AF2677"/>
      <c r="AG2677"/>
      <c r="AH2677"/>
      <c r="AI2677" s="20"/>
      <c r="AJ2677"/>
      <c r="AK2677"/>
      <c r="AL2677"/>
      <c r="AM2677"/>
      <c r="AN2677" s="20"/>
      <c r="AO2677"/>
      <c r="AT2677" s="14"/>
      <c r="AU2677" s="14"/>
      <c r="AV2677" s="14"/>
      <c r="AW2677" s="14"/>
    </row>
    <row r="2678" spans="1:49" s="10" customFormat="1">
      <c r="A2678" s="12"/>
      <c r="C2678"/>
      <c r="D2678"/>
      <c r="E2678" s="20"/>
      <c r="F2678"/>
      <c r="G2678"/>
      <c r="H2678"/>
      <c r="I2678"/>
      <c r="J2678" s="20"/>
      <c r="K2678"/>
      <c r="L2678"/>
      <c r="M2678"/>
      <c r="N2678"/>
      <c r="O2678" s="20"/>
      <c r="P2678"/>
      <c r="Q2678"/>
      <c r="R2678"/>
      <c r="S2678"/>
      <c r="T2678" s="20"/>
      <c r="U2678"/>
      <c r="V2678"/>
      <c r="W2678"/>
      <c r="X2678"/>
      <c r="Y2678" s="20"/>
      <c r="Z2678"/>
      <c r="AA2678"/>
      <c r="AB2678"/>
      <c r="AC2678"/>
      <c r="AD2678" s="20"/>
      <c r="AE2678"/>
      <c r="AF2678"/>
      <c r="AG2678"/>
      <c r="AH2678"/>
      <c r="AI2678" s="20"/>
      <c r="AJ2678"/>
      <c r="AK2678"/>
      <c r="AL2678"/>
      <c r="AM2678"/>
      <c r="AN2678" s="20"/>
      <c r="AO2678"/>
      <c r="AT2678" s="14"/>
      <c r="AU2678" s="14"/>
      <c r="AV2678" s="14"/>
      <c r="AW2678" s="14"/>
    </row>
    <row r="2679" spans="1:49" s="10" customFormat="1">
      <c r="A2679" s="12"/>
      <c r="C2679"/>
      <c r="D2679"/>
      <c r="E2679" s="20"/>
      <c r="F2679"/>
      <c r="G2679"/>
      <c r="H2679"/>
      <c r="I2679"/>
      <c r="J2679" s="20"/>
      <c r="K2679"/>
      <c r="L2679"/>
      <c r="M2679"/>
      <c r="N2679"/>
      <c r="O2679" s="20"/>
      <c r="P2679"/>
      <c r="Q2679"/>
      <c r="R2679"/>
      <c r="S2679"/>
      <c r="T2679" s="20"/>
      <c r="U2679"/>
      <c r="V2679"/>
      <c r="W2679"/>
      <c r="X2679"/>
      <c r="Y2679" s="20"/>
      <c r="Z2679"/>
      <c r="AA2679"/>
      <c r="AB2679"/>
      <c r="AC2679"/>
      <c r="AD2679" s="20"/>
      <c r="AE2679"/>
      <c r="AF2679"/>
      <c r="AG2679"/>
      <c r="AH2679"/>
      <c r="AI2679" s="20"/>
      <c r="AJ2679"/>
      <c r="AK2679"/>
      <c r="AL2679"/>
      <c r="AM2679"/>
      <c r="AN2679" s="20"/>
      <c r="AO2679"/>
      <c r="AT2679" s="14"/>
      <c r="AU2679" s="14"/>
      <c r="AV2679" s="14"/>
      <c r="AW2679" s="14"/>
    </row>
    <row r="2680" spans="1:49" s="10" customFormat="1">
      <c r="A2680" s="12"/>
      <c r="C2680"/>
      <c r="D2680"/>
      <c r="E2680" s="20"/>
      <c r="F2680"/>
      <c r="G2680"/>
      <c r="H2680"/>
      <c r="I2680"/>
      <c r="J2680" s="20"/>
      <c r="K2680"/>
      <c r="L2680"/>
      <c r="M2680"/>
      <c r="N2680"/>
      <c r="O2680" s="20"/>
      <c r="P2680"/>
      <c r="Q2680"/>
      <c r="R2680"/>
      <c r="S2680"/>
      <c r="T2680" s="20"/>
      <c r="U2680"/>
      <c r="V2680"/>
      <c r="W2680"/>
      <c r="X2680"/>
      <c r="Y2680" s="20"/>
      <c r="Z2680"/>
      <c r="AA2680"/>
      <c r="AB2680"/>
      <c r="AC2680"/>
      <c r="AD2680" s="20"/>
      <c r="AE2680"/>
      <c r="AF2680"/>
      <c r="AG2680"/>
      <c r="AH2680"/>
      <c r="AI2680" s="20"/>
      <c r="AJ2680"/>
      <c r="AK2680"/>
      <c r="AL2680"/>
      <c r="AM2680"/>
      <c r="AN2680" s="20"/>
      <c r="AO2680"/>
      <c r="AT2680" s="14"/>
      <c r="AU2680" s="14"/>
      <c r="AV2680" s="14"/>
      <c r="AW2680" s="14"/>
    </row>
    <row r="2681" spans="1:49" s="10" customFormat="1">
      <c r="A2681" s="12"/>
      <c r="C2681"/>
      <c r="D2681"/>
      <c r="E2681" s="20"/>
      <c r="F2681"/>
      <c r="G2681"/>
      <c r="H2681"/>
      <c r="I2681"/>
      <c r="J2681" s="20"/>
      <c r="K2681"/>
      <c r="L2681"/>
      <c r="M2681"/>
      <c r="N2681"/>
      <c r="O2681" s="20"/>
      <c r="P2681"/>
      <c r="Q2681"/>
      <c r="R2681"/>
      <c r="S2681"/>
      <c r="T2681" s="20"/>
      <c r="U2681"/>
      <c r="V2681"/>
      <c r="W2681"/>
      <c r="X2681"/>
      <c r="Y2681" s="20"/>
      <c r="Z2681"/>
      <c r="AA2681"/>
      <c r="AB2681"/>
      <c r="AC2681"/>
      <c r="AD2681" s="20"/>
      <c r="AE2681"/>
      <c r="AF2681"/>
      <c r="AG2681"/>
      <c r="AH2681"/>
      <c r="AI2681" s="20"/>
      <c r="AJ2681"/>
      <c r="AK2681"/>
      <c r="AL2681"/>
      <c r="AM2681"/>
      <c r="AN2681" s="20"/>
      <c r="AO2681"/>
      <c r="AT2681" s="14"/>
      <c r="AU2681" s="14"/>
      <c r="AV2681" s="14"/>
      <c r="AW2681" s="14"/>
    </row>
    <row r="2682" spans="1:49" s="10" customFormat="1">
      <c r="A2682" s="12"/>
      <c r="C2682"/>
      <c r="D2682"/>
      <c r="E2682" s="20"/>
      <c r="F2682"/>
      <c r="G2682"/>
      <c r="H2682"/>
      <c r="I2682"/>
      <c r="J2682" s="20"/>
      <c r="K2682"/>
      <c r="L2682"/>
      <c r="M2682"/>
      <c r="N2682"/>
      <c r="O2682" s="20"/>
      <c r="P2682"/>
      <c r="Q2682"/>
      <c r="R2682"/>
      <c r="S2682"/>
      <c r="T2682" s="20"/>
      <c r="U2682"/>
      <c r="V2682"/>
      <c r="W2682"/>
      <c r="X2682"/>
      <c r="Y2682" s="20"/>
      <c r="Z2682"/>
      <c r="AA2682"/>
      <c r="AB2682"/>
      <c r="AC2682"/>
      <c r="AD2682" s="20"/>
      <c r="AE2682"/>
      <c r="AF2682"/>
      <c r="AG2682"/>
      <c r="AH2682"/>
      <c r="AI2682" s="20"/>
      <c r="AJ2682"/>
      <c r="AK2682"/>
      <c r="AL2682"/>
      <c r="AM2682"/>
      <c r="AN2682" s="20"/>
      <c r="AO2682"/>
      <c r="AT2682" s="14"/>
      <c r="AU2682" s="14"/>
      <c r="AV2682" s="14"/>
      <c r="AW2682" s="14"/>
    </row>
    <row r="2683" spans="1:49" s="10" customFormat="1">
      <c r="A2683" s="12"/>
      <c r="C2683"/>
      <c r="D2683"/>
      <c r="E2683" s="20"/>
      <c r="F2683"/>
      <c r="G2683"/>
      <c r="H2683"/>
      <c r="I2683"/>
      <c r="J2683" s="20"/>
      <c r="K2683"/>
      <c r="L2683"/>
      <c r="M2683"/>
      <c r="N2683"/>
      <c r="O2683" s="20"/>
      <c r="P2683"/>
      <c r="Q2683"/>
      <c r="R2683"/>
      <c r="S2683"/>
      <c r="T2683" s="20"/>
      <c r="U2683"/>
      <c r="V2683"/>
      <c r="W2683"/>
      <c r="X2683"/>
      <c r="Y2683" s="20"/>
      <c r="Z2683"/>
      <c r="AA2683"/>
      <c r="AB2683"/>
      <c r="AC2683"/>
      <c r="AD2683" s="20"/>
      <c r="AE2683"/>
      <c r="AF2683"/>
      <c r="AG2683"/>
      <c r="AH2683"/>
      <c r="AI2683" s="20"/>
      <c r="AJ2683"/>
      <c r="AK2683"/>
      <c r="AL2683"/>
      <c r="AM2683"/>
      <c r="AN2683" s="20"/>
      <c r="AO2683"/>
      <c r="AT2683" s="14"/>
      <c r="AU2683" s="14"/>
      <c r="AV2683" s="14"/>
      <c r="AW2683" s="14"/>
    </row>
    <row r="2684" spans="1:49" s="10" customFormat="1">
      <c r="A2684" s="12"/>
      <c r="C2684"/>
      <c r="D2684"/>
      <c r="E2684" s="20"/>
      <c r="F2684"/>
      <c r="G2684"/>
      <c r="H2684"/>
      <c r="I2684"/>
      <c r="J2684" s="20"/>
      <c r="K2684"/>
      <c r="L2684"/>
      <c r="M2684"/>
      <c r="N2684"/>
      <c r="O2684" s="20"/>
      <c r="P2684"/>
      <c r="Q2684"/>
      <c r="R2684"/>
      <c r="S2684"/>
      <c r="T2684" s="20"/>
      <c r="U2684"/>
      <c r="V2684"/>
      <c r="W2684"/>
      <c r="X2684"/>
      <c r="Y2684" s="20"/>
      <c r="Z2684"/>
      <c r="AA2684"/>
      <c r="AB2684"/>
      <c r="AC2684"/>
      <c r="AD2684" s="20"/>
      <c r="AE2684"/>
      <c r="AF2684"/>
      <c r="AG2684"/>
      <c r="AH2684"/>
      <c r="AI2684" s="20"/>
      <c r="AJ2684"/>
      <c r="AK2684"/>
      <c r="AL2684"/>
      <c r="AM2684"/>
      <c r="AN2684" s="20"/>
      <c r="AO2684"/>
      <c r="AT2684" s="14"/>
      <c r="AU2684" s="14"/>
      <c r="AV2684" s="14"/>
      <c r="AW2684" s="14"/>
    </row>
    <row r="2685" spans="1:49" s="10" customFormat="1">
      <c r="A2685" s="12"/>
      <c r="C2685"/>
      <c r="D2685"/>
      <c r="E2685" s="20"/>
      <c r="F2685"/>
      <c r="G2685"/>
      <c r="H2685"/>
      <c r="I2685"/>
      <c r="J2685" s="20"/>
      <c r="K2685"/>
      <c r="L2685"/>
      <c r="M2685"/>
      <c r="N2685"/>
      <c r="O2685" s="20"/>
      <c r="P2685"/>
      <c r="Q2685"/>
      <c r="R2685"/>
      <c r="S2685"/>
      <c r="T2685" s="20"/>
      <c r="U2685"/>
      <c r="V2685"/>
      <c r="W2685"/>
      <c r="X2685"/>
      <c r="Y2685" s="20"/>
      <c r="Z2685"/>
      <c r="AA2685"/>
      <c r="AB2685"/>
      <c r="AC2685"/>
      <c r="AD2685" s="20"/>
      <c r="AE2685"/>
      <c r="AF2685"/>
      <c r="AG2685"/>
      <c r="AH2685"/>
      <c r="AI2685" s="20"/>
      <c r="AJ2685"/>
      <c r="AK2685"/>
      <c r="AL2685"/>
      <c r="AM2685"/>
      <c r="AN2685" s="20"/>
      <c r="AO2685"/>
      <c r="AT2685" s="14"/>
      <c r="AU2685" s="14"/>
      <c r="AV2685" s="14"/>
      <c r="AW2685" s="14"/>
    </row>
    <row r="2686" spans="1:49" s="10" customFormat="1">
      <c r="A2686" s="12"/>
      <c r="C2686"/>
      <c r="D2686"/>
      <c r="E2686" s="20"/>
      <c r="F2686"/>
      <c r="G2686"/>
      <c r="H2686"/>
      <c r="I2686"/>
      <c r="J2686" s="20"/>
      <c r="K2686"/>
      <c r="L2686"/>
      <c r="M2686"/>
      <c r="N2686"/>
      <c r="O2686" s="20"/>
      <c r="P2686"/>
      <c r="Q2686"/>
      <c r="R2686"/>
      <c r="S2686"/>
      <c r="T2686" s="20"/>
      <c r="U2686"/>
      <c r="V2686"/>
      <c r="W2686"/>
      <c r="X2686"/>
      <c r="Y2686" s="20"/>
      <c r="Z2686"/>
      <c r="AA2686"/>
      <c r="AB2686"/>
      <c r="AC2686"/>
      <c r="AD2686" s="20"/>
      <c r="AE2686"/>
      <c r="AF2686"/>
      <c r="AG2686"/>
      <c r="AH2686"/>
      <c r="AI2686" s="20"/>
      <c r="AJ2686"/>
      <c r="AK2686"/>
      <c r="AL2686"/>
      <c r="AM2686"/>
      <c r="AN2686" s="20"/>
      <c r="AO2686"/>
      <c r="AT2686" s="14"/>
      <c r="AU2686" s="14"/>
      <c r="AV2686" s="14"/>
      <c r="AW2686" s="14"/>
    </row>
    <row r="2687" spans="1:49" s="10" customFormat="1">
      <c r="A2687" s="12"/>
      <c r="C2687"/>
      <c r="D2687"/>
      <c r="E2687" s="20"/>
      <c r="F2687"/>
      <c r="G2687"/>
      <c r="H2687"/>
      <c r="I2687"/>
      <c r="J2687" s="20"/>
      <c r="K2687"/>
      <c r="L2687"/>
      <c r="M2687"/>
      <c r="N2687"/>
      <c r="O2687" s="20"/>
      <c r="P2687"/>
      <c r="Q2687"/>
      <c r="R2687"/>
      <c r="S2687"/>
      <c r="T2687" s="20"/>
      <c r="U2687"/>
      <c r="V2687"/>
      <c r="W2687"/>
      <c r="X2687"/>
      <c r="Y2687" s="20"/>
      <c r="Z2687"/>
      <c r="AA2687"/>
      <c r="AB2687"/>
      <c r="AC2687"/>
      <c r="AD2687" s="20"/>
      <c r="AE2687"/>
      <c r="AF2687"/>
      <c r="AG2687"/>
      <c r="AH2687"/>
      <c r="AI2687" s="20"/>
      <c r="AJ2687"/>
      <c r="AK2687"/>
      <c r="AL2687"/>
      <c r="AM2687"/>
      <c r="AN2687" s="20"/>
      <c r="AO2687"/>
      <c r="AT2687" s="14"/>
      <c r="AU2687" s="14"/>
      <c r="AV2687" s="14"/>
      <c r="AW2687" s="14"/>
    </row>
    <row r="2688" spans="1:49" s="10" customFormat="1">
      <c r="A2688" s="12"/>
      <c r="C2688"/>
      <c r="D2688"/>
      <c r="E2688" s="20"/>
      <c r="F2688"/>
      <c r="G2688"/>
      <c r="H2688"/>
      <c r="I2688"/>
      <c r="J2688" s="20"/>
      <c r="K2688"/>
      <c r="L2688"/>
      <c r="M2688"/>
      <c r="N2688"/>
      <c r="O2688" s="20"/>
      <c r="P2688"/>
      <c r="Q2688"/>
      <c r="R2688"/>
      <c r="S2688"/>
      <c r="T2688" s="20"/>
      <c r="U2688"/>
      <c r="V2688"/>
      <c r="W2688"/>
      <c r="X2688"/>
      <c r="Y2688" s="20"/>
      <c r="Z2688"/>
      <c r="AA2688"/>
      <c r="AB2688"/>
      <c r="AC2688"/>
      <c r="AD2688" s="20"/>
      <c r="AE2688"/>
      <c r="AF2688"/>
      <c r="AG2688"/>
      <c r="AH2688"/>
      <c r="AI2688" s="20"/>
      <c r="AJ2688"/>
      <c r="AK2688"/>
      <c r="AL2688"/>
      <c r="AM2688"/>
      <c r="AN2688" s="20"/>
      <c r="AO2688"/>
      <c r="AT2688" s="14"/>
      <c r="AU2688" s="14"/>
      <c r="AV2688" s="14"/>
      <c r="AW2688" s="14"/>
    </row>
    <row r="2689" spans="1:49" s="10" customFormat="1">
      <c r="A2689" s="12"/>
      <c r="C2689"/>
      <c r="D2689"/>
      <c r="E2689" s="20"/>
      <c r="F2689"/>
      <c r="G2689"/>
      <c r="H2689"/>
      <c r="I2689"/>
      <c r="J2689" s="20"/>
      <c r="K2689"/>
      <c r="L2689"/>
      <c r="M2689"/>
      <c r="N2689"/>
      <c r="O2689" s="20"/>
      <c r="P2689"/>
      <c r="Q2689"/>
      <c r="R2689"/>
      <c r="S2689"/>
      <c r="T2689" s="20"/>
      <c r="U2689"/>
      <c r="V2689"/>
      <c r="W2689"/>
      <c r="X2689"/>
      <c r="Y2689" s="20"/>
      <c r="Z2689"/>
      <c r="AA2689"/>
      <c r="AB2689"/>
      <c r="AC2689"/>
      <c r="AD2689" s="20"/>
      <c r="AE2689"/>
      <c r="AF2689"/>
      <c r="AG2689"/>
      <c r="AH2689"/>
      <c r="AI2689" s="20"/>
      <c r="AJ2689"/>
      <c r="AK2689"/>
      <c r="AL2689"/>
      <c r="AM2689"/>
      <c r="AN2689" s="20"/>
      <c r="AO2689"/>
      <c r="AT2689" s="14"/>
      <c r="AU2689" s="14"/>
      <c r="AV2689" s="14"/>
      <c r="AW2689" s="14"/>
    </row>
    <row r="2690" spans="1:49" s="10" customFormat="1">
      <c r="A2690" s="12"/>
      <c r="C2690"/>
      <c r="D2690"/>
      <c r="E2690" s="20"/>
      <c r="F2690"/>
      <c r="G2690"/>
      <c r="H2690"/>
      <c r="I2690"/>
      <c r="J2690" s="20"/>
      <c r="K2690"/>
      <c r="L2690"/>
      <c r="M2690"/>
      <c r="N2690"/>
      <c r="O2690" s="20"/>
      <c r="P2690"/>
      <c r="Q2690"/>
      <c r="R2690"/>
      <c r="S2690"/>
      <c r="T2690" s="20"/>
      <c r="U2690"/>
      <c r="V2690"/>
      <c r="W2690"/>
      <c r="X2690"/>
      <c r="Y2690" s="20"/>
      <c r="Z2690"/>
      <c r="AA2690"/>
      <c r="AB2690"/>
      <c r="AC2690"/>
      <c r="AD2690" s="20"/>
      <c r="AE2690"/>
      <c r="AF2690"/>
      <c r="AG2690"/>
      <c r="AH2690"/>
      <c r="AI2690" s="20"/>
      <c r="AJ2690"/>
      <c r="AK2690"/>
      <c r="AL2690"/>
      <c r="AM2690"/>
      <c r="AN2690" s="20"/>
      <c r="AO2690"/>
      <c r="AT2690" s="14"/>
      <c r="AU2690" s="14"/>
      <c r="AV2690" s="14"/>
      <c r="AW2690" s="14"/>
    </row>
    <row r="2691" spans="1:49" s="10" customFormat="1">
      <c r="A2691" s="12"/>
      <c r="C2691"/>
      <c r="D2691"/>
      <c r="E2691" s="20"/>
      <c r="F2691"/>
      <c r="G2691"/>
      <c r="H2691"/>
      <c r="I2691"/>
      <c r="J2691" s="20"/>
      <c r="K2691"/>
      <c r="L2691"/>
      <c r="M2691"/>
      <c r="N2691"/>
      <c r="O2691" s="20"/>
      <c r="P2691"/>
      <c r="Q2691"/>
      <c r="R2691"/>
      <c r="S2691"/>
      <c r="T2691" s="20"/>
      <c r="U2691"/>
      <c r="V2691"/>
      <c r="W2691"/>
      <c r="X2691"/>
      <c r="Y2691" s="20"/>
      <c r="Z2691"/>
      <c r="AA2691"/>
      <c r="AB2691"/>
      <c r="AC2691"/>
      <c r="AD2691" s="20"/>
      <c r="AE2691"/>
      <c r="AF2691"/>
      <c r="AG2691"/>
      <c r="AH2691"/>
      <c r="AI2691" s="20"/>
      <c r="AJ2691"/>
      <c r="AK2691"/>
      <c r="AL2691"/>
      <c r="AM2691"/>
      <c r="AN2691" s="20"/>
      <c r="AO2691"/>
      <c r="AT2691" s="14"/>
      <c r="AU2691" s="14"/>
      <c r="AV2691" s="14"/>
      <c r="AW2691" s="14"/>
    </row>
    <row r="2692" spans="1:49" s="10" customFormat="1">
      <c r="A2692" s="12"/>
      <c r="C2692"/>
      <c r="D2692"/>
      <c r="E2692" s="20"/>
      <c r="F2692"/>
      <c r="G2692"/>
      <c r="H2692"/>
      <c r="I2692"/>
      <c r="J2692" s="20"/>
      <c r="K2692"/>
      <c r="L2692"/>
      <c r="M2692"/>
      <c r="N2692"/>
      <c r="O2692" s="20"/>
      <c r="P2692"/>
      <c r="Q2692"/>
      <c r="R2692"/>
      <c r="S2692"/>
      <c r="T2692" s="20"/>
      <c r="U2692"/>
      <c r="V2692"/>
      <c r="W2692"/>
      <c r="X2692"/>
      <c r="Y2692" s="20"/>
      <c r="Z2692"/>
      <c r="AA2692"/>
      <c r="AB2692"/>
      <c r="AC2692"/>
      <c r="AD2692" s="20"/>
      <c r="AE2692"/>
      <c r="AF2692"/>
      <c r="AG2692"/>
      <c r="AH2692"/>
      <c r="AI2692" s="20"/>
      <c r="AJ2692"/>
      <c r="AK2692"/>
      <c r="AL2692"/>
      <c r="AM2692"/>
      <c r="AN2692" s="20"/>
      <c r="AO2692"/>
      <c r="AT2692" s="14"/>
      <c r="AU2692" s="14"/>
      <c r="AV2692" s="14"/>
      <c r="AW2692" s="14"/>
    </row>
    <row r="2693" spans="1:49" s="10" customFormat="1">
      <c r="A2693" s="12"/>
      <c r="C2693"/>
      <c r="D2693"/>
      <c r="E2693" s="20"/>
      <c r="F2693"/>
      <c r="G2693"/>
      <c r="H2693"/>
      <c r="I2693"/>
      <c r="J2693" s="20"/>
      <c r="K2693"/>
      <c r="L2693"/>
      <c r="M2693"/>
      <c r="N2693"/>
      <c r="O2693" s="20"/>
      <c r="P2693"/>
      <c r="Q2693"/>
      <c r="R2693"/>
      <c r="S2693"/>
      <c r="T2693" s="20"/>
      <c r="U2693"/>
      <c r="V2693"/>
      <c r="W2693"/>
      <c r="X2693"/>
      <c r="Y2693" s="20"/>
      <c r="Z2693"/>
      <c r="AA2693"/>
      <c r="AB2693"/>
      <c r="AC2693"/>
      <c r="AD2693" s="20"/>
      <c r="AE2693"/>
      <c r="AF2693"/>
      <c r="AG2693"/>
      <c r="AH2693"/>
      <c r="AI2693" s="20"/>
      <c r="AJ2693"/>
      <c r="AK2693"/>
      <c r="AL2693"/>
      <c r="AM2693"/>
      <c r="AN2693" s="20"/>
      <c r="AO2693"/>
      <c r="AT2693" s="14"/>
      <c r="AU2693" s="14"/>
      <c r="AV2693" s="14"/>
      <c r="AW2693" s="14"/>
    </row>
    <row r="2694" spans="1:49" s="10" customFormat="1">
      <c r="A2694" s="12"/>
      <c r="C2694"/>
      <c r="D2694"/>
      <c r="E2694" s="20"/>
      <c r="F2694"/>
      <c r="G2694"/>
      <c r="H2694"/>
      <c r="I2694"/>
      <c r="J2694" s="20"/>
      <c r="K2694"/>
      <c r="L2694"/>
      <c r="M2694"/>
      <c r="N2694"/>
      <c r="O2694" s="20"/>
      <c r="P2694"/>
      <c r="Q2694"/>
      <c r="R2694"/>
      <c r="S2694"/>
      <c r="T2694" s="20"/>
      <c r="U2694"/>
      <c r="V2694"/>
      <c r="W2694"/>
      <c r="X2694"/>
      <c r="Y2694" s="20"/>
      <c r="Z2694"/>
      <c r="AA2694"/>
      <c r="AB2694"/>
      <c r="AC2694"/>
      <c r="AD2694" s="20"/>
      <c r="AE2694"/>
      <c r="AF2694"/>
      <c r="AG2694"/>
      <c r="AH2694"/>
      <c r="AI2694" s="20"/>
      <c r="AJ2694"/>
      <c r="AK2694"/>
      <c r="AL2694"/>
      <c r="AM2694"/>
      <c r="AN2694" s="20"/>
      <c r="AO2694"/>
      <c r="AT2694" s="14"/>
      <c r="AU2694" s="14"/>
      <c r="AV2694" s="14"/>
      <c r="AW2694" s="14"/>
    </row>
    <row r="2695" spans="1:49" s="10" customFormat="1">
      <c r="A2695" s="12"/>
      <c r="C2695"/>
      <c r="D2695"/>
      <c r="E2695" s="20"/>
      <c r="F2695"/>
      <c r="G2695"/>
      <c r="H2695"/>
      <c r="I2695"/>
      <c r="J2695" s="20"/>
      <c r="K2695"/>
      <c r="L2695"/>
      <c r="M2695"/>
      <c r="N2695"/>
      <c r="O2695" s="20"/>
      <c r="P2695"/>
      <c r="Q2695"/>
      <c r="R2695"/>
      <c r="S2695"/>
      <c r="T2695" s="20"/>
      <c r="U2695"/>
      <c r="V2695"/>
      <c r="W2695"/>
      <c r="X2695"/>
      <c r="Y2695" s="20"/>
      <c r="Z2695"/>
      <c r="AA2695"/>
      <c r="AB2695"/>
      <c r="AC2695"/>
      <c r="AD2695" s="20"/>
      <c r="AE2695"/>
      <c r="AF2695"/>
      <c r="AG2695"/>
      <c r="AH2695"/>
      <c r="AI2695" s="20"/>
      <c r="AJ2695"/>
      <c r="AK2695"/>
      <c r="AL2695"/>
      <c r="AM2695"/>
      <c r="AN2695" s="20"/>
      <c r="AO2695"/>
      <c r="AT2695" s="14"/>
      <c r="AU2695" s="14"/>
      <c r="AV2695" s="14"/>
      <c r="AW2695" s="14"/>
    </row>
    <row r="2696" spans="1:49" s="10" customFormat="1">
      <c r="A2696" s="12"/>
      <c r="C2696"/>
      <c r="D2696"/>
      <c r="E2696" s="20"/>
      <c r="F2696"/>
      <c r="G2696"/>
      <c r="H2696"/>
      <c r="I2696"/>
      <c r="J2696" s="20"/>
      <c r="K2696"/>
      <c r="L2696"/>
      <c r="M2696"/>
      <c r="N2696"/>
      <c r="O2696" s="20"/>
      <c r="P2696"/>
      <c r="Q2696"/>
      <c r="R2696"/>
      <c r="S2696"/>
      <c r="T2696" s="20"/>
      <c r="U2696"/>
      <c r="V2696"/>
      <c r="W2696"/>
      <c r="X2696"/>
      <c r="Y2696" s="20"/>
      <c r="Z2696"/>
      <c r="AA2696"/>
      <c r="AB2696"/>
      <c r="AC2696"/>
      <c r="AD2696" s="20"/>
      <c r="AE2696"/>
      <c r="AF2696"/>
      <c r="AG2696"/>
      <c r="AH2696"/>
      <c r="AI2696" s="20"/>
      <c r="AJ2696"/>
      <c r="AK2696"/>
      <c r="AL2696"/>
      <c r="AM2696"/>
      <c r="AN2696" s="20"/>
      <c r="AO2696"/>
      <c r="AT2696" s="14"/>
      <c r="AU2696" s="14"/>
      <c r="AV2696" s="14"/>
      <c r="AW2696" s="14"/>
    </row>
    <row r="2697" spans="1:49" s="10" customFormat="1">
      <c r="A2697" s="12"/>
      <c r="C2697"/>
      <c r="D2697"/>
      <c r="E2697" s="20"/>
      <c r="F2697"/>
      <c r="G2697"/>
      <c r="H2697"/>
      <c r="I2697"/>
      <c r="J2697" s="20"/>
      <c r="K2697"/>
      <c r="L2697"/>
      <c r="M2697"/>
      <c r="N2697"/>
      <c r="O2697" s="20"/>
      <c r="P2697"/>
      <c r="Q2697"/>
      <c r="R2697"/>
      <c r="S2697"/>
      <c r="T2697" s="20"/>
      <c r="U2697"/>
      <c r="V2697"/>
      <c r="W2697"/>
      <c r="X2697"/>
      <c r="Y2697" s="20"/>
      <c r="Z2697"/>
      <c r="AA2697"/>
      <c r="AB2697"/>
      <c r="AC2697"/>
      <c r="AD2697" s="20"/>
      <c r="AE2697"/>
      <c r="AF2697"/>
      <c r="AG2697"/>
      <c r="AH2697"/>
      <c r="AI2697" s="20"/>
      <c r="AJ2697"/>
      <c r="AK2697"/>
      <c r="AL2697"/>
      <c r="AM2697"/>
      <c r="AN2697" s="20"/>
      <c r="AO2697"/>
      <c r="AT2697" s="14"/>
      <c r="AU2697" s="14"/>
      <c r="AV2697" s="14"/>
      <c r="AW2697" s="14"/>
    </row>
    <row r="2698" spans="1:49" s="10" customFormat="1">
      <c r="A2698" s="12"/>
      <c r="C2698"/>
      <c r="D2698"/>
      <c r="E2698" s="20"/>
      <c r="F2698"/>
      <c r="G2698"/>
      <c r="H2698"/>
      <c r="I2698"/>
      <c r="J2698" s="20"/>
      <c r="K2698"/>
      <c r="L2698"/>
      <c r="M2698"/>
      <c r="N2698"/>
      <c r="O2698" s="20"/>
      <c r="P2698"/>
      <c r="Q2698"/>
      <c r="R2698"/>
      <c r="S2698"/>
      <c r="T2698" s="20"/>
      <c r="U2698"/>
      <c r="V2698"/>
      <c r="W2698"/>
      <c r="X2698"/>
      <c r="Y2698" s="20"/>
      <c r="Z2698"/>
      <c r="AA2698"/>
      <c r="AB2698"/>
      <c r="AC2698"/>
      <c r="AD2698" s="20"/>
      <c r="AE2698"/>
      <c r="AF2698"/>
      <c r="AG2698"/>
      <c r="AH2698"/>
      <c r="AI2698" s="20"/>
      <c r="AJ2698"/>
      <c r="AK2698"/>
      <c r="AL2698"/>
      <c r="AM2698"/>
      <c r="AN2698" s="20"/>
      <c r="AO2698"/>
      <c r="AT2698" s="14"/>
      <c r="AU2698" s="14"/>
      <c r="AV2698" s="14"/>
      <c r="AW2698" s="14"/>
    </row>
    <row r="2699" spans="1:49" s="10" customFormat="1">
      <c r="A2699" s="12"/>
      <c r="C2699"/>
      <c r="D2699"/>
      <c r="E2699" s="20"/>
      <c r="F2699"/>
      <c r="G2699"/>
      <c r="H2699"/>
      <c r="I2699"/>
      <c r="J2699" s="20"/>
      <c r="K2699"/>
      <c r="L2699"/>
      <c r="M2699"/>
      <c r="N2699"/>
      <c r="O2699" s="20"/>
      <c r="P2699"/>
      <c r="Q2699"/>
      <c r="R2699"/>
      <c r="S2699"/>
      <c r="T2699" s="20"/>
      <c r="U2699"/>
      <c r="V2699"/>
      <c r="W2699"/>
      <c r="X2699"/>
      <c r="Y2699" s="20"/>
      <c r="Z2699"/>
      <c r="AA2699"/>
      <c r="AB2699"/>
      <c r="AC2699"/>
      <c r="AD2699" s="20"/>
      <c r="AE2699"/>
      <c r="AF2699"/>
      <c r="AG2699"/>
      <c r="AH2699"/>
      <c r="AI2699" s="20"/>
      <c r="AJ2699"/>
      <c r="AK2699"/>
      <c r="AL2699"/>
      <c r="AM2699"/>
      <c r="AN2699" s="20"/>
      <c r="AO2699"/>
      <c r="AT2699" s="14"/>
      <c r="AU2699" s="14"/>
      <c r="AV2699" s="14"/>
      <c r="AW2699" s="14"/>
    </row>
    <row r="2700" spans="1:49" s="10" customFormat="1">
      <c r="A2700" s="12"/>
      <c r="C2700"/>
      <c r="D2700"/>
      <c r="E2700" s="20"/>
      <c r="F2700"/>
      <c r="G2700"/>
      <c r="H2700"/>
      <c r="I2700"/>
      <c r="J2700" s="20"/>
      <c r="K2700"/>
      <c r="L2700"/>
      <c r="M2700"/>
      <c r="N2700"/>
      <c r="O2700" s="20"/>
      <c r="P2700"/>
      <c r="Q2700"/>
      <c r="R2700"/>
      <c r="S2700"/>
      <c r="T2700" s="20"/>
      <c r="U2700"/>
      <c r="V2700"/>
      <c r="W2700"/>
      <c r="X2700"/>
      <c r="Y2700" s="20"/>
      <c r="Z2700"/>
      <c r="AA2700"/>
      <c r="AB2700"/>
      <c r="AC2700"/>
      <c r="AD2700" s="20"/>
      <c r="AE2700"/>
      <c r="AF2700"/>
      <c r="AG2700"/>
      <c r="AH2700"/>
      <c r="AI2700" s="20"/>
      <c r="AJ2700"/>
      <c r="AK2700"/>
      <c r="AL2700"/>
      <c r="AM2700"/>
      <c r="AN2700" s="20"/>
      <c r="AO2700"/>
      <c r="AT2700" s="14"/>
      <c r="AU2700" s="14"/>
      <c r="AV2700" s="14"/>
      <c r="AW2700" s="14"/>
    </row>
    <row r="2701" spans="1:49" s="10" customFormat="1">
      <c r="A2701" s="12"/>
      <c r="C2701"/>
      <c r="D2701"/>
      <c r="E2701" s="20"/>
      <c r="F2701"/>
      <c r="G2701"/>
      <c r="H2701"/>
      <c r="I2701"/>
      <c r="J2701" s="20"/>
      <c r="K2701"/>
      <c r="L2701"/>
      <c r="M2701"/>
      <c r="N2701"/>
      <c r="O2701" s="20"/>
      <c r="P2701"/>
      <c r="Q2701"/>
      <c r="R2701"/>
      <c r="S2701"/>
      <c r="T2701" s="20"/>
      <c r="U2701"/>
      <c r="V2701"/>
      <c r="W2701"/>
      <c r="X2701"/>
      <c r="Y2701" s="20"/>
      <c r="Z2701"/>
      <c r="AA2701"/>
      <c r="AB2701"/>
      <c r="AC2701"/>
      <c r="AD2701" s="20"/>
      <c r="AE2701"/>
      <c r="AF2701"/>
      <c r="AG2701"/>
      <c r="AH2701"/>
      <c r="AI2701" s="20"/>
      <c r="AJ2701"/>
      <c r="AK2701"/>
      <c r="AL2701"/>
      <c r="AM2701"/>
      <c r="AN2701" s="20"/>
      <c r="AO2701"/>
      <c r="AT2701" s="14"/>
      <c r="AU2701" s="14"/>
      <c r="AV2701" s="14"/>
      <c r="AW2701" s="14"/>
    </row>
    <row r="2702" spans="1:49" s="10" customFormat="1">
      <c r="A2702" s="12"/>
      <c r="C2702"/>
      <c r="D2702"/>
      <c r="E2702" s="20"/>
      <c r="F2702"/>
      <c r="G2702"/>
      <c r="H2702"/>
      <c r="I2702"/>
      <c r="J2702" s="20"/>
      <c r="K2702"/>
      <c r="L2702"/>
      <c r="M2702"/>
      <c r="N2702"/>
      <c r="O2702" s="20"/>
      <c r="P2702"/>
      <c r="Q2702"/>
      <c r="R2702"/>
      <c r="S2702"/>
      <c r="T2702" s="20"/>
      <c r="U2702"/>
      <c r="V2702"/>
      <c r="W2702"/>
      <c r="X2702"/>
      <c r="Y2702" s="20"/>
      <c r="Z2702"/>
      <c r="AA2702"/>
      <c r="AB2702"/>
      <c r="AC2702"/>
      <c r="AD2702" s="20"/>
      <c r="AE2702"/>
      <c r="AF2702"/>
      <c r="AG2702"/>
      <c r="AH2702"/>
      <c r="AI2702" s="20"/>
      <c r="AJ2702"/>
      <c r="AK2702"/>
      <c r="AL2702"/>
      <c r="AM2702"/>
      <c r="AN2702" s="20"/>
      <c r="AO2702"/>
      <c r="AT2702" s="14"/>
      <c r="AU2702" s="14"/>
      <c r="AV2702" s="14"/>
      <c r="AW2702" s="14"/>
    </row>
    <row r="2703" spans="1:49" s="10" customFormat="1">
      <c r="A2703" s="12"/>
      <c r="C2703"/>
      <c r="D2703"/>
      <c r="E2703" s="20"/>
      <c r="F2703"/>
      <c r="G2703"/>
      <c r="H2703"/>
      <c r="I2703"/>
      <c r="J2703" s="20"/>
      <c r="K2703"/>
      <c r="L2703"/>
      <c r="M2703"/>
      <c r="N2703"/>
      <c r="O2703" s="20"/>
      <c r="P2703"/>
      <c r="Q2703"/>
      <c r="R2703"/>
      <c r="S2703"/>
      <c r="T2703" s="20"/>
      <c r="U2703"/>
      <c r="V2703"/>
      <c r="W2703"/>
      <c r="X2703"/>
      <c r="Y2703" s="20"/>
      <c r="Z2703"/>
      <c r="AA2703"/>
      <c r="AB2703"/>
      <c r="AC2703"/>
      <c r="AD2703" s="20"/>
      <c r="AE2703"/>
      <c r="AF2703"/>
      <c r="AG2703"/>
      <c r="AH2703"/>
      <c r="AI2703" s="20"/>
      <c r="AJ2703"/>
      <c r="AK2703"/>
      <c r="AL2703"/>
      <c r="AM2703"/>
      <c r="AN2703" s="20"/>
      <c r="AO2703"/>
      <c r="AT2703" s="14"/>
      <c r="AU2703" s="14"/>
      <c r="AV2703" s="14"/>
      <c r="AW2703" s="14"/>
    </row>
    <row r="2704" spans="1:49" s="10" customFormat="1">
      <c r="A2704" s="12"/>
      <c r="C2704"/>
      <c r="D2704"/>
      <c r="E2704" s="20"/>
      <c r="F2704"/>
      <c r="G2704"/>
      <c r="H2704"/>
      <c r="I2704"/>
      <c r="J2704" s="20"/>
      <c r="K2704"/>
      <c r="L2704"/>
      <c r="M2704"/>
      <c r="N2704"/>
      <c r="O2704" s="20"/>
      <c r="P2704"/>
      <c r="Q2704"/>
      <c r="R2704"/>
      <c r="S2704"/>
      <c r="T2704" s="20"/>
      <c r="U2704"/>
      <c r="V2704"/>
      <c r="W2704"/>
      <c r="X2704"/>
      <c r="Y2704" s="20"/>
      <c r="Z2704"/>
      <c r="AA2704"/>
      <c r="AB2704"/>
      <c r="AC2704"/>
      <c r="AD2704" s="20"/>
      <c r="AE2704"/>
      <c r="AF2704"/>
      <c r="AG2704"/>
      <c r="AH2704"/>
      <c r="AI2704" s="20"/>
      <c r="AJ2704"/>
      <c r="AK2704"/>
      <c r="AL2704"/>
      <c r="AM2704"/>
      <c r="AN2704" s="20"/>
      <c r="AO2704"/>
      <c r="AT2704" s="14"/>
      <c r="AU2704" s="14"/>
      <c r="AV2704" s="14"/>
      <c r="AW2704" s="14"/>
    </row>
    <row r="2705" spans="1:49" s="10" customFormat="1">
      <c r="A2705" s="12"/>
      <c r="C2705"/>
      <c r="D2705"/>
      <c r="E2705" s="20"/>
      <c r="F2705"/>
      <c r="G2705"/>
      <c r="H2705"/>
      <c r="I2705"/>
      <c r="J2705" s="20"/>
      <c r="K2705"/>
      <c r="L2705"/>
      <c r="M2705"/>
      <c r="N2705"/>
      <c r="O2705" s="20"/>
      <c r="P2705"/>
      <c r="Q2705"/>
      <c r="R2705"/>
      <c r="S2705"/>
      <c r="T2705" s="20"/>
      <c r="U2705"/>
      <c r="V2705"/>
      <c r="W2705"/>
      <c r="X2705"/>
      <c r="Y2705" s="20"/>
      <c r="Z2705"/>
      <c r="AA2705"/>
      <c r="AB2705"/>
      <c r="AC2705"/>
      <c r="AD2705" s="20"/>
      <c r="AE2705"/>
      <c r="AF2705"/>
      <c r="AG2705"/>
      <c r="AH2705"/>
      <c r="AI2705" s="20"/>
      <c r="AJ2705"/>
      <c r="AK2705"/>
      <c r="AL2705"/>
      <c r="AM2705"/>
      <c r="AN2705" s="20"/>
      <c r="AO2705"/>
      <c r="AT2705" s="14"/>
      <c r="AU2705" s="14"/>
      <c r="AV2705" s="14"/>
      <c r="AW2705" s="14"/>
    </row>
    <row r="2706" spans="1:49" s="10" customFormat="1">
      <c r="A2706" s="12"/>
      <c r="C2706"/>
      <c r="D2706"/>
      <c r="E2706" s="20"/>
      <c r="F2706"/>
      <c r="G2706"/>
      <c r="H2706"/>
      <c r="I2706"/>
      <c r="J2706" s="20"/>
      <c r="K2706"/>
      <c r="L2706"/>
      <c r="M2706"/>
      <c r="N2706"/>
      <c r="O2706" s="20"/>
      <c r="P2706"/>
      <c r="Q2706"/>
      <c r="R2706"/>
      <c r="S2706"/>
      <c r="T2706" s="20"/>
      <c r="U2706"/>
      <c r="V2706"/>
      <c r="W2706"/>
      <c r="X2706"/>
      <c r="Y2706" s="20"/>
      <c r="Z2706"/>
      <c r="AA2706"/>
      <c r="AB2706"/>
      <c r="AC2706"/>
      <c r="AD2706" s="20"/>
      <c r="AE2706"/>
      <c r="AF2706"/>
      <c r="AG2706"/>
      <c r="AH2706"/>
      <c r="AI2706" s="20"/>
      <c r="AJ2706"/>
      <c r="AK2706"/>
      <c r="AL2706"/>
      <c r="AM2706"/>
      <c r="AN2706" s="20"/>
      <c r="AO2706"/>
      <c r="AT2706" s="14"/>
      <c r="AU2706" s="14"/>
      <c r="AV2706" s="14"/>
      <c r="AW2706" s="14"/>
    </row>
    <row r="2707" spans="1:49" s="10" customFormat="1">
      <c r="A2707" s="12"/>
      <c r="C2707"/>
      <c r="D2707"/>
      <c r="E2707" s="20"/>
      <c r="F2707"/>
      <c r="G2707"/>
      <c r="H2707"/>
      <c r="I2707"/>
      <c r="J2707" s="20"/>
      <c r="K2707"/>
      <c r="L2707"/>
      <c r="M2707"/>
      <c r="N2707"/>
      <c r="O2707" s="20"/>
      <c r="P2707"/>
      <c r="Q2707"/>
      <c r="R2707"/>
      <c r="S2707"/>
      <c r="T2707" s="20"/>
      <c r="U2707"/>
      <c r="V2707"/>
      <c r="W2707"/>
      <c r="X2707"/>
      <c r="Y2707" s="20"/>
      <c r="Z2707"/>
      <c r="AA2707"/>
      <c r="AB2707"/>
      <c r="AC2707"/>
      <c r="AD2707" s="20"/>
      <c r="AE2707"/>
      <c r="AF2707"/>
      <c r="AG2707"/>
      <c r="AH2707"/>
      <c r="AI2707" s="20"/>
      <c r="AJ2707"/>
      <c r="AK2707"/>
      <c r="AL2707"/>
      <c r="AM2707"/>
      <c r="AN2707" s="20"/>
      <c r="AO2707"/>
      <c r="AT2707" s="14"/>
      <c r="AU2707" s="14"/>
      <c r="AV2707" s="14"/>
      <c r="AW2707" s="14"/>
    </row>
    <row r="2708" spans="1:49" s="10" customFormat="1">
      <c r="A2708" s="12"/>
      <c r="C2708"/>
      <c r="D2708"/>
      <c r="E2708" s="20"/>
      <c r="F2708"/>
      <c r="G2708"/>
      <c r="H2708"/>
      <c r="I2708"/>
      <c r="J2708" s="20"/>
      <c r="K2708"/>
      <c r="L2708"/>
      <c r="M2708"/>
      <c r="N2708"/>
      <c r="O2708" s="20"/>
      <c r="P2708"/>
      <c r="Q2708"/>
      <c r="R2708"/>
      <c r="S2708"/>
      <c r="T2708" s="20"/>
      <c r="U2708"/>
      <c r="V2708"/>
      <c r="W2708"/>
      <c r="X2708"/>
      <c r="Y2708" s="20"/>
      <c r="Z2708"/>
      <c r="AA2708"/>
      <c r="AB2708"/>
      <c r="AC2708"/>
      <c r="AD2708" s="20"/>
      <c r="AE2708"/>
      <c r="AF2708"/>
      <c r="AG2708"/>
      <c r="AH2708"/>
      <c r="AI2708" s="20"/>
      <c r="AJ2708"/>
      <c r="AK2708"/>
      <c r="AL2708"/>
      <c r="AM2708"/>
      <c r="AN2708" s="20"/>
      <c r="AO2708"/>
      <c r="AT2708" s="14"/>
      <c r="AU2708" s="14"/>
      <c r="AV2708" s="14"/>
      <c r="AW2708" s="14"/>
    </row>
    <row r="2709" spans="1:49" s="10" customFormat="1">
      <c r="A2709" s="12"/>
      <c r="C2709"/>
      <c r="D2709"/>
      <c r="E2709" s="20"/>
      <c r="F2709"/>
      <c r="G2709"/>
      <c r="H2709"/>
      <c r="I2709"/>
      <c r="J2709" s="20"/>
      <c r="K2709"/>
      <c r="L2709"/>
      <c r="M2709"/>
      <c r="N2709"/>
      <c r="O2709" s="20"/>
      <c r="P2709"/>
      <c r="Q2709"/>
      <c r="R2709"/>
      <c r="S2709"/>
      <c r="T2709" s="20"/>
      <c r="U2709"/>
      <c r="V2709"/>
      <c r="W2709"/>
      <c r="X2709"/>
      <c r="Y2709" s="20"/>
      <c r="Z2709"/>
      <c r="AA2709"/>
      <c r="AB2709"/>
      <c r="AC2709"/>
      <c r="AD2709" s="20"/>
      <c r="AE2709"/>
      <c r="AF2709"/>
      <c r="AG2709"/>
      <c r="AH2709"/>
      <c r="AI2709" s="20"/>
      <c r="AJ2709"/>
      <c r="AK2709"/>
      <c r="AL2709"/>
      <c r="AM2709"/>
      <c r="AN2709" s="20"/>
      <c r="AO2709"/>
      <c r="AT2709" s="14"/>
      <c r="AU2709" s="14"/>
      <c r="AV2709" s="14"/>
      <c r="AW2709" s="14"/>
    </row>
    <row r="2710" spans="1:49" s="10" customFormat="1">
      <c r="A2710" s="12"/>
      <c r="C2710"/>
      <c r="D2710"/>
      <c r="E2710" s="20"/>
      <c r="F2710"/>
      <c r="G2710"/>
      <c r="H2710"/>
      <c r="I2710"/>
      <c r="J2710" s="20"/>
      <c r="K2710"/>
      <c r="L2710"/>
      <c r="M2710"/>
      <c r="N2710"/>
      <c r="O2710" s="20"/>
      <c r="P2710"/>
      <c r="Q2710"/>
      <c r="R2710"/>
      <c r="S2710"/>
      <c r="T2710" s="20"/>
      <c r="U2710"/>
      <c r="V2710"/>
      <c r="W2710"/>
      <c r="X2710"/>
      <c r="Y2710" s="20"/>
      <c r="Z2710"/>
      <c r="AA2710"/>
      <c r="AB2710"/>
      <c r="AC2710"/>
      <c r="AD2710" s="20"/>
      <c r="AE2710"/>
      <c r="AF2710"/>
      <c r="AG2710"/>
      <c r="AH2710"/>
      <c r="AI2710" s="20"/>
      <c r="AJ2710"/>
      <c r="AK2710"/>
      <c r="AL2710"/>
      <c r="AM2710"/>
      <c r="AN2710" s="20"/>
      <c r="AO2710"/>
      <c r="AT2710" s="14"/>
      <c r="AU2710" s="14"/>
      <c r="AV2710" s="14"/>
      <c r="AW2710" s="14"/>
    </row>
    <row r="2711" spans="1:49" s="10" customFormat="1">
      <c r="A2711" s="12"/>
      <c r="C2711"/>
      <c r="D2711"/>
      <c r="E2711" s="20"/>
      <c r="F2711"/>
      <c r="G2711"/>
      <c r="H2711"/>
      <c r="I2711"/>
      <c r="J2711" s="20"/>
      <c r="K2711"/>
      <c r="L2711"/>
      <c r="M2711"/>
      <c r="N2711"/>
      <c r="O2711" s="20"/>
      <c r="P2711"/>
      <c r="Q2711"/>
      <c r="R2711"/>
      <c r="S2711"/>
      <c r="T2711" s="20"/>
      <c r="U2711"/>
      <c r="V2711"/>
      <c r="W2711"/>
      <c r="X2711"/>
      <c r="Y2711" s="20"/>
      <c r="Z2711"/>
      <c r="AA2711"/>
      <c r="AB2711"/>
      <c r="AC2711"/>
      <c r="AD2711" s="20"/>
      <c r="AE2711"/>
      <c r="AF2711"/>
      <c r="AG2711"/>
      <c r="AH2711"/>
      <c r="AI2711" s="20"/>
      <c r="AJ2711"/>
      <c r="AK2711"/>
      <c r="AL2711"/>
      <c r="AM2711"/>
      <c r="AN2711" s="20"/>
      <c r="AO2711"/>
      <c r="AT2711" s="14"/>
      <c r="AU2711" s="14"/>
      <c r="AV2711" s="14"/>
      <c r="AW2711" s="14"/>
    </row>
    <row r="2712" spans="1:49" s="10" customFormat="1">
      <c r="A2712" s="12"/>
      <c r="C2712"/>
      <c r="D2712"/>
      <c r="E2712" s="20"/>
      <c r="F2712"/>
      <c r="G2712"/>
      <c r="H2712"/>
      <c r="I2712"/>
      <c r="J2712" s="20"/>
      <c r="K2712"/>
      <c r="L2712"/>
      <c r="M2712"/>
      <c r="N2712"/>
      <c r="O2712" s="20"/>
      <c r="P2712"/>
      <c r="Q2712"/>
      <c r="R2712"/>
      <c r="S2712"/>
      <c r="T2712" s="20"/>
      <c r="U2712"/>
      <c r="V2712"/>
      <c r="W2712"/>
      <c r="X2712"/>
      <c r="Y2712" s="20"/>
      <c r="Z2712"/>
      <c r="AA2712"/>
      <c r="AB2712"/>
      <c r="AC2712"/>
      <c r="AD2712" s="20"/>
      <c r="AE2712"/>
      <c r="AF2712"/>
      <c r="AG2712"/>
      <c r="AH2712"/>
      <c r="AI2712" s="20"/>
      <c r="AJ2712"/>
      <c r="AK2712"/>
      <c r="AL2712"/>
      <c r="AM2712"/>
      <c r="AN2712" s="20"/>
      <c r="AO2712"/>
      <c r="AT2712" s="14"/>
      <c r="AU2712" s="14"/>
      <c r="AV2712" s="14"/>
      <c r="AW2712" s="14"/>
    </row>
    <row r="2713" spans="1:49" s="10" customFormat="1">
      <c r="A2713" s="12"/>
      <c r="C2713"/>
      <c r="D2713"/>
      <c r="E2713" s="20"/>
      <c r="F2713"/>
      <c r="G2713"/>
      <c r="H2713"/>
      <c r="I2713"/>
      <c r="J2713" s="20"/>
      <c r="K2713"/>
      <c r="L2713"/>
      <c r="M2713"/>
      <c r="N2713"/>
      <c r="O2713" s="20"/>
      <c r="P2713"/>
      <c r="Q2713"/>
      <c r="R2713"/>
      <c r="S2713"/>
      <c r="T2713" s="20"/>
      <c r="U2713"/>
      <c r="V2713"/>
      <c r="W2713"/>
      <c r="X2713"/>
      <c r="Y2713" s="20"/>
      <c r="Z2713"/>
      <c r="AA2713"/>
      <c r="AB2713"/>
      <c r="AC2713"/>
      <c r="AD2713" s="20"/>
      <c r="AE2713"/>
      <c r="AF2713"/>
      <c r="AG2713"/>
      <c r="AH2713"/>
      <c r="AI2713" s="20"/>
      <c r="AJ2713"/>
      <c r="AK2713"/>
      <c r="AL2713"/>
      <c r="AM2713"/>
      <c r="AN2713" s="20"/>
      <c r="AO2713"/>
      <c r="AT2713" s="14"/>
      <c r="AU2713" s="14"/>
      <c r="AV2713" s="14"/>
      <c r="AW2713" s="14"/>
    </row>
    <row r="2714" spans="1:49" s="10" customFormat="1">
      <c r="A2714" s="12"/>
      <c r="C2714"/>
      <c r="D2714"/>
      <c r="E2714" s="20"/>
      <c r="F2714"/>
      <c r="G2714"/>
      <c r="H2714"/>
      <c r="I2714"/>
      <c r="J2714" s="20"/>
      <c r="K2714"/>
      <c r="L2714"/>
      <c r="M2714"/>
      <c r="N2714"/>
      <c r="O2714" s="20"/>
      <c r="P2714"/>
      <c r="Q2714"/>
      <c r="R2714"/>
      <c r="S2714"/>
      <c r="T2714" s="20"/>
      <c r="U2714"/>
      <c r="V2714"/>
      <c r="W2714"/>
      <c r="X2714"/>
      <c r="Y2714" s="20"/>
      <c r="Z2714"/>
      <c r="AA2714"/>
      <c r="AB2714"/>
      <c r="AC2714"/>
      <c r="AD2714" s="20"/>
      <c r="AE2714"/>
      <c r="AF2714"/>
      <c r="AG2714"/>
      <c r="AH2714"/>
      <c r="AI2714" s="20"/>
      <c r="AJ2714"/>
      <c r="AK2714"/>
      <c r="AL2714"/>
      <c r="AM2714"/>
      <c r="AN2714" s="20"/>
      <c r="AO2714"/>
      <c r="AT2714" s="14"/>
      <c r="AU2714" s="14"/>
      <c r="AV2714" s="14"/>
      <c r="AW2714" s="14"/>
    </row>
    <row r="2715" spans="1:49" s="10" customFormat="1">
      <c r="A2715" s="12"/>
      <c r="C2715"/>
      <c r="D2715"/>
      <c r="E2715" s="20"/>
      <c r="F2715"/>
      <c r="G2715"/>
      <c r="H2715"/>
      <c r="I2715"/>
      <c r="J2715" s="20"/>
      <c r="K2715"/>
      <c r="L2715"/>
      <c r="M2715"/>
      <c r="N2715"/>
      <c r="O2715" s="20"/>
      <c r="P2715"/>
      <c r="Q2715"/>
      <c r="R2715"/>
      <c r="S2715"/>
      <c r="T2715" s="20"/>
      <c r="U2715"/>
      <c r="V2715"/>
      <c r="W2715"/>
      <c r="X2715"/>
      <c r="Y2715" s="20"/>
      <c r="Z2715"/>
      <c r="AA2715"/>
      <c r="AB2715"/>
      <c r="AC2715"/>
      <c r="AD2715" s="20"/>
      <c r="AE2715"/>
      <c r="AF2715"/>
      <c r="AG2715"/>
      <c r="AH2715"/>
      <c r="AI2715" s="20"/>
      <c r="AJ2715"/>
      <c r="AK2715"/>
      <c r="AL2715"/>
      <c r="AM2715"/>
      <c r="AN2715" s="20"/>
      <c r="AO2715"/>
      <c r="AT2715" s="14"/>
      <c r="AU2715" s="14"/>
      <c r="AV2715" s="14"/>
      <c r="AW2715" s="14"/>
    </row>
    <row r="2716" spans="1:49" s="10" customFormat="1">
      <c r="A2716" s="12"/>
      <c r="C2716"/>
      <c r="D2716"/>
      <c r="E2716" s="20"/>
      <c r="F2716"/>
      <c r="G2716"/>
      <c r="H2716"/>
      <c r="I2716"/>
      <c r="J2716" s="20"/>
      <c r="K2716"/>
      <c r="L2716"/>
      <c r="M2716"/>
      <c r="N2716"/>
      <c r="O2716" s="20"/>
      <c r="P2716"/>
      <c r="Q2716"/>
      <c r="R2716"/>
      <c r="S2716"/>
      <c r="T2716" s="20"/>
      <c r="U2716"/>
      <c r="V2716"/>
      <c r="W2716"/>
      <c r="X2716"/>
      <c r="Y2716" s="20"/>
      <c r="Z2716"/>
      <c r="AA2716"/>
      <c r="AB2716"/>
      <c r="AC2716"/>
      <c r="AD2716" s="20"/>
      <c r="AE2716"/>
      <c r="AF2716"/>
      <c r="AG2716"/>
      <c r="AH2716"/>
      <c r="AI2716" s="20"/>
      <c r="AJ2716"/>
      <c r="AK2716"/>
      <c r="AL2716"/>
      <c r="AM2716"/>
      <c r="AN2716" s="20"/>
      <c r="AO2716"/>
      <c r="AT2716" s="14"/>
      <c r="AU2716" s="14"/>
      <c r="AV2716" s="14"/>
      <c r="AW2716" s="14"/>
    </row>
    <row r="2717" spans="1:49" s="10" customFormat="1">
      <c r="A2717" s="12"/>
      <c r="C2717"/>
      <c r="D2717"/>
      <c r="E2717" s="20"/>
      <c r="F2717"/>
      <c r="G2717"/>
      <c r="H2717"/>
      <c r="I2717"/>
      <c r="J2717" s="20"/>
      <c r="K2717"/>
      <c r="L2717"/>
      <c r="M2717"/>
      <c r="N2717"/>
      <c r="O2717" s="20"/>
      <c r="P2717"/>
      <c r="Q2717"/>
      <c r="R2717"/>
      <c r="S2717"/>
      <c r="T2717" s="20"/>
      <c r="U2717"/>
      <c r="V2717"/>
      <c r="W2717"/>
      <c r="X2717"/>
      <c r="Y2717" s="20"/>
      <c r="Z2717"/>
      <c r="AA2717"/>
      <c r="AB2717"/>
      <c r="AC2717"/>
      <c r="AD2717" s="20"/>
      <c r="AE2717"/>
      <c r="AF2717"/>
      <c r="AG2717"/>
      <c r="AH2717"/>
      <c r="AI2717" s="20"/>
      <c r="AJ2717"/>
      <c r="AK2717"/>
      <c r="AL2717"/>
      <c r="AM2717"/>
      <c r="AN2717" s="20"/>
      <c r="AO2717"/>
      <c r="AT2717" s="14"/>
      <c r="AU2717" s="14"/>
      <c r="AV2717" s="14"/>
      <c r="AW2717" s="14"/>
    </row>
    <row r="2718" spans="1:49" s="10" customFormat="1">
      <c r="A2718" s="12"/>
      <c r="C2718"/>
      <c r="D2718"/>
      <c r="E2718" s="20"/>
      <c r="F2718"/>
      <c r="G2718"/>
      <c r="H2718"/>
      <c r="I2718"/>
      <c r="J2718" s="20"/>
      <c r="K2718"/>
      <c r="L2718"/>
      <c r="M2718"/>
      <c r="N2718"/>
      <c r="O2718" s="20"/>
      <c r="P2718"/>
      <c r="Q2718"/>
      <c r="R2718"/>
      <c r="S2718"/>
      <c r="T2718" s="20"/>
      <c r="U2718"/>
      <c r="V2718"/>
      <c r="W2718"/>
      <c r="X2718"/>
      <c r="Y2718" s="20"/>
      <c r="Z2718"/>
      <c r="AA2718"/>
      <c r="AB2718"/>
      <c r="AC2718"/>
      <c r="AD2718" s="20"/>
      <c r="AE2718"/>
      <c r="AF2718"/>
      <c r="AG2718"/>
      <c r="AH2718"/>
      <c r="AI2718" s="20"/>
      <c r="AJ2718"/>
      <c r="AK2718"/>
      <c r="AL2718"/>
      <c r="AM2718"/>
      <c r="AN2718" s="20"/>
      <c r="AO2718"/>
      <c r="AT2718" s="14"/>
      <c r="AU2718" s="14"/>
      <c r="AV2718" s="14"/>
      <c r="AW2718" s="14"/>
    </row>
    <row r="2719" spans="1:49" s="10" customFormat="1">
      <c r="A2719" s="12"/>
      <c r="C2719"/>
      <c r="D2719"/>
      <c r="E2719" s="20"/>
      <c r="F2719"/>
      <c r="G2719"/>
      <c r="H2719"/>
      <c r="I2719"/>
      <c r="J2719" s="20"/>
      <c r="K2719"/>
      <c r="L2719"/>
      <c r="M2719"/>
      <c r="N2719"/>
      <c r="O2719" s="20"/>
      <c r="P2719"/>
      <c r="Q2719"/>
      <c r="R2719"/>
      <c r="S2719"/>
      <c r="T2719" s="20"/>
      <c r="U2719"/>
      <c r="V2719"/>
      <c r="W2719"/>
      <c r="X2719"/>
      <c r="Y2719" s="20"/>
      <c r="Z2719"/>
      <c r="AA2719"/>
      <c r="AB2719"/>
      <c r="AC2719"/>
      <c r="AD2719" s="20"/>
      <c r="AE2719"/>
      <c r="AF2719"/>
      <c r="AG2719"/>
      <c r="AH2719"/>
      <c r="AI2719" s="20"/>
      <c r="AJ2719"/>
      <c r="AK2719"/>
      <c r="AL2719"/>
      <c r="AM2719"/>
      <c r="AN2719" s="20"/>
      <c r="AO2719"/>
      <c r="AT2719" s="14"/>
      <c r="AU2719" s="14"/>
      <c r="AV2719" s="14"/>
      <c r="AW2719" s="14"/>
    </row>
    <row r="2720" spans="1:49" s="10" customFormat="1">
      <c r="A2720" s="12"/>
      <c r="C2720"/>
      <c r="D2720"/>
      <c r="E2720" s="20"/>
      <c r="F2720"/>
      <c r="G2720"/>
      <c r="H2720"/>
      <c r="I2720"/>
      <c r="J2720" s="20"/>
      <c r="K2720"/>
      <c r="L2720"/>
      <c r="M2720"/>
      <c r="N2720"/>
      <c r="O2720" s="20"/>
      <c r="P2720"/>
      <c r="Q2720"/>
      <c r="R2720"/>
      <c r="S2720"/>
      <c r="T2720" s="20"/>
      <c r="U2720"/>
      <c r="V2720"/>
      <c r="W2720"/>
      <c r="X2720"/>
      <c r="Y2720" s="20"/>
      <c r="Z2720"/>
      <c r="AA2720"/>
      <c r="AB2720"/>
      <c r="AC2720"/>
      <c r="AD2720" s="20"/>
      <c r="AE2720"/>
      <c r="AF2720"/>
      <c r="AG2720"/>
      <c r="AH2720"/>
      <c r="AI2720" s="20"/>
      <c r="AJ2720"/>
      <c r="AK2720"/>
      <c r="AL2720"/>
      <c r="AM2720"/>
      <c r="AN2720" s="20"/>
      <c r="AO2720"/>
      <c r="AT2720" s="14"/>
      <c r="AU2720" s="14"/>
      <c r="AV2720" s="14"/>
      <c r="AW2720" s="14"/>
    </row>
    <row r="2721" spans="1:49" s="10" customFormat="1">
      <c r="A2721" s="12"/>
      <c r="C2721"/>
      <c r="D2721"/>
      <c r="E2721" s="20"/>
      <c r="F2721"/>
      <c r="G2721"/>
      <c r="H2721"/>
      <c r="I2721"/>
      <c r="J2721" s="20"/>
      <c r="K2721"/>
      <c r="L2721"/>
      <c r="M2721"/>
      <c r="N2721"/>
      <c r="O2721" s="20"/>
      <c r="P2721"/>
      <c r="Q2721"/>
      <c r="R2721"/>
      <c r="S2721"/>
      <c r="T2721" s="20"/>
      <c r="U2721"/>
      <c r="V2721"/>
      <c r="W2721"/>
      <c r="X2721"/>
      <c r="Y2721" s="20"/>
      <c r="Z2721"/>
      <c r="AA2721"/>
      <c r="AB2721"/>
      <c r="AC2721"/>
      <c r="AD2721" s="20"/>
      <c r="AE2721"/>
      <c r="AF2721"/>
      <c r="AG2721"/>
      <c r="AH2721"/>
      <c r="AI2721" s="20"/>
      <c r="AJ2721"/>
      <c r="AK2721"/>
      <c r="AL2721"/>
      <c r="AM2721"/>
      <c r="AN2721" s="20"/>
      <c r="AO2721"/>
      <c r="AT2721" s="14"/>
      <c r="AU2721" s="14"/>
      <c r="AV2721" s="14"/>
      <c r="AW2721" s="14"/>
    </row>
    <row r="2722" spans="1:49" s="10" customFormat="1">
      <c r="A2722" s="12"/>
      <c r="C2722"/>
      <c r="D2722"/>
      <c r="E2722" s="20"/>
      <c r="F2722"/>
      <c r="G2722"/>
      <c r="H2722"/>
      <c r="I2722"/>
      <c r="J2722" s="20"/>
      <c r="K2722"/>
      <c r="L2722"/>
      <c r="M2722"/>
      <c r="N2722"/>
      <c r="O2722" s="20"/>
      <c r="P2722"/>
      <c r="Q2722"/>
      <c r="R2722"/>
      <c r="S2722"/>
      <c r="T2722" s="20"/>
      <c r="U2722"/>
      <c r="V2722"/>
      <c r="W2722"/>
      <c r="X2722"/>
      <c r="Y2722" s="20"/>
      <c r="Z2722"/>
      <c r="AA2722"/>
      <c r="AB2722"/>
      <c r="AC2722"/>
      <c r="AD2722" s="20"/>
      <c r="AE2722"/>
      <c r="AF2722"/>
      <c r="AG2722"/>
      <c r="AH2722"/>
      <c r="AI2722" s="20"/>
      <c r="AJ2722"/>
      <c r="AK2722"/>
      <c r="AL2722"/>
      <c r="AM2722"/>
      <c r="AN2722" s="20"/>
      <c r="AO2722"/>
      <c r="AT2722" s="14"/>
      <c r="AU2722" s="14"/>
      <c r="AV2722" s="14"/>
      <c r="AW2722" s="14"/>
    </row>
    <row r="2723" spans="1:49" s="10" customFormat="1">
      <c r="A2723" s="12"/>
      <c r="C2723"/>
      <c r="D2723"/>
      <c r="E2723" s="20"/>
      <c r="F2723"/>
      <c r="G2723"/>
      <c r="H2723"/>
      <c r="I2723"/>
      <c r="J2723" s="20"/>
      <c r="K2723"/>
      <c r="L2723"/>
      <c r="M2723"/>
      <c r="N2723"/>
      <c r="O2723" s="20"/>
      <c r="P2723"/>
      <c r="Q2723"/>
      <c r="R2723"/>
      <c r="S2723"/>
      <c r="T2723" s="20"/>
      <c r="U2723"/>
      <c r="V2723"/>
      <c r="W2723"/>
      <c r="X2723"/>
      <c r="Y2723" s="20"/>
      <c r="Z2723"/>
      <c r="AA2723"/>
      <c r="AB2723"/>
      <c r="AC2723"/>
      <c r="AD2723" s="20"/>
      <c r="AE2723"/>
      <c r="AF2723"/>
      <c r="AG2723"/>
      <c r="AH2723"/>
      <c r="AI2723" s="20"/>
      <c r="AJ2723"/>
      <c r="AK2723"/>
      <c r="AL2723"/>
      <c r="AM2723"/>
      <c r="AN2723" s="20"/>
      <c r="AO2723"/>
      <c r="AT2723" s="14"/>
      <c r="AU2723" s="14"/>
      <c r="AV2723" s="14"/>
      <c r="AW2723" s="14"/>
    </row>
    <row r="2724" spans="1:49" s="10" customFormat="1">
      <c r="A2724" s="12"/>
      <c r="C2724"/>
      <c r="D2724"/>
      <c r="E2724" s="20"/>
      <c r="F2724"/>
      <c r="G2724"/>
      <c r="H2724"/>
      <c r="I2724"/>
      <c r="J2724" s="20"/>
      <c r="K2724"/>
      <c r="L2724"/>
      <c r="M2724"/>
      <c r="N2724"/>
      <c r="O2724" s="20"/>
      <c r="P2724"/>
      <c r="Q2724"/>
      <c r="R2724"/>
      <c r="S2724"/>
      <c r="T2724" s="20"/>
      <c r="U2724"/>
      <c r="V2724"/>
      <c r="W2724"/>
      <c r="X2724"/>
      <c r="Y2724" s="20"/>
      <c r="Z2724"/>
      <c r="AA2724"/>
      <c r="AB2724"/>
      <c r="AC2724"/>
      <c r="AD2724" s="20"/>
      <c r="AE2724"/>
      <c r="AF2724"/>
      <c r="AG2724"/>
      <c r="AH2724"/>
      <c r="AI2724" s="20"/>
      <c r="AJ2724"/>
      <c r="AK2724"/>
      <c r="AL2724"/>
      <c r="AM2724"/>
      <c r="AN2724" s="20"/>
      <c r="AO2724"/>
      <c r="AT2724" s="14"/>
      <c r="AU2724" s="14"/>
      <c r="AV2724" s="14"/>
      <c r="AW2724" s="14"/>
    </row>
    <row r="2725" spans="1:49" s="10" customFormat="1">
      <c r="A2725" s="12"/>
      <c r="C2725"/>
      <c r="D2725"/>
      <c r="E2725" s="20"/>
      <c r="F2725"/>
      <c r="G2725"/>
      <c r="H2725"/>
      <c r="I2725"/>
      <c r="J2725" s="20"/>
      <c r="K2725"/>
      <c r="L2725"/>
      <c r="M2725"/>
      <c r="N2725"/>
      <c r="O2725" s="20"/>
      <c r="P2725"/>
      <c r="Q2725"/>
      <c r="R2725"/>
      <c r="S2725"/>
      <c r="T2725" s="20"/>
      <c r="U2725"/>
      <c r="V2725"/>
      <c r="W2725"/>
      <c r="X2725"/>
      <c r="Y2725" s="20"/>
      <c r="Z2725"/>
      <c r="AA2725"/>
      <c r="AB2725"/>
      <c r="AC2725"/>
      <c r="AD2725" s="20"/>
      <c r="AE2725"/>
      <c r="AF2725"/>
      <c r="AG2725"/>
      <c r="AH2725"/>
      <c r="AI2725" s="20"/>
      <c r="AJ2725"/>
      <c r="AK2725"/>
      <c r="AL2725"/>
      <c r="AM2725"/>
      <c r="AN2725" s="20"/>
      <c r="AO2725"/>
      <c r="AT2725" s="14"/>
      <c r="AU2725" s="14"/>
      <c r="AV2725" s="14"/>
      <c r="AW2725" s="14"/>
    </row>
    <row r="2726" spans="1:49" s="10" customFormat="1">
      <c r="A2726" s="12"/>
      <c r="C2726"/>
      <c r="D2726"/>
      <c r="E2726" s="20"/>
      <c r="F2726"/>
      <c r="G2726"/>
      <c r="H2726"/>
      <c r="I2726"/>
      <c r="J2726" s="20"/>
      <c r="K2726"/>
      <c r="L2726"/>
      <c r="M2726"/>
      <c r="N2726"/>
      <c r="O2726" s="20"/>
      <c r="P2726"/>
      <c r="Q2726"/>
      <c r="R2726"/>
      <c r="S2726"/>
      <c r="T2726" s="20"/>
      <c r="U2726"/>
      <c r="V2726"/>
      <c r="W2726"/>
      <c r="X2726"/>
      <c r="Y2726" s="20"/>
      <c r="Z2726"/>
      <c r="AA2726"/>
      <c r="AB2726"/>
      <c r="AC2726"/>
      <c r="AD2726" s="20"/>
      <c r="AE2726"/>
      <c r="AF2726"/>
      <c r="AG2726"/>
      <c r="AH2726"/>
      <c r="AI2726" s="20"/>
      <c r="AJ2726"/>
      <c r="AK2726"/>
      <c r="AL2726"/>
      <c r="AM2726"/>
      <c r="AN2726" s="20"/>
      <c r="AO2726"/>
      <c r="AT2726" s="14"/>
      <c r="AU2726" s="14"/>
      <c r="AV2726" s="14"/>
      <c r="AW2726" s="14"/>
    </row>
    <row r="2727" spans="1:49" s="10" customFormat="1">
      <c r="A2727" s="12"/>
      <c r="C2727"/>
      <c r="D2727"/>
      <c r="E2727" s="20"/>
      <c r="F2727"/>
      <c r="G2727"/>
      <c r="H2727"/>
      <c r="I2727"/>
      <c r="J2727" s="20"/>
      <c r="K2727"/>
      <c r="L2727"/>
      <c r="M2727"/>
      <c r="N2727"/>
      <c r="O2727" s="20"/>
      <c r="P2727"/>
      <c r="Q2727"/>
      <c r="R2727"/>
      <c r="S2727"/>
      <c r="T2727" s="20"/>
      <c r="U2727"/>
      <c r="V2727"/>
      <c r="W2727"/>
      <c r="X2727"/>
      <c r="Y2727" s="20"/>
      <c r="Z2727"/>
      <c r="AA2727"/>
      <c r="AB2727"/>
      <c r="AC2727"/>
      <c r="AD2727" s="20"/>
      <c r="AE2727"/>
      <c r="AF2727"/>
      <c r="AG2727"/>
      <c r="AH2727"/>
      <c r="AI2727" s="20"/>
      <c r="AJ2727"/>
      <c r="AK2727"/>
      <c r="AL2727"/>
      <c r="AM2727"/>
      <c r="AN2727" s="20"/>
      <c r="AO2727"/>
      <c r="AT2727" s="14"/>
      <c r="AU2727" s="14"/>
      <c r="AV2727" s="14"/>
      <c r="AW2727" s="14"/>
    </row>
    <row r="2728" spans="1:49" s="10" customFormat="1">
      <c r="A2728" s="12"/>
      <c r="C2728"/>
      <c r="D2728"/>
      <c r="E2728" s="20"/>
      <c r="F2728"/>
      <c r="G2728"/>
      <c r="H2728"/>
      <c r="I2728"/>
      <c r="J2728" s="20"/>
      <c r="K2728"/>
      <c r="L2728"/>
      <c r="M2728"/>
      <c r="N2728"/>
      <c r="O2728" s="20"/>
      <c r="P2728"/>
      <c r="Q2728"/>
      <c r="R2728"/>
      <c r="S2728"/>
      <c r="T2728" s="20"/>
      <c r="U2728"/>
      <c r="V2728"/>
      <c r="W2728"/>
      <c r="X2728"/>
      <c r="Y2728" s="20"/>
      <c r="Z2728"/>
      <c r="AA2728"/>
      <c r="AB2728"/>
      <c r="AC2728"/>
      <c r="AD2728" s="20"/>
      <c r="AE2728"/>
      <c r="AF2728"/>
      <c r="AG2728"/>
      <c r="AH2728"/>
      <c r="AI2728" s="20"/>
      <c r="AJ2728"/>
      <c r="AK2728"/>
      <c r="AL2728"/>
      <c r="AM2728"/>
      <c r="AN2728" s="20"/>
      <c r="AO2728"/>
      <c r="AT2728" s="14"/>
      <c r="AU2728" s="14"/>
      <c r="AV2728" s="14"/>
      <c r="AW2728" s="14"/>
    </row>
    <row r="2729" spans="1:49" s="10" customFormat="1">
      <c r="A2729" s="12"/>
      <c r="C2729"/>
      <c r="D2729"/>
      <c r="E2729" s="20"/>
      <c r="F2729"/>
      <c r="G2729"/>
      <c r="H2729"/>
      <c r="I2729"/>
      <c r="J2729" s="20"/>
      <c r="K2729"/>
      <c r="L2729"/>
      <c r="M2729"/>
      <c r="N2729"/>
      <c r="O2729" s="20"/>
      <c r="P2729"/>
      <c r="Q2729"/>
      <c r="R2729"/>
      <c r="S2729"/>
      <c r="T2729" s="20"/>
      <c r="U2729"/>
      <c r="V2729"/>
      <c r="W2729"/>
      <c r="X2729"/>
      <c r="Y2729" s="20"/>
      <c r="Z2729"/>
      <c r="AA2729"/>
      <c r="AB2729"/>
      <c r="AC2729"/>
      <c r="AD2729" s="20"/>
      <c r="AE2729"/>
      <c r="AF2729"/>
      <c r="AG2729"/>
      <c r="AH2729"/>
      <c r="AI2729" s="20"/>
      <c r="AJ2729"/>
      <c r="AK2729"/>
      <c r="AL2729"/>
      <c r="AM2729"/>
      <c r="AN2729" s="20"/>
      <c r="AO2729"/>
      <c r="AT2729" s="14"/>
      <c r="AU2729" s="14"/>
      <c r="AV2729" s="14"/>
      <c r="AW2729" s="14"/>
    </row>
    <row r="2730" spans="1:49" s="10" customFormat="1">
      <c r="A2730" s="12"/>
      <c r="C2730"/>
      <c r="D2730"/>
      <c r="E2730" s="20"/>
      <c r="F2730"/>
      <c r="G2730"/>
      <c r="H2730"/>
      <c r="I2730"/>
      <c r="J2730" s="20"/>
      <c r="K2730"/>
      <c r="L2730"/>
      <c r="M2730"/>
      <c r="N2730"/>
      <c r="O2730" s="20"/>
      <c r="P2730"/>
      <c r="Q2730"/>
      <c r="R2730"/>
      <c r="S2730"/>
      <c r="T2730" s="20"/>
      <c r="U2730"/>
      <c r="V2730"/>
      <c r="W2730"/>
      <c r="X2730"/>
      <c r="Y2730" s="20"/>
      <c r="Z2730"/>
      <c r="AA2730"/>
      <c r="AB2730"/>
      <c r="AC2730"/>
      <c r="AD2730" s="20"/>
      <c r="AE2730"/>
      <c r="AF2730"/>
      <c r="AG2730"/>
      <c r="AH2730"/>
      <c r="AI2730" s="20"/>
      <c r="AJ2730"/>
      <c r="AK2730"/>
      <c r="AL2730"/>
      <c r="AM2730"/>
      <c r="AN2730" s="20"/>
      <c r="AO2730"/>
      <c r="AT2730" s="14"/>
      <c r="AU2730" s="14"/>
      <c r="AV2730" s="14"/>
      <c r="AW2730" s="14"/>
    </row>
    <row r="2731" spans="1:49" s="10" customFormat="1">
      <c r="A2731" s="12"/>
      <c r="C2731"/>
      <c r="D2731"/>
      <c r="E2731" s="20"/>
      <c r="F2731"/>
      <c r="G2731"/>
      <c r="H2731"/>
      <c r="I2731"/>
      <c r="J2731" s="20"/>
      <c r="K2731"/>
      <c r="L2731"/>
      <c r="M2731"/>
      <c r="N2731"/>
      <c r="O2731" s="20"/>
      <c r="P2731"/>
      <c r="Q2731"/>
      <c r="R2731"/>
      <c r="S2731"/>
      <c r="T2731" s="20"/>
      <c r="U2731"/>
      <c r="V2731"/>
      <c r="W2731"/>
      <c r="X2731"/>
      <c r="Y2731" s="20"/>
      <c r="Z2731"/>
      <c r="AA2731"/>
      <c r="AB2731"/>
      <c r="AC2731"/>
      <c r="AD2731" s="20"/>
      <c r="AE2731"/>
      <c r="AF2731"/>
      <c r="AG2731"/>
      <c r="AH2731"/>
      <c r="AI2731" s="20"/>
      <c r="AJ2731"/>
      <c r="AK2731"/>
      <c r="AL2731"/>
      <c r="AM2731"/>
      <c r="AN2731" s="20"/>
      <c r="AO2731"/>
      <c r="AT2731" s="14"/>
      <c r="AU2731" s="14"/>
      <c r="AV2731" s="14"/>
      <c r="AW2731" s="14"/>
    </row>
    <row r="2732" spans="1:49" s="10" customFormat="1">
      <c r="A2732" s="12"/>
      <c r="C2732"/>
      <c r="D2732"/>
      <c r="E2732" s="20"/>
      <c r="F2732"/>
      <c r="G2732"/>
      <c r="H2732"/>
      <c r="I2732"/>
      <c r="J2732" s="20"/>
      <c r="K2732"/>
      <c r="L2732"/>
      <c r="M2732"/>
      <c r="N2732"/>
      <c r="O2732" s="20"/>
      <c r="P2732"/>
      <c r="Q2732"/>
      <c r="R2732"/>
      <c r="S2732"/>
      <c r="T2732" s="20"/>
      <c r="U2732"/>
      <c r="V2732"/>
      <c r="W2732"/>
      <c r="X2732"/>
      <c r="Y2732" s="20"/>
      <c r="Z2732"/>
      <c r="AA2732"/>
      <c r="AB2732"/>
      <c r="AC2732"/>
      <c r="AD2732" s="20"/>
      <c r="AE2732"/>
      <c r="AF2732"/>
      <c r="AG2732"/>
      <c r="AH2732"/>
      <c r="AI2732" s="20"/>
      <c r="AJ2732"/>
      <c r="AK2732"/>
      <c r="AL2732"/>
      <c r="AM2732"/>
      <c r="AN2732" s="20"/>
      <c r="AO2732"/>
      <c r="AT2732" s="14"/>
      <c r="AU2732" s="14"/>
      <c r="AV2732" s="14"/>
      <c r="AW2732" s="14"/>
    </row>
    <row r="2733" spans="1:49" s="10" customFormat="1">
      <c r="A2733" s="12"/>
      <c r="C2733"/>
      <c r="D2733"/>
      <c r="E2733" s="20"/>
      <c r="F2733"/>
      <c r="G2733"/>
      <c r="H2733"/>
      <c r="I2733"/>
      <c r="J2733" s="20"/>
      <c r="K2733"/>
      <c r="L2733"/>
      <c r="M2733"/>
      <c r="N2733"/>
      <c r="O2733" s="20"/>
      <c r="P2733"/>
      <c r="Q2733"/>
      <c r="R2733"/>
      <c r="S2733"/>
      <c r="T2733" s="20"/>
      <c r="U2733"/>
      <c r="V2733"/>
      <c r="W2733"/>
      <c r="X2733"/>
      <c r="Y2733" s="20"/>
      <c r="Z2733"/>
      <c r="AA2733"/>
      <c r="AB2733"/>
      <c r="AC2733"/>
      <c r="AD2733" s="20"/>
      <c r="AE2733"/>
      <c r="AF2733"/>
      <c r="AG2733"/>
      <c r="AH2733"/>
      <c r="AI2733" s="20"/>
      <c r="AJ2733"/>
      <c r="AK2733"/>
      <c r="AL2733"/>
      <c r="AM2733"/>
      <c r="AN2733" s="20"/>
      <c r="AO2733"/>
      <c r="AT2733" s="14"/>
      <c r="AU2733" s="14"/>
      <c r="AV2733" s="14"/>
      <c r="AW2733" s="14"/>
    </row>
    <row r="2734" spans="1:49" s="10" customFormat="1">
      <c r="A2734" s="12"/>
      <c r="C2734"/>
      <c r="D2734"/>
      <c r="E2734" s="20"/>
      <c r="F2734"/>
      <c r="G2734"/>
      <c r="H2734"/>
      <c r="I2734"/>
      <c r="J2734" s="20"/>
      <c r="K2734"/>
      <c r="L2734"/>
      <c r="M2734"/>
      <c r="N2734"/>
      <c r="O2734" s="20"/>
      <c r="P2734"/>
      <c r="Q2734"/>
      <c r="R2734"/>
      <c r="S2734"/>
      <c r="T2734" s="20"/>
      <c r="U2734"/>
      <c r="V2734"/>
      <c r="W2734"/>
      <c r="X2734"/>
      <c r="Y2734" s="20"/>
      <c r="Z2734"/>
      <c r="AA2734"/>
      <c r="AB2734"/>
      <c r="AC2734"/>
      <c r="AD2734" s="20"/>
      <c r="AE2734"/>
      <c r="AF2734"/>
      <c r="AG2734"/>
      <c r="AH2734"/>
      <c r="AI2734" s="20"/>
      <c r="AJ2734"/>
      <c r="AK2734"/>
      <c r="AL2734"/>
      <c r="AM2734"/>
      <c r="AN2734" s="20"/>
      <c r="AO2734"/>
      <c r="AT2734" s="14"/>
      <c r="AU2734" s="14"/>
      <c r="AV2734" s="14"/>
      <c r="AW2734" s="14"/>
    </row>
    <row r="2735" spans="1:49" s="10" customFormat="1">
      <c r="A2735" s="12"/>
      <c r="C2735"/>
      <c r="D2735"/>
      <c r="E2735" s="20"/>
      <c r="F2735"/>
      <c r="G2735"/>
      <c r="H2735"/>
      <c r="I2735"/>
      <c r="J2735" s="20"/>
      <c r="K2735"/>
      <c r="L2735"/>
      <c r="M2735"/>
      <c r="N2735"/>
      <c r="O2735" s="20"/>
      <c r="P2735"/>
      <c r="Q2735"/>
      <c r="R2735"/>
      <c r="S2735"/>
      <c r="T2735" s="20"/>
      <c r="U2735"/>
      <c r="V2735"/>
      <c r="W2735"/>
      <c r="X2735"/>
      <c r="Y2735" s="20"/>
      <c r="Z2735"/>
      <c r="AA2735"/>
      <c r="AB2735"/>
      <c r="AC2735"/>
      <c r="AD2735" s="20"/>
      <c r="AE2735"/>
      <c r="AF2735"/>
      <c r="AG2735"/>
      <c r="AH2735"/>
      <c r="AI2735" s="20"/>
      <c r="AJ2735"/>
      <c r="AK2735"/>
      <c r="AL2735"/>
      <c r="AM2735"/>
      <c r="AN2735" s="20"/>
      <c r="AO2735"/>
      <c r="AT2735" s="14"/>
      <c r="AU2735" s="14"/>
      <c r="AV2735" s="14"/>
      <c r="AW2735" s="14"/>
    </row>
    <row r="2736" spans="1:49" s="10" customFormat="1">
      <c r="A2736" s="12"/>
      <c r="C2736"/>
      <c r="D2736"/>
      <c r="E2736" s="20"/>
      <c r="F2736"/>
      <c r="G2736"/>
      <c r="H2736"/>
      <c r="I2736"/>
      <c r="J2736" s="20"/>
      <c r="K2736"/>
      <c r="L2736"/>
      <c r="M2736"/>
      <c r="N2736"/>
      <c r="O2736" s="20"/>
      <c r="P2736"/>
      <c r="Q2736"/>
      <c r="R2736"/>
      <c r="S2736"/>
      <c r="T2736" s="20"/>
      <c r="U2736"/>
      <c r="V2736"/>
      <c r="W2736"/>
      <c r="X2736"/>
      <c r="Y2736" s="20"/>
      <c r="Z2736"/>
      <c r="AA2736"/>
      <c r="AB2736"/>
      <c r="AC2736"/>
      <c r="AD2736" s="20"/>
      <c r="AE2736"/>
      <c r="AF2736"/>
      <c r="AG2736"/>
      <c r="AH2736"/>
      <c r="AI2736" s="20"/>
      <c r="AJ2736"/>
      <c r="AK2736"/>
      <c r="AL2736"/>
      <c r="AM2736"/>
      <c r="AN2736" s="20"/>
      <c r="AO2736"/>
      <c r="AT2736" s="14"/>
      <c r="AU2736" s="14"/>
      <c r="AV2736" s="14"/>
      <c r="AW2736" s="14"/>
    </row>
    <row r="2737" spans="1:49" s="10" customFormat="1">
      <c r="A2737" s="12"/>
      <c r="C2737"/>
      <c r="D2737"/>
      <c r="E2737" s="20"/>
      <c r="F2737"/>
      <c r="G2737"/>
      <c r="H2737"/>
      <c r="I2737"/>
      <c r="J2737" s="20"/>
      <c r="K2737"/>
      <c r="L2737"/>
      <c r="M2737"/>
      <c r="N2737"/>
      <c r="O2737" s="20"/>
      <c r="P2737"/>
      <c r="Q2737"/>
      <c r="R2737"/>
      <c r="S2737"/>
      <c r="T2737" s="20"/>
      <c r="U2737"/>
      <c r="V2737"/>
      <c r="W2737"/>
      <c r="X2737"/>
      <c r="Y2737" s="20"/>
      <c r="Z2737"/>
      <c r="AA2737"/>
      <c r="AB2737"/>
      <c r="AC2737"/>
      <c r="AD2737" s="20"/>
      <c r="AE2737"/>
      <c r="AF2737"/>
      <c r="AG2737"/>
      <c r="AH2737"/>
      <c r="AI2737" s="20"/>
      <c r="AJ2737"/>
      <c r="AK2737"/>
      <c r="AL2737"/>
      <c r="AM2737"/>
      <c r="AN2737" s="20"/>
      <c r="AO2737"/>
      <c r="AT2737" s="14"/>
      <c r="AU2737" s="14"/>
      <c r="AV2737" s="14"/>
      <c r="AW2737" s="14"/>
    </row>
    <row r="2738" spans="1:49" s="10" customFormat="1">
      <c r="A2738" s="12"/>
      <c r="C2738"/>
      <c r="D2738"/>
      <c r="E2738" s="20"/>
      <c r="F2738"/>
      <c r="G2738"/>
      <c r="H2738"/>
      <c r="I2738"/>
      <c r="J2738" s="20"/>
      <c r="K2738"/>
      <c r="L2738"/>
      <c r="M2738"/>
      <c r="N2738"/>
      <c r="O2738" s="20"/>
      <c r="P2738"/>
      <c r="Q2738"/>
      <c r="R2738"/>
      <c r="S2738"/>
      <c r="T2738" s="20"/>
      <c r="U2738"/>
      <c r="V2738"/>
      <c r="W2738"/>
      <c r="X2738"/>
      <c r="Y2738" s="20"/>
      <c r="Z2738"/>
      <c r="AA2738"/>
      <c r="AB2738"/>
      <c r="AC2738"/>
      <c r="AD2738" s="20"/>
      <c r="AE2738"/>
      <c r="AF2738"/>
      <c r="AG2738"/>
      <c r="AH2738"/>
      <c r="AI2738" s="20"/>
      <c r="AJ2738"/>
      <c r="AK2738"/>
      <c r="AL2738"/>
      <c r="AM2738"/>
      <c r="AN2738" s="20"/>
      <c r="AO2738"/>
      <c r="AT2738" s="14"/>
      <c r="AU2738" s="14"/>
      <c r="AV2738" s="14"/>
      <c r="AW2738" s="14"/>
    </row>
    <row r="2739" spans="1:49" s="10" customFormat="1">
      <c r="A2739" s="12"/>
      <c r="C2739"/>
      <c r="D2739"/>
      <c r="E2739" s="20"/>
      <c r="F2739"/>
      <c r="G2739"/>
      <c r="H2739"/>
      <c r="I2739"/>
      <c r="J2739" s="20"/>
      <c r="K2739"/>
      <c r="L2739"/>
      <c r="M2739"/>
      <c r="N2739"/>
      <c r="O2739" s="20"/>
      <c r="P2739"/>
      <c r="Q2739"/>
      <c r="R2739"/>
      <c r="S2739"/>
      <c r="T2739" s="20"/>
      <c r="U2739"/>
      <c r="V2739"/>
      <c r="W2739"/>
      <c r="X2739"/>
      <c r="Y2739" s="20"/>
      <c r="Z2739"/>
      <c r="AA2739"/>
      <c r="AB2739"/>
      <c r="AC2739"/>
      <c r="AD2739" s="20"/>
      <c r="AE2739"/>
      <c r="AF2739"/>
      <c r="AG2739"/>
      <c r="AH2739"/>
      <c r="AI2739" s="20"/>
      <c r="AJ2739"/>
      <c r="AK2739"/>
      <c r="AL2739"/>
      <c r="AM2739"/>
      <c r="AN2739" s="20"/>
      <c r="AO2739"/>
      <c r="AT2739" s="14"/>
      <c r="AU2739" s="14"/>
      <c r="AV2739" s="14"/>
      <c r="AW2739" s="14"/>
    </row>
    <row r="2740" spans="1:49" s="10" customFormat="1">
      <c r="A2740" s="12"/>
      <c r="C2740"/>
      <c r="D2740"/>
      <c r="E2740" s="20"/>
      <c r="F2740"/>
      <c r="G2740"/>
      <c r="H2740"/>
      <c r="I2740"/>
      <c r="J2740" s="20"/>
      <c r="K2740"/>
      <c r="L2740"/>
      <c r="M2740"/>
      <c r="N2740"/>
      <c r="O2740" s="20"/>
      <c r="P2740"/>
      <c r="Q2740"/>
      <c r="R2740"/>
      <c r="S2740"/>
      <c r="T2740" s="20"/>
      <c r="U2740"/>
      <c r="V2740"/>
      <c r="W2740"/>
      <c r="X2740"/>
      <c r="Y2740" s="20"/>
      <c r="Z2740"/>
      <c r="AA2740"/>
      <c r="AB2740"/>
      <c r="AC2740"/>
      <c r="AD2740" s="20"/>
      <c r="AE2740"/>
      <c r="AF2740"/>
      <c r="AG2740"/>
      <c r="AH2740"/>
      <c r="AI2740" s="20"/>
      <c r="AJ2740"/>
      <c r="AK2740"/>
      <c r="AL2740"/>
      <c r="AM2740"/>
      <c r="AN2740" s="20"/>
      <c r="AO2740"/>
      <c r="AT2740" s="14"/>
      <c r="AU2740" s="14"/>
      <c r="AV2740" s="14"/>
      <c r="AW2740" s="14"/>
    </row>
    <row r="2741" spans="1:49" s="10" customFormat="1">
      <c r="A2741" s="12"/>
      <c r="C2741"/>
      <c r="D2741"/>
      <c r="E2741" s="20"/>
      <c r="F2741"/>
      <c r="G2741"/>
      <c r="H2741"/>
      <c r="I2741"/>
      <c r="J2741" s="20"/>
      <c r="K2741"/>
      <c r="L2741"/>
      <c r="M2741"/>
      <c r="N2741"/>
      <c r="O2741" s="20"/>
      <c r="P2741"/>
      <c r="Q2741"/>
      <c r="R2741"/>
      <c r="S2741"/>
      <c r="T2741" s="20"/>
      <c r="U2741"/>
      <c r="V2741"/>
      <c r="W2741"/>
      <c r="X2741"/>
      <c r="Y2741" s="20"/>
      <c r="Z2741"/>
      <c r="AA2741"/>
      <c r="AB2741"/>
      <c r="AC2741"/>
      <c r="AD2741" s="20"/>
      <c r="AE2741"/>
      <c r="AF2741"/>
      <c r="AG2741"/>
      <c r="AH2741"/>
      <c r="AI2741" s="20"/>
      <c r="AJ2741"/>
      <c r="AK2741"/>
      <c r="AL2741"/>
      <c r="AM2741"/>
      <c r="AN2741" s="20"/>
      <c r="AO2741"/>
      <c r="AT2741" s="14"/>
      <c r="AU2741" s="14"/>
      <c r="AV2741" s="14"/>
      <c r="AW2741" s="14"/>
    </row>
    <row r="2742" spans="1:49" s="10" customFormat="1">
      <c r="A2742" s="12"/>
      <c r="C2742"/>
      <c r="D2742"/>
      <c r="E2742" s="20"/>
      <c r="F2742"/>
      <c r="G2742"/>
      <c r="H2742"/>
      <c r="I2742"/>
      <c r="J2742" s="20"/>
      <c r="K2742"/>
      <c r="L2742"/>
      <c r="M2742"/>
      <c r="N2742"/>
      <c r="O2742" s="20"/>
      <c r="P2742"/>
      <c r="Q2742"/>
      <c r="R2742"/>
      <c r="S2742"/>
      <c r="T2742" s="20"/>
      <c r="U2742"/>
      <c r="V2742"/>
      <c r="W2742"/>
      <c r="X2742"/>
      <c r="Y2742" s="20"/>
      <c r="Z2742"/>
      <c r="AA2742"/>
      <c r="AB2742"/>
      <c r="AC2742"/>
      <c r="AD2742" s="20"/>
      <c r="AE2742"/>
      <c r="AF2742"/>
      <c r="AG2742"/>
      <c r="AH2742"/>
      <c r="AI2742" s="20"/>
      <c r="AJ2742"/>
      <c r="AK2742"/>
      <c r="AL2742"/>
      <c r="AM2742"/>
      <c r="AN2742" s="20"/>
      <c r="AO2742"/>
      <c r="AT2742" s="14"/>
      <c r="AU2742" s="14"/>
      <c r="AV2742" s="14"/>
      <c r="AW2742" s="14"/>
    </row>
    <row r="2743" spans="1:49" s="10" customFormat="1">
      <c r="A2743" s="12"/>
      <c r="C2743"/>
      <c r="D2743"/>
      <c r="E2743" s="20"/>
      <c r="F2743"/>
      <c r="G2743"/>
      <c r="H2743"/>
      <c r="I2743"/>
      <c r="J2743" s="20"/>
      <c r="K2743"/>
      <c r="L2743"/>
      <c r="M2743"/>
      <c r="N2743"/>
      <c r="O2743" s="20"/>
      <c r="P2743"/>
      <c r="Q2743"/>
      <c r="R2743"/>
      <c r="S2743"/>
      <c r="T2743" s="20"/>
      <c r="U2743"/>
      <c r="V2743"/>
      <c r="W2743"/>
      <c r="X2743"/>
      <c r="Y2743" s="20"/>
      <c r="Z2743"/>
      <c r="AA2743"/>
      <c r="AB2743"/>
      <c r="AC2743"/>
      <c r="AD2743" s="20"/>
      <c r="AE2743"/>
      <c r="AF2743"/>
      <c r="AG2743"/>
      <c r="AH2743"/>
      <c r="AI2743" s="20"/>
      <c r="AJ2743"/>
      <c r="AK2743"/>
      <c r="AL2743"/>
      <c r="AM2743"/>
      <c r="AN2743" s="20"/>
      <c r="AO2743"/>
      <c r="AT2743" s="14"/>
      <c r="AU2743" s="14"/>
      <c r="AV2743" s="14"/>
      <c r="AW2743" s="14"/>
    </row>
    <row r="2744" spans="1:49" s="10" customFormat="1">
      <c r="A2744" s="12"/>
      <c r="C2744"/>
      <c r="D2744"/>
      <c r="E2744" s="20"/>
      <c r="F2744"/>
      <c r="G2744"/>
      <c r="H2744"/>
      <c r="I2744"/>
      <c r="J2744" s="20"/>
      <c r="K2744"/>
      <c r="L2744"/>
      <c r="M2744"/>
      <c r="N2744"/>
      <c r="O2744" s="20"/>
      <c r="P2744"/>
      <c r="Q2744"/>
      <c r="R2744"/>
      <c r="S2744"/>
      <c r="T2744" s="20"/>
      <c r="U2744"/>
      <c r="V2744"/>
      <c r="W2744"/>
      <c r="X2744"/>
      <c r="Y2744" s="20"/>
      <c r="Z2744"/>
      <c r="AA2744"/>
      <c r="AB2744"/>
      <c r="AC2744"/>
      <c r="AD2744" s="20"/>
      <c r="AE2744"/>
      <c r="AF2744"/>
      <c r="AG2744"/>
      <c r="AH2744"/>
      <c r="AI2744" s="20"/>
      <c r="AJ2744"/>
      <c r="AK2744"/>
      <c r="AL2744"/>
      <c r="AM2744"/>
      <c r="AN2744" s="20"/>
      <c r="AO2744"/>
      <c r="AT2744" s="14"/>
      <c r="AU2744" s="14"/>
      <c r="AV2744" s="14"/>
      <c r="AW2744" s="14"/>
    </row>
    <row r="2745" spans="1:49" s="10" customFormat="1">
      <c r="A2745" s="12"/>
      <c r="C2745"/>
      <c r="D2745"/>
      <c r="E2745" s="20"/>
      <c r="F2745"/>
      <c r="G2745"/>
      <c r="H2745"/>
      <c r="I2745"/>
      <c r="J2745" s="20"/>
      <c r="K2745"/>
      <c r="L2745"/>
      <c r="M2745"/>
      <c r="N2745"/>
      <c r="O2745" s="20"/>
      <c r="P2745"/>
      <c r="Q2745"/>
      <c r="R2745"/>
      <c r="S2745"/>
      <c r="T2745" s="20"/>
      <c r="U2745"/>
      <c r="V2745"/>
      <c r="W2745"/>
      <c r="X2745"/>
      <c r="Y2745" s="20"/>
      <c r="Z2745"/>
      <c r="AA2745"/>
      <c r="AB2745"/>
      <c r="AC2745"/>
      <c r="AD2745" s="20"/>
      <c r="AE2745"/>
      <c r="AF2745"/>
      <c r="AG2745"/>
      <c r="AH2745"/>
      <c r="AI2745" s="20"/>
      <c r="AJ2745"/>
      <c r="AK2745"/>
      <c r="AL2745"/>
      <c r="AM2745"/>
      <c r="AN2745" s="20"/>
      <c r="AO2745"/>
      <c r="AT2745" s="14"/>
      <c r="AU2745" s="14"/>
      <c r="AV2745" s="14"/>
      <c r="AW2745" s="14"/>
    </row>
    <row r="2746" spans="1:49" s="10" customFormat="1">
      <c r="A2746" s="12"/>
      <c r="C2746"/>
      <c r="D2746"/>
      <c r="E2746" s="20"/>
      <c r="F2746"/>
      <c r="G2746"/>
      <c r="H2746"/>
      <c r="I2746"/>
      <c r="J2746" s="20"/>
      <c r="K2746"/>
      <c r="L2746"/>
      <c r="M2746"/>
      <c r="N2746"/>
      <c r="O2746" s="20"/>
      <c r="P2746"/>
      <c r="Q2746"/>
      <c r="R2746"/>
      <c r="S2746"/>
      <c r="T2746" s="20"/>
      <c r="U2746"/>
      <c r="V2746"/>
      <c r="W2746"/>
      <c r="X2746"/>
      <c r="Y2746" s="20"/>
      <c r="Z2746"/>
      <c r="AA2746"/>
      <c r="AB2746"/>
      <c r="AC2746"/>
      <c r="AD2746" s="20"/>
      <c r="AE2746"/>
      <c r="AF2746"/>
      <c r="AG2746"/>
      <c r="AH2746"/>
      <c r="AI2746" s="20"/>
      <c r="AJ2746"/>
      <c r="AK2746"/>
      <c r="AL2746"/>
      <c r="AM2746"/>
      <c r="AN2746" s="20"/>
      <c r="AO2746"/>
      <c r="AT2746" s="14"/>
      <c r="AU2746" s="14"/>
      <c r="AV2746" s="14"/>
      <c r="AW2746" s="14"/>
    </row>
    <row r="2747" spans="1:49" s="10" customFormat="1">
      <c r="A2747" s="12"/>
      <c r="C2747"/>
      <c r="D2747"/>
      <c r="E2747" s="20"/>
      <c r="F2747"/>
      <c r="G2747"/>
      <c r="H2747"/>
      <c r="I2747"/>
      <c r="J2747" s="20"/>
      <c r="K2747"/>
      <c r="L2747"/>
      <c r="M2747"/>
      <c r="N2747"/>
      <c r="O2747" s="20"/>
      <c r="P2747"/>
      <c r="Q2747"/>
      <c r="R2747"/>
      <c r="S2747"/>
      <c r="T2747" s="20"/>
      <c r="U2747"/>
      <c r="V2747"/>
      <c r="W2747"/>
      <c r="X2747"/>
      <c r="Y2747" s="20"/>
      <c r="Z2747"/>
      <c r="AA2747"/>
      <c r="AB2747"/>
      <c r="AC2747"/>
      <c r="AD2747" s="20"/>
      <c r="AE2747"/>
      <c r="AF2747"/>
      <c r="AG2747"/>
      <c r="AH2747"/>
      <c r="AI2747" s="20"/>
      <c r="AJ2747"/>
      <c r="AK2747"/>
      <c r="AL2747"/>
      <c r="AM2747"/>
      <c r="AN2747" s="20"/>
      <c r="AO2747"/>
      <c r="AT2747" s="14"/>
      <c r="AU2747" s="14"/>
      <c r="AV2747" s="14"/>
      <c r="AW2747" s="14"/>
    </row>
    <row r="2748" spans="1:49" s="10" customFormat="1">
      <c r="A2748" s="12"/>
      <c r="C2748"/>
      <c r="D2748"/>
      <c r="E2748" s="20"/>
      <c r="F2748"/>
      <c r="G2748"/>
      <c r="H2748"/>
      <c r="I2748"/>
      <c r="J2748" s="20"/>
      <c r="K2748"/>
      <c r="L2748"/>
      <c r="M2748"/>
      <c r="N2748"/>
      <c r="O2748" s="20"/>
      <c r="P2748"/>
      <c r="Q2748"/>
      <c r="R2748"/>
      <c r="S2748"/>
      <c r="T2748" s="20"/>
      <c r="U2748"/>
      <c r="V2748"/>
      <c r="W2748"/>
      <c r="X2748"/>
      <c r="Y2748" s="20"/>
      <c r="Z2748"/>
      <c r="AA2748"/>
      <c r="AB2748"/>
      <c r="AC2748"/>
      <c r="AD2748" s="20"/>
      <c r="AE2748"/>
      <c r="AF2748"/>
      <c r="AG2748"/>
      <c r="AH2748"/>
      <c r="AI2748" s="20"/>
      <c r="AJ2748"/>
      <c r="AK2748"/>
      <c r="AL2748"/>
      <c r="AM2748"/>
      <c r="AN2748" s="20"/>
      <c r="AO2748"/>
      <c r="AT2748" s="14"/>
      <c r="AU2748" s="14"/>
      <c r="AV2748" s="14"/>
      <c r="AW2748" s="14"/>
    </row>
    <row r="2749" spans="1:49" s="10" customFormat="1">
      <c r="A2749" s="12"/>
      <c r="C2749"/>
      <c r="D2749"/>
      <c r="E2749" s="20"/>
      <c r="F2749"/>
      <c r="G2749"/>
      <c r="H2749"/>
      <c r="I2749"/>
      <c r="J2749" s="20"/>
      <c r="K2749"/>
      <c r="L2749"/>
      <c r="M2749"/>
      <c r="N2749"/>
      <c r="O2749" s="20"/>
      <c r="P2749"/>
      <c r="Q2749"/>
      <c r="R2749"/>
      <c r="S2749"/>
      <c r="T2749" s="20"/>
      <c r="U2749"/>
      <c r="V2749"/>
      <c r="W2749"/>
      <c r="X2749"/>
      <c r="Y2749" s="20"/>
      <c r="Z2749"/>
      <c r="AA2749"/>
      <c r="AB2749"/>
      <c r="AC2749"/>
      <c r="AD2749" s="20"/>
      <c r="AE2749"/>
      <c r="AF2749"/>
      <c r="AG2749"/>
      <c r="AH2749"/>
      <c r="AI2749" s="20"/>
      <c r="AJ2749"/>
      <c r="AK2749"/>
      <c r="AL2749"/>
      <c r="AM2749"/>
      <c r="AN2749" s="20"/>
      <c r="AO2749"/>
      <c r="AT2749" s="14"/>
      <c r="AU2749" s="14"/>
      <c r="AV2749" s="14"/>
      <c r="AW2749" s="14"/>
    </row>
    <row r="2750" spans="1:49" s="10" customFormat="1">
      <c r="A2750" s="12"/>
      <c r="C2750"/>
      <c r="D2750"/>
      <c r="E2750" s="20"/>
      <c r="F2750"/>
      <c r="G2750"/>
      <c r="H2750"/>
      <c r="I2750"/>
      <c r="J2750" s="20"/>
      <c r="K2750"/>
      <c r="L2750"/>
      <c r="M2750"/>
      <c r="N2750"/>
      <c r="O2750" s="20"/>
      <c r="P2750"/>
      <c r="Q2750"/>
      <c r="R2750"/>
      <c r="S2750"/>
      <c r="T2750" s="20"/>
      <c r="U2750"/>
      <c r="V2750"/>
      <c r="W2750"/>
      <c r="X2750"/>
      <c r="Y2750" s="20"/>
      <c r="Z2750"/>
      <c r="AA2750"/>
      <c r="AB2750"/>
      <c r="AC2750"/>
      <c r="AD2750" s="20"/>
      <c r="AE2750"/>
      <c r="AF2750"/>
      <c r="AG2750"/>
      <c r="AH2750"/>
      <c r="AI2750" s="20"/>
      <c r="AJ2750"/>
      <c r="AK2750"/>
      <c r="AL2750"/>
      <c r="AM2750"/>
      <c r="AN2750" s="20"/>
      <c r="AO2750"/>
      <c r="AT2750" s="14"/>
      <c r="AU2750" s="14"/>
      <c r="AV2750" s="14"/>
      <c r="AW2750" s="14"/>
    </row>
    <row r="2751" spans="1:49" s="10" customFormat="1">
      <c r="A2751" s="12"/>
      <c r="C2751"/>
      <c r="D2751"/>
      <c r="E2751" s="20"/>
      <c r="F2751"/>
      <c r="G2751"/>
      <c r="H2751"/>
      <c r="I2751"/>
      <c r="J2751" s="20"/>
      <c r="K2751"/>
      <c r="L2751"/>
      <c r="M2751"/>
      <c r="N2751"/>
      <c r="O2751" s="20"/>
      <c r="P2751"/>
      <c r="Q2751"/>
      <c r="R2751"/>
      <c r="S2751"/>
      <c r="T2751" s="20"/>
      <c r="U2751"/>
      <c r="V2751"/>
      <c r="W2751"/>
      <c r="X2751"/>
      <c r="Y2751" s="20"/>
      <c r="Z2751"/>
      <c r="AA2751"/>
      <c r="AB2751"/>
      <c r="AC2751"/>
      <c r="AD2751" s="20"/>
      <c r="AE2751"/>
      <c r="AF2751"/>
      <c r="AG2751"/>
      <c r="AH2751"/>
      <c r="AI2751" s="20"/>
      <c r="AJ2751"/>
      <c r="AK2751"/>
      <c r="AL2751"/>
      <c r="AM2751"/>
      <c r="AN2751" s="20"/>
      <c r="AO2751"/>
      <c r="AT2751" s="14"/>
      <c r="AU2751" s="14"/>
      <c r="AV2751" s="14"/>
      <c r="AW2751" s="14"/>
    </row>
    <row r="2752" spans="1:49" s="10" customFormat="1">
      <c r="A2752" s="12"/>
      <c r="C2752"/>
      <c r="D2752"/>
      <c r="E2752" s="20"/>
      <c r="F2752"/>
      <c r="G2752"/>
      <c r="H2752"/>
      <c r="I2752"/>
      <c r="J2752" s="20"/>
      <c r="K2752"/>
      <c r="L2752"/>
      <c r="M2752"/>
      <c r="N2752"/>
      <c r="O2752" s="20"/>
      <c r="P2752"/>
      <c r="Q2752"/>
      <c r="R2752"/>
      <c r="S2752"/>
      <c r="T2752" s="20"/>
      <c r="U2752"/>
      <c r="V2752"/>
      <c r="W2752"/>
      <c r="X2752"/>
      <c r="Y2752" s="20"/>
      <c r="Z2752"/>
      <c r="AA2752"/>
      <c r="AB2752"/>
      <c r="AC2752"/>
      <c r="AD2752" s="20"/>
      <c r="AE2752"/>
      <c r="AF2752"/>
      <c r="AG2752"/>
      <c r="AH2752"/>
      <c r="AI2752" s="20"/>
      <c r="AJ2752"/>
      <c r="AK2752"/>
      <c r="AL2752"/>
      <c r="AM2752"/>
      <c r="AN2752" s="20"/>
      <c r="AO2752"/>
      <c r="AT2752" s="14"/>
      <c r="AU2752" s="14"/>
      <c r="AV2752" s="14"/>
      <c r="AW2752" s="14"/>
    </row>
    <row r="2753" spans="1:49" s="10" customFormat="1">
      <c r="A2753" s="12"/>
      <c r="C2753"/>
      <c r="D2753"/>
      <c r="E2753" s="20"/>
      <c r="F2753"/>
      <c r="G2753"/>
      <c r="H2753"/>
      <c r="I2753"/>
      <c r="J2753" s="20"/>
      <c r="K2753"/>
      <c r="L2753"/>
      <c r="M2753"/>
      <c r="N2753"/>
      <c r="O2753" s="20"/>
      <c r="P2753"/>
      <c r="Q2753"/>
      <c r="R2753"/>
      <c r="S2753"/>
      <c r="T2753" s="20"/>
      <c r="U2753"/>
      <c r="V2753"/>
      <c r="W2753"/>
      <c r="X2753"/>
      <c r="Y2753" s="20"/>
      <c r="Z2753"/>
      <c r="AA2753"/>
      <c r="AB2753"/>
      <c r="AC2753"/>
      <c r="AD2753" s="20"/>
      <c r="AE2753"/>
      <c r="AF2753"/>
      <c r="AG2753"/>
      <c r="AH2753"/>
      <c r="AI2753" s="20"/>
      <c r="AJ2753"/>
      <c r="AK2753"/>
      <c r="AL2753"/>
      <c r="AM2753"/>
      <c r="AN2753" s="20"/>
      <c r="AO2753"/>
      <c r="AT2753" s="14"/>
      <c r="AU2753" s="14"/>
      <c r="AV2753" s="14"/>
      <c r="AW2753" s="14"/>
    </row>
    <row r="2754" spans="1:49" s="10" customFormat="1">
      <c r="A2754" s="12"/>
      <c r="C2754"/>
      <c r="D2754"/>
      <c r="E2754" s="20"/>
      <c r="F2754"/>
      <c r="G2754"/>
      <c r="H2754"/>
      <c r="I2754"/>
      <c r="J2754" s="20"/>
      <c r="K2754"/>
      <c r="L2754"/>
      <c r="M2754"/>
      <c r="N2754"/>
      <c r="O2754" s="20"/>
      <c r="P2754"/>
      <c r="Q2754"/>
      <c r="R2754"/>
      <c r="S2754"/>
      <c r="T2754" s="20"/>
      <c r="U2754"/>
      <c r="V2754"/>
      <c r="W2754"/>
      <c r="X2754"/>
      <c r="Y2754" s="20"/>
      <c r="Z2754"/>
      <c r="AA2754"/>
      <c r="AB2754"/>
      <c r="AC2754"/>
      <c r="AD2754" s="20"/>
      <c r="AE2754"/>
      <c r="AF2754"/>
      <c r="AG2754"/>
      <c r="AH2754"/>
      <c r="AI2754" s="20"/>
      <c r="AJ2754"/>
      <c r="AK2754"/>
      <c r="AL2754"/>
      <c r="AM2754"/>
      <c r="AN2754" s="20"/>
      <c r="AO2754"/>
      <c r="AT2754" s="14"/>
      <c r="AU2754" s="14"/>
      <c r="AV2754" s="14"/>
      <c r="AW2754" s="14"/>
    </row>
    <row r="2755" spans="1:49" s="10" customFormat="1">
      <c r="A2755" s="12"/>
      <c r="C2755"/>
      <c r="D2755"/>
      <c r="E2755" s="20"/>
      <c r="F2755"/>
      <c r="G2755"/>
      <c r="H2755"/>
      <c r="I2755"/>
      <c r="J2755" s="20"/>
      <c r="K2755"/>
      <c r="L2755"/>
      <c r="M2755"/>
      <c r="N2755"/>
      <c r="O2755" s="20"/>
      <c r="P2755"/>
      <c r="Q2755"/>
      <c r="R2755"/>
      <c r="S2755"/>
      <c r="T2755" s="20"/>
      <c r="U2755"/>
      <c r="V2755"/>
      <c r="W2755"/>
      <c r="X2755"/>
      <c r="Y2755" s="20"/>
      <c r="Z2755"/>
      <c r="AA2755"/>
      <c r="AB2755"/>
      <c r="AC2755"/>
      <c r="AD2755" s="20"/>
      <c r="AE2755"/>
      <c r="AF2755"/>
      <c r="AG2755"/>
      <c r="AH2755"/>
      <c r="AI2755" s="20"/>
      <c r="AJ2755"/>
      <c r="AK2755"/>
      <c r="AL2755"/>
      <c r="AM2755"/>
      <c r="AN2755" s="20"/>
      <c r="AO2755"/>
      <c r="AT2755" s="14"/>
      <c r="AU2755" s="14"/>
      <c r="AV2755" s="14"/>
      <c r="AW2755" s="14"/>
    </row>
    <row r="2756" spans="1:49" s="10" customFormat="1">
      <c r="A2756" s="12"/>
      <c r="C2756"/>
      <c r="D2756"/>
      <c r="E2756" s="20"/>
      <c r="F2756"/>
      <c r="G2756"/>
      <c r="H2756"/>
      <c r="I2756"/>
      <c r="J2756" s="20"/>
      <c r="K2756"/>
      <c r="L2756"/>
      <c r="M2756"/>
      <c r="N2756"/>
      <c r="O2756" s="20"/>
      <c r="P2756"/>
      <c r="Q2756"/>
      <c r="R2756"/>
      <c r="S2756"/>
      <c r="T2756" s="20"/>
      <c r="U2756"/>
      <c r="V2756"/>
      <c r="W2756"/>
      <c r="X2756"/>
      <c r="Y2756" s="20"/>
      <c r="Z2756"/>
      <c r="AA2756"/>
      <c r="AB2756"/>
      <c r="AC2756"/>
      <c r="AD2756" s="20"/>
      <c r="AE2756"/>
      <c r="AF2756"/>
      <c r="AG2756"/>
      <c r="AH2756"/>
      <c r="AI2756" s="20"/>
      <c r="AJ2756"/>
      <c r="AK2756"/>
      <c r="AL2756"/>
      <c r="AM2756"/>
      <c r="AN2756" s="20"/>
      <c r="AO2756"/>
      <c r="AT2756" s="14"/>
      <c r="AU2756" s="14"/>
      <c r="AV2756" s="14"/>
      <c r="AW2756" s="14"/>
    </row>
    <row r="2757" spans="1:49" s="10" customFormat="1">
      <c r="A2757" s="12"/>
      <c r="C2757"/>
      <c r="D2757"/>
      <c r="E2757" s="20"/>
      <c r="F2757"/>
      <c r="G2757"/>
      <c r="H2757"/>
      <c r="I2757"/>
      <c r="J2757" s="20"/>
      <c r="K2757"/>
      <c r="L2757"/>
      <c r="M2757"/>
      <c r="N2757"/>
      <c r="O2757" s="20"/>
      <c r="P2757"/>
      <c r="Q2757"/>
      <c r="R2757"/>
      <c r="S2757"/>
      <c r="T2757" s="20"/>
      <c r="U2757"/>
      <c r="V2757"/>
      <c r="W2757"/>
      <c r="X2757"/>
      <c r="Y2757" s="20"/>
      <c r="Z2757"/>
      <c r="AA2757"/>
      <c r="AB2757"/>
      <c r="AC2757"/>
      <c r="AD2757" s="20"/>
      <c r="AE2757"/>
      <c r="AF2757"/>
      <c r="AG2757"/>
      <c r="AH2757"/>
      <c r="AI2757" s="20"/>
      <c r="AJ2757"/>
      <c r="AK2757"/>
      <c r="AL2757"/>
      <c r="AM2757"/>
      <c r="AN2757" s="20"/>
      <c r="AO2757"/>
      <c r="AT2757" s="14"/>
      <c r="AU2757" s="14"/>
      <c r="AV2757" s="14"/>
      <c r="AW2757" s="14"/>
    </row>
    <row r="2758" spans="1:49" s="10" customFormat="1">
      <c r="A2758" s="12"/>
      <c r="C2758"/>
      <c r="D2758"/>
      <c r="E2758" s="20"/>
      <c r="F2758"/>
      <c r="G2758"/>
      <c r="H2758"/>
      <c r="I2758"/>
      <c r="J2758" s="20"/>
      <c r="K2758"/>
      <c r="L2758"/>
      <c r="M2758"/>
      <c r="N2758"/>
      <c r="O2758" s="20"/>
      <c r="P2758"/>
      <c r="Q2758"/>
      <c r="R2758"/>
      <c r="S2758"/>
      <c r="T2758" s="20"/>
      <c r="U2758"/>
      <c r="V2758"/>
      <c r="W2758"/>
      <c r="X2758"/>
      <c r="Y2758" s="20"/>
      <c r="Z2758"/>
      <c r="AA2758"/>
      <c r="AB2758"/>
      <c r="AC2758"/>
      <c r="AD2758" s="20"/>
      <c r="AE2758"/>
      <c r="AF2758"/>
      <c r="AG2758"/>
      <c r="AH2758"/>
      <c r="AI2758" s="20"/>
      <c r="AJ2758"/>
      <c r="AK2758"/>
      <c r="AL2758"/>
      <c r="AM2758"/>
      <c r="AN2758" s="20"/>
      <c r="AO2758"/>
      <c r="AT2758" s="14"/>
      <c r="AU2758" s="14"/>
      <c r="AV2758" s="14"/>
      <c r="AW2758" s="14"/>
    </row>
    <row r="2759" spans="1:49" s="10" customFormat="1">
      <c r="A2759" s="12"/>
      <c r="C2759"/>
      <c r="D2759"/>
      <c r="E2759" s="20"/>
      <c r="F2759"/>
      <c r="G2759"/>
      <c r="H2759"/>
      <c r="I2759"/>
      <c r="J2759" s="20"/>
      <c r="K2759"/>
      <c r="L2759"/>
      <c r="M2759"/>
      <c r="N2759"/>
      <c r="O2759" s="20"/>
      <c r="P2759"/>
      <c r="Q2759"/>
      <c r="R2759"/>
      <c r="S2759"/>
      <c r="T2759" s="20"/>
      <c r="U2759"/>
      <c r="V2759"/>
      <c r="W2759"/>
      <c r="X2759"/>
      <c r="Y2759" s="20"/>
      <c r="Z2759"/>
      <c r="AA2759"/>
      <c r="AB2759"/>
      <c r="AC2759"/>
      <c r="AD2759" s="20"/>
      <c r="AE2759"/>
      <c r="AF2759"/>
      <c r="AG2759"/>
      <c r="AH2759"/>
      <c r="AI2759" s="20"/>
      <c r="AJ2759"/>
      <c r="AK2759"/>
      <c r="AL2759"/>
      <c r="AM2759"/>
      <c r="AN2759" s="20"/>
      <c r="AO2759"/>
      <c r="AT2759" s="14"/>
      <c r="AU2759" s="14"/>
      <c r="AV2759" s="14"/>
      <c r="AW2759" s="14"/>
    </row>
    <row r="2760" spans="1:49" s="10" customFormat="1">
      <c r="A2760" s="12"/>
      <c r="C2760"/>
      <c r="D2760"/>
      <c r="E2760" s="20"/>
      <c r="F2760"/>
      <c r="G2760"/>
      <c r="H2760"/>
      <c r="I2760"/>
      <c r="J2760" s="20"/>
      <c r="K2760"/>
      <c r="L2760"/>
      <c r="M2760"/>
      <c r="N2760"/>
      <c r="O2760" s="20"/>
      <c r="P2760"/>
      <c r="Q2760"/>
      <c r="R2760"/>
      <c r="S2760"/>
      <c r="T2760" s="20"/>
      <c r="U2760"/>
      <c r="V2760"/>
      <c r="W2760"/>
      <c r="X2760"/>
      <c r="Y2760" s="20"/>
      <c r="Z2760"/>
      <c r="AA2760"/>
      <c r="AB2760"/>
      <c r="AC2760"/>
      <c r="AD2760" s="20"/>
      <c r="AE2760"/>
      <c r="AF2760"/>
      <c r="AG2760"/>
      <c r="AH2760"/>
      <c r="AI2760" s="20"/>
      <c r="AJ2760"/>
      <c r="AK2760"/>
      <c r="AL2760"/>
      <c r="AM2760"/>
      <c r="AN2760" s="20"/>
      <c r="AO2760"/>
      <c r="AT2760" s="14"/>
      <c r="AU2760" s="14"/>
      <c r="AV2760" s="14"/>
      <c r="AW2760" s="14"/>
    </row>
    <row r="2761" spans="1:49" s="10" customFormat="1">
      <c r="A2761" s="12"/>
      <c r="C2761"/>
      <c r="D2761"/>
      <c r="E2761" s="20"/>
      <c r="F2761"/>
      <c r="G2761"/>
      <c r="H2761"/>
      <c r="I2761"/>
      <c r="J2761" s="20"/>
      <c r="K2761"/>
      <c r="L2761"/>
      <c r="M2761"/>
      <c r="N2761"/>
      <c r="O2761" s="20"/>
      <c r="P2761"/>
      <c r="Q2761"/>
      <c r="R2761"/>
      <c r="S2761"/>
      <c r="T2761" s="20"/>
      <c r="U2761"/>
      <c r="V2761"/>
      <c r="W2761"/>
      <c r="X2761"/>
      <c r="Y2761" s="20"/>
      <c r="Z2761"/>
      <c r="AA2761"/>
      <c r="AB2761"/>
      <c r="AC2761"/>
      <c r="AD2761" s="20"/>
      <c r="AE2761"/>
      <c r="AF2761"/>
      <c r="AG2761"/>
      <c r="AH2761"/>
      <c r="AI2761" s="20"/>
      <c r="AJ2761"/>
      <c r="AK2761"/>
      <c r="AL2761"/>
      <c r="AM2761"/>
      <c r="AN2761" s="20"/>
      <c r="AO2761"/>
      <c r="AT2761" s="14"/>
      <c r="AU2761" s="14"/>
      <c r="AV2761" s="14"/>
      <c r="AW2761" s="14"/>
    </row>
    <row r="2762" spans="1:49" s="10" customFormat="1">
      <c r="A2762" s="12"/>
      <c r="C2762"/>
      <c r="D2762"/>
      <c r="E2762" s="20"/>
      <c r="F2762"/>
      <c r="G2762"/>
      <c r="H2762"/>
      <c r="I2762"/>
      <c r="J2762" s="20"/>
      <c r="K2762"/>
      <c r="L2762"/>
      <c r="M2762"/>
      <c r="N2762"/>
      <c r="O2762" s="20"/>
      <c r="P2762"/>
      <c r="Q2762"/>
      <c r="R2762"/>
      <c r="S2762"/>
      <c r="T2762" s="20"/>
      <c r="U2762"/>
      <c r="V2762"/>
      <c r="W2762"/>
      <c r="X2762"/>
      <c r="Y2762" s="20"/>
      <c r="Z2762"/>
      <c r="AA2762"/>
      <c r="AB2762"/>
      <c r="AC2762"/>
      <c r="AD2762" s="20"/>
      <c r="AE2762"/>
      <c r="AF2762"/>
      <c r="AG2762"/>
      <c r="AH2762"/>
      <c r="AI2762" s="20"/>
      <c r="AJ2762"/>
      <c r="AK2762"/>
      <c r="AL2762"/>
      <c r="AM2762"/>
      <c r="AN2762" s="20"/>
      <c r="AO2762"/>
      <c r="AT2762" s="14"/>
      <c r="AU2762" s="14"/>
      <c r="AV2762" s="14"/>
      <c r="AW2762" s="14"/>
    </row>
    <row r="2763" spans="1:49" s="10" customFormat="1">
      <c r="A2763" s="12"/>
      <c r="C2763"/>
      <c r="D2763"/>
      <c r="E2763" s="20"/>
      <c r="F2763"/>
      <c r="G2763"/>
      <c r="H2763"/>
      <c r="I2763"/>
      <c r="J2763" s="20"/>
      <c r="K2763"/>
      <c r="L2763"/>
      <c r="M2763"/>
      <c r="N2763"/>
      <c r="O2763" s="20"/>
      <c r="P2763"/>
      <c r="Q2763"/>
      <c r="R2763"/>
      <c r="S2763"/>
      <c r="T2763" s="20"/>
      <c r="U2763"/>
      <c r="V2763"/>
      <c r="W2763"/>
      <c r="X2763"/>
      <c r="Y2763" s="20"/>
      <c r="Z2763"/>
      <c r="AA2763"/>
      <c r="AB2763"/>
      <c r="AC2763"/>
      <c r="AD2763" s="20"/>
      <c r="AE2763"/>
      <c r="AF2763"/>
      <c r="AG2763"/>
      <c r="AH2763"/>
      <c r="AI2763" s="20"/>
      <c r="AJ2763"/>
      <c r="AK2763"/>
      <c r="AL2763"/>
      <c r="AM2763"/>
      <c r="AN2763" s="20"/>
      <c r="AO2763"/>
      <c r="AT2763" s="14"/>
      <c r="AU2763" s="14"/>
      <c r="AV2763" s="14"/>
      <c r="AW2763" s="14"/>
    </row>
    <row r="2764" spans="1:49" s="10" customFormat="1">
      <c r="A2764" s="12"/>
      <c r="C2764"/>
      <c r="D2764"/>
      <c r="E2764" s="20"/>
      <c r="F2764"/>
      <c r="G2764"/>
      <c r="H2764"/>
      <c r="I2764"/>
      <c r="J2764" s="20"/>
      <c r="K2764"/>
      <c r="L2764"/>
      <c r="M2764"/>
      <c r="N2764"/>
      <c r="O2764" s="20"/>
      <c r="P2764"/>
      <c r="Q2764"/>
      <c r="R2764"/>
      <c r="S2764"/>
      <c r="T2764" s="20"/>
      <c r="U2764"/>
      <c r="V2764"/>
      <c r="W2764"/>
      <c r="X2764"/>
      <c r="Y2764" s="20"/>
      <c r="Z2764"/>
      <c r="AA2764"/>
      <c r="AB2764"/>
      <c r="AC2764"/>
      <c r="AD2764" s="20"/>
      <c r="AE2764"/>
      <c r="AF2764"/>
      <c r="AG2764"/>
      <c r="AH2764"/>
      <c r="AI2764" s="20"/>
      <c r="AJ2764"/>
      <c r="AK2764"/>
      <c r="AL2764"/>
      <c r="AM2764"/>
      <c r="AN2764" s="20"/>
      <c r="AO2764"/>
      <c r="AT2764" s="14"/>
      <c r="AU2764" s="14"/>
      <c r="AV2764" s="14"/>
      <c r="AW2764" s="14"/>
    </row>
    <row r="2765" spans="1:49" s="10" customFormat="1">
      <c r="A2765" s="12"/>
      <c r="C2765"/>
      <c r="D2765"/>
      <c r="E2765" s="20"/>
      <c r="F2765"/>
      <c r="G2765"/>
      <c r="H2765"/>
      <c r="I2765"/>
      <c r="J2765" s="20"/>
      <c r="K2765"/>
      <c r="L2765"/>
      <c r="M2765"/>
      <c r="N2765"/>
      <c r="O2765" s="20"/>
      <c r="P2765"/>
      <c r="Q2765"/>
      <c r="R2765"/>
      <c r="S2765"/>
      <c r="T2765" s="20"/>
      <c r="U2765"/>
      <c r="V2765"/>
      <c r="W2765"/>
      <c r="X2765"/>
      <c r="Y2765" s="20"/>
      <c r="Z2765"/>
      <c r="AA2765"/>
      <c r="AB2765"/>
      <c r="AC2765"/>
      <c r="AD2765" s="20"/>
      <c r="AE2765"/>
      <c r="AF2765"/>
      <c r="AG2765"/>
      <c r="AH2765"/>
      <c r="AI2765" s="20"/>
      <c r="AJ2765"/>
      <c r="AK2765"/>
      <c r="AL2765"/>
      <c r="AM2765"/>
      <c r="AN2765" s="20"/>
      <c r="AO2765"/>
      <c r="AT2765" s="14"/>
      <c r="AU2765" s="14"/>
      <c r="AV2765" s="14"/>
      <c r="AW2765" s="14"/>
    </row>
    <row r="2766" spans="1:49" s="10" customFormat="1">
      <c r="A2766" s="12"/>
      <c r="C2766"/>
      <c r="D2766"/>
      <c r="E2766" s="20"/>
      <c r="F2766"/>
      <c r="G2766"/>
      <c r="H2766"/>
      <c r="I2766"/>
      <c r="J2766" s="20"/>
      <c r="K2766"/>
      <c r="L2766"/>
      <c r="M2766"/>
      <c r="N2766"/>
      <c r="O2766" s="20"/>
      <c r="P2766"/>
      <c r="Q2766"/>
      <c r="R2766"/>
      <c r="S2766"/>
      <c r="T2766" s="20"/>
      <c r="U2766"/>
      <c r="V2766"/>
      <c r="W2766"/>
      <c r="X2766"/>
      <c r="Y2766" s="20"/>
      <c r="Z2766"/>
      <c r="AA2766"/>
      <c r="AB2766"/>
      <c r="AC2766"/>
      <c r="AD2766" s="20"/>
      <c r="AE2766"/>
      <c r="AF2766"/>
      <c r="AG2766"/>
      <c r="AH2766"/>
      <c r="AI2766" s="20"/>
      <c r="AJ2766"/>
      <c r="AK2766"/>
      <c r="AL2766"/>
      <c r="AM2766"/>
      <c r="AN2766" s="20"/>
      <c r="AO2766"/>
      <c r="AT2766" s="14"/>
      <c r="AU2766" s="14"/>
      <c r="AV2766" s="14"/>
      <c r="AW2766" s="14"/>
    </row>
    <row r="2767" spans="1:49" s="10" customFormat="1">
      <c r="A2767" s="12"/>
      <c r="C2767"/>
      <c r="D2767"/>
      <c r="E2767" s="20"/>
      <c r="F2767"/>
      <c r="G2767"/>
      <c r="H2767"/>
      <c r="I2767"/>
      <c r="J2767" s="20"/>
      <c r="K2767"/>
      <c r="L2767"/>
      <c r="M2767"/>
      <c r="N2767"/>
      <c r="O2767" s="20"/>
      <c r="P2767"/>
      <c r="Q2767"/>
      <c r="R2767"/>
      <c r="S2767"/>
      <c r="T2767" s="20"/>
      <c r="U2767"/>
      <c r="V2767"/>
      <c r="W2767"/>
      <c r="X2767"/>
      <c r="Y2767" s="20"/>
      <c r="Z2767"/>
      <c r="AA2767"/>
      <c r="AB2767"/>
      <c r="AC2767"/>
      <c r="AD2767" s="20"/>
      <c r="AE2767"/>
      <c r="AF2767"/>
      <c r="AG2767"/>
      <c r="AH2767"/>
      <c r="AI2767" s="20"/>
      <c r="AJ2767"/>
      <c r="AK2767"/>
      <c r="AL2767"/>
      <c r="AM2767"/>
      <c r="AN2767" s="20"/>
      <c r="AO2767"/>
      <c r="AT2767" s="14"/>
      <c r="AU2767" s="14"/>
      <c r="AV2767" s="14"/>
      <c r="AW2767" s="14"/>
    </row>
    <row r="2768" spans="1:49" s="10" customFormat="1">
      <c r="A2768" s="12"/>
      <c r="C2768"/>
      <c r="D2768"/>
      <c r="E2768" s="20"/>
      <c r="F2768"/>
      <c r="G2768"/>
      <c r="H2768"/>
      <c r="I2768"/>
      <c r="J2768" s="20"/>
      <c r="K2768"/>
      <c r="L2768"/>
      <c r="M2768"/>
      <c r="N2768"/>
      <c r="O2768" s="20"/>
      <c r="P2768"/>
      <c r="Q2768"/>
      <c r="R2768"/>
      <c r="S2768"/>
      <c r="T2768" s="20"/>
      <c r="U2768"/>
      <c r="V2768"/>
      <c r="W2768"/>
      <c r="X2768"/>
      <c r="Y2768" s="20"/>
      <c r="Z2768"/>
      <c r="AA2768"/>
      <c r="AB2768"/>
      <c r="AC2768"/>
      <c r="AD2768" s="20"/>
      <c r="AE2768"/>
      <c r="AF2768"/>
      <c r="AG2768"/>
      <c r="AH2768"/>
      <c r="AI2768" s="20"/>
      <c r="AJ2768"/>
      <c r="AK2768"/>
      <c r="AL2768"/>
      <c r="AM2768"/>
      <c r="AN2768" s="20"/>
      <c r="AO2768"/>
      <c r="AT2768" s="14"/>
      <c r="AU2768" s="14"/>
      <c r="AV2768" s="14"/>
      <c r="AW2768" s="14"/>
    </row>
    <row r="2769" spans="1:49" s="10" customFormat="1">
      <c r="A2769" s="12"/>
      <c r="C2769"/>
      <c r="D2769"/>
      <c r="E2769" s="20"/>
      <c r="F2769"/>
      <c r="G2769"/>
      <c r="H2769"/>
      <c r="I2769"/>
      <c r="J2769" s="20"/>
      <c r="K2769"/>
      <c r="L2769"/>
      <c r="M2769"/>
      <c r="N2769"/>
      <c r="O2769" s="20"/>
      <c r="P2769"/>
      <c r="Q2769"/>
      <c r="R2769"/>
      <c r="S2769"/>
      <c r="T2769" s="20"/>
      <c r="U2769"/>
      <c r="V2769"/>
      <c r="W2769"/>
      <c r="X2769"/>
      <c r="Y2769" s="20"/>
      <c r="Z2769"/>
      <c r="AA2769"/>
      <c r="AB2769"/>
      <c r="AC2769"/>
      <c r="AD2769" s="20"/>
      <c r="AE2769"/>
      <c r="AF2769"/>
      <c r="AG2769"/>
      <c r="AH2769"/>
      <c r="AI2769" s="20"/>
      <c r="AJ2769"/>
      <c r="AK2769"/>
      <c r="AL2769"/>
      <c r="AM2769"/>
      <c r="AN2769" s="20"/>
      <c r="AO2769"/>
      <c r="AT2769" s="14"/>
      <c r="AU2769" s="14"/>
      <c r="AV2769" s="14"/>
      <c r="AW2769" s="14"/>
    </row>
    <row r="2770" spans="1:49" s="10" customFormat="1">
      <c r="A2770" s="12"/>
      <c r="C2770"/>
      <c r="D2770"/>
      <c r="E2770" s="20"/>
      <c r="F2770"/>
      <c r="G2770"/>
      <c r="H2770"/>
      <c r="I2770"/>
      <c r="J2770" s="20"/>
      <c r="K2770"/>
      <c r="L2770"/>
      <c r="M2770"/>
      <c r="N2770"/>
      <c r="O2770" s="20"/>
      <c r="P2770"/>
      <c r="Q2770"/>
      <c r="R2770"/>
      <c r="S2770"/>
      <c r="T2770" s="20"/>
      <c r="U2770"/>
      <c r="V2770"/>
      <c r="W2770"/>
      <c r="X2770"/>
      <c r="Y2770" s="20"/>
      <c r="Z2770"/>
      <c r="AA2770"/>
      <c r="AB2770"/>
      <c r="AC2770"/>
      <c r="AD2770" s="20"/>
      <c r="AE2770"/>
      <c r="AF2770"/>
      <c r="AG2770"/>
      <c r="AH2770"/>
      <c r="AI2770" s="20"/>
      <c r="AJ2770"/>
      <c r="AK2770"/>
      <c r="AL2770"/>
      <c r="AM2770"/>
      <c r="AN2770" s="20"/>
      <c r="AO2770"/>
      <c r="AT2770" s="14"/>
      <c r="AU2770" s="14"/>
      <c r="AV2770" s="14"/>
      <c r="AW2770" s="14"/>
    </row>
    <row r="2771" spans="1:49" s="10" customFormat="1">
      <c r="A2771" s="12"/>
      <c r="C2771"/>
      <c r="D2771"/>
      <c r="E2771" s="20"/>
      <c r="F2771"/>
      <c r="G2771"/>
      <c r="H2771"/>
      <c r="I2771"/>
      <c r="J2771" s="20"/>
      <c r="K2771"/>
      <c r="L2771"/>
      <c r="M2771"/>
      <c r="N2771"/>
      <c r="O2771" s="20"/>
      <c r="P2771"/>
      <c r="Q2771"/>
      <c r="R2771"/>
      <c r="S2771"/>
      <c r="T2771" s="20"/>
      <c r="U2771"/>
      <c r="V2771"/>
      <c r="W2771"/>
      <c r="X2771"/>
      <c r="Y2771" s="20"/>
      <c r="Z2771"/>
      <c r="AA2771"/>
      <c r="AB2771"/>
      <c r="AC2771"/>
      <c r="AD2771" s="20"/>
      <c r="AE2771"/>
      <c r="AF2771"/>
      <c r="AG2771"/>
      <c r="AH2771"/>
      <c r="AI2771" s="20"/>
      <c r="AJ2771"/>
      <c r="AK2771"/>
      <c r="AL2771"/>
      <c r="AM2771"/>
      <c r="AN2771" s="20"/>
      <c r="AO2771"/>
      <c r="AT2771" s="14"/>
      <c r="AU2771" s="14"/>
      <c r="AV2771" s="14"/>
      <c r="AW2771" s="14"/>
    </row>
    <row r="2772" spans="1:49" s="10" customFormat="1">
      <c r="A2772" s="12"/>
      <c r="C2772"/>
      <c r="D2772"/>
      <c r="E2772" s="20"/>
      <c r="F2772"/>
      <c r="G2772"/>
      <c r="H2772"/>
      <c r="I2772"/>
      <c r="J2772" s="20"/>
      <c r="K2772"/>
      <c r="L2772"/>
      <c r="M2772"/>
      <c r="N2772"/>
      <c r="O2772" s="20"/>
      <c r="P2772"/>
      <c r="Q2772"/>
      <c r="R2772"/>
      <c r="S2772"/>
      <c r="T2772" s="20"/>
      <c r="U2772"/>
      <c r="V2772"/>
      <c r="W2772"/>
      <c r="X2772"/>
      <c r="Y2772" s="20"/>
      <c r="Z2772"/>
      <c r="AA2772"/>
      <c r="AB2772"/>
      <c r="AC2772"/>
      <c r="AD2772" s="20"/>
      <c r="AE2772"/>
      <c r="AF2772"/>
      <c r="AG2772"/>
      <c r="AH2772"/>
      <c r="AI2772" s="20"/>
      <c r="AJ2772"/>
      <c r="AK2772"/>
      <c r="AL2772"/>
      <c r="AM2772"/>
      <c r="AN2772" s="20"/>
      <c r="AO2772"/>
      <c r="AT2772" s="14"/>
      <c r="AU2772" s="14"/>
      <c r="AV2772" s="14"/>
      <c r="AW2772" s="14"/>
    </row>
    <row r="2773" spans="1:49" s="10" customFormat="1">
      <c r="A2773" s="12"/>
      <c r="C2773"/>
      <c r="D2773"/>
      <c r="E2773" s="20"/>
      <c r="F2773"/>
      <c r="G2773"/>
      <c r="H2773"/>
      <c r="I2773"/>
      <c r="J2773" s="20"/>
      <c r="K2773"/>
      <c r="L2773"/>
      <c r="M2773"/>
      <c r="N2773"/>
      <c r="O2773" s="20"/>
      <c r="P2773"/>
      <c r="Q2773"/>
      <c r="R2773"/>
      <c r="S2773"/>
      <c r="T2773" s="20"/>
      <c r="U2773"/>
      <c r="V2773"/>
      <c r="W2773"/>
      <c r="X2773"/>
      <c r="Y2773" s="20"/>
      <c r="Z2773"/>
      <c r="AA2773"/>
      <c r="AB2773"/>
      <c r="AC2773"/>
      <c r="AD2773" s="20"/>
      <c r="AE2773"/>
      <c r="AF2773"/>
      <c r="AG2773"/>
      <c r="AH2773"/>
      <c r="AI2773" s="20"/>
      <c r="AJ2773"/>
      <c r="AK2773"/>
      <c r="AL2773"/>
      <c r="AM2773"/>
      <c r="AN2773" s="20"/>
      <c r="AO2773"/>
      <c r="AT2773" s="14"/>
      <c r="AU2773" s="14"/>
      <c r="AV2773" s="14"/>
      <c r="AW2773" s="14"/>
    </row>
    <row r="2774" spans="1:49" s="10" customFormat="1">
      <c r="A2774" s="12"/>
      <c r="C2774"/>
      <c r="D2774"/>
      <c r="E2774" s="20"/>
      <c r="F2774"/>
      <c r="G2774"/>
      <c r="H2774"/>
      <c r="I2774"/>
      <c r="J2774" s="20"/>
      <c r="K2774"/>
      <c r="L2774"/>
      <c r="M2774"/>
      <c r="N2774"/>
      <c r="O2774" s="20"/>
      <c r="P2774"/>
      <c r="Q2774"/>
      <c r="R2774"/>
      <c r="S2774"/>
      <c r="T2774" s="20"/>
      <c r="U2774"/>
      <c r="V2774"/>
      <c r="W2774"/>
      <c r="X2774"/>
      <c r="Y2774" s="20"/>
      <c r="Z2774"/>
      <c r="AA2774"/>
      <c r="AB2774"/>
      <c r="AC2774"/>
      <c r="AD2774" s="20"/>
      <c r="AE2774"/>
      <c r="AF2774"/>
      <c r="AG2774"/>
      <c r="AH2774"/>
      <c r="AI2774" s="20"/>
      <c r="AJ2774"/>
      <c r="AK2774"/>
      <c r="AL2774"/>
      <c r="AM2774"/>
      <c r="AN2774" s="20"/>
      <c r="AO2774"/>
      <c r="AT2774" s="14"/>
      <c r="AU2774" s="14"/>
      <c r="AV2774" s="14"/>
      <c r="AW2774" s="14"/>
    </row>
    <row r="2775" spans="1:49" s="10" customFormat="1">
      <c r="A2775" s="12"/>
      <c r="C2775"/>
      <c r="D2775"/>
      <c r="E2775" s="20"/>
      <c r="F2775"/>
      <c r="G2775"/>
      <c r="H2775"/>
      <c r="I2775"/>
      <c r="J2775" s="20"/>
      <c r="K2775"/>
      <c r="L2775"/>
      <c r="M2775"/>
      <c r="N2775"/>
      <c r="O2775" s="20"/>
      <c r="P2775"/>
      <c r="Q2775"/>
      <c r="R2775"/>
      <c r="S2775"/>
      <c r="T2775" s="20"/>
      <c r="U2775"/>
      <c r="V2775"/>
      <c r="W2775"/>
      <c r="X2775"/>
      <c r="Y2775" s="20"/>
      <c r="Z2775"/>
      <c r="AA2775"/>
      <c r="AB2775"/>
      <c r="AC2775"/>
      <c r="AD2775" s="20"/>
      <c r="AE2775"/>
      <c r="AF2775"/>
      <c r="AG2775"/>
      <c r="AH2775"/>
      <c r="AI2775" s="20"/>
      <c r="AJ2775"/>
      <c r="AK2775"/>
      <c r="AL2775"/>
      <c r="AM2775"/>
      <c r="AN2775" s="20"/>
      <c r="AO2775"/>
      <c r="AT2775" s="14"/>
      <c r="AU2775" s="14"/>
      <c r="AV2775" s="14"/>
      <c r="AW2775" s="14"/>
    </row>
    <row r="2776" spans="1:49" s="10" customFormat="1">
      <c r="A2776" s="12"/>
      <c r="C2776"/>
      <c r="D2776"/>
      <c r="E2776" s="20"/>
      <c r="F2776"/>
      <c r="G2776"/>
      <c r="H2776"/>
      <c r="I2776"/>
      <c r="J2776" s="20"/>
      <c r="K2776"/>
      <c r="L2776"/>
      <c r="M2776"/>
      <c r="N2776"/>
      <c r="O2776" s="20"/>
      <c r="P2776"/>
      <c r="Q2776"/>
      <c r="R2776"/>
      <c r="S2776"/>
      <c r="T2776" s="20"/>
      <c r="U2776"/>
      <c r="V2776"/>
      <c r="W2776"/>
      <c r="X2776"/>
      <c r="Y2776" s="20"/>
      <c r="Z2776"/>
      <c r="AA2776"/>
      <c r="AB2776"/>
      <c r="AC2776"/>
      <c r="AD2776" s="20"/>
      <c r="AE2776"/>
      <c r="AF2776"/>
      <c r="AG2776"/>
      <c r="AH2776"/>
      <c r="AI2776" s="20"/>
      <c r="AJ2776"/>
      <c r="AK2776"/>
      <c r="AL2776"/>
      <c r="AM2776"/>
      <c r="AN2776" s="20"/>
      <c r="AO2776"/>
      <c r="AT2776" s="14"/>
      <c r="AU2776" s="14"/>
      <c r="AV2776" s="14"/>
      <c r="AW2776" s="14"/>
    </row>
    <row r="2777" spans="1:49" s="10" customFormat="1">
      <c r="A2777" s="12"/>
      <c r="C2777"/>
      <c r="D2777"/>
      <c r="E2777" s="20"/>
      <c r="F2777"/>
      <c r="G2777"/>
      <c r="H2777"/>
      <c r="I2777"/>
      <c r="J2777" s="20"/>
      <c r="K2777"/>
      <c r="L2777"/>
      <c r="M2777"/>
      <c r="N2777"/>
      <c r="O2777" s="20"/>
      <c r="P2777"/>
      <c r="Q2777"/>
      <c r="R2777"/>
      <c r="S2777"/>
      <c r="T2777" s="20"/>
      <c r="U2777"/>
      <c r="V2777"/>
      <c r="W2777"/>
      <c r="X2777"/>
      <c r="Y2777" s="20"/>
      <c r="Z2777"/>
      <c r="AA2777"/>
      <c r="AB2777"/>
      <c r="AC2777"/>
      <c r="AD2777" s="20"/>
      <c r="AE2777"/>
      <c r="AF2777"/>
      <c r="AG2777"/>
      <c r="AH2777"/>
      <c r="AI2777" s="20"/>
      <c r="AJ2777"/>
      <c r="AK2777"/>
      <c r="AL2777"/>
      <c r="AM2777"/>
      <c r="AN2777" s="20"/>
      <c r="AO2777"/>
      <c r="AT2777" s="14"/>
      <c r="AU2777" s="14"/>
      <c r="AV2777" s="14"/>
      <c r="AW2777" s="14"/>
    </row>
    <row r="2778" spans="1:49" s="10" customFormat="1">
      <c r="A2778" s="12"/>
      <c r="C2778"/>
      <c r="D2778"/>
      <c r="E2778" s="20"/>
      <c r="F2778"/>
      <c r="G2778"/>
      <c r="H2778"/>
      <c r="I2778"/>
      <c r="J2778" s="20"/>
      <c r="K2778"/>
      <c r="L2778"/>
      <c r="M2778"/>
      <c r="N2778"/>
      <c r="O2778" s="20"/>
      <c r="P2778"/>
      <c r="Q2778"/>
      <c r="R2778"/>
      <c r="S2778"/>
      <c r="T2778" s="20"/>
      <c r="U2778"/>
      <c r="V2778"/>
      <c r="W2778"/>
      <c r="X2778"/>
      <c r="Y2778" s="20"/>
      <c r="Z2778"/>
      <c r="AA2778"/>
      <c r="AB2778"/>
      <c r="AC2778"/>
      <c r="AD2778" s="20"/>
      <c r="AE2778"/>
      <c r="AF2778"/>
      <c r="AG2778"/>
      <c r="AH2778"/>
      <c r="AI2778" s="20"/>
      <c r="AJ2778"/>
      <c r="AK2778"/>
      <c r="AL2778"/>
      <c r="AM2778"/>
      <c r="AN2778" s="20"/>
      <c r="AO2778"/>
      <c r="AT2778" s="14"/>
      <c r="AU2778" s="14"/>
      <c r="AV2778" s="14"/>
      <c r="AW2778" s="14"/>
    </row>
    <row r="2779" spans="1:49" s="10" customFormat="1">
      <c r="A2779" s="12"/>
      <c r="C2779"/>
      <c r="D2779"/>
      <c r="E2779" s="20"/>
      <c r="F2779"/>
      <c r="G2779"/>
      <c r="H2779"/>
      <c r="I2779"/>
      <c r="J2779" s="20"/>
      <c r="K2779"/>
      <c r="L2779"/>
      <c r="M2779"/>
      <c r="N2779"/>
      <c r="O2779" s="20"/>
      <c r="P2779"/>
      <c r="Q2779"/>
      <c r="R2779"/>
      <c r="S2779"/>
      <c r="T2779" s="20"/>
      <c r="U2779"/>
      <c r="V2779"/>
      <c r="W2779"/>
      <c r="X2779"/>
      <c r="Y2779" s="20"/>
      <c r="Z2779"/>
      <c r="AA2779"/>
      <c r="AB2779"/>
      <c r="AC2779"/>
      <c r="AD2779" s="20"/>
      <c r="AE2779"/>
      <c r="AF2779"/>
      <c r="AG2779"/>
      <c r="AH2779"/>
      <c r="AI2779" s="20"/>
      <c r="AJ2779"/>
      <c r="AK2779"/>
      <c r="AL2779"/>
      <c r="AM2779"/>
      <c r="AN2779" s="20"/>
      <c r="AO2779"/>
      <c r="AT2779" s="14"/>
      <c r="AU2779" s="14"/>
      <c r="AV2779" s="14"/>
      <c r="AW2779" s="14"/>
    </row>
    <row r="2780" spans="1:49" s="10" customFormat="1">
      <c r="A2780" s="12"/>
      <c r="C2780"/>
      <c r="D2780"/>
      <c r="E2780" s="20"/>
      <c r="F2780"/>
      <c r="G2780"/>
      <c r="H2780"/>
      <c r="I2780"/>
      <c r="J2780" s="20"/>
      <c r="K2780"/>
      <c r="L2780"/>
      <c r="M2780"/>
      <c r="N2780"/>
      <c r="O2780" s="20"/>
      <c r="P2780"/>
      <c r="Q2780"/>
      <c r="R2780"/>
      <c r="S2780"/>
      <c r="T2780" s="20"/>
      <c r="U2780"/>
      <c r="V2780"/>
      <c r="W2780"/>
      <c r="X2780"/>
      <c r="Y2780" s="20"/>
      <c r="Z2780"/>
      <c r="AA2780"/>
      <c r="AB2780"/>
      <c r="AC2780"/>
      <c r="AD2780" s="20"/>
      <c r="AE2780"/>
      <c r="AF2780"/>
      <c r="AG2780"/>
      <c r="AH2780"/>
      <c r="AI2780" s="20"/>
      <c r="AJ2780"/>
      <c r="AK2780"/>
      <c r="AL2780"/>
      <c r="AM2780"/>
      <c r="AN2780" s="20"/>
      <c r="AO2780"/>
      <c r="AT2780" s="14"/>
      <c r="AU2780" s="14"/>
      <c r="AV2780" s="14"/>
      <c r="AW2780" s="14"/>
    </row>
    <row r="2781" spans="1:49" s="10" customFormat="1">
      <c r="A2781" s="12"/>
      <c r="C2781"/>
      <c r="D2781"/>
      <c r="E2781" s="20"/>
      <c r="F2781"/>
      <c r="G2781"/>
      <c r="H2781"/>
      <c r="I2781"/>
      <c r="J2781" s="20"/>
      <c r="K2781"/>
      <c r="L2781"/>
      <c r="M2781"/>
      <c r="N2781"/>
      <c r="O2781" s="20"/>
      <c r="P2781"/>
      <c r="Q2781"/>
      <c r="R2781"/>
      <c r="S2781"/>
      <c r="T2781" s="20"/>
      <c r="U2781"/>
      <c r="V2781"/>
      <c r="W2781"/>
      <c r="X2781"/>
      <c r="Y2781" s="20"/>
      <c r="Z2781"/>
      <c r="AA2781"/>
      <c r="AB2781"/>
      <c r="AC2781"/>
      <c r="AD2781" s="20"/>
      <c r="AE2781"/>
      <c r="AF2781"/>
      <c r="AG2781"/>
      <c r="AH2781"/>
      <c r="AI2781" s="20"/>
      <c r="AJ2781"/>
      <c r="AK2781"/>
      <c r="AL2781"/>
      <c r="AM2781"/>
      <c r="AN2781" s="20"/>
      <c r="AO2781"/>
      <c r="AT2781" s="14"/>
      <c r="AU2781" s="14"/>
      <c r="AV2781" s="14"/>
      <c r="AW2781" s="14"/>
    </row>
    <row r="2782" spans="1:49" s="10" customFormat="1">
      <c r="A2782" s="12"/>
      <c r="C2782"/>
      <c r="D2782"/>
      <c r="E2782" s="20"/>
      <c r="F2782"/>
      <c r="G2782"/>
      <c r="H2782"/>
      <c r="I2782"/>
      <c r="J2782" s="20"/>
      <c r="K2782"/>
      <c r="L2782"/>
      <c r="M2782"/>
      <c r="N2782"/>
      <c r="O2782" s="20"/>
      <c r="P2782"/>
      <c r="Q2782"/>
      <c r="R2782"/>
      <c r="S2782"/>
      <c r="T2782" s="20"/>
      <c r="U2782"/>
      <c r="V2782"/>
      <c r="W2782"/>
      <c r="X2782"/>
      <c r="Y2782" s="20"/>
      <c r="Z2782"/>
      <c r="AA2782"/>
      <c r="AB2782"/>
      <c r="AC2782"/>
      <c r="AD2782" s="20"/>
      <c r="AE2782"/>
      <c r="AF2782"/>
      <c r="AG2782"/>
      <c r="AH2782"/>
      <c r="AI2782" s="20"/>
      <c r="AJ2782"/>
      <c r="AK2782"/>
      <c r="AL2782"/>
      <c r="AM2782"/>
      <c r="AN2782" s="20"/>
      <c r="AO2782"/>
      <c r="AT2782" s="14"/>
      <c r="AU2782" s="14"/>
      <c r="AV2782" s="14"/>
      <c r="AW2782" s="14"/>
    </row>
    <row r="2783" spans="1:49" s="10" customFormat="1">
      <c r="A2783" s="12"/>
      <c r="C2783"/>
      <c r="D2783"/>
      <c r="E2783" s="20"/>
      <c r="F2783"/>
      <c r="G2783"/>
      <c r="H2783"/>
      <c r="I2783"/>
      <c r="J2783" s="20"/>
      <c r="K2783"/>
      <c r="L2783"/>
      <c r="M2783"/>
      <c r="N2783"/>
      <c r="O2783" s="20"/>
      <c r="P2783"/>
      <c r="Q2783"/>
      <c r="R2783"/>
      <c r="S2783"/>
      <c r="T2783" s="20"/>
      <c r="U2783"/>
      <c r="V2783"/>
      <c r="W2783"/>
      <c r="X2783"/>
      <c r="Y2783" s="20"/>
      <c r="Z2783"/>
      <c r="AA2783"/>
      <c r="AB2783"/>
      <c r="AC2783"/>
      <c r="AD2783" s="20"/>
      <c r="AE2783"/>
      <c r="AF2783"/>
      <c r="AG2783"/>
      <c r="AH2783"/>
      <c r="AI2783" s="20"/>
      <c r="AJ2783"/>
      <c r="AK2783"/>
      <c r="AL2783"/>
      <c r="AM2783"/>
      <c r="AN2783" s="20"/>
      <c r="AO2783"/>
      <c r="AT2783" s="14"/>
      <c r="AU2783" s="14"/>
      <c r="AV2783" s="14"/>
      <c r="AW2783" s="14"/>
    </row>
    <row r="2784" spans="1:49" s="10" customFormat="1">
      <c r="A2784" s="12"/>
      <c r="C2784"/>
      <c r="D2784"/>
      <c r="E2784" s="20"/>
      <c r="F2784"/>
      <c r="G2784"/>
      <c r="H2784"/>
      <c r="I2784"/>
      <c r="J2784" s="20"/>
      <c r="K2784"/>
      <c r="L2784"/>
      <c r="M2784"/>
      <c r="N2784"/>
      <c r="O2784" s="20"/>
      <c r="P2784"/>
      <c r="Q2784"/>
      <c r="R2784"/>
      <c r="S2784"/>
      <c r="T2784" s="20"/>
      <c r="U2784"/>
      <c r="V2784"/>
      <c r="W2784"/>
      <c r="X2784"/>
      <c r="Y2784" s="20"/>
      <c r="Z2784"/>
      <c r="AA2784"/>
      <c r="AB2784"/>
      <c r="AC2784"/>
      <c r="AD2784" s="20"/>
      <c r="AE2784"/>
      <c r="AF2784"/>
      <c r="AG2784"/>
      <c r="AH2784"/>
      <c r="AI2784" s="20"/>
      <c r="AJ2784"/>
      <c r="AK2784"/>
      <c r="AL2784"/>
      <c r="AM2784"/>
      <c r="AN2784" s="20"/>
      <c r="AO2784"/>
      <c r="AT2784" s="14"/>
      <c r="AU2784" s="14"/>
      <c r="AV2784" s="14"/>
      <c r="AW2784" s="14"/>
    </row>
    <row r="2785" spans="1:49" s="10" customFormat="1">
      <c r="A2785" s="12"/>
      <c r="C2785"/>
      <c r="D2785"/>
      <c r="E2785" s="20"/>
      <c r="F2785"/>
      <c r="G2785"/>
      <c r="H2785"/>
      <c r="I2785"/>
      <c r="J2785" s="20"/>
      <c r="K2785"/>
      <c r="L2785"/>
      <c r="M2785"/>
      <c r="N2785"/>
      <c r="O2785" s="20"/>
      <c r="P2785"/>
      <c r="Q2785"/>
      <c r="R2785"/>
      <c r="S2785"/>
      <c r="T2785" s="20"/>
      <c r="U2785"/>
      <c r="V2785"/>
      <c r="W2785"/>
      <c r="X2785"/>
      <c r="Y2785" s="20"/>
      <c r="Z2785"/>
      <c r="AA2785"/>
      <c r="AB2785"/>
      <c r="AC2785"/>
      <c r="AD2785" s="20"/>
      <c r="AE2785"/>
      <c r="AF2785"/>
      <c r="AG2785"/>
      <c r="AH2785"/>
      <c r="AI2785" s="20"/>
      <c r="AJ2785"/>
      <c r="AK2785"/>
      <c r="AL2785"/>
      <c r="AM2785"/>
      <c r="AN2785" s="20"/>
      <c r="AO2785"/>
      <c r="AT2785" s="14"/>
      <c r="AU2785" s="14"/>
      <c r="AV2785" s="14"/>
      <c r="AW2785" s="14"/>
    </row>
    <row r="2786" spans="1:49" s="10" customFormat="1">
      <c r="A2786" s="12"/>
      <c r="C2786"/>
      <c r="D2786"/>
      <c r="E2786" s="20"/>
      <c r="F2786"/>
      <c r="G2786"/>
      <c r="H2786"/>
      <c r="I2786"/>
      <c r="J2786" s="20"/>
      <c r="K2786"/>
      <c r="L2786"/>
      <c r="M2786"/>
      <c r="N2786"/>
      <c r="O2786" s="20"/>
      <c r="P2786"/>
      <c r="Q2786"/>
      <c r="R2786"/>
      <c r="S2786"/>
      <c r="T2786" s="20"/>
      <c r="U2786"/>
      <c r="V2786"/>
      <c r="W2786"/>
      <c r="X2786"/>
      <c r="Y2786" s="20"/>
      <c r="Z2786"/>
      <c r="AA2786"/>
      <c r="AB2786"/>
      <c r="AC2786"/>
      <c r="AD2786" s="20"/>
      <c r="AE2786"/>
      <c r="AF2786"/>
      <c r="AG2786"/>
      <c r="AH2786"/>
      <c r="AI2786" s="20"/>
      <c r="AJ2786"/>
      <c r="AK2786"/>
      <c r="AL2786"/>
      <c r="AM2786"/>
      <c r="AN2786" s="20"/>
      <c r="AO2786"/>
      <c r="AT2786" s="14"/>
      <c r="AU2786" s="14"/>
      <c r="AV2786" s="14"/>
      <c r="AW2786" s="14"/>
    </row>
    <row r="2787" spans="1:49" s="10" customFormat="1">
      <c r="A2787" s="12"/>
      <c r="C2787"/>
      <c r="D2787"/>
      <c r="E2787" s="20"/>
      <c r="F2787"/>
      <c r="G2787"/>
      <c r="H2787"/>
      <c r="I2787"/>
      <c r="J2787" s="20"/>
      <c r="K2787"/>
      <c r="L2787"/>
      <c r="M2787"/>
      <c r="N2787"/>
      <c r="O2787" s="20"/>
      <c r="P2787"/>
      <c r="Q2787"/>
      <c r="R2787"/>
      <c r="S2787"/>
      <c r="T2787" s="20"/>
      <c r="U2787"/>
      <c r="V2787"/>
      <c r="W2787"/>
      <c r="X2787"/>
      <c r="Y2787" s="20"/>
      <c r="Z2787"/>
      <c r="AA2787"/>
      <c r="AB2787"/>
      <c r="AC2787"/>
      <c r="AD2787" s="20"/>
      <c r="AE2787"/>
      <c r="AF2787"/>
      <c r="AG2787"/>
      <c r="AH2787"/>
      <c r="AI2787" s="20"/>
      <c r="AJ2787"/>
      <c r="AK2787"/>
      <c r="AL2787"/>
      <c r="AM2787"/>
      <c r="AN2787" s="20"/>
      <c r="AO2787"/>
      <c r="AT2787" s="14"/>
      <c r="AU2787" s="14"/>
      <c r="AV2787" s="14"/>
      <c r="AW2787" s="14"/>
    </row>
    <row r="2788" spans="1:49" s="10" customFormat="1">
      <c r="A2788" s="12"/>
      <c r="C2788"/>
      <c r="D2788"/>
      <c r="E2788" s="20"/>
      <c r="F2788"/>
      <c r="G2788"/>
      <c r="H2788"/>
      <c r="I2788"/>
      <c r="J2788" s="20"/>
      <c r="K2788"/>
      <c r="L2788"/>
      <c r="M2788"/>
      <c r="N2788"/>
      <c r="O2788" s="20"/>
      <c r="P2788"/>
      <c r="Q2788"/>
      <c r="R2788"/>
      <c r="S2788"/>
      <c r="T2788" s="20"/>
      <c r="U2788"/>
      <c r="V2788"/>
      <c r="W2788"/>
      <c r="X2788"/>
      <c r="Y2788" s="20"/>
      <c r="Z2788"/>
      <c r="AA2788"/>
      <c r="AB2788"/>
      <c r="AC2788"/>
      <c r="AD2788" s="20"/>
      <c r="AE2788"/>
      <c r="AF2788"/>
      <c r="AG2788"/>
      <c r="AH2788"/>
      <c r="AI2788" s="20"/>
      <c r="AJ2788"/>
      <c r="AK2788"/>
      <c r="AL2788"/>
      <c r="AM2788"/>
      <c r="AN2788" s="20"/>
      <c r="AO2788"/>
      <c r="AT2788" s="14"/>
      <c r="AU2788" s="14"/>
      <c r="AV2788" s="14"/>
      <c r="AW2788" s="14"/>
    </row>
    <row r="2789" spans="1:49" s="10" customFormat="1">
      <c r="A2789" s="12"/>
      <c r="C2789"/>
      <c r="D2789"/>
      <c r="E2789" s="20"/>
      <c r="F2789"/>
      <c r="G2789"/>
      <c r="H2789"/>
      <c r="I2789"/>
      <c r="J2789" s="20"/>
      <c r="K2789"/>
      <c r="L2789"/>
      <c r="M2789"/>
      <c r="N2789"/>
      <c r="O2789" s="20"/>
      <c r="P2789"/>
      <c r="Q2789"/>
      <c r="R2789"/>
      <c r="S2789"/>
      <c r="T2789" s="20"/>
      <c r="U2789"/>
      <c r="V2789"/>
      <c r="W2789"/>
      <c r="X2789"/>
      <c r="Y2789" s="20"/>
      <c r="Z2789"/>
      <c r="AA2789"/>
      <c r="AB2789"/>
      <c r="AC2789"/>
      <c r="AD2789" s="20"/>
      <c r="AE2789"/>
      <c r="AF2789"/>
      <c r="AG2789"/>
      <c r="AH2789"/>
      <c r="AI2789" s="20"/>
      <c r="AJ2789"/>
      <c r="AK2789"/>
      <c r="AL2789"/>
      <c r="AM2789"/>
      <c r="AN2789" s="20"/>
      <c r="AO2789"/>
      <c r="AT2789" s="14"/>
      <c r="AU2789" s="14"/>
      <c r="AV2789" s="14"/>
      <c r="AW2789" s="14"/>
    </row>
    <row r="2790" spans="1:49" s="10" customFormat="1">
      <c r="A2790" s="12"/>
      <c r="C2790"/>
      <c r="D2790"/>
      <c r="E2790" s="20"/>
      <c r="F2790"/>
      <c r="G2790"/>
      <c r="H2790"/>
      <c r="I2790"/>
      <c r="J2790" s="20"/>
      <c r="K2790"/>
      <c r="L2790"/>
      <c r="M2790"/>
      <c r="N2790"/>
      <c r="O2790" s="20"/>
      <c r="P2790"/>
      <c r="Q2790"/>
      <c r="R2790"/>
      <c r="S2790"/>
      <c r="T2790" s="20"/>
      <c r="U2790"/>
      <c r="V2790"/>
      <c r="W2790"/>
      <c r="X2790"/>
      <c r="Y2790" s="20"/>
      <c r="Z2790"/>
      <c r="AA2790"/>
      <c r="AB2790"/>
      <c r="AC2790"/>
      <c r="AD2790" s="20"/>
      <c r="AE2790"/>
      <c r="AF2790"/>
      <c r="AG2790"/>
      <c r="AH2790"/>
      <c r="AI2790" s="20"/>
      <c r="AJ2790"/>
      <c r="AK2790"/>
      <c r="AL2790"/>
      <c r="AM2790"/>
      <c r="AN2790" s="20"/>
      <c r="AO2790"/>
      <c r="AT2790" s="14"/>
      <c r="AU2790" s="14"/>
      <c r="AV2790" s="14"/>
      <c r="AW2790" s="14"/>
    </row>
    <row r="2791" spans="1:49" s="10" customFormat="1">
      <c r="A2791" s="12"/>
      <c r="C2791"/>
      <c r="D2791"/>
      <c r="E2791" s="20"/>
      <c r="F2791"/>
      <c r="G2791"/>
      <c r="H2791"/>
      <c r="I2791"/>
      <c r="J2791" s="20"/>
      <c r="K2791"/>
      <c r="L2791"/>
      <c r="M2791"/>
      <c r="N2791"/>
      <c r="O2791" s="20"/>
      <c r="P2791"/>
      <c r="Q2791"/>
      <c r="R2791"/>
      <c r="S2791"/>
      <c r="T2791" s="20"/>
      <c r="U2791"/>
      <c r="V2791"/>
      <c r="W2791"/>
      <c r="X2791"/>
      <c r="Y2791" s="20"/>
      <c r="Z2791"/>
      <c r="AA2791"/>
      <c r="AB2791"/>
      <c r="AC2791"/>
      <c r="AD2791" s="20"/>
      <c r="AE2791"/>
      <c r="AF2791"/>
      <c r="AG2791"/>
      <c r="AH2791"/>
      <c r="AI2791" s="20"/>
      <c r="AJ2791"/>
      <c r="AK2791"/>
      <c r="AL2791"/>
      <c r="AM2791"/>
      <c r="AN2791" s="20"/>
      <c r="AO2791"/>
      <c r="AT2791" s="14"/>
      <c r="AU2791" s="14"/>
      <c r="AV2791" s="14"/>
      <c r="AW2791" s="14"/>
    </row>
    <row r="2792" spans="1:49" s="10" customFormat="1">
      <c r="A2792" s="12"/>
      <c r="C2792"/>
      <c r="D2792"/>
      <c r="E2792" s="20"/>
      <c r="F2792"/>
      <c r="G2792"/>
      <c r="H2792"/>
      <c r="I2792"/>
      <c r="J2792" s="20"/>
      <c r="K2792"/>
      <c r="L2792"/>
      <c r="M2792"/>
      <c r="N2792"/>
      <c r="O2792" s="20"/>
      <c r="P2792"/>
      <c r="Q2792"/>
      <c r="R2792"/>
      <c r="S2792"/>
      <c r="T2792" s="20"/>
      <c r="U2792"/>
      <c r="V2792"/>
      <c r="W2792"/>
      <c r="X2792"/>
      <c r="Y2792" s="20"/>
      <c r="Z2792"/>
      <c r="AA2792"/>
      <c r="AB2792"/>
      <c r="AC2792"/>
      <c r="AD2792" s="20"/>
      <c r="AE2792"/>
      <c r="AF2792"/>
      <c r="AG2792"/>
      <c r="AH2792"/>
      <c r="AI2792" s="20"/>
      <c r="AJ2792"/>
      <c r="AK2792"/>
      <c r="AL2792"/>
      <c r="AM2792"/>
      <c r="AN2792" s="20"/>
      <c r="AO2792"/>
      <c r="AT2792" s="14"/>
      <c r="AU2792" s="14"/>
      <c r="AV2792" s="14"/>
      <c r="AW2792" s="14"/>
    </row>
    <row r="2793" spans="1:49" s="10" customFormat="1">
      <c r="A2793" s="12"/>
      <c r="C2793"/>
      <c r="D2793"/>
      <c r="E2793" s="20"/>
      <c r="F2793"/>
      <c r="G2793"/>
      <c r="H2793"/>
      <c r="I2793"/>
      <c r="J2793" s="20"/>
      <c r="K2793"/>
      <c r="L2793"/>
      <c r="M2793"/>
      <c r="N2793"/>
      <c r="O2793" s="20"/>
      <c r="P2793"/>
      <c r="Q2793"/>
      <c r="R2793"/>
      <c r="S2793"/>
      <c r="T2793" s="20"/>
      <c r="U2793"/>
      <c r="V2793"/>
      <c r="W2793"/>
      <c r="X2793"/>
      <c r="Y2793" s="20"/>
      <c r="Z2793"/>
      <c r="AA2793"/>
      <c r="AB2793"/>
      <c r="AC2793"/>
      <c r="AD2793" s="20"/>
      <c r="AE2793"/>
      <c r="AF2793"/>
      <c r="AG2793"/>
      <c r="AH2793"/>
      <c r="AI2793" s="20"/>
      <c r="AJ2793"/>
      <c r="AK2793"/>
      <c r="AL2793"/>
      <c r="AM2793"/>
      <c r="AN2793" s="20"/>
      <c r="AO2793"/>
      <c r="AT2793" s="14"/>
      <c r="AU2793" s="14"/>
      <c r="AV2793" s="14"/>
      <c r="AW2793" s="14"/>
    </row>
    <row r="2794" spans="1:49" s="10" customFormat="1">
      <c r="A2794" s="12"/>
      <c r="C2794"/>
      <c r="D2794"/>
      <c r="E2794" s="20"/>
      <c r="F2794"/>
      <c r="G2794"/>
      <c r="H2794"/>
      <c r="I2794"/>
      <c r="J2794" s="20"/>
      <c r="K2794"/>
      <c r="L2794"/>
      <c r="M2794"/>
      <c r="N2794"/>
      <c r="O2794" s="20"/>
      <c r="P2794"/>
      <c r="Q2794"/>
      <c r="R2794"/>
      <c r="S2794"/>
      <c r="T2794" s="20"/>
      <c r="U2794"/>
      <c r="V2794"/>
      <c r="W2794"/>
      <c r="X2794"/>
      <c r="Y2794" s="20"/>
      <c r="Z2794"/>
      <c r="AA2794"/>
      <c r="AB2794"/>
      <c r="AC2794"/>
      <c r="AD2794" s="20"/>
      <c r="AE2794"/>
      <c r="AF2794"/>
      <c r="AG2794"/>
      <c r="AH2794"/>
      <c r="AI2794" s="20"/>
      <c r="AJ2794"/>
      <c r="AK2794"/>
      <c r="AL2794"/>
      <c r="AM2794"/>
      <c r="AN2794" s="20"/>
      <c r="AO2794"/>
      <c r="AT2794" s="14"/>
      <c r="AU2794" s="14"/>
      <c r="AV2794" s="14"/>
      <c r="AW2794" s="14"/>
    </row>
    <row r="2795" spans="1:49" s="10" customFormat="1">
      <c r="A2795" s="12"/>
      <c r="C2795"/>
      <c r="D2795"/>
      <c r="E2795" s="20"/>
      <c r="F2795"/>
      <c r="G2795"/>
      <c r="H2795"/>
      <c r="I2795"/>
      <c r="J2795" s="20"/>
      <c r="K2795"/>
      <c r="L2795"/>
      <c r="M2795"/>
      <c r="N2795"/>
      <c r="O2795" s="20"/>
      <c r="P2795"/>
      <c r="Q2795"/>
      <c r="R2795"/>
      <c r="S2795"/>
      <c r="T2795" s="20"/>
      <c r="U2795"/>
      <c r="V2795"/>
      <c r="W2795"/>
      <c r="X2795"/>
      <c r="Y2795" s="20"/>
      <c r="Z2795"/>
      <c r="AA2795"/>
      <c r="AB2795"/>
      <c r="AC2795"/>
      <c r="AD2795" s="20"/>
      <c r="AE2795"/>
      <c r="AF2795"/>
      <c r="AG2795"/>
      <c r="AH2795"/>
      <c r="AI2795" s="20"/>
      <c r="AJ2795"/>
      <c r="AK2795"/>
      <c r="AL2795"/>
      <c r="AM2795"/>
      <c r="AN2795" s="20"/>
      <c r="AO2795"/>
      <c r="AT2795" s="14"/>
      <c r="AU2795" s="14"/>
      <c r="AV2795" s="14"/>
      <c r="AW2795" s="14"/>
    </row>
    <row r="2796" spans="1:49" s="10" customFormat="1">
      <c r="A2796" s="12"/>
      <c r="C2796"/>
      <c r="D2796"/>
      <c r="E2796" s="20"/>
      <c r="F2796"/>
      <c r="G2796"/>
      <c r="H2796"/>
      <c r="I2796"/>
      <c r="J2796" s="20"/>
      <c r="K2796"/>
      <c r="L2796"/>
      <c r="M2796"/>
      <c r="N2796"/>
      <c r="O2796" s="20"/>
      <c r="P2796"/>
      <c r="Q2796"/>
      <c r="R2796"/>
      <c r="S2796"/>
      <c r="T2796" s="20"/>
      <c r="U2796"/>
      <c r="V2796"/>
      <c r="W2796"/>
      <c r="X2796"/>
      <c r="Y2796" s="20"/>
      <c r="Z2796"/>
      <c r="AA2796"/>
      <c r="AB2796"/>
      <c r="AC2796"/>
      <c r="AD2796" s="20"/>
      <c r="AE2796"/>
      <c r="AF2796"/>
      <c r="AG2796"/>
      <c r="AH2796"/>
      <c r="AI2796" s="20"/>
      <c r="AJ2796"/>
      <c r="AK2796"/>
      <c r="AL2796"/>
      <c r="AM2796"/>
      <c r="AN2796" s="20"/>
      <c r="AO2796"/>
      <c r="AT2796" s="14"/>
      <c r="AU2796" s="14"/>
      <c r="AV2796" s="14"/>
      <c r="AW2796" s="14"/>
    </row>
    <row r="2797" spans="1:49" s="10" customFormat="1">
      <c r="A2797" s="12"/>
      <c r="C2797"/>
      <c r="D2797"/>
      <c r="E2797" s="20"/>
      <c r="F2797"/>
      <c r="G2797"/>
      <c r="H2797"/>
      <c r="I2797"/>
      <c r="J2797" s="20"/>
      <c r="K2797"/>
      <c r="L2797"/>
      <c r="M2797"/>
      <c r="N2797"/>
      <c r="O2797" s="20"/>
      <c r="P2797"/>
      <c r="Q2797"/>
      <c r="R2797"/>
      <c r="S2797"/>
      <c r="T2797" s="20"/>
      <c r="U2797"/>
      <c r="V2797"/>
      <c r="W2797"/>
      <c r="X2797"/>
      <c r="Y2797" s="20"/>
      <c r="Z2797"/>
      <c r="AA2797"/>
      <c r="AB2797"/>
      <c r="AC2797"/>
      <c r="AD2797" s="20"/>
      <c r="AE2797"/>
      <c r="AF2797"/>
      <c r="AG2797"/>
      <c r="AH2797"/>
      <c r="AI2797" s="20"/>
      <c r="AJ2797"/>
      <c r="AK2797"/>
      <c r="AL2797"/>
      <c r="AM2797"/>
      <c r="AN2797" s="20"/>
      <c r="AO2797"/>
      <c r="AT2797" s="14"/>
      <c r="AU2797" s="14"/>
      <c r="AV2797" s="14"/>
      <c r="AW2797" s="14"/>
    </row>
    <row r="2798" spans="1:49" s="10" customFormat="1">
      <c r="A2798" s="12"/>
      <c r="C2798"/>
      <c r="D2798"/>
      <c r="E2798" s="20"/>
      <c r="F2798"/>
      <c r="G2798"/>
      <c r="H2798"/>
      <c r="I2798"/>
      <c r="J2798" s="20"/>
      <c r="K2798"/>
      <c r="L2798"/>
      <c r="M2798"/>
      <c r="N2798"/>
      <c r="O2798" s="20"/>
      <c r="P2798"/>
      <c r="Q2798"/>
      <c r="R2798"/>
      <c r="S2798"/>
      <c r="T2798" s="20"/>
      <c r="U2798"/>
      <c r="V2798"/>
      <c r="W2798"/>
      <c r="X2798"/>
      <c r="Y2798" s="20"/>
      <c r="Z2798"/>
      <c r="AA2798"/>
      <c r="AB2798"/>
      <c r="AC2798"/>
      <c r="AD2798" s="20"/>
      <c r="AE2798"/>
      <c r="AF2798"/>
      <c r="AG2798"/>
      <c r="AH2798"/>
      <c r="AI2798" s="20"/>
      <c r="AJ2798"/>
      <c r="AK2798"/>
      <c r="AL2798"/>
      <c r="AM2798"/>
      <c r="AN2798" s="20"/>
      <c r="AO2798"/>
      <c r="AT2798" s="14"/>
      <c r="AU2798" s="14"/>
      <c r="AV2798" s="14"/>
      <c r="AW2798" s="14"/>
    </row>
    <row r="2799" spans="1:49" s="10" customFormat="1">
      <c r="A2799" s="12"/>
      <c r="C2799"/>
      <c r="D2799"/>
      <c r="E2799" s="20"/>
      <c r="F2799"/>
      <c r="G2799"/>
      <c r="H2799"/>
      <c r="I2799"/>
      <c r="J2799" s="20"/>
      <c r="K2799"/>
      <c r="L2799"/>
      <c r="M2799"/>
      <c r="N2799"/>
      <c r="O2799" s="20"/>
      <c r="P2799"/>
      <c r="Q2799"/>
      <c r="R2799"/>
      <c r="S2799"/>
      <c r="T2799" s="20"/>
      <c r="U2799"/>
      <c r="V2799"/>
      <c r="W2799"/>
      <c r="X2799"/>
      <c r="Y2799" s="20"/>
      <c r="Z2799"/>
      <c r="AA2799"/>
      <c r="AB2799"/>
      <c r="AC2799"/>
      <c r="AD2799" s="20"/>
      <c r="AE2799"/>
      <c r="AF2799"/>
      <c r="AG2799"/>
      <c r="AH2799"/>
      <c r="AI2799" s="20"/>
      <c r="AJ2799"/>
      <c r="AK2799"/>
      <c r="AL2799"/>
      <c r="AM2799"/>
      <c r="AN2799" s="20"/>
      <c r="AO2799"/>
      <c r="AT2799" s="14"/>
      <c r="AU2799" s="14"/>
      <c r="AV2799" s="14"/>
      <c r="AW2799" s="14"/>
    </row>
    <row r="2800" spans="1:49" s="10" customFormat="1">
      <c r="A2800" s="12"/>
      <c r="C2800"/>
      <c r="D2800"/>
      <c r="E2800" s="20"/>
      <c r="F2800"/>
      <c r="G2800"/>
      <c r="H2800"/>
      <c r="I2800"/>
      <c r="J2800" s="20"/>
      <c r="K2800"/>
      <c r="L2800"/>
      <c r="M2800"/>
      <c r="N2800"/>
      <c r="O2800" s="20"/>
      <c r="P2800"/>
      <c r="Q2800"/>
      <c r="R2800"/>
      <c r="S2800"/>
      <c r="T2800" s="20"/>
      <c r="U2800"/>
      <c r="V2800"/>
      <c r="W2800"/>
      <c r="X2800"/>
      <c r="Y2800" s="20"/>
      <c r="Z2800"/>
      <c r="AA2800"/>
      <c r="AB2800"/>
      <c r="AC2800"/>
      <c r="AD2800" s="20"/>
      <c r="AE2800"/>
      <c r="AF2800"/>
      <c r="AG2800"/>
      <c r="AH2800"/>
      <c r="AI2800" s="20"/>
      <c r="AJ2800"/>
      <c r="AK2800"/>
      <c r="AL2800"/>
      <c r="AM2800"/>
      <c r="AN2800" s="20"/>
      <c r="AO2800"/>
      <c r="AT2800" s="14"/>
      <c r="AU2800" s="14"/>
      <c r="AV2800" s="14"/>
      <c r="AW2800" s="14"/>
    </row>
    <row r="2801" spans="1:49" s="10" customFormat="1">
      <c r="A2801" s="12"/>
      <c r="C2801"/>
      <c r="D2801"/>
      <c r="E2801" s="20"/>
      <c r="F2801"/>
      <c r="G2801"/>
      <c r="H2801"/>
      <c r="I2801"/>
      <c r="J2801" s="20"/>
      <c r="K2801"/>
      <c r="L2801"/>
      <c r="M2801"/>
      <c r="N2801"/>
      <c r="O2801" s="20"/>
      <c r="P2801"/>
      <c r="Q2801"/>
      <c r="R2801"/>
      <c r="S2801"/>
      <c r="T2801" s="20"/>
      <c r="U2801"/>
      <c r="V2801"/>
      <c r="W2801"/>
      <c r="X2801"/>
      <c r="Y2801" s="20"/>
      <c r="Z2801"/>
      <c r="AA2801"/>
      <c r="AB2801"/>
      <c r="AC2801"/>
      <c r="AD2801" s="20"/>
      <c r="AE2801"/>
      <c r="AF2801"/>
      <c r="AG2801"/>
      <c r="AH2801"/>
      <c r="AI2801" s="20"/>
      <c r="AJ2801"/>
      <c r="AK2801"/>
      <c r="AL2801"/>
      <c r="AM2801"/>
      <c r="AN2801" s="20"/>
      <c r="AO2801"/>
      <c r="AT2801" s="14"/>
      <c r="AU2801" s="14"/>
      <c r="AV2801" s="14"/>
      <c r="AW2801" s="14"/>
    </row>
    <row r="2802" spans="1:49" s="10" customFormat="1">
      <c r="A2802" s="12"/>
      <c r="C2802"/>
      <c r="D2802"/>
      <c r="E2802" s="20"/>
      <c r="F2802"/>
      <c r="G2802"/>
      <c r="H2802"/>
      <c r="I2802"/>
      <c r="J2802" s="20"/>
      <c r="K2802"/>
      <c r="L2802"/>
      <c r="M2802"/>
      <c r="N2802"/>
      <c r="O2802" s="20"/>
      <c r="P2802"/>
      <c r="Q2802"/>
      <c r="R2802"/>
      <c r="S2802"/>
      <c r="T2802" s="20"/>
      <c r="U2802"/>
      <c r="V2802"/>
      <c r="W2802"/>
      <c r="X2802"/>
      <c r="Y2802" s="20"/>
      <c r="Z2802"/>
      <c r="AA2802"/>
      <c r="AB2802"/>
      <c r="AC2802"/>
      <c r="AD2802" s="20"/>
      <c r="AE2802"/>
      <c r="AF2802"/>
      <c r="AG2802"/>
      <c r="AH2802"/>
      <c r="AI2802" s="20"/>
      <c r="AJ2802"/>
      <c r="AK2802"/>
      <c r="AL2802"/>
      <c r="AM2802"/>
      <c r="AN2802" s="20"/>
      <c r="AO2802"/>
      <c r="AT2802" s="14"/>
      <c r="AU2802" s="14"/>
      <c r="AV2802" s="14"/>
      <c r="AW2802" s="14"/>
    </row>
    <row r="2803" spans="1:49" s="10" customFormat="1">
      <c r="A2803" s="12"/>
      <c r="C2803"/>
      <c r="D2803"/>
      <c r="E2803" s="20"/>
      <c r="F2803"/>
      <c r="G2803"/>
      <c r="H2803"/>
      <c r="I2803"/>
      <c r="J2803" s="20"/>
      <c r="K2803"/>
      <c r="L2803"/>
      <c r="M2803"/>
      <c r="N2803"/>
      <c r="O2803" s="20"/>
      <c r="P2803"/>
      <c r="Q2803"/>
      <c r="R2803"/>
      <c r="S2803"/>
      <c r="T2803" s="20"/>
      <c r="U2803"/>
      <c r="V2803"/>
      <c r="W2803"/>
      <c r="X2803"/>
      <c r="Y2803" s="20"/>
      <c r="Z2803"/>
      <c r="AA2803"/>
      <c r="AB2803"/>
      <c r="AC2803"/>
      <c r="AD2803" s="20"/>
      <c r="AE2803"/>
      <c r="AF2803"/>
      <c r="AG2803"/>
      <c r="AH2803"/>
      <c r="AI2803" s="20"/>
      <c r="AJ2803"/>
      <c r="AK2803"/>
      <c r="AL2803"/>
      <c r="AM2803"/>
      <c r="AN2803" s="20"/>
      <c r="AO2803"/>
      <c r="AT2803" s="14"/>
      <c r="AU2803" s="14"/>
      <c r="AV2803" s="14"/>
      <c r="AW2803" s="14"/>
    </row>
    <row r="2804" spans="1:49" s="10" customFormat="1">
      <c r="A2804" s="12"/>
      <c r="C2804"/>
      <c r="D2804"/>
      <c r="E2804" s="20"/>
      <c r="F2804"/>
      <c r="G2804"/>
      <c r="H2804"/>
      <c r="I2804"/>
      <c r="J2804" s="20"/>
      <c r="K2804"/>
      <c r="L2804"/>
      <c r="M2804"/>
      <c r="N2804"/>
      <c r="O2804" s="20"/>
      <c r="P2804"/>
      <c r="Q2804"/>
      <c r="R2804"/>
      <c r="S2804"/>
      <c r="T2804" s="20"/>
      <c r="U2804"/>
      <c r="V2804"/>
      <c r="W2804"/>
      <c r="X2804"/>
      <c r="Y2804" s="20"/>
      <c r="Z2804"/>
      <c r="AA2804"/>
      <c r="AB2804"/>
      <c r="AC2804"/>
      <c r="AD2804" s="20"/>
      <c r="AE2804"/>
      <c r="AF2804"/>
      <c r="AG2804"/>
      <c r="AH2804"/>
      <c r="AI2804" s="20"/>
      <c r="AJ2804"/>
      <c r="AK2804"/>
      <c r="AL2804"/>
      <c r="AM2804"/>
      <c r="AN2804" s="20"/>
      <c r="AO2804"/>
      <c r="AT2804" s="14"/>
      <c r="AU2804" s="14"/>
      <c r="AV2804" s="14"/>
      <c r="AW2804" s="14"/>
    </row>
    <row r="2805" spans="1:49" s="10" customFormat="1">
      <c r="A2805" s="12"/>
      <c r="C2805"/>
      <c r="D2805"/>
      <c r="E2805" s="20"/>
      <c r="F2805"/>
      <c r="G2805"/>
      <c r="H2805"/>
      <c r="I2805"/>
      <c r="J2805" s="20"/>
      <c r="K2805"/>
      <c r="L2805"/>
      <c r="M2805"/>
      <c r="N2805"/>
      <c r="O2805" s="20"/>
      <c r="P2805"/>
      <c r="Q2805"/>
      <c r="R2805"/>
      <c r="S2805"/>
      <c r="T2805" s="20"/>
      <c r="U2805"/>
      <c r="V2805"/>
      <c r="W2805"/>
      <c r="X2805"/>
      <c r="Y2805" s="20"/>
      <c r="Z2805"/>
      <c r="AA2805"/>
      <c r="AB2805"/>
      <c r="AC2805"/>
      <c r="AD2805" s="20"/>
      <c r="AE2805"/>
      <c r="AF2805"/>
      <c r="AG2805"/>
      <c r="AH2805"/>
      <c r="AI2805" s="20"/>
      <c r="AJ2805"/>
      <c r="AK2805"/>
      <c r="AL2805"/>
      <c r="AM2805"/>
      <c r="AN2805" s="20"/>
      <c r="AO2805"/>
      <c r="AT2805" s="14"/>
      <c r="AU2805" s="14"/>
      <c r="AV2805" s="14"/>
      <c r="AW2805" s="14"/>
    </row>
    <row r="2806" spans="1:49" s="10" customFormat="1">
      <c r="A2806" s="12"/>
      <c r="C2806"/>
      <c r="D2806"/>
      <c r="E2806" s="20"/>
      <c r="F2806"/>
      <c r="G2806"/>
      <c r="H2806"/>
      <c r="I2806"/>
      <c r="J2806" s="20"/>
      <c r="K2806"/>
      <c r="L2806"/>
      <c r="M2806"/>
      <c r="N2806"/>
      <c r="O2806" s="20"/>
      <c r="P2806"/>
      <c r="Q2806"/>
      <c r="R2806"/>
      <c r="S2806"/>
      <c r="T2806" s="20"/>
      <c r="U2806"/>
      <c r="V2806"/>
      <c r="W2806"/>
      <c r="X2806"/>
      <c r="Y2806" s="20"/>
      <c r="Z2806"/>
      <c r="AA2806"/>
      <c r="AB2806"/>
      <c r="AC2806"/>
      <c r="AD2806" s="20"/>
      <c r="AE2806"/>
      <c r="AF2806"/>
      <c r="AG2806"/>
      <c r="AH2806"/>
      <c r="AI2806" s="20"/>
      <c r="AJ2806"/>
      <c r="AK2806"/>
      <c r="AL2806"/>
      <c r="AM2806"/>
      <c r="AN2806" s="20"/>
      <c r="AO2806"/>
      <c r="AT2806" s="14"/>
      <c r="AU2806" s="14"/>
      <c r="AV2806" s="14"/>
      <c r="AW2806" s="14"/>
    </row>
    <row r="2807" spans="1:49" s="10" customFormat="1">
      <c r="A2807" s="12"/>
      <c r="C2807"/>
      <c r="D2807"/>
      <c r="E2807" s="20"/>
      <c r="F2807"/>
      <c r="G2807"/>
      <c r="H2807"/>
      <c r="I2807"/>
      <c r="J2807" s="20"/>
      <c r="K2807"/>
      <c r="L2807"/>
      <c r="M2807"/>
      <c r="N2807"/>
      <c r="O2807" s="20"/>
      <c r="P2807"/>
      <c r="Q2807"/>
      <c r="R2807"/>
      <c r="S2807"/>
      <c r="T2807" s="20"/>
      <c r="U2807"/>
      <c r="V2807"/>
      <c r="W2807"/>
      <c r="X2807"/>
      <c r="Y2807" s="20"/>
      <c r="Z2807"/>
      <c r="AA2807"/>
      <c r="AB2807"/>
      <c r="AC2807"/>
      <c r="AD2807" s="20"/>
      <c r="AE2807"/>
      <c r="AF2807"/>
      <c r="AG2807"/>
      <c r="AH2807"/>
      <c r="AI2807" s="20"/>
      <c r="AJ2807"/>
      <c r="AK2807"/>
      <c r="AL2807"/>
      <c r="AM2807"/>
      <c r="AN2807" s="20"/>
      <c r="AO2807"/>
      <c r="AT2807" s="14"/>
      <c r="AU2807" s="14"/>
      <c r="AV2807" s="14"/>
      <c r="AW2807" s="14"/>
    </row>
    <row r="2808" spans="1:49" s="10" customFormat="1">
      <c r="A2808" s="12"/>
      <c r="C2808"/>
      <c r="D2808"/>
      <c r="E2808" s="20"/>
      <c r="F2808"/>
      <c r="G2808"/>
      <c r="H2808"/>
      <c r="I2808"/>
      <c r="J2808" s="20"/>
      <c r="K2808"/>
      <c r="L2808"/>
      <c r="M2808"/>
      <c r="N2808"/>
      <c r="O2808" s="20"/>
      <c r="P2808"/>
      <c r="Q2808"/>
      <c r="R2808"/>
      <c r="S2808"/>
      <c r="T2808" s="20"/>
      <c r="U2808"/>
      <c r="V2808"/>
      <c r="W2808"/>
      <c r="X2808"/>
      <c r="Y2808" s="20"/>
      <c r="Z2808"/>
      <c r="AA2808"/>
      <c r="AB2808"/>
      <c r="AC2808"/>
      <c r="AD2808" s="20"/>
      <c r="AE2808"/>
      <c r="AF2808"/>
      <c r="AG2808"/>
      <c r="AH2808"/>
      <c r="AI2808" s="20"/>
      <c r="AJ2808"/>
      <c r="AK2808"/>
      <c r="AL2808"/>
      <c r="AM2808"/>
      <c r="AN2808" s="20"/>
      <c r="AO2808"/>
      <c r="AT2808" s="14"/>
      <c r="AU2808" s="14"/>
      <c r="AV2808" s="14"/>
      <c r="AW2808" s="14"/>
    </row>
    <row r="2809" spans="1:49" s="10" customFormat="1">
      <c r="A2809" s="12"/>
      <c r="C2809"/>
      <c r="D2809"/>
      <c r="E2809" s="20"/>
      <c r="F2809"/>
      <c r="G2809"/>
      <c r="H2809"/>
      <c r="I2809"/>
      <c r="J2809" s="20"/>
      <c r="K2809"/>
      <c r="L2809"/>
      <c r="M2809"/>
      <c r="N2809"/>
      <c r="O2809" s="20"/>
      <c r="P2809"/>
      <c r="Q2809"/>
      <c r="R2809"/>
      <c r="S2809"/>
      <c r="T2809" s="20"/>
      <c r="U2809"/>
      <c r="V2809"/>
      <c r="W2809"/>
      <c r="X2809"/>
      <c r="Y2809" s="20"/>
      <c r="Z2809"/>
      <c r="AA2809"/>
      <c r="AB2809"/>
      <c r="AC2809"/>
      <c r="AD2809" s="20"/>
      <c r="AE2809"/>
      <c r="AF2809"/>
      <c r="AG2809"/>
      <c r="AH2809"/>
      <c r="AI2809" s="20"/>
      <c r="AJ2809"/>
      <c r="AK2809"/>
      <c r="AL2809"/>
      <c r="AM2809"/>
      <c r="AN2809" s="20"/>
      <c r="AO2809"/>
      <c r="AT2809" s="14"/>
      <c r="AU2809" s="14"/>
      <c r="AV2809" s="14"/>
      <c r="AW2809" s="14"/>
    </row>
    <row r="2810" spans="1:49" s="10" customFormat="1">
      <c r="A2810" s="12"/>
      <c r="C2810"/>
      <c r="D2810"/>
      <c r="E2810" s="20"/>
      <c r="F2810"/>
      <c r="G2810"/>
      <c r="H2810"/>
      <c r="I2810"/>
      <c r="J2810" s="20"/>
      <c r="K2810"/>
      <c r="L2810"/>
      <c r="M2810"/>
      <c r="N2810"/>
      <c r="O2810" s="20"/>
      <c r="P2810"/>
      <c r="Q2810"/>
      <c r="R2810"/>
      <c r="S2810"/>
      <c r="T2810" s="20"/>
      <c r="U2810"/>
      <c r="V2810"/>
      <c r="W2810"/>
      <c r="X2810"/>
      <c r="Y2810" s="20"/>
      <c r="Z2810"/>
      <c r="AA2810"/>
      <c r="AB2810"/>
      <c r="AC2810"/>
      <c r="AD2810" s="20"/>
      <c r="AE2810"/>
      <c r="AF2810"/>
      <c r="AG2810"/>
      <c r="AH2810"/>
      <c r="AI2810" s="20"/>
      <c r="AJ2810"/>
      <c r="AK2810"/>
      <c r="AL2810"/>
      <c r="AM2810"/>
      <c r="AN2810" s="20"/>
      <c r="AO2810"/>
      <c r="AT2810" s="14"/>
      <c r="AU2810" s="14"/>
      <c r="AV2810" s="14"/>
      <c r="AW2810" s="14"/>
    </row>
    <row r="2811" spans="1:49" s="10" customFormat="1">
      <c r="A2811" s="12"/>
      <c r="C2811"/>
      <c r="D2811"/>
      <c r="E2811" s="20"/>
      <c r="F2811"/>
      <c r="G2811"/>
      <c r="H2811"/>
      <c r="I2811"/>
      <c r="J2811" s="20"/>
      <c r="K2811"/>
      <c r="L2811"/>
      <c r="M2811"/>
      <c r="N2811"/>
      <c r="O2811" s="20"/>
      <c r="P2811"/>
      <c r="Q2811"/>
      <c r="R2811"/>
      <c r="S2811"/>
      <c r="T2811" s="20"/>
      <c r="U2811"/>
      <c r="V2811"/>
      <c r="W2811"/>
      <c r="X2811"/>
      <c r="Y2811" s="20"/>
      <c r="Z2811"/>
      <c r="AA2811"/>
      <c r="AB2811"/>
      <c r="AC2811"/>
      <c r="AD2811" s="20"/>
      <c r="AE2811"/>
      <c r="AF2811"/>
      <c r="AG2811"/>
      <c r="AH2811"/>
      <c r="AI2811" s="20"/>
      <c r="AJ2811"/>
      <c r="AK2811"/>
      <c r="AL2811"/>
      <c r="AM2811"/>
      <c r="AN2811" s="20"/>
      <c r="AO2811"/>
      <c r="AT2811" s="14"/>
      <c r="AU2811" s="14"/>
      <c r="AV2811" s="14"/>
      <c r="AW2811" s="14"/>
    </row>
    <row r="2812" spans="1:49" s="10" customFormat="1">
      <c r="A2812" s="12"/>
      <c r="C2812"/>
      <c r="D2812"/>
      <c r="E2812" s="20"/>
      <c r="F2812"/>
      <c r="G2812"/>
      <c r="H2812"/>
      <c r="I2812"/>
      <c r="J2812" s="20"/>
      <c r="K2812"/>
      <c r="L2812"/>
      <c r="M2812"/>
      <c r="N2812"/>
      <c r="O2812" s="20"/>
      <c r="P2812"/>
      <c r="Q2812"/>
      <c r="R2812"/>
      <c r="S2812"/>
      <c r="T2812" s="20"/>
      <c r="U2812"/>
      <c r="V2812"/>
      <c r="W2812"/>
      <c r="X2812"/>
      <c r="Y2812" s="20"/>
      <c r="Z2812"/>
      <c r="AA2812"/>
      <c r="AB2812"/>
      <c r="AC2812"/>
      <c r="AD2812" s="20"/>
      <c r="AE2812"/>
      <c r="AF2812"/>
      <c r="AG2812"/>
      <c r="AH2812"/>
      <c r="AI2812" s="20"/>
      <c r="AJ2812"/>
      <c r="AK2812"/>
      <c r="AL2812"/>
      <c r="AM2812"/>
      <c r="AN2812" s="20"/>
      <c r="AO2812"/>
      <c r="AT2812" s="14"/>
      <c r="AU2812" s="14"/>
      <c r="AV2812" s="14"/>
      <c r="AW2812" s="14"/>
    </row>
    <row r="2813" spans="1:49" s="10" customFormat="1">
      <c r="A2813" s="12"/>
      <c r="C2813"/>
      <c r="D2813"/>
      <c r="E2813" s="20"/>
      <c r="F2813"/>
      <c r="G2813"/>
      <c r="H2813"/>
      <c r="I2813"/>
      <c r="J2813" s="20"/>
      <c r="K2813"/>
      <c r="L2813"/>
      <c r="M2813"/>
      <c r="N2813"/>
      <c r="O2813" s="20"/>
      <c r="P2813"/>
      <c r="Q2813"/>
      <c r="R2813"/>
      <c r="S2813"/>
      <c r="T2813" s="20"/>
      <c r="U2813"/>
      <c r="V2813"/>
      <c r="W2813"/>
      <c r="X2813"/>
      <c r="Y2813" s="20"/>
      <c r="Z2813"/>
      <c r="AA2813"/>
      <c r="AB2813"/>
      <c r="AC2813"/>
      <c r="AD2813" s="20"/>
      <c r="AE2813"/>
      <c r="AF2813"/>
      <c r="AG2813"/>
      <c r="AH2813"/>
      <c r="AI2813" s="20"/>
      <c r="AJ2813"/>
      <c r="AK2813"/>
      <c r="AL2813"/>
      <c r="AM2813"/>
      <c r="AN2813" s="20"/>
      <c r="AO2813"/>
      <c r="AT2813" s="14"/>
      <c r="AU2813" s="14"/>
      <c r="AV2813" s="14"/>
      <c r="AW2813" s="14"/>
    </row>
    <row r="2814" spans="1:49" s="10" customFormat="1">
      <c r="A2814" s="12"/>
      <c r="C2814"/>
      <c r="D2814"/>
      <c r="E2814" s="20"/>
      <c r="F2814"/>
      <c r="G2814"/>
      <c r="H2814"/>
      <c r="I2814"/>
      <c r="J2814" s="20"/>
      <c r="K2814"/>
      <c r="L2814"/>
      <c r="M2814"/>
      <c r="N2814"/>
      <c r="O2814" s="20"/>
      <c r="P2814"/>
      <c r="Q2814"/>
      <c r="R2814"/>
      <c r="S2814"/>
      <c r="T2814" s="20"/>
      <c r="U2814"/>
      <c r="V2814"/>
      <c r="W2814"/>
      <c r="X2814"/>
      <c r="Y2814" s="20"/>
      <c r="Z2814"/>
      <c r="AA2814"/>
      <c r="AB2814"/>
      <c r="AC2814"/>
      <c r="AD2814" s="20"/>
      <c r="AE2814"/>
      <c r="AF2814"/>
      <c r="AG2814"/>
      <c r="AH2814"/>
      <c r="AI2814" s="20"/>
      <c r="AJ2814"/>
      <c r="AK2814"/>
      <c r="AL2814"/>
      <c r="AM2814"/>
      <c r="AN2814" s="20"/>
      <c r="AO2814"/>
      <c r="AT2814" s="14"/>
      <c r="AU2814" s="14"/>
      <c r="AV2814" s="14"/>
      <c r="AW2814" s="14"/>
    </row>
    <row r="2815" spans="1:49" s="10" customFormat="1">
      <c r="A2815" s="12"/>
      <c r="C2815"/>
      <c r="D2815"/>
      <c r="E2815" s="20"/>
      <c r="F2815"/>
      <c r="G2815"/>
      <c r="H2815"/>
      <c r="I2815"/>
      <c r="J2815" s="20"/>
      <c r="K2815"/>
      <c r="L2815"/>
      <c r="M2815"/>
      <c r="N2815"/>
      <c r="O2815" s="20"/>
      <c r="P2815"/>
      <c r="Q2815"/>
      <c r="R2815"/>
      <c r="S2815"/>
      <c r="T2815" s="20"/>
      <c r="U2815"/>
      <c r="V2815"/>
      <c r="W2815"/>
      <c r="X2815"/>
      <c r="Y2815" s="20"/>
      <c r="Z2815"/>
      <c r="AA2815"/>
      <c r="AB2815"/>
      <c r="AC2815"/>
      <c r="AD2815" s="20"/>
      <c r="AE2815"/>
      <c r="AF2815"/>
      <c r="AG2815"/>
      <c r="AH2815"/>
      <c r="AI2815" s="20"/>
      <c r="AJ2815"/>
      <c r="AK2815"/>
      <c r="AL2815"/>
      <c r="AM2815"/>
      <c r="AN2815" s="20"/>
      <c r="AO2815"/>
      <c r="AT2815" s="14"/>
      <c r="AU2815" s="14"/>
      <c r="AV2815" s="14"/>
      <c r="AW2815" s="14"/>
    </row>
    <row r="2816" spans="1:49" s="10" customFormat="1">
      <c r="A2816" s="12"/>
      <c r="C2816"/>
      <c r="D2816"/>
      <c r="E2816" s="20"/>
      <c r="F2816"/>
      <c r="G2816"/>
      <c r="H2816"/>
      <c r="I2816"/>
      <c r="J2816" s="20"/>
      <c r="K2816"/>
      <c r="L2816"/>
      <c r="M2816"/>
      <c r="N2816"/>
      <c r="O2816" s="20"/>
      <c r="P2816"/>
      <c r="Q2816"/>
      <c r="R2816"/>
      <c r="S2816"/>
      <c r="T2816" s="20"/>
      <c r="U2816"/>
      <c r="V2816"/>
      <c r="W2816"/>
      <c r="X2816"/>
      <c r="Y2816" s="20"/>
      <c r="Z2816"/>
      <c r="AA2816"/>
      <c r="AB2816"/>
      <c r="AC2816"/>
      <c r="AD2816" s="20"/>
      <c r="AE2816"/>
      <c r="AF2816"/>
      <c r="AG2816"/>
      <c r="AH2816"/>
      <c r="AI2816" s="20"/>
      <c r="AJ2816"/>
      <c r="AK2816"/>
      <c r="AL2816"/>
      <c r="AM2816"/>
      <c r="AN2816" s="20"/>
      <c r="AO2816"/>
      <c r="AT2816" s="14"/>
      <c r="AU2816" s="14"/>
      <c r="AV2816" s="14"/>
      <c r="AW2816" s="14"/>
    </row>
    <row r="2817" spans="1:49" s="10" customFormat="1">
      <c r="A2817" s="12"/>
      <c r="C2817"/>
      <c r="D2817"/>
      <c r="E2817" s="20"/>
      <c r="F2817"/>
      <c r="G2817"/>
      <c r="H2817"/>
      <c r="I2817"/>
      <c r="J2817" s="20"/>
      <c r="K2817"/>
      <c r="L2817"/>
      <c r="M2817"/>
      <c r="N2817"/>
      <c r="O2817" s="20"/>
      <c r="P2817"/>
      <c r="Q2817"/>
      <c r="R2817"/>
      <c r="S2817"/>
      <c r="T2817" s="20"/>
      <c r="U2817"/>
      <c r="V2817"/>
      <c r="W2817"/>
      <c r="X2817"/>
      <c r="Y2817" s="20"/>
      <c r="Z2817"/>
      <c r="AA2817"/>
      <c r="AB2817"/>
      <c r="AC2817"/>
      <c r="AD2817" s="20"/>
      <c r="AE2817"/>
      <c r="AF2817"/>
      <c r="AG2817"/>
      <c r="AH2817"/>
      <c r="AI2817" s="20"/>
      <c r="AJ2817"/>
      <c r="AK2817"/>
      <c r="AL2817"/>
      <c r="AM2817"/>
      <c r="AN2817" s="20"/>
      <c r="AO2817"/>
      <c r="AT2817" s="14"/>
      <c r="AU2817" s="14"/>
      <c r="AV2817" s="14"/>
      <c r="AW2817" s="14"/>
    </row>
    <row r="2818" spans="1:49" s="10" customFormat="1">
      <c r="A2818" s="12"/>
      <c r="C2818"/>
      <c r="D2818"/>
      <c r="E2818" s="20"/>
      <c r="F2818"/>
      <c r="G2818"/>
      <c r="H2818"/>
      <c r="I2818"/>
      <c r="J2818" s="20"/>
      <c r="K2818"/>
      <c r="L2818"/>
      <c r="M2818"/>
      <c r="N2818"/>
      <c r="O2818" s="20"/>
      <c r="P2818"/>
      <c r="Q2818"/>
      <c r="R2818"/>
      <c r="S2818"/>
      <c r="T2818" s="20"/>
      <c r="U2818"/>
      <c r="V2818"/>
      <c r="W2818"/>
      <c r="X2818"/>
      <c r="Y2818" s="20"/>
      <c r="Z2818"/>
      <c r="AA2818"/>
      <c r="AB2818"/>
      <c r="AC2818"/>
      <c r="AD2818" s="20"/>
      <c r="AE2818"/>
      <c r="AF2818"/>
      <c r="AG2818"/>
      <c r="AH2818"/>
      <c r="AI2818" s="20"/>
      <c r="AJ2818"/>
      <c r="AK2818"/>
      <c r="AL2818"/>
      <c r="AM2818"/>
      <c r="AN2818" s="20"/>
      <c r="AO2818"/>
      <c r="AT2818" s="14"/>
      <c r="AU2818" s="14"/>
      <c r="AV2818" s="14"/>
      <c r="AW2818" s="14"/>
    </row>
    <row r="2819" spans="1:49" s="10" customFormat="1">
      <c r="A2819" s="12"/>
      <c r="C2819"/>
      <c r="D2819"/>
      <c r="E2819" s="20"/>
      <c r="F2819"/>
      <c r="G2819"/>
      <c r="H2819"/>
      <c r="I2819"/>
      <c r="J2819" s="20"/>
      <c r="K2819"/>
      <c r="L2819"/>
      <c r="M2819"/>
      <c r="N2819"/>
      <c r="O2819" s="20"/>
      <c r="P2819"/>
      <c r="Q2819"/>
      <c r="R2819"/>
      <c r="S2819"/>
      <c r="T2819" s="20"/>
      <c r="U2819"/>
      <c r="V2819"/>
      <c r="W2819"/>
      <c r="X2819"/>
      <c r="Y2819" s="20"/>
      <c r="Z2819"/>
      <c r="AA2819"/>
      <c r="AB2819"/>
      <c r="AC2819"/>
      <c r="AD2819" s="20"/>
      <c r="AE2819"/>
      <c r="AF2819"/>
      <c r="AG2819"/>
      <c r="AH2819"/>
      <c r="AI2819" s="20"/>
      <c r="AJ2819"/>
      <c r="AK2819"/>
      <c r="AL2819"/>
      <c r="AM2819"/>
      <c r="AN2819" s="20"/>
      <c r="AO2819"/>
      <c r="AT2819" s="14"/>
      <c r="AU2819" s="14"/>
      <c r="AV2819" s="14"/>
      <c r="AW2819" s="14"/>
    </row>
    <row r="2820" spans="1:49" s="10" customFormat="1">
      <c r="A2820" s="12"/>
      <c r="C2820"/>
      <c r="D2820"/>
      <c r="E2820" s="20"/>
      <c r="F2820"/>
      <c r="G2820"/>
      <c r="H2820"/>
      <c r="I2820"/>
      <c r="J2820" s="20"/>
      <c r="K2820"/>
      <c r="L2820"/>
      <c r="M2820"/>
      <c r="N2820"/>
      <c r="O2820" s="20"/>
      <c r="P2820"/>
      <c r="Q2820"/>
      <c r="R2820"/>
      <c r="S2820"/>
      <c r="T2820" s="20"/>
      <c r="U2820"/>
      <c r="V2820"/>
      <c r="W2820"/>
      <c r="X2820"/>
      <c r="Y2820" s="20"/>
      <c r="Z2820"/>
      <c r="AA2820"/>
      <c r="AB2820"/>
      <c r="AC2820"/>
      <c r="AD2820" s="20"/>
      <c r="AE2820"/>
      <c r="AF2820"/>
      <c r="AG2820"/>
      <c r="AH2820"/>
      <c r="AI2820" s="20"/>
      <c r="AJ2820"/>
      <c r="AK2820"/>
      <c r="AL2820"/>
      <c r="AM2820"/>
      <c r="AN2820" s="20"/>
      <c r="AO2820"/>
      <c r="AT2820" s="14"/>
      <c r="AU2820" s="14"/>
      <c r="AV2820" s="14"/>
      <c r="AW2820" s="14"/>
    </row>
    <row r="2821" spans="1:49" s="10" customFormat="1">
      <c r="A2821" s="12"/>
      <c r="C2821"/>
      <c r="D2821"/>
      <c r="E2821" s="20"/>
      <c r="F2821"/>
      <c r="G2821"/>
      <c r="H2821"/>
      <c r="I2821"/>
      <c r="J2821" s="20"/>
      <c r="K2821"/>
      <c r="L2821"/>
      <c r="M2821"/>
      <c r="N2821"/>
      <c r="O2821" s="20"/>
      <c r="P2821"/>
      <c r="Q2821"/>
      <c r="R2821"/>
      <c r="S2821"/>
      <c r="T2821" s="20"/>
      <c r="U2821"/>
      <c r="V2821"/>
      <c r="W2821"/>
      <c r="X2821"/>
      <c r="Y2821" s="20"/>
      <c r="Z2821"/>
      <c r="AA2821"/>
      <c r="AB2821"/>
      <c r="AC2821"/>
      <c r="AD2821" s="20"/>
      <c r="AE2821"/>
      <c r="AF2821"/>
      <c r="AG2821"/>
      <c r="AH2821"/>
      <c r="AI2821" s="20"/>
      <c r="AJ2821"/>
      <c r="AK2821"/>
      <c r="AL2821"/>
      <c r="AM2821"/>
      <c r="AN2821" s="20"/>
      <c r="AO2821"/>
      <c r="AT2821" s="14"/>
      <c r="AU2821" s="14"/>
      <c r="AV2821" s="14"/>
      <c r="AW2821" s="14"/>
    </row>
    <row r="2822" spans="1:49" s="10" customFormat="1">
      <c r="A2822" s="12"/>
      <c r="C2822"/>
      <c r="D2822"/>
      <c r="E2822" s="20"/>
      <c r="F2822"/>
      <c r="G2822"/>
      <c r="H2822"/>
      <c r="I2822"/>
      <c r="J2822" s="20"/>
      <c r="K2822"/>
      <c r="L2822"/>
      <c r="M2822"/>
      <c r="N2822"/>
      <c r="O2822" s="20"/>
      <c r="P2822"/>
      <c r="Q2822"/>
      <c r="R2822"/>
      <c r="S2822"/>
      <c r="T2822" s="20"/>
      <c r="U2822"/>
      <c r="V2822"/>
      <c r="W2822"/>
      <c r="X2822"/>
      <c r="Y2822" s="20"/>
      <c r="Z2822"/>
      <c r="AA2822"/>
      <c r="AB2822"/>
      <c r="AC2822"/>
      <c r="AD2822" s="20"/>
      <c r="AE2822"/>
      <c r="AF2822"/>
      <c r="AG2822"/>
      <c r="AH2822"/>
      <c r="AI2822" s="20"/>
      <c r="AJ2822"/>
      <c r="AK2822"/>
      <c r="AL2822"/>
      <c r="AM2822"/>
      <c r="AN2822" s="20"/>
      <c r="AO2822"/>
      <c r="AT2822" s="14"/>
      <c r="AU2822" s="14"/>
      <c r="AV2822" s="14"/>
      <c r="AW2822" s="14"/>
    </row>
    <row r="2823" spans="1:49" s="10" customFormat="1">
      <c r="A2823" s="12"/>
      <c r="C2823"/>
      <c r="D2823"/>
      <c r="E2823" s="20"/>
      <c r="F2823"/>
      <c r="G2823"/>
      <c r="H2823"/>
      <c r="I2823"/>
      <c r="J2823" s="20"/>
      <c r="K2823"/>
      <c r="L2823"/>
      <c r="M2823"/>
      <c r="N2823"/>
      <c r="O2823" s="20"/>
      <c r="P2823"/>
      <c r="Q2823"/>
      <c r="R2823"/>
      <c r="S2823"/>
      <c r="T2823" s="20"/>
      <c r="U2823"/>
      <c r="V2823"/>
      <c r="W2823"/>
      <c r="X2823"/>
      <c r="Y2823" s="20"/>
      <c r="Z2823"/>
      <c r="AA2823"/>
      <c r="AB2823"/>
      <c r="AC2823"/>
      <c r="AD2823" s="20"/>
      <c r="AE2823"/>
      <c r="AF2823"/>
      <c r="AG2823"/>
      <c r="AH2823"/>
      <c r="AI2823" s="20"/>
      <c r="AJ2823"/>
      <c r="AK2823"/>
      <c r="AL2823"/>
      <c r="AM2823"/>
      <c r="AN2823" s="20"/>
      <c r="AO2823"/>
      <c r="AT2823" s="14"/>
      <c r="AU2823" s="14"/>
      <c r="AV2823" s="14"/>
      <c r="AW2823" s="14"/>
    </row>
    <row r="2824" spans="1:49" s="10" customFormat="1">
      <c r="A2824" s="12"/>
      <c r="C2824"/>
      <c r="D2824"/>
      <c r="E2824" s="20"/>
      <c r="F2824"/>
      <c r="G2824"/>
      <c r="H2824"/>
      <c r="I2824"/>
      <c r="J2824" s="20"/>
      <c r="K2824"/>
      <c r="L2824"/>
      <c r="M2824"/>
      <c r="N2824"/>
      <c r="O2824" s="20"/>
      <c r="P2824"/>
      <c r="Q2824"/>
      <c r="R2824"/>
      <c r="S2824"/>
      <c r="T2824" s="20"/>
      <c r="U2824"/>
      <c r="V2824"/>
      <c r="W2824"/>
      <c r="X2824"/>
      <c r="Y2824" s="20"/>
      <c r="Z2824"/>
      <c r="AA2824"/>
      <c r="AB2824"/>
      <c r="AC2824"/>
      <c r="AD2824" s="20"/>
      <c r="AE2824"/>
      <c r="AF2824"/>
      <c r="AG2824"/>
      <c r="AH2824"/>
      <c r="AI2824" s="20"/>
      <c r="AJ2824"/>
      <c r="AK2824"/>
      <c r="AL2824"/>
      <c r="AM2824"/>
      <c r="AN2824" s="20"/>
      <c r="AO2824"/>
      <c r="AT2824" s="14"/>
      <c r="AU2824" s="14"/>
      <c r="AV2824" s="14"/>
      <c r="AW2824" s="14"/>
    </row>
    <row r="2825" spans="1:49" s="10" customFormat="1">
      <c r="A2825" s="12"/>
      <c r="C2825"/>
      <c r="D2825"/>
      <c r="E2825" s="20"/>
      <c r="F2825"/>
      <c r="G2825"/>
      <c r="H2825"/>
      <c r="I2825"/>
      <c r="J2825" s="20"/>
      <c r="K2825"/>
      <c r="L2825"/>
      <c r="M2825"/>
      <c r="N2825"/>
      <c r="O2825" s="20"/>
      <c r="P2825"/>
      <c r="Q2825"/>
      <c r="R2825"/>
      <c r="S2825"/>
      <c r="T2825" s="20"/>
      <c r="U2825"/>
      <c r="V2825"/>
      <c r="W2825"/>
      <c r="X2825"/>
      <c r="Y2825" s="20"/>
      <c r="Z2825"/>
      <c r="AA2825"/>
      <c r="AB2825"/>
      <c r="AC2825"/>
      <c r="AD2825" s="20"/>
      <c r="AE2825"/>
      <c r="AF2825"/>
      <c r="AG2825"/>
      <c r="AH2825"/>
      <c r="AI2825" s="20"/>
      <c r="AJ2825"/>
      <c r="AK2825"/>
      <c r="AL2825"/>
      <c r="AM2825"/>
      <c r="AN2825" s="20"/>
      <c r="AO2825"/>
      <c r="AT2825" s="14"/>
      <c r="AU2825" s="14"/>
      <c r="AV2825" s="14"/>
      <c r="AW2825" s="14"/>
    </row>
    <row r="2826" spans="1:49" s="10" customFormat="1">
      <c r="A2826" s="12"/>
      <c r="C2826"/>
      <c r="D2826"/>
      <c r="E2826" s="20"/>
      <c r="F2826"/>
      <c r="G2826"/>
      <c r="H2826"/>
      <c r="I2826"/>
      <c r="J2826" s="20"/>
      <c r="K2826"/>
      <c r="L2826"/>
      <c r="M2826"/>
      <c r="N2826"/>
      <c r="O2826" s="20"/>
      <c r="P2826"/>
      <c r="Q2826"/>
      <c r="R2826"/>
      <c r="S2826"/>
      <c r="T2826" s="20"/>
      <c r="U2826"/>
      <c r="V2826"/>
      <c r="W2826"/>
      <c r="X2826"/>
      <c r="Y2826" s="20"/>
      <c r="Z2826"/>
      <c r="AA2826"/>
      <c r="AB2826"/>
      <c r="AC2826"/>
      <c r="AD2826" s="20"/>
      <c r="AE2826"/>
      <c r="AF2826"/>
      <c r="AG2826"/>
      <c r="AH2826"/>
      <c r="AI2826" s="20"/>
      <c r="AJ2826"/>
      <c r="AK2826"/>
      <c r="AL2826"/>
      <c r="AM2826"/>
      <c r="AN2826" s="20"/>
      <c r="AO2826"/>
      <c r="AT2826" s="14"/>
      <c r="AU2826" s="14"/>
      <c r="AV2826" s="14"/>
      <c r="AW2826" s="14"/>
    </row>
    <row r="2827" spans="1:49" s="10" customFormat="1">
      <c r="A2827" s="12"/>
      <c r="C2827"/>
      <c r="D2827"/>
      <c r="E2827" s="20"/>
      <c r="F2827"/>
      <c r="G2827"/>
      <c r="H2827"/>
      <c r="I2827"/>
      <c r="J2827" s="20"/>
      <c r="K2827"/>
      <c r="L2827"/>
      <c r="M2827"/>
      <c r="N2827"/>
      <c r="O2827" s="20"/>
      <c r="P2827"/>
      <c r="Q2827"/>
      <c r="R2827"/>
      <c r="S2827"/>
      <c r="T2827" s="20"/>
      <c r="U2827"/>
      <c r="V2827"/>
      <c r="W2827"/>
      <c r="X2827"/>
      <c r="Y2827" s="20"/>
      <c r="Z2827"/>
      <c r="AA2827"/>
      <c r="AB2827"/>
      <c r="AC2827"/>
      <c r="AD2827" s="20"/>
      <c r="AE2827"/>
      <c r="AF2827"/>
      <c r="AG2827"/>
      <c r="AH2827"/>
      <c r="AI2827" s="20"/>
      <c r="AJ2827"/>
      <c r="AK2827"/>
      <c r="AL2827"/>
      <c r="AM2827"/>
      <c r="AN2827" s="20"/>
      <c r="AO2827"/>
      <c r="AT2827" s="14"/>
      <c r="AU2827" s="14"/>
      <c r="AV2827" s="14"/>
      <c r="AW2827" s="14"/>
    </row>
    <row r="2828" spans="1:49" s="10" customFormat="1">
      <c r="A2828" s="12"/>
      <c r="C2828"/>
      <c r="D2828"/>
      <c r="E2828" s="20"/>
      <c r="F2828"/>
      <c r="G2828"/>
      <c r="H2828"/>
      <c r="I2828"/>
      <c r="J2828" s="20"/>
      <c r="K2828"/>
      <c r="L2828"/>
      <c r="M2828"/>
      <c r="N2828"/>
      <c r="O2828" s="20"/>
      <c r="P2828"/>
      <c r="Q2828"/>
      <c r="R2828"/>
      <c r="S2828"/>
      <c r="T2828" s="20"/>
      <c r="U2828"/>
      <c r="V2828"/>
      <c r="W2828"/>
      <c r="X2828"/>
      <c r="Y2828" s="20"/>
      <c r="Z2828"/>
      <c r="AA2828"/>
      <c r="AB2828"/>
      <c r="AC2828"/>
      <c r="AD2828" s="20"/>
      <c r="AE2828"/>
      <c r="AF2828"/>
      <c r="AG2828"/>
      <c r="AH2828"/>
      <c r="AI2828" s="20"/>
      <c r="AJ2828"/>
      <c r="AK2828"/>
      <c r="AL2828"/>
      <c r="AM2828"/>
      <c r="AN2828" s="20"/>
      <c r="AO2828"/>
      <c r="AT2828" s="14"/>
      <c r="AU2828" s="14"/>
      <c r="AV2828" s="14"/>
      <c r="AW2828" s="14"/>
    </row>
    <row r="2829" spans="1:49" s="10" customFormat="1">
      <c r="A2829" s="12"/>
      <c r="C2829"/>
      <c r="D2829"/>
      <c r="E2829" s="20"/>
      <c r="F2829"/>
      <c r="G2829"/>
      <c r="H2829"/>
      <c r="I2829"/>
      <c r="J2829" s="20"/>
      <c r="K2829"/>
      <c r="L2829"/>
      <c r="M2829"/>
      <c r="N2829"/>
      <c r="O2829" s="20"/>
      <c r="P2829"/>
      <c r="Q2829"/>
      <c r="R2829"/>
      <c r="S2829"/>
      <c r="T2829" s="20"/>
      <c r="U2829"/>
      <c r="V2829"/>
      <c r="W2829"/>
      <c r="X2829"/>
      <c r="Y2829" s="20"/>
      <c r="Z2829"/>
      <c r="AA2829"/>
      <c r="AB2829"/>
      <c r="AC2829"/>
      <c r="AD2829" s="20"/>
      <c r="AE2829"/>
      <c r="AF2829"/>
      <c r="AG2829"/>
      <c r="AH2829"/>
      <c r="AI2829" s="20"/>
      <c r="AJ2829"/>
      <c r="AK2829"/>
      <c r="AL2829"/>
      <c r="AM2829"/>
      <c r="AN2829" s="20"/>
      <c r="AO2829"/>
      <c r="AT2829" s="14"/>
      <c r="AU2829" s="14"/>
      <c r="AV2829" s="14"/>
      <c r="AW2829" s="14"/>
    </row>
    <row r="2830" spans="1:49" s="10" customFormat="1">
      <c r="A2830" s="12"/>
      <c r="C2830"/>
      <c r="D2830"/>
      <c r="E2830" s="20"/>
      <c r="F2830"/>
      <c r="G2830"/>
      <c r="H2830"/>
      <c r="I2830"/>
      <c r="J2830" s="20"/>
      <c r="K2830"/>
      <c r="L2830"/>
      <c r="M2830"/>
      <c r="N2830"/>
      <c r="O2830" s="20"/>
      <c r="P2830"/>
      <c r="Q2830"/>
      <c r="R2830"/>
      <c r="S2830"/>
      <c r="T2830" s="20"/>
      <c r="U2830"/>
      <c r="V2830"/>
      <c r="W2830"/>
      <c r="X2830"/>
      <c r="Y2830" s="20"/>
      <c r="Z2830"/>
      <c r="AA2830"/>
      <c r="AB2830"/>
      <c r="AC2830"/>
      <c r="AD2830" s="20"/>
      <c r="AE2830"/>
      <c r="AF2830"/>
      <c r="AG2830"/>
      <c r="AH2830"/>
      <c r="AI2830" s="20"/>
      <c r="AJ2830"/>
      <c r="AK2830"/>
      <c r="AL2830"/>
      <c r="AM2830"/>
      <c r="AN2830" s="20"/>
      <c r="AO2830"/>
      <c r="AT2830" s="14"/>
      <c r="AU2830" s="14"/>
      <c r="AV2830" s="14"/>
      <c r="AW2830" s="14"/>
    </row>
    <row r="2831" spans="1:49" s="10" customFormat="1">
      <c r="A2831" s="12"/>
      <c r="C2831"/>
      <c r="D2831"/>
      <c r="E2831" s="20"/>
      <c r="F2831"/>
      <c r="G2831"/>
      <c r="H2831"/>
      <c r="I2831"/>
      <c r="J2831" s="20"/>
      <c r="K2831"/>
      <c r="L2831"/>
      <c r="M2831"/>
      <c r="N2831"/>
      <c r="O2831" s="20"/>
      <c r="P2831"/>
      <c r="Q2831"/>
      <c r="R2831"/>
      <c r="S2831"/>
      <c r="T2831" s="20"/>
      <c r="U2831"/>
      <c r="V2831"/>
      <c r="W2831"/>
      <c r="X2831"/>
      <c r="Y2831" s="20"/>
      <c r="Z2831"/>
      <c r="AA2831"/>
      <c r="AB2831"/>
      <c r="AC2831"/>
      <c r="AD2831" s="20"/>
      <c r="AE2831"/>
      <c r="AF2831"/>
      <c r="AG2831"/>
      <c r="AH2831"/>
      <c r="AI2831" s="20"/>
      <c r="AJ2831"/>
      <c r="AK2831"/>
      <c r="AL2831"/>
      <c r="AM2831"/>
      <c r="AN2831" s="20"/>
      <c r="AO2831"/>
      <c r="AT2831" s="14"/>
      <c r="AU2831" s="14"/>
      <c r="AV2831" s="14"/>
      <c r="AW2831" s="14"/>
    </row>
    <row r="2832" spans="1:49" s="10" customFormat="1">
      <c r="A2832" s="12"/>
      <c r="C2832"/>
      <c r="D2832"/>
      <c r="E2832" s="20"/>
      <c r="F2832"/>
      <c r="G2832"/>
      <c r="H2832"/>
      <c r="I2832"/>
      <c r="J2832" s="20"/>
      <c r="K2832"/>
      <c r="L2832"/>
      <c r="M2832"/>
      <c r="N2832"/>
      <c r="O2832" s="20"/>
      <c r="P2832"/>
      <c r="Q2832"/>
      <c r="R2832"/>
      <c r="S2832"/>
      <c r="T2832" s="20"/>
      <c r="U2832"/>
      <c r="V2832"/>
      <c r="W2832"/>
      <c r="X2832"/>
      <c r="Y2832" s="20"/>
      <c r="Z2832"/>
      <c r="AA2832"/>
      <c r="AB2832"/>
      <c r="AC2832"/>
      <c r="AD2832" s="20"/>
      <c r="AE2832"/>
      <c r="AF2832"/>
      <c r="AG2832"/>
      <c r="AH2832"/>
      <c r="AI2832" s="20"/>
      <c r="AJ2832"/>
      <c r="AK2832"/>
      <c r="AL2832"/>
      <c r="AM2832"/>
      <c r="AN2832" s="20"/>
      <c r="AO2832"/>
      <c r="AT2832" s="14"/>
      <c r="AU2832" s="14"/>
      <c r="AV2832" s="14"/>
      <c r="AW2832" s="14"/>
    </row>
    <row r="2833" spans="1:49" s="10" customFormat="1">
      <c r="A2833" s="12"/>
      <c r="C2833"/>
      <c r="D2833"/>
      <c r="E2833" s="20"/>
      <c r="F2833"/>
      <c r="G2833"/>
      <c r="H2833"/>
      <c r="I2833"/>
      <c r="J2833" s="20"/>
      <c r="K2833"/>
      <c r="L2833"/>
      <c r="M2833"/>
      <c r="N2833"/>
      <c r="O2833" s="20"/>
      <c r="P2833"/>
      <c r="Q2833"/>
      <c r="R2833"/>
      <c r="S2833"/>
      <c r="T2833" s="20"/>
      <c r="U2833"/>
      <c r="V2833"/>
      <c r="W2833"/>
      <c r="X2833"/>
      <c r="Y2833" s="20"/>
      <c r="Z2833"/>
      <c r="AA2833"/>
      <c r="AB2833"/>
      <c r="AC2833"/>
      <c r="AD2833" s="20"/>
      <c r="AE2833"/>
      <c r="AF2833"/>
      <c r="AG2833"/>
      <c r="AH2833"/>
      <c r="AI2833" s="20"/>
      <c r="AJ2833"/>
      <c r="AK2833"/>
      <c r="AL2833"/>
      <c r="AM2833"/>
      <c r="AN2833" s="20"/>
      <c r="AO2833"/>
      <c r="AT2833" s="14"/>
      <c r="AU2833" s="14"/>
      <c r="AV2833" s="14"/>
      <c r="AW2833" s="14"/>
    </row>
    <row r="2834" spans="1:49" s="10" customFormat="1">
      <c r="A2834" s="12"/>
      <c r="C2834"/>
      <c r="D2834"/>
      <c r="E2834" s="20"/>
      <c r="F2834"/>
      <c r="G2834"/>
      <c r="H2834"/>
      <c r="I2834"/>
      <c r="J2834" s="20"/>
      <c r="K2834"/>
      <c r="L2834"/>
      <c r="M2834"/>
      <c r="N2834"/>
      <c r="O2834" s="20"/>
      <c r="P2834"/>
      <c r="Q2834"/>
      <c r="R2834"/>
      <c r="S2834"/>
      <c r="T2834" s="20"/>
      <c r="U2834"/>
      <c r="V2834"/>
      <c r="W2834"/>
      <c r="X2834"/>
      <c r="Y2834" s="20"/>
      <c r="Z2834"/>
      <c r="AA2834"/>
      <c r="AB2834"/>
      <c r="AC2834"/>
      <c r="AD2834" s="20"/>
      <c r="AE2834"/>
      <c r="AF2834"/>
      <c r="AG2834"/>
      <c r="AH2834"/>
      <c r="AI2834" s="20"/>
      <c r="AJ2834"/>
      <c r="AK2834"/>
      <c r="AL2834"/>
      <c r="AM2834"/>
      <c r="AN2834" s="20"/>
      <c r="AO2834"/>
      <c r="AT2834" s="14"/>
      <c r="AU2834" s="14"/>
      <c r="AV2834" s="14"/>
      <c r="AW2834" s="14"/>
    </row>
    <row r="2835" spans="1:49" s="10" customFormat="1">
      <c r="A2835" s="12"/>
      <c r="C2835"/>
      <c r="D2835"/>
      <c r="E2835" s="20"/>
      <c r="F2835"/>
      <c r="G2835"/>
      <c r="H2835"/>
      <c r="I2835"/>
      <c r="J2835" s="20"/>
      <c r="K2835"/>
      <c r="L2835"/>
      <c r="M2835"/>
      <c r="N2835"/>
      <c r="O2835" s="20"/>
      <c r="P2835"/>
      <c r="Q2835"/>
      <c r="R2835"/>
      <c r="S2835"/>
      <c r="T2835" s="20"/>
      <c r="U2835"/>
      <c r="V2835"/>
      <c r="W2835"/>
      <c r="X2835"/>
      <c r="Y2835" s="20"/>
      <c r="Z2835"/>
      <c r="AA2835"/>
      <c r="AB2835"/>
      <c r="AC2835"/>
      <c r="AD2835" s="20"/>
      <c r="AE2835"/>
      <c r="AF2835"/>
      <c r="AG2835"/>
      <c r="AH2835"/>
      <c r="AI2835" s="20"/>
      <c r="AJ2835"/>
      <c r="AK2835"/>
      <c r="AL2835"/>
      <c r="AM2835"/>
      <c r="AN2835" s="20"/>
      <c r="AO2835"/>
      <c r="AT2835" s="14"/>
      <c r="AU2835" s="14"/>
      <c r="AV2835" s="14"/>
      <c r="AW2835" s="14"/>
    </row>
    <row r="2836" spans="1:49" s="10" customFormat="1">
      <c r="A2836" s="12"/>
      <c r="C2836"/>
      <c r="D2836"/>
      <c r="E2836" s="20"/>
      <c r="F2836"/>
      <c r="G2836"/>
      <c r="H2836"/>
      <c r="I2836"/>
      <c r="J2836" s="20"/>
      <c r="K2836"/>
      <c r="L2836"/>
      <c r="M2836"/>
      <c r="N2836"/>
      <c r="O2836" s="20"/>
      <c r="P2836"/>
      <c r="Q2836"/>
      <c r="R2836"/>
      <c r="S2836"/>
      <c r="T2836" s="20"/>
      <c r="U2836"/>
      <c r="V2836"/>
      <c r="W2836"/>
      <c r="X2836"/>
      <c r="Y2836" s="20"/>
      <c r="Z2836"/>
      <c r="AA2836"/>
      <c r="AB2836"/>
      <c r="AC2836"/>
      <c r="AD2836" s="20"/>
      <c r="AE2836"/>
      <c r="AF2836"/>
      <c r="AG2836"/>
      <c r="AH2836"/>
      <c r="AI2836" s="20"/>
      <c r="AJ2836"/>
      <c r="AK2836"/>
      <c r="AL2836"/>
      <c r="AM2836"/>
      <c r="AN2836" s="20"/>
      <c r="AO2836"/>
      <c r="AT2836" s="14"/>
      <c r="AU2836" s="14"/>
      <c r="AV2836" s="14"/>
      <c r="AW2836" s="14"/>
    </row>
    <row r="2837" spans="1:49" s="10" customFormat="1">
      <c r="A2837" s="12"/>
      <c r="C2837"/>
      <c r="D2837"/>
      <c r="E2837" s="20"/>
      <c r="F2837"/>
      <c r="G2837"/>
      <c r="H2837"/>
      <c r="I2837"/>
      <c r="J2837" s="20"/>
      <c r="K2837"/>
      <c r="L2837"/>
      <c r="M2837"/>
      <c r="N2837"/>
      <c r="O2837" s="20"/>
      <c r="P2837"/>
      <c r="Q2837"/>
      <c r="R2837"/>
      <c r="S2837"/>
      <c r="T2837" s="20"/>
      <c r="U2837"/>
      <c r="V2837"/>
      <c r="W2837"/>
      <c r="X2837"/>
      <c r="Y2837" s="20"/>
      <c r="Z2837"/>
      <c r="AA2837"/>
      <c r="AB2837"/>
      <c r="AC2837"/>
      <c r="AD2837" s="20"/>
      <c r="AE2837"/>
      <c r="AF2837"/>
      <c r="AG2837"/>
      <c r="AH2837"/>
      <c r="AI2837" s="20"/>
      <c r="AJ2837"/>
      <c r="AK2837"/>
      <c r="AL2837"/>
      <c r="AM2837"/>
      <c r="AN2837" s="20"/>
      <c r="AO2837"/>
      <c r="AT2837" s="14"/>
      <c r="AU2837" s="14"/>
      <c r="AV2837" s="14"/>
      <c r="AW2837" s="14"/>
    </row>
    <row r="2838" spans="1:49" s="10" customFormat="1">
      <c r="A2838" s="12"/>
      <c r="C2838"/>
      <c r="D2838"/>
      <c r="E2838" s="20"/>
      <c r="F2838"/>
      <c r="G2838"/>
      <c r="H2838"/>
      <c r="I2838"/>
      <c r="J2838" s="20"/>
      <c r="K2838"/>
      <c r="L2838"/>
      <c r="M2838"/>
      <c r="N2838"/>
      <c r="O2838" s="20"/>
      <c r="P2838"/>
      <c r="Q2838"/>
      <c r="R2838"/>
      <c r="S2838"/>
      <c r="T2838" s="20"/>
      <c r="U2838"/>
      <c r="V2838"/>
      <c r="W2838"/>
      <c r="X2838"/>
      <c r="Y2838" s="20"/>
      <c r="Z2838"/>
      <c r="AA2838"/>
      <c r="AB2838"/>
      <c r="AC2838"/>
      <c r="AD2838" s="20"/>
      <c r="AE2838"/>
      <c r="AF2838"/>
      <c r="AG2838"/>
      <c r="AH2838"/>
      <c r="AI2838" s="20"/>
      <c r="AJ2838"/>
      <c r="AK2838"/>
      <c r="AL2838"/>
      <c r="AM2838"/>
      <c r="AN2838" s="20"/>
      <c r="AO2838"/>
      <c r="AT2838" s="14"/>
      <c r="AU2838" s="14"/>
      <c r="AV2838" s="14"/>
      <c r="AW2838" s="14"/>
    </row>
    <row r="2839" spans="1:49" s="10" customFormat="1">
      <c r="A2839" s="12"/>
      <c r="C2839"/>
      <c r="D2839"/>
      <c r="E2839" s="20"/>
      <c r="F2839"/>
      <c r="G2839"/>
      <c r="H2839"/>
      <c r="I2839"/>
      <c r="J2839" s="20"/>
      <c r="K2839"/>
      <c r="L2839"/>
      <c r="M2839"/>
      <c r="N2839"/>
      <c r="O2839" s="20"/>
      <c r="P2839"/>
      <c r="Q2839"/>
      <c r="R2839"/>
      <c r="S2839"/>
      <c r="T2839" s="20"/>
      <c r="U2839"/>
      <c r="V2839"/>
      <c r="W2839"/>
      <c r="X2839"/>
      <c r="Y2839" s="20"/>
      <c r="Z2839"/>
      <c r="AA2839"/>
      <c r="AB2839"/>
      <c r="AC2839"/>
      <c r="AD2839" s="20"/>
      <c r="AE2839"/>
      <c r="AF2839"/>
      <c r="AG2839"/>
      <c r="AH2839"/>
      <c r="AI2839" s="20"/>
      <c r="AJ2839"/>
      <c r="AK2839"/>
      <c r="AL2839"/>
      <c r="AM2839"/>
      <c r="AN2839" s="20"/>
      <c r="AO2839"/>
      <c r="AT2839" s="14"/>
      <c r="AU2839" s="14"/>
      <c r="AV2839" s="14"/>
      <c r="AW2839" s="14"/>
    </row>
    <row r="2840" spans="1:49" s="10" customFormat="1">
      <c r="A2840" s="12"/>
      <c r="C2840"/>
      <c r="D2840"/>
      <c r="E2840" s="20"/>
      <c r="F2840"/>
      <c r="G2840"/>
      <c r="H2840"/>
      <c r="I2840"/>
      <c r="J2840" s="20"/>
      <c r="K2840"/>
      <c r="L2840"/>
      <c r="M2840"/>
      <c r="N2840"/>
      <c r="O2840" s="20"/>
      <c r="P2840"/>
      <c r="Q2840"/>
      <c r="R2840"/>
      <c r="S2840"/>
      <c r="T2840" s="20"/>
      <c r="U2840"/>
      <c r="V2840"/>
      <c r="W2840"/>
      <c r="X2840"/>
      <c r="Y2840" s="20"/>
      <c r="Z2840"/>
      <c r="AA2840"/>
      <c r="AB2840"/>
      <c r="AC2840"/>
      <c r="AD2840" s="20"/>
      <c r="AE2840"/>
      <c r="AF2840"/>
      <c r="AG2840"/>
      <c r="AH2840"/>
      <c r="AI2840" s="20"/>
      <c r="AJ2840"/>
      <c r="AK2840"/>
      <c r="AL2840"/>
      <c r="AM2840"/>
      <c r="AN2840" s="20"/>
      <c r="AO2840"/>
      <c r="AT2840" s="14"/>
      <c r="AU2840" s="14"/>
      <c r="AV2840" s="14"/>
      <c r="AW2840" s="14"/>
    </row>
    <row r="2841" spans="1:49" s="10" customFormat="1">
      <c r="A2841" s="12"/>
      <c r="C2841"/>
      <c r="D2841"/>
      <c r="E2841" s="20"/>
      <c r="F2841"/>
      <c r="G2841"/>
      <c r="H2841"/>
      <c r="I2841"/>
      <c r="J2841" s="20"/>
      <c r="K2841"/>
      <c r="L2841"/>
      <c r="M2841"/>
      <c r="N2841"/>
      <c r="O2841" s="20"/>
      <c r="P2841"/>
      <c r="Q2841"/>
      <c r="R2841"/>
      <c r="S2841"/>
      <c r="T2841" s="20"/>
      <c r="U2841"/>
      <c r="V2841"/>
      <c r="W2841"/>
      <c r="X2841"/>
      <c r="Y2841" s="20"/>
      <c r="Z2841"/>
      <c r="AA2841"/>
      <c r="AB2841"/>
      <c r="AC2841"/>
      <c r="AD2841" s="20"/>
      <c r="AE2841"/>
      <c r="AF2841"/>
      <c r="AG2841"/>
      <c r="AH2841"/>
      <c r="AI2841" s="20"/>
      <c r="AJ2841"/>
      <c r="AK2841"/>
      <c r="AL2841"/>
      <c r="AM2841"/>
      <c r="AN2841" s="20"/>
      <c r="AO2841"/>
      <c r="AT2841" s="14"/>
      <c r="AU2841" s="14"/>
      <c r="AV2841" s="14"/>
      <c r="AW2841" s="14"/>
    </row>
    <row r="2842" spans="1:49" s="10" customFormat="1">
      <c r="A2842" s="12"/>
      <c r="C2842"/>
      <c r="D2842"/>
      <c r="E2842" s="20"/>
      <c r="F2842"/>
      <c r="G2842"/>
      <c r="H2842"/>
      <c r="I2842"/>
      <c r="J2842" s="20"/>
      <c r="K2842"/>
      <c r="L2842"/>
      <c r="M2842"/>
      <c r="N2842"/>
      <c r="O2842" s="20"/>
      <c r="P2842"/>
      <c r="Q2842"/>
      <c r="R2842"/>
      <c r="S2842"/>
      <c r="T2842" s="20"/>
      <c r="U2842"/>
      <c r="V2842"/>
      <c r="W2842"/>
      <c r="X2842"/>
      <c r="Y2842" s="20"/>
      <c r="Z2842"/>
      <c r="AA2842"/>
      <c r="AB2842"/>
      <c r="AC2842"/>
      <c r="AD2842" s="20"/>
      <c r="AE2842"/>
      <c r="AF2842"/>
      <c r="AG2842"/>
      <c r="AH2842"/>
      <c r="AI2842" s="20"/>
      <c r="AJ2842"/>
      <c r="AK2842"/>
      <c r="AL2842"/>
      <c r="AM2842"/>
      <c r="AN2842" s="20"/>
      <c r="AO2842"/>
      <c r="AT2842" s="14"/>
      <c r="AU2842" s="14"/>
      <c r="AV2842" s="14"/>
      <c r="AW2842" s="14"/>
    </row>
    <row r="2843" spans="1:49" s="10" customFormat="1">
      <c r="A2843" s="12"/>
      <c r="C2843"/>
      <c r="D2843"/>
      <c r="E2843" s="20"/>
      <c r="F2843"/>
      <c r="G2843"/>
      <c r="H2843"/>
      <c r="I2843"/>
      <c r="J2843" s="20"/>
      <c r="K2843"/>
      <c r="L2843"/>
      <c r="M2843"/>
      <c r="N2843"/>
      <c r="O2843" s="20"/>
      <c r="P2843"/>
      <c r="Q2843"/>
      <c r="R2843"/>
      <c r="S2843"/>
      <c r="T2843" s="20"/>
      <c r="U2843"/>
      <c r="V2843"/>
      <c r="W2843"/>
      <c r="X2843"/>
      <c r="Y2843" s="20"/>
      <c r="Z2843"/>
      <c r="AA2843"/>
      <c r="AB2843"/>
      <c r="AC2843"/>
      <c r="AD2843" s="20"/>
      <c r="AE2843"/>
      <c r="AF2843"/>
      <c r="AG2843"/>
      <c r="AH2843"/>
      <c r="AI2843" s="20"/>
      <c r="AJ2843"/>
      <c r="AK2843"/>
      <c r="AL2843"/>
      <c r="AM2843"/>
      <c r="AN2843" s="20"/>
      <c r="AO2843"/>
      <c r="AT2843" s="14"/>
      <c r="AU2843" s="14"/>
      <c r="AV2843" s="14"/>
      <c r="AW2843" s="14"/>
    </row>
    <row r="2844" spans="1:49" s="10" customFormat="1">
      <c r="A2844" s="12"/>
      <c r="C2844"/>
      <c r="D2844"/>
      <c r="E2844" s="20"/>
      <c r="F2844"/>
      <c r="G2844"/>
      <c r="H2844"/>
      <c r="I2844"/>
      <c r="J2844" s="20"/>
      <c r="K2844"/>
      <c r="L2844"/>
      <c r="M2844"/>
      <c r="N2844"/>
      <c r="O2844" s="20"/>
      <c r="P2844"/>
      <c r="Q2844"/>
      <c r="R2844"/>
      <c r="S2844"/>
      <c r="T2844" s="20"/>
      <c r="U2844"/>
      <c r="V2844"/>
      <c r="W2844"/>
      <c r="X2844"/>
      <c r="Y2844" s="20"/>
      <c r="Z2844"/>
      <c r="AA2844"/>
      <c r="AB2844"/>
      <c r="AC2844"/>
      <c r="AD2844" s="20"/>
      <c r="AE2844"/>
      <c r="AF2844"/>
      <c r="AG2844"/>
      <c r="AH2844"/>
      <c r="AI2844" s="20"/>
      <c r="AJ2844"/>
      <c r="AK2844"/>
      <c r="AL2844"/>
      <c r="AM2844"/>
      <c r="AN2844" s="20"/>
      <c r="AO2844"/>
      <c r="AT2844" s="14"/>
      <c r="AU2844" s="14"/>
      <c r="AV2844" s="14"/>
      <c r="AW2844" s="14"/>
    </row>
    <row r="2845" spans="1:49" s="10" customFormat="1">
      <c r="A2845" s="12"/>
      <c r="C2845"/>
      <c r="D2845"/>
      <c r="E2845" s="20"/>
      <c r="F2845"/>
      <c r="G2845"/>
      <c r="H2845"/>
      <c r="I2845"/>
      <c r="J2845" s="20"/>
      <c r="K2845"/>
      <c r="L2845"/>
      <c r="M2845"/>
      <c r="N2845"/>
      <c r="O2845" s="20"/>
      <c r="P2845"/>
      <c r="Q2845"/>
      <c r="R2845"/>
      <c r="S2845"/>
      <c r="T2845" s="20"/>
      <c r="U2845"/>
      <c r="V2845"/>
      <c r="W2845"/>
      <c r="X2845"/>
      <c r="Y2845" s="20"/>
      <c r="Z2845"/>
      <c r="AA2845"/>
      <c r="AB2845"/>
      <c r="AC2845"/>
      <c r="AD2845" s="20"/>
      <c r="AE2845"/>
      <c r="AF2845"/>
      <c r="AG2845"/>
      <c r="AH2845"/>
      <c r="AI2845" s="20"/>
      <c r="AJ2845"/>
      <c r="AK2845"/>
      <c r="AL2845"/>
      <c r="AM2845"/>
      <c r="AN2845" s="20"/>
      <c r="AO2845"/>
      <c r="AT2845" s="14"/>
      <c r="AU2845" s="14"/>
      <c r="AV2845" s="14"/>
      <c r="AW2845" s="14"/>
    </row>
    <row r="2846" spans="1:49" s="10" customFormat="1">
      <c r="A2846" s="12"/>
      <c r="C2846"/>
      <c r="D2846"/>
      <c r="E2846" s="20"/>
      <c r="F2846"/>
      <c r="G2846"/>
      <c r="H2846"/>
      <c r="I2846"/>
      <c r="J2846" s="20"/>
      <c r="K2846"/>
      <c r="L2846"/>
      <c r="M2846"/>
      <c r="N2846"/>
      <c r="O2846" s="20"/>
      <c r="P2846"/>
      <c r="Q2846"/>
      <c r="R2846"/>
      <c r="S2846"/>
      <c r="T2846" s="20"/>
      <c r="U2846"/>
      <c r="V2846"/>
      <c r="W2846"/>
      <c r="X2846"/>
      <c r="Y2846" s="20"/>
      <c r="Z2846"/>
      <c r="AA2846"/>
      <c r="AB2846"/>
      <c r="AC2846"/>
      <c r="AD2846" s="20"/>
      <c r="AE2846"/>
      <c r="AF2846"/>
      <c r="AG2846"/>
      <c r="AH2846"/>
      <c r="AI2846" s="20"/>
      <c r="AJ2846"/>
      <c r="AK2846"/>
      <c r="AL2846"/>
      <c r="AM2846"/>
      <c r="AN2846" s="20"/>
      <c r="AO2846"/>
      <c r="AT2846" s="14"/>
      <c r="AU2846" s="14"/>
      <c r="AV2846" s="14"/>
      <c r="AW2846" s="14"/>
    </row>
    <row r="2847" spans="1:49" s="10" customFormat="1">
      <c r="A2847" s="12"/>
      <c r="C2847"/>
      <c r="D2847"/>
      <c r="E2847" s="20"/>
      <c r="F2847"/>
      <c r="G2847"/>
      <c r="H2847"/>
      <c r="I2847"/>
      <c r="J2847" s="20"/>
      <c r="K2847"/>
      <c r="L2847"/>
      <c r="M2847"/>
      <c r="N2847"/>
      <c r="O2847" s="20"/>
      <c r="P2847"/>
      <c r="Q2847"/>
      <c r="R2847"/>
      <c r="S2847"/>
      <c r="T2847" s="20"/>
      <c r="U2847"/>
      <c r="V2847"/>
      <c r="W2847"/>
      <c r="X2847"/>
      <c r="Y2847" s="20"/>
      <c r="Z2847"/>
      <c r="AA2847"/>
      <c r="AB2847"/>
      <c r="AC2847"/>
      <c r="AD2847" s="20"/>
      <c r="AE2847"/>
      <c r="AF2847"/>
      <c r="AG2847"/>
      <c r="AH2847"/>
      <c r="AI2847" s="20"/>
      <c r="AJ2847"/>
      <c r="AK2847"/>
      <c r="AL2847"/>
      <c r="AM2847"/>
      <c r="AN2847" s="20"/>
      <c r="AO2847"/>
      <c r="AT2847" s="14"/>
      <c r="AU2847" s="14"/>
      <c r="AV2847" s="14"/>
      <c r="AW2847" s="14"/>
    </row>
    <row r="2848" spans="1:49" s="10" customFormat="1">
      <c r="A2848" s="12"/>
      <c r="C2848"/>
      <c r="D2848"/>
      <c r="E2848" s="20"/>
      <c r="F2848"/>
      <c r="G2848"/>
      <c r="H2848"/>
      <c r="I2848"/>
      <c r="J2848" s="20"/>
      <c r="K2848"/>
      <c r="L2848"/>
      <c r="M2848"/>
      <c r="N2848"/>
      <c r="O2848" s="20"/>
      <c r="P2848"/>
      <c r="Q2848"/>
      <c r="R2848"/>
      <c r="S2848"/>
      <c r="T2848" s="20"/>
      <c r="U2848"/>
      <c r="V2848"/>
      <c r="W2848"/>
      <c r="X2848"/>
      <c r="Y2848" s="20"/>
      <c r="Z2848"/>
      <c r="AA2848"/>
      <c r="AB2848"/>
      <c r="AC2848"/>
      <c r="AD2848" s="20"/>
      <c r="AE2848"/>
      <c r="AF2848"/>
      <c r="AG2848"/>
      <c r="AH2848"/>
      <c r="AI2848" s="20"/>
      <c r="AJ2848"/>
      <c r="AK2848"/>
      <c r="AL2848"/>
      <c r="AM2848"/>
      <c r="AN2848" s="20"/>
      <c r="AO2848"/>
      <c r="AT2848" s="14"/>
      <c r="AU2848" s="14"/>
      <c r="AV2848" s="14"/>
      <c r="AW2848" s="14"/>
    </row>
    <row r="2849" spans="1:49" s="10" customFormat="1">
      <c r="A2849" s="12"/>
      <c r="C2849"/>
      <c r="D2849"/>
      <c r="E2849" s="20"/>
      <c r="F2849"/>
      <c r="G2849"/>
      <c r="H2849"/>
      <c r="I2849"/>
      <c r="J2849" s="20"/>
      <c r="K2849"/>
      <c r="L2849"/>
      <c r="M2849"/>
      <c r="N2849"/>
      <c r="O2849" s="20"/>
      <c r="P2849"/>
      <c r="Q2849"/>
      <c r="R2849"/>
      <c r="S2849"/>
      <c r="T2849" s="20"/>
      <c r="U2849"/>
      <c r="V2849"/>
      <c r="W2849"/>
      <c r="X2849"/>
      <c r="Y2849" s="20"/>
      <c r="Z2849"/>
      <c r="AA2849"/>
      <c r="AB2849"/>
      <c r="AC2849"/>
      <c r="AD2849" s="20"/>
      <c r="AE2849"/>
      <c r="AF2849"/>
      <c r="AG2849"/>
      <c r="AH2849"/>
      <c r="AI2849" s="20"/>
      <c r="AJ2849"/>
      <c r="AK2849"/>
      <c r="AL2849"/>
      <c r="AM2849"/>
      <c r="AN2849" s="20"/>
      <c r="AO2849"/>
      <c r="AT2849" s="14"/>
      <c r="AU2849" s="14"/>
      <c r="AV2849" s="14"/>
      <c r="AW2849" s="14"/>
    </row>
    <row r="2850" spans="1:49" s="10" customFormat="1">
      <c r="A2850" s="12"/>
      <c r="C2850"/>
      <c r="D2850"/>
      <c r="E2850" s="20"/>
      <c r="F2850"/>
      <c r="G2850"/>
      <c r="H2850"/>
      <c r="I2850"/>
      <c r="J2850" s="20"/>
      <c r="K2850"/>
      <c r="L2850"/>
      <c r="M2850"/>
      <c r="N2850"/>
      <c r="O2850" s="20"/>
      <c r="P2850"/>
      <c r="Q2850"/>
      <c r="R2850"/>
      <c r="S2850"/>
      <c r="T2850" s="20"/>
      <c r="U2850"/>
      <c r="V2850"/>
      <c r="W2850"/>
      <c r="X2850"/>
      <c r="Y2850" s="20"/>
      <c r="Z2850"/>
      <c r="AA2850"/>
      <c r="AB2850"/>
      <c r="AC2850"/>
      <c r="AD2850" s="20"/>
      <c r="AE2850"/>
      <c r="AF2850"/>
      <c r="AG2850"/>
      <c r="AH2850"/>
      <c r="AI2850" s="20"/>
      <c r="AJ2850"/>
      <c r="AK2850"/>
      <c r="AL2850"/>
      <c r="AM2850"/>
      <c r="AN2850" s="20"/>
      <c r="AO2850"/>
      <c r="AT2850" s="14"/>
      <c r="AU2850" s="14"/>
      <c r="AV2850" s="14"/>
      <c r="AW2850" s="14"/>
    </row>
    <row r="2851" spans="1:49" s="10" customFormat="1">
      <c r="A2851" s="12"/>
      <c r="C2851"/>
      <c r="D2851"/>
      <c r="E2851" s="20"/>
      <c r="F2851"/>
      <c r="G2851"/>
      <c r="H2851"/>
      <c r="I2851"/>
      <c r="J2851" s="20"/>
      <c r="K2851"/>
      <c r="L2851"/>
      <c r="M2851"/>
      <c r="N2851"/>
      <c r="O2851" s="20"/>
      <c r="P2851"/>
      <c r="Q2851"/>
      <c r="R2851"/>
      <c r="S2851"/>
      <c r="T2851" s="20"/>
      <c r="U2851"/>
      <c r="V2851"/>
      <c r="W2851"/>
      <c r="X2851"/>
      <c r="Y2851" s="20"/>
      <c r="Z2851"/>
      <c r="AA2851"/>
      <c r="AB2851"/>
      <c r="AC2851"/>
      <c r="AD2851" s="20"/>
      <c r="AE2851"/>
      <c r="AF2851"/>
      <c r="AG2851"/>
      <c r="AH2851"/>
      <c r="AI2851" s="20"/>
      <c r="AJ2851"/>
      <c r="AK2851"/>
      <c r="AL2851"/>
      <c r="AM2851"/>
      <c r="AN2851" s="20"/>
      <c r="AO2851"/>
      <c r="AT2851" s="14"/>
      <c r="AU2851" s="14"/>
      <c r="AV2851" s="14"/>
      <c r="AW2851" s="14"/>
    </row>
    <row r="2852" spans="1:49" s="10" customFormat="1">
      <c r="A2852" s="12"/>
      <c r="C2852"/>
      <c r="D2852"/>
      <c r="E2852" s="20"/>
      <c r="F2852"/>
      <c r="G2852"/>
      <c r="H2852"/>
      <c r="I2852"/>
      <c r="J2852" s="20"/>
      <c r="K2852"/>
      <c r="L2852"/>
      <c r="M2852"/>
      <c r="N2852"/>
      <c r="O2852" s="20"/>
      <c r="P2852"/>
      <c r="Q2852"/>
      <c r="R2852"/>
      <c r="S2852"/>
      <c r="T2852" s="20"/>
      <c r="U2852"/>
      <c r="V2852"/>
      <c r="W2852"/>
      <c r="X2852"/>
      <c r="Y2852" s="20"/>
      <c r="Z2852"/>
      <c r="AA2852"/>
      <c r="AB2852"/>
      <c r="AC2852"/>
      <c r="AD2852" s="20"/>
      <c r="AE2852"/>
      <c r="AF2852"/>
      <c r="AG2852"/>
      <c r="AH2852"/>
      <c r="AI2852" s="20"/>
      <c r="AJ2852"/>
      <c r="AK2852"/>
      <c r="AL2852"/>
      <c r="AM2852"/>
      <c r="AN2852" s="20"/>
      <c r="AO2852"/>
      <c r="AT2852" s="14"/>
      <c r="AU2852" s="14"/>
      <c r="AV2852" s="14"/>
      <c r="AW2852" s="14"/>
    </row>
    <row r="2853" spans="1:49" s="10" customFormat="1">
      <c r="A2853" s="12"/>
      <c r="C2853"/>
      <c r="D2853"/>
      <c r="E2853" s="20"/>
      <c r="F2853"/>
      <c r="G2853"/>
      <c r="H2853"/>
      <c r="I2853"/>
      <c r="J2853" s="20"/>
      <c r="K2853"/>
      <c r="L2853"/>
      <c r="M2853"/>
      <c r="N2853"/>
      <c r="O2853" s="20"/>
      <c r="P2853"/>
      <c r="Q2853"/>
      <c r="R2853"/>
      <c r="S2853"/>
      <c r="T2853" s="20"/>
      <c r="U2853"/>
      <c r="V2853"/>
      <c r="W2853"/>
      <c r="X2853"/>
      <c r="Y2853" s="20"/>
      <c r="Z2853"/>
      <c r="AA2853"/>
      <c r="AB2853"/>
      <c r="AC2853"/>
      <c r="AD2853" s="20"/>
      <c r="AE2853"/>
      <c r="AF2853"/>
      <c r="AG2853"/>
      <c r="AH2853"/>
      <c r="AI2853" s="20"/>
      <c r="AJ2853"/>
      <c r="AK2853"/>
      <c r="AL2853"/>
      <c r="AM2853"/>
      <c r="AN2853" s="20"/>
      <c r="AO2853"/>
      <c r="AT2853" s="14"/>
      <c r="AU2853" s="14"/>
      <c r="AV2853" s="14"/>
      <c r="AW2853" s="14"/>
    </row>
    <row r="2854" spans="1:49" s="10" customFormat="1">
      <c r="A2854" s="12"/>
      <c r="C2854"/>
      <c r="D2854"/>
      <c r="E2854" s="20"/>
      <c r="F2854"/>
      <c r="G2854"/>
      <c r="H2854"/>
      <c r="I2854"/>
      <c r="J2854" s="20"/>
      <c r="K2854"/>
      <c r="L2854"/>
      <c r="M2854"/>
      <c r="N2854"/>
      <c r="O2854" s="20"/>
      <c r="P2854"/>
      <c r="Q2854"/>
      <c r="R2854"/>
      <c r="S2854"/>
      <c r="T2854" s="20"/>
      <c r="U2854"/>
      <c r="V2854"/>
      <c r="W2854"/>
      <c r="X2854"/>
      <c r="Y2854" s="20"/>
      <c r="Z2854"/>
      <c r="AA2854"/>
      <c r="AB2854"/>
      <c r="AC2854"/>
      <c r="AD2854" s="20"/>
      <c r="AE2854"/>
      <c r="AF2854"/>
      <c r="AG2854"/>
      <c r="AH2854"/>
      <c r="AI2854" s="20"/>
      <c r="AJ2854"/>
      <c r="AK2854"/>
      <c r="AL2854"/>
      <c r="AM2854"/>
      <c r="AN2854" s="20"/>
      <c r="AO2854"/>
      <c r="AT2854" s="14"/>
      <c r="AU2854" s="14"/>
      <c r="AV2854" s="14"/>
      <c r="AW2854" s="14"/>
    </row>
    <row r="2855" spans="1:49" s="10" customFormat="1">
      <c r="A2855" s="12"/>
      <c r="C2855"/>
      <c r="D2855"/>
      <c r="E2855" s="20"/>
      <c r="F2855"/>
      <c r="G2855"/>
      <c r="H2855"/>
      <c r="I2855"/>
      <c r="J2855" s="20"/>
      <c r="K2855"/>
      <c r="L2855"/>
      <c r="M2855"/>
      <c r="N2855"/>
      <c r="O2855" s="20"/>
      <c r="P2855"/>
      <c r="Q2855"/>
      <c r="R2855"/>
      <c r="S2855"/>
      <c r="T2855" s="20"/>
      <c r="U2855"/>
      <c r="V2855"/>
      <c r="W2855"/>
      <c r="X2855"/>
      <c r="Y2855" s="20"/>
      <c r="Z2855"/>
      <c r="AA2855"/>
      <c r="AB2855"/>
      <c r="AC2855"/>
      <c r="AD2855" s="20"/>
      <c r="AE2855"/>
      <c r="AF2855"/>
      <c r="AG2855"/>
      <c r="AH2855"/>
      <c r="AI2855" s="20"/>
      <c r="AJ2855"/>
      <c r="AK2855"/>
      <c r="AL2855"/>
      <c r="AM2855"/>
      <c r="AN2855" s="20"/>
      <c r="AO2855"/>
      <c r="AT2855" s="14"/>
      <c r="AU2855" s="14"/>
      <c r="AV2855" s="14"/>
      <c r="AW2855" s="14"/>
    </row>
    <row r="2856" spans="1:49" s="10" customFormat="1">
      <c r="A2856" s="12"/>
      <c r="C2856"/>
      <c r="D2856"/>
      <c r="E2856" s="20"/>
      <c r="F2856"/>
      <c r="G2856"/>
      <c r="H2856"/>
      <c r="I2856"/>
      <c r="J2856" s="20"/>
      <c r="K2856"/>
      <c r="L2856"/>
      <c r="M2856"/>
      <c r="N2856"/>
      <c r="O2856" s="20"/>
      <c r="P2856"/>
      <c r="Q2856"/>
      <c r="R2856"/>
      <c r="S2856"/>
      <c r="T2856" s="20"/>
      <c r="U2856"/>
      <c r="V2856"/>
      <c r="W2856"/>
      <c r="X2856"/>
      <c r="Y2856" s="20"/>
      <c r="Z2856"/>
      <c r="AA2856"/>
      <c r="AB2856"/>
      <c r="AC2856"/>
      <c r="AD2856" s="20"/>
      <c r="AE2856"/>
      <c r="AF2856"/>
      <c r="AG2856"/>
      <c r="AH2856"/>
      <c r="AI2856" s="20"/>
      <c r="AJ2856"/>
      <c r="AK2856"/>
      <c r="AL2856"/>
      <c r="AM2856"/>
      <c r="AN2856" s="20"/>
      <c r="AO2856"/>
      <c r="AT2856" s="14"/>
      <c r="AU2856" s="14"/>
      <c r="AV2856" s="14"/>
      <c r="AW2856" s="14"/>
    </row>
    <row r="2857" spans="1:49" s="10" customFormat="1">
      <c r="A2857" s="12"/>
      <c r="C2857"/>
      <c r="D2857"/>
      <c r="E2857" s="20"/>
      <c r="F2857"/>
      <c r="G2857"/>
      <c r="H2857"/>
      <c r="I2857"/>
      <c r="J2857" s="20"/>
      <c r="K2857"/>
      <c r="L2857"/>
      <c r="M2857"/>
      <c r="N2857"/>
      <c r="O2857" s="20"/>
      <c r="P2857"/>
      <c r="Q2857"/>
      <c r="R2857"/>
      <c r="S2857"/>
      <c r="T2857" s="20"/>
      <c r="U2857"/>
      <c r="V2857"/>
      <c r="W2857"/>
      <c r="X2857"/>
      <c r="Y2857" s="20"/>
      <c r="Z2857"/>
      <c r="AA2857"/>
      <c r="AB2857"/>
      <c r="AC2857"/>
      <c r="AD2857" s="20"/>
      <c r="AE2857"/>
      <c r="AF2857"/>
      <c r="AG2857"/>
      <c r="AH2857"/>
      <c r="AI2857" s="20"/>
      <c r="AJ2857"/>
      <c r="AK2857"/>
      <c r="AL2857"/>
      <c r="AM2857"/>
      <c r="AN2857" s="20"/>
      <c r="AO2857"/>
      <c r="AT2857" s="14"/>
      <c r="AU2857" s="14"/>
      <c r="AV2857" s="14"/>
      <c r="AW2857" s="14"/>
    </row>
    <row r="2858" spans="1:49" s="10" customFormat="1">
      <c r="A2858" s="12"/>
      <c r="C2858"/>
      <c r="D2858"/>
      <c r="E2858" s="20"/>
      <c r="F2858"/>
      <c r="G2858"/>
      <c r="H2858"/>
      <c r="I2858"/>
      <c r="J2858" s="20"/>
      <c r="K2858"/>
      <c r="L2858"/>
      <c r="M2858"/>
      <c r="N2858"/>
      <c r="O2858" s="20"/>
      <c r="P2858"/>
      <c r="Q2858"/>
      <c r="R2858"/>
      <c r="S2858"/>
      <c r="T2858" s="20"/>
      <c r="U2858"/>
      <c r="V2858"/>
      <c r="W2858"/>
      <c r="X2858"/>
      <c r="Y2858" s="20"/>
      <c r="Z2858"/>
      <c r="AA2858"/>
      <c r="AB2858"/>
      <c r="AC2858"/>
      <c r="AD2858" s="20"/>
      <c r="AE2858"/>
      <c r="AF2858"/>
      <c r="AG2858"/>
      <c r="AH2858"/>
      <c r="AI2858" s="20"/>
      <c r="AJ2858"/>
      <c r="AK2858"/>
      <c r="AL2858"/>
      <c r="AM2858"/>
      <c r="AN2858" s="20"/>
      <c r="AO2858"/>
      <c r="AT2858" s="14"/>
      <c r="AU2858" s="14"/>
      <c r="AV2858" s="14"/>
      <c r="AW2858" s="14"/>
    </row>
    <row r="2859" spans="1:49" s="10" customFormat="1">
      <c r="A2859" s="12"/>
      <c r="C2859"/>
      <c r="D2859"/>
      <c r="E2859" s="20"/>
      <c r="F2859"/>
      <c r="G2859"/>
      <c r="H2859"/>
      <c r="I2859"/>
      <c r="J2859" s="20"/>
      <c r="K2859"/>
      <c r="L2859"/>
      <c r="M2859"/>
      <c r="N2859"/>
      <c r="O2859" s="20"/>
      <c r="P2859"/>
      <c r="Q2859"/>
      <c r="R2859"/>
      <c r="S2859"/>
      <c r="T2859" s="20"/>
      <c r="U2859"/>
      <c r="V2859"/>
      <c r="W2859"/>
      <c r="X2859"/>
      <c r="Y2859" s="20"/>
      <c r="Z2859"/>
      <c r="AA2859"/>
      <c r="AB2859"/>
      <c r="AC2859"/>
      <c r="AD2859" s="20"/>
      <c r="AE2859"/>
      <c r="AF2859"/>
      <c r="AG2859"/>
      <c r="AH2859"/>
      <c r="AI2859" s="20"/>
      <c r="AJ2859"/>
      <c r="AK2859"/>
      <c r="AL2859"/>
      <c r="AM2859"/>
      <c r="AN2859" s="20"/>
      <c r="AO2859"/>
      <c r="AT2859" s="14"/>
      <c r="AU2859" s="14"/>
      <c r="AV2859" s="14"/>
      <c r="AW2859" s="14"/>
    </row>
    <row r="2860" spans="1:49" s="10" customFormat="1">
      <c r="A2860" s="12"/>
      <c r="C2860"/>
      <c r="D2860"/>
      <c r="E2860" s="20"/>
      <c r="F2860"/>
      <c r="G2860"/>
      <c r="H2860"/>
      <c r="I2860"/>
      <c r="J2860" s="20"/>
      <c r="K2860"/>
      <c r="L2860"/>
      <c r="M2860"/>
      <c r="N2860"/>
      <c r="O2860" s="20"/>
      <c r="P2860"/>
      <c r="Q2860"/>
      <c r="R2860"/>
      <c r="S2860"/>
      <c r="T2860" s="20"/>
      <c r="U2860"/>
      <c r="V2860"/>
      <c r="W2860"/>
      <c r="X2860"/>
      <c r="Y2860" s="20"/>
      <c r="Z2860"/>
      <c r="AA2860"/>
      <c r="AB2860"/>
      <c r="AC2860"/>
      <c r="AD2860" s="20"/>
      <c r="AE2860"/>
      <c r="AF2860"/>
      <c r="AG2860"/>
      <c r="AH2860"/>
      <c r="AI2860" s="20"/>
      <c r="AJ2860"/>
      <c r="AK2860"/>
      <c r="AL2860"/>
      <c r="AM2860"/>
      <c r="AN2860" s="20"/>
      <c r="AO2860"/>
      <c r="AT2860" s="14"/>
      <c r="AU2860" s="14"/>
      <c r="AV2860" s="14"/>
      <c r="AW2860" s="14"/>
    </row>
    <row r="2861" spans="1:49" s="10" customFormat="1">
      <c r="A2861" s="12"/>
      <c r="C2861"/>
      <c r="D2861"/>
      <c r="E2861" s="20"/>
      <c r="F2861"/>
      <c r="G2861"/>
      <c r="H2861"/>
      <c r="I2861"/>
      <c r="J2861" s="20"/>
      <c r="K2861"/>
      <c r="L2861"/>
      <c r="M2861"/>
      <c r="N2861"/>
      <c r="O2861" s="20"/>
      <c r="P2861"/>
      <c r="Q2861"/>
      <c r="R2861"/>
      <c r="S2861"/>
      <c r="T2861" s="20"/>
      <c r="U2861"/>
      <c r="V2861"/>
      <c r="W2861"/>
      <c r="X2861"/>
      <c r="Y2861" s="20"/>
      <c r="Z2861"/>
      <c r="AA2861"/>
      <c r="AB2861"/>
      <c r="AC2861"/>
      <c r="AD2861" s="20"/>
      <c r="AE2861"/>
      <c r="AF2861"/>
      <c r="AG2861"/>
      <c r="AH2861"/>
      <c r="AI2861" s="20"/>
      <c r="AJ2861"/>
      <c r="AK2861"/>
      <c r="AL2861"/>
      <c r="AM2861"/>
      <c r="AN2861" s="20"/>
      <c r="AO2861"/>
      <c r="AT2861" s="14"/>
      <c r="AU2861" s="14"/>
      <c r="AV2861" s="14"/>
      <c r="AW2861" s="14"/>
    </row>
    <row r="2862" spans="1:49" s="10" customFormat="1">
      <c r="A2862" s="12"/>
      <c r="C2862"/>
      <c r="D2862"/>
      <c r="E2862" s="20"/>
      <c r="F2862"/>
      <c r="G2862"/>
      <c r="H2862"/>
      <c r="I2862"/>
      <c r="J2862" s="20"/>
      <c r="K2862"/>
      <c r="L2862"/>
      <c r="M2862"/>
      <c r="N2862"/>
      <c r="O2862" s="20"/>
      <c r="P2862"/>
      <c r="Q2862"/>
      <c r="R2862"/>
      <c r="S2862"/>
      <c r="T2862" s="20"/>
      <c r="U2862"/>
      <c r="V2862"/>
      <c r="W2862"/>
      <c r="X2862"/>
      <c r="Y2862" s="20"/>
      <c r="Z2862"/>
      <c r="AA2862"/>
      <c r="AB2862"/>
      <c r="AC2862"/>
      <c r="AD2862" s="20"/>
      <c r="AE2862"/>
      <c r="AF2862"/>
      <c r="AG2862"/>
      <c r="AH2862"/>
      <c r="AI2862" s="20"/>
      <c r="AJ2862"/>
      <c r="AK2862"/>
      <c r="AL2862"/>
      <c r="AM2862"/>
      <c r="AN2862" s="20"/>
      <c r="AO2862"/>
      <c r="AT2862" s="14"/>
      <c r="AU2862" s="14"/>
      <c r="AV2862" s="14"/>
      <c r="AW2862" s="14"/>
    </row>
    <row r="2863" spans="1:49" s="10" customFormat="1">
      <c r="A2863" s="12"/>
      <c r="C2863"/>
      <c r="D2863"/>
      <c r="E2863" s="20"/>
      <c r="F2863"/>
      <c r="G2863"/>
      <c r="H2863"/>
      <c r="I2863"/>
      <c r="J2863" s="20"/>
      <c r="K2863"/>
      <c r="L2863"/>
      <c r="M2863"/>
      <c r="N2863"/>
      <c r="O2863" s="20"/>
      <c r="P2863"/>
      <c r="Q2863"/>
      <c r="R2863"/>
      <c r="S2863"/>
      <c r="T2863" s="20"/>
      <c r="U2863"/>
      <c r="V2863"/>
      <c r="W2863"/>
      <c r="X2863"/>
      <c r="Y2863" s="20"/>
      <c r="Z2863"/>
      <c r="AA2863"/>
      <c r="AB2863"/>
      <c r="AC2863"/>
      <c r="AD2863" s="20"/>
      <c r="AE2863"/>
      <c r="AF2863"/>
      <c r="AG2863"/>
      <c r="AH2863"/>
      <c r="AI2863" s="20"/>
      <c r="AJ2863"/>
      <c r="AK2863"/>
      <c r="AL2863"/>
      <c r="AM2863"/>
      <c r="AN2863" s="20"/>
      <c r="AO2863"/>
      <c r="AT2863" s="14"/>
      <c r="AU2863" s="14"/>
      <c r="AV2863" s="14"/>
      <c r="AW2863" s="14"/>
    </row>
    <row r="2864" spans="1:49" s="10" customFormat="1">
      <c r="A2864" s="12"/>
      <c r="C2864"/>
      <c r="D2864"/>
      <c r="E2864" s="20"/>
      <c r="F2864"/>
      <c r="G2864"/>
      <c r="H2864"/>
      <c r="I2864"/>
      <c r="J2864" s="20"/>
      <c r="K2864"/>
      <c r="L2864"/>
      <c r="M2864"/>
      <c r="N2864"/>
      <c r="O2864" s="20"/>
      <c r="P2864"/>
      <c r="Q2864"/>
      <c r="R2864"/>
      <c r="S2864"/>
      <c r="T2864" s="20"/>
      <c r="U2864"/>
      <c r="V2864"/>
      <c r="W2864"/>
      <c r="X2864"/>
      <c r="Y2864" s="20"/>
      <c r="Z2864"/>
      <c r="AA2864"/>
      <c r="AB2864"/>
      <c r="AC2864"/>
      <c r="AD2864" s="20"/>
      <c r="AE2864"/>
      <c r="AF2864"/>
      <c r="AG2864"/>
      <c r="AH2864"/>
      <c r="AI2864" s="20"/>
      <c r="AJ2864"/>
      <c r="AK2864"/>
      <c r="AL2864"/>
      <c r="AM2864"/>
      <c r="AN2864" s="20"/>
      <c r="AO2864"/>
      <c r="AT2864" s="14"/>
      <c r="AU2864" s="14"/>
      <c r="AV2864" s="14"/>
      <c r="AW2864" s="14"/>
    </row>
    <row r="2865" spans="1:49" s="10" customFormat="1">
      <c r="A2865" s="12"/>
      <c r="C2865"/>
      <c r="D2865"/>
      <c r="E2865" s="20"/>
      <c r="F2865"/>
      <c r="G2865"/>
      <c r="H2865"/>
      <c r="I2865"/>
      <c r="J2865" s="20"/>
      <c r="K2865"/>
      <c r="L2865"/>
      <c r="M2865"/>
      <c r="N2865"/>
      <c r="O2865" s="20"/>
      <c r="P2865"/>
      <c r="Q2865"/>
      <c r="R2865"/>
      <c r="S2865"/>
      <c r="T2865" s="20"/>
      <c r="U2865"/>
      <c r="V2865"/>
      <c r="W2865"/>
      <c r="X2865"/>
      <c r="Y2865" s="20"/>
      <c r="Z2865"/>
      <c r="AA2865"/>
      <c r="AB2865"/>
      <c r="AC2865"/>
      <c r="AD2865" s="20"/>
      <c r="AE2865"/>
      <c r="AF2865"/>
      <c r="AG2865"/>
      <c r="AH2865"/>
      <c r="AI2865" s="20"/>
      <c r="AJ2865"/>
      <c r="AK2865"/>
      <c r="AL2865"/>
      <c r="AM2865"/>
      <c r="AN2865" s="20"/>
      <c r="AO2865"/>
      <c r="AT2865" s="14"/>
      <c r="AU2865" s="14"/>
      <c r="AV2865" s="14"/>
      <c r="AW2865" s="14"/>
    </row>
    <row r="2866" spans="1:49" s="10" customFormat="1">
      <c r="A2866" s="12"/>
      <c r="C2866"/>
      <c r="D2866"/>
      <c r="E2866" s="20"/>
      <c r="F2866"/>
      <c r="G2866"/>
      <c r="H2866"/>
      <c r="I2866"/>
      <c r="J2866" s="20"/>
      <c r="K2866"/>
      <c r="L2866"/>
      <c r="M2866"/>
      <c r="N2866"/>
      <c r="O2866" s="20"/>
      <c r="P2866"/>
      <c r="Q2866"/>
      <c r="R2866"/>
      <c r="S2866"/>
      <c r="T2866" s="20"/>
      <c r="U2866"/>
      <c r="V2866"/>
      <c r="W2866"/>
      <c r="X2866"/>
      <c r="Y2866" s="20"/>
      <c r="Z2866"/>
      <c r="AA2866"/>
      <c r="AB2866"/>
      <c r="AC2866"/>
      <c r="AD2866" s="20"/>
      <c r="AE2866"/>
      <c r="AF2866"/>
      <c r="AG2866"/>
      <c r="AH2866"/>
      <c r="AI2866" s="20"/>
      <c r="AJ2866"/>
      <c r="AK2866"/>
      <c r="AL2866"/>
      <c r="AM2866"/>
      <c r="AN2866" s="20"/>
      <c r="AO2866"/>
      <c r="AT2866" s="14"/>
      <c r="AU2866" s="14"/>
      <c r="AV2866" s="14"/>
      <c r="AW2866" s="14"/>
    </row>
    <row r="2867" spans="1:49" s="10" customFormat="1">
      <c r="A2867" s="12"/>
      <c r="C2867"/>
      <c r="D2867"/>
      <c r="E2867" s="20"/>
      <c r="F2867"/>
      <c r="G2867"/>
      <c r="H2867"/>
      <c r="I2867"/>
      <c r="J2867" s="20"/>
      <c r="K2867"/>
      <c r="L2867"/>
      <c r="M2867"/>
      <c r="N2867"/>
      <c r="O2867" s="20"/>
      <c r="P2867"/>
      <c r="Q2867"/>
      <c r="R2867"/>
      <c r="S2867"/>
      <c r="T2867" s="20"/>
      <c r="U2867"/>
      <c r="V2867"/>
      <c r="W2867"/>
      <c r="X2867"/>
      <c r="Y2867" s="20"/>
      <c r="Z2867"/>
      <c r="AA2867"/>
      <c r="AB2867"/>
      <c r="AC2867"/>
      <c r="AD2867" s="20"/>
      <c r="AE2867"/>
      <c r="AF2867"/>
      <c r="AG2867"/>
      <c r="AH2867"/>
      <c r="AI2867" s="20"/>
      <c r="AJ2867"/>
      <c r="AK2867"/>
      <c r="AL2867"/>
      <c r="AM2867"/>
      <c r="AN2867" s="20"/>
      <c r="AO2867"/>
      <c r="AT2867" s="14"/>
      <c r="AU2867" s="14"/>
      <c r="AV2867" s="14"/>
      <c r="AW2867" s="14"/>
    </row>
    <row r="2868" spans="1:49" s="10" customFormat="1">
      <c r="A2868" s="12"/>
      <c r="C2868"/>
      <c r="D2868"/>
      <c r="E2868" s="20"/>
      <c r="F2868"/>
      <c r="G2868"/>
      <c r="H2868"/>
      <c r="I2868"/>
      <c r="J2868" s="20"/>
      <c r="K2868"/>
      <c r="L2868"/>
      <c r="M2868"/>
      <c r="N2868"/>
      <c r="O2868" s="20"/>
      <c r="P2868"/>
      <c r="Q2868"/>
      <c r="R2868"/>
      <c r="S2868"/>
      <c r="T2868" s="20"/>
      <c r="U2868"/>
      <c r="V2868"/>
      <c r="W2868"/>
      <c r="X2868"/>
      <c r="Y2868" s="20"/>
      <c r="Z2868"/>
      <c r="AA2868"/>
      <c r="AB2868"/>
      <c r="AC2868"/>
      <c r="AD2868" s="20"/>
      <c r="AE2868"/>
      <c r="AF2868"/>
      <c r="AG2868"/>
      <c r="AH2868"/>
      <c r="AI2868" s="20"/>
      <c r="AJ2868"/>
      <c r="AK2868"/>
      <c r="AL2868"/>
      <c r="AM2868"/>
      <c r="AN2868" s="20"/>
      <c r="AO2868"/>
      <c r="AT2868" s="14"/>
      <c r="AU2868" s="14"/>
      <c r="AV2868" s="14"/>
      <c r="AW2868" s="14"/>
    </row>
    <row r="2869" spans="1:49" s="10" customFormat="1">
      <c r="A2869" s="12"/>
      <c r="C2869"/>
      <c r="D2869"/>
      <c r="E2869" s="20"/>
      <c r="F2869"/>
      <c r="G2869"/>
      <c r="H2869"/>
      <c r="I2869"/>
      <c r="J2869" s="20"/>
      <c r="K2869"/>
      <c r="L2869"/>
      <c r="M2869"/>
      <c r="N2869"/>
      <c r="O2869" s="20"/>
      <c r="P2869"/>
      <c r="Q2869"/>
      <c r="R2869"/>
      <c r="S2869"/>
      <c r="T2869" s="20"/>
      <c r="U2869"/>
      <c r="V2869"/>
      <c r="W2869"/>
      <c r="X2869"/>
      <c r="Y2869" s="20"/>
      <c r="Z2869"/>
      <c r="AA2869"/>
      <c r="AB2869"/>
      <c r="AC2869"/>
      <c r="AD2869" s="20"/>
      <c r="AE2869"/>
      <c r="AF2869"/>
      <c r="AG2869"/>
      <c r="AH2869"/>
      <c r="AI2869" s="20"/>
      <c r="AJ2869"/>
      <c r="AK2869"/>
      <c r="AL2869"/>
      <c r="AM2869"/>
      <c r="AN2869" s="20"/>
      <c r="AO2869"/>
      <c r="AT2869" s="14"/>
      <c r="AU2869" s="14"/>
      <c r="AV2869" s="14"/>
      <c r="AW2869" s="14"/>
    </row>
    <row r="2870" spans="1:49" s="10" customFormat="1">
      <c r="A2870" s="12"/>
      <c r="C2870"/>
      <c r="D2870"/>
      <c r="E2870" s="20"/>
      <c r="F2870"/>
      <c r="G2870"/>
      <c r="H2870"/>
      <c r="I2870"/>
      <c r="J2870" s="20"/>
      <c r="K2870"/>
      <c r="L2870"/>
      <c r="M2870"/>
      <c r="N2870"/>
      <c r="O2870" s="20"/>
      <c r="P2870"/>
      <c r="Q2870"/>
      <c r="R2870"/>
      <c r="S2870"/>
      <c r="T2870" s="20"/>
      <c r="U2870"/>
      <c r="V2870"/>
      <c r="W2870"/>
      <c r="X2870"/>
      <c r="Y2870" s="20"/>
      <c r="Z2870"/>
      <c r="AA2870"/>
      <c r="AB2870"/>
      <c r="AC2870"/>
      <c r="AD2870" s="20"/>
      <c r="AE2870"/>
      <c r="AF2870"/>
      <c r="AG2870"/>
      <c r="AH2870"/>
      <c r="AI2870" s="20"/>
      <c r="AJ2870"/>
      <c r="AK2870"/>
      <c r="AL2870"/>
      <c r="AM2870"/>
      <c r="AN2870" s="20"/>
      <c r="AO2870"/>
      <c r="AT2870" s="14"/>
      <c r="AU2870" s="14"/>
      <c r="AV2870" s="14"/>
      <c r="AW2870" s="14"/>
    </row>
    <row r="2871" spans="1:49" s="10" customFormat="1">
      <c r="A2871" s="12"/>
      <c r="C2871"/>
      <c r="D2871"/>
      <c r="E2871" s="20"/>
      <c r="F2871"/>
      <c r="G2871"/>
      <c r="H2871"/>
      <c r="I2871"/>
      <c r="J2871" s="20"/>
      <c r="K2871"/>
      <c r="L2871"/>
      <c r="M2871"/>
      <c r="N2871"/>
      <c r="O2871" s="20"/>
      <c r="P2871"/>
      <c r="Q2871"/>
      <c r="R2871"/>
      <c r="S2871"/>
      <c r="T2871" s="20"/>
      <c r="U2871"/>
      <c r="V2871"/>
      <c r="W2871"/>
      <c r="X2871"/>
      <c r="Y2871" s="20"/>
      <c r="Z2871"/>
      <c r="AA2871"/>
      <c r="AB2871"/>
      <c r="AC2871"/>
      <c r="AD2871" s="20"/>
      <c r="AE2871"/>
      <c r="AF2871"/>
      <c r="AG2871"/>
      <c r="AH2871"/>
      <c r="AI2871" s="20"/>
      <c r="AJ2871"/>
      <c r="AK2871"/>
      <c r="AL2871"/>
      <c r="AM2871"/>
      <c r="AN2871" s="20"/>
      <c r="AO2871"/>
      <c r="AT2871" s="14"/>
      <c r="AU2871" s="14"/>
      <c r="AV2871" s="14"/>
      <c r="AW2871" s="14"/>
    </row>
    <row r="2872" spans="1:49" s="10" customFormat="1">
      <c r="A2872" s="12"/>
      <c r="C2872"/>
      <c r="D2872"/>
      <c r="E2872" s="20"/>
      <c r="F2872"/>
      <c r="G2872"/>
      <c r="H2872"/>
      <c r="I2872"/>
      <c r="J2872" s="20"/>
      <c r="K2872"/>
      <c r="L2872"/>
      <c r="M2872"/>
      <c r="N2872"/>
      <c r="O2872" s="20"/>
      <c r="P2872"/>
      <c r="Q2872"/>
      <c r="R2872"/>
      <c r="S2872"/>
      <c r="T2872" s="20"/>
      <c r="U2872"/>
      <c r="V2872"/>
      <c r="W2872"/>
      <c r="X2872"/>
      <c r="Y2872" s="20"/>
      <c r="Z2872"/>
      <c r="AA2872"/>
      <c r="AB2872"/>
      <c r="AC2872"/>
      <c r="AD2872" s="20"/>
      <c r="AE2872"/>
      <c r="AF2872"/>
      <c r="AG2872"/>
      <c r="AH2872"/>
      <c r="AI2872" s="20"/>
      <c r="AJ2872"/>
      <c r="AK2872"/>
      <c r="AL2872"/>
      <c r="AM2872"/>
      <c r="AN2872" s="20"/>
      <c r="AO2872"/>
      <c r="AT2872" s="14"/>
      <c r="AU2872" s="14"/>
      <c r="AV2872" s="14"/>
      <c r="AW2872" s="14"/>
    </row>
    <row r="2873" spans="1:49" s="10" customFormat="1">
      <c r="A2873" s="12"/>
      <c r="C2873"/>
      <c r="D2873"/>
      <c r="E2873" s="20"/>
      <c r="F2873"/>
      <c r="G2873"/>
      <c r="H2873"/>
      <c r="I2873"/>
      <c r="J2873" s="20"/>
      <c r="K2873"/>
      <c r="L2873"/>
      <c r="M2873"/>
      <c r="N2873"/>
      <c r="O2873" s="20"/>
      <c r="P2873"/>
      <c r="Q2873"/>
      <c r="R2873"/>
      <c r="S2873"/>
      <c r="T2873" s="20"/>
      <c r="U2873"/>
      <c r="V2873"/>
      <c r="W2873"/>
      <c r="X2873"/>
      <c r="Y2873" s="20"/>
      <c r="Z2873"/>
      <c r="AA2873"/>
      <c r="AB2873"/>
      <c r="AC2873"/>
      <c r="AD2873" s="20"/>
      <c r="AE2873"/>
      <c r="AF2873"/>
      <c r="AG2873"/>
      <c r="AH2873"/>
      <c r="AI2873" s="20"/>
      <c r="AJ2873"/>
      <c r="AK2873"/>
      <c r="AL2873"/>
      <c r="AM2873"/>
      <c r="AN2873" s="20"/>
      <c r="AO2873"/>
      <c r="AT2873" s="14"/>
      <c r="AU2873" s="14"/>
      <c r="AV2873" s="14"/>
      <c r="AW2873" s="14"/>
    </row>
    <row r="2874" spans="1:49" s="10" customFormat="1">
      <c r="A2874" s="12"/>
      <c r="C2874"/>
      <c r="D2874"/>
      <c r="E2874" s="20"/>
      <c r="F2874"/>
      <c r="G2874"/>
      <c r="H2874"/>
      <c r="I2874"/>
      <c r="J2874" s="20"/>
      <c r="K2874"/>
      <c r="L2874"/>
      <c r="M2874"/>
      <c r="N2874"/>
      <c r="O2874" s="20"/>
      <c r="P2874"/>
      <c r="Q2874"/>
      <c r="R2874"/>
      <c r="S2874"/>
      <c r="T2874" s="20"/>
      <c r="U2874"/>
      <c r="V2874"/>
      <c r="W2874"/>
      <c r="X2874"/>
      <c r="Y2874" s="20"/>
      <c r="Z2874"/>
      <c r="AA2874"/>
      <c r="AB2874"/>
      <c r="AC2874"/>
      <c r="AD2874" s="20"/>
      <c r="AE2874"/>
      <c r="AF2874"/>
      <c r="AG2874"/>
      <c r="AH2874"/>
      <c r="AI2874" s="20"/>
      <c r="AJ2874"/>
      <c r="AK2874"/>
      <c r="AL2874"/>
      <c r="AM2874"/>
      <c r="AN2874" s="20"/>
      <c r="AO2874"/>
      <c r="AT2874" s="14"/>
      <c r="AU2874" s="14"/>
      <c r="AV2874" s="14"/>
      <c r="AW2874" s="14"/>
    </row>
    <row r="2875" spans="1:49" s="10" customFormat="1">
      <c r="A2875" s="12"/>
      <c r="C2875"/>
      <c r="D2875"/>
      <c r="E2875" s="20"/>
      <c r="F2875"/>
      <c r="G2875"/>
      <c r="H2875"/>
      <c r="I2875"/>
      <c r="J2875" s="20"/>
      <c r="K2875"/>
      <c r="L2875"/>
      <c r="M2875"/>
      <c r="N2875"/>
      <c r="O2875" s="20"/>
      <c r="P2875"/>
      <c r="Q2875"/>
      <c r="R2875"/>
      <c r="S2875"/>
      <c r="T2875" s="20"/>
      <c r="U2875"/>
      <c r="V2875"/>
      <c r="W2875"/>
      <c r="X2875"/>
      <c r="Y2875" s="20"/>
      <c r="Z2875"/>
      <c r="AA2875"/>
      <c r="AB2875"/>
      <c r="AC2875"/>
      <c r="AD2875" s="20"/>
      <c r="AE2875"/>
      <c r="AF2875"/>
      <c r="AG2875"/>
      <c r="AH2875"/>
      <c r="AI2875" s="20"/>
      <c r="AJ2875"/>
      <c r="AK2875"/>
      <c r="AL2875"/>
      <c r="AM2875"/>
      <c r="AN2875" s="20"/>
      <c r="AO2875"/>
      <c r="AT2875" s="14"/>
      <c r="AU2875" s="14"/>
      <c r="AV2875" s="14"/>
      <c r="AW2875" s="14"/>
    </row>
    <row r="2876" spans="1:49" s="10" customFormat="1">
      <c r="A2876" s="12"/>
      <c r="C2876"/>
      <c r="D2876"/>
      <c r="E2876" s="20"/>
      <c r="F2876"/>
      <c r="G2876"/>
      <c r="H2876"/>
      <c r="I2876"/>
      <c r="J2876" s="20"/>
      <c r="K2876"/>
      <c r="L2876"/>
      <c r="M2876"/>
      <c r="N2876"/>
      <c r="O2876" s="20"/>
      <c r="P2876"/>
      <c r="Q2876"/>
      <c r="R2876"/>
      <c r="S2876"/>
      <c r="T2876" s="20"/>
      <c r="U2876"/>
      <c r="V2876"/>
      <c r="W2876"/>
      <c r="X2876"/>
      <c r="Y2876" s="20"/>
      <c r="Z2876"/>
      <c r="AA2876"/>
      <c r="AB2876"/>
      <c r="AC2876"/>
      <c r="AD2876" s="20"/>
      <c r="AE2876"/>
      <c r="AF2876"/>
      <c r="AG2876"/>
      <c r="AH2876"/>
      <c r="AI2876" s="20"/>
      <c r="AJ2876"/>
      <c r="AK2876"/>
      <c r="AL2876"/>
      <c r="AM2876"/>
      <c r="AN2876" s="20"/>
      <c r="AO2876"/>
      <c r="AT2876" s="14"/>
      <c r="AU2876" s="14"/>
      <c r="AV2876" s="14"/>
      <c r="AW2876" s="14"/>
    </row>
    <row r="2877" spans="1:49" s="10" customFormat="1">
      <c r="A2877" s="12"/>
      <c r="C2877"/>
      <c r="D2877"/>
      <c r="E2877" s="20"/>
      <c r="F2877"/>
      <c r="G2877"/>
      <c r="H2877"/>
      <c r="I2877"/>
      <c r="J2877" s="20"/>
      <c r="K2877"/>
      <c r="L2877"/>
      <c r="M2877"/>
      <c r="N2877"/>
      <c r="O2877" s="20"/>
      <c r="P2877"/>
      <c r="Q2877"/>
      <c r="R2877"/>
      <c r="S2877"/>
      <c r="T2877" s="20"/>
      <c r="U2877"/>
      <c r="V2877"/>
      <c r="W2877"/>
      <c r="X2877"/>
      <c r="Y2877" s="20"/>
      <c r="Z2877"/>
      <c r="AA2877"/>
      <c r="AB2877"/>
      <c r="AC2877"/>
      <c r="AD2877" s="20"/>
      <c r="AE2877"/>
      <c r="AF2877"/>
      <c r="AG2877"/>
      <c r="AH2877"/>
      <c r="AI2877" s="20"/>
      <c r="AJ2877"/>
      <c r="AK2877"/>
      <c r="AL2877"/>
      <c r="AM2877"/>
      <c r="AN2877" s="20"/>
      <c r="AO2877"/>
      <c r="AT2877" s="14"/>
      <c r="AU2877" s="14"/>
      <c r="AV2877" s="14"/>
      <c r="AW2877" s="14"/>
    </row>
    <row r="2878" spans="1:49" s="10" customFormat="1">
      <c r="A2878" s="12"/>
      <c r="C2878"/>
      <c r="D2878"/>
      <c r="E2878" s="20"/>
      <c r="F2878"/>
      <c r="G2878"/>
      <c r="H2878"/>
      <c r="I2878"/>
      <c r="J2878" s="20"/>
      <c r="K2878"/>
      <c r="L2878"/>
      <c r="M2878"/>
      <c r="N2878"/>
      <c r="O2878" s="20"/>
      <c r="P2878"/>
      <c r="Q2878"/>
      <c r="R2878"/>
      <c r="S2878"/>
      <c r="T2878" s="20"/>
      <c r="U2878"/>
      <c r="V2878"/>
      <c r="W2878"/>
      <c r="X2878"/>
      <c r="Y2878" s="20"/>
      <c r="Z2878"/>
      <c r="AA2878"/>
      <c r="AB2878"/>
      <c r="AC2878"/>
      <c r="AD2878" s="20"/>
      <c r="AE2878"/>
      <c r="AF2878"/>
      <c r="AG2878"/>
      <c r="AH2878"/>
      <c r="AI2878" s="20"/>
      <c r="AJ2878"/>
      <c r="AK2878"/>
      <c r="AL2878"/>
      <c r="AM2878"/>
      <c r="AN2878" s="20"/>
      <c r="AO2878"/>
      <c r="AT2878" s="14"/>
      <c r="AU2878" s="14"/>
      <c r="AV2878" s="14"/>
      <c r="AW2878" s="14"/>
    </row>
    <row r="2879" spans="1:49" s="10" customFormat="1">
      <c r="A2879" s="12"/>
      <c r="C2879"/>
      <c r="D2879"/>
      <c r="E2879" s="20"/>
      <c r="F2879"/>
      <c r="G2879"/>
      <c r="H2879"/>
      <c r="I2879"/>
      <c r="J2879" s="20"/>
      <c r="K2879"/>
      <c r="L2879"/>
      <c r="M2879"/>
      <c r="N2879"/>
      <c r="O2879" s="20"/>
      <c r="P2879"/>
      <c r="Q2879"/>
      <c r="R2879"/>
      <c r="S2879"/>
      <c r="T2879" s="20"/>
      <c r="U2879"/>
      <c r="V2879"/>
      <c r="W2879"/>
      <c r="X2879"/>
      <c r="Y2879" s="20"/>
      <c r="Z2879"/>
      <c r="AA2879"/>
      <c r="AB2879"/>
      <c r="AC2879"/>
      <c r="AD2879" s="20"/>
      <c r="AE2879"/>
      <c r="AF2879"/>
      <c r="AG2879"/>
      <c r="AH2879"/>
      <c r="AI2879" s="20"/>
      <c r="AJ2879"/>
      <c r="AK2879"/>
      <c r="AL2879"/>
      <c r="AM2879"/>
      <c r="AN2879" s="20"/>
      <c r="AO2879"/>
      <c r="AT2879" s="14"/>
      <c r="AU2879" s="14"/>
      <c r="AV2879" s="14"/>
      <c r="AW2879" s="14"/>
    </row>
    <row r="2880" spans="1:49" s="10" customFormat="1">
      <c r="A2880" s="12"/>
      <c r="C2880"/>
      <c r="D2880"/>
      <c r="E2880" s="20"/>
      <c r="F2880"/>
      <c r="G2880"/>
      <c r="H2880"/>
      <c r="I2880"/>
      <c r="J2880" s="20"/>
      <c r="K2880"/>
      <c r="L2880"/>
      <c r="M2880"/>
      <c r="N2880"/>
      <c r="O2880" s="20"/>
      <c r="P2880"/>
      <c r="Q2880"/>
      <c r="R2880"/>
      <c r="S2880"/>
      <c r="T2880" s="20"/>
      <c r="U2880"/>
      <c r="V2880"/>
      <c r="W2880"/>
      <c r="X2880"/>
      <c r="Y2880" s="20"/>
      <c r="Z2880"/>
      <c r="AA2880"/>
      <c r="AB2880"/>
      <c r="AC2880"/>
      <c r="AD2880" s="20"/>
      <c r="AE2880"/>
      <c r="AF2880"/>
      <c r="AG2880"/>
      <c r="AH2880"/>
      <c r="AI2880" s="20"/>
      <c r="AJ2880"/>
      <c r="AK2880"/>
      <c r="AL2880"/>
      <c r="AM2880"/>
      <c r="AN2880" s="20"/>
      <c r="AO2880"/>
      <c r="AT2880" s="14"/>
      <c r="AU2880" s="14"/>
      <c r="AV2880" s="14"/>
      <c r="AW2880" s="14"/>
    </row>
    <row r="2881" spans="1:49" s="10" customFormat="1">
      <c r="A2881" s="12"/>
      <c r="C2881"/>
      <c r="D2881"/>
      <c r="E2881" s="20"/>
      <c r="F2881"/>
      <c r="G2881"/>
      <c r="H2881"/>
      <c r="I2881"/>
      <c r="J2881" s="20"/>
      <c r="K2881"/>
      <c r="L2881"/>
      <c r="M2881"/>
      <c r="N2881"/>
      <c r="O2881" s="20"/>
      <c r="P2881"/>
      <c r="Q2881"/>
      <c r="R2881"/>
      <c r="S2881"/>
      <c r="T2881" s="20"/>
      <c r="U2881"/>
      <c r="V2881"/>
      <c r="W2881"/>
      <c r="X2881"/>
      <c r="Y2881" s="20"/>
      <c r="Z2881"/>
      <c r="AA2881"/>
      <c r="AB2881"/>
      <c r="AC2881"/>
      <c r="AD2881" s="20"/>
      <c r="AE2881"/>
      <c r="AF2881"/>
      <c r="AG2881"/>
      <c r="AH2881"/>
      <c r="AI2881" s="20"/>
      <c r="AJ2881"/>
      <c r="AK2881"/>
      <c r="AL2881"/>
      <c r="AM2881"/>
      <c r="AN2881" s="20"/>
      <c r="AO2881"/>
      <c r="AT2881" s="14"/>
      <c r="AU2881" s="14"/>
      <c r="AV2881" s="14"/>
      <c r="AW2881" s="14"/>
    </row>
    <row r="2882" spans="1:49" s="10" customFormat="1">
      <c r="A2882" s="12"/>
      <c r="C2882"/>
      <c r="D2882"/>
      <c r="E2882" s="20"/>
      <c r="F2882"/>
      <c r="G2882"/>
      <c r="H2882"/>
      <c r="I2882"/>
      <c r="J2882" s="20"/>
      <c r="K2882"/>
      <c r="L2882"/>
      <c r="M2882"/>
      <c r="N2882"/>
      <c r="O2882" s="20"/>
      <c r="P2882"/>
      <c r="Q2882"/>
      <c r="R2882"/>
      <c r="S2882"/>
      <c r="T2882" s="20"/>
      <c r="U2882"/>
      <c r="V2882"/>
      <c r="W2882"/>
      <c r="X2882"/>
      <c r="Y2882" s="20"/>
      <c r="Z2882"/>
      <c r="AA2882"/>
      <c r="AB2882"/>
      <c r="AC2882"/>
      <c r="AD2882" s="20"/>
      <c r="AE2882"/>
      <c r="AF2882"/>
      <c r="AG2882"/>
      <c r="AH2882"/>
      <c r="AI2882" s="20"/>
      <c r="AJ2882"/>
      <c r="AK2882"/>
      <c r="AL2882"/>
      <c r="AM2882"/>
      <c r="AN2882" s="20"/>
      <c r="AO2882"/>
      <c r="AT2882" s="14"/>
      <c r="AU2882" s="14"/>
      <c r="AV2882" s="14"/>
      <c r="AW2882" s="14"/>
    </row>
    <row r="2883" spans="1:49" s="10" customFormat="1">
      <c r="A2883" s="12"/>
      <c r="C2883"/>
      <c r="D2883"/>
      <c r="E2883" s="20"/>
      <c r="F2883"/>
      <c r="G2883"/>
      <c r="H2883"/>
      <c r="I2883"/>
      <c r="J2883" s="20"/>
      <c r="K2883"/>
      <c r="L2883"/>
      <c r="M2883"/>
      <c r="N2883"/>
      <c r="O2883" s="20"/>
      <c r="P2883"/>
      <c r="Q2883"/>
      <c r="R2883"/>
      <c r="S2883"/>
      <c r="T2883" s="20"/>
      <c r="U2883"/>
      <c r="V2883"/>
      <c r="W2883"/>
      <c r="X2883"/>
      <c r="Y2883" s="20"/>
      <c r="Z2883"/>
      <c r="AA2883"/>
      <c r="AB2883"/>
      <c r="AC2883"/>
      <c r="AD2883" s="20"/>
      <c r="AE2883"/>
      <c r="AF2883"/>
      <c r="AG2883"/>
      <c r="AH2883"/>
      <c r="AI2883" s="20"/>
      <c r="AJ2883"/>
      <c r="AK2883"/>
      <c r="AL2883"/>
      <c r="AM2883"/>
      <c r="AN2883" s="20"/>
      <c r="AO2883"/>
      <c r="AT2883" s="14"/>
      <c r="AU2883" s="14"/>
      <c r="AV2883" s="14"/>
      <c r="AW2883" s="14"/>
    </row>
    <row r="2884" spans="1:49" s="10" customFormat="1">
      <c r="A2884" s="12"/>
      <c r="C2884"/>
      <c r="D2884"/>
      <c r="E2884" s="20"/>
      <c r="F2884"/>
      <c r="G2884"/>
      <c r="H2884"/>
      <c r="I2884"/>
      <c r="J2884" s="20"/>
      <c r="K2884"/>
      <c r="L2884"/>
      <c r="M2884"/>
      <c r="N2884"/>
      <c r="O2884" s="20"/>
      <c r="P2884"/>
      <c r="Q2884"/>
      <c r="R2884"/>
      <c r="S2884"/>
      <c r="T2884" s="20"/>
      <c r="U2884"/>
      <c r="V2884"/>
      <c r="W2884"/>
      <c r="X2884"/>
      <c r="Y2884" s="20"/>
      <c r="Z2884"/>
      <c r="AA2884"/>
      <c r="AB2884"/>
      <c r="AC2884"/>
      <c r="AD2884" s="20"/>
      <c r="AE2884"/>
      <c r="AF2884"/>
      <c r="AG2884"/>
      <c r="AH2884"/>
      <c r="AI2884" s="20"/>
      <c r="AJ2884"/>
      <c r="AK2884"/>
      <c r="AL2884"/>
      <c r="AM2884"/>
      <c r="AN2884" s="20"/>
      <c r="AO2884"/>
      <c r="AT2884" s="14"/>
      <c r="AU2884" s="14"/>
      <c r="AV2884" s="14"/>
      <c r="AW2884" s="14"/>
    </row>
    <row r="2885" spans="1:49" s="10" customFormat="1">
      <c r="A2885" s="12"/>
      <c r="C2885"/>
      <c r="D2885"/>
      <c r="E2885" s="20"/>
      <c r="F2885"/>
      <c r="G2885"/>
      <c r="H2885"/>
      <c r="I2885"/>
      <c r="J2885" s="20"/>
      <c r="K2885"/>
      <c r="L2885"/>
      <c r="M2885"/>
      <c r="N2885"/>
      <c r="O2885" s="20"/>
      <c r="P2885"/>
      <c r="Q2885"/>
      <c r="R2885"/>
      <c r="S2885"/>
      <c r="T2885" s="20"/>
      <c r="U2885"/>
      <c r="V2885"/>
      <c r="W2885"/>
      <c r="X2885"/>
      <c r="Y2885" s="20"/>
      <c r="Z2885"/>
      <c r="AA2885"/>
      <c r="AB2885"/>
      <c r="AC2885"/>
      <c r="AD2885" s="20"/>
      <c r="AE2885"/>
      <c r="AF2885"/>
      <c r="AG2885"/>
      <c r="AH2885"/>
      <c r="AI2885" s="20"/>
      <c r="AJ2885"/>
      <c r="AK2885"/>
      <c r="AL2885"/>
      <c r="AM2885"/>
      <c r="AN2885" s="20"/>
      <c r="AO2885"/>
      <c r="AT2885" s="14"/>
      <c r="AU2885" s="14"/>
      <c r="AV2885" s="14"/>
      <c r="AW2885" s="14"/>
    </row>
    <row r="2886" spans="1:49" s="10" customFormat="1">
      <c r="A2886" s="12"/>
      <c r="C2886"/>
      <c r="D2886"/>
      <c r="E2886" s="20"/>
      <c r="F2886"/>
      <c r="G2886"/>
      <c r="H2886"/>
      <c r="I2886"/>
      <c r="J2886" s="20"/>
      <c r="K2886"/>
      <c r="L2886"/>
      <c r="M2886"/>
      <c r="N2886"/>
      <c r="O2886" s="20"/>
      <c r="P2886"/>
      <c r="Q2886"/>
      <c r="R2886"/>
      <c r="S2886"/>
      <c r="T2886" s="20"/>
      <c r="U2886"/>
      <c r="V2886"/>
      <c r="W2886"/>
      <c r="X2886"/>
      <c r="Y2886" s="20"/>
      <c r="Z2886"/>
      <c r="AA2886"/>
      <c r="AB2886"/>
      <c r="AC2886"/>
      <c r="AD2886" s="20"/>
      <c r="AE2886"/>
      <c r="AF2886"/>
      <c r="AG2886"/>
      <c r="AH2886"/>
      <c r="AI2886" s="20"/>
      <c r="AJ2886"/>
      <c r="AK2886"/>
      <c r="AL2886"/>
      <c r="AM2886"/>
      <c r="AN2886" s="20"/>
      <c r="AO2886"/>
      <c r="AT2886" s="14"/>
      <c r="AU2886" s="14"/>
      <c r="AV2886" s="14"/>
      <c r="AW2886" s="14"/>
    </row>
    <row r="2887" spans="1:49" s="10" customFormat="1">
      <c r="A2887" s="12"/>
      <c r="C2887"/>
      <c r="D2887"/>
      <c r="E2887" s="20"/>
      <c r="F2887"/>
      <c r="G2887"/>
      <c r="H2887"/>
      <c r="I2887"/>
      <c r="J2887" s="20"/>
      <c r="K2887"/>
      <c r="L2887"/>
      <c r="M2887"/>
      <c r="N2887"/>
      <c r="O2887" s="20"/>
      <c r="P2887"/>
      <c r="Q2887"/>
      <c r="R2887"/>
      <c r="S2887"/>
      <c r="T2887" s="20"/>
      <c r="U2887"/>
      <c r="V2887"/>
      <c r="W2887"/>
      <c r="X2887"/>
      <c r="Y2887" s="20"/>
      <c r="Z2887"/>
      <c r="AA2887"/>
      <c r="AB2887"/>
      <c r="AC2887"/>
      <c r="AD2887" s="20"/>
      <c r="AE2887"/>
      <c r="AF2887"/>
      <c r="AG2887"/>
      <c r="AH2887"/>
      <c r="AI2887" s="20"/>
      <c r="AJ2887"/>
      <c r="AK2887"/>
      <c r="AL2887"/>
      <c r="AM2887"/>
      <c r="AN2887" s="20"/>
      <c r="AO2887"/>
      <c r="AT2887" s="14"/>
      <c r="AU2887" s="14"/>
      <c r="AV2887" s="14"/>
      <c r="AW2887" s="14"/>
    </row>
    <row r="2888" spans="1:49" s="10" customFormat="1">
      <c r="A2888" s="12"/>
      <c r="C2888"/>
      <c r="D2888"/>
      <c r="E2888" s="20"/>
      <c r="F2888"/>
      <c r="G2888"/>
      <c r="H2888"/>
      <c r="I2888"/>
      <c r="J2888" s="20"/>
      <c r="K2888"/>
      <c r="L2888"/>
      <c r="M2888"/>
      <c r="N2888"/>
      <c r="O2888" s="20"/>
      <c r="P2888"/>
      <c r="Q2888"/>
      <c r="R2888"/>
      <c r="S2888"/>
      <c r="T2888" s="20"/>
      <c r="U2888"/>
      <c r="V2888"/>
      <c r="W2888"/>
      <c r="X2888"/>
      <c r="Y2888" s="20"/>
      <c r="Z2888"/>
      <c r="AA2888"/>
      <c r="AB2888"/>
      <c r="AC2888"/>
      <c r="AD2888" s="20"/>
      <c r="AE2888"/>
      <c r="AF2888"/>
      <c r="AG2888"/>
      <c r="AH2888"/>
      <c r="AI2888" s="20"/>
      <c r="AJ2888"/>
      <c r="AK2888"/>
      <c r="AL2888"/>
      <c r="AM2888"/>
      <c r="AN2888" s="20"/>
      <c r="AO2888"/>
      <c r="AT2888" s="14"/>
      <c r="AU2888" s="14"/>
      <c r="AV2888" s="14"/>
      <c r="AW2888" s="14"/>
    </row>
    <row r="2889" spans="1:49" s="10" customFormat="1">
      <c r="A2889" s="12"/>
      <c r="C2889"/>
      <c r="D2889"/>
      <c r="E2889" s="20"/>
      <c r="F2889"/>
      <c r="G2889"/>
      <c r="H2889"/>
      <c r="I2889"/>
      <c r="J2889" s="20"/>
      <c r="K2889"/>
      <c r="L2889"/>
      <c r="M2889"/>
      <c r="N2889"/>
      <c r="O2889" s="20"/>
      <c r="P2889"/>
      <c r="Q2889"/>
      <c r="R2889"/>
      <c r="S2889"/>
      <c r="T2889" s="20"/>
      <c r="U2889"/>
      <c r="V2889"/>
      <c r="W2889"/>
      <c r="X2889"/>
      <c r="Y2889" s="20"/>
      <c r="Z2889"/>
      <c r="AA2889"/>
      <c r="AB2889"/>
      <c r="AC2889"/>
      <c r="AD2889" s="20"/>
      <c r="AE2889"/>
      <c r="AF2889"/>
      <c r="AG2889"/>
      <c r="AH2889"/>
      <c r="AI2889" s="20"/>
      <c r="AJ2889"/>
      <c r="AK2889"/>
      <c r="AL2889"/>
      <c r="AM2889"/>
      <c r="AN2889" s="20"/>
      <c r="AO2889"/>
      <c r="AT2889" s="14"/>
      <c r="AU2889" s="14"/>
      <c r="AV2889" s="14"/>
      <c r="AW2889" s="14"/>
    </row>
    <row r="2890" spans="1:49" s="10" customFormat="1">
      <c r="A2890" s="12"/>
      <c r="C2890"/>
      <c r="D2890"/>
      <c r="E2890" s="20"/>
      <c r="F2890"/>
      <c r="G2890"/>
      <c r="H2890"/>
      <c r="I2890"/>
      <c r="J2890" s="20"/>
      <c r="K2890"/>
      <c r="L2890"/>
      <c r="M2890"/>
      <c r="N2890"/>
      <c r="O2890" s="20"/>
      <c r="P2890"/>
      <c r="Q2890"/>
      <c r="R2890"/>
      <c r="S2890"/>
      <c r="T2890" s="20"/>
      <c r="U2890"/>
      <c r="V2890"/>
      <c r="W2890"/>
      <c r="X2890"/>
      <c r="Y2890" s="20"/>
      <c r="Z2890"/>
      <c r="AA2890"/>
      <c r="AB2890"/>
      <c r="AC2890"/>
      <c r="AD2890" s="20"/>
      <c r="AE2890"/>
      <c r="AF2890"/>
      <c r="AG2890"/>
      <c r="AH2890"/>
      <c r="AI2890" s="20"/>
      <c r="AJ2890"/>
      <c r="AK2890"/>
      <c r="AL2890"/>
      <c r="AM2890"/>
      <c r="AN2890" s="20"/>
      <c r="AO2890"/>
      <c r="AT2890" s="14"/>
      <c r="AU2890" s="14"/>
      <c r="AV2890" s="14"/>
      <c r="AW2890" s="14"/>
    </row>
    <row r="2891" spans="1:49" s="10" customFormat="1">
      <c r="A2891" s="12"/>
      <c r="C2891"/>
      <c r="D2891"/>
      <c r="E2891" s="20"/>
      <c r="F2891"/>
      <c r="G2891"/>
      <c r="H2891"/>
      <c r="I2891"/>
      <c r="J2891" s="20"/>
      <c r="K2891"/>
      <c r="L2891"/>
      <c r="M2891"/>
      <c r="N2891"/>
      <c r="O2891" s="20"/>
      <c r="P2891"/>
      <c r="Q2891"/>
      <c r="R2891"/>
      <c r="S2891"/>
      <c r="T2891" s="20"/>
      <c r="U2891"/>
      <c r="V2891"/>
      <c r="W2891"/>
      <c r="X2891"/>
      <c r="Y2891" s="20"/>
      <c r="Z2891"/>
      <c r="AA2891"/>
      <c r="AB2891"/>
      <c r="AC2891"/>
      <c r="AD2891" s="20"/>
      <c r="AE2891"/>
      <c r="AF2891"/>
      <c r="AG2891"/>
      <c r="AH2891"/>
      <c r="AI2891" s="20"/>
      <c r="AJ2891"/>
      <c r="AK2891"/>
      <c r="AL2891"/>
      <c r="AM2891"/>
      <c r="AN2891" s="20"/>
      <c r="AO2891"/>
      <c r="AT2891" s="14"/>
      <c r="AU2891" s="14"/>
      <c r="AV2891" s="14"/>
      <c r="AW2891" s="14"/>
    </row>
    <row r="2892" spans="1:49" s="10" customFormat="1">
      <c r="A2892" s="12"/>
      <c r="C2892"/>
      <c r="D2892"/>
      <c r="E2892" s="20"/>
      <c r="F2892"/>
      <c r="G2892"/>
      <c r="H2892"/>
      <c r="I2892"/>
      <c r="J2892" s="20"/>
      <c r="K2892"/>
      <c r="L2892"/>
      <c r="M2892"/>
      <c r="N2892"/>
      <c r="O2892" s="20"/>
      <c r="P2892"/>
      <c r="Q2892"/>
      <c r="R2892"/>
      <c r="S2892"/>
      <c r="T2892" s="20"/>
      <c r="U2892"/>
      <c r="V2892"/>
      <c r="W2892"/>
      <c r="X2892"/>
      <c r="Y2892" s="20"/>
      <c r="Z2892"/>
      <c r="AA2892"/>
      <c r="AB2892"/>
      <c r="AC2892"/>
      <c r="AD2892" s="20"/>
      <c r="AE2892"/>
      <c r="AF2892"/>
      <c r="AG2892"/>
      <c r="AH2892"/>
      <c r="AI2892" s="20"/>
      <c r="AJ2892"/>
      <c r="AK2892"/>
      <c r="AL2892"/>
      <c r="AM2892"/>
      <c r="AN2892" s="20"/>
      <c r="AO2892"/>
      <c r="AT2892" s="14"/>
      <c r="AU2892" s="14"/>
      <c r="AV2892" s="14"/>
      <c r="AW2892" s="14"/>
    </row>
    <row r="2893" spans="1:49" s="10" customFormat="1">
      <c r="A2893" s="12"/>
      <c r="C2893"/>
      <c r="D2893"/>
      <c r="E2893" s="20"/>
      <c r="F2893"/>
      <c r="G2893"/>
      <c r="H2893"/>
      <c r="I2893"/>
      <c r="J2893" s="20"/>
      <c r="K2893"/>
      <c r="L2893"/>
      <c r="M2893"/>
      <c r="N2893"/>
      <c r="O2893" s="20"/>
      <c r="P2893"/>
      <c r="Q2893"/>
      <c r="R2893"/>
      <c r="S2893"/>
      <c r="T2893" s="20"/>
      <c r="U2893"/>
      <c r="V2893"/>
      <c r="W2893"/>
      <c r="X2893"/>
      <c r="Y2893" s="20"/>
      <c r="Z2893"/>
      <c r="AA2893"/>
      <c r="AB2893"/>
      <c r="AC2893"/>
      <c r="AD2893" s="20"/>
      <c r="AE2893"/>
      <c r="AF2893"/>
      <c r="AG2893"/>
      <c r="AH2893"/>
      <c r="AI2893" s="20"/>
      <c r="AJ2893"/>
      <c r="AK2893"/>
      <c r="AL2893"/>
      <c r="AM2893"/>
      <c r="AN2893" s="20"/>
      <c r="AO2893"/>
      <c r="AT2893" s="14"/>
      <c r="AU2893" s="14"/>
      <c r="AV2893" s="14"/>
      <c r="AW2893" s="14"/>
    </row>
    <row r="2894" spans="1:49" s="10" customFormat="1">
      <c r="A2894" s="12"/>
      <c r="C2894"/>
      <c r="D2894"/>
      <c r="E2894" s="20"/>
      <c r="F2894"/>
      <c r="G2894"/>
      <c r="H2894"/>
      <c r="I2894"/>
      <c r="J2894" s="20"/>
      <c r="K2894"/>
      <c r="L2894"/>
      <c r="M2894"/>
      <c r="N2894"/>
      <c r="O2894" s="20"/>
      <c r="P2894"/>
      <c r="Q2894"/>
      <c r="R2894"/>
      <c r="S2894"/>
      <c r="T2894" s="20"/>
      <c r="U2894"/>
      <c r="V2894"/>
      <c r="W2894"/>
      <c r="X2894"/>
      <c r="Y2894" s="20"/>
      <c r="Z2894"/>
      <c r="AA2894"/>
      <c r="AB2894"/>
      <c r="AC2894"/>
      <c r="AD2894" s="20"/>
      <c r="AE2894"/>
      <c r="AF2894"/>
      <c r="AG2894"/>
      <c r="AH2894"/>
      <c r="AI2894" s="20"/>
      <c r="AJ2894"/>
      <c r="AK2894"/>
      <c r="AL2894"/>
      <c r="AM2894"/>
      <c r="AN2894" s="20"/>
      <c r="AO2894"/>
      <c r="AT2894" s="14"/>
      <c r="AU2894" s="14"/>
      <c r="AV2894" s="14"/>
      <c r="AW2894" s="14"/>
    </row>
    <row r="2895" spans="1:49" s="10" customFormat="1">
      <c r="A2895" s="12"/>
      <c r="C2895"/>
      <c r="D2895"/>
      <c r="E2895" s="20"/>
      <c r="F2895"/>
      <c r="G2895"/>
      <c r="H2895"/>
      <c r="I2895"/>
      <c r="J2895" s="20"/>
      <c r="K2895"/>
      <c r="L2895"/>
      <c r="M2895"/>
      <c r="N2895"/>
      <c r="O2895" s="20"/>
      <c r="P2895"/>
      <c r="Q2895"/>
      <c r="R2895"/>
      <c r="S2895"/>
      <c r="T2895" s="20"/>
      <c r="U2895"/>
      <c r="V2895"/>
      <c r="W2895"/>
      <c r="X2895"/>
      <c r="Y2895" s="20"/>
      <c r="Z2895"/>
      <c r="AA2895"/>
      <c r="AB2895"/>
      <c r="AC2895"/>
      <c r="AD2895" s="20"/>
      <c r="AE2895"/>
      <c r="AF2895"/>
      <c r="AG2895"/>
      <c r="AH2895"/>
      <c r="AI2895" s="20"/>
      <c r="AJ2895"/>
      <c r="AK2895"/>
      <c r="AL2895"/>
      <c r="AM2895"/>
      <c r="AN2895" s="20"/>
      <c r="AO2895"/>
      <c r="AT2895" s="14"/>
      <c r="AU2895" s="14"/>
      <c r="AV2895" s="14"/>
      <c r="AW2895" s="14"/>
    </row>
    <row r="2896" spans="1:49" s="10" customFormat="1">
      <c r="A2896" s="12"/>
      <c r="C2896"/>
      <c r="D2896"/>
      <c r="E2896" s="20"/>
      <c r="F2896"/>
      <c r="G2896"/>
      <c r="H2896"/>
      <c r="I2896"/>
      <c r="J2896" s="20"/>
      <c r="K2896"/>
      <c r="L2896"/>
      <c r="M2896"/>
      <c r="N2896"/>
      <c r="O2896" s="20"/>
      <c r="P2896"/>
      <c r="Q2896"/>
      <c r="R2896"/>
      <c r="S2896"/>
      <c r="T2896" s="20"/>
      <c r="U2896"/>
      <c r="V2896"/>
      <c r="W2896"/>
      <c r="X2896"/>
      <c r="Y2896" s="20"/>
      <c r="Z2896"/>
      <c r="AA2896"/>
      <c r="AB2896"/>
      <c r="AC2896"/>
      <c r="AD2896" s="20"/>
      <c r="AE2896"/>
      <c r="AF2896"/>
      <c r="AG2896"/>
      <c r="AH2896"/>
      <c r="AI2896" s="20"/>
      <c r="AJ2896"/>
      <c r="AK2896"/>
      <c r="AL2896"/>
      <c r="AM2896"/>
      <c r="AN2896" s="20"/>
      <c r="AO2896"/>
      <c r="AT2896" s="14"/>
      <c r="AU2896" s="14"/>
      <c r="AV2896" s="14"/>
      <c r="AW2896" s="14"/>
    </row>
    <row r="2897" spans="1:49" s="10" customFormat="1">
      <c r="A2897" s="12"/>
      <c r="C2897"/>
      <c r="D2897"/>
      <c r="E2897" s="20"/>
      <c r="F2897"/>
      <c r="G2897"/>
      <c r="H2897"/>
      <c r="I2897"/>
      <c r="J2897" s="20"/>
      <c r="K2897"/>
      <c r="L2897"/>
      <c r="M2897"/>
      <c r="N2897"/>
      <c r="O2897" s="20"/>
      <c r="P2897"/>
      <c r="Q2897"/>
      <c r="R2897"/>
      <c r="S2897"/>
      <c r="T2897" s="20"/>
      <c r="U2897"/>
      <c r="V2897"/>
      <c r="W2897"/>
      <c r="X2897"/>
      <c r="Y2897" s="20"/>
      <c r="Z2897"/>
      <c r="AA2897"/>
      <c r="AB2897"/>
      <c r="AC2897"/>
      <c r="AD2897" s="20"/>
      <c r="AE2897"/>
      <c r="AF2897"/>
      <c r="AG2897"/>
      <c r="AH2897"/>
      <c r="AI2897" s="20"/>
      <c r="AJ2897"/>
      <c r="AK2897"/>
      <c r="AL2897"/>
      <c r="AM2897"/>
      <c r="AN2897" s="20"/>
      <c r="AO2897"/>
      <c r="AT2897" s="14"/>
      <c r="AU2897" s="14"/>
      <c r="AV2897" s="14"/>
      <c r="AW2897" s="14"/>
    </row>
    <row r="2898" spans="1:49" s="10" customFormat="1">
      <c r="A2898" s="12"/>
      <c r="C2898"/>
      <c r="D2898"/>
      <c r="E2898" s="20"/>
      <c r="F2898"/>
      <c r="G2898"/>
      <c r="H2898"/>
      <c r="I2898"/>
      <c r="J2898" s="20"/>
      <c r="K2898"/>
      <c r="L2898"/>
      <c r="M2898"/>
      <c r="N2898"/>
      <c r="O2898" s="20"/>
      <c r="P2898"/>
      <c r="Q2898"/>
      <c r="R2898"/>
      <c r="S2898"/>
      <c r="T2898" s="20"/>
      <c r="U2898"/>
      <c r="V2898"/>
      <c r="W2898"/>
      <c r="X2898"/>
      <c r="Y2898" s="20"/>
      <c r="Z2898"/>
      <c r="AA2898"/>
      <c r="AB2898"/>
      <c r="AC2898"/>
      <c r="AD2898" s="20"/>
      <c r="AE2898"/>
      <c r="AF2898"/>
      <c r="AG2898"/>
      <c r="AH2898"/>
      <c r="AI2898" s="20"/>
      <c r="AJ2898"/>
      <c r="AK2898"/>
      <c r="AL2898"/>
      <c r="AM2898"/>
      <c r="AN2898" s="20"/>
      <c r="AO2898"/>
      <c r="AT2898" s="14"/>
      <c r="AU2898" s="14"/>
      <c r="AV2898" s="14"/>
      <c r="AW2898" s="14"/>
    </row>
    <row r="2899" spans="1:49" s="10" customFormat="1">
      <c r="A2899" s="12"/>
      <c r="C2899"/>
      <c r="D2899"/>
      <c r="E2899" s="20"/>
      <c r="F2899"/>
      <c r="G2899"/>
      <c r="H2899"/>
      <c r="I2899"/>
      <c r="J2899" s="20"/>
      <c r="K2899"/>
      <c r="L2899"/>
      <c r="M2899"/>
      <c r="N2899"/>
      <c r="O2899" s="20"/>
      <c r="P2899"/>
      <c r="Q2899"/>
      <c r="R2899"/>
      <c r="S2899"/>
      <c r="T2899" s="20"/>
      <c r="U2899"/>
      <c r="V2899"/>
      <c r="W2899"/>
      <c r="X2899"/>
      <c r="Y2899" s="20"/>
      <c r="Z2899"/>
      <c r="AA2899"/>
      <c r="AB2899"/>
      <c r="AC2899"/>
      <c r="AD2899" s="20"/>
      <c r="AE2899"/>
      <c r="AF2899"/>
      <c r="AG2899"/>
      <c r="AH2899"/>
      <c r="AI2899" s="20"/>
      <c r="AJ2899"/>
      <c r="AK2899"/>
      <c r="AL2899"/>
      <c r="AM2899"/>
      <c r="AN2899" s="20"/>
      <c r="AO2899"/>
      <c r="AT2899" s="14"/>
      <c r="AU2899" s="14"/>
      <c r="AV2899" s="14"/>
      <c r="AW2899" s="14"/>
    </row>
    <row r="2900" spans="1:49" s="10" customFormat="1">
      <c r="A2900" s="12"/>
      <c r="C2900"/>
      <c r="D2900"/>
      <c r="E2900" s="20"/>
      <c r="F2900"/>
      <c r="G2900"/>
      <c r="H2900"/>
      <c r="I2900"/>
      <c r="J2900" s="20"/>
      <c r="K2900"/>
      <c r="L2900"/>
      <c r="M2900"/>
      <c r="N2900"/>
      <c r="O2900" s="20"/>
      <c r="P2900"/>
      <c r="Q2900"/>
      <c r="R2900"/>
      <c r="S2900"/>
      <c r="T2900" s="20"/>
      <c r="U2900"/>
      <c r="V2900"/>
      <c r="W2900"/>
      <c r="X2900"/>
      <c r="Y2900" s="20"/>
      <c r="Z2900"/>
      <c r="AA2900"/>
      <c r="AB2900"/>
      <c r="AC2900"/>
      <c r="AD2900" s="20"/>
      <c r="AE2900"/>
      <c r="AF2900"/>
      <c r="AG2900"/>
      <c r="AH2900"/>
      <c r="AI2900" s="20"/>
      <c r="AJ2900"/>
      <c r="AK2900"/>
      <c r="AL2900"/>
      <c r="AM2900"/>
      <c r="AN2900" s="20"/>
      <c r="AO2900"/>
      <c r="AT2900" s="14"/>
      <c r="AU2900" s="14"/>
      <c r="AV2900" s="14"/>
      <c r="AW2900" s="14"/>
    </row>
    <row r="2901" spans="1:49" s="10" customFormat="1">
      <c r="A2901" s="12"/>
      <c r="C2901"/>
      <c r="D2901"/>
      <c r="E2901" s="20"/>
      <c r="F2901"/>
      <c r="G2901"/>
      <c r="H2901"/>
      <c r="I2901"/>
      <c r="J2901" s="20"/>
      <c r="K2901"/>
      <c r="L2901"/>
      <c r="M2901"/>
      <c r="N2901"/>
      <c r="O2901" s="20"/>
      <c r="P2901"/>
      <c r="Q2901"/>
      <c r="R2901"/>
      <c r="S2901"/>
      <c r="T2901" s="20"/>
      <c r="U2901"/>
      <c r="V2901"/>
      <c r="W2901"/>
      <c r="X2901"/>
      <c r="Y2901" s="20"/>
      <c r="Z2901"/>
      <c r="AA2901"/>
      <c r="AB2901"/>
      <c r="AC2901"/>
      <c r="AD2901" s="20"/>
      <c r="AE2901"/>
      <c r="AF2901"/>
      <c r="AG2901"/>
      <c r="AH2901"/>
      <c r="AI2901" s="20"/>
      <c r="AJ2901"/>
      <c r="AK2901"/>
      <c r="AL2901"/>
      <c r="AM2901"/>
      <c r="AN2901" s="20"/>
      <c r="AO2901"/>
      <c r="AT2901" s="14"/>
      <c r="AU2901" s="14"/>
      <c r="AV2901" s="14"/>
      <c r="AW2901" s="14"/>
    </row>
    <row r="2902" spans="1:49" s="10" customFormat="1">
      <c r="A2902" s="12"/>
      <c r="C2902"/>
      <c r="D2902"/>
      <c r="E2902" s="20"/>
      <c r="F2902"/>
      <c r="G2902"/>
      <c r="H2902"/>
      <c r="I2902"/>
      <c r="J2902" s="20"/>
      <c r="K2902"/>
      <c r="L2902"/>
      <c r="M2902"/>
      <c r="N2902"/>
      <c r="O2902" s="20"/>
      <c r="P2902"/>
      <c r="Q2902"/>
      <c r="R2902"/>
      <c r="S2902"/>
      <c r="T2902" s="20"/>
      <c r="U2902"/>
      <c r="V2902"/>
      <c r="W2902"/>
      <c r="X2902"/>
      <c r="Y2902" s="20"/>
      <c r="Z2902"/>
      <c r="AA2902"/>
      <c r="AB2902"/>
      <c r="AC2902"/>
      <c r="AD2902" s="20"/>
      <c r="AE2902"/>
      <c r="AF2902"/>
      <c r="AG2902"/>
      <c r="AH2902"/>
      <c r="AI2902" s="20"/>
      <c r="AJ2902"/>
      <c r="AK2902"/>
      <c r="AL2902"/>
      <c r="AM2902"/>
      <c r="AN2902" s="20"/>
      <c r="AO2902"/>
      <c r="AT2902" s="14"/>
      <c r="AU2902" s="14"/>
      <c r="AV2902" s="14"/>
      <c r="AW2902" s="14"/>
    </row>
    <row r="2903" spans="1:49" s="10" customFormat="1">
      <c r="A2903" s="12"/>
      <c r="C2903"/>
      <c r="D2903"/>
      <c r="E2903" s="20"/>
      <c r="F2903"/>
      <c r="G2903"/>
      <c r="H2903"/>
      <c r="I2903"/>
      <c r="J2903" s="20"/>
      <c r="K2903"/>
      <c r="L2903"/>
      <c r="M2903"/>
      <c r="N2903"/>
      <c r="O2903" s="20"/>
      <c r="P2903"/>
      <c r="Q2903"/>
      <c r="R2903"/>
      <c r="S2903"/>
      <c r="T2903" s="20"/>
      <c r="U2903"/>
      <c r="V2903"/>
      <c r="W2903"/>
      <c r="X2903"/>
      <c r="Y2903" s="20"/>
      <c r="Z2903"/>
      <c r="AA2903"/>
      <c r="AB2903"/>
      <c r="AC2903"/>
      <c r="AD2903" s="20"/>
      <c r="AE2903"/>
      <c r="AF2903"/>
      <c r="AG2903"/>
      <c r="AH2903"/>
      <c r="AI2903" s="20"/>
      <c r="AJ2903"/>
      <c r="AK2903"/>
      <c r="AL2903"/>
      <c r="AM2903"/>
      <c r="AN2903" s="20"/>
      <c r="AO2903"/>
      <c r="AT2903" s="14"/>
      <c r="AU2903" s="14"/>
      <c r="AV2903" s="14"/>
      <c r="AW2903" s="14"/>
    </row>
    <row r="2904" spans="1:49" s="10" customFormat="1">
      <c r="A2904" s="12"/>
      <c r="C2904"/>
      <c r="D2904"/>
      <c r="E2904" s="20"/>
      <c r="F2904"/>
      <c r="G2904"/>
      <c r="H2904"/>
      <c r="I2904"/>
      <c r="J2904" s="20"/>
      <c r="K2904"/>
      <c r="L2904"/>
      <c r="M2904"/>
      <c r="N2904"/>
      <c r="O2904" s="20"/>
      <c r="P2904"/>
      <c r="Q2904"/>
      <c r="R2904"/>
      <c r="S2904"/>
      <c r="T2904" s="20"/>
      <c r="U2904"/>
      <c r="V2904"/>
      <c r="W2904"/>
      <c r="X2904"/>
      <c r="Y2904" s="20"/>
      <c r="Z2904"/>
      <c r="AA2904"/>
      <c r="AB2904"/>
      <c r="AC2904"/>
      <c r="AD2904" s="20"/>
      <c r="AE2904"/>
      <c r="AF2904"/>
      <c r="AG2904"/>
      <c r="AH2904"/>
      <c r="AI2904" s="20"/>
      <c r="AJ2904"/>
      <c r="AK2904"/>
      <c r="AL2904"/>
      <c r="AM2904"/>
      <c r="AN2904" s="20"/>
      <c r="AO2904"/>
      <c r="AT2904" s="14"/>
      <c r="AU2904" s="14"/>
      <c r="AV2904" s="14"/>
      <c r="AW2904" s="14"/>
    </row>
    <row r="2905" spans="1:49" s="10" customFormat="1">
      <c r="A2905" s="12"/>
      <c r="C2905"/>
      <c r="D2905"/>
      <c r="E2905" s="20"/>
      <c r="F2905"/>
      <c r="G2905"/>
      <c r="H2905"/>
      <c r="I2905"/>
      <c r="J2905" s="20"/>
      <c r="K2905"/>
      <c r="L2905"/>
      <c r="M2905"/>
      <c r="N2905"/>
      <c r="O2905" s="20"/>
      <c r="P2905"/>
      <c r="Q2905"/>
      <c r="R2905"/>
      <c r="S2905"/>
      <c r="T2905" s="20"/>
      <c r="U2905"/>
      <c r="V2905"/>
      <c r="W2905"/>
      <c r="X2905"/>
      <c r="Y2905" s="20"/>
      <c r="Z2905"/>
      <c r="AA2905"/>
      <c r="AB2905"/>
      <c r="AC2905"/>
      <c r="AD2905" s="20"/>
      <c r="AE2905"/>
      <c r="AF2905"/>
      <c r="AG2905"/>
      <c r="AH2905"/>
      <c r="AI2905" s="20"/>
      <c r="AJ2905"/>
      <c r="AK2905"/>
      <c r="AL2905"/>
      <c r="AM2905"/>
      <c r="AN2905" s="20"/>
      <c r="AO2905"/>
      <c r="AT2905" s="14"/>
      <c r="AU2905" s="14"/>
      <c r="AV2905" s="14"/>
      <c r="AW2905" s="14"/>
    </row>
    <row r="2906" spans="1:49" s="10" customFormat="1">
      <c r="A2906" s="12"/>
      <c r="C2906"/>
      <c r="D2906"/>
      <c r="E2906" s="20"/>
      <c r="F2906"/>
      <c r="G2906"/>
      <c r="H2906"/>
      <c r="I2906"/>
      <c r="J2906" s="20"/>
      <c r="K2906"/>
      <c r="L2906"/>
      <c r="M2906"/>
      <c r="N2906"/>
      <c r="O2906" s="20"/>
      <c r="P2906"/>
      <c r="Q2906"/>
      <c r="R2906"/>
      <c r="S2906"/>
      <c r="T2906" s="20"/>
      <c r="U2906"/>
      <c r="V2906"/>
      <c r="W2906"/>
      <c r="X2906"/>
      <c r="Y2906" s="20"/>
      <c r="Z2906"/>
      <c r="AA2906"/>
      <c r="AB2906"/>
      <c r="AC2906"/>
      <c r="AD2906" s="20"/>
      <c r="AE2906"/>
      <c r="AF2906"/>
      <c r="AG2906"/>
      <c r="AH2906"/>
      <c r="AI2906" s="20"/>
      <c r="AJ2906"/>
      <c r="AK2906"/>
      <c r="AL2906"/>
      <c r="AM2906"/>
      <c r="AN2906" s="20"/>
      <c r="AO2906"/>
      <c r="AT2906" s="14"/>
      <c r="AU2906" s="14"/>
      <c r="AV2906" s="14"/>
      <c r="AW2906" s="14"/>
    </row>
    <row r="2907" spans="1:49" s="10" customFormat="1">
      <c r="A2907" s="12"/>
      <c r="C2907"/>
      <c r="D2907"/>
      <c r="E2907" s="20"/>
      <c r="F2907"/>
      <c r="G2907"/>
      <c r="H2907"/>
      <c r="I2907"/>
      <c r="J2907" s="20"/>
      <c r="K2907"/>
      <c r="L2907"/>
      <c r="M2907"/>
      <c r="N2907"/>
      <c r="O2907" s="20"/>
      <c r="P2907"/>
      <c r="Q2907"/>
      <c r="R2907"/>
      <c r="S2907"/>
      <c r="T2907" s="20"/>
      <c r="U2907"/>
      <c r="V2907"/>
      <c r="W2907"/>
      <c r="X2907"/>
      <c r="Y2907" s="20"/>
      <c r="Z2907"/>
      <c r="AA2907"/>
      <c r="AB2907"/>
      <c r="AC2907"/>
      <c r="AD2907" s="20"/>
      <c r="AE2907"/>
      <c r="AF2907"/>
      <c r="AG2907"/>
      <c r="AH2907"/>
      <c r="AI2907" s="20"/>
      <c r="AJ2907"/>
      <c r="AK2907"/>
      <c r="AL2907"/>
      <c r="AM2907"/>
      <c r="AN2907" s="20"/>
      <c r="AO2907"/>
      <c r="AT2907" s="14"/>
      <c r="AU2907" s="14"/>
      <c r="AV2907" s="14"/>
      <c r="AW2907" s="14"/>
    </row>
    <row r="2908" spans="1:49" s="10" customFormat="1">
      <c r="A2908" s="12"/>
      <c r="C2908"/>
      <c r="D2908"/>
      <c r="E2908" s="20"/>
      <c r="F2908"/>
      <c r="G2908"/>
      <c r="H2908"/>
      <c r="I2908"/>
      <c r="J2908" s="20"/>
      <c r="K2908"/>
      <c r="L2908"/>
      <c r="M2908"/>
      <c r="N2908"/>
      <c r="O2908" s="20"/>
      <c r="P2908"/>
      <c r="Q2908"/>
      <c r="R2908"/>
      <c r="S2908"/>
      <c r="T2908" s="20"/>
      <c r="U2908"/>
      <c r="V2908"/>
      <c r="W2908"/>
      <c r="X2908"/>
      <c r="Y2908" s="20"/>
      <c r="Z2908"/>
      <c r="AA2908"/>
      <c r="AB2908"/>
      <c r="AC2908"/>
      <c r="AD2908" s="20"/>
      <c r="AE2908"/>
      <c r="AF2908"/>
      <c r="AG2908"/>
      <c r="AH2908"/>
      <c r="AI2908" s="20"/>
      <c r="AJ2908"/>
      <c r="AK2908"/>
      <c r="AL2908"/>
      <c r="AM2908"/>
      <c r="AN2908" s="20"/>
      <c r="AO2908"/>
      <c r="AT2908" s="14"/>
      <c r="AU2908" s="14"/>
      <c r="AV2908" s="14"/>
      <c r="AW2908" s="14"/>
    </row>
    <row r="2909" spans="1:49" s="10" customFormat="1">
      <c r="A2909" s="12"/>
      <c r="C2909"/>
      <c r="D2909"/>
      <c r="E2909" s="20"/>
      <c r="F2909"/>
      <c r="G2909"/>
      <c r="H2909"/>
      <c r="I2909"/>
      <c r="J2909" s="20"/>
      <c r="K2909"/>
      <c r="L2909"/>
      <c r="M2909"/>
      <c r="N2909"/>
      <c r="O2909" s="20"/>
      <c r="P2909"/>
      <c r="Q2909"/>
      <c r="R2909"/>
      <c r="S2909"/>
      <c r="T2909" s="20"/>
      <c r="U2909"/>
      <c r="V2909"/>
      <c r="W2909"/>
      <c r="X2909"/>
      <c r="Y2909" s="20"/>
      <c r="Z2909"/>
      <c r="AA2909"/>
      <c r="AB2909"/>
      <c r="AC2909"/>
      <c r="AD2909" s="20"/>
      <c r="AE2909"/>
      <c r="AF2909"/>
      <c r="AG2909"/>
      <c r="AH2909"/>
      <c r="AI2909" s="20"/>
      <c r="AJ2909"/>
      <c r="AK2909"/>
      <c r="AL2909"/>
      <c r="AM2909"/>
      <c r="AN2909" s="20"/>
      <c r="AO2909"/>
      <c r="AT2909" s="14"/>
      <c r="AU2909" s="14"/>
      <c r="AV2909" s="14"/>
      <c r="AW2909" s="14"/>
    </row>
    <row r="2910" spans="1:49" s="10" customFormat="1">
      <c r="A2910" s="12"/>
      <c r="C2910"/>
      <c r="D2910"/>
      <c r="E2910" s="20"/>
      <c r="F2910"/>
      <c r="G2910"/>
      <c r="H2910"/>
      <c r="I2910"/>
      <c r="J2910" s="20"/>
      <c r="K2910"/>
      <c r="L2910"/>
      <c r="M2910"/>
      <c r="N2910"/>
      <c r="O2910" s="20"/>
      <c r="P2910"/>
      <c r="Q2910"/>
      <c r="R2910"/>
      <c r="S2910"/>
      <c r="T2910" s="20"/>
      <c r="U2910"/>
      <c r="V2910"/>
      <c r="W2910"/>
      <c r="X2910"/>
      <c r="Y2910" s="20"/>
      <c r="Z2910"/>
      <c r="AA2910"/>
      <c r="AB2910"/>
      <c r="AC2910"/>
      <c r="AD2910" s="20"/>
      <c r="AE2910"/>
      <c r="AF2910"/>
      <c r="AG2910"/>
      <c r="AH2910"/>
      <c r="AI2910" s="20"/>
      <c r="AJ2910"/>
      <c r="AK2910"/>
      <c r="AL2910"/>
      <c r="AM2910"/>
      <c r="AN2910" s="20"/>
      <c r="AO2910"/>
      <c r="AT2910" s="14"/>
      <c r="AU2910" s="14"/>
      <c r="AV2910" s="14"/>
      <c r="AW2910" s="14"/>
    </row>
    <row r="2911" spans="1:49" s="10" customFormat="1">
      <c r="A2911" s="12"/>
      <c r="C2911"/>
      <c r="D2911"/>
      <c r="E2911" s="20"/>
      <c r="F2911"/>
      <c r="G2911"/>
      <c r="H2911"/>
      <c r="I2911"/>
      <c r="J2911" s="20"/>
      <c r="K2911"/>
      <c r="L2911"/>
      <c r="M2911"/>
      <c r="N2911"/>
      <c r="O2911" s="20"/>
      <c r="P2911"/>
      <c r="Q2911"/>
      <c r="R2911"/>
      <c r="S2911"/>
      <c r="T2911" s="20"/>
      <c r="U2911"/>
      <c r="V2911"/>
      <c r="W2911"/>
      <c r="X2911"/>
      <c r="Y2911" s="20"/>
      <c r="Z2911"/>
      <c r="AA2911"/>
      <c r="AB2911"/>
      <c r="AC2911"/>
      <c r="AD2911" s="20"/>
      <c r="AE2911"/>
      <c r="AF2911"/>
      <c r="AG2911"/>
      <c r="AH2911"/>
      <c r="AI2911" s="20"/>
      <c r="AJ2911"/>
      <c r="AK2911"/>
      <c r="AL2911"/>
      <c r="AM2911"/>
      <c r="AN2911" s="20"/>
      <c r="AO2911"/>
      <c r="AT2911" s="14"/>
      <c r="AU2911" s="14"/>
      <c r="AV2911" s="14"/>
      <c r="AW2911" s="14"/>
    </row>
    <row r="2912" spans="1:49" s="10" customFormat="1">
      <c r="A2912" s="12"/>
      <c r="C2912"/>
      <c r="D2912"/>
      <c r="E2912" s="20"/>
      <c r="F2912"/>
      <c r="G2912"/>
      <c r="H2912"/>
      <c r="I2912"/>
      <c r="J2912" s="20"/>
      <c r="K2912"/>
      <c r="L2912"/>
      <c r="M2912"/>
      <c r="N2912"/>
      <c r="O2912" s="20"/>
      <c r="P2912"/>
      <c r="Q2912"/>
      <c r="R2912"/>
      <c r="S2912"/>
      <c r="T2912" s="20"/>
      <c r="U2912"/>
      <c r="V2912"/>
      <c r="W2912"/>
      <c r="X2912"/>
      <c r="Y2912" s="20"/>
      <c r="Z2912"/>
      <c r="AA2912"/>
      <c r="AB2912"/>
      <c r="AC2912"/>
      <c r="AD2912" s="20"/>
      <c r="AE2912"/>
      <c r="AF2912"/>
      <c r="AG2912"/>
      <c r="AH2912"/>
      <c r="AI2912" s="20"/>
      <c r="AJ2912"/>
      <c r="AK2912"/>
      <c r="AL2912"/>
      <c r="AM2912"/>
      <c r="AN2912" s="20"/>
      <c r="AO2912"/>
      <c r="AT2912" s="14"/>
      <c r="AU2912" s="14"/>
      <c r="AV2912" s="14"/>
      <c r="AW2912" s="14"/>
    </row>
    <row r="2913" spans="1:49" s="10" customFormat="1">
      <c r="A2913" s="12"/>
      <c r="C2913"/>
      <c r="D2913"/>
      <c r="E2913" s="20"/>
      <c r="F2913"/>
      <c r="G2913"/>
      <c r="H2913"/>
      <c r="I2913"/>
      <c r="J2913" s="20"/>
      <c r="K2913"/>
      <c r="L2913"/>
      <c r="M2913"/>
      <c r="N2913"/>
      <c r="O2913" s="20"/>
      <c r="P2913"/>
      <c r="Q2913"/>
      <c r="R2913"/>
      <c r="S2913"/>
      <c r="T2913" s="20"/>
      <c r="U2913"/>
      <c r="V2913"/>
      <c r="W2913"/>
      <c r="X2913"/>
      <c r="Y2913" s="20"/>
      <c r="Z2913"/>
      <c r="AA2913"/>
      <c r="AB2913"/>
      <c r="AC2913"/>
      <c r="AD2913" s="20"/>
      <c r="AE2913"/>
      <c r="AF2913"/>
      <c r="AG2913"/>
      <c r="AH2913"/>
      <c r="AI2913" s="20"/>
      <c r="AJ2913"/>
      <c r="AK2913"/>
      <c r="AL2913"/>
      <c r="AM2913"/>
      <c r="AN2913" s="20"/>
      <c r="AO2913"/>
      <c r="AT2913" s="14"/>
      <c r="AU2913" s="14"/>
      <c r="AV2913" s="14"/>
      <c r="AW2913" s="14"/>
    </row>
    <row r="2914" spans="1:49" s="10" customFormat="1">
      <c r="A2914" s="12"/>
      <c r="C2914"/>
      <c r="D2914"/>
      <c r="E2914" s="20"/>
      <c r="F2914"/>
      <c r="G2914"/>
      <c r="H2914"/>
      <c r="I2914"/>
      <c r="J2914" s="20"/>
      <c r="K2914"/>
      <c r="L2914"/>
      <c r="M2914"/>
      <c r="N2914"/>
      <c r="O2914" s="20"/>
      <c r="P2914"/>
      <c r="Q2914"/>
      <c r="R2914"/>
      <c r="S2914"/>
      <c r="T2914" s="20"/>
      <c r="U2914"/>
      <c r="V2914"/>
      <c r="W2914"/>
      <c r="X2914"/>
      <c r="Y2914" s="20"/>
      <c r="Z2914"/>
      <c r="AA2914"/>
      <c r="AB2914"/>
      <c r="AC2914"/>
      <c r="AD2914" s="20"/>
      <c r="AE2914"/>
      <c r="AF2914"/>
      <c r="AG2914"/>
      <c r="AH2914"/>
      <c r="AI2914" s="20"/>
      <c r="AJ2914"/>
      <c r="AK2914"/>
      <c r="AL2914"/>
      <c r="AM2914"/>
      <c r="AN2914" s="20"/>
      <c r="AO2914"/>
      <c r="AT2914" s="14"/>
      <c r="AU2914" s="14"/>
      <c r="AV2914" s="14"/>
      <c r="AW2914" s="14"/>
    </row>
    <row r="2915" spans="1:49" s="10" customFormat="1">
      <c r="A2915" s="12"/>
      <c r="C2915"/>
      <c r="D2915"/>
      <c r="E2915" s="20"/>
      <c r="F2915"/>
      <c r="G2915"/>
      <c r="H2915"/>
      <c r="I2915"/>
      <c r="J2915" s="20"/>
      <c r="K2915"/>
      <c r="L2915"/>
      <c r="M2915"/>
      <c r="N2915"/>
      <c r="O2915" s="20"/>
      <c r="P2915"/>
      <c r="Q2915"/>
      <c r="R2915"/>
      <c r="S2915"/>
      <c r="T2915" s="20"/>
      <c r="U2915"/>
      <c r="V2915"/>
      <c r="W2915"/>
      <c r="X2915"/>
      <c r="Y2915" s="20"/>
      <c r="Z2915"/>
      <c r="AA2915"/>
      <c r="AB2915"/>
      <c r="AC2915"/>
      <c r="AD2915" s="20"/>
      <c r="AE2915"/>
      <c r="AF2915"/>
      <c r="AG2915"/>
      <c r="AH2915"/>
      <c r="AI2915" s="20"/>
      <c r="AJ2915"/>
      <c r="AK2915"/>
      <c r="AL2915"/>
      <c r="AM2915"/>
      <c r="AN2915" s="20"/>
      <c r="AO2915"/>
      <c r="AT2915" s="14"/>
      <c r="AU2915" s="14"/>
      <c r="AV2915" s="14"/>
      <c r="AW2915" s="14"/>
    </row>
    <row r="2916" spans="1:49" s="10" customFormat="1">
      <c r="A2916" s="12"/>
      <c r="C2916"/>
      <c r="D2916"/>
      <c r="E2916" s="20"/>
      <c r="F2916"/>
      <c r="G2916"/>
      <c r="H2916"/>
      <c r="I2916"/>
      <c r="J2916" s="20"/>
      <c r="K2916"/>
      <c r="L2916"/>
      <c r="M2916"/>
      <c r="N2916"/>
      <c r="O2916" s="20"/>
      <c r="P2916"/>
      <c r="Q2916"/>
      <c r="R2916"/>
      <c r="S2916"/>
      <c r="T2916" s="20"/>
      <c r="U2916"/>
      <c r="V2916"/>
      <c r="W2916"/>
      <c r="X2916"/>
      <c r="Y2916" s="20"/>
      <c r="Z2916"/>
      <c r="AA2916"/>
      <c r="AB2916"/>
      <c r="AC2916"/>
      <c r="AD2916" s="20"/>
      <c r="AE2916"/>
      <c r="AF2916"/>
      <c r="AG2916"/>
      <c r="AH2916"/>
      <c r="AI2916" s="20"/>
      <c r="AJ2916"/>
      <c r="AK2916"/>
      <c r="AL2916"/>
      <c r="AM2916"/>
      <c r="AN2916" s="20"/>
      <c r="AO2916"/>
      <c r="AT2916" s="14"/>
      <c r="AU2916" s="14"/>
      <c r="AV2916" s="14"/>
      <c r="AW2916" s="14"/>
    </row>
    <row r="2917" spans="1:49" s="10" customFormat="1">
      <c r="A2917" s="12"/>
      <c r="C2917"/>
      <c r="D2917"/>
      <c r="E2917" s="20"/>
      <c r="F2917"/>
      <c r="G2917"/>
      <c r="H2917"/>
      <c r="I2917"/>
      <c r="J2917" s="20"/>
      <c r="K2917"/>
      <c r="L2917"/>
      <c r="M2917"/>
      <c r="N2917"/>
      <c r="O2917" s="20"/>
      <c r="P2917"/>
      <c r="Q2917"/>
      <c r="R2917"/>
      <c r="S2917"/>
      <c r="T2917" s="20"/>
      <c r="U2917"/>
      <c r="V2917"/>
      <c r="W2917"/>
      <c r="X2917"/>
      <c r="Y2917" s="20"/>
      <c r="Z2917"/>
      <c r="AA2917"/>
      <c r="AB2917"/>
      <c r="AC2917"/>
      <c r="AD2917" s="20"/>
      <c r="AE2917"/>
      <c r="AF2917"/>
      <c r="AG2917"/>
      <c r="AH2917"/>
      <c r="AI2917" s="20"/>
      <c r="AJ2917"/>
      <c r="AK2917"/>
      <c r="AL2917"/>
      <c r="AM2917"/>
      <c r="AN2917" s="20"/>
      <c r="AO2917"/>
      <c r="AT2917" s="14"/>
      <c r="AU2917" s="14"/>
      <c r="AV2917" s="14"/>
      <c r="AW2917" s="14"/>
    </row>
    <row r="2918" spans="1:49" s="10" customFormat="1">
      <c r="A2918" s="12"/>
      <c r="C2918"/>
      <c r="D2918"/>
      <c r="E2918" s="20"/>
      <c r="F2918"/>
      <c r="G2918"/>
      <c r="H2918"/>
      <c r="I2918"/>
      <c r="J2918" s="20"/>
      <c r="K2918"/>
      <c r="L2918"/>
      <c r="M2918"/>
      <c r="N2918"/>
      <c r="O2918" s="20"/>
      <c r="P2918"/>
      <c r="Q2918"/>
      <c r="R2918"/>
      <c r="S2918"/>
      <c r="T2918" s="20"/>
      <c r="U2918"/>
      <c r="V2918"/>
      <c r="W2918"/>
      <c r="X2918"/>
      <c r="Y2918" s="20"/>
      <c r="Z2918"/>
      <c r="AA2918"/>
      <c r="AB2918"/>
      <c r="AC2918"/>
      <c r="AD2918" s="20"/>
      <c r="AE2918"/>
      <c r="AF2918"/>
      <c r="AG2918"/>
      <c r="AH2918"/>
      <c r="AI2918" s="20"/>
      <c r="AJ2918"/>
      <c r="AK2918"/>
      <c r="AL2918"/>
      <c r="AM2918"/>
      <c r="AN2918" s="20"/>
      <c r="AO2918"/>
      <c r="AT2918" s="14"/>
      <c r="AU2918" s="14"/>
      <c r="AV2918" s="14"/>
      <c r="AW2918" s="14"/>
    </row>
    <row r="2919" spans="1:49" s="10" customFormat="1">
      <c r="A2919" s="12"/>
      <c r="C2919"/>
      <c r="D2919"/>
      <c r="E2919" s="20"/>
      <c r="F2919"/>
      <c r="G2919"/>
      <c r="H2919"/>
      <c r="I2919"/>
      <c r="J2919" s="20"/>
      <c r="K2919"/>
      <c r="L2919"/>
      <c r="M2919"/>
      <c r="N2919"/>
      <c r="O2919" s="20"/>
      <c r="P2919"/>
      <c r="Q2919"/>
      <c r="R2919"/>
      <c r="S2919"/>
      <c r="T2919" s="20"/>
      <c r="U2919"/>
      <c r="V2919"/>
      <c r="W2919"/>
      <c r="X2919"/>
      <c r="Y2919" s="20"/>
      <c r="Z2919"/>
      <c r="AA2919"/>
      <c r="AB2919"/>
      <c r="AC2919"/>
      <c r="AD2919" s="20"/>
      <c r="AE2919"/>
      <c r="AF2919"/>
      <c r="AG2919"/>
      <c r="AH2919"/>
      <c r="AI2919" s="20"/>
      <c r="AJ2919"/>
      <c r="AK2919"/>
      <c r="AL2919"/>
      <c r="AM2919"/>
      <c r="AN2919" s="20"/>
      <c r="AO2919"/>
      <c r="AT2919" s="14"/>
      <c r="AU2919" s="14"/>
      <c r="AV2919" s="14"/>
      <c r="AW2919" s="14"/>
    </row>
    <row r="2920" spans="1:49" s="10" customFormat="1">
      <c r="A2920" s="12"/>
      <c r="C2920"/>
      <c r="D2920"/>
      <c r="E2920" s="20"/>
      <c r="F2920"/>
      <c r="G2920"/>
      <c r="H2920"/>
      <c r="I2920"/>
      <c r="J2920" s="20"/>
      <c r="K2920"/>
      <c r="L2920"/>
      <c r="M2920"/>
      <c r="N2920"/>
      <c r="O2920" s="20"/>
      <c r="P2920"/>
      <c r="Q2920"/>
      <c r="R2920"/>
      <c r="S2920"/>
      <c r="T2920" s="20"/>
      <c r="U2920"/>
      <c r="V2920"/>
      <c r="W2920"/>
      <c r="X2920"/>
      <c r="Y2920" s="20"/>
      <c r="Z2920"/>
      <c r="AA2920"/>
      <c r="AB2920"/>
      <c r="AC2920"/>
      <c r="AD2920" s="20"/>
      <c r="AE2920"/>
      <c r="AF2920"/>
      <c r="AG2920"/>
      <c r="AH2920"/>
      <c r="AI2920" s="20"/>
      <c r="AJ2920"/>
      <c r="AK2920"/>
      <c r="AL2920"/>
      <c r="AM2920"/>
      <c r="AN2920" s="20"/>
      <c r="AO2920"/>
      <c r="AT2920" s="14"/>
      <c r="AU2920" s="14"/>
      <c r="AV2920" s="14"/>
      <c r="AW2920" s="14"/>
    </row>
    <row r="2921" spans="1:49" s="10" customFormat="1">
      <c r="A2921" s="12"/>
      <c r="C2921"/>
      <c r="D2921"/>
      <c r="E2921" s="20"/>
      <c r="F2921"/>
      <c r="G2921"/>
      <c r="H2921"/>
      <c r="I2921"/>
      <c r="J2921" s="20"/>
      <c r="K2921"/>
      <c r="L2921"/>
      <c r="M2921"/>
      <c r="N2921"/>
      <c r="O2921" s="20"/>
      <c r="P2921"/>
      <c r="Q2921"/>
      <c r="R2921"/>
      <c r="S2921"/>
      <c r="T2921" s="20"/>
      <c r="U2921"/>
      <c r="V2921"/>
      <c r="W2921"/>
      <c r="X2921"/>
      <c r="Y2921" s="20"/>
      <c r="Z2921"/>
      <c r="AA2921"/>
      <c r="AB2921"/>
      <c r="AC2921"/>
      <c r="AD2921" s="20"/>
      <c r="AE2921"/>
      <c r="AF2921"/>
      <c r="AG2921"/>
      <c r="AH2921"/>
      <c r="AI2921" s="20"/>
      <c r="AJ2921"/>
      <c r="AK2921"/>
      <c r="AL2921"/>
      <c r="AM2921"/>
      <c r="AN2921" s="20"/>
      <c r="AO2921"/>
      <c r="AT2921" s="14"/>
      <c r="AU2921" s="14"/>
      <c r="AV2921" s="14"/>
      <c r="AW2921" s="14"/>
    </row>
    <row r="2922" spans="1:49" s="10" customFormat="1">
      <c r="A2922" s="12"/>
      <c r="C2922"/>
      <c r="D2922"/>
      <c r="E2922" s="20"/>
      <c r="F2922"/>
      <c r="G2922"/>
      <c r="H2922"/>
      <c r="I2922"/>
      <c r="J2922" s="20"/>
      <c r="K2922"/>
      <c r="L2922"/>
      <c r="M2922"/>
      <c r="N2922"/>
      <c r="O2922" s="20"/>
      <c r="P2922"/>
      <c r="Q2922"/>
      <c r="R2922"/>
      <c r="S2922"/>
      <c r="T2922" s="20"/>
      <c r="U2922"/>
      <c r="V2922"/>
      <c r="W2922"/>
      <c r="X2922"/>
      <c r="Y2922" s="20"/>
      <c r="Z2922"/>
      <c r="AA2922"/>
      <c r="AB2922"/>
      <c r="AC2922"/>
      <c r="AD2922" s="20"/>
      <c r="AE2922"/>
      <c r="AF2922"/>
      <c r="AG2922"/>
      <c r="AH2922"/>
      <c r="AI2922" s="20"/>
      <c r="AJ2922"/>
      <c r="AK2922"/>
      <c r="AL2922"/>
      <c r="AM2922"/>
      <c r="AN2922" s="20"/>
      <c r="AO2922"/>
      <c r="AT2922" s="14"/>
      <c r="AU2922" s="14"/>
      <c r="AV2922" s="14"/>
      <c r="AW2922" s="14"/>
    </row>
    <row r="2923" spans="1:49" s="10" customFormat="1">
      <c r="A2923" s="12"/>
      <c r="C2923"/>
      <c r="D2923"/>
      <c r="E2923" s="20"/>
      <c r="F2923"/>
      <c r="G2923"/>
      <c r="H2923"/>
      <c r="I2923"/>
      <c r="J2923" s="20"/>
      <c r="K2923"/>
      <c r="L2923"/>
      <c r="M2923"/>
      <c r="N2923"/>
      <c r="O2923" s="20"/>
      <c r="P2923"/>
      <c r="Q2923"/>
      <c r="R2923"/>
      <c r="S2923"/>
      <c r="T2923" s="20"/>
      <c r="U2923"/>
      <c r="V2923"/>
      <c r="W2923"/>
      <c r="X2923"/>
      <c r="Y2923" s="20"/>
      <c r="Z2923"/>
      <c r="AA2923"/>
      <c r="AB2923"/>
      <c r="AC2923"/>
      <c r="AD2923" s="20"/>
      <c r="AE2923"/>
      <c r="AF2923"/>
      <c r="AG2923"/>
      <c r="AH2923"/>
      <c r="AI2923" s="20"/>
      <c r="AJ2923"/>
      <c r="AK2923"/>
      <c r="AL2923"/>
      <c r="AM2923"/>
      <c r="AN2923" s="20"/>
      <c r="AO2923"/>
      <c r="AT2923" s="14"/>
      <c r="AU2923" s="14"/>
      <c r="AV2923" s="14"/>
      <c r="AW2923" s="14"/>
    </row>
    <row r="2924" spans="1:49" s="10" customFormat="1">
      <c r="A2924" s="12"/>
      <c r="C2924"/>
      <c r="D2924"/>
      <c r="E2924" s="20"/>
      <c r="F2924"/>
      <c r="G2924"/>
      <c r="H2924"/>
      <c r="I2924"/>
      <c r="J2924" s="20"/>
      <c r="K2924"/>
      <c r="L2924"/>
      <c r="M2924"/>
      <c r="N2924"/>
      <c r="O2924" s="20"/>
      <c r="P2924"/>
      <c r="Q2924"/>
      <c r="R2924"/>
      <c r="S2924"/>
      <c r="T2924" s="20"/>
      <c r="U2924"/>
      <c r="V2924"/>
      <c r="W2924"/>
      <c r="X2924"/>
      <c r="Y2924" s="20"/>
      <c r="Z2924"/>
      <c r="AA2924"/>
      <c r="AB2924"/>
      <c r="AC2924"/>
      <c r="AD2924" s="20"/>
      <c r="AE2924"/>
      <c r="AF2924"/>
      <c r="AG2924"/>
      <c r="AH2924"/>
      <c r="AI2924" s="20"/>
      <c r="AJ2924"/>
      <c r="AK2924"/>
      <c r="AL2924"/>
      <c r="AM2924"/>
      <c r="AN2924" s="20"/>
      <c r="AO2924"/>
      <c r="AT2924" s="14"/>
      <c r="AU2924" s="14"/>
      <c r="AV2924" s="14"/>
      <c r="AW2924" s="14"/>
    </row>
    <row r="2925" spans="1:49" s="10" customFormat="1">
      <c r="A2925" s="12"/>
      <c r="C2925"/>
      <c r="D2925"/>
      <c r="E2925" s="20"/>
      <c r="F2925"/>
      <c r="G2925"/>
      <c r="H2925"/>
      <c r="I2925"/>
      <c r="J2925" s="20"/>
      <c r="K2925"/>
      <c r="L2925"/>
      <c r="M2925"/>
      <c r="N2925"/>
      <c r="O2925" s="20"/>
      <c r="P2925"/>
      <c r="Q2925"/>
      <c r="R2925"/>
      <c r="S2925"/>
      <c r="T2925" s="20"/>
      <c r="U2925"/>
      <c r="V2925"/>
      <c r="W2925"/>
      <c r="X2925"/>
      <c r="Y2925" s="20"/>
      <c r="Z2925"/>
      <c r="AA2925"/>
      <c r="AB2925"/>
      <c r="AC2925"/>
      <c r="AD2925" s="20"/>
      <c r="AE2925"/>
      <c r="AF2925"/>
      <c r="AG2925"/>
      <c r="AH2925"/>
      <c r="AI2925" s="20"/>
      <c r="AJ2925"/>
      <c r="AK2925"/>
      <c r="AL2925"/>
      <c r="AM2925"/>
      <c r="AN2925" s="20"/>
      <c r="AO2925"/>
      <c r="AT2925" s="14"/>
      <c r="AU2925" s="14"/>
      <c r="AV2925" s="14"/>
      <c r="AW2925" s="14"/>
    </row>
    <row r="2926" spans="1:49" s="10" customFormat="1">
      <c r="A2926" s="12"/>
      <c r="C2926"/>
      <c r="D2926"/>
      <c r="E2926" s="20"/>
      <c r="F2926"/>
      <c r="G2926"/>
      <c r="H2926"/>
      <c r="I2926"/>
      <c r="J2926" s="20"/>
      <c r="K2926"/>
      <c r="L2926"/>
      <c r="M2926"/>
      <c r="N2926"/>
      <c r="O2926" s="20"/>
      <c r="P2926"/>
      <c r="Q2926"/>
      <c r="R2926"/>
      <c r="S2926"/>
      <c r="T2926" s="20"/>
      <c r="U2926"/>
      <c r="V2926"/>
      <c r="W2926"/>
      <c r="X2926"/>
      <c r="Y2926" s="20"/>
      <c r="Z2926"/>
      <c r="AA2926"/>
      <c r="AB2926"/>
      <c r="AC2926"/>
      <c r="AD2926" s="20"/>
      <c r="AE2926"/>
      <c r="AF2926"/>
      <c r="AG2926"/>
      <c r="AH2926"/>
      <c r="AI2926" s="20"/>
      <c r="AJ2926"/>
      <c r="AK2926"/>
      <c r="AL2926"/>
      <c r="AM2926"/>
      <c r="AN2926" s="20"/>
      <c r="AO2926"/>
      <c r="AT2926" s="14"/>
      <c r="AU2926" s="14"/>
      <c r="AV2926" s="14"/>
      <c r="AW2926" s="14"/>
    </row>
    <row r="2927" spans="1:49" s="10" customFormat="1">
      <c r="A2927" s="12"/>
      <c r="C2927"/>
      <c r="D2927"/>
      <c r="E2927" s="20"/>
      <c r="F2927"/>
      <c r="G2927"/>
      <c r="H2927"/>
      <c r="I2927"/>
      <c r="J2927" s="20"/>
      <c r="K2927"/>
      <c r="L2927"/>
      <c r="M2927"/>
      <c r="N2927"/>
      <c r="O2927" s="20"/>
      <c r="P2927"/>
      <c r="Q2927"/>
      <c r="R2927"/>
      <c r="S2927"/>
      <c r="T2927" s="20"/>
      <c r="U2927"/>
      <c r="V2927"/>
      <c r="W2927"/>
      <c r="X2927"/>
      <c r="Y2927" s="20"/>
      <c r="Z2927"/>
      <c r="AA2927"/>
      <c r="AB2927"/>
      <c r="AC2927"/>
      <c r="AD2927" s="20"/>
      <c r="AE2927"/>
      <c r="AF2927"/>
      <c r="AG2927"/>
      <c r="AH2927"/>
      <c r="AI2927" s="20"/>
      <c r="AJ2927"/>
      <c r="AK2927"/>
      <c r="AL2927"/>
      <c r="AM2927"/>
      <c r="AN2927" s="20"/>
      <c r="AO2927"/>
      <c r="AT2927" s="14"/>
      <c r="AU2927" s="14"/>
      <c r="AV2927" s="14"/>
      <c r="AW2927" s="14"/>
    </row>
    <row r="2928" spans="1:49" s="10" customFormat="1">
      <c r="A2928" s="12"/>
      <c r="C2928"/>
      <c r="D2928"/>
      <c r="E2928" s="20"/>
      <c r="F2928"/>
      <c r="G2928"/>
      <c r="H2928"/>
      <c r="I2928"/>
      <c r="J2928" s="20"/>
      <c r="K2928"/>
      <c r="L2928"/>
      <c r="M2928"/>
      <c r="N2928"/>
      <c r="O2928" s="20"/>
      <c r="P2928"/>
      <c r="Q2928"/>
      <c r="R2928"/>
      <c r="S2928"/>
      <c r="T2928" s="20"/>
      <c r="U2928"/>
      <c r="V2928"/>
      <c r="W2928"/>
      <c r="X2928"/>
      <c r="Y2928" s="20"/>
      <c r="Z2928"/>
      <c r="AA2928"/>
      <c r="AB2928"/>
      <c r="AC2928"/>
      <c r="AD2928" s="20"/>
      <c r="AE2928"/>
      <c r="AF2928"/>
      <c r="AG2928"/>
      <c r="AH2928"/>
      <c r="AI2928" s="20"/>
      <c r="AJ2928"/>
      <c r="AK2928"/>
      <c r="AL2928"/>
      <c r="AM2928"/>
      <c r="AN2928" s="20"/>
      <c r="AO2928"/>
      <c r="AT2928" s="14"/>
      <c r="AU2928" s="14"/>
      <c r="AV2928" s="14"/>
      <c r="AW2928" s="14"/>
    </row>
    <row r="2929" spans="1:49" s="10" customFormat="1">
      <c r="A2929" s="12"/>
      <c r="C2929"/>
      <c r="D2929"/>
      <c r="E2929" s="20"/>
      <c r="F2929"/>
      <c r="G2929"/>
      <c r="H2929"/>
      <c r="I2929"/>
      <c r="J2929" s="20"/>
      <c r="K2929"/>
      <c r="L2929"/>
      <c r="M2929"/>
      <c r="N2929"/>
      <c r="O2929" s="20"/>
      <c r="P2929"/>
      <c r="Q2929"/>
      <c r="R2929"/>
      <c r="S2929"/>
      <c r="T2929" s="20"/>
      <c r="U2929"/>
      <c r="V2929"/>
      <c r="W2929"/>
      <c r="X2929"/>
      <c r="Y2929" s="20"/>
      <c r="Z2929"/>
      <c r="AA2929"/>
      <c r="AB2929"/>
      <c r="AC2929"/>
      <c r="AD2929" s="20"/>
      <c r="AE2929"/>
      <c r="AF2929"/>
      <c r="AG2929"/>
      <c r="AH2929"/>
      <c r="AI2929" s="20"/>
      <c r="AJ2929"/>
      <c r="AK2929"/>
      <c r="AL2929"/>
      <c r="AM2929"/>
      <c r="AN2929" s="20"/>
      <c r="AO2929"/>
      <c r="AT2929" s="14"/>
      <c r="AU2929" s="14"/>
      <c r="AV2929" s="14"/>
      <c r="AW2929" s="14"/>
    </row>
    <row r="2930" spans="1:49" s="10" customFormat="1">
      <c r="A2930" s="12"/>
      <c r="C2930"/>
      <c r="D2930"/>
      <c r="E2930" s="20"/>
      <c r="F2930"/>
      <c r="G2930"/>
      <c r="H2930"/>
      <c r="I2930"/>
      <c r="J2930" s="20"/>
      <c r="K2930"/>
      <c r="L2930"/>
      <c r="M2930"/>
      <c r="N2930"/>
      <c r="O2930" s="20"/>
      <c r="P2930"/>
      <c r="Q2930"/>
      <c r="R2930"/>
      <c r="S2930"/>
      <c r="T2930" s="20"/>
      <c r="U2930"/>
      <c r="V2930"/>
      <c r="W2930"/>
      <c r="X2930"/>
      <c r="Y2930" s="20"/>
      <c r="Z2930"/>
      <c r="AA2930"/>
      <c r="AB2930"/>
      <c r="AC2930"/>
      <c r="AD2930" s="20"/>
      <c r="AE2930"/>
      <c r="AF2930"/>
      <c r="AG2930"/>
      <c r="AH2930"/>
      <c r="AI2930" s="20"/>
      <c r="AJ2930"/>
      <c r="AK2930"/>
      <c r="AL2930"/>
      <c r="AM2930"/>
      <c r="AN2930" s="20"/>
      <c r="AO2930"/>
      <c r="AT2930" s="14"/>
      <c r="AU2930" s="14"/>
      <c r="AV2930" s="14"/>
      <c r="AW2930" s="14"/>
    </row>
    <row r="2931" spans="1:49" s="10" customFormat="1">
      <c r="A2931" s="12"/>
      <c r="C2931"/>
      <c r="D2931"/>
      <c r="E2931" s="20"/>
      <c r="F2931"/>
      <c r="G2931"/>
      <c r="H2931"/>
      <c r="I2931"/>
      <c r="J2931" s="20"/>
      <c r="K2931"/>
      <c r="L2931"/>
      <c r="M2931"/>
      <c r="N2931"/>
      <c r="O2931" s="20"/>
      <c r="P2931"/>
      <c r="Q2931"/>
      <c r="R2931"/>
      <c r="S2931"/>
      <c r="T2931" s="20"/>
      <c r="U2931"/>
      <c r="V2931"/>
      <c r="W2931"/>
      <c r="X2931"/>
      <c r="Y2931" s="20"/>
      <c r="Z2931"/>
      <c r="AA2931"/>
      <c r="AB2931"/>
      <c r="AC2931"/>
      <c r="AD2931" s="20"/>
      <c r="AE2931"/>
      <c r="AF2931"/>
      <c r="AG2931"/>
      <c r="AH2931"/>
      <c r="AI2931" s="20"/>
      <c r="AJ2931"/>
      <c r="AK2931"/>
      <c r="AL2931"/>
      <c r="AM2931"/>
      <c r="AN2931" s="20"/>
      <c r="AO2931"/>
      <c r="AT2931" s="14"/>
      <c r="AU2931" s="14"/>
      <c r="AV2931" s="14"/>
      <c r="AW2931" s="14"/>
    </row>
    <row r="2932" spans="1:49" s="10" customFormat="1">
      <c r="A2932" s="12"/>
      <c r="C2932"/>
      <c r="D2932"/>
      <c r="E2932" s="20"/>
      <c r="F2932"/>
      <c r="G2932"/>
      <c r="H2932"/>
      <c r="I2932"/>
      <c r="J2932" s="20"/>
      <c r="K2932"/>
      <c r="L2932"/>
      <c r="M2932"/>
      <c r="N2932"/>
      <c r="O2932" s="20"/>
      <c r="P2932"/>
      <c r="Q2932"/>
      <c r="R2932"/>
      <c r="S2932"/>
      <c r="T2932" s="20"/>
      <c r="U2932"/>
      <c r="V2932"/>
      <c r="W2932"/>
      <c r="X2932"/>
      <c r="Y2932" s="20"/>
      <c r="Z2932"/>
      <c r="AA2932"/>
      <c r="AB2932"/>
      <c r="AC2932"/>
      <c r="AD2932" s="20"/>
      <c r="AE2932"/>
      <c r="AF2932"/>
      <c r="AG2932"/>
      <c r="AH2932"/>
      <c r="AI2932" s="20"/>
      <c r="AJ2932"/>
      <c r="AK2932"/>
      <c r="AL2932"/>
      <c r="AM2932"/>
      <c r="AN2932" s="20"/>
      <c r="AO2932"/>
      <c r="AT2932" s="14"/>
      <c r="AU2932" s="14"/>
      <c r="AV2932" s="14"/>
      <c r="AW2932" s="14"/>
    </row>
    <row r="2933" spans="1:49" s="10" customFormat="1">
      <c r="A2933" s="12"/>
      <c r="C2933"/>
      <c r="D2933"/>
      <c r="E2933" s="20"/>
      <c r="F2933"/>
      <c r="G2933"/>
      <c r="H2933"/>
      <c r="I2933"/>
      <c r="J2933" s="20"/>
      <c r="K2933"/>
      <c r="L2933"/>
      <c r="M2933"/>
      <c r="N2933"/>
      <c r="O2933" s="20"/>
      <c r="P2933"/>
      <c r="Q2933"/>
      <c r="R2933"/>
      <c r="S2933"/>
      <c r="T2933" s="20"/>
      <c r="U2933"/>
      <c r="V2933"/>
      <c r="W2933"/>
      <c r="X2933"/>
      <c r="Y2933" s="20"/>
      <c r="Z2933"/>
      <c r="AA2933"/>
      <c r="AB2933"/>
      <c r="AC2933"/>
      <c r="AD2933" s="20"/>
      <c r="AE2933"/>
      <c r="AF2933"/>
      <c r="AG2933"/>
      <c r="AH2933"/>
      <c r="AI2933" s="20"/>
      <c r="AJ2933"/>
      <c r="AK2933"/>
      <c r="AL2933"/>
      <c r="AM2933"/>
      <c r="AN2933" s="20"/>
      <c r="AO2933"/>
      <c r="AT2933" s="14"/>
      <c r="AU2933" s="14"/>
      <c r="AV2933" s="14"/>
      <c r="AW2933" s="14"/>
    </row>
    <row r="2934" spans="1:49" s="10" customFormat="1">
      <c r="A2934" s="12"/>
      <c r="C2934"/>
      <c r="D2934"/>
      <c r="E2934" s="20"/>
      <c r="F2934"/>
      <c r="G2934"/>
      <c r="H2934"/>
      <c r="I2934"/>
      <c r="J2934" s="20"/>
      <c r="K2934"/>
      <c r="L2934"/>
      <c r="M2934"/>
      <c r="N2934"/>
      <c r="O2934" s="20"/>
      <c r="P2934"/>
      <c r="Q2934"/>
      <c r="R2934"/>
      <c r="S2934"/>
      <c r="T2934" s="20"/>
      <c r="U2934"/>
      <c r="V2934"/>
      <c r="W2934"/>
      <c r="X2934"/>
      <c r="Y2934" s="20"/>
      <c r="Z2934"/>
      <c r="AA2934"/>
      <c r="AB2934"/>
      <c r="AC2934"/>
      <c r="AD2934" s="20"/>
      <c r="AE2934"/>
      <c r="AF2934"/>
      <c r="AG2934"/>
      <c r="AH2934"/>
      <c r="AI2934" s="20"/>
      <c r="AJ2934"/>
      <c r="AK2934"/>
      <c r="AL2934"/>
      <c r="AM2934"/>
      <c r="AN2934" s="20"/>
      <c r="AO2934"/>
      <c r="AT2934" s="14"/>
      <c r="AU2934" s="14"/>
      <c r="AV2934" s="14"/>
      <c r="AW2934" s="14"/>
    </row>
    <row r="2935" spans="1:49" s="10" customFormat="1">
      <c r="A2935" s="12"/>
      <c r="C2935"/>
      <c r="D2935"/>
      <c r="E2935" s="20"/>
      <c r="F2935"/>
      <c r="G2935"/>
      <c r="H2935"/>
      <c r="I2935"/>
      <c r="J2935" s="20"/>
      <c r="K2935"/>
      <c r="L2935"/>
      <c r="M2935"/>
      <c r="N2935"/>
      <c r="O2935" s="20"/>
      <c r="P2935"/>
      <c r="Q2935"/>
      <c r="R2935"/>
      <c r="S2935"/>
      <c r="T2935" s="20"/>
      <c r="U2935"/>
      <c r="V2935"/>
      <c r="W2935"/>
      <c r="X2935"/>
      <c r="Y2935" s="20"/>
      <c r="Z2935"/>
      <c r="AA2935"/>
      <c r="AB2935"/>
      <c r="AC2935"/>
      <c r="AD2935" s="20"/>
      <c r="AE2935"/>
      <c r="AF2935"/>
      <c r="AG2935"/>
      <c r="AH2935"/>
      <c r="AI2935" s="20"/>
      <c r="AJ2935"/>
      <c r="AK2935"/>
      <c r="AL2935"/>
      <c r="AM2935"/>
      <c r="AN2935" s="20"/>
      <c r="AO2935"/>
      <c r="AT2935" s="14"/>
      <c r="AU2935" s="14"/>
      <c r="AV2935" s="14"/>
      <c r="AW2935" s="14"/>
    </row>
    <row r="2936" spans="1:49" s="10" customFormat="1">
      <c r="A2936" s="12"/>
      <c r="C2936"/>
      <c r="D2936"/>
      <c r="E2936" s="20"/>
      <c r="F2936"/>
      <c r="G2936"/>
      <c r="H2936"/>
      <c r="I2936"/>
      <c r="J2936" s="20"/>
      <c r="K2936"/>
      <c r="L2936"/>
      <c r="M2936"/>
      <c r="N2936"/>
      <c r="O2936" s="20"/>
      <c r="P2936"/>
      <c r="Q2936"/>
      <c r="R2936"/>
      <c r="S2936"/>
      <c r="T2936" s="20"/>
      <c r="U2936"/>
      <c r="V2936"/>
      <c r="W2936"/>
      <c r="X2936"/>
      <c r="Y2936" s="20"/>
      <c r="Z2936"/>
      <c r="AA2936"/>
      <c r="AB2936"/>
      <c r="AC2936"/>
      <c r="AD2936" s="20"/>
      <c r="AE2936"/>
      <c r="AF2936"/>
      <c r="AG2936"/>
      <c r="AH2936"/>
      <c r="AI2936" s="20"/>
      <c r="AJ2936"/>
      <c r="AK2936"/>
      <c r="AL2936"/>
      <c r="AM2936"/>
      <c r="AN2936" s="20"/>
      <c r="AO2936"/>
      <c r="AT2936" s="14"/>
      <c r="AU2936" s="14"/>
      <c r="AV2936" s="14"/>
      <c r="AW2936" s="14"/>
    </row>
    <row r="2937" spans="1:49" s="10" customFormat="1">
      <c r="A2937" s="12"/>
      <c r="C2937"/>
      <c r="D2937"/>
      <c r="E2937" s="20"/>
      <c r="F2937"/>
      <c r="G2937"/>
      <c r="H2937"/>
      <c r="I2937"/>
      <c r="J2937" s="20"/>
      <c r="K2937"/>
      <c r="L2937"/>
      <c r="M2937"/>
      <c r="N2937"/>
      <c r="O2937" s="20"/>
      <c r="P2937"/>
      <c r="Q2937"/>
      <c r="R2937"/>
      <c r="S2937"/>
      <c r="T2937" s="20"/>
      <c r="U2937"/>
      <c r="V2937"/>
      <c r="W2937"/>
      <c r="X2937"/>
      <c r="Y2937" s="20"/>
      <c r="Z2937"/>
      <c r="AA2937"/>
      <c r="AB2937"/>
      <c r="AC2937"/>
      <c r="AD2937" s="20"/>
      <c r="AE2937"/>
      <c r="AF2937"/>
      <c r="AG2937"/>
      <c r="AH2937"/>
      <c r="AI2937" s="20"/>
      <c r="AJ2937"/>
      <c r="AK2937"/>
      <c r="AL2937"/>
      <c r="AM2937"/>
      <c r="AN2937" s="20"/>
      <c r="AO2937"/>
      <c r="AT2937" s="14"/>
      <c r="AU2937" s="14"/>
      <c r="AV2937" s="14"/>
      <c r="AW2937" s="14"/>
    </row>
    <row r="2938" spans="1:49" s="10" customFormat="1">
      <c r="A2938" s="12"/>
      <c r="C2938"/>
      <c r="D2938"/>
      <c r="E2938" s="20"/>
      <c r="F2938"/>
      <c r="G2938"/>
      <c r="H2938"/>
      <c r="I2938"/>
      <c r="J2938" s="20"/>
      <c r="K2938"/>
      <c r="L2938"/>
      <c r="M2938"/>
      <c r="N2938"/>
      <c r="O2938" s="20"/>
      <c r="P2938"/>
      <c r="Q2938"/>
      <c r="R2938"/>
      <c r="S2938"/>
      <c r="T2938" s="20"/>
      <c r="U2938"/>
      <c r="V2938"/>
      <c r="W2938"/>
      <c r="X2938"/>
      <c r="Y2938" s="20"/>
      <c r="Z2938"/>
      <c r="AA2938"/>
      <c r="AB2938"/>
      <c r="AC2938"/>
      <c r="AD2938" s="20"/>
      <c r="AE2938"/>
      <c r="AF2938"/>
      <c r="AG2938"/>
      <c r="AH2938"/>
      <c r="AI2938" s="20"/>
      <c r="AJ2938"/>
      <c r="AK2938"/>
      <c r="AL2938"/>
      <c r="AM2938"/>
      <c r="AN2938" s="20"/>
      <c r="AO2938"/>
      <c r="AT2938" s="14"/>
      <c r="AU2938" s="14"/>
      <c r="AV2938" s="14"/>
      <c r="AW2938" s="14"/>
    </row>
    <row r="2939" spans="1:49" s="10" customFormat="1">
      <c r="A2939" s="12"/>
      <c r="C2939"/>
      <c r="D2939"/>
      <c r="E2939" s="20"/>
      <c r="F2939"/>
      <c r="G2939"/>
      <c r="H2939"/>
      <c r="I2939"/>
      <c r="J2939" s="20"/>
      <c r="K2939"/>
      <c r="L2939"/>
      <c r="M2939"/>
      <c r="N2939"/>
      <c r="O2939" s="20"/>
      <c r="P2939"/>
      <c r="Q2939"/>
      <c r="R2939"/>
      <c r="S2939"/>
      <c r="T2939" s="20"/>
      <c r="U2939"/>
      <c r="V2939"/>
      <c r="W2939"/>
      <c r="X2939"/>
      <c r="Y2939" s="20"/>
      <c r="Z2939"/>
      <c r="AA2939"/>
      <c r="AB2939"/>
      <c r="AC2939"/>
      <c r="AD2939" s="20"/>
      <c r="AE2939"/>
      <c r="AF2939"/>
      <c r="AG2939"/>
      <c r="AH2939"/>
      <c r="AI2939" s="20"/>
      <c r="AJ2939"/>
      <c r="AK2939"/>
      <c r="AL2939"/>
      <c r="AM2939"/>
      <c r="AN2939" s="20"/>
      <c r="AO2939"/>
      <c r="AT2939" s="14"/>
      <c r="AU2939" s="14"/>
      <c r="AV2939" s="14"/>
      <c r="AW2939" s="14"/>
    </row>
    <row r="2940" spans="1:49" s="10" customFormat="1">
      <c r="A2940" s="12"/>
      <c r="C2940"/>
      <c r="D2940"/>
      <c r="E2940" s="20"/>
      <c r="F2940"/>
      <c r="G2940"/>
      <c r="H2940"/>
      <c r="I2940"/>
      <c r="J2940" s="20"/>
      <c r="K2940"/>
      <c r="L2940"/>
      <c r="M2940"/>
      <c r="N2940"/>
      <c r="O2940" s="20"/>
      <c r="P2940"/>
      <c r="Q2940"/>
      <c r="R2940"/>
      <c r="S2940"/>
      <c r="T2940" s="20"/>
      <c r="U2940"/>
      <c r="V2940"/>
      <c r="W2940"/>
      <c r="X2940"/>
      <c r="Y2940" s="20"/>
      <c r="Z2940"/>
      <c r="AA2940"/>
      <c r="AB2940"/>
      <c r="AC2940"/>
      <c r="AD2940" s="20"/>
      <c r="AE2940"/>
      <c r="AF2940"/>
      <c r="AG2940"/>
      <c r="AH2940"/>
      <c r="AI2940" s="20"/>
      <c r="AJ2940"/>
      <c r="AK2940"/>
      <c r="AL2940"/>
      <c r="AM2940"/>
      <c r="AN2940" s="20"/>
      <c r="AO2940"/>
      <c r="AT2940" s="14"/>
      <c r="AU2940" s="14"/>
      <c r="AV2940" s="14"/>
      <c r="AW2940" s="14"/>
    </row>
    <row r="2941" spans="1:49" s="10" customFormat="1">
      <c r="A2941" s="12"/>
      <c r="C2941"/>
      <c r="D2941"/>
      <c r="E2941" s="20"/>
      <c r="F2941"/>
      <c r="G2941"/>
      <c r="H2941"/>
      <c r="I2941"/>
      <c r="J2941" s="20"/>
      <c r="K2941"/>
      <c r="L2941"/>
      <c r="M2941"/>
      <c r="N2941"/>
      <c r="O2941" s="20"/>
      <c r="P2941"/>
      <c r="Q2941"/>
      <c r="R2941"/>
      <c r="S2941"/>
      <c r="T2941" s="20"/>
      <c r="U2941"/>
      <c r="V2941"/>
      <c r="W2941"/>
      <c r="X2941"/>
      <c r="Y2941" s="20"/>
      <c r="Z2941"/>
      <c r="AA2941"/>
      <c r="AB2941"/>
      <c r="AC2941"/>
      <c r="AD2941" s="20"/>
      <c r="AE2941"/>
      <c r="AF2941"/>
      <c r="AG2941"/>
      <c r="AH2941"/>
      <c r="AI2941" s="20"/>
      <c r="AJ2941"/>
      <c r="AK2941"/>
      <c r="AL2941"/>
      <c r="AM2941"/>
      <c r="AN2941" s="20"/>
      <c r="AO2941"/>
      <c r="AT2941" s="14"/>
      <c r="AU2941" s="14"/>
      <c r="AV2941" s="14"/>
      <c r="AW2941" s="14"/>
    </row>
    <row r="2942" spans="1:49" s="10" customFormat="1">
      <c r="A2942" s="12"/>
      <c r="C2942"/>
      <c r="D2942"/>
      <c r="E2942" s="20"/>
      <c r="F2942"/>
      <c r="G2942"/>
      <c r="H2942"/>
      <c r="I2942"/>
      <c r="J2942" s="20"/>
      <c r="K2942"/>
      <c r="L2942"/>
      <c r="M2942"/>
      <c r="N2942"/>
      <c r="O2942" s="20"/>
      <c r="P2942"/>
      <c r="Q2942"/>
      <c r="R2942"/>
      <c r="S2942"/>
      <c r="T2942" s="20"/>
      <c r="U2942"/>
      <c r="V2942"/>
      <c r="W2942"/>
      <c r="X2942"/>
      <c r="Y2942" s="20"/>
      <c r="Z2942"/>
      <c r="AA2942"/>
      <c r="AB2942"/>
      <c r="AC2942"/>
      <c r="AD2942" s="20"/>
      <c r="AE2942"/>
      <c r="AF2942"/>
      <c r="AG2942"/>
      <c r="AH2942"/>
      <c r="AI2942" s="20"/>
      <c r="AJ2942"/>
      <c r="AK2942"/>
      <c r="AL2942"/>
      <c r="AM2942"/>
      <c r="AN2942" s="20"/>
      <c r="AO2942"/>
      <c r="AT2942" s="14"/>
      <c r="AU2942" s="14"/>
      <c r="AV2942" s="14"/>
      <c r="AW2942" s="14"/>
    </row>
    <row r="2943" spans="1:49" s="10" customFormat="1">
      <c r="A2943" s="12"/>
      <c r="C2943"/>
      <c r="D2943"/>
      <c r="E2943" s="20"/>
      <c r="F2943"/>
      <c r="G2943"/>
      <c r="H2943"/>
      <c r="I2943"/>
      <c r="J2943" s="20"/>
      <c r="K2943"/>
      <c r="L2943"/>
      <c r="M2943"/>
      <c r="N2943"/>
      <c r="O2943" s="20"/>
      <c r="P2943"/>
      <c r="Q2943"/>
      <c r="R2943"/>
      <c r="S2943"/>
      <c r="T2943" s="20"/>
      <c r="U2943"/>
      <c r="V2943"/>
      <c r="W2943"/>
      <c r="X2943"/>
      <c r="Y2943" s="20"/>
      <c r="Z2943"/>
      <c r="AA2943"/>
      <c r="AB2943"/>
      <c r="AC2943"/>
      <c r="AD2943" s="20"/>
      <c r="AE2943"/>
      <c r="AF2943"/>
      <c r="AG2943"/>
      <c r="AH2943"/>
      <c r="AI2943" s="20"/>
      <c r="AJ2943"/>
      <c r="AK2943"/>
      <c r="AL2943"/>
      <c r="AM2943"/>
      <c r="AN2943" s="20"/>
      <c r="AO2943"/>
      <c r="AT2943" s="14"/>
      <c r="AU2943" s="14"/>
      <c r="AV2943" s="14"/>
      <c r="AW2943" s="14"/>
    </row>
    <row r="2944" spans="1:49" s="10" customFormat="1">
      <c r="A2944" s="12"/>
      <c r="C2944"/>
      <c r="D2944"/>
      <c r="E2944" s="20"/>
      <c r="F2944"/>
      <c r="G2944"/>
      <c r="H2944"/>
      <c r="I2944"/>
      <c r="J2944" s="20"/>
      <c r="K2944"/>
      <c r="L2944"/>
      <c r="M2944"/>
      <c r="N2944"/>
      <c r="O2944" s="20"/>
      <c r="P2944"/>
      <c r="Q2944"/>
      <c r="R2944"/>
      <c r="S2944"/>
      <c r="T2944" s="20"/>
      <c r="U2944"/>
      <c r="V2944"/>
      <c r="W2944"/>
      <c r="X2944"/>
      <c r="Y2944" s="20"/>
      <c r="Z2944"/>
      <c r="AA2944"/>
      <c r="AB2944"/>
      <c r="AC2944"/>
      <c r="AD2944" s="20"/>
      <c r="AE2944"/>
      <c r="AF2944"/>
      <c r="AG2944"/>
      <c r="AH2944"/>
      <c r="AI2944" s="20"/>
      <c r="AJ2944"/>
      <c r="AK2944"/>
      <c r="AL2944"/>
      <c r="AM2944"/>
      <c r="AN2944" s="20"/>
      <c r="AO2944"/>
      <c r="AT2944" s="14"/>
      <c r="AU2944" s="14"/>
      <c r="AV2944" s="14"/>
      <c r="AW2944" s="14"/>
    </row>
    <row r="2945" spans="1:49" s="10" customFormat="1">
      <c r="A2945" s="12"/>
      <c r="C2945"/>
      <c r="D2945"/>
      <c r="E2945" s="20"/>
      <c r="F2945"/>
      <c r="G2945"/>
      <c r="H2945"/>
      <c r="I2945"/>
      <c r="J2945" s="20"/>
      <c r="K2945"/>
      <c r="L2945"/>
      <c r="M2945"/>
      <c r="N2945"/>
      <c r="O2945" s="20"/>
      <c r="P2945"/>
      <c r="Q2945"/>
      <c r="R2945"/>
      <c r="S2945"/>
      <c r="T2945" s="20"/>
      <c r="U2945"/>
      <c r="V2945"/>
      <c r="W2945"/>
      <c r="X2945"/>
      <c r="Y2945" s="20"/>
      <c r="Z2945"/>
      <c r="AA2945"/>
      <c r="AB2945"/>
      <c r="AC2945"/>
      <c r="AD2945" s="20"/>
      <c r="AE2945"/>
      <c r="AF2945"/>
      <c r="AG2945"/>
      <c r="AH2945"/>
      <c r="AI2945" s="20"/>
      <c r="AJ2945"/>
      <c r="AK2945"/>
      <c r="AL2945"/>
      <c r="AM2945"/>
      <c r="AN2945" s="20"/>
      <c r="AO2945"/>
      <c r="AT2945" s="14"/>
      <c r="AU2945" s="14"/>
      <c r="AV2945" s="14"/>
      <c r="AW2945" s="14"/>
    </row>
    <row r="2946" spans="1:49" s="10" customFormat="1">
      <c r="A2946" s="12"/>
      <c r="C2946"/>
      <c r="D2946"/>
      <c r="E2946" s="20"/>
      <c r="F2946"/>
      <c r="G2946"/>
      <c r="H2946"/>
      <c r="I2946"/>
      <c r="J2946" s="20"/>
      <c r="K2946"/>
      <c r="L2946"/>
      <c r="M2946"/>
      <c r="N2946"/>
      <c r="O2946" s="20"/>
      <c r="P2946"/>
      <c r="Q2946"/>
      <c r="R2946"/>
      <c r="S2946"/>
      <c r="T2946" s="20"/>
      <c r="U2946"/>
      <c r="V2946"/>
      <c r="W2946"/>
      <c r="X2946"/>
      <c r="Y2946" s="20"/>
      <c r="Z2946"/>
      <c r="AA2946"/>
      <c r="AB2946"/>
      <c r="AC2946"/>
      <c r="AD2946" s="20"/>
      <c r="AE2946"/>
      <c r="AF2946"/>
      <c r="AG2946"/>
      <c r="AH2946"/>
      <c r="AI2946" s="20"/>
      <c r="AJ2946"/>
      <c r="AK2946"/>
      <c r="AL2946"/>
      <c r="AM2946"/>
      <c r="AN2946" s="20"/>
      <c r="AO2946"/>
      <c r="AT2946" s="14"/>
      <c r="AU2946" s="14"/>
      <c r="AV2946" s="14"/>
      <c r="AW2946" s="14"/>
    </row>
    <row r="2947" spans="1:49" s="10" customFormat="1">
      <c r="A2947" s="12"/>
      <c r="C2947"/>
      <c r="D2947"/>
      <c r="E2947" s="20"/>
      <c r="F2947"/>
      <c r="G2947"/>
      <c r="H2947"/>
      <c r="I2947"/>
      <c r="J2947" s="20"/>
      <c r="K2947"/>
      <c r="L2947"/>
      <c r="M2947"/>
      <c r="N2947"/>
      <c r="O2947" s="20"/>
      <c r="P2947"/>
      <c r="Q2947"/>
      <c r="R2947"/>
      <c r="S2947"/>
      <c r="T2947" s="20"/>
      <c r="U2947"/>
      <c r="V2947"/>
      <c r="W2947"/>
      <c r="X2947"/>
      <c r="Y2947" s="20"/>
      <c r="Z2947"/>
      <c r="AA2947"/>
      <c r="AB2947"/>
      <c r="AC2947"/>
      <c r="AD2947" s="20"/>
      <c r="AE2947"/>
      <c r="AF2947"/>
      <c r="AG2947"/>
      <c r="AH2947"/>
      <c r="AI2947" s="20"/>
      <c r="AJ2947"/>
      <c r="AK2947"/>
      <c r="AL2947"/>
      <c r="AM2947"/>
      <c r="AN2947" s="20"/>
      <c r="AO2947"/>
      <c r="AT2947" s="14"/>
      <c r="AU2947" s="14"/>
      <c r="AV2947" s="14"/>
      <c r="AW2947" s="14"/>
    </row>
    <row r="2948" spans="1:49" s="10" customFormat="1">
      <c r="A2948" s="12"/>
      <c r="C2948"/>
      <c r="D2948"/>
      <c r="E2948" s="20"/>
      <c r="F2948"/>
      <c r="G2948"/>
      <c r="H2948"/>
      <c r="I2948"/>
      <c r="J2948" s="20"/>
      <c r="K2948"/>
      <c r="L2948"/>
      <c r="M2948"/>
      <c r="N2948"/>
      <c r="O2948" s="20"/>
      <c r="P2948"/>
      <c r="Q2948"/>
      <c r="R2948"/>
      <c r="S2948"/>
      <c r="T2948" s="20"/>
      <c r="U2948"/>
      <c r="V2948"/>
      <c r="W2948"/>
      <c r="X2948"/>
      <c r="Y2948" s="20"/>
      <c r="Z2948"/>
      <c r="AA2948"/>
      <c r="AB2948"/>
      <c r="AC2948"/>
      <c r="AD2948" s="20"/>
      <c r="AE2948"/>
      <c r="AF2948"/>
      <c r="AG2948"/>
      <c r="AH2948"/>
      <c r="AI2948" s="20"/>
      <c r="AJ2948"/>
      <c r="AK2948"/>
      <c r="AL2948"/>
      <c r="AM2948"/>
      <c r="AN2948" s="20"/>
      <c r="AO2948"/>
      <c r="AT2948" s="14"/>
      <c r="AU2948" s="14"/>
      <c r="AV2948" s="14"/>
      <c r="AW2948" s="14"/>
    </row>
    <row r="2949" spans="1:49" s="10" customFormat="1">
      <c r="A2949" s="12"/>
      <c r="C2949"/>
      <c r="D2949"/>
      <c r="E2949" s="20"/>
      <c r="F2949"/>
      <c r="G2949"/>
      <c r="H2949"/>
      <c r="I2949"/>
      <c r="J2949" s="20"/>
      <c r="K2949"/>
      <c r="L2949"/>
      <c r="M2949"/>
      <c r="N2949"/>
      <c r="O2949" s="20"/>
      <c r="P2949"/>
      <c r="Q2949"/>
      <c r="R2949"/>
      <c r="S2949"/>
      <c r="T2949" s="20"/>
      <c r="U2949"/>
      <c r="V2949"/>
      <c r="W2949"/>
      <c r="X2949"/>
      <c r="Y2949" s="20"/>
      <c r="Z2949"/>
      <c r="AA2949"/>
      <c r="AB2949"/>
      <c r="AC2949"/>
      <c r="AD2949" s="20"/>
      <c r="AE2949"/>
      <c r="AF2949"/>
      <c r="AG2949"/>
      <c r="AH2949"/>
      <c r="AI2949" s="20"/>
      <c r="AJ2949"/>
      <c r="AK2949"/>
      <c r="AL2949"/>
      <c r="AM2949"/>
      <c r="AN2949" s="20"/>
      <c r="AO2949"/>
      <c r="AT2949" s="14"/>
      <c r="AU2949" s="14"/>
      <c r="AV2949" s="14"/>
      <c r="AW2949" s="14"/>
    </row>
    <row r="2950" spans="1:49" s="10" customFormat="1">
      <c r="A2950" s="12"/>
      <c r="C2950"/>
      <c r="D2950"/>
      <c r="E2950" s="20"/>
      <c r="F2950"/>
      <c r="G2950"/>
      <c r="H2950"/>
      <c r="I2950"/>
      <c r="J2950" s="20"/>
      <c r="K2950"/>
      <c r="L2950"/>
      <c r="M2950"/>
      <c r="N2950"/>
      <c r="O2950" s="20"/>
      <c r="P2950"/>
      <c r="Q2950"/>
      <c r="R2950"/>
      <c r="S2950"/>
      <c r="T2950" s="20"/>
      <c r="U2950"/>
      <c r="V2950"/>
      <c r="W2950"/>
      <c r="X2950"/>
      <c r="Y2950" s="20"/>
      <c r="Z2950"/>
      <c r="AA2950"/>
      <c r="AB2950"/>
      <c r="AC2950"/>
      <c r="AD2950" s="20"/>
      <c r="AE2950"/>
      <c r="AF2950"/>
      <c r="AG2950"/>
      <c r="AH2950"/>
      <c r="AI2950" s="20"/>
      <c r="AJ2950"/>
      <c r="AK2950"/>
      <c r="AL2950"/>
      <c r="AM2950"/>
      <c r="AN2950" s="20"/>
      <c r="AO2950"/>
      <c r="AT2950" s="14"/>
      <c r="AU2950" s="14"/>
      <c r="AV2950" s="14"/>
      <c r="AW2950" s="14"/>
    </row>
    <row r="2951" spans="1:49" s="10" customFormat="1">
      <c r="A2951" s="12"/>
      <c r="C2951"/>
      <c r="D2951"/>
      <c r="E2951" s="20"/>
      <c r="F2951"/>
      <c r="G2951"/>
      <c r="H2951"/>
      <c r="I2951"/>
      <c r="J2951" s="20"/>
      <c r="K2951"/>
      <c r="L2951"/>
      <c r="M2951"/>
      <c r="N2951"/>
      <c r="O2951" s="20"/>
      <c r="P2951"/>
      <c r="Q2951"/>
      <c r="R2951"/>
      <c r="S2951"/>
      <c r="T2951" s="20"/>
      <c r="U2951"/>
      <c r="V2951"/>
      <c r="W2951"/>
      <c r="X2951"/>
      <c r="Y2951" s="20"/>
      <c r="Z2951"/>
      <c r="AA2951"/>
      <c r="AB2951"/>
      <c r="AC2951"/>
      <c r="AD2951" s="20"/>
      <c r="AE2951"/>
      <c r="AF2951"/>
      <c r="AG2951"/>
      <c r="AH2951"/>
      <c r="AI2951" s="20"/>
      <c r="AJ2951"/>
      <c r="AK2951"/>
      <c r="AL2951"/>
      <c r="AM2951"/>
      <c r="AN2951" s="20"/>
      <c r="AO2951"/>
      <c r="AT2951" s="14"/>
      <c r="AU2951" s="14"/>
      <c r="AV2951" s="14"/>
      <c r="AW2951" s="14"/>
    </row>
    <row r="2952" spans="1:49" s="10" customFormat="1">
      <c r="A2952" s="12"/>
      <c r="C2952"/>
      <c r="D2952"/>
      <c r="E2952" s="20"/>
      <c r="F2952"/>
      <c r="G2952"/>
      <c r="H2952"/>
      <c r="I2952"/>
      <c r="J2952" s="20"/>
      <c r="K2952"/>
      <c r="L2952"/>
      <c r="M2952"/>
      <c r="N2952"/>
      <c r="O2952" s="20"/>
      <c r="P2952"/>
      <c r="Q2952"/>
      <c r="R2952"/>
      <c r="S2952"/>
      <c r="T2952" s="20"/>
      <c r="U2952"/>
      <c r="V2952"/>
      <c r="W2952"/>
      <c r="X2952"/>
      <c r="Y2952" s="20"/>
      <c r="Z2952"/>
      <c r="AA2952"/>
      <c r="AB2952"/>
      <c r="AC2952"/>
      <c r="AD2952" s="20"/>
      <c r="AE2952"/>
      <c r="AF2952"/>
      <c r="AG2952"/>
      <c r="AH2952"/>
      <c r="AI2952" s="20"/>
      <c r="AJ2952"/>
      <c r="AK2952"/>
      <c r="AL2952"/>
      <c r="AM2952"/>
      <c r="AN2952" s="20"/>
      <c r="AO2952"/>
      <c r="AT2952" s="14"/>
      <c r="AU2952" s="14"/>
      <c r="AV2952" s="14"/>
      <c r="AW2952" s="14"/>
    </row>
    <row r="2953" spans="1:49" s="10" customFormat="1">
      <c r="A2953" s="12"/>
      <c r="C2953"/>
      <c r="D2953"/>
      <c r="E2953" s="20"/>
      <c r="F2953"/>
      <c r="G2953"/>
      <c r="H2953"/>
      <c r="I2953"/>
      <c r="J2953" s="20"/>
      <c r="K2953"/>
      <c r="L2953"/>
      <c r="M2953"/>
      <c r="N2953"/>
      <c r="O2953" s="20"/>
      <c r="P2953"/>
      <c r="Q2953"/>
      <c r="R2953"/>
      <c r="S2953"/>
      <c r="T2953" s="20"/>
      <c r="U2953"/>
      <c r="V2953"/>
      <c r="W2953"/>
      <c r="X2953"/>
      <c r="Y2953" s="20"/>
      <c r="Z2953"/>
      <c r="AA2953"/>
      <c r="AB2953"/>
      <c r="AC2953"/>
      <c r="AD2953" s="20"/>
      <c r="AE2953"/>
      <c r="AF2953"/>
      <c r="AG2953"/>
      <c r="AH2953"/>
      <c r="AI2953" s="20"/>
      <c r="AJ2953"/>
      <c r="AK2953"/>
      <c r="AL2953"/>
      <c r="AM2953"/>
      <c r="AN2953" s="20"/>
      <c r="AO2953"/>
      <c r="AT2953" s="14"/>
      <c r="AU2953" s="14"/>
      <c r="AV2953" s="14"/>
      <c r="AW2953" s="14"/>
    </row>
    <row r="2954" spans="1:49" s="10" customFormat="1">
      <c r="A2954" s="12"/>
      <c r="C2954"/>
      <c r="D2954"/>
      <c r="E2954" s="20"/>
      <c r="F2954"/>
      <c r="G2954"/>
      <c r="H2954"/>
      <c r="I2954"/>
      <c r="J2954" s="20"/>
      <c r="K2954"/>
      <c r="L2954"/>
      <c r="M2954"/>
      <c r="N2954"/>
      <c r="O2954" s="20"/>
      <c r="P2954"/>
      <c r="Q2954"/>
      <c r="R2954"/>
      <c r="S2954"/>
      <c r="T2954" s="20"/>
      <c r="U2954"/>
      <c r="V2954"/>
      <c r="W2954"/>
      <c r="X2954"/>
      <c r="Y2954" s="20"/>
      <c r="Z2954"/>
      <c r="AA2954"/>
      <c r="AB2954"/>
      <c r="AC2954"/>
      <c r="AD2954" s="20"/>
      <c r="AE2954"/>
      <c r="AF2954"/>
      <c r="AG2954"/>
      <c r="AH2954"/>
      <c r="AI2954" s="20"/>
      <c r="AJ2954"/>
      <c r="AK2954"/>
      <c r="AL2954"/>
      <c r="AM2954"/>
      <c r="AN2954" s="20"/>
      <c r="AO2954"/>
      <c r="AT2954" s="14"/>
      <c r="AU2954" s="14"/>
      <c r="AV2954" s="14"/>
      <c r="AW2954" s="14"/>
    </row>
    <row r="2955" spans="1:49" s="10" customFormat="1">
      <c r="A2955" s="12"/>
      <c r="C2955"/>
      <c r="D2955"/>
      <c r="E2955" s="20"/>
      <c r="F2955"/>
      <c r="G2955"/>
      <c r="H2955"/>
      <c r="I2955"/>
      <c r="J2955" s="20"/>
      <c r="K2955"/>
      <c r="L2955"/>
      <c r="M2955"/>
      <c r="N2955"/>
      <c r="O2955" s="20"/>
      <c r="P2955"/>
      <c r="Q2955"/>
      <c r="R2955"/>
      <c r="S2955"/>
      <c r="T2955" s="20"/>
      <c r="U2955"/>
      <c r="V2955"/>
      <c r="W2955"/>
      <c r="X2955"/>
      <c r="Y2955" s="20"/>
      <c r="Z2955"/>
      <c r="AA2955"/>
      <c r="AB2955"/>
      <c r="AC2955"/>
      <c r="AD2955" s="20"/>
      <c r="AE2955"/>
      <c r="AF2955"/>
      <c r="AG2955"/>
      <c r="AH2955"/>
      <c r="AI2955" s="20"/>
      <c r="AJ2955"/>
      <c r="AK2955"/>
      <c r="AL2955"/>
      <c r="AM2955"/>
      <c r="AN2955" s="20"/>
      <c r="AO2955"/>
      <c r="AT2955" s="14"/>
      <c r="AU2955" s="14"/>
      <c r="AV2955" s="14"/>
      <c r="AW2955" s="14"/>
    </row>
    <row r="2956" spans="1:49" s="10" customFormat="1">
      <c r="A2956" s="12"/>
      <c r="C2956"/>
      <c r="D2956"/>
      <c r="E2956" s="20"/>
      <c r="F2956"/>
      <c r="G2956"/>
      <c r="H2956"/>
      <c r="I2956"/>
      <c r="J2956" s="20"/>
      <c r="K2956"/>
      <c r="L2956"/>
      <c r="M2956"/>
      <c r="N2956"/>
      <c r="O2956" s="20"/>
      <c r="P2956"/>
      <c r="Q2956"/>
      <c r="R2956"/>
      <c r="S2956"/>
      <c r="T2956" s="20"/>
      <c r="U2956"/>
      <c r="V2956"/>
      <c r="W2956"/>
      <c r="X2956"/>
      <c r="Y2956" s="20"/>
      <c r="Z2956"/>
      <c r="AA2956"/>
      <c r="AB2956"/>
      <c r="AC2956"/>
      <c r="AD2956" s="20"/>
      <c r="AE2956"/>
      <c r="AF2956"/>
      <c r="AG2956"/>
      <c r="AH2956"/>
      <c r="AI2956" s="20"/>
      <c r="AJ2956"/>
      <c r="AK2956"/>
      <c r="AL2956"/>
      <c r="AM2956"/>
      <c r="AN2956" s="20"/>
      <c r="AO2956"/>
      <c r="AT2956" s="14"/>
      <c r="AU2956" s="14"/>
      <c r="AV2956" s="14"/>
      <c r="AW2956" s="14"/>
    </row>
    <row r="2957" spans="1:49" s="10" customFormat="1">
      <c r="A2957" s="12"/>
      <c r="C2957"/>
      <c r="D2957"/>
      <c r="E2957" s="20"/>
      <c r="F2957"/>
      <c r="G2957"/>
      <c r="H2957"/>
      <c r="I2957"/>
      <c r="J2957" s="20"/>
      <c r="K2957"/>
      <c r="L2957"/>
      <c r="M2957"/>
      <c r="N2957"/>
      <c r="O2957" s="20"/>
      <c r="P2957"/>
      <c r="Q2957"/>
      <c r="R2957"/>
      <c r="S2957"/>
      <c r="T2957" s="20"/>
      <c r="U2957"/>
      <c r="V2957"/>
      <c r="W2957"/>
      <c r="X2957"/>
      <c r="Y2957" s="20"/>
      <c r="Z2957"/>
      <c r="AA2957"/>
      <c r="AB2957"/>
      <c r="AC2957"/>
      <c r="AD2957" s="20"/>
      <c r="AE2957"/>
      <c r="AF2957"/>
      <c r="AG2957"/>
      <c r="AH2957"/>
      <c r="AI2957" s="20"/>
      <c r="AJ2957"/>
      <c r="AK2957"/>
      <c r="AL2957"/>
      <c r="AM2957"/>
      <c r="AN2957" s="20"/>
      <c r="AO2957"/>
      <c r="AT2957" s="14"/>
      <c r="AU2957" s="14"/>
      <c r="AV2957" s="14"/>
      <c r="AW2957" s="14"/>
    </row>
    <row r="2958" spans="1:49" s="10" customFormat="1">
      <c r="A2958" s="12"/>
      <c r="C2958"/>
      <c r="D2958"/>
      <c r="E2958" s="20"/>
      <c r="F2958"/>
      <c r="G2958"/>
      <c r="H2958"/>
      <c r="I2958"/>
      <c r="J2958" s="20"/>
      <c r="K2958"/>
      <c r="L2958"/>
      <c r="M2958"/>
      <c r="N2958"/>
      <c r="O2958" s="20"/>
      <c r="P2958"/>
      <c r="Q2958"/>
      <c r="R2958"/>
      <c r="S2958"/>
      <c r="T2958" s="20"/>
      <c r="U2958"/>
      <c r="V2958"/>
      <c r="W2958"/>
      <c r="X2958"/>
      <c r="Y2958" s="20"/>
      <c r="Z2958"/>
      <c r="AA2958"/>
      <c r="AB2958"/>
      <c r="AC2958"/>
      <c r="AD2958" s="20"/>
      <c r="AE2958"/>
      <c r="AF2958"/>
      <c r="AG2958"/>
      <c r="AH2958"/>
      <c r="AI2958" s="20"/>
      <c r="AJ2958"/>
      <c r="AK2958"/>
      <c r="AL2958"/>
      <c r="AM2958"/>
      <c r="AN2958" s="20"/>
      <c r="AO2958"/>
      <c r="AT2958" s="14"/>
      <c r="AU2958" s="14"/>
      <c r="AV2958" s="14"/>
      <c r="AW2958" s="14"/>
    </row>
    <row r="2959" spans="1:49" s="10" customFormat="1">
      <c r="A2959" s="12"/>
      <c r="C2959"/>
      <c r="D2959"/>
      <c r="E2959" s="20"/>
      <c r="F2959"/>
      <c r="G2959"/>
      <c r="H2959"/>
      <c r="I2959"/>
      <c r="J2959" s="20"/>
      <c r="K2959"/>
      <c r="L2959"/>
      <c r="M2959"/>
      <c r="N2959"/>
      <c r="O2959" s="20"/>
      <c r="P2959"/>
      <c r="Q2959"/>
      <c r="R2959"/>
      <c r="S2959"/>
      <c r="T2959" s="20"/>
      <c r="U2959"/>
      <c r="V2959"/>
      <c r="W2959"/>
      <c r="X2959"/>
      <c r="Y2959" s="20"/>
      <c r="Z2959"/>
      <c r="AA2959"/>
      <c r="AB2959"/>
      <c r="AC2959"/>
      <c r="AD2959" s="20"/>
      <c r="AE2959"/>
      <c r="AF2959"/>
      <c r="AG2959"/>
      <c r="AH2959"/>
      <c r="AI2959" s="20"/>
      <c r="AJ2959"/>
      <c r="AK2959"/>
      <c r="AL2959"/>
      <c r="AM2959"/>
      <c r="AN2959" s="20"/>
      <c r="AO2959"/>
      <c r="AT2959" s="14"/>
      <c r="AU2959" s="14"/>
      <c r="AV2959" s="14"/>
      <c r="AW2959" s="14"/>
    </row>
    <row r="2960" spans="1:49" s="10" customFormat="1">
      <c r="A2960" s="12"/>
      <c r="C2960"/>
      <c r="D2960"/>
      <c r="E2960" s="20"/>
      <c r="F2960"/>
      <c r="G2960"/>
      <c r="H2960"/>
      <c r="I2960"/>
      <c r="J2960" s="20"/>
      <c r="K2960"/>
      <c r="L2960"/>
      <c r="M2960"/>
      <c r="N2960"/>
      <c r="O2960" s="20"/>
      <c r="P2960"/>
      <c r="Q2960"/>
      <c r="R2960"/>
      <c r="S2960"/>
      <c r="T2960" s="20"/>
      <c r="U2960"/>
      <c r="V2960"/>
      <c r="W2960"/>
      <c r="X2960"/>
      <c r="Y2960" s="20"/>
      <c r="Z2960"/>
      <c r="AA2960"/>
      <c r="AB2960"/>
      <c r="AC2960"/>
      <c r="AD2960" s="20"/>
      <c r="AE2960"/>
      <c r="AF2960"/>
      <c r="AG2960"/>
      <c r="AH2960"/>
      <c r="AI2960" s="20"/>
      <c r="AJ2960"/>
      <c r="AK2960"/>
      <c r="AL2960"/>
      <c r="AM2960"/>
      <c r="AN2960" s="20"/>
      <c r="AO2960"/>
      <c r="AT2960" s="14"/>
      <c r="AU2960" s="14"/>
      <c r="AV2960" s="14"/>
      <c r="AW2960" s="14"/>
    </row>
    <row r="2961" spans="1:49" s="10" customFormat="1">
      <c r="A2961" s="12"/>
      <c r="C2961"/>
      <c r="D2961"/>
      <c r="E2961" s="20"/>
      <c r="F2961"/>
      <c r="G2961"/>
      <c r="H2961"/>
      <c r="I2961"/>
      <c r="J2961" s="20"/>
      <c r="K2961"/>
      <c r="L2961"/>
      <c r="M2961"/>
      <c r="N2961"/>
      <c r="O2961" s="20"/>
      <c r="P2961"/>
      <c r="Q2961"/>
      <c r="R2961"/>
      <c r="S2961"/>
      <c r="T2961" s="20"/>
      <c r="U2961"/>
      <c r="V2961"/>
      <c r="W2961"/>
      <c r="X2961"/>
      <c r="Y2961" s="20"/>
      <c r="Z2961"/>
      <c r="AA2961"/>
      <c r="AB2961"/>
      <c r="AC2961"/>
      <c r="AD2961" s="20"/>
      <c r="AE2961"/>
      <c r="AF2961"/>
      <c r="AG2961"/>
      <c r="AH2961"/>
      <c r="AI2961" s="20"/>
      <c r="AJ2961"/>
      <c r="AK2961"/>
      <c r="AL2961"/>
      <c r="AM2961"/>
      <c r="AN2961" s="20"/>
      <c r="AO2961"/>
      <c r="AT2961" s="14"/>
      <c r="AU2961" s="14"/>
      <c r="AV2961" s="14"/>
      <c r="AW2961" s="14"/>
    </row>
    <row r="2962" spans="1:49" s="10" customFormat="1">
      <c r="A2962" s="12"/>
      <c r="C2962"/>
      <c r="D2962"/>
      <c r="E2962" s="20"/>
      <c r="F2962"/>
      <c r="G2962"/>
      <c r="H2962"/>
      <c r="I2962"/>
      <c r="J2962" s="20"/>
      <c r="K2962"/>
      <c r="L2962"/>
      <c r="M2962"/>
      <c r="N2962"/>
      <c r="O2962" s="20"/>
      <c r="P2962"/>
      <c r="Q2962"/>
      <c r="R2962"/>
      <c r="S2962"/>
      <c r="T2962" s="20"/>
      <c r="U2962"/>
      <c r="V2962"/>
      <c r="W2962"/>
      <c r="X2962"/>
      <c r="Y2962" s="20"/>
      <c r="Z2962"/>
      <c r="AA2962"/>
      <c r="AB2962"/>
      <c r="AC2962"/>
      <c r="AD2962" s="20"/>
      <c r="AE2962"/>
      <c r="AF2962"/>
      <c r="AG2962"/>
      <c r="AH2962"/>
      <c r="AI2962" s="20"/>
      <c r="AJ2962"/>
      <c r="AK2962"/>
      <c r="AL2962"/>
      <c r="AM2962"/>
      <c r="AN2962" s="20"/>
      <c r="AO2962"/>
      <c r="AT2962" s="14"/>
      <c r="AU2962" s="14"/>
      <c r="AV2962" s="14"/>
      <c r="AW2962" s="14"/>
    </row>
    <row r="2963" spans="1:49" s="10" customFormat="1">
      <c r="A2963" s="12"/>
      <c r="C2963"/>
      <c r="D2963"/>
      <c r="E2963" s="20"/>
      <c r="F2963"/>
      <c r="G2963"/>
      <c r="H2963"/>
      <c r="I2963"/>
      <c r="J2963" s="20"/>
      <c r="K2963"/>
      <c r="L2963"/>
      <c r="M2963"/>
      <c r="N2963"/>
      <c r="O2963" s="20"/>
      <c r="P2963"/>
      <c r="Q2963"/>
      <c r="R2963"/>
      <c r="S2963"/>
      <c r="T2963" s="20"/>
      <c r="U2963"/>
      <c r="V2963"/>
      <c r="W2963"/>
      <c r="X2963"/>
      <c r="Y2963" s="20"/>
      <c r="Z2963"/>
      <c r="AA2963"/>
      <c r="AB2963"/>
      <c r="AC2963"/>
      <c r="AD2963" s="20"/>
      <c r="AE2963"/>
      <c r="AF2963"/>
      <c r="AG2963"/>
      <c r="AH2963"/>
      <c r="AI2963" s="20"/>
      <c r="AJ2963"/>
      <c r="AK2963"/>
      <c r="AL2963"/>
      <c r="AM2963"/>
      <c r="AN2963" s="20"/>
      <c r="AO2963"/>
      <c r="AT2963" s="14"/>
      <c r="AU2963" s="14"/>
      <c r="AV2963" s="14"/>
      <c r="AW2963" s="14"/>
    </row>
    <row r="2964" spans="1:49" s="10" customFormat="1">
      <c r="A2964" s="12"/>
      <c r="C2964"/>
      <c r="D2964"/>
      <c r="E2964" s="20"/>
      <c r="F2964"/>
      <c r="G2964"/>
      <c r="H2964"/>
      <c r="I2964"/>
      <c r="J2964" s="20"/>
      <c r="K2964"/>
      <c r="L2964"/>
      <c r="M2964"/>
      <c r="N2964"/>
      <c r="O2964" s="20"/>
      <c r="P2964"/>
      <c r="Q2964"/>
      <c r="R2964"/>
      <c r="S2964"/>
      <c r="T2964" s="20"/>
      <c r="U2964"/>
      <c r="V2964"/>
      <c r="W2964"/>
      <c r="X2964"/>
      <c r="Y2964" s="20"/>
      <c r="Z2964"/>
      <c r="AA2964"/>
      <c r="AB2964"/>
      <c r="AC2964"/>
      <c r="AD2964" s="20"/>
      <c r="AE2964"/>
      <c r="AF2964"/>
      <c r="AG2964"/>
      <c r="AH2964"/>
      <c r="AI2964" s="20"/>
      <c r="AJ2964"/>
      <c r="AK2964"/>
      <c r="AL2964"/>
      <c r="AM2964"/>
      <c r="AN2964" s="20"/>
      <c r="AO2964"/>
      <c r="AT2964" s="14"/>
      <c r="AU2964" s="14"/>
      <c r="AV2964" s="14"/>
      <c r="AW2964" s="14"/>
    </row>
    <row r="2965" spans="1:49" s="10" customFormat="1">
      <c r="A2965" s="12"/>
      <c r="C2965"/>
      <c r="D2965"/>
      <c r="E2965" s="20"/>
      <c r="F2965"/>
      <c r="G2965"/>
      <c r="H2965"/>
      <c r="I2965"/>
      <c r="J2965" s="20"/>
      <c r="K2965"/>
      <c r="L2965"/>
      <c r="M2965"/>
      <c r="N2965"/>
      <c r="O2965" s="20"/>
      <c r="P2965"/>
      <c r="Q2965"/>
      <c r="R2965"/>
      <c r="S2965"/>
      <c r="T2965" s="20"/>
      <c r="U2965"/>
      <c r="V2965"/>
      <c r="W2965"/>
      <c r="X2965"/>
      <c r="Y2965" s="20"/>
      <c r="Z2965"/>
      <c r="AA2965"/>
      <c r="AB2965"/>
      <c r="AC2965"/>
      <c r="AD2965" s="20"/>
      <c r="AE2965"/>
      <c r="AF2965"/>
      <c r="AG2965"/>
      <c r="AH2965"/>
      <c r="AI2965" s="20"/>
      <c r="AJ2965"/>
      <c r="AK2965"/>
      <c r="AL2965"/>
      <c r="AM2965"/>
      <c r="AN2965" s="20"/>
      <c r="AO2965"/>
      <c r="AT2965" s="14"/>
      <c r="AU2965" s="14"/>
      <c r="AV2965" s="14"/>
      <c r="AW2965" s="14"/>
    </row>
    <row r="2966" spans="1:49" s="10" customFormat="1">
      <c r="A2966" s="12"/>
      <c r="C2966"/>
      <c r="D2966"/>
      <c r="E2966" s="20"/>
      <c r="F2966"/>
      <c r="G2966"/>
      <c r="H2966"/>
      <c r="I2966"/>
      <c r="J2966" s="20"/>
      <c r="K2966"/>
      <c r="L2966"/>
      <c r="M2966"/>
      <c r="N2966"/>
      <c r="O2966" s="20"/>
      <c r="P2966"/>
      <c r="Q2966"/>
      <c r="R2966"/>
      <c r="S2966"/>
      <c r="T2966" s="20"/>
      <c r="U2966"/>
      <c r="V2966"/>
      <c r="W2966"/>
      <c r="X2966"/>
      <c r="Y2966" s="20"/>
      <c r="Z2966"/>
      <c r="AA2966"/>
      <c r="AB2966"/>
      <c r="AC2966"/>
      <c r="AD2966" s="20"/>
      <c r="AE2966"/>
      <c r="AF2966"/>
      <c r="AG2966"/>
      <c r="AH2966"/>
      <c r="AI2966" s="20"/>
      <c r="AJ2966"/>
      <c r="AK2966"/>
      <c r="AL2966"/>
      <c r="AM2966"/>
      <c r="AN2966" s="20"/>
      <c r="AO2966"/>
      <c r="AT2966" s="14"/>
      <c r="AU2966" s="14"/>
      <c r="AV2966" s="14"/>
      <c r="AW2966" s="14"/>
    </row>
    <row r="2967" spans="1:49" s="10" customFormat="1">
      <c r="A2967" s="12"/>
      <c r="C2967"/>
      <c r="D2967"/>
      <c r="E2967" s="20"/>
      <c r="F2967"/>
      <c r="G2967"/>
      <c r="H2967"/>
      <c r="I2967"/>
      <c r="J2967" s="20"/>
      <c r="K2967"/>
      <c r="L2967"/>
      <c r="M2967"/>
      <c r="N2967"/>
      <c r="O2967" s="20"/>
      <c r="P2967"/>
      <c r="Q2967"/>
      <c r="R2967"/>
      <c r="S2967"/>
      <c r="T2967" s="20"/>
      <c r="U2967"/>
      <c r="V2967"/>
      <c r="W2967"/>
      <c r="X2967"/>
      <c r="Y2967" s="20"/>
      <c r="Z2967"/>
      <c r="AA2967"/>
      <c r="AB2967"/>
      <c r="AC2967"/>
      <c r="AD2967" s="20"/>
      <c r="AE2967"/>
      <c r="AF2967"/>
      <c r="AG2967"/>
      <c r="AH2967"/>
      <c r="AI2967" s="20"/>
      <c r="AJ2967"/>
      <c r="AK2967"/>
      <c r="AL2967"/>
      <c r="AM2967"/>
      <c r="AN2967" s="20"/>
      <c r="AO2967"/>
      <c r="AT2967" s="14"/>
      <c r="AU2967" s="14"/>
      <c r="AV2967" s="14"/>
      <c r="AW2967" s="14"/>
    </row>
    <row r="2968" spans="1:49" s="10" customFormat="1">
      <c r="A2968" s="12"/>
      <c r="C2968"/>
      <c r="D2968"/>
      <c r="E2968" s="20"/>
      <c r="F2968"/>
      <c r="G2968"/>
      <c r="H2968"/>
      <c r="I2968"/>
      <c r="J2968" s="20"/>
      <c r="K2968"/>
      <c r="L2968"/>
      <c r="M2968"/>
      <c r="N2968"/>
      <c r="O2968" s="20"/>
      <c r="P2968"/>
      <c r="Q2968"/>
      <c r="R2968"/>
      <c r="S2968"/>
      <c r="T2968" s="20"/>
      <c r="U2968"/>
      <c r="V2968"/>
      <c r="W2968"/>
      <c r="X2968"/>
      <c r="Y2968" s="20"/>
      <c r="Z2968"/>
      <c r="AA2968"/>
      <c r="AB2968"/>
      <c r="AC2968"/>
      <c r="AD2968" s="20"/>
      <c r="AE2968"/>
      <c r="AF2968"/>
      <c r="AG2968"/>
      <c r="AH2968"/>
      <c r="AI2968" s="20"/>
      <c r="AJ2968"/>
      <c r="AK2968"/>
      <c r="AL2968"/>
      <c r="AM2968"/>
      <c r="AN2968" s="20"/>
      <c r="AO2968"/>
      <c r="AT2968" s="14"/>
      <c r="AU2968" s="14"/>
      <c r="AV2968" s="14"/>
      <c r="AW2968" s="14"/>
    </row>
    <row r="2969" spans="1:49" s="10" customFormat="1">
      <c r="A2969" s="12"/>
      <c r="C2969"/>
      <c r="D2969"/>
      <c r="E2969" s="20"/>
      <c r="F2969"/>
      <c r="G2969"/>
      <c r="H2969"/>
      <c r="I2969"/>
      <c r="J2969" s="20"/>
      <c r="K2969"/>
      <c r="L2969"/>
      <c r="M2969"/>
      <c r="N2969"/>
      <c r="O2969" s="20"/>
      <c r="P2969"/>
      <c r="Q2969"/>
      <c r="R2969"/>
      <c r="S2969"/>
      <c r="T2969" s="20"/>
      <c r="U2969"/>
      <c r="V2969"/>
      <c r="W2969"/>
      <c r="X2969"/>
      <c r="Y2969" s="20"/>
      <c r="Z2969"/>
      <c r="AA2969"/>
      <c r="AB2969"/>
      <c r="AC2969"/>
      <c r="AD2969" s="20"/>
      <c r="AE2969"/>
      <c r="AF2969"/>
      <c r="AG2969"/>
      <c r="AH2969"/>
      <c r="AI2969" s="20"/>
      <c r="AJ2969"/>
      <c r="AK2969"/>
      <c r="AL2969"/>
      <c r="AM2969"/>
      <c r="AN2969" s="20"/>
      <c r="AO2969"/>
      <c r="AT2969" s="14"/>
      <c r="AU2969" s="14"/>
      <c r="AV2969" s="14"/>
      <c r="AW2969" s="14"/>
    </row>
    <row r="2970" spans="1:49" s="10" customFormat="1">
      <c r="A2970" s="12"/>
      <c r="C2970"/>
      <c r="D2970"/>
      <c r="E2970" s="20"/>
      <c r="F2970"/>
      <c r="G2970"/>
      <c r="H2970"/>
      <c r="I2970"/>
      <c r="J2970" s="20"/>
      <c r="K2970"/>
      <c r="L2970"/>
      <c r="M2970"/>
      <c r="N2970"/>
      <c r="O2970" s="20"/>
      <c r="P2970"/>
      <c r="Q2970"/>
      <c r="R2970"/>
      <c r="S2970"/>
      <c r="T2970" s="20"/>
      <c r="U2970"/>
      <c r="V2970"/>
      <c r="W2970"/>
      <c r="X2970"/>
      <c r="Y2970" s="20"/>
      <c r="Z2970"/>
      <c r="AA2970"/>
      <c r="AB2970"/>
      <c r="AC2970"/>
      <c r="AD2970" s="20"/>
      <c r="AE2970"/>
      <c r="AF2970"/>
      <c r="AG2970"/>
      <c r="AH2970"/>
      <c r="AI2970" s="20"/>
      <c r="AJ2970"/>
      <c r="AK2970"/>
      <c r="AL2970"/>
      <c r="AM2970"/>
      <c r="AN2970" s="20"/>
      <c r="AO2970"/>
      <c r="AT2970" s="14"/>
      <c r="AU2970" s="14"/>
      <c r="AV2970" s="14"/>
      <c r="AW2970" s="14"/>
    </row>
    <row r="2971" spans="1:49" s="10" customFormat="1">
      <c r="A2971" s="12"/>
      <c r="C2971"/>
      <c r="D2971"/>
      <c r="E2971" s="20"/>
      <c r="F2971"/>
      <c r="G2971"/>
      <c r="H2971"/>
      <c r="I2971"/>
      <c r="J2971" s="20"/>
      <c r="K2971"/>
      <c r="L2971"/>
      <c r="M2971"/>
      <c r="N2971"/>
      <c r="O2971" s="20"/>
      <c r="P2971"/>
      <c r="Q2971"/>
      <c r="R2971"/>
      <c r="S2971"/>
      <c r="T2971" s="20"/>
      <c r="U2971"/>
      <c r="V2971"/>
      <c r="W2971"/>
      <c r="X2971"/>
      <c r="Y2971" s="20"/>
      <c r="Z2971"/>
      <c r="AA2971"/>
      <c r="AB2971"/>
      <c r="AC2971"/>
      <c r="AD2971" s="20"/>
      <c r="AE2971"/>
      <c r="AF2971"/>
      <c r="AG2971"/>
      <c r="AH2971"/>
      <c r="AI2971" s="20"/>
      <c r="AJ2971"/>
      <c r="AK2971"/>
      <c r="AL2971"/>
      <c r="AM2971"/>
      <c r="AN2971" s="20"/>
      <c r="AO2971"/>
      <c r="AT2971" s="14"/>
      <c r="AU2971" s="14"/>
      <c r="AV2971" s="14"/>
      <c r="AW2971" s="14"/>
    </row>
    <row r="2972" spans="1:49" s="10" customFormat="1">
      <c r="A2972" s="12"/>
      <c r="C2972"/>
      <c r="D2972"/>
      <c r="E2972" s="20"/>
      <c r="F2972"/>
      <c r="G2972"/>
      <c r="H2972"/>
      <c r="I2972"/>
      <c r="J2972" s="20"/>
      <c r="K2972"/>
      <c r="L2972"/>
      <c r="M2972"/>
      <c r="N2972"/>
      <c r="O2972" s="20"/>
      <c r="P2972"/>
      <c r="Q2972"/>
      <c r="R2972"/>
      <c r="S2972"/>
      <c r="T2972" s="20"/>
      <c r="U2972"/>
      <c r="V2972"/>
      <c r="W2972"/>
      <c r="X2972"/>
      <c r="Y2972" s="20"/>
      <c r="Z2972"/>
      <c r="AA2972"/>
      <c r="AB2972"/>
      <c r="AC2972"/>
      <c r="AD2972" s="20"/>
      <c r="AE2972"/>
      <c r="AF2972"/>
      <c r="AG2972"/>
      <c r="AH2972"/>
      <c r="AI2972" s="20"/>
      <c r="AJ2972"/>
      <c r="AK2972"/>
      <c r="AL2972"/>
      <c r="AM2972"/>
      <c r="AN2972" s="20"/>
      <c r="AO2972"/>
      <c r="AT2972" s="14"/>
      <c r="AU2972" s="14"/>
      <c r="AV2972" s="14"/>
      <c r="AW2972" s="14"/>
    </row>
    <row r="2973" spans="1:49" s="10" customFormat="1">
      <c r="A2973" s="12"/>
      <c r="C2973"/>
      <c r="D2973"/>
      <c r="E2973" s="20"/>
      <c r="F2973"/>
      <c r="G2973"/>
      <c r="H2973"/>
      <c r="I2973"/>
      <c r="J2973" s="20"/>
      <c r="K2973"/>
      <c r="L2973"/>
      <c r="M2973"/>
      <c r="N2973"/>
      <c r="O2973" s="20"/>
      <c r="P2973"/>
      <c r="Q2973"/>
      <c r="R2973"/>
      <c r="S2973"/>
      <c r="T2973" s="20"/>
      <c r="U2973"/>
      <c r="V2973"/>
      <c r="W2973"/>
      <c r="X2973"/>
      <c r="Y2973" s="20"/>
      <c r="Z2973"/>
      <c r="AA2973"/>
      <c r="AB2973"/>
      <c r="AC2973"/>
      <c r="AD2973" s="20"/>
      <c r="AE2973"/>
      <c r="AF2973"/>
      <c r="AG2973"/>
      <c r="AH2973"/>
      <c r="AI2973" s="20"/>
      <c r="AJ2973"/>
      <c r="AK2973"/>
      <c r="AL2973"/>
      <c r="AM2973"/>
      <c r="AN2973" s="20"/>
      <c r="AO2973"/>
      <c r="AT2973" s="14"/>
      <c r="AU2973" s="14"/>
      <c r="AV2973" s="14"/>
      <c r="AW2973" s="14"/>
    </row>
    <row r="2974" spans="1:49" s="10" customFormat="1">
      <c r="A2974" s="12"/>
      <c r="C2974"/>
      <c r="D2974"/>
      <c r="E2974" s="20"/>
      <c r="F2974"/>
      <c r="G2974"/>
      <c r="H2974"/>
      <c r="I2974"/>
      <c r="J2974" s="20"/>
      <c r="K2974"/>
      <c r="L2974"/>
      <c r="M2974"/>
      <c r="N2974"/>
      <c r="O2974" s="20"/>
      <c r="P2974"/>
      <c r="Q2974"/>
      <c r="R2974"/>
      <c r="S2974"/>
      <c r="T2974" s="20"/>
      <c r="U2974"/>
      <c r="V2974"/>
      <c r="W2974"/>
      <c r="X2974"/>
      <c r="Y2974" s="20"/>
      <c r="Z2974"/>
      <c r="AA2974"/>
      <c r="AB2974"/>
      <c r="AC2974"/>
      <c r="AD2974" s="20"/>
      <c r="AE2974"/>
      <c r="AF2974"/>
      <c r="AG2974"/>
      <c r="AH2974"/>
      <c r="AI2974" s="20"/>
      <c r="AJ2974"/>
      <c r="AK2974"/>
      <c r="AL2974"/>
      <c r="AM2974"/>
      <c r="AN2974" s="20"/>
      <c r="AO2974"/>
      <c r="AT2974" s="14"/>
      <c r="AU2974" s="14"/>
      <c r="AV2974" s="14"/>
      <c r="AW2974" s="14"/>
    </row>
    <row r="2975" spans="1:49" s="10" customFormat="1">
      <c r="A2975" s="12"/>
      <c r="C2975"/>
      <c r="D2975"/>
      <c r="E2975" s="20"/>
      <c r="F2975"/>
      <c r="G2975"/>
      <c r="H2975"/>
      <c r="I2975"/>
      <c r="J2975" s="20"/>
      <c r="K2975"/>
      <c r="L2975"/>
      <c r="M2975"/>
      <c r="N2975"/>
      <c r="O2975" s="20"/>
      <c r="P2975"/>
      <c r="Q2975"/>
      <c r="R2975"/>
      <c r="S2975"/>
      <c r="T2975" s="20"/>
      <c r="U2975"/>
      <c r="V2975"/>
      <c r="W2975"/>
      <c r="X2975"/>
      <c r="Y2975" s="20"/>
      <c r="Z2975"/>
      <c r="AA2975"/>
      <c r="AB2975"/>
      <c r="AC2975"/>
      <c r="AD2975" s="20"/>
      <c r="AE2975"/>
      <c r="AF2975"/>
      <c r="AG2975"/>
      <c r="AH2975"/>
      <c r="AI2975" s="20"/>
      <c r="AJ2975"/>
      <c r="AK2975"/>
      <c r="AL2975"/>
      <c r="AM2975"/>
      <c r="AN2975" s="20"/>
      <c r="AO2975"/>
      <c r="AT2975" s="14"/>
      <c r="AU2975" s="14"/>
      <c r="AV2975" s="14"/>
      <c r="AW2975" s="14"/>
    </row>
    <row r="2976" spans="1:49" s="10" customFormat="1">
      <c r="A2976" s="12"/>
      <c r="C2976"/>
      <c r="D2976"/>
      <c r="E2976" s="20"/>
      <c r="F2976"/>
      <c r="G2976"/>
      <c r="H2976"/>
      <c r="I2976"/>
      <c r="J2976" s="20"/>
      <c r="K2976"/>
      <c r="L2976"/>
      <c r="M2976"/>
      <c r="N2976"/>
      <c r="O2976" s="20"/>
      <c r="P2976"/>
      <c r="Q2976"/>
      <c r="R2976"/>
      <c r="S2976"/>
      <c r="T2976" s="20"/>
      <c r="U2976"/>
      <c r="V2976"/>
      <c r="W2976"/>
      <c r="X2976"/>
      <c r="Y2976" s="20"/>
      <c r="Z2976"/>
      <c r="AA2976"/>
      <c r="AB2976"/>
      <c r="AC2976"/>
      <c r="AD2976" s="20"/>
      <c r="AE2976"/>
      <c r="AF2976"/>
      <c r="AG2976"/>
      <c r="AH2976"/>
      <c r="AI2976" s="20"/>
      <c r="AJ2976"/>
      <c r="AK2976"/>
      <c r="AL2976"/>
      <c r="AM2976"/>
      <c r="AN2976" s="20"/>
      <c r="AO2976"/>
      <c r="AT2976" s="14"/>
      <c r="AU2976" s="14"/>
      <c r="AV2976" s="14"/>
      <c r="AW2976" s="14"/>
    </row>
    <row r="2977" spans="1:49" s="10" customFormat="1">
      <c r="A2977" s="12"/>
      <c r="C2977"/>
      <c r="D2977"/>
      <c r="E2977" s="20"/>
      <c r="F2977"/>
      <c r="G2977"/>
      <c r="H2977"/>
      <c r="I2977"/>
      <c r="J2977" s="20"/>
      <c r="K2977"/>
      <c r="L2977"/>
      <c r="M2977"/>
      <c r="N2977"/>
      <c r="O2977" s="20"/>
      <c r="P2977"/>
      <c r="Q2977"/>
      <c r="R2977"/>
      <c r="S2977"/>
      <c r="T2977" s="20"/>
      <c r="U2977"/>
      <c r="V2977"/>
      <c r="W2977"/>
      <c r="X2977"/>
      <c r="Y2977" s="20"/>
      <c r="Z2977"/>
      <c r="AA2977"/>
      <c r="AB2977"/>
      <c r="AC2977"/>
      <c r="AD2977" s="20"/>
      <c r="AE2977"/>
      <c r="AF2977"/>
      <c r="AG2977"/>
      <c r="AH2977"/>
      <c r="AI2977" s="20"/>
      <c r="AJ2977"/>
      <c r="AK2977"/>
      <c r="AL2977"/>
      <c r="AM2977"/>
      <c r="AN2977" s="20"/>
      <c r="AO2977"/>
      <c r="AT2977" s="14"/>
      <c r="AU2977" s="14"/>
      <c r="AV2977" s="14"/>
      <c r="AW2977" s="14"/>
    </row>
    <row r="2978" spans="1:49" s="10" customFormat="1">
      <c r="A2978" s="12"/>
      <c r="C2978"/>
      <c r="D2978"/>
      <c r="E2978" s="20"/>
      <c r="F2978"/>
      <c r="G2978"/>
      <c r="H2978"/>
      <c r="I2978"/>
      <c r="J2978" s="20"/>
      <c r="K2978"/>
      <c r="L2978"/>
      <c r="M2978"/>
      <c r="N2978"/>
      <c r="O2978" s="20"/>
      <c r="P2978"/>
      <c r="Q2978"/>
      <c r="R2978"/>
      <c r="S2978"/>
      <c r="T2978" s="20"/>
      <c r="U2978"/>
      <c r="V2978"/>
      <c r="W2978"/>
      <c r="X2978"/>
      <c r="Y2978" s="20"/>
      <c r="Z2978"/>
      <c r="AA2978"/>
      <c r="AB2978"/>
      <c r="AC2978"/>
      <c r="AD2978" s="20"/>
      <c r="AE2978"/>
      <c r="AF2978"/>
      <c r="AG2978"/>
      <c r="AH2978"/>
      <c r="AI2978" s="20"/>
      <c r="AJ2978"/>
      <c r="AK2978"/>
      <c r="AL2978"/>
      <c r="AM2978"/>
      <c r="AN2978" s="20"/>
      <c r="AO2978"/>
      <c r="AT2978" s="14"/>
      <c r="AU2978" s="14"/>
      <c r="AV2978" s="14"/>
      <c r="AW2978" s="14"/>
    </row>
    <row r="2979" spans="1:49" s="10" customFormat="1">
      <c r="A2979" s="12"/>
      <c r="C2979"/>
      <c r="D2979"/>
      <c r="E2979" s="20"/>
      <c r="F2979"/>
      <c r="G2979"/>
      <c r="H2979"/>
      <c r="I2979"/>
      <c r="J2979" s="20"/>
      <c r="K2979"/>
      <c r="L2979"/>
      <c r="M2979"/>
      <c r="N2979"/>
      <c r="O2979" s="20"/>
      <c r="P2979"/>
      <c r="Q2979"/>
      <c r="R2979"/>
      <c r="S2979"/>
      <c r="T2979" s="20"/>
      <c r="U2979"/>
      <c r="V2979"/>
      <c r="W2979"/>
      <c r="X2979"/>
      <c r="Y2979" s="20"/>
      <c r="Z2979"/>
      <c r="AA2979"/>
      <c r="AB2979"/>
      <c r="AC2979"/>
      <c r="AD2979" s="20"/>
      <c r="AE2979"/>
      <c r="AF2979"/>
      <c r="AG2979"/>
      <c r="AH2979"/>
      <c r="AI2979" s="20"/>
      <c r="AJ2979"/>
      <c r="AK2979"/>
      <c r="AL2979"/>
      <c r="AM2979"/>
      <c r="AN2979" s="20"/>
      <c r="AO2979"/>
      <c r="AT2979" s="14"/>
      <c r="AU2979" s="14"/>
      <c r="AV2979" s="14"/>
      <c r="AW2979" s="14"/>
    </row>
    <row r="2980" spans="1:49" s="10" customFormat="1">
      <c r="A2980" s="12"/>
      <c r="C2980"/>
      <c r="D2980"/>
      <c r="E2980" s="20"/>
      <c r="F2980"/>
      <c r="G2980"/>
      <c r="H2980"/>
      <c r="I2980"/>
      <c r="J2980" s="20"/>
      <c r="K2980"/>
      <c r="L2980"/>
      <c r="M2980"/>
      <c r="N2980"/>
      <c r="O2980" s="20"/>
      <c r="P2980"/>
      <c r="Q2980"/>
      <c r="R2980"/>
      <c r="S2980"/>
      <c r="T2980" s="20"/>
      <c r="U2980"/>
      <c r="V2980"/>
      <c r="W2980"/>
      <c r="X2980"/>
      <c r="Y2980" s="20"/>
      <c r="Z2980"/>
      <c r="AA2980"/>
      <c r="AB2980"/>
      <c r="AC2980"/>
      <c r="AD2980" s="20"/>
      <c r="AE2980"/>
      <c r="AF2980"/>
      <c r="AG2980"/>
      <c r="AH2980"/>
      <c r="AI2980" s="20"/>
      <c r="AJ2980"/>
      <c r="AK2980"/>
      <c r="AL2980"/>
      <c r="AM2980"/>
      <c r="AN2980" s="20"/>
      <c r="AO2980"/>
      <c r="AT2980" s="14"/>
      <c r="AU2980" s="14"/>
      <c r="AV2980" s="14"/>
      <c r="AW2980" s="14"/>
    </row>
    <row r="2981" spans="1:49" s="10" customFormat="1">
      <c r="A2981" s="12"/>
      <c r="C2981"/>
      <c r="D2981"/>
      <c r="E2981" s="20"/>
      <c r="F2981"/>
      <c r="G2981"/>
      <c r="H2981"/>
      <c r="I2981"/>
      <c r="J2981" s="20"/>
      <c r="K2981"/>
      <c r="L2981"/>
      <c r="M2981"/>
      <c r="N2981"/>
      <c r="O2981" s="20"/>
      <c r="P2981"/>
      <c r="Q2981"/>
      <c r="R2981"/>
      <c r="S2981"/>
      <c r="T2981" s="20"/>
      <c r="U2981"/>
      <c r="V2981"/>
      <c r="W2981"/>
      <c r="X2981"/>
      <c r="Y2981" s="20"/>
      <c r="Z2981"/>
      <c r="AA2981"/>
      <c r="AB2981"/>
      <c r="AC2981"/>
      <c r="AD2981" s="20"/>
      <c r="AE2981"/>
      <c r="AF2981"/>
      <c r="AG2981"/>
      <c r="AH2981"/>
      <c r="AI2981" s="20"/>
      <c r="AJ2981"/>
      <c r="AK2981"/>
      <c r="AL2981"/>
      <c r="AM2981"/>
      <c r="AN2981" s="20"/>
      <c r="AO2981"/>
      <c r="AT2981" s="14"/>
      <c r="AU2981" s="14"/>
      <c r="AV2981" s="14"/>
      <c r="AW2981" s="14"/>
    </row>
    <row r="2982" spans="1:49" s="10" customFormat="1">
      <c r="A2982" s="12"/>
      <c r="C2982"/>
      <c r="D2982"/>
      <c r="E2982" s="20"/>
      <c r="F2982"/>
      <c r="G2982"/>
      <c r="H2982"/>
      <c r="I2982"/>
      <c r="J2982" s="20"/>
      <c r="K2982"/>
      <c r="L2982"/>
      <c r="M2982"/>
      <c r="N2982"/>
      <c r="O2982" s="20"/>
      <c r="P2982"/>
      <c r="Q2982"/>
      <c r="R2982"/>
      <c r="S2982"/>
      <c r="T2982" s="20"/>
      <c r="U2982"/>
      <c r="V2982"/>
      <c r="W2982"/>
      <c r="X2982"/>
      <c r="Y2982" s="20"/>
      <c r="Z2982"/>
      <c r="AA2982"/>
      <c r="AB2982"/>
      <c r="AC2982"/>
      <c r="AD2982" s="20"/>
      <c r="AE2982"/>
      <c r="AF2982"/>
      <c r="AG2982"/>
      <c r="AH2982"/>
      <c r="AI2982" s="20"/>
      <c r="AJ2982"/>
      <c r="AK2982"/>
      <c r="AL2982"/>
      <c r="AM2982"/>
      <c r="AN2982" s="20"/>
      <c r="AO2982"/>
      <c r="AT2982" s="14"/>
      <c r="AU2982" s="14"/>
      <c r="AV2982" s="14"/>
      <c r="AW2982" s="14"/>
    </row>
    <row r="2983" spans="1:49" s="10" customFormat="1">
      <c r="A2983" s="12"/>
      <c r="C2983"/>
      <c r="D2983"/>
      <c r="E2983" s="20"/>
      <c r="F2983"/>
      <c r="G2983"/>
      <c r="H2983"/>
      <c r="I2983"/>
      <c r="J2983" s="20"/>
      <c r="K2983"/>
      <c r="L2983"/>
      <c r="M2983"/>
      <c r="N2983"/>
      <c r="O2983" s="20"/>
      <c r="P2983"/>
      <c r="Q2983"/>
      <c r="R2983"/>
      <c r="S2983"/>
      <c r="T2983" s="20"/>
      <c r="U2983"/>
      <c r="V2983"/>
      <c r="W2983"/>
      <c r="X2983"/>
      <c r="Y2983" s="20"/>
      <c r="Z2983"/>
      <c r="AA2983"/>
      <c r="AB2983"/>
      <c r="AC2983"/>
      <c r="AD2983" s="20"/>
      <c r="AE2983"/>
      <c r="AF2983"/>
      <c r="AG2983"/>
      <c r="AH2983"/>
      <c r="AI2983" s="20"/>
      <c r="AJ2983"/>
      <c r="AK2983"/>
      <c r="AL2983"/>
      <c r="AM2983"/>
      <c r="AN2983" s="20"/>
      <c r="AO2983"/>
      <c r="AT2983" s="14"/>
      <c r="AU2983" s="14"/>
      <c r="AV2983" s="14"/>
      <c r="AW2983" s="14"/>
    </row>
    <row r="2984" spans="1:49" s="10" customFormat="1">
      <c r="A2984" s="12"/>
      <c r="C2984"/>
      <c r="D2984"/>
      <c r="E2984" s="20"/>
      <c r="F2984"/>
      <c r="G2984"/>
      <c r="H2984"/>
      <c r="I2984"/>
      <c r="J2984" s="20"/>
      <c r="K2984"/>
      <c r="L2984"/>
      <c r="M2984"/>
      <c r="N2984"/>
      <c r="O2984" s="20"/>
      <c r="P2984"/>
      <c r="Q2984"/>
      <c r="R2984"/>
      <c r="S2984"/>
      <c r="T2984" s="20"/>
      <c r="U2984"/>
      <c r="V2984"/>
      <c r="W2984"/>
      <c r="X2984"/>
      <c r="Y2984" s="20"/>
      <c r="Z2984"/>
      <c r="AA2984"/>
      <c r="AB2984"/>
      <c r="AC2984"/>
      <c r="AD2984" s="20"/>
      <c r="AE2984"/>
      <c r="AF2984"/>
      <c r="AG2984"/>
      <c r="AH2984"/>
      <c r="AI2984" s="20"/>
      <c r="AJ2984"/>
      <c r="AK2984"/>
      <c r="AL2984"/>
      <c r="AM2984"/>
      <c r="AN2984" s="20"/>
      <c r="AO2984"/>
      <c r="AT2984" s="14"/>
      <c r="AU2984" s="14"/>
      <c r="AV2984" s="14"/>
      <c r="AW2984" s="14"/>
    </row>
    <row r="2985" spans="1:49" s="10" customFormat="1">
      <c r="A2985" s="12"/>
      <c r="C2985"/>
      <c r="D2985"/>
      <c r="E2985" s="20"/>
      <c r="F2985"/>
      <c r="G2985"/>
      <c r="H2985"/>
      <c r="I2985"/>
      <c r="J2985" s="20"/>
      <c r="K2985"/>
      <c r="L2985"/>
      <c r="M2985"/>
      <c r="N2985"/>
      <c r="O2985" s="20"/>
      <c r="P2985"/>
      <c r="Q2985"/>
      <c r="R2985"/>
      <c r="S2985"/>
      <c r="T2985" s="20"/>
      <c r="U2985"/>
      <c r="V2985"/>
      <c r="W2985"/>
      <c r="X2985"/>
      <c r="Y2985" s="20"/>
      <c r="Z2985"/>
      <c r="AA2985"/>
      <c r="AB2985"/>
      <c r="AC2985"/>
      <c r="AD2985" s="20"/>
      <c r="AE2985"/>
      <c r="AF2985"/>
      <c r="AG2985"/>
      <c r="AH2985"/>
      <c r="AI2985" s="20"/>
      <c r="AJ2985"/>
      <c r="AK2985"/>
      <c r="AL2985"/>
      <c r="AM2985"/>
      <c r="AN2985" s="20"/>
      <c r="AO2985"/>
      <c r="AT2985" s="14"/>
      <c r="AU2985" s="14"/>
      <c r="AV2985" s="14"/>
      <c r="AW2985" s="14"/>
    </row>
    <row r="2986" spans="1:49" s="10" customFormat="1">
      <c r="A2986" s="12"/>
      <c r="C2986"/>
      <c r="D2986"/>
      <c r="E2986" s="20"/>
      <c r="F2986"/>
      <c r="G2986"/>
      <c r="H2986"/>
      <c r="I2986"/>
      <c r="J2986" s="20"/>
      <c r="K2986"/>
      <c r="L2986"/>
      <c r="M2986"/>
      <c r="N2986"/>
      <c r="O2986" s="20"/>
      <c r="P2986"/>
      <c r="Q2986"/>
      <c r="R2986"/>
      <c r="S2986"/>
      <c r="T2986" s="20"/>
      <c r="U2986"/>
      <c r="V2986"/>
      <c r="W2986"/>
      <c r="X2986"/>
      <c r="Y2986" s="20"/>
      <c r="Z2986"/>
      <c r="AA2986"/>
      <c r="AB2986"/>
      <c r="AC2986"/>
      <c r="AD2986" s="20"/>
      <c r="AE2986"/>
      <c r="AF2986"/>
      <c r="AG2986"/>
      <c r="AH2986"/>
      <c r="AI2986" s="20"/>
      <c r="AJ2986"/>
      <c r="AK2986"/>
      <c r="AL2986"/>
      <c r="AM2986"/>
      <c r="AN2986" s="20"/>
      <c r="AO2986"/>
      <c r="AT2986" s="14"/>
      <c r="AU2986" s="14"/>
      <c r="AV2986" s="14"/>
      <c r="AW2986" s="14"/>
    </row>
    <row r="2987" spans="1:49" s="10" customFormat="1">
      <c r="A2987" s="12"/>
      <c r="C2987"/>
      <c r="D2987"/>
      <c r="E2987" s="20"/>
      <c r="F2987"/>
      <c r="G2987"/>
      <c r="H2987"/>
      <c r="I2987"/>
      <c r="J2987" s="20"/>
      <c r="K2987"/>
      <c r="L2987"/>
      <c r="M2987"/>
      <c r="N2987"/>
      <c r="O2987" s="20"/>
      <c r="P2987"/>
      <c r="Q2987"/>
      <c r="R2987"/>
      <c r="S2987"/>
      <c r="T2987" s="20"/>
      <c r="U2987"/>
      <c r="V2987"/>
      <c r="W2987"/>
      <c r="X2987"/>
      <c r="Y2987" s="20"/>
      <c r="Z2987"/>
      <c r="AA2987"/>
      <c r="AB2987"/>
      <c r="AC2987"/>
      <c r="AD2987" s="20"/>
      <c r="AE2987"/>
      <c r="AF2987"/>
      <c r="AG2987"/>
      <c r="AH2987"/>
      <c r="AI2987" s="20"/>
      <c r="AJ2987"/>
      <c r="AK2987"/>
      <c r="AL2987"/>
      <c r="AM2987"/>
      <c r="AN2987" s="20"/>
      <c r="AO2987"/>
      <c r="AT2987" s="14"/>
      <c r="AU2987" s="14"/>
      <c r="AV2987" s="14"/>
      <c r="AW2987" s="14"/>
    </row>
    <row r="2988" spans="1:49" s="10" customFormat="1">
      <c r="A2988" s="12"/>
      <c r="C2988"/>
      <c r="D2988"/>
      <c r="E2988" s="20"/>
      <c r="F2988"/>
      <c r="G2988"/>
      <c r="H2988"/>
      <c r="I2988"/>
      <c r="J2988" s="20"/>
      <c r="K2988"/>
      <c r="L2988"/>
      <c r="M2988"/>
      <c r="N2988"/>
      <c r="O2988" s="20"/>
      <c r="P2988"/>
      <c r="Q2988"/>
      <c r="R2988"/>
      <c r="S2988"/>
      <c r="T2988" s="20"/>
      <c r="U2988"/>
      <c r="V2988"/>
      <c r="W2988"/>
      <c r="X2988"/>
      <c r="Y2988" s="20"/>
      <c r="Z2988"/>
      <c r="AA2988"/>
      <c r="AB2988"/>
      <c r="AC2988"/>
      <c r="AD2988" s="20"/>
      <c r="AE2988"/>
      <c r="AF2988"/>
      <c r="AG2988"/>
      <c r="AH2988"/>
      <c r="AI2988" s="20"/>
      <c r="AJ2988"/>
      <c r="AK2988"/>
      <c r="AL2988"/>
      <c r="AM2988"/>
      <c r="AN2988" s="20"/>
      <c r="AO2988"/>
      <c r="AT2988" s="14"/>
      <c r="AU2988" s="14"/>
      <c r="AV2988" s="14"/>
      <c r="AW2988" s="14"/>
    </row>
    <row r="2989" spans="1:49" s="10" customFormat="1">
      <c r="A2989" s="12"/>
      <c r="C2989"/>
      <c r="D2989"/>
      <c r="E2989" s="20"/>
      <c r="F2989"/>
      <c r="G2989"/>
      <c r="H2989"/>
      <c r="I2989"/>
      <c r="J2989" s="20"/>
      <c r="K2989"/>
      <c r="L2989"/>
      <c r="M2989"/>
      <c r="N2989"/>
      <c r="O2989" s="20"/>
      <c r="P2989"/>
      <c r="Q2989"/>
      <c r="R2989"/>
      <c r="S2989"/>
      <c r="T2989" s="20"/>
      <c r="U2989"/>
      <c r="V2989"/>
      <c r="W2989"/>
      <c r="X2989"/>
      <c r="Y2989" s="20"/>
      <c r="Z2989"/>
      <c r="AA2989"/>
      <c r="AB2989"/>
      <c r="AC2989"/>
      <c r="AD2989" s="20"/>
      <c r="AE2989"/>
      <c r="AF2989"/>
      <c r="AG2989"/>
      <c r="AH2989"/>
      <c r="AI2989" s="20"/>
      <c r="AJ2989"/>
      <c r="AK2989"/>
      <c r="AL2989"/>
      <c r="AM2989"/>
      <c r="AN2989" s="20"/>
      <c r="AO2989"/>
      <c r="AT2989" s="14"/>
      <c r="AU2989" s="14"/>
      <c r="AV2989" s="14"/>
      <c r="AW2989" s="14"/>
    </row>
    <row r="2990" spans="1:49" s="10" customFormat="1">
      <c r="A2990" s="12"/>
      <c r="C2990"/>
      <c r="D2990"/>
      <c r="E2990" s="20"/>
      <c r="F2990"/>
      <c r="G2990"/>
      <c r="H2990"/>
      <c r="I2990"/>
      <c r="J2990" s="20"/>
      <c r="K2990"/>
      <c r="L2990"/>
      <c r="M2990"/>
      <c r="N2990"/>
      <c r="O2990" s="20"/>
      <c r="P2990"/>
      <c r="Q2990"/>
      <c r="R2990"/>
      <c r="S2990"/>
      <c r="T2990" s="20"/>
      <c r="U2990"/>
      <c r="V2990"/>
      <c r="W2990"/>
      <c r="X2990"/>
      <c r="Y2990" s="20"/>
      <c r="Z2990"/>
      <c r="AA2990"/>
      <c r="AB2990"/>
      <c r="AC2990"/>
      <c r="AD2990" s="20"/>
      <c r="AE2990"/>
      <c r="AF2990"/>
      <c r="AG2990"/>
      <c r="AH2990"/>
      <c r="AI2990" s="20"/>
      <c r="AJ2990"/>
      <c r="AK2990"/>
      <c r="AL2990"/>
      <c r="AM2990"/>
      <c r="AN2990" s="20"/>
      <c r="AO2990"/>
      <c r="AT2990" s="14"/>
      <c r="AU2990" s="14"/>
      <c r="AV2990" s="14"/>
      <c r="AW2990" s="14"/>
    </row>
    <row r="2991" spans="1:49" s="10" customFormat="1">
      <c r="A2991" s="12"/>
      <c r="C2991"/>
      <c r="D2991"/>
      <c r="E2991" s="20"/>
      <c r="F2991"/>
      <c r="G2991"/>
      <c r="H2991"/>
      <c r="I2991"/>
      <c r="J2991" s="20"/>
      <c r="K2991"/>
      <c r="L2991"/>
      <c r="M2991"/>
      <c r="N2991"/>
      <c r="O2991" s="20"/>
      <c r="P2991"/>
      <c r="Q2991"/>
      <c r="R2991"/>
      <c r="S2991"/>
      <c r="T2991" s="20"/>
      <c r="U2991"/>
      <c r="V2991"/>
      <c r="W2991"/>
      <c r="X2991"/>
      <c r="Y2991" s="20"/>
      <c r="Z2991"/>
      <c r="AA2991"/>
      <c r="AB2991"/>
      <c r="AC2991"/>
      <c r="AD2991" s="20"/>
      <c r="AE2991"/>
      <c r="AF2991"/>
      <c r="AG2991"/>
      <c r="AH2991"/>
      <c r="AI2991" s="20"/>
      <c r="AJ2991"/>
      <c r="AK2991"/>
      <c r="AL2991"/>
      <c r="AM2991"/>
      <c r="AN2991" s="20"/>
      <c r="AO2991"/>
      <c r="AT2991" s="14"/>
      <c r="AU2991" s="14"/>
      <c r="AV2991" s="14"/>
      <c r="AW2991" s="14"/>
    </row>
    <row r="2992" spans="1:49" s="10" customFormat="1">
      <c r="A2992" s="12"/>
      <c r="C2992"/>
      <c r="D2992"/>
      <c r="E2992" s="20"/>
      <c r="F2992"/>
      <c r="G2992"/>
      <c r="H2992"/>
      <c r="I2992"/>
      <c r="J2992" s="20"/>
      <c r="K2992"/>
      <c r="L2992"/>
      <c r="M2992"/>
      <c r="N2992"/>
      <c r="O2992" s="20"/>
      <c r="P2992"/>
      <c r="Q2992"/>
      <c r="R2992"/>
      <c r="S2992"/>
      <c r="T2992" s="20"/>
      <c r="U2992"/>
      <c r="V2992"/>
      <c r="W2992"/>
      <c r="X2992"/>
      <c r="Y2992" s="20"/>
      <c r="Z2992"/>
      <c r="AA2992"/>
      <c r="AB2992"/>
      <c r="AC2992"/>
      <c r="AD2992" s="20"/>
      <c r="AE2992"/>
      <c r="AF2992"/>
      <c r="AG2992"/>
      <c r="AH2992"/>
      <c r="AI2992" s="20"/>
      <c r="AJ2992"/>
      <c r="AK2992"/>
      <c r="AL2992"/>
      <c r="AM2992"/>
      <c r="AN2992" s="20"/>
      <c r="AO2992"/>
      <c r="AT2992" s="14"/>
      <c r="AU2992" s="14"/>
      <c r="AV2992" s="14"/>
      <c r="AW2992" s="14"/>
    </row>
    <row r="2993" spans="1:49" s="10" customFormat="1">
      <c r="A2993" s="12"/>
      <c r="C2993"/>
      <c r="D2993"/>
      <c r="E2993" s="20"/>
      <c r="F2993"/>
      <c r="G2993"/>
      <c r="H2993"/>
      <c r="I2993"/>
      <c r="J2993" s="20"/>
      <c r="K2993"/>
      <c r="L2993"/>
      <c r="M2993"/>
      <c r="N2993"/>
      <c r="O2993" s="20"/>
      <c r="P2993"/>
      <c r="Q2993"/>
      <c r="R2993"/>
      <c r="S2993"/>
      <c r="T2993" s="20"/>
      <c r="U2993"/>
      <c r="V2993"/>
      <c r="W2993"/>
      <c r="X2993"/>
      <c r="Y2993" s="20"/>
      <c r="Z2993"/>
      <c r="AA2993"/>
      <c r="AB2993"/>
      <c r="AC2993"/>
      <c r="AD2993" s="20"/>
      <c r="AE2993"/>
      <c r="AF2993"/>
      <c r="AG2993"/>
      <c r="AH2993"/>
      <c r="AI2993" s="20"/>
      <c r="AJ2993"/>
      <c r="AK2993"/>
      <c r="AL2993"/>
      <c r="AM2993"/>
      <c r="AN2993" s="20"/>
      <c r="AO2993"/>
      <c r="AT2993" s="14"/>
      <c r="AU2993" s="14"/>
      <c r="AV2993" s="14"/>
      <c r="AW2993" s="14"/>
    </row>
    <row r="2994" spans="1:49" s="10" customFormat="1">
      <c r="A2994" s="12"/>
      <c r="C2994"/>
      <c r="D2994"/>
      <c r="E2994" s="20"/>
      <c r="F2994"/>
      <c r="G2994"/>
      <c r="H2994"/>
      <c r="I2994"/>
      <c r="J2994" s="20"/>
      <c r="K2994"/>
      <c r="L2994"/>
      <c r="M2994"/>
      <c r="N2994"/>
      <c r="O2994" s="20"/>
      <c r="P2994"/>
      <c r="Q2994"/>
      <c r="R2994"/>
      <c r="S2994"/>
      <c r="T2994" s="20"/>
      <c r="U2994"/>
      <c r="V2994"/>
      <c r="W2994"/>
      <c r="X2994"/>
      <c r="Y2994" s="20"/>
      <c r="Z2994"/>
      <c r="AA2994"/>
      <c r="AB2994"/>
      <c r="AC2994"/>
      <c r="AD2994" s="20"/>
      <c r="AE2994"/>
      <c r="AF2994"/>
      <c r="AG2994"/>
      <c r="AH2994"/>
      <c r="AI2994" s="20"/>
      <c r="AJ2994"/>
      <c r="AK2994"/>
      <c r="AL2994"/>
      <c r="AM2994"/>
      <c r="AN2994" s="20"/>
      <c r="AO2994"/>
      <c r="AT2994" s="14"/>
      <c r="AU2994" s="14"/>
      <c r="AV2994" s="14"/>
      <c r="AW2994" s="14"/>
    </row>
    <row r="2995" spans="1:49" s="10" customFormat="1">
      <c r="A2995" s="12"/>
      <c r="C2995"/>
      <c r="D2995"/>
      <c r="E2995" s="20"/>
      <c r="F2995"/>
      <c r="G2995"/>
      <c r="H2995"/>
      <c r="I2995"/>
      <c r="J2995" s="20"/>
      <c r="K2995"/>
      <c r="L2995"/>
      <c r="M2995"/>
      <c r="N2995"/>
      <c r="O2995" s="20"/>
      <c r="P2995"/>
      <c r="Q2995"/>
      <c r="R2995"/>
      <c r="S2995"/>
      <c r="T2995" s="20"/>
      <c r="U2995"/>
      <c r="V2995"/>
      <c r="W2995"/>
      <c r="X2995"/>
      <c r="Y2995" s="20"/>
      <c r="Z2995"/>
      <c r="AA2995"/>
      <c r="AB2995"/>
      <c r="AC2995"/>
      <c r="AD2995" s="20"/>
      <c r="AE2995"/>
      <c r="AF2995"/>
      <c r="AG2995"/>
      <c r="AH2995"/>
      <c r="AI2995" s="20"/>
      <c r="AJ2995"/>
      <c r="AK2995"/>
      <c r="AL2995"/>
      <c r="AM2995"/>
      <c r="AN2995" s="20"/>
      <c r="AO2995"/>
      <c r="AT2995" s="14"/>
      <c r="AU2995" s="14"/>
      <c r="AV2995" s="14"/>
      <c r="AW2995" s="14"/>
    </row>
    <row r="2996" spans="1:49" s="10" customFormat="1">
      <c r="A2996" s="12"/>
      <c r="C2996"/>
      <c r="D2996"/>
      <c r="E2996" s="20"/>
      <c r="F2996"/>
      <c r="G2996"/>
      <c r="H2996"/>
      <c r="I2996"/>
      <c r="J2996" s="20"/>
      <c r="K2996"/>
      <c r="L2996"/>
      <c r="M2996"/>
      <c r="N2996"/>
      <c r="O2996" s="20"/>
      <c r="P2996"/>
      <c r="Q2996"/>
      <c r="R2996"/>
      <c r="S2996"/>
      <c r="T2996" s="20"/>
      <c r="U2996"/>
      <c r="V2996"/>
      <c r="W2996"/>
      <c r="X2996"/>
      <c r="Y2996" s="20"/>
      <c r="Z2996"/>
      <c r="AA2996"/>
      <c r="AB2996"/>
      <c r="AC2996"/>
      <c r="AD2996" s="20"/>
      <c r="AE2996"/>
      <c r="AF2996"/>
      <c r="AG2996"/>
      <c r="AH2996"/>
      <c r="AI2996" s="20"/>
      <c r="AJ2996"/>
      <c r="AK2996"/>
      <c r="AL2996"/>
      <c r="AM2996"/>
      <c r="AN2996" s="20"/>
      <c r="AO2996"/>
      <c r="AT2996" s="14"/>
      <c r="AU2996" s="14"/>
      <c r="AV2996" s="14"/>
      <c r="AW2996" s="14"/>
    </row>
    <row r="2997" spans="1:49" s="10" customFormat="1">
      <c r="A2997" s="12"/>
      <c r="C2997"/>
      <c r="D2997"/>
      <c r="E2997" s="20"/>
      <c r="F2997"/>
      <c r="G2997"/>
      <c r="H2997"/>
      <c r="I2997"/>
      <c r="J2997" s="20"/>
      <c r="K2997"/>
      <c r="L2997"/>
      <c r="M2997"/>
      <c r="N2997"/>
      <c r="O2997" s="20"/>
      <c r="P2997"/>
      <c r="Q2997"/>
      <c r="R2997"/>
      <c r="S2997"/>
      <c r="T2997" s="20"/>
      <c r="U2997"/>
      <c r="V2997"/>
      <c r="W2997"/>
      <c r="X2997"/>
      <c r="Y2997" s="20"/>
      <c r="Z2997"/>
      <c r="AA2997"/>
      <c r="AB2997"/>
      <c r="AC2997"/>
      <c r="AD2997" s="20"/>
      <c r="AE2997"/>
      <c r="AF2997"/>
      <c r="AG2997"/>
      <c r="AH2997"/>
      <c r="AI2997" s="20"/>
      <c r="AJ2997"/>
      <c r="AK2997"/>
      <c r="AL2997"/>
      <c r="AM2997"/>
      <c r="AN2997" s="20"/>
      <c r="AO2997"/>
      <c r="AT2997" s="14"/>
      <c r="AU2997" s="14"/>
      <c r="AV2997" s="14"/>
      <c r="AW2997" s="14"/>
    </row>
    <row r="2998" spans="1:49" s="10" customFormat="1">
      <c r="A2998" s="12"/>
      <c r="C2998"/>
      <c r="D2998"/>
      <c r="E2998" s="20"/>
      <c r="F2998"/>
      <c r="G2998"/>
      <c r="H2998"/>
      <c r="I2998"/>
      <c r="J2998" s="20"/>
      <c r="K2998"/>
      <c r="L2998"/>
      <c r="M2998"/>
      <c r="N2998"/>
      <c r="O2998" s="20"/>
      <c r="P2998"/>
      <c r="Q2998"/>
      <c r="R2998"/>
      <c r="S2998"/>
      <c r="T2998" s="20"/>
      <c r="U2998"/>
      <c r="V2998"/>
      <c r="W2998"/>
      <c r="X2998"/>
      <c r="Y2998" s="20"/>
      <c r="Z2998"/>
      <c r="AA2998"/>
      <c r="AB2998"/>
      <c r="AC2998"/>
      <c r="AD2998" s="20"/>
      <c r="AE2998"/>
      <c r="AF2998"/>
      <c r="AG2998"/>
      <c r="AH2998"/>
      <c r="AI2998" s="20"/>
      <c r="AJ2998"/>
      <c r="AK2998"/>
      <c r="AL2998"/>
      <c r="AM2998"/>
      <c r="AN2998" s="20"/>
      <c r="AO2998"/>
      <c r="AT2998" s="14"/>
      <c r="AU2998" s="14"/>
      <c r="AV2998" s="14"/>
      <c r="AW2998" s="14"/>
    </row>
    <row r="2999" spans="1:49" s="10" customFormat="1">
      <c r="A2999" s="12"/>
      <c r="C2999"/>
      <c r="D2999"/>
      <c r="E2999" s="20"/>
      <c r="F2999"/>
      <c r="G2999"/>
      <c r="H2999"/>
      <c r="I2999"/>
      <c r="J2999" s="20"/>
      <c r="K2999"/>
      <c r="L2999"/>
      <c r="M2999"/>
      <c r="N2999"/>
      <c r="O2999" s="20"/>
      <c r="P2999"/>
      <c r="Q2999"/>
      <c r="R2999"/>
      <c r="S2999"/>
      <c r="T2999" s="20"/>
      <c r="U2999"/>
      <c r="V2999"/>
      <c r="W2999"/>
      <c r="X2999"/>
      <c r="Y2999" s="20"/>
      <c r="Z2999"/>
      <c r="AA2999"/>
      <c r="AB2999"/>
      <c r="AC2999"/>
      <c r="AD2999" s="20"/>
      <c r="AE2999"/>
      <c r="AF2999"/>
      <c r="AG2999"/>
      <c r="AH2999"/>
      <c r="AI2999" s="20"/>
      <c r="AJ2999"/>
      <c r="AK2999"/>
      <c r="AL2999"/>
      <c r="AM2999"/>
      <c r="AN2999" s="20"/>
      <c r="AO2999"/>
      <c r="AT2999" s="14"/>
      <c r="AU2999" s="14"/>
      <c r="AV2999" s="14"/>
      <c r="AW2999" s="14"/>
    </row>
    <row r="3000" spans="1:49" s="10" customFormat="1">
      <c r="A3000" s="12"/>
      <c r="C3000"/>
      <c r="D3000"/>
      <c r="E3000" s="20"/>
      <c r="F3000"/>
      <c r="G3000"/>
      <c r="H3000"/>
      <c r="I3000"/>
      <c r="J3000" s="20"/>
      <c r="K3000"/>
      <c r="L3000"/>
      <c r="M3000"/>
      <c r="N3000"/>
      <c r="O3000" s="20"/>
      <c r="P3000"/>
      <c r="Q3000"/>
      <c r="R3000"/>
      <c r="S3000"/>
      <c r="T3000" s="20"/>
      <c r="U3000"/>
      <c r="V3000"/>
      <c r="W3000"/>
      <c r="X3000"/>
      <c r="Y3000" s="20"/>
      <c r="Z3000"/>
      <c r="AA3000"/>
      <c r="AB3000"/>
      <c r="AC3000"/>
      <c r="AD3000" s="20"/>
      <c r="AE3000"/>
      <c r="AF3000"/>
      <c r="AG3000"/>
      <c r="AH3000"/>
      <c r="AI3000" s="20"/>
      <c r="AJ3000"/>
      <c r="AK3000"/>
      <c r="AL3000"/>
      <c r="AM3000"/>
      <c r="AN3000" s="20"/>
      <c r="AO3000"/>
      <c r="AT3000" s="14"/>
      <c r="AU3000" s="14"/>
      <c r="AV3000" s="14"/>
      <c r="AW3000" s="14"/>
    </row>
    <row r="3001" spans="1:49" s="10" customFormat="1">
      <c r="A3001" s="12"/>
      <c r="C3001"/>
      <c r="D3001"/>
      <c r="E3001" s="20"/>
      <c r="F3001"/>
      <c r="G3001"/>
      <c r="H3001"/>
      <c r="I3001"/>
      <c r="J3001" s="20"/>
      <c r="K3001"/>
      <c r="L3001"/>
      <c r="M3001"/>
      <c r="N3001"/>
      <c r="O3001" s="20"/>
      <c r="P3001"/>
      <c r="Q3001"/>
      <c r="R3001"/>
      <c r="S3001"/>
      <c r="T3001" s="20"/>
      <c r="U3001"/>
      <c r="V3001"/>
      <c r="W3001"/>
      <c r="X3001"/>
      <c r="Y3001" s="20"/>
      <c r="Z3001"/>
      <c r="AA3001"/>
      <c r="AB3001"/>
      <c r="AC3001"/>
      <c r="AD3001" s="20"/>
      <c r="AE3001"/>
      <c r="AF3001"/>
      <c r="AG3001"/>
      <c r="AH3001"/>
      <c r="AI3001" s="20"/>
      <c r="AJ3001"/>
      <c r="AK3001"/>
      <c r="AL3001"/>
      <c r="AM3001"/>
      <c r="AN3001" s="20"/>
      <c r="AO3001"/>
      <c r="AT3001" s="14"/>
      <c r="AU3001" s="14"/>
      <c r="AV3001" s="14"/>
      <c r="AW3001" s="14"/>
    </row>
    <row r="3002" spans="1:49" s="10" customFormat="1">
      <c r="A3002" s="12"/>
      <c r="C3002"/>
      <c r="D3002"/>
      <c r="E3002" s="20"/>
      <c r="F3002"/>
      <c r="G3002"/>
      <c r="H3002"/>
      <c r="I3002"/>
      <c r="J3002" s="20"/>
      <c r="K3002"/>
      <c r="L3002"/>
      <c r="M3002"/>
      <c r="N3002"/>
      <c r="O3002" s="20"/>
      <c r="P3002"/>
      <c r="Q3002"/>
      <c r="R3002"/>
      <c r="S3002"/>
      <c r="T3002" s="20"/>
      <c r="U3002"/>
      <c r="V3002"/>
      <c r="W3002"/>
      <c r="X3002"/>
      <c r="Y3002" s="20"/>
      <c r="Z3002"/>
      <c r="AA3002"/>
      <c r="AB3002"/>
      <c r="AC3002"/>
      <c r="AD3002" s="20"/>
      <c r="AE3002"/>
      <c r="AF3002"/>
      <c r="AG3002"/>
      <c r="AH3002"/>
      <c r="AI3002" s="20"/>
      <c r="AJ3002"/>
      <c r="AK3002"/>
      <c r="AL3002"/>
      <c r="AM3002"/>
      <c r="AN3002" s="20"/>
      <c r="AO3002"/>
      <c r="AT3002" s="14"/>
      <c r="AU3002" s="14"/>
      <c r="AV3002" s="14"/>
      <c r="AW3002" s="14"/>
    </row>
    <row r="3003" spans="1:49" s="10" customFormat="1">
      <c r="A3003" s="12"/>
      <c r="C3003"/>
      <c r="D3003"/>
      <c r="E3003" s="20"/>
      <c r="F3003"/>
      <c r="G3003"/>
      <c r="H3003"/>
      <c r="I3003"/>
      <c r="J3003" s="20"/>
      <c r="K3003"/>
      <c r="L3003"/>
      <c r="M3003"/>
      <c r="N3003"/>
      <c r="O3003" s="20"/>
      <c r="P3003"/>
      <c r="Q3003"/>
      <c r="R3003"/>
      <c r="S3003"/>
      <c r="T3003" s="20"/>
      <c r="U3003"/>
      <c r="V3003"/>
      <c r="W3003"/>
      <c r="X3003"/>
      <c r="Y3003" s="20"/>
      <c r="Z3003"/>
      <c r="AA3003"/>
      <c r="AB3003"/>
      <c r="AC3003"/>
      <c r="AD3003" s="20"/>
      <c r="AE3003"/>
      <c r="AF3003"/>
      <c r="AG3003"/>
      <c r="AH3003"/>
      <c r="AI3003" s="20"/>
      <c r="AJ3003"/>
      <c r="AK3003"/>
      <c r="AL3003"/>
      <c r="AM3003"/>
      <c r="AN3003" s="20"/>
      <c r="AO3003"/>
      <c r="AT3003" s="14"/>
      <c r="AU3003" s="14"/>
      <c r="AV3003" s="14"/>
      <c r="AW3003" s="14"/>
    </row>
    <row r="3004" spans="1:49" s="10" customFormat="1">
      <c r="A3004" s="12"/>
      <c r="C3004"/>
      <c r="D3004"/>
      <c r="E3004" s="20"/>
      <c r="F3004"/>
      <c r="G3004"/>
      <c r="H3004"/>
      <c r="I3004"/>
      <c r="J3004" s="20"/>
      <c r="K3004"/>
      <c r="L3004"/>
      <c r="M3004"/>
      <c r="N3004"/>
      <c r="O3004" s="20"/>
      <c r="P3004"/>
      <c r="Q3004"/>
      <c r="R3004"/>
      <c r="S3004"/>
      <c r="T3004" s="20"/>
      <c r="U3004"/>
      <c r="V3004"/>
      <c r="W3004"/>
      <c r="X3004"/>
      <c r="Y3004" s="20"/>
      <c r="Z3004"/>
      <c r="AA3004"/>
      <c r="AB3004"/>
      <c r="AC3004"/>
      <c r="AD3004" s="20"/>
      <c r="AE3004"/>
      <c r="AF3004"/>
      <c r="AG3004"/>
      <c r="AH3004"/>
      <c r="AI3004" s="20"/>
      <c r="AJ3004"/>
      <c r="AK3004"/>
      <c r="AL3004"/>
      <c r="AM3004"/>
      <c r="AN3004" s="20"/>
      <c r="AO3004"/>
      <c r="AT3004" s="14"/>
      <c r="AU3004" s="14"/>
      <c r="AV3004" s="14"/>
      <c r="AW3004" s="14"/>
    </row>
    <row r="3005" spans="1:49" s="10" customFormat="1">
      <c r="A3005" s="12"/>
      <c r="C3005"/>
      <c r="D3005"/>
      <c r="E3005" s="20"/>
      <c r="F3005"/>
      <c r="G3005"/>
      <c r="H3005"/>
      <c r="I3005"/>
      <c r="J3005" s="20"/>
      <c r="K3005"/>
      <c r="L3005"/>
      <c r="M3005"/>
      <c r="N3005"/>
      <c r="O3005" s="20"/>
      <c r="P3005"/>
      <c r="Q3005"/>
      <c r="R3005"/>
      <c r="S3005"/>
      <c r="T3005" s="20"/>
      <c r="U3005"/>
      <c r="V3005"/>
      <c r="W3005"/>
      <c r="X3005"/>
      <c r="Y3005" s="20"/>
      <c r="Z3005"/>
      <c r="AA3005"/>
      <c r="AB3005"/>
      <c r="AC3005"/>
      <c r="AD3005" s="20"/>
      <c r="AE3005"/>
      <c r="AF3005"/>
      <c r="AG3005"/>
      <c r="AH3005"/>
      <c r="AI3005" s="20"/>
      <c r="AJ3005"/>
      <c r="AK3005"/>
      <c r="AL3005"/>
      <c r="AM3005"/>
      <c r="AN3005" s="20"/>
      <c r="AO3005"/>
      <c r="AT3005" s="14"/>
      <c r="AU3005" s="14"/>
      <c r="AV3005" s="14"/>
      <c r="AW3005" s="14"/>
    </row>
    <row r="3006" spans="1:49" s="10" customFormat="1">
      <c r="A3006" s="12"/>
      <c r="C3006"/>
      <c r="D3006"/>
      <c r="E3006" s="20"/>
      <c r="F3006"/>
      <c r="G3006"/>
      <c r="H3006"/>
      <c r="I3006"/>
      <c r="J3006" s="20"/>
      <c r="K3006"/>
      <c r="L3006"/>
      <c r="M3006"/>
      <c r="N3006"/>
      <c r="O3006" s="20"/>
      <c r="P3006"/>
      <c r="Q3006"/>
      <c r="R3006"/>
      <c r="S3006"/>
      <c r="T3006" s="20"/>
      <c r="U3006"/>
      <c r="V3006"/>
      <c r="W3006"/>
      <c r="X3006"/>
      <c r="Y3006" s="20"/>
      <c r="Z3006"/>
      <c r="AA3006"/>
      <c r="AB3006"/>
      <c r="AC3006"/>
      <c r="AD3006" s="20"/>
      <c r="AE3006"/>
      <c r="AF3006"/>
      <c r="AG3006"/>
      <c r="AH3006"/>
      <c r="AI3006" s="20"/>
      <c r="AJ3006"/>
      <c r="AK3006"/>
      <c r="AL3006"/>
      <c r="AM3006"/>
      <c r="AN3006" s="20"/>
      <c r="AO3006"/>
      <c r="AT3006" s="14"/>
      <c r="AU3006" s="14"/>
      <c r="AV3006" s="14"/>
      <c r="AW3006" s="14"/>
    </row>
    <row r="3007" spans="1:49" s="10" customFormat="1">
      <c r="A3007" s="12"/>
      <c r="C3007"/>
      <c r="D3007"/>
      <c r="E3007" s="20"/>
      <c r="F3007"/>
      <c r="G3007"/>
      <c r="H3007"/>
      <c r="I3007"/>
      <c r="J3007" s="20"/>
      <c r="K3007"/>
      <c r="L3007"/>
      <c r="M3007"/>
      <c r="N3007"/>
      <c r="O3007" s="20"/>
      <c r="P3007"/>
      <c r="Q3007"/>
      <c r="R3007"/>
      <c r="S3007"/>
      <c r="T3007" s="20"/>
      <c r="U3007"/>
      <c r="V3007"/>
      <c r="W3007"/>
      <c r="X3007"/>
      <c r="Y3007" s="20"/>
      <c r="Z3007"/>
      <c r="AA3007"/>
      <c r="AB3007"/>
      <c r="AC3007"/>
      <c r="AD3007" s="20"/>
      <c r="AE3007"/>
      <c r="AF3007"/>
      <c r="AG3007"/>
      <c r="AH3007"/>
      <c r="AI3007" s="20"/>
      <c r="AJ3007"/>
      <c r="AK3007"/>
      <c r="AL3007"/>
      <c r="AM3007"/>
      <c r="AN3007" s="20"/>
      <c r="AO3007"/>
      <c r="AT3007" s="14"/>
      <c r="AU3007" s="14"/>
      <c r="AV3007" s="14"/>
      <c r="AW3007" s="14"/>
    </row>
    <row r="3008" spans="1:49" s="10" customFormat="1">
      <c r="A3008" s="12"/>
      <c r="C3008"/>
      <c r="D3008"/>
      <c r="E3008" s="20"/>
      <c r="F3008"/>
      <c r="G3008"/>
      <c r="H3008"/>
      <c r="I3008"/>
      <c r="J3008" s="20"/>
      <c r="K3008"/>
      <c r="L3008"/>
      <c r="M3008"/>
      <c r="N3008"/>
      <c r="O3008" s="20"/>
      <c r="P3008"/>
      <c r="Q3008"/>
      <c r="R3008"/>
      <c r="S3008"/>
      <c r="T3008" s="20"/>
      <c r="U3008"/>
      <c r="V3008"/>
      <c r="W3008"/>
      <c r="X3008"/>
      <c r="Y3008" s="20"/>
      <c r="Z3008"/>
      <c r="AA3008"/>
      <c r="AB3008"/>
      <c r="AC3008"/>
      <c r="AD3008" s="20"/>
      <c r="AE3008"/>
      <c r="AF3008"/>
      <c r="AG3008"/>
      <c r="AH3008"/>
      <c r="AI3008" s="20"/>
      <c r="AJ3008"/>
      <c r="AK3008"/>
      <c r="AL3008"/>
      <c r="AM3008"/>
      <c r="AN3008" s="20"/>
      <c r="AO3008"/>
      <c r="AT3008" s="14"/>
      <c r="AU3008" s="14"/>
      <c r="AV3008" s="14"/>
      <c r="AW3008" s="14"/>
    </row>
    <row r="3009" spans="1:49" s="10" customFormat="1">
      <c r="A3009" s="12"/>
      <c r="C3009"/>
      <c r="D3009"/>
      <c r="E3009" s="20"/>
      <c r="F3009"/>
      <c r="G3009"/>
      <c r="H3009"/>
      <c r="I3009"/>
      <c r="J3009" s="20"/>
      <c r="K3009"/>
      <c r="L3009"/>
      <c r="M3009"/>
      <c r="N3009"/>
      <c r="O3009" s="20"/>
      <c r="P3009"/>
      <c r="Q3009"/>
      <c r="R3009"/>
      <c r="S3009"/>
      <c r="T3009" s="20"/>
      <c r="U3009"/>
      <c r="V3009"/>
      <c r="W3009"/>
      <c r="X3009"/>
      <c r="Y3009" s="20"/>
      <c r="Z3009"/>
      <c r="AA3009"/>
      <c r="AB3009"/>
      <c r="AC3009"/>
      <c r="AD3009" s="20"/>
      <c r="AE3009"/>
      <c r="AF3009"/>
      <c r="AG3009"/>
      <c r="AH3009"/>
      <c r="AI3009" s="20"/>
      <c r="AJ3009"/>
      <c r="AK3009"/>
      <c r="AL3009"/>
      <c r="AM3009"/>
      <c r="AN3009" s="20"/>
      <c r="AO3009"/>
      <c r="AT3009" s="14"/>
      <c r="AU3009" s="14"/>
      <c r="AV3009" s="14"/>
      <c r="AW3009" s="14"/>
    </row>
    <row r="3010" spans="1:49" s="10" customFormat="1">
      <c r="A3010" s="12"/>
      <c r="C3010"/>
      <c r="D3010"/>
      <c r="E3010" s="20"/>
      <c r="F3010"/>
      <c r="G3010"/>
      <c r="H3010"/>
      <c r="I3010"/>
      <c r="J3010" s="20"/>
      <c r="K3010"/>
      <c r="L3010"/>
      <c r="M3010"/>
      <c r="N3010"/>
      <c r="O3010" s="20"/>
      <c r="P3010"/>
      <c r="Q3010"/>
      <c r="R3010"/>
      <c r="S3010"/>
      <c r="T3010" s="20"/>
      <c r="U3010"/>
      <c r="V3010"/>
      <c r="W3010"/>
      <c r="X3010"/>
      <c r="Y3010" s="20"/>
      <c r="Z3010"/>
      <c r="AA3010"/>
      <c r="AB3010"/>
      <c r="AC3010"/>
      <c r="AD3010" s="20"/>
      <c r="AE3010"/>
      <c r="AF3010"/>
      <c r="AG3010"/>
      <c r="AH3010"/>
      <c r="AI3010" s="20"/>
      <c r="AJ3010"/>
      <c r="AK3010"/>
      <c r="AL3010"/>
      <c r="AM3010"/>
      <c r="AN3010" s="20"/>
      <c r="AO3010"/>
      <c r="AT3010" s="14"/>
      <c r="AU3010" s="14"/>
      <c r="AV3010" s="14"/>
      <c r="AW3010" s="14"/>
    </row>
    <row r="3011" spans="1:49" s="10" customFormat="1">
      <c r="A3011" s="12"/>
      <c r="C3011"/>
      <c r="D3011"/>
      <c r="E3011" s="20"/>
      <c r="F3011"/>
      <c r="G3011"/>
      <c r="H3011"/>
      <c r="I3011"/>
      <c r="J3011" s="20"/>
      <c r="K3011"/>
      <c r="L3011"/>
      <c r="M3011"/>
      <c r="N3011"/>
      <c r="O3011" s="20"/>
      <c r="P3011"/>
      <c r="Q3011"/>
      <c r="R3011"/>
      <c r="S3011"/>
      <c r="T3011" s="20"/>
      <c r="U3011"/>
      <c r="V3011"/>
      <c r="W3011"/>
      <c r="X3011"/>
      <c r="Y3011" s="20"/>
      <c r="Z3011"/>
      <c r="AA3011"/>
      <c r="AB3011"/>
      <c r="AC3011"/>
      <c r="AD3011" s="20"/>
      <c r="AE3011"/>
      <c r="AF3011"/>
      <c r="AG3011"/>
      <c r="AH3011"/>
      <c r="AI3011" s="20"/>
      <c r="AJ3011"/>
      <c r="AK3011"/>
      <c r="AL3011"/>
      <c r="AM3011"/>
      <c r="AN3011" s="20"/>
      <c r="AO3011"/>
      <c r="AT3011" s="14"/>
      <c r="AU3011" s="14"/>
      <c r="AV3011" s="14"/>
      <c r="AW3011" s="14"/>
    </row>
    <row r="3012" spans="1:49" s="10" customFormat="1">
      <c r="A3012" s="12"/>
      <c r="C3012"/>
      <c r="D3012"/>
      <c r="E3012" s="20"/>
      <c r="F3012"/>
      <c r="G3012"/>
      <c r="H3012"/>
      <c r="I3012"/>
      <c r="J3012" s="20"/>
      <c r="K3012"/>
      <c r="L3012"/>
      <c r="M3012"/>
      <c r="N3012"/>
      <c r="O3012" s="20"/>
      <c r="P3012"/>
      <c r="Q3012"/>
      <c r="R3012"/>
      <c r="S3012"/>
      <c r="T3012" s="20"/>
      <c r="U3012"/>
      <c r="V3012"/>
      <c r="W3012"/>
      <c r="X3012"/>
      <c r="Y3012" s="20"/>
      <c r="Z3012"/>
      <c r="AA3012"/>
      <c r="AB3012"/>
      <c r="AC3012"/>
      <c r="AD3012" s="20"/>
      <c r="AE3012"/>
      <c r="AF3012"/>
      <c r="AG3012"/>
      <c r="AH3012"/>
      <c r="AI3012" s="20"/>
      <c r="AJ3012"/>
      <c r="AK3012"/>
      <c r="AL3012"/>
      <c r="AM3012"/>
      <c r="AN3012" s="20"/>
      <c r="AO3012"/>
      <c r="AT3012" s="14"/>
      <c r="AU3012" s="14"/>
      <c r="AV3012" s="14"/>
      <c r="AW3012" s="14"/>
    </row>
    <row r="3013" spans="1:49" s="10" customFormat="1">
      <c r="A3013" s="12"/>
      <c r="C3013"/>
      <c r="D3013"/>
      <c r="E3013" s="20"/>
      <c r="F3013"/>
      <c r="G3013"/>
      <c r="H3013"/>
      <c r="I3013"/>
      <c r="J3013" s="20"/>
      <c r="K3013"/>
      <c r="L3013"/>
      <c r="M3013"/>
      <c r="N3013"/>
      <c r="O3013" s="20"/>
      <c r="P3013"/>
      <c r="Q3013"/>
      <c r="R3013"/>
      <c r="S3013"/>
      <c r="T3013" s="20"/>
      <c r="U3013"/>
      <c r="V3013"/>
      <c r="W3013"/>
      <c r="X3013"/>
      <c r="Y3013" s="20"/>
      <c r="Z3013"/>
      <c r="AA3013"/>
      <c r="AB3013"/>
      <c r="AC3013"/>
      <c r="AD3013" s="20"/>
      <c r="AE3013"/>
      <c r="AF3013"/>
      <c r="AG3013"/>
      <c r="AH3013"/>
      <c r="AI3013" s="20"/>
      <c r="AJ3013"/>
      <c r="AK3013"/>
      <c r="AL3013"/>
      <c r="AM3013"/>
      <c r="AN3013" s="20"/>
      <c r="AO3013"/>
      <c r="AT3013" s="14"/>
      <c r="AU3013" s="14"/>
      <c r="AV3013" s="14"/>
      <c r="AW3013" s="14"/>
    </row>
    <row r="3014" spans="1:49" s="10" customFormat="1">
      <c r="A3014" s="12"/>
      <c r="C3014"/>
      <c r="D3014"/>
      <c r="E3014" s="20"/>
      <c r="F3014"/>
      <c r="G3014"/>
      <c r="H3014"/>
      <c r="I3014"/>
      <c r="J3014" s="20"/>
      <c r="K3014"/>
      <c r="L3014"/>
      <c r="M3014"/>
      <c r="N3014"/>
      <c r="O3014" s="20"/>
      <c r="P3014"/>
      <c r="Q3014"/>
      <c r="R3014"/>
      <c r="S3014"/>
      <c r="T3014" s="20"/>
      <c r="U3014"/>
      <c r="V3014"/>
      <c r="W3014"/>
      <c r="X3014"/>
      <c r="Y3014" s="20"/>
      <c r="Z3014"/>
      <c r="AA3014"/>
      <c r="AB3014"/>
      <c r="AC3014"/>
      <c r="AD3014" s="20"/>
      <c r="AE3014"/>
      <c r="AF3014"/>
      <c r="AG3014"/>
      <c r="AH3014"/>
      <c r="AI3014" s="20"/>
      <c r="AJ3014"/>
      <c r="AK3014"/>
      <c r="AL3014"/>
      <c r="AM3014"/>
      <c r="AN3014" s="20"/>
      <c r="AO3014"/>
      <c r="AT3014" s="14"/>
      <c r="AU3014" s="14"/>
      <c r="AV3014" s="14"/>
      <c r="AW3014" s="14"/>
    </row>
    <row r="3015" spans="1:49" s="10" customFormat="1">
      <c r="A3015" s="12"/>
      <c r="C3015"/>
      <c r="D3015"/>
      <c r="E3015" s="20"/>
      <c r="F3015"/>
      <c r="G3015"/>
      <c r="H3015"/>
      <c r="I3015"/>
      <c r="J3015" s="20"/>
      <c r="K3015"/>
      <c r="L3015"/>
      <c r="M3015"/>
      <c r="N3015"/>
      <c r="O3015" s="20"/>
      <c r="P3015"/>
      <c r="Q3015"/>
      <c r="R3015"/>
      <c r="S3015"/>
      <c r="T3015" s="20"/>
      <c r="U3015"/>
      <c r="V3015"/>
      <c r="W3015"/>
      <c r="X3015"/>
      <c r="Y3015" s="20"/>
      <c r="Z3015"/>
      <c r="AA3015"/>
      <c r="AB3015"/>
      <c r="AC3015"/>
      <c r="AD3015" s="20"/>
      <c r="AE3015"/>
      <c r="AF3015"/>
      <c r="AG3015"/>
      <c r="AH3015"/>
      <c r="AI3015" s="20"/>
      <c r="AJ3015"/>
      <c r="AK3015"/>
      <c r="AL3015"/>
      <c r="AM3015"/>
      <c r="AN3015" s="20"/>
      <c r="AO3015"/>
      <c r="AT3015" s="14"/>
      <c r="AU3015" s="14"/>
      <c r="AV3015" s="14"/>
      <c r="AW3015" s="14"/>
    </row>
    <row r="3016" spans="1:49" s="10" customFormat="1">
      <c r="A3016" s="12"/>
      <c r="C3016"/>
      <c r="D3016"/>
      <c r="E3016" s="20"/>
      <c r="F3016"/>
      <c r="G3016"/>
      <c r="H3016"/>
      <c r="I3016"/>
      <c r="J3016" s="20"/>
      <c r="K3016"/>
      <c r="L3016"/>
      <c r="M3016"/>
      <c r="N3016"/>
      <c r="O3016" s="20"/>
      <c r="P3016"/>
      <c r="Q3016"/>
      <c r="R3016"/>
      <c r="S3016"/>
      <c r="T3016" s="20"/>
      <c r="U3016"/>
      <c r="V3016"/>
      <c r="W3016"/>
      <c r="X3016"/>
      <c r="Y3016" s="20"/>
      <c r="Z3016"/>
      <c r="AA3016"/>
      <c r="AB3016"/>
      <c r="AC3016"/>
      <c r="AD3016" s="20"/>
      <c r="AE3016"/>
      <c r="AF3016"/>
      <c r="AG3016"/>
      <c r="AH3016"/>
      <c r="AI3016" s="20"/>
      <c r="AJ3016"/>
      <c r="AK3016"/>
      <c r="AL3016"/>
      <c r="AM3016"/>
      <c r="AN3016" s="20"/>
      <c r="AO3016"/>
      <c r="AT3016" s="14"/>
      <c r="AU3016" s="14"/>
      <c r="AV3016" s="14"/>
      <c r="AW3016" s="14"/>
    </row>
    <row r="3017" spans="1:49" s="10" customFormat="1">
      <c r="A3017" s="12"/>
      <c r="C3017"/>
      <c r="D3017"/>
      <c r="E3017" s="20"/>
      <c r="F3017"/>
      <c r="G3017"/>
      <c r="H3017"/>
      <c r="I3017"/>
      <c r="J3017" s="20"/>
      <c r="K3017"/>
      <c r="L3017"/>
      <c r="M3017"/>
      <c r="N3017"/>
      <c r="O3017" s="20"/>
      <c r="P3017"/>
      <c r="Q3017"/>
      <c r="R3017"/>
      <c r="S3017"/>
      <c r="T3017" s="20"/>
      <c r="U3017"/>
      <c r="V3017"/>
      <c r="W3017"/>
      <c r="X3017"/>
      <c r="Y3017" s="20"/>
      <c r="Z3017"/>
      <c r="AA3017"/>
      <c r="AB3017"/>
      <c r="AC3017"/>
      <c r="AD3017" s="20"/>
      <c r="AE3017"/>
      <c r="AF3017"/>
      <c r="AG3017"/>
      <c r="AH3017"/>
      <c r="AI3017" s="20"/>
      <c r="AJ3017"/>
      <c r="AK3017"/>
      <c r="AL3017"/>
      <c r="AM3017"/>
      <c r="AN3017" s="20"/>
      <c r="AO3017"/>
      <c r="AT3017" s="14"/>
      <c r="AU3017" s="14"/>
      <c r="AV3017" s="14"/>
      <c r="AW3017" s="14"/>
    </row>
    <row r="3018" spans="1:49" s="10" customFormat="1">
      <c r="A3018" s="12"/>
      <c r="C3018"/>
      <c r="D3018"/>
      <c r="E3018" s="20"/>
      <c r="F3018"/>
      <c r="G3018"/>
      <c r="H3018"/>
      <c r="I3018"/>
      <c r="J3018" s="20"/>
      <c r="K3018"/>
      <c r="L3018"/>
      <c r="M3018"/>
      <c r="N3018"/>
      <c r="O3018" s="20"/>
      <c r="P3018"/>
      <c r="Q3018"/>
      <c r="R3018"/>
      <c r="S3018"/>
      <c r="T3018" s="20"/>
      <c r="U3018"/>
      <c r="V3018"/>
      <c r="W3018"/>
      <c r="X3018"/>
      <c r="Y3018" s="20"/>
      <c r="Z3018"/>
      <c r="AA3018"/>
      <c r="AB3018"/>
      <c r="AC3018"/>
      <c r="AD3018" s="20"/>
      <c r="AE3018"/>
      <c r="AF3018"/>
      <c r="AG3018"/>
      <c r="AH3018"/>
      <c r="AI3018" s="20"/>
      <c r="AJ3018"/>
      <c r="AK3018"/>
      <c r="AL3018"/>
      <c r="AM3018"/>
      <c r="AN3018" s="20"/>
      <c r="AO3018"/>
      <c r="AT3018" s="14"/>
      <c r="AU3018" s="14"/>
      <c r="AV3018" s="14"/>
      <c r="AW3018" s="14"/>
    </row>
    <row r="3019" spans="1:49" s="10" customFormat="1">
      <c r="A3019" s="12"/>
      <c r="C3019"/>
      <c r="D3019"/>
      <c r="E3019" s="20"/>
      <c r="F3019"/>
      <c r="G3019"/>
      <c r="H3019"/>
      <c r="I3019"/>
      <c r="J3019" s="20"/>
      <c r="K3019"/>
      <c r="L3019"/>
      <c r="M3019"/>
      <c r="N3019"/>
      <c r="O3019" s="20"/>
      <c r="P3019"/>
      <c r="Q3019"/>
      <c r="R3019"/>
      <c r="S3019"/>
      <c r="T3019" s="20"/>
      <c r="U3019"/>
      <c r="V3019"/>
      <c r="W3019"/>
      <c r="X3019"/>
      <c r="Y3019" s="20"/>
      <c r="Z3019"/>
      <c r="AA3019"/>
      <c r="AB3019"/>
      <c r="AC3019"/>
      <c r="AD3019" s="20"/>
      <c r="AE3019"/>
      <c r="AF3019"/>
      <c r="AG3019"/>
      <c r="AH3019"/>
      <c r="AI3019" s="20"/>
      <c r="AJ3019"/>
      <c r="AK3019"/>
      <c r="AL3019"/>
      <c r="AM3019"/>
      <c r="AN3019" s="20"/>
      <c r="AO3019"/>
      <c r="AT3019" s="14"/>
      <c r="AU3019" s="14"/>
      <c r="AV3019" s="14"/>
      <c r="AW3019" s="14"/>
    </row>
    <row r="3020" spans="1:49" s="10" customFormat="1">
      <c r="A3020" s="12"/>
      <c r="C3020"/>
      <c r="D3020"/>
      <c r="E3020" s="20"/>
      <c r="F3020"/>
      <c r="G3020"/>
      <c r="H3020"/>
      <c r="I3020"/>
      <c r="J3020" s="20"/>
      <c r="K3020"/>
      <c r="L3020"/>
      <c r="M3020"/>
      <c r="N3020"/>
      <c r="O3020" s="20"/>
      <c r="P3020"/>
      <c r="Q3020"/>
      <c r="R3020"/>
      <c r="S3020"/>
      <c r="T3020" s="20"/>
      <c r="U3020"/>
      <c r="V3020"/>
      <c r="W3020"/>
      <c r="X3020"/>
      <c r="Y3020" s="20"/>
      <c r="Z3020"/>
      <c r="AA3020"/>
      <c r="AB3020"/>
      <c r="AC3020"/>
      <c r="AD3020" s="20"/>
      <c r="AE3020"/>
      <c r="AF3020"/>
      <c r="AG3020"/>
      <c r="AH3020"/>
      <c r="AI3020" s="20"/>
      <c r="AJ3020"/>
      <c r="AK3020"/>
      <c r="AL3020"/>
      <c r="AM3020"/>
      <c r="AN3020" s="20"/>
      <c r="AO3020"/>
      <c r="AT3020" s="14"/>
      <c r="AU3020" s="14"/>
      <c r="AV3020" s="14"/>
      <c r="AW3020" s="14"/>
    </row>
    <row r="3021" spans="1:49" s="10" customFormat="1">
      <c r="A3021" s="12"/>
      <c r="C3021"/>
      <c r="D3021"/>
      <c r="E3021" s="20"/>
      <c r="F3021"/>
      <c r="G3021"/>
      <c r="H3021"/>
      <c r="I3021"/>
      <c r="J3021" s="20"/>
      <c r="K3021"/>
      <c r="L3021"/>
      <c r="M3021"/>
      <c r="N3021"/>
      <c r="O3021" s="20"/>
      <c r="P3021"/>
      <c r="Q3021"/>
      <c r="R3021"/>
      <c r="S3021"/>
      <c r="T3021" s="20"/>
      <c r="U3021"/>
      <c r="V3021"/>
      <c r="W3021"/>
      <c r="X3021"/>
      <c r="Y3021" s="20"/>
      <c r="Z3021"/>
      <c r="AA3021"/>
      <c r="AB3021"/>
      <c r="AC3021"/>
      <c r="AD3021" s="20"/>
      <c r="AE3021"/>
      <c r="AF3021"/>
      <c r="AG3021"/>
      <c r="AH3021"/>
      <c r="AI3021" s="20"/>
      <c r="AJ3021"/>
      <c r="AK3021"/>
      <c r="AL3021"/>
      <c r="AM3021"/>
      <c r="AN3021" s="20"/>
      <c r="AO3021"/>
      <c r="AT3021" s="14"/>
      <c r="AU3021" s="14"/>
      <c r="AV3021" s="14"/>
      <c r="AW3021" s="14"/>
    </row>
    <row r="3022" spans="1:49" s="10" customFormat="1">
      <c r="A3022" s="12"/>
      <c r="C3022"/>
      <c r="D3022"/>
      <c r="E3022" s="20"/>
      <c r="F3022"/>
      <c r="G3022"/>
      <c r="H3022"/>
      <c r="I3022"/>
      <c r="J3022" s="20"/>
      <c r="K3022"/>
      <c r="L3022"/>
      <c r="M3022"/>
      <c r="N3022"/>
      <c r="O3022" s="20"/>
      <c r="P3022"/>
      <c r="Q3022"/>
      <c r="R3022"/>
      <c r="S3022"/>
      <c r="T3022" s="20"/>
      <c r="U3022"/>
      <c r="V3022"/>
      <c r="W3022"/>
      <c r="X3022"/>
      <c r="Y3022" s="20"/>
      <c r="Z3022"/>
      <c r="AA3022"/>
      <c r="AB3022"/>
      <c r="AC3022"/>
      <c r="AD3022" s="20"/>
      <c r="AE3022"/>
      <c r="AF3022"/>
      <c r="AG3022"/>
      <c r="AH3022"/>
      <c r="AI3022" s="20"/>
      <c r="AJ3022"/>
      <c r="AK3022"/>
      <c r="AL3022"/>
      <c r="AM3022"/>
      <c r="AN3022" s="20"/>
      <c r="AO3022"/>
      <c r="AT3022" s="14"/>
      <c r="AU3022" s="14"/>
      <c r="AV3022" s="14"/>
      <c r="AW3022" s="14"/>
    </row>
    <row r="3023" spans="1:49" s="10" customFormat="1">
      <c r="A3023" s="12"/>
      <c r="C3023"/>
      <c r="D3023"/>
      <c r="E3023" s="20"/>
      <c r="F3023"/>
      <c r="G3023"/>
      <c r="H3023"/>
      <c r="I3023"/>
      <c r="J3023" s="20"/>
      <c r="K3023"/>
      <c r="L3023"/>
      <c r="M3023"/>
      <c r="N3023"/>
      <c r="O3023" s="20"/>
      <c r="P3023"/>
      <c r="Q3023"/>
      <c r="R3023"/>
      <c r="S3023"/>
      <c r="T3023" s="20"/>
      <c r="U3023"/>
      <c r="V3023"/>
      <c r="W3023"/>
      <c r="X3023"/>
      <c r="Y3023" s="20"/>
      <c r="Z3023"/>
      <c r="AA3023"/>
      <c r="AB3023"/>
      <c r="AC3023"/>
      <c r="AD3023" s="20"/>
      <c r="AE3023"/>
      <c r="AF3023"/>
      <c r="AG3023"/>
      <c r="AH3023"/>
      <c r="AI3023" s="20"/>
      <c r="AJ3023"/>
      <c r="AK3023"/>
      <c r="AL3023"/>
      <c r="AM3023"/>
      <c r="AN3023" s="20"/>
      <c r="AO3023"/>
      <c r="AT3023" s="14"/>
      <c r="AU3023" s="14"/>
      <c r="AV3023" s="14"/>
      <c r="AW3023" s="14"/>
    </row>
    <row r="3024" spans="1:49" s="10" customFormat="1">
      <c r="A3024" s="12"/>
      <c r="C3024"/>
      <c r="D3024"/>
      <c r="E3024" s="20"/>
      <c r="F3024"/>
      <c r="G3024"/>
      <c r="H3024"/>
      <c r="I3024"/>
      <c r="J3024" s="20"/>
      <c r="K3024"/>
      <c r="L3024"/>
      <c r="M3024"/>
      <c r="N3024"/>
      <c r="O3024" s="20"/>
      <c r="P3024"/>
      <c r="Q3024"/>
      <c r="R3024"/>
      <c r="S3024"/>
      <c r="T3024" s="20"/>
      <c r="U3024"/>
      <c r="V3024"/>
      <c r="W3024"/>
      <c r="X3024"/>
      <c r="Y3024" s="20"/>
      <c r="Z3024"/>
      <c r="AA3024"/>
      <c r="AB3024"/>
      <c r="AC3024"/>
      <c r="AD3024" s="20"/>
      <c r="AE3024"/>
      <c r="AF3024"/>
      <c r="AG3024"/>
      <c r="AH3024"/>
      <c r="AI3024" s="20"/>
      <c r="AJ3024"/>
      <c r="AK3024"/>
      <c r="AL3024"/>
      <c r="AM3024"/>
      <c r="AN3024" s="20"/>
      <c r="AO3024"/>
      <c r="AT3024" s="14"/>
      <c r="AU3024" s="14"/>
      <c r="AV3024" s="14"/>
      <c r="AW3024" s="14"/>
    </row>
    <row r="3025" spans="1:49" s="10" customFormat="1">
      <c r="A3025" s="12"/>
      <c r="C3025"/>
      <c r="D3025"/>
      <c r="E3025" s="20"/>
      <c r="F3025"/>
      <c r="G3025"/>
      <c r="H3025"/>
      <c r="I3025"/>
      <c r="J3025" s="20"/>
      <c r="K3025"/>
      <c r="L3025"/>
      <c r="M3025"/>
      <c r="N3025"/>
      <c r="O3025" s="20"/>
      <c r="P3025"/>
      <c r="Q3025"/>
      <c r="R3025"/>
      <c r="S3025"/>
      <c r="T3025" s="20"/>
      <c r="U3025"/>
      <c r="V3025"/>
      <c r="W3025"/>
      <c r="X3025"/>
      <c r="Y3025" s="20"/>
      <c r="Z3025"/>
      <c r="AA3025"/>
      <c r="AB3025"/>
      <c r="AC3025"/>
      <c r="AD3025" s="20"/>
      <c r="AE3025"/>
      <c r="AF3025"/>
      <c r="AG3025"/>
      <c r="AH3025"/>
      <c r="AI3025" s="20"/>
      <c r="AJ3025"/>
      <c r="AK3025"/>
      <c r="AL3025"/>
      <c r="AM3025"/>
      <c r="AN3025" s="20"/>
      <c r="AO3025"/>
      <c r="AT3025" s="14"/>
      <c r="AU3025" s="14"/>
      <c r="AV3025" s="14"/>
      <c r="AW3025" s="14"/>
    </row>
    <row r="3026" spans="1:49" s="10" customFormat="1">
      <c r="A3026" s="12"/>
      <c r="C3026"/>
      <c r="D3026"/>
      <c r="E3026" s="20"/>
      <c r="F3026"/>
      <c r="G3026"/>
      <c r="H3026"/>
      <c r="I3026"/>
      <c r="J3026" s="20"/>
      <c r="K3026"/>
      <c r="L3026"/>
      <c r="M3026"/>
      <c r="N3026"/>
      <c r="O3026" s="20"/>
      <c r="P3026"/>
      <c r="Q3026"/>
      <c r="R3026"/>
      <c r="S3026"/>
      <c r="T3026" s="20"/>
      <c r="U3026"/>
      <c r="V3026"/>
      <c r="W3026"/>
      <c r="X3026"/>
      <c r="Y3026" s="20"/>
      <c r="Z3026"/>
      <c r="AA3026"/>
      <c r="AB3026"/>
      <c r="AC3026"/>
      <c r="AD3026" s="20"/>
      <c r="AE3026"/>
      <c r="AF3026"/>
      <c r="AG3026"/>
      <c r="AH3026"/>
      <c r="AI3026" s="20"/>
      <c r="AJ3026"/>
      <c r="AK3026"/>
      <c r="AL3026"/>
      <c r="AM3026"/>
      <c r="AN3026" s="20"/>
      <c r="AO3026"/>
      <c r="AT3026" s="14"/>
      <c r="AU3026" s="14"/>
      <c r="AV3026" s="14"/>
      <c r="AW3026" s="14"/>
    </row>
    <row r="3027" spans="1:49" s="10" customFormat="1">
      <c r="A3027" s="12"/>
      <c r="C3027"/>
      <c r="D3027"/>
      <c r="E3027" s="20"/>
      <c r="F3027"/>
      <c r="G3027"/>
      <c r="H3027"/>
      <c r="I3027"/>
      <c r="J3027" s="20"/>
      <c r="K3027"/>
      <c r="L3027"/>
      <c r="M3027"/>
      <c r="N3027"/>
      <c r="O3027" s="20"/>
      <c r="P3027"/>
      <c r="Q3027"/>
      <c r="R3027"/>
      <c r="S3027"/>
      <c r="T3027" s="20"/>
      <c r="U3027"/>
      <c r="V3027"/>
      <c r="W3027"/>
      <c r="X3027"/>
      <c r="Y3027" s="20"/>
      <c r="Z3027"/>
      <c r="AA3027"/>
      <c r="AB3027"/>
      <c r="AC3027"/>
      <c r="AD3027" s="20"/>
      <c r="AE3027"/>
      <c r="AF3027"/>
      <c r="AG3027"/>
      <c r="AH3027"/>
      <c r="AI3027" s="20"/>
      <c r="AJ3027"/>
      <c r="AK3027"/>
      <c r="AL3027"/>
      <c r="AM3027"/>
      <c r="AN3027" s="20"/>
      <c r="AO3027"/>
      <c r="AT3027" s="14"/>
      <c r="AU3027" s="14"/>
      <c r="AV3027" s="14"/>
      <c r="AW3027" s="14"/>
    </row>
    <row r="3028" spans="1:49" s="10" customFormat="1">
      <c r="A3028" s="12"/>
      <c r="C3028"/>
      <c r="D3028"/>
      <c r="E3028" s="20"/>
      <c r="F3028"/>
      <c r="G3028"/>
      <c r="H3028"/>
      <c r="I3028"/>
      <c r="J3028" s="20"/>
      <c r="K3028"/>
      <c r="L3028"/>
      <c r="M3028"/>
      <c r="N3028"/>
      <c r="O3028" s="20"/>
      <c r="P3028"/>
      <c r="Q3028"/>
      <c r="R3028"/>
      <c r="S3028"/>
      <c r="T3028" s="20"/>
      <c r="U3028"/>
      <c r="V3028"/>
      <c r="W3028"/>
      <c r="X3028"/>
      <c r="Y3028" s="20"/>
      <c r="Z3028"/>
      <c r="AA3028"/>
      <c r="AB3028"/>
      <c r="AC3028"/>
      <c r="AD3028" s="20"/>
      <c r="AE3028"/>
      <c r="AF3028"/>
      <c r="AG3028"/>
      <c r="AH3028"/>
      <c r="AI3028" s="20"/>
      <c r="AJ3028"/>
      <c r="AK3028"/>
      <c r="AL3028"/>
      <c r="AM3028"/>
      <c r="AN3028" s="20"/>
      <c r="AO3028"/>
      <c r="AT3028" s="14"/>
      <c r="AU3028" s="14"/>
      <c r="AV3028" s="14"/>
      <c r="AW3028" s="14"/>
    </row>
    <row r="3029" spans="1:49" s="10" customFormat="1">
      <c r="A3029" s="12"/>
      <c r="C3029"/>
      <c r="D3029"/>
      <c r="E3029" s="20"/>
      <c r="F3029"/>
      <c r="G3029"/>
      <c r="H3029"/>
      <c r="I3029"/>
      <c r="J3029" s="20"/>
      <c r="K3029"/>
      <c r="L3029"/>
      <c r="M3029"/>
      <c r="N3029"/>
      <c r="O3029" s="20"/>
      <c r="P3029"/>
      <c r="Q3029"/>
      <c r="R3029"/>
      <c r="S3029"/>
      <c r="T3029" s="20"/>
      <c r="U3029"/>
      <c r="V3029"/>
      <c r="W3029"/>
      <c r="X3029"/>
      <c r="Y3029" s="20"/>
      <c r="Z3029"/>
      <c r="AA3029"/>
      <c r="AB3029"/>
      <c r="AC3029"/>
      <c r="AD3029" s="20"/>
      <c r="AE3029"/>
      <c r="AF3029"/>
      <c r="AG3029"/>
      <c r="AH3029"/>
      <c r="AI3029" s="20"/>
      <c r="AJ3029"/>
      <c r="AK3029"/>
      <c r="AL3029"/>
      <c r="AM3029"/>
      <c r="AN3029" s="20"/>
      <c r="AO3029"/>
      <c r="AT3029" s="14"/>
      <c r="AU3029" s="14"/>
      <c r="AV3029" s="14"/>
      <c r="AW3029" s="14"/>
    </row>
    <row r="3030" spans="1:49" s="10" customFormat="1">
      <c r="A3030" s="12"/>
      <c r="C3030"/>
      <c r="D3030"/>
      <c r="E3030" s="20"/>
      <c r="F3030"/>
      <c r="G3030"/>
      <c r="H3030"/>
      <c r="I3030"/>
      <c r="J3030" s="20"/>
      <c r="K3030"/>
      <c r="L3030"/>
      <c r="M3030"/>
      <c r="N3030"/>
      <c r="O3030" s="20"/>
      <c r="P3030"/>
      <c r="Q3030"/>
      <c r="R3030"/>
      <c r="S3030"/>
      <c r="T3030" s="20"/>
      <c r="U3030"/>
      <c r="V3030"/>
      <c r="W3030"/>
      <c r="X3030"/>
      <c r="Y3030" s="20"/>
      <c r="Z3030"/>
      <c r="AA3030"/>
      <c r="AB3030"/>
      <c r="AC3030"/>
      <c r="AD3030" s="20"/>
      <c r="AE3030"/>
      <c r="AF3030"/>
      <c r="AG3030"/>
      <c r="AH3030"/>
      <c r="AI3030" s="20"/>
      <c r="AJ3030"/>
      <c r="AK3030"/>
      <c r="AL3030"/>
      <c r="AM3030"/>
      <c r="AN3030" s="20"/>
      <c r="AO3030"/>
      <c r="AT3030" s="14"/>
      <c r="AU3030" s="14"/>
      <c r="AV3030" s="14"/>
      <c r="AW3030" s="14"/>
    </row>
    <row r="3031" spans="1:49" s="10" customFormat="1">
      <c r="A3031" s="12"/>
      <c r="C3031"/>
      <c r="D3031"/>
      <c r="E3031" s="20"/>
      <c r="F3031"/>
      <c r="G3031"/>
      <c r="H3031"/>
      <c r="I3031"/>
      <c r="J3031" s="20"/>
      <c r="K3031"/>
      <c r="L3031"/>
      <c r="M3031"/>
      <c r="N3031"/>
      <c r="O3031" s="20"/>
      <c r="P3031"/>
      <c r="Q3031"/>
      <c r="R3031"/>
      <c r="S3031"/>
      <c r="T3031" s="20"/>
      <c r="U3031"/>
      <c r="V3031"/>
      <c r="W3031"/>
      <c r="X3031"/>
      <c r="Y3031" s="20"/>
      <c r="Z3031"/>
      <c r="AA3031"/>
      <c r="AB3031"/>
      <c r="AC3031"/>
      <c r="AD3031" s="20"/>
      <c r="AE3031"/>
      <c r="AF3031"/>
      <c r="AG3031"/>
      <c r="AH3031"/>
      <c r="AI3031" s="20"/>
      <c r="AJ3031"/>
      <c r="AK3031"/>
      <c r="AL3031"/>
      <c r="AM3031"/>
      <c r="AN3031" s="20"/>
      <c r="AO3031"/>
      <c r="AT3031" s="14"/>
      <c r="AU3031" s="14"/>
      <c r="AV3031" s="14"/>
      <c r="AW3031" s="14"/>
    </row>
    <row r="3032" spans="1:49" s="10" customFormat="1">
      <c r="A3032" s="12"/>
      <c r="C3032"/>
      <c r="D3032"/>
      <c r="E3032" s="20"/>
      <c r="F3032"/>
      <c r="G3032"/>
      <c r="H3032"/>
      <c r="I3032"/>
      <c r="J3032" s="20"/>
      <c r="K3032"/>
      <c r="L3032"/>
      <c r="M3032"/>
      <c r="N3032"/>
      <c r="O3032" s="20"/>
      <c r="P3032"/>
      <c r="Q3032"/>
      <c r="R3032"/>
      <c r="S3032"/>
      <c r="T3032" s="20"/>
      <c r="U3032"/>
      <c r="V3032"/>
      <c r="W3032"/>
      <c r="X3032"/>
      <c r="Y3032" s="20"/>
      <c r="Z3032"/>
      <c r="AA3032"/>
      <c r="AB3032"/>
      <c r="AC3032"/>
      <c r="AD3032" s="20"/>
      <c r="AE3032"/>
      <c r="AF3032"/>
      <c r="AG3032"/>
      <c r="AH3032"/>
      <c r="AI3032" s="20"/>
      <c r="AJ3032"/>
      <c r="AK3032"/>
      <c r="AL3032"/>
      <c r="AM3032"/>
      <c r="AN3032" s="20"/>
      <c r="AO3032"/>
      <c r="AT3032" s="14"/>
      <c r="AU3032" s="14"/>
      <c r="AV3032" s="14"/>
      <c r="AW3032" s="14"/>
    </row>
    <row r="3033" spans="1:49" s="10" customFormat="1">
      <c r="A3033" s="12"/>
      <c r="C3033"/>
      <c r="D3033"/>
      <c r="E3033" s="20"/>
      <c r="F3033"/>
      <c r="G3033"/>
      <c r="H3033"/>
      <c r="I3033"/>
      <c r="J3033" s="20"/>
      <c r="K3033"/>
      <c r="L3033"/>
      <c r="M3033"/>
      <c r="N3033"/>
      <c r="O3033" s="20"/>
      <c r="P3033"/>
      <c r="Q3033"/>
      <c r="R3033"/>
      <c r="S3033"/>
      <c r="T3033" s="20"/>
      <c r="U3033"/>
      <c r="V3033"/>
      <c r="W3033"/>
      <c r="X3033"/>
      <c r="Y3033" s="20"/>
      <c r="Z3033"/>
      <c r="AA3033"/>
      <c r="AB3033"/>
      <c r="AC3033"/>
      <c r="AD3033" s="20"/>
      <c r="AE3033"/>
      <c r="AF3033"/>
      <c r="AG3033"/>
      <c r="AH3033"/>
      <c r="AI3033" s="20"/>
      <c r="AJ3033"/>
      <c r="AK3033"/>
      <c r="AL3033"/>
      <c r="AM3033"/>
      <c r="AN3033" s="20"/>
      <c r="AO3033"/>
      <c r="AT3033" s="14"/>
      <c r="AU3033" s="14"/>
      <c r="AV3033" s="14"/>
      <c r="AW3033" s="14"/>
    </row>
    <row r="3034" spans="1:49" s="10" customFormat="1">
      <c r="A3034" s="12"/>
      <c r="C3034"/>
      <c r="D3034"/>
      <c r="E3034" s="20"/>
      <c r="F3034"/>
      <c r="G3034"/>
      <c r="H3034"/>
      <c r="I3034"/>
      <c r="J3034" s="20"/>
      <c r="K3034"/>
      <c r="L3034"/>
      <c r="M3034"/>
      <c r="N3034"/>
      <c r="O3034" s="20"/>
      <c r="P3034"/>
      <c r="Q3034"/>
      <c r="R3034"/>
      <c r="S3034"/>
      <c r="T3034" s="20"/>
      <c r="U3034"/>
      <c r="V3034"/>
      <c r="W3034"/>
      <c r="X3034"/>
      <c r="Y3034" s="20"/>
      <c r="Z3034"/>
      <c r="AA3034"/>
      <c r="AB3034"/>
      <c r="AC3034"/>
      <c r="AD3034" s="20"/>
      <c r="AE3034"/>
      <c r="AF3034"/>
      <c r="AG3034"/>
      <c r="AH3034"/>
      <c r="AI3034" s="20"/>
      <c r="AJ3034"/>
      <c r="AK3034"/>
      <c r="AL3034"/>
      <c r="AM3034"/>
      <c r="AN3034" s="20"/>
      <c r="AO3034"/>
      <c r="AT3034" s="14"/>
      <c r="AU3034" s="14"/>
      <c r="AV3034" s="14"/>
      <c r="AW3034" s="14"/>
    </row>
    <row r="3035" spans="1:49" s="10" customFormat="1">
      <c r="A3035" s="12"/>
      <c r="C3035"/>
      <c r="D3035"/>
      <c r="E3035" s="20"/>
      <c r="F3035"/>
      <c r="G3035"/>
      <c r="H3035"/>
      <c r="I3035"/>
      <c r="J3035" s="20"/>
      <c r="K3035"/>
      <c r="L3035"/>
      <c r="M3035"/>
      <c r="N3035"/>
      <c r="O3035" s="20"/>
      <c r="P3035"/>
      <c r="Q3035"/>
      <c r="R3035"/>
      <c r="S3035"/>
      <c r="T3035" s="20"/>
      <c r="U3035"/>
      <c r="V3035"/>
      <c r="W3035"/>
      <c r="X3035"/>
      <c r="Y3035" s="20"/>
      <c r="Z3035"/>
      <c r="AA3035"/>
      <c r="AB3035"/>
      <c r="AC3035"/>
      <c r="AD3035" s="20"/>
      <c r="AE3035"/>
      <c r="AF3035"/>
      <c r="AG3035"/>
      <c r="AH3035"/>
      <c r="AI3035" s="20"/>
      <c r="AJ3035"/>
      <c r="AK3035"/>
      <c r="AL3035"/>
      <c r="AM3035"/>
      <c r="AN3035" s="20"/>
      <c r="AO3035"/>
      <c r="AT3035" s="14"/>
      <c r="AU3035" s="14"/>
      <c r="AV3035" s="14"/>
      <c r="AW3035" s="14"/>
    </row>
    <row r="3036" spans="1:49" s="10" customFormat="1">
      <c r="A3036" s="12"/>
      <c r="C3036"/>
      <c r="D3036"/>
      <c r="E3036" s="20"/>
      <c r="F3036"/>
      <c r="G3036"/>
      <c r="H3036"/>
      <c r="I3036"/>
      <c r="J3036" s="20"/>
      <c r="K3036"/>
      <c r="L3036"/>
      <c r="M3036"/>
      <c r="N3036"/>
      <c r="O3036" s="20"/>
      <c r="P3036"/>
      <c r="Q3036"/>
      <c r="R3036"/>
      <c r="S3036"/>
      <c r="T3036" s="20"/>
      <c r="U3036"/>
      <c r="V3036"/>
      <c r="W3036"/>
      <c r="X3036"/>
      <c r="Y3036" s="20"/>
      <c r="Z3036"/>
      <c r="AA3036"/>
      <c r="AB3036"/>
      <c r="AC3036"/>
      <c r="AD3036" s="20"/>
      <c r="AE3036"/>
      <c r="AF3036"/>
      <c r="AG3036"/>
      <c r="AH3036"/>
      <c r="AI3036" s="20"/>
      <c r="AJ3036"/>
      <c r="AK3036"/>
      <c r="AL3036"/>
      <c r="AM3036"/>
      <c r="AN3036" s="20"/>
      <c r="AO3036"/>
      <c r="AT3036" s="14"/>
      <c r="AU3036" s="14"/>
      <c r="AV3036" s="14"/>
      <c r="AW3036" s="14"/>
    </row>
    <row r="3037" spans="1:49" s="10" customFormat="1">
      <c r="A3037" s="12"/>
      <c r="C3037"/>
      <c r="D3037"/>
      <c r="E3037" s="20"/>
      <c r="F3037"/>
      <c r="G3037"/>
      <c r="H3037"/>
      <c r="I3037"/>
      <c r="J3037" s="20"/>
      <c r="K3037"/>
      <c r="L3037"/>
      <c r="M3037"/>
      <c r="N3037"/>
      <c r="O3037" s="20"/>
      <c r="P3037"/>
      <c r="Q3037"/>
      <c r="R3037"/>
      <c r="S3037"/>
      <c r="T3037" s="20"/>
      <c r="U3037"/>
      <c r="V3037"/>
      <c r="W3037"/>
      <c r="X3037"/>
      <c r="Y3037" s="20"/>
      <c r="Z3037"/>
      <c r="AA3037"/>
      <c r="AB3037"/>
      <c r="AC3037"/>
      <c r="AD3037" s="20"/>
      <c r="AE3037"/>
      <c r="AF3037"/>
      <c r="AG3037"/>
      <c r="AH3037"/>
      <c r="AI3037" s="20"/>
      <c r="AJ3037"/>
      <c r="AK3037"/>
      <c r="AL3037"/>
      <c r="AM3037"/>
      <c r="AN3037" s="20"/>
      <c r="AO3037"/>
      <c r="AT3037" s="14"/>
      <c r="AU3037" s="14"/>
      <c r="AV3037" s="14"/>
      <c r="AW3037" s="14"/>
    </row>
    <row r="3038" spans="1:49" s="10" customFormat="1">
      <c r="A3038" s="12"/>
      <c r="C3038"/>
      <c r="D3038"/>
      <c r="E3038" s="20"/>
      <c r="F3038"/>
      <c r="G3038"/>
      <c r="H3038"/>
      <c r="I3038"/>
      <c r="J3038" s="20"/>
      <c r="K3038"/>
      <c r="L3038"/>
      <c r="M3038"/>
      <c r="N3038"/>
      <c r="O3038" s="20"/>
      <c r="P3038"/>
      <c r="Q3038"/>
      <c r="R3038"/>
      <c r="S3038"/>
      <c r="T3038" s="20"/>
      <c r="U3038"/>
      <c r="V3038"/>
      <c r="W3038"/>
      <c r="X3038"/>
      <c r="Y3038" s="20"/>
      <c r="Z3038"/>
      <c r="AA3038"/>
      <c r="AB3038"/>
      <c r="AC3038"/>
      <c r="AD3038" s="20"/>
      <c r="AE3038"/>
      <c r="AF3038"/>
      <c r="AG3038"/>
      <c r="AH3038"/>
      <c r="AI3038" s="20"/>
      <c r="AJ3038"/>
      <c r="AK3038"/>
      <c r="AL3038"/>
      <c r="AM3038"/>
      <c r="AN3038" s="20"/>
      <c r="AO3038"/>
      <c r="AT3038" s="14"/>
      <c r="AU3038" s="14"/>
      <c r="AV3038" s="14"/>
      <c r="AW3038" s="14"/>
    </row>
    <row r="3039" spans="1:49" s="10" customFormat="1">
      <c r="A3039" s="12"/>
      <c r="C3039"/>
      <c r="D3039"/>
      <c r="E3039" s="20"/>
      <c r="F3039"/>
      <c r="G3039"/>
      <c r="H3039"/>
      <c r="I3039"/>
      <c r="J3039" s="20"/>
      <c r="K3039"/>
      <c r="L3039"/>
      <c r="M3039"/>
      <c r="N3039"/>
      <c r="O3039" s="20"/>
      <c r="P3039"/>
      <c r="Q3039"/>
      <c r="R3039"/>
      <c r="S3039"/>
      <c r="T3039" s="20"/>
      <c r="U3039"/>
      <c r="V3039"/>
      <c r="W3039"/>
      <c r="X3039"/>
      <c r="Y3039" s="20"/>
      <c r="Z3039"/>
      <c r="AA3039"/>
      <c r="AB3039"/>
      <c r="AC3039"/>
      <c r="AD3039" s="20"/>
      <c r="AE3039"/>
      <c r="AF3039"/>
      <c r="AG3039"/>
      <c r="AH3039"/>
      <c r="AI3039" s="20"/>
      <c r="AJ3039"/>
      <c r="AK3039"/>
      <c r="AL3039"/>
      <c r="AM3039"/>
      <c r="AN3039" s="20"/>
      <c r="AO3039"/>
      <c r="AT3039" s="14"/>
      <c r="AU3039" s="14"/>
      <c r="AV3039" s="14"/>
      <c r="AW3039" s="14"/>
    </row>
    <row r="3040" spans="1:49" s="10" customFormat="1">
      <c r="A3040" s="12"/>
      <c r="C3040"/>
      <c r="D3040"/>
      <c r="E3040" s="20"/>
      <c r="F3040"/>
      <c r="G3040"/>
      <c r="H3040"/>
      <c r="I3040"/>
      <c r="J3040" s="20"/>
      <c r="K3040"/>
      <c r="L3040"/>
      <c r="M3040"/>
      <c r="N3040"/>
      <c r="O3040" s="20"/>
      <c r="P3040"/>
      <c r="Q3040"/>
      <c r="R3040"/>
      <c r="S3040"/>
      <c r="T3040" s="20"/>
      <c r="U3040"/>
      <c r="V3040"/>
      <c r="W3040"/>
      <c r="X3040"/>
      <c r="Y3040" s="20"/>
      <c r="Z3040"/>
      <c r="AA3040"/>
      <c r="AB3040"/>
      <c r="AC3040"/>
      <c r="AD3040" s="20"/>
      <c r="AE3040"/>
      <c r="AF3040"/>
      <c r="AG3040"/>
      <c r="AH3040"/>
      <c r="AI3040" s="20"/>
      <c r="AJ3040"/>
      <c r="AK3040"/>
      <c r="AL3040"/>
      <c r="AM3040"/>
      <c r="AN3040" s="20"/>
      <c r="AO3040"/>
      <c r="AT3040" s="14"/>
      <c r="AU3040" s="14"/>
      <c r="AV3040" s="14"/>
      <c r="AW3040" s="14"/>
    </row>
    <row r="3041" spans="1:49" s="10" customFormat="1">
      <c r="A3041" s="12"/>
      <c r="C3041"/>
      <c r="D3041"/>
      <c r="E3041" s="20"/>
      <c r="F3041"/>
      <c r="G3041"/>
      <c r="H3041"/>
      <c r="I3041"/>
      <c r="J3041" s="20"/>
      <c r="K3041"/>
      <c r="L3041"/>
      <c r="M3041"/>
      <c r="N3041"/>
      <c r="O3041" s="20"/>
      <c r="P3041"/>
      <c r="Q3041"/>
      <c r="R3041"/>
      <c r="S3041"/>
      <c r="T3041" s="20"/>
      <c r="U3041"/>
      <c r="V3041"/>
      <c r="W3041"/>
      <c r="X3041"/>
      <c r="Y3041" s="20"/>
      <c r="Z3041"/>
      <c r="AA3041"/>
      <c r="AB3041"/>
      <c r="AC3041"/>
      <c r="AD3041" s="20"/>
      <c r="AE3041"/>
      <c r="AF3041"/>
      <c r="AG3041"/>
      <c r="AH3041"/>
      <c r="AI3041" s="20"/>
      <c r="AJ3041"/>
      <c r="AK3041"/>
      <c r="AL3041"/>
      <c r="AM3041"/>
      <c r="AN3041" s="20"/>
      <c r="AO3041"/>
      <c r="AT3041" s="14"/>
      <c r="AU3041" s="14"/>
      <c r="AV3041" s="14"/>
      <c r="AW3041" s="14"/>
    </row>
    <row r="3042" spans="1:49" s="10" customFormat="1">
      <c r="A3042" s="12"/>
      <c r="C3042"/>
      <c r="D3042"/>
      <c r="E3042" s="20"/>
      <c r="F3042"/>
      <c r="G3042"/>
      <c r="H3042"/>
      <c r="I3042"/>
      <c r="J3042" s="20"/>
      <c r="K3042"/>
      <c r="L3042"/>
      <c r="M3042"/>
      <c r="N3042"/>
      <c r="O3042" s="20"/>
      <c r="P3042"/>
      <c r="Q3042"/>
      <c r="R3042"/>
      <c r="S3042"/>
      <c r="T3042" s="20"/>
      <c r="U3042"/>
      <c r="V3042"/>
      <c r="W3042"/>
      <c r="X3042"/>
      <c r="Y3042" s="20"/>
      <c r="Z3042"/>
      <c r="AA3042"/>
      <c r="AB3042"/>
      <c r="AC3042"/>
      <c r="AD3042" s="20"/>
      <c r="AE3042"/>
      <c r="AF3042"/>
      <c r="AG3042"/>
      <c r="AH3042"/>
      <c r="AI3042" s="20"/>
      <c r="AJ3042"/>
      <c r="AK3042"/>
      <c r="AL3042"/>
      <c r="AM3042"/>
      <c r="AN3042" s="20"/>
      <c r="AO3042"/>
      <c r="AT3042" s="14"/>
      <c r="AU3042" s="14"/>
      <c r="AV3042" s="14"/>
      <c r="AW3042" s="14"/>
    </row>
    <row r="3043" spans="1:49" s="10" customFormat="1">
      <c r="A3043" s="12"/>
      <c r="C3043"/>
      <c r="D3043"/>
      <c r="E3043" s="20"/>
      <c r="F3043"/>
      <c r="G3043"/>
      <c r="H3043"/>
      <c r="I3043"/>
      <c r="J3043" s="20"/>
      <c r="K3043"/>
      <c r="L3043"/>
      <c r="M3043"/>
      <c r="N3043"/>
      <c r="O3043" s="20"/>
      <c r="P3043"/>
      <c r="Q3043"/>
      <c r="R3043"/>
      <c r="S3043"/>
      <c r="T3043" s="20"/>
      <c r="U3043"/>
      <c r="V3043"/>
      <c r="W3043"/>
      <c r="X3043"/>
      <c r="Y3043" s="20"/>
      <c r="Z3043"/>
      <c r="AA3043"/>
      <c r="AB3043"/>
      <c r="AC3043"/>
      <c r="AD3043" s="20"/>
      <c r="AE3043"/>
      <c r="AF3043"/>
      <c r="AG3043"/>
      <c r="AH3043"/>
      <c r="AI3043" s="20"/>
      <c r="AJ3043"/>
      <c r="AK3043"/>
      <c r="AL3043"/>
      <c r="AM3043"/>
      <c r="AN3043" s="20"/>
      <c r="AO3043"/>
      <c r="AT3043" s="14"/>
      <c r="AU3043" s="14"/>
      <c r="AV3043" s="14"/>
      <c r="AW3043" s="14"/>
    </row>
    <row r="3044" spans="1:49" s="10" customFormat="1">
      <c r="A3044" s="12"/>
      <c r="C3044"/>
      <c r="D3044"/>
      <c r="E3044" s="20"/>
      <c r="F3044"/>
      <c r="G3044"/>
      <c r="H3044"/>
      <c r="I3044"/>
      <c r="J3044" s="20"/>
      <c r="K3044"/>
      <c r="L3044"/>
      <c r="M3044"/>
      <c r="N3044"/>
      <c r="O3044" s="20"/>
      <c r="P3044"/>
      <c r="Q3044"/>
      <c r="R3044"/>
      <c r="S3044"/>
      <c r="T3044" s="20"/>
      <c r="U3044"/>
      <c r="V3044"/>
      <c r="W3044"/>
      <c r="X3044"/>
      <c r="Y3044" s="20"/>
      <c r="Z3044"/>
      <c r="AA3044"/>
      <c r="AB3044"/>
      <c r="AC3044"/>
      <c r="AD3044" s="20"/>
      <c r="AE3044"/>
      <c r="AF3044"/>
      <c r="AG3044"/>
      <c r="AH3044"/>
      <c r="AI3044" s="20"/>
      <c r="AJ3044"/>
      <c r="AK3044"/>
      <c r="AL3044"/>
      <c r="AM3044"/>
      <c r="AN3044" s="20"/>
      <c r="AO3044"/>
      <c r="AT3044" s="14"/>
      <c r="AU3044" s="14"/>
      <c r="AV3044" s="14"/>
      <c r="AW3044" s="14"/>
    </row>
    <row r="3045" spans="1:49" s="10" customFormat="1">
      <c r="A3045" s="12"/>
      <c r="C3045"/>
      <c r="D3045"/>
      <c r="E3045" s="20"/>
      <c r="F3045"/>
      <c r="G3045"/>
      <c r="H3045"/>
      <c r="I3045"/>
      <c r="J3045" s="20"/>
      <c r="K3045"/>
      <c r="L3045"/>
      <c r="M3045"/>
      <c r="N3045"/>
      <c r="O3045" s="20"/>
      <c r="P3045"/>
      <c r="Q3045"/>
      <c r="R3045"/>
      <c r="S3045"/>
      <c r="T3045" s="20"/>
      <c r="U3045"/>
      <c r="V3045"/>
      <c r="W3045"/>
      <c r="X3045"/>
      <c r="Y3045" s="20"/>
      <c r="Z3045"/>
      <c r="AA3045"/>
      <c r="AB3045"/>
      <c r="AC3045"/>
      <c r="AD3045" s="20"/>
      <c r="AE3045"/>
      <c r="AF3045"/>
      <c r="AG3045"/>
      <c r="AH3045"/>
      <c r="AI3045" s="20"/>
      <c r="AJ3045"/>
      <c r="AK3045"/>
      <c r="AL3045"/>
      <c r="AM3045"/>
      <c r="AN3045" s="20"/>
      <c r="AO3045"/>
      <c r="AT3045" s="14"/>
      <c r="AU3045" s="14"/>
      <c r="AV3045" s="14"/>
      <c r="AW3045" s="14"/>
    </row>
    <row r="3046" spans="1:49" s="10" customFormat="1">
      <c r="A3046" s="12"/>
      <c r="C3046"/>
      <c r="D3046"/>
      <c r="E3046" s="20"/>
      <c r="F3046"/>
      <c r="G3046"/>
      <c r="H3046"/>
      <c r="I3046"/>
      <c r="J3046" s="20"/>
      <c r="K3046"/>
      <c r="L3046"/>
      <c r="M3046"/>
      <c r="N3046"/>
      <c r="O3046" s="20"/>
      <c r="P3046"/>
      <c r="Q3046"/>
      <c r="R3046"/>
      <c r="S3046"/>
      <c r="T3046" s="20"/>
      <c r="U3046"/>
      <c r="V3046"/>
      <c r="W3046"/>
      <c r="X3046"/>
      <c r="Y3046" s="20"/>
      <c r="Z3046"/>
      <c r="AA3046"/>
      <c r="AB3046"/>
      <c r="AC3046"/>
      <c r="AD3046" s="20"/>
      <c r="AE3046"/>
      <c r="AF3046"/>
      <c r="AG3046"/>
      <c r="AH3046"/>
      <c r="AI3046" s="20"/>
      <c r="AJ3046"/>
      <c r="AK3046"/>
      <c r="AL3046"/>
      <c r="AM3046"/>
      <c r="AN3046" s="20"/>
      <c r="AO3046"/>
      <c r="AT3046" s="14"/>
      <c r="AU3046" s="14"/>
      <c r="AV3046" s="14"/>
      <c r="AW3046" s="14"/>
    </row>
    <row r="3047" spans="1:49" s="10" customFormat="1">
      <c r="A3047" s="12"/>
      <c r="C3047"/>
      <c r="D3047"/>
      <c r="E3047" s="20"/>
      <c r="F3047"/>
      <c r="G3047"/>
      <c r="H3047"/>
      <c r="I3047"/>
      <c r="J3047" s="20"/>
      <c r="K3047"/>
      <c r="L3047"/>
      <c r="M3047"/>
      <c r="N3047"/>
      <c r="O3047" s="20"/>
      <c r="P3047"/>
      <c r="Q3047"/>
      <c r="R3047"/>
      <c r="S3047"/>
      <c r="T3047" s="20"/>
      <c r="U3047"/>
      <c r="V3047"/>
      <c r="W3047"/>
      <c r="X3047"/>
      <c r="Y3047" s="20"/>
      <c r="Z3047"/>
      <c r="AA3047"/>
      <c r="AB3047"/>
      <c r="AC3047"/>
      <c r="AD3047" s="20"/>
      <c r="AE3047"/>
      <c r="AF3047"/>
      <c r="AG3047"/>
      <c r="AH3047"/>
      <c r="AI3047" s="20"/>
      <c r="AJ3047"/>
      <c r="AK3047"/>
      <c r="AL3047"/>
      <c r="AM3047"/>
      <c r="AN3047" s="20"/>
      <c r="AO3047"/>
      <c r="AT3047" s="14"/>
      <c r="AU3047" s="14"/>
      <c r="AV3047" s="14"/>
      <c r="AW3047" s="14"/>
    </row>
    <row r="3048" spans="1:49" s="10" customFormat="1">
      <c r="A3048" s="12"/>
      <c r="C3048"/>
      <c r="D3048"/>
      <c r="E3048" s="20"/>
      <c r="F3048"/>
      <c r="G3048"/>
      <c r="H3048"/>
      <c r="I3048"/>
      <c r="J3048" s="20"/>
      <c r="K3048"/>
      <c r="L3048"/>
      <c r="M3048"/>
      <c r="N3048"/>
      <c r="O3048" s="20"/>
      <c r="P3048"/>
      <c r="Q3048"/>
      <c r="R3048"/>
      <c r="S3048"/>
      <c r="T3048" s="20"/>
      <c r="U3048"/>
      <c r="V3048"/>
      <c r="W3048"/>
      <c r="X3048"/>
      <c r="Y3048" s="20"/>
      <c r="Z3048"/>
      <c r="AA3048"/>
      <c r="AB3048"/>
      <c r="AC3048"/>
      <c r="AD3048" s="20"/>
      <c r="AE3048"/>
      <c r="AF3048"/>
      <c r="AG3048"/>
      <c r="AH3048"/>
      <c r="AI3048" s="20"/>
      <c r="AJ3048"/>
      <c r="AK3048"/>
      <c r="AL3048"/>
      <c r="AM3048"/>
      <c r="AN3048" s="20"/>
      <c r="AO3048"/>
      <c r="AT3048" s="14"/>
      <c r="AU3048" s="14"/>
      <c r="AV3048" s="14"/>
      <c r="AW3048" s="14"/>
    </row>
    <row r="3049" spans="1:49" s="10" customFormat="1">
      <c r="A3049" s="12"/>
      <c r="C3049"/>
      <c r="D3049"/>
      <c r="E3049" s="20"/>
      <c r="F3049"/>
      <c r="G3049"/>
      <c r="H3049"/>
      <c r="I3049"/>
      <c r="J3049" s="20"/>
      <c r="K3049"/>
      <c r="L3049"/>
      <c r="M3049"/>
      <c r="N3049"/>
      <c r="O3049" s="20"/>
      <c r="P3049"/>
      <c r="Q3049"/>
      <c r="R3049"/>
      <c r="S3049"/>
      <c r="T3049" s="20"/>
      <c r="U3049"/>
      <c r="V3049"/>
      <c r="W3049"/>
      <c r="X3049"/>
      <c r="Y3049" s="20"/>
      <c r="Z3049"/>
      <c r="AA3049"/>
      <c r="AB3049"/>
      <c r="AC3049"/>
      <c r="AD3049" s="20"/>
      <c r="AE3049"/>
      <c r="AF3049"/>
      <c r="AG3049"/>
      <c r="AH3049"/>
      <c r="AI3049" s="20"/>
      <c r="AJ3049"/>
      <c r="AK3049"/>
      <c r="AL3049"/>
      <c r="AM3049"/>
      <c r="AN3049" s="20"/>
      <c r="AO3049"/>
      <c r="AT3049" s="14"/>
      <c r="AU3049" s="14"/>
      <c r="AV3049" s="14"/>
      <c r="AW3049" s="14"/>
    </row>
    <row r="3050" spans="1:49" s="10" customFormat="1">
      <c r="A3050" s="12"/>
      <c r="C3050"/>
      <c r="D3050"/>
      <c r="E3050" s="20"/>
      <c r="F3050"/>
      <c r="G3050"/>
      <c r="H3050"/>
      <c r="I3050"/>
      <c r="J3050" s="20"/>
      <c r="K3050"/>
      <c r="L3050"/>
      <c r="M3050"/>
      <c r="N3050"/>
      <c r="O3050" s="20"/>
      <c r="P3050"/>
      <c r="Q3050"/>
      <c r="R3050"/>
      <c r="S3050"/>
      <c r="T3050" s="20"/>
      <c r="U3050"/>
      <c r="V3050"/>
      <c r="W3050"/>
      <c r="X3050"/>
      <c r="Y3050" s="20"/>
      <c r="Z3050"/>
      <c r="AA3050"/>
      <c r="AB3050"/>
      <c r="AC3050"/>
      <c r="AD3050" s="20"/>
      <c r="AE3050"/>
      <c r="AF3050"/>
      <c r="AG3050"/>
      <c r="AH3050"/>
      <c r="AI3050" s="20"/>
      <c r="AJ3050"/>
      <c r="AK3050"/>
      <c r="AL3050"/>
      <c r="AM3050"/>
      <c r="AN3050" s="20"/>
      <c r="AO3050"/>
      <c r="AT3050" s="14"/>
      <c r="AU3050" s="14"/>
      <c r="AV3050" s="14"/>
      <c r="AW3050" s="14"/>
    </row>
    <row r="3051" spans="1:49" s="10" customFormat="1">
      <c r="A3051" s="12"/>
      <c r="C3051"/>
      <c r="D3051"/>
      <c r="E3051" s="20"/>
      <c r="F3051"/>
      <c r="G3051"/>
      <c r="H3051"/>
      <c r="I3051"/>
      <c r="J3051" s="20"/>
      <c r="K3051"/>
      <c r="L3051"/>
      <c r="M3051"/>
      <c r="N3051"/>
      <c r="O3051" s="20"/>
      <c r="P3051"/>
      <c r="Q3051"/>
      <c r="R3051"/>
      <c r="S3051"/>
      <c r="T3051" s="20"/>
      <c r="U3051"/>
      <c r="V3051"/>
      <c r="W3051"/>
      <c r="X3051"/>
      <c r="Y3051" s="20"/>
      <c r="Z3051"/>
      <c r="AA3051"/>
      <c r="AB3051"/>
      <c r="AC3051"/>
      <c r="AD3051" s="20"/>
      <c r="AE3051"/>
      <c r="AF3051"/>
      <c r="AG3051"/>
      <c r="AH3051"/>
      <c r="AI3051" s="20"/>
      <c r="AJ3051"/>
      <c r="AK3051"/>
      <c r="AL3051"/>
      <c r="AM3051"/>
      <c r="AN3051" s="20"/>
      <c r="AO3051"/>
      <c r="AT3051" s="14"/>
      <c r="AU3051" s="14"/>
      <c r="AV3051" s="14"/>
      <c r="AW3051" s="14"/>
    </row>
    <row r="3052" spans="1:49" s="10" customFormat="1">
      <c r="A3052" s="12"/>
      <c r="C3052"/>
      <c r="D3052"/>
      <c r="E3052" s="20"/>
      <c r="F3052"/>
      <c r="G3052"/>
      <c r="H3052"/>
      <c r="I3052"/>
      <c r="J3052" s="20"/>
      <c r="K3052"/>
      <c r="L3052"/>
      <c r="M3052"/>
      <c r="N3052"/>
      <c r="O3052" s="20"/>
      <c r="P3052"/>
      <c r="Q3052"/>
      <c r="R3052"/>
      <c r="S3052"/>
      <c r="T3052" s="20"/>
      <c r="U3052"/>
      <c r="V3052"/>
      <c r="W3052"/>
      <c r="X3052"/>
      <c r="Y3052" s="20"/>
      <c r="Z3052"/>
      <c r="AA3052"/>
      <c r="AB3052"/>
      <c r="AC3052"/>
      <c r="AD3052" s="20"/>
      <c r="AE3052"/>
      <c r="AF3052"/>
      <c r="AG3052"/>
      <c r="AH3052"/>
      <c r="AI3052" s="20"/>
      <c r="AJ3052"/>
      <c r="AK3052"/>
      <c r="AL3052"/>
      <c r="AM3052"/>
      <c r="AN3052" s="20"/>
      <c r="AO3052"/>
      <c r="AT3052" s="14"/>
      <c r="AU3052" s="14"/>
      <c r="AV3052" s="14"/>
      <c r="AW3052" s="14"/>
    </row>
    <row r="3053" spans="1:49" s="10" customFormat="1">
      <c r="A3053" s="12"/>
      <c r="C3053"/>
      <c r="D3053"/>
      <c r="E3053" s="20"/>
      <c r="F3053"/>
      <c r="G3053"/>
      <c r="H3053"/>
      <c r="I3053"/>
      <c r="J3053" s="20"/>
      <c r="K3053"/>
      <c r="L3053"/>
      <c r="M3053"/>
      <c r="N3053"/>
      <c r="O3053" s="20"/>
      <c r="P3053"/>
      <c r="Q3053"/>
      <c r="R3053"/>
      <c r="S3053"/>
      <c r="T3053" s="20"/>
      <c r="U3053"/>
      <c r="V3053"/>
      <c r="W3053"/>
      <c r="X3053"/>
      <c r="Y3053" s="20"/>
      <c r="Z3053"/>
      <c r="AA3053"/>
      <c r="AB3053"/>
      <c r="AC3053"/>
      <c r="AD3053" s="20"/>
      <c r="AE3053"/>
      <c r="AF3053"/>
      <c r="AG3053"/>
      <c r="AH3053"/>
      <c r="AI3053" s="20"/>
      <c r="AJ3053"/>
      <c r="AK3053"/>
      <c r="AL3053"/>
      <c r="AM3053"/>
      <c r="AN3053" s="20"/>
      <c r="AO3053"/>
      <c r="AT3053" s="14"/>
      <c r="AU3053" s="14"/>
      <c r="AV3053" s="14"/>
      <c r="AW3053" s="14"/>
    </row>
    <row r="3054" spans="1:49" s="10" customFormat="1">
      <c r="A3054" s="12"/>
      <c r="C3054"/>
      <c r="D3054"/>
      <c r="E3054" s="20"/>
      <c r="F3054"/>
      <c r="G3054"/>
      <c r="H3054"/>
      <c r="I3054"/>
      <c r="J3054" s="20"/>
      <c r="K3054"/>
      <c r="L3054"/>
      <c r="M3054"/>
      <c r="N3054"/>
      <c r="O3054" s="20"/>
      <c r="P3054"/>
      <c r="Q3054"/>
      <c r="R3054"/>
      <c r="S3054"/>
      <c r="T3054" s="20"/>
      <c r="U3054"/>
      <c r="V3054"/>
      <c r="W3054"/>
      <c r="X3054"/>
      <c r="Y3054" s="20"/>
      <c r="Z3054"/>
      <c r="AA3054"/>
      <c r="AB3054"/>
      <c r="AC3054"/>
      <c r="AD3054" s="20"/>
      <c r="AE3054"/>
      <c r="AF3054"/>
      <c r="AG3054"/>
      <c r="AH3054"/>
      <c r="AI3054" s="20"/>
      <c r="AJ3054"/>
      <c r="AK3054"/>
      <c r="AL3054"/>
      <c r="AM3054"/>
      <c r="AN3054" s="20"/>
      <c r="AO3054"/>
      <c r="AT3054" s="14"/>
      <c r="AU3054" s="14"/>
      <c r="AV3054" s="14"/>
      <c r="AW3054" s="14"/>
    </row>
    <row r="3055" spans="1:49" s="10" customFormat="1">
      <c r="A3055" s="12"/>
      <c r="C3055"/>
      <c r="D3055"/>
      <c r="E3055" s="20"/>
      <c r="F3055"/>
      <c r="G3055"/>
      <c r="H3055"/>
      <c r="I3055"/>
      <c r="J3055" s="20"/>
      <c r="K3055"/>
      <c r="L3055"/>
      <c r="M3055"/>
      <c r="N3055"/>
      <c r="O3055" s="20"/>
      <c r="P3055"/>
      <c r="Q3055"/>
      <c r="R3055"/>
      <c r="S3055"/>
      <c r="T3055" s="20"/>
      <c r="U3055"/>
      <c r="V3055"/>
      <c r="W3055"/>
      <c r="X3055"/>
      <c r="Y3055" s="20"/>
      <c r="Z3055"/>
      <c r="AA3055"/>
      <c r="AB3055"/>
      <c r="AC3055"/>
      <c r="AD3055" s="20"/>
      <c r="AE3055"/>
      <c r="AF3055"/>
      <c r="AG3055"/>
      <c r="AH3055"/>
      <c r="AI3055" s="20"/>
      <c r="AJ3055"/>
      <c r="AK3055"/>
      <c r="AL3055"/>
      <c r="AM3055"/>
      <c r="AN3055" s="20"/>
      <c r="AO3055"/>
      <c r="AT3055" s="14"/>
      <c r="AU3055" s="14"/>
      <c r="AV3055" s="14"/>
      <c r="AW3055" s="14"/>
    </row>
    <row r="3056" spans="1:49" s="10" customFormat="1">
      <c r="A3056" s="12"/>
      <c r="C3056"/>
      <c r="D3056"/>
      <c r="E3056" s="20"/>
      <c r="F3056"/>
      <c r="G3056"/>
      <c r="H3056"/>
      <c r="I3056"/>
      <c r="J3056" s="20"/>
      <c r="K3056"/>
      <c r="L3056"/>
      <c r="M3056"/>
      <c r="N3056"/>
      <c r="O3056" s="20"/>
      <c r="P3056"/>
      <c r="Q3056"/>
      <c r="R3056"/>
      <c r="S3056"/>
      <c r="T3056" s="20"/>
      <c r="U3056"/>
      <c r="V3056"/>
      <c r="W3056"/>
      <c r="X3056"/>
      <c r="Y3056" s="20"/>
      <c r="Z3056"/>
      <c r="AA3056"/>
      <c r="AB3056"/>
      <c r="AC3056"/>
      <c r="AD3056" s="20"/>
      <c r="AE3056"/>
      <c r="AF3056"/>
      <c r="AG3056"/>
      <c r="AH3056"/>
      <c r="AI3056" s="20"/>
      <c r="AJ3056"/>
      <c r="AK3056"/>
      <c r="AL3056"/>
      <c r="AM3056"/>
      <c r="AN3056" s="20"/>
      <c r="AO3056"/>
      <c r="AT3056" s="14"/>
      <c r="AU3056" s="14"/>
      <c r="AV3056" s="14"/>
      <c r="AW3056" s="14"/>
    </row>
    <row r="3057" spans="1:49" s="10" customFormat="1">
      <c r="A3057" s="12"/>
      <c r="C3057"/>
      <c r="D3057"/>
      <c r="E3057" s="20"/>
      <c r="F3057"/>
      <c r="G3057"/>
      <c r="H3057"/>
      <c r="I3057"/>
      <c r="J3057" s="20"/>
      <c r="K3057"/>
      <c r="L3057"/>
      <c r="M3057"/>
      <c r="N3057"/>
      <c r="O3057" s="20"/>
      <c r="P3057"/>
      <c r="Q3057"/>
      <c r="R3057"/>
      <c r="S3057"/>
      <c r="T3057" s="20"/>
      <c r="U3057"/>
      <c r="V3057"/>
      <c r="W3057"/>
      <c r="X3057"/>
      <c r="Y3057" s="20"/>
      <c r="Z3057"/>
      <c r="AA3057"/>
      <c r="AB3057"/>
      <c r="AC3057"/>
      <c r="AD3057" s="20"/>
      <c r="AE3057"/>
      <c r="AF3057"/>
      <c r="AG3057"/>
      <c r="AH3057"/>
      <c r="AI3057" s="20"/>
      <c r="AJ3057"/>
      <c r="AK3057"/>
      <c r="AL3057"/>
      <c r="AM3057"/>
      <c r="AN3057" s="20"/>
      <c r="AO3057"/>
      <c r="AT3057" s="14"/>
      <c r="AU3057" s="14"/>
      <c r="AV3057" s="14"/>
      <c r="AW3057" s="14"/>
    </row>
    <row r="3058" spans="1:49" s="10" customFormat="1">
      <c r="A3058" s="12"/>
      <c r="C3058"/>
      <c r="D3058"/>
      <c r="E3058" s="20"/>
      <c r="F3058"/>
      <c r="G3058"/>
      <c r="H3058"/>
      <c r="I3058"/>
      <c r="J3058" s="20"/>
      <c r="K3058"/>
      <c r="L3058"/>
      <c r="M3058"/>
      <c r="N3058"/>
      <c r="O3058" s="20"/>
      <c r="P3058"/>
      <c r="Q3058"/>
      <c r="R3058"/>
      <c r="S3058"/>
      <c r="T3058" s="20"/>
      <c r="U3058"/>
      <c r="V3058"/>
      <c r="W3058"/>
      <c r="X3058"/>
      <c r="Y3058" s="20"/>
      <c r="Z3058"/>
      <c r="AA3058"/>
      <c r="AB3058"/>
      <c r="AC3058"/>
      <c r="AD3058" s="20"/>
      <c r="AE3058"/>
      <c r="AF3058"/>
      <c r="AG3058"/>
      <c r="AH3058"/>
      <c r="AI3058" s="20"/>
      <c r="AJ3058"/>
      <c r="AK3058"/>
      <c r="AL3058"/>
      <c r="AM3058"/>
      <c r="AN3058" s="20"/>
      <c r="AO3058"/>
      <c r="AT3058" s="14"/>
      <c r="AU3058" s="14"/>
      <c r="AV3058" s="14"/>
      <c r="AW3058" s="14"/>
    </row>
    <row r="3059" spans="1:49" s="10" customFormat="1">
      <c r="A3059" s="12"/>
      <c r="C3059"/>
      <c r="D3059"/>
      <c r="E3059" s="20"/>
      <c r="F3059"/>
      <c r="G3059"/>
      <c r="H3059"/>
      <c r="I3059"/>
      <c r="J3059" s="20"/>
      <c r="K3059"/>
      <c r="L3059"/>
      <c r="M3059"/>
      <c r="N3059"/>
      <c r="O3059" s="20"/>
      <c r="P3059"/>
      <c r="Q3059"/>
      <c r="R3059"/>
      <c r="S3059"/>
      <c r="T3059" s="20"/>
      <c r="U3059"/>
      <c r="V3059"/>
      <c r="W3059"/>
      <c r="X3059"/>
      <c r="Y3059" s="20"/>
      <c r="Z3059"/>
      <c r="AA3059"/>
      <c r="AB3059"/>
      <c r="AC3059"/>
      <c r="AD3059" s="20"/>
      <c r="AE3059"/>
      <c r="AF3059"/>
      <c r="AG3059"/>
      <c r="AH3059"/>
      <c r="AI3059" s="20"/>
      <c r="AJ3059"/>
      <c r="AK3059"/>
      <c r="AL3059"/>
      <c r="AM3059"/>
      <c r="AN3059" s="20"/>
      <c r="AO3059"/>
      <c r="AT3059" s="14"/>
      <c r="AU3059" s="14"/>
      <c r="AV3059" s="14"/>
      <c r="AW3059" s="14"/>
    </row>
    <row r="3060" spans="1:49" s="10" customFormat="1">
      <c r="A3060" s="12"/>
      <c r="C3060"/>
      <c r="D3060"/>
      <c r="E3060" s="20"/>
      <c r="F3060"/>
      <c r="G3060"/>
      <c r="H3060"/>
      <c r="I3060"/>
      <c r="J3060" s="20"/>
      <c r="K3060"/>
      <c r="L3060"/>
      <c r="M3060"/>
      <c r="N3060"/>
      <c r="O3060" s="20"/>
      <c r="P3060"/>
      <c r="Q3060"/>
      <c r="R3060"/>
      <c r="S3060"/>
      <c r="T3060" s="20"/>
      <c r="U3060"/>
      <c r="V3060"/>
      <c r="W3060"/>
      <c r="X3060"/>
      <c r="Y3060" s="20"/>
      <c r="Z3060"/>
      <c r="AA3060"/>
      <c r="AB3060"/>
      <c r="AC3060"/>
      <c r="AD3060" s="20"/>
      <c r="AE3060"/>
      <c r="AF3060"/>
      <c r="AG3060"/>
      <c r="AH3060"/>
      <c r="AI3060" s="20"/>
      <c r="AJ3060"/>
      <c r="AK3060"/>
      <c r="AL3060"/>
      <c r="AM3060"/>
      <c r="AN3060" s="20"/>
      <c r="AO3060"/>
      <c r="AT3060" s="14"/>
      <c r="AU3060" s="14"/>
      <c r="AV3060" s="14"/>
      <c r="AW3060" s="14"/>
    </row>
    <row r="3061" spans="1:49" s="10" customFormat="1">
      <c r="A3061" s="12"/>
      <c r="C3061"/>
      <c r="D3061"/>
      <c r="E3061" s="20"/>
      <c r="F3061"/>
      <c r="G3061"/>
      <c r="H3061"/>
      <c r="I3061"/>
      <c r="J3061" s="20"/>
      <c r="K3061"/>
      <c r="L3061"/>
      <c r="M3061"/>
      <c r="N3061"/>
      <c r="O3061" s="20"/>
      <c r="P3061"/>
      <c r="Q3061"/>
      <c r="R3061"/>
      <c r="S3061"/>
      <c r="T3061" s="20"/>
      <c r="U3061"/>
      <c r="V3061"/>
      <c r="W3061"/>
      <c r="X3061"/>
      <c r="Y3061" s="20"/>
      <c r="Z3061"/>
      <c r="AA3061"/>
      <c r="AB3061"/>
      <c r="AC3061"/>
      <c r="AD3061" s="20"/>
      <c r="AE3061"/>
      <c r="AF3061"/>
      <c r="AG3061"/>
      <c r="AH3061"/>
      <c r="AI3061" s="20"/>
      <c r="AJ3061"/>
      <c r="AK3061"/>
      <c r="AL3061"/>
      <c r="AM3061"/>
      <c r="AN3061" s="20"/>
      <c r="AO3061"/>
      <c r="AT3061" s="14"/>
      <c r="AU3061" s="14"/>
      <c r="AV3061" s="14"/>
      <c r="AW3061" s="14"/>
    </row>
    <row r="3062" spans="1:49" s="10" customFormat="1">
      <c r="A3062" s="12"/>
      <c r="C3062"/>
      <c r="D3062"/>
      <c r="E3062" s="20"/>
      <c r="F3062"/>
      <c r="G3062"/>
      <c r="H3062"/>
      <c r="I3062"/>
      <c r="J3062" s="20"/>
      <c r="K3062"/>
      <c r="L3062"/>
      <c r="M3062"/>
      <c r="N3062"/>
      <c r="O3062" s="20"/>
      <c r="P3062"/>
      <c r="Q3062"/>
      <c r="R3062"/>
      <c r="S3062"/>
      <c r="T3062" s="20"/>
      <c r="U3062"/>
      <c r="V3062"/>
      <c r="W3062"/>
      <c r="X3062"/>
      <c r="Y3062" s="20"/>
      <c r="Z3062"/>
      <c r="AA3062"/>
      <c r="AB3062"/>
      <c r="AC3062"/>
      <c r="AD3062" s="20"/>
      <c r="AE3062"/>
      <c r="AF3062"/>
      <c r="AG3062"/>
      <c r="AH3062"/>
      <c r="AI3062" s="20"/>
      <c r="AJ3062"/>
      <c r="AK3062"/>
      <c r="AL3062"/>
      <c r="AM3062"/>
      <c r="AN3062" s="20"/>
      <c r="AO3062"/>
      <c r="AT3062" s="14"/>
      <c r="AU3062" s="14"/>
      <c r="AV3062" s="14"/>
      <c r="AW3062" s="14"/>
    </row>
    <row r="3063" spans="1:49" s="10" customFormat="1">
      <c r="A3063" s="12"/>
      <c r="C3063"/>
      <c r="D3063"/>
      <c r="E3063" s="20"/>
      <c r="F3063"/>
      <c r="G3063"/>
      <c r="H3063"/>
      <c r="I3063"/>
      <c r="J3063" s="20"/>
      <c r="K3063"/>
      <c r="L3063"/>
      <c r="M3063"/>
      <c r="N3063"/>
      <c r="O3063" s="20"/>
      <c r="P3063"/>
      <c r="Q3063"/>
      <c r="R3063"/>
      <c r="S3063"/>
      <c r="T3063" s="20"/>
      <c r="U3063"/>
      <c r="V3063"/>
      <c r="W3063"/>
      <c r="X3063"/>
      <c r="Y3063" s="20"/>
      <c r="Z3063"/>
      <c r="AA3063"/>
      <c r="AB3063"/>
      <c r="AC3063"/>
      <c r="AD3063" s="20"/>
      <c r="AE3063"/>
      <c r="AF3063"/>
      <c r="AG3063"/>
      <c r="AH3063"/>
      <c r="AI3063" s="20"/>
      <c r="AJ3063"/>
      <c r="AK3063"/>
      <c r="AL3063"/>
      <c r="AM3063"/>
      <c r="AN3063" s="20"/>
      <c r="AO3063"/>
      <c r="AT3063" s="14"/>
      <c r="AU3063" s="14"/>
      <c r="AV3063" s="14"/>
      <c r="AW3063" s="14"/>
    </row>
    <row r="3064" spans="1:49" s="10" customFormat="1">
      <c r="A3064" s="12"/>
      <c r="C3064"/>
      <c r="D3064"/>
      <c r="E3064" s="20"/>
      <c r="F3064"/>
      <c r="G3064"/>
      <c r="H3064"/>
      <c r="I3064"/>
      <c r="J3064" s="20"/>
      <c r="K3064"/>
      <c r="L3064"/>
      <c r="M3064"/>
      <c r="N3064"/>
      <c r="O3064" s="20"/>
      <c r="P3064"/>
      <c r="Q3064"/>
      <c r="R3064"/>
      <c r="S3064"/>
      <c r="T3064" s="20"/>
      <c r="U3064"/>
      <c r="V3064"/>
      <c r="W3064"/>
      <c r="X3064"/>
      <c r="Y3064" s="20"/>
      <c r="Z3064"/>
      <c r="AA3064"/>
      <c r="AB3064"/>
      <c r="AC3064"/>
      <c r="AD3064" s="20"/>
      <c r="AE3064"/>
      <c r="AF3064"/>
      <c r="AG3064"/>
      <c r="AH3064"/>
      <c r="AI3064" s="20"/>
      <c r="AJ3064"/>
      <c r="AK3064"/>
      <c r="AL3064"/>
      <c r="AM3064"/>
      <c r="AN3064" s="20"/>
      <c r="AO3064"/>
      <c r="AT3064" s="14"/>
      <c r="AU3064" s="14"/>
      <c r="AV3064" s="14"/>
      <c r="AW3064" s="14"/>
    </row>
    <row r="3065" spans="1:49" s="10" customFormat="1">
      <c r="A3065" s="12"/>
      <c r="C3065"/>
      <c r="D3065"/>
      <c r="E3065" s="20"/>
      <c r="F3065"/>
      <c r="G3065"/>
      <c r="H3065"/>
      <c r="I3065"/>
      <c r="J3065" s="20"/>
      <c r="K3065"/>
      <c r="L3065"/>
      <c r="M3065"/>
      <c r="N3065"/>
      <c r="O3065" s="20"/>
      <c r="P3065"/>
      <c r="Q3065"/>
      <c r="R3065"/>
      <c r="S3065"/>
      <c r="T3065" s="20"/>
      <c r="U3065"/>
      <c r="V3065"/>
      <c r="W3065"/>
      <c r="X3065"/>
      <c r="Y3065" s="20"/>
      <c r="Z3065"/>
      <c r="AA3065"/>
      <c r="AB3065"/>
      <c r="AC3065"/>
      <c r="AD3065" s="20"/>
      <c r="AE3065"/>
      <c r="AF3065"/>
      <c r="AG3065"/>
      <c r="AH3065"/>
      <c r="AI3065" s="20"/>
      <c r="AJ3065"/>
      <c r="AK3065"/>
      <c r="AL3065"/>
      <c r="AM3065"/>
      <c r="AN3065" s="20"/>
      <c r="AO3065"/>
      <c r="AT3065" s="14"/>
      <c r="AU3065" s="14"/>
      <c r="AV3065" s="14"/>
      <c r="AW3065" s="14"/>
    </row>
    <row r="3066" spans="1:49" s="10" customFormat="1">
      <c r="A3066" s="12"/>
      <c r="C3066"/>
      <c r="D3066"/>
      <c r="E3066" s="20"/>
      <c r="F3066"/>
      <c r="G3066"/>
      <c r="H3066"/>
      <c r="I3066"/>
      <c r="J3066" s="20"/>
      <c r="K3066"/>
      <c r="L3066"/>
      <c r="M3066"/>
      <c r="N3066"/>
      <c r="O3066" s="20"/>
      <c r="P3066"/>
      <c r="Q3066"/>
      <c r="R3066"/>
      <c r="S3066"/>
      <c r="T3066" s="20"/>
      <c r="U3066"/>
      <c r="V3066"/>
      <c r="W3066"/>
      <c r="X3066"/>
      <c r="Y3066" s="20"/>
      <c r="Z3066"/>
      <c r="AA3066"/>
      <c r="AB3066"/>
      <c r="AC3066"/>
      <c r="AD3066" s="20"/>
      <c r="AE3066"/>
      <c r="AF3066"/>
      <c r="AG3066"/>
      <c r="AH3066"/>
      <c r="AI3066" s="20"/>
      <c r="AJ3066"/>
      <c r="AK3066"/>
      <c r="AL3066"/>
      <c r="AM3066"/>
      <c r="AN3066" s="20"/>
      <c r="AO3066"/>
      <c r="AT3066" s="14"/>
      <c r="AU3066" s="14"/>
      <c r="AV3066" s="14"/>
      <c r="AW3066" s="14"/>
    </row>
    <row r="3067" spans="1:49" s="10" customFormat="1">
      <c r="A3067" s="12"/>
      <c r="C3067"/>
      <c r="D3067"/>
      <c r="E3067" s="20"/>
      <c r="F3067"/>
      <c r="G3067"/>
      <c r="H3067"/>
      <c r="I3067"/>
      <c r="J3067" s="20"/>
      <c r="K3067"/>
      <c r="L3067"/>
      <c r="M3067"/>
      <c r="N3067"/>
      <c r="O3067" s="20"/>
      <c r="P3067"/>
      <c r="Q3067"/>
      <c r="R3067"/>
      <c r="S3067"/>
      <c r="T3067" s="20"/>
      <c r="U3067"/>
      <c r="V3067"/>
      <c r="W3067"/>
      <c r="X3067"/>
      <c r="Y3067" s="20"/>
      <c r="Z3067"/>
      <c r="AA3067"/>
      <c r="AB3067"/>
      <c r="AC3067"/>
      <c r="AD3067" s="20"/>
      <c r="AE3067"/>
      <c r="AF3067"/>
      <c r="AG3067"/>
      <c r="AH3067"/>
      <c r="AI3067" s="20"/>
      <c r="AJ3067"/>
      <c r="AK3067"/>
      <c r="AL3067"/>
      <c r="AM3067"/>
      <c r="AN3067" s="20"/>
      <c r="AO3067"/>
      <c r="AT3067" s="14"/>
      <c r="AU3067" s="14"/>
      <c r="AV3067" s="14"/>
      <c r="AW3067" s="14"/>
    </row>
    <row r="3068" spans="1:49" s="10" customFormat="1">
      <c r="A3068" s="12"/>
      <c r="C3068"/>
      <c r="D3068"/>
      <c r="E3068" s="20"/>
      <c r="F3068"/>
      <c r="G3068"/>
      <c r="H3068"/>
      <c r="I3068"/>
      <c r="J3068" s="20"/>
      <c r="K3068"/>
      <c r="L3068"/>
      <c r="M3068"/>
      <c r="N3068"/>
      <c r="O3068" s="20"/>
      <c r="P3068"/>
      <c r="Q3068"/>
      <c r="R3068"/>
      <c r="S3068"/>
      <c r="T3068" s="20"/>
      <c r="U3068"/>
      <c r="V3068"/>
      <c r="W3068"/>
      <c r="X3068"/>
      <c r="Y3068" s="20"/>
      <c r="Z3068"/>
      <c r="AA3068"/>
      <c r="AB3068"/>
      <c r="AC3068"/>
      <c r="AD3068" s="20"/>
      <c r="AE3068"/>
      <c r="AF3068"/>
      <c r="AG3068"/>
      <c r="AH3068"/>
      <c r="AI3068" s="20"/>
      <c r="AJ3068"/>
      <c r="AK3068"/>
      <c r="AL3068"/>
      <c r="AM3068"/>
      <c r="AN3068" s="20"/>
      <c r="AO3068"/>
      <c r="AT3068" s="14"/>
      <c r="AU3068" s="14"/>
      <c r="AV3068" s="14"/>
      <c r="AW3068" s="14"/>
    </row>
    <row r="3069" spans="1:49" s="10" customFormat="1">
      <c r="A3069" s="12"/>
      <c r="C3069"/>
      <c r="D3069"/>
      <c r="E3069" s="20"/>
      <c r="F3069"/>
      <c r="G3069"/>
      <c r="H3069"/>
      <c r="I3069"/>
      <c r="J3069" s="20"/>
      <c r="K3069"/>
      <c r="L3069"/>
      <c r="M3069"/>
      <c r="N3069"/>
      <c r="O3069" s="20"/>
      <c r="P3069"/>
      <c r="Q3069"/>
      <c r="R3069"/>
      <c r="S3069"/>
      <c r="T3069" s="20"/>
      <c r="U3069"/>
      <c r="V3069"/>
      <c r="W3069"/>
      <c r="X3069"/>
      <c r="Y3069" s="20"/>
      <c r="Z3069"/>
      <c r="AA3069"/>
      <c r="AB3069"/>
      <c r="AC3069"/>
      <c r="AD3069" s="20"/>
      <c r="AE3069"/>
      <c r="AF3069"/>
      <c r="AG3069"/>
      <c r="AH3069"/>
      <c r="AI3069" s="20"/>
      <c r="AJ3069"/>
      <c r="AK3069"/>
      <c r="AL3069"/>
      <c r="AM3069"/>
      <c r="AN3069" s="20"/>
      <c r="AO3069"/>
      <c r="AT3069" s="14"/>
      <c r="AU3069" s="14"/>
      <c r="AV3069" s="14"/>
      <c r="AW3069" s="14"/>
    </row>
    <row r="3070" spans="1:49" s="10" customFormat="1">
      <c r="A3070" s="12"/>
      <c r="C3070"/>
      <c r="D3070"/>
      <c r="E3070" s="20"/>
      <c r="F3070"/>
      <c r="G3070"/>
      <c r="H3070"/>
      <c r="I3070"/>
      <c r="J3070" s="20"/>
      <c r="K3070"/>
      <c r="L3070"/>
      <c r="M3070"/>
      <c r="N3070"/>
      <c r="O3070" s="20"/>
      <c r="P3070"/>
      <c r="Q3070"/>
      <c r="R3070"/>
      <c r="S3070"/>
      <c r="T3070" s="20"/>
      <c r="U3070"/>
      <c r="V3070"/>
      <c r="W3070"/>
      <c r="X3070"/>
      <c r="Y3070" s="20"/>
      <c r="Z3070"/>
      <c r="AA3070"/>
      <c r="AB3070"/>
      <c r="AC3070"/>
      <c r="AD3070" s="20"/>
      <c r="AE3070"/>
      <c r="AF3070"/>
      <c r="AG3070"/>
      <c r="AH3070"/>
      <c r="AI3070" s="20"/>
      <c r="AJ3070"/>
      <c r="AK3070"/>
      <c r="AL3070"/>
      <c r="AM3070"/>
      <c r="AN3070" s="20"/>
      <c r="AO3070"/>
      <c r="AT3070" s="14"/>
      <c r="AU3070" s="14"/>
      <c r="AV3070" s="14"/>
      <c r="AW3070" s="14"/>
    </row>
    <row r="3071" spans="1:49" s="10" customFormat="1">
      <c r="A3071" s="12"/>
      <c r="C3071"/>
      <c r="D3071"/>
      <c r="E3071" s="20"/>
      <c r="F3071"/>
      <c r="G3071"/>
      <c r="H3071"/>
      <c r="I3071"/>
      <c r="J3071" s="20"/>
      <c r="K3071"/>
      <c r="L3071"/>
      <c r="M3071"/>
      <c r="N3071"/>
      <c r="O3071" s="20"/>
      <c r="P3071"/>
      <c r="Q3071"/>
      <c r="R3071"/>
      <c r="S3071"/>
      <c r="T3071" s="20"/>
      <c r="U3071"/>
      <c r="V3071"/>
      <c r="W3071"/>
      <c r="X3071"/>
      <c r="Y3071" s="20"/>
      <c r="Z3071"/>
      <c r="AA3071"/>
      <c r="AB3071"/>
      <c r="AC3071"/>
      <c r="AD3071" s="20"/>
      <c r="AE3071"/>
      <c r="AF3071"/>
      <c r="AG3071"/>
      <c r="AH3071"/>
      <c r="AI3071" s="20"/>
      <c r="AJ3071"/>
      <c r="AK3071"/>
      <c r="AL3071"/>
      <c r="AM3071"/>
      <c r="AN3071" s="20"/>
      <c r="AO3071"/>
      <c r="AT3071" s="14"/>
      <c r="AU3071" s="14"/>
      <c r="AV3071" s="14"/>
      <c r="AW3071" s="14"/>
    </row>
    <row r="3072" spans="1:49" s="10" customFormat="1">
      <c r="A3072" s="12"/>
      <c r="C3072"/>
      <c r="D3072"/>
      <c r="E3072" s="20"/>
      <c r="F3072"/>
      <c r="G3072"/>
      <c r="H3072"/>
      <c r="I3072"/>
      <c r="J3072" s="20"/>
      <c r="K3072"/>
      <c r="L3072"/>
      <c r="M3072"/>
      <c r="N3072"/>
      <c r="O3072" s="20"/>
      <c r="P3072"/>
      <c r="Q3072"/>
      <c r="R3072"/>
      <c r="S3072"/>
      <c r="T3072" s="20"/>
      <c r="U3072"/>
      <c r="V3072"/>
      <c r="W3072"/>
      <c r="X3072"/>
      <c r="Y3072" s="20"/>
      <c r="Z3072"/>
      <c r="AA3072"/>
      <c r="AB3072"/>
      <c r="AC3072"/>
      <c r="AD3072" s="20"/>
      <c r="AE3072"/>
      <c r="AF3072"/>
      <c r="AG3072"/>
      <c r="AH3072"/>
      <c r="AI3072" s="20"/>
      <c r="AJ3072"/>
      <c r="AK3072"/>
      <c r="AL3072"/>
      <c r="AM3072"/>
      <c r="AN3072" s="20"/>
      <c r="AO3072"/>
      <c r="AT3072" s="14"/>
      <c r="AU3072" s="14"/>
      <c r="AV3072" s="14"/>
      <c r="AW3072" s="14"/>
    </row>
    <row r="3073" spans="1:49" s="10" customFormat="1">
      <c r="A3073" s="12"/>
      <c r="C3073"/>
      <c r="D3073"/>
      <c r="E3073" s="20"/>
      <c r="F3073"/>
      <c r="G3073"/>
      <c r="H3073"/>
      <c r="I3073"/>
      <c r="J3073" s="20"/>
      <c r="K3073"/>
      <c r="L3073"/>
      <c r="M3073"/>
      <c r="N3073"/>
      <c r="O3073" s="20"/>
      <c r="P3073"/>
      <c r="Q3073"/>
      <c r="R3073"/>
      <c r="S3073"/>
      <c r="T3073" s="20"/>
      <c r="U3073"/>
      <c r="V3073"/>
      <c r="W3073"/>
      <c r="X3073"/>
      <c r="Y3073" s="20"/>
      <c r="Z3073"/>
      <c r="AA3073"/>
      <c r="AB3073"/>
      <c r="AC3073"/>
      <c r="AD3073" s="20"/>
      <c r="AE3073"/>
      <c r="AF3073"/>
      <c r="AG3073"/>
      <c r="AH3073"/>
      <c r="AI3073" s="20"/>
      <c r="AJ3073"/>
      <c r="AK3073"/>
      <c r="AL3073"/>
      <c r="AM3073"/>
      <c r="AN3073" s="20"/>
      <c r="AO3073"/>
      <c r="AT3073" s="14"/>
      <c r="AU3073" s="14"/>
      <c r="AV3073" s="14"/>
      <c r="AW3073" s="14"/>
    </row>
    <row r="3074" spans="1:49" s="10" customFormat="1">
      <c r="A3074" s="12"/>
      <c r="C3074"/>
      <c r="D3074"/>
      <c r="E3074" s="20"/>
      <c r="F3074"/>
      <c r="G3074"/>
      <c r="H3074"/>
      <c r="I3074"/>
      <c r="J3074" s="20"/>
      <c r="K3074"/>
      <c r="L3074"/>
      <c r="M3074"/>
      <c r="N3074"/>
      <c r="O3074" s="20"/>
      <c r="P3074"/>
      <c r="Q3074"/>
      <c r="R3074"/>
      <c r="S3074"/>
      <c r="T3074" s="20"/>
      <c r="U3074"/>
      <c r="V3074"/>
      <c r="W3074"/>
      <c r="X3074"/>
      <c r="Y3074" s="20"/>
      <c r="Z3074"/>
      <c r="AA3074"/>
      <c r="AB3074"/>
      <c r="AC3074"/>
      <c r="AD3074" s="20"/>
      <c r="AE3074"/>
      <c r="AF3074"/>
      <c r="AG3074"/>
      <c r="AH3074"/>
      <c r="AI3074" s="20"/>
      <c r="AJ3074"/>
      <c r="AK3074"/>
      <c r="AL3074"/>
      <c r="AM3074"/>
      <c r="AN3074" s="20"/>
      <c r="AO3074"/>
      <c r="AT3074" s="14"/>
      <c r="AU3074" s="14"/>
      <c r="AV3074" s="14"/>
      <c r="AW3074" s="14"/>
    </row>
    <row r="3075" spans="1:49" s="10" customFormat="1">
      <c r="A3075" s="12"/>
      <c r="C3075"/>
      <c r="D3075"/>
      <c r="E3075" s="20"/>
      <c r="F3075"/>
      <c r="G3075"/>
      <c r="H3075"/>
      <c r="I3075"/>
      <c r="J3075" s="20"/>
      <c r="K3075"/>
      <c r="L3075"/>
      <c r="M3075"/>
      <c r="N3075"/>
      <c r="O3075" s="20"/>
      <c r="P3075"/>
      <c r="Q3075"/>
      <c r="R3075"/>
      <c r="S3075"/>
      <c r="T3075" s="20"/>
      <c r="U3075"/>
      <c r="V3075"/>
      <c r="W3075"/>
      <c r="X3075"/>
      <c r="Y3075" s="20"/>
      <c r="Z3075"/>
      <c r="AA3075"/>
      <c r="AB3075"/>
      <c r="AC3075"/>
      <c r="AD3075" s="20"/>
      <c r="AE3075"/>
      <c r="AF3075"/>
      <c r="AG3075"/>
      <c r="AH3075"/>
      <c r="AI3075" s="20"/>
      <c r="AJ3075"/>
      <c r="AK3075"/>
      <c r="AL3075"/>
      <c r="AM3075"/>
      <c r="AN3075" s="20"/>
      <c r="AO3075"/>
      <c r="AT3075" s="14"/>
      <c r="AU3075" s="14"/>
      <c r="AV3075" s="14"/>
      <c r="AW3075" s="14"/>
    </row>
    <row r="3076" spans="1:49" s="10" customFormat="1">
      <c r="A3076" s="12"/>
      <c r="C3076"/>
      <c r="D3076"/>
      <c r="E3076" s="20"/>
      <c r="F3076"/>
      <c r="G3076"/>
      <c r="H3076"/>
      <c r="I3076"/>
      <c r="J3076" s="20"/>
      <c r="K3076"/>
      <c r="L3076"/>
      <c r="M3076"/>
      <c r="N3076"/>
      <c r="O3076" s="20"/>
      <c r="P3076"/>
      <c r="Q3076"/>
      <c r="R3076"/>
      <c r="S3076"/>
      <c r="T3076" s="20"/>
      <c r="U3076"/>
      <c r="V3076"/>
      <c r="W3076"/>
      <c r="X3076"/>
      <c r="Y3076" s="20"/>
      <c r="Z3076"/>
      <c r="AA3076"/>
      <c r="AB3076"/>
      <c r="AC3076"/>
      <c r="AD3076" s="20"/>
      <c r="AE3076"/>
      <c r="AF3076"/>
      <c r="AG3076"/>
      <c r="AH3076"/>
      <c r="AI3076" s="20"/>
      <c r="AJ3076"/>
      <c r="AK3076"/>
      <c r="AL3076"/>
      <c r="AM3076"/>
      <c r="AN3076" s="20"/>
      <c r="AO3076"/>
      <c r="AT3076" s="14"/>
      <c r="AU3076" s="14"/>
      <c r="AV3076" s="14"/>
      <c r="AW3076" s="14"/>
    </row>
    <row r="3077" spans="1:49" s="10" customFormat="1">
      <c r="A3077" s="12"/>
      <c r="C3077"/>
      <c r="D3077"/>
      <c r="E3077" s="20"/>
      <c r="F3077"/>
      <c r="G3077"/>
      <c r="H3077"/>
      <c r="I3077"/>
      <c r="J3077" s="20"/>
      <c r="K3077"/>
      <c r="L3077"/>
      <c r="M3077"/>
      <c r="N3077"/>
      <c r="O3077" s="20"/>
      <c r="P3077"/>
      <c r="Q3077"/>
      <c r="R3077"/>
      <c r="S3077"/>
      <c r="T3077" s="20"/>
      <c r="U3077"/>
      <c r="V3077"/>
      <c r="W3077"/>
      <c r="X3077"/>
      <c r="Y3077" s="20"/>
      <c r="Z3077"/>
      <c r="AA3077"/>
      <c r="AB3077"/>
      <c r="AC3077"/>
      <c r="AD3077" s="20"/>
      <c r="AE3077"/>
      <c r="AF3077"/>
      <c r="AG3077"/>
      <c r="AH3077"/>
      <c r="AI3077" s="20"/>
      <c r="AJ3077"/>
      <c r="AK3077"/>
      <c r="AL3077"/>
      <c r="AM3077"/>
      <c r="AN3077" s="20"/>
      <c r="AO3077"/>
      <c r="AT3077" s="14"/>
      <c r="AU3077" s="14"/>
      <c r="AV3077" s="14"/>
      <c r="AW3077" s="14"/>
    </row>
    <row r="3078" spans="1:49" s="10" customFormat="1">
      <c r="A3078" s="12"/>
      <c r="C3078"/>
      <c r="D3078"/>
      <c r="E3078" s="20"/>
      <c r="F3078"/>
      <c r="G3078"/>
      <c r="H3078"/>
      <c r="I3078"/>
      <c r="J3078" s="20"/>
      <c r="K3078"/>
      <c r="L3078"/>
      <c r="M3078"/>
      <c r="N3078"/>
      <c r="O3078" s="20"/>
      <c r="P3078"/>
      <c r="Q3078"/>
      <c r="R3078"/>
      <c r="S3078"/>
      <c r="T3078" s="20"/>
      <c r="U3078"/>
      <c r="V3078"/>
      <c r="W3078"/>
      <c r="X3078"/>
      <c r="Y3078" s="20"/>
      <c r="Z3078"/>
      <c r="AA3078"/>
      <c r="AB3078"/>
      <c r="AC3078"/>
      <c r="AD3078" s="20"/>
      <c r="AE3078"/>
      <c r="AF3078"/>
      <c r="AG3078"/>
      <c r="AH3078"/>
      <c r="AI3078" s="20"/>
      <c r="AJ3078"/>
      <c r="AK3078"/>
      <c r="AL3078"/>
      <c r="AM3078"/>
      <c r="AN3078" s="20"/>
      <c r="AO3078"/>
      <c r="AT3078" s="14"/>
      <c r="AU3078" s="14"/>
      <c r="AV3078" s="14"/>
      <c r="AW3078" s="14"/>
    </row>
    <row r="3079" spans="1:49" s="10" customFormat="1">
      <c r="A3079" s="12"/>
      <c r="C3079"/>
      <c r="D3079"/>
      <c r="E3079" s="20"/>
      <c r="F3079"/>
      <c r="G3079"/>
      <c r="H3079"/>
      <c r="I3079"/>
      <c r="J3079" s="20"/>
      <c r="K3079"/>
      <c r="L3079"/>
      <c r="M3079"/>
      <c r="N3079"/>
      <c r="O3079" s="20"/>
      <c r="P3079"/>
      <c r="Q3079"/>
      <c r="R3079"/>
      <c r="S3079"/>
      <c r="T3079" s="20"/>
      <c r="U3079"/>
      <c r="V3079"/>
      <c r="W3079"/>
      <c r="X3079"/>
      <c r="Y3079" s="20"/>
      <c r="Z3079"/>
      <c r="AA3079"/>
      <c r="AB3079"/>
      <c r="AC3079"/>
      <c r="AD3079" s="20"/>
      <c r="AE3079"/>
      <c r="AF3079"/>
      <c r="AG3079"/>
      <c r="AH3079"/>
      <c r="AI3079" s="20"/>
      <c r="AJ3079"/>
      <c r="AK3079"/>
      <c r="AL3079"/>
      <c r="AM3079"/>
      <c r="AN3079" s="20"/>
      <c r="AO3079"/>
      <c r="AT3079" s="14"/>
      <c r="AU3079" s="14"/>
      <c r="AV3079" s="14"/>
      <c r="AW3079" s="14"/>
    </row>
    <row r="3080" spans="1:49" s="10" customFormat="1">
      <c r="A3080" s="12"/>
      <c r="C3080"/>
      <c r="D3080"/>
      <c r="E3080" s="20"/>
      <c r="F3080"/>
      <c r="G3080"/>
      <c r="H3080"/>
      <c r="I3080"/>
      <c r="J3080" s="20"/>
      <c r="K3080"/>
      <c r="L3080"/>
      <c r="M3080"/>
      <c r="N3080"/>
      <c r="O3080" s="20"/>
      <c r="P3080"/>
      <c r="Q3080"/>
      <c r="R3080"/>
      <c r="S3080"/>
      <c r="T3080" s="20"/>
      <c r="U3080"/>
      <c r="V3080"/>
      <c r="W3080"/>
      <c r="X3080"/>
      <c r="Y3080" s="20"/>
      <c r="Z3080"/>
      <c r="AA3080"/>
      <c r="AB3080"/>
      <c r="AC3080"/>
      <c r="AD3080" s="20"/>
      <c r="AE3080"/>
      <c r="AF3080"/>
      <c r="AG3080"/>
      <c r="AH3080"/>
      <c r="AI3080" s="20"/>
      <c r="AJ3080"/>
      <c r="AK3080"/>
      <c r="AL3080"/>
      <c r="AM3080"/>
      <c r="AN3080" s="20"/>
      <c r="AO3080"/>
      <c r="AT3080" s="14"/>
      <c r="AU3080" s="14"/>
      <c r="AV3080" s="14"/>
      <c r="AW3080" s="14"/>
    </row>
    <row r="3081" spans="1:49" s="10" customFormat="1">
      <c r="A3081" s="12"/>
      <c r="C3081"/>
      <c r="D3081"/>
      <c r="E3081" s="20"/>
      <c r="F3081"/>
      <c r="G3081"/>
      <c r="H3081"/>
      <c r="I3081"/>
      <c r="J3081" s="20"/>
      <c r="K3081"/>
      <c r="L3081"/>
      <c r="M3081"/>
      <c r="N3081"/>
      <c r="O3081" s="20"/>
      <c r="P3081"/>
      <c r="Q3081"/>
      <c r="R3081"/>
      <c r="S3081"/>
      <c r="T3081" s="20"/>
      <c r="U3081"/>
      <c r="V3081"/>
      <c r="W3081"/>
      <c r="X3081"/>
      <c r="Y3081" s="20"/>
      <c r="Z3081"/>
      <c r="AA3081"/>
      <c r="AB3081"/>
      <c r="AC3081"/>
      <c r="AD3081" s="20"/>
      <c r="AE3081"/>
      <c r="AF3081"/>
      <c r="AG3081"/>
      <c r="AH3081"/>
      <c r="AI3081" s="20"/>
      <c r="AJ3081"/>
      <c r="AK3081"/>
      <c r="AL3081"/>
      <c r="AM3081"/>
      <c r="AN3081" s="20"/>
      <c r="AO3081"/>
      <c r="AT3081" s="14"/>
      <c r="AU3081" s="14"/>
      <c r="AV3081" s="14"/>
      <c r="AW3081" s="14"/>
    </row>
    <row r="3082" spans="1:49" s="10" customFormat="1">
      <c r="A3082" s="12"/>
      <c r="C3082"/>
      <c r="D3082"/>
      <c r="E3082" s="20"/>
      <c r="F3082"/>
      <c r="G3082"/>
      <c r="H3082"/>
      <c r="I3082"/>
      <c r="J3082" s="20"/>
      <c r="K3082"/>
      <c r="L3082"/>
      <c r="M3082"/>
      <c r="N3082"/>
      <c r="O3082" s="20"/>
      <c r="P3082"/>
      <c r="Q3082"/>
      <c r="R3082"/>
      <c r="S3082"/>
      <c r="T3082" s="20"/>
      <c r="U3082"/>
      <c r="V3082"/>
      <c r="W3082"/>
      <c r="X3082"/>
      <c r="Y3082" s="20"/>
      <c r="Z3082"/>
      <c r="AA3082"/>
      <c r="AB3082"/>
      <c r="AC3082"/>
      <c r="AD3082" s="20"/>
      <c r="AE3082"/>
      <c r="AF3082"/>
      <c r="AG3082"/>
      <c r="AH3082"/>
      <c r="AI3082" s="20"/>
      <c r="AJ3082"/>
      <c r="AK3082"/>
      <c r="AL3082"/>
      <c r="AM3082"/>
      <c r="AN3082" s="20"/>
      <c r="AO3082"/>
      <c r="AT3082" s="14"/>
      <c r="AU3082" s="14"/>
      <c r="AV3082" s="14"/>
      <c r="AW3082" s="14"/>
    </row>
    <row r="3083" spans="1:49" s="10" customFormat="1">
      <c r="A3083" s="12"/>
      <c r="C3083"/>
      <c r="D3083"/>
      <c r="E3083" s="20"/>
      <c r="F3083"/>
      <c r="G3083"/>
      <c r="H3083"/>
      <c r="I3083"/>
      <c r="J3083" s="20"/>
      <c r="K3083"/>
      <c r="L3083"/>
      <c r="M3083"/>
      <c r="N3083"/>
      <c r="O3083" s="20"/>
      <c r="P3083"/>
      <c r="Q3083"/>
      <c r="R3083"/>
      <c r="S3083"/>
      <c r="T3083" s="20"/>
      <c r="U3083"/>
      <c r="V3083"/>
      <c r="W3083"/>
      <c r="X3083"/>
      <c r="Y3083" s="20"/>
      <c r="Z3083"/>
      <c r="AA3083"/>
      <c r="AB3083"/>
      <c r="AC3083"/>
      <c r="AD3083" s="20"/>
      <c r="AE3083"/>
      <c r="AF3083"/>
      <c r="AG3083"/>
      <c r="AH3083"/>
      <c r="AI3083" s="20"/>
      <c r="AJ3083"/>
      <c r="AK3083"/>
      <c r="AL3083"/>
      <c r="AM3083"/>
      <c r="AN3083" s="20"/>
      <c r="AO3083"/>
      <c r="AT3083" s="14"/>
      <c r="AU3083" s="14"/>
      <c r="AV3083" s="14"/>
      <c r="AW3083" s="14"/>
    </row>
    <row r="3084" spans="1:49" s="10" customFormat="1">
      <c r="A3084" s="12"/>
      <c r="C3084"/>
      <c r="D3084"/>
      <c r="E3084" s="20"/>
      <c r="F3084"/>
      <c r="G3084"/>
      <c r="H3084"/>
      <c r="I3084"/>
      <c r="J3084" s="20"/>
      <c r="K3084"/>
      <c r="L3084"/>
      <c r="M3084"/>
      <c r="N3084"/>
      <c r="O3084" s="20"/>
      <c r="P3084"/>
      <c r="Q3084"/>
      <c r="R3084"/>
      <c r="S3084"/>
      <c r="T3084" s="20"/>
      <c r="U3084"/>
      <c r="V3084"/>
      <c r="W3084"/>
      <c r="X3084"/>
      <c r="Y3084" s="20"/>
      <c r="Z3084"/>
      <c r="AA3084"/>
      <c r="AB3084"/>
      <c r="AC3084"/>
      <c r="AD3084" s="20"/>
      <c r="AE3084"/>
      <c r="AF3084"/>
      <c r="AG3084"/>
      <c r="AH3084"/>
      <c r="AI3084" s="20"/>
      <c r="AJ3084"/>
      <c r="AK3084"/>
      <c r="AL3084"/>
      <c r="AM3084"/>
      <c r="AN3084" s="20"/>
      <c r="AO3084"/>
      <c r="AT3084" s="14"/>
      <c r="AU3084" s="14"/>
      <c r="AV3084" s="14"/>
      <c r="AW3084" s="14"/>
    </row>
    <row r="3085" spans="1:49" s="10" customFormat="1">
      <c r="A3085" s="12"/>
      <c r="C3085"/>
      <c r="D3085"/>
      <c r="E3085" s="20"/>
      <c r="F3085"/>
      <c r="G3085"/>
      <c r="H3085"/>
      <c r="I3085"/>
      <c r="J3085" s="20"/>
      <c r="K3085"/>
      <c r="L3085"/>
      <c r="M3085"/>
      <c r="N3085"/>
      <c r="O3085" s="20"/>
      <c r="P3085"/>
      <c r="Q3085"/>
      <c r="R3085"/>
      <c r="S3085"/>
      <c r="T3085" s="20"/>
      <c r="U3085"/>
      <c r="V3085"/>
      <c r="W3085"/>
      <c r="X3085"/>
      <c r="Y3085" s="20"/>
      <c r="Z3085"/>
      <c r="AA3085"/>
      <c r="AB3085"/>
      <c r="AC3085"/>
      <c r="AD3085" s="20"/>
      <c r="AE3085"/>
      <c r="AF3085"/>
      <c r="AG3085"/>
      <c r="AH3085"/>
      <c r="AI3085" s="20"/>
      <c r="AJ3085"/>
      <c r="AK3085"/>
      <c r="AL3085"/>
      <c r="AM3085"/>
      <c r="AN3085" s="20"/>
      <c r="AO3085"/>
      <c r="AT3085" s="14"/>
      <c r="AU3085" s="14"/>
      <c r="AV3085" s="14"/>
      <c r="AW3085" s="14"/>
    </row>
    <row r="3086" spans="1:49" s="10" customFormat="1">
      <c r="A3086" s="12"/>
      <c r="C3086"/>
      <c r="D3086"/>
      <c r="E3086" s="20"/>
      <c r="F3086"/>
      <c r="G3086"/>
      <c r="H3086"/>
      <c r="I3086"/>
      <c r="J3086" s="20"/>
      <c r="K3086"/>
      <c r="L3086"/>
      <c r="M3086"/>
      <c r="N3086"/>
      <c r="O3086" s="20"/>
      <c r="P3086"/>
      <c r="Q3086"/>
      <c r="R3086"/>
      <c r="S3086"/>
      <c r="T3086" s="20"/>
      <c r="U3086"/>
      <c r="V3086"/>
      <c r="W3086"/>
      <c r="X3086"/>
      <c r="Y3086" s="20"/>
      <c r="Z3086"/>
      <c r="AA3086"/>
      <c r="AB3086"/>
      <c r="AC3086"/>
      <c r="AD3086" s="20"/>
      <c r="AE3086"/>
      <c r="AF3086"/>
      <c r="AG3086"/>
      <c r="AH3086"/>
      <c r="AI3086" s="20"/>
      <c r="AJ3086"/>
      <c r="AK3086"/>
      <c r="AL3086"/>
      <c r="AM3086"/>
      <c r="AN3086" s="20"/>
      <c r="AO3086"/>
      <c r="AT3086" s="14"/>
      <c r="AU3086" s="14"/>
      <c r="AV3086" s="14"/>
      <c r="AW3086" s="14"/>
    </row>
    <row r="3087" spans="1:49" s="10" customFormat="1">
      <c r="A3087" s="12"/>
      <c r="C3087"/>
      <c r="D3087"/>
      <c r="E3087" s="20"/>
      <c r="F3087"/>
      <c r="G3087"/>
      <c r="H3087"/>
      <c r="I3087"/>
      <c r="J3087" s="20"/>
      <c r="K3087"/>
      <c r="L3087"/>
      <c r="M3087"/>
      <c r="N3087"/>
      <c r="O3087" s="20"/>
      <c r="P3087"/>
      <c r="Q3087"/>
      <c r="R3087"/>
      <c r="S3087"/>
      <c r="T3087" s="20"/>
      <c r="U3087"/>
      <c r="V3087"/>
      <c r="W3087"/>
      <c r="X3087"/>
      <c r="Y3087" s="20"/>
      <c r="Z3087"/>
      <c r="AA3087"/>
      <c r="AB3087"/>
      <c r="AC3087"/>
      <c r="AD3087" s="20"/>
      <c r="AE3087"/>
      <c r="AF3087"/>
      <c r="AG3087"/>
      <c r="AH3087"/>
      <c r="AI3087" s="20"/>
      <c r="AJ3087"/>
      <c r="AK3087"/>
      <c r="AL3087"/>
      <c r="AM3087"/>
      <c r="AN3087" s="20"/>
      <c r="AO3087"/>
      <c r="AT3087" s="14"/>
      <c r="AU3087" s="14"/>
      <c r="AV3087" s="14"/>
      <c r="AW3087" s="14"/>
    </row>
    <row r="3088" spans="1:49" s="10" customFormat="1">
      <c r="A3088" s="12"/>
      <c r="C3088"/>
      <c r="D3088"/>
      <c r="E3088" s="20"/>
      <c r="F3088"/>
      <c r="G3088"/>
      <c r="H3088"/>
      <c r="I3088"/>
      <c r="J3088" s="20"/>
      <c r="K3088"/>
      <c r="L3088"/>
      <c r="M3088"/>
      <c r="N3088"/>
      <c r="O3088" s="20"/>
      <c r="P3088"/>
      <c r="Q3088"/>
      <c r="R3088"/>
      <c r="S3088"/>
      <c r="T3088" s="20"/>
      <c r="U3088"/>
      <c r="V3088"/>
      <c r="W3088"/>
      <c r="X3088"/>
      <c r="Y3088" s="20"/>
      <c r="Z3088"/>
      <c r="AA3088"/>
      <c r="AB3088"/>
      <c r="AC3088"/>
      <c r="AD3088" s="20"/>
      <c r="AE3088"/>
      <c r="AF3088"/>
      <c r="AG3088"/>
      <c r="AH3088"/>
      <c r="AI3088" s="20"/>
      <c r="AJ3088"/>
      <c r="AK3088"/>
      <c r="AL3088"/>
      <c r="AM3088"/>
      <c r="AN3088" s="20"/>
      <c r="AO3088"/>
      <c r="AT3088" s="14"/>
      <c r="AU3088" s="14"/>
      <c r="AV3088" s="14"/>
      <c r="AW3088" s="14"/>
    </row>
    <row r="3089" spans="1:49" s="10" customFormat="1">
      <c r="A3089" s="12"/>
      <c r="C3089"/>
      <c r="D3089"/>
      <c r="E3089" s="20"/>
      <c r="F3089"/>
      <c r="G3089"/>
      <c r="H3089"/>
      <c r="I3089"/>
      <c r="J3089" s="20"/>
      <c r="K3089"/>
      <c r="L3089"/>
      <c r="M3089"/>
      <c r="N3089"/>
      <c r="O3089" s="20"/>
      <c r="P3089"/>
      <c r="Q3089"/>
      <c r="R3089"/>
      <c r="S3089"/>
      <c r="T3089" s="20"/>
      <c r="U3089"/>
      <c r="V3089"/>
      <c r="W3089"/>
      <c r="X3089"/>
      <c r="Y3089" s="20"/>
      <c r="Z3089"/>
      <c r="AA3089"/>
      <c r="AB3089"/>
      <c r="AC3089"/>
      <c r="AD3089" s="20"/>
      <c r="AE3089"/>
      <c r="AF3089"/>
      <c r="AG3089"/>
      <c r="AH3089"/>
      <c r="AI3089" s="20"/>
      <c r="AJ3089"/>
      <c r="AK3089"/>
      <c r="AL3089"/>
      <c r="AM3089"/>
      <c r="AN3089" s="20"/>
      <c r="AO3089"/>
      <c r="AT3089" s="14"/>
      <c r="AU3089" s="14"/>
      <c r="AV3089" s="14"/>
      <c r="AW3089" s="14"/>
    </row>
    <row r="3090" spans="1:49" s="10" customFormat="1">
      <c r="A3090" s="12"/>
      <c r="C3090"/>
      <c r="D3090"/>
      <c r="E3090" s="20"/>
      <c r="F3090"/>
      <c r="G3090"/>
      <c r="H3090"/>
      <c r="I3090"/>
      <c r="J3090" s="20"/>
      <c r="K3090"/>
      <c r="L3090"/>
      <c r="M3090"/>
      <c r="N3090"/>
      <c r="O3090" s="20"/>
      <c r="P3090"/>
      <c r="Q3090"/>
      <c r="R3090"/>
      <c r="S3090"/>
      <c r="T3090" s="20"/>
      <c r="U3090"/>
      <c r="V3090"/>
      <c r="W3090"/>
      <c r="X3090"/>
      <c r="Y3090" s="20"/>
      <c r="Z3090"/>
      <c r="AA3090"/>
      <c r="AB3090"/>
      <c r="AC3090"/>
      <c r="AD3090" s="20"/>
      <c r="AE3090"/>
      <c r="AF3090"/>
      <c r="AG3090"/>
      <c r="AH3090"/>
      <c r="AI3090" s="20"/>
      <c r="AJ3090"/>
      <c r="AK3090"/>
      <c r="AL3090"/>
      <c r="AM3090"/>
      <c r="AN3090" s="20"/>
      <c r="AO3090"/>
      <c r="AT3090" s="14"/>
      <c r="AU3090" s="14"/>
      <c r="AV3090" s="14"/>
      <c r="AW3090" s="14"/>
    </row>
    <row r="3091" spans="1:49" s="10" customFormat="1">
      <c r="A3091" s="12"/>
      <c r="C3091"/>
      <c r="D3091"/>
      <c r="E3091" s="20"/>
      <c r="F3091"/>
      <c r="G3091"/>
      <c r="H3091"/>
      <c r="I3091"/>
      <c r="J3091" s="20"/>
      <c r="K3091"/>
      <c r="L3091"/>
      <c r="M3091"/>
      <c r="N3091"/>
      <c r="O3091" s="20"/>
      <c r="P3091"/>
      <c r="Q3091"/>
      <c r="R3091"/>
      <c r="S3091"/>
      <c r="T3091" s="20"/>
      <c r="U3091"/>
      <c r="V3091"/>
      <c r="W3091"/>
      <c r="X3091"/>
      <c r="Y3091" s="20"/>
      <c r="Z3091"/>
      <c r="AA3091"/>
      <c r="AB3091"/>
      <c r="AC3091"/>
      <c r="AD3091" s="20"/>
      <c r="AE3091"/>
      <c r="AF3091"/>
      <c r="AG3091"/>
      <c r="AH3091"/>
      <c r="AI3091" s="20"/>
      <c r="AJ3091"/>
      <c r="AK3091"/>
      <c r="AL3091"/>
      <c r="AM3091"/>
      <c r="AN3091" s="20"/>
      <c r="AO3091"/>
      <c r="AT3091" s="14"/>
      <c r="AU3091" s="14"/>
      <c r="AV3091" s="14"/>
      <c r="AW3091" s="14"/>
    </row>
    <row r="3092" spans="1:49" s="10" customFormat="1">
      <c r="A3092" s="12"/>
      <c r="C3092"/>
      <c r="D3092"/>
      <c r="E3092" s="20"/>
      <c r="F3092"/>
      <c r="G3092"/>
      <c r="H3092"/>
      <c r="I3092"/>
      <c r="J3092" s="20"/>
      <c r="K3092"/>
      <c r="L3092"/>
      <c r="M3092"/>
      <c r="N3092"/>
      <c r="O3092" s="20"/>
      <c r="P3092"/>
      <c r="Q3092"/>
      <c r="R3092"/>
      <c r="S3092"/>
      <c r="T3092" s="20"/>
      <c r="U3092"/>
      <c r="V3092"/>
      <c r="W3092"/>
      <c r="X3092"/>
      <c r="Y3092" s="20"/>
      <c r="Z3092"/>
      <c r="AA3092"/>
      <c r="AB3092"/>
      <c r="AC3092"/>
      <c r="AD3092" s="20"/>
      <c r="AE3092"/>
      <c r="AF3092"/>
      <c r="AG3092"/>
      <c r="AH3092"/>
      <c r="AI3092" s="20"/>
      <c r="AJ3092"/>
      <c r="AK3092"/>
      <c r="AL3092"/>
      <c r="AM3092"/>
      <c r="AN3092" s="20"/>
      <c r="AO3092"/>
      <c r="AT3092" s="14"/>
      <c r="AU3092" s="14"/>
      <c r="AV3092" s="14"/>
      <c r="AW3092" s="14"/>
    </row>
    <row r="3093" spans="1:49" s="10" customFormat="1">
      <c r="A3093" s="12"/>
      <c r="C3093"/>
      <c r="D3093"/>
      <c r="E3093" s="20"/>
      <c r="F3093"/>
      <c r="G3093"/>
      <c r="H3093"/>
      <c r="I3093"/>
      <c r="J3093" s="20"/>
      <c r="K3093"/>
      <c r="L3093"/>
      <c r="M3093"/>
      <c r="N3093"/>
      <c r="O3093" s="20"/>
      <c r="P3093"/>
      <c r="Q3093"/>
      <c r="R3093"/>
      <c r="S3093"/>
      <c r="T3093" s="20"/>
      <c r="U3093"/>
      <c r="V3093"/>
      <c r="W3093"/>
      <c r="X3093"/>
      <c r="Y3093" s="20"/>
      <c r="Z3093"/>
      <c r="AA3093"/>
      <c r="AB3093"/>
      <c r="AC3093"/>
      <c r="AD3093" s="20"/>
      <c r="AE3093"/>
      <c r="AF3093"/>
      <c r="AG3093"/>
      <c r="AH3093"/>
      <c r="AI3093" s="20"/>
      <c r="AJ3093"/>
      <c r="AK3093"/>
      <c r="AL3093"/>
      <c r="AM3093"/>
      <c r="AN3093" s="20"/>
      <c r="AO3093"/>
      <c r="AT3093" s="14"/>
      <c r="AU3093" s="14"/>
      <c r="AV3093" s="14"/>
      <c r="AW3093" s="14"/>
    </row>
    <row r="3094" spans="1:49" s="10" customFormat="1">
      <c r="A3094" s="12"/>
      <c r="C3094"/>
      <c r="D3094"/>
      <c r="E3094" s="20"/>
      <c r="F3094"/>
      <c r="G3094"/>
      <c r="H3094"/>
      <c r="I3094"/>
      <c r="J3094" s="20"/>
      <c r="K3094"/>
      <c r="L3094"/>
      <c r="M3094"/>
      <c r="N3094"/>
      <c r="O3094" s="20"/>
      <c r="P3094"/>
      <c r="Q3094"/>
      <c r="R3094"/>
      <c r="S3094"/>
      <c r="T3094" s="20"/>
      <c r="U3094"/>
      <c r="V3094"/>
      <c r="W3094"/>
      <c r="X3094"/>
      <c r="Y3094" s="20"/>
      <c r="Z3094"/>
      <c r="AA3094"/>
      <c r="AB3094"/>
      <c r="AC3094"/>
      <c r="AD3094" s="20"/>
      <c r="AE3094"/>
      <c r="AF3094"/>
      <c r="AG3094"/>
      <c r="AH3094"/>
      <c r="AI3094" s="20"/>
      <c r="AJ3094"/>
      <c r="AK3094"/>
      <c r="AL3094"/>
      <c r="AM3094"/>
      <c r="AN3094" s="20"/>
      <c r="AO3094"/>
      <c r="AT3094" s="14"/>
      <c r="AU3094" s="14"/>
      <c r="AV3094" s="14"/>
      <c r="AW3094" s="14"/>
    </row>
    <row r="3095" spans="1:49" s="10" customFormat="1">
      <c r="A3095" s="12"/>
      <c r="C3095"/>
      <c r="D3095"/>
      <c r="E3095" s="20"/>
      <c r="F3095"/>
      <c r="G3095"/>
      <c r="H3095"/>
      <c r="I3095"/>
      <c r="J3095" s="20"/>
      <c r="K3095"/>
      <c r="L3095"/>
      <c r="M3095"/>
      <c r="N3095"/>
      <c r="O3095" s="20"/>
      <c r="P3095"/>
      <c r="Q3095"/>
      <c r="R3095"/>
      <c r="S3095"/>
      <c r="T3095" s="20"/>
      <c r="U3095"/>
      <c r="V3095"/>
      <c r="W3095"/>
      <c r="X3095"/>
      <c r="Y3095" s="20"/>
      <c r="Z3095"/>
      <c r="AA3095"/>
      <c r="AB3095"/>
      <c r="AC3095"/>
      <c r="AD3095" s="20"/>
      <c r="AE3095"/>
      <c r="AF3095"/>
      <c r="AG3095"/>
      <c r="AH3095"/>
      <c r="AI3095" s="20"/>
      <c r="AJ3095"/>
      <c r="AK3095"/>
      <c r="AL3095"/>
      <c r="AM3095"/>
      <c r="AN3095" s="20"/>
      <c r="AO3095"/>
      <c r="AT3095" s="14"/>
      <c r="AU3095" s="14"/>
      <c r="AV3095" s="14"/>
      <c r="AW3095" s="14"/>
    </row>
    <row r="3096" spans="1:49" s="10" customFormat="1">
      <c r="A3096" s="12"/>
      <c r="C3096"/>
      <c r="D3096"/>
      <c r="E3096" s="20"/>
      <c r="F3096"/>
      <c r="G3096"/>
      <c r="H3096"/>
      <c r="I3096"/>
      <c r="J3096" s="20"/>
      <c r="K3096"/>
      <c r="L3096"/>
      <c r="M3096"/>
      <c r="N3096"/>
      <c r="O3096" s="20"/>
      <c r="P3096"/>
      <c r="Q3096"/>
      <c r="R3096"/>
      <c r="S3096"/>
      <c r="T3096" s="20"/>
      <c r="U3096"/>
      <c r="V3096"/>
      <c r="W3096"/>
      <c r="X3096"/>
      <c r="Y3096" s="20"/>
      <c r="Z3096"/>
      <c r="AA3096"/>
      <c r="AB3096"/>
      <c r="AC3096"/>
      <c r="AD3096" s="20"/>
      <c r="AE3096"/>
      <c r="AF3096"/>
      <c r="AG3096"/>
      <c r="AH3096"/>
      <c r="AI3096" s="20"/>
      <c r="AJ3096"/>
      <c r="AK3096"/>
      <c r="AL3096"/>
      <c r="AM3096"/>
      <c r="AN3096" s="20"/>
      <c r="AO3096"/>
      <c r="AT3096" s="14"/>
      <c r="AU3096" s="14"/>
      <c r="AV3096" s="14"/>
      <c r="AW3096" s="14"/>
    </row>
    <row r="3097" spans="1:49" s="10" customFormat="1">
      <c r="A3097" s="12"/>
      <c r="C3097"/>
      <c r="D3097"/>
      <c r="E3097" s="20"/>
      <c r="F3097"/>
      <c r="G3097"/>
      <c r="H3097"/>
      <c r="I3097"/>
      <c r="J3097" s="20"/>
      <c r="K3097"/>
      <c r="L3097"/>
      <c r="M3097"/>
      <c r="N3097"/>
      <c r="O3097" s="20"/>
      <c r="P3097"/>
      <c r="Q3097"/>
      <c r="R3097"/>
      <c r="S3097"/>
      <c r="T3097" s="20"/>
      <c r="U3097"/>
      <c r="V3097"/>
      <c r="W3097"/>
      <c r="X3097"/>
      <c r="Y3097" s="20"/>
      <c r="Z3097"/>
      <c r="AA3097"/>
      <c r="AB3097"/>
      <c r="AC3097"/>
      <c r="AD3097" s="20"/>
      <c r="AE3097"/>
      <c r="AF3097"/>
      <c r="AG3097"/>
      <c r="AH3097"/>
      <c r="AI3097" s="20"/>
      <c r="AJ3097"/>
      <c r="AK3097"/>
      <c r="AL3097"/>
      <c r="AM3097"/>
      <c r="AN3097" s="20"/>
      <c r="AO3097"/>
      <c r="AT3097" s="14"/>
      <c r="AU3097" s="14"/>
      <c r="AV3097" s="14"/>
      <c r="AW3097" s="14"/>
    </row>
    <row r="3098" spans="1:49" s="10" customFormat="1">
      <c r="A3098" s="12"/>
      <c r="C3098"/>
      <c r="D3098"/>
      <c r="E3098" s="20"/>
      <c r="F3098"/>
      <c r="G3098"/>
      <c r="H3098"/>
      <c r="I3098"/>
      <c r="J3098" s="20"/>
      <c r="K3098"/>
      <c r="L3098"/>
      <c r="M3098"/>
      <c r="N3098"/>
      <c r="O3098" s="20"/>
      <c r="P3098"/>
      <c r="Q3098"/>
      <c r="R3098"/>
      <c r="S3098"/>
      <c r="T3098" s="20"/>
      <c r="U3098"/>
      <c r="V3098"/>
      <c r="W3098"/>
      <c r="X3098"/>
      <c r="Y3098" s="20"/>
      <c r="Z3098"/>
      <c r="AA3098"/>
      <c r="AB3098"/>
      <c r="AC3098"/>
      <c r="AD3098" s="20"/>
      <c r="AE3098"/>
      <c r="AF3098"/>
      <c r="AG3098"/>
      <c r="AH3098"/>
      <c r="AI3098" s="20"/>
      <c r="AJ3098"/>
      <c r="AK3098"/>
      <c r="AL3098"/>
      <c r="AM3098"/>
      <c r="AN3098" s="20"/>
      <c r="AO3098"/>
      <c r="AT3098" s="14"/>
      <c r="AU3098" s="14"/>
      <c r="AV3098" s="14"/>
      <c r="AW3098" s="14"/>
    </row>
    <row r="3099" spans="1:49" s="10" customFormat="1">
      <c r="A3099" s="12"/>
      <c r="C3099"/>
      <c r="D3099"/>
      <c r="E3099" s="20"/>
      <c r="F3099"/>
      <c r="G3099"/>
      <c r="H3099"/>
      <c r="I3099"/>
      <c r="J3099" s="20"/>
      <c r="K3099"/>
      <c r="L3099"/>
      <c r="M3099"/>
      <c r="N3099"/>
      <c r="O3099" s="20"/>
      <c r="P3099"/>
      <c r="Q3099"/>
      <c r="R3099"/>
      <c r="S3099"/>
      <c r="T3099" s="20"/>
      <c r="U3099"/>
      <c r="V3099"/>
      <c r="W3099"/>
      <c r="X3099"/>
      <c r="Y3099" s="20"/>
      <c r="Z3099"/>
      <c r="AA3099"/>
      <c r="AB3099"/>
      <c r="AC3099"/>
      <c r="AD3099" s="20"/>
      <c r="AE3099"/>
      <c r="AF3099"/>
      <c r="AG3099"/>
      <c r="AH3099"/>
      <c r="AI3099" s="20"/>
      <c r="AJ3099"/>
      <c r="AK3099"/>
      <c r="AL3099"/>
      <c r="AM3099"/>
      <c r="AN3099" s="20"/>
      <c r="AO3099"/>
      <c r="AT3099" s="14"/>
      <c r="AU3099" s="14"/>
      <c r="AV3099" s="14"/>
      <c r="AW3099" s="14"/>
    </row>
    <row r="3100" spans="1:49" s="10" customFormat="1">
      <c r="A3100" s="12"/>
      <c r="C3100"/>
      <c r="D3100"/>
      <c r="E3100" s="20"/>
      <c r="F3100"/>
      <c r="G3100"/>
      <c r="H3100"/>
      <c r="I3100"/>
      <c r="J3100" s="20"/>
      <c r="K3100"/>
      <c r="L3100"/>
      <c r="M3100"/>
      <c r="N3100"/>
      <c r="O3100" s="20"/>
      <c r="P3100"/>
      <c r="Q3100"/>
      <c r="R3100"/>
      <c r="S3100"/>
      <c r="T3100" s="20"/>
      <c r="U3100"/>
      <c r="V3100"/>
      <c r="W3100"/>
      <c r="X3100"/>
      <c r="Y3100" s="20"/>
      <c r="Z3100"/>
      <c r="AA3100"/>
      <c r="AB3100"/>
      <c r="AC3100"/>
      <c r="AD3100" s="20"/>
      <c r="AE3100"/>
      <c r="AF3100"/>
      <c r="AG3100"/>
      <c r="AH3100"/>
      <c r="AI3100" s="20"/>
      <c r="AJ3100"/>
      <c r="AK3100"/>
      <c r="AL3100"/>
      <c r="AM3100"/>
      <c r="AN3100" s="20"/>
      <c r="AO3100"/>
      <c r="AT3100" s="14"/>
      <c r="AU3100" s="14"/>
      <c r="AV3100" s="14"/>
      <c r="AW3100" s="14"/>
    </row>
    <row r="3101" spans="1:49" s="10" customFormat="1">
      <c r="A3101" s="12"/>
      <c r="C3101"/>
      <c r="D3101"/>
      <c r="E3101" s="20"/>
      <c r="F3101"/>
      <c r="G3101"/>
      <c r="H3101"/>
      <c r="I3101"/>
      <c r="J3101" s="20"/>
      <c r="K3101"/>
      <c r="L3101"/>
      <c r="M3101"/>
      <c r="N3101"/>
      <c r="O3101" s="20"/>
      <c r="P3101"/>
      <c r="Q3101"/>
      <c r="R3101"/>
      <c r="S3101"/>
      <c r="T3101" s="20"/>
      <c r="U3101"/>
      <c r="V3101"/>
      <c r="W3101"/>
      <c r="X3101"/>
      <c r="Y3101" s="20"/>
      <c r="Z3101"/>
      <c r="AA3101"/>
      <c r="AB3101"/>
      <c r="AC3101"/>
      <c r="AD3101" s="20"/>
      <c r="AE3101"/>
      <c r="AF3101"/>
      <c r="AG3101"/>
      <c r="AH3101"/>
      <c r="AI3101" s="20"/>
      <c r="AJ3101"/>
      <c r="AK3101"/>
      <c r="AL3101"/>
      <c r="AM3101"/>
      <c r="AN3101" s="20"/>
      <c r="AO3101"/>
      <c r="AT3101" s="14"/>
      <c r="AU3101" s="14"/>
      <c r="AV3101" s="14"/>
      <c r="AW3101" s="14"/>
    </row>
    <row r="3102" spans="1:49" s="10" customFormat="1">
      <c r="A3102" s="12"/>
      <c r="C3102"/>
      <c r="D3102"/>
      <c r="E3102" s="20"/>
      <c r="F3102"/>
      <c r="G3102"/>
      <c r="H3102"/>
      <c r="I3102"/>
      <c r="J3102" s="20"/>
      <c r="K3102"/>
      <c r="L3102"/>
      <c r="M3102"/>
      <c r="N3102"/>
      <c r="O3102" s="20"/>
      <c r="P3102"/>
      <c r="Q3102"/>
      <c r="R3102"/>
      <c r="S3102"/>
      <c r="T3102" s="20"/>
      <c r="U3102"/>
      <c r="V3102"/>
      <c r="W3102"/>
      <c r="X3102"/>
      <c r="Y3102" s="20"/>
      <c r="Z3102"/>
      <c r="AA3102"/>
      <c r="AB3102"/>
      <c r="AC3102"/>
      <c r="AD3102" s="20"/>
      <c r="AE3102"/>
      <c r="AF3102"/>
      <c r="AG3102"/>
      <c r="AH3102"/>
      <c r="AI3102" s="20"/>
      <c r="AJ3102"/>
      <c r="AK3102"/>
      <c r="AL3102"/>
      <c r="AM3102"/>
      <c r="AN3102" s="20"/>
      <c r="AO3102"/>
      <c r="AT3102" s="14"/>
      <c r="AU3102" s="14"/>
      <c r="AV3102" s="14"/>
      <c r="AW3102" s="14"/>
    </row>
    <row r="3103" spans="1:49" s="10" customFormat="1">
      <c r="A3103" s="12"/>
      <c r="C3103"/>
      <c r="D3103"/>
      <c r="E3103" s="20"/>
      <c r="F3103"/>
      <c r="G3103"/>
      <c r="H3103"/>
      <c r="I3103"/>
      <c r="J3103" s="20"/>
      <c r="K3103"/>
      <c r="L3103"/>
      <c r="M3103"/>
      <c r="N3103"/>
      <c r="O3103" s="20"/>
      <c r="P3103"/>
      <c r="Q3103"/>
      <c r="R3103"/>
      <c r="S3103"/>
      <c r="T3103" s="20"/>
      <c r="U3103"/>
      <c r="V3103"/>
      <c r="W3103"/>
      <c r="X3103"/>
      <c r="Y3103" s="20"/>
      <c r="Z3103"/>
      <c r="AA3103"/>
      <c r="AB3103"/>
      <c r="AC3103"/>
      <c r="AD3103" s="20"/>
      <c r="AE3103"/>
      <c r="AF3103"/>
      <c r="AG3103"/>
      <c r="AH3103"/>
      <c r="AI3103" s="20"/>
      <c r="AJ3103"/>
      <c r="AK3103"/>
      <c r="AL3103"/>
      <c r="AM3103"/>
      <c r="AN3103" s="20"/>
      <c r="AO3103"/>
      <c r="AT3103" s="14"/>
      <c r="AU3103" s="14"/>
      <c r="AV3103" s="14"/>
      <c r="AW3103" s="14"/>
    </row>
    <row r="3104" spans="1:49" s="10" customFormat="1">
      <c r="A3104" s="12"/>
      <c r="C3104"/>
      <c r="D3104"/>
      <c r="E3104" s="20"/>
      <c r="F3104"/>
      <c r="G3104"/>
      <c r="H3104"/>
      <c r="I3104"/>
      <c r="J3104" s="20"/>
      <c r="K3104"/>
      <c r="L3104"/>
      <c r="M3104"/>
      <c r="N3104"/>
      <c r="O3104" s="20"/>
      <c r="P3104"/>
      <c r="Q3104"/>
      <c r="R3104"/>
      <c r="S3104"/>
      <c r="T3104" s="20"/>
      <c r="U3104"/>
      <c r="V3104"/>
      <c r="W3104"/>
      <c r="X3104"/>
      <c r="Y3104" s="20"/>
      <c r="Z3104"/>
      <c r="AA3104"/>
      <c r="AB3104"/>
      <c r="AC3104"/>
      <c r="AD3104" s="20"/>
      <c r="AE3104"/>
      <c r="AF3104"/>
      <c r="AG3104"/>
      <c r="AH3104"/>
      <c r="AI3104" s="20"/>
      <c r="AJ3104"/>
      <c r="AK3104"/>
      <c r="AL3104"/>
      <c r="AM3104"/>
      <c r="AN3104" s="20"/>
      <c r="AO3104"/>
      <c r="AT3104" s="14"/>
      <c r="AU3104" s="14"/>
      <c r="AV3104" s="14"/>
      <c r="AW3104" s="14"/>
    </row>
    <row r="3105" spans="1:49" s="10" customFormat="1">
      <c r="A3105" s="12"/>
      <c r="C3105"/>
      <c r="D3105"/>
      <c r="E3105" s="20"/>
      <c r="F3105"/>
      <c r="G3105"/>
      <c r="H3105"/>
      <c r="I3105"/>
      <c r="J3105" s="20"/>
      <c r="K3105"/>
      <c r="L3105"/>
      <c r="M3105"/>
      <c r="N3105"/>
      <c r="O3105" s="20"/>
      <c r="P3105"/>
      <c r="Q3105"/>
      <c r="R3105"/>
      <c r="S3105"/>
      <c r="T3105" s="20"/>
      <c r="U3105"/>
      <c r="V3105"/>
      <c r="W3105"/>
      <c r="X3105"/>
      <c r="Y3105" s="20"/>
      <c r="Z3105"/>
      <c r="AA3105"/>
      <c r="AB3105"/>
      <c r="AC3105"/>
      <c r="AD3105" s="20"/>
      <c r="AE3105"/>
      <c r="AF3105"/>
      <c r="AG3105"/>
      <c r="AH3105"/>
      <c r="AI3105" s="20"/>
      <c r="AJ3105"/>
      <c r="AK3105"/>
      <c r="AL3105"/>
      <c r="AM3105"/>
      <c r="AN3105" s="20"/>
      <c r="AO3105"/>
      <c r="AT3105" s="14"/>
      <c r="AU3105" s="14"/>
      <c r="AV3105" s="14"/>
      <c r="AW3105" s="14"/>
    </row>
    <row r="3106" spans="1:49" s="10" customFormat="1">
      <c r="A3106" s="12"/>
      <c r="C3106"/>
      <c r="D3106"/>
      <c r="E3106" s="20"/>
      <c r="F3106"/>
      <c r="G3106"/>
      <c r="H3106"/>
      <c r="I3106"/>
      <c r="J3106" s="20"/>
      <c r="K3106"/>
      <c r="L3106"/>
      <c r="M3106"/>
      <c r="N3106"/>
      <c r="O3106" s="20"/>
      <c r="P3106"/>
      <c r="Q3106"/>
      <c r="R3106"/>
      <c r="S3106"/>
      <c r="T3106" s="20"/>
      <c r="U3106"/>
      <c r="V3106"/>
      <c r="W3106"/>
      <c r="X3106"/>
      <c r="Y3106" s="20"/>
      <c r="Z3106"/>
      <c r="AA3106"/>
      <c r="AB3106"/>
      <c r="AC3106"/>
      <c r="AD3106" s="20"/>
      <c r="AE3106"/>
      <c r="AF3106"/>
      <c r="AG3106"/>
      <c r="AH3106"/>
      <c r="AI3106" s="20"/>
      <c r="AJ3106"/>
      <c r="AK3106"/>
      <c r="AL3106"/>
      <c r="AM3106"/>
      <c r="AN3106" s="20"/>
      <c r="AO3106"/>
      <c r="AT3106" s="14"/>
      <c r="AU3106" s="14"/>
      <c r="AV3106" s="14"/>
      <c r="AW3106" s="14"/>
    </row>
    <row r="3107" spans="1:49" s="10" customFormat="1">
      <c r="A3107" s="12"/>
      <c r="C3107"/>
      <c r="D3107"/>
      <c r="E3107" s="20"/>
      <c r="F3107"/>
      <c r="G3107"/>
      <c r="H3107"/>
      <c r="I3107"/>
      <c r="J3107" s="20"/>
      <c r="K3107"/>
      <c r="L3107"/>
      <c r="M3107"/>
      <c r="N3107"/>
      <c r="O3107" s="20"/>
      <c r="P3107"/>
      <c r="Q3107"/>
      <c r="R3107"/>
      <c r="S3107"/>
      <c r="T3107" s="20"/>
      <c r="U3107"/>
      <c r="V3107"/>
      <c r="W3107"/>
      <c r="X3107"/>
      <c r="Y3107" s="20"/>
      <c r="Z3107"/>
      <c r="AA3107"/>
      <c r="AB3107"/>
      <c r="AC3107"/>
      <c r="AD3107" s="20"/>
      <c r="AE3107"/>
      <c r="AF3107"/>
      <c r="AG3107"/>
      <c r="AH3107"/>
      <c r="AI3107" s="20"/>
      <c r="AJ3107"/>
      <c r="AK3107"/>
      <c r="AL3107"/>
      <c r="AM3107"/>
      <c r="AN3107" s="20"/>
      <c r="AO3107"/>
      <c r="AT3107" s="14"/>
      <c r="AU3107" s="14"/>
      <c r="AV3107" s="14"/>
      <c r="AW3107" s="14"/>
    </row>
    <row r="3108" spans="1:49" s="10" customFormat="1">
      <c r="A3108" s="12"/>
      <c r="C3108"/>
      <c r="D3108"/>
      <c r="E3108" s="20"/>
      <c r="F3108"/>
      <c r="G3108"/>
      <c r="H3108"/>
      <c r="I3108"/>
      <c r="J3108" s="20"/>
      <c r="K3108"/>
      <c r="L3108"/>
      <c r="M3108"/>
      <c r="N3108"/>
      <c r="O3108" s="20"/>
      <c r="P3108"/>
      <c r="Q3108"/>
      <c r="R3108"/>
      <c r="S3108"/>
      <c r="T3108" s="20"/>
      <c r="U3108"/>
      <c r="V3108"/>
      <c r="W3108"/>
      <c r="X3108"/>
      <c r="Y3108" s="20"/>
      <c r="Z3108"/>
      <c r="AA3108"/>
      <c r="AB3108"/>
      <c r="AC3108"/>
      <c r="AD3108" s="20"/>
      <c r="AE3108"/>
      <c r="AF3108"/>
      <c r="AG3108"/>
      <c r="AH3108"/>
      <c r="AI3108" s="20"/>
      <c r="AJ3108"/>
      <c r="AK3108"/>
      <c r="AL3108"/>
      <c r="AM3108"/>
      <c r="AN3108" s="20"/>
      <c r="AO3108"/>
      <c r="AT3108" s="14"/>
      <c r="AU3108" s="14"/>
      <c r="AV3108" s="14"/>
      <c r="AW3108" s="14"/>
    </row>
    <row r="3109" spans="1:49" s="10" customFormat="1">
      <c r="A3109" s="12"/>
      <c r="C3109"/>
      <c r="D3109"/>
      <c r="E3109" s="20"/>
      <c r="F3109"/>
      <c r="G3109"/>
      <c r="H3109"/>
      <c r="I3109"/>
      <c r="J3109" s="20"/>
      <c r="K3109"/>
      <c r="L3109"/>
      <c r="M3109"/>
      <c r="N3109"/>
      <c r="O3109" s="20"/>
      <c r="P3109"/>
      <c r="Q3109"/>
      <c r="R3109"/>
      <c r="S3109"/>
      <c r="T3109" s="20"/>
      <c r="U3109"/>
      <c r="V3109"/>
      <c r="W3109"/>
      <c r="X3109"/>
      <c r="Y3109" s="20"/>
      <c r="Z3109"/>
      <c r="AA3109"/>
      <c r="AB3109"/>
      <c r="AC3109"/>
      <c r="AD3109" s="20"/>
      <c r="AE3109"/>
      <c r="AF3109"/>
      <c r="AG3109"/>
      <c r="AH3109"/>
      <c r="AI3109" s="20"/>
      <c r="AJ3109"/>
      <c r="AK3109"/>
      <c r="AL3109"/>
      <c r="AM3109"/>
      <c r="AN3109" s="20"/>
      <c r="AO3109"/>
      <c r="AT3109" s="14"/>
      <c r="AU3109" s="14"/>
      <c r="AV3109" s="14"/>
      <c r="AW3109" s="14"/>
    </row>
    <row r="3110" spans="1:49" s="10" customFormat="1">
      <c r="A3110" s="12"/>
      <c r="C3110"/>
      <c r="D3110"/>
      <c r="E3110" s="20"/>
      <c r="F3110"/>
      <c r="G3110"/>
      <c r="H3110"/>
      <c r="I3110"/>
      <c r="J3110" s="20"/>
      <c r="K3110"/>
      <c r="L3110"/>
      <c r="M3110"/>
      <c r="N3110"/>
      <c r="O3110" s="20"/>
      <c r="P3110"/>
      <c r="Q3110"/>
      <c r="R3110"/>
      <c r="S3110"/>
      <c r="T3110" s="20"/>
      <c r="U3110"/>
      <c r="V3110"/>
      <c r="W3110"/>
      <c r="X3110"/>
      <c r="Y3110" s="20"/>
      <c r="Z3110"/>
      <c r="AA3110"/>
      <c r="AB3110"/>
      <c r="AC3110"/>
      <c r="AD3110" s="20"/>
      <c r="AE3110"/>
      <c r="AF3110"/>
      <c r="AG3110"/>
      <c r="AH3110"/>
      <c r="AI3110" s="20"/>
      <c r="AJ3110"/>
      <c r="AK3110"/>
      <c r="AL3110"/>
      <c r="AM3110"/>
      <c r="AN3110" s="20"/>
      <c r="AO3110"/>
      <c r="AT3110" s="14"/>
      <c r="AU3110" s="14"/>
      <c r="AV3110" s="14"/>
      <c r="AW3110" s="14"/>
    </row>
    <row r="3111" spans="1:49" s="10" customFormat="1">
      <c r="A3111" s="12"/>
      <c r="C3111"/>
      <c r="D3111"/>
      <c r="E3111" s="20"/>
      <c r="F3111"/>
      <c r="G3111"/>
      <c r="H3111"/>
      <c r="I3111"/>
      <c r="J3111" s="20"/>
      <c r="K3111"/>
      <c r="L3111"/>
      <c r="M3111"/>
      <c r="N3111"/>
      <c r="O3111" s="20"/>
      <c r="P3111"/>
      <c r="Q3111"/>
      <c r="R3111"/>
      <c r="S3111"/>
      <c r="T3111" s="20"/>
      <c r="U3111"/>
      <c r="V3111"/>
      <c r="W3111"/>
      <c r="X3111"/>
      <c r="Y3111" s="20"/>
      <c r="Z3111"/>
      <c r="AA3111"/>
      <c r="AB3111"/>
      <c r="AC3111"/>
      <c r="AD3111" s="20"/>
      <c r="AE3111"/>
      <c r="AF3111"/>
      <c r="AG3111"/>
      <c r="AH3111"/>
      <c r="AI3111" s="20"/>
      <c r="AJ3111"/>
      <c r="AK3111"/>
      <c r="AL3111"/>
      <c r="AM3111"/>
      <c r="AN3111" s="20"/>
      <c r="AO3111"/>
      <c r="AT3111" s="14"/>
      <c r="AU3111" s="14"/>
      <c r="AV3111" s="14"/>
      <c r="AW3111" s="14"/>
    </row>
    <row r="3112" spans="1:49" s="10" customFormat="1">
      <c r="A3112" s="12"/>
      <c r="C3112"/>
      <c r="D3112"/>
      <c r="E3112" s="20"/>
      <c r="F3112"/>
      <c r="G3112"/>
      <c r="H3112"/>
      <c r="I3112"/>
      <c r="J3112" s="20"/>
      <c r="K3112"/>
      <c r="L3112"/>
      <c r="M3112"/>
      <c r="N3112"/>
      <c r="O3112" s="20"/>
      <c r="P3112"/>
      <c r="Q3112"/>
      <c r="R3112"/>
      <c r="S3112"/>
      <c r="T3112" s="20"/>
      <c r="U3112"/>
      <c r="V3112"/>
      <c r="W3112"/>
      <c r="X3112"/>
      <c r="Y3112" s="20"/>
      <c r="Z3112"/>
      <c r="AA3112"/>
      <c r="AB3112"/>
      <c r="AC3112"/>
      <c r="AD3112" s="20"/>
      <c r="AE3112"/>
      <c r="AF3112"/>
      <c r="AG3112"/>
      <c r="AH3112"/>
      <c r="AI3112" s="20"/>
      <c r="AJ3112"/>
      <c r="AK3112"/>
      <c r="AL3112"/>
      <c r="AM3112"/>
      <c r="AN3112" s="20"/>
      <c r="AO3112"/>
      <c r="AT3112" s="14"/>
      <c r="AU3112" s="14"/>
      <c r="AV3112" s="14"/>
      <c r="AW3112" s="14"/>
    </row>
    <row r="3113" spans="1:49" s="10" customFormat="1">
      <c r="A3113" s="12"/>
      <c r="C3113"/>
      <c r="D3113"/>
      <c r="E3113" s="20"/>
      <c r="F3113"/>
      <c r="G3113"/>
      <c r="H3113"/>
      <c r="I3113"/>
      <c r="J3113" s="20"/>
      <c r="K3113"/>
      <c r="L3113"/>
      <c r="M3113"/>
      <c r="N3113"/>
      <c r="O3113" s="20"/>
      <c r="P3113"/>
      <c r="Q3113"/>
      <c r="R3113"/>
      <c r="S3113"/>
      <c r="T3113" s="20"/>
      <c r="U3113"/>
      <c r="V3113"/>
      <c r="W3113"/>
      <c r="X3113"/>
      <c r="Y3113" s="20"/>
      <c r="Z3113"/>
      <c r="AA3113"/>
      <c r="AB3113"/>
      <c r="AC3113"/>
      <c r="AD3113" s="20"/>
      <c r="AE3113"/>
      <c r="AF3113"/>
      <c r="AG3113"/>
      <c r="AH3113"/>
      <c r="AI3113" s="20"/>
      <c r="AJ3113"/>
      <c r="AK3113"/>
      <c r="AL3113"/>
      <c r="AM3113"/>
      <c r="AN3113" s="20"/>
      <c r="AO3113"/>
      <c r="AT3113" s="14"/>
      <c r="AU3113" s="14"/>
      <c r="AV3113" s="14"/>
      <c r="AW3113" s="14"/>
    </row>
    <row r="3114" spans="1:49" s="10" customFormat="1">
      <c r="A3114" s="12"/>
      <c r="C3114"/>
      <c r="D3114"/>
      <c r="E3114" s="20"/>
      <c r="F3114"/>
      <c r="G3114"/>
      <c r="H3114"/>
      <c r="I3114"/>
      <c r="J3114" s="20"/>
      <c r="K3114"/>
      <c r="L3114"/>
      <c r="M3114"/>
      <c r="N3114"/>
      <c r="O3114" s="20"/>
      <c r="P3114"/>
      <c r="Q3114"/>
      <c r="R3114"/>
      <c r="S3114"/>
      <c r="T3114" s="20"/>
      <c r="U3114"/>
      <c r="V3114"/>
      <c r="W3114"/>
      <c r="X3114"/>
      <c r="Y3114" s="20"/>
      <c r="Z3114"/>
      <c r="AA3114"/>
      <c r="AB3114"/>
      <c r="AC3114"/>
      <c r="AD3114" s="20"/>
      <c r="AE3114"/>
      <c r="AF3114"/>
      <c r="AG3114"/>
      <c r="AH3114"/>
      <c r="AI3114" s="20"/>
      <c r="AJ3114"/>
      <c r="AK3114"/>
      <c r="AL3114"/>
      <c r="AM3114"/>
      <c r="AN3114" s="20"/>
      <c r="AO3114"/>
      <c r="AT3114" s="14"/>
      <c r="AU3114" s="14"/>
      <c r="AV3114" s="14"/>
      <c r="AW3114" s="14"/>
    </row>
    <row r="3115" spans="1:49" s="10" customFormat="1">
      <c r="A3115" s="12"/>
      <c r="C3115"/>
      <c r="D3115"/>
      <c r="E3115" s="20"/>
      <c r="F3115"/>
      <c r="G3115"/>
      <c r="H3115"/>
      <c r="I3115"/>
      <c r="J3115" s="20"/>
      <c r="K3115"/>
      <c r="L3115"/>
      <c r="M3115"/>
      <c r="N3115"/>
      <c r="O3115" s="20"/>
      <c r="P3115"/>
      <c r="Q3115"/>
      <c r="R3115"/>
      <c r="S3115"/>
      <c r="T3115" s="20"/>
      <c r="U3115"/>
      <c r="V3115"/>
      <c r="W3115"/>
      <c r="X3115"/>
      <c r="Y3115" s="20"/>
      <c r="Z3115"/>
      <c r="AA3115"/>
      <c r="AB3115"/>
      <c r="AC3115"/>
      <c r="AD3115" s="20"/>
      <c r="AE3115"/>
      <c r="AF3115"/>
      <c r="AG3115"/>
      <c r="AH3115"/>
      <c r="AI3115" s="20"/>
      <c r="AJ3115"/>
      <c r="AK3115"/>
      <c r="AL3115"/>
      <c r="AM3115"/>
      <c r="AN3115" s="20"/>
      <c r="AO3115"/>
      <c r="AT3115" s="14"/>
      <c r="AU3115" s="14"/>
      <c r="AV3115" s="14"/>
      <c r="AW3115" s="14"/>
    </row>
    <row r="3116" spans="1:49" s="10" customFormat="1">
      <c r="A3116" s="12"/>
      <c r="C3116"/>
      <c r="D3116"/>
      <c r="E3116" s="20"/>
      <c r="F3116"/>
      <c r="G3116"/>
      <c r="H3116"/>
      <c r="I3116"/>
      <c r="J3116" s="20"/>
      <c r="K3116"/>
      <c r="L3116"/>
      <c r="M3116"/>
      <c r="N3116"/>
      <c r="O3116" s="20"/>
      <c r="P3116"/>
      <c r="Q3116"/>
      <c r="R3116"/>
      <c r="S3116"/>
      <c r="T3116" s="20"/>
      <c r="U3116"/>
      <c r="V3116"/>
      <c r="W3116"/>
      <c r="X3116"/>
      <c r="Y3116" s="20"/>
      <c r="Z3116"/>
      <c r="AA3116"/>
      <c r="AB3116"/>
      <c r="AC3116"/>
      <c r="AD3116" s="20"/>
      <c r="AE3116"/>
      <c r="AF3116"/>
      <c r="AG3116"/>
      <c r="AH3116"/>
      <c r="AI3116" s="20"/>
      <c r="AJ3116"/>
      <c r="AK3116"/>
      <c r="AL3116"/>
      <c r="AM3116"/>
      <c r="AN3116" s="20"/>
      <c r="AO3116"/>
      <c r="AT3116" s="14"/>
      <c r="AU3116" s="14"/>
      <c r="AV3116" s="14"/>
      <c r="AW3116" s="14"/>
    </row>
    <row r="3117" spans="1:49" s="10" customFormat="1">
      <c r="A3117" s="12"/>
      <c r="C3117"/>
      <c r="D3117"/>
      <c r="E3117" s="20"/>
      <c r="F3117"/>
      <c r="G3117"/>
      <c r="H3117"/>
      <c r="I3117"/>
      <c r="J3117" s="20"/>
      <c r="K3117"/>
      <c r="L3117"/>
      <c r="M3117"/>
      <c r="N3117"/>
      <c r="O3117" s="20"/>
      <c r="P3117"/>
      <c r="Q3117"/>
      <c r="R3117"/>
      <c r="S3117"/>
      <c r="T3117" s="20"/>
      <c r="U3117"/>
      <c r="V3117"/>
      <c r="W3117"/>
      <c r="X3117"/>
      <c r="Y3117" s="20"/>
      <c r="Z3117"/>
      <c r="AA3117"/>
      <c r="AB3117"/>
      <c r="AC3117"/>
      <c r="AD3117" s="20"/>
      <c r="AE3117"/>
      <c r="AF3117"/>
      <c r="AG3117"/>
      <c r="AH3117"/>
      <c r="AI3117" s="20"/>
      <c r="AJ3117"/>
      <c r="AK3117"/>
      <c r="AL3117"/>
      <c r="AM3117"/>
      <c r="AN3117" s="20"/>
      <c r="AO3117"/>
      <c r="AT3117" s="14"/>
      <c r="AU3117" s="14"/>
      <c r="AV3117" s="14"/>
      <c r="AW3117" s="14"/>
    </row>
    <row r="3118" spans="1:49" s="10" customFormat="1">
      <c r="A3118" s="12"/>
      <c r="C3118"/>
      <c r="D3118"/>
      <c r="E3118" s="20"/>
      <c r="F3118"/>
      <c r="G3118"/>
      <c r="H3118"/>
      <c r="I3118"/>
      <c r="J3118" s="20"/>
      <c r="K3118"/>
      <c r="L3118"/>
      <c r="M3118"/>
      <c r="N3118"/>
      <c r="O3118" s="20"/>
      <c r="P3118"/>
      <c r="Q3118"/>
      <c r="R3118"/>
      <c r="S3118"/>
      <c r="T3118" s="20"/>
      <c r="U3118"/>
      <c r="V3118"/>
      <c r="W3118"/>
      <c r="X3118"/>
      <c r="Y3118" s="20"/>
      <c r="Z3118"/>
      <c r="AA3118"/>
      <c r="AB3118"/>
      <c r="AC3118"/>
      <c r="AD3118" s="20"/>
      <c r="AE3118"/>
      <c r="AF3118"/>
      <c r="AG3118"/>
      <c r="AH3118"/>
      <c r="AI3118" s="20"/>
      <c r="AJ3118"/>
      <c r="AK3118"/>
      <c r="AL3118"/>
      <c r="AM3118"/>
      <c r="AN3118" s="20"/>
      <c r="AO3118"/>
      <c r="AT3118" s="14"/>
      <c r="AU3118" s="14"/>
      <c r="AV3118" s="14"/>
      <c r="AW3118" s="14"/>
    </row>
    <row r="3119" spans="1:49" s="10" customFormat="1">
      <c r="A3119" s="12"/>
      <c r="C3119"/>
      <c r="D3119"/>
      <c r="E3119" s="20"/>
      <c r="F3119"/>
      <c r="G3119"/>
      <c r="H3119"/>
      <c r="I3119"/>
      <c r="J3119" s="20"/>
      <c r="K3119"/>
      <c r="L3119"/>
      <c r="M3119"/>
      <c r="N3119"/>
      <c r="O3119" s="20"/>
      <c r="P3119"/>
      <c r="Q3119"/>
      <c r="R3119"/>
      <c r="S3119"/>
      <c r="T3119" s="20"/>
      <c r="U3119"/>
      <c r="V3119"/>
      <c r="W3119"/>
      <c r="X3119"/>
      <c r="Y3119" s="20"/>
      <c r="Z3119"/>
      <c r="AA3119"/>
      <c r="AB3119"/>
      <c r="AC3119"/>
      <c r="AD3119" s="20"/>
      <c r="AE3119"/>
      <c r="AF3119"/>
      <c r="AG3119"/>
      <c r="AH3119"/>
      <c r="AI3119" s="20"/>
      <c r="AJ3119"/>
      <c r="AK3119"/>
      <c r="AL3119"/>
      <c r="AM3119"/>
      <c r="AN3119" s="20"/>
      <c r="AO3119"/>
      <c r="AT3119" s="14"/>
      <c r="AU3119" s="14"/>
      <c r="AV3119" s="14"/>
      <c r="AW3119" s="14"/>
    </row>
    <row r="3120" spans="1:49" s="10" customFormat="1">
      <c r="A3120" s="12"/>
      <c r="C3120"/>
      <c r="D3120"/>
      <c r="E3120" s="20"/>
      <c r="F3120"/>
      <c r="G3120"/>
      <c r="H3120"/>
      <c r="I3120"/>
      <c r="J3120" s="20"/>
      <c r="K3120"/>
      <c r="L3120"/>
      <c r="M3120"/>
      <c r="N3120"/>
      <c r="O3120" s="20"/>
      <c r="P3120"/>
      <c r="Q3120"/>
      <c r="R3120"/>
      <c r="S3120"/>
      <c r="T3120" s="20"/>
      <c r="U3120"/>
      <c r="V3120"/>
      <c r="W3120"/>
      <c r="X3120"/>
      <c r="Y3120" s="20"/>
      <c r="Z3120"/>
      <c r="AA3120"/>
      <c r="AB3120"/>
      <c r="AC3120"/>
      <c r="AD3120" s="20"/>
      <c r="AE3120"/>
      <c r="AF3120"/>
      <c r="AG3120"/>
      <c r="AH3120"/>
      <c r="AI3120" s="20"/>
      <c r="AJ3120"/>
      <c r="AK3120"/>
      <c r="AL3120"/>
      <c r="AM3120"/>
      <c r="AN3120" s="20"/>
      <c r="AO3120"/>
      <c r="AT3120" s="14"/>
      <c r="AU3120" s="14"/>
      <c r="AV3120" s="14"/>
      <c r="AW3120" s="14"/>
    </row>
    <row r="3121" spans="1:49" s="10" customFormat="1">
      <c r="A3121" s="12"/>
      <c r="C3121"/>
      <c r="D3121"/>
      <c r="E3121" s="20"/>
      <c r="F3121"/>
      <c r="G3121"/>
      <c r="H3121"/>
      <c r="I3121"/>
      <c r="J3121" s="20"/>
      <c r="K3121"/>
      <c r="L3121"/>
      <c r="M3121"/>
      <c r="N3121"/>
      <c r="O3121" s="20"/>
      <c r="P3121"/>
      <c r="Q3121"/>
      <c r="R3121"/>
      <c r="S3121"/>
      <c r="T3121" s="20"/>
      <c r="U3121"/>
      <c r="V3121"/>
      <c r="W3121"/>
      <c r="X3121"/>
      <c r="Y3121" s="20"/>
      <c r="Z3121"/>
      <c r="AA3121"/>
      <c r="AB3121"/>
      <c r="AC3121"/>
      <c r="AD3121" s="20"/>
      <c r="AE3121"/>
      <c r="AF3121"/>
      <c r="AG3121"/>
      <c r="AH3121"/>
      <c r="AI3121" s="20"/>
      <c r="AJ3121"/>
      <c r="AK3121"/>
      <c r="AL3121"/>
      <c r="AM3121"/>
      <c r="AN3121" s="20"/>
      <c r="AO3121"/>
      <c r="AT3121" s="14"/>
      <c r="AU3121" s="14"/>
      <c r="AV3121" s="14"/>
      <c r="AW3121" s="14"/>
    </row>
    <row r="3122" spans="1:49" s="10" customFormat="1">
      <c r="A3122" s="12"/>
      <c r="C3122"/>
      <c r="D3122"/>
      <c r="E3122" s="20"/>
      <c r="F3122"/>
      <c r="G3122"/>
      <c r="H3122"/>
      <c r="I3122"/>
      <c r="J3122" s="20"/>
      <c r="K3122"/>
      <c r="L3122"/>
      <c r="M3122"/>
      <c r="N3122"/>
      <c r="O3122" s="20"/>
      <c r="P3122"/>
      <c r="Q3122"/>
      <c r="R3122"/>
      <c r="S3122"/>
      <c r="T3122" s="20"/>
      <c r="U3122"/>
      <c r="V3122"/>
      <c r="W3122"/>
      <c r="X3122"/>
      <c r="Y3122" s="20"/>
      <c r="Z3122"/>
      <c r="AA3122"/>
      <c r="AB3122"/>
      <c r="AC3122"/>
      <c r="AD3122" s="20"/>
      <c r="AE3122"/>
      <c r="AF3122"/>
      <c r="AG3122"/>
      <c r="AH3122"/>
      <c r="AI3122" s="20"/>
      <c r="AJ3122"/>
      <c r="AK3122"/>
      <c r="AL3122"/>
      <c r="AM3122"/>
      <c r="AN3122" s="20"/>
      <c r="AO3122"/>
      <c r="AT3122" s="14"/>
      <c r="AU3122" s="14"/>
      <c r="AV3122" s="14"/>
      <c r="AW3122" s="14"/>
    </row>
    <row r="3123" spans="1:49" s="10" customFormat="1">
      <c r="A3123" s="12"/>
      <c r="C3123"/>
      <c r="D3123"/>
      <c r="E3123" s="20"/>
      <c r="F3123"/>
      <c r="G3123"/>
      <c r="H3123"/>
      <c r="I3123"/>
      <c r="J3123" s="20"/>
      <c r="K3123"/>
      <c r="L3123"/>
      <c r="M3123"/>
      <c r="N3123"/>
      <c r="O3123" s="20"/>
      <c r="P3123"/>
      <c r="Q3123"/>
      <c r="R3123"/>
      <c r="S3123"/>
      <c r="T3123" s="20"/>
      <c r="U3123"/>
      <c r="V3123"/>
      <c r="W3123"/>
      <c r="X3123"/>
      <c r="Y3123" s="20"/>
      <c r="Z3123"/>
      <c r="AA3123"/>
      <c r="AB3123"/>
      <c r="AC3123"/>
      <c r="AD3123" s="20"/>
      <c r="AE3123"/>
      <c r="AF3123"/>
      <c r="AG3123"/>
      <c r="AH3123"/>
      <c r="AI3123" s="20"/>
      <c r="AJ3123"/>
      <c r="AK3123"/>
      <c r="AL3123"/>
      <c r="AM3123"/>
      <c r="AN3123" s="20"/>
      <c r="AO3123"/>
      <c r="AT3123" s="14"/>
      <c r="AU3123" s="14"/>
      <c r="AV3123" s="14"/>
      <c r="AW3123" s="14"/>
    </row>
    <row r="3124" spans="1:49" s="10" customFormat="1">
      <c r="A3124" s="12"/>
      <c r="C3124"/>
      <c r="D3124"/>
      <c r="E3124" s="20"/>
      <c r="F3124"/>
      <c r="G3124"/>
      <c r="H3124"/>
      <c r="I3124"/>
      <c r="J3124" s="20"/>
      <c r="K3124"/>
      <c r="L3124"/>
      <c r="M3124"/>
      <c r="N3124"/>
      <c r="O3124" s="20"/>
      <c r="P3124"/>
      <c r="Q3124"/>
      <c r="R3124"/>
      <c r="S3124"/>
      <c r="T3124" s="20"/>
      <c r="U3124"/>
      <c r="V3124"/>
      <c r="W3124"/>
      <c r="X3124"/>
      <c r="Y3124" s="20"/>
      <c r="Z3124"/>
      <c r="AA3124"/>
      <c r="AB3124"/>
      <c r="AC3124"/>
      <c r="AD3124" s="20"/>
      <c r="AE3124"/>
      <c r="AF3124"/>
      <c r="AG3124"/>
      <c r="AH3124"/>
      <c r="AI3124" s="20"/>
      <c r="AJ3124"/>
      <c r="AK3124"/>
      <c r="AL3124"/>
      <c r="AM3124"/>
      <c r="AN3124" s="20"/>
      <c r="AO3124"/>
      <c r="AT3124" s="14"/>
      <c r="AU3124" s="14"/>
      <c r="AV3124" s="14"/>
      <c r="AW3124" s="14"/>
    </row>
    <row r="3125" spans="1:49" s="10" customFormat="1">
      <c r="A3125" s="12"/>
      <c r="C3125"/>
      <c r="D3125"/>
      <c r="E3125" s="20"/>
      <c r="F3125"/>
      <c r="G3125"/>
      <c r="H3125"/>
      <c r="I3125"/>
      <c r="J3125" s="20"/>
      <c r="K3125"/>
      <c r="L3125"/>
      <c r="M3125"/>
      <c r="N3125"/>
      <c r="O3125" s="20"/>
      <c r="P3125"/>
      <c r="Q3125"/>
      <c r="R3125"/>
      <c r="S3125"/>
      <c r="T3125" s="20"/>
      <c r="U3125"/>
      <c r="V3125"/>
      <c r="W3125"/>
      <c r="X3125"/>
      <c r="Y3125" s="20"/>
      <c r="Z3125"/>
      <c r="AA3125"/>
      <c r="AB3125"/>
      <c r="AC3125"/>
      <c r="AD3125" s="20"/>
      <c r="AE3125"/>
      <c r="AF3125"/>
      <c r="AG3125"/>
      <c r="AH3125"/>
      <c r="AI3125" s="20"/>
      <c r="AJ3125"/>
      <c r="AK3125"/>
      <c r="AL3125"/>
      <c r="AM3125"/>
      <c r="AN3125" s="20"/>
      <c r="AO3125"/>
      <c r="AT3125" s="14"/>
      <c r="AU3125" s="14"/>
      <c r="AV3125" s="14"/>
      <c r="AW3125" s="14"/>
    </row>
    <row r="3126" spans="1:49" s="10" customFormat="1">
      <c r="A3126" s="12"/>
      <c r="C3126"/>
      <c r="D3126"/>
      <c r="E3126" s="20"/>
      <c r="F3126"/>
      <c r="G3126"/>
      <c r="H3126"/>
      <c r="I3126"/>
      <c r="J3126" s="20"/>
      <c r="K3126"/>
      <c r="L3126"/>
      <c r="M3126"/>
      <c r="N3126"/>
      <c r="O3126" s="20"/>
      <c r="P3126"/>
      <c r="Q3126"/>
      <c r="R3126"/>
      <c r="S3126"/>
      <c r="T3126" s="20"/>
      <c r="U3126"/>
      <c r="V3126"/>
      <c r="W3126"/>
      <c r="X3126"/>
      <c r="Y3126" s="20"/>
      <c r="Z3126"/>
      <c r="AA3126"/>
      <c r="AB3126"/>
      <c r="AC3126"/>
      <c r="AD3126" s="20"/>
      <c r="AE3126"/>
      <c r="AF3126"/>
      <c r="AG3126"/>
      <c r="AH3126"/>
      <c r="AI3126" s="20"/>
      <c r="AJ3126"/>
      <c r="AK3126"/>
      <c r="AL3126"/>
      <c r="AM3126"/>
      <c r="AN3126" s="20"/>
      <c r="AO3126"/>
      <c r="AT3126" s="14"/>
      <c r="AU3126" s="14"/>
      <c r="AV3126" s="14"/>
      <c r="AW3126" s="14"/>
    </row>
    <row r="3127" spans="1:49" s="10" customFormat="1">
      <c r="A3127" s="12"/>
      <c r="C3127"/>
      <c r="D3127"/>
      <c r="E3127" s="20"/>
      <c r="F3127"/>
      <c r="G3127"/>
      <c r="H3127"/>
      <c r="I3127"/>
      <c r="J3127" s="20"/>
      <c r="K3127"/>
      <c r="L3127"/>
      <c r="M3127"/>
      <c r="N3127"/>
      <c r="O3127" s="20"/>
      <c r="P3127"/>
      <c r="Q3127"/>
      <c r="R3127"/>
      <c r="S3127"/>
      <c r="T3127" s="20"/>
      <c r="U3127"/>
      <c r="V3127"/>
      <c r="W3127"/>
      <c r="X3127"/>
      <c r="Y3127" s="20"/>
      <c r="Z3127"/>
      <c r="AA3127"/>
      <c r="AB3127"/>
      <c r="AC3127"/>
      <c r="AD3127" s="20"/>
      <c r="AE3127"/>
      <c r="AF3127"/>
      <c r="AG3127"/>
      <c r="AH3127"/>
      <c r="AI3127" s="20"/>
      <c r="AJ3127"/>
      <c r="AK3127"/>
      <c r="AL3127"/>
      <c r="AM3127"/>
      <c r="AN3127" s="20"/>
      <c r="AO3127"/>
      <c r="AT3127" s="14"/>
      <c r="AU3127" s="14"/>
      <c r="AV3127" s="14"/>
      <c r="AW3127" s="14"/>
    </row>
    <row r="3128" spans="1:49" s="10" customFormat="1">
      <c r="A3128" s="12"/>
      <c r="C3128"/>
      <c r="D3128"/>
      <c r="E3128" s="20"/>
      <c r="F3128"/>
      <c r="G3128"/>
      <c r="H3128"/>
      <c r="I3128"/>
      <c r="J3128" s="20"/>
      <c r="K3128"/>
      <c r="L3128"/>
      <c r="M3128"/>
      <c r="N3128"/>
      <c r="O3128" s="20"/>
      <c r="P3128"/>
      <c r="Q3128"/>
      <c r="R3128"/>
      <c r="S3128"/>
      <c r="T3128" s="20"/>
      <c r="U3128"/>
      <c r="V3128"/>
      <c r="W3128"/>
      <c r="X3128"/>
      <c r="Y3128" s="20"/>
      <c r="Z3128"/>
      <c r="AA3128"/>
      <c r="AB3128"/>
      <c r="AC3128"/>
      <c r="AD3128" s="20"/>
      <c r="AE3128"/>
      <c r="AF3128"/>
      <c r="AG3128"/>
      <c r="AH3128"/>
      <c r="AI3128" s="20"/>
      <c r="AJ3128"/>
      <c r="AK3128"/>
      <c r="AL3128"/>
      <c r="AM3128"/>
      <c r="AN3128" s="20"/>
      <c r="AO3128"/>
      <c r="AT3128" s="14"/>
      <c r="AU3128" s="14"/>
      <c r="AV3128" s="14"/>
      <c r="AW3128" s="14"/>
    </row>
    <row r="3129" spans="1:49" s="10" customFormat="1">
      <c r="A3129" s="12"/>
      <c r="C3129"/>
      <c r="D3129"/>
      <c r="E3129" s="20"/>
      <c r="F3129"/>
      <c r="G3129"/>
      <c r="H3129"/>
      <c r="I3129"/>
      <c r="J3129" s="20"/>
      <c r="K3129"/>
      <c r="L3129"/>
      <c r="M3129"/>
      <c r="N3129"/>
      <c r="O3129" s="20"/>
      <c r="P3129"/>
      <c r="Q3129"/>
      <c r="R3129"/>
      <c r="S3129"/>
      <c r="T3129" s="20"/>
      <c r="U3129"/>
      <c r="V3129"/>
      <c r="W3129"/>
      <c r="X3129"/>
      <c r="Y3129" s="20"/>
      <c r="Z3129"/>
      <c r="AA3129"/>
      <c r="AB3129"/>
      <c r="AC3129"/>
      <c r="AD3129" s="20"/>
      <c r="AE3129"/>
      <c r="AF3129"/>
      <c r="AG3129"/>
      <c r="AH3129"/>
      <c r="AI3129" s="20"/>
      <c r="AJ3129"/>
      <c r="AK3129"/>
      <c r="AL3129"/>
      <c r="AM3129"/>
      <c r="AN3129" s="20"/>
      <c r="AO3129"/>
      <c r="AT3129" s="14"/>
      <c r="AU3129" s="14"/>
      <c r="AV3129" s="14"/>
      <c r="AW3129" s="14"/>
    </row>
    <row r="3130" spans="1:49" s="10" customFormat="1">
      <c r="A3130" s="12"/>
      <c r="C3130"/>
      <c r="D3130"/>
      <c r="E3130" s="20"/>
      <c r="F3130"/>
      <c r="G3130"/>
      <c r="H3130"/>
      <c r="I3130"/>
      <c r="J3130" s="20"/>
      <c r="K3130"/>
      <c r="L3130"/>
      <c r="M3130"/>
      <c r="N3130"/>
      <c r="O3130" s="20"/>
      <c r="P3130"/>
      <c r="Q3130"/>
      <c r="R3130"/>
      <c r="S3130"/>
      <c r="T3130" s="20"/>
      <c r="U3130"/>
      <c r="V3130"/>
      <c r="W3130"/>
      <c r="X3130"/>
      <c r="Y3130" s="20"/>
      <c r="Z3130"/>
      <c r="AA3130"/>
      <c r="AB3130"/>
      <c r="AC3130"/>
      <c r="AD3130" s="20"/>
      <c r="AE3130"/>
      <c r="AF3130"/>
      <c r="AG3130"/>
      <c r="AH3130"/>
      <c r="AI3130" s="20"/>
      <c r="AJ3130"/>
      <c r="AK3130"/>
      <c r="AL3130"/>
      <c r="AM3130"/>
      <c r="AN3130" s="20"/>
      <c r="AO3130"/>
      <c r="AT3130" s="14"/>
      <c r="AU3130" s="14"/>
      <c r="AV3130" s="14"/>
      <c r="AW3130" s="14"/>
    </row>
    <row r="3131" spans="1:49" s="10" customFormat="1">
      <c r="A3131" s="12"/>
      <c r="C3131"/>
      <c r="D3131"/>
      <c r="E3131" s="20"/>
      <c r="F3131"/>
      <c r="G3131"/>
      <c r="H3131"/>
      <c r="I3131"/>
      <c r="J3131" s="20"/>
      <c r="K3131"/>
      <c r="L3131"/>
      <c r="M3131"/>
      <c r="N3131"/>
      <c r="O3131" s="20"/>
      <c r="P3131"/>
      <c r="Q3131"/>
      <c r="R3131"/>
      <c r="S3131"/>
      <c r="T3131" s="20"/>
      <c r="U3131"/>
      <c r="V3131"/>
      <c r="W3131"/>
      <c r="X3131"/>
      <c r="Y3131" s="20"/>
      <c r="Z3131"/>
      <c r="AA3131"/>
      <c r="AB3131"/>
      <c r="AC3131"/>
      <c r="AD3131" s="20"/>
      <c r="AE3131"/>
      <c r="AF3131"/>
      <c r="AG3131"/>
      <c r="AH3131"/>
      <c r="AI3131" s="20"/>
      <c r="AJ3131"/>
      <c r="AK3131"/>
      <c r="AL3131"/>
      <c r="AM3131"/>
      <c r="AN3131" s="20"/>
      <c r="AO3131"/>
      <c r="AT3131" s="14"/>
      <c r="AU3131" s="14"/>
      <c r="AV3131" s="14"/>
      <c r="AW3131" s="14"/>
    </row>
    <row r="3132" spans="1:49" s="10" customFormat="1">
      <c r="A3132" s="12"/>
      <c r="C3132"/>
      <c r="D3132"/>
      <c r="E3132" s="20"/>
      <c r="F3132"/>
      <c r="G3132"/>
      <c r="H3132"/>
      <c r="I3132"/>
      <c r="J3132" s="20"/>
      <c r="K3132"/>
      <c r="L3132"/>
      <c r="M3132"/>
      <c r="N3132"/>
      <c r="O3132" s="20"/>
      <c r="P3132"/>
      <c r="Q3132"/>
      <c r="R3132"/>
      <c r="S3132"/>
      <c r="T3132" s="20"/>
      <c r="U3132"/>
      <c r="V3132"/>
      <c r="W3132"/>
      <c r="X3132"/>
      <c r="Y3132" s="20"/>
      <c r="Z3132"/>
      <c r="AA3132"/>
      <c r="AB3132"/>
      <c r="AC3132"/>
      <c r="AD3132" s="20"/>
      <c r="AE3132"/>
      <c r="AF3132"/>
      <c r="AG3132"/>
      <c r="AH3132"/>
      <c r="AI3132" s="20"/>
      <c r="AJ3132"/>
      <c r="AK3132"/>
      <c r="AL3132"/>
      <c r="AM3132"/>
      <c r="AN3132" s="20"/>
      <c r="AO3132"/>
      <c r="AT3132" s="14"/>
      <c r="AU3132" s="14"/>
      <c r="AV3132" s="14"/>
      <c r="AW3132" s="14"/>
    </row>
    <row r="3133" spans="1:49" s="10" customFormat="1">
      <c r="A3133" s="12"/>
      <c r="C3133"/>
      <c r="D3133"/>
      <c r="E3133" s="20"/>
      <c r="F3133"/>
      <c r="G3133"/>
      <c r="H3133"/>
      <c r="I3133"/>
      <c r="J3133" s="20"/>
      <c r="K3133"/>
      <c r="L3133"/>
      <c r="M3133"/>
      <c r="N3133"/>
      <c r="O3133" s="20"/>
      <c r="P3133"/>
      <c r="Q3133"/>
      <c r="R3133"/>
      <c r="S3133"/>
      <c r="T3133" s="20"/>
      <c r="U3133"/>
      <c r="V3133"/>
      <c r="W3133"/>
      <c r="X3133"/>
      <c r="Y3133" s="20"/>
      <c r="Z3133"/>
      <c r="AA3133"/>
      <c r="AB3133"/>
      <c r="AC3133"/>
      <c r="AD3133" s="20"/>
      <c r="AE3133"/>
      <c r="AF3133"/>
      <c r="AG3133"/>
      <c r="AH3133"/>
      <c r="AI3133" s="20"/>
      <c r="AJ3133"/>
      <c r="AK3133"/>
      <c r="AL3133"/>
      <c r="AM3133"/>
      <c r="AN3133" s="20"/>
      <c r="AO3133"/>
      <c r="AT3133" s="14"/>
      <c r="AU3133" s="14"/>
      <c r="AV3133" s="14"/>
      <c r="AW3133" s="14"/>
    </row>
    <row r="3134" spans="1:49" s="10" customFormat="1">
      <c r="A3134" s="12"/>
      <c r="C3134"/>
      <c r="D3134"/>
      <c r="E3134" s="20"/>
      <c r="F3134"/>
      <c r="G3134"/>
      <c r="H3134"/>
      <c r="I3134"/>
      <c r="J3134" s="20"/>
      <c r="K3134"/>
      <c r="L3134"/>
      <c r="M3134"/>
      <c r="N3134"/>
      <c r="O3134" s="20"/>
      <c r="P3134"/>
      <c r="Q3134"/>
      <c r="R3134"/>
      <c r="S3134"/>
      <c r="T3134" s="20"/>
      <c r="U3134"/>
      <c r="V3134"/>
      <c r="W3134"/>
      <c r="X3134"/>
      <c r="Y3134" s="20"/>
      <c r="Z3134"/>
      <c r="AA3134"/>
      <c r="AB3134"/>
      <c r="AC3134"/>
      <c r="AD3134" s="20"/>
      <c r="AE3134"/>
      <c r="AF3134"/>
      <c r="AG3134"/>
      <c r="AH3134"/>
      <c r="AI3134" s="20"/>
      <c r="AJ3134"/>
      <c r="AK3134"/>
      <c r="AL3134"/>
      <c r="AM3134"/>
      <c r="AN3134" s="20"/>
      <c r="AO3134"/>
      <c r="AT3134" s="14"/>
      <c r="AU3134" s="14"/>
      <c r="AV3134" s="14"/>
      <c r="AW3134" s="14"/>
    </row>
    <row r="3135" spans="1:49" s="10" customFormat="1">
      <c r="A3135" s="12"/>
      <c r="C3135"/>
      <c r="D3135"/>
      <c r="E3135" s="20"/>
      <c r="F3135"/>
      <c r="G3135"/>
      <c r="H3135"/>
      <c r="I3135"/>
      <c r="J3135" s="20"/>
      <c r="K3135"/>
      <c r="L3135"/>
      <c r="M3135"/>
      <c r="N3135"/>
      <c r="O3135" s="20"/>
      <c r="P3135"/>
      <c r="Q3135"/>
      <c r="R3135"/>
      <c r="S3135"/>
      <c r="T3135" s="20"/>
      <c r="U3135"/>
      <c r="V3135"/>
      <c r="W3135"/>
      <c r="X3135"/>
      <c r="Y3135" s="20"/>
      <c r="Z3135"/>
      <c r="AA3135"/>
      <c r="AB3135"/>
      <c r="AC3135"/>
      <c r="AD3135" s="20"/>
      <c r="AE3135"/>
      <c r="AF3135"/>
      <c r="AG3135"/>
      <c r="AH3135"/>
      <c r="AI3135" s="20"/>
      <c r="AJ3135"/>
      <c r="AK3135"/>
      <c r="AL3135"/>
      <c r="AM3135"/>
      <c r="AN3135" s="20"/>
      <c r="AO3135"/>
      <c r="AT3135" s="14"/>
      <c r="AU3135" s="14"/>
      <c r="AV3135" s="14"/>
      <c r="AW3135" s="14"/>
    </row>
    <row r="3136" spans="1:49" s="10" customFormat="1">
      <c r="A3136" s="12"/>
      <c r="C3136"/>
      <c r="D3136"/>
      <c r="E3136" s="20"/>
      <c r="F3136"/>
      <c r="G3136"/>
      <c r="H3136"/>
      <c r="I3136"/>
      <c r="J3136" s="20"/>
      <c r="K3136"/>
      <c r="L3136"/>
      <c r="M3136"/>
      <c r="N3136"/>
      <c r="O3136" s="20"/>
      <c r="P3136"/>
      <c r="Q3136"/>
      <c r="R3136"/>
      <c r="S3136"/>
      <c r="T3136" s="20"/>
      <c r="U3136"/>
      <c r="V3136"/>
      <c r="W3136"/>
      <c r="X3136"/>
      <c r="Y3136" s="20"/>
      <c r="Z3136"/>
      <c r="AA3136"/>
      <c r="AB3136"/>
      <c r="AC3136"/>
      <c r="AD3136" s="20"/>
      <c r="AE3136"/>
      <c r="AF3136"/>
      <c r="AG3136"/>
      <c r="AH3136"/>
      <c r="AI3136" s="20"/>
      <c r="AJ3136"/>
      <c r="AK3136"/>
      <c r="AL3136"/>
      <c r="AM3136"/>
      <c r="AN3136" s="20"/>
      <c r="AO3136"/>
      <c r="AT3136" s="14"/>
      <c r="AU3136" s="14"/>
      <c r="AV3136" s="14"/>
      <c r="AW3136" s="14"/>
    </row>
    <row r="3137" spans="1:49" s="10" customFormat="1">
      <c r="A3137" s="12"/>
      <c r="C3137"/>
      <c r="D3137"/>
      <c r="E3137" s="20"/>
      <c r="F3137"/>
      <c r="G3137"/>
      <c r="H3137"/>
      <c r="I3137"/>
      <c r="J3137" s="20"/>
      <c r="K3137"/>
      <c r="L3137"/>
      <c r="M3137"/>
      <c r="N3137"/>
      <c r="O3137" s="20"/>
      <c r="P3137"/>
      <c r="Q3137"/>
      <c r="R3137"/>
      <c r="S3137"/>
      <c r="T3137" s="20"/>
      <c r="U3137"/>
      <c r="V3137"/>
      <c r="W3137"/>
      <c r="X3137"/>
      <c r="Y3137" s="20"/>
      <c r="Z3137"/>
      <c r="AA3137"/>
      <c r="AB3137"/>
      <c r="AC3137"/>
      <c r="AD3137" s="20"/>
      <c r="AE3137"/>
      <c r="AF3137"/>
      <c r="AG3137"/>
      <c r="AH3137"/>
      <c r="AI3137" s="20"/>
      <c r="AJ3137"/>
      <c r="AK3137"/>
      <c r="AL3137"/>
      <c r="AM3137"/>
      <c r="AN3137" s="20"/>
      <c r="AO3137"/>
      <c r="AT3137" s="14"/>
      <c r="AU3137" s="14"/>
      <c r="AV3137" s="14"/>
      <c r="AW3137" s="14"/>
    </row>
    <row r="3138" spans="1:49" s="10" customFormat="1">
      <c r="A3138" s="12"/>
      <c r="C3138"/>
      <c r="D3138"/>
      <c r="E3138" s="20"/>
      <c r="F3138"/>
      <c r="G3138"/>
      <c r="H3138"/>
      <c r="I3138"/>
      <c r="J3138" s="20"/>
      <c r="K3138"/>
      <c r="L3138"/>
      <c r="M3138"/>
      <c r="N3138"/>
      <c r="O3138" s="20"/>
      <c r="P3138"/>
      <c r="Q3138"/>
      <c r="R3138"/>
      <c r="S3138"/>
      <c r="T3138" s="20"/>
      <c r="U3138"/>
      <c r="V3138"/>
      <c r="W3138"/>
      <c r="X3138"/>
      <c r="Y3138" s="20"/>
      <c r="Z3138"/>
      <c r="AA3138"/>
      <c r="AB3138"/>
      <c r="AC3138"/>
      <c r="AD3138" s="20"/>
      <c r="AE3138"/>
      <c r="AF3138"/>
      <c r="AG3138"/>
      <c r="AH3138"/>
      <c r="AI3138" s="20"/>
      <c r="AJ3138"/>
      <c r="AK3138"/>
      <c r="AL3138"/>
      <c r="AM3138"/>
      <c r="AN3138" s="20"/>
      <c r="AO3138"/>
      <c r="AT3138" s="14"/>
      <c r="AU3138" s="14"/>
      <c r="AV3138" s="14"/>
      <c r="AW3138" s="14"/>
    </row>
    <row r="3139" spans="1:49" s="10" customFormat="1">
      <c r="A3139" s="12"/>
      <c r="C3139"/>
      <c r="D3139"/>
      <c r="E3139" s="20"/>
      <c r="F3139"/>
      <c r="G3139"/>
      <c r="H3139"/>
      <c r="I3139"/>
      <c r="J3139" s="20"/>
      <c r="K3139"/>
      <c r="L3139"/>
      <c r="M3139"/>
      <c r="N3139"/>
      <c r="O3139" s="20"/>
      <c r="P3139"/>
      <c r="Q3139"/>
      <c r="R3139"/>
      <c r="S3139"/>
      <c r="T3139" s="20"/>
      <c r="U3139"/>
      <c r="V3139"/>
      <c r="W3139"/>
      <c r="X3139"/>
      <c r="Y3139" s="20"/>
      <c r="Z3139"/>
      <c r="AA3139"/>
      <c r="AB3139"/>
      <c r="AC3139"/>
      <c r="AD3139" s="20"/>
      <c r="AE3139"/>
      <c r="AF3139"/>
      <c r="AG3139"/>
      <c r="AH3139"/>
      <c r="AI3139" s="20"/>
      <c r="AJ3139"/>
      <c r="AK3139"/>
      <c r="AL3139"/>
      <c r="AM3139"/>
      <c r="AN3139" s="20"/>
      <c r="AO3139"/>
      <c r="AT3139" s="14"/>
      <c r="AU3139" s="14"/>
      <c r="AV3139" s="14"/>
      <c r="AW3139" s="14"/>
    </row>
    <row r="3140" spans="1:49" s="10" customFormat="1">
      <c r="A3140" s="12"/>
      <c r="C3140"/>
      <c r="D3140"/>
      <c r="E3140" s="20"/>
      <c r="F3140"/>
      <c r="G3140"/>
      <c r="H3140"/>
      <c r="I3140"/>
      <c r="J3140" s="20"/>
      <c r="K3140"/>
      <c r="L3140"/>
      <c r="M3140"/>
      <c r="N3140"/>
      <c r="O3140" s="20"/>
      <c r="P3140"/>
      <c r="Q3140"/>
      <c r="R3140"/>
      <c r="S3140"/>
      <c r="T3140" s="20"/>
      <c r="U3140"/>
      <c r="V3140"/>
      <c r="W3140"/>
      <c r="X3140"/>
      <c r="Y3140" s="20"/>
      <c r="Z3140"/>
      <c r="AA3140"/>
      <c r="AB3140"/>
      <c r="AC3140"/>
      <c r="AD3140" s="20"/>
      <c r="AE3140"/>
      <c r="AF3140"/>
      <c r="AG3140"/>
      <c r="AH3140"/>
      <c r="AI3140" s="20"/>
      <c r="AJ3140"/>
      <c r="AK3140"/>
      <c r="AL3140"/>
      <c r="AM3140"/>
      <c r="AN3140" s="20"/>
      <c r="AO3140"/>
      <c r="AT3140" s="14"/>
      <c r="AU3140" s="14"/>
      <c r="AV3140" s="14"/>
      <c r="AW3140" s="14"/>
    </row>
    <row r="3141" spans="1:49" s="10" customFormat="1">
      <c r="A3141" s="12"/>
      <c r="C3141"/>
      <c r="D3141"/>
      <c r="E3141" s="20"/>
      <c r="F3141"/>
      <c r="G3141"/>
      <c r="H3141"/>
      <c r="I3141"/>
      <c r="J3141" s="20"/>
      <c r="K3141"/>
      <c r="L3141"/>
      <c r="M3141"/>
      <c r="N3141"/>
      <c r="O3141" s="20"/>
      <c r="P3141"/>
      <c r="Q3141"/>
      <c r="R3141"/>
      <c r="S3141"/>
      <c r="T3141" s="20"/>
      <c r="U3141"/>
      <c r="V3141"/>
      <c r="W3141"/>
      <c r="X3141"/>
      <c r="Y3141" s="20"/>
      <c r="Z3141"/>
      <c r="AA3141"/>
      <c r="AB3141"/>
      <c r="AC3141"/>
      <c r="AD3141" s="20"/>
      <c r="AE3141"/>
      <c r="AF3141"/>
      <c r="AG3141"/>
      <c r="AH3141"/>
      <c r="AI3141" s="20"/>
      <c r="AJ3141"/>
      <c r="AK3141"/>
      <c r="AL3141"/>
      <c r="AM3141"/>
      <c r="AN3141" s="20"/>
      <c r="AO3141"/>
      <c r="AT3141" s="14"/>
      <c r="AU3141" s="14"/>
      <c r="AV3141" s="14"/>
      <c r="AW3141" s="14"/>
    </row>
    <row r="3142" spans="1:49" s="10" customFormat="1">
      <c r="A3142" s="12"/>
      <c r="C3142"/>
      <c r="D3142"/>
      <c r="E3142" s="20"/>
      <c r="F3142"/>
      <c r="G3142"/>
      <c r="H3142"/>
      <c r="I3142"/>
      <c r="J3142" s="20"/>
      <c r="K3142"/>
      <c r="L3142"/>
      <c r="M3142"/>
      <c r="N3142"/>
      <c r="O3142" s="20"/>
      <c r="P3142"/>
      <c r="Q3142"/>
      <c r="R3142"/>
      <c r="S3142"/>
      <c r="T3142" s="20"/>
      <c r="U3142"/>
      <c r="V3142"/>
      <c r="W3142"/>
      <c r="X3142"/>
      <c r="Y3142" s="20"/>
      <c r="Z3142"/>
      <c r="AA3142"/>
      <c r="AB3142"/>
      <c r="AC3142"/>
      <c r="AD3142" s="20"/>
      <c r="AE3142"/>
      <c r="AF3142"/>
      <c r="AG3142"/>
      <c r="AH3142"/>
      <c r="AI3142" s="20"/>
      <c r="AJ3142"/>
      <c r="AK3142"/>
      <c r="AL3142"/>
      <c r="AM3142"/>
      <c r="AN3142" s="20"/>
      <c r="AO3142"/>
      <c r="AT3142" s="14"/>
      <c r="AU3142" s="14"/>
      <c r="AV3142" s="14"/>
      <c r="AW3142" s="14"/>
    </row>
    <row r="3143" spans="1:49" s="10" customFormat="1">
      <c r="A3143" s="12"/>
      <c r="C3143"/>
      <c r="D3143"/>
      <c r="E3143" s="20"/>
      <c r="F3143"/>
      <c r="G3143"/>
      <c r="H3143"/>
      <c r="I3143"/>
      <c r="J3143" s="20"/>
      <c r="K3143"/>
      <c r="L3143"/>
      <c r="M3143"/>
      <c r="N3143"/>
      <c r="O3143" s="20"/>
      <c r="P3143"/>
      <c r="Q3143"/>
      <c r="R3143"/>
      <c r="S3143"/>
      <c r="T3143" s="20"/>
      <c r="U3143"/>
      <c r="V3143"/>
      <c r="W3143"/>
      <c r="X3143"/>
      <c r="Y3143" s="20"/>
      <c r="Z3143"/>
      <c r="AA3143"/>
      <c r="AB3143"/>
      <c r="AC3143"/>
      <c r="AD3143" s="20"/>
      <c r="AE3143"/>
      <c r="AF3143"/>
      <c r="AG3143"/>
      <c r="AH3143"/>
      <c r="AI3143" s="20"/>
      <c r="AJ3143"/>
      <c r="AK3143"/>
      <c r="AL3143"/>
      <c r="AM3143"/>
      <c r="AN3143" s="20"/>
      <c r="AO3143"/>
      <c r="AT3143" s="14"/>
      <c r="AU3143" s="14"/>
      <c r="AV3143" s="14"/>
      <c r="AW3143" s="14"/>
    </row>
    <row r="3144" spans="1:49" s="10" customFormat="1">
      <c r="A3144" s="12"/>
      <c r="C3144"/>
      <c r="D3144"/>
      <c r="E3144" s="20"/>
      <c r="F3144"/>
      <c r="G3144"/>
      <c r="H3144"/>
      <c r="I3144"/>
      <c r="J3144" s="20"/>
      <c r="K3144"/>
      <c r="L3144"/>
      <c r="M3144"/>
      <c r="N3144"/>
      <c r="O3144" s="20"/>
      <c r="P3144"/>
      <c r="Q3144"/>
      <c r="R3144"/>
      <c r="S3144"/>
      <c r="T3144" s="20"/>
      <c r="U3144"/>
      <c r="V3144"/>
      <c r="W3144"/>
      <c r="X3144"/>
      <c r="Y3144" s="20"/>
      <c r="Z3144"/>
      <c r="AA3144"/>
      <c r="AB3144"/>
      <c r="AC3144"/>
      <c r="AD3144" s="20"/>
      <c r="AE3144"/>
      <c r="AF3144"/>
      <c r="AG3144"/>
      <c r="AH3144"/>
      <c r="AI3144" s="20"/>
      <c r="AJ3144"/>
      <c r="AK3144"/>
      <c r="AL3144"/>
      <c r="AM3144"/>
      <c r="AN3144" s="20"/>
      <c r="AO3144"/>
      <c r="AT3144" s="14"/>
      <c r="AU3144" s="14"/>
      <c r="AV3144" s="14"/>
      <c r="AW3144" s="14"/>
    </row>
    <row r="3145" spans="1:49" s="10" customFormat="1">
      <c r="A3145" s="12"/>
      <c r="C3145"/>
      <c r="D3145"/>
      <c r="E3145" s="20"/>
      <c r="F3145"/>
      <c r="G3145"/>
      <c r="H3145"/>
      <c r="I3145"/>
      <c r="J3145" s="20"/>
      <c r="K3145"/>
      <c r="L3145"/>
      <c r="M3145"/>
      <c r="N3145"/>
      <c r="O3145" s="20"/>
      <c r="P3145"/>
      <c r="Q3145"/>
      <c r="R3145"/>
      <c r="S3145"/>
      <c r="T3145" s="20"/>
      <c r="U3145"/>
      <c r="V3145"/>
      <c r="W3145"/>
      <c r="X3145"/>
      <c r="Y3145" s="20"/>
      <c r="Z3145"/>
      <c r="AA3145"/>
      <c r="AB3145"/>
      <c r="AC3145"/>
      <c r="AD3145" s="20"/>
      <c r="AE3145"/>
      <c r="AF3145"/>
      <c r="AG3145"/>
      <c r="AH3145"/>
      <c r="AI3145" s="20"/>
      <c r="AJ3145"/>
      <c r="AK3145"/>
      <c r="AL3145"/>
      <c r="AM3145"/>
      <c r="AN3145" s="20"/>
      <c r="AO3145"/>
      <c r="AT3145" s="14"/>
      <c r="AU3145" s="14"/>
      <c r="AV3145" s="14"/>
      <c r="AW3145" s="14"/>
    </row>
    <row r="3146" spans="1:49" s="10" customFormat="1">
      <c r="A3146" s="12"/>
      <c r="C3146"/>
      <c r="D3146"/>
      <c r="E3146" s="20"/>
      <c r="F3146"/>
      <c r="G3146"/>
      <c r="H3146"/>
      <c r="I3146"/>
      <c r="J3146" s="20"/>
      <c r="K3146"/>
      <c r="L3146"/>
      <c r="M3146"/>
      <c r="N3146"/>
      <c r="O3146" s="20"/>
      <c r="P3146"/>
      <c r="Q3146"/>
      <c r="R3146"/>
      <c r="S3146"/>
      <c r="T3146" s="20"/>
      <c r="U3146"/>
      <c r="V3146"/>
      <c r="W3146"/>
      <c r="X3146"/>
      <c r="Y3146" s="20"/>
      <c r="Z3146"/>
      <c r="AA3146"/>
      <c r="AB3146"/>
      <c r="AC3146"/>
      <c r="AD3146" s="20"/>
      <c r="AE3146"/>
      <c r="AF3146"/>
      <c r="AG3146"/>
      <c r="AH3146"/>
      <c r="AI3146" s="20"/>
      <c r="AJ3146"/>
      <c r="AK3146"/>
      <c r="AL3146"/>
      <c r="AM3146"/>
      <c r="AN3146" s="20"/>
      <c r="AO3146"/>
      <c r="AT3146" s="14"/>
      <c r="AU3146" s="14"/>
      <c r="AV3146" s="14"/>
      <c r="AW3146" s="14"/>
    </row>
    <row r="3147" spans="1:49" s="10" customFormat="1">
      <c r="A3147" s="12"/>
      <c r="C3147"/>
      <c r="D3147"/>
      <c r="E3147" s="20"/>
      <c r="F3147"/>
      <c r="G3147"/>
      <c r="H3147"/>
      <c r="I3147"/>
      <c r="J3147" s="20"/>
      <c r="K3147"/>
      <c r="L3147"/>
      <c r="M3147"/>
      <c r="N3147"/>
      <c r="O3147" s="20"/>
      <c r="P3147"/>
      <c r="Q3147"/>
      <c r="R3147"/>
      <c r="S3147"/>
      <c r="T3147" s="20"/>
      <c r="U3147"/>
      <c r="V3147"/>
      <c r="W3147"/>
      <c r="X3147"/>
      <c r="Y3147" s="20"/>
      <c r="Z3147"/>
      <c r="AA3147"/>
      <c r="AB3147"/>
      <c r="AC3147"/>
      <c r="AD3147" s="20"/>
      <c r="AE3147"/>
      <c r="AF3147"/>
      <c r="AG3147"/>
      <c r="AH3147"/>
      <c r="AI3147" s="20"/>
      <c r="AJ3147"/>
      <c r="AK3147"/>
      <c r="AL3147"/>
      <c r="AM3147"/>
      <c r="AN3147" s="20"/>
      <c r="AO3147"/>
      <c r="AT3147" s="14"/>
      <c r="AU3147" s="14"/>
      <c r="AV3147" s="14"/>
      <c r="AW3147" s="14"/>
    </row>
    <row r="3148" spans="1:49" s="10" customFormat="1">
      <c r="A3148" s="12"/>
      <c r="C3148"/>
      <c r="D3148"/>
      <c r="E3148" s="20"/>
      <c r="F3148"/>
      <c r="G3148"/>
      <c r="H3148"/>
      <c r="I3148"/>
      <c r="J3148" s="20"/>
      <c r="K3148"/>
      <c r="L3148"/>
      <c r="M3148"/>
      <c r="N3148"/>
      <c r="O3148" s="20"/>
      <c r="P3148"/>
      <c r="Q3148"/>
      <c r="R3148"/>
      <c r="S3148"/>
      <c r="T3148" s="20"/>
      <c r="U3148"/>
      <c r="V3148"/>
      <c r="W3148"/>
      <c r="X3148"/>
      <c r="Y3148" s="20"/>
      <c r="Z3148"/>
      <c r="AA3148"/>
      <c r="AB3148"/>
      <c r="AC3148"/>
      <c r="AD3148" s="20"/>
      <c r="AE3148"/>
      <c r="AF3148"/>
      <c r="AG3148"/>
      <c r="AH3148"/>
      <c r="AI3148" s="20"/>
      <c r="AJ3148"/>
      <c r="AK3148"/>
      <c r="AL3148"/>
      <c r="AM3148"/>
      <c r="AN3148" s="20"/>
      <c r="AO3148"/>
      <c r="AT3148" s="14"/>
      <c r="AU3148" s="14"/>
      <c r="AV3148" s="14"/>
      <c r="AW3148" s="14"/>
    </row>
    <row r="3149" spans="1:49" s="10" customFormat="1">
      <c r="A3149" s="12"/>
      <c r="C3149"/>
      <c r="D3149"/>
      <c r="E3149" s="20"/>
      <c r="F3149"/>
      <c r="G3149"/>
      <c r="H3149"/>
      <c r="I3149"/>
      <c r="J3149" s="20"/>
      <c r="K3149"/>
      <c r="L3149"/>
      <c r="M3149"/>
      <c r="N3149"/>
      <c r="O3149" s="20"/>
      <c r="P3149"/>
      <c r="Q3149"/>
      <c r="R3149"/>
      <c r="S3149"/>
      <c r="T3149" s="20"/>
      <c r="U3149"/>
      <c r="V3149"/>
      <c r="W3149"/>
      <c r="X3149"/>
      <c r="Y3149" s="20"/>
      <c r="Z3149"/>
      <c r="AA3149"/>
      <c r="AB3149"/>
      <c r="AC3149"/>
      <c r="AD3149" s="20"/>
      <c r="AE3149"/>
      <c r="AF3149"/>
      <c r="AG3149"/>
      <c r="AH3149"/>
      <c r="AI3149" s="20"/>
      <c r="AJ3149"/>
      <c r="AK3149"/>
      <c r="AL3149"/>
      <c r="AM3149"/>
      <c r="AN3149" s="20"/>
      <c r="AO3149"/>
      <c r="AT3149" s="14"/>
      <c r="AU3149" s="14"/>
      <c r="AV3149" s="14"/>
      <c r="AW3149" s="14"/>
    </row>
    <row r="3150" spans="1:49" s="10" customFormat="1">
      <c r="A3150" s="12"/>
      <c r="C3150"/>
      <c r="D3150"/>
      <c r="E3150" s="20"/>
      <c r="F3150"/>
      <c r="G3150"/>
      <c r="H3150"/>
      <c r="I3150"/>
      <c r="J3150" s="20"/>
      <c r="K3150"/>
      <c r="L3150"/>
      <c r="M3150"/>
      <c r="N3150"/>
      <c r="O3150" s="20"/>
      <c r="P3150"/>
      <c r="Q3150"/>
      <c r="R3150"/>
      <c r="S3150"/>
      <c r="T3150" s="20"/>
      <c r="U3150"/>
      <c r="V3150"/>
      <c r="W3150"/>
      <c r="X3150"/>
      <c r="Y3150" s="20"/>
      <c r="Z3150"/>
      <c r="AA3150"/>
      <c r="AB3150"/>
      <c r="AC3150"/>
      <c r="AD3150" s="20"/>
      <c r="AE3150"/>
      <c r="AF3150"/>
      <c r="AG3150"/>
      <c r="AH3150"/>
      <c r="AI3150" s="20"/>
      <c r="AJ3150"/>
      <c r="AK3150"/>
      <c r="AL3150"/>
      <c r="AM3150"/>
      <c r="AN3150" s="20"/>
      <c r="AO3150"/>
      <c r="AT3150" s="14"/>
      <c r="AU3150" s="14"/>
      <c r="AV3150" s="14"/>
      <c r="AW3150" s="14"/>
    </row>
    <row r="3151" spans="1:49" s="10" customFormat="1">
      <c r="A3151" s="12"/>
      <c r="C3151"/>
      <c r="D3151"/>
      <c r="E3151" s="20"/>
      <c r="F3151"/>
      <c r="G3151"/>
      <c r="H3151"/>
      <c r="I3151"/>
      <c r="J3151" s="20"/>
      <c r="K3151"/>
      <c r="L3151"/>
      <c r="M3151"/>
      <c r="N3151"/>
      <c r="O3151" s="20"/>
      <c r="P3151"/>
      <c r="Q3151"/>
      <c r="R3151"/>
      <c r="S3151"/>
      <c r="T3151" s="20"/>
      <c r="U3151"/>
      <c r="V3151"/>
      <c r="W3151"/>
      <c r="X3151"/>
      <c r="Y3151" s="20"/>
      <c r="Z3151"/>
      <c r="AA3151"/>
      <c r="AB3151"/>
      <c r="AC3151"/>
      <c r="AD3151" s="20"/>
      <c r="AE3151"/>
      <c r="AF3151"/>
      <c r="AG3151"/>
      <c r="AH3151"/>
      <c r="AI3151" s="20"/>
      <c r="AJ3151"/>
      <c r="AK3151"/>
      <c r="AL3151"/>
      <c r="AM3151"/>
      <c r="AN3151" s="20"/>
      <c r="AO3151"/>
      <c r="AT3151" s="14"/>
      <c r="AU3151" s="14"/>
      <c r="AV3151" s="14"/>
      <c r="AW3151" s="14"/>
    </row>
    <row r="3152" spans="1:49" s="10" customFormat="1">
      <c r="A3152" s="12"/>
      <c r="C3152"/>
      <c r="D3152"/>
      <c r="E3152" s="20"/>
      <c r="F3152"/>
      <c r="G3152"/>
      <c r="H3152"/>
      <c r="I3152"/>
      <c r="J3152" s="20"/>
      <c r="K3152"/>
      <c r="L3152"/>
      <c r="M3152"/>
      <c r="N3152"/>
      <c r="O3152" s="20"/>
      <c r="P3152"/>
      <c r="Q3152"/>
      <c r="R3152"/>
      <c r="S3152"/>
      <c r="T3152" s="20"/>
      <c r="U3152"/>
      <c r="V3152"/>
      <c r="W3152"/>
      <c r="X3152"/>
      <c r="Y3152" s="20"/>
      <c r="Z3152"/>
      <c r="AA3152"/>
      <c r="AB3152"/>
      <c r="AC3152"/>
      <c r="AD3152" s="20"/>
      <c r="AE3152"/>
      <c r="AF3152"/>
      <c r="AG3152"/>
      <c r="AH3152"/>
      <c r="AI3152" s="20"/>
      <c r="AJ3152"/>
      <c r="AK3152"/>
      <c r="AL3152"/>
      <c r="AM3152"/>
      <c r="AN3152" s="20"/>
      <c r="AO3152"/>
      <c r="AT3152" s="14"/>
      <c r="AU3152" s="14"/>
      <c r="AV3152" s="14"/>
      <c r="AW3152" s="14"/>
    </row>
    <row r="3153" spans="1:49" s="10" customFormat="1">
      <c r="A3153" s="12"/>
      <c r="C3153"/>
      <c r="D3153"/>
      <c r="E3153" s="20"/>
      <c r="F3153"/>
      <c r="G3153"/>
      <c r="H3153"/>
      <c r="I3153"/>
      <c r="J3153" s="20"/>
      <c r="K3153"/>
      <c r="L3153"/>
      <c r="M3153"/>
      <c r="N3153"/>
      <c r="O3153" s="20"/>
      <c r="P3153"/>
      <c r="Q3153"/>
      <c r="R3153"/>
      <c r="S3153"/>
      <c r="T3153" s="20"/>
      <c r="U3153"/>
      <c r="V3153"/>
      <c r="W3153"/>
      <c r="X3153"/>
      <c r="Y3153" s="20"/>
      <c r="Z3153"/>
      <c r="AA3153"/>
      <c r="AB3153"/>
      <c r="AC3153"/>
      <c r="AD3153" s="20"/>
      <c r="AE3153"/>
      <c r="AF3153"/>
      <c r="AG3153"/>
      <c r="AH3153"/>
      <c r="AI3153" s="20"/>
      <c r="AJ3153"/>
      <c r="AK3153"/>
      <c r="AL3153"/>
      <c r="AM3153"/>
      <c r="AN3153" s="20"/>
      <c r="AO3153"/>
      <c r="AT3153" s="14"/>
      <c r="AU3153" s="14"/>
      <c r="AV3153" s="14"/>
      <c r="AW3153" s="14"/>
    </row>
    <row r="3154" spans="1:49" s="10" customFormat="1">
      <c r="A3154" s="12"/>
      <c r="C3154"/>
      <c r="D3154"/>
      <c r="E3154" s="20"/>
      <c r="F3154"/>
      <c r="G3154"/>
      <c r="H3154"/>
      <c r="I3154"/>
      <c r="J3154" s="20"/>
      <c r="K3154"/>
      <c r="L3154"/>
      <c r="M3154"/>
      <c r="N3154"/>
      <c r="O3154" s="20"/>
      <c r="P3154"/>
      <c r="Q3154"/>
      <c r="R3154"/>
      <c r="S3154"/>
      <c r="T3154" s="20"/>
      <c r="U3154"/>
      <c r="V3154"/>
      <c r="W3154"/>
      <c r="X3154"/>
      <c r="Y3154" s="20"/>
      <c r="Z3154"/>
      <c r="AA3154"/>
      <c r="AB3154"/>
      <c r="AC3154"/>
      <c r="AD3154" s="20"/>
      <c r="AE3154"/>
      <c r="AF3154"/>
      <c r="AG3154"/>
      <c r="AH3154"/>
      <c r="AI3154" s="20"/>
      <c r="AJ3154"/>
      <c r="AK3154"/>
      <c r="AL3154"/>
      <c r="AM3154"/>
      <c r="AN3154" s="20"/>
      <c r="AO3154"/>
      <c r="AT3154" s="14"/>
      <c r="AU3154" s="14"/>
      <c r="AV3154" s="14"/>
      <c r="AW3154" s="14"/>
    </row>
    <row r="3155" spans="1:49" s="10" customFormat="1">
      <c r="A3155" s="12"/>
      <c r="C3155"/>
      <c r="D3155"/>
      <c r="E3155" s="20"/>
      <c r="F3155"/>
      <c r="G3155"/>
      <c r="H3155"/>
      <c r="I3155"/>
      <c r="J3155" s="20"/>
      <c r="K3155"/>
      <c r="L3155"/>
      <c r="M3155"/>
      <c r="N3155"/>
      <c r="O3155" s="20"/>
      <c r="P3155"/>
      <c r="Q3155"/>
      <c r="R3155"/>
      <c r="S3155"/>
      <c r="T3155" s="20"/>
      <c r="U3155"/>
      <c r="V3155"/>
      <c r="W3155"/>
      <c r="X3155"/>
      <c r="Y3155" s="20"/>
      <c r="Z3155"/>
      <c r="AA3155"/>
      <c r="AB3155"/>
      <c r="AC3155"/>
      <c r="AD3155" s="20"/>
      <c r="AE3155"/>
      <c r="AF3155"/>
      <c r="AG3155"/>
      <c r="AH3155"/>
      <c r="AI3155" s="20"/>
      <c r="AJ3155"/>
      <c r="AK3155"/>
      <c r="AL3155"/>
      <c r="AM3155"/>
      <c r="AN3155" s="20"/>
      <c r="AO3155"/>
      <c r="AT3155" s="14"/>
      <c r="AU3155" s="14"/>
      <c r="AV3155" s="14"/>
      <c r="AW3155" s="14"/>
    </row>
    <row r="3156" spans="1:49" s="10" customFormat="1">
      <c r="A3156" s="12"/>
      <c r="C3156"/>
      <c r="D3156"/>
      <c r="E3156" s="20"/>
      <c r="F3156"/>
      <c r="G3156"/>
      <c r="H3156"/>
      <c r="I3156"/>
      <c r="J3156" s="20"/>
      <c r="K3156"/>
      <c r="L3156"/>
      <c r="M3156"/>
      <c r="N3156"/>
      <c r="O3156" s="20"/>
      <c r="P3156"/>
      <c r="Q3156"/>
      <c r="R3156"/>
      <c r="S3156"/>
      <c r="T3156" s="20"/>
      <c r="U3156"/>
      <c r="V3156"/>
      <c r="W3156"/>
      <c r="X3156"/>
      <c r="Y3156" s="20"/>
      <c r="Z3156"/>
      <c r="AA3156"/>
      <c r="AB3156"/>
      <c r="AC3156"/>
      <c r="AD3156" s="20"/>
      <c r="AE3156"/>
      <c r="AF3156"/>
      <c r="AG3156"/>
      <c r="AH3156"/>
      <c r="AI3156" s="20"/>
      <c r="AJ3156"/>
      <c r="AK3156"/>
      <c r="AL3156"/>
      <c r="AM3156"/>
      <c r="AN3156" s="20"/>
      <c r="AO3156"/>
      <c r="AT3156" s="14"/>
      <c r="AU3156" s="14"/>
      <c r="AV3156" s="14"/>
      <c r="AW3156" s="14"/>
    </row>
    <row r="3157" spans="1:49" s="10" customFormat="1">
      <c r="A3157" s="12"/>
      <c r="C3157"/>
      <c r="D3157"/>
      <c r="E3157" s="20"/>
      <c r="F3157"/>
      <c r="G3157"/>
      <c r="H3157"/>
      <c r="I3157"/>
      <c r="J3157" s="20"/>
      <c r="K3157"/>
      <c r="L3157"/>
      <c r="M3157"/>
      <c r="N3157"/>
      <c r="O3157" s="20"/>
      <c r="P3157"/>
      <c r="Q3157"/>
      <c r="R3157"/>
      <c r="S3157"/>
      <c r="T3157" s="20"/>
      <c r="U3157"/>
      <c r="V3157"/>
      <c r="W3157"/>
      <c r="X3157"/>
      <c r="Y3157" s="20"/>
      <c r="Z3157"/>
      <c r="AA3157"/>
      <c r="AB3157"/>
      <c r="AC3157"/>
      <c r="AD3157" s="20"/>
      <c r="AE3157"/>
      <c r="AF3157"/>
      <c r="AG3157"/>
      <c r="AH3157"/>
      <c r="AI3157" s="20"/>
      <c r="AJ3157"/>
      <c r="AK3157"/>
      <c r="AL3157"/>
      <c r="AM3157"/>
      <c r="AN3157" s="20"/>
      <c r="AO3157"/>
      <c r="AT3157" s="14"/>
      <c r="AU3157" s="14"/>
      <c r="AV3157" s="14"/>
      <c r="AW3157" s="14"/>
    </row>
    <row r="3158" spans="1:49" s="10" customFormat="1">
      <c r="A3158" s="12"/>
      <c r="C3158"/>
      <c r="D3158"/>
      <c r="E3158" s="20"/>
      <c r="F3158"/>
      <c r="G3158"/>
      <c r="H3158"/>
      <c r="I3158"/>
      <c r="J3158" s="20"/>
      <c r="K3158"/>
      <c r="L3158"/>
      <c r="M3158"/>
      <c r="N3158"/>
      <c r="O3158" s="20"/>
      <c r="P3158"/>
      <c r="Q3158"/>
      <c r="R3158"/>
      <c r="S3158"/>
      <c r="T3158" s="20"/>
      <c r="U3158"/>
      <c r="V3158"/>
      <c r="W3158"/>
      <c r="X3158"/>
      <c r="Y3158" s="20"/>
      <c r="Z3158"/>
      <c r="AA3158"/>
      <c r="AB3158"/>
      <c r="AC3158"/>
      <c r="AD3158" s="20"/>
      <c r="AE3158"/>
      <c r="AF3158"/>
      <c r="AG3158"/>
      <c r="AH3158"/>
      <c r="AI3158" s="20"/>
      <c r="AJ3158"/>
      <c r="AK3158"/>
      <c r="AL3158"/>
      <c r="AM3158"/>
      <c r="AN3158" s="20"/>
      <c r="AO3158"/>
      <c r="AT3158" s="14"/>
      <c r="AU3158" s="14"/>
      <c r="AV3158" s="14"/>
      <c r="AW3158" s="14"/>
    </row>
    <row r="3159" spans="1:49" s="10" customFormat="1">
      <c r="A3159" s="12"/>
      <c r="C3159"/>
      <c r="D3159"/>
      <c r="E3159" s="20"/>
      <c r="F3159"/>
      <c r="G3159"/>
      <c r="H3159"/>
      <c r="I3159"/>
      <c r="J3159" s="20"/>
      <c r="K3159"/>
      <c r="L3159"/>
      <c r="M3159"/>
      <c r="N3159"/>
      <c r="O3159" s="20"/>
      <c r="P3159"/>
      <c r="Q3159"/>
      <c r="R3159"/>
      <c r="S3159"/>
      <c r="T3159" s="20"/>
      <c r="U3159"/>
      <c r="V3159"/>
      <c r="W3159"/>
      <c r="X3159"/>
      <c r="Y3159" s="20"/>
      <c r="Z3159"/>
      <c r="AA3159"/>
      <c r="AB3159"/>
      <c r="AC3159"/>
      <c r="AD3159" s="20"/>
      <c r="AE3159"/>
      <c r="AF3159"/>
      <c r="AG3159"/>
      <c r="AH3159"/>
      <c r="AI3159" s="20"/>
      <c r="AJ3159"/>
      <c r="AK3159"/>
      <c r="AL3159"/>
      <c r="AM3159"/>
      <c r="AN3159" s="20"/>
      <c r="AO3159"/>
      <c r="AT3159" s="14"/>
      <c r="AU3159" s="14"/>
      <c r="AV3159" s="14"/>
      <c r="AW3159" s="14"/>
    </row>
    <row r="3160" spans="1:49" s="10" customFormat="1">
      <c r="A3160" s="12"/>
      <c r="C3160"/>
      <c r="D3160"/>
      <c r="E3160" s="20"/>
      <c r="F3160"/>
      <c r="G3160"/>
      <c r="H3160"/>
      <c r="I3160"/>
      <c r="J3160" s="20"/>
      <c r="K3160"/>
      <c r="L3160"/>
      <c r="M3160"/>
      <c r="N3160"/>
      <c r="O3160" s="20"/>
      <c r="P3160"/>
      <c r="Q3160"/>
      <c r="R3160"/>
      <c r="S3160"/>
      <c r="T3160" s="20"/>
      <c r="U3160"/>
      <c r="V3160"/>
      <c r="W3160"/>
      <c r="X3160"/>
      <c r="Y3160" s="20"/>
      <c r="Z3160"/>
      <c r="AA3160"/>
      <c r="AB3160"/>
      <c r="AC3160"/>
      <c r="AD3160" s="20"/>
      <c r="AE3160"/>
      <c r="AF3160"/>
      <c r="AG3160"/>
      <c r="AH3160"/>
      <c r="AI3160" s="20"/>
      <c r="AJ3160"/>
      <c r="AK3160"/>
      <c r="AL3160"/>
      <c r="AM3160"/>
      <c r="AN3160" s="20"/>
      <c r="AO3160"/>
      <c r="AT3160" s="14"/>
      <c r="AU3160" s="14"/>
      <c r="AV3160" s="14"/>
      <c r="AW3160" s="14"/>
    </row>
    <row r="3161" spans="1:49" s="10" customFormat="1">
      <c r="A3161" s="12"/>
      <c r="C3161"/>
      <c r="D3161"/>
      <c r="E3161" s="20"/>
      <c r="F3161"/>
      <c r="G3161"/>
      <c r="H3161"/>
      <c r="I3161"/>
      <c r="J3161" s="20"/>
      <c r="K3161"/>
      <c r="L3161"/>
      <c r="M3161"/>
      <c r="N3161"/>
      <c r="O3161" s="20"/>
      <c r="P3161"/>
      <c r="Q3161"/>
      <c r="R3161"/>
      <c r="S3161"/>
      <c r="T3161" s="20"/>
      <c r="U3161"/>
      <c r="V3161"/>
      <c r="W3161"/>
      <c r="X3161"/>
      <c r="Y3161" s="20"/>
      <c r="Z3161"/>
      <c r="AA3161"/>
      <c r="AB3161"/>
      <c r="AC3161"/>
      <c r="AD3161" s="20"/>
      <c r="AE3161"/>
      <c r="AF3161"/>
      <c r="AG3161"/>
      <c r="AH3161"/>
      <c r="AI3161" s="20"/>
      <c r="AJ3161"/>
      <c r="AK3161"/>
      <c r="AL3161"/>
      <c r="AM3161"/>
      <c r="AN3161" s="20"/>
      <c r="AO3161"/>
      <c r="AT3161" s="14"/>
      <c r="AU3161" s="14"/>
      <c r="AV3161" s="14"/>
      <c r="AW3161" s="14"/>
    </row>
    <row r="3162" spans="1:49" s="10" customFormat="1">
      <c r="A3162" s="12"/>
      <c r="C3162"/>
      <c r="D3162"/>
      <c r="E3162" s="20"/>
      <c r="F3162"/>
      <c r="G3162"/>
      <c r="H3162"/>
      <c r="I3162"/>
      <c r="J3162" s="20"/>
      <c r="K3162"/>
      <c r="L3162"/>
      <c r="M3162"/>
      <c r="N3162"/>
      <c r="O3162" s="20"/>
      <c r="P3162"/>
      <c r="Q3162"/>
      <c r="R3162"/>
      <c r="S3162"/>
      <c r="T3162" s="20"/>
      <c r="U3162"/>
      <c r="V3162"/>
      <c r="W3162"/>
      <c r="X3162"/>
      <c r="Y3162" s="20"/>
      <c r="Z3162"/>
      <c r="AA3162"/>
      <c r="AB3162"/>
      <c r="AC3162"/>
      <c r="AD3162" s="20"/>
      <c r="AE3162"/>
      <c r="AF3162"/>
      <c r="AG3162"/>
      <c r="AH3162"/>
      <c r="AI3162" s="20"/>
      <c r="AJ3162"/>
      <c r="AK3162"/>
      <c r="AL3162"/>
      <c r="AM3162"/>
      <c r="AN3162" s="20"/>
      <c r="AO3162"/>
      <c r="AT3162" s="14"/>
      <c r="AU3162" s="14"/>
      <c r="AV3162" s="14"/>
      <c r="AW3162" s="14"/>
    </row>
    <row r="3163" spans="1:49" s="10" customFormat="1">
      <c r="A3163" s="12"/>
      <c r="C3163"/>
      <c r="D3163"/>
      <c r="E3163" s="20"/>
      <c r="F3163"/>
      <c r="G3163"/>
      <c r="H3163"/>
      <c r="I3163"/>
      <c r="J3163" s="20"/>
      <c r="K3163"/>
      <c r="L3163"/>
      <c r="M3163"/>
      <c r="N3163"/>
      <c r="O3163" s="20"/>
      <c r="P3163"/>
      <c r="Q3163"/>
      <c r="R3163"/>
      <c r="S3163"/>
      <c r="T3163" s="20"/>
      <c r="U3163"/>
      <c r="V3163"/>
      <c r="W3163"/>
      <c r="X3163"/>
      <c r="Y3163" s="20"/>
      <c r="Z3163"/>
      <c r="AA3163"/>
      <c r="AB3163"/>
      <c r="AC3163"/>
      <c r="AD3163" s="20"/>
      <c r="AE3163"/>
      <c r="AF3163"/>
      <c r="AG3163"/>
      <c r="AH3163"/>
      <c r="AI3163" s="20"/>
      <c r="AJ3163"/>
      <c r="AK3163"/>
      <c r="AL3163"/>
      <c r="AM3163"/>
      <c r="AN3163" s="20"/>
      <c r="AO3163"/>
      <c r="AT3163" s="14"/>
      <c r="AU3163" s="14"/>
      <c r="AV3163" s="14"/>
      <c r="AW3163" s="14"/>
    </row>
    <row r="3164" spans="1:49" s="10" customFormat="1">
      <c r="A3164" s="12"/>
      <c r="C3164"/>
      <c r="D3164"/>
      <c r="E3164" s="20"/>
      <c r="F3164"/>
      <c r="G3164"/>
      <c r="H3164"/>
      <c r="I3164"/>
      <c r="J3164" s="20"/>
      <c r="K3164"/>
      <c r="L3164"/>
      <c r="M3164"/>
      <c r="N3164"/>
      <c r="O3164" s="20"/>
      <c r="P3164"/>
      <c r="Q3164"/>
      <c r="R3164"/>
      <c r="S3164"/>
      <c r="T3164" s="20"/>
      <c r="U3164"/>
      <c r="V3164"/>
      <c r="W3164"/>
      <c r="X3164"/>
      <c r="Y3164" s="20"/>
      <c r="Z3164"/>
      <c r="AA3164"/>
      <c r="AB3164"/>
      <c r="AC3164"/>
      <c r="AD3164" s="20"/>
      <c r="AE3164"/>
      <c r="AF3164"/>
      <c r="AG3164"/>
      <c r="AH3164"/>
      <c r="AI3164" s="20"/>
      <c r="AJ3164"/>
      <c r="AK3164"/>
      <c r="AL3164"/>
      <c r="AM3164"/>
      <c r="AN3164" s="20"/>
      <c r="AO3164"/>
      <c r="AT3164" s="14"/>
      <c r="AU3164" s="14"/>
      <c r="AV3164" s="14"/>
      <c r="AW3164" s="14"/>
    </row>
    <row r="3165" spans="1:49" s="10" customFormat="1">
      <c r="A3165" s="12"/>
      <c r="C3165"/>
      <c r="D3165"/>
      <c r="E3165" s="20"/>
      <c r="F3165"/>
      <c r="G3165"/>
      <c r="H3165"/>
      <c r="I3165"/>
      <c r="J3165" s="20"/>
      <c r="K3165"/>
      <c r="L3165"/>
      <c r="M3165"/>
      <c r="N3165"/>
      <c r="O3165" s="20"/>
      <c r="P3165"/>
      <c r="Q3165"/>
      <c r="R3165"/>
      <c r="S3165"/>
      <c r="T3165" s="20"/>
      <c r="U3165"/>
      <c r="V3165"/>
      <c r="W3165"/>
      <c r="X3165"/>
      <c r="Y3165" s="20"/>
      <c r="Z3165"/>
      <c r="AA3165"/>
      <c r="AB3165"/>
      <c r="AC3165"/>
      <c r="AD3165" s="20"/>
      <c r="AE3165"/>
      <c r="AF3165"/>
      <c r="AG3165"/>
      <c r="AH3165"/>
      <c r="AI3165" s="20"/>
      <c r="AJ3165"/>
      <c r="AK3165"/>
      <c r="AL3165"/>
      <c r="AM3165"/>
      <c r="AN3165" s="20"/>
      <c r="AO3165"/>
      <c r="AT3165" s="14"/>
      <c r="AU3165" s="14"/>
      <c r="AV3165" s="14"/>
      <c r="AW3165" s="14"/>
    </row>
    <row r="3166" spans="1:49" s="10" customFormat="1">
      <c r="A3166" s="12"/>
      <c r="C3166"/>
      <c r="D3166"/>
      <c r="E3166" s="20"/>
      <c r="F3166"/>
      <c r="G3166"/>
      <c r="H3166"/>
      <c r="I3166"/>
      <c r="J3166" s="20"/>
      <c r="K3166"/>
      <c r="L3166"/>
      <c r="M3166"/>
      <c r="N3166"/>
      <c r="O3166" s="20"/>
      <c r="P3166"/>
      <c r="Q3166"/>
      <c r="R3166"/>
      <c r="S3166"/>
      <c r="T3166" s="20"/>
      <c r="U3166"/>
      <c r="V3166"/>
      <c r="W3166"/>
      <c r="X3166"/>
      <c r="Y3166" s="20"/>
      <c r="Z3166"/>
      <c r="AA3166"/>
      <c r="AB3166"/>
      <c r="AC3166"/>
      <c r="AD3166" s="20"/>
      <c r="AE3166"/>
      <c r="AF3166"/>
      <c r="AG3166"/>
      <c r="AH3166"/>
      <c r="AI3166" s="20"/>
      <c r="AJ3166"/>
      <c r="AK3166"/>
      <c r="AL3166"/>
      <c r="AM3166"/>
      <c r="AN3166" s="20"/>
      <c r="AO3166"/>
      <c r="AT3166" s="14"/>
      <c r="AU3166" s="14"/>
      <c r="AV3166" s="14"/>
      <c r="AW3166" s="14"/>
    </row>
    <row r="3167" spans="1:49" s="10" customFormat="1">
      <c r="A3167" s="12"/>
      <c r="C3167"/>
      <c r="D3167"/>
      <c r="E3167" s="20"/>
      <c r="F3167"/>
      <c r="G3167"/>
      <c r="H3167"/>
      <c r="I3167"/>
      <c r="J3167" s="20"/>
      <c r="K3167"/>
      <c r="L3167"/>
      <c r="M3167"/>
      <c r="N3167"/>
      <c r="O3167" s="20"/>
      <c r="P3167"/>
      <c r="Q3167"/>
      <c r="R3167"/>
      <c r="S3167"/>
      <c r="T3167" s="20"/>
      <c r="U3167"/>
      <c r="V3167"/>
      <c r="W3167"/>
      <c r="X3167"/>
      <c r="Y3167" s="20"/>
      <c r="Z3167"/>
      <c r="AA3167"/>
      <c r="AB3167"/>
      <c r="AC3167"/>
      <c r="AD3167" s="20"/>
      <c r="AE3167"/>
      <c r="AF3167"/>
      <c r="AG3167"/>
      <c r="AH3167"/>
      <c r="AI3167" s="20"/>
      <c r="AJ3167"/>
      <c r="AK3167"/>
      <c r="AL3167"/>
      <c r="AM3167"/>
      <c r="AN3167" s="20"/>
      <c r="AO3167"/>
      <c r="AT3167" s="14"/>
      <c r="AU3167" s="14"/>
      <c r="AV3167" s="14"/>
      <c r="AW3167" s="14"/>
    </row>
    <row r="3168" spans="1:49" s="10" customFormat="1">
      <c r="A3168" s="12"/>
      <c r="C3168"/>
      <c r="D3168"/>
      <c r="E3168" s="20"/>
      <c r="F3168"/>
      <c r="G3168"/>
      <c r="H3168"/>
      <c r="I3168"/>
      <c r="J3168" s="20"/>
      <c r="K3168"/>
      <c r="L3168"/>
      <c r="M3168"/>
      <c r="N3168"/>
      <c r="O3168" s="20"/>
      <c r="P3168"/>
      <c r="Q3168"/>
      <c r="R3168"/>
      <c r="S3168"/>
      <c r="T3168" s="20"/>
      <c r="U3168"/>
      <c r="V3168"/>
      <c r="W3168"/>
      <c r="X3168"/>
      <c r="Y3168" s="20"/>
      <c r="Z3168"/>
      <c r="AA3168"/>
      <c r="AB3168"/>
      <c r="AC3168"/>
      <c r="AD3168" s="20"/>
      <c r="AE3168"/>
      <c r="AF3168"/>
      <c r="AG3168"/>
      <c r="AH3168"/>
      <c r="AI3168" s="20"/>
      <c r="AJ3168"/>
      <c r="AK3168"/>
      <c r="AL3168"/>
      <c r="AM3168"/>
      <c r="AN3168" s="20"/>
      <c r="AO3168"/>
      <c r="AT3168" s="14"/>
      <c r="AU3168" s="14"/>
      <c r="AV3168" s="14"/>
      <c r="AW3168" s="14"/>
    </row>
    <row r="3169" spans="1:49" s="10" customFormat="1">
      <c r="A3169" s="12"/>
      <c r="C3169"/>
      <c r="D3169"/>
      <c r="E3169" s="20"/>
      <c r="F3169"/>
      <c r="G3169"/>
      <c r="H3169"/>
      <c r="I3169"/>
      <c r="J3169" s="20"/>
      <c r="K3169"/>
      <c r="L3169"/>
      <c r="M3169"/>
      <c r="N3169"/>
      <c r="O3169" s="20"/>
      <c r="P3169"/>
      <c r="Q3169"/>
      <c r="R3169"/>
      <c r="S3169"/>
      <c r="T3169" s="20"/>
      <c r="U3169"/>
      <c r="V3169"/>
      <c r="W3169"/>
      <c r="X3169"/>
      <c r="Y3169" s="20"/>
      <c r="Z3169"/>
      <c r="AA3169"/>
      <c r="AB3169"/>
      <c r="AC3169"/>
      <c r="AD3169" s="20"/>
      <c r="AE3169"/>
      <c r="AF3169"/>
      <c r="AG3169"/>
      <c r="AH3169"/>
      <c r="AI3169" s="20"/>
      <c r="AJ3169"/>
      <c r="AK3169"/>
      <c r="AL3169"/>
      <c r="AM3169"/>
      <c r="AN3169" s="20"/>
      <c r="AO3169"/>
      <c r="AT3169" s="14"/>
      <c r="AU3169" s="14"/>
      <c r="AV3169" s="14"/>
      <c r="AW3169" s="14"/>
    </row>
    <row r="3170" spans="1:49" s="10" customFormat="1">
      <c r="A3170" s="12"/>
      <c r="C3170"/>
      <c r="D3170"/>
      <c r="E3170" s="20"/>
      <c r="F3170"/>
      <c r="G3170"/>
      <c r="H3170"/>
      <c r="I3170"/>
      <c r="J3170" s="20"/>
      <c r="K3170"/>
      <c r="L3170"/>
      <c r="M3170"/>
      <c r="N3170"/>
      <c r="O3170" s="20"/>
      <c r="P3170"/>
      <c r="Q3170"/>
      <c r="R3170"/>
      <c r="S3170"/>
      <c r="T3170" s="20"/>
      <c r="U3170"/>
      <c r="V3170"/>
      <c r="W3170"/>
      <c r="X3170"/>
      <c r="Y3170" s="20"/>
      <c r="Z3170"/>
      <c r="AA3170"/>
      <c r="AB3170"/>
      <c r="AC3170"/>
      <c r="AD3170" s="20"/>
      <c r="AE3170"/>
      <c r="AF3170"/>
      <c r="AG3170"/>
      <c r="AH3170"/>
      <c r="AI3170" s="20"/>
      <c r="AJ3170"/>
      <c r="AK3170"/>
      <c r="AL3170"/>
      <c r="AM3170"/>
      <c r="AN3170" s="20"/>
      <c r="AO3170"/>
      <c r="AT3170" s="14"/>
      <c r="AU3170" s="14"/>
      <c r="AV3170" s="14"/>
      <c r="AW3170" s="14"/>
    </row>
    <row r="3171" spans="1:49" s="10" customFormat="1">
      <c r="A3171" s="12"/>
      <c r="C3171"/>
      <c r="D3171"/>
      <c r="E3171" s="20"/>
      <c r="F3171"/>
      <c r="G3171"/>
      <c r="H3171"/>
      <c r="I3171"/>
      <c r="J3171" s="20"/>
      <c r="K3171"/>
      <c r="L3171"/>
      <c r="M3171"/>
      <c r="N3171"/>
      <c r="O3171" s="20"/>
      <c r="P3171"/>
      <c r="Q3171"/>
      <c r="R3171"/>
      <c r="S3171"/>
      <c r="T3171" s="20"/>
      <c r="U3171"/>
      <c r="V3171"/>
      <c r="W3171"/>
      <c r="X3171"/>
      <c r="Y3171" s="20"/>
      <c r="Z3171"/>
      <c r="AA3171"/>
      <c r="AB3171"/>
      <c r="AC3171"/>
      <c r="AD3171" s="20"/>
      <c r="AE3171"/>
      <c r="AF3171"/>
      <c r="AG3171"/>
      <c r="AH3171"/>
      <c r="AI3171" s="20"/>
      <c r="AJ3171"/>
      <c r="AK3171"/>
      <c r="AL3171"/>
      <c r="AM3171"/>
      <c r="AN3171" s="20"/>
      <c r="AO3171"/>
      <c r="AT3171" s="14"/>
      <c r="AU3171" s="14"/>
      <c r="AV3171" s="14"/>
      <c r="AW3171" s="14"/>
    </row>
    <row r="3172" spans="1:49" s="10" customFormat="1">
      <c r="A3172" s="12"/>
      <c r="C3172"/>
      <c r="D3172"/>
      <c r="E3172" s="20"/>
      <c r="F3172"/>
      <c r="G3172"/>
      <c r="H3172"/>
      <c r="I3172"/>
      <c r="J3172" s="20"/>
      <c r="K3172"/>
      <c r="L3172"/>
      <c r="M3172"/>
      <c r="N3172"/>
      <c r="O3172" s="20"/>
      <c r="P3172"/>
      <c r="Q3172"/>
      <c r="R3172"/>
      <c r="S3172"/>
      <c r="T3172" s="20"/>
      <c r="U3172"/>
      <c r="V3172"/>
      <c r="W3172"/>
      <c r="X3172"/>
      <c r="Y3172" s="20"/>
      <c r="Z3172"/>
      <c r="AA3172"/>
      <c r="AB3172"/>
      <c r="AC3172"/>
      <c r="AD3172" s="20"/>
      <c r="AE3172"/>
      <c r="AF3172"/>
      <c r="AG3172"/>
      <c r="AH3172"/>
      <c r="AI3172" s="20"/>
      <c r="AJ3172"/>
      <c r="AK3172"/>
      <c r="AL3172"/>
      <c r="AM3172"/>
      <c r="AN3172" s="20"/>
      <c r="AO3172"/>
      <c r="AT3172" s="14"/>
      <c r="AU3172" s="14"/>
      <c r="AV3172" s="14"/>
      <c r="AW3172" s="14"/>
    </row>
    <row r="3173" spans="1:49" s="10" customFormat="1">
      <c r="A3173" s="12"/>
      <c r="C3173"/>
      <c r="D3173"/>
      <c r="E3173" s="20"/>
      <c r="F3173"/>
      <c r="G3173"/>
      <c r="H3173"/>
      <c r="I3173"/>
      <c r="J3173" s="20"/>
      <c r="K3173"/>
      <c r="L3173"/>
      <c r="M3173"/>
      <c r="N3173"/>
      <c r="O3173" s="20"/>
      <c r="P3173"/>
      <c r="Q3173"/>
      <c r="R3173"/>
      <c r="S3173"/>
      <c r="T3173" s="20"/>
      <c r="U3173"/>
      <c r="V3173"/>
      <c r="W3173"/>
      <c r="X3173"/>
      <c r="Y3173" s="20"/>
      <c r="Z3173"/>
      <c r="AA3173"/>
      <c r="AB3173"/>
      <c r="AC3173"/>
      <c r="AD3173" s="20"/>
      <c r="AE3173"/>
      <c r="AF3173"/>
      <c r="AG3173"/>
      <c r="AH3173"/>
      <c r="AI3173" s="20"/>
      <c r="AJ3173"/>
      <c r="AK3173"/>
      <c r="AL3173"/>
      <c r="AM3173"/>
      <c r="AN3173" s="20"/>
      <c r="AO3173"/>
      <c r="AT3173" s="14"/>
      <c r="AU3173" s="14"/>
      <c r="AV3173" s="14"/>
      <c r="AW3173" s="14"/>
    </row>
    <row r="3174" spans="1:49" s="10" customFormat="1">
      <c r="A3174" s="12"/>
      <c r="C3174"/>
      <c r="D3174"/>
      <c r="E3174" s="20"/>
      <c r="F3174"/>
      <c r="G3174"/>
      <c r="H3174"/>
      <c r="I3174"/>
      <c r="J3174" s="20"/>
      <c r="K3174"/>
      <c r="L3174"/>
      <c r="M3174"/>
      <c r="N3174"/>
      <c r="O3174" s="20"/>
      <c r="P3174"/>
      <c r="Q3174"/>
      <c r="R3174"/>
      <c r="S3174"/>
      <c r="T3174" s="20"/>
      <c r="U3174"/>
      <c r="V3174"/>
      <c r="W3174"/>
      <c r="X3174"/>
      <c r="Y3174" s="20"/>
      <c r="Z3174"/>
      <c r="AA3174"/>
      <c r="AB3174"/>
      <c r="AC3174"/>
      <c r="AD3174" s="20"/>
      <c r="AE3174"/>
      <c r="AF3174"/>
      <c r="AG3174"/>
      <c r="AH3174"/>
      <c r="AI3174" s="20"/>
      <c r="AJ3174"/>
      <c r="AK3174"/>
      <c r="AL3174"/>
      <c r="AM3174"/>
      <c r="AN3174" s="20"/>
      <c r="AO3174"/>
      <c r="AT3174" s="14"/>
      <c r="AU3174" s="14"/>
      <c r="AV3174" s="14"/>
      <c r="AW3174" s="14"/>
    </row>
    <row r="3175" spans="1:49" s="10" customFormat="1">
      <c r="A3175" s="12"/>
      <c r="C3175"/>
      <c r="D3175"/>
      <c r="E3175" s="20"/>
      <c r="F3175"/>
      <c r="G3175"/>
      <c r="H3175"/>
      <c r="I3175"/>
      <c r="J3175" s="20"/>
      <c r="K3175"/>
      <c r="L3175"/>
      <c r="M3175"/>
      <c r="N3175"/>
      <c r="O3175" s="20"/>
      <c r="P3175"/>
      <c r="Q3175"/>
      <c r="R3175"/>
      <c r="S3175"/>
      <c r="T3175" s="20"/>
      <c r="U3175"/>
      <c r="V3175"/>
      <c r="W3175"/>
      <c r="X3175"/>
      <c r="Y3175" s="20"/>
      <c r="Z3175"/>
      <c r="AA3175"/>
      <c r="AB3175"/>
      <c r="AC3175"/>
      <c r="AD3175" s="20"/>
      <c r="AE3175"/>
      <c r="AF3175"/>
      <c r="AG3175"/>
      <c r="AH3175"/>
      <c r="AI3175" s="20"/>
      <c r="AJ3175"/>
      <c r="AK3175"/>
      <c r="AL3175"/>
      <c r="AM3175"/>
      <c r="AN3175" s="20"/>
      <c r="AO3175"/>
      <c r="AT3175" s="14"/>
      <c r="AU3175" s="14"/>
      <c r="AV3175" s="14"/>
      <c r="AW3175" s="14"/>
    </row>
    <row r="3176" spans="1:49" s="10" customFormat="1">
      <c r="A3176" s="12"/>
      <c r="C3176"/>
      <c r="D3176"/>
      <c r="E3176" s="20"/>
      <c r="F3176"/>
      <c r="G3176"/>
      <c r="H3176"/>
      <c r="I3176"/>
      <c r="J3176" s="20"/>
      <c r="K3176"/>
      <c r="L3176"/>
      <c r="M3176"/>
      <c r="N3176"/>
      <c r="O3176" s="20"/>
      <c r="P3176"/>
      <c r="Q3176"/>
      <c r="R3176"/>
      <c r="S3176"/>
      <c r="T3176" s="20"/>
      <c r="U3176"/>
      <c r="V3176"/>
      <c r="W3176"/>
      <c r="X3176"/>
      <c r="Y3176" s="20"/>
      <c r="Z3176"/>
      <c r="AA3176"/>
      <c r="AB3176"/>
      <c r="AC3176"/>
      <c r="AD3176" s="20"/>
      <c r="AE3176"/>
      <c r="AF3176"/>
      <c r="AG3176"/>
      <c r="AH3176"/>
      <c r="AI3176" s="20"/>
      <c r="AJ3176"/>
      <c r="AK3176"/>
      <c r="AL3176"/>
      <c r="AM3176"/>
      <c r="AN3176" s="20"/>
      <c r="AO3176"/>
      <c r="AT3176" s="14"/>
      <c r="AU3176" s="14"/>
      <c r="AV3176" s="14"/>
      <c r="AW3176" s="14"/>
    </row>
    <row r="3177" spans="1:49" s="10" customFormat="1">
      <c r="A3177" s="12"/>
      <c r="C3177"/>
      <c r="D3177"/>
      <c r="E3177" s="20"/>
      <c r="F3177"/>
      <c r="G3177"/>
      <c r="H3177"/>
      <c r="I3177"/>
      <c r="J3177" s="20"/>
      <c r="K3177"/>
      <c r="L3177"/>
      <c r="M3177"/>
      <c r="N3177"/>
      <c r="O3177" s="20"/>
      <c r="P3177"/>
      <c r="Q3177"/>
      <c r="R3177"/>
      <c r="S3177"/>
      <c r="T3177" s="20"/>
      <c r="U3177"/>
      <c r="V3177"/>
      <c r="W3177"/>
      <c r="X3177"/>
      <c r="Y3177" s="20"/>
      <c r="Z3177"/>
      <c r="AA3177"/>
      <c r="AB3177"/>
      <c r="AC3177"/>
      <c r="AD3177" s="20"/>
      <c r="AE3177"/>
      <c r="AF3177"/>
      <c r="AG3177"/>
      <c r="AH3177"/>
      <c r="AI3177" s="20"/>
      <c r="AJ3177"/>
      <c r="AK3177"/>
      <c r="AL3177"/>
      <c r="AM3177"/>
      <c r="AN3177" s="20"/>
      <c r="AO3177"/>
      <c r="AT3177" s="14"/>
      <c r="AU3177" s="14"/>
      <c r="AV3177" s="14"/>
      <c r="AW3177" s="14"/>
    </row>
    <row r="3178" spans="1:49" s="10" customFormat="1">
      <c r="A3178" s="12"/>
      <c r="C3178"/>
      <c r="D3178"/>
      <c r="E3178" s="20"/>
      <c r="F3178"/>
      <c r="G3178"/>
      <c r="H3178"/>
      <c r="I3178"/>
      <c r="J3178" s="20"/>
      <c r="K3178"/>
      <c r="L3178"/>
      <c r="M3178"/>
      <c r="N3178"/>
      <c r="O3178" s="20"/>
      <c r="P3178"/>
      <c r="Q3178"/>
      <c r="R3178"/>
      <c r="S3178"/>
      <c r="T3178" s="20"/>
      <c r="U3178"/>
      <c r="V3178"/>
      <c r="W3178"/>
      <c r="X3178"/>
      <c r="Y3178" s="20"/>
      <c r="Z3178"/>
      <c r="AA3178"/>
      <c r="AB3178"/>
      <c r="AC3178"/>
      <c r="AD3178" s="20"/>
      <c r="AE3178"/>
      <c r="AF3178"/>
      <c r="AG3178"/>
      <c r="AH3178"/>
      <c r="AI3178" s="20"/>
      <c r="AJ3178"/>
      <c r="AK3178"/>
      <c r="AL3178"/>
      <c r="AM3178"/>
      <c r="AN3178" s="20"/>
      <c r="AO3178"/>
      <c r="AT3178" s="14"/>
      <c r="AU3178" s="14"/>
      <c r="AV3178" s="14"/>
      <c r="AW3178" s="14"/>
    </row>
    <row r="3179" spans="1:49" s="10" customFormat="1">
      <c r="A3179" s="12"/>
      <c r="C3179"/>
      <c r="D3179"/>
      <c r="E3179" s="20"/>
      <c r="F3179"/>
      <c r="G3179"/>
      <c r="H3179"/>
      <c r="I3179"/>
      <c r="J3179" s="20"/>
      <c r="K3179"/>
      <c r="L3179"/>
      <c r="M3179"/>
      <c r="N3179"/>
      <c r="O3179" s="20"/>
      <c r="P3179"/>
      <c r="Q3179"/>
      <c r="R3179"/>
      <c r="S3179"/>
      <c r="T3179" s="20"/>
      <c r="U3179"/>
      <c r="V3179"/>
      <c r="W3179"/>
      <c r="X3179"/>
      <c r="Y3179" s="20"/>
      <c r="Z3179"/>
      <c r="AA3179"/>
      <c r="AB3179"/>
      <c r="AC3179"/>
      <c r="AD3179" s="20"/>
      <c r="AE3179"/>
      <c r="AF3179"/>
      <c r="AG3179"/>
      <c r="AH3179"/>
      <c r="AI3179" s="20"/>
      <c r="AJ3179"/>
      <c r="AK3179"/>
      <c r="AL3179"/>
      <c r="AM3179"/>
      <c r="AN3179" s="20"/>
      <c r="AO3179"/>
      <c r="AT3179" s="14"/>
      <c r="AU3179" s="14"/>
      <c r="AV3179" s="14"/>
      <c r="AW3179" s="14"/>
    </row>
    <row r="3180" spans="1:49" s="10" customFormat="1">
      <c r="A3180" s="12"/>
      <c r="C3180"/>
      <c r="D3180"/>
      <c r="E3180" s="20"/>
      <c r="F3180"/>
      <c r="G3180"/>
      <c r="H3180"/>
      <c r="I3180"/>
      <c r="J3180" s="20"/>
      <c r="K3180"/>
      <c r="L3180"/>
      <c r="M3180"/>
      <c r="N3180"/>
      <c r="O3180" s="20"/>
      <c r="P3180"/>
      <c r="Q3180"/>
      <c r="R3180"/>
      <c r="S3180"/>
      <c r="T3180" s="20"/>
      <c r="U3180"/>
      <c r="V3180"/>
      <c r="W3180"/>
      <c r="X3180"/>
      <c r="Y3180" s="20"/>
      <c r="Z3180"/>
      <c r="AA3180"/>
      <c r="AB3180"/>
      <c r="AC3180"/>
      <c r="AD3180" s="20"/>
      <c r="AE3180"/>
      <c r="AF3180"/>
      <c r="AG3180"/>
      <c r="AH3180"/>
      <c r="AI3180" s="20"/>
      <c r="AJ3180"/>
      <c r="AK3180"/>
      <c r="AL3180"/>
      <c r="AM3180"/>
      <c r="AN3180" s="20"/>
      <c r="AO3180"/>
      <c r="AT3180" s="14"/>
      <c r="AU3180" s="14"/>
      <c r="AV3180" s="14"/>
      <c r="AW3180" s="14"/>
    </row>
    <row r="3181" spans="1:49" s="10" customFormat="1">
      <c r="A3181" s="12"/>
      <c r="C3181"/>
      <c r="D3181"/>
      <c r="E3181" s="20"/>
      <c r="F3181"/>
      <c r="G3181"/>
      <c r="H3181"/>
      <c r="I3181"/>
      <c r="J3181" s="20"/>
      <c r="K3181"/>
      <c r="L3181"/>
      <c r="M3181"/>
      <c r="N3181"/>
      <c r="O3181" s="20"/>
      <c r="P3181"/>
      <c r="Q3181"/>
      <c r="R3181"/>
      <c r="S3181"/>
      <c r="T3181" s="20"/>
      <c r="U3181"/>
      <c r="V3181"/>
      <c r="W3181"/>
      <c r="X3181"/>
      <c r="Y3181" s="20"/>
      <c r="Z3181"/>
      <c r="AA3181"/>
      <c r="AB3181"/>
      <c r="AC3181"/>
      <c r="AD3181" s="20"/>
      <c r="AE3181"/>
      <c r="AF3181"/>
      <c r="AG3181"/>
      <c r="AH3181"/>
      <c r="AI3181" s="20"/>
      <c r="AJ3181"/>
      <c r="AK3181"/>
      <c r="AL3181"/>
      <c r="AM3181"/>
      <c r="AN3181" s="20"/>
      <c r="AO3181"/>
      <c r="AT3181" s="14"/>
      <c r="AU3181" s="14"/>
      <c r="AV3181" s="14"/>
      <c r="AW3181" s="14"/>
    </row>
    <row r="3182" spans="1:49" s="10" customFormat="1">
      <c r="A3182" s="12"/>
      <c r="C3182"/>
      <c r="D3182"/>
      <c r="E3182" s="20"/>
      <c r="F3182"/>
      <c r="G3182"/>
      <c r="H3182"/>
      <c r="I3182"/>
      <c r="J3182" s="20"/>
      <c r="K3182"/>
      <c r="L3182"/>
      <c r="M3182"/>
      <c r="N3182"/>
      <c r="O3182" s="20"/>
      <c r="P3182"/>
      <c r="Q3182"/>
      <c r="R3182"/>
      <c r="S3182"/>
      <c r="T3182" s="20"/>
      <c r="U3182"/>
      <c r="V3182"/>
      <c r="W3182"/>
      <c r="X3182"/>
      <c r="Y3182" s="20"/>
      <c r="Z3182"/>
      <c r="AA3182"/>
      <c r="AB3182"/>
      <c r="AC3182"/>
      <c r="AD3182" s="20"/>
      <c r="AE3182"/>
      <c r="AF3182"/>
      <c r="AG3182"/>
      <c r="AH3182"/>
      <c r="AI3182" s="20"/>
      <c r="AJ3182"/>
      <c r="AK3182"/>
      <c r="AL3182"/>
      <c r="AM3182"/>
      <c r="AN3182" s="20"/>
      <c r="AO3182"/>
      <c r="AT3182" s="14"/>
      <c r="AU3182" s="14"/>
      <c r="AV3182" s="14"/>
      <c r="AW3182" s="14"/>
    </row>
    <row r="3183" spans="1:49" s="10" customFormat="1">
      <c r="A3183" s="12"/>
      <c r="C3183"/>
      <c r="D3183"/>
      <c r="E3183" s="20"/>
      <c r="F3183"/>
      <c r="G3183"/>
      <c r="H3183"/>
      <c r="I3183"/>
      <c r="J3183" s="20"/>
      <c r="K3183"/>
      <c r="L3183"/>
      <c r="M3183"/>
      <c r="N3183"/>
      <c r="O3183" s="20"/>
      <c r="P3183"/>
      <c r="Q3183"/>
      <c r="R3183"/>
      <c r="S3183"/>
      <c r="T3183" s="20"/>
      <c r="U3183"/>
      <c r="V3183"/>
      <c r="W3183"/>
      <c r="X3183"/>
      <c r="Y3183" s="20"/>
      <c r="Z3183"/>
      <c r="AA3183"/>
      <c r="AB3183"/>
      <c r="AC3183"/>
      <c r="AD3183" s="20"/>
      <c r="AE3183"/>
      <c r="AF3183"/>
      <c r="AG3183"/>
      <c r="AH3183"/>
      <c r="AI3183" s="20"/>
      <c r="AJ3183"/>
      <c r="AK3183"/>
      <c r="AL3183"/>
      <c r="AM3183"/>
      <c r="AN3183" s="20"/>
      <c r="AO3183"/>
      <c r="AT3183" s="14"/>
      <c r="AU3183" s="14"/>
      <c r="AV3183" s="14"/>
      <c r="AW3183" s="14"/>
    </row>
    <row r="3184" spans="1:49" s="10" customFormat="1">
      <c r="A3184" s="12"/>
      <c r="C3184"/>
      <c r="D3184"/>
      <c r="E3184" s="20"/>
      <c r="F3184"/>
      <c r="G3184"/>
      <c r="H3184"/>
      <c r="I3184"/>
      <c r="J3184" s="20"/>
      <c r="K3184"/>
      <c r="L3184"/>
      <c r="M3184"/>
      <c r="N3184"/>
      <c r="O3184" s="20"/>
      <c r="P3184"/>
      <c r="Q3184"/>
      <c r="R3184"/>
      <c r="S3184"/>
      <c r="T3184" s="20"/>
      <c r="U3184"/>
      <c r="V3184"/>
      <c r="W3184"/>
      <c r="X3184"/>
      <c r="Y3184" s="20"/>
      <c r="Z3184"/>
      <c r="AA3184"/>
      <c r="AB3184"/>
      <c r="AC3184"/>
      <c r="AD3184" s="20"/>
      <c r="AE3184"/>
      <c r="AF3184"/>
      <c r="AG3184"/>
      <c r="AH3184"/>
      <c r="AI3184" s="20"/>
      <c r="AJ3184"/>
      <c r="AK3184"/>
      <c r="AL3184"/>
      <c r="AM3184"/>
      <c r="AN3184" s="20"/>
      <c r="AO3184"/>
      <c r="AT3184" s="14"/>
      <c r="AU3184" s="14"/>
      <c r="AV3184" s="14"/>
      <c r="AW3184" s="14"/>
    </row>
    <row r="3185" spans="1:49" s="10" customFormat="1">
      <c r="A3185" s="12"/>
      <c r="C3185"/>
      <c r="D3185"/>
      <c r="E3185" s="20"/>
      <c r="F3185"/>
      <c r="G3185"/>
      <c r="H3185"/>
      <c r="I3185"/>
      <c r="J3185" s="20"/>
      <c r="K3185"/>
      <c r="L3185"/>
      <c r="M3185"/>
      <c r="N3185"/>
      <c r="O3185" s="20"/>
      <c r="P3185"/>
      <c r="Q3185"/>
      <c r="R3185"/>
      <c r="S3185"/>
      <c r="T3185" s="20"/>
      <c r="U3185"/>
      <c r="V3185"/>
      <c r="W3185"/>
      <c r="X3185"/>
      <c r="Y3185" s="20"/>
      <c r="Z3185"/>
      <c r="AA3185"/>
      <c r="AB3185"/>
      <c r="AC3185"/>
      <c r="AD3185" s="20"/>
      <c r="AE3185"/>
      <c r="AF3185"/>
      <c r="AG3185"/>
      <c r="AH3185"/>
      <c r="AI3185" s="20"/>
      <c r="AJ3185"/>
      <c r="AK3185"/>
      <c r="AL3185"/>
      <c r="AM3185"/>
      <c r="AN3185" s="20"/>
      <c r="AO3185"/>
      <c r="AT3185" s="14"/>
      <c r="AU3185" s="14"/>
      <c r="AV3185" s="14"/>
      <c r="AW3185" s="14"/>
    </row>
    <row r="3186" spans="1:49" s="10" customFormat="1">
      <c r="A3186" s="12"/>
      <c r="C3186"/>
      <c r="D3186"/>
      <c r="E3186" s="20"/>
      <c r="F3186"/>
      <c r="G3186"/>
      <c r="H3186"/>
      <c r="I3186"/>
      <c r="J3186" s="20"/>
      <c r="K3186"/>
      <c r="L3186"/>
      <c r="M3186"/>
      <c r="N3186"/>
      <c r="O3186" s="20"/>
      <c r="P3186"/>
      <c r="Q3186"/>
      <c r="R3186"/>
      <c r="S3186"/>
      <c r="T3186" s="20"/>
      <c r="U3186"/>
      <c r="V3186"/>
      <c r="W3186"/>
      <c r="X3186"/>
      <c r="Y3186" s="20"/>
      <c r="Z3186"/>
      <c r="AA3186"/>
      <c r="AB3186"/>
      <c r="AC3186"/>
      <c r="AD3186" s="20"/>
      <c r="AE3186"/>
      <c r="AF3186"/>
      <c r="AG3186"/>
      <c r="AH3186"/>
      <c r="AI3186" s="20"/>
      <c r="AJ3186"/>
      <c r="AK3186"/>
      <c r="AL3186"/>
      <c r="AM3186"/>
      <c r="AN3186" s="20"/>
      <c r="AO3186"/>
      <c r="AT3186" s="14"/>
      <c r="AU3186" s="14"/>
      <c r="AV3186" s="14"/>
      <c r="AW3186" s="14"/>
    </row>
    <row r="3187" spans="1:49" s="10" customFormat="1">
      <c r="A3187" s="12"/>
      <c r="C3187"/>
      <c r="D3187"/>
      <c r="E3187" s="20"/>
      <c r="F3187"/>
      <c r="G3187"/>
      <c r="H3187"/>
      <c r="I3187"/>
      <c r="J3187" s="20"/>
      <c r="K3187"/>
      <c r="L3187"/>
      <c r="M3187"/>
      <c r="N3187"/>
      <c r="O3187" s="20"/>
      <c r="P3187"/>
      <c r="Q3187"/>
      <c r="R3187"/>
      <c r="S3187"/>
      <c r="T3187" s="20"/>
      <c r="U3187"/>
      <c r="V3187"/>
      <c r="W3187"/>
      <c r="X3187"/>
      <c r="Y3187" s="20"/>
      <c r="Z3187"/>
      <c r="AA3187"/>
      <c r="AB3187"/>
      <c r="AC3187"/>
      <c r="AD3187" s="20"/>
      <c r="AE3187"/>
      <c r="AF3187"/>
      <c r="AG3187"/>
      <c r="AH3187"/>
      <c r="AI3187" s="20"/>
      <c r="AJ3187"/>
      <c r="AK3187"/>
      <c r="AL3187"/>
      <c r="AM3187"/>
      <c r="AN3187" s="20"/>
      <c r="AO3187"/>
      <c r="AT3187" s="14"/>
      <c r="AU3187" s="14"/>
      <c r="AV3187" s="14"/>
      <c r="AW3187" s="14"/>
    </row>
    <row r="3188" spans="1:49" s="10" customFormat="1">
      <c r="A3188" s="12"/>
      <c r="C3188"/>
      <c r="D3188"/>
      <c r="E3188" s="20"/>
      <c r="F3188"/>
      <c r="G3188"/>
      <c r="H3188"/>
      <c r="I3188"/>
      <c r="J3188" s="20"/>
      <c r="K3188"/>
      <c r="L3188"/>
      <c r="M3188"/>
      <c r="N3188"/>
      <c r="O3188" s="20"/>
      <c r="P3188"/>
      <c r="Q3188"/>
      <c r="R3188"/>
      <c r="S3188"/>
      <c r="T3188" s="20"/>
      <c r="U3188"/>
      <c r="V3188"/>
      <c r="W3188"/>
      <c r="X3188"/>
      <c r="Y3188" s="20"/>
      <c r="Z3188"/>
      <c r="AA3188"/>
      <c r="AB3188"/>
      <c r="AC3188"/>
      <c r="AD3188" s="20"/>
      <c r="AE3188"/>
      <c r="AF3188"/>
      <c r="AG3188"/>
      <c r="AH3188"/>
      <c r="AI3188" s="20"/>
      <c r="AJ3188"/>
      <c r="AK3188"/>
      <c r="AL3188"/>
      <c r="AM3188"/>
      <c r="AN3188" s="20"/>
      <c r="AO3188"/>
      <c r="AT3188" s="14"/>
      <c r="AU3188" s="14"/>
      <c r="AV3188" s="14"/>
      <c r="AW3188" s="14"/>
    </row>
    <row r="3189" spans="1:49" s="10" customFormat="1">
      <c r="A3189" s="12"/>
      <c r="C3189"/>
      <c r="D3189"/>
      <c r="E3189" s="20"/>
      <c r="F3189"/>
      <c r="G3189"/>
      <c r="H3189"/>
      <c r="I3189"/>
      <c r="J3189" s="20"/>
      <c r="K3189"/>
      <c r="L3189"/>
      <c r="M3189"/>
      <c r="N3189"/>
      <c r="O3189" s="20"/>
      <c r="P3189"/>
      <c r="Q3189"/>
      <c r="R3189"/>
      <c r="S3189"/>
      <c r="T3189" s="20"/>
      <c r="U3189"/>
      <c r="V3189"/>
      <c r="W3189"/>
      <c r="X3189"/>
      <c r="Y3189" s="20"/>
      <c r="Z3189"/>
      <c r="AA3189"/>
      <c r="AB3189"/>
      <c r="AC3189"/>
      <c r="AD3189" s="20"/>
      <c r="AE3189"/>
      <c r="AF3189"/>
      <c r="AG3189"/>
      <c r="AH3189"/>
      <c r="AI3189" s="20"/>
      <c r="AJ3189"/>
      <c r="AK3189"/>
      <c r="AL3189"/>
      <c r="AM3189"/>
      <c r="AN3189" s="20"/>
      <c r="AO3189"/>
      <c r="AT3189" s="14"/>
      <c r="AU3189" s="14"/>
      <c r="AV3189" s="14"/>
      <c r="AW3189" s="14"/>
    </row>
    <row r="3190" spans="1:49" s="10" customFormat="1">
      <c r="A3190" s="12"/>
      <c r="C3190"/>
      <c r="D3190"/>
      <c r="E3190" s="20"/>
      <c r="F3190"/>
      <c r="G3190"/>
      <c r="H3190"/>
      <c r="I3190"/>
      <c r="J3190" s="20"/>
      <c r="K3190"/>
      <c r="L3190"/>
      <c r="M3190"/>
      <c r="N3190"/>
      <c r="O3190" s="20"/>
      <c r="P3190"/>
      <c r="Q3190"/>
      <c r="R3190"/>
      <c r="S3190"/>
      <c r="T3190" s="20"/>
      <c r="U3190"/>
      <c r="V3190"/>
      <c r="W3190"/>
      <c r="X3190"/>
      <c r="Y3190" s="20"/>
      <c r="Z3190"/>
      <c r="AA3190"/>
      <c r="AB3190"/>
      <c r="AC3190"/>
      <c r="AD3190" s="20"/>
      <c r="AE3190"/>
      <c r="AF3190"/>
      <c r="AG3190"/>
      <c r="AH3190"/>
      <c r="AI3190" s="20"/>
      <c r="AJ3190"/>
      <c r="AK3190"/>
      <c r="AL3190"/>
      <c r="AM3190"/>
      <c r="AN3190" s="20"/>
      <c r="AO3190"/>
      <c r="AT3190" s="14"/>
      <c r="AU3190" s="14"/>
      <c r="AV3190" s="14"/>
      <c r="AW3190" s="14"/>
    </row>
    <row r="3191" spans="1:49" s="10" customFormat="1">
      <c r="A3191" s="12"/>
      <c r="C3191"/>
      <c r="D3191"/>
      <c r="E3191" s="20"/>
      <c r="F3191"/>
      <c r="G3191"/>
      <c r="H3191"/>
      <c r="I3191"/>
      <c r="J3191" s="20"/>
      <c r="K3191"/>
      <c r="L3191"/>
      <c r="M3191"/>
      <c r="N3191"/>
      <c r="O3191" s="20"/>
      <c r="P3191"/>
      <c r="Q3191"/>
      <c r="R3191"/>
      <c r="S3191"/>
      <c r="T3191" s="20"/>
      <c r="U3191"/>
      <c r="V3191"/>
      <c r="W3191"/>
      <c r="X3191"/>
      <c r="Y3191" s="20"/>
      <c r="Z3191"/>
      <c r="AA3191"/>
      <c r="AB3191"/>
      <c r="AC3191"/>
      <c r="AD3191" s="20"/>
      <c r="AE3191"/>
      <c r="AF3191"/>
      <c r="AG3191"/>
      <c r="AH3191"/>
      <c r="AI3191" s="20"/>
      <c r="AJ3191"/>
      <c r="AK3191"/>
      <c r="AL3191"/>
      <c r="AM3191"/>
      <c r="AN3191" s="20"/>
      <c r="AO3191"/>
      <c r="AT3191" s="14"/>
      <c r="AU3191" s="14"/>
      <c r="AV3191" s="14"/>
      <c r="AW3191" s="14"/>
    </row>
    <row r="3192" spans="1:49" s="10" customFormat="1">
      <c r="A3192" s="12"/>
      <c r="C3192"/>
      <c r="D3192"/>
      <c r="E3192" s="20"/>
      <c r="F3192"/>
      <c r="G3192"/>
      <c r="H3192"/>
      <c r="I3192"/>
      <c r="J3192" s="20"/>
      <c r="K3192"/>
      <c r="L3192"/>
      <c r="M3192"/>
      <c r="N3192"/>
      <c r="O3192" s="20"/>
      <c r="P3192"/>
      <c r="Q3192"/>
      <c r="R3192"/>
      <c r="S3192"/>
      <c r="T3192" s="20"/>
      <c r="U3192"/>
      <c r="V3192"/>
      <c r="W3192"/>
      <c r="X3192"/>
      <c r="Y3192" s="20"/>
      <c r="Z3192"/>
      <c r="AA3192"/>
      <c r="AB3192"/>
      <c r="AC3192"/>
      <c r="AD3192" s="20"/>
      <c r="AE3192"/>
      <c r="AF3192"/>
      <c r="AG3192"/>
      <c r="AH3192"/>
      <c r="AI3192" s="20"/>
      <c r="AJ3192"/>
      <c r="AK3192"/>
      <c r="AL3192"/>
      <c r="AM3192"/>
      <c r="AN3192" s="20"/>
      <c r="AO3192"/>
      <c r="AT3192" s="14"/>
      <c r="AU3192" s="14"/>
      <c r="AV3192" s="14"/>
      <c r="AW3192" s="14"/>
    </row>
    <row r="3193" spans="1:49" s="10" customFormat="1">
      <c r="A3193" s="12"/>
      <c r="C3193"/>
      <c r="D3193"/>
      <c r="E3193" s="20"/>
      <c r="F3193"/>
      <c r="G3193"/>
      <c r="H3193"/>
      <c r="I3193"/>
      <c r="J3193" s="20"/>
      <c r="K3193"/>
      <c r="L3193"/>
      <c r="M3193"/>
      <c r="N3193"/>
      <c r="O3193" s="20"/>
      <c r="P3193"/>
      <c r="Q3193"/>
      <c r="R3193"/>
      <c r="S3193"/>
      <c r="T3193" s="20"/>
      <c r="U3193"/>
      <c r="V3193"/>
      <c r="W3193"/>
      <c r="X3193"/>
      <c r="Y3193" s="20"/>
      <c r="Z3193"/>
      <c r="AA3193"/>
      <c r="AB3193"/>
      <c r="AC3193"/>
      <c r="AD3193" s="20"/>
      <c r="AE3193"/>
      <c r="AF3193"/>
      <c r="AG3193"/>
      <c r="AH3193"/>
      <c r="AI3193" s="20"/>
      <c r="AJ3193"/>
      <c r="AK3193"/>
      <c r="AL3193"/>
      <c r="AM3193"/>
      <c r="AN3193" s="20"/>
      <c r="AO3193"/>
      <c r="AT3193" s="14"/>
      <c r="AU3193" s="14"/>
      <c r="AV3193" s="14"/>
      <c r="AW3193" s="14"/>
    </row>
    <row r="3194" spans="1:49" s="10" customFormat="1">
      <c r="A3194" s="12"/>
      <c r="C3194"/>
      <c r="D3194"/>
      <c r="E3194" s="20"/>
      <c r="F3194"/>
      <c r="G3194"/>
      <c r="H3194"/>
      <c r="I3194"/>
      <c r="J3194" s="20"/>
      <c r="K3194"/>
      <c r="L3194"/>
      <c r="M3194"/>
      <c r="N3194"/>
      <c r="O3194" s="20"/>
      <c r="P3194"/>
      <c r="Q3194"/>
      <c r="R3194"/>
      <c r="S3194"/>
      <c r="T3194" s="20"/>
      <c r="U3194"/>
      <c r="V3194"/>
      <c r="W3194"/>
      <c r="X3194"/>
      <c r="Y3194" s="20"/>
      <c r="Z3194"/>
      <c r="AA3194"/>
      <c r="AB3194"/>
      <c r="AC3194"/>
      <c r="AD3194" s="20"/>
      <c r="AE3194"/>
      <c r="AF3194"/>
      <c r="AG3194"/>
      <c r="AH3194"/>
      <c r="AI3194" s="20"/>
      <c r="AJ3194"/>
      <c r="AK3194"/>
      <c r="AL3194"/>
      <c r="AM3194"/>
      <c r="AN3194" s="20"/>
      <c r="AO3194"/>
      <c r="AT3194" s="14"/>
      <c r="AU3194" s="14"/>
      <c r="AV3194" s="14"/>
      <c r="AW3194" s="14"/>
    </row>
    <row r="3195" spans="1:49" s="10" customFormat="1">
      <c r="A3195" s="12"/>
      <c r="C3195"/>
      <c r="D3195"/>
      <c r="E3195" s="20"/>
      <c r="F3195"/>
      <c r="G3195"/>
      <c r="H3195"/>
      <c r="I3195"/>
      <c r="J3195" s="20"/>
      <c r="K3195"/>
      <c r="L3195"/>
      <c r="M3195"/>
      <c r="N3195"/>
      <c r="O3195" s="20"/>
      <c r="P3195"/>
      <c r="Q3195"/>
      <c r="R3195"/>
      <c r="S3195"/>
      <c r="T3195" s="20"/>
      <c r="U3195"/>
      <c r="V3195"/>
      <c r="W3195"/>
      <c r="X3195"/>
      <c r="Y3195" s="20"/>
      <c r="Z3195"/>
      <c r="AA3195"/>
      <c r="AB3195"/>
      <c r="AC3195"/>
      <c r="AD3195" s="20"/>
      <c r="AE3195"/>
      <c r="AF3195"/>
      <c r="AG3195"/>
      <c r="AH3195"/>
      <c r="AI3195" s="20"/>
      <c r="AJ3195"/>
      <c r="AK3195"/>
      <c r="AL3195"/>
      <c r="AM3195"/>
      <c r="AN3195" s="20"/>
      <c r="AO3195"/>
      <c r="AT3195" s="14"/>
      <c r="AU3195" s="14"/>
      <c r="AV3195" s="14"/>
      <c r="AW3195" s="14"/>
    </row>
    <row r="3196" spans="1:49" s="10" customFormat="1">
      <c r="A3196" s="12"/>
      <c r="C3196"/>
      <c r="D3196"/>
      <c r="E3196" s="20"/>
      <c r="F3196"/>
      <c r="G3196"/>
      <c r="H3196"/>
      <c r="I3196"/>
      <c r="J3196" s="20"/>
      <c r="K3196"/>
      <c r="L3196"/>
      <c r="M3196"/>
      <c r="N3196"/>
      <c r="O3196" s="20"/>
      <c r="P3196"/>
      <c r="Q3196"/>
      <c r="R3196"/>
      <c r="S3196"/>
      <c r="T3196" s="20"/>
      <c r="U3196"/>
      <c r="V3196"/>
      <c r="W3196"/>
      <c r="X3196"/>
      <c r="Y3196" s="20"/>
      <c r="Z3196"/>
      <c r="AA3196"/>
      <c r="AB3196"/>
      <c r="AC3196"/>
      <c r="AD3196" s="20"/>
      <c r="AE3196"/>
      <c r="AF3196"/>
      <c r="AG3196"/>
      <c r="AH3196"/>
      <c r="AI3196" s="20"/>
      <c r="AJ3196"/>
      <c r="AK3196"/>
      <c r="AL3196"/>
      <c r="AM3196"/>
      <c r="AN3196" s="20"/>
      <c r="AO3196"/>
      <c r="AT3196" s="14"/>
      <c r="AU3196" s="14"/>
      <c r="AV3196" s="14"/>
      <c r="AW3196" s="14"/>
    </row>
    <row r="3197" spans="1:49" s="10" customFormat="1">
      <c r="A3197" s="12"/>
      <c r="C3197"/>
      <c r="D3197"/>
      <c r="E3197" s="20"/>
      <c r="F3197"/>
      <c r="G3197"/>
      <c r="H3197"/>
      <c r="I3197"/>
      <c r="J3197" s="20"/>
      <c r="K3197"/>
      <c r="L3197"/>
      <c r="M3197"/>
      <c r="N3197"/>
      <c r="O3197" s="20"/>
      <c r="P3197"/>
      <c r="Q3197"/>
      <c r="R3197"/>
      <c r="S3197"/>
      <c r="T3197" s="20"/>
      <c r="U3197"/>
      <c r="V3197"/>
      <c r="W3197"/>
      <c r="X3197"/>
      <c r="Y3197" s="20"/>
      <c r="Z3197"/>
      <c r="AA3197"/>
      <c r="AB3197"/>
      <c r="AC3197"/>
      <c r="AD3197" s="20"/>
      <c r="AE3197"/>
      <c r="AF3197"/>
      <c r="AG3197"/>
      <c r="AH3197"/>
      <c r="AI3197" s="20"/>
      <c r="AJ3197"/>
      <c r="AK3197"/>
      <c r="AL3197"/>
      <c r="AM3197"/>
      <c r="AN3197" s="20"/>
      <c r="AO3197"/>
      <c r="AT3197" s="14"/>
      <c r="AU3197" s="14"/>
      <c r="AV3197" s="14"/>
      <c r="AW3197" s="14"/>
    </row>
    <row r="3198" spans="1:49" s="10" customFormat="1">
      <c r="A3198" s="12"/>
      <c r="C3198"/>
      <c r="D3198"/>
      <c r="E3198" s="20"/>
      <c r="F3198"/>
      <c r="G3198"/>
      <c r="H3198"/>
      <c r="I3198"/>
      <c r="J3198" s="20"/>
      <c r="K3198"/>
      <c r="L3198"/>
      <c r="M3198"/>
      <c r="N3198"/>
      <c r="O3198" s="20"/>
      <c r="P3198"/>
      <c r="Q3198"/>
      <c r="R3198"/>
      <c r="S3198"/>
      <c r="T3198" s="20"/>
      <c r="U3198"/>
      <c r="V3198"/>
      <c r="W3198"/>
      <c r="X3198"/>
      <c r="Y3198" s="20"/>
      <c r="Z3198"/>
      <c r="AA3198"/>
      <c r="AB3198"/>
      <c r="AC3198"/>
      <c r="AD3198" s="20"/>
      <c r="AE3198"/>
      <c r="AF3198"/>
      <c r="AG3198"/>
      <c r="AH3198"/>
      <c r="AI3198" s="20"/>
      <c r="AJ3198"/>
      <c r="AK3198"/>
      <c r="AL3198"/>
      <c r="AM3198"/>
      <c r="AN3198" s="20"/>
      <c r="AO3198"/>
      <c r="AT3198" s="14"/>
      <c r="AU3198" s="14"/>
      <c r="AV3198" s="14"/>
      <c r="AW3198" s="14"/>
    </row>
    <row r="3199" spans="1:49" s="10" customFormat="1">
      <c r="A3199" s="12"/>
      <c r="C3199"/>
      <c r="D3199"/>
      <c r="E3199" s="20"/>
      <c r="F3199"/>
      <c r="G3199"/>
      <c r="H3199"/>
      <c r="I3199"/>
      <c r="J3199" s="20"/>
      <c r="K3199"/>
      <c r="L3199"/>
      <c r="M3199"/>
      <c r="N3199"/>
      <c r="O3199" s="20"/>
      <c r="P3199"/>
      <c r="Q3199"/>
      <c r="R3199"/>
      <c r="S3199"/>
      <c r="T3199" s="20"/>
      <c r="U3199"/>
      <c r="V3199"/>
      <c r="W3199"/>
      <c r="X3199"/>
      <c r="Y3199" s="20"/>
      <c r="Z3199"/>
      <c r="AA3199"/>
      <c r="AB3199"/>
      <c r="AC3199"/>
      <c r="AD3199" s="20"/>
      <c r="AE3199"/>
      <c r="AF3199"/>
      <c r="AG3199"/>
      <c r="AH3199"/>
      <c r="AI3199" s="20"/>
      <c r="AJ3199"/>
      <c r="AK3199"/>
      <c r="AL3199"/>
      <c r="AM3199"/>
      <c r="AN3199" s="20"/>
      <c r="AO3199"/>
      <c r="AT3199" s="14"/>
      <c r="AU3199" s="14"/>
      <c r="AV3199" s="14"/>
      <c r="AW3199" s="14"/>
    </row>
    <row r="3200" spans="1:49" s="10" customFormat="1">
      <c r="A3200" s="12"/>
      <c r="C3200"/>
      <c r="D3200"/>
      <c r="E3200" s="20"/>
      <c r="F3200"/>
      <c r="G3200"/>
      <c r="H3200"/>
      <c r="I3200"/>
      <c r="J3200" s="20"/>
      <c r="K3200"/>
      <c r="L3200"/>
      <c r="M3200"/>
      <c r="N3200"/>
      <c r="O3200" s="20"/>
      <c r="P3200"/>
      <c r="Q3200"/>
      <c r="R3200"/>
      <c r="S3200"/>
      <c r="T3200" s="20"/>
      <c r="U3200"/>
      <c r="V3200"/>
      <c r="W3200"/>
      <c r="X3200"/>
      <c r="Y3200" s="20"/>
      <c r="Z3200"/>
      <c r="AA3200"/>
      <c r="AB3200"/>
      <c r="AC3200"/>
      <c r="AD3200" s="20"/>
      <c r="AE3200"/>
      <c r="AF3200"/>
      <c r="AG3200"/>
      <c r="AH3200"/>
      <c r="AI3200" s="20"/>
      <c r="AJ3200"/>
      <c r="AK3200"/>
      <c r="AL3200"/>
      <c r="AM3200"/>
      <c r="AN3200" s="20"/>
      <c r="AO3200"/>
      <c r="AT3200" s="14"/>
      <c r="AU3200" s="14"/>
      <c r="AV3200" s="14"/>
      <c r="AW3200" s="14"/>
    </row>
    <row r="3201" spans="1:49" s="10" customFormat="1">
      <c r="A3201" s="12"/>
      <c r="C3201"/>
      <c r="D3201"/>
      <c r="E3201" s="20"/>
      <c r="F3201"/>
      <c r="G3201"/>
      <c r="H3201"/>
      <c r="I3201"/>
      <c r="J3201" s="20"/>
      <c r="K3201"/>
      <c r="L3201"/>
      <c r="M3201"/>
      <c r="N3201"/>
      <c r="O3201" s="20"/>
      <c r="P3201"/>
      <c r="Q3201"/>
      <c r="R3201"/>
      <c r="S3201"/>
      <c r="T3201" s="20"/>
      <c r="U3201"/>
      <c r="V3201"/>
      <c r="W3201"/>
      <c r="X3201"/>
      <c r="Y3201" s="20"/>
      <c r="Z3201"/>
      <c r="AA3201"/>
      <c r="AB3201"/>
      <c r="AC3201"/>
      <c r="AD3201" s="20"/>
      <c r="AE3201"/>
      <c r="AF3201"/>
      <c r="AG3201"/>
      <c r="AH3201"/>
      <c r="AI3201" s="20"/>
      <c r="AJ3201"/>
      <c r="AK3201"/>
      <c r="AL3201"/>
      <c r="AM3201"/>
      <c r="AN3201" s="20"/>
      <c r="AO3201"/>
      <c r="AT3201" s="14"/>
      <c r="AU3201" s="14"/>
      <c r="AV3201" s="14"/>
      <c r="AW3201" s="14"/>
    </row>
    <row r="3202" spans="1:49" s="10" customFormat="1">
      <c r="A3202" s="12"/>
      <c r="C3202"/>
      <c r="D3202"/>
      <c r="E3202" s="20"/>
      <c r="F3202"/>
      <c r="G3202"/>
      <c r="H3202"/>
      <c r="I3202"/>
      <c r="J3202" s="20"/>
      <c r="K3202"/>
      <c r="L3202"/>
      <c r="M3202"/>
      <c r="N3202"/>
      <c r="O3202" s="20"/>
      <c r="P3202"/>
      <c r="Q3202"/>
      <c r="R3202"/>
      <c r="S3202"/>
      <c r="T3202" s="20"/>
      <c r="U3202"/>
      <c r="V3202"/>
      <c r="W3202"/>
      <c r="X3202"/>
      <c r="Y3202" s="20"/>
      <c r="Z3202"/>
      <c r="AA3202"/>
      <c r="AB3202"/>
      <c r="AC3202"/>
      <c r="AD3202" s="20"/>
      <c r="AE3202"/>
      <c r="AF3202"/>
      <c r="AG3202"/>
      <c r="AH3202"/>
      <c r="AI3202" s="20"/>
      <c r="AJ3202"/>
      <c r="AK3202"/>
      <c r="AL3202"/>
      <c r="AM3202"/>
      <c r="AN3202" s="20"/>
      <c r="AO3202"/>
      <c r="AT3202" s="14"/>
      <c r="AU3202" s="14"/>
      <c r="AV3202" s="14"/>
      <c r="AW3202" s="14"/>
    </row>
    <row r="3203" spans="1:49" s="10" customFormat="1">
      <c r="A3203" s="12"/>
      <c r="C3203"/>
      <c r="D3203"/>
      <c r="E3203" s="20"/>
      <c r="F3203"/>
      <c r="G3203"/>
      <c r="H3203"/>
      <c r="I3203"/>
      <c r="J3203" s="20"/>
      <c r="K3203"/>
      <c r="L3203"/>
      <c r="M3203"/>
      <c r="N3203"/>
      <c r="O3203" s="20"/>
      <c r="P3203"/>
      <c r="Q3203"/>
      <c r="R3203"/>
      <c r="S3203"/>
      <c r="T3203" s="20"/>
      <c r="U3203"/>
      <c r="V3203"/>
      <c r="W3203"/>
      <c r="X3203"/>
      <c r="Y3203" s="20"/>
      <c r="Z3203"/>
      <c r="AA3203"/>
      <c r="AB3203"/>
      <c r="AC3203"/>
      <c r="AD3203" s="20"/>
      <c r="AE3203"/>
      <c r="AF3203"/>
      <c r="AG3203"/>
      <c r="AH3203"/>
      <c r="AI3203" s="20"/>
      <c r="AJ3203"/>
      <c r="AK3203"/>
      <c r="AL3203"/>
      <c r="AM3203"/>
      <c r="AN3203" s="20"/>
      <c r="AO3203"/>
      <c r="AT3203" s="14"/>
      <c r="AU3203" s="14"/>
      <c r="AV3203" s="14"/>
      <c r="AW3203" s="14"/>
    </row>
    <row r="3204" spans="1:49" s="10" customFormat="1">
      <c r="A3204" s="12"/>
      <c r="C3204"/>
      <c r="D3204"/>
      <c r="E3204" s="20"/>
      <c r="F3204"/>
      <c r="G3204"/>
      <c r="H3204"/>
      <c r="I3204"/>
      <c r="J3204" s="20"/>
      <c r="K3204"/>
      <c r="L3204"/>
      <c r="M3204"/>
      <c r="N3204"/>
      <c r="O3204" s="20"/>
      <c r="P3204"/>
      <c r="Q3204"/>
      <c r="R3204"/>
      <c r="S3204"/>
      <c r="T3204" s="20"/>
      <c r="U3204"/>
      <c r="V3204"/>
      <c r="W3204"/>
      <c r="X3204"/>
      <c r="Y3204" s="20"/>
      <c r="Z3204"/>
      <c r="AA3204"/>
      <c r="AB3204"/>
      <c r="AC3204"/>
      <c r="AD3204" s="20"/>
      <c r="AE3204"/>
      <c r="AF3204"/>
      <c r="AG3204"/>
      <c r="AH3204"/>
      <c r="AI3204" s="20"/>
      <c r="AJ3204"/>
      <c r="AK3204"/>
      <c r="AL3204"/>
      <c r="AM3204"/>
      <c r="AN3204" s="20"/>
      <c r="AO3204"/>
      <c r="AT3204" s="14"/>
      <c r="AU3204" s="14"/>
      <c r="AV3204" s="14"/>
      <c r="AW3204" s="14"/>
    </row>
    <row r="3205" spans="1:49" s="10" customFormat="1">
      <c r="A3205" s="12"/>
      <c r="C3205"/>
      <c r="D3205"/>
      <c r="E3205" s="20"/>
      <c r="F3205"/>
      <c r="G3205"/>
      <c r="H3205"/>
      <c r="I3205"/>
      <c r="J3205" s="20"/>
      <c r="K3205"/>
      <c r="L3205"/>
      <c r="M3205"/>
      <c r="N3205"/>
      <c r="O3205" s="20"/>
      <c r="P3205"/>
      <c r="Q3205"/>
      <c r="R3205"/>
      <c r="S3205"/>
      <c r="T3205" s="20"/>
      <c r="U3205"/>
      <c r="V3205"/>
      <c r="W3205"/>
      <c r="X3205"/>
      <c r="Y3205" s="20"/>
      <c r="Z3205"/>
      <c r="AA3205"/>
      <c r="AB3205"/>
      <c r="AC3205"/>
      <c r="AD3205" s="20"/>
      <c r="AE3205"/>
      <c r="AF3205"/>
      <c r="AG3205"/>
      <c r="AH3205"/>
      <c r="AI3205" s="20"/>
      <c r="AJ3205"/>
      <c r="AK3205"/>
      <c r="AL3205"/>
      <c r="AM3205"/>
      <c r="AN3205" s="20"/>
      <c r="AO3205"/>
      <c r="AT3205" s="14"/>
      <c r="AU3205" s="14"/>
      <c r="AV3205" s="14"/>
      <c r="AW3205" s="14"/>
    </row>
    <row r="3206" spans="1:49" s="10" customFormat="1">
      <c r="A3206" s="12"/>
      <c r="C3206"/>
      <c r="D3206"/>
      <c r="E3206" s="20"/>
      <c r="F3206"/>
      <c r="G3206"/>
      <c r="H3206"/>
      <c r="I3206"/>
      <c r="J3206" s="20"/>
      <c r="K3206"/>
      <c r="L3206"/>
      <c r="M3206"/>
      <c r="N3206"/>
      <c r="O3206" s="20"/>
      <c r="P3206"/>
      <c r="Q3206"/>
      <c r="R3206"/>
      <c r="S3206"/>
      <c r="T3206" s="20"/>
      <c r="U3206"/>
      <c r="V3206"/>
      <c r="W3206"/>
      <c r="X3206"/>
      <c r="Y3206" s="20"/>
      <c r="Z3206"/>
      <c r="AA3206"/>
      <c r="AB3206"/>
      <c r="AC3206"/>
      <c r="AD3206" s="20"/>
      <c r="AE3206"/>
      <c r="AF3206"/>
      <c r="AG3206"/>
      <c r="AH3206"/>
      <c r="AI3206" s="20"/>
      <c r="AJ3206"/>
      <c r="AK3206"/>
      <c r="AL3206"/>
      <c r="AM3206"/>
      <c r="AN3206" s="20"/>
      <c r="AO3206"/>
      <c r="AT3206" s="14"/>
      <c r="AU3206" s="14"/>
      <c r="AV3206" s="14"/>
      <c r="AW3206" s="14"/>
    </row>
    <row r="3207" spans="1:49" s="10" customFormat="1">
      <c r="A3207" s="12"/>
      <c r="C3207"/>
      <c r="D3207"/>
      <c r="E3207" s="20"/>
      <c r="F3207"/>
      <c r="G3207"/>
      <c r="H3207"/>
      <c r="I3207"/>
      <c r="J3207" s="20"/>
      <c r="K3207"/>
      <c r="L3207"/>
      <c r="M3207"/>
      <c r="N3207"/>
      <c r="O3207" s="20"/>
      <c r="P3207"/>
      <c r="Q3207"/>
      <c r="R3207"/>
      <c r="S3207"/>
      <c r="T3207" s="20"/>
      <c r="U3207"/>
      <c r="V3207"/>
      <c r="W3207"/>
      <c r="X3207"/>
      <c r="Y3207" s="20"/>
      <c r="Z3207"/>
      <c r="AA3207"/>
      <c r="AB3207"/>
      <c r="AC3207"/>
      <c r="AD3207" s="20"/>
      <c r="AE3207"/>
      <c r="AF3207"/>
      <c r="AG3207"/>
      <c r="AH3207"/>
      <c r="AI3207" s="20"/>
      <c r="AJ3207"/>
      <c r="AK3207"/>
      <c r="AL3207"/>
      <c r="AM3207"/>
      <c r="AN3207" s="20"/>
      <c r="AO3207"/>
      <c r="AT3207" s="14"/>
      <c r="AU3207" s="14"/>
      <c r="AV3207" s="14"/>
      <c r="AW3207" s="14"/>
    </row>
    <row r="3208" spans="1:49" s="10" customFormat="1">
      <c r="A3208" s="12"/>
      <c r="C3208"/>
      <c r="D3208"/>
      <c r="E3208" s="20"/>
      <c r="F3208"/>
      <c r="G3208"/>
      <c r="H3208"/>
      <c r="I3208"/>
      <c r="J3208" s="20"/>
      <c r="K3208"/>
      <c r="L3208"/>
      <c r="M3208"/>
      <c r="N3208"/>
      <c r="O3208" s="20"/>
      <c r="P3208"/>
      <c r="Q3208"/>
      <c r="R3208"/>
      <c r="S3208"/>
      <c r="T3208" s="20"/>
      <c r="U3208"/>
      <c r="V3208"/>
      <c r="W3208"/>
      <c r="X3208"/>
      <c r="Y3208" s="20"/>
      <c r="Z3208"/>
      <c r="AA3208"/>
      <c r="AB3208"/>
      <c r="AC3208"/>
      <c r="AD3208" s="20"/>
      <c r="AE3208"/>
      <c r="AF3208"/>
      <c r="AG3208"/>
      <c r="AH3208"/>
      <c r="AI3208" s="20"/>
      <c r="AJ3208"/>
      <c r="AK3208"/>
      <c r="AL3208"/>
      <c r="AM3208"/>
      <c r="AN3208" s="20"/>
      <c r="AO3208"/>
      <c r="AT3208" s="14"/>
      <c r="AU3208" s="14"/>
      <c r="AV3208" s="14"/>
      <c r="AW3208" s="14"/>
    </row>
    <row r="3209" spans="1:49" s="10" customFormat="1">
      <c r="A3209" s="12"/>
      <c r="C3209"/>
      <c r="D3209"/>
      <c r="E3209" s="20"/>
      <c r="F3209"/>
      <c r="G3209"/>
      <c r="H3209"/>
      <c r="I3209"/>
      <c r="J3209" s="20"/>
      <c r="K3209"/>
      <c r="L3209"/>
      <c r="M3209"/>
      <c r="N3209"/>
      <c r="O3209" s="20"/>
      <c r="P3209"/>
      <c r="Q3209"/>
      <c r="R3209"/>
      <c r="S3209"/>
      <c r="T3209" s="20"/>
      <c r="U3209"/>
      <c r="V3209"/>
      <c r="W3209"/>
      <c r="X3209"/>
      <c r="Y3209" s="20"/>
      <c r="Z3209"/>
      <c r="AA3209"/>
      <c r="AB3209"/>
      <c r="AC3209"/>
      <c r="AD3209" s="20"/>
      <c r="AE3209"/>
      <c r="AF3209"/>
      <c r="AG3209"/>
      <c r="AH3209"/>
      <c r="AI3209" s="20"/>
      <c r="AJ3209"/>
      <c r="AK3209"/>
      <c r="AL3209"/>
      <c r="AM3209"/>
      <c r="AN3209" s="20"/>
      <c r="AO3209"/>
      <c r="AT3209" s="14"/>
      <c r="AU3209" s="14"/>
      <c r="AV3209" s="14"/>
      <c r="AW3209" s="14"/>
    </row>
    <row r="3210" spans="1:49" s="10" customFormat="1">
      <c r="A3210" s="12"/>
      <c r="C3210"/>
      <c r="D3210"/>
      <c r="E3210" s="20"/>
      <c r="F3210"/>
      <c r="G3210"/>
      <c r="H3210"/>
      <c r="I3210"/>
      <c r="J3210" s="20"/>
      <c r="K3210"/>
      <c r="L3210"/>
      <c r="M3210"/>
      <c r="N3210"/>
      <c r="O3210" s="20"/>
      <c r="P3210"/>
      <c r="Q3210"/>
      <c r="R3210"/>
      <c r="S3210"/>
      <c r="T3210" s="20"/>
      <c r="U3210"/>
      <c r="V3210"/>
      <c r="W3210"/>
      <c r="X3210"/>
      <c r="Y3210" s="20"/>
      <c r="Z3210"/>
      <c r="AA3210"/>
      <c r="AB3210"/>
      <c r="AC3210"/>
      <c r="AD3210" s="20"/>
      <c r="AE3210"/>
      <c r="AF3210"/>
      <c r="AG3210"/>
      <c r="AH3210"/>
      <c r="AI3210" s="20"/>
      <c r="AJ3210"/>
      <c r="AK3210"/>
      <c r="AL3210"/>
      <c r="AM3210"/>
      <c r="AN3210" s="20"/>
      <c r="AO3210"/>
      <c r="AT3210" s="14"/>
      <c r="AU3210" s="14"/>
      <c r="AV3210" s="14"/>
      <c r="AW3210" s="14"/>
    </row>
    <row r="3211" spans="1:49" s="10" customFormat="1">
      <c r="A3211" s="12"/>
      <c r="C3211"/>
      <c r="D3211"/>
      <c r="E3211" s="20"/>
      <c r="F3211"/>
      <c r="G3211"/>
      <c r="H3211"/>
      <c r="I3211"/>
      <c r="J3211" s="20"/>
      <c r="K3211"/>
      <c r="L3211"/>
      <c r="M3211"/>
      <c r="N3211"/>
      <c r="O3211" s="20"/>
      <c r="P3211"/>
      <c r="Q3211"/>
      <c r="R3211"/>
      <c r="S3211"/>
      <c r="T3211" s="20"/>
      <c r="U3211"/>
      <c r="V3211"/>
      <c r="W3211"/>
      <c r="X3211"/>
      <c r="Y3211" s="20"/>
      <c r="Z3211"/>
      <c r="AA3211"/>
      <c r="AB3211"/>
      <c r="AC3211"/>
      <c r="AD3211" s="20"/>
      <c r="AE3211"/>
      <c r="AF3211"/>
      <c r="AG3211"/>
      <c r="AH3211"/>
      <c r="AI3211" s="20"/>
      <c r="AJ3211"/>
      <c r="AK3211"/>
      <c r="AL3211"/>
      <c r="AM3211"/>
      <c r="AN3211" s="20"/>
      <c r="AO3211"/>
      <c r="AT3211" s="14"/>
      <c r="AU3211" s="14"/>
      <c r="AV3211" s="14"/>
      <c r="AW3211" s="14"/>
    </row>
    <row r="3212" spans="1:49" s="10" customFormat="1">
      <c r="A3212" s="12"/>
      <c r="C3212"/>
      <c r="D3212"/>
      <c r="E3212" s="20"/>
      <c r="F3212"/>
      <c r="G3212"/>
      <c r="H3212"/>
      <c r="I3212"/>
      <c r="J3212" s="20"/>
      <c r="K3212"/>
      <c r="L3212"/>
      <c r="M3212"/>
      <c r="N3212"/>
      <c r="O3212" s="20"/>
      <c r="P3212"/>
      <c r="Q3212"/>
      <c r="R3212"/>
      <c r="S3212"/>
      <c r="T3212" s="20"/>
      <c r="U3212"/>
      <c r="V3212"/>
      <c r="W3212"/>
      <c r="X3212"/>
      <c r="Y3212" s="20"/>
      <c r="Z3212"/>
      <c r="AA3212"/>
      <c r="AB3212"/>
      <c r="AC3212"/>
      <c r="AD3212" s="20"/>
      <c r="AE3212"/>
      <c r="AF3212"/>
      <c r="AG3212"/>
      <c r="AH3212"/>
      <c r="AI3212" s="20"/>
      <c r="AJ3212"/>
      <c r="AK3212"/>
      <c r="AL3212"/>
      <c r="AM3212"/>
      <c r="AN3212" s="20"/>
      <c r="AO3212"/>
      <c r="AT3212" s="14"/>
      <c r="AU3212" s="14"/>
      <c r="AV3212" s="14"/>
      <c r="AW3212" s="14"/>
    </row>
    <row r="3213" spans="1:49" s="10" customFormat="1">
      <c r="A3213" s="12"/>
      <c r="C3213"/>
      <c r="D3213"/>
      <c r="E3213" s="20"/>
      <c r="F3213"/>
      <c r="G3213"/>
      <c r="H3213"/>
      <c r="I3213"/>
      <c r="J3213" s="20"/>
      <c r="K3213"/>
      <c r="L3213"/>
      <c r="M3213"/>
      <c r="N3213"/>
      <c r="O3213" s="20"/>
      <c r="P3213"/>
      <c r="Q3213"/>
      <c r="R3213"/>
      <c r="S3213"/>
      <c r="T3213" s="20"/>
      <c r="U3213"/>
      <c r="V3213"/>
      <c r="W3213"/>
      <c r="X3213"/>
      <c r="Y3213" s="20"/>
      <c r="Z3213"/>
      <c r="AA3213"/>
      <c r="AB3213"/>
      <c r="AC3213"/>
      <c r="AD3213" s="20"/>
      <c r="AE3213"/>
      <c r="AF3213"/>
      <c r="AG3213"/>
      <c r="AH3213"/>
      <c r="AI3213" s="20"/>
      <c r="AJ3213"/>
      <c r="AK3213"/>
      <c r="AL3213"/>
      <c r="AM3213"/>
      <c r="AN3213" s="20"/>
      <c r="AO3213"/>
      <c r="AT3213" s="14"/>
      <c r="AU3213" s="14"/>
      <c r="AV3213" s="14"/>
      <c r="AW3213" s="14"/>
    </row>
    <row r="3214" spans="1:49" s="10" customFormat="1">
      <c r="A3214" s="12"/>
      <c r="C3214"/>
      <c r="D3214"/>
      <c r="E3214" s="20"/>
      <c r="F3214"/>
      <c r="G3214"/>
      <c r="H3214"/>
      <c r="I3214"/>
      <c r="J3214" s="20"/>
      <c r="K3214"/>
      <c r="L3214"/>
      <c r="M3214"/>
      <c r="N3214"/>
      <c r="O3214" s="20"/>
      <c r="P3214"/>
      <c r="Q3214"/>
      <c r="R3214"/>
      <c r="S3214"/>
      <c r="T3214" s="20"/>
      <c r="U3214"/>
      <c r="V3214"/>
      <c r="W3214"/>
      <c r="X3214"/>
      <c r="Y3214" s="20"/>
      <c r="Z3214"/>
      <c r="AA3214"/>
      <c r="AB3214"/>
      <c r="AC3214"/>
      <c r="AD3214" s="20"/>
      <c r="AE3214"/>
      <c r="AF3214"/>
      <c r="AG3214"/>
      <c r="AH3214"/>
      <c r="AI3214" s="20"/>
      <c r="AJ3214"/>
      <c r="AK3214"/>
      <c r="AL3214"/>
      <c r="AM3214"/>
      <c r="AN3214" s="20"/>
      <c r="AO3214"/>
      <c r="AT3214" s="14"/>
      <c r="AU3214" s="14"/>
      <c r="AV3214" s="14"/>
      <c r="AW3214" s="14"/>
    </row>
    <row r="3215" spans="1:49" s="10" customFormat="1">
      <c r="A3215" s="12"/>
      <c r="C3215"/>
      <c r="D3215"/>
      <c r="E3215" s="20"/>
      <c r="F3215"/>
      <c r="G3215"/>
      <c r="H3215"/>
      <c r="I3215"/>
      <c r="J3215" s="20"/>
      <c r="K3215"/>
      <c r="L3215"/>
      <c r="M3215"/>
      <c r="N3215"/>
      <c r="O3215" s="20"/>
      <c r="P3215"/>
      <c r="Q3215"/>
      <c r="R3215"/>
      <c r="S3215"/>
      <c r="T3215" s="20"/>
      <c r="U3215"/>
      <c r="V3215"/>
      <c r="W3215"/>
      <c r="X3215"/>
      <c r="Y3215" s="20"/>
      <c r="Z3215"/>
      <c r="AA3215"/>
      <c r="AB3215"/>
      <c r="AC3215"/>
      <c r="AD3215" s="20"/>
      <c r="AE3215"/>
      <c r="AF3215"/>
      <c r="AG3215"/>
      <c r="AH3215"/>
      <c r="AI3215" s="20"/>
      <c r="AJ3215"/>
      <c r="AK3215"/>
      <c r="AL3215"/>
      <c r="AM3215"/>
      <c r="AN3215" s="20"/>
      <c r="AO3215"/>
      <c r="AT3215" s="14"/>
      <c r="AU3215" s="14"/>
      <c r="AV3215" s="14"/>
      <c r="AW3215" s="14"/>
    </row>
    <row r="3216" spans="1:49" s="10" customFormat="1">
      <c r="A3216" s="12"/>
      <c r="C3216"/>
      <c r="D3216"/>
      <c r="E3216" s="20"/>
      <c r="F3216"/>
      <c r="G3216"/>
      <c r="H3216"/>
      <c r="I3216"/>
      <c r="J3216" s="20"/>
      <c r="K3216"/>
      <c r="L3216"/>
      <c r="M3216"/>
      <c r="N3216"/>
      <c r="O3216" s="20"/>
      <c r="P3216"/>
      <c r="Q3216"/>
      <c r="R3216"/>
      <c r="S3216"/>
      <c r="T3216" s="20"/>
      <c r="U3216"/>
      <c r="V3216"/>
      <c r="W3216"/>
      <c r="X3216"/>
      <c r="Y3216" s="20"/>
      <c r="Z3216"/>
      <c r="AA3216"/>
      <c r="AB3216"/>
      <c r="AC3216"/>
      <c r="AD3216" s="20"/>
      <c r="AE3216"/>
      <c r="AF3216"/>
      <c r="AG3216"/>
      <c r="AH3216"/>
      <c r="AI3216" s="20"/>
      <c r="AJ3216"/>
      <c r="AK3216"/>
      <c r="AL3216"/>
      <c r="AM3216"/>
      <c r="AN3216" s="20"/>
      <c r="AO3216"/>
      <c r="AT3216" s="14"/>
      <c r="AU3216" s="14"/>
      <c r="AV3216" s="14"/>
      <c r="AW3216" s="14"/>
    </row>
    <row r="3217" spans="1:49" s="10" customFormat="1">
      <c r="A3217" s="12"/>
      <c r="C3217"/>
      <c r="D3217"/>
      <c r="E3217" s="20"/>
      <c r="F3217"/>
      <c r="G3217"/>
      <c r="H3217"/>
      <c r="I3217"/>
      <c r="J3217" s="20"/>
      <c r="K3217"/>
      <c r="L3217"/>
      <c r="M3217"/>
      <c r="N3217"/>
      <c r="O3217" s="20"/>
      <c r="P3217"/>
      <c r="Q3217"/>
      <c r="R3217"/>
      <c r="S3217"/>
      <c r="T3217" s="20"/>
      <c r="U3217"/>
      <c r="V3217"/>
      <c r="W3217"/>
      <c r="X3217"/>
      <c r="Y3217" s="20"/>
      <c r="Z3217"/>
      <c r="AA3217"/>
      <c r="AB3217"/>
      <c r="AC3217"/>
      <c r="AD3217" s="20"/>
      <c r="AE3217"/>
      <c r="AF3217"/>
      <c r="AG3217"/>
      <c r="AH3217"/>
      <c r="AI3217" s="20"/>
      <c r="AJ3217"/>
      <c r="AK3217"/>
      <c r="AL3217"/>
      <c r="AM3217"/>
      <c r="AN3217" s="20"/>
      <c r="AO3217"/>
      <c r="AT3217" s="14"/>
      <c r="AU3217" s="14"/>
      <c r="AV3217" s="14"/>
      <c r="AW3217" s="14"/>
    </row>
    <row r="3218" spans="1:49" s="10" customFormat="1">
      <c r="A3218" s="12"/>
      <c r="C3218"/>
      <c r="D3218"/>
      <c r="E3218" s="20"/>
      <c r="F3218"/>
      <c r="G3218"/>
      <c r="H3218"/>
      <c r="I3218"/>
      <c r="J3218" s="20"/>
      <c r="K3218"/>
      <c r="L3218"/>
      <c r="M3218"/>
      <c r="N3218"/>
      <c r="O3218" s="20"/>
      <c r="P3218"/>
      <c r="Q3218"/>
      <c r="R3218"/>
      <c r="S3218"/>
      <c r="T3218" s="20"/>
      <c r="U3218"/>
      <c r="V3218"/>
      <c r="W3218"/>
      <c r="X3218"/>
      <c r="Y3218" s="20"/>
      <c r="Z3218"/>
      <c r="AA3218"/>
      <c r="AB3218"/>
      <c r="AC3218"/>
      <c r="AD3218" s="20"/>
      <c r="AE3218"/>
      <c r="AF3218"/>
      <c r="AG3218"/>
      <c r="AH3218"/>
      <c r="AI3218" s="20"/>
      <c r="AJ3218"/>
      <c r="AK3218"/>
      <c r="AL3218"/>
      <c r="AM3218"/>
      <c r="AN3218" s="20"/>
      <c r="AO3218"/>
      <c r="AT3218" s="14"/>
      <c r="AU3218" s="14"/>
      <c r="AV3218" s="14"/>
      <c r="AW3218" s="14"/>
    </row>
    <row r="3219" spans="1:49" s="10" customFormat="1">
      <c r="A3219" s="12"/>
      <c r="C3219"/>
      <c r="D3219"/>
      <c r="E3219" s="20"/>
      <c r="F3219"/>
      <c r="G3219"/>
      <c r="H3219"/>
      <c r="I3219"/>
      <c r="J3219" s="20"/>
      <c r="K3219"/>
      <c r="L3219"/>
      <c r="M3219"/>
      <c r="N3219"/>
      <c r="O3219" s="20"/>
      <c r="P3219"/>
      <c r="Q3219"/>
      <c r="R3219"/>
      <c r="S3219"/>
      <c r="T3219" s="20"/>
      <c r="U3219"/>
      <c r="V3219"/>
      <c r="W3219"/>
      <c r="X3219"/>
      <c r="Y3219" s="20"/>
      <c r="Z3219"/>
      <c r="AA3219"/>
      <c r="AB3219"/>
      <c r="AC3219"/>
      <c r="AD3219" s="20"/>
      <c r="AE3219"/>
      <c r="AF3219"/>
      <c r="AG3219"/>
      <c r="AH3219"/>
      <c r="AI3219" s="20"/>
      <c r="AJ3219"/>
      <c r="AK3219"/>
      <c r="AL3219"/>
      <c r="AM3219"/>
      <c r="AN3219" s="20"/>
      <c r="AO3219"/>
      <c r="AT3219" s="14"/>
      <c r="AU3219" s="14"/>
      <c r="AV3219" s="14"/>
      <c r="AW3219" s="14"/>
    </row>
    <row r="3220" spans="1:49" s="10" customFormat="1">
      <c r="A3220" s="12"/>
      <c r="C3220"/>
      <c r="D3220"/>
      <c r="E3220" s="20"/>
      <c r="F3220"/>
      <c r="G3220"/>
      <c r="H3220"/>
      <c r="I3220"/>
      <c r="J3220" s="20"/>
      <c r="K3220"/>
      <c r="L3220"/>
      <c r="M3220"/>
      <c r="N3220"/>
      <c r="O3220" s="20"/>
      <c r="P3220"/>
      <c r="Q3220"/>
      <c r="R3220"/>
      <c r="S3220"/>
      <c r="T3220" s="20"/>
      <c r="U3220"/>
      <c r="V3220"/>
      <c r="W3220"/>
      <c r="X3220"/>
      <c r="Y3220" s="20"/>
      <c r="Z3220"/>
      <c r="AA3220"/>
      <c r="AB3220"/>
      <c r="AC3220"/>
      <c r="AD3220" s="20"/>
      <c r="AE3220"/>
      <c r="AF3220"/>
      <c r="AG3220"/>
      <c r="AH3220"/>
      <c r="AI3220" s="20"/>
      <c r="AJ3220"/>
      <c r="AK3220"/>
      <c r="AL3220"/>
      <c r="AM3220"/>
      <c r="AN3220" s="20"/>
      <c r="AO3220"/>
      <c r="AT3220" s="14"/>
      <c r="AU3220" s="14"/>
      <c r="AV3220" s="14"/>
      <c r="AW3220" s="14"/>
    </row>
    <row r="3221" spans="1:49" s="10" customFormat="1">
      <c r="A3221" s="12"/>
      <c r="C3221"/>
      <c r="D3221"/>
      <c r="E3221" s="20"/>
      <c r="F3221"/>
      <c r="G3221"/>
      <c r="H3221"/>
      <c r="I3221"/>
      <c r="J3221" s="20"/>
      <c r="K3221"/>
      <c r="L3221"/>
      <c r="M3221"/>
      <c r="N3221"/>
      <c r="O3221" s="20"/>
      <c r="P3221"/>
      <c r="Q3221"/>
      <c r="R3221"/>
      <c r="S3221"/>
      <c r="T3221" s="20"/>
      <c r="U3221"/>
      <c r="V3221"/>
      <c r="W3221"/>
      <c r="X3221"/>
      <c r="Y3221" s="20"/>
      <c r="Z3221"/>
      <c r="AA3221"/>
      <c r="AB3221"/>
      <c r="AC3221"/>
      <c r="AD3221" s="20"/>
      <c r="AE3221"/>
      <c r="AF3221"/>
      <c r="AG3221"/>
      <c r="AH3221"/>
      <c r="AI3221" s="20"/>
      <c r="AJ3221"/>
      <c r="AK3221"/>
      <c r="AL3221"/>
      <c r="AM3221"/>
      <c r="AN3221" s="20"/>
      <c r="AO3221"/>
      <c r="AT3221" s="14"/>
      <c r="AU3221" s="14"/>
      <c r="AV3221" s="14"/>
      <c r="AW3221" s="14"/>
    </row>
    <row r="3222" spans="1:49" s="10" customFormat="1">
      <c r="A3222" s="12"/>
      <c r="C3222"/>
      <c r="D3222"/>
      <c r="E3222" s="20"/>
      <c r="F3222"/>
      <c r="G3222"/>
      <c r="H3222"/>
      <c r="I3222"/>
      <c r="J3222" s="20"/>
      <c r="K3222"/>
      <c r="L3222"/>
      <c r="M3222"/>
      <c r="N3222"/>
      <c r="O3222" s="20"/>
      <c r="P3222"/>
      <c r="Q3222"/>
      <c r="R3222"/>
      <c r="S3222"/>
      <c r="T3222" s="20"/>
      <c r="U3222"/>
      <c r="V3222"/>
      <c r="W3222"/>
      <c r="X3222"/>
      <c r="Y3222" s="20"/>
      <c r="Z3222"/>
      <c r="AA3222"/>
      <c r="AB3222"/>
      <c r="AC3222"/>
      <c r="AD3222" s="20"/>
      <c r="AE3222"/>
      <c r="AF3222"/>
      <c r="AG3222"/>
      <c r="AH3222"/>
      <c r="AI3222" s="20"/>
      <c r="AJ3222"/>
      <c r="AK3222"/>
      <c r="AL3222"/>
      <c r="AM3222"/>
      <c r="AN3222" s="20"/>
      <c r="AO3222"/>
      <c r="AT3222" s="14"/>
      <c r="AU3222" s="14"/>
      <c r="AV3222" s="14"/>
      <c r="AW3222" s="14"/>
    </row>
    <row r="3223" spans="1:49" s="10" customFormat="1">
      <c r="A3223" s="12"/>
      <c r="C3223"/>
      <c r="D3223"/>
      <c r="E3223" s="20"/>
      <c r="F3223"/>
      <c r="G3223"/>
      <c r="H3223"/>
      <c r="I3223"/>
      <c r="J3223" s="20"/>
      <c r="K3223"/>
      <c r="L3223"/>
      <c r="M3223"/>
      <c r="N3223"/>
      <c r="O3223" s="20"/>
      <c r="P3223"/>
      <c r="Q3223"/>
      <c r="R3223"/>
      <c r="S3223"/>
      <c r="T3223" s="20"/>
      <c r="U3223"/>
      <c r="V3223"/>
      <c r="W3223"/>
      <c r="X3223"/>
      <c r="Y3223" s="20"/>
      <c r="Z3223"/>
      <c r="AA3223"/>
      <c r="AB3223"/>
      <c r="AC3223"/>
      <c r="AD3223" s="20"/>
      <c r="AE3223"/>
      <c r="AF3223"/>
      <c r="AG3223"/>
      <c r="AH3223"/>
      <c r="AI3223" s="20"/>
      <c r="AJ3223"/>
      <c r="AK3223"/>
      <c r="AL3223"/>
      <c r="AM3223"/>
      <c r="AN3223" s="20"/>
      <c r="AO3223"/>
      <c r="AT3223" s="14"/>
      <c r="AU3223" s="14"/>
      <c r="AV3223" s="14"/>
      <c r="AW3223" s="14"/>
    </row>
    <row r="3224" spans="1:49" s="10" customFormat="1">
      <c r="A3224" s="12"/>
      <c r="C3224"/>
      <c r="D3224"/>
      <c r="E3224" s="20"/>
      <c r="F3224"/>
      <c r="G3224"/>
      <c r="H3224"/>
      <c r="I3224"/>
      <c r="J3224" s="20"/>
      <c r="K3224"/>
      <c r="L3224"/>
      <c r="M3224"/>
      <c r="N3224"/>
      <c r="O3224" s="20"/>
      <c r="P3224"/>
      <c r="Q3224"/>
      <c r="R3224"/>
      <c r="S3224"/>
      <c r="T3224" s="20"/>
      <c r="U3224"/>
      <c r="V3224"/>
      <c r="W3224"/>
      <c r="X3224"/>
      <c r="Y3224" s="20"/>
      <c r="Z3224"/>
      <c r="AA3224"/>
      <c r="AB3224"/>
      <c r="AC3224"/>
      <c r="AD3224" s="20"/>
      <c r="AE3224"/>
      <c r="AF3224"/>
      <c r="AG3224"/>
      <c r="AH3224"/>
      <c r="AI3224" s="20"/>
      <c r="AJ3224"/>
      <c r="AK3224"/>
      <c r="AL3224"/>
      <c r="AM3224"/>
      <c r="AN3224" s="20"/>
      <c r="AO3224"/>
      <c r="AT3224" s="14"/>
      <c r="AU3224" s="14"/>
      <c r="AV3224" s="14"/>
      <c r="AW3224" s="14"/>
    </row>
    <row r="3225" spans="1:49" s="10" customFormat="1">
      <c r="A3225" s="12"/>
      <c r="C3225"/>
      <c r="D3225"/>
      <c r="E3225" s="20"/>
      <c r="F3225"/>
      <c r="G3225"/>
      <c r="H3225"/>
      <c r="I3225"/>
      <c r="J3225" s="20"/>
      <c r="K3225"/>
      <c r="L3225"/>
      <c r="M3225"/>
      <c r="N3225"/>
      <c r="O3225" s="20"/>
      <c r="P3225"/>
      <c r="Q3225"/>
      <c r="R3225"/>
      <c r="S3225"/>
      <c r="T3225" s="20"/>
      <c r="U3225"/>
      <c r="V3225"/>
      <c r="W3225"/>
      <c r="X3225"/>
      <c r="Y3225" s="20"/>
      <c r="Z3225"/>
      <c r="AA3225"/>
      <c r="AB3225"/>
      <c r="AC3225"/>
      <c r="AD3225" s="20"/>
      <c r="AE3225"/>
      <c r="AF3225"/>
      <c r="AG3225"/>
      <c r="AH3225"/>
      <c r="AI3225" s="20"/>
      <c r="AJ3225"/>
      <c r="AK3225"/>
      <c r="AL3225"/>
      <c r="AM3225"/>
      <c r="AN3225" s="20"/>
      <c r="AO3225"/>
      <c r="AT3225" s="14"/>
      <c r="AU3225" s="14"/>
      <c r="AV3225" s="14"/>
      <c r="AW3225" s="14"/>
    </row>
    <row r="3226" spans="1:49" s="10" customFormat="1">
      <c r="A3226" s="12"/>
      <c r="C3226"/>
      <c r="D3226"/>
      <c r="E3226" s="20"/>
      <c r="F3226"/>
      <c r="G3226"/>
      <c r="H3226"/>
      <c r="I3226"/>
      <c r="J3226" s="20"/>
      <c r="K3226"/>
      <c r="L3226"/>
      <c r="M3226"/>
      <c r="N3226"/>
      <c r="O3226" s="20"/>
      <c r="P3226"/>
      <c r="Q3226"/>
      <c r="R3226"/>
      <c r="S3226"/>
      <c r="T3226" s="20"/>
      <c r="U3226"/>
      <c r="V3226"/>
      <c r="W3226"/>
      <c r="X3226"/>
      <c r="Y3226" s="20"/>
      <c r="Z3226"/>
      <c r="AA3226"/>
      <c r="AB3226"/>
      <c r="AC3226"/>
      <c r="AD3226" s="20"/>
      <c r="AE3226"/>
      <c r="AF3226"/>
      <c r="AG3226"/>
      <c r="AH3226"/>
      <c r="AI3226" s="20"/>
      <c r="AJ3226"/>
      <c r="AK3226"/>
      <c r="AL3226"/>
      <c r="AM3226"/>
      <c r="AN3226" s="20"/>
      <c r="AO3226"/>
      <c r="AT3226" s="14"/>
      <c r="AU3226" s="14"/>
      <c r="AV3226" s="14"/>
      <c r="AW3226" s="14"/>
    </row>
    <row r="3227" spans="1:49" s="10" customFormat="1">
      <c r="A3227" s="12"/>
      <c r="C3227"/>
      <c r="D3227"/>
      <c r="E3227" s="20"/>
      <c r="F3227"/>
      <c r="G3227"/>
      <c r="H3227"/>
      <c r="I3227"/>
      <c r="J3227" s="20"/>
      <c r="K3227"/>
      <c r="L3227"/>
      <c r="M3227"/>
      <c r="N3227"/>
      <c r="O3227" s="20"/>
      <c r="P3227"/>
      <c r="Q3227"/>
      <c r="R3227"/>
      <c r="S3227"/>
      <c r="T3227" s="20"/>
      <c r="U3227"/>
      <c r="V3227"/>
      <c r="W3227"/>
      <c r="X3227"/>
      <c r="Y3227" s="20"/>
      <c r="Z3227"/>
      <c r="AA3227"/>
      <c r="AB3227"/>
      <c r="AC3227"/>
      <c r="AD3227" s="20"/>
      <c r="AE3227"/>
      <c r="AF3227"/>
      <c r="AG3227"/>
      <c r="AH3227"/>
      <c r="AI3227" s="20"/>
      <c r="AJ3227"/>
      <c r="AK3227"/>
      <c r="AL3227"/>
      <c r="AM3227"/>
      <c r="AN3227" s="20"/>
      <c r="AO3227"/>
      <c r="AT3227" s="14"/>
      <c r="AU3227" s="14"/>
      <c r="AV3227" s="14"/>
      <c r="AW3227" s="14"/>
    </row>
    <row r="3228" spans="1:49" s="10" customFormat="1">
      <c r="A3228" s="12"/>
      <c r="C3228"/>
      <c r="D3228"/>
      <c r="E3228" s="20"/>
      <c r="F3228"/>
      <c r="G3228"/>
      <c r="H3228"/>
      <c r="I3228"/>
      <c r="J3228" s="20"/>
      <c r="K3228"/>
      <c r="L3228"/>
      <c r="M3228"/>
      <c r="N3228"/>
      <c r="O3228" s="20"/>
      <c r="P3228"/>
      <c r="Q3228"/>
      <c r="R3228"/>
      <c r="S3228"/>
      <c r="T3228" s="20"/>
      <c r="U3228"/>
      <c r="V3228"/>
      <c r="W3228"/>
      <c r="X3228"/>
      <c r="Y3228" s="20"/>
      <c r="Z3228"/>
      <c r="AA3228"/>
      <c r="AB3228"/>
      <c r="AC3228"/>
      <c r="AD3228" s="20"/>
      <c r="AE3228"/>
      <c r="AF3228"/>
      <c r="AG3228"/>
      <c r="AH3228"/>
      <c r="AI3228" s="20"/>
      <c r="AJ3228"/>
      <c r="AK3228"/>
      <c r="AL3228"/>
      <c r="AM3228"/>
      <c r="AN3228" s="20"/>
      <c r="AO3228"/>
      <c r="AT3228" s="14"/>
      <c r="AU3228" s="14"/>
      <c r="AV3228" s="14"/>
      <c r="AW3228" s="14"/>
    </row>
    <row r="3229" spans="1:49" s="10" customFormat="1">
      <c r="A3229" s="12"/>
      <c r="C3229"/>
      <c r="D3229"/>
      <c r="E3229" s="20"/>
      <c r="F3229"/>
      <c r="G3229"/>
      <c r="H3229"/>
      <c r="I3229"/>
      <c r="J3229" s="20"/>
      <c r="K3229"/>
      <c r="L3229"/>
      <c r="M3229"/>
      <c r="N3229"/>
      <c r="O3229" s="20"/>
      <c r="P3229"/>
      <c r="Q3229"/>
      <c r="R3229"/>
      <c r="S3229"/>
      <c r="T3229" s="20"/>
      <c r="U3229"/>
      <c r="V3229"/>
      <c r="W3229"/>
      <c r="X3229"/>
      <c r="Y3229" s="20"/>
      <c r="Z3229"/>
      <c r="AA3229"/>
      <c r="AB3229"/>
      <c r="AC3229"/>
      <c r="AD3229" s="20"/>
      <c r="AE3229"/>
      <c r="AF3229"/>
      <c r="AG3229"/>
      <c r="AH3229"/>
      <c r="AI3229" s="20"/>
      <c r="AJ3229"/>
      <c r="AK3229"/>
      <c r="AL3229"/>
      <c r="AM3229"/>
      <c r="AN3229" s="20"/>
      <c r="AO3229"/>
      <c r="AT3229" s="14"/>
      <c r="AU3229" s="14"/>
      <c r="AV3229" s="14"/>
      <c r="AW3229" s="14"/>
    </row>
    <row r="3230" spans="1:49" s="10" customFormat="1">
      <c r="A3230" s="12"/>
      <c r="C3230"/>
      <c r="D3230"/>
      <c r="E3230" s="20"/>
      <c r="F3230"/>
      <c r="G3230"/>
      <c r="H3230"/>
      <c r="I3230"/>
      <c r="J3230" s="20"/>
      <c r="K3230"/>
      <c r="L3230"/>
      <c r="M3230"/>
      <c r="N3230"/>
      <c r="O3230" s="20"/>
      <c r="P3230"/>
      <c r="Q3230"/>
      <c r="R3230"/>
      <c r="S3230"/>
      <c r="T3230" s="20"/>
      <c r="U3230"/>
      <c r="V3230"/>
      <c r="W3230"/>
      <c r="X3230"/>
      <c r="Y3230" s="20"/>
      <c r="Z3230"/>
      <c r="AA3230"/>
      <c r="AB3230"/>
      <c r="AC3230"/>
      <c r="AD3230" s="20"/>
      <c r="AE3230"/>
      <c r="AF3230"/>
      <c r="AG3230"/>
      <c r="AH3230"/>
      <c r="AI3230" s="20"/>
      <c r="AJ3230"/>
      <c r="AK3230"/>
      <c r="AL3230"/>
      <c r="AM3230"/>
      <c r="AN3230" s="20"/>
      <c r="AO3230"/>
      <c r="AT3230" s="14"/>
      <c r="AU3230" s="14"/>
      <c r="AV3230" s="14"/>
      <c r="AW3230" s="14"/>
    </row>
    <row r="3231" spans="1:49" s="10" customFormat="1">
      <c r="A3231" s="12"/>
      <c r="C3231"/>
      <c r="D3231"/>
      <c r="E3231" s="20"/>
      <c r="F3231"/>
      <c r="G3231"/>
      <c r="H3231"/>
      <c r="I3231"/>
      <c r="J3231" s="20"/>
      <c r="K3231"/>
      <c r="L3231"/>
      <c r="M3231"/>
      <c r="N3231"/>
      <c r="O3231" s="20"/>
      <c r="P3231"/>
      <c r="Q3231"/>
      <c r="R3231"/>
      <c r="S3231"/>
      <c r="T3231" s="20"/>
      <c r="U3231"/>
      <c r="V3231"/>
      <c r="W3231"/>
      <c r="X3231"/>
      <c r="Y3231" s="20"/>
      <c r="Z3231"/>
      <c r="AA3231"/>
      <c r="AB3231"/>
      <c r="AC3231"/>
      <c r="AD3231" s="20"/>
      <c r="AE3231"/>
      <c r="AF3231"/>
      <c r="AG3231"/>
      <c r="AH3231"/>
      <c r="AI3231" s="20"/>
      <c r="AJ3231"/>
      <c r="AK3231"/>
      <c r="AL3231"/>
      <c r="AM3231"/>
      <c r="AN3231" s="20"/>
      <c r="AO3231"/>
      <c r="AT3231" s="14"/>
      <c r="AU3231" s="14"/>
      <c r="AV3231" s="14"/>
      <c r="AW3231" s="14"/>
    </row>
    <row r="3232" spans="1:49" s="10" customFormat="1">
      <c r="A3232" s="12"/>
      <c r="C3232"/>
      <c r="D3232"/>
      <c r="E3232" s="20"/>
      <c r="F3232"/>
      <c r="G3232"/>
      <c r="H3232"/>
      <c r="I3232"/>
      <c r="J3232" s="20"/>
      <c r="K3232"/>
      <c r="L3232"/>
      <c r="M3232"/>
      <c r="N3232"/>
      <c r="O3232" s="20"/>
      <c r="P3232"/>
      <c r="Q3232"/>
      <c r="R3232"/>
      <c r="S3232"/>
      <c r="T3232" s="20"/>
      <c r="U3232"/>
      <c r="V3232"/>
      <c r="W3232"/>
      <c r="X3232"/>
      <c r="Y3232" s="20"/>
      <c r="Z3232"/>
      <c r="AA3232"/>
      <c r="AB3232"/>
      <c r="AC3232"/>
      <c r="AD3232" s="20"/>
      <c r="AE3232"/>
      <c r="AF3232"/>
      <c r="AG3232"/>
      <c r="AH3232"/>
      <c r="AI3232" s="20"/>
      <c r="AJ3232"/>
      <c r="AK3232"/>
      <c r="AL3232"/>
      <c r="AM3232"/>
      <c r="AN3232" s="20"/>
      <c r="AO3232"/>
      <c r="AT3232" s="14"/>
      <c r="AU3232" s="14"/>
      <c r="AV3232" s="14"/>
      <c r="AW3232" s="14"/>
    </row>
    <row r="3233" spans="1:49" s="10" customFormat="1">
      <c r="A3233" s="12"/>
      <c r="C3233"/>
      <c r="D3233"/>
      <c r="E3233" s="20"/>
      <c r="F3233"/>
      <c r="G3233"/>
      <c r="H3233"/>
      <c r="I3233"/>
      <c r="J3233" s="20"/>
      <c r="K3233"/>
      <c r="L3233"/>
      <c r="M3233"/>
      <c r="N3233"/>
      <c r="O3233" s="20"/>
      <c r="P3233"/>
      <c r="Q3233"/>
      <c r="R3233"/>
      <c r="S3233"/>
      <c r="T3233" s="20"/>
      <c r="U3233"/>
      <c r="V3233"/>
      <c r="W3233"/>
      <c r="X3233"/>
      <c r="Y3233" s="20"/>
      <c r="Z3233"/>
      <c r="AA3233"/>
      <c r="AB3233"/>
      <c r="AC3233"/>
      <c r="AD3233" s="20"/>
      <c r="AE3233"/>
      <c r="AF3233"/>
      <c r="AG3233"/>
      <c r="AH3233"/>
      <c r="AI3233" s="20"/>
      <c r="AJ3233"/>
      <c r="AK3233"/>
      <c r="AL3233"/>
      <c r="AM3233"/>
      <c r="AN3233" s="20"/>
      <c r="AO3233"/>
      <c r="AT3233" s="14"/>
      <c r="AU3233" s="14"/>
      <c r="AV3233" s="14"/>
      <c r="AW3233" s="14"/>
    </row>
    <row r="3234" spans="1:49" s="10" customFormat="1">
      <c r="A3234" s="12"/>
      <c r="C3234"/>
      <c r="D3234"/>
      <c r="E3234" s="20"/>
      <c r="F3234"/>
      <c r="G3234"/>
      <c r="H3234"/>
      <c r="I3234"/>
      <c r="J3234" s="20"/>
      <c r="K3234"/>
      <c r="L3234"/>
      <c r="M3234"/>
      <c r="N3234"/>
      <c r="O3234" s="20"/>
      <c r="P3234"/>
      <c r="Q3234"/>
      <c r="R3234"/>
      <c r="S3234"/>
      <c r="T3234" s="20"/>
      <c r="U3234"/>
      <c r="V3234"/>
      <c r="W3234"/>
      <c r="X3234"/>
      <c r="Y3234" s="20"/>
      <c r="Z3234"/>
      <c r="AA3234"/>
      <c r="AB3234"/>
      <c r="AC3234"/>
      <c r="AD3234" s="20"/>
      <c r="AE3234"/>
      <c r="AF3234"/>
      <c r="AG3234"/>
      <c r="AH3234"/>
      <c r="AI3234" s="20"/>
      <c r="AJ3234"/>
      <c r="AK3234"/>
      <c r="AL3234"/>
      <c r="AM3234"/>
      <c r="AN3234" s="20"/>
      <c r="AO3234"/>
      <c r="AT3234" s="14"/>
      <c r="AU3234" s="14"/>
      <c r="AV3234" s="14"/>
      <c r="AW3234" s="14"/>
    </row>
    <row r="3235" spans="1:49" s="10" customFormat="1">
      <c r="A3235" s="12"/>
      <c r="C3235"/>
      <c r="D3235"/>
      <c r="E3235" s="20"/>
      <c r="F3235"/>
      <c r="G3235"/>
      <c r="H3235"/>
      <c r="I3235"/>
      <c r="J3235" s="20"/>
      <c r="K3235"/>
      <c r="L3235"/>
      <c r="M3235"/>
      <c r="N3235"/>
      <c r="O3235" s="20"/>
      <c r="P3235"/>
      <c r="Q3235"/>
      <c r="R3235"/>
      <c r="S3235"/>
      <c r="T3235" s="20"/>
      <c r="U3235"/>
      <c r="V3235"/>
      <c r="W3235"/>
      <c r="X3235"/>
      <c r="Y3235" s="20"/>
      <c r="Z3235"/>
      <c r="AA3235"/>
      <c r="AB3235"/>
      <c r="AC3235"/>
      <c r="AD3235" s="20"/>
      <c r="AE3235"/>
      <c r="AF3235"/>
      <c r="AG3235"/>
      <c r="AH3235"/>
      <c r="AI3235" s="20"/>
      <c r="AJ3235"/>
      <c r="AK3235"/>
      <c r="AL3235"/>
      <c r="AM3235"/>
      <c r="AN3235" s="20"/>
      <c r="AO3235"/>
      <c r="AT3235" s="14"/>
      <c r="AU3235" s="14"/>
      <c r="AV3235" s="14"/>
      <c r="AW3235" s="14"/>
    </row>
    <row r="3236" spans="1:49" s="10" customFormat="1">
      <c r="A3236" s="12"/>
      <c r="C3236"/>
      <c r="D3236"/>
      <c r="E3236" s="20"/>
      <c r="F3236"/>
      <c r="G3236"/>
      <c r="H3236"/>
      <c r="I3236"/>
      <c r="J3236" s="20"/>
      <c r="K3236"/>
      <c r="L3236"/>
      <c r="M3236"/>
      <c r="N3236"/>
      <c r="O3236" s="20"/>
      <c r="P3236"/>
      <c r="Q3236"/>
      <c r="R3236"/>
      <c r="S3236"/>
      <c r="T3236" s="20"/>
      <c r="U3236"/>
      <c r="V3236"/>
      <c r="W3236"/>
      <c r="X3236"/>
      <c r="Y3236" s="20"/>
      <c r="Z3236"/>
      <c r="AA3236"/>
      <c r="AB3236"/>
      <c r="AC3236"/>
      <c r="AD3236" s="20"/>
      <c r="AE3236"/>
      <c r="AF3236"/>
      <c r="AG3236"/>
      <c r="AH3236"/>
      <c r="AI3236" s="20"/>
      <c r="AJ3236"/>
      <c r="AK3236"/>
      <c r="AL3236"/>
      <c r="AM3236"/>
      <c r="AN3236" s="20"/>
      <c r="AO3236"/>
      <c r="AT3236" s="14"/>
      <c r="AU3236" s="14"/>
      <c r="AV3236" s="14"/>
      <c r="AW3236" s="14"/>
    </row>
    <row r="3237" spans="1:49" s="10" customFormat="1">
      <c r="A3237" s="12"/>
      <c r="C3237"/>
      <c r="D3237"/>
      <c r="E3237" s="20"/>
      <c r="F3237"/>
      <c r="G3237"/>
      <c r="H3237"/>
      <c r="I3237"/>
      <c r="J3237" s="20"/>
      <c r="K3237"/>
      <c r="L3237"/>
      <c r="M3237"/>
      <c r="N3237"/>
      <c r="O3237" s="20"/>
      <c r="P3237"/>
      <c r="Q3237"/>
      <c r="R3237"/>
      <c r="S3237"/>
      <c r="T3237" s="20"/>
      <c r="U3237"/>
      <c r="V3237"/>
      <c r="W3237"/>
      <c r="X3237"/>
      <c r="Y3237" s="20"/>
      <c r="Z3237"/>
      <c r="AA3237"/>
      <c r="AB3237"/>
      <c r="AC3237"/>
      <c r="AD3237" s="20"/>
      <c r="AE3237"/>
      <c r="AF3237"/>
      <c r="AG3237"/>
      <c r="AH3237"/>
      <c r="AI3237" s="20"/>
      <c r="AJ3237"/>
      <c r="AK3237"/>
      <c r="AL3237"/>
      <c r="AM3237"/>
      <c r="AN3237" s="20"/>
      <c r="AO3237"/>
      <c r="AT3237" s="14"/>
      <c r="AU3237" s="14"/>
      <c r="AV3237" s="14"/>
      <c r="AW3237" s="14"/>
    </row>
    <row r="3238" spans="1:49" s="10" customFormat="1">
      <c r="A3238" s="12"/>
      <c r="C3238"/>
      <c r="D3238"/>
      <c r="E3238" s="20"/>
      <c r="F3238"/>
      <c r="G3238"/>
      <c r="H3238"/>
      <c r="I3238"/>
      <c r="J3238" s="20"/>
      <c r="K3238"/>
      <c r="L3238"/>
      <c r="M3238"/>
      <c r="N3238"/>
      <c r="O3238" s="20"/>
      <c r="P3238"/>
      <c r="Q3238"/>
      <c r="R3238"/>
      <c r="S3238"/>
      <c r="T3238" s="20"/>
      <c r="U3238"/>
      <c r="V3238"/>
      <c r="W3238"/>
      <c r="X3238"/>
      <c r="Y3238" s="20"/>
      <c r="Z3238"/>
      <c r="AA3238"/>
      <c r="AB3238"/>
      <c r="AC3238"/>
      <c r="AD3238" s="20"/>
      <c r="AE3238"/>
      <c r="AF3238"/>
      <c r="AG3238"/>
      <c r="AH3238"/>
      <c r="AI3238" s="20"/>
      <c r="AJ3238"/>
      <c r="AK3238"/>
      <c r="AL3238"/>
      <c r="AM3238"/>
      <c r="AN3238" s="20"/>
      <c r="AO3238"/>
      <c r="AT3238" s="14"/>
      <c r="AU3238" s="14"/>
      <c r="AV3238" s="14"/>
      <c r="AW3238" s="14"/>
    </row>
    <row r="3239" spans="1:49" s="10" customFormat="1">
      <c r="A3239" s="12"/>
      <c r="C3239"/>
      <c r="D3239"/>
      <c r="E3239" s="20"/>
      <c r="F3239"/>
      <c r="G3239"/>
      <c r="H3239"/>
      <c r="I3239"/>
      <c r="J3239" s="20"/>
      <c r="K3239"/>
      <c r="L3239"/>
      <c r="M3239"/>
      <c r="N3239"/>
      <c r="O3239" s="20"/>
      <c r="P3239"/>
      <c r="Q3239"/>
      <c r="R3239"/>
      <c r="S3239"/>
      <c r="T3239" s="20"/>
      <c r="U3239"/>
      <c r="V3239"/>
      <c r="W3239"/>
      <c r="X3239"/>
      <c r="Y3239" s="20"/>
      <c r="Z3239"/>
      <c r="AA3239"/>
      <c r="AB3239"/>
      <c r="AC3239"/>
      <c r="AD3239" s="20"/>
      <c r="AE3239"/>
      <c r="AF3239"/>
      <c r="AG3239"/>
      <c r="AH3239"/>
      <c r="AI3239" s="20"/>
      <c r="AJ3239"/>
      <c r="AK3239"/>
      <c r="AL3239"/>
      <c r="AM3239"/>
      <c r="AN3239" s="20"/>
      <c r="AO3239"/>
      <c r="AT3239" s="14"/>
      <c r="AU3239" s="14"/>
      <c r="AV3239" s="14"/>
      <c r="AW3239" s="14"/>
    </row>
    <row r="3240" spans="1:49" s="10" customFormat="1">
      <c r="A3240" s="12"/>
      <c r="C3240"/>
      <c r="D3240"/>
      <c r="E3240" s="20"/>
      <c r="F3240"/>
      <c r="G3240"/>
      <c r="H3240"/>
      <c r="I3240"/>
      <c r="J3240" s="20"/>
      <c r="K3240"/>
      <c r="L3240"/>
      <c r="M3240"/>
      <c r="N3240"/>
      <c r="O3240" s="20"/>
      <c r="P3240"/>
      <c r="Q3240"/>
      <c r="R3240"/>
      <c r="S3240"/>
      <c r="T3240" s="20"/>
      <c r="U3240"/>
      <c r="V3240"/>
      <c r="W3240"/>
      <c r="X3240"/>
      <c r="Y3240" s="20"/>
      <c r="Z3240"/>
      <c r="AA3240"/>
      <c r="AB3240"/>
      <c r="AC3240"/>
      <c r="AD3240" s="20"/>
      <c r="AE3240"/>
      <c r="AF3240"/>
      <c r="AG3240"/>
      <c r="AH3240"/>
      <c r="AI3240" s="20"/>
      <c r="AJ3240"/>
      <c r="AK3240"/>
      <c r="AL3240"/>
      <c r="AM3240"/>
      <c r="AN3240" s="20"/>
      <c r="AO3240"/>
      <c r="AT3240" s="14"/>
      <c r="AU3240" s="14"/>
      <c r="AV3240" s="14"/>
      <c r="AW3240" s="14"/>
    </row>
    <row r="3241" spans="1:49" s="10" customFormat="1">
      <c r="A3241" s="12"/>
      <c r="C3241"/>
      <c r="D3241"/>
      <c r="E3241" s="20"/>
      <c r="F3241"/>
      <c r="G3241"/>
      <c r="H3241"/>
      <c r="I3241"/>
      <c r="J3241" s="20"/>
      <c r="K3241"/>
      <c r="L3241"/>
      <c r="M3241"/>
      <c r="N3241"/>
      <c r="O3241" s="20"/>
      <c r="P3241"/>
      <c r="Q3241"/>
      <c r="R3241"/>
      <c r="S3241"/>
      <c r="T3241" s="20"/>
      <c r="U3241"/>
      <c r="V3241"/>
      <c r="W3241"/>
      <c r="X3241"/>
      <c r="Y3241" s="20"/>
      <c r="Z3241"/>
      <c r="AA3241"/>
      <c r="AB3241"/>
      <c r="AC3241"/>
      <c r="AD3241" s="20"/>
      <c r="AE3241"/>
      <c r="AF3241"/>
      <c r="AG3241"/>
      <c r="AH3241"/>
      <c r="AI3241" s="20"/>
      <c r="AJ3241"/>
      <c r="AK3241"/>
      <c r="AL3241"/>
      <c r="AM3241"/>
      <c r="AN3241" s="20"/>
      <c r="AO3241"/>
      <c r="AT3241" s="14"/>
      <c r="AU3241" s="14"/>
      <c r="AV3241" s="14"/>
      <c r="AW3241" s="14"/>
    </row>
    <row r="3242" spans="1:49" s="10" customFormat="1">
      <c r="A3242" s="12"/>
      <c r="C3242"/>
      <c r="D3242"/>
      <c r="E3242" s="20"/>
      <c r="F3242"/>
      <c r="G3242"/>
      <c r="H3242"/>
      <c r="I3242"/>
      <c r="J3242" s="20"/>
      <c r="K3242"/>
      <c r="L3242"/>
      <c r="M3242"/>
      <c r="N3242"/>
      <c r="O3242" s="20"/>
      <c r="P3242"/>
      <c r="Q3242"/>
      <c r="R3242"/>
      <c r="S3242"/>
      <c r="T3242" s="20"/>
      <c r="U3242"/>
      <c r="V3242"/>
      <c r="W3242"/>
      <c r="X3242"/>
      <c r="Y3242" s="20"/>
      <c r="Z3242"/>
      <c r="AA3242"/>
      <c r="AB3242"/>
      <c r="AC3242"/>
      <c r="AD3242" s="20"/>
      <c r="AE3242"/>
      <c r="AF3242"/>
      <c r="AG3242"/>
      <c r="AH3242"/>
      <c r="AI3242" s="20"/>
      <c r="AJ3242"/>
      <c r="AK3242"/>
      <c r="AL3242"/>
      <c r="AM3242"/>
      <c r="AN3242" s="20"/>
      <c r="AO3242"/>
      <c r="AT3242" s="14"/>
      <c r="AU3242" s="14"/>
      <c r="AV3242" s="14"/>
      <c r="AW3242" s="14"/>
    </row>
    <row r="3243" spans="1:49" s="10" customFormat="1">
      <c r="A3243" s="12"/>
      <c r="C3243"/>
      <c r="D3243"/>
      <c r="E3243" s="20"/>
      <c r="F3243"/>
      <c r="G3243"/>
      <c r="H3243"/>
      <c r="I3243"/>
      <c r="J3243" s="20"/>
      <c r="K3243"/>
      <c r="L3243"/>
      <c r="M3243"/>
      <c r="N3243"/>
      <c r="O3243" s="20"/>
      <c r="P3243"/>
      <c r="Q3243"/>
      <c r="R3243"/>
      <c r="S3243"/>
      <c r="T3243" s="20"/>
      <c r="U3243"/>
      <c r="V3243"/>
      <c r="W3243"/>
      <c r="X3243"/>
      <c r="Y3243" s="20"/>
      <c r="Z3243"/>
      <c r="AA3243"/>
      <c r="AB3243"/>
      <c r="AC3243"/>
      <c r="AD3243" s="20"/>
      <c r="AE3243"/>
      <c r="AF3243"/>
      <c r="AG3243"/>
      <c r="AH3243"/>
      <c r="AI3243" s="20"/>
      <c r="AJ3243"/>
      <c r="AK3243"/>
      <c r="AL3243"/>
      <c r="AM3243"/>
      <c r="AN3243" s="20"/>
      <c r="AO3243"/>
      <c r="AT3243" s="14"/>
      <c r="AU3243" s="14"/>
      <c r="AV3243" s="14"/>
      <c r="AW3243" s="14"/>
    </row>
    <row r="3244" spans="1:49" s="10" customFormat="1">
      <c r="A3244" s="12"/>
      <c r="C3244"/>
      <c r="D3244"/>
      <c r="E3244" s="20"/>
      <c r="F3244"/>
      <c r="G3244"/>
      <c r="H3244"/>
      <c r="I3244"/>
      <c r="J3244" s="20"/>
      <c r="K3244"/>
      <c r="L3244"/>
      <c r="M3244"/>
      <c r="N3244"/>
      <c r="O3244" s="20"/>
      <c r="P3244"/>
      <c r="Q3244"/>
      <c r="R3244"/>
      <c r="S3244"/>
      <c r="T3244" s="20"/>
      <c r="U3244"/>
      <c r="V3244"/>
      <c r="W3244"/>
      <c r="X3244"/>
      <c r="Y3244" s="20"/>
      <c r="Z3244"/>
      <c r="AA3244"/>
      <c r="AB3244"/>
      <c r="AC3244"/>
      <c r="AD3244" s="20"/>
      <c r="AE3244"/>
      <c r="AF3244"/>
      <c r="AG3244"/>
      <c r="AH3244"/>
      <c r="AI3244" s="20"/>
      <c r="AJ3244"/>
      <c r="AK3244"/>
      <c r="AL3244"/>
      <c r="AM3244"/>
      <c r="AN3244" s="20"/>
      <c r="AO3244"/>
      <c r="AT3244" s="14"/>
      <c r="AU3244" s="14"/>
      <c r="AV3244" s="14"/>
      <c r="AW3244" s="14"/>
    </row>
    <row r="3245" spans="1:49" s="10" customFormat="1">
      <c r="A3245" s="12"/>
      <c r="C3245"/>
      <c r="D3245"/>
      <c r="E3245" s="20"/>
      <c r="F3245"/>
      <c r="G3245"/>
      <c r="H3245"/>
      <c r="I3245"/>
      <c r="J3245" s="20"/>
      <c r="K3245"/>
      <c r="L3245"/>
      <c r="M3245"/>
      <c r="N3245"/>
      <c r="O3245" s="20"/>
      <c r="P3245"/>
      <c r="Q3245"/>
      <c r="R3245"/>
      <c r="S3245"/>
      <c r="T3245" s="20"/>
      <c r="U3245"/>
      <c r="V3245"/>
      <c r="W3245"/>
      <c r="X3245"/>
      <c r="Y3245" s="20"/>
      <c r="Z3245"/>
      <c r="AA3245"/>
      <c r="AB3245"/>
      <c r="AC3245"/>
      <c r="AD3245" s="20"/>
      <c r="AE3245"/>
      <c r="AF3245"/>
      <c r="AG3245"/>
      <c r="AH3245"/>
      <c r="AI3245" s="20"/>
      <c r="AJ3245"/>
      <c r="AK3245"/>
      <c r="AL3245"/>
      <c r="AM3245"/>
      <c r="AN3245" s="20"/>
      <c r="AO3245"/>
      <c r="AT3245" s="14"/>
      <c r="AU3245" s="14"/>
      <c r="AV3245" s="14"/>
      <c r="AW3245" s="14"/>
    </row>
    <row r="3246" spans="1:49" s="10" customFormat="1">
      <c r="A3246" s="12"/>
      <c r="C3246"/>
      <c r="D3246"/>
      <c r="E3246" s="20"/>
      <c r="F3246"/>
      <c r="G3246"/>
      <c r="H3246"/>
      <c r="I3246"/>
      <c r="J3246" s="20"/>
      <c r="K3246"/>
      <c r="L3246"/>
      <c r="M3246"/>
      <c r="N3246"/>
      <c r="O3246" s="20"/>
      <c r="P3246"/>
      <c r="Q3246"/>
      <c r="R3246"/>
      <c r="S3246"/>
      <c r="T3246" s="20"/>
      <c r="U3246"/>
      <c r="V3246"/>
      <c r="W3246"/>
      <c r="X3246"/>
      <c r="Y3246" s="20"/>
      <c r="Z3246"/>
      <c r="AA3246"/>
      <c r="AB3246"/>
      <c r="AC3246"/>
      <c r="AD3246" s="20"/>
      <c r="AE3246"/>
      <c r="AF3246"/>
      <c r="AG3246"/>
      <c r="AH3246"/>
      <c r="AI3246" s="20"/>
      <c r="AJ3246"/>
      <c r="AK3246"/>
      <c r="AL3246"/>
      <c r="AM3246"/>
      <c r="AN3246" s="20"/>
      <c r="AO3246"/>
      <c r="AT3246" s="14"/>
      <c r="AU3246" s="14"/>
      <c r="AV3246" s="14"/>
      <c r="AW3246" s="14"/>
    </row>
    <row r="3247" spans="1:49" s="10" customFormat="1">
      <c r="A3247" s="12"/>
      <c r="C3247"/>
      <c r="D3247"/>
      <c r="E3247" s="20"/>
      <c r="F3247"/>
      <c r="G3247"/>
      <c r="H3247"/>
      <c r="I3247"/>
      <c r="J3247" s="20"/>
      <c r="K3247"/>
      <c r="L3247"/>
      <c r="M3247"/>
      <c r="N3247"/>
      <c r="O3247" s="20"/>
      <c r="P3247"/>
      <c r="Q3247"/>
      <c r="R3247"/>
      <c r="S3247"/>
      <c r="T3247" s="20"/>
      <c r="U3247"/>
      <c r="V3247"/>
      <c r="W3247"/>
      <c r="X3247"/>
      <c r="Y3247" s="20"/>
      <c r="Z3247"/>
      <c r="AA3247"/>
      <c r="AB3247"/>
      <c r="AC3247"/>
      <c r="AD3247" s="20"/>
      <c r="AE3247"/>
      <c r="AF3247"/>
      <c r="AG3247"/>
      <c r="AH3247"/>
      <c r="AI3247" s="20"/>
      <c r="AJ3247"/>
      <c r="AK3247"/>
      <c r="AL3247"/>
      <c r="AM3247"/>
      <c r="AN3247" s="20"/>
      <c r="AO3247"/>
      <c r="AT3247" s="14"/>
      <c r="AU3247" s="14"/>
      <c r="AV3247" s="14"/>
      <c r="AW3247" s="14"/>
    </row>
    <row r="3248" spans="1:49" s="10" customFormat="1">
      <c r="A3248" s="12"/>
      <c r="C3248"/>
      <c r="D3248"/>
      <c r="E3248" s="20"/>
      <c r="F3248"/>
      <c r="G3248"/>
      <c r="H3248"/>
      <c r="I3248"/>
      <c r="J3248" s="20"/>
      <c r="K3248"/>
      <c r="L3248"/>
      <c r="M3248"/>
      <c r="N3248"/>
      <c r="O3248" s="20"/>
      <c r="P3248"/>
      <c r="Q3248"/>
      <c r="R3248"/>
      <c r="S3248"/>
      <c r="T3248" s="20"/>
      <c r="U3248"/>
      <c r="V3248"/>
      <c r="W3248"/>
      <c r="X3248"/>
      <c r="Y3248" s="20"/>
      <c r="Z3248"/>
      <c r="AA3248"/>
      <c r="AB3248"/>
      <c r="AC3248"/>
      <c r="AD3248" s="20"/>
      <c r="AE3248"/>
      <c r="AF3248"/>
      <c r="AG3248"/>
      <c r="AH3248"/>
      <c r="AI3248" s="20"/>
      <c r="AJ3248"/>
      <c r="AK3248"/>
      <c r="AL3248"/>
      <c r="AM3248"/>
      <c r="AN3248" s="20"/>
      <c r="AO3248"/>
      <c r="AT3248" s="14"/>
      <c r="AU3248" s="14"/>
      <c r="AV3248" s="14"/>
      <c r="AW3248" s="14"/>
    </row>
    <row r="3249" spans="1:49" s="10" customFormat="1">
      <c r="A3249" s="12"/>
      <c r="C3249"/>
      <c r="D3249"/>
      <c r="E3249" s="20"/>
      <c r="F3249"/>
      <c r="G3249"/>
      <c r="H3249"/>
      <c r="I3249"/>
      <c r="J3249" s="20"/>
      <c r="K3249"/>
      <c r="L3249"/>
      <c r="M3249"/>
      <c r="N3249"/>
      <c r="O3249" s="20"/>
      <c r="P3249"/>
      <c r="Q3249"/>
      <c r="R3249"/>
      <c r="S3249"/>
      <c r="T3249" s="20"/>
      <c r="U3249"/>
      <c r="V3249"/>
      <c r="W3249"/>
      <c r="X3249"/>
      <c r="Y3249" s="20"/>
      <c r="Z3249"/>
      <c r="AA3249"/>
      <c r="AB3249"/>
      <c r="AC3249"/>
      <c r="AD3249" s="20"/>
      <c r="AE3249"/>
      <c r="AF3249"/>
      <c r="AG3249"/>
      <c r="AH3249"/>
      <c r="AI3249" s="20"/>
      <c r="AJ3249"/>
      <c r="AK3249"/>
      <c r="AL3249"/>
      <c r="AM3249"/>
      <c r="AN3249" s="20"/>
      <c r="AO3249"/>
      <c r="AT3249" s="14"/>
      <c r="AU3249" s="14"/>
      <c r="AV3249" s="14"/>
      <c r="AW3249" s="14"/>
    </row>
    <row r="3250" spans="1:49" s="10" customFormat="1">
      <c r="A3250" s="12"/>
      <c r="C3250"/>
      <c r="D3250"/>
      <c r="E3250" s="20"/>
      <c r="F3250"/>
      <c r="G3250"/>
      <c r="H3250"/>
      <c r="I3250"/>
      <c r="J3250" s="20"/>
      <c r="K3250"/>
      <c r="L3250"/>
      <c r="M3250"/>
      <c r="N3250"/>
      <c r="O3250" s="20"/>
      <c r="P3250"/>
      <c r="Q3250"/>
      <c r="R3250"/>
      <c r="S3250"/>
      <c r="T3250" s="20"/>
      <c r="U3250"/>
      <c r="V3250"/>
      <c r="W3250"/>
      <c r="X3250"/>
      <c r="Y3250" s="20"/>
      <c r="Z3250"/>
      <c r="AA3250"/>
      <c r="AB3250"/>
      <c r="AC3250"/>
      <c r="AD3250" s="20"/>
      <c r="AE3250"/>
      <c r="AF3250"/>
      <c r="AG3250"/>
      <c r="AH3250"/>
      <c r="AI3250" s="20"/>
      <c r="AJ3250"/>
      <c r="AK3250"/>
      <c r="AL3250"/>
      <c r="AM3250"/>
      <c r="AN3250" s="20"/>
      <c r="AO3250"/>
      <c r="AT3250" s="14"/>
      <c r="AU3250" s="14"/>
      <c r="AV3250" s="14"/>
      <c r="AW3250" s="14"/>
    </row>
    <row r="3251" spans="1:49" s="10" customFormat="1">
      <c r="A3251" s="12"/>
      <c r="C3251"/>
      <c r="D3251"/>
      <c r="E3251" s="20"/>
      <c r="F3251"/>
      <c r="G3251"/>
      <c r="H3251"/>
      <c r="I3251"/>
      <c r="J3251" s="20"/>
      <c r="K3251"/>
      <c r="L3251"/>
      <c r="M3251"/>
      <c r="N3251"/>
      <c r="O3251" s="20"/>
      <c r="P3251"/>
      <c r="Q3251"/>
      <c r="R3251"/>
      <c r="S3251"/>
      <c r="T3251" s="20"/>
      <c r="U3251"/>
      <c r="V3251"/>
      <c r="W3251"/>
      <c r="X3251"/>
      <c r="Y3251" s="20"/>
      <c r="Z3251"/>
      <c r="AA3251"/>
      <c r="AB3251"/>
      <c r="AC3251"/>
      <c r="AD3251" s="20"/>
      <c r="AE3251"/>
      <c r="AF3251"/>
      <c r="AG3251"/>
      <c r="AH3251"/>
      <c r="AI3251" s="20"/>
      <c r="AJ3251"/>
      <c r="AK3251"/>
      <c r="AL3251"/>
      <c r="AM3251"/>
      <c r="AN3251" s="20"/>
      <c r="AO3251"/>
      <c r="AT3251" s="14"/>
      <c r="AU3251" s="14"/>
      <c r="AV3251" s="14"/>
      <c r="AW3251" s="14"/>
    </row>
    <row r="3252" spans="1:49" s="10" customFormat="1">
      <c r="A3252" s="12"/>
      <c r="C3252"/>
      <c r="D3252"/>
      <c r="E3252" s="20"/>
      <c r="F3252"/>
      <c r="G3252"/>
      <c r="H3252"/>
      <c r="I3252"/>
      <c r="J3252" s="20"/>
      <c r="K3252"/>
      <c r="L3252"/>
      <c r="M3252"/>
      <c r="N3252"/>
      <c r="O3252" s="20"/>
      <c r="P3252"/>
      <c r="Q3252"/>
      <c r="R3252"/>
      <c r="S3252"/>
      <c r="T3252" s="20"/>
      <c r="U3252"/>
      <c r="V3252"/>
      <c r="W3252"/>
      <c r="X3252"/>
      <c r="Y3252" s="20"/>
      <c r="Z3252"/>
      <c r="AA3252"/>
      <c r="AB3252"/>
      <c r="AC3252"/>
      <c r="AD3252" s="20"/>
      <c r="AE3252"/>
      <c r="AF3252"/>
      <c r="AG3252"/>
      <c r="AH3252"/>
      <c r="AI3252" s="20"/>
      <c r="AJ3252"/>
      <c r="AK3252"/>
      <c r="AL3252"/>
      <c r="AM3252"/>
      <c r="AN3252" s="20"/>
      <c r="AO3252"/>
      <c r="AT3252" s="14"/>
      <c r="AU3252" s="14"/>
      <c r="AV3252" s="14"/>
      <c r="AW3252" s="14"/>
    </row>
    <row r="3253" spans="1:49" s="10" customFormat="1">
      <c r="A3253" s="12"/>
      <c r="C3253"/>
      <c r="D3253"/>
      <c r="E3253" s="20"/>
      <c r="F3253"/>
      <c r="G3253"/>
      <c r="H3253"/>
      <c r="I3253"/>
      <c r="J3253" s="20"/>
      <c r="K3253"/>
      <c r="L3253"/>
      <c r="M3253"/>
      <c r="N3253"/>
      <c r="O3253" s="20"/>
      <c r="P3253"/>
      <c r="Q3253"/>
      <c r="R3253"/>
      <c r="S3253"/>
      <c r="T3253" s="20"/>
      <c r="U3253"/>
      <c r="V3253"/>
      <c r="W3253"/>
      <c r="X3253"/>
      <c r="Y3253" s="20"/>
      <c r="Z3253"/>
      <c r="AA3253"/>
      <c r="AB3253"/>
      <c r="AC3253"/>
      <c r="AD3253" s="20"/>
      <c r="AE3253"/>
      <c r="AF3253"/>
      <c r="AG3253"/>
      <c r="AH3253"/>
      <c r="AI3253" s="20"/>
      <c r="AJ3253"/>
      <c r="AK3253"/>
      <c r="AL3253"/>
      <c r="AM3253"/>
      <c r="AN3253" s="20"/>
      <c r="AO3253"/>
      <c r="AT3253" s="14"/>
      <c r="AU3253" s="14"/>
      <c r="AV3253" s="14"/>
      <c r="AW3253" s="14"/>
    </row>
    <row r="3254" spans="1:49" s="10" customFormat="1">
      <c r="A3254" s="12"/>
      <c r="C3254"/>
      <c r="D3254"/>
      <c r="E3254" s="20"/>
      <c r="F3254"/>
      <c r="G3254"/>
      <c r="H3254"/>
      <c r="I3254"/>
      <c r="J3254" s="20"/>
      <c r="K3254"/>
      <c r="L3254"/>
      <c r="M3254"/>
      <c r="N3254"/>
      <c r="O3254" s="20"/>
      <c r="P3254"/>
      <c r="Q3254"/>
      <c r="R3254"/>
      <c r="S3254"/>
      <c r="T3254" s="20"/>
      <c r="U3254"/>
      <c r="V3254"/>
      <c r="W3254"/>
      <c r="X3254"/>
      <c r="Y3254" s="20"/>
      <c r="Z3254"/>
      <c r="AA3254"/>
      <c r="AB3254"/>
      <c r="AC3254"/>
      <c r="AD3254" s="20"/>
      <c r="AE3254"/>
      <c r="AF3254"/>
      <c r="AG3254"/>
      <c r="AH3254"/>
      <c r="AI3254" s="20"/>
      <c r="AJ3254"/>
      <c r="AK3254"/>
      <c r="AL3254"/>
      <c r="AM3254"/>
      <c r="AN3254" s="20"/>
      <c r="AO3254"/>
      <c r="AT3254" s="14"/>
      <c r="AU3254" s="14"/>
      <c r="AV3254" s="14"/>
      <c r="AW3254" s="14"/>
    </row>
    <row r="3255" spans="1:49" s="10" customFormat="1">
      <c r="A3255" s="12"/>
      <c r="C3255"/>
      <c r="D3255"/>
      <c r="E3255" s="20"/>
      <c r="F3255"/>
      <c r="G3255"/>
      <c r="H3255"/>
      <c r="I3255"/>
      <c r="J3255" s="20"/>
      <c r="K3255"/>
      <c r="L3255"/>
      <c r="M3255"/>
      <c r="N3255"/>
      <c r="O3255" s="20"/>
      <c r="P3255"/>
      <c r="Q3255"/>
      <c r="R3255"/>
      <c r="S3255"/>
      <c r="T3255" s="20"/>
      <c r="U3255"/>
      <c r="V3255"/>
      <c r="W3255"/>
      <c r="X3255"/>
      <c r="Y3255" s="20"/>
      <c r="Z3255"/>
      <c r="AA3255"/>
      <c r="AB3255"/>
      <c r="AC3255"/>
      <c r="AD3255" s="20"/>
      <c r="AE3255"/>
      <c r="AF3255"/>
      <c r="AG3255"/>
      <c r="AH3255"/>
      <c r="AI3255" s="20"/>
      <c r="AJ3255"/>
      <c r="AK3255"/>
      <c r="AL3255"/>
      <c r="AM3255"/>
      <c r="AN3255" s="20"/>
      <c r="AO3255"/>
      <c r="AT3255" s="14"/>
      <c r="AU3255" s="14"/>
      <c r="AV3255" s="14"/>
      <c r="AW3255" s="14"/>
    </row>
    <row r="3256" spans="1:49" s="10" customFormat="1">
      <c r="A3256" s="12"/>
      <c r="C3256"/>
      <c r="D3256"/>
      <c r="E3256" s="20"/>
      <c r="F3256"/>
      <c r="G3256"/>
      <c r="H3256"/>
      <c r="I3256"/>
      <c r="J3256" s="20"/>
      <c r="K3256"/>
      <c r="L3256"/>
      <c r="M3256"/>
      <c r="N3256"/>
      <c r="O3256" s="20"/>
      <c r="P3256"/>
      <c r="Q3256"/>
      <c r="R3256"/>
      <c r="S3256"/>
      <c r="T3256" s="20"/>
      <c r="U3256"/>
      <c r="V3256"/>
      <c r="W3256"/>
      <c r="X3256"/>
      <c r="Y3256" s="20"/>
      <c r="Z3256"/>
      <c r="AA3256"/>
      <c r="AB3256"/>
      <c r="AC3256"/>
      <c r="AD3256" s="20"/>
      <c r="AE3256"/>
      <c r="AF3256"/>
      <c r="AG3256"/>
      <c r="AH3256"/>
      <c r="AI3256" s="20"/>
      <c r="AJ3256"/>
      <c r="AK3256"/>
      <c r="AL3256"/>
      <c r="AM3256"/>
      <c r="AN3256" s="20"/>
      <c r="AO3256"/>
      <c r="AT3256" s="14"/>
      <c r="AU3256" s="14"/>
      <c r="AV3256" s="14"/>
      <c r="AW3256" s="14"/>
    </row>
    <row r="3257" spans="1:49" s="10" customFormat="1">
      <c r="A3257" s="12"/>
      <c r="C3257"/>
      <c r="D3257"/>
      <c r="E3257" s="20"/>
      <c r="F3257"/>
      <c r="G3257"/>
      <c r="H3257"/>
      <c r="I3257"/>
      <c r="J3257" s="20"/>
      <c r="K3257"/>
      <c r="L3257"/>
      <c r="M3257"/>
      <c r="N3257"/>
      <c r="O3257" s="20"/>
      <c r="P3257"/>
      <c r="Q3257"/>
      <c r="R3257"/>
      <c r="S3257"/>
      <c r="T3257" s="20"/>
      <c r="U3257"/>
      <c r="V3257"/>
      <c r="W3257"/>
      <c r="X3257"/>
      <c r="Y3257" s="20"/>
      <c r="Z3257"/>
      <c r="AA3257"/>
      <c r="AB3257"/>
      <c r="AC3257"/>
      <c r="AD3257" s="20"/>
      <c r="AE3257"/>
      <c r="AF3257"/>
      <c r="AG3257"/>
      <c r="AH3257"/>
      <c r="AI3257" s="20"/>
      <c r="AJ3257"/>
      <c r="AK3257"/>
      <c r="AL3257"/>
      <c r="AM3257"/>
      <c r="AN3257" s="20"/>
      <c r="AO3257"/>
      <c r="AT3257" s="14"/>
      <c r="AU3257" s="14"/>
      <c r="AV3257" s="14"/>
      <c r="AW3257" s="14"/>
    </row>
    <row r="3258" spans="1:49" s="10" customFormat="1">
      <c r="A3258" s="12"/>
      <c r="C3258"/>
      <c r="D3258"/>
      <c r="E3258" s="20"/>
      <c r="F3258"/>
      <c r="G3258"/>
      <c r="H3258"/>
      <c r="I3258"/>
      <c r="J3258" s="20"/>
      <c r="K3258"/>
      <c r="L3258"/>
      <c r="M3258"/>
      <c r="N3258"/>
      <c r="O3258" s="20"/>
      <c r="P3258"/>
      <c r="Q3258"/>
      <c r="R3258"/>
      <c r="S3258"/>
      <c r="T3258" s="20"/>
      <c r="U3258"/>
      <c r="V3258"/>
      <c r="W3258"/>
      <c r="X3258"/>
      <c r="Y3258" s="20"/>
      <c r="Z3258"/>
      <c r="AA3258"/>
      <c r="AB3258"/>
      <c r="AC3258"/>
      <c r="AD3258" s="20"/>
      <c r="AE3258"/>
      <c r="AF3258"/>
      <c r="AG3258"/>
      <c r="AH3258"/>
      <c r="AI3258" s="20"/>
      <c r="AJ3258"/>
      <c r="AK3258"/>
      <c r="AL3258"/>
      <c r="AM3258"/>
      <c r="AN3258" s="20"/>
      <c r="AO3258"/>
      <c r="AT3258" s="14"/>
      <c r="AU3258" s="14"/>
      <c r="AV3258" s="14"/>
      <c r="AW3258" s="14"/>
    </row>
    <row r="3259" spans="1:49" s="10" customFormat="1">
      <c r="A3259" s="12"/>
      <c r="C3259"/>
      <c r="D3259"/>
      <c r="E3259" s="20"/>
      <c r="F3259"/>
      <c r="G3259"/>
      <c r="H3259"/>
      <c r="I3259"/>
      <c r="J3259" s="20"/>
      <c r="K3259"/>
      <c r="L3259"/>
      <c r="M3259"/>
      <c r="N3259"/>
      <c r="O3259" s="20"/>
      <c r="P3259"/>
      <c r="Q3259"/>
      <c r="R3259"/>
      <c r="S3259"/>
      <c r="T3259" s="20"/>
      <c r="U3259"/>
      <c r="V3259"/>
      <c r="W3259"/>
      <c r="X3259"/>
      <c r="Y3259" s="20"/>
      <c r="Z3259"/>
      <c r="AA3259"/>
      <c r="AB3259"/>
      <c r="AC3259"/>
      <c r="AD3259" s="20"/>
      <c r="AE3259"/>
      <c r="AF3259"/>
      <c r="AG3259"/>
      <c r="AH3259"/>
      <c r="AI3259" s="20"/>
      <c r="AJ3259"/>
      <c r="AK3259"/>
      <c r="AL3259"/>
      <c r="AM3259"/>
      <c r="AN3259" s="20"/>
      <c r="AO3259"/>
      <c r="AT3259" s="14"/>
      <c r="AU3259" s="14"/>
      <c r="AV3259" s="14"/>
      <c r="AW3259" s="14"/>
    </row>
    <row r="3260" spans="1:49" s="10" customFormat="1">
      <c r="A3260" s="12"/>
      <c r="C3260"/>
      <c r="D3260"/>
      <c r="E3260" s="20"/>
      <c r="F3260"/>
      <c r="G3260"/>
      <c r="H3260"/>
      <c r="I3260"/>
      <c r="J3260" s="20"/>
      <c r="K3260"/>
      <c r="L3260"/>
      <c r="M3260"/>
      <c r="N3260"/>
      <c r="O3260" s="20"/>
      <c r="P3260"/>
      <c r="Q3260"/>
      <c r="R3260"/>
      <c r="S3260"/>
      <c r="T3260" s="20"/>
      <c r="U3260"/>
      <c r="V3260"/>
      <c r="W3260"/>
      <c r="X3260"/>
      <c r="Y3260" s="20"/>
      <c r="Z3260"/>
      <c r="AA3260"/>
      <c r="AB3260"/>
      <c r="AC3260"/>
      <c r="AD3260" s="20"/>
      <c r="AE3260"/>
      <c r="AF3260"/>
      <c r="AG3260"/>
      <c r="AH3260"/>
      <c r="AI3260" s="20"/>
      <c r="AJ3260"/>
      <c r="AK3260"/>
      <c r="AL3260"/>
      <c r="AM3260"/>
      <c r="AN3260" s="20"/>
      <c r="AO3260"/>
      <c r="AT3260" s="14"/>
      <c r="AU3260" s="14"/>
      <c r="AV3260" s="14"/>
      <c r="AW3260" s="14"/>
    </row>
    <row r="3261" spans="1:49" s="10" customFormat="1">
      <c r="A3261" s="12"/>
      <c r="C3261"/>
      <c r="D3261"/>
      <c r="E3261" s="20"/>
      <c r="F3261"/>
      <c r="G3261"/>
      <c r="H3261"/>
      <c r="I3261"/>
      <c r="J3261" s="20"/>
      <c r="K3261"/>
      <c r="L3261"/>
      <c r="M3261"/>
      <c r="N3261"/>
      <c r="O3261" s="20"/>
      <c r="P3261"/>
      <c r="Q3261"/>
      <c r="R3261"/>
      <c r="S3261"/>
      <c r="T3261" s="20"/>
      <c r="U3261"/>
      <c r="V3261"/>
      <c r="W3261"/>
      <c r="X3261"/>
      <c r="Y3261" s="20"/>
      <c r="Z3261"/>
      <c r="AA3261"/>
      <c r="AB3261"/>
      <c r="AC3261"/>
      <c r="AD3261" s="20"/>
      <c r="AE3261"/>
      <c r="AF3261"/>
      <c r="AG3261"/>
      <c r="AH3261"/>
      <c r="AI3261" s="20"/>
      <c r="AJ3261"/>
      <c r="AK3261"/>
      <c r="AL3261"/>
      <c r="AM3261"/>
      <c r="AN3261" s="20"/>
      <c r="AO3261"/>
      <c r="AT3261" s="14"/>
      <c r="AU3261" s="14"/>
      <c r="AV3261" s="14"/>
      <c r="AW3261" s="14"/>
    </row>
    <row r="3262" spans="1:49" s="10" customFormat="1">
      <c r="A3262" s="12"/>
      <c r="C3262"/>
      <c r="D3262"/>
      <c r="E3262" s="20"/>
      <c r="F3262"/>
      <c r="G3262"/>
      <c r="H3262"/>
      <c r="I3262"/>
      <c r="J3262" s="20"/>
      <c r="K3262"/>
      <c r="L3262"/>
      <c r="M3262"/>
      <c r="N3262"/>
      <c r="O3262" s="20"/>
      <c r="P3262"/>
      <c r="Q3262"/>
      <c r="R3262"/>
      <c r="S3262"/>
      <c r="T3262" s="20"/>
      <c r="U3262"/>
      <c r="V3262"/>
      <c r="W3262"/>
      <c r="X3262"/>
      <c r="Y3262" s="20"/>
      <c r="Z3262"/>
      <c r="AA3262"/>
      <c r="AB3262"/>
      <c r="AC3262"/>
      <c r="AD3262" s="20"/>
      <c r="AE3262"/>
      <c r="AF3262"/>
      <c r="AG3262"/>
      <c r="AH3262"/>
      <c r="AI3262" s="20"/>
      <c r="AJ3262"/>
      <c r="AK3262"/>
      <c r="AL3262"/>
      <c r="AM3262"/>
      <c r="AN3262" s="20"/>
      <c r="AO3262"/>
      <c r="AT3262" s="14"/>
      <c r="AU3262" s="14"/>
      <c r="AV3262" s="14"/>
      <c r="AW3262" s="14"/>
    </row>
    <row r="3263" spans="1:49" s="10" customFormat="1">
      <c r="A3263" s="12"/>
      <c r="C3263"/>
      <c r="D3263"/>
      <c r="E3263" s="20"/>
      <c r="F3263"/>
      <c r="G3263"/>
      <c r="H3263"/>
      <c r="I3263"/>
      <c r="J3263" s="20"/>
      <c r="K3263"/>
      <c r="L3263"/>
      <c r="M3263"/>
      <c r="N3263"/>
      <c r="O3263" s="20"/>
      <c r="P3263"/>
      <c r="Q3263"/>
      <c r="R3263"/>
      <c r="S3263"/>
      <c r="T3263" s="20"/>
      <c r="U3263"/>
      <c r="V3263"/>
      <c r="W3263"/>
      <c r="X3263"/>
      <c r="Y3263" s="20"/>
      <c r="Z3263"/>
      <c r="AA3263"/>
      <c r="AB3263"/>
      <c r="AC3263"/>
      <c r="AD3263" s="20"/>
      <c r="AE3263"/>
      <c r="AF3263"/>
      <c r="AG3263"/>
      <c r="AH3263"/>
      <c r="AI3263" s="20"/>
      <c r="AJ3263"/>
      <c r="AK3263"/>
      <c r="AL3263"/>
      <c r="AM3263"/>
      <c r="AN3263" s="20"/>
      <c r="AO3263"/>
      <c r="AT3263" s="14"/>
      <c r="AU3263" s="14"/>
      <c r="AV3263" s="14"/>
      <c r="AW3263" s="14"/>
    </row>
    <row r="3264" spans="1:49" s="10" customFormat="1">
      <c r="A3264" s="12"/>
      <c r="C3264"/>
      <c r="D3264"/>
      <c r="E3264" s="20"/>
      <c r="F3264"/>
      <c r="G3264"/>
      <c r="H3264"/>
      <c r="I3264"/>
      <c r="J3264" s="20"/>
      <c r="K3264"/>
      <c r="L3264"/>
      <c r="M3264"/>
      <c r="N3264"/>
      <c r="O3264" s="20"/>
      <c r="P3264"/>
      <c r="Q3264"/>
      <c r="R3264"/>
      <c r="S3264"/>
      <c r="T3264" s="20"/>
      <c r="U3264"/>
      <c r="V3264"/>
      <c r="W3264"/>
      <c r="X3264"/>
      <c r="Y3264" s="20"/>
      <c r="Z3264"/>
      <c r="AA3264"/>
      <c r="AB3264"/>
      <c r="AC3264"/>
      <c r="AD3264" s="20"/>
      <c r="AE3264"/>
      <c r="AF3264"/>
      <c r="AG3264"/>
      <c r="AH3264"/>
      <c r="AI3264" s="20"/>
      <c r="AJ3264"/>
      <c r="AK3264"/>
      <c r="AL3264"/>
      <c r="AM3264"/>
      <c r="AN3264" s="20"/>
      <c r="AO3264"/>
      <c r="AT3264" s="14"/>
      <c r="AU3264" s="14"/>
      <c r="AV3264" s="14"/>
      <c r="AW3264" s="14"/>
    </row>
    <row r="3265" spans="1:49" s="10" customFormat="1">
      <c r="A3265" s="12"/>
      <c r="C3265"/>
      <c r="D3265"/>
      <c r="E3265" s="20"/>
      <c r="F3265"/>
      <c r="G3265"/>
      <c r="H3265"/>
      <c r="I3265"/>
      <c r="J3265" s="20"/>
      <c r="K3265"/>
      <c r="L3265"/>
      <c r="M3265"/>
      <c r="N3265"/>
      <c r="O3265" s="20"/>
      <c r="P3265"/>
      <c r="Q3265"/>
      <c r="R3265"/>
      <c r="S3265"/>
      <c r="T3265" s="20"/>
      <c r="U3265"/>
      <c r="V3265"/>
      <c r="W3265"/>
      <c r="X3265"/>
      <c r="Y3265" s="20"/>
      <c r="Z3265"/>
      <c r="AA3265"/>
      <c r="AB3265"/>
      <c r="AC3265"/>
      <c r="AD3265" s="20"/>
      <c r="AE3265"/>
      <c r="AF3265"/>
      <c r="AG3265"/>
      <c r="AH3265"/>
      <c r="AI3265" s="20"/>
      <c r="AJ3265"/>
      <c r="AK3265"/>
      <c r="AL3265"/>
      <c r="AM3265"/>
      <c r="AN3265" s="20"/>
      <c r="AO3265"/>
      <c r="AT3265" s="14"/>
      <c r="AU3265" s="14"/>
      <c r="AV3265" s="14"/>
      <c r="AW3265" s="14"/>
    </row>
    <row r="3266" spans="1:49" s="10" customFormat="1">
      <c r="A3266" s="12"/>
      <c r="C3266"/>
      <c r="D3266"/>
      <c r="E3266" s="20"/>
      <c r="F3266"/>
      <c r="G3266"/>
      <c r="H3266"/>
      <c r="I3266"/>
      <c r="J3266" s="20"/>
      <c r="K3266"/>
      <c r="L3266"/>
      <c r="M3266"/>
      <c r="N3266"/>
      <c r="O3266" s="20"/>
      <c r="P3266"/>
      <c r="Q3266"/>
      <c r="R3266"/>
      <c r="S3266"/>
      <c r="T3266" s="20"/>
      <c r="U3266"/>
      <c r="V3266"/>
      <c r="W3266"/>
      <c r="X3266"/>
      <c r="Y3266" s="20"/>
      <c r="Z3266"/>
      <c r="AA3266"/>
      <c r="AB3266"/>
      <c r="AC3266"/>
      <c r="AD3266" s="20"/>
      <c r="AE3266"/>
      <c r="AF3266"/>
      <c r="AG3266"/>
      <c r="AH3266"/>
      <c r="AI3266" s="20"/>
      <c r="AJ3266"/>
      <c r="AK3266"/>
      <c r="AL3266"/>
      <c r="AM3266"/>
      <c r="AN3266" s="20"/>
      <c r="AO3266"/>
      <c r="AT3266" s="14"/>
      <c r="AU3266" s="14"/>
      <c r="AV3266" s="14"/>
      <c r="AW3266" s="14"/>
    </row>
    <row r="3267" spans="1:49" s="10" customFormat="1">
      <c r="A3267" s="12"/>
      <c r="C3267"/>
      <c r="D3267"/>
      <c r="E3267" s="20"/>
      <c r="F3267"/>
      <c r="G3267"/>
      <c r="H3267"/>
      <c r="I3267"/>
      <c r="J3267" s="20"/>
      <c r="K3267"/>
      <c r="L3267"/>
      <c r="M3267"/>
      <c r="N3267"/>
      <c r="O3267" s="20"/>
      <c r="P3267"/>
      <c r="Q3267"/>
      <c r="R3267"/>
      <c r="S3267"/>
      <c r="T3267" s="20"/>
      <c r="U3267"/>
      <c r="V3267"/>
      <c r="W3267"/>
      <c r="X3267"/>
      <c r="Y3267" s="20"/>
      <c r="Z3267"/>
      <c r="AA3267"/>
      <c r="AB3267"/>
      <c r="AC3267"/>
      <c r="AD3267" s="20"/>
      <c r="AE3267"/>
      <c r="AF3267"/>
      <c r="AG3267"/>
      <c r="AH3267"/>
      <c r="AI3267" s="20"/>
      <c r="AJ3267"/>
      <c r="AK3267"/>
      <c r="AL3267"/>
      <c r="AM3267"/>
      <c r="AN3267" s="20"/>
      <c r="AO3267"/>
      <c r="AT3267" s="14"/>
      <c r="AU3267" s="14"/>
      <c r="AV3267" s="14"/>
      <c r="AW3267" s="14"/>
    </row>
    <row r="3268" spans="1:49" s="10" customFormat="1">
      <c r="A3268" s="12"/>
      <c r="C3268"/>
      <c r="D3268"/>
      <c r="E3268" s="20"/>
      <c r="F3268"/>
      <c r="G3268"/>
      <c r="H3268"/>
      <c r="I3268"/>
      <c r="J3268" s="20"/>
      <c r="K3268"/>
      <c r="L3268"/>
      <c r="M3268"/>
      <c r="N3268"/>
      <c r="O3268" s="20"/>
      <c r="P3268"/>
      <c r="Q3268"/>
      <c r="R3268"/>
      <c r="S3268"/>
      <c r="T3268" s="20"/>
      <c r="U3268"/>
      <c r="V3268"/>
      <c r="W3268"/>
      <c r="X3268"/>
      <c r="Y3268" s="20"/>
      <c r="Z3268"/>
      <c r="AA3268"/>
      <c r="AB3268"/>
      <c r="AC3268"/>
      <c r="AD3268" s="20"/>
      <c r="AE3268"/>
      <c r="AF3268"/>
      <c r="AG3268"/>
      <c r="AH3268"/>
      <c r="AI3268" s="20"/>
      <c r="AJ3268"/>
      <c r="AK3268"/>
      <c r="AL3268"/>
      <c r="AM3268"/>
      <c r="AN3268" s="20"/>
      <c r="AO3268"/>
      <c r="AT3268" s="14"/>
      <c r="AU3268" s="14"/>
      <c r="AV3268" s="14"/>
      <c r="AW3268" s="14"/>
    </row>
    <row r="3269" spans="1:49" s="10" customFormat="1">
      <c r="A3269" s="12"/>
      <c r="C3269"/>
      <c r="D3269"/>
      <c r="E3269" s="20"/>
      <c r="F3269"/>
      <c r="G3269"/>
      <c r="H3269"/>
      <c r="I3269"/>
      <c r="J3269" s="20"/>
      <c r="K3269"/>
      <c r="L3269"/>
      <c r="M3269"/>
      <c r="N3269"/>
      <c r="O3269" s="20"/>
      <c r="P3269"/>
      <c r="Q3269"/>
      <c r="R3269"/>
      <c r="S3269"/>
      <c r="T3269" s="20"/>
      <c r="U3269"/>
      <c r="V3269"/>
      <c r="W3269"/>
      <c r="X3269"/>
      <c r="Y3269" s="20"/>
      <c r="Z3269"/>
      <c r="AA3269"/>
      <c r="AB3269"/>
      <c r="AC3269"/>
      <c r="AD3269" s="20"/>
      <c r="AE3269"/>
      <c r="AF3269"/>
      <c r="AG3269"/>
      <c r="AH3269"/>
      <c r="AI3269" s="20"/>
      <c r="AJ3269"/>
      <c r="AK3269"/>
      <c r="AL3269"/>
      <c r="AM3269"/>
      <c r="AN3269" s="20"/>
      <c r="AO3269"/>
      <c r="AT3269" s="14"/>
      <c r="AU3269" s="14"/>
      <c r="AV3269" s="14"/>
      <c r="AW3269" s="14"/>
    </row>
    <row r="3270" spans="1:49" s="10" customFormat="1">
      <c r="A3270" s="12"/>
      <c r="C3270"/>
      <c r="D3270"/>
      <c r="E3270" s="20"/>
      <c r="F3270"/>
      <c r="G3270"/>
      <c r="H3270"/>
      <c r="I3270"/>
      <c r="J3270" s="20"/>
      <c r="K3270"/>
      <c r="L3270"/>
      <c r="M3270"/>
      <c r="N3270"/>
      <c r="O3270" s="20"/>
      <c r="P3270"/>
      <c r="Q3270"/>
      <c r="R3270"/>
      <c r="S3270"/>
      <c r="T3270" s="20"/>
      <c r="U3270"/>
      <c r="V3270"/>
      <c r="W3270"/>
      <c r="X3270"/>
      <c r="Y3270" s="20"/>
      <c r="Z3270"/>
      <c r="AA3270"/>
      <c r="AB3270"/>
      <c r="AC3270"/>
      <c r="AD3270" s="20"/>
      <c r="AE3270"/>
      <c r="AF3270"/>
      <c r="AG3270"/>
      <c r="AH3270"/>
      <c r="AI3270" s="20"/>
      <c r="AJ3270"/>
      <c r="AK3270"/>
      <c r="AL3270"/>
      <c r="AM3270"/>
      <c r="AN3270" s="20"/>
      <c r="AO3270"/>
      <c r="AT3270" s="14"/>
      <c r="AU3270" s="14"/>
      <c r="AV3270" s="14"/>
      <c r="AW3270" s="14"/>
    </row>
    <row r="3271" spans="1:49" s="10" customFormat="1">
      <c r="A3271" s="12"/>
      <c r="C3271"/>
      <c r="D3271"/>
      <c r="E3271" s="20"/>
      <c r="F3271"/>
      <c r="G3271"/>
      <c r="H3271"/>
      <c r="I3271"/>
      <c r="J3271" s="20"/>
      <c r="K3271"/>
      <c r="L3271"/>
      <c r="M3271"/>
      <c r="N3271"/>
      <c r="O3271" s="20"/>
      <c r="P3271"/>
      <c r="Q3271"/>
      <c r="R3271"/>
      <c r="S3271"/>
      <c r="T3271" s="20"/>
      <c r="U3271"/>
      <c r="V3271"/>
      <c r="W3271"/>
      <c r="X3271"/>
      <c r="Y3271" s="20"/>
      <c r="Z3271"/>
      <c r="AA3271"/>
      <c r="AB3271"/>
      <c r="AC3271"/>
      <c r="AD3271" s="20"/>
      <c r="AE3271"/>
      <c r="AF3271"/>
      <c r="AG3271"/>
      <c r="AH3271"/>
      <c r="AI3271" s="20"/>
      <c r="AJ3271"/>
      <c r="AK3271"/>
      <c r="AL3271"/>
      <c r="AM3271"/>
      <c r="AN3271" s="20"/>
      <c r="AO3271"/>
      <c r="AT3271" s="14"/>
      <c r="AU3271" s="14"/>
      <c r="AV3271" s="14"/>
      <c r="AW3271" s="14"/>
    </row>
    <row r="3272" spans="1:49" s="10" customFormat="1">
      <c r="A3272" s="12"/>
      <c r="C3272"/>
      <c r="D3272"/>
      <c r="E3272" s="20"/>
      <c r="F3272"/>
      <c r="G3272"/>
      <c r="H3272"/>
      <c r="I3272"/>
      <c r="J3272" s="20"/>
      <c r="K3272"/>
      <c r="L3272"/>
      <c r="M3272"/>
      <c r="N3272"/>
      <c r="O3272" s="20"/>
      <c r="P3272"/>
      <c r="Q3272"/>
      <c r="R3272"/>
      <c r="S3272"/>
      <c r="T3272" s="20"/>
      <c r="U3272"/>
      <c r="V3272"/>
      <c r="W3272"/>
      <c r="X3272"/>
      <c r="Y3272" s="20"/>
      <c r="Z3272"/>
      <c r="AA3272"/>
      <c r="AB3272"/>
      <c r="AC3272"/>
      <c r="AD3272" s="20"/>
      <c r="AE3272"/>
      <c r="AF3272"/>
      <c r="AG3272"/>
      <c r="AH3272"/>
      <c r="AI3272" s="20"/>
      <c r="AJ3272"/>
      <c r="AK3272"/>
      <c r="AL3272"/>
      <c r="AM3272"/>
      <c r="AN3272" s="20"/>
      <c r="AO3272"/>
      <c r="AT3272" s="14"/>
      <c r="AU3272" s="14"/>
      <c r="AV3272" s="14"/>
      <c r="AW3272" s="14"/>
    </row>
    <row r="3273" spans="1:49" s="10" customFormat="1">
      <c r="A3273" s="12"/>
      <c r="C3273"/>
      <c r="D3273"/>
      <c r="E3273" s="20"/>
      <c r="F3273"/>
      <c r="G3273"/>
      <c r="H3273"/>
      <c r="I3273"/>
      <c r="J3273" s="20"/>
      <c r="K3273"/>
      <c r="L3273"/>
      <c r="M3273"/>
      <c r="N3273"/>
      <c r="O3273" s="20"/>
      <c r="P3273"/>
      <c r="Q3273"/>
      <c r="R3273"/>
      <c r="S3273"/>
      <c r="T3273" s="20"/>
      <c r="U3273"/>
      <c r="V3273"/>
      <c r="W3273"/>
      <c r="X3273"/>
      <c r="Y3273" s="20"/>
      <c r="Z3273"/>
      <c r="AA3273"/>
      <c r="AB3273"/>
      <c r="AC3273"/>
      <c r="AD3273" s="20"/>
      <c r="AE3273"/>
      <c r="AF3273"/>
      <c r="AG3273"/>
      <c r="AH3273"/>
      <c r="AI3273" s="20"/>
      <c r="AJ3273"/>
      <c r="AK3273"/>
      <c r="AL3273"/>
      <c r="AM3273"/>
      <c r="AN3273" s="20"/>
      <c r="AO3273"/>
      <c r="AT3273" s="14"/>
      <c r="AU3273" s="14"/>
      <c r="AV3273" s="14"/>
      <c r="AW3273" s="14"/>
    </row>
    <row r="3274" spans="1:49" s="10" customFormat="1">
      <c r="A3274" s="12"/>
      <c r="C3274"/>
      <c r="D3274"/>
      <c r="E3274" s="20"/>
      <c r="F3274"/>
      <c r="G3274"/>
      <c r="H3274"/>
      <c r="I3274"/>
      <c r="J3274" s="20"/>
      <c r="K3274"/>
      <c r="L3274"/>
      <c r="M3274"/>
      <c r="N3274"/>
      <c r="O3274" s="20"/>
      <c r="P3274"/>
      <c r="Q3274"/>
      <c r="R3274"/>
      <c r="S3274"/>
      <c r="T3274" s="20"/>
      <c r="U3274"/>
      <c r="V3274"/>
      <c r="W3274"/>
      <c r="X3274"/>
      <c r="Y3274" s="20"/>
      <c r="Z3274"/>
      <c r="AA3274"/>
      <c r="AB3274"/>
      <c r="AC3274"/>
      <c r="AD3274" s="20"/>
      <c r="AE3274"/>
      <c r="AF3274"/>
      <c r="AG3274"/>
      <c r="AH3274"/>
      <c r="AI3274" s="20"/>
      <c r="AJ3274"/>
      <c r="AK3274"/>
      <c r="AL3274"/>
      <c r="AM3274"/>
      <c r="AN3274" s="20"/>
      <c r="AO3274"/>
      <c r="AT3274" s="14"/>
      <c r="AU3274" s="14"/>
      <c r="AV3274" s="14"/>
      <c r="AW3274" s="14"/>
    </row>
    <row r="3275" spans="1:49" s="10" customFormat="1">
      <c r="A3275" s="12"/>
      <c r="C3275"/>
      <c r="D3275"/>
      <c r="E3275" s="20"/>
      <c r="F3275"/>
      <c r="G3275"/>
      <c r="H3275"/>
      <c r="I3275"/>
      <c r="J3275" s="20"/>
      <c r="K3275"/>
      <c r="L3275"/>
      <c r="M3275"/>
      <c r="N3275"/>
      <c r="O3275" s="20"/>
      <c r="P3275"/>
      <c r="Q3275"/>
      <c r="R3275"/>
      <c r="S3275"/>
      <c r="T3275" s="20"/>
      <c r="U3275"/>
      <c r="V3275"/>
      <c r="W3275"/>
      <c r="X3275"/>
      <c r="Y3275" s="20"/>
      <c r="Z3275"/>
      <c r="AA3275"/>
      <c r="AB3275"/>
      <c r="AC3275"/>
      <c r="AD3275" s="20"/>
      <c r="AE3275"/>
      <c r="AF3275"/>
      <c r="AG3275"/>
      <c r="AH3275"/>
      <c r="AI3275" s="20"/>
      <c r="AJ3275"/>
      <c r="AK3275"/>
      <c r="AL3275"/>
      <c r="AM3275"/>
      <c r="AN3275" s="20"/>
      <c r="AO3275"/>
      <c r="AT3275" s="14"/>
      <c r="AU3275" s="14"/>
      <c r="AV3275" s="14"/>
      <c r="AW3275" s="14"/>
    </row>
    <row r="3276" spans="1:49" s="10" customFormat="1">
      <c r="A3276" s="12"/>
      <c r="C3276"/>
      <c r="D3276"/>
      <c r="E3276" s="20"/>
      <c r="F3276"/>
      <c r="G3276"/>
      <c r="H3276"/>
      <c r="I3276"/>
      <c r="J3276" s="20"/>
      <c r="K3276"/>
      <c r="L3276"/>
      <c r="M3276"/>
      <c r="N3276"/>
      <c r="O3276" s="20"/>
      <c r="P3276"/>
      <c r="Q3276"/>
      <c r="R3276"/>
      <c r="S3276"/>
      <c r="T3276" s="20"/>
      <c r="U3276"/>
      <c r="V3276"/>
      <c r="W3276"/>
      <c r="X3276"/>
      <c r="Y3276" s="20"/>
      <c r="Z3276"/>
      <c r="AA3276"/>
      <c r="AB3276"/>
      <c r="AC3276"/>
      <c r="AD3276" s="20"/>
      <c r="AE3276"/>
      <c r="AF3276"/>
      <c r="AG3276"/>
      <c r="AH3276"/>
      <c r="AI3276" s="20"/>
      <c r="AJ3276"/>
      <c r="AK3276"/>
      <c r="AL3276"/>
      <c r="AM3276"/>
      <c r="AN3276" s="20"/>
      <c r="AO3276"/>
      <c r="AT3276" s="14"/>
      <c r="AU3276" s="14"/>
      <c r="AV3276" s="14"/>
      <c r="AW3276" s="14"/>
    </row>
    <row r="3277" spans="1:49" s="10" customFormat="1">
      <c r="A3277" s="12"/>
      <c r="C3277"/>
      <c r="D3277"/>
      <c r="E3277" s="20"/>
      <c r="F3277"/>
      <c r="G3277"/>
      <c r="H3277"/>
      <c r="I3277"/>
      <c r="J3277" s="20"/>
      <c r="K3277"/>
      <c r="L3277"/>
      <c r="M3277"/>
      <c r="N3277"/>
      <c r="O3277" s="20"/>
      <c r="P3277"/>
      <c r="Q3277"/>
      <c r="R3277"/>
      <c r="S3277"/>
      <c r="T3277" s="20"/>
      <c r="U3277"/>
      <c r="V3277"/>
      <c r="W3277"/>
      <c r="X3277"/>
      <c r="Y3277" s="20"/>
      <c r="Z3277"/>
      <c r="AA3277"/>
      <c r="AB3277"/>
      <c r="AC3277"/>
      <c r="AD3277" s="20"/>
      <c r="AE3277"/>
      <c r="AF3277"/>
      <c r="AG3277"/>
      <c r="AH3277"/>
      <c r="AI3277" s="20"/>
      <c r="AJ3277"/>
      <c r="AK3277"/>
      <c r="AL3277"/>
      <c r="AM3277"/>
      <c r="AN3277" s="20"/>
      <c r="AO3277"/>
      <c r="AT3277" s="14"/>
      <c r="AU3277" s="14"/>
      <c r="AV3277" s="14"/>
      <c r="AW3277" s="14"/>
    </row>
    <row r="3278" spans="1:49" s="10" customFormat="1">
      <c r="A3278" s="12"/>
      <c r="C3278"/>
      <c r="D3278"/>
      <c r="E3278" s="20"/>
      <c r="F3278"/>
      <c r="G3278"/>
      <c r="H3278"/>
      <c r="I3278"/>
      <c r="J3278" s="20"/>
      <c r="K3278"/>
      <c r="L3278"/>
      <c r="M3278"/>
      <c r="N3278"/>
      <c r="O3278" s="20"/>
      <c r="P3278"/>
      <c r="Q3278"/>
      <c r="R3278"/>
      <c r="S3278"/>
      <c r="T3278" s="20"/>
      <c r="U3278"/>
      <c r="V3278"/>
      <c r="W3278"/>
      <c r="X3278"/>
      <c r="Y3278" s="20"/>
      <c r="Z3278"/>
      <c r="AA3278"/>
      <c r="AB3278"/>
      <c r="AC3278"/>
      <c r="AD3278" s="20"/>
      <c r="AE3278"/>
      <c r="AF3278"/>
      <c r="AG3278"/>
      <c r="AH3278"/>
      <c r="AI3278" s="20"/>
      <c r="AJ3278"/>
      <c r="AK3278"/>
      <c r="AL3278"/>
      <c r="AM3278"/>
      <c r="AN3278" s="20"/>
      <c r="AO3278"/>
      <c r="AT3278" s="14"/>
      <c r="AU3278" s="14"/>
      <c r="AV3278" s="14"/>
      <c r="AW3278" s="14"/>
    </row>
    <row r="3279" spans="1:49" s="10" customFormat="1">
      <c r="A3279" s="12"/>
      <c r="C3279"/>
      <c r="D3279"/>
      <c r="E3279" s="20"/>
      <c r="F3279"/>
      <c r="G3279"/>
      <c r="H3279"/>
      <c r="I3279"/>
      <c r="J3279" s="20"/>
      <c r="K3279"/>
      <c r="L3279"/>
      <c r="M3279"/>
      <c r="N3279"/>
      <c r="O3279" s="20"/>
      <c r="P3279"/>
      <c r="Q3279"/>
      <c r="R3279"/>
      <c r="S3279"/>
      <c r="T3279" s="20"/>
      <c r="U3279"/>
      <c r="V3279"/>
      <c r="W3279"/>
      <c r="X3279"/>
      <c r="Y3279" s="20"/>
      <c r="Z3279"/>
      <c r="AA3279"/>
      <c r="AB3279"/>
      <c r="AC3279"/>
      <c r="AD3279" s="20"/>
      <c r="AE3279"/>
      <c r="AF3279"/>
      <c r="AG3279"/>
      <c r="AH3279"/>
      <c r="AI3279" s="20"/>
      <c r="AJ3279"/>
      <c r="AK3279"/>
      <c r="AL3279"/>
      <c r="AM3279"/>
      <c r="AN3279" s="20"/>
      <c r="AO3279"/>
      <c r="AT3279" s="14"/>
      <c r="AU3279" s="14"/>
      <c r="AV3279" s="14"/>
      <c r="AW3279" s="14"/>
    </row>
    <row r="3280" spans="1:49" s="10" customFormat="1">
      <c r="A3280" s="12"/>
      <c r="C3280"/>
      <c r="D3280"/>
      <c r="E3280" s="20"/>
      <c r="F3280"/>
      <c r="G3280"/>
      <c r="H3280"/>
      <c r="I3280"/>
      <c r="J3280" s="20"/>
      <c r="K3280"/>
      <c r="L3280"/>
      <c r="M3280"/>
      <c r="N3280"/>
      <c r="O3280" s="20"/>
      <c r="P3280"/>
      <c r="Q3280"/>
      <c r="R3280"/>
      <c r="S3280"/>
      <c r="T3280" s="20"/>
      <c r="U3280"/>
      <c r="V3280"/>
      <c r="W3280"/>
      <c r="X3280"/>
      <c r="Y3280" s="20"/>
      <c r="Z3280"/>
      <c r="AA3280"/>
      <c r="AB3280"/>
      <c r="AC3280"/>
      <c r="AD3280" s="20"/>
      <c r="AE3280"/>
      <c r="AF3280"/>
      <c r="AG3280"/>
      <c r="AH3280"/>
      <c r="AI3280" s="20"/>
      <c r="AJ3280"/>
      <c r="AK3280"/>
      <c r="AL3280"/>
      <c r="AM3280"/>
      <c r="AN3280" s="20"/>
      <c r="AO3280"/>
      <c r="AT3280" s="14"/>
      <c r="AU3280" s="14"/>
      <c r="AV3280" s="14"/>
      <c r="AW3280" s="14"/>
    </row>
    <row r="3281" spans="1:49" s="10" customFormat="1">
      <c r="A3281" s="12"/>
      <c r="C3281"/>
      <c r="D3281"/>
      <c r="E3281" s="20"/>
      <c r="F3281"/>
      <c r="G3281"/>
      <c r="H3281"/>
      <c r="I3281"/>
      <c r="J3281" s="20"/>
      <c r="K3281"/>
      <c r="L3281"/>
      <c r="M3281"/>
      <c r="N3281"/>
      <c r="O3281" s="20"/>
      <c r="P3281"/>
      <c r="Q3281"/>
      <c r="R3281"/>
      <c r="S3281"/>
      <c r="T3281" s="20"/>
      <c r="U3281"/>
      <c r="V3281"/>
      <c r="W3281"/>
      <c r="X3281"/>
      <c r="Y3281" s="20"/>
      <c r="Z3281"/>
      <c r="AA3281"/>
      <c r="AB3281"/>
      <c r="AC3281"/>
      <c r="AD3281" s="20"/>
      <c r="AE3281"/>
      <c r="AF3281"/>
      <c r="AG3281"/>
      <c r="AH3281"/>
      <c r="AI3281" s="20"/>
      <c r="AJ3281"/>
      <c r="AK3281"/>
      <c r="AL3281"/>
      <c r="AM3281"/>
      <c r="AN3281" s="20"/>
      <c r="AO3281"/>
      <c r="AT3281" s="14"/>
      <c r="AU3281" s="14"/>
      <c r="AV3281" s="14"/>
      <c r="AW3281" s="14"/>
    </row>
    <row r="3282" spans="1:49" s="10" customFormat="1">
      <c r="A3282" s="12"/>
      <c r="C3282"/>
      <c r="D3282"/>
      <c r="E3282" s="20"/>
      <c r="F3282"/>
      <c r="G3282"/>
      <c r="H3282"/>
      <c r="I3282"/>
      <c r="J3282" s="20"/>
      <c r="K3282"/>
      <c r="L3282"/>
      <c r="M3282"/>
      <c r="N3282"/>
      <c r="O3282" s="20"/>
      <c r="P3282"/>
      <c r="Q3282"/>
      <c r="R3282"/>
      <c r="S3282"/>
      <c r="T3282" s="20"/>
      <c r="U3282"/>
      <c r="V3282"/>
      <c r="W3282"/>
      <c r="X3282"/>
      <c r="Y3282" s="20"/>
      <c r="Z3282"/>
      <c r="AA3282"/>
      <c r="AB3282"/>
      <c r="AC3282"/>
      <c r="AD3282" s="20"/>
      <c r="AE3282"/>
      <c r="AF3282"/>
      <c r="AG3282"/>
      <c r="AH3282"/>
      <c r="AI3282" s="20"/>
      <c r="AJ3282"/>
      <c r="AK3282"/>
      <c r="AL3282"/>
      <c r="AM3282"/>
      <c r="AN3282" s="20"/>
      <c r="AO3282"/>
      <c r="AT3282" s="14"/>
      <c r="AU3282" s="14"/>
      <c r="AV3282" s="14"/>
      <c r="AW3282" s="14"/>
    </row>
    <row r="3283" spans="1:49" s="10" customFormat="1">
      <c r="A3283" s="12"/>
      <c r="C3283"/>
      <c r="D3283"/>
      <c r="E3283" s="20"/>
      <c r="F3283"/>
      <c r="G3283"/>
      <c r="H3283"/>
      <c r="I3283"/>
      <c r="J3283" s="20"/>
      <c r="K3283"/>
      <c r="L3283"/>
      <c r="M3283"/>
      <c r="N3283"/>
      <c r="O3283" s="20"/>
      <c r="P3283"/>
      <c r="Q3283"/>
      <c r="R3283"/>
      <c r="S3283"/>
      <c r="T3283" s="20"/>
      <c r="U3283"/>
      <c r="V3283"/>
      <c r="W3283"/>
      <c r="X3283"/>
      <c r="Y3283" s="20"/>
      <c r="Z3283"/>
      <c r="AA3283"/>
      <c r="AB3283"/>
      <c r="AC3283"/>
      <c r="AD3283" s="20"/>
      <c r="AE3283"/>
      <c r="AF3283"/>
      <c r="AG3283"/>
      <c r="AH3283"/>
      <c r="AI3283" s="20"/>
      <c r="AJ3283"/>
      <c r="AK3283"/>
      <c r="AL3283"/>
      <c r="AM3283"/>
      <c r="AN3283" s="20"/>
      <c r="AO3283"/>
      <c r="AT3283" s="14"/>
      <c r="AU3283" s="14"/>
      <c r="AV3283" s="14"/>
      <c r="AW3283" s="14"/>
    </row>
    <row r="3284" spans="1:49" s="10" customFormat="1">
      <c r="A3284" s="12"/>
      <c r="C3284"/>
      <c r="D3284"/>
      <c r="E3284" s="20"/>
      <c r="F3284"/>
      <c r="G3284"/>
      <c r="H3284"/>
      <c r="I3284"/>
      <c r="J3284" s="20"/>
      <c r="K3284"/>
      <c r="L3284"/>
      <c r="M3284"/>
      <c r="N3284"/>
      <c r="O3284" s="20"/>
      <c r="P3284"/>
      <c r="Q3284"/>
      <c r="R3284"/>
      <c r="S3284"/>
      <c r="T3284" s="20"/>
      <c r="U3284"/>
      <c r="V3284"/>
      <c r="W3284"/>
      <c r="X3284"/>
      <c r="Y3284" s="20"/>
      <c r="Z3284"/>
      <c r="AA3284"/>
      <c r="AB3284"/>
      <c r="AC3284"/>
      <c r="AD3284" s="20"/>
      <c r="AE3284"/>
      <c r="AF3284"/>
      <c r="AG3284"/>
      <c r="AH3284"/>
      <c r="AI3284" s="20"/>
      <c r="AJ3284"/>
      <c r="AK3284"/>
      <c r="AL3284"/>
      <c r="AM3284"/>
      <c r="AN3284" s="20"/>
      <c r="AO3284"/>
      <c r="AT3284" s="14"/>
      <c r="AU3284" s="14"/>
      <c r="AV3284" s="14"/>
      <c r="AW3284" s="14"/>
    </row>
    <row r="3285" spans="1:49" s="10" customFormat="1">
      <c r="A3285" s="12"/>
      <c r="C3285"/>
      <c r="D3285"/>
      <c r="E3285" s="20"/>
      <c r="F3285"/>
      <c r="G3285"/>
      <c r="H3285"/>
      <c r="I3285"/>
      <c r="J3285" s="20"/>
      <c r="K3285"/>
      <c r="L3285"/>
      <c r="M3285"/>
      <c r="N3285"/>
      <c r="O3285" s="20"/>
      <c r="P3285"/>
      <c r="Q3285"/>
      <c r="R3285"/>
      <c r="S3285"/>
      <c r="T3285" s="20"/>
      <c r="U3285"/>
      <c r="V3285"/>
      <c r="W3285"/>
      <c r="X3285"/>
      <c r="Y3285" s="20"/>
      <c r="Z3285"/>
      <c r="AA3285"/>
      <c r="AB3285"/>
      <c r="AC3285"/>
      <c r="AD3285" s="20"/>
      <c r="AE3285"/>
      <c r="AF3285"/>
      <c r="AG3285"/>
      <c r="AH3285"/>
      <c r="AI3285" s="20"/>
      <c r="AJ3285"/>
      <c r="AK3285"/>
      <c r="AL3285"/>
      <c r="AM3285"/>
      <c r="AN3285" s="20"/>
      <c r="AO3285"/>
      <c r="AT3285" s="14"/>
      <c r="AU3285" s="14"/>
      <c r="AV3285" s="14"/>
      <c r="AW3285" s="14"/>
    </row>
    <row r="3286" spans="1:49" s="10" customFormat="1">
      <c r="A3286" s="12"/>
      <c r="C3286"/>
      <c r="D3286"/>
      <c r="E3286" s="20"/>
      <c r="F3286"/>
      <c r="G3286"/>
      <c r="H3286"/>
      <c r="I3286"/>
      <c r="J3286" s="20"/>
      <c r="K3286"/>
      <c r="L3286"/>
      <c r="M3286"/>
      <c r="N3286"/>
      <c r="O3286" s="20"/>
      <c r="P3286"/>
      <c r="Q3286"/>
      <c r="R3286"/>
      <c r="S3286"/>
      <c r="T3286" s="20"/>
      <c r="U3286"/>
      <c r="V3286"/>
      <c r="W3286"/>
      <c r="X3286"/>
      <c r="Y3286" s="20"/>
      <c r="Z3286"/>
      <c r="AA3286"/>
      <c r="AB3286"/>
      <c r="AC3286"/>
      <c r="AD3286" s="20"/>
      <c r="AE3286"/>
      <c r="AF3286"/>
      <c r="AG3286"/>
      <c r="AH3286"/>
      <c r="AI3286" s="20"/>
      <c r="AJ3286"/>
      <c r="AK3286"/>
      <c r="AL3286"/>
      <c r="AM3286"/>
      <c r="AN3286" s="20"/>
      <c r="AO3286"/>
      <c r="AT3286" s="14"/>
      <c r="AU3286" s="14"/>
      <c r="AV3286" s="14"/>
      <c r="AW3286" s="14"/>
    </row>
    <row r="3287" spans="1:49" s="10" customFormat="1">
      <c r="A3287" s="12"/>
      <c r="C3287"/>
      <c r="D3287"/>
      <c r="E3287" s="20"/>
      <c r="F3287"/>
      <c r="G3287"/>
      <c r="H3287"/>
      <c r="I3287"/>
      <c r="J3287" s="20"/>
      <c r="K3287"/>
      <c r="L3287"/>
      <c r="M3287"/>
      <c r="N3287"/>
      <c r="O3287" s="20"/>
      <c r="P3287"/>
      <c r="Q3287"/>
      <c r="R3287"/>
      <c r="S3287"/>
      <c r="T3287" s="20"/>
      <c r="U3287"/>
      <c r="V3287"/>
      <c r="W3287"/>
      <c r="X3287"/>
      <c r="Y3287" s="20"/>
      <c r="Z3287"/>
      <c r="AA3287"/>
      <c r="AB3287"/>
      <c r="AC3287"/>
      <c r="AD3287" s="20"/>
      <c r="AE3287"/>
      <c r="AF3287"/>
      <c r="AG3287"/>
      <c r="AH3287"/>
      <c r="AI3287" s="20"/>
      <c r="AJ3287"/>
      <c r="AK3287"/>
      <c r="AL3287"/>
      <c r="AM3287"/>
      <c r="AN3287" s="20"/>
      <c r="AO3287"/>
      <c r="AT3287" s="14"/>
      <c r="AU3287" s="14"/>
      <c r="AV3287" s="14"/>
      <c r="AW3287" s="14"/>
    </row>
    <row r="3288" spans="1:49" s="10" customFormat="1">
      <c r="A3288" s="12"/>
      <c r="C3288"/>
      <c r="D3288"/>
      <c r="E3288" s="20"/>
      <c r="F3288"/>
      <c r="G3288"/>
      <c r="H3288"/>
      <c r="I3288"/>
      <c r="J3288" s="20"/>
      <c r="K3288"/>
      <c r="L3288"/>
      <c r="M3288"/>
      <c r="N3288"/>
      <c r="O3288" s="20"/>
      <c r="P3288"/>
      <c r="Q3288"/>
      <c r="R3288"/>
      <c r="S3288"/>
      <c r="T3288" s="20"/>
      <c r="U3288"/>
      <c r="V3288"/>
      <c r="W3288"/>
      <c r="X3288"/>
      <c r="Y3288" s="20"/>
      <c r="Z3288"/>
      <c r="AA3288"/>
      <c r="AB3288"/>
      <c r="AC3288"/>
      <c r="AD3288" s="20"/>
      <c r="AE3288"/>
      <c r="AF3288"/>
      <c r="AG3288"/>
      <c r="AH3288"/>
      <c r="AI3288" s="20"/>
      <c r="AJ3288"/>
      <c r="AK3288"/>
      <c r="AL3288"/>
      <c r="AM3288"/>
      <c r="AN3288" s="20"/>
      <c r="AO3288"/>
      <c r="AT3288" s="14"/>
      <c r="AU3288" s="14"/>
      <c r="AV3288" s="14"/>
      <c r="AW3288" s="14"/>
    </row>
    <row r="3289" spans="1:49" s="10" customFormat="1">
      <c r="A3289" s="12"/>
      <c r="C3289"/>
      <c r="D3289"/>
      <c r="E3289" s="20"/>
      <c r="F3289"/>
      <c r="G3289"/>
      <c r="H3289"/>
      <c r="I3289"/>
      <c r="J3289" s="20"/>
      <c r="K3289"/>
      <c r="L3289"/>
      <c r="M3289"/>
      <c r="N3289"/>
      <c r="O3289" s="20"/>
      <c r="P3289"/>
      <c r="Q3289"/>
      <c r="R3289"/>
      <c r="S3289"/>
      <c r="T3289" s="20"/>
      <c r="U3289"/>
      <c r="V3289"/>
      <c r="W3289"/>
      <c r="X3289"/>
      <c r="Y3289" s="20"/>
      <c r="Z3289"/>
      <c r="AA3289"/>
      <c r="AB3289"/>
      <c r="AC3289"/>
      <c r="AD3289" s="20"/>
      <c r="AE3289"/>
      <c r="AF3289"/>
      <c r="AG3289"/>
      <c r="AH3289"/>
      <c r="AI3289" s="20"/>
      <c r="AJ3289"/>
      <c r="AK3289"/>
      <c r="AL3289"/>
      <c r="AM3289"/>
      <c r="AN3289" s="20"/>
      <c r="AO3289"/>
      <c r="AT3289" s="14"/>
      <c r="AU3289" s="14"/>
      <c r="AV3289" s="14"/>
      <c r="AW3289" s="14"/>
    </row>
    <row r="3290" spans="1:49" s="10" customFormat="1">
      <c r="A3290" s="12"/>
      <c r="C3290"/>
      <c r="D3290"/>
      <c r="E3290" s="20"/>
      <c r="F3290"/>
      <c r="G3290"/>
      <c r="H3290"/>
      <c r="I3290"/>
      <c r="J3290" s="20"/>
      <c r="K3290"/>
      <c r="L3290"/>
      <c r="M3290"/>
      <c r="N3290"/>
      <c r="O3290" s="20"/>
      <c r="P3290"/>
      <c r="Q3290"/>
      <c r="R3290"/>
      <c r="S3290"/>
      <c r="T3290" s="20"/>
      <c r="U3290"/>
      <c r="V3290"/>
      <c r="W3290"/>
      <c r="X3290"/>
      <c r="Y3290" s="20"/>
      <c r="Z3290"/>
      <c r="AA3290"/>
      <c r="AB3290"/>
      <c r="AC3290"/>
      <c r="AD3290" s="20"/>
      <c r="AE3290"/>
      <c r="AF3290"/>
      <c r="AG3290"/>
      <c r="AH3290"/>
      <c r="AI3290" s="20"/>
      <c r="AJ3290"/>
      <c r="AK3290"/>
      <c r="AL3290"/>
      <c r="AM3290"/>
      <c r="AN3290" s="20"/>
      <c r="AO3290"/>
      <c r="AT3290" s="14"/>
      <c r="AU3290" s="14"/>
      <c r="AV3290" s="14"/>
      <c r="AW3290" s="14"/>
    </row>
    <row r="3291" spans="1:49" s="10" customFormat="1">
      <c r="A3291" s="12"/>
      <c r="C3291"/>
      <c r="D3291"/>
      <c r="E3291" s="20"/>
      <c r="F3291"/>
      <c r="G3291"/>
      <c r="H3291"/>
      <c r="I3291"/>
      <c r="J3291" s="20"/>
      <c r="K3291"/>
      <c r="L3291"/>
      <c r="M3291"/>
      <c r="N3291"/>
      <c r="O3291" s="20"/>
      <c r="P3291"/>
      <c r="Q3291"/>
      <c r="R3291"/>
      <c r="S3291"/>
      <c r="T3291" s="20"/>
      <c r="U3291"/>
      <c r="V3291"/>
      <c r="W3291"/>
      <c r="X3291"/>
      <c r="Y3291" s="20"/>
      <c r="Z3291"/>
      <c r="AA3291"/>
      <c r="AB3291"/>
      <c r="AC3291"/>
      <c r="AD3291" s="20"/>
      <c r="AE3291"/>
      <c r="AF3291"/>
      <c r="AG3291"/>
      <c r="AH3291"/>
      <c r="AI3291" s="20"/>
      <c r="AJ3291"/>
      <c r="AK3291"/>
      <c r="AL3291"/>
      <c r="AM3291"/>
      <c r="AN3291" s="20"/>
      <c r="AO3291"/>
      <c r="AT3291" s="14"/>
      <c r="AU3291" s="14"/>
      <c r="AV3291" s="14"/>
      <c r="AW3291" s="14"/>
    </row>
    <row r="3292" spans="1:49" s="10" customFormat="1">
      <c r="A3292" s="12"/>
      <c r="C3292"/>
      <c r="D3292"/>
      <c r="E3292" s="20"/>
      <c r="F3292"/>
      <c r="G3292"/>
      <c r="H3292"/>
      <c r="I3292"/>
      <c r="J3292" s="20"/>
      <c r="K3292"/>
      <c r="L3292"/>
      <c r="M3292"/>
      <c r="N3292"/>
      <c r="O3292" s="20"/>
      <c r="P3292"/>
      <c r="Q3292"/>
      <c r="R3292"/>
      <c r="S3292"/>
      <c r="T3292" s="20"/>
      <c r="U3292"/>
      <c r="V3292"/>
      <c r="W3292"/>
      <c r="X3292"/>
      <c r="Y3292" s="20"/>
      <c r="Z3292"/>
      <c r="AA3292"/>
      <c r="AB3292"/>
      <c r="AC3292"/>
      <c r="AD3292" s="20"/>
      <c r="AE3292"/>
      <c r="AF3292"/>
      <c r="AG3292"/>
      <c r="AH3292"/>
      <c r="AI3292" s="20"/>
      <c r="AJ3292"/>
      <c r="AK3292"/>
      <c r="AL3292"/>
      <c r="AM3292"/>
      <c r="AN3292" s="20"/>
      <c r="AO3292"/>
      <c r="AT3292" s="14"/>
      <c r="AU3292" s="14"/>
      <c r="AV3292" s="14"/>
      <c r="AW3292" s="14"/>
    </row>
    <row r="3293" spans="1:49" s="10" customFormat="1">
      <c r="A3293" s="12"/>
      <c r="C3293"/>
      <c r="D3293"/>
      <c r="E3293" s="20"/>
      <c r="F3293"/>
      <c r="G3293"/>
      <c r="H3293"/>
      <c r="I3293"/>
      <c r="J3293" s="20"/>
      <c r="K3293"/>
      <c r="L3293"/>
      <c r="M3293"/>
      <c r="N3293"/>
      <c r="O3293" s="20"/>
      <c r="P3293"/>
      <c r="Q3293"/>
      <c r="R3293"/>
      <c r="S3293"/>
      <c r="T3293" s="20"/>
      <c r="U3293"/>
      <c r="V3293"/>
      <c r="W3293"/>
      <c r="X3293"/>
      <c r="Y3293" s="20"/>
      <c r="Z3293"/>
      <c r="AA3293"/>
      <c r="AB3293"/>
      <c r="AC3293"/>
      <c r="AD3293" s="20"/>
      <c r="AE3293"/>
      <c r="AF3293"/>
      <c r="AG3293"/>
      <c r="AH3293"/>
      <c r="AI3293" s="20"/>
      <c r="AJ3293"/>
      <c r="AK3293"/>
      <c r="AL3293"/>
      <c r="AM3293"/>
      <c r="AN3293" s="20"/>
      <c r="AO3293"/>
      <c r="AT3293" s="14"/>
      <c r="AU3293" s="14"/>
      <c r="AV3293" s="14"/>
      <c r="AW3293" s="14"/>
    </row>
    <row r="3294" spans="1:49" s="10" customFormat="1">
      <c r="A3294" s="12"/>
      <c r="C3294"/>
      <c r="D3294"/>
      <c r="E3294" s="20"/>
      <c r="F3294"/>
      <c r="G3294"/>
      <c r="H3294"/>
      <c r="I3294"/>
      <c r="J3294" s="20"/>
      <c r="K3294"/>
      <c r="L3294"/>
      <c r="M3294"/>
      <c r="N3294"/>
      <c r="O3294" s="20"/>
      <c r="P3294"/>
      <c r="Q3294"/>
      <c r="R3294"/>
      <c r="S3294"/>
      <c r="T3294" s="20"/>
      <c r="U3294"/>
      <c r="V3294"/>
      <c r="W3294"/>
      <c r="X3294"/>
      <c r="Y3294" s="20"/>
      <c r="Z3294"/>
      <c r="AA3294"/>
      <c r="AB3294"/>
      <c r="AC3294"/>
      <c r="AD3294" s="20"/>
      <c r="AE3294"/>
      <c r="AF3294"/>
      <c r="AG3294"/>
      <c r="AH3294"/>
      <c r="AI3294" s="20"/>
      <c r="AJ3294"/>
      <c r="AK3294"/>
      <c r="AL3294"/>
      <c r="AM3294"/>
      <c r="AN3294" s="20"/>
      <c r="AO3294"/>
      <c r="AT3294" s="14"/>
      <c r="AU3294" s="14"/>
      <c r="AV3294" s="14"/>
      <c r="AW3294" s="14"/>
    </row>
    <row r="3295" spans="1:49" s="10" customFormat="1">
      <c r="A3295" s="12"/>
      <c r="C3295"/>
      <c r="D3295"/>
      <c r="E3295" s="20"/>
      <c r="F3295"/>
      <c r="G3295"/>
      <c r="H3295"/>
      <c r="I3295"/>
      <c r="J3295" s="20"/>
      <c r="K3295"/>
      <c r="L3295"/>
      <c r="M3295"/>
      <c r="N3295"/>
      <c r="O3295" s="20"/>
      <c r="P3295"/>
      <c r="Q3295"/>
      <c r="R3295"/>
      <c r="S3295"/>
      <c r="T3295" s="20"/>
      <c r="U3295"/>
      <c r="V3295"/>
      <c r="W3295"/>
      <c r="X3295"/>
      <c r="Y3295" s="20"/>
      <c r="Z3295"/>
      <c r="AA3295"/>
      <c r="AB3295"/>
      <c r="AC3295"/>
      <c r="AD3295" s="20"/>
      <c r="AE3295"/>
      <c r="AF3295"/>
      <c r="AG3295"/>
      <c r="AH3295"/>
      <c r="AI3295" s="20"/>
      <c r="AJ3295"/>
      <c r="AK3295"/>
      <c r="AL3295"/>
      <c r="AM3295"/>
      <c r="AN3295" s="20"/>
      <c r="AO3295"/>
      <c r="AT3295" s="14"/>
      <c r="AU3295" s="14"/>
      <c r="AV3295" s="14"/>
      <c r="AW3295" s="14"/>
    </row>
    <row r="3296" spans="1:49" s="10" customFormat="1">
      <c r="A3296" s="12"/>
      <c r="C3296"/>
      <c r="D3296"/>
      <c r="E3296" s="20"/>
      <c r="F3296"/>
      <c r="G3296"/>
      <c r="H3296"/>
      <c r="I3296"/>
      <c r="J3296" s="20"/>
      <c r="K3296"/>
      <c r="L3296"/>
      <c r="M3296"/>
      <c r="N3296"/>
      <c r="O3296" s="20"/>
      <c r="P3296"/>
      <c r="Q3296"/>
      <c r="R3296"/>
      <c r="S3296"/>
      <c r="T3296" s="20"/>
      <c r="U3296"/>
      <c r="V3296"/>
      <c r="W3296"/>
      <c r="X3296"/>
      <c r="Y3296" s="20"/>
      <c r="Z3296"/>
      <c r="AA3296"/>
      <c r="AB3296"/>
      <c r="AC3296"/>
      <c r="AD3296" s="20"/>
      <c r="AE3296"/>
      <c r="AF3296"/>
      <c r="AG3296"/>
      <c r="AH3296"/>
      <c r="AI3296" s="20"/>
      <c r="AJ3296"/>
      <c r="AK3296"/>
      <c r="AL3296"/>
      <c r="AM3296"/>
      <c r="AN3296" s="20"/>
      <c r="AO3296"/>
      <c r="AT3296" s="14"/>
      <c r="AU3296" s="14"/>
      <c r="AV3296" s="14"/>
      <c r="AW3296" s="14"/>
    </row>
    <row r="3297" spans="1:49" s="10" customFormat="1">
      <c r="A3297" s="12"/>
      <c r="C3297"/>
      <c r="D3297"/>
      <c r="E3297" s="20"/>
      <c r="F3297"/>
      <c r="G3297"/>
      <c r="H3297"/>
      <c r="I3297"/>
      <c r="J3297" s="20"/>
      <c r="K3297"/>
      <c r="L3297"/>
      <c r="M3297"/>
      <c r="N3297"/>
      <c r="O3297" s="20"/>
      <c r="P3297"/>
      <c r="Q3297"/>
      <c r="R3297"/>
      <c r="S3297"/>
      <c r="T3297" s="20"/>
      <c r="U3297"/>
      <c r="V3297"/>
      <c r="W3297"/>
      <c r="X3297"/>
      <c r="Y3297" s="20"/>
      <c r="Z3297"/>
      <c r="AA3297"/>
      <c r="AB3297"/>
      <c r="AC3297"/>
      <c r="AD3297" s="20"/>
      <c r="AE3297"/>
      <c r="AF3297"/>
      <c r="AG3297"/>
      <c r="AH3297"/>
      <c r="AI3297" s="20"/>
      <c r="AJ3297"/>
      <c r="AK3297"/>
      <c r="AL3297"/>
      <c r="AM3297"/>
      <c r="AN3297" s="20"/>
      <c r="AO3297"/>
      <c r="AT3297" s="14"/>
      <c r="AU3297" s="14"/>
      <c r="AV3297" s="14"/>
      <c r="AW3297" s="14"/>
    </row>
    <row r="3298" spans="1:49" s="10" customFormat="1">
      <c r="A3298" s="12"/>
      <c r="C3298"/>
      <c r="D3298"/>
      <c r="E3298" s="20"/>
      <c r="F3298"/>
      <c r="G3298"/>
      <c r="H3298"/>
      <c r="I3298"/>
      <c r="J3298" s="20"/>
      <c r="K3298"/>
      <c r="L3298"/>
      <c r="M3298"/>
      <c r="N3298"/>
      <c r="O3298" s="20"/>
      <c r="P3298"/>
      <c r="Q3298"/>
      <c r="R3298"/>
      <c r="S3298"/>
      <c r="T3298" s="20"/>
      <c r="U3298"/>
      <c r="V3298"/>
      <c r="W3298"/>
      <c r="X3298"/>
      <c r="Y3298" s="20"/>
      <c r="Z3298"/>
      <c r="AA3298"/>
      <c r="AB3298"/>
      <c r="AC3298"/>
      <c r="AD3298" s="20"/>
      <c r="AE3298"/>
      <c r="AF3298"/>
      <c r="AG3298"/>
      <c r="AH3298"/>
      <c r="AI3298" s="20"/>
      <c r="AJ3298"/>
      <c r="AK3298"/>
      <c r="AL3298"/>
      <c r="AM3298"/>
      <c r="AN3298" s="20"/>
      <c r="AO3298"/>
      <c r="AT3298" s="14"/>
      <c r="AU3298" s="14"/>
      <c r="AV3298" s="14"/>
      <c r="AW3298" s="14"/>
    </row>
    <row r="3299" spans="1:49" s="10" customFormat="1">
      <c r="A3299" s="12"/>
      <c r="C3299"/>
      <c r="D3299"/>
      <c r="E3299" s="20"/>
      <c r="F3299"/>
      <c r="G3299"/>
      <c r="H3299"/>
      <c r="I3299"/>
      <c r="J3299" s="20"/>
      <c r="K3299"/>
      <c r="L3299"/>
      <c r="M3299"/>
      <c r="N3299"/>
      <c r="O3299" s="20"/>
      <c r="P3299"/>
      <c r="Q3299"/>
      <c r="R3299"/>
      <c r="S3299"/>
      <c r="T3299" s="20"/>
      <c r="U3299"/>
      <c r="V3299"/>
      <c r="W3299"/>
      <c r="X3299"/>
      <c r="Y3299" s="20"/>
      <c r="Z3299"/>
      <c r="AA3299"/>
      <c r="AB3299"/>
      <c r="AC3299"/>
      <c r="AD3299" s="20"/>
      <c r="AE3299"/>
      <c r="AF3299"/>
      <c r="AG3299"/>
      <c r="AH3299"/>
      <c r="AI3299" s="20"/>
      <c r="AJ3299"/>
      <c r="AK3299"/>
      <c r="AL3299"/>
      <c r="AM3299"/>
      <c r="AN3299" s="20"/>
      <c r="AO3299"/>
      <c r="AT3299" s="14"/>
      <c r="AU3299" s="14"/>
      <c r="AV3299" s="14"/>
      <c r="AW3299" s="14"/>
    </row>
    <row r="3300" spans="1:49" s="10" customFormat="1">
      <c r="A3300" s="12"/>
      <c r="C3300"/>
      <c r="D3300"/>
      <c r="E3300" s="20"/>
      <c r="F3300"/>
      <c r="G3300"/>
      <c r="H3300"/>
      <c r="I3300"/>
      <c r="J3300" s="20"/>
      <c r="K3300"/>
      <c r="L3300"/>
      <c r="M3300"/>
      <c r="N3300"/>
      <c r="O3300" s="20"/>
      <c r="P3300"/>
      <c r="Q3300"/>
      <c r="R3300"/>
      <c r="S3300"/>
      <c r="T3300" s="20"/>
      <c r="U3300"/>
      <c r="V3300"/>
      <c r="W3300"/>
      <c r="X3300"/>
      <c r="Y3300" s="20"/>
      <c r="Z3300"/>
      <c r="AA3300"/>
      <c r="AB3300"/>
      <c r="AC3300"/>
      <c r="AD3300" s="20"/>
      <c r="AE3300"/>
      <c r="AF3300"/>
      <c r="AG3300"/>
      <c r="AH3300"/>
      <c r="AI3300" s="20"/>
      <c r="AJ3300"/>
      <c r="AK3300"/>
      <c r="AL3300"/>
      <c r="AM3300"/>
      <c r="AN3300" s="20"/>
      <c r="AO3300"/>
      <c r="AT3300" s="14"/>
      <c r="AU3300" s="14"/>
      <c r="AV3300" s="14"/>
      <c r="AW3300" s="14"/>
    </row>
    <row r="3301" spans="1:49" s="10" customFormat="1">
      <c r="A3301" s="12"/>
      <c r="C3301"/>
      <c r="D3301"/>
      <c r="E3301" s="20"/>
      <c r="F3301"/>
      <c r="G3301"/>
      <c r="H3301"/>
      <c r="I3301"/>
      <c r="J3301" s="20"/>
      <c r="K3301"/>
      <c r="L3301"/>
      <c r="M3301"/>
      <c r="N3301"/>
      <c r="O3301" s="20"/>
      <c r="P3301"/>
      <c r="Q3301"/>
      <c r="R3301"/>
      <c r="S3301"/>
      <c r="T3301" s="20"/>
      <c r="U3301"/>
      <c r="V3301"/>
      <c r="W3301"/>
      <c r="X3301"/>
      <c r="Y3301" s="20"/>
      <c r="Z3301"/>
      <c r="AA3301"/>
      <c r="AB3301"/>
      <c r="AC3301"/>
      <c r="AD3301" s="20"/>
      <c r="AE3301"/>
      <c r="AF3301"/>
      <c r="AG3301"/>
      <c r="AH3301"/>
      <c r="AI3301" s="20"/>
      <c r="AJ3301"/>
      <c r="AK3301"/>
      <c r="AL3301"/>
      <c r="AM3301"/>
      <c r="AN3301" s="20"/>
      <c r="AO3301"/>
      <c r="AT3301" s="14"/>
      <c r="AU3301" s="14"/>
      <c r="AV3301" s="14"/>
      <c r="AW3301" s="14"/>
    </row>
    <row r="3302" spans="1:49" s="10" customFormat="1">
      <c r="A3302" s="12"/>
      <c r="C3302"/>
      <c r="D3302"/>
      <c r="E3302" s="20"/>
      <c r="F3302"/>
      <c r="G3302"/>
      <c r="H3302"/>
      <c r="I3302"/>
      <c r="J3302" s="20"/>
      <c r="K3302"/>
      <c r="L3302"/>
      <c r="M3302"/>
      <c r="N3302"/>
      <c r="O3302" s="20"/>
      <c r="P3302"/>
      <c r="Q3302"/>
      <c r="R3302"/>
      <c r="S3302"/>
      <c r="T3302" s="20"/>
      <c r="U3302"/>
      <c r="V3302"/>
      <c r="W3302"/>
      <c r="X3302"/>
      <c r="Y3302" s="20"/>
      <c r="Z3302"/>
      <c r="AA3302"/>
      <c r="AB3302"/>
      <c r="AC3302"/>
      <c r="AD3302" s="20"/>
      <c r="AE3302"/>
      <c r="AF3302"/>
      <c r="AG3302"/>
      <c r="AH3302"/>
      <c r="AI3302" s="20"/>
      <c r="AJ3302"/>
      <c r="AK3302"/>
      <c r="AL3302"/>
      <c r="AM3302"/>
      <c r="AN3302" s="20"/>
      <c r="AO3302"/>
      <c r="AT3302" s="14"/>
      <c r="AU3302" s="14"/>
      <c r="AV3302" s="14"/>
      <c r="AW3302" s="14"/>
    </row>
    <row r="3303" spans="1:49" s="10" customFormat="1">
      <c r="A3303" s="12"/>
      <c r="C3303"/>
      <c r="D3303"/>
      <c r="E3303" s="20"/>
      <c r="F3303"/>
      <c r="G3303"/>
      <c r="H3303"/>
      <c r="I3303"/>
      <c r="J3303" s="20"/>
      <c r="K3303"/>
      <c r="L3303"/>
      <c r="M3303"/>
      <c r="N3303"/>
      <c r="O3303" s="20"/>
      <c r="P3303"/>
      <c r="Q3303"/>
      <c r="R3303"/>
      <c r="S3303"/>
      <c r="T3303" s="20"/>
      <c r="U3303"/>
      <c r="V3303"/>
      <c r="W3303"/>
      <c r="X3303"/>
      <c r="Y3303" s="20"/>
      <c r="Z3303"/>
      <c r="AA3303"/>
      <c r="AB3303"/>
      <c r="AC3303"/>
      <c r="AD3303" s="20"/>
      <c r="AE3303"/>
      <c r="AF3303"/>
      <c r="AG3303"/>
      <c r="AH3303"/>
      <c r="AI3303" s="20"/>
      <c r="AJ3303"/>
      <c r="AK3303"/>
      <c r="AL3303"/>
      <c r="AM3303"/>
      <c r="AN3303" s="20"/>
      <c r="AO3303"/>
      <c r="AT3303" s="14"/>
      <c r="AU3303" s="14"/>
      <c r="AV3303" s="14"/>
      <c r="AW3303" s="14"/>
    </row>
    <row r="3304" spans="1:49" s="10" customFormat="1">
      <c r="A3304" s="12"/>
      <c r="C3304"/>
      <c r="D3304"/>
      <c r="E3304" s="20"/>
      <c r="F3304"/>
      <c r="G3304"/>
      <c r="H3304"/>
      <c r="I3304"/>
      <c r="J3304" s="20"/>
      <c r="K3304"/>
      <c r="L3304"/>
      <c r="M3304"/>
      <c r="N3304"/>
      <c r="O3304" s="20"/>
      <c r="P3304"/>
      <c r="Q3304"/>
      <c r="R3304"/>
      <c r="S3304"/>
      <c r="T3304" s="20"/>
      <c r="U3304"/>
      <c r="V3304"/>
      <c r="W3304"/>
      <c r="X3304"/>
      <c r="Y3304" s="20"/>
      <c r="Z3304"/>
      <c r="AA3304"/>
      <c r="AB3304"/>
      <c r="AC3304"/>
      <c r="AD3304" s="20"/>
      <c r="AE3304"/>
      <c r="AF3304"/>
      <c r="AG3304"/>
      <c r="AH3304"/>
      <c r="AI3304" s="20"/>
      <c r="AJ3304"/>
      <c r="AK3304"/>
      <c r="AL3304"/>
      <c r="AM3304"/>
      <c r="AN3304" s="20"/>
      <c r="AO3304"/>
      <c r="AT3304" s="14"/>
      <c r="AU3304" s="14"/>
      <c r="AV3304" s="14"/>
      <c r="AW3304" s="14"/>
    </row>
    <row r="3305" spans="1:49" s="10" customFormat="1">
      <c r="A3305" s="12"/>
      <c r="C3305"/>
      <c r="D3305"/>
      <c r="E3305" s="20"/>
      <c r="F3305"/>
      <c r="G3305"/>
      <c r="H3305"/>
      <c r="I3305"/>
      <c r="J3305" s="20"/>
      <c r="K3305"/>
      <c r="L3305"/>
      <c r="M3305"/>
      <c r="N3305"/>
      <c r="O3305" s="20"/>
      <c r="P3305"/>
      <c r="Q3305"/>
      <c r="R3305"/>
      <c r="S3305"/>
      <c r="T3305" s="20"/>
      <c r="U3305"/>
      <c r="V3305"/>
      <c r="W3305"/>
      <c r="X3305"/>
      <c r="Y3305" s="20"/>
      <c r="Z3305"/>
      <c r="AA3305"/>
      <c r="AB3305"/>
      <c r="AC3305"/>
      <c r="AD3305" s="20"/>
      <c r="AE3305"/>
      <c r="AF3305"/>
      <c r="AG3305"/>
      <c r="AH3305"/>
      <c r="AI3305" s="20"/>
      <c r="AJ3305"/>
      <c r="AK3305"/>
      <c r="AL3305"/>
      <c r="AM3305"/>
      <c r="AN3305" s="20"/>
      <c r="AO3305"/>
      <c r="AT3305" s="14"/>
      <c r="AU3305" s="14"/>
      <c r="AV3305" s="14"/>
      <c r="AW3305" s="14"/>
    </row>
    <row r="3306" spans="1:49" s="10" customFormat="1">
      <c r="A3306" s="12"/>
      <c r="C3306"/>
      <c r="D3306"/>
      <c r="E3306" s="20"/>
      <c r="F3306"/>
      <c r="G3306"/>
      <c r="H3306"/>
      <c r="I3306"/>
      <c r="J3306" s="20"/>
      <c r="K3306"/>
      <c r="L3306"/>
      <c r="M3306"/>
      <c r="N3306"/>
      <c r="O3306" s="20"/>
      <c r="P3306"/>
      <c r="Q3306"/>
      <c r="R3306"/>
      <c r="S3306"/>
      <c r="T3306" s="20"/>
      <c r="U3306"/>
      <c r="V3306"/>
      <c r="W3306"/>
      <c r="X3306"/>
      <c r="Y3306" s="20"/>
      <c r="Z3306"/>
      <c r="AA3306"/>
      <c r="AB3306"/>
      <c r="AC3306"/>
      <c r="AD3306" s="20"/>
      <c r="AE3306"/>
      <c r="AF3306"/>
      <c r="AG3306"/>
      <c r="AH3306"/>
      <c r="AI3306" s="20"/>
      <c r="AJ3306"/>
      <c r="AK3306"/>
      <c r="AL3306"/>
      <c r="AM3306"/>
      <c r="AN3306" s="20"/>
      <c r="AO3306"/>
      <c r="AT3306" s="14"/>
      <c r="AU3306" s="14"/>
      <c r="AV3306" s="14"/>
      <c r="AW3306" s="14"/>
    </row>
    <row r="3307" spans="1:49" s="10" customFormat="1">
      <c r="A3307" s="12"/>
      <c r="C3307"/>
      <c r="D3307"/>
      <c r="E3307" s="20"/>
      <c r="F3307"/>
      <c r="G3307"/>
      <c r="H3307"/>
      <c r="I3307"/>
      <c r="J3307" s="20"/>
      <c r="K3307"/>
      <c r="L3307"/>
      <c r="M3307"/>
      <c r="N3307"/>
      <c r="O3307" s="20"/>
      <c r="P3307"/>
      <c r="Q3307"/>
      <c r="R3307"/>
      <c r="S3307"/>
      <c r="T3307" s="20"/>
      <c r="U3307"/>
      <c r="V3307"/>
      <c r="W3307"/>
      <c r="X3307"/>
      <c r="Y3307" s="20"/>
      <c r="Z3307"/>
      <c r="AA3307"/>
      <c r="AB3307"/>
      <c r="AC3307"/>
      <c r="AD3307" s="20"/>
      <c r="AE3307"/>
      <c r="AF3307"/>
      <c r="AG3307"/>
      <c r="AH3307"/>
      <c r="AI3307" s="20"/>
      <c r="AJ3307"/>
      <c r="AK3307"/>
      <c r="AL3307"/>
      <c r="AM3307"/>
      <c r="AN3307" s="20"/>
      <c r="AO3307"/>
      <c r="AT3307" s="14"/>
      <c r="AU3307" s="14"/>
      <c r="AV3307" s="14"/>
      <c r="AW3307" s="14"/>
    </row>
    <row r="3308" spans="1:49" s="10" customFormat="1">
      <c r="A3308" s="12"/>
      <c r="C3308"/>
      <c r="D3308"/>
      <c r="E3308" s="20"/>
      <c r="F3308"/>
      <c r="G3308"/>
      <c r="H3308"/>
      <c r="I3308"/>
      <c r="J3308" s="20"/>
      <c r="K3308"/>
      <c r="L3308"/>
      <c r="M3308"/>
      <c r="N3308"/>
      <c r="O3308" s="20"/>
      <c r="P3308"/>
      <c r="Q3308"/>
      <c r="R3308"/>
      <c r="S3308"/>
      <c r="T3308" s="20"/>
      <c r="U3308"/>
      <c r="V3308"/>
      <c r="W3308"/>
      <c r="X3308"/>
      <c r="Y3308" s="20"/>
      <c r="Z3308"/>
      <c r="AA3308"/>
      <c r="AB3308"/>
      <c r="AC3308"/>
      <c r="AD3308" s="20"/>
      <c r="AE3308"/>
      <c r="AF3308"/>
      <c r="AG3308"/>
      <c r="AH3308"/>
      <c r="AI3308" s="20"/>
      <c r="AJ3308"/>
      <c r="AK3308"/>
      <c r="AL3308"/>
      <c r="AM3308"/>
      <c r="AN3308" s="20"/>
      <c r="AO3308"/>
      <c r="AT3308" s="14"/>
      <c r="AU3308" s="14"/>
      <c r="AV3308" s="14"/>
      <c r="AW3308" s="14"/>
    </row>
    <row r="3309" spans="1:49" s="10" customFormat="1">
      <c r="A3309" s="12"/>
      <c r="C3309"/>
      <c r="D3309"/>
      <c r="E3309" s="20"/>
      <c r="F3309"/>
      <c r="G3309"/>
      <c r="H3309"/>
      <c r="I3309"/>
      <c r="J3309" s="20"/>
      <c r="K3309"/>
      <c r="L3309"/>
      <c r="M3309"/>
      <c r="N3309"/>
      <c r="O3309" s="20"/>
      <c r="P3309"/>
      <c r="Q3309"/>
      <c r="R3309"/>
      <c r="S3309"/>
      <c r="T3309" s="20"/>
      <c r="U3309"/>
      <c r="V3309"/>
      <c r="W3309"/>
      <c r="X3309"/>
      <c r="Y3309" s="20"/>
      <c r="Z3309"/>
      <c r="AA3309"/>
      <c r="AB3309"/>
      <c r="AC3309"/>
      <c r="AD3309" s="20"/>
      <c r="AE3309"/>
      <c r="AF3309"/>
      <c r="AG3309"/>
      <c r="AH3309"/>
      <c r="AI3309" s="20"/>
      <c r="AJ3309"/>
      <c r="AK3309"/>
      <c r="AL3309"/>
      <c r="AM3309"/>
      <c r="AN3309" s="20"/>
      <c r="AO3309"/>
      <c r="AT3309" s="14"/>
      <c r="AU3309" s="14"/>
      <c r="AV3309" s="14"/>
      <c r="AW3309" s="14"/>
    </row>
    <row r="3310" spans="1:49" s="10" customFormat="1">
      <c r="A3310" s="12"/>
      <c r="C3310"/>
      <c r="D3310"/>
      <c r="E3310" s="20"/>
      <c r="F3310"/>
      <c r="G3310"/>
      <c r="H3310"/>
      <c r="I3310"/>
      <c r="J3310" s="20"/>
      <c r="K3310"/>
      <c r="L3310"/>
      <c r="M3310"/>
      <c r="N3310"/>
      <c r="O3310" s="20"/>
      <c r="P3310"/>
      <c r="Q3310"/>
      <c r="R3310"/>
      <c r="S3310"/>
      <c r="T3310" s="20"/>
      <c r="U3310"/>
      <c r="V3310"/>
      <c r="W3310"/>
      <c r="X3310"/>
      <c r="Y3310" s="20"/>
      <c r="Z3310"/>
      <c r="AA3310"/>
      <c r="AB3310"/>
      <c r="AC3310"/>
      <c r="AD3310" s="20"/>
      <c r="AE3310"/>
      <c r="AF3310"/>
      <c r="AG3310"/>
      <c r="AH3310"/>
      <c r="AI3310" s="20"/>
      <c r="AJ3310"/>
      <c r="AK3310"/>
      <c r="AL3310"/>
      <c r="AM3310"/>
      <c r="AN3310" s="20"/>
      <c r="AO3310"/>
      <c r="AT3310" s="14"/>
      <c r="AU3310" s="14"/>
      <c r="AV3310" s="14"/>
      <c r="AW3310" s="14"/>
    </row>
    <row r="3311" spans="1:49" s="10" customFormat="1">
      <c r="A3311" s="12"/>
      <c r="C3311"/>
      <c r="D3311"/>
      <c r="E3311" s="20"/>
      <c r="F3311"/>
      <c r="G3311"/>
      <c r="H3311"/>
      <c r="I3311"/>
      <c r="J3311" s="20"/>
      <c r="K3311"/>
      <c r="L3311"/>
      <c r="M3311"/>
      <c r="N3311"/>
      <c r="O3311" s="20"/>
      <c r="P3311"/>
      <c r="Q3311"/>
      <c r="R3311"/>
      <c r="S3311"/>
      <c r="T3311" s="20"/>
      <c r="U3311"/>
      <c r="V3311"/>
      <c r="W3311"/>
      <c r="X3311"/>
      <c r="Y3311" s="20"/>
      <c r="Z3311"/>
      <c r="AA3311"/>
      <c r="AB3311"/>
      <c r="AC3311"/>
      <c r="AD3311" s="20"/>
      <c r="AE3311"/>
      <c r="AF3311"/>
      <c r="AG3311"/>
      <c r="AH3311"/>
      <c r="AI3311" s="20"/>
      <c r="AJ3311"/>
      <c r="AK3311"/>
      <c r="AL3311"/>
      <c r="AM3311"/>
      <c r="AN3311" s="20"/>
      <c r="AO3311"/>
      <c r="AT3311" s="14"/>
      <c r="AU3311" s="14"/>
      <c r="AV3311" s="14"/>
      <c r="AW3311" s="14"/>
    </row>
    <row r="3312" spans="1:49" s="10" customFormat="1">
      <c r="A3312" s="12"/>
      <c r="C3312"/>
      <c r="D3312"/>
      <c r="E3312" s="20"/>
      <c r="F3312"/>
      <c r="G3312"/>
      <c r="H3312"/>
      <c r="I3312"/>
      <c r="J3312" s="20"/>
      <c r="K3312"/>
      <c r="L3312"/>
      <c r="M3312"/>
      <c r="N3312"/>
      <c r="O3312" s="20"/>
      <c r="P3312"/>
      <c r="Q3312"/>
      <c r="R3312"/>
      <c r="S3312"/>
      <c r="T3312" s="20"/>
      <c r="U3312"/>
      <c r="V3312"/>
      <c r="W3312"/>
      <c r="X3312"/>
      <c r="Y3312" s="20"/>
      <c r="Z3312"/>
      <c r="AA3312"/>
      <c r="AB3312"/>
      <c r="AC3312"/>
      <c r="AD3312" s="20"/>
      <c r="AE3312"/>
      <c r="AF3312"/>
      <c r="AG3312"/>
      <c r="AH3312"/>
      <c r="AI3312" s="20"/>
      <c r="AJ3312"/>
      <c r="AK3312"/>
      <c r="AL3312"/>
      <c r="AM3312"/>
      <c r="AN3312" s="20"/>
      <c r="AO3312"/>
      <c r="AT3312" s="14"/>
      <c r="AU3312" s="14"/>
      <c r="AV3312" s="14"/>
      <c r="AW3312" s="14"/>
    </row>
    <row r="3313" spans="1:49" s="10" customFormat="1">
      <c r="A3313" s="12"/>
      <c r="C3313"/>
      <c r="D3313"/>
      <c r="E3313" s="20"/>
      <c r="F3313"/>
      <c r="G3313"/>
      <c r="H3313"/>
      <c r="I3313"/>
      <c r="J3313" s="20"/>
      <c r="K3313"/>
      <c r="L3313"/>
      <c r="M3313"/>
      <c r="N3313"/>
      <c r="O3313" s="20"/>
      <c r="P3313"/>
      <c r="Q3313"/>
      <c r="R3313"/>
      <c r="S3313"/>
      <c r="T3313" s="20"/>
      <c r="U3313"/>
      <c r="V3313"/>
      <c r="W3313"/>
      <c r="X3313"/>
      <c r="Y3313" s="20"/>
      <c r="Z3313"/>
      <c r="AA3313"/>
      <c r="AB3313"/>
      <c r="AC3313"/>
      <c r="AD3313" s="20"/>
      <c r="AE3313"/>
      <c r="AF3313"/>
      <c r="AG3313"/>
      <c r="AH3313"/>
      <c r="AI3313" s="20"/>
      <c r="AJ3313"/>
      <c r="AK3313"/>
      <c r="AL3313"/>
      <c r="AM3313"/>
      <c r="AN3313" s="20"/>
      <c r="AO3313"/>
      <c r="AT3313" s="14"/>
      <c r="AU3313" s="14"/>
      <c r="AV3313" s="14"/>
      <c r="AW3313" s="14"/>
    </row>
    <row r="3314" spans="1:49" s="10" customFormat="1">
      <c r="A3314" s="12"/>
      <c r="C3314"/>
      <c r="D3314"/>
      <c r="E3314" s="20"/>
      <c r="F3314"/>
      <c r="G3314"/>
      <c r="H3314"/>
      <c r="I3314"/>
      <c r="J3314" s="20"/>
      <c r="K3314"/>
      <c r="L3314"/>
      <c r="M3314"/>
      <c r="N3314"/>
      <c r="O3314" s="20"/>
      <c r="P3314"/>
      <c r="Q3314"/>
      <c r="R3314"/>
      <c r="S3314"/>
      <c r="T3314" s="20"/>
      <c r="U3314"/>
      <c r="V3314"/>
      <c r="W3314"/>
      <c r="X3314"/>
      <c r="Y3314" s="20"/>
      <c r="Z3314"/>
      <c r="AA3314"/>
      <c r="AB3314"/>
      <c r="AC3314"/>
      <c r="AD3314" s="20"/>
      <c r="AE3314"/>
      <c r="AF3314"/>
      <c r="AG3314"/>
      <c r="AH3314"/>
      <c r="AI3314" s="20"/>
      <c r="AJ3314"/>
      <c r="AK3314"/>
      <c r="AL3314"/>
      <c r="AM3314"/>
      <c r="AN3314" s="20"/>
      <c r="AO3314"/>
      <c r="AT3314" s="14"/>
      <c r="AU3314" s="14"/>
      <c r="AV3314" s="14"/>
      <c r="AW3314" s="14"/>
    </row>
    <row r="3315" spans="1:49" s="10" customFormat="1">
      <c r="A3315" s="12"/>
      <c r="C3315"/>
      <c r="D3315"/>
      <c r="E3315" s="20"/>
      <c r="F3315"/>
      <c r="G3315"/>
      <c r="H3315"/>
      <c r="I3315"/>
      <c r="J3315" s="20"/>
      <c r="K3315"/>
      <c r="L3315"/>
      <c r="M3315"/>
      <c r="N3315"/>
      <c r="O3315" s="20"/>
      <c r="P3315"/>
      <c r="Q3315"/>
      <c r="R3315"/>
      <c r="S3315"/>
      <c r="T3315" s="20"/>
      <c r="U3315"/>
      <c r="V3315"/>
      <c r="W3315"/>
      <c r="X3315"/>
      <c r="Y3315" s="20"/>
      <c r="Z3315"/>
      <c r="AA3315"/>
      <c r="AB3315"/>
      <c r="AC3315"/>
      <c r="AD3315" s="20"/>
      <c r="AE3315"/>
      <c r="AF3315"/>
      <c r="AG3315"/>
      <c r="AH3315"/>
      <c r="AI3315" s="20"/>
      <c r="AJ3315"/>
      <c r="AK3315"/>
      <c r="AL3315"/>
      <c r="AM3315"/>
      <c r="AN3315" s="20"/>
      <c r="AO3315"/>
      <c r="AT3315" s="14"/>
      <c r="AU3315" s="14"/>
      <c r="AV3315" s="14"/>
      <c r="AW3315" s="14"/>
    </row>
    <row r="3316" spans="1:49" s="10" customFormat="1">
      <c r="A3316" s="12"/>
      <c r="C3316"/>
      <c r="D3316"/>
      <c r="E3316" s="20"/>
      <c r="F3316"/>
      <c r="G3316"/>
      <c r="H3316"/>
      <c r="I3316"/>
      <c r="J3316" s="20"/>
      <c r="K3316"/>
      <c r="L3316"/>
      <c r="M3316"/>
      <c r="N3316"/>
      <c r="O3316" s="20"/>
      <c r="P3316"/>
      <c r="Q3316"/>
      <c r="R3316"/>
      <c r="S3316"/>
      <c r="T3316" s="20"/>
      <c r="U3316"/>
      <c r="V3316"/>
      <c r="W3316"/>
      <c r="X3316"/>
      <c r="Y3316" s="20"/>
      <c r="Z3316"/>
      <c r="AA3316"/>
      <c r="AB3316"/>
      <c r="AC3316"/>
      <c r="AD3316" s="20"/>
      <c r="AE3316"/>
      <c r="AF3316"/>
      <c r="AG3316"/>
      <c r="AH3316"/>
      <c r="AI3316" s="20"/>
      <c r="AJ3316"/>
      <c r="AK3316"/>
      <c r="AL3316"/>
      <c r="AM3316"/>
      <c r="AN3316" s="20"/>
      <c r="AO3316"/>
      <c r="AT3316" s="14"/>
      <c r="AU3316" s="14"/>
      <c r="AV3316" s="14"/>
      <c r="AW3316" s="14"/>
    </row>
    <row r="3317" spans="1:49" s="10" customFormat="1">
      <c r="A3317" s="12"/>
      <c r="C3317"/>
      <c r="D3317"/>
      <c r="E3317" s="20"/>
      <c r="F3317"/>
      <c r="G3317"/>
      <c r="H3317"/>
      <c r="I3317"/>
      <c r="J3317" s="20"/>
      <c r="K3317"/>
      <c r="L3317"/>
      <c r="M3317"/>
      <c r="N3317"/>
      <c r="O3317" s="20"/>
      <c r="P3317"/>
      <c r="Q3317"/>
      <c r="R3317"/>
      <c r="S3317"/>
      <c r="T3317" s="20"/>
      <c r="U3317"/>
      <c r="V3317"/>
      <c r="W3317"/>
      <c r="X3317"/>
      <c r="Y3317" s="20"/>
      <c r="Z3317"/>
      <c r="AA3317"/>
      <c r="AB3317"/>
      <c r="AC3317"/>
      <c r="AD3317" s="20"/>
      <c r="AE3317"/>
      <c r="AF3317"/>
      <c r="AG3317"/>
      <c r="AH3317"/>
      <c r="AI3317" s="20"/>
      <c r="AJ3317"/>
      <c r="AK3317"/>
      <c r="AL3317"/>
      <c r="AM3317"/>
      <c r="AN3317" s="20"/>
      <c r="AO3317"/>
      <c r="AT3317" s="14"/>
      <c r="AU3317" s="14"/>
      <c r="AV3317" s="14"/>
      <c r="AW3317" s="14"/>
    </row>
    <row r="3318" spans="1:49" s="10" customFormat="1">
      <c r="A3318" s="12"/>
      <c r="C3318"/>
      <c r="D3318"/>
      <c r="E3318" s="20"/>
      <c r="F3318"/>
      <c r="G3318"/>
      <c r="H3318"/>
      <c r="I3318"/>
      <c r="J3318" s="20"/>
      <c r="K3318"/>
      <c r="L3318"/>
      <c r="M3318"/>
      <c r="N3318"/>
      <c r="O3318" s="20"/>
      <c r="P3318"/>
      <c r="Q3318"/>
      <c r="R3318"/>
      <c r="S3318"/>
      <c r="T3318" s="20"/>
      <c r="U3318"/>
      <c r="V3318"/>
      <c r="W3318"/>
      <c r="X3318"/>
      <c r="Y3318" s="20"/>
      <c r="Z3318"/>
      <c r="AA3318"/>
      <c r="AB3318"/>
      <c r="AC3318"/>
      <c r="AD3318" s="20"/>
      <c r="AE3318"/>
      <c r="AF3318"/>
      <c r="AG3318"/>
      <c r="AH3318"/>
      <c r="AI3318" s="20"/>
      <c r="AJ3318"/>
      <c r="AK3318"/>
      <c r="AL3318"/>
      <c r="AM3318"/>
      <c r="AN3318" s="20"/>
      <c r="AO3318"/>
      <c r="AT3318" s="14"/>
      <c r="AU3318" s="14"/>
      <c r="AV3318" s="14"/>
      <c r="AW3318" s="14"/>
    </row>
    <row r="3319" spans="1:49" s="10" customFormat="1">
      <c r="A3319" s="12"/>
      <c r="C3319"/>
      <c r="D3319"/>
      <c r="E3319" s="20"/>
      <c r="F3319"/>
      <c r="G3319"/>
      <c r="H3319"/>
      <c r="I3319"/>
      <c r="J3319" s="20"/>
      <c r="K3319"/>
      <c r="L3319"/>
      <c r="M3319"/>
      <c r="N3319"/>
      <c r="O3319" s="20"/>
      <c r="P3319"/>
      <c r="Q3319"/>
      <c r="R3319"/>
      <c r="S3319"/>
      <c r="T3319" s="20"/>
      <c r="U3319"/>
      <c r="V3319"/>
      <c r="W3319"/>
      <c r="X3319"/>
      <c r="Y3319" s="20"/>
      <c r="Z3319"/>
      <c r="AA3319"/>
      <c r="AB3319"/>
      <c r="AC3319"/>
      <c r="AD3319" s="20"/>
      <c r="AE3319"/>
      <c r="AF3319"/>
      <c r="AG3319"/>
      <c r="AH3319"/>
      <c r="AI3319" s="20"/>
      <c r="AJ3319"/>
      <c r="AK3319"/>
      <c r="AL3319"/>
      <c r="AM3319"/>
      <c r="AN3319" s="20"/>
      <c r="AO3319"/>
      <c r="AT3319" s="14"/>
      <c r="AU3319" s="14"/>
      <c r="AV3319" s="14"/>
      <c r="AW3319" s="14"/>
    </row>
    <row r="3320" spans="1:49" s="10" customFormat="1">
      <c r="A3320" s="12"/>
      <c r="C3320"/>
      <c r="D3320"/>
      <c r="E3320" s="20"/>
      <c r="F3320"/>
      <c r="G3320"/>
      <c r="H3320"/>
      <c r="I3320"/>
      <c r="J3320" s="20"/>
      <c r="K3320"/>
      <c r="L3320"/>
      <c r="M3320"/>
      <c r="N3320"/>
      <c r="O3320" s="20"/>
      <c r="P3320"/>
      <c r="Q3320"/>
      <c r="R3320"/>
      <c r="S3320"/>
      <c r="T3320" s="20"/>
      <c r="U3320"/>
      <c r="V3320"/>
      <c r="W3320"/>
      <c r="X3320"/>
      <c r="Y3320" s="20"/>
      <c r="Z3320"/>
      <c r="AA3320"/>
      <c r="AB3320"/>
      <c r="AC3320"/>
      <c r="AD3320" s="20"/>
      <c r="AE3320"/>
      <c r="AF3320"/>
      <c r="AG3320"/>
      <c r="AH3320"/>
      <c r="AI3320" s="20"/>
      <c r="AJ3320"/>
      <c r="AK3320"/>
      <c r="AL3320"/>
      <c r="AM3320"/>
      <c r="AN3320" s="20"/>
      <c r="AO3320"/>
      <c r="AT3320" s="14"/>
      <c r="AU3320" s="14"/>
      <c r="AV3320" s="14"/>
      <c r="AW3320" s="14"/>
    </row>
    <row r="3321" spans="1:49" s="10" customFormat="1">
      <c r="A3321" s="12"/>
      <c r="C3321"/>
      <c r="D3321"/>
      <c r="E3321" s="20"/>
      <c r="F3321"/>
      <c r="G3321"/>
      <c r="H3321"/>
      <c r="I3321"/>
      <c r="J3321" s="20"/>
      <c r="K3321"/>
      <c r="L3321"/>
      <c r="M3321"/>
      <c r="N3321"/>
      <c r="O3321" s="20"/>
      <c r="P3321"/>
      <c r="Q3321"/>
      <c r="R3321"/>
      <c r="S3321"/>
      <c r="T3321" s="20"/>
      <c r="U3321"/>
      <c r="V3321"/>
      <c r="W3321"/>
      <c r="X3321"/>
      <c r="Y3321" s="20"/>
      <c r="Z3321"/>
      <c r="AA3321"/>
      <c r="AB3321"/>
      <c r="AC3321"/>
      <c r="AD3321" s="20"/>
      <c r="AE3321"/>
      <c r="AF3321"/>
      <c r="AG3321"/>
      <c r="AH3321"/>
      <c r="AI3321" s="20"/>
      <c r="AJ3321"/>
      <c r="AK3321"/>
      <c r="AL3321"/>
      <c r="AM3321"/>
      <c r="AN3321" s="20"/>
      <c r="AO3321"/>
      <c r="AT3321" s="14"/>
      <c r="AU3321" s="14"/>
      <c r="AV3321" s="14"/>
      <c r="AW3321" s="14"/>
    </row>
    <row r="3322" spans="1:49" s="10" customFormat="1">
      <c r="A3322" s="12"/>
      <c r="C3322"/>
      <c r="D3322"/>
      <c r="E3322" s="20"/>
      <c r="F3322"/>
      <c r="G3322"/>
      <c r="H3322"/>
      <c r="I3322"/>
      <c r="J3322" s="20"/>
      <c r="K3322"/>
      <c r="L3322"/>
      <c r="M3322"/>
      <c r="N3322"/>
      <c r="O3322" s="20"/>
      <c r="P3322"/>
      <c r="Q3322"/>
      <c r="R3322"/>
      <c r="S3322"/>
      <c r="T3322" s="20"/>
      <c r="U3322"/>
      <c r="V3322"/>
      <c r="W3322"/>
      <c r="X3322"/>
      <c r="Y3322" s="20"/>
      <c r="Z3322"/>
      <c r="AA3322"/>
      <c r="AB3322"/>
      <c r="AC3322"/>
      <c r="AD3322" s="20"/>
      <c r="AE3322"/>
      <c r="AF3322"/>
      <c r="AG3322"/>
      <c r="AH3322"/>
      <c r="AI3322" s="20"/>
      <c r="AJ3322"/>
      <c r="AK3322"/>
      <c r="AL3322"/>
      <c r="AM3322"/>
      <c r="AN3322" s="20"/>
      <c r="AO3322"/>
      <c r="AT3322" s="14"/>
      <c r="AU3322" s="14"/>
      <c r="AV3322" s="14"/>
      <c r="AW3322" s="14"/>
    </row>
    <row r="3323" spans="1:49" s="10" customFormat="1">
      <c r="A3323" s="12"/>
      <c r="C3323"/>
      <c r="D3323"/>
      <c r="E3323" s="20"/>
      <c r="F3323"/>
      <c r="G3323"/>
      <c r="H3323"/>
      <c r="I3323"/>
      <c r="J3323" s="20"/>
      <c r="K3323"/>
      <c r="L3323"/>
      <c r="M3323"/>
      <c r="N3323"/>
      <c r="O3323" s="20"/>
      <c r="P3323"/>
      <c r="Q3323"/>
      <c r="R3323"/>
      <c r="S3323"/>
      <c r="T3323" s="20"/>
      <c r="U3323"/>
      <c r="V3323"/>
      <c r="W3323"/>
      <c r="X3323"/>
      <c r="Y3323" s="20"/>
      <c r="Z3323"/>
      <c r="AA3323"/>
      <c r="AB3323"/>
      <c r="AC3323"/>
      <c r="AD3323" s="20"/>
      <c r="AE3323"/>
      <c r="AF3323"/>
      <c r="AG3323"/>
      <c r="AH3323"/>
      <c r="AI3323" s="20"/>
      <c r="AJ3323"/>
      <c r="AK3323"/>
      <c r="AL3323"/>
      <c r="AM3323"/>
      <c r="AN3323" s="20"/>
      <c r="AO3323"/>
      <c r="AT3323" s="14"/>
      <c r="AU3323" s="14"/>
      <c r="AV3323" s="14"/>
      <c r="AW3323" s="14"/>
    </row>
    <row r="3324" spans="1:49" s="10" customFormat="1">
      <c r="A3324" s="12"/>
      <c r="C3324"/>
      <c r="D3324"/>
      <c r="E3324" s="20"/>
      <c r="F3324"/>
      <c r="G3324"/>
      <c r="H3324"/>
      <c r="I3324"/>
      <c r="J3324" s="20"/>
      <c r="K3324"/>
      <c r="L3324"/>
      <c r="M3324"/>
      <c r="N3324"/>
      <c r="O3324" s="20"/>
      <c r="P3324"/>
      <c r="Q3324"/>
      <c r="R3324"/>
      <c r="S3324"/>
      <c r="T3324" s="20"/>
      <c r="U3324"/>
      <c r="V3324"/>
      <c r="W3324"/>
      <c r="X3324"/>
      <c r="Y3324" s="20"/>
      <c r="Z3324"/>
      <c r="AA3324"/>
      <c r="AB3324"/>
      <c r="AC3324"/>
      <c r="AD3324" s="20"/>
      <c r="AE3324"/>
      <c r="AF3324"/>
      <c r="AG3324"/>
      <c r="AH3324"/>
      <c r="AI3324" s="20"/>
      <c r="AJ3324"/>
      <c r="AK3324"/>
      <c r="AL3324"/>
      <c r="AM3324"/>
      <c r="AN3324" s="20"/>
      <c r="AO3324"/>
      <c r="AT3324" s="14"/>
      <c r="AU3324" s="14"/>
      <c r="AV3324" s="14"/>
      <c r="AW3324" s="14"/>
    </row>
    <row r="3325" spans="1:49" s="10" customFormat="1">
      <c r="A3325" s="12"/>
      <c r="C3325"/>
      <c r="D3325"/>
      <c r="E3325" s="20"/>
      <c r="F3325"/>
      <c r="G3325"/>
      <c r="H3325"/>
      <c r="I3325"/>
      <c r="J3325" s="20"/>
      <c r="K3325"/>
      <c r="L3325"/>
      <c r="M3325"/>
      <c r="N3325"/>
      <c r="O3325" s="20"/>
      <c r="P3325"/>
      <c r="Q3325"/>
      <c r="R3325"/>
      <c r="S3325"/>
      <c r="T3325" s="20"/>
      <c r="U3325"/>
      <c r="V3325"/>
      <c r="W3325"/>
      <c r="X3325"/>
      <c r="Y3325" s="20"/>
      <c r="Z3325"/>
      <c r="AA3325"/>
      <c r="AB3325"/>
      <c r="AC3325"/>
      <c r="AD3325" s="20"/>
      <c r="AE3325"/>
      <c r="AF3325"/>
      <c r="AG3325"/>
      <c r="AH3325"/>
      <c r="AI3325" s="20"/>
      <c r="AJ3325"/>
      <c r="AK3325"/>
      <c r="AL3325"/>
      <c r="AM3325"/>
      <c r="AN3325" s="20"/>
      <c r="AO3325"/>
      <c r="AT3325" s="14"/>
      <c r="AU3325" s="14"/>
      <c r="AV3325" s="14"/>
      <c r="AW3325" s="14"/>
    </row>
    <row r="3326" spans="1:49" s="10" customFormat="1">
      <c r="A3326" s="12"/>
      <c r="C3326"/>
      <c r="D3326"/>
      <c r="E3326" s="20"/>
      <c r="F3326"/>
      <c r="G3326"/>
      <c r="H3326"/>
      <c r="I3326"/>
      <c r="J3326" s="20"/>
      <c r="K3326"/>
      <c r="L3326"/>
      <c r="M3326"/>
      <c r="N3326"/>
      <c r="O3326" s="20"/>
      <c r="P3326"/>
      <c r="Q3326"/>
      <c r="R3326"/>
      <c r="S3326"/>
      <c r="T3326" s="20"/>
      <c r="U3326"/>
      <c r="V3326"/>
      <c r="W3326"/>
      <c r="X3326"/>
      <c r="Y3326" s="20"/>
      <c r="Z3326"/>
      <c r="AA3326"/>
      <c r="AB3326"/>
      <c r="AC3326"/>
      <c r="AD3326" s="20"/>
      <c r="AE3326"/>
      <c r="AF3326"/>
      <c r="AG3326"/>
      <c r="AH3326"/>
      <c r="AI3326" s="20"/>
      <c r="AJ3326"/>
      <c r="AK3326"/>
      <c r="AL3326"/>
      <c r="AM3326"/>
      <c r="AN3326" s="20"/>
      <c r="AO3326"/>
      <c r="AT3326" s="14"/>
      <c r="AU3326" s="14"/>
      <c r="AV3326" s="14"/>
      <c r="AW3326" s="14"/>
    </row>
    <row r="3327" spans="1:49" s="10" customFormat="1">
      <c r="A3327" s="12"/>
      <c r="C3327"/>
      <c r="D3327"/>
      <c r="E3327" s="20"/>
      <c r="F3327"/>
      <c r="G3327"/>
      <c r="H3327"/>
      <c r="I3327"/>
      <c r="J3327" s="20"/>
      <c r="K3327"/>
      <c r="L3327"/>
      <c r="M3327"/>
      <c r="N3327"/>
      <c r="O3327" s="20"/>
      <c r="P3327"/>
      <c r="Q3327"/>
      <c r="R3327"/>
      <c r="S3327"/>
      <c r="T3327" s="20"/>
      <c r="U3327"/>
      <c r="V3327"/>
      <c r="W3327"/>
      <c r="X3327"/>
      <c r="Y3327" s="20"/>
      <c r="Z3327"/>
      <c r="AA3327"/>
      <c r="AB3327"/>
      <c r="AC3327"/>
      <c r="AD3327" s="20"/>
      <c r="AE3327"/>
      <c r="AF3327"/>
      <c r="AG3327"/>
      <c r="AH3327"/>
      <c r="AI3327" s="20"/>
      <c r="AJ3327"/>
      <c r="AK3327"/>
      <c r="AL3327"/>
      <c r="AM3327"/>
      <c r="AN3327" s="20"/>
      <c r="AO3327"/>
      <c r="AT3327" s="14"/>
      <c r="AU3327" s="14"/>
      <c r="AV3327" s="14"/>
      <c r="AW3327" s="14"/>
    </row>
    <row r="3328" spans="1:49" s="10" customFormat="1">
      <c r="A3328" s="12"/>
      <c r="C3328"/>
      <c r="D3328"/>
      <c r="E3328" s="20"/>
      <c r="F3328"/>
      <c r="G3328"/>
      <c r="H3328"/>
      <c r="I3328"/>
      <c r="J3328" s="20"/>
      <c r="K3328"/>
      <c r="L3328"/>
      <c r="M3328"/>
      <c r="N3328"/>
      <c r="O3328" s="20"/>
      <c r="P3328"/>
      <c r="Q3328"/>
      <c r="R3328"/>
      <c r="S3328"/>
      <c r="T3328" s="20"/>
      <c r="U3328"/>
      <c r="V3328"/>
      <c r="W3328"/>
      <c r="X3328"/>
      <c r="Y3328" s="20"/>
      <c r="Z3328"/>
      <c r="AA3328"/>
      <c r="AB3328"/>
      <c r="AC3328"/>
      <c r="AD3328" s="20"/>
      <c r="AE3328"/>
      <c r="AF3328"/>
      <c r="AG3328"/>
      <c r="AH3328"/>
      <c r="AI3328" s="20"/>
      <c r="AJ3328"/>
      <c r="AK3328"/>
      <c r="AL3328"/>
      <c r="AM3328"/>
      <c r="AN3328" s="20"/>
      <c r="AO3328"/>
      <c r="AT3328" s="14"/>
      <c r="AU3328" s="14"/>
      <c r="AV3328" s="14"/>
      <c r="AW3328" s="14"/>
    </row>
    <row r="3329" spans="1:49" s="10" customFormat="1">
      <c r="A3329" s="12"/>
      <c r="C3329"/>
      <c r="D3329"/>
      <c r="E3329" s="20"/>
      <c r="F3329"/>
      <c r="G3329"/>
      <c r="H3329"/>
      <c r="I3329"/>
      <c r="J3329" s="20"/>
      <c r="K3329"/>
      <c r="L3329"/>
      <c r="M3329"/>
      <c r="N3329"/>
      <c r="O3329" s="20"/>
      <c r="P3329"/>
      <c r="Q3329"/>
      <c r="R3329"/>
      <c r="S3329"/>
      <c r="T3329" s="20"/>
      <c r="U3329"/>
      <c r="V3329"/>
      <c r="W3329"/>
      <c r="X3329"/>
      <c r="Y3329" s="20"/>
      <c r="Z3329"/>
      <c r="AA3329"/>
      <c r="AB3329"/>
      <c r="AC3329"/>
      <c r="AD3329" s="20"/>
      <c r="AE3329"/>
      <c r="AF3329"/>
      <c r="AG3329"/>
      <c r="AH3329"/>
      <c r="AI3329" s="20"/>
      <c r="AJ3329"/>
      <c r="AK3329"/>
      <c r="AL3329"/>
      <c r="AM3329"/>
      <c r="AN3329" s="20"/>
      <c r="AO3329"/>
      <c r="AT3329" s="14"/>
      <c r="AU3329" s="14"/>
      <c r="AV3329" s="14"/>
      <c r="AW3329" s="14"/>
    </row>
    <row r="3330" spans="1:49" s="10" customFormat="1">
      <c r="A3330" s="12"/>
      <c r="C3330"/>
      <c r="D3330"/>
      <c r="E3330" s="20"/>
      <c r="F3330"/>
      <c r="G3330"/>
      <c r="H3330"/>
      <c r="I3330"/>
      <c r="J3330" s="20"/>
      <c r="K3330"/>
      <c r="L3330"/>
      <c r="M3330"/>
      <c r="N3330"/>
      <c r="O3330" s="20"/>
      <c r="P3330"/>
      <c r="Q3330"/>
      <c r="R3330"/>
      <c r="S3330"/>
      <c r="T3330" s="20"/>
      <c r="U3330"/>
      <c r="V3330"/>
      <c r="W3330"/>
      <c r="X3330"/>
      <c r="Y3330" s="20"/>
      <c r="Z3330"/>
      <c r="AA3330"/>
      <c r="AB3330"/>
      <c r="AC3330"/>
      <c r="AD3330" s="20"/>
      <c r="AE3330"/>
      <c r="AF3330"/>
      <c r="AG3330"/>
      <c r="AH3330"/>
      <c r="AI3330" s="20"/>
      <c r="AJ3330"/>
      <c r="AK3330"/>
      <c r="AL3330"/>
      <c r="AM3330"/>
      <c r="AN3330" s="20"/>
      <c r="AO3330"/>
      <c r="AT3330" s="14"/>
      <c r="AU3330" s="14"/>
      <c r="AV3330" s="14"/>
      <c r="AW3330" s="14"/>
    </row>
    <row r="3331" spans="1:49" s="10" customFormat="1">
      <c r="A3331" s="12"/>
      <c r="C3331"/>
      <c r="D3331"/>
      <c r="E3331" s="20"/>
      <c r="F3331"/>
      <c r="G3331"/>
      <c r="H3331"/>
      <c r="I3331"/>
      <c r="J3331" s="20"/>
      <c r="K3331"/>
      <c r="L3331"/>
      <c r="M3331"/>
      <c r="N3331"/>
      <c r="O3331" s="20"/>
      <c r="P3331"/>
      <c r="Q3331"/>
      <c r="R3331"/>
      <c r="S3331"/>
      <c r="T3331" s="20"/>
      <c r="U3331"/>
      <c r="V3331"/>
      <c r="W3331"/>
      <c r="X3331"/>
      <c r="Y3331" s="20"/>
      <c r="Z3331"/>
      <c r="AA3331"/>
      <c r="AB3331"/>
      <c r="AC3331"/>
      <c r="AD3331" s="20"/>
      <c r="AE3331"/>
      <c r="AF3331"/>
      <c r="AG3331"/>
      <c r="AH3331"/>
      <c r="AI3331" s="20"/>
      <c r="AJ3331"/>
      <c r="AK3331"/>
      <c r="AL3331"/>
      <c r="AM3331"/>
      <c r="AN3331" s="20"/>
      <c r="AO3331"/>
      <c r="AT3331" s="14"/>
      <c r="AU3331" s="14"/>
      <c r="AV3331" s="14"/>
      <c r="AW3331" s="14"/>
    </row>
    <row r="3332" spans="1:49" s="10" customFormat="1">
      <c r="A3332" s="12"/>
      <c r="C3332"/>
      <c r="D3332"/>
      <c r="E3332" s="20"/>
      <c r="F3332"/>
      <c r="G3332"/>
      <c r="H3332"/>
      <c r="I3332"/>
      <c r="J3332" s="20"/>
      <c r="K3332"/>
      <c r="L3332"/>
      <c r="M3332"/>
      <c r="N3332"/>
      <c r="O3332" s="20"/>
      <c r="P3332"/>
      <c r="Q3332"/>
      <c r="R3332"/>
      <c r="S3332"/>
      <c r="T3332" s="20"/>
      <c r="U3332"/>
      <c r="V3332"/>
      <c r="W3332"/>
      <c r="X3332"/>
      <c r="Y3332" s="20"/>
      <c r="Z3332"/>
      <c r="AA3332"/>
      <c r="AB3332"/>
      <c r="AC3332"/>
      <c r="AD3332" s="20"/>
      <c r="AE3332"/>
      <c r="AF3332"/>
      <c r="AG3332"/>
      <c r="AH3332"/>
      <c r="AI3332" s="20"/>
      <c r="AJ3332"/>
      <c r="AK3332"/>
      <c r="AL3332"/>
      <c r="AM3332"/>
      <c r="AN3332" s="20"/>
      <c r="AO3332"/>
      <c r="AT3332" s="14"/>
      <c r="AU3332" s="14"/>
      <c r="AV3332" s="14"/>
      <c r="AW3332" s="14"/>
    </row>
    <row r="3333" spans="1:49" s="10" customFormat="1">
      <c r="A3333" s="12"/>
      <c r="C3333"/>
      <c r="D3333"/>
      <c r="E3333" s="20"/>
      <c r="F3333"/>
      <c r="G3333"/>
      <c r="H3333"/>
      <c r="I3333"/>
      <c r="J3333" s="20"/>
      <c r="K3333"/>
      <c r="L3333"/>
      <c r="M3333"/>
      <c r="N3333"/>
      <c r="O3333" s="20"/>
      <c r="P3333"/>
      <c r="Q3333"/>
      <c r="R3333"/>
      <c r="S3333"/>
      <c r="T3333" s="20"/>
      <c r="U3333"/>
      <c r="V3333"/>
      <c r="W3333"/>
      <c r="X3333"/>
      <c r="Y3333" s="20"/>
      <c r="Z3333"/>
      <c r="AA3333"/>
      <c r="AB3333"/>
      <c r="AC3333"/>
      <c r="AD3333" s="20"/>
      <c r="AE3333"/>
      <c r="AF3333"/>
      <c r="AG3333"/>
      <c r="AH3333"/>
      <c r="AI3333" s="20"/>
      <c r="AJ3333"/>
      <c r="AK3333"/>
      <c r="AL3333"/>
      <c r="AM3333"/>
      <c r="AN3333" s="20"/>
      <c r="AO3333"/>
      <c r="AT3333" s="14"/>
      <c r="AU3333" s="14"/>
      <c r="AV3333" s="14"/>
      <c r="AW3333" s="14"/>
    </row>
    <row r="3334" spans="1:49" s="10" customFormat="1">
      <c r="A3334" s="12"/>
      <c r="C3334"/>
      <c r="D3334"/>
      <c r="E3334" s="20"/>
      <c r="F3334"/>
      <c r="G3334"/>
      <c r="H3334"/>
      <c r="I3334"/>
      <c r="J3334" s="20"/>
      <c r="K3334"/>
      <c r="L3334"/>
      <c r="M3334"/>
      <c r="N3334"/>
      <c r="O3334" s="20"/>
      <c r="P3334"/>
      <c r="Q3334"/>
      <c r="R3334"/>
      <c r="S3334"/>
      <c r="T3334" s="20"/>
      <c r="U3334"/>
      <c r="V3334"/>
      <c r="W3334"/>
      <c r="X3334"/>
      <c r="Y3334" s="20"/>
      <c r="Z3334"/>
      <c r="AA3334"/>
      <c r="AB3334"/>
      <c r="AC3334"/>
      <c r="AD3334" s="20"/>
      <c r="AE3334"/>
      <c r="AF3334"/>
      <c r="AG3334"/>
      <c r="AH3334"/>
      <c r="AI3334" s="20"/>
      <c r="AJ3334"/>
      <c r="AK3334"/>
      <c r="AL3334"/>
      <c r="AM3334"/>
      <c r="AN3334" s="20"/>
      <c r="AO3334"/>
      <c r="AT3334" s="14"/>
      <c r="AU3334" s="14"/>
      <c r="AV3334" s="14"/>
      <c r="AW3334" s="14"/>
    </row>
    <row r="3335" spans="1:49" s="10" customFormat="1">
      <c r="A3335" s="12"/>
      <c r="C3335"/>
      <c r="D3335"/>
      <c r="E3335" s="20"/>
      <c r="F3335"/>
      <c r="G3335"/>
      <c r="H3335"/>
      <c r="I3335"/>
      <c r="J3335" s="20"/>
      <c r="K3335"/>
      <c r="L3335"/>
      <c r="M3335"/>
      <c r="N3335"/>
      <c r="O3335" s="20"/>
      <c r="P3335"/>
      <c r="Q3335"/>
      <c r="R3335"/>
      <c r="S3335"/>
      <c r="T3335" s="20"/>
      <c r="U3335"/>
      <c r="V3335"/>
      <c r="W3335"/>
      <c r="X3335"/>
      <c r="Y3335" s="20"/>
      <c r="Z3335"/>
      <c r="AA3335"/>
      <c r="AB3335"/>
      <c r="AC3335"/>
      <c r="AD3335" s="20"/>
      <c r="AE3335"/>
      <c r="AF3335"/>
      <c r="AG3335"/>
      <c r="AH3335"/>
      <c r="AI3335" s="20"/>
      <c r="AJ3335"/>
      <c r="AK3335"/>
      <c r="AL3335"/>
      <c r="AM3335"/>
      <c r="AN3335" s="20"/>
      <c r="AO3335"/>
      <c r="AT3335" s="14"/>
      <c r="AU3335" s="14"/>
      <c r="AV3335" s="14"/>
      <c r="AW3335" s="14"/>
    </row>
    <row r="3336" spans="1:49" s="10" customFormat="1">
      <c r="A3336" s="12"/>
      <c r="C3336"/>
      <c r="D3336"/>
      <c r="E3336" s="20"/>
      <c r="F3336"/>
      <c r="G3336"/>
      <c r="H3336"/>
      <c r="I3336"/>
      <c r="J3336" s="20"/>
      <c r="K3336"/>
      <c r="L3336"/>
      <c r="M3336"/>
      <c r="N3336"/>
      <c r="O3336" s="20"/>
      <c r="P3336"/>
      <c r="Q3336"/>
      <c r="R3336"/>
      <c r="S3336"/>
      <c r="T3336" s="20"/>
      <c r="U3336"/>
      <c r="V3336"/>
      <c r="W3336"/>
      <c r="X3336"/>
      <c r="Y3336" s="20"/>
      <c r="Z3336"/>
      <c r="AA3336"/>
      <c r="AB3336"/>
      <c r="AC3336"/>
      <c r="AD3336" s="20"/>
      <c r="AE3336"/>
      <c r="AF3336"/>
      <c r="AG3336"/>
      <c r="AH3336"/>
      <c r="AI3336" s="20"/>
      <c r="AJ3336"/>
      <c r="AK3336"/>
      <c r="AL3336"/>
      <c r="AM3336"/>
      <c r="AN3336" s="20"/>
      <c r="AO3336"/>
      <c r="AT3336" s="14"/>
      <c r="AU3336" s="14"/>
      <c r="AV3336" s="14"/>
      <c r="AW3336" s="14"/>
    </row>
    <row r="3337" spans="1:49" s="10" customFormat="1">
      <c r="A3337" s="12"/>
      <c r="C3337"/>
      <c r="D3337"/>
      <c r="E3337" s="20"/>
      <c r="F3337"/>
      <c r="G3337"/>
      <c r="H3337"/>
      <c r="I3337"/>
      <c r="J3337" s="20"/>
      <c r="K3337"/>
      <c r="L3337"/>
      <c r="M3337"/>
      <c r="N3337"/>
      <c r="O3337" s="20"/>
      <c r="P3337"/>
      <c r="Q3337"/>
      <c r="R3337"/>
      <c r="S3337"/>
      <c r="T3337" s="20"/>
      <c r="U3337"/>
      <c r="V3337"/>
      <c r="W3337"/>
      <c r="X3337"/>
      <c r="Y3337" s="20"/>
      <c r="Z3337"/>
      <c r="AA3337"/>
      <c r="AB3337"/>
      <c r="AC3337"/>
      <c r="AD3337" s="20"/>
      <c r="AE3337"/>
      <c r="AF3337"/>
      <c r="AG3337"/>
      <c r="AH3337"/>
      <c r="AI3337" s="20"/>
      <c r="AJ3337"/>
      <c r="AK3337"/>
      <c r="AL3337"/>
      <c r="AM3337"/>
      <c r="AN3337" s="20"/>
      <c r="AO3337"/>
      <c r="AT3337" s="14"/>
      <c r="AU3337" s="14"/>
      <c r="AV3337" s="14"/>
      <c r="AW3337" s="14"/>
    </row>
    <row r="3338" spans="1:49" s="10" customFormat="1">
      <c r="A3338" s="12"/>
      <c r="C3338"/>
      <c r="D3338"/>
      <c r="E3338" s="20"/>
      <c r="F3338"/>
      <c r="G3338"/>
      <c r="H3338"/>
      <c r="I3338"/>
      <c r="J3338" s="20"/>
      <c r="K3338"/>
      <c r="L3338"/>
      <c r="M3338"/>
      <c r="N3338"/>
      <c r="O3338" s="20"/>
      <c r="P3338"/>
      <c r="Q3338"/>
      <c r="R3338"/>
      <c r="S3338"/>
      <c r="T3338" s="20"/>
      <c r="U3338"/>
      <c r="V3338"/>
      <c r="W3338"/>
      <c r="X3338"/>
      <c r="Y3338" s="20"/>
      <c r="Z3338"/>
      <c r="AA3338"/>
      <c r="AB3338"/>
      <c r="AC3338"/>
      <c r="AD3338" s="20"/>
      <c r="AE3338"/>
      <c r="AF3338"/>
      <c r="AG3338"/>
      <c r="AH3338"/>
      <c r="AI3338" s="20"/>
      <c r="AJ3338"/>
      <c r="AK3338"/>
      <c r="AL3338"/>
      <c r="AM3338"/>
      <c r="AN3338" s="20"/>
      <c r="AO3338"/>
      <c r="AT3338" s="14"/>
      <c r="AU3338" s="14"/>
      <c r="AV3338" s="14"/>
      <c r="AW3338" s="14"/>
    </row>
    <row r="3339" spans="1:49" s="10" customFormat="1">
      <c r="A3339" s="12"/>
      <c r="C3339"/>
      <c r="D3339"/>
      <c r="E3339" s="20"/>
      <c r="F3339"/>
      <c r="G3339"/>
      <c r="H3339"/>
      <c r="I3339"/>
      <c r="J3339" s="20"/>
      <c r="K3339"/>
      <c r="L3339"/>
      <c r="M3339"/>
      <c r="N3339"/>
      <c r="O3339" s="20"/>
      <c r="P3339"/>
      <c r="Q3339"/>
      <c r="R3339"/>
      <c r="S3339"/>
      <c r="T3339" s="20"/>
      <c r="U3339"/>
      <c r="V3339"/>
      <c r="W3339"/>
      <c r="X3339"/>
      <c r="Y3339" s="20"/>
      <c r="Z3339"/>
      <c r="AA3339"/>
      <c r="AB3339"/>
      <c r="AC3339"/>
      <c r="AD3339" s="20"/>
      <c r="AE3339"/>
      <c r="AF3339"/>
      <c r="AG3339"/>
      <c r="AH3339"/>
      <c r="AI3339" s="20"/>
      <c r="AJ3339"/>
      <c r="AK3339"/>
      <c r="AL3339"/>
      <c r="AM3339"/>
      <c r="AN3339" s="20"/>
      <c r="AO3339"/>
      <c r="AT3339" s="14"/>
      <c r="AU3339" s="14"/>
      <c r="AV3339" s="14"/>
      <c r="AW3339" s="14"/>
    </row>
    <row r="3340" spans="1:49" s="10" customFormat="1">
      <c r="A3340" s="12"/>
      <c r="C3340"/>
      <c r="D3340"/>
      <c r="E3340" s="20"/>
      <c r="F3340"/>
      <c r="G3340"/>
      <c r="H3340"/>
      <c r="I3340"/>
      <c r="J3340" s="20"/>
      <c r="K3340"/>
      <c r="L3340"/>
      <c r="M3340"/>
      <c r="N3340"/>
      <c r="O3340" s="20"/>
      <c r="P3340"/>
      <c r="Q3340"/>
      <c r="R3340"/>
      <c r="S3340"/>
      <c r="T3340" s="20"/>
      <c r="U3340"/>
      <c r="V3340"/>
      <c r="W3340"/>
      <c r="X3340"/>
      <c r="Y3340" s="20"/>
      <c r="Z3340"/>
      <c r="AA3340"/>
      <c r="AB3340"/>
      <c r="AC3340"/>
      <c r="AD3340" s="20"/>
      <c r="AE3340"/>
      <c r="AF3340"/>
      <c r="AG3340"/>
      <c r="AH3340"/>
      <c r="AI3340" s="20"/>
      <c r="AJ3340"/>
      <c r="AK3340"/>
      <c r="AL3340"/>
      <c r="AM3340"/>
      <c r="AN3340" s="20"/>
      <c r="AO3340"/>
      <c r="AT3340" s="14"/>
      <c r="AU3340" s="14"/>
      <c r="AV3340" s="14"/>
      <c r="AW3340" s="14"/>
    </row>
    <row r="3341" spans="1:49" s="10" customFormat="1">
      <c r="A3341" s="12"/>
      <c r="C3341"/>
      <c r="D3341"/>
      <c r="E3341" s="20"/>
      <c r="F3341"/>
      <c r="G3341"/>
      <c r="H3341"/>
      <c r="I3341"/>
      <c r="J3341" s="20"/>
      <c r="K3341"/>
      <c r="L3341"/>
      <c r="M3341"/>
      <c r="N3341"/>
      <c r="O3341" s="20"/>
      <c r="P3341"/>
      <c r="Q3341"/>
      <c r="R3341"/>
      <c r="S3341"/>
      <c r="T3341" s="20"/>
      <c r="U3341"/>
      <c r="V3341"/>
      <c r="W3341"/>
      <c r="X3341"/>
      <c r="Y3341" s="20"/>
      <c r="Z3341"/>
      <c r="AA3341"/>
      <c r="AB3341"/>
      <c r="AC3341"/>
      <c r="AD3341" s="20"/>
      <c r="AE3341"/>
      <c r="AF3341"/>
      <c r="AG3341"/>
      <c r="AH3341"/>
      <c r="AI3341" s="20"/>
      <c r="AJ3341"/>
      <c r="AK3341"/>
      <c r="AL3341"/>
      <c r="AM3341"/>
      <c r="AN3341" s="20"/>
      <c r="AO3341"/>
      <c r="AT3341" s="14"/>
      <c r="AU3341" s="14"/>
      <c r="AV3341" s="14"/>
      <c r="AW3341" s="14"/>
    </row>
    <row r="3342" spans="1:49" s="10" customFormat="1">
      <c r="A3342" s="12"/>
      <c r="C3342"/>
      <c r="D3342"/>
      <c r="E3342" s="20"/>
      <c r="F3342"/>
      <c r="G3342"/>
      <c r="H3342"/>
      <c r="I3342"/>
      <c r="J3342" s="20"/>
      <c r="K3342"/>
      <c r="L3342"/>
      <c r="M3342"/>
      <c r="N3342"/>
      <c r="O3342" s="20"/>
      <c r="P3342"/>
      <c r="Q3342"/>
      <c r="R3342"/>
      <c r="S3342"/>
      <c r="T3342" s="20"/>
      <c r="U3342"/>
      <c r="V3342"/>
      <c r="W3342"/>
      <c r="X3342"/>
      <c r="Y3342" s="20"/>
      <c r="Z3342"/>
      <c r="AA3342"/>
      <c r="AB3342"/>
      <c r="AC3342"/>
      <c r="AD3342" s="20"/>
      <c r="AE3342"/>
      <c r="AF3342"/>
      <c r="AG3342"/>
      <c r="AH3342"/>
      <c r="AI3342" s="20"/>
      <c r="AJ3342"/>
      <c r="AK3342"/>
      <c r="AL3342"/>
      <c r="AM3342"/>
      <c r="AN3342" s="20"/>
      <c r="AO3342"/>
      <c r="AT3342" s="14"/>
      <c r="AU3342" s="14"/>
      <c r="AV3342" s="14"/>
      <c r="AW3342" s="14"/>
    </row>
    <row r="3343" spans="1:49" s="10" customFormat="1">
      <c r="A3343" s="12"/>
      <c r="C3343"/>
      <c r="D3343"/>
      <c r="E3343" s="20"/>
      <c r="F3343"/>
      <c r="G3343"/>
      <c r="H3343"/>
      <c r="I3343"/>
      <c r="J3343" s="20"/>
      <c r="K3343"/>
      <c r="L3343"/>
      <c r="M3343"/>
      <c r="N3343"/>
      <c r="O3343" s="20"/>
      <c r="P3343"/>
      <c r="Q3343"/>
      <c r="R3343"/>
      <c r="S3343"/>
      <c r="T3343" s="20"/>
      <c r="U3343"/>
      <c r="V3343"/>
      <c r="W3343"/>
      <c r="X3343"/>
      <c r="Y3343" s="20"/>
      <c r="Z3343"/>
      <c r="AA3343"/>
      <c r="AB3343"/>
      <c r="AC3343"/>
      <c r="AD3343" s="20"/>
      <c r="AE3343"/>
      <c r="AF3343"/>
      <c r="AG3343"/>
      <c r="AH3343"/>
      <c r="AI3343" s="20"/>
      <c r="AJ3343"/>
      <c r="AK3343"/>
      <c r="AL3343"/>
      <c r="AM3343"/>
      <c r="AN3343" s="20"/>
      <c r="AO3343"/>
      <c r="AT3343" s="14"/>
      <c r="AU3343" s="14"/>
      <c r="AV3343" s="14"/>
      <c r="AW3343" s="14"/>
    </row>
    <row r="3344" spans="1:49" s="10" customFormat="1">
      <c r="A3344" s="12"/>
      <c r="C3344"/>
      <c r="D3344"/>
      <c r="E3344" s="20"/>
      <c r="F3344"/>
      <c r="G3344"/>
      <c r="H3344"/>
      <c r="I3344"/>
      <c r="J3344" s="20"/>
      <c r="K3344"/>
      <c r="L3344"/>
      <c r="M3344"/>
      <c r="N3344"/>
      <c r="O3344" s="20"/>
      <c r="P3344"/>
      <c r="Q3344"/>
      <c r="R3344"/>
      <c r="S3344"/>
      <c r="T3344" s="20"/>
      <c r="U3344"/>
      <c r="V3344"/>
      <c r="W3344"/>
      <c r="X3344"/>
      <c r="Y3344" s="20"/>
      <c r="Z3344"/>
      <c r="AA3344"/>
      <c r="AB3344"/>
      <c r="AC3344"/>
      <c r="AD3344" s="20"/>
      <c r="AE3344"/>
      <c r="AF3344"/>
      <c r="AG3344"/>
      <c r="AH3344"/>
      <c r="AI3344" s="20"/>
      <c r="AJ3344"/>
      <c r="AK3344"/>
      <c r="AL3344"/>
      <c r="AM3344"/>
      <c r="AN3344" s="20"/>
      <c r="AO3344"/>
      <c r="AT3344" s="14"/>
      <c r="AU3344" s="14"/>
      <c r="AV3344" s="14"/>
      <c r="AW3344" s="14"/>
    </row>
    <row r="3345" spans="1:49" s="10" customFormat="1">
      <c r="A3345" s="12"/>
      <c r="C3345"/>
      <c r="D3345"/>
      <c r="E3345" s="20"/>
      <c r="F3345"/>
      <c r="G3345"/>
      <c r="H3345"/>
      <c r="I3345"/>
      <c r="J3345" s="20"/>
      <c r="K3345"/>
      <c r="L3345"/>
      <c r="M3345"/>
      <c r="N3345"/>
      <c r="O3345" s="20"/>
      <c r="P3345"/>
      <c r="Q3345"/>
      <c r="R3345"/>
      <c r="S3345"/>
      <c r="T3345" s="20"/>
      <c r="U3345"/>
      <c r="V3345"/>
      <c r="W3345"/>
      <c r="X3345"/>
      <c r="Y3345" s="20"/>
      <c r="Z3345"/>
      <c r="AA3345"/>
      <c r="AB3345"/>
      <c r="AC3345"/>
      <c r="AD3345" s="20"/>
      <c r="AE3345"/>
      <c r="AF3345"/>
      <c r="AG3345"/>
      <c r="AH3345"/>
      <c r="AI3345" s="20"/>
      <c r="AJ3345"/>
      <c r="AK3345"/>
      <c r="AL3345"/>
      <c r="AM3345"/>
      <c r="AN3345" s="20"/>
      <c r="AO3345"/>
      <c r="AT3345" s="14"/>
      <c r="AU3345" s="14"/>
      <c r="AV3345" s="14"/>
      <c r="AW3345" s="14"/>
    </row>
    <row r="3346" spans="1:49" s="10" customFormat="1">
      <c r="A3346" s="12"/>
      <c r="C3346"/>
      <c r="D3346"/>
      <c r="E3346" s="20"/>
      <c r="F3346"/>
      <c r="G3346"/>
      <c r="H3346"/>
      <c r="I3346"/>
      <c r="J3346" s="20"/>
      <c r="K3346"/>
      <c r="L3346"/>
      <c r="M3346"/>
      <c r="N3346"/>
      <c r="O3346" s="20"/>
      <c r="P3346"/>
      <c r="Q3346"/>
      <c r="R3346"/>
      <c r="S3346"/>
      <c r="T3346" s="20"/>
      <c r="U3346"/>
      <c r="V3346"/>
      <c r="W3346"/>
      <c r="X3346"/>
      <c r="Y3346" s="20"/>
      <c r="Z3346"/>
      <c r="AA3346"/>
      <c r="AB3346"/>
      <c r="AC3346"/>
      <c r="AD3346" s="20"/>
      <c r="AE3346"/>
      <c r="AF3346"/>
      <c r="AG3346"/>
      <c r="AH3346"/>
      <c r="AI3346" s="20"/>
      <c r="AJ3346"/>
      <c r="AK3346"/>
      <c r="AL3346"/>
      <c r="AM3346"/>
      <c r="AN3346" s="20"/>
      <c r="AO3346"/>
      <c r="AT3346" s="14"/>
      <c r="AU3346" s="14"/>
      <c r="AV3346" s="14"/>
      <c r="AW3346" s="14"/>
    </row>
    <row r="3347" spans="1:49" s="10" customFormat="1">
      <c r="A3347" s="12"/>
      <c r="C3347"/>
      <c r="D3347"/>
      <c r="E3347" s="20"/>
      <c r="F3347"/>
      <c r="G3347"/>
      <c r="H3347"/>
      <c r="I3347"/>
      <c r="J3347" s="20"/>
      <c r="K3347"/>
      <c r="L3347"/>
      <c r="M3347"/>
      <c r="N3347"/>
      <c r="O3347" s="20"/>
      <c r="P3347"/>
      <c r="Q3347"/>
      <c r="R3347"/>
      <c r="S3347"/>
      <c r="T3347" s="20"/>
      <c r="U3347"/>
      <c r="V3347"/>
      <c r="W3347"/>
      <c r="X3347"/>
      <c r="Y3347" s="20"/>
      <c r="Z3347"/>
      <c r="AA3347"/>
      <c r="AB3347"/>
      <c r="AC3347"/>
      <c r="AD3347" s="20"/>
      <c r="AE3347"/>
      <c r="AF3347"/>
      <c r="AG3347"/>
      <c r="AH3347"/>
      <c r="AI3347" s="20"/>
      <c r="AJ3347"/>
      <c r="AK3347"/>
      <c r="AL3347"/>
      <c r="AM3347"/>
      <c r="AN3347" s="20"/>
      <c r="AO3347"/>
      <c r="AT3347" s="14"/>
      <c r="AU3347" s="14"/>
      <c r="AV3347" s="14"/>
      <c r="AW3347" s="14"/>
    </row>
    <row r="3348" spans="1:49" s="10" customFormat="1">
      <c r="A3348" s="12"/>
      <c r="C3348"/>
      <c r="D3348"/>
      <c r="E3348" s="20"/>
      <c r="F3348"/>
      <c r="G3348"/>
      <c r="H3348"/>
      <c r="I3348"/>
      <c r="J3348" s="20"/>
      <c r="K3348"/>
      <c r="L3348"/>
      <c r="M3348"/>
      <c r="N3348"/>
      <c r="O3348" s="20"/>
      <c r="P3348"/>
      <c r="Q3348"/>
      <c r="R3348"/>
      <c r="S3348"/>
      <c r="T3348" s="20"/>
      <c r="U3348"/>
      <c r="V3348"/>
      <c r="W3348"/>
      <c r="X3348"/>
      <c r="Y3348" s="20"/>
      <c r="Z3348"/>
      <c r="AA3348"/>
      <c r="AB3348"/>
      <c r="AC3348"/>
      <c r="AD3348" s="20"/>
      <c r="AE3348"/>
      <c r="AF3348"/>
      <c r="AG3348"/>
      <c r="AH3348"/>
      <c r="AI3348" s="20"/>
      <c r="AJ3348"/>
      <c r="AK3348"/>
      <c r="AL3348"/>
      <c r="AM3348"/>
      <c r="AN3348" s="20"/>
      <c r="AO3348"/>
      <c r="AT3348" s="14"/>
      <c r="AU3348" s="14"/>
      <c r="AV3348" s="14"/>
      <c r="AW3348" s="14"/>
    </row>
    <row r="3349" spans="1:49" s="10" customFormat="1">
      <c r="A3349" s="12"/>
      <c r="C3349"/>
      <c r="D3349"/>
      <c r="E3349" s="20"/>
      <c r="F3349"/>
      <c r="G3349"/>
      <c r="H3349"/>
      <c r="I3349"/>
      <c r="J3349" s="20"/>
      <c r="K3349"/>
      <c r="L3349"/>
      <c r="M3349"/>
      <c r="N3349"/>
      <c r="O3349" s="20"/>
      <c r="P3349"/>
      <c r="Q3349"/>
      <c r="R3349"/>
      <c r="S3349"/>
      <c r="T3349" s="20"/>
      <c r="U3349"/>
      <c r="V3349"/>
      <c r="W3349"/>
      <c r="X3349"/>
      <c r="Y3349" s="20"/>
      <c r="Z3349"/>
      <c r="AA3349"/>
      <c r="AB3349"/>
      <c r="AC3349"/>
      <c r="AD3349" s="20"/>
      <c r="AE3349"/>
      <c r="AF3349"/>
      <c r="AG3349"/>
      <c r="AH3349"/>
      <c r="AI3349" s="20"/>
      <c r="AJ3349"/>
      <c r="AK3349"/>
      <c r="AL3349"/>
      <c r="AM3349"/>
      <c r="AN3349" s="20"/>
      <c r="AO3349"/>
      <c r="AT3349" s="14"/>
      <c r="AU3349" s="14"/>
      <c r="AV3349" s="14"/>
      <c r="AW3349" s="14"/>
    </row>
    <row r="3350" spans="1:49" s="10" customFormat="1">
      <c r="A3350" s="12"/>
      <c r="C3350"/>
      <c r="D3350"/>
      <c r="E3350" s="20"/>
      <c r="F3350"/>
      <c r="G3350"/>
      <c r="H3350"/>
      <c r="I3350"/>
      <c r="J3350" s="20"/>
      <c r="K3350"/>
      <c r="L3350"/>
      <c r="M3350"/>
      <c r="N3350"/>
      <c r="O3350" s="20"/>
      <c r="P3350"/>
      <c r="Q3350"/>
      <c r="R3350"/>
      <c r="S3350"/>
      <c r="T3350" s="20"/>
      <c r="U3350"/>
      <c r="V3350"/>
      <c r="W3350"/>
      <c r="X3350"/>
      <c r="Y3350" s="20"/>
      <c r="Z3350"/>
      <c r="AA3350"/>
      <c r="AB3350"/>
      <c r="AC3350"/>
      <c r="AD3350" s="20"/>
      <c r="AE3350"/>
      <c r="AF3350"/>
      <c r="AG3350"/>
      <c r="AH3350"/>
      <c r="AI3350" s="20"/>
      <c r="AJ3350"/>
      <c r="AK3350"/>
      <c r="AL3350"/>
      <c r="AM3350"/>
      <c r="AN3350" s="20"/>
      <c r="AO3350"/>
      <c r="AT3350" s="14"/>
      <c r="AU3350" s="14"/>
      <c r="AV3350" s="14"/>
      <c r="AW3350" s="14"/>
    </row>
    <row r="3351" spans="1:49" s="10" customFormat="1">
      <c r="A3351" s="12"/>
      <c r="C3351"/>
      <c r="D3351"/>
      <c r="E3351" s="20"/>
      <c r="F3351"/>
      <c r="G3351"/>
      <c r="H3351"/>
      <c r="I3351"/>
      <c r="J3351" s="20"/>
      <c r="K3351"/>
      <c r="L3351"/>
      <c r="M3351"/>
      <c r="N3351"/>
      <c r="O3351" s="20"/>
      <c r="P3351"/>
      <c r="Q3351"/>
      <c r="R3351"/>
      <c r="S3351"/>
      <c r="T3351" s="20"/>
      <c r="U3351"/>
      <c r="V3351"/>
      <c r="W3351"/>
      <c r="X3351"/>
      <c r="Y3351" s="20"/>
      <c r="Z3351"/>
      <c r="AA3351"/>
      <c r="AB3351"/>
      <c r="AC3351"/>
      <c r="AD3351" s="20"/>
      <c r="AE3351"/>
      <c r="AF3351"/>
      <c r="AG3351"/>
      <c r="AH3351"/>
      <c r="AI3351" s="20"/>
      <c r="AJ3351"/>
      <c r="AK3351"/>
      <c r="AL3351"/>
      <c r="AM3351"/>
      <c r="AN3351" s="20"/>
      <c r="AO3351"/>
      <c r="AT3351" s="14"/>
      <c r="AU3351" s="14"/>
      <c r="AV3351" s="14"/>
      <c r="AW3351" s="14"/>
    </row>
    <row r="3352" spans="1:49" s="10" customFormat="1">
      <c r="A3352" s="12"/>
      <c r="C3352"/>
      <c r="D3352"/>
      <c r="E3352" s="20"/>
      <c r="F3352"/>
      <c r="G3352"/>
      <c r="H3352"/>
      <c r="I3352"/>
      <c r="J3352" s="20"/>
      <c r="K3352"/>
      <c r="L3352"/>
      <c r="M3352"/>
      <c r="N3352"/>
      <c r="O3352" s="20"/>
      <c r="P3352"/>
      <c r="Q3352"/>
      <c r="R3352"/>
      <c r="S3352"/>
      <c r="T3352" s="20"/>
      <c r="U3352"/>
      <c r="V3352"/>
      <c r="W3352"/>
      <c r="X3352"/>
      <c r="Y3352" s="20"/>
      <c r="Z3352"/>
      <c r="AA3352"/>
      <c r="AB3352"/>
      <c r="AC3352"/>
      <c r="AD3352" s="20"/>
      <c r="AE3352"/>
      <c r="AF3352"/>
      <c r="AG3352"/>
      <c r="AH3352"/>
      <c r="AI3352" s="20"/>
      <c r="AJ3352"/>
      <c r="AK3352"/>
      <c r="AL3352"/>
      <c r="AM3352"/>
      <c r="AN3352" s="20"/>
      <c r="AO3352"/>
      <c r="AT3352" s="14"/>
      <c r="AU3352" s="14"/>
      <c r="AV3352" s="14"/>
      <c r="AW3352" s="14"/>
    </row>
    <row r="3353" spans="1:49" s="10" customFormat="1">
      <c r="A3353" s="12"/>
      <c r="C3353"/>
      <c r="D3353"/>
      <c r="E3353" s="20"/>
      <c r="F3353"/>
      <c r="G3353"/>
      <c r="H3353"/>
      <c r="I3353"/>
      <c r="J3353" s="20"/>
      <c r="K3353"/>
      <c r="L3353"/>
      <c r="M3353"/>
      <c r="N3353"/>
      <c r="O3353" s="20"/>
      <c r="P3353"/>
      <c r="Q3353"/>
      <c r="R3353"/>
      <c r="S3353"/>
      <c r="T3353" s="20"/>
      <c r="U3353"/>
      <c r="V3353"/>
      <c r="W3353"/>
      <c r="X3353"/>
      <c r="Y3353" s="20"/>
      <c r="Z3353"/>
      <c r="AA3353"/>
      <c r="AB3353"/>
      <c r="AC3353"/>
      <c r="AD3353" s="20"/>
      <c r="AE3353"/>
      <c r="AF3353"/>
      <c r="AG3353"/>
      <c r="AH3353"/>
      <c r="AI3353" s="20"/>
      <c r="AJ3353"/>
      <c r="AK3353"/>
      <c r="AL3353"/>
      <c r="AM3353"/>
      <c r="AN3353" s="20"/>
      <c r="AO3353"/>
      <c r="AT3353" s="14"/>
      <c r="AU3353" s="14"/>
      <c r="AV3353" s="14"/>
      <c r="AW3353" s="14"/>
    </row>
    <row r="3354" spans="1:49" s="10" customFormat="1">
      <c r="A3354" s="12"/>
      <c r="C3354"/>
      <c r="D3354"/>
      <c r="E3354" s="20"/>
      <c r="F3354"/>
      <c r="G3354"/>
      <c r="H3354"/>
      <c r="I3354"/>
      <c r="J3354" s="20"/>
      <c r="K3354"/>
      <c r="L3354"/>
      <c r="M3354"/>
      <c r="N3354"/>
      <c r="O3354" s="20"/>
      <c r="P3354"/>
      <c r="Q3354"/>
      <c r="R3354"/>
      <c r="S3354"/>
      <c r="T3354" s="20"/>
      <c r="U3354"/>
      <c r="V3354"/>
      <c r="W3354"/>
      <c r="X3354"/>
      <c r="Y3354" s="20"/>
      <c r="Z3354"/>
      <c r="AA3354"/>
      <c r="AB3354"/>
      <c r="AC3354"/>
      <c r="AD3354" s="20"/>
      <c r="AE3354"/>
      <c r="AF3354"/>
      <c r="AG3354"/>
      <c r="AH3354"/>
      <c r="AI3354" s="20"/>
      <c r="AJ3354"/>
      <c r="AK3354"/>
      <c r="AL3354"/>
      <c r="AM3354"/>
      <c r="AN3354" s="20"/>
      <c r="AO3354"/>
      <c r="AT3354" s="14"/>
      <c r="AU3354" s="14"/>
      <c r="AV3354" s="14"/>
      <c r="AW3354" s="14"/>
    </row>
    <row r="3355" spans="1:49" s="10" customFormat="1">
      <c r="A3355" s="12"/>
      <c r="C3355"/>
      <c r="D3355"/>
      <c r="E3355" s="20"/>
      <c r="F3355"/>
      <c r="G3355"/>
      <c r="H3355"/>
      <c r="I3355"/>
      <c r="J3355" s="20"/>
      <c r="K3355"/>
      <c r="L3355"/>
      <c r="M3355"/>
      <c r="N3355"/>
      <c r="O3355" s="20"/>
      <c r="P3355"/>
      <c r="Q3355"/>
      <c r="R3355"/>
      <c r="S3355"/>
      <c r="T3355" s="20"/>
      <c r="U3355"/>
      <c r="V3355"/>
      <c r="W3355"/>
      <c r="X3355"/>
      <c r="Y3355" s="20"/>
      <c r="Z3355"/>
      <c r="AA3355"/>
      <c r="AB3355"/>
      <c r="AC3355"/>
      <c r="AD3355" s="20"/>
      <c r="AE3355"/>
      <c r="AF3355"/>
      <c r="AG3355"/>
      <c r="AH3355"/>
      <c r="AI3355" s="20"/>
      <c r="AJ3355"/>
      <c r="AK3355"/>
      <c r="AL3355"/>
      <c r="AM3355"/>
      <c r="AN3355" s="20"/>
      <c r="AO3355"/>
      <c r="AT3355" s="14"/>
      <c r="AU3355" s="14"/>
      <c r="AV3355" s="14"/>
      <c r="AW3355" s="14"/>
    </row>
    <row r="3356" spans="1:49" s="10" customFormat="1">
      <c r="A3356" s="12"/>
      <c r="C3356"/>
      <c r="D3356"/>
      <c r="E3356" s="20"/>
      <c r="F3356"/>
      <c r="G3356"/>
      <c r="H3356"/>
      <c r="I3356"/>
      <c r="J3356" s="20"/>
      <c r="K3356"/>
      <c r="L3356"/>
      <c r="M3356"/>
      <c r="N3356"/>
      <c r="O3356" s="20"/>
      <c r="P3356"/>
      <c r="Q3356"/>
      <c r="R3356"/>
      <c r="S3356"/>
      <c r="T3356" s="20"/>
      <c r="U3356"/>
      <c r="V3356"/>
      <c r="W3356"/>
      <c r="X3356"/>
      <c r="Y3356" s="20"/>
      <c r="Z3356"/>
      <c r="AA3356"/>
      <c r="AB3356"/>
      <c r="AC3356"/>
      <c r="AD3356" s="20"/>
      <c r="AE3356"/>
      <c r="AF3356"/>
      <c r="AG3356"/>
      <c r="AH3356"/>
      <c r="AI3356" s="20"/>
      <c r="AJ3356"/>
      <c r="AK3356"/>
      <c r="AL3356"/>
      <c r="AM3356"/>
      <c r="AN3356" s="20"/>
      <c r="AO3356"/>
      <c r="AT3356" s="14"/>
      <c r="AU3356" s="14"/>
      <c r="AV3356" s="14"/>
      <c r="AW3356" s="14"/>
    </row>
    <row r="3357" spans="1:49" s="10" customFormat="1">
      <c r="A3357" s="12"/>
      <c r="C3357"/>
      <c r="D3357"/>
      <c r="E3357" s="20"/>
      <c r="F3357"/>
      <c r="G3357"/>
      <c r="H3357"/>
      <c r="I3357"/>
      <c r="J3357" s="20"/>
      <c r="K3357"/>
      <c r="L3357"/>
      <c r="M3357"/>
      <c r="N3357"/>
      <c r="O3357" s="20"/>
      <c r="P3357"/>
      <c r="Q3357"/>
      <c r="R3357"/>
      <c r="S3357"/>
      <c r="T3357" s="20"/>
      <c r="U3357"/>
      <c r="V3357"/>
      <c r="W3357"/>
      <c r="X3357"/>
      <c r="Y3357" s="20"/>
      <c r="Z3357"/>
      <c r="AA3357"/>
      <c r="AB3357"/>
      <c r="AC3357"/>
      <c r="AD3357" s="20"/>
      <c r="AE3357"/>
      <c r="AF3357"/>
      <c r="AG3357"/>
      <c r="AH3357"/>
      <c r="AI3357" s="20"/>
      <c r="AJ3357"/>
      <c r="AK3357"/>
      <c r="AL3357"/>
      <c r="AM3357"/>
      <c r="AN3357" s="20"/>
      <c r="AO3357"/>
      <c r="AT3357" s="14"/>
      <c r="AU3357" s="14"/>
      <c r="AV3357" s="14"/>
      <c r="AW3357" s="14"/>
    </row>
    <row r="3358" spans="1:49" s="10" customFormat="1">
      <c r="A3358" s="12"/>
      <c r="C3358"/>
      <c r="D3358"/>
      <c r="E3358" s="20"/>
      <c r="F3358"/>
      <c r="G3358"/>
      <c r="H3358"/>
      <c r="I3358"/>
      <c r="J3358" s="20"/>
      <c r="K3358"/>
      <c r="L3358"/>
      <c r="M3358"/>
      <c r="N3358"/>
      <c r="O3358" s="20"/>
      <c r="P3358"/>
      <c r="Q3358"/>
      <c r="R3358"/>
      <c r="S3358"/>
      <c r="T3358" s="20"/>
      <c r="U3358"/>
      <c r="V3358"/>
      <c r="W3358"/>
      <c r="X3358"/>
      <c r="Y3358" s="20"/>
      <c r="Z3358"/>
      <c r="AA3358"/>
      <c r="AB3358"/>
      <c r="AC3358"/>
      <c r="AD3358" s="20"/>
      <c r="AE3358"/>
      <c r="AF3358"/>
      <c r="AG3358"/>
      <c r="AH3358"/>
      <c r="AI3358" s="20"/>
      <c r="AJ3358"/>
      <c r="AK3358"/>
      <c r="AL3358"/>
      <c r="AM3358"/>
      <c r="AN3358" s="20"/>
      <c r="AO3358"/>
      <c r="AT3358" s="14"/>
      <c r="AU3358" s="14"/>
      <c r="AV3358" s="14"/>
      <c r="AW3358" s="14"/>
    </row>
    <row r="3359" spans="1:49" s="10" customFormat="1">
      <c r="A3359" s="12"/>
      <c r="C3359"/>
      <c r="D3359"/>
      <c r="E3359" s="20"/>
      <c r="F3359"/>
      <c r="G3359"/>
      <c r="H3359"/>
      <c r="I3359"/>
      <c r="J3359" s="20"/>
      <c r="K3359"/>
      <c r="L3359"/>
      <c r="M3359"/>
      <c r="N3359"/>
      <c r="O3359" s="20"/>
      <c r="P3359"/>
      <c r="Q3359"/>
      <c r="R3359"/>
      <c r="S3359"/>
      <c r="T3359" s="20"/>
      <c r="U3359"/>
      <c r="V3359"/>
      <c r="W3359"/>
      <c r="X3359"/>
      <c r="Y3359" s="20"/>
      <c r="Z3359"/>
      <c r="AA3359"/>
      <c r="AB3359"/>
      <c r="AC3359"/>
      <c r="AD3359" s="20"/>
      <c r="AE3359"/>
      <c r="AF3359"/>
      <c r="AG3359"/>
      <c r="AH3359"/>
      <c r="AI3359" s="20"/>
      <c r="AJ3359"/>
      <c r="AK3359"/>
      <c r="AL3359"/>
      <c r="AM3359"/>
      <c r="AN3359" s="20"/>
      <c r="AO3359"/>
      <c r="AT3359" s="14"/>
      <c r="AU3359" s="14"/>
      <c r="AV3359" s="14"/>
      <c r="AW3359" s="14"/>
    </row>
    <row r="3360" spans="1:49" s="10" customFormat="1">
      <c r="A3360" s="12"/>
      <c r="C3360"/>
      <c r="D3360"/>
      <c r="E3360" s="20"/>
      <c r="F3360"/>
      <c r="G3360"/>
      <c r="H3360"/>
      <c r="I3360"/>
      <c r="J3360" s="20"/>
      <c r="K3360"/>
      <c r="L3360"/>
      <c r="M3360"/>
      <c r="N3360"/>
      <c r="O3360" s="20"/>
      <c r="P3360"/>
      <c r="Q3360"/>
      <c r="R3360"/>
      <c r="S3360"/>
      <c r="T3360" s="20"/>
      <c r="U3360"/>
      <c r="V3360"/>
      <c r="W3360"/>
      <c r="X3360"/>
      <c r="Y3360" s="20"/>
      <c r="Z3360"/>
      <c r="AA3360"/>
      <c r="AB3360"/>
      <c r="AC3360"/>
      <c r="AD3360" s="20"/>
      <c r="AE3360"/>
      <c r="AF3360"/>
      <c r="AG3360"/>
      <c r="AH3360"/>
      <c r="AI3360" s="20"/>
      <c r="AJ3360"/>
      <c r="AK3360"/>
      <c r="AL3360"/>
      <c r="AM3360"/>
      <c r="AN3360" s="20"/>
      <c r="AO3360"/>
      <c r="AT3360" s="14"/>
      <c r="AU3360" s="14"/>
      <c r="AV3360" s="14"/>
      <c r="AW3360" s="14"/>
    </row>
    <row r="3361" spans="1:49" s="10" customFormat="1">
      <c r="A3361" s="12"/>
      <c r="C3361"/>
      <c r="D3361"/>
      <c r="E3361" s="20"/>
      <c r="F3361"/>
      <c r="G3361"/>
      <c r="H3361"/>
      <c r="I3361"/>
      <c r="J3361" s="20"/>
      <c r="K3361"/>
      <c r="L3361"/>
      <c r="M3361"/>
      <c r="N3361"/>
      <c r="O3361" s="20"/>
      <c r="P3361"/>
      <c r="Q3361"/>
      <c r="R3361"/>
      <c r="S3361"/>
      <c r="T3361" s="20"/>
      <c r="U3361"/>
      <c r="V3361"/>
      <c r="W3361"/>
      <c r="X3361"/>
      <c r="Y3361" s="20"/>
      <c r="Z3361"/>
      <c r="AA3361"/>
      <c r="AB3361"/>
      <c r="AC3361"/>
      <c r="AD3361" s="20"/>
      <c r="AE3361"/>
      <c r="AF3361"/>
      <c r="AG3361"/>
      <c r="AH3361"/>
      <c r="AI3361" s="20"/>
      <c r="AJ3361"/>
      <c r="AK3361"/>
      <c r="AL3361"/>
      <c r="AM3361"/>
      <c r="AN3361" s="20"/>
      <c r="AO3361"/>
      <c r="AT3361" s="14"/>
      <c r="AU3361" s="14"/>
      <c r="AV3361" s="14"/>
      <c r="AW3361" s="14"/>
    </row>
    <row r="3362" spans="1:49" s="10" customFormat="1">
      <c r="A3362" s="12"/>
      <c r="C3362"/>
      <c r="D3362"/>
      <c r="E3362" s="20"/>
      <c r="F3362"/>
      <c r="G3362"/>
      <c r="H3362"/>
      <c r="I3362"/>
      <c r="J3362" s="20"/>
      <c r="K3362"/>
      <c r="L3362"/>
      <c r="M3362"/>
      <c r="N3362"/>
      <c r="O3362" s="20"/>
      <c r="P3362"/>
      <c r="Q3362"/>
      <c r="R3362"/>
      <c r="S3362"/>
      <c r="T3362" s="20"/>
      <c r="U3362"/>
      <c r="V3362"/>
      <c r="W3362"/>
      <c r="X3362"/>
      <c r="Y3362" s="20"/>
      <c r="Z3362"/>
      <c r="AA3362"/>
      <c r="AB3362"/>
      <c r="AC3362"/>
      <c r="AD3362" s="20"/>
      <c r="AE3362"/>
      <c r="AF3362"/>
      <c r="AG3362"/>
      <c r="AH3362"/>
      <c r="AI3362" s="20"/>
      <c r="AJ3362"/>
      <c r="AK3362"/>
      <c r="AL3362"/>
      <c r="AM3362"/>
      <c r="AN3362" s="20"/>
      <c r="AO3362"/>
      <c r="AT3362" s="14"/>
      <c r="AU3362" s="14"/>
      <c r="AV3362" s="14"/>
      <c r="AW3362" s="14"/>
    </row>
    <row r="3363" spans="1:49" s="10" customFormat="1">
      <c r="A3363" s="12"/>
      <c r="C3363"/>
      <c r="D3363"/>
      <c r="E3363" s="20"/>
      <c r="F3363"/>
      <c r="G3363"/>
      <c r="H3363"/>
      <c r="I3363"/>
      <c r="J3363" s="20"/>
      <c r="K3363"/>
      <c r="L3363"/>
      <c r="M3363"/>
      <c r="N3363"/>
      <c r="O3363" s="20"/>
      <c r="P3363"/>
      <c r="Q3363"/>
      <c r="R3363"/>
      <c r="S3363"/>
      <c r="T3363" s="20"/>
      <c r="U3363"/>
      <c r="V3363"/>
      <c r="W3363"/>
      <c r="X3363"/>
      <c r="Y3363" s="20"/>
      <c r="Z3363"/>
      <c r="AA3363"/>
      <c r="AB3363"/>
      <c r="AC3363"/>
      <c r="AD3363" s="20"/>
      <c r="AE3363"/>
      <c r="AF3363"/>
      <c r="AG3363"/>
      <c r="AH3363"/>
      <c r="AI3363" s="20"/>
      <c r="AJ3363"/>
      <c r="AK3363"/>
      <c r="AL3363"/>
      <c r="AM3363"/>
      <c r="AN3363" s="20"/>
      <c r="AO3363"/>
      <c r="AT3363" s="14"/>
      <c r="AU3363" s="14"/>
      <c r="AV3363" s="14"/>
      <c r="AW3363" s="14"/>
    </row>
    <row r="3364" spans="1:49" s="10" customFormat="1">
      <c r="A3364" s="12"/>
      <c r="C3364"/>
      <c r="D3364"/>
      <c r="E3364" s="20"/>
      <c r="F3364"/>
      <c r="G3364"/>
      <c r="H3364"/>
      <c r="I3364"/>
      <c r="J3364" s="20"/>
      <c r="K3364"/>
      <c r="L3364"/>
      <c r="M3364"/>
      <c r="N3364"/>
      <c r="O3364" s="20"/>
      <c r="P3364"/>
      <c r="Q3364"/>
      <c r="R3364"/>
      <c r="S3364"/>
      <c r="T3364" s="20"/>
      <c r="U3364"/>
      <c r="V3364"/>
      <c r="W3364"/>
      <c r="X3364"/>
      <c r="Y3364" s="20"/>
      <c r="Z3364"/>
      <c r="AA3364"/>
      <c r="AB3364"/>
      <c r="AC3364"/>
      <c r="AD3364" s="20"/>
      <c r="AE3364"/>
      <c r="AF3364"/>
      <c r="AG3364"/>
      <c r="AH3364"/>
      <c r="AI3364" s="20"/>
      <c r="AJ3364"/>
      <c r="AK3364"/>
      <c r="AL3364"/>
      <c r="AM3364"/>
      <c r="AN3364" s="20"/>
      <c r="AO3364"/>
      <c r="AT3364" s="14"/>
      <c r="AU3364" s="14"/>
      <c r="AV3364" s="14"/>
      <c r="AW3364" s="14"/>
    </row>
    <row r="3365" spans="1:49" s="10" customFormat="1">
      <c r="A3365" s="12"/>
      <c r="C3365"/>
      <c r="D3365"/>
      <c r="E3365" s="20"/>
      <c r="F3365"/>
      <c r="G3365"/>
      <c r="H3365"/>
      <c r="I3365"/>
      <c r="J3365" s="20"/>
      <c r="K3365"/>
      <c r="L3365"/>
      <c r="M3365"/>
      <c r="N3365"/>
      <c r="O3365" s="20"/>
      <c r="P3365"/>
      <c r="Q3365"/>
      <c r="R3365"/>
      <c r="S3365"/>
      <c r="T3365" s="20"/>
      <c r="U3365"/>
      <c r="V3365"/>
      <c r="W3365"/>
      <c r="X3365"/>
      <c r="Y3365" s="20"/>
      <c r="Z3365"/>
      <c r="AA3365"/>
      <c r="AB3365"/>
      <c r="AC3365"/>
      <c r="AD3365" s="20"/>
      <c r="AE3365"/>
      <c r="AF3365"/>
      <c r="AG3365"/>
      <c r="AH3365"/>
      <c r="AI3365" s="20"/>
      <c r="AJ3365"/>
      <c r="AK3365"/>
      <c r="AL3365"/>
      <c r="AM3365"/>
      <c r="AN3365" s="20"/>
      <c r="AO3365"/>
      <c r="AT3365" s="14"/>
      <c r="AU3365" s="14"/>
      <c r="AV3365" s="14"/>
      <c r="AW3365" s="14"/>
    </row>
    <row r="3366" spans="1:49" s="10" customFormat="1">
      <c r="A3366" s="12"/>
      <c r="C3366"/>
      <c r="D3366"/>
      <c r="E3366" s="20"/>
      <c r="F3366"/>
      <c r="G3366"/>
      <c r="H3366"/>
      <c r="I3366"/>
      <c r="J3366" s="20"/>
      <c r="K3366"/>
      <c r="L3366"/>
      <c r="M3366"/>
      <c r="N3366"/>
      <c r="O3366" s="20"/>
      <c r="P3366"/>
      <c r="Q3366"/>
      <c r="R3366"/>
      <c r="S3366"/>
      <c r="T3366" s="20"/>
      <c r="U3366"/>
      <c r="V3366"/>
      <c r="W3366"/>
      <c r="X3366"/>
      <c r="Y3366" s="20"/>
      <c r="Z3366"/>
      <c r="AA3366"/>
      <c r="AB3366"/>
      <c r="AC3366"/>
      <c r="AD3366" s="20"/>
      <c r="AE3366"/>
      <c r="AF3366"/>
      <c r="AG3366"/>
      <c r="AH3366"/>
      <c r="AI3366" s="20"/>
      <c r="AJ3366"/>
      <c r="AK3366"/>
      <c r="AL3366"/>
      <c r="AM3366"/>
      <c r="AN3366" s="20"/>
      <c r="AO3366"/>
      <c r="AT3366" s="14"/>
      <c r="AU3366" s="14"/>
      <c r="AV3366" s="14"/>
      <c r="AW3366" s="14"/>
    </row>
    <row r="3367" spans="1:49" s="10" customFormat="1">
      <c r="A3367" s="12"/>
      <c r="C3367"/>
      <c r="D3367"/>
      <c r="E3367" s="20"/>
      <c r="F3367"/>
      <c r="G3367"/>
      <c r="H3367"/>
      <c r="I3367"/>
      <c r="J3367" s="20"/>
      <c r="K3367"/>
      <c r="L3367"/>
      <c r="M3367"/>
      <c r="N3367"/>
      <c r="O3367" s="20"/>
      <c r="P3367"/>
      <c r="Q3367"/>
      <c r="R3367"/>
      <c r="S3367"/>
      <c r="T3367" s="20"/>
      <c r="U3367"/>
      <c r="V3367"/>
      <c r="W3367"/>
      <c r="X3367"/>
      <c r="Y3367" s="20"/>
      <c r="Z3367"/>
      <c r="AA3367"/>
      <c r="AB3367"/>
      <c r="AC3367"/>
      <c r="AD3367" s="20"/>
      <c r="AE3367"/>
      <c r="AF3367"/>
      <c r="AG3367"/>
      <c r="AH3367"/>
      <c r="AI3367" s="20"/>
      <c r="AJ3367"/>
      <c r="AK3367"/>
      <c r="AL3367"/>
      <c r="AM3367"/>
      <c r="AN3367" s="20"/>
      <c r="AO3367"/>
      <c r="AT3367" s="14"/>
      <c r="AU3367" s="14"/>
      <c r="AV3367" s="14"/>
      <c r="AW3367" s="14"/>
    </row>
    <row r="3368" spans="1:49" s="10" customFormat="1">
      <c r="A3368" s="12"/>
      <c r="C3368"/>
      <c r="D3368"/>
      <c r="E3368" s="20"/>
      <c r="F3368"/>
      <c r="G3368"/>
      <c r="H3368"/>
      <c r="I3368"/>
      <c r="J3368" s="20"/>
      <c r="K3368"/>
      <c r="L3368"/>
      <c r="M3368"/>
      <c r="N3368"/>
      <c r="O3368" s="20"/>
      <c r="P3368"/>
      <c r="Q3368"/>
      <c r="R3368"/>
      <c r="S3368"/>
      <c r="T3368" s="20"/>
      <c r="U3368"/>
      <c r="V3368"/>
      <c r="W3368"/>
      <c r="X3368"/>
      <c r="Y3368" s="20"/>
      <c r="Z3368"/>
      <c r="AA3368"/>
      <c r="AB3368"/>
      <c r="AC3368"/>
      <c r="AD3368" s="20"/>
      <c r="AE3368"/>
      <c r="AF3368"/>
      <c r="AG3368"/>
      <c r="AH3368"/>
      <c r="AI3368" s="20"/>
      <c r="AJ3368"/>
      <c r="AK3368"/>
      <c r="AL3368"/>
      <c r="AM3368"/>
      <c r="AN3368" s="20"/>
      <c r="AO3368"/>
      <c r="AT3368" s="14"/>
      <c r="AU3368" s="14"/>
      <c r="AV3368" s="14"/>
      <c r="AW3368" s="14"/>
    </row>
    <row r="3369" spans="1:49" s="10" customFormat="1">
      <c r="A3369" s="12"/>
      <c r="C3369"/>
      <c r="D3369"/>
      <c r="E3369" s="20"/>
      <c r="F3369"/>
      <c r="G3369"/>
      <c r="H3369"/>
      <c r="I3369"/>
      <c r="J3369" s="20"/>
      <c r="K3369"/>
      <c r="L3369"/>
      <c r="M3369"/>
      <c r="N3369"/>
      <c r="O3369" s="20"/>
      <c r="P3369"/>
      <c r="Q3369"/>
      <c r="R3369"/>
      <c r="S3369"/>
      <c r="T3369" s="20"/>
      <c r="U3369"/>
      <c r="V3369"/>
      <c r="W3369"/>
      <c r="X3369"/>
      <c r="Y3369" s="20"/>
      <c r="Z3369"/>
      <c r="AA3369"/>
      <c r="AB3369"/>
      <c r="AC3369"/>
      <c r="AD3369" s="20"/>
      <c r="AE3369"/>
      <c r="AF3369"/>
      <c r="AG3369"/>
      <c r="AH3369"/>
      <c r="AI3369" s="20"/>
      <c r="AJ3369"/>
      <c r="AK3369"/>
      <c r="AL3369"/>
      <c r="AM3369"/>
      <c r="AN3369" s="20"/>
      <c r="AO3369"/>
      <c r="AT3369" s="14"/>
      <c r="AU3369" s="14"/>
      <c r="AV3369" s="14"/>
      <c r="AW3369" s="14"/>
    </row>
    <row r="3370" spans="1:49" s="10" customFormat="1">
      <c r="A3370" s="12"/>
      <c r="C3370"/>
      <c r="D3370"/>
      <c r="E3370" s="20"/>
      <c r="F3370"/>
      <c r="G3370"/>
      <c r="H3370"/>
      <c r="I3370"/>
      <c r="J3370" s="20"/>
      <c r="K3370"/>
      <c r="L3370"/>
      <c r="M3370"/>
      <c r="N3370"/>
      <c r="O3370" s="20"/>
      <c r="P3370"/>
      <c r="Q3370"/>
      <c r="R3370"/>
      <c r="S3370"/>
      <c r="T3370" s="20"/>
      <c r="U3370"/>
      <c r="V3370"/>
      <c r="W3370"/>
      <c r="X3370"/>
      <c r="Y3370" s="20"/>
      <c r="Z3370"/>
      <c r="AA3370"/>
      <c r="AB3370"/>
      <c r="AC3370"/>
      <c r="AD3370" s="20"/>
      <c r="AE3370"/>
      <c r="AF3370"/>
      <c r="AG3370"/>
      <c r="AH3370"/>
      <c r="AI3370" s="20"/>
      <c r="AJ3370"/>
      <c r="AK3370"/>
      <c r="AL3370"/>
      <c r="AM3370"/>
      <c r="AN3370" s="20"/>
      <c r="AO3370"/>
      <c r="AT3370" s="14"/>
      <c r="AU3370" s="14"/>
      <c r="AV3370" s="14"/>
      <c r="AW3370" s="14"/>
    </row>
    <row r="3371" spans="1:49" s="10" customFormat="1">
      <c r="A3371" s="12"/>
      <c r="C3371"/>
      <c r="D3371"/>
      <c r="E3371" s="20"/>
      <c r="F3371"/>
      <c r="G3371"/>
      <c r="H3371"/>
      <c r="I3371"/>
      <c r="J3371" s="20"/>
      <c r="K3371"/>
      <c r="L3371"/>
      <c r="M3371"/>
      <c r="N3371"/>
      <c r="O3371" s="20"/>
      <c r="P3371"/>
      <c r="Q3371"/>
      <c r="R3371"/>
      <c r="S3371"/>
      <c r="T3371" s="20"/>
      <c r="U3371"/>
      <c r="V3371"/>
      <c r="W3371"/>
      <c r="X3371"/>
      <c r="Y3371" s="20"/>
      <c r="Z3371"/>
      <c r="AA3371"/>
      <c r="AB3371"/>
      <c r="AC3371"/>
      <c r="AD3371" s="20"/>
      <c r="AE3371"/>
      <c r="AF3371"/>
      <c r="AG3371"/>
      <c r="AH3371"/>
      <c r="AI3371" s="20"/>
      <c r="AJ3371"/>
      <c r="AK3371"/>
      <c r="AL3371"/>
      <c r="AM3371"/>
      <c r="AN3371" s="20"/>
      <c r="AO3371"/>
      <c r="AT3371" s="14"/>
      <c r="AU3371" s="14"/>
      <c r="AV3371" s="14"/>
      <c r="AW3371" s="14"/>
    </row>
    <row r="3372" spans="1:49" s="10" customFormat="1">
      <c r="A3372" s="12"/>
      <c r="C3372"/>
      <c r="D3372"/>
      <c r="E3372" s="20"/>
      <c r="F3372"/>
      <c r="G3372"/>
      <c r="H3372"/>
      <c r="I3372"/>
      <c r="J3372" s="20"/>
      <c r="K3372"/>
      <c r="L3372"/>
      <c r="M3372"/>
      <c r="N3372"/>
      <c r="O3372" s="20"/>
      <c r="P3372"/>
      <c r="Q3372"/>
      <c r="R3372"/>
      <c r="S3372"/>
      <c r="T3372" s="20"/>
      <c r="U3372"/>
      <c r="V3372"/>
      <c r="W3372"/>
      <c r="X3372"/>
      <c r="Y3372" s="20"/>
      <c r="Z3372"/>
      <c r="AA3372"/>
      <c r="AB3372"/>
      <c r="AC3372"/>
      <c r="AD3372" s="20"/>
      <c r="AE3372"/>
      <c r="AF3372"/>
      <c r="AG3372"/>
      <c r="AH3372"/>
      <c r="AI3372" s="20"/>
      <c r="AJ3372"/>
      <c r="AK3372"/>
      <c r="AL3372"/>
      <c r="AM3372"/>
      <c r="AN3372" s="20"/>
      <c r="AO3372"/>
      <c r="AT3372" s="14"/>
      <c r="AU3372" s="14"/>
      <c r="AV3372" s="14"/>
      <c r="AW3372" s="14"/>
    </row>
    <row r="3373" spans="1:49" s="10" customFormat="1">
      <c r="A3373" s="12"/>
      <c r="C3373"/>
      <c r="D3373"/>
      <c r="E3373" s="20"/>
      <c r="F3373"/>
      <c r="G3373"/>
      <c r="H3373"/>
      <c r="I3373"/>
      <c r="J3373" s="20"/>
      <c r="K3373"/>
      <c r="L3373"/>
      <c r="M3373"/>
      <c r="N3373"/>
      <c r="O3373" s="20"/>
      <c r="P3373"/>
      <c r="Q3373"/>
      <c r="R3373"/>
      <c r="S3373"/>
      <c r="T3373" s="20"/>
      <c r="U3373"/>
      <c r="V3373"/>
      <c r="W3373"/>
      <c r="X3373"/>
      <c r="Y3373" s="20"/>
      <c r="Z3373"/>
      <c r="AA3373"/>
      <c r="AB3373"/>
      <c r="AC3373"/>
      <c r="AD3373" s="20"/>
      <c r="AE3373"/>
      <c r="AF3373"/>
      <c r="AG3373"/>
      <c r="AH3373"/>
      <c r="AI3373" s="20"/>
      <c r="AJ3373"/>
      <c r="AK3373"/>
      <c r="AL3373"/>
      <c r="AM3373"/>
      <c r="AN3373" s="20"/>
      <c r="AO3373"/>
      <c r="AT3373" s="14"/>
      <c r="AU3373" s="14"/>
      <c r="AV3373" s="14"/>
      <c r="AW3373" s="14"/>
    </row>
    <row r="3374" spans="1:49" s="10" customFormat="1">
      <c r="A3374" s="12"/>
      <c r="C3374"/>
      <c r="D3374"/>
      <c r="E3374" s="20"/>
      <c r="F3374"/>
      <c r="G3374"/>
      <c r="H3374"/>
      <c r="I3374"/>
      <c r="J3374" s="20"/>
      <c r="K3374"/>
      <c r="L3374"/>
      <c r="M3374"/>
      <c r="N3374"/>
      <c r="O3374" s="20"/>
      <c r="P3374"/>
      <c r="Q3374"/>
      <c r="R3374"/>
      <c r="S3374"/>
      <c r="T3374" s="20"/>
      <c r="U3374"/>
      <c r="V3374"/>
      <c r="W3374"/>
      <c r="X3374"/>
      <c r="Y3374" s="20"/>
      <c r="Z3374"/>
      <c r="AA3374"/>
      <c r="AB3374"/>
      <c r="AC3374"/>
      <c r="AD3374" s="20"/>
      <c r="AE3374"/>
      <c r="AF3374"/>
      <c r="AG3374"/>
      <c r="AH3374"/>
      <c r="AI3374" s="20"/>
      <c r="AJ3374"/>
      <c r="AK3374"/>
      <c r="AL3374"/>
      <c r="AM3374"/>
      <c r="AN3374" s="20"/>
      <c r="AO3374"/>
      <c r="AT3374" s="14"/>
      <c r="AU3374" s="14"/>
      <c r="AV3374" s="14"/>
      <c r="AW3374" s="14"/>
    </row>
    <row r="3375" spans="1:49" s="10" customFormat="1">
      <c r="A3375" s="12"/>
      <c r="C3375"/>
      <c r="D3375"/>
      <c r="E3375" s="20"/>
      <c r="F3375"/>
      <c r="G3375"/>
      <c r="H3375"/>
      <c r="I3375"/>
      <c r="J3375" s="20"/>
      <c r="K3375"/>
      <c r="L3375"/>
      <c r="M3375"/>
      <c r="N3375"/>
      <c r="O3375" s="20"/>
      <c r="P3375"/>
      <c r="Q3375"/>
      <c r="R3375"/>
      <c r="S3375"/>
      <c r="T3375" s="20"/>
      <c r="U3375"/>
      <c r="V3375"/>
      <c r="W3375"/>
      <c r="X3375"/>
      <c r="Y3375" s="20"/>
      <c r="Z3375"/>
      <c r="AA3375"/>
      <c r="AB3375"/>
      <c r="AC3375"/>
      <c r="AD3375" s="20"/>
      <c r="AE3375"/>
      <c r="AF3375"/>
      <c r="AG3375"/>
      <c r="AH3375"/>
      <c r="AI3375" s="20"/>
      <c r="AJ3375"/>
      <c r="AK3375"/>
      <c r="AL3375"/>
      <c r="AM3375"/>
      <c r="AN3375" s="20"/>
      <c r="AO3375"/>
      <c r="AT3375" s="14"/>
      <c r="AU3375" s="14"/>
      <c r="AV3375" s="14"/>
      <c r="AW3375" s="14"/>
    </row>
    <row r="3376" spans="1:49" s="10" customFormat="1">
      <c r="A3376" s="12"/>
      <c r="C3376"/>
      <c r="D3376"/>
      <c r="E3376" s="20"/>
      <c r="F3376"/>
      <c r="G3376"/>
      <c r="H3376"/>
      <c r="I3376"/>
      <c r="J3376" s="20"/>
      <c r="K3376"/>
      <c r="L3376"/>
      <c r="M3376"/>
      <c r="N3376"/>
      <c r="O3376" s="20"/>
      <c r="P3376"/>
      <c r="Q3376"/>
      <c r="R3376"/>
      <c r="S3376"/>
      <c r="T3376" s="20"/>
      <c r="U3376"/>
      <c r="V3376"/>
      <c r="W3376"/>
      <c r="X3376"/>
      <c r="Y3376" s="20"/>
      <c r="Z3376"/>
      <c r="AA3376"/>
      <c r="AB3376"/>
      <c r="AC3376"/>
      <c r="AD3376" s="20"/>
      <c r="AE3376"/>
      <c r="AF3376"/>
      <c r="AG3376"/>
      <c r="AH3376"/>
      <c r="AI3376" s="20"/>
      <c r="AJ3376"/>
      <c r="AK3376"/>
      <c r="AL3376"/>
      <c r="AM3376"/>
      <c r="AN3376" s="20"/>
      <c r="AO3376"/>
      <c r="AT3376" s="14"/>
      <c r="AU3376" s="14"/>
      <c r="AV3376" s="14"/>
      <c r="AW3376" s="14"/>
    </row>
    <row r="3377" spans="1:49" s="10" customFormat="1">
      <c r="A3377" s="12"/>
      <c r="C3377"/>
      <c r="D3377"/>
      <c r="E3377" s="20"/>
      <c r="F3377"/>
      <c r="G3377"/>
      <c r="H3377"/>
      <c r="I3377"/>
      <c r="J3377" s="20"/>
      <c r="K3377"/>
      <c r="L3377"/>
      <c r="M3377"/>
      <c r="N3377"/>
      <c r="O3377" s="20"/>
      <c r="P3377"/>
      <c r="Q3377"/>
      <c r="R3377"/>
      <c r="S3377"/>
      <c r="T3377" s="20"/>
      <c r="U3377"/>
      <c r="V3377"/>
      <c r="W3377"/>
      <c r="X3377"/>
      <c r="Y3377" s="20"/>
      <c r="Z3377"/>
      <c r="AA3377"/>
      <c r="AB3377"/>
      <c r="AC3377"/>
      <c r="AD3377" s="20"/>
      <c r="AE3377"/>
      <c r="AF3377"/>
      <c r="AG3377"/>
      <c r="AH3377"/>
      <c r="AI3377" s="20"/>
      <c r="AJ3377"/>
      <c r="AK3377"/>
      <c r="AL3377"/>
      <c r="AM3377"/>
      <c r="AN3377" s="20"/>
      <c r="AO3377"/>
      <c r="AT3377" s="14"/>
      <c r="AU3377" s="14"/>
      <c r="AV3377" s="14"/>
      <c r="AW3377" s="14"/>
    </row>
    <row r="3378" spans="1:49" s="10" customFormat="1">
      <c r="A3378" s="12"/>
      <c r="C3378"/>
      <c r="D3378"/>
      <c r="E3378" s="20"/>
      <c r="F3378"/>
      <c r="G3378"/>
      <c r="H3378"/>
      <c r="I3378"/>
      <c r="J3378" s="20"/>
      <c r="K3378"/>
      <c r="L3378"/>
      <c r="M3378"/>
      <c r="N3378"/>
      <c r="O3378" s="20"/>
      <c r="P3378"/>
      <c r="Q3378"/>
      <c r="R3378"/>
      <c r="S3378"/>
      <c r="T3378" s="20"/>
      <c r="U3378"/>
      <c r="V3378"/>
      <c r="W3378"/>
      <c r="X3378"/>
      <c r="Y3378" s="20"/>
      <c r="Z3378"/>
      <c r="AA3378"/>
      <c r="AB3378"/>
      <c r="AC3378"/>
      <c r="AD3378" s="20"/>
      <c r="AE3378"/>
      <c r="AF3378"/>
      <c r="AG3378"/>
      <c r="AH3378"/>
      <c r="AI3378" s="20"/>
      <c r="AJ3378"/>
      <c r="AK3378"/>
      <c r="AL3378"/>
      <c r="AM3378"/>
      <c r="AN3378" s="20"/>
      <c r="AO3378"/>
      <c r="AT3378" s="14"/>
      <c r="AU3378" s="14"/>
      <c r="AV3378" s="14"/>
      <c r="AW3378" s="14"/>
    </row>
    <row r="3379" spans="1:49" s="10" customFormat="1">
      <c r="A3379" s="12"/>
      <c r="C3379"/>
      <c r="D3379"/>
      <c r="E3379" s="20"/>
      <c r="F3379"/>
      <c r="G3379"/>
      <c r="H3379"/>
      <c r="I3379"/>
      <c r="J3379" s="20"/>
      <c r="K3379"/>
      <c r="L3379"/>
      <c r="M3379"/>
      <c r="N3379"/>
      <c r="O3379" s="20"/>
      <c r="P3379"/>
      <c r="Q3379"/>
      <c r="R3379"/>
      <c r="S3379"/>
      <c r="T3379" s="20"/>
      <c r="U3379"/>
      <c r="V3379"/>
      <c r="W3379"/>
      <c r="X3379"/>
      <c r="Y3379" s="20"/>
      <c r="Z3379"/>
      <c r="AA3379"/>
      <c r="AB3379"/>
      <c r="AC3379"/>
      <c r="AD3379" s="20"/>
      <c r="AE3379"/>
      <c r="AF3379"/>
      <c r="AG3379"/>
      <c r="AH3379"/>
      <c r="AI3379" s="20"/>
      <c r="AJ3379"/>
      <c r="AK3379"/>
      <c r="AL3379"/>
      <c r="AM3379"/>
      <c r="AN3379" s="20"/>
      <c r="AO3379"/>
      <c r="AT3379" s="14"/>
      <c r="AU3379" s="14"/>
      <c r="AV3379" s="14"/>
      <c r="AW3379" s="14"/>
    </row>
    <row r="3380" spans="1:49" s="10" customFormat="1">
      <c r="A3380" s="12"/>
      <c r="C3380"/>
      <c r="D3380"/>
      <c r="E3380" s="20"/>
      <c r="F3380"/>
      <c r="G3380"/>
      <c r="H3380"/>
      <c r="I3380"/>
      <c r="J3380" s="20"/>
      <c r="K3380"/>
      <c r="L3380"/>
      <c r="M3380"/>
      <c r="N3380"/>
      <c r="O3380" s="20"/>
      <c r="P3380"/>
      <c r="Q3380"/>
      <c r="R3380"/>
      <c r="S3380"/>
      <c r="T3380" s="20"/>
      <c r="U3380"/>
      <c r="V3380"/>
      <c r="W3380"/>
      <c r="X3380"/>
      <c r="Y3380" s="20"/>
      <c r="Z3380"/>
      <c r="AA3380"/>
      <c r="AB3380"/>
      <c r="AC3380"/>
      <c r="AD3380" s="20"/>
      <c r="AE3380"/>
      <c r="AF3380"/>
      <c r="AG3380"/>
      <c r="AH3380"/>
      <c r="AI3380" s="20"/>
      <c r="AJ3380"/>
      <c r="AK3380"/>
      <c r="AL3380"/>
      <c r="AM3380"/>
      <c r="AN3380" s="20"/>
      <c r="AO3380"/>
      <c r="AT3380" s="14"/>
      <c r="AU3380" s="14"/>
      <c r="AV3380" s="14"/>
      <c r="AW3380" s="14"/>
    </row>
    <row r="3381" spans="1:49" s="10" customFormat="1">
      <c r="A3381" s="12"/>
      <c r="C3381"/>
      <c r="D3381"/>
      <c r="E3381" s="20"/>
      <c r="F3381"/>
      <c r="G3381"/>
      <c r="H3381"/>
      <c r="I3381"/>
      <c r="J3381" s="20"/>
      <c r="K3381"/>
      <c r="L3381"/>
      <c r="M3381"/>
      <c r="N3381"/>
      <c r="O3381" s="20"/>
      <c r="P3381"/>
      <c r="Q3381"/>
      <c r="R3381"/>
      <c r="S3381"/>
      <c r="T3381" s="20"/>
      <c r="U3381"/>
      <c r="V3381"/>
      <c r="W3381"/>
      <c r="X3381"/>
      <c r="Y3381" s="20"/>
      <c r="Z3381"/>
      <c r="AA3381"/>
      <c r="AB3381"/>
      <c r="AC3381"/>
      <c r="AD3381" s="20"/>
      <c r="AE3381"/>
      <c r="AF3381"/>
      <c r="AG3381"/>
      <c r="AH3381"/>
      <c r="AI3381" s="20"/>
      <c r="AJ3381"/>
      <c r="AK3381"/>
      <c r="AL3381"/>
      <c r="AM3381"/>
      <c r="AN3381" s="20"/>
      <c r="AO3381"/>
      <c r="AT3381" s="14"/>
      <c r="AU3381" s="14"/>
      <c r="AV3381" s="14"/>
      <c r="AW3381" s="14"/>
    </row>
    <row r="3382" spans="1:49" s="10" customFormat="1">
      <c r="A3382" s="12"/>
      <c r="C3382"/>
      <c r="D3382"/>
      <c r="E3382" s="20"/>
      <c r="F3382"/>
      <c r="G3382"/>
      <c r="H3382"/>
      <c r="I3382"/>
      <c r="J3382" s="20"/>
      <c r="K3382"/>
      <c r="L3382"/>
      <c r="M3382"/>
      <c r="N3382"/>
      <c r="O3382" s="20"/>
      <c r="P3382"/>
      <c r="Q3382"/>
      <c r="R3382"/>
      <c r="S3382"/>
      <c r="T3382" s="20"/>
      <c r="U3382"/>
      <c r="V3382"/>
      <c r="W3382"/>
      <c r="X3382"/>
      <c r="Y3382" s="20"/>
      <c r="Z3382"/>
      <c r="AA3382"/>
      <c r="AB3382"/>
      <c r="AC3382"/>
      <c r="AD3382" s="20"/>
      <c r="AE3382"/>
      <c r="AF3382"/>
      <c r="AG3382"/>
      <c r="AH3382"/>
      <c r="AI3382" s="20"/>
      <c r="AJ3382"/>
      <c r="AK3382"/>
      <c r="AL3382"/>
      <c r="AM3382"/>
      <c r="AN3382" s="20"/>
      <c r="AO3382"/>
      <c r="AT3382" s="14"/>
      <c r="AU3382" s="14"/>
      <c r="AV3382" s="14"/>
      <c r="AW3382" s="14"/>
    </row>
    <row r="3383" spans="1:49" s="10" customFormat="1">
      <c r="A3383" s="12"/>
      <c r="C3383"/>
      <c r="D3383"/>
      <c r="E3383" s="20"/>
      <c r="F3383"/>
      <c r="G3383"/>
      <c r="H3383"/>
      <c r="I3383"/>
      <c r="J3383" s="20"/>
      <c r="K3383"/>
      <c r="L3383"/>
      <c r="M3383"/>
      <c r="N3383"/>
      <c r="O3383" s="20"/>
      <c r="P3383"/>
      <c r="Q3383"/>
      <c r="R3383"/>
      <c r="S3383"/>
      <c r="T3383" s="20"/>
      <c r="U3383"/>
      <c r="V3383"/>
      <c r="W3383"/>
      <c r="X3383"/>
      <c r="Y3383" s="20"/>
      <c r="Z3383"/>
      <c r="AA3383"/>
      <c r="AB3383"/>
      <c r="AC3383"/>
      <c r="AD3383" s="20"/>
      <c r="AE3383"/>
      <c r="AF3383"/>
      <c r="AG3383"/>
      <c r="AH3383"/>
      <c r="AI3383" s="20"/>
      <c r="AJ3383"/>
      <c r="AK3383"/>
      <c r="AL3383"/>
      <c r="AM3383"/>
      <c r="AN3383" s="20"/>
      <c r="AO3383"/>
      <c r="AT3383" s="14"/>
      <c r="AU3383" s="14"/>
      <c r="AV3383" s="14"/>
      <c r="AW3383" s="14"/>
    </row>
    <row r="3384" spans="1:49" s="10" customFormat="1">
      <c r="A3384" s="12"/>
      <c r="C3384"/>
      <c r="D3384"/>
      <c r="E3384" s="20"/>
      <c r="F3384"/>
      <c r="G3384"/>
      <c r="H3384"/>
      <c r="I3384"/>
      <c r="J3384" s="20"/>
      <c r="K3384"/>
      <c r="L3384"/>
      <c r="M3384"/>
      <c r="N3384"/>
      <c r="O3384" s="20"/>
      <c r="P3384"/>
      <c r="Q3384"/>
      <c r="R3384"/>
      <c r="S3384"/>
      <c r="T3384" s="20"/>
      <c r="U3384"/>
      <c r="V3384"/>
      <c r="W3384"/>
      <c r="X3384"/>
      <c r="Y3384" s="20"/>
      <c r="Z3384"/>
      <c r="AA3384"/>
      <c r="AB3384"/>
      <c r="AC3384"/>
      <c r="AD3384" s="20"/>
      <c r="AE3384"/>
      <c r="AF3384"/>
      <c r="AG3384"/>
      <c r="AH3384"/>
      <c r="AI3384" s="20"/>
      <c r="AJ3384"/>
      <c r="AK3384"/>
      <c r="AL3384"/>
      <c r="AM3384"/>
      <c r="AN3384" s="20"/>
      <c r="AO3384"/>
      <c r="AT3384" s="14"/>
      <c r="AU3384" s="14"/>
      <c r="AV3384" s="14"/>
      <c r="AW3384" s="14"/>
    </row>
    <row r="3385" spans="1:49" s="10" customFormat="1">
      <c r="A3385" s="12"/>
      <c r="C3385"/>
      <c r="D3385"/>
      <c r="E3385" s="20"/>
      <c r="F3385"/>
      <c r="G3385"/>
      <c r="H3385"/>
      <c r="I3385"/>
      <c r="J3385" s="20"/>
      <c r="K3385"/>
      <c r="L3385"/>
      <c r="M3385"/>
      <c r="N3385"/>
      <c r="O3385" s="20"/>
      <c r="P3385"/>
      <c r="Q3385"/>
      <c r="R3385"/>
      <c r="S3385"/>
      <c r="T3385" s="20"/>
      <c r="U3385"/>
      <c r="V3385"/>
      <c r="W3385"/>
      <c r="X3385"/>
      <c r="Y3385" s="20"/>
      <c r="Z3385"/>
      <c r="AA3385"/>
      <c r="AB3385"/>
      <c r="AC3385"/>
      <c r="AD3385" s="20"/>
      <c r="AE3385"/>
      <c r="AF3385"/>
      <c r="AG3385"/>
      <c r="AH3385"/>
      <c r="AI3385" s="20"/>
      <c r="AJ3385"/>
      <c r="AK3385"/>
      <c r="AL3385"/>
      <c r="AM3385"/>
      <c r="AN3385" s="20"/>
      <c r="AO3385"/>
      <c r="AT3385" s="14"/>
      <c r="AU3385" s="14"/>
      <c r="AV3385" s="14"/>
      <c r="AW3385" s="14"/>
    </row>
    <row r="3386" spans="1:49" s="10" customFormat="1">
      <c r="A3386" s="12"/>
      <c r="C3386"/>
      <c r="D3386"/>
      <c r="E3386" s="20"/>
      <c r="F3386"/>
      <c r="G3386"/>
      <c r="H3386"/>
      <c r="I3386"/>
      <c r="J3386" s="20"/>
      <c r="K3386"/>
      <c r="L3386"/>
      <c r="M3386"/>
      <c r="N3386"/>
      <c r="O3386" s="20"/>
      <c r="P3386"/>
      <c r="Q3386"/>
      <c r="R3386"/>
      <c r="S3386"/>
      <c r="T3386" s="20"/>
      <c r="U3386"/>
      <c r="V3386"/>
      <c r="W3386"/>
      <c r="X3386"/>
      <c r="Y3386" s="20"/>
      <c r="Z3386"/>
      <c r="AA3386"/>
      <c r="AB3386"/>
      <c r="AC3386"/>
      <c r="AD3386" s="20"/>
      <c r="AE3386"/>
      <c r="AF3386"/>
      <c r="AG3386"/>
      <c r="AH3386"/>
      <c r="AI3386" s="20"/>
      <c r="AJ3386"/>
      <c r="AK3386"/>
      <c r="AL3386"/>
      <c r="AM3386"/>
      <c r="AN3386" s="20"/>
      <c r="AO3386"/>
      <c r="AT3386" s="14"/>
      <c r="AU3386" s="14"/>
      <c r="AV3386" s="14"/>
      <c r="AW3386" s="14"/>
    </row>
    <row r="3387" spans="1:49" s="10" customFormat="1">
      <c r="A3387" s="12"/>
      <c r="C3387"/>
      <c r="D3387"/>
      <c r="E3387" s="20"/>
      <c r="F3387"/>
      <c r="G3387"/>
      <c r="H3387"/>
      <c r="I3387"/>
      <c r="J3387" s="20"/>
      <c r="K3387"/>
      <c r="L3387"/>
      <c r="M3387"/>
      <c r="N3387"/>
      <c r="O3387" s="20"/>
      <c r="P3387"/>
      <c r="Q3387"/>
      <c r="R3387"/>
      <c r="S3387"/>
      <c r="T3387" s="20"/>
      <c r="U3387"/>
      <c r="V3387"/>
      <c r="W3387"/>
      <c r="X3387"/>
      <c r="Y3387" s="20"/>
      <c r="Z3387"/>
      <c r="AA3387"/>
      <c r="AB3387"/>
      <c r="AC3387"/>
      <c r="AD3387" s="20"/>
      <c r="AE3387"/>
      <c r="AF3387"/>
      <c r="AG3387"/>
      <c r="AH3387"/>
      <c r="AI3387" s="20"/>
      <c r="AJ3387"/>
      <c r="AK3387"/>
      <c r="AL3387"/>
      <c r="AM3387"/>
      <c r="AN3387" s="20"/>
      <c r="AO3387"/>
      <c r="AT3387" s="14"/>
      <c r="AU3387" s="14"/>
      <c r="AV3387" s="14"/>
      <c r="AW3387" s="14"/>
    </row>
    <row r="3388" spans="1:49" s="10" customFormat="1">
      <c r="A3388" s="12"/>
      <c r="C3388"/>
      <c r="D3388"/>
      <c r="E3388" s="20"/>
      <c r="F3388"/>
      <c r="G3388"/>
      <c r="H3388"/>
      <c r="I3388"/>
      <c r="J3388" s="20"/>
      <c r="K3388"/>
      <c r="L3388"/>
      <c r="M3388"/>
      <c r="N3388"/>
      <c r="O3388" s="20"/>
      <c r="P3388"/>
      <c r="Q3388"/>
      <c r="R3388"/>
      <c r="S3388"/>
      <c r="T3388" s="20"/>
      <c r="U3388"/>
      <c r="V3388"/>
      <c r="W3388"/>
      <c r="X3388"/>
      <c r="Y3388" s="20"/>
      <c r="Z3388"/>
      <c r="AA3388"/>
      <c r="AB3388"/>
      <c r="AC3388"/>
      <c r="AD3388" s="20"/>
      <c r="AE3388"/>
      <c r="AF3388"/>
      <c r="AG3388"/>
      <c r="AH3388"/>
      <c r="AI3388" s="20"/>
      <c r="AJ3388"/>
      <c r="AK3388"/>
      <c r="AL3388"/>
      <c r="AM3388"/>
      <c r="AN3388" s="20"/>
      <c r="AO3388"/>
      <c r="AT3388" s="14"/>
      <c r="AU3388" s="14"/>
      <c r="AV3388" s="14"/>
      <c r="AW3388" s="14"/>
    </row>
    <row r="3389" spans="1:49" s="10" customFormat="1">
      <c r="A3389" s="12"/>
      <c r="C3389"/>
      <c r="D3389"/>
      <c r="E3389" s="20"/>
      <c r="F3389"/>
      <c r="G3389"/>
      <c r="H3389"/>
      <c r="I3389"/>
      <c r="J3389" s="20"/>
      <c r="K3389"/>
      <c r="L3389"/>
      <c r="M3389"/>
      <c r="N3389"/>
      <c r="O3389" s="20"/>
      <c r="P3389"/>
      <c r="Q3389"/>
      <c r="R3389"/>
      <c r="S3389"/>
      <c r="T3389" s="20"/>
      <c r="U3389"/>
      <c r="V3389"/>
      <c r="W3389"/>
      <c r="X3389"/>
      <c r="Y3389" s="20"/>
      <c r="Z3389"/>
      <c r="AA3389"/>
      <c r="AB3389"/>
      <c r="AC3389"/>
      <c r="AD3389" s="20"/>
      <c r="AE3389"/>
      <c r="AF3389"/>
      <c r="AG3389"/>
      <c r="AH3389"/>
      <c r="AI3389" s="20"/>
      <c r="AJ3389"/>
      <c r="AK3389"/>
      <c r="AL3389"/>
      <c r="AM3389"/>
      <c r="AN3389" s="20"/>
      <c r="AO3389"/>
      <c r="AT3389" s="14"/>
      <c r="AU3389" s="14"/>
      <c r="AV3389" s="14"/>
      <c r="AW3389" s="14"/>
    </row>
    <row r="3390" spans="1:49" s="10" customFormat="1">
      <c r="A3390" s="12"/>
      <c r="C3390"/>
      <c r="D3390"/>
      <c r="E3390" s="20"/>
      <c r="F3390"/>
      <c r="G3390"/>
      <c r="H3390"/>
      <c r="I3390"/>
      <c r="J3390" s="20"/>
      <c r="K3390"/>
      <c r="L3390"/>
      <c r="M3390"/>
      <c r="N3390"/>
      <c r="O3390" s="20"/>
      <c r="P3390"/>
      <c r="Q3390"/>
      <c r="R3390"/>
      <c r="S3390"/>
      <c r="T3390" s="20"/>
      <c r="U3390"/>
      <c r="V3390"/>
      <c r="W3390"/>
      <c r="X3390"/>
      <c r="Y3390" s="20"/>
      <c r="Z3390"/>
      <c r="AA3390"/>
      <c r="AB3390"/>
      <c r="AC3390"/>
      <c r="AD3390" s="20"/>
      <c r="AE3390"/>
      <c r="AF3390"/>
      <c r="AG3390"/>
      <c r="AH3390"/>
      <c r="AI3390" s="20"/>
      <c r="AJ3390"/>
      <c r="AK3390"/>
      <c r="AL3390"/>
      <c r="AM3390"/>
      <c r="AN3390" s="20"/>
      <c r="AO3390"/>
      <c r="AT3390" s="14"/>
      <c r="AU3390" s="14"/>
      <c r="AV3390" s="14"/>
      <c r="AW3390" s="14"/>
    </row>
    <row r="3391" spans="1:49" s="10" customFormat="1">
      <c r="A3391" s="12"/>
      <c r="C3391"/>
      <c r="D3391"/>
      <c r="E3391" s="20"/>
      <c r="F3391"/>
      <c r="G3391"/>
      <c r="H3391"/>
      <c r="I3391"/>
      <c r="J3391" s="20"/>
      <c r="K3391"/>
      <c r="L3391"/>
      <c r="M3391"/>
      <c r="N3391"/>
      <c r="O3391" s="20"/>
      <c r="P3391"/>
      <c r="Q3391"/>
      <c r="R3391"/>
      <c r="S3391"/>
      <c r="T3391" s="20"/>
      <c r="U3391"/>
      <c r="V3391"/>
      <c r="W3391"/>
      <c r="X3391"/>
      <c r="Y3391" s="20"/>
      <c r="Z3391"/>
      <c r="AA3391"/>
      <c r="AB3391"/>
      <c r="AC3391"/>
      <c r="AD3391" s="20"/>
      <c r="AE3391"/>
      <c r="AF3391"/>
      <c r="AG3391"/>
      <c r="AH3391"/>
      <c r="AI3391" s="20"/>
      <c r="AJ3391"/>
      <c r="AK3391"/>
      <c r="AL3391"/>
      <c r="AM3391"/>
      <c r="AN3391" s="20"/>
      <c r="AO3391"/>
      <c r="AT3391" s="14"/>
      <c r="AU3391" s="14"/>
      <c r="AV3391" s="14"/>
      <c r="AW3391" s="14"/>
    </row>
    <row r="3392" spans="1:49" s="10" customFormat="1">
      <c r="A3392" s="12"/>
      <c r="C3392"/>
      <c r="D3392"/>
      <c r="E3392" s="20"/>
      <c r="F3392"/>
      <c r="G3392"/>
      <c r="H3392"/>
      <c r="I3392"/>
      <c r="J3392" s="20"/>
      <c r="K3392"/>
      <c r="L3392"/>
      <c r="M3392"/>
      <c r="N3392"/>
      <c r="O3392" s="20"/>
      <c r="P3392"/>
      <c r="Q3392"/>
      <c r="R3392"/>
      <c r="S3392"/>
      <c r="T3392" s="20"/>
      <c r="U3392"/>
      <c r="V3392"/>
      <c r="W3392"/>
      <c r="X3392"/>
      <c r="Y3392" s="20"/>
      <c r="Z3392"/>
      <c r="AA3392"/>
      <c r="AB3392"/>
      <c r="AC3392"/>
      <c r="AD3392" s="20"/>
      <c r="AE3392"/>
      <c r="AF3392"/>
      <c r="AG3392"/>
      <c r="AH3392"/>
      <c r="AI3392" s="20"/>
      <c r="AJ3392"/>
      <c r="AK3392"/>
      <c r="AL3392"/>
      <c r="AM3392"/>
      <c r="AN3392" s="20"/>
      <c r="AO3392"/>
      <c r="AT3392" s="14"/>
      <c r="AU3392" s="14"/>
      <c r="AV3392" s="14"/>
      <c r="AW3392" s="14"/>
    </row>
    <row r="3393" spans="1:49" s="10" customFormat="1">
      <c r="A3393" s="12"/>
      <c r="C3393"/>
      <c r="D3393"/>
      <c r="E3393" s="20"/>
      <c r="F3393"/>
      <c r="G3393"/>
      <c r="H3393"/>
      <c r="I3393"/>
      <c r="J3393" s="20"/>
      <c r="K3393"/>
      <c r="L3393"/>
      <c r="M3393"/>
      <c r="N3393"/>
      <c r="O3393" s="20"/>
      <c r="P3393"/>
      <c r="Q3393"/>
      <c r="R3393"/>
      <c r="S3393"/>
      <c r="T3393" s="20"/>
      <c r="U3393"/>
      <c r="V3393"/>
      <c r="W3393"/>
      <c r="X3393"/>
      <c r="Y3393" s="20"/>
      <c r="Z3393"/>
      <c r="AA3393"/>
      <c r="AB3393"/>
      <c r="AC3393"/>
      <c r="AD3393" s="20"/>
      <c r="AE3393"/>
      <c r="AF3393"/>
      <c r="AG3393"/>
      <c r="AH3393"/>
      <c r="AI3393" s="20"/>
      <c r="AJ3393"/>
      <c r="AK3393"/>
      <c r="AL3393"/>
      <c r="AM3393"/>
      <c r="AN3393" s="20"/>
      <c r="AO3393"/>
      <c r="AT3393" s="14"/>
      <c r="AU3393" s="14"/>
      <c r="AV3393" s="14"/>
      <c r="AW3393" s="14"/>
    </row>
    <row r="3394" spans="1:49" s="10" customFormat="1">
      <c r="A3394" s="12"/>
      <c r="C3394"/>
      <c r="D3394"/>
      <c r="E3394" s="20"/>
      <c r="F3394"/>
      <c r="G3394"/>
      <c r="H3394"/>
      <c r="I3394"/>
      <c r="J3394" s="20"/>
      <c r="K3394"/>
      <c r="L3394"/>
      <c r="M3394"/>
      <c r="N3394"/>
      <c r="O3394" s="20"/>
      <c r="P3394"/>
      <c r="Q3394"/>
      <c r="R3394"/>
      <c r="S3394"/>
      <c r="T3394" s="20"/>
      <c r="U3394"/>
      <c r="V3394"/>
      <c r="W3394"/>
      <c r="X3394"/>
      <c r="Y3394" s="20"/>
      <c r="Z3394"/>
      <c r="AA3394"/>
      <c r="AB3394"/>
      <c r="AC3394"/>
      <c r="AD3394" s="20"/>
      <c r="AE3394"/>
      <c r="AF3394"/>
      <c r="AG3394"/>
      <c r="AH3394"/>
      <c r="AI3394" s="20"/>
      <c r="AJ3394"/>
      <c r="AK3394"/>
      <c r="AL3394"/>
      <c r="AM3394"/>
      <c r="AN3394" s="20"/>
      <c r="AO3394"/>
      <c r="AT3394" s="14"/>
      <c r="AU3394" s="14"/>
      <c r="AV3394" s="14"/>
      <c r="AW3394" s="14"/>
    </row>
    <row r="3395" spans="1:49" s="10" customFormat="1">
      <c r="A3395" s="12"/>
      <c r="C3395"/>
      <c r="D3395"/>
      <c r="E3395" s="20"/>
      <c r="F3395"/>
      <c r="G3395"/>
      <c r="H3395"/>
      <c r="I3395"/>
      <c r="J3395" s="20"/>
      <c r="K3395"/>
      <c r="L3395"/>
      <c r="M3395"/>
      <c r="N3395"/>
      <c r="O3395" s="20"/>
      <c r="P3395"/>
      <c r="Q3395"/>
      <c r="R3395"/>
      <c r="S3395"/>
      <c r="T3395" s="20"/>
      <c r="U3395"/>
      <c r="V3395"/>
      <c r="W3395"/>
      <c r="X3395"/>
      <c r="Y3395" s="20"/>
      <c r="Z3395"/>
      <c r="AA3395"/>
      <c r="AB3395"/>
      <c r="AC3395"/>
      <c r="AD3395" s="20"/>
      <c r="AE3395"/>
      <c r="AF3395"/>
      <c r="AG3395"/>
      <c r="AH3395"/>
      <c r="AI3395" s="20"/>
      <c r="AJ3395"/>
      <c r="AK3395"/>
      <c r="AL3395"/>
      <c r="AM3395"/>
      <c r="AN3395" s="20"/>
      <c r="AO3395"/>
      <c r="AT3395" s="14"/>
      <c r="AU3395" s="14"/>
      <c r="AV3395" s="14"/>
      <c r="AW3395" s="14"/>
    </row>
    <row r="3396" spans="1:49" s="10" customFormat="1">
      <c r="A3396" s="12"/>
      <c r="C3396"/>
      <c r="D3396"/>
      <c r="E3396" s="20"/>
      <c r="F3396"/>
      <c r="G3396"/>
      <c r="H3396"/>
      <c r="I3396"/>
      <c r="J3396" s="20"/>
      <c r="K3396"/>
      <c r="L3396"/>
      <c r="M3396"/>
      <c r="N3396"/>
      <c r="O3396" s="20"/>
      <c r="P3396"/>
      <c r="Q3396"/>
      <c r="R3396"/>
      <c r="S3396"/>
      <c r="T3396" s="20"/>
      <c r="U3396"/>
      <c r="V3396"/>
      <c r="W3396"/>
      <c r="X3396"/>
      <c r="Y3396" s="20"/>
      <c r="Z3396"/>
      <c r="AA3396"/>
      <c r="AB3396"/>
      <c r="AC3396"/>
      <c r="AD3396" s="20"/>
      <c r="AE3396"/>
      <c r="AF3396"/>
      <c r="AG3396"/>
      <c r="AH3396"/>
      <c r="AI3396" s="20"/>
      <c r="AJ3396"/>
      <c r="AK3396"/>
      <c r="AL3396"/>
      <c r="AM3396"/>
      <c r="AN3396" s="20"/>
      <c r="AO3396"/>
      <c r="AT3396" s="14"/>
      <c r="AU3396" s="14"/>
      <c r="AV3396" s="14"/>
      <c r="AW3396" s="14"/>
    </row>
    <row r="3397" spans="1:49" s="10" customFormat="1">
      <c r="A3397" s="12"/>
      <c r="C3397"/>
      <c r="D3397"/>
      <c r="E3397" s="20"/>
      <c r="F3397"/>
      <c r="G3397"/>
      <c r="H3397"/>
      <c r="I3397"/>
      <c r="J3397" s="20"/>
      <c r="K3397"/>
      <c r="L3397"/>
      <c r="M3397"/>
      <c r="N3397"/>
      <c r="O3397" s="20"/>
      <c r="P3397"/>
      <c r="Q3397"/>
      <c r="R3397"/>
      <c r="S3397"/>
      <c r="T3397" s="20"/>
      <c r="U3397"/>
      <c r="V3397"/>
      <c r="W3397"/>
      <c r="X3397"/>
      <c r="Y3397" s="20"/>
      <c r="Z3397"/>
      <c r="AA3397"/>
      <c r="AB3397"/>
      <c r="AC3397"/>
      <c r="AD3397" s="20"/>
      <c r="AE3397"/>
      <c r="AF3397"/>
      <c r="AG3397"/>
      <c r="AH3397"/>
      <c r="AI3397" s="20"/>
      <c r="AJ3397"/>
      <c r="AK3397"/>
      <c r="AL3397"/>
      <c r="AM3397"/>
      <c r="AN3397" s="20"/>
      <c r="AO3397"/>
      <c r="AT3397" s="14"/>
      <c r="AU3397" s="14"/>
      <c r="AV3397" s="14"/>
      <c r="AW3397" s="14"/>
    </row>
    <row r="3398" spans="1:49" s="10" customFormat="1">
      <c r="A3398" s="12"/>
      <c r="C3398"/>
      <c r="D3398"/>
      <c r="E3398" s="20"/>
      <c r="F3398"/>
      <c r="G3398"/>
      <c r="H3398"/>
      <c r="I3398"/>
      <c r="J3398" s="20"/>
      <c r="K3398"/>
      <c r="L3398"/>
      <c r="M3398"/>
      <c r="N3398"/>
      <c r="O3398" s="20"/>
      <c r="P3398"/>
      <c r="Q3398"/>
      <c r="R3398"/>
      <c r="S3398"/>
      <c r="T3398" s="20"/>
      <c r="U3398"/>
      <c r="V3398"/>
      <c r="W3398"/>
      <c r="X3398"/>
      <c r="Y3398" s="20"/>
      <c r="Z3398"/>
      <c r="AA3398"/>
      <c r="AB3398"/>
      <c r="AC3398"/>
      <c r="AD3398" s="20"/>
      <c r="AE3398"/>
      <c r="AF3398"/>
      <c r="AG3398"/>
      <c r="AH3398"/>
      <c r="AI3398" s="20"/>
      <c r="AJ3398"/>
      <c r="AK3398"/>
      <c r="AL3398"/>
      <c r="AM3398"/>
      <c r="AN3398" s="20"/>
      <c r="AO3398"/>
      <c r="AT3398" s="14"/>
      <c r="AU3398" s="14"/>
      <c r="AV3398" s="14"/>
      <c r="AW3398" s="14"/>
    </row>
    <row r="3399" spans="1:49" s="10" customFormat="1">
      <c r="A3399" s="12"/>
      <c r="C3399"/>
      <c r="D3399"/>
      <c r="E3399" s="20"/>
      <c r="F3399"/>
      <c r="G3399"/>
      <c r="H3399"/>
      <c r="I3399"/>
      <c r="J3399" s="20"/>
      <c r="K3399"/>
      <c r="L3399"/>
      <c r="M3399"/>
      <c r="N3399"/>
      <c r="O3399" s="20"/>
      <c r="P3399"/>
      <c r="Q3399"/>
      <c r="R3399"/>
      <c r="S3399"/>
      <c r="T3399" s="20"/>
      <c r="U3399"/>
      <c r="V3399"/>
      <c r="W3399"/>
      <c r="X3399"/>
      <c r="Y3399" s="20"/>
      <c r="Z3399"/>
      <c r="AA3399"/>
      <c r="AB3399"/>
      <c r="AC3399"/>
      <c r="AD3399" s="20"/>
      <c r="AE3399"/>
      <c r="AF3399"/>
      <c r="AG3399"/>
      <c r="AH3399"/>
      <c r="AI3399" s="20"/>
      <c r="AJ3399"/>
      <c r="AK3399"/>
      <c r="AL3399"/>
      <c r="AM3399"/>
      <c r="AN3399" s="20"/>
      <c r="AO3399"/>
      <c r="AT3399" s="14"/>
      <c r="AU3399" s="14"/>
      <c r="AV3399" s="14"/>
      <c r="AW3399" s="14"/>
    </row>
    <row r="3400" spans="1:49" s="10" customFormat="1">
      <c r="A3400" s="12"/>
      <c r="C3400"/>
      <c r="D3400"/>
      <c r="E3400" s="20"/>
      <c r="F3400"/>
      <c r="G3400"/>
      <c r="H3400"/>
      <c r="I3400"/>
      <c r="J3400" s="20"/>
      <c r="K3400"/>
      <c r="L3400"/>
      <c r="M3400"/>
      <c r="N3400"/>
      <c r="O3400" s="20"/>
      <c r="P3400"/>
      <c r="Q3400"/>
      <c r="R3400"/>
      <c r="S3400"/>
      <c r="T3400" s="20"/>
      <c r="U3400"/>
      <c r="V3400"/>
      <c r="W3400"/>
      <c r="X3400"/>
      <c r="Y3400" s="20"/>
      <c r="Z3400"/>
      <c r="AA3400"/>
      <c r="AB3400"/>
      <c r="AC3400"/>
      <c r="AD3400" s="20"/>
      <c r="AE3400"/>
      <c r="AF3400"/>
      <c r="AG3400"/>
      <c r="AH3400"/>
      <c r="AI3400" s="20"/>
      <c r="AJ3400"/>
      <c r="AK3400"/>
      <c r="AL3400"/>
      <c r="AM3400"/>
      <c r="AN3400" s="20"/>
      <c r="AO3400"/>
      <c r="AT3400" s="14"/>
      <c r="AU3400" s="14"/>
      <c r="AV3400" s="14"/>
      <c r="AW3400" s="14"/>
    </row>
    <row r="3401" spans="1:49" s="10" customFormat="1">
      <c r="A3401" s="12"/>
      <c r="C3401"/>
      <c r="D3401"/>
      <c r="E3401" s="20"/>
      <c r="F3401"/>
      <c r="G3401"/>
      <c r="H3401"/>
      <c r="I3401"/>
      <c r="J3401" s="20"/>
      <c r="K3401"/>
      <c r="L3401"/>
      <c r="M3401"/>
      <c r="N3401"/>
      <c r="O3401" s="20"/>
      <c r="P3401"/>
      <c r="Q3401"/>
      <c r="R3401"/>
      <c r="S3401"/>
      <c r="T3401" s="20"/>
      <c r="U3401"/>
      <c r="V3401"/>
      <c r="W3401"/>
      <c r="X3401"/>
      <c r="Y3401" s="20"/>
      <c r="Z3401"/>
      <c r="AA3401"/>
      <c r="AB3401"/>
      <c r="AC3401"/>
      <c r="AD3401" s="20"/>
      <c r="AE3401"/>
      <c r="AF3401"/>
      <c r="AG3401"/>
      <c r="AH3401"/>
      <c r="AI3401" s="20"/>
      <c r="AJ3401"/>
      <c r="AK3401"/>
      <c r="AL3401"/>
      <c r="AM3401"/>
      <c r="AN3401" s="20"/>
      <c r="AO3401"/>
      <c r="AT3401" s="14"/>
      <c r="AU3401" s="14"/>
      <c r="AV3401" s="14"/>
      <c r="AW3401" s="14"/>
    </row>
    <row r="3402" spans="1:49" s="10" customFormat="1">
      <c r="A3402" s="12"/>
      <c r="C3402"/>
      <c r="D3402"/>
      <c r="E3402" s="20"/>
      <c r="F3402"/>
      <c r="G3402"/>
      <c r="H3402"/>
      <c r="I3402"/>
      <c r="J3402" s="20"/>
      <c r="K3402"/>
      <c r="L3402"/>
      <c r="M3402"/>
      <c r="N3402"/>
      <c r="O3402" s="20"/>
      <c r="P3402"/>
      <c r="Q3402"/>
      <c r="R3402"/>
      <c r="S3402"/>
      <c r="T3402" s="20"/>
      <c r="U3402"/>
      <c r="V3402"/>
      <c r="W3402"/>
      <c r="X3402"/>
      <c r="Y3402" s="20"/>
      <c r="Z3402"/>
      <c r="AA3402"/>
      <c r="AB3402"/>
      <c r="AC3402"/>
      <c r="AD3402" s="20"/>
      <c r="AE3402"/>
      <c r="AF3402"/>
      <c r="AG3402"/>
      <c r="AH3402"/>
      <c r="AI3402" s="20"/>
      <c r="AJ3402"/>
      <c r="AK3402"/>
      <c r="AL3402"/>
      <c r="AM3402"/>
      <c r="AN3402" s="20"/>
      <c r="AO3402"/>
      <c r="AT3402" s="14"/>
      <c r="AU3402" s="14"/>
      <c r="AV3402" s="14"/>
      <c r="AW3402" s="14"/>
    </row>
    <row r="3403" spans="1:49" s="10" customFormat="1">
      <c r="A3403" s="12"/>
      <c r="C3403"/>
      <c r="D3403"/>
      <c r="E3403" s="20"/>
      <c r="F3403"/>
      <c r="G3403"/>
      <c r="H3403"/>
      <c r="I3403"/>
      <c r="J3403" s="20"/>
      <c r="K3403"/>
      <c r="L3403"/>
      <c r="M3403"/>
      <c r="N3403"/>
      <c r="O3403" s="20"/>
      <c r="P3403"/>
      <c r="Q3403"/>
      <c r="R3403"/>
      <c r="S3403"/>
      <c r="T3403" s="20"/>
      <c r="U3403"/>
      <c r="V3403"/>
      <c r="W3403"/>
      <c r="X3403"/>
      <c r="Y3403" s="20"/>
      <c r="Z3403"/>
      <c r="AA3403"/>
      <c r="AB3403"/>
      <c r="AC3403"/>
      <c r="AD3403" s="20"/>
      <c r="AE3403"/>
      <c r="AF3403"/>
      <c r="AG3403"/>
      <c r="AH3403"/>
      <c r="AI3403" s="20"/>
      <c r="AJ3403"/>
      <c r="AK3403"/>
      <c r="AL3403"/>
      <c r="AM3403"/>
      <c r="AN3403" s="20"/>
      <c r="AO3403"/>
      <c r="AT3403" s="14"/>
      <c r="AU3403" s="14"/>
      <c r="AV3403" s="14"/>
      <c r="AW3403" s="14"/>
    </row>
    <row r="3404" spans="1:49" s="10" customFormat="1">
      <c r="A3404" s="12"/>
      <c r="C3404"/>
      <c r="D3404"/>
      <c r="E3404" s="20"/>
      <c r="F3404"/>
      <c r="G3404"/>
      <c r="H3404"/>
      <c r="I3404"/>
      <c r="J3404" s="20"/>
      <c r="K3404"/>
      <c r="L3404"/>
      <c r="M3404"/>
      <c r="N3404"/>
      <c r="O3404" s="20"/>
      <c r="P3404"/>
      <c r="Q3404"/>
      <c r="R3404"/>
      <c r="S3404"/>
      <c r="T3404" s="20"/>
      <c r="U3404"/>
      <c r="V3404"/>
      <c r="W3404"/>
      <c r="X3404"/>
      <c r="Y3404" s="20"/>
      <c r="Z3404"/>
      <c r="AA3404"/>
      <c r="AB3404"/>
      <c r="AC3404"/>
      <c r="AD3404" s="20"/>
      <c r="AE3404"/>
      <c r="AF3404"/>
      <c r="AG3404"/>
      <c r="AH3404"/>
      <c r="AI3404" s="20"/>
      <c r="AJ3404"/>
      <c r="AK3404"/>
      <c r="AL3404"/>
      <c r="AM3404"/>
      <c r="AN3404" s="20"/>
      <c r="AO3404"/>
      <c r="AT3404" s="14"/>
      <c r="AU3404" s="14"/>
      <c r="AV3404" s="14"/>
      <c r="AW3404" s="14"/>
    </row>
    <row r="3405" spans="1:49" s="10" customFormat="1">
      <c r="A3405" s="12"/>
      <c r="C3405"/>
      <c r="D3405"/>
      <c r="E3405" s="20"/>
      <c r="F3405"/>
      <c r="G3405"/>
      <c r="H3405"/>
      <c r="I3405"/>
      <c r="J3405" s="20"/>
      <c r="K3405"/>
      <c r="L3405"/>
      <c r="M3405"/>
      <c r="N3405"/>
      <c r="O3405" s="20"/>
      <c r="P3405"/>
      <c r="Q3405"/>
      <c r="R3405"/>
      <c r="S3405"/>
      <c r="T3405" s="20"/>
      <c r="U3405"/>
      <c r="V3405"/>
      <c r="W3405"/>
      <c r="X3405"/>
      <c r="Y3405" s="20"/>
      <c r="Z3405"/>
      <c r="AA3405"/>
      <c r="AB3405"/>
      <c r="AC3405"/>
      <c r="AD3405" s="20"/>
      <c r="AE3405"/>
      <c r="AF3405"/>
      <c r="AG3405"/>
      <c r="AH3405"/>
      <c r="AI3405" s="20"/>
      <c r="AJ3405"/>
      <c r="AK3405"/>
      <c r="AL3405"/>
      <c r="AM3405"/>
      <c r="AN3405" s="20"/>
      <c r="AO3405"/>
      <c r="AT3405" s="14"/>
      <c r="AU3405" s="14"/>
      <c r="AV3405" s="14"/>
      <c r="AW3405" s="14"/>
    </row>
    <row r="3406" spans="1:49" s="10" customFormat="1">
      <c r="A3406" s="12"/>
      <c r="C3406"/>
      <c r="D3406"/>
      <c r="E3406" s="20"/>
      <c r="F3406"/>
      <c r="G3406"/>
      <c r="H3406"/>
      <c r="I3406"/>
      <c r="J3406" s="20"/>
      <c r="K3406"/>
      <c r="L3406"/>
      <c r="M3406"/>
      <c r="N3406"/>
      <c r="O3406" s="20"/>
      <c r="P3406"/>
      <c r="Q3406"/>
      <c r="R3406"/>
      <c r="S3406"/>
      <c r="T3406" s="20"/>
      <c r="U3406"/>
      <c r="V3406"/>
      <c r="W3406"/>
      <c r="X3406"/>
      <c r="Y3406" s="20"/>
      <c r="Z3406"/>
      <c r="AA3406"/>
      <c r="AB3406"/>
      <c r="AC3406"/>
      <c r="AD3406" s="20"/>
      <c r="AE3406"/>
      <c r="AF3406"/>
      <c r="AG3406"/>
      <c r="AH3406"/>
      <c r="AI3406" s="20"/>
      <c r="AJ3406"/>
      <c r="AK3406"/>
      <c r="AL3406"/>
      <c r="AM3406"/>
      <c r="AN3406" s="20"/>
      <c r="AO3406"/>
      <c r="AT3406" s="14"/>
      <c r="AU3406" s="14"/>
      <c r="AV3406" s="14"/>
      <c r="AW3406" s="14"/>
    </row>
    <row r="3407" spans="1:49" s="10" customFormat="1">
      <c r="A3407" s="12"/>
      <c r="C3407"/>
      <c r="D3407"/>
      <c r="E3407" s="20"/>
      <c r="F3407"/>
      <c r="G3407"/>
      <c r="H3407"/>
      <c r="I3407"/>
      <c r="J3407" s="20"/>
      <c r="K3407"/>
      <c r="L3407"/>
      <c r="M3407"/>
      <c r="N3407"/>
      <c r="O3407" s="20"/>
      <c r="P3407"/>
      <c r="Q3407"/>
      <c r="R3407"/>
      <c r="S3407"/>
      <c r="T3407" s="20"/>
      <c r="U3407"/>
      <c r="V3407"/>
      <c r="W3407"/>
      <c r="X3407"/>
      <c r="Y3407" s="20"/>
      <c r="Z3407"/>
      <c r="AA3407"/>
      <c r="AB3407"/>
      <c r="AC3407"/>
      <c r="AD3407" s="20"/>
      <c r="AE3407"/>
      <c r="AF3407"/>
      <c r="AG3407"/>
      <c r="AH3407"/>
      <c r="AI3407" s="20"/>
      <c r="AJ3407"/>
      <c r="AK3407"/>
      <c r="AL3407"/>
      <c r="AM3407"/>
      <c r="AN3407" s="20"/>
      <c r="AO3407"/>
      <c r="AT3407" s="14"/>
      <c r="AU3407" s="14"/>
      <c r="AV3407" s="14"/>
      <c r="AW3407" s="14"/>
    </row>
    <row r="3408" spans="1:49" s="10" customFormat="1">
      <c r="A3408" s="12"/>
      <c r="C3408"/>
      <c r="D3408"/>
      <c r="E3408" s="20"/>
      <c r="F3408"/>
      <c r="G3408"/>
      <c r="H3408"/>
      <c r="I3408"/>
      <c r="J3408" s="20"/>
      <c r="K3408"/>
      <c r="L3408"/>
      <c r="M3408"/>
      <c r="N3408"/>
      <c r="O3408" s="20"/>
      <c r="P3408"/>
      <c r="Q3408"/>
      <c r="R3408"/>
      <c r="S3408"/>
      <c r="T3408" s="20"/>
      <c r="U3408"/>
      <c r="V3408"/>
      <c r="W3408"/>
      <c r="X3408"/>
      <c r="Y3408" s="20"/>
      <c r="Z3408"/>
      <c r="AA3408"/>
      <c r="AB3408"/>
      <c r="AC3408"/>
      <c r="AD3408" s="20"/>
      <c r="AE3408"/>
      <c r="AF3408"/>
      <c r="AG3408"/>
      <c r="AH3408"/>
      <c r="AI3408" s="20"/>
      <c r="AJ3408"/>
      <c r="AK3408"/>
      <c r="AL3408"/>
      <c r="AM3408"/>
      <c r="AN3408" s="20"/>
      <c r="AO3408"/>
      <c r="AT3408" s="14"/>
      <c r="AU3408" s="14"/>
      <c r="AV3408" s="14"/>
      <c r="AW3408" s="14"/>
    </row>
    <row r="3409" spans="1:49" s="10" customFormat="1">
      <c r="A3409" s="12"/>
      <c r="C3409"/>
      <c r="D3409"/>
      <c r="E3409" s="20"/>
      <c r="F3409"/>
      <c r="G3409"/>
      <c r="H3409"/>
      <c r="I3409"/>
      <c r="J3409" s="20"/>
      <c r="K3409"/>
      <c r="L3409"/>
      <c r="M3409"/>
      <c r="N3409"/>
      <c r="O3409" s="20"/>
      <c r="P3409"/>
      <c r="Q3409"/>
      <c r="R3409"/>
      <c r="S3409"/>
      <c r="T3409" s="20"/>
      <c r="U3409"/>
      <c r="V3409"/>
      <c r="W3409"/>
      <c r="X3409"/>
      <c r="Y3409" s="20"/>
      <c r="Z3409"/>
      <c r="AA3409"/>
      <c r="AB3409"/>
      <c r="AC3409"/>
      <c r="AD3409" s="20"/>
      <c r="AE3409"/>
      <c r="AF3409"/>
      <c r="AG3409"/>
      <c r="AH3409"/>
      <c r="AI3409" s="20"/>
      <c r="AJ3409"/>
      <c r="AK3409"/>
      <c r="AL3409"/>
      <c r="AM3409"/>
      <c r="AN3409" s="20"/>
      <c r="AO3409"/>
      <c r="AT3409" s="14"/>
      <c r="AU3409" s="14"/>
      <c r="AV3409" s="14"/>
      <c r="AW3409" s="14"/>
    </row>
    <row r="3410" spans="1:49" s="10" customFormat="1">
      <c r="A3410" s="12"/>
      <c r="C3410"/>
      <c r="D3410"/>
      <c r="E3410" s="20"/>
      <c r="F3410"/>
      <c r="G3410"/>
      <c r="H3410"/>
      <c r="I3410"/>
      <c r="J3410" s="20"/>
      <c r="K3410"/>
      <c r="L3410"/>
      <c r="M3410"/>
      <c r="N3410"/>
      <c r="O3410" s="20"/>
      <c r="P3410"/>
      <c r="Q3410"/>
      <c r="R3410"/>
      <c r="S3410"/>
      <c r="T3410" s="20"/>
      <c r="U3410"/>
      <c r="V3410"/>
      <c r="W3410"/>
      <c r="X3410"/>
      <c r="Y3410" s="20"/>
      <c r="Z3410"/>
      <c r="AA3410"/>
      <c r="AB3410"/>
      <c r="AC3410"/>
      <c r="AD3410" s="20"/>
      <c r="AE3410"/>
      <c r="AF3410"/>
      <c r="AG3410"/>
      <c r="AH3410"/>
      <c r="AI3410" s="20"/>
      <c r="AJ3410"/>
      <c r="AK3410"/>
      <c r="AL3410"/>
      <c r="AM3410"/>
      <c r="AN3410" s="20"/>
      <c r="AO3410"/>
      <c r="AT3410" s="14"/>
      <c r="AU3410" s="14"/>
      <c r="AV3410" s="14"/>
      <c r="AW3410" s="14"/>
    </row>
    <row r="3411" spans="1:49" s="10" customFormat="1">
      <c r="A3411" s="12"/>
      <c r="C3411"/>
      <c r="D3411"/>
      <c r="E3411" s="20"/>
      <c r="F3411"/>
      <c r="G3411"/>
      <c r="H3411"/>
      <c r="I3411"/>
      <c r="J3411" s="20"/>
      <c r="K3411"/>
      <c r="L3411"/>
      <c r="M3411"/>
      <c r="N3411"/>
      <c r="O3411" s="20"/>
      <c r="P3411"/>
      <c r="Q3411"/>
      <c r="R3411"/>
      <c r="S3411"/>
      <c r="T3411" s="20"/>
      <c r="U3411"/>
      <c r="V3411"/>
      <c r="W3411"/>
      <c r="X3411"/>
      <c r="Y3411" s="20"/>
      <c r="Z3411"/>
      <c r="AA3411"/>
      <c r="AB3411"/>
      <c r="AC3411"/>
      <c r="AD3411" s="20"/>
      <c r="AE3411"/>
      <c r="AF3411"/>
      <c r="AG3411"/>
      <c r="AH3411"/>
      <c r="AI3411" s="20"/>
      <c r="AJ3411"/>
      <c r="AK3411"/>
      <c r="AL3411"/>
      <c r="AM3411"/>
      <c r="AN3411" s="20"/>
      <c r="AO3411"/>
      <c r="AT3411" s="14"/>
      <c r="AU3411" s="14"/>
      <c r="AV3411" s="14"/>
      <c r="AW3411" s="14"/>
    </row>
    <row r="3412" spans="1:49" s="10" customFormat="1">
      <c r="A3412" s="12"/>
      <c r="C3412"/>
      <c r="D3412"/>
      <c r="E3412" s="20"/>
      <c r="F3412"/>
      <c r="G3412"/>
      <c r="H3412"/>
      <c r="I3412"/>
      <c r="J3412" s="20"/>
      <c r="K3412"/>
      <c r="L3412"/>
      <c r="M3412"/>
      <c r="N3412"/>
      <c r="O3412" s="20"/>
      <c r="P3412"/>
      <c r="Q3412"/>
      <c r="R3412"/>
      <c r="S3412"/>
      <c r="T3412" s="20"/>
      <c r="U3412"/>
      <c r="V3412"/>
      <c r="W3412"/>
      <c r="X3412"/>
      <c r="Y3412" s="20"/>
      <c r="Z3412"/>
      <c r="AA3412"/>
      <c r="AB3412"/>
      <c r="AC3412"/>
      <c r="AD3412" s="20"/>
      <c r="AE3412"/>
      <c r="AF3412"/>
      <c r="AG3412"/>
      <c r="AH3412"/>
      <c r="AI3412" s="20"/>
      <c r="AJ3412"/>
      <c r="AK3412"/>
      <c r="AL3412"/>
      <c r="AM3412"/>
      <c r="AN3412" s="20"/>
      <c r="AO3412"/>
      <c r="AT3412" s="14"/>
      <c r="AU3412" s="14"/>
      <c r="AV3412" s="14"/>
      <c r="AW3412" s="14"/>
    </row>
    <row r="3413" spans="1:49" s="10" customFormat="1">
      <c r="A3413" s="12"/>
      <c r="C3413"/>
      <c r="D3413"/>
      <c r="E3413" s="20"/>
      <c r="F3413"/>
      <c r="G3413"/>
      <c r="H3413"/>
      <c r="I3413"/>
      <c r="J3413" s="20"/>
      <c r="K3413"/>
      <c r="L3413"/>
      <c r="M3413"/>
      <c r="N3413"/>
      <c r="O3413" s="20"/>
      <c r="P3413"/>
      <c r="Q3413"/>
      <c r="R3413"/>
      <c r="S3413"/>
      <c r="T3413" s="20"/>
      <c r="U3413"/>
      <c r="V3413"/>
      <c r="W3413"/>
      <c r="X3413"/>
      <c r="Y3413" s="20"/>
      <c r="Z3413"/>
      <c r="AA3413"/>
      <c r="AB3413"/>
      <c r="AC3413"/>
      <c r="AD3413" s="20"/>
      <c r="AE3413"/>
      <c r="AF3413"/>
      <c r="AG3413"/>
      <c r="AH3413"/>
      <c r="AI3413" s="20"/>
      <c r="AJ3413"/>
      <c r="AK3413"/>
      <c r="AL3413"/>
      <c r="AM3413"/>
      <c r="AN3413" s="20"/>
      <c r="AO3413"/>
      <c r="AT3413" s="14"/>
      <c r="AU3413" s="14"/>
      <c r="AV3413" s="14"/>
      <c r="AW3413" s="14"/>
    </row>
    <row r="3414" spans="1:49" s="10" customFormat="1">
      <c r="A3414" s="12"/>
      <c r="C3414"/>
      <c r="D3414"/>
      <c r="E3414" s="20"/>
      <c r="F3414"/>
      <c r="G3414"/>
      <c r="H3414"/>
      <c r="I3414"/>
      <c r="J3414" s="20"/>
      <c r="K3414"/>
      <c r="L3414"/>
      <c r="M3414"/>
      <c r="N3414"/>
      <c r="O3414" s="20"/>
      <c r="P3414"/>
      <c r="Q3414"/>
      <c r="R3414"/>
      <c r="S3414"/>
      <c r="T3414" s="20"/>
      <c r="U3414"/>
      <c r="V3414"/>
      <c r="W3414"/>
      <c r="X3414"/>
      <c r="Y3414" s="20"/>
      <c r="Z3414"/>
      <c r="AA3414"/>
      <c r="AB3414"/>
      <c r="AC3414"/>
      <c r="AD3414" s="20"/>
      <c r="AE3414"/>
      <c r="AF3414"/>
      <c r="AG3414"/>
      <c r="AH3414"/>
      <c r="AI3414" s="20"/>
      <c r="AJ3414"/>
      <c r="AK3414"/>
      <c r="AL3414"/>
      <c r="AM3414"/>
      <c r="AN3414" s="20"/>
      <c r="AO3414"/>
      <c r="AT3414" s="14"/>
      <c r="AU3414" s="14"/>
      <c r="AV3414" s="14"/>
      <c r="AW3414" s="14"/>
    </row>
    <row r="3415" spans="1:49" s="10" customFormat="1">
      <c r="A3415" s="12"/>
      <c r="C3415"/>
      <c r="D3415"/>
      <c r="E3415" s="20"/>
      <c r="F3415"/>
      <c r="G3415"/>
      <c r="H3415"/>
      <c r="I3415"/>
      <c r="J3415" s="20"/>
      <c r="K3415"/>
      <c r="L3415"/>
      <c r="M3415"/>
      <c r="N3415"/>
      <c r="O3415" s="20"/>
      <c r="P3415"/>
      <c r="Q3415"/>
      <c r="R3415"/>
      <c r="S3415"/>
      <c r="T3415" s="20"/>
      <c r="U3415"/>
      <c r="V3415"/>
      <c r="W3415"/>
      <c r="X3415"/>
      <c r="Y3415" s="20"/>
      <c r="Z3415"/>
      <c r="AA3415"/>
      <c r="AB3415"/>
      <c r="AC3415"/>
      <c r="AD3415" s="20"/>
      <c r="AE3415"/>
      <c r="AF3415"/>
      <c r="AG3415"/>
      <c r="AH3415"/>
      <c r="AI3415" s="20"/>
      <c r="AJ3415"/>
      <c r="AK3415"/>
      <c r="AL3415"/>
      <c r="AM3415"/>
      <c r="AN3415" s="20"/>
      <c r="AO3415"/>
      <c r="AT3415" s="14"/>
      <c r="AU3415" s="14"/>
      <c r="AV3415" s="14"/>
      <c r="AW3415" s="14"/>
    </row>
    <row r="3416" spans="1:49" s="10" customFormat="1">
      <c r="A3416" s="12"/>
      <c r="C3416"/>
      <c r="D3416"/>
      <c r="E3416" s="20"/>
      <c r="F3416"/>
      <c r="G3416"/>
      <c r="H3416"/>
      <c r="I3416"/>
      <c r="J3416" s="20"/>
      <c r="K3416"/>
      <c r="L3416"/>
      <c r="M3416"/>
      <c r="N3416"/>
      <c r="O3416" s="20"/>
      <c r="P3416"/>
      <c r="Q3416"/>
      <c r="R3416"/>
      <c r="S3416"/>
      <c r="T3416" s="20"/>
      <c r="U3416"/>
      <c r="V3416"/>
      <c r="W3416"/>
      <c r="X3416"/>
      <c r="Y3416" s="20"/>
      <c r="Z3416"/>
      <c r="AA3416"/>
      <c r="AB3416"/>
      <c r="AC3416"/>
      <c r="AD3416" s="20"/>
      <c r="AE3416"/>
      <c r="AF3416"/>
      <c r="AG3416"/>
      <c r="AH3416"/>
      <c r="AI3416" s="20"/>
      <c r="AJ3416"/>
      <c r="AK3416"/>
      <c r="AL3416"/>
      <c r="AM3416"/>
      <c r="AN3416" s="20"/>
      <c r="AO3416"/>
      <c r="AT3416" s="14"/>
      <c r="AU3416" s="14"/>
      <c r="AV3416" s="14"/>
      <c r="AW3416" s="14"/>
    </row>
    <row r="3417" spans="1:49" s="10" customFormat="1">
      <c r="A3417" s="12"/>
      <c r="C3417"/>
      <c r="D3417"/>
      <c r="E3417" s="20"/>
      <c r="F3417"/>
      <c r="G3417"/>
      <c r="H3417"/>
      <c r="I3417"/>
      <c r="J3417" s="20"/>
      <c r="K3417"/>
      <c r="L3417"/>
      <c r="M3417"/>
      <c r="N3417"/>
      <c r="O3417" s="20"/>
      <c r="P3417"/>
      <c r="Q3417"/>
      <c r="R3417"/>
      <c r="S3417"/>
      <c r="T3417" s="20"/>
      <c r="U3417"/>
      <c r="V3417"/>
      <c r="W3417"/>
      <c r="X3417"/>
      <c r="Y3417" s="20"/>
      <c r="Z3417"/>
      <c r="AA3417"/>
      <c r="AB3417"/>
      <c r="AC3417"/>
      <c r="AD3417" s="20"/>
      <c r="AE3417"/>
      <c r="AF3417"/>
      <c r="AG3417"/>
      <c r="AH3417"/>
      <c r="AI3417" s="20"/>
      <c r="AJ3417"/>
      <c r="AK3417"/>
      <c r="AL3417"/>
      <c r="AM3417"/>
      <c r="AN3417" s="20"/>
      <c r="AO3417"/>
      <c r="AT3417" s="14"/>
      <c r="AU3417" s="14"/>
      <c r="AV3417" s="14"/>
      <c r="AW3417" s="14"/>
    </row>
    <row r="3418" spans="1:49" s="10" customFormat="1">
      <c r="A3418" s="12"/>
      <c r="C3418"/>
      <c r="D3418"/>
      <c r="E3418" s="20"/>
      <c r="F3418"/>
      <c r="G3418"/>
      <c r="H3418"/>
      <c r="I3418"/>
      <c r="J3418" s="20"/>
      <c r="K3418"/>
      <c r="L3418"/>
      <c r="M3418"/>
      <c r="N3418"/>
      <c r="O3418" s="20"/>
      <c r="P3418"/>
      <c r="Q3418"/>
      <c r="R3418"/>
      <c r="S3418"/>
      <c r="T3418" s="20"/>
      <c r="U3418"/>
      <c r="V3418"/>
      <c r="W3418"/>
      <c r="X3418"/>
      <c r="Y3418" s="20"/>
      <c r="Z3418"/>
      <c r="AA3418"/>
      <c r="AB3418"/>
      <c r="AC3418"/>
      <c r="AD3418" s="20"/>
      <c r="AE3418"/>
      <c r="AF3418"/>
      <c r="AG3418"/>
      <c r="AH3418"/>
      <c r="AI3418" s="20"/>
      <c r="AJ3418"/>
      <c r="AK3418"/>
      <c r="AL3418"/>
      <c r="AM3418"/>
      <c r="AN3418" s="20"/>
      <c r="AO3418"/>
      <c r="AT3418" s="14"/>
      <c r="AU3418" s="14"/>
      <c r="AV3418" s="14"/>
      <c r="AW3418" s="14"/>
    </row>
    <row r="3419" spans="1:49" s="10" customFormat="1">
      <c r="A3419" s="12"/>
      <c r="C3419"/>
      <c r="D3419"/>
      <c r="E3419" s="20"/>
      <c r="F3419"/>
      <c r="G3419"/>
      <c r="H3419"/>
      <c r="I3419"/>
      <c r="J3419" s="20"/>
      <c r="K3419"/>
      <c r="L3419"/>
      <c r="M3419"/>
      <c r="N3419"/>
      <c r="O3419" s="20"/>
      <c r="P3419"/>
      <c r="Q3419"/>
      <c r="R3419"/>
      <c r="S3419"/>
      <c r="T3419" s="20"/>
      <c r="U3419"/>
      <c r="V3419"/>
      <c r="W3419"/>
      <c r="X3419"/>
      <c r="Y3419" s="20"/>
      <c r="Z3419"/>
      <c r="AA3419"/>
      <c r="AB3419"/>
      <c r="AC3419"/>
      <c r="AD3419" s="20"/>
      <c r="AE3419"/>
      <c r="AF3419"/>
      <c r="AG3419"/>
      <c r="AH3419"/>
      <c r="AI3419" s="20"/>
      <c r="AJ3419"/>
      <c r="AK3419"/>
      <c r="AL3419"/>
      <c r="AM3419"/>
      <c r="AN3419" s="20"/>
      <c r="AO3419"/>
      <c r="AT3419" s="14"/>
      <c r="AU3419" s="14"/>
      <c r="AV3419" s="14"/>
      <c r="AW3419" s="14"/>
    </row>
    <row r="3420" spans="1:49" s="10" customFormat="1">
      <c r="A3420" s="12"/>
      <c r="C3420"/>
      <c r="D3420"/>
      <c r="E3420" s="20"/>
      <c r="F3420"/>
      <c r="G3420"/>
      <c r="H3420"/>
      <c r="I3420"/>
      <c r="J3420" s="20"/>
      <c r="K3420"/>
      <c r="L3420"/>
      <c r="M3420"/>
      <c r="N3420"/>
      <c r="O3420" s="20"/>
      <c r="P3420"/>
      <c r="Q3420"/>
      <c r="R3420"/>
      <c r="S3420"/>
      <c r="T3420" s="20"/>
      <c r="U3420"/>
      <c r="V3420"/>
      <c r="W3420"/>
      <c r="X3420"/>
      <c r="Y3420" s="20"/>
      <c r="Z3420"/>
      <c r="AA3420"/>
      <c r="AB3420"/>
      <c r="AC3420"/>
      <c r="AD3420" s="20"/>
      <c r="AE3420"/>
      <c r="AF3420"/>
      <c r="AG3420"/>
      <c r="AH3420"/>
      <c r="AI3420" s="20"/>
      <c r="AJ3420"/>
      <c r="AK3420"/>
      <c r="AL3420"/>
      <c r="AM3420"/>
      <c r="AN3420" s="20"/>
      <c r="AO3420"/>
      <c r="AT3420" s="14"/>
      <c r="AU3420" s="14"/>
      <c r="AV3420" s="14"/>
      <c r="AW3420" s="14"/>
    </row>
    <row r="3421" spans="1:49" s="10" customFormat="1">
      <c r="A3421" s="12"/>
      <c r="C3421"/>
      <c r="D3421"/>
      <c r="E3421" s="20"/>
      <c r="F3421"/>
      <c r="G3421"/>
      <c r="H3421"/>
      <c r="I3421"/>
      <c r="J3421" s="20"/>
      <c r="K3421"/>
      <c r="L3421"/>
      <c r="M3421"/>
      <c r="N3421"/>
      <c r="O3421" s="20"/>
      <c r="P3421"/>
      <c r="Q3421"/>
      <c r="R3421"/>
      <c r="S3421"/>
      <c r="T3421" s="20"/>
      <c r="U3421"/>
      <c r="V3421"/>
      <c r="W3421"/>
      <c r="X3421"/>
      <c r="Y3421" s="20"/>
      <c r="Z3421"/>
      <c r="AA3421"/>
      <c r="AB3421"/>
      <c r="AC3421"/>
      <c r="AD3421" s="20"/>
      <c r="AE3421"/>
      <c r="AF3421"/>
      <c r="AG3421"/>
      <c r="AH3421"/>
      <c r="AI3421" s="20"/>
      <c r="AJ3421"/>
      <c r="AK3421"/>
      <c r="AL3421"/>
      <c r="AM3421"/>
      <c r="AN3421" s="20"/>
      <c r="AO3421"/>
      <c r="AT3421" s="14"/>
      <c r="AU3421" s="14"/>
      <c r="AV3421" s="14"/>
      <c r="AW3421" s="14"/>
    </row>
    <row r="3422" spans="1:49" s="10" customFormat="1">
      <c r="A3422" s="12"/>
      <c r="C3422"/>
      <c r="D3422"/>
      <c r="E3422" s="20"/>
      <c r="F3422"/>
      <c r="G3422"/>
      <c r="H3422"/>
      <c r="I3422"/>
      <c r="J3422" s="20"/>
      <c r="K3422"/>
      <c r="L3422"/>
      <c r="M3422"/>
      <c r="N3422"/>
      <c r="O3422" s="20"/>
      <c r="P3422"/>
      <c r="Q3422"/>
      <c r="R3422"/>
      <c r="S3422"/>
      <c r="T3422" s="20"/>
      <c r="U3422"/>
      <c r="V3422"/>
      <c r="W3422"/>
      <c r="X3422"/>
      <c r="Y3422" s="20"/>
      <c r="Z3422"/>
      <c r="AA3422"/>
      <c r="AB3422"/>
      <c r="AC3422"/>
      <c r="AD3422" s="20"/>
      <c r="AE3422"/>
      <c r="AF3422"/>
      <c r="AG3422"/>
      <c r="AH3422"/>
      <c r="AI3422" s="20"/>
      <c r="AJ3422"/>
      <c r="AK3422"/>
      <c r="AL3422"/>
      <c r="AM3422"/>
      <c r="AN3422" s="20"/>
      <c r="AO3422"/>
      <c r="AT3422" s="14"/>
      <c r="AU3422" s="14"/>
      <c r="AV3422" s="14"/>
      <c r="AW3422" s="14"/>
    </row>
    <row r="3423" spans="1:49" s="10" customFormat="1">
      <c r="A3423" s="12"/>
      <c r="C3423"/>
      <c r="D3423"/>
      <c r="E3423" s="20"/>
      <c r="F3423"/>
      <c r="G3423"/>
      <c r="H3423"/>
      <c r="I3423"/>
      <c r="J3423" s="20"/>
      <c r="K3423"/>
      <c r="L3423"/>
      <c r="M3423"/>
      <c r="N3423"/>
      <c r="O3423" s="20"/>
      <c r="P3423"/>
      <c r="Q3423"/>
      <c r="R3423"/>
      <c r="S3423"/>
      <c r="T3423" s="20"/>
      <c r="U3423"/>
      <c r="V3423"/>
      <c r="W3423"/>
      <c r="X3423"/>
      <c r="Y3423" s="20"/>
      <c r="Z3423"/>
      <c r="AA3423"/>
      <c r="AB3423"/>
      <c r="AC3423"/>
      <c r="AD3423" s="20"/>
      <c r="AE3423"/>
      <c r="AF3423"/>
      <c r="AG3423"/>
      <c r="AH3423"/>
      <c r="AI3423" s="20"/>
      <c r="AJ3423"/>
      <c r="AK3423"/>
      <c r="AL3423"/>
      <c r="AM3423"/>
      <c r="AN3423" s="20"/>
      <c r="AO3423"/>
      <c r="AT3423" s="14"/>
      <c r="AU3423" s="14"/>
      <c r="AV3423" s="14"/>
      <c r="AW3423" s="14"/>
    </row>
    <row r="3424" spans="1:49" s="10" customFormat="1">
      <c r="A3424" s="12"/>
      <c r="C3424"/>
      <c r="D3424"/>
      <c r="E3424" s="20"/>
      <c r="F3424"/>
      <c r="G3424"/>
      <c r="H3424"/>
      <c r="I3424"/>
      <c r="J3424" s="20"/>
      <c r="K3424"/>
      <c r="L3424"/>
      <c r="M3424"/>
      <c r="N3424"/>
      <c r="O3424" s="20"/>
      <c r="P3424"/>
      <c r="Q3424"/>
      <c r="R3424"/>
      <c r="S3424"/>
      <c r="T3424" s="20"/>
      <c r="U3424"/>
      <c r="V3424"/>
      <c r="W3424"/>
      <c r="X3424"/>
      <c r="Y3424" s="20"/>
      <c r="Z3424"/>
      <c r="AA3424"/>
      <c r="AB3424"/>
      <c r="AC3424"/>
      <c r="AD3424" s="20"/>
      <c r="AE3424"/>
      <c r="AF3424"/>
      <c r="AG3424"/>
      <c r="AH3424"/>
      <c r="AI3424" s="20"/>
      <c r="AJ3424"/>
      <c r="AK3424"/>
      <c r="AL3424"/>
      <c r="AM3424"/>
      <c r="AN3424" s="20"/>
      <c r="AO3424"/>
      <c r="AT3424" s="14"/>
      <c r="AU3424" s="14"/>
      <c r="AV3424" s="14"/>
      <c r="AW3424" s="14"/>
    </row>
    <row r="3425" spans="1:49" s="10" customFormat="1">
      <c r="A3425" s="12"/>
      <c r="C3425"/>
      <c r="D3425"/>
      <c r="E3425" s="20"/>
      <c r="F3425"/>
      <c r="G3425"/>
      <c r="H3425"/>
      <c r="I3425"/>
      <c r="J3425" s="20"/>
      <c r="K3425"/>
      <c r="L3425"/>
      <c r="M3425"/>
      <c r="N3425"/>
      <c r="O3425" s="20"/>
      <c r="P3425"/>
      <c r="Q3425"/>
      <c r="R3425"/>
      <c r="S3425"/>
      <c r="T3425" s="20"/>
      <c r="U3425"/>
      <c r="V3425"/>
      <c r="W3425"/>
      <c r="X3425"/>
      <c r="Y3425" s="20"/>
      <c r="Z3425"/>
      <c r="AA3425"/>
      <c r="AB3425"/>
      <c r="AC3425"/>
      <c r="AD3425" s="20"/>
      <c r="AE3425"/>
      <c r="AF3425"/>
      <c r="AG3425"/>
      <c r="AH3425"/>
      <c r="AI3425" s="20"/>
      <c r="AJ3425"/>
      <c r="AK3425"/>
      <c r="AL3425"/>
      <c r="AM3425"/>
      <c r="AN3425" s="20"/>
      <c r="AO3425"/>
      <c r="AT3425" s="14"/>
      <c r="AU3425" s="14"/>
      <c r="AV3425" s="14"/>
      <c r="AW3425" s="14"/>
    </row>
    <row r="3426" spans="1:49" s="10" customFormat="1">
      <c r="A3426" s="12"/>
      <c r="C3426"/>
      <c r="D3426"/>
      <c r="E3426" s="20"/>
      <c r="F3426"/>
      <c r="G3426"/>
      <c r="H3426"/>
      <c r="I3426"/>
      <c r="J3426" s="20"/>
      <c r="K3426"/>
      <c r="L3426"/>
      <c r="M3426"/>
      <c r="N3426"/>
      <c r="O3426" s="20"/>
      <c r="P3426"/>
      <c r="Q3426"/>
      <c r="R3426"/>
      <c r="S3426"/>
      <c r="T3426" s="20"/>
      <c r="U3426"/>
      <c r="V3426"/>
      <c r="W3426"/>
      <c r="X3426"/>
      <c r="Y3426" s="20"/>
      <c r="Z3426"/>
      <c r="AA3426"/>
      <c r="AB3426"/>
      <c r="AC3426"/>
      <c r="AD3426" s="20"/>
      <c r="AE3426"/>
      <c r="AF3426"/>
      <c r="AG3426"/>
      <c r="AH3426"/>
      <c r="AI3426" s="20"/>
      <c r="AJ3426"/>
      <c r="AK3426"/>
      <c r="AL3426"/>
      <c r="AM3426"/>
      <c r="AN3426" s="20"/>
      <c r="AO3426"/>
      <c r="AT3426" s="14"/>
      <c r="AU3426" s="14"/>
      <c r="AV3426" s="14"/>
      <c r="AW3426" s="14"/>
    </row>
    <row r="3427" spans="1:49" s="10" customFormat="1">
      <c r="A3427" s="12"/>
      <c r="C3427"/>
      <c r="D3427"/>
      <c r="E3427" s="20"/>
      <c r="F3427"/>
      <c r="G3427"/>
      <c r="H3427"/>
      <c r="I3427"/>
      <c r="J3427" s="20"/>
      <c r="K3427"/>
      <c r="L3427"/>
      <c r="M3427"/>
      <c r="N3427"/>
      <c r="O3427" s="20"/>
      <c r="P3427"/>
      <c r="Q3427"/>
      <c r="R3427"/>
      <c r="S3427"/>
      <c r="T3427" s="20"/>
      <c r="U3427"/>
      <c r="V3427"/>
      <c r="W3427"/>
      <c r="X3427"/>
      <c r="Y3427" s="20"/>
      <c r="Z3427"/>
      <c r="AA3427"/>
      <c r="AB3427"/>
      <c r="AC3427"/>
      <c r="AD3427" s="20"/>
      <c r="AE3427"/>
      <c r="AF3427"/>
      <c r="AG3427"/>
      <c r="AH3427"/>
      <c r="AI3427" s="20"/>
      <c r="AJ3427"/>
      <c r="AK3427"/>
      <c r="AL3427"/>
      <c r="AM3427"/>
      <c r="AN3427" s="20"/>
      <c r="AO3427"/>
      <c r="AT3427" s="14"/>
      <c r="AU3427" s="14"/>
      <c r="AV3427" s="14"/>
      <c r="AW3427" s="14"/>
    </row>
    <row r="3428" spans="1:49" s="10" customFormat="1">
      <c r="A3428" s="12"/>
      <c r="C3428"/>
      <c r="D3428"/>
      <c r="E3428" s="20"/>
      <c r="F3428"/>
      <c r="G3428"/>
      <c r="H3428"/>
      <c r="I3428"/>
      <c r="J3428" s="20"/>
      <c r="K3428"/>
      <c r="L3428"/>
      <c r="M3428"/>
      <c r="N3428"/>
      <c r="O3428" s="20"/>
      <c r="P3428"/>
      <c r="Q3428"/>
      <c r="R3428"/>
      <c r="S3428"/>
      <c r="T3428" s="20"/>
      <c r="U3428"/>
      <c r="V3428"/>
      <c r="W3428"/>
      <c r="X3428"/>
      <c r="Y3428" s="20"/>
      <c r="Z3428"/>
      <c r="AA3428"/>
      <c r="AB3428"/>
      <c r="AC3428"/>
      <c r="AD3428" s="20"/>
      <c r="AE3428"/>
      <c r="AF3428"/>
      <c r="AG3428"/>
      <c r="AH3428"/>
      <c r="AI3428" s="20"/>
      <c r="AJ3428"/>
      <c r="AK3428"/>
      <c r="AL3428"/>
      <c r="AM3428"/>
      <c r="AN3428" s="20"/>
      <c r="AO3428"/>
      <c r="AT3428" s="14"/>
      <c r="AU3428" s="14"/>
      <c r="AV3428" s="14"/>
      <c r="AW3428" s="14"/>
    </row>
    <row r="3429" spans="1:49" s="10" customFormat="1">
      <c r="A3429" s="12"/>
      <c r="C3429"/>
      <c r="D3429"/>
      <c r="E3429" s="20"/>
      <c r="F3429"/>
      <c r="G3429"/>
      <c r="H3429"/>
      <c r="I3429"/>
      <c r="J3429" s="20"/>
      <c r="K3429"/>
      <c r="L3429"/>
      <c r="M3429"/>
      <c r="N3429"/>
      <c r="O3429" s="20"/>
      <c r="P3429"/>
      <c r="Q3429"/>
      <c r="R3429"/>
      <c r="S3429"/>
      <c r="T3429" s="20"/>
      <c r="U3429"/>
      <c r="V3429"/>
      <c r="W3429"/>
      <c r="X3429"/>
      <c r="Y3429" s="20"/>
      <c r="Z3429"/>
      <c r="AA3429"/>
      <c r="AB3429"/>
      <c r="AC3429"/>
      <c r="AD3429" s="20"/>
      <c r="AE3429"/>
      <c r="AF3429"/>
      <c r="AG3429"/>
      <c r="AH3429"/>
      <c r="AI3429" s="20"/>
      <c r="AJ3429"/>
      <c r="AK3429"/>
      <c r="AL3429"/>
      <c r="AM3429"/>
      <c r="AN3429" s="20"/>
      <c r="AO3429"/>
      <c r="AT3429" s="14"/>
      <c r="AU3429" s="14"/>
      <c r="AV3429" s="14"/>
      <c r="AW3429" s="14"/>
    </row>
    <row r="3430" spans="1:49" s="10" customFormat="1">
      <c r="A3430" s="12"/>
      <c r="C3430"/>
      <c r="D3430"/>
      <c r="E3430" s="20"/>
      <c r="F3430"/>
      <c r="G3430"/>
      <c r="H3430"/>
      <c r="I3430"/>
      <c r="J3430" s="20"/>
      <c r="K3430"/>
      <c r="L3430"/>
      <c r="M3430"/>
      <c r="N3430"/>
      <c r="O3430" s="20"/>
      <c r="P3430"/>
      <c r="Q3430"/>
      <c r="R3430"/>
      <c r="S3430"/>
      <c r="T3430" s="20"/>
      <c r="U3430"/>
      <c r="V3430"/>
      <c r="W3430"/>
      <c r="X3430"/>
      <c r="Y3430" s="20"/>
      <c r="Z3430"/>
      <c r="AA3430"/>
      <c r="AB3430"/>
      <c r="AC3430"/>
      <c r="AD3430" s="20"/>
      <c r="AE3430"/>
      <c r="AF3430"/>
      <c r="AG3430"/>
      <c r="AH3430"/>
      <c r="AI3430" s="20"/>
      <c r="AJ3430"/>
      <c r="AK3430"/>
      <c r="AL3430"/>
      <c r="AM3430"/>
      <c r="AN3430" s="20"/>
      <c r="AO3430"/>
      <c r="AT3430" s="14"/>
      <c r="AU3430" s="14"/>
      <c r="AV3430" s="14"/>
      <c r="AW3430" s="14"/>
    </row>
    <row r="3431" spans="1:49" s="10" customFormat="1">
      <c r="A3431" s="12"/>
      <c r="C3431"/>
      <c r="D3431"/>
      <c r="E3431" s="20"/>
      <c r="F3431"/>
      <c r="G3431"/>
      <c r="H3431"/>
      <c r="I3431"/>
      <c r="J3431" s="20"/>
      <c r="K3431"/>
      <c r="L3431"/>
      <c r="M3431"/>
      <c r="N3431"/>
      <c r="O3431" s="20"/>
      <c r="P3431"/>
      <c r="Q3431"/>
      <c r="R3431"/>
      <c r="S3431"/>
      <c r="T3431" s="20"/>
      <c r="U3431"/>
      <c r="V3431"/>
      <c r="W3431"/>
      <c r="X3431"/>
      <c r="Y3431" s="20"/>
      <c r="Z3431"/>
      <c r="AA3431"/>
      <c r="AB3431"/>
      <c r="AC3431"/>
      <c r="AD3431" s="20"/>
      <c r="AE3431"/>
      <c r="AF3431"/>
      <c r="AG3431"/>
      <c r="AH3431"/>
      <c r="AI3431" s="20"/>
      <c r="AJ3431"/>
      <c r="AK3431"/>
      <c r="AL3431"/>
      <c r="AM3431"/>
      <c r="AN3431" s="20"/>
      <c r="AO3431"/>
      <c r="AT3431" s="14"/>
      <c r="AU3431" s="14"/>
      <c r="AV3431" s="14"/>
      <c r="AW3431" s="14"/>
    </row>
    <row r="3432" spans="1:49" s="10" customFormat="1">
      <c r="A3432" s="12"/>
      <c r="C3432"/>
      <c r="D3432"/>
      <c r="E3432" s="20"/>
      <c r="F3432"/>
      <c r="G3432"/>
      <c r="H3432"/>
      <c r="I3432"/>
      <c r="J3432" s="20"/>
      <c r="K3432"/>
      <c r="L3432"/>
      <c r="M3432"/>
      <c r="N3432"/>
      <c r="O3432" s="20"/>
      <c r="P3432"/>
      <c r="Q3432"/>
      <c r="R3432"/>
      <c r="S3432"/>
      <c r="T3432" s="20"/>
      <c r="U3432"/>
      <c r="V3432"/>
      <c r="W3432"/>
      <c r="X3432"/>
      <c r="Y3432" s="20"/>
      <c r="Z3432"/>
      <c r="AA3432"/>
      <c r="AB3432"/>
      <c r="AC3432"/>
      <c r="AD3432" s="20"/>
      <c r="AE3432"/>
      <c r="AF3432"/>
      <c r="AG3432"/>
      <c r="AH3432"/>
      <c r="AI3432" s="20"/>
      <c r="AJ3432"/>
      <c r="AK3432"/>
      <c r="AL3432"/>
      <c r="AM3432"/>
      <c r="AN3432" s="20"/>
      <c r="AO3432"/>
      <c r="AT3432" s="14"/>
      <c r="AU3432" s="14"/>
      <c r="AV3432" s="14"/>
      <c r="AW3432" s="14"/>
    </row>
    <row r="3433" spans="1:49" s="10" customFormat="1">
      <c r="A3433" s="12"/>
      <c r="C3433"/>
      <c r="D3433"/>
      <c r="E3433" s="20"/>
      <c r="F3433"/>
      <c r="G3433"/>
      <c r="H3433"/>
      <c r="I3433"/>
      <c r="J3433" s="20"/>
      <c r="K3433"/>
      <c r="L3433"/>
      <c r="M3433"/>
      <c r="N3433"/>
      <c r="O3433" s="20"/>
      <c r="P3433"/>
      <c r="Q3433"/>
      <c r="R3433"/>
      <c r="S3433"/>
      <c r="T3433" s="20"/>
      <c r="U3433"/>
      <c r="V3433"/>
      <c r="W3433"/>
      <c r="X3433"/>
      <c r="Y3433" s="20"/>
      <c r="Z3433"/>
      <c r="AA3433"/>
      <c r="AB3433"/>
      <c r="AC3433"/>
      <c r="AD3433" s="20"/>
      <c r="AE3433"/>
      <c r="AF3433"/>
      <c r="AG3433"/>
      <c r="AH3433"/>
      <c r="AI3433" s="20"/>
      <c r="AJ3433"/>
      <c r="AK3433"/>
      <c r="AL3433"/>
      <c r="AM3433"/>
      <c r="AN3433" s="20"/>
      <c r="AO3433"/>
      <c r="AT3433" s="14"/>
      <c r="AU3433" s="14"/>
      <c r="AV3433" s="14"/>
      <c r="AW3433" s="14"/>
    </row>
    <row r="3434" spans="1:49" s="10" customFormat="1">
      <c r="A3434" s="12"/>
      <c r="C3434"/>
      <c r="D3434"/>
      <c r="E3434" s="20"/>
      <c r="F3434"/>
      <c r="G3434"/>
      <c r="H3434"/>
      <c r="I3434"/>
      <c r="J3434" s="20"/>
      <c r="K3434"/>
      <c r="L3434"/>
      <c r="M3434"/>
      <c r="N3434"/>
      <c r="O3434" s="20"/>
      <c r="P3434"/>
      <c r="Q3434"/>
      <c r="R3434"/>
      <c r="S3434"/>
      <c r="T3434" s="20"/>
      <c r="U3434"/>
      <c r="V3434"/>
      <c r="W3434"/>
      <c r="X3434"/>
      <c r="Y3434" s="20"/>
      <c r="Z3434"/>
      <c r="AA3434"/>
      <c r="AB3434"/>
      <c r="AC3434"/>
      <c r="AD3434" s="20"/>
      <c r="AE3434"/>
      <c r="AF3434"/>
      <c r="AG3434"/>
      <c r="AH3434"/>
      <c r="AI3434" s="20"/>
      <c r="AJ3434"/>
      <c r="AK3434"/>
      <c r="AL3434"/>
      <c r="AM3434"/>
      <c r="AN3434" s="20"/>
      <c r="AO3434"/>
      <c r="AT3434" s="14"/>
      <c r="AU3434" s="14"/>
      <c r="AV3434" s="14"/>
      <c r="AW3434" s="14"/>
    </row>
    <row r="3435" spans="1:49" s="10" customFormat="1">
      <c r="A3435" s="12"/>
      <c r="C3435"/>
      <c r="D3435"/>
      <c r="E3435" s="20"/>
      <c r="F3435"/>
      <c r="G3435"/>
      <c r="H3435"/>
      <c r="I3435"/>
      <c r="J3435" s="20"/>
      <c r="K3435"/>
      <c r="L3435"/>
      <c r="M3435"/>
      <c r="N3435"/>
      <c r="O3435" s="20"/>
      <c r="P3435"/>
      <c r="Q3435"/>
      <c r="R3435"/>
      <c r="S3435"/>
      <c r="T3435" s="20"/>
      <c r="U3435"/>
      <c r="V3435"/>
      <c r="W3435"/>
      <c r="X3435"/>
      <c r="Y3435" s="20"/>
      <c r="Z3435"/>
      <c r="AA3435"/>
      <c r="AB3435"/>
      <c r="AC3435"/>
      <c r="AD3435" s="20"/>
      <c r="AE3435"/>
      <c r="AF3435"/>
      <c r="AG3435"/>
      <c r="AH3435"/>
      <c r="AI3435" s="20"/>
      <c r="AJ3435"/>
      <c r="AK3435"/>
      <c r="AL3435"/>
      <c r="AM3435"/>
      <c r="AN3435" s="20"/>
      <c r="AO3435"/>
      <c r="AT3435" s="14"/>
      <c r="AU3435" s="14"/>
      <c r="AV3435" s="14"/>
      <c r="AW3435" s="14"/>
    </row>
    <row r="3436" spans="1:49" s="10" customFormat="1">
      <c r="A3436" s="12"/>
      <c r="C3436"/>
      <c r="D3436"/>
      <c r="E3436" s="20"/>
      <c r="F3436"/>
      <c r="G3436"/>
      <c r="H3436"/>
      <c r="I3436"/>
      <c r="J3436" s="20"/>
      <c r="K3436"/>
      <c r="L3436"/>
      <c r="M3436"/>
      <c r="N3436"/>
      <c r="O3436" s="20"/>
      <c r="P3436"/>
      <c r="Q3436"/>
      <c r="R3436"/>
      <c r="S3436"/>
      <c r="T3436" s="20"/>
      <c r="U3436"/>
      <c r="V3436"/>
      <c r="W3436"/>
      <c r="X3436"/>
      <c r="Y3436" s="20"/>
      <c r="Z3436"/>
      <c r="AA3436"/>
      <c r="AB3436"/>
      <c r="AC3436"/>
      <c r="AD3436" s="20"/>
      <c r="AE3436"/>
      <c r="AF3436"/>
      <c r="AG3436"/>
      <c r="AH3436"/>
      <c r="AI3436" s="20"/>
      <c r="AJ3436"/>
      <c r="AK3436"/>
      <c r="AL3436"/>
      <c r="AM3436"/>
      <c r="AN3436" s="20"/>
      <c r="AO3436"/>
      <c r="AT3436" s="14"/>
      <c r="AU3436" s="14"/>
      <c r="AV3436" s="14"/>
      <c r="AW3436" s="14"/>
    </row>
    <row r="3437" spans="1:49" s="10" customFormat="1">
      <c r="A3437" s="12"/>
      <c r="C3437"/>
      <c r="D3437"/>
      <c r="E3437" s="20"/>
      <c r="F3437"/>
      <c r="G3437"/>
      <c r="H3437"/>
      <c r="I3437"/>
      <c r="J3437" s="20"/>
      <c r="K3437"/>
      <c r="L3437"/>
      <c r="M3437"/>
      <c r="N3437"/>
      <c r="O3437" s="20"/>
      <c r="P3437"/>
      <c r="Q3437"/>
      <c r="R3437"/>
      <c r="S3437"/>
      <c r="T3437" s="20"/>
      <c r="U3437"/>
      <c r="V3437"/>
      <c r="W3437"/>
      <c r="X3437"/>
      <c r="Y3437" s="20"/>
      <c r="Z3437"/>
      <c r="AA3437"/>
      <c r="AB3437"/>
      <c r="AC3437"/>
      <c r="AD3437" s="20"/>
      <c r="AE3437"/>
      <c r="AF3437"/>
      <c r="AG3437"/>
      <c r="AH3437"/>
      <c r="AI3437" s="20"/>
      <c r="AJ3437"/>
      <c r="AK3437"/>
      <c r="AL3437"/>
      <c r="AM3437"/>
      <c r="AN3437" s="20"/>
      <c r="AO3437"/>
      <c r="AT3437" s="14"/>
      <c r="AU3437" s="14"/>
      <c r="AV3437" s="14"/>
      <c r="AW3437" s="14"/>
    </row>
    <row r="3438" spans="1:49" s="10" customFormat="1">
      <c r="A3438" s="12"/>
      <c r="C3438"/>
      <c r="D3438"/>
      <c r="E3438" s="20"/>
      <c r="F3438"/>
      <c r="G3438"/>
      <c r="H3438"/>
      <c r="I3438"/>
      <c r="J3438" s="20"/>
      <c r="K3438"/>
      <c r="L3438"/>
      <c r="M3438"/>
      <c r="N3438"/>
      <c r="O3438" s="20"/>
      <c r="P3438"/>
      <c r="Q3438"/>
      <c r="R3438"/>
      <c r="S3438"/>
      <c r="T3438" s="20"/>
      <c r="U3438"/>
      <c r="V3438"/>
      <c r="W3438"/>
      <c r="X3438"/>
      <c r="Y3438" s="20"/>
      <c r="Z3438"/>
      <c r="AA3438"/>
      <c r="AB3438"/>
      <c r="AC3438"/>
      <c r="AD3438" s="20"/>
      <c r="AE3438"/>
      <c r="AF3438"/>
      <c r="AG3438"/>
      <c r="AH3438"/>
      <c r="AI3438" s="20"/>
      <c r="AJ3438"/>
      <c r="AK3438"/>
      <c r="AL3438"/>
      <c r="AM3438"/>
      <c r="AN3438" s="20"/>
      <c r="AO3438"/>
      <c r="AT3438" s="14"/>
      <c r="AU3438" s="14"/>
      <c r="AV3438" s="14"/>
      <c r="AW3438" s="14"/>
    </row>
    <row r="3439" spans="1:49" s="10" customFormat="1">
      <c r="A3439" s="12"/>
      <c r="C3439"/>
      <c r="D3439"/>
      <c r="E3439" s="20"/>
      <c r="F3439"/>
      <c r="G3439"/>
      <c r="H3439"/>
      <c r="I3439"/>
      <c r="J3439" s="20"/>
      <c r="K3439"/>
      <c r="L3439"/>
      <c r="M3439"/>
      <c r="N3439"/>
      <c r="O3439" s="20"/>
      <c r="P3439"/>
      <c r="Q3439"/>
      <c r="R3439"/>
      <c r="S3439"/>
      <c r="T3439" s="20"/>
      <c r="U3439"/>
      <c r="V3439"/>
      <c r="W3439"/>
      <c r="X3439"/>
      <c r="Y3439" s="20"/>
      <c r="Z3439"/>
      <c r="AA3439"/>
      <c r="AB3439"/>
      <c r="AC3439"/>
      <c r="AD3439" s="20"/>
      <c r="AE3439"/>
      <c r="AF3439"/>
      <c r="AG3439"/>
      <c r="AH3439"/>
      <c r="AI3439" s="20"/>
      <c r="AJ3439"/>
      <c r="AK3439"/>
      <c r="AL3439"/>
      <c r="AM3439"/>
      <c r="AN3439" s="20"/>
      <c r="AO3439"/>
      <c r="AT3439" s="14"/>
      <c r="AU3439" s="14"/>
      <c r="AV3439" s="14"/>
      <c r="AW3439" s="14"/>
    </row>
    <row r="3440" spans="1:49" s="10" customFormat="1">
      <c r="A3440" s="12"/>
      <c r="C3440"/>
      <c r="D3440"/>
      <c r="E3440" s="20"/>
      <c r="F3440"/>
      <c r="G3440"/>
      <c r="H3440"/>
      <c r="I3440"/>
      <c r="J3440" s="20"/>
      <c r="K3440"/>
      <c r="L3440"/>
      <c r="M3440"/>
      <c r="N3440"/>
      <c r="O3440" s="20"/>
      <c r="P3440"/>
      <c r="Q3440"/>
      <c r="R3440"/>
      <c r="S3440"/>
      <c r="T3440" s="20"/>
      <c r="U3440"/>
      <c r="V3440"/>
      <c r="W3440"/>
      <c r="X3440"/>
      <c r="Y3440" s="20"/>
      <c r="Z3440"/>
      <c r="AA3440"/>
      <c r="AB3440"/>
      <c r="AC3440"/>
      <c r="AD3440" s="20"/>
      <c r="AE3440"/>
      <c r="AF3440"/>
      <c r="AG3440"/>
      <c r="AH3440"/>
      <c r="AI3440" s="20"/>
      <c r="AJ3440"/>
      <c r="AK3440"/>
      <c r="AL3440"/>
      <c r="AM3440"/>
      <c r="AN3440" s="20"/>
      <c r="AO3440"/>
      <c r="AT3440" s="14"/>
      <c r="AU3440" s="14"/>
      <c r="AV3440" s="14"/>
      <c r="AW3440" s="14"/>
    </row>
    <row r="3441" spans="1:49" s="10" customFormat="1">
      <c r="A3441" s="12"/>
      <c r="C3441"/>
      <c r="D3441"/>
      <c r="E3441" s="20"/>
      <c r="F3441"/>
      <c r="G3441"/>
      <c r="H3441"/>
      <c r="I3441"/>
      <c r="J3441" s="20"/>
      <c r="K3441"/>
      <c r="L3441"/>
      <c r="M3441"/>
      <c r="N3441"/>
      <c r="O3441" s="20"/>
      <c r="P3441"/>
      <c r="Q3441"/>
      <c r="R3441"/>
      <c r="S3441"/>
      <c r="T3441" s="20"/>
      <c r="U3441"/>
      <c r="V3441"/>
      <c r="W3441"/>
      <c r="X3441"/>
      <c r="Y3441" s="20"/>
      <c r="Z3441"/>
      <c r="AA3441"/>
      <c r="AB3441"/>
      <c r="AC3441"/>
      <c r="AD3441" s="20"/>
      <c r="AE3441"/>
      <c r="AF3441"/>
      <c r="AG3441"/>
      <c r="AH3441"/>
      <c r="AI3441" s="20"/>
      <c r="AJ3441"/>
      <c r="AK3441"/>
      <c r="AL3441"/>
      <c r="AM3441"/>
      <c r="AN3441" s="20"/>
      <c r="AO3441"/>
      <c r="AT3441" s="14"/>
      <c r="AU3441" s="14"/>
      <c r="AV3441" s="14"/>
      <c r="AW3441" s="14"/>
    </row>
    <row r="3442" spans="1:49" s="10" customFormat="1">
      <c r="A3442" s="12"/>
      <c r="C3442"/>
      <c r="D3442"/>
      <c r="E3442" s="20"/>
      <c r="F3442"/>
      <c r="G3442"/>
      <c r="H3442"/>
      <c r="I3442"/>
      <c r="J3442" s="20"/>
      <c r="K3442"/>
      <c r="L3442"/>
      <c r="M3442"/>
      <c r="N3442"/>
      <c r="O3442" s="20"/>
      <c r="P3442"/>
      <c r="Q3442"/>
      <c r="R3442"/>
      <c r="S3442"/>
      <c r="T3442" s="20"/>
      <c r="U3442"/>
      <c r="V3442"/>
      <c r="W3442"/>
      <c r="X3442"/>
      <c r="Y3442" s="20"/>
      <c r="Z3442"/>
      <c r="AA3442"/>
      <c r="AB3442"/>
      <c r="AC3442"/>
      <c r="AD3442" s="20"/>
      <c r="AE3442"/>
      <c r="AF3442"/>
      <c r="AG3442"/>
      <c r="AH3442"/>
      <c r="AI3442" s="20"/>
      <c r="AJ3442"/>
      <c r="AK3442"/>
      <c r="AL3442"/>
      <c r="AM3442"/>
      <c r="AN3442" s="20"/>
      <c r="AO3442"/>
      <c r="AT3442" s="14"/>
      <c r="AU3442" s="14"/>
      <c r="AV3442" s="14"/>
      <c r="AW3442" s="14"/>
    </row>
    <row r="3443" spans="1:49" s="10" customFormat="1">
      <c r="A3443" s="12"/>
      <c r="C3443"/>
      <c r="D3443"/>
      <c r="E3443" s="20"/>
      <c r="F3443"/>
      <c r="G3443"/>
      <c r="H3443"/>
      <c r="I3443"/>
      <c r="J3443" s="20"/>
      <c r="K3443"/>
      <c r="L3443"/>
      <c r="M3443"/>
      <c r="N3443"/>
      <c r="O3443" s="20"/>
      <c r="P3443"/>
      <c r="Q3443"/>
      <c r="R3443"/>
      <c r="S3443"/>
      <c r="T3443" s="20"/>
      <c r="U3443"/>
      <c r="V3443"/>
      <c r="W3443"/>
      <c r="X3443"/>
      <c r="Y3443" s="20"/>
      <c r="Z3443"/>
      <c r="AA3443"/>
      <c r="AB3443"/>
      <c r="AC3443"/>
      <c r="AD3443" s="20"/>
      <c r="AE3443"/>
      <c r="AF3443"/>
      <c r="AG3443"/>
      <c r="AH3443"/>
      <c r="AI3443" s="20"/>
      <c r="AJ3443"/>
      <c r="AK3443"/>
      <c r="AL3443"/>
      <c r="AM3443"/>
      <c r="AN3443" s="20"/>
      <c r="AO3443"/>
      <c r="AT3443" s="14"/>
      <c r="AU3443" s="14"/>
      <c r="AV3443" s="14"/>
      <c r="AW3443" s="14"/>
    </row>
    <row r="3444" spans="1:49" s="10" customFormat="1">
      <c r="A3444" s="12"/>
      <c r="C3444"/>
      <c r="D3444"/>
      <c r="E3444" s="20"/>
      <c r="F3444"/>
      <c r="G3444"/>
      <c r="H3444"/>
      <c r="I3444"/>
      <c r="J3444" s="20"/>
      <c r="K3444"/>
      <c r="L3444"/>
      <c r="M3444"/>
      <c r="N3444"/>
      <c r="O3444" s="20"/>
      <c r="P3444"/>
      <c r="Q3444"/>
      <c r="R3444"/>
      <c r="S3444"/>
      <c r="T3444" s="20"/>
      <c r="U3444"/>
      <c r="V3444"/>
      <c r="W3444"/>
      <c r="X3444"/>
      <c r="Y3444" s="20"/>
      <c r="Z3444"/>
      <c r="AA3444"/>
      <c r="AB3444"/>
      <c r="AC3444"/>
      <c r="AD3444" s="20"/>
      <c r="AE3444"/>
      <c r="AF3444"/>
      <c r="AG3444"/>
      <c r="AH3444"/>
      <c r="AI3444" s="20"/>
      <c r="AJ3444"/>
      <c r="AK3444"/>
      <c r="AL3444"/>
      <c r="AM3444"/>
      <c r="AN3444" s="20"/>
      <c r="AO3444"/>
      <c r="AT3444" s="14"/>
      <c r="AU3444" s="14"/>
      <c r="AV3444" s="14"/>
      <c r="AW3444" s="14"/>
    </row>
    <row r="3445" spans="1:49" s="10" customFormat="1">
      <c r="A3445" s="12"/>
      <c r="C3445"/>
      <c r="D3445"/>
      <c r="E3445" s="20"/>
      <c r="F3445"/>
      <c r="G3445"/>
      <c r="H3445"/>
      <c r="I3445"/>
      <c r="J3445" s="20"/>
      <c r="K3445"/>
      <c r="L3445"/>
      <c r="M3445"/>
      <c r="N3445"/>
      <c r="O3445" s="20"/>
      <c r="P3445"/>
      <c r="Q3445"/>
      <c r="R3445"/>
      <c r="S3445"/>
      <c r="T3445" s="20"/>
      <c r="U3445"/>
      <c r="V3445"/>
      <c r="W3445"/>
      <c r="X3445"/>
      <c r="Y3445" s="20"/>
      <c r="Z3445"/>
      <c r="AA3445"/>
      <c r="AB3445"/>
      <c r="AC3445"/>
      <c r="AD3445" s="20"/>
      <c r="AE3445"/>
      <c r="AF3445"/>
      <c r="AG3445"/>
      <c r="AH3445"/>
      <c r="AI3445" s="20"/>
      <c r="AJ3445"/>
      <c r="AK3445"/>
      <c r="AL3445"/>
      <c r="AM3445"/>
      <c r="AN3445" s="20"/>
      <c r="AO3445"/>
      <c r="AT3445" s="14"/>
      <c r="AU3445" s="14"/>
      <c r="AV3445" s="14"/>
      <c r="AW3445" s="14"/>
    </row>
    <row r="3446" spans="1:49" s="10" customFormat="1">
      <c r="A3446" s="12"/>
      <c r="C3446"/>
      <c r="D3446"/>
      <c r="E3446" s="20"/>
      <c r="F3446"/>
      <c r="G3446"/>
      <c r="H3446"/>
      <c r="I3446"/>
      <c r="J3446" s="20"/>
      <c r="K3446"/>
      <c r="L3446"/>
      <c r="M3446"/>
      <c r="N3446"/>
      <c r="O3446" s="20"/>
      <c r="P3446"/>
      <c r="Q3446"/>
      <c r="R3446"/>
      <c r="S3446"/>
      <c r="T3446" s="20"/>
      <c r="U3446"/>
      <c r="V3446"/>
      <c r="W3446"/>
      <c r="X3446"/>
      <c r="Y3446" s="20"/>
      <c r="Z3446"/>
      <c r="AA3446"/>
      <c r="AB3446"/>
      <c r="AC3446"/>
      <c r="AD3446" s="20"/>
      <c r="AE3446"/>
      <c r="AF3446"/>
      <c r="AG3446"/>
      <c r="AH3446"/>
      <c r="AI3446" s="20"/>
      <c r="AJ3446"/>
      <c r="AK3446"/>
      <c r="AL3446"/>
      <c r="AM3446"/>
      <c r="AN3446" s="20"/>
      <c r="AO3446"/>
      <c r="AT3446" s="14"/>
      <c r="AU3446" s="14"/>
      <c r="AV3446" s="14"/>
      <c r="AW3446" s="14"/>
    </row>
    <row r="3447" spans="1:49" s="10" customFormat="1">
      <c r="A3447" s="12"/>
      <c r="C3447"/>
      <c r="D3447"/>
      <c r="E3447" s="20"/>
      <c r="F3447"/>
      <c r="G3447"/>
      <c r="H3447"/>
      <c r="I3447"/>
      <c r="J3447" s="20"/>
      <c r="K3447"/>
      <c r="L3447"/>
      <c r="M3447"/>
      <c r="N3447"/>
      <c r="O3447" s="20"/>
      <c r="P3447"/>
      <c r="Q3447"/>
      <c r="R3447"/>
      <c r="S3447"/>
      <c r="T3447" s="20"/>
      <c r="U3447"/>
      <c r="V3447"/>
      <c r="W3447"/>
      <c r="X3447"/>
      <c r="Y3447" s="20"/>
      <c r="Z3447"/>
      <c r="AA3447"/>
      <c r="AB3447"/>
      <c r="AC3447"/>
      <c r="AD3447" s="20"/>
      <c r="AE3447"/>
      <c r="AF3447"/>
      <c r="AG3447"/>
      <c r="AH3447"/>
      <c r="AI3447" s="20"/>
      <c r="AJ3447"/>
      <c r="AK3447"/>
      <c r="AL3447"/>
      <c r="AM3447"/>
      <c r="AN3447" s="20"/>
      <c r="AO3447"/>
      <c r="AT3447" s="14"/>
      <c r="AU3447" s="14"/>
      <c r="AV3447" s="14"/>
      <c r="AW3447" s="14"/>
    </row>
    <row r="3448" spans="1:49" s="10" customFormat="1">
      <c r="A3448" s="12"/>
      <c r="C3448"/>
      <c r="D3448"/>
      <c r="E3448" s="20"/>
      <c r="F3448"/>
      <c r="G3448"/>
      <c r="H3448"/>
      <c r="I3448"/>
      <c r="J3448" s="20"/>
      <c r="K3448"/>
      <c r="L3448"/>
      <c r="M3448"/>
      <c r="N3448"/>
      <c r="O3448" s="20"/>
      <c r="P3448"/>
      <c r="Q3448"/>
      <c r="R3448"/>
      <c r="S3448"/>
      <c r="T3448" s="20"/>
      <c r="U3448"/>
      <c r="V3448"/>
      <c r="W3448"/>
      <c r="X3448"/>
      <c r="Y3448" s="20"/>
      <c r="Z3448"/>
      <c r="AA3448"/>
      <c r="AB3448"/>
      <c r="AC3448"/>
      <c r="AD3448" s="20"/>
      <c r="AE3448"/>
      <c r="AF3448"/>
      <c r="AG3448"/>
      <c r="AH3448"/>
      <c r="AI3448" s="20"/>
      <c r="AJ3448"/>
      <c r="AK3448"/>
      <c r="AL3448"/>
      <c r="AM3448"/>
      <c r="AN3448" s="20"/>
      <c r="AO3448"/>
      <c r="AT3448" s="14"/>
      <c r="AU3448" s="14"/>
      <c r="AV3448" s="14"/>
      <c r="AW3448" s="14"/>
    </row>
    <row r="3449" spans="1:49" s="10" customFormat="1">
      <c r="A3449" s="12"/>
      <c r="C3449"/>
      <c r="D3449"/>
      <c r="E3449" s="20"/>
      <c r="F3449"/>
      <c r="G3449"/>
      <c r="H3449"/>
      <c r="I3449"/>
      <c r="J3449" s="20"/>
      <c r="K3449"/>
      <c r="L3449"/>
      <c r="M3449"/>
      <c r="N3449"/>
      <c r="O3449" s="20"/>
      <c r="P3449"/>
      <c r="Q3449"/>
      <c r="R3449"/>
      <c r="S3449"/>
      <c r="T3449" s="20"/>
      <c r="U3449"/>
      <c r="V3449"/>
      <c r="W3449"/>
      <c r="X3449"/>
      <c r="Y3449" s="20"/>
      <c r="Z3449"/>
      <c r="AA3449"/>
      <c r="AB3449"/>
      <c r="AC3449"/>
      <c r="AD3449" s="20"/>
      <c r="AE3449"/>
      <c r="AF3449"/>
      <c r="AG3449"/>
      <c r="AH3449"/>
      <c r="AI3449" s="20"/>
      <c r="AJ3449"/>
      <c r="AK3449"/>
      <c r="AL3449"/>
      <c r="AM3449"/>
      <c r="AN3449" s="20"/>
      <c r="AO3449"/>
      <c r="AT3449" s="14"/>
      <c r="AU3449" s="14"/>
      <c r="AV3449" s="14"/>
      <c r="AW3449" s="14"/>
    </row>
    <row r="3450" spans="1:49" s="10" customFormat="1">
      <c r="A3450" s="12"/>
      <c r="C3450"/>
      <c r="D3450"/>
      <c r="E3450" s="20"/>
      <c r="F3450"/>
      <c r="G3450"/>
      <c r="H3450"/>
      <c r="I3450"/>
      <c r="J3450" s="20"/>
      <c r="K3450"/>
      <c r="L3450"/>
      <c r="M3450"/>
      <c r="N3450"/>
      <c r="O3450" s="20"/>
      <c r="P3450"/>
      <c r="Q3450"/>
      <c r="R3450"/>
      <c r="S3450"/>
      <c r="T3450" s="20"/>
      <c r="U3450"/>
      <c r="V3450"/>
      <c r="W3450"/>
      <c r="X3450"/>
      <c r="Y3450" s="20"/>
      <c r="Z3450"/>
      <c r="AA3450"/>
      <c r="AB3450"/>
      <c r="AC3450"/>
      <c r="AD3450" s="20"/>
      <c r="AE3450"/>
      <c r="AF3450"/>
      <c r="AG3450"/>
      <c r="AH3450"/>
      <c r="AI3450" s="20"/>
      <c r="AJ3450"/>
      <c r="AK3450"/>
      <c r="AL3450"/>
      <c r="AM3450"/>
      <c r="AN3450" s="20"/>
      <c r="AO3450"/>
      <c r="AT3450" s="14"/>
      <c r="AU3450" s="14"/>
      <c r="AV3450" s="14"/>
      <c r="AW3450" s="14"/>
    </row>
    <row r="3451" spans="1:49" s="10" customFormat="1">
      <c r="A3451" s="12"/>
      <c r="C3451"/>
      <c r="D3451"/>
      <c r="E3451" s="20"/>
      <c r="F3451"/>
      <c r="G3451"/>
      <c r="H3451"/>
      <c r="I3451"/>
      <c r="J3451" s="20"/>
      <c r="K3451"/>
      <c r="L3451"/>
      <c r="M3451"/>
      <c r="N3451"/>
      <c r="O3451" s="20"/>
      <c r="P3451"/>
      <c r="Q3451"/>
      <c r="R3451"/>
      <c r="S3451"/>
      <c r="T3451" s="20"/>
      <c r="U3451"/>
      <c r="V3451"/>
      <c r="W3451"/>
      <c r="X3451"/>
      <c r="Y3451" s="20"/>
      <c r="Z3451"/>
      <c r="AA3451"/>
      <c r="AB3451"/>
      <c r="AC3451"/>
      <c r="AD3451" s="20"/>
      <c r="AE3451"/>
      <c r="AF3451"/>
      <c r="AG3451"/>
      <c r="AH3451"/>
      <c r="AI3451" s="20"/>
      <c r="AJ3451"/>
      <c r="AK3451"/>
      <c r="AL3451"/>
      <c r="AM3451"/>
      <c r="AN3451" s="20"/>
      <c r="AO3451"/>
      <c r="AT3451" s="14"/>
      <c r="AU3451" s="14"/>
      <c r="AV3451" s="14"/>
      <c r="AW3451" s="14"/>
    </row>
    <row r="3452" spans="1:49" s="10" customFormat="1">
      <c r="A3452" s="12"/>
      <c r="C3452"/>
      <c r="D3452"/>
      <c r="E3452" s="20"/>
      <c r="F3452"/>
      <c r="G3452"/>
      <c r="H3452"/>
      <c r="I3452"/>
      <c r="J3452" s="20"/>
      <c r="K3452"/>
      <c r="L3452"/>
      <c r="M3452"/>
      <c r="N3452"/>
      <c r="O3452" s="20"/>
      <c r="P3452"/>
      <c r="Q3452"/>
      <c r="R3452"/>
      <c r="S3452"/>
      <c r="T3452" s="20"/>
      <c r="U3452"/>
      <c r="V3452"/>
      <c r="W3452"/>
      <c r="X3452"/>
      <c r="Y3452" s="20"/>
      <c r="Z3452"/>
      <c r="AA3452"/>
      <c r="AB3452"/>
      <c r="AC3452"/>
      <c r="AD3452" s="20"/>
      <c r="AE3452"/>
      <c r="AF3452"/>
      <c r="AG3452"/>
      <c r="AH3452"/>
      <c r="AI3452" s="20"/>
      <c r="AJ3452"/>
      <c r="AK3452"/>
      <c r="AL3452"/>
      <c r="AM3452"/>
      <c r="AN3452" s="20"/>
      <c r="AO3452"/>
      <c r="AT3452" s="14"/>
      <c r="AU3452" s="14"/>
      <c r="AV3452" s="14"/>
      <c r="AW3452" s="14"/>
    </row>
    <row r="3453" spans="1:49" s="10" customFormat="1">
      <c r="A3453" s="12"/>
      <c r="C3453"/>
      <c r="D3453"/>
      <c r="E3453" s="20"/>
      <c r="F3453"/>
      <c r="G3453"/>
      <c r="H3453"/>
      <c r="I3453"/>
      <c r="J3453" s="20"/>
      <c r="K3453"/>
      <c r="L3453"/>
      <c r="M3453"/>
      <c r="N3453"/>
      <c r="O3453" s="20"/>
      <c r="P3453"/>
      <c r="Q3453"/>
      <c r="R3453"/>
      <c r="S3453"/>
      <c r="T3453" s="20"/>
      <c r="U3453"/>
      <c r="V3453"/>
      <c r="W3453"/>
      <c r="X3453"/>
      <c r="Y3453" s="20"/>
      <c r="Z3453"/>
      <c r="AA3453"/>
      <c r="AB3453"/>
      <c r="AC3453"/>
      <c r="AD3453" s="20"/>
      <c r="AE3453"/>
      <c r="AF3453"/>
      <c r="AG3453"/>
      <c r="AH3453"/>
      <c r="AI3453" s="20"/>
      <c r="AJ3453"/>
      <c r="AK3453"/>
      <c r="AL3453"/>
      <c r="AM3453"/>
      <c r="AN3453" s="20"/>
      <c r="AO3453"/>
      <c r="AT3453" s="14"/>
      <c r="AU3453" s="14"/>
      <c r="AV3453" s="14"/>
      <c r="AW3453" s="14"/>
    </row>
    <row r="3454" spans="1:49" s="10" customFormat="1">
      <c r="A3454" s="12"/>
      <c r="C3454"/>
      <c r="D3454"/>
      <c r="E3454" s="20"/>
      <c r="F3454"/>
      <c r="G3454"/>
      <c r="H3454"/>
      <c r="I3454"/>
      <c r="J3454" s="20"/>
      <c r="K3454"/>
      <c r="L3454"/>
      <c r="M3454"/>
      <c r="N3454"/>
      <c r="O3454" s="20"/>
      <c r="P3454"/>
      <c r="Q3454"/>
      <c r="R3454"/>
      <c r="S3454"/>
      <c r="T3454" s="20"/>
      <c r="U3454"/>
      <c r="V3454"/>
      <c r="W3454"/>
      <c r="X3454"/>
      <c r="Y3454" s="20"/>
      <c r="Z3454"/>
      <c r="AA3454"/>
      <c r="AB3454"/>
      <c r="AC3454"/>
      <c r="AD3454" s="20"/>
      <c r="AE3454"/>
      <c r="AF3454"/>
      <c r="AG3454"/>
      <c r="AH3454"/>
      <c r="AI3454" s="20"/>
      <c r="AJ3454"/>
      <c r="AK3454"/>
      <c r="AL3454"/>
      <c r="AM3454"/>
      <c r="AN3454" s="20"/>
      <c r="AO3454"/>
      <c r="AT3454" s="14"/>
      <c r="AU3454" s="14"/>
      <c r="AV3454" s="14"/>
      <c r="AW3454" s="14"/>
    </row>
    <row r="3455" spans="1:49" s="10" customFormat="1">
      <c r="A3455" s="12"/>
      <c r="C3455"/>
      <c r="D3455"/>
      <c r="E3455" s="20"/>
      <c r="F3455"/>
      <c r="G3455"/>
      <c r="H3455"/>
      <c r="I3455"/>
      <c r="J3455" s="20"/>
      <c r="K3455"/>
      <c r="L3455"/>
      <c r="M3455"/>
      <c r="N3455"/>
      <c r="O3455" s="20"/>
      <c r="P3455"/>
      <c r="Q3455"/>
      <c r="R3455"/>
      <c r="S3455"/>
      <c r="T3455" s="20"/>
      <c r="U3455"/>
      <c r="V3455"/>
      <c r="W3455"/>
      <c r="X3455"/>
      <c r="Y3455" s="20"/>
      <c r="Z3455"/>
      <c r="AA3455"/>
      <c r="AB3455"/>
      <c r="AC3455"/>
      <c r="AD3455" s="20"/>
      <c r="AE3455"/>
      <c r="AF3455"/>
      <c r="AG3455"/>
      <c r="AH3455"/>
      <c r="AI3455" s="20"/>
      <c r="AJ3455"/>
      <c r="AK3455"/>
      <c r="AL3455"/>
      <c r="AM3455"/>
      <c r="AN3455" s="20"/>
      <c r="AO3455"/>
      <c r="AT3455" s="14"/>
      <c r="AU3455" s="14"/>
      <c r="AV3455" s="14"/>
      <c r="AW3455" s="14"/>
    </row>
    <row r="3456" spans="1:49" s="10" customFormat="1">
      <c r="A3456" s="12"/>
      <c r="C3456"/>
      <c r="D3456"/>
      <c r="E3456" s="20"/>
      <c r="F3456"/>
      <c r="G3456"/>
      <c r="H3456"/>
      <c r="I3456"/>
      <c r="J3456" s="20"/>
      <c r="K3456"/>
      <c r="L3456"/>
      <c r="M3456"/>
      <c r="N3456"/>
      <c r="O3456" s="20"/>
      <c r="P3456"/>
      <c r="Q3456"/>
      <c r="R3456"/>
      <c r="S3456"/>
      <c r="T3456" s="20"/>
      <c r="U3456"/>
      <c r="V3456"/>
      <c r="W3456"/>
      <c r="X3456"/>
      <c r="Y3456" s="20"/>
      <c r="Z3456"/>
      <c r="AA3456"/>
      <c r="AB3456"/>
      <c r="AC3456"/>
      <c r="AD3456" s="20"/>
      <c r="AE3456"/>
      <c r="AF3456"/>
      <c r="AG3456"/>
      <c r="AH3456"/>
      <c r="AI3456" s="20"/>
      <c r="AJ3456"/>
      <c r="AK3456"/>
      <c r="AL3456"/>
      <c r="AM3456"/>
      <c r="AN3456" s="20"/>
      <c r="AO3456"/>
      <c r="AT3456" s="14"/>
      <c r="AU3456" s="14"/>
      <c r="AV3456" s="14"/>
      <c r="AW3456" s="14"/>
    </row>
    <row r="3457" spans="1:49" s="10" customFormat="1">
      <c r="A3457" s="12"/>
      <c r="C3457"/>
      <c r="D3457"/>
      <c r="E3457" s="20"/>
      <c r="F3457"/>
      <c r="G3457"/>
      <c r="H3457"/>
      <c r="I3457"/>
      <c r="J3457" s="20"/>
      <c r="K3457"/>
      <c r="L3457"/>
      <c r="M3457"/>
      <c r="N3457"/>
      <c r="O3457" s="20"/>
      <c r="P3457"/>
      <c r="Q3457"/>
      <c r="R3457"/>
      <c r="S3457"/>
      <c r="T3457" s="20"/>
      <c r="U3457"/>
      <c r="V3457"/>
      <c r="W3457"/>
      <c r="X3457"/>
      <c r="Y3457" s="20"/>
      <c r="Z3457"/>
      <c r="AA3457"/>
      <c r="AB3457"/>
      <c r="AC3457"/>
      <c r="AD3457" s="20"/>
      <c r="AE3457"/>
      <c r="AF3457"/>
      <c r="AG3457"/>
      <c r="AH3457"/>
      <c r="AI3457" s="20"/>
      <c r="AJ3457"/>
      <c r="AK3457"/>
      <c r="AL3457"/>
      <c r="AM3457"/>
      <c r="AN3457" s="20"/>
      <c r="AO3457"/>
      <c r="AT3457" s="14"/>
      <c r="AU3457" s="14"/>
      <c r="AV3457" s="14"/>
      <c r="AW3457" s="14"/>
    </row>
    <row r="3458" spans="1:49" s="10" customFormat="1">
      <c r="A3458" s="12"/>
      <c r="C3458"/>
      <c r="D3458"/>
      <c r="E3458" s="20"/>
      <c r="F3458"/>
      <c r="G3458"/>
      <c r="H3458"/>
      <c r="I3458"/>
      <c r="J3458" s="20"/>
      <c r="K3458"/>
      <c r="L3458"/>
      <c r="M3458"/>
      <c r="N3458"/>
      <c r="O3458" s="20"/>
      <c r="P3458"/>
      <c r="Q3458"/>
      <c r="R3458"/>
      <c r="S3458"/>
      <c r="T3458" s="20"/>
      <c r="U3458"/>
      <c r="V3458"/>
      <c r="W3458"/>
      <c r="X3458"/>
      <c r="Y3458" s="20"/>
      <c r="Z3458"/>
      <c r="AA3458"/>
      <c r="AB3458"/>
      <c r="AC3458"/>
      <c r="AD3458" s="20"/>
      <c r="AE3458"/>
      <c r="AF3458"/>
      <c r="AG3458"/>
      <c r="AH3458"/>
      <c r="AI3458" s="20"/>
      <c r="AJ3458"/>
      <c r="AK3458"/>
      <c r="AL3458"/>
      <c r="AM3458"/>
      <c r="AN3458" s="20"/>
      <c r="AO3458"/>
      <c r="AT3458" s="14"/>
      <c r="AU3458" s="14"/>
      <c r="AV3458" s="14"/>
      <c r="AW3458" s="14"/>
    </row>
    <row r="3459" spans="1:49" s="10" customFormat="1">
      <c r="A3459" s="12"/>
      <c r="C3459"/>
      <c r="D3459"/>
      <c r="E3459" s="20"/>
      <c r="F3459"/>
      <c r="G3459"/>
      <c r="H3459"/>
      <c r="I3459"/>
      <c r="J3459" s="20"/>
      <c r="K3459"/>
      <c r="L3459"/>
      <c r="M3459"/>
      <c r="N3459"/>
      <c r="O3459" s="20"/>
      <c r="P3459"/>
      <c r="Q3459"/>
      <c r="R3459"/>
      <c r="S3459"/>
      <c r="T3459" s="20"/>
      <c r="U3459"/>
      <c r="V3459"/>
      <c r="W3459"/>
      <c r="X3459"/>
      <c r="Y3459" s="20"/>
      <c r="Z3459"/>
      <c r="AA3459"/>
      <c r="AB3459"/>
      <c r="AC3459"/>
      <c r="AD3459" s="20"/>
      <c r="AE3459"/>
      <c r="AF3459"/>
      <c r="AG3459"/>
      <c r="AH3459"/>
      <c r="AI3459" s="20"/>
      <c r="AJ3459"/>
      <c r="AK3459"/>
      <c r="AL3459"/>
      <c r="AM3459"/>
      <c r="AN3459" s="20"/>
      <c r="AO3459"/>
      <c r="AT3459" s="14"/>
      <c r="AU3459" s="14"/>
      <c r="AV3459" s="14"/>
      <c r="AW3459" s="14"/>
    </row>
    <row r="3460" spans="1:49" s="10" customFormat="1">
      <c r="A3460" s="12"/>
      <c r="C3460"/>
      <c r="D3460"/>
      <c r="E3460" s="20"/>
      <c r="F3460"/>
      <c r="G3460"/>
      <c r="H3460"/>
      <c r="I3460"/>
      <c r="J3460" s="20"/>
      <c r="K3460"/>
      <c r="L3460"/>
      <c r="M3460"/>
      <c r="N3460"/>
      <c r="O3460" s="20"/>
      <c r="P3460"/>
      <c r="Q3460"/>
      <c r="R3460"/>
      <c r="S3460"/>
      <c r="T3460" s="20"/>
      <c r="U3460"/>
      <c r="V3460"/>
      <c r="W3460"/>
      <c r="X3460"/>
      <c r="Y3460" s="20"/>
      <c r="Z3460"/>
      <c r="AA3460"/>
      <c r="AB3460"/>
      <c r="AC3460"/>
      <c r="AD3460" s="20"/>
      <c r="AE3460"/>
      <c r="AF3460"/>
      <c r="AG3460"/>
      <c r="AH3460"/>
      <c r="AI3460" s="20"/>
      <c r="AJ3460"/>
      <c r="AK3460"/>
      <c r="AL3460"/>
      <c r="AM3460"/>
      <c r="AN3460" s="20"/>
      <c r="AO3460"/>
      <c r="AT3460" s="14"/>
      <c r="AU3460" s="14"/>
      <c r="AV3460" s="14"/>
      <c r="AW3460" s="14"/>
    </row>
    <row r="3461" spans="1:49" s="10" customFormat="1">
      <c r="A3461" s="12"/>
      <c r="C3461"/>
      <c r="D3461"/>
      <c r="E3461" s="20"/>
      <c r="F3461"/>
      <c r="G3461"/>
      <c r="H3461"/>
      <c r="I3461"/>
      <c r="J3461" s="20"/>
      <c r="K3461"/>
      <c r="L3461"/>
      <c r="M3461"/>
      <c r="N3461"/>
      <c r="O3461" s="20"/>
      <c r="P3461"/>
      <c r="Q3461"/>
      <c r="R3461"/>
      <c r="S3461"/>
      <c r="T3461" s="20"/>
      <c r="U3461"/>
      <c r="V3461"/>
      <c r="W3461"/>
      <c r="X3461"/>
      <c r="Y3461" s="20"/>
      <c r="Z3461"/>
      <c r="AA3461"/>
      <c r="AB3461"/>
      <c r="AC3461"/>
      <c r="AD3461" s="20"/>
      <c r="AE3461"/>
      <c r="AF3461"/>
      <c r="AG3461"/>
      <c r="AH3461"/>
      <c r="AI3461" s="20"/>
      <c r="AJ3461"/>
      <c r="AK3461"/>
      <c r="AL3461"/>
      <c r="AM3461"/>
      <c r="AN3461" s="20"/>
      <c r="AO3461"/>
      <c r="AT3461" s="14"/>
      <c r="AU3461" s="14"/>
      <c r="AV3461" s="14"/>
      <c r="AW3461" s="14"/>
    </row>
    <row r="3462" spans="1:49" s="10" customFormat="1">
      <c r="A3462" s="12"/>
      <c r="C3462"/>
      <c r="D3462"/>
      <c r="E3462" s="20"/>
      <c r="F3462"/>
      <c r="G3462"/>
      <c r="H3462"/>
      <c r="I3462"/>
      <c r="J3462" s="20"/>
      <c r="K3462"/>
      <c r="L3462"/>
      <c r="M3462"/>
      <c r="N3462"/>
      <c r="O3462" s="20"/>
      <c r="P3462"/>
      <c r="Q3462"/>
      <c r="R3462"/>
      <c r="S3462"/>
      <c r="T3462" s="20"/>
      <c r="U3462"/>
      <c r="V3462"/>
      <c r="W3462"/>
      <c r="X3462"/>
      <c r="Y3462" s="20"/>
      <c r="Z3462"/>
      <c r="AA3462"/>
      <c r="AB3462"/>
      <c r="AC3462"/>
      <c r="AD3462" s="20"/>
      <c r="AE3462"/>
      <c r="AF3462"/>
      <c r="AG3462"/>
      <c r="AH3462"/>
      <c r="AI3462" s="20"/>
      <c r="AJ3462"/>
      <c r="AK3462"/>
      <c r="AL3462"/>
      <c r="AM3462"/>
      <c r="AN3462" s="20"/>
      <c r="AO3462"/>
      <c r="AT3462" s="14"/>
      <c r="AU3462" s="14"/>
      <c r="AV3462" s="14"/>
      <c r="AW3462" s="14"/>
    </row>
    <row r="3463" spans="1:49" s="10" customFormat="1">
      <c r="A3463" s="12"/>
      <c r="C3463"/>
      <c r="D3463"/>
      <c r="E3463" s="20"/>
      <c r="F3463"/>
      <c r="G3463"/>
      <c r="H3463"/>
      <c r="I3463"/>
      <c r="J3463" s="20"/>
      <c r="K3463"/>
      <c r="L3463"/>
      <c r="M3463"/>
      <c r="N3463"/>
      <c r="O3463" s="20"/>
      <c r="P3463"/>
      <c r="Q3463"/>
      <c r="R3463"/>
      <c r="S3463"/>
      <c r="T3463" s="20"/>
      <c r="U3463"/>
      <c r="V3463"/>
      <c r="W3463"/>
      <c r="X3463"/>
      <c r="Y3463" s="20"/>
      <c r="Z3463"/>
      <c r="AA3463"/>
      <c r="AB3463"/>
      <c r="AC3463"/>
      <c r="AD3463" s="20"/>
      <c r="AE3463"/>
      <c r="AF3463"/>
      <c r="AG3463"/>
      <c r="AH3463"/>
      <c r="AI3463" s="20"/>
      <c r="AJ3463"/>
      <c r="AK3463"/>
      <c r="AL3463"/>
      <c r="AM3463"/>
      <c r="AN3463" s="20"/>
      <c r="AO3463"/>
      <c r="AT3463" s="14"/>
      <c r="AU3463" s="14"/>
      <c r="AV3463" s="14"/>
      <c r="AW3463" s="14"/>
    </row>
    <row r="3464" spans="1:49" s="10" customFormat="1">
      <c r="A3464" s="12"/>
      <c r="C3464"/>
      <c r="D3464"/>
      <c r="E3464" s="20"/>
      <c r="F3464"/>
      <c r="G3464"/>
      <c r="H3464"/>
      <c r="I3464"/>
      <c r="J3464" s="20"/>
      <c r="K3464"/>
      <c r="L3464"/>
      <c r="M3464"/>
      <c r="N3464"/>
      <c r="O3464" s="20"/>
      <c r="P3464"/>
      <c r="Q3464"/>
      <c r="R3464"/>
      <c r="S3464"/>
      <c r="T3464" s="20"/>
      <c r="U3464"/>
      <c r="V3464"/>
      <c r="W3464"/>
      <c r="X3464"/>
      <c r="Y3464" s="20"/>
      <c r="Z3464"/>
      <c r="AA3464"/>
      <c r="AB3464"/>
      <c r="AC3464"/>
      <c r="AD3464" s="20"/>
      <c r="AE3464"/>
      <c r="AF3464"/>
      <c r="AG3464"/>
      <c r="AH3464"/>
      <c r="AI3464" s="20"/>
      <c r="AJ3464"/>
      <c r="AK3464"/>
      <c r="AL3464"/>
      <c r="AM3464"/>
      <c r="AN3464" s="20"/>
      <c r="AO3464"/>
      <c r="AT3464" s="14"/>
      <c r="AU3464" s="14"/>
      <c r="AV3464" s="14"/>
      <c r="AW3464" s="14"/>
    </row>
    <row r="3465" spans="1:49" s="10" customFormat="1">
      <c r="A3465" s="12"/>
      <c r="C3465"/>
      <c r="D3465"/>
      <c r="E3465" s="20"/>
      <c r="F3465"/>
      <c r="G3465"/>
      <c r="H3465"/>
      <c r="I3465"/>
      <c r="J3465" s="20"/>
      <c r="K3465"/>
      <c r="L3465"/>
      <c r="M3465"/>
      <c r="N3465"/>
      <c r="O3465" s="20"/>
      <c r="P3465"/>
      <c r="Q3465"/>
      <c r="R3465"/>
      <c r="S3465"/>
      <c r="T3465" s="20"/>
      <c r="U3465"/>
      <c r="V3465"/>
      <c r="W3465"/>
      <c r="X3465"/>
      <c r="Y3465" s="20"/>
      <c r="Z3465"/>
      <c r="AA3465"/>
      <c r="AB3465"/>
      <c r="AC3465"/>
      <c r="AD3465" s="20"/>
      <c r="AE3465"/>
      <c r="AF3465"/>
      <c r="AG3465"/>
      <c r="AH3465"/>
      <c r="AI3465" s="20"/>
      <c r="AJ3465"/>
      <c r="AK3465"/>
      <c r="AL3465"/>
      <c r="AM3465"/>
      <c r="AN3465" s="20"/>
      <c r="AO3465"/>
      <c r="AT3465" s="14"/>
      <c r="AU3465" s="14"/>
      <c r="AV3465" s="14"/>
      <c r="AW3465" s="14"/>
    </row>
    <row r="3466" spans="1:49" s="10" customFormat="1">
      <c r="A3466" s="12"/>
      <c r="C3466"/>
      <c r="D3466"/>
      <c r="E3466" s="20"/>
      <c r="F3466"/>
      <c r="G3466"/>
      <c r="H3466"/>
      <c r="I3466"/>
      <c r="J3466" s="20"/>
      <c r="K3466"/>
      <c r="L3466"/>
      <c r="M3466"/>
      <c r="N3466"/>
      <c r="O3466" s="20"/>
      <c r="P3466"/>
      <c r="Q3466"/>
      <c r="R3466"/>
      <c r="S3466"/>
      <c r="T3466" s="20"/>
      <c r="U3466"/>
      <c r="V3466"/>
      <c r="W3466"/>
      <c r="X3466"/>
      <c r="Y3466" s="20"/>
      <c r="Z3466"/>
      <c r="AA3466"/>
      <c r="AB3466"/>
      <c r="AC3466"/>
      <c r="AD3466" s="20"/>
      <c r="AE3466"/>
      <c r="AF3466"/>
      <c r="AG3466"/>
      <c r="AH3466"/>
      <c r="AI3466" s="20"/>
      <c r="AJ3466"/>
      <c r="AK3466"/>
      <c r="AL3466"/>
      <c r="AM3466"/>
      <c r="AN3466" s="20"/>
      <c r="AO3466"/>
      <c r="AT3466" s="14"/>
      <c r="AU3466" s="14"/>
      <c r="AV3466" s="14"/>
      <c r="AW3466" s="14"/>
    </row>
    <row r="3467" spans="1:49" s="10" customFormat="1">
      <c r="A3467" s="12"/>
      <c r="C3467"/>
      <c r="D3467"/>
      <c r="E3467" s="20"/>
      <c r="F3467"/>
      <c r="G3467"/>
      <c r="H3467"/>
      <c r="I3467"/>
      <c r="J3467" s="20"/>
      <c r="K3467"/>
      <c r="L3467"/>
      <c r="M3467"/>
      <c r="N3467"/>
      <c r="O3467" s="20"/>
      <c r="P3467"/>
      <c r="Q3467"/>
      <c r="R3467"/>
      <c r="S3467"/>
      <c r="T3467" s="20"/>
      <c r="U3467"/>
      <c r="V3467"/>
      <c r="W3467"/>
      <c r="X3467"/>
      <c r="Y3467" s="20"/>
      <c r="Z3467"/>
      <c r="AA3467"/>
      <c r="AB3467"/>
      <c r="AC3467"/>
      <c r="AD3467" s="20"/>
      <c r="AE3467"/>
      <c r="AF3467"/>
      <c r="AG3467"/>
      <c r="AH3467"/>
      <c r="AI3467" s="20"/>
      <c r="AJ3467"/>
      <c r="AK3467"/>
      <c r="AL3467"/>
      <c r="AM3467"/>
      <c r="AN3467" s="20"/>
      <c r="AO3467"/>
      <c r="AT3467" s="14"/>
      <c r="AU3467" s="14"/>
      <c r="AV3467" s="14"/>
      <c r="AW3467" s="14"/>
    </row>
    <row r="3468" spans="1:49" s="10" customFormat="1">
      <c r="A3468" s="12"/>
      <c r="C3468"/>
      <c r="D3468"/>
      <c r="E3468" s="20"/>
      <c r="F3468"/>
      <c r="G3468"/>
      <c r="H3468"/>
      <c r="I3468"/>
      <c r="J3468" s="20"/>
      <c r="K3468"/>
      <c r="L3468"/>
      <c r="M3468"/>
      <c r="N3468"/>
      <c r="O3468" s="20"/>
      <c r="P3468"/>
      <c r="Q3468"/>
      <c r="R3468"/>
      <c r="S3468"/>
      <c r="T3468" s="20"/>
      <c r="U3468"/>
      <c r="V3468"/>
      <c r="W3468"/>
      <c r="X3468"/>
      <c r="Y3468" s="20"/>
      <c r="Z3468"/>
      <c r="AA3468"/>
      <c r="AB3468"/>
      <c r="AC3468"/>
      <c r="AD3468" s="20"/>
      <c r="AE3468"/>
      <c r="AF3468"/>
      <c r="AG3468"/>
      <c r="AH3468"/>
      <c r="AI3468" s="20"/>
      <c r="AJ3468"/>
      <c r="AK3468"/>
      <c r="AL3468"/>
      <c r="AM3468"/>
      <c r="AN3468" s="20"/>
      <c r="AO3468"/>
      <c r="AT3468" s="14"/>
      <c r="AU3468" s="14"/>
      <c r="AV3468" s="14"/>
      <c r="AW3468" s="14"/>
    </row>
    <row r="3469" spans="1:49" s="10" customFormat="1">
      <c r="A3469" s="12"/>
      <c r="C3469"/>
      <c r="D3469"/>
      <c r="E3469" s="20"/>
      <c r="F3469"/>
      <c r="G3469"/>
      <c r="H3469"/>
      <c r="I3469"/>
      <c r="J3469" s="20"/>
      <c r="K3469"/>
      <c r="L3469"/>
      <c r="M3469"/>
      <c r="N3469"/>
      <c r="O3469" s="20"/>
      <c r="P3469"/>
      <c r="Q3469"/>
      <c r="R3469"/>
      <c r="S3469"/>
      <c r="T3469" s="20"/>
      <c r="U3469"/>
      <c r="V3469"/>
      <c r="W3469"/>
      <c r="X3469"/>
      <c r="Y3469" s="20"/>
      <c r="Z3469"/>
      <c r="AA3469"/>
      <c r="AB3469"/>
      <c r="AC3469"/>
      <c r="AD3469" s="20"/>
      <c r="AE3469"/>
      <c r="AF3469"/>
      <c r="AG3469"/>
      <c r="AH3469"/>
      <c r="AI3469" s="20"/>
      <c r="AJ3469"/>
      <c r="AK3469"/>
      <c r="AL3469"/>
      <c r="AM3469"/>
      <c r="AN3469" s="20"/>
      <c r="AO3469"/>
      <c r="AT3469" s="14"/>
      <c r="AU3469" s="14"/>
      <c r="AV3469" s="14"/>
      <c r="AW3469" s="14"/>
    </row>
    <row r="3470" spans="1:49" s="10" customFormat="1">
      <c r="A3470" s="12"/>
      <c r="C3470"/>
      <c r="D3470"/>
      <c r="E3470" s="20"/>
      <c r="F3470"/>
      <c r="G3470"/>
      <c r="H3470"/>
      <c r="I3470"/>
      <c r="J3470" s="20"/>
      <c r="K3470"/>
      <c r="L3470"/>
      <c r="M3470"/>
      <c r="N3470"/>
      <c r="O3470" s="20"/>
      <c r="P3470"/>
      <c r="Q3470"/>
      <c r="R3470"/>
      <c r="S3470"/>
      <c r="T3470" s="20"/>
      <c r="U3470"/>
      <c r="V3470"/>
      <c r="W3470"/>
      <c r="X3470"/>
      <c r="Y3470" s="20"/>
      <c r="Z3470"/>
      <c r="AA3470"/>
      <c r="AB3470"/>
      <c r="AC3470"/>
      <c r="AD3470" s="20"/>
      <c r="AE3470"/>
      <c r="AF3470"/>
      <c r="AG3470"/>
      <c r="AH3470"/>
      <c r="AI3470" s="20"/>
      <c r="AJ3470"/>
      <c r="AK3470"/>
      <c r="AL3470"/>
      <c r="AM3470"/>
      <c r="AN3470" s="20"/>
      <c r="AO3470"/>
      <c r="AT3470" s="14"/>
      <c r="AU3470" s="14"/>
      <c r="AV3470" s="14"/>
      <c r="AW3470" s="14"/>
    </row>
    <row r="3471" spans="1:49" s="10" customFormat="1">
      <c r="A3471" s="12"/>
      <c r="C3471"/>
      <c r="D3471"/>
      <c r="E3471" s="20"/>
      <c r="F3471"/>
      <c r="G3471"/>
      <c r="H3471"/>
      <c r="I3471"/>
      <c r="J3471" s="20"/>
      <c r="K3471"/>
      <c r="L3471"/>
      <c r="M3471"/>
      <c r="N3471"/>
      <c r="O3471" s="20"/>
      <c r="P3471"/>
      <c r="Q3471"/>
      <c r="R3471"/>
      <c r="S3471"/>
      <c r="T3471" s="20"/>
      <c r="U3471"/>
      <c r="V3471"/>
      <c r="W3471"/>
      <c r="X3471"/>
      <c r="Y3471" s="20"/>
      <c r="Z3471"/>
      <c r="AA3471"/>
      <c r="AB3471"/>
      <c r="AC3471"/>
      <c r="AD3471" s="20"/>
      <c r="AE3471"/>
      <c r="AF3471"/>
      <c r="AG3471"/>
      <c r="AH3471"/>
      <c r="AI3471" s="20"/>
      <c r="AJ3471"/>
      <c r="AK3471"/>
      <c r="AL3471"/>
      <c r="AM3471"/>
      <c r="AN3471" s="20"/>
      <c r="AO3471"/>
      <c r="AT3471" s="14"/>
      <c r="AU3471" s="14"/>
      <c r="AV3471" s="14"/>
      <c r="AW3471" s="14"/>
    </row>
    <row r="3472" spans="1:49" s="10" customFormat="1">
      <c r="A3472" s="12"/>
      <c r="C3472"/>
      <c r="D3472"/>
      <c r="E3472" s="20"/>
      <c r="F3472"/>
      <c r="G3472"/>
      <c r="H3472"/>
      <c r="I3472"/>
      <c r="J3472" s="20"/>
      <c r="K3472"/>
      <c r="L3472"/>
      <c r="M3472"/>
      <c r="N3472"/>
      <c r="O3472" s="20"/>
      <c r="P3472"/>
      <c r="Q3472"/>
      <c r="R3472"/>
      <c r="S3472"/>
      <c r="T3472" s="20"/>
      <c r="U3472"/>
      <c r="V3472"/>
      <c r="W3472"/>
      <c r="X3472"/>
      <c r="Y3472" s="20"/>
      <c r="Z3472"/>
      <c r="AA3472"/>
      <c r="AB3472"/>
      <c r="AC3472"/>
      <c r="AD3472" s="20"/>
      <c r="AE3472"/>
      <c r="AF3472"/>
      <c r="AG3472"/>
      <c r="AH3472"/>
      <c r="AI3472" s="20"/>
      <c r="AJ3472"/>
      <c r="AK3472"/>
      <c r="AL3472"/>
      <c r="AM3472"/>
      <c r="AN3472" s="20"/>
      <c r="AO3472"/>
      <c r="AT3472" s="14"/>
      <c r="AU3472" s="14"/>
      <c r="AV3472" s="14"/>
      <c r="AW3472" s="14"/>
    </row>
    <row r="3473" spans="1:49" s="10" customFormat="1">
      <c r="A3473" s="12"/>
      <c r="C3473"/>
      <c r="D3473"/>
      <c r="E3473" s="20"/>
      <c r="F3473"/>
      <c r="G3473"/>
      <c r="H3473"/>
      <c r="I3473"/>
      <c r="J3473" s="20"/>
      <c r="K3473"/>
      <c r="L3473"/>
      <c r="M3473"/>
      <c r="N3473"/>
      <c r="O3473" s="20"/>
      <c r="P3473"/>
      <c r="Q3473"/>
      <c r="R3473"/>
      <c r="S3473"/>
      <c r="T3473" s="20"/>
      <c r="U3473"/>
      <c r="V3473"/>
      <c r="W3473"/>
      <c r="X3473"/>
      <c r="Y3473" s="20"/>
      <c r="Z3473"/>
      <c r="AA3473"/>
      <c r="AB3473"/>
      <c r="AC3473"/>
      <c r="AD3473" s="20"/>
      <c r="AE3473"/>
      <c r="AF3473"/>
      <c r="AG3473"/>
      <c r="AH3473"/>
      <c r="AI3473" s="20"/>
      <c r="AJ3473"/>
      <c r="AK3473"/>
      <c r="AL3473"/>
      <c r="AM3473"/>
      <c r="AN3473" s="20"/>
      <c r="AO3473"/>
      <c r="AT3473" s="14"/>
      <c r="AU3473" s="14"/>
      <c r="AV3473" s="14"/>
      <c r="AW3473" s="14"/>
    </row>
    <row r="3474" spans="1:49" s="10" customFormat="1">
      <c r="A3474" s="12"/>
      <c r="C3474"/>
      <c r="D3474"/>
      <c r="E3474" s="20"/>
      <c r="F3474"/>
      <c r="G3474"/>
      <c r="H3474"/>
      <c r="I3474"/>
      <c r="J3474" s="20"/>
      <c r="K3474"/>
      <c r="L3474"/>
      <c r="M3474"/>
      <c r="N3474"/>
      <c r="O3474" s="20"/>
      <c r="P3474"/>
      <c r="Q3474"/>
      <c r="R3474"/>
      <c r="S3474"/>
      <c r="T3474" s="20"/>
      <c r="U3474"/>
      <c r="V3474"/>
      <c r="W3474"/>
      <c r="X3474"/>
      <c r="Y3474" s="20"/>
      <c r="Z3474"/>
      <c r="AA3474"/>
      <c r="AB3474"/>
      <c r="AC3474"/>
      <c r="AD3474" s="20"/>
      <c r="AE3474"/>
      <c r="AF3474"/>
      <c r="AG3474"/>
      <c r="AH3474"/>
      <c r="AI3474" s="20"/>
      <c r="AJ3474"/>
      <c r="AK3474"/>
      <c r="AL3474"/>
      <c r="AM3474"/>
      <c r="AN3474" s="20"/>
      <c r="AO3474"/>
      <c r="AT3474" s="14"/>
      <c r="AU3474" s="14"/>
      <c r="AV3474" s="14"/>
      <c r="AW3474" s="14"/>
    </row>
    <row r="3475" spans="1:49" s="10" customFormat="1">
      <c r="A3475" s="12"/>
      <c r="C3475"/>
      <c r="D3475"/>
      <c r="E3475" s="20"/>
      <c r="F3475"/>
      <c r="G3475"/>
      <c r="H3475"/>
      <c r="I3475"/>
      <c r="J3475" s="20"/>
      <c r="K3475"/>
      <c r="L3475"/>
      <c r="M3475"/>
      <c r="N3475"/>
      <c r="O3475" s="20"/>
      <c r="P3475"/>
      <c r="Q3475"/>
      <c r="R3475"/>
      <c r="S3475"/>
      <c r="T3475" s="20"/>
      <c r="U3475"/>
      <c r="V3475"/>
      <c r="W3475"/>
      <c r="X3475"/>
      <c r="Y3475" s="20"/>
      <c r="Z3475"/>
      <c r="AA3475"/>
      <c r="AB3475"/>
      <c r="AC3475"/>
      <c r="AD3475" s="20"/>
      <c r="AE3475"/>
      <c r="AF3475"/>
      <c r="AG3475"/>
      <c r="AH3475"/>
      <c r="AI3475" s="20"/>
      <c r="AJ3475"/>
      <c r="AK3475"/>
      <c r="AL3475"/>
      <c r="AM3475"/>
      <c r="AN3475" s="20"/>
      <c r="AO3475"/>
      <c r="AT3475" s="14"/>
      <c r="AU3475" s="14"/>
      <c r="AV3475" s="14"/>
      <c r="AW3475" s="14"/>
    </row>
    <row r="3476" spans="1:49" s="10" customFormat="1">
      <c r="A3476" s="12"/>
      <c r="C3476"/>
      <c r="D3476"/>
      <c r="E3476" s="20"/>
      <c r="F3476"/>
      <c r="G3476"/>
      <c r="H3476"/>
      <c r="I3476"/>
      <c r="J3476" s="20"/>
      <c r="K3476"/>
      <c r="L3476"/>
      <c r="M3476"/>
      <c r="N3476"/>
      <c r="O3476" s="20"/>
      <c r="P3476"/>
      <c r="Q3476"/>
      <c r="R3476"/>
      <c r="S3476"/>
      <c r="T3476" s="20"/>
      <c r="U3476"/>
      <c r="V3476"/>
      <c r="W3476"/>
      <c r="X3476"/>
      <c r="Y3476" s="20"/>
      <c r="Z3476"/>
      <c r="AA3476"/>
      <c r="AB3476"/>
      <c r="AC3476"/>
      <c r="AD3476" s="20"/>
      <c r="AE3476"/>
      <c r="AF3476"/>
      <c r="AG3476"/>
      <c r="AH3476"/>
      <c r="AI3476" s="20"/>
      <c r="AJ3476"/>
      <c r="AK3476"/>
      <c r="AL3476"/>
      <c r="AM3476"/>
      <c r="AN3476" s="20"/>
      <c r="AO3476"/>
      <c r="AT3476" s="14"/>
      <c r="AU3476" s="14"/>
      <c r="AV3476" s="14"/>
      <c r="AW3476" s="14"/>
    </row>
    <row r="3477" spans="1:49" s="10" customFormat="1">
      <c r="A3477" s="12"/>
      <c r="C3477"/>
      <c r="D3477"/>
      <c r="E3477" s="20"/>
      <c r="F3477"/>
      <c r="G3477"/>
      <c r="H3477"/>
      <c r="I3477"/>
      <c r="J3477" s="20"/>
      <c r="K3477"/>
      <c r="L3477"/>
      <c r="M3477"/>
      <c r="N3477"/>
      <c r="O3477" s="20"/>
      <c r="P3477"/>
      <c r="Q3477"/>
      <c r="R3477"/>
      <c r="S3477"/>
      <c r="T3477" s="20"/>
      <c r="U3477"/>
      <c r="V3477"/>
      <c r="W3477"/>
      <c r="X3477"/>
      <c r="Y3477" s="20"/>
      <c r="Z3477"/>
      <c r="AA3477"/>
      <c r="AB3477"/>
      <c r="AC3477"/>
      <c r="AD3477" s="20"/>
      <c r="AE3477"/>
      <c r="AF3477"/>
      <c r="AG3477"/>
      <c r="AH3477"/>
      <c r="AI3477" s="20"/>
      <c r="AJ3477"/>
      <c r="AK3477"/>
      <c r="AL3477"/>
      <c r="AM3477"/>
      <c r="AN3477" s="20"/>
      <c r="AO3477"/>
      <c r="AT3477" s="14"/>
      <c r="AU3477" s="14"/>
      <c r="AV3477" s="14"/>
      <c r="AW3477" s="14"/>
    </row>
    <row r="3478" spans="1:49" s="10" customFormat="1">
      <c r="A3478" s="12"/>
      <c r="C3478"/>
      <c r="D3478"/>
      <c r="E3478" s="20"/>
      <c r="F3478"/>
      <c r="G3478"/>
      <c r="H3478"/>
      <c r="I3478"/>
      <c r="J3478" s="20"/>
      <c r="K3478"/>
      <c r="L3478"/>
      <c r="M3478"/>
      <c r="N3478"/>
      <c r="O3478" s="20"/>
      <c r="P3478"/>
      <c r="Q3478"/>
      <c r="R3478"/>
      <c r="S3478"/>
      <c r="T3478" s="20"/>
      <c r="U3478"/>
      <c r="V3478"/>
      <c r="W3478"/>
      <c r="X3478"/>
      <c r="Y3478" s="20"/>
      <c r="Z3478"/>
      <c r="AA3478"/>
      <c r="AB3478"/>
      <c r="AC3478"/>
      <c r="AD3478" s="20"/>
      <c r="AE3478"/>
      <c r="AF3478"/>
      <c r="AG3478"/>
      <c r="AH3478"/>
      <c r="AI3478" s="20"/>
      <c r="AJ3478"/>
      <c r="AK3478"/>
      <c r="AL3478"/>
      <c r="AM3478"/>
      <c r="AN3478" s="20"/>
      <c r="AO3478"/>
      <c r="AT3478" s="14"/>
      <c r="AU3478" s="14"/>
      <c r="AV3478" s="14"/>
      <c r="AW3478" s="14"/>
    </row>
    <row r="3479" spans="1:49" s="10" customFormat="1">
      <c r="A3479" s="12"/>
      <c r="C3479"/>
      <c r="D3479"/>
      <c r="E3479" s="20"/>
      <c r="F3479"/>
      <c r="G3479"/>
      <c r="H3479"/>
      <c r="I3479"/>
      <c r="J3479" s="20"/>
      <c r="K3479"/>
      <c r="L3479"/>
      <c r="M3479"/>
      <c r="N3479"/>
      <c r="O3479" s="20"/>
      <c r="P3479"/>
      <c r="Q3479"/>
      <c r="R3479"/>
      <c r="S3479"/>
      <c r="T3479" s="20"/>
      <c r="U3479"/>
      <c r="V3479"/>
      <c r="W3479"/>
      <c r="X3479"/>
      <c r="Y3479" s="20"/>
      <c r="Z3479"/>
      <c r="AA3479"/>
      <c r="AB3479"/>
      <c r="AC3479"/>
      <c r="AD3479" s="20"/>
      <c r="AE3479"/>
      <c r="AF3479"/>
      <c r="AG3479"/>
      <c r="AH3479"/>
      <c r="AI3479" s="20"/>
      <c r="AJ3479"/>
      <c r="AK3479"/>
      <c r="AL3479"/>
      <c r="AM3479"/>
      <c r="AN3479" s="20"/>
      <c r="AO3479"/>
      <c r="AT3479" s="14"/>
      <c r="AU3479" s="14"/>
      <c r="AV3479" s="14"/>
      <c r="AW3479" s="14"/>
    </row>
    <row r="3480" spans="1:49" s="10" customFormat="1">
      <c r="A3480" s="12"/>
      <c r="C3480"/>
      <c r="D3480"/>
      <c r="E3480" s="20"/>
      <c r="F3480"/>
      <c r="G3480"/>
      <c r="H3480"/>
      <c r="I3480"/>
      <c r="J3480" s="20"/>
      <c r="K3480"/>
      <c r="L3480"/>
      <c r="M3480"/>
      <c r="N3480"/>
      <c r="O3480" s="20"/>
      <c r="P3480"/>
      <c r="Q3480"/>
      <c r="R3480"/>
      <c r="S3480"/>
      <c r="T3480" s="20"/>
      <c r="U3480"/>
      <c r="V3480"/>
      <c r="W3480"/>
      <c r="X3480"/>
      <c r="Y3480" s="20"/>
      <c r="Z3480"/>
      <c r="AA3480"/>
      <c r="AB3480"/>
      <c r="AC3480"/>
      <c r="AD3480" s="20"/>
      <c r="AE3480"/>
      <c r="AF3480"/>
      <c r="AG3480"/>
      <c r="AH3480"/>
      <c r="AI3480" s="20"/>
      <c r="AJ3480"/>
      <c r="AK3480"/>
      <c r="AL3480"/>
      <c r="AM3480"/>
      <c r="AN3480" s="20"/>
      <c r="AO3480"/>
      <c r="AT3480" s="14"/>
      <c r="AU3480" s="14"/>
      <c r="AV3480" s="14"/>
      <c r="AW3480" s="14"/>
    </row>
    <row r="3481" spans="1:49" s="10" customFormat="1">
      <c r="A3481" s="12"/>
      <c r="C3481"/>
      <c r="D3481"/>
      <c r="E3481" s="20"/>
      <c r="F3481"/>
      <c r="G3481"/>
      <c r="H3481"/>
      <c r="I3481"/>
      <c r="J3481" s="20"/>
      <c r="K3481"/>
      <c r="L3481"/>
      <c r="M3481"/>
      <c r="N3481"/>
      <c r="O3481" s="20"/>
      <c r="P3481"/>
      <c r="Q3481"/>
      <c r="R3481"/>
      <c r="S3481"/>
      <c r="T3481" s="20"/>
      <c r="U3481"/>
      <c r="V3481"/>
      <c r="W3481"/>
      <c r="X3481"/>
      <c r="Y3481" s="20"/>
      <c r="Z3481"/>
      <c r="AA3481"/>
      <c r="AB3481"/>
      <c r="AC3481"/>
      <c r="AD3481" s="20"/>
      <c r="AE3481"/>
      <c r="AF3481"/>
      <c r="AG3481"/>
      <c r="AH3481"/>
      <c r="AI3481" s="20"/>
      <c r="AJ3481"/>
      <c r="AK3481"/>
      <c r="AL3481"/>
      <c r="AM3481"/>
      <c r="AN3481" s="20"/>
      <c r="AO3481"/>
      <c r="AT3481" s="14"/>
      <c r="AU3481" s="14"/>
      <c r="AV3481" s="14"/>
      <c r="AW3481" s="14"/>
    </row>
    <row r="3482" spans="1:49" s="10" customFormat="1">
      <c r="A3482" s="12"/>
      <c r="C3482"/>
      <c r="D3482"/>
      <c r="E3482" s="20"/>
      <c r="F3482"/>
      <c r="G3482"/>
      <c r="H3482"/>
      <c r="I3482"/>
      <c r="J3482" s="20"/>
      <c r="K3482"/>
      <c r="L3482"/>
      <c r="M3482"/>
      <c r="N3482"/>
      <c r="O3482" s="20"/>
      <c r="P3482"/>
      <c r="Q3482"/>
      <c r="R3482"/>
      <c r="S3482"/>
      <c r="T3482" s="20"/>
      <c r="U3482"/>
      <c r="V3482"/>
      <c r="W3482"/>
      <c r="X3482"/>
      <c r="Y3482" s="20"/>
      <c r="Z3482"/>
      <c r="AA3482"/>
      <c r="AB3482"/>
      <c r="AC3482"/>
      <c r="AD3482" s="20"/>
      <c r="AE3482"/>
      <c r="AF3482"/>
      <c r="AG3482"/>
      <c r="AH3482"/>
      <c r="AI3482" s="20"/>
      <c r="AJ3482"/>
      <c r="AK3482"/>
      <c r="AL3482"/>
      <c r="AM3482"/>
      <c r="AN3482" s="20"/>
      <c r="AO3482"/>
      <c r="AT3482" s="14"/>
      <c r="AU3482" s="14"/>
      <c r="AV3482" s="14"/>
      <c r="AW3482" s="14"/>
    </row>
    <row r="3483" spans="1:49" s="10" customFormat="1">
      <c r="A3483" s="12"/>
      <c r="C3483"/>
      <c r="D3483"/>
      <c r="E3483" s="20"/>
      <c r="F3483"/>
      <c r="G3483"/>
      <c r="H3483"/>
      <c r="I3483"/>
      <c r="J3483" s="20"/>
      <c r="K3483"/>
      <c r="L3483"/>
      <c r="M3483"/>
      <c r="N3483"/>
      <c r="O3483" s="20"/>
      <c r="P3483"/>
      <c r="Q3483"/>
      <c r="R3483"/>
      <c r="S3483"/>
      <c r="T3483" s="20"/>
      <c r="U3483"/>
      <c r="V3483"/>
      <c r="W3483"/>
      <c r="X3483"/>
      <c r="Y3483" s="20"/>
      <c r="Z3483"/>
      <c r="AA3483"/>
      <c r="AB3483"/>
      <c r="AC3483"/>
      <c r="AD3483" s="20"/>
      <c r="AE3483"/>
      <c r="AF3483"/>
      <c r="AG3483"/>
      <c r="AH3483"/>
      <c r="AI3483" s="20"/>
      <c r="AJ3483"/>
      <c r="AK3483"/>
      <c r="AL3483"/>
      <c r="AM3483"/>
      <c r="AN3483" s="20"/>
      <c r="AO3483"/>
      <c r="AT3483" s="14"/>
      <c r="AU3483" s="14"/>
      <c r="AV3483" s="14"/>
      <c r="AW3483" s="14"/>
    </row>
    <row r="3484" spans="1:49" s="10" customFormat="1">
      <c r="A3484" s="12"/>
      <c r="C3484"/>
      <c r="D3484"/>
      <c r="E3484" s="20"/>
      <c r="F3484"/>
      <c r="G3484"/>
      <c r="H3484"/>
      <c r="I3484"/>
      <c r="J3484" s="20"/>
      <c r="K3484"/>
      <c r="L3484"/>
      <c r="M3484"/>
      <c r="N3484"/>
      <c r="O3484" s="20"/>
      <c r="P3484"/>
      <c r="Q3484"/>
      <c r="R3484"/>
      <c r="S3484"/>
      <c r="T3484" s="20"/>
      <c r="U3484"/>
      <c r="V3484"/>
      <c r="W3484"/>
      <c r="X3484"/>
      <c r="Y3484" s="20"/>
      <c r="Z3484"/>
      <c r="AA3484"/>
      <c r="AB3484"/>
      <c r="AC3484"/>
      <c r="AD3484" s="20"/>
      <c r="AE3484"/>
      <c r="AF3484"/>
      <c r="AG3484"/>
      <c r="AH3484"/>
      <c r="AI3484" s="20"/>
      <c r="AJ3484"/>
      <c r="AK3484"/>
      <c r="AL3484"/>
      <c r="AM3484"/>
      <c r="AN3484" s="20"/>
      <c r="AO3484"/>
      <c r="AT3484" s="14"/>
      <c r="AU3484" s="14"/>
      <c r="AV3484" s="14"/>
      <c r="AW3484" s="14"/>
    </row>
    <row r="3485" spans="1:49" s="10" customFormat="1">
      <c r="A3485" s="12"/>
      <c r="C3485"/>
      <c r="D3485"/>
      <c r="E3485" s="20"/>
      <c r="F3485"/>
      <c r="G3485"/>
      <c r="H3485"/>
      <c r="I3485"/>
      <c r="J3485" s="20"/>
      <c r="K3485"/>
      <c r="L3485"/>
      <c r="M3485"/>
      <c r="N3485"/>
      <c r="O3485" s="20"/>
      <c r="P3485"/>
      <c r="Q3485"/>
      <c r="R3485"/>
      <c r="S3485"/>
      <c r="T3485" s="20"/>
      <c r="U3485"/>
      <c r="V3485"/>
      <c r="W3485"/>
      <c r="X3485"/>
      <c r="Y3485" s="20"/>
      <c r="Z3485"/>
      <c r="AA3485"/>
      <c r="AB3485"/>
      <c r="AC3485"/>
      <c r="AD3485" s="20"/>
      <c r="AE3485"/>
      <c r="AF3485"/>
      <c r="AG3485"/>
      <c r="AH3485"/>
      <c r="AI3485" s="20"/>
      <c r="AJ3485"/>
      <c r="AK3485"/>
      <c r="AL3485"/>
      <c r="AM3485"/>
      <c r="AN3485" s="20"/>
      <c r="AO3485"/>
      <c r="AT3485" s="14"/>
      <c r="AU3485" s="14"/>
      <c r="AV3485" s="14"/>
      <c r="AW3485" s="14"/>
    </row>
    <row r="3486" spans="1:49" s="10" customFormat="1">
      <c r="A3486" s="12"/>
      <c r="C3486"/>
      <c r="D3486"/>
      <c r="E3486" s="20"/>
      <c r="F3486"/>
      <c r="G3486"/>
      <c r="H3486"/>
      <c r="I3486"/>
      <c r="J3486" s="20"/>
      <c r="K3486"/>
      <c r="L3486"/>
      <c r="M3486"/>
      <c r="N3486"/>
      <c r="O3486" s="20"/>
      <c r="P3486"/>
      <c r="Q3486"/>
      <c r="R3486"/>
      <c r="S3486"/>
      <c r="T3486" s="20"/>
      <c r="U3486"/>
      <c r="V3486"/>
      <c r="W3486"/>
      <c r="X3486"/>
      <c r="Y3486" s="20"/>
      <c r="Z3486"/>
      <c r="AA3486"/>
      <c r="AB3486"/>
      <c r="AC3486"/>
      <c r="AD3486" s="20"/>
      <c r="AE3486"/>
      <c r="AF3486"/>
      <c r="AG3486"/>
      <c r="AH3486"/>
      <c r="AI3486" s="20"/>
      <c r="AJ3486"/>
      <c r="AK3486"/>
      <c r="AL3486"/>
      <c r="AM3486"/>
      <c r="AN3486" s="20"/>
      <c r="AO3486"/>
      <c r="AT3486" s="14"/>
      <c r="AU3486" s="14"/>
      <c r="AV3486" s="14"/>
      <c r="AW3486" s="14"/>
    </row>
    <row r="3487" spans="1:49" s="10" customFormat="1">
      <c r="A3487" s="12"/>
      <c r="C3487"/>
      <c r="D3487"/>
      <c r="E3487" s="20"/>
      <c r="F3487"/>
      <c r="G3487"/>
      <c r="H3487"/>
      <c r="I3487"/>
      <c r="J3487" s="20"/>
      <c r="K3487"/>
      <c r="L3487"/>
      <c r="M3487"/>
      <c r="N3487"/>
      <c r="O3487" s="20"/>
      <c r="P3487"/>
      <c r="Q3487"/>
      <c r="R3487"/>
      <c r="S3487"/>
      <c r="T3487" s="20"/>
      <c r="U3487"/>
      <c r="V3487"/>
      <c r="W3487"/>
      <c r="X3487"/>
      <c r="Y3487" s="20"/>
      <c r="Z3487"/>
      <c r="AA3487"/>
      <c r="AB3487"/>
      <c r="AC3487"/>
      <c r="AD3487" s="20"/>
      <c r="AE3487"/>
      <c r="AF3487"/>
      <c r="AG3487"/>
      <c r="AH3487"/>
      <c r="AI3487" s="20"/>
      <c r="AJ3487"/>
      <c r="AK3487"/>
      <c r="AL3487"/>
      <c r="AM3487"/>
      <c r="AN3487" s="20"/>
      <c r="AO3487"/>
      <c r="AT3487" s="14"/>
      <c r="AU3487" s="14"/>
      <c r="AV3487" s="14"/>
      <c r="AW3487" s="14"/>
    </row>
    <row r="3488" spans="1:49" s="10" customFormat="1">
      <c r="A3488" s="12"/>
      <c r="C3488"/>
      <c r="D3488"/>
      <c r="E3488" s="20"/>
      <c r="F3488"/>
      <c r="G3488"/>
      <c r="H3488"/>
      <c r="I3488"/>
      <c r="J3488" s="20"/>
      <c r="K3488"/>
      <c r="L3488"/>
      <c r="M3488"/>
      <c r="N3488"/>
      <c r="O3488" s="20"/>
      <c r="P3488"/>
      <c r="Q3488"/>
      <c r="R3488"/>
      <c r="S3488"/>
      <c r="T3488" s="20"/>
      <c r="U3488"/>
      <c r="V3488"/>
      <c r="W3488"/>
      <c r="X3488"/>
      <c r="Y3488" s="20"/>
      <c r="Z3488"/>
      <c r="AA3488"/>
      <c r="AB3488"/>
      <c r="AC3488"/>
      <c r="AD3488" s="20"/>
      <c r="AE3488"/>
      <c r="AF3488"/>
      <c r="AG3488"/>
      <c r="AH3488"/>
      <c r="AI3488" s="20"/>
      <c r="AJ3488"/>
      <c r="AK3488"/>
      <c r="AL3488"/>
      <c r="AM3488"/>
      <c r="AN3488" s="20"/>
      <c r="AO3488"/>
      <c r="AT3488" s="14"/>
      <c r="AU3488" s="14"/>
      <c r="AV3488" s="14"/>
      <c r="AW3488" s="14"/>
    </row>
    <row r="3489" spans="1:49" s="10" customFormat="1">
      <c r="A3489" s="12"/>
      <c r="C3489"/>
      <c r="D3489"/>
      <c r="E3489" s="20"/>
      <c r="F3489"/>
      <c r="G3489"/>
      <c r="H3489"/>
      <c r="I3489"/>
      <c r="J3489" s="20"/>
      <c r="K3489"/>
      <c r="L3489"/>
      <c r="M3489"/>
      <c r="N3489"/>
      <c r="O3489" s="20"/>
      <c r="P3489"/>
      <c r="Q3489"/>
      <c r="R3489"/>
      <c r="S3489"/>
      <c r="T3489" s="20"/>
      <c r="U3489"/>
      <c r="V3489"/>
      <c r="W3489"/>
      <c r="X3489"/>
      <c r="Y3489" s="20"/>
      <c r="Z3489"/>
      <c r="AA3489"/>
      <c r="AB3489"/>
      <c r="AC3489"/>
      <c r="AD3489" s="20"/>
      <c r="AE3489"/>
      <c r="AF3489"/>
      <c r="AG3489"/>
      <c r="AH3489"/>
      <c r="AI3489" s="20"/>
      <c r="AJ3489"/>
      <c r="AK3489"/>
      <c r="AL3489"/>
      <c r="AM3489"/>
      <c r="AN3489" s="20"/>
      <c r="AO3489"/>
      <c r="AT3489" s="14"/>
      <c r="AU3489" s="14"/>
      <c r="AV3489" s="14"/>
      <c r="AW3489" s="14"/>
    </row>
    <row r="3490" spans="1:49" s="10" customFormat="1">
      <c r="A3490" s="12"/>
      <c r="C3490"/>
      <c r="D3490"/>
      <c r="E3490" s="20"/>
      <c r="F3490"/>
      <c r="G3490"/>
      <c r="H3490"/>
      <c r="I3490"/>
      <c r="J3490" s="20"/>
      <c r="K3490"/>
      <c r="L3490"/>
      <c r="M3490"/>
      <c r="N3490"/>
      <c r="O3490" s="20"/>
      <c r="P3490"/>
      <c r="Q3490"/>
      <c r="R3490"/>
      <c r="S3490"/>
      <c r="T3490" s="20"/>
      <c r="U3490"/>
      <c r="V3490"/>
      <c r="W3490"/>
      <c r="X3490"/>
      <c r="Y3490" s="20"/>
      <c r="Z3490"/>
      <c r="AA3490"/>
      <c r="AB3490"/>
      <c r="AC3490"/>
      <c r="AD3490" s="20"/>
      <c r="AE3490"/>
      <c r="AF3490"/>
      <c r="AG3490"/>
      <c r="AH3490"/>
      <c r="AI3490" s="20"/>
      <c r="AJ3490"/>
      <c r="AK3490"/>
      <c r="AL3490"/>
      <c r="AM3490"/>
      <c r="AN3490" s="20"/>
      <c r="AO3490"/>
      <c r="AT3490" s="14"/>
      <c r="AU3490" s="14"/>
      <c r="AV3490" s="14"/>
      <c r="AW3490" s="14"/>
    </row>
    <row r="3491" spans="1:49" s="10" customFormat="1">
      <c r="A3491" s="12"/>
      <c r="C3491"/>
      <c r="D3491"/>
      <c r="E3491" s="20"/>
      <c r="F3491"/>
      <c r="G3491"/>
      <c r="H3491"/>
      <c r="I3491"/>
      <c r="J3491" s="20"/>
      <c r="K3491"/>
      <c r="L3491"/>
      <c r="M3491"/>
      <c r="N3491"/>
      <c r="O3491" s="20"/>
      <c r="P3491"/>
      <c r="Q3491"/>
      <c r="R3491"/>
      <c r="S3491"/>
      <c r="T3491" s="20"/>
      <c r="U3491"/>
      <c r="V3491"/>
      <c r="W3491"/>
      <c r="X3491"/>
      <c r="Y3491" s="20"/>
      <c r="Z3491"/>
      <c r="AA3491"/>
      <c r="AB3491"/>
      <c r="AC3491"/>
      <c r="AD3491" s="20"/>
      <c r="AE3491"/>
      <c r="AF3491"/>
      <c r="AG3491"/>
      <c r="AH3491"/>
      <c r="AI3491" s="20"/>
      <c r="AJ3491"/>
      <c r="AK3491"/>
      <c r="AL3491"/>
      <c r="AM3491"/>
      <c r="AN3491" s="20"/>
      <c r="AO3491"/>
      <c r="AT3491" s="14"/>
      <c r="AU3491" s="14"/>
      <c r="AV3491" s="14"/>
      <c r="AW3491" s="14"/>
    </row>
    <row r="3492" spans="1:49" s="10" customFormat="1">
      <c r="A3492" s="12"/>
      <c r="C3492"/>
      <c r="D3492"/>
      <c r="E3492" s="20"/>
      <c r="F3492"/>
      <c r="G3492"/>
      <c r="H3492"/>
      <c r="I3492"/>
      <c r="J3492" s="20"/>
      <c r="K3492"/>
      <c r="L3492"/>
      <c r="M3492"/>
      <c r="N3492"/>
      <c r="O3492" s="20"/>
      <c r="P3492"/>
      <c r="Q3492"/>
      <c r="R3492"/>
      <c r="S3492"/>
      <c r="T3492" s="20"/>
      <c r="U3492"/>
      <c r="V3492"/>
      <c r="W3492"/>
      <c r="X3492"/>
      <c r="Y3492" s="20"/>
      <c r="Z3492"/>
      <c r="AA3492"/>
      <c r="AB3492"/>
      <c r="AC3492"/>
      <c r="AD3492" s="20"/>
      <c r="AE3492"/>
      <c r="AF3492"/>
      <c r="AG3492"/>
      <c r="AH3492"/>
      <c r="AI3492" s="20"/>
      <c r="AJ3492"/>
      <c r="AK3492"/>
      <c r="AL3492"/>
      <c r="AM3492"/>
      <c r="AN3492" s="20"/>
      <c r="AO3492"/>
      <c r="AT3492" s="14"/>
      <c r="AU3492" s="14"/>
      <c r="AV3492" s="14"/>
      <c r="AW3492" s="14"/>
    </row>
    <row r="3493" spans="1:49" s="10" customFormat="1">
      <c r="A3493" s="12"/>
      <c r="C3493"/>
      <c r="D3493"/>
      <c r="E3493" s="20"/>
      <c r="F3493"/>
      <c r="G3493"/>
      <c r="H3493"/>
      <c r="I3493"/>
      <c r="J3493" s="20"/>
      <c r="K3493"/>
      <c r="L3493"/>
      <c r="M3493"/>
      <c r="N3493"/>
      <c r="O3493" s="20"/>
      <c r="P3493"/>
      <c r="Q3493"/>
      <c r="R3493"/>
      <c r="S3493"/>
      <c r="T3493" s="20"/>
      <c r="U3493"/>
      <c r="V3493"/>
      <c r="W3493"/>
      <c r="X3493"/>
      <c r="Y3493" s="20"/>
      <c r="Z3493"/>
      <c r="AA3493"/>
      <c r="AB3493"/>
      <c r="AC3493"/>
      <c r="AD3493" s="20"/>
      <c r="AE3493"/>
      <c r="AF3493"/>
      <c r="AG3493"/>
      <c r="AH3493"/>
      <c r="AI3493" s="20"/>
      <c r="AJ3493"/>
      <c r="AK3493"/>
      <c r="AL3493"/>
      <c r="AM3493"/>
      <c r="AN3493" s="20"/>
      <c r="AO3493"/>
      <c r="AT3493" s="14"/>
      <c r="AU3493" s="14"/>
      <c r="AV3493" s="14"/>
      <c r="AW3493" s="14"/>
    </row>
    <row r="3494" spans="1:49" s="10" customFormat="1">
      <c r="A3494" s="12"/>
      <c r="C3494"/>
      <c r="D3494"/>
      <c r="E3494" s="20"/>
      <c r="F3494"/>
      <c r="G3494"/>
      <c r="H3494"/>
      <c r="I3494"/>
      <c r="J3494" s="20"/>
      <c r="K3494"/>
      <c r="L3494"/>
      <c r="M3494"/>
      <c r="N3494"/>
      <c r="O3494" s="20"/>
      <c r="P3494"/>
      <c r="Q3494"/>
      <c r="R3494"/>
      <c r="S3494"/>
      <c r="T3494" s="20"/>
      <c r="U3494"/>
      <c r="V3494"/>
      <c r="W3494"/>
      <c r="X3494"/>
      <c r="Y3494" s="20"/>
      <c r="Z3494"/>
      <c r="AA3494"/>
      <c r="AB3494"/>
      <c r="AC3494"/>
      <c r="AD3494" s="20"/>
      <c r="AE3494"/>
      <c r="AF3494"/>
      <c r="AG3494"/>
      <c r="AH3494"/>
      <c r="AI3494" s="20"/>
      <c r="AJ3494"/>
      <c r="AK3494"/>
      <c r="AL3494"/>
      <c r="AM3494"/>
      <c r="AN3494" s="20"/>
      <c r="AO3494"/>
      <c r="AT3494" s="14"/>
      <c r="AU3494" s="14"/>
      <c r="AV3494" s="14"/>
      <c r="AW3494" s="14"/>
    </row>
    <row r="3495" spans="1:49" s="10" customFormat="1">
      <c r="A3495" s="12"/>
      <c r="C3495"/>
      <c r="D3495"/>
      <c r="E3495" s="20"/>
      <c r="F3495"/>
      <c r="G3495"/>
      <c r="H3495"/>
      <c r="I3495"/>
      <c r="J3495" s="20"/>
      <c r="K3495"/>
      <c r="L3495"/>
      <c r="M3495"/>
      <c r="N3495"/>
      <c r="O3495" s="20"/>
      <c r="P3495"/>
      <c r="Q3495"/>
      <c r="R3495"/>
      <c r="S3495"/>
      <c r="T3495" s="20"/>
      <c r="U3495"/>
      <c r="V3495"/>
      <c r="W3495"/>
      <c r="X3495"/>
      <c r="Y3495" s="20"/>
      <c r="Z3495"/>
      <c r="AA3495"/>
      <c r="AB3495"/>
      <c r="AC3495"/>
      <c r="AD3495" s="20"/>
      <c r="AE3495"/>
      <c r="AF3495"/>
      <c r="AG3495"/>
      <c r="AH3495"/>
      <c r="AI3495" s="20"/>
      <c r="AJ3495"/>
      <c r="AK3495"/>
      <c r="AL3495"/>
      <c r="AM3495"/>
      <c r="AN3495" s="20"/>
      <c r="AO3495"/>
      <c r="AT3495" s="14"/>
      <c r="AU3495" s="14"/>
      <c r="AV3495" s="14"/>
      <c r="AW3495" s="14"/>
    </row>
    <row r="3496" spans="1:49" s="10" customFormat="1">
      <c r="A3496" s="12"/>
      <c r="C3496"/>
      <c r="D3496"/>
      <c r="E3496" s="20"/>
      <c r="F3496"/>
      <c r="G3496"/>
      <c r="H3496"/>
      <c r="I3496"/>
      <c r="J3496" s="20"/>
      <c r="K3496"/>
      <c r="L3496"/>
      <c r="M3496"/>
      <c r="N3496"/>
      <c r="O3496" s="20"/>
      <c r="P3496"/>
      <c r="Q3496"/>
      <c r="R3496"/>
      <c r="S3496"/>
      <c r="T3496" s="20"/>
      <c r="U3496"/>
      <c r="V3496"/>
      <c r="W3496"/>
      <c r="X3496"/>
      <c r="Y3496" s="20"/>
      <c r="Z3496"/>
      <c r="AA3496"/>
      <c r="AB3496"/>
      <c r="AC3496"/>
      <c r="AD3496" s="20"/>
      <c r="AE3496"/>
      <c r="AF3496"/>
      <c r="AG3496"/>
      <c r="AH3496"/>
      <c r="AI3496" s="20"/>
      <c r="AJ3496"/>
      <c r="AK3496"/>
      <c r="AL3496"/>
      <c r="AM3496"/>
      <c r="AN3496" s="20"/>
      <c r="AO3496"/>
      <c r="AT3496" s="14"/>
      <c r="AU3496" s="14"/>
      <c r="AV3496" s="14"/>
      <c r="AW3496" s="14"/>
    </row>
    <row r="3497" spans="1:49" s="10" customFormat="1">
      <c r="A3497" s="12"/>
      <c r="C3497"/>
      <c r="D3497"/>
      <c r="E3497" s="20"/>
      <c r="F3497"/>
      <c r="G3497"/>
      <c r="H3497"/>
      <c r="I3497"/>
      <c r="J3497" s="20"/>
      <c r="K3497"/>
      <c r="L3497"/>
      <c r="M3497"/>
      <c r="N3497"/>
      <c r="O3497" s="20"/>
      <c r="P3497"/>
      <c r="Q3497"/>
      <c r="R3497"/>
      <c r="S3497"/>
      <c r="T3497" s="20"/>
      <c r="U3497"/>
      <c r="V3497"/>
      <c r="W3497"/>
      <c r="X3497"/>
      <c r="Y3497" s="20"/>
      <c r="Z3497"/>
      <c r="AA3497"/>
      <c r="AB3497"/>
      <c r="AC3497"/>
      <c r="AD3497" s="20"/>
      <c r="AE3497"/>
      <c r="AF3497"/>
      <c r="AG3497"/>
      <c r="AH3497"/>
      <c r="AI3497" s="20"/>
      <c r="AJ3497"/>
      <c r="AK3497"/>
      <c r="AL3497"/>
      <c r="AM3497"/>
      <c r="AN3497" s="20"/>
      <c r="AO3497"/>
      <c r="AT3497" s="14"/>
      <c r="AU3497" s="14"/>
      <c r="AV3497" s="14"/>
      <c r="AW3497" s="14"/>
    </row>
    <row r="3498" spans="1:49" s="10" customFormat="1">
      <c r="A3498" s="12"/>
      <c r="C3498"/>
      <c r="D3498"/>
      <c r="E3498" s="20"/>
      <c r="F3498"/>
      <c r="G3498"/>
      <c r="H3498"/>
      <c r="I3498"/>
      <c r="J3498" s="20"/>
      <c r="K3498"/>
      <c r="L3498"/>
      <c r="M3498"/>
      <c r="N3498"/>
      <c r="O3498" s="20"/>
      <c r="P3498"/>
      <c r="Q3498"/>
      <c r="R3498"/>
      <c r="S3498"/>
      <c r="T3498" s="20"/>
      <c r="U3498"/>
      <c r="V3498"/>
      <c r="W3498"/>
      <c r="X3498"/>
      <c r="Y3498" s="20"/>
      <c r="Z3498"/>
      <c r="AA3498"/>
      <c r="AB3498"/>
      <c r="AC3498"/>
      <c r="AD3498" s="20"/>
      <c r="AE3498"/>
      <c r="AF3498"/>
      <c r="AG3498"/>
      <c r="AH3498"/>
      <c r="AI3498" s="20"/>
      <c r="AJ3498"/>
      <c r="AK3498"/>
      <c r="AL3498"/>
      <c r="AM3498"/>
      <c r="AN3498" s="20"/>
      <c r="AO3498"/>
      <c r="AT3498" s="14"/>
      <c r="AU3498" s="14"/>
      <c r="AV3498" s="14"/>
      <c r="AW3498" s="14"/>
    </row>
    <row r="3499" spans="1:49" s="10" customFormat="1">
      <c r="A3499" s="12"/>
      <c r="C3499"/>
      <c r="D3499"/>
      <c r="E3499" s="20"/>
      <c r="F3499"/>
      <c r="G3499"/>
      <c r="H3499"/>
      <c r="I3499"/>
      <c r="J3499" s="20"/>
      <c r="K3499"/>
      <c r="L3499"/>
      <c r="M3499"/>
      <c r="N3499"/>
      <c r="O3499" s="20"/>
      <c r="P3499"/>
      <c r="Q3499"/>
      <c r="R3499"/>
      <c r="S3499"/>
      <c r="T3499" s="20"/>
      <c r="U3499"/>
      <c r="V3499"/>
      <c r="W3499"/>
      <c r="X3499"/>
      <c r="Y3499" s="20"/>
      <c r="Z3499"/>
      <c r="AA3499"/>
      <c r="AB3499"/>
      <c r="AC3499"/>
      <c r="AD3499" s="20"/>
      <c r="AE3499"/>
      <c r="AF3499"/>
      <c r="AG3499"/>
      <c r="AH3499"/>
      <c r="AI3499" s="20"/>
      <c r="AJ3499"/>
      <c r="AK3499"/>
      <c r="AL3499"/>
      <c r="AM3499"/>
      <c r="AN3499" s="20"/>
      <c r="AO3499"/>
      <c r="AT3499" s="14"/>
      <c r="AU3499" s="14"/>
      <c r="AV3499" s="14"/>
      <c r="AW3499" s="14"/>
    </row>
    <row r="3500" spans="1:49" s="10" customFormat="1">
      <c r="A3500" s="12"/>
      <c r="C3500"/>
      <c r="D3500"/>
      <c r="E3500" s="20"/>
      <c r="F3500"/>
      <c r="G3500"/>
      <c r="H3500"/>
      <c r="I3500"/>
      <c r="J3500" s="20"/>
      <c r="K3500"/>
      <c r="L3500"/>
      <c r="M3500"/>
      <c r="N3500"/>
      <c r="O3500" s="20"/>
      <c r="P3500"/>
      <c r="Q3500"/>
      <c r="R3500"/>
      <c r="S3500"/>
      <c r="T3500" s="20"/>
      <c r="U3500"/>
      <c r="V3500"/>
      <c r="W3500"/>
      <c r="X3500"/>
      <c r="Y3500" s="20"/>
      <c r="Z3500"/>
      <c r="AA3500"/>
      <c r="AB3500"/>
      <c r="AC3500"/>
      <c r="AD3500" s="20"/>
      <c r="AE3500"/>
      <c r="AF3500"/>
      <c r="AG3500"/>
      <c r="AH3500"/>
      <c r="AI3500" s="20"/>
      <c r="AJ3500"/>
      <c r="AK3500"/>
      <c r="AL3500"/>
      <c r="AM3500"/>
      <c r="AN3500" s="20"/>
      <c r="AO3500"/>
      <c r="AT3500" s="14"/>
      <c r="AU3500" s="14"/>
      <c r="AV3500" s="14"/>
      <c r="AW3500" s="14"/>
    </row>
    <row r="3501" spans="1:49" s="10" customFormat="1">
      <c r="A3501" s="12"/>
      <c r="C3501"/>
      <c r="D3501"/>
      <c r="E3501" s="20"/>
      <c r="F3501"/>
      <c r="G3501"/>
      <c r="H3501"/>
      <c r="I3501"/>
      <c r="J3501" s="20"/>
      <c r="K3501"/>
      <c r="L3501"/>
      <c r="M3501"/>
      <c r="N3501"/>
      <c r="O3501" s="20"/>
      <c r="P3501"/>
      <c r="Q3501"/>
      <c r="R3501"/>
      <c r="S3501"/>
      <c r="T3501" s="20"/>
      <c r="U3501"/>
      <c r="V3501"/>
      <c r="W3501"/>
      <c r="X3501"/>
      <c r="Y3501" s="20"/>
      <c r="Z3501"/>
      <c r="AA3501"/>
      <c r="AB3501"/>
      <c r="AC3501"/>
      <c r="AD3501" s="20"/>
      <c r="AE3501"/>
      <c r="AF3501"/>
      <c r="AG3501"/>
      <c r="AH3501"/>
      <c r="AI3501" s="20"/>
      <c r="AJ3501"/>
      <c r="AK3501"/>
      <c r="AL3501"/>
      <c r="AM3501"/>
      <c r="AN3501" s="20"/>
      <c r="AO3501"/>
      <c r="AT3501" s="14"/>
      <c r="AU3501" s="14"/>
      <c r="AV3501" s="14"/>
      <c r="AW3501" s="14"/>
    </row>
    <row r="3502" spans="1:49" s="10" customFormat="1">
      <c r="A3502" s="12"/>
      <c r="C3502"/>
      <c r="D3502"/>
      <c r="E3502" s="20"/>
      <c r="F3502"/>
      <c r="G3502"/>
      <c r="H3502"/>
      <c r="I3502"/>
      <c r="J3502" s="20"/>
      <c r="K3502"/>
      <c r="L3502"/>
      <c r="M3502"/>
      <c r="N3502"/>
      <c r="O3502" s="20"/>
      <c r="P3502"/>
      <c r="Q3502"/>
      <c r="R3502"/>
      <c r="S3502"/>
      <c r="T3502" s="20"/>
      <c r="U3502"/>
      <c r="V3502"/>
      <c r="W3502"/>
      <c r="X3502"/>
      <c r="Y3502" s="20"/>
      <c r="Z3502"/>
      <c r="AA3502"/>
      <c r="AB3502"/>
      <c r="AC3502"/>
      <c r="AD3502" s="20"/>
      <c r="AE3502"/>
      <c r="AF3502"/>
      <c r="AG3502"/>
      <c r="AH3502"/>
      <c r="AI3502" s="20"/>
      <c r="AJ3502"/>
      <c r="AK3502"/>
      <c r="AL3502"/>
      <c r="AM3502"/>
      <c r="AN3502" s="20"/>
      <c r="AO3502"/>
      <c r="AT3502" s="14"/>
      <c r="AU3502" s="14"/>
      <c r="AV3502" s="14"/>
      <c r="AW3502" s="14"/>
    </row>
    <row r="3503" spans="1:49" s="10" customFormat="1">
      <c r="A3503" s="12"/>
      <c r="C3503"/>
      <c r="D3503"/>
      <c r="E3503" s="20"/>
      <c r="F3503"/>
      <c r="G3503"/>
      <c r="H3503"/>
      <c r="I3503"/>
      <c r="J3503" s="20"/>
      <c r="K3503"/>
      <c r="L3503"/>
      <c r="M3503"/>
      <c r="N3503"/>
      <c r="O3503" s="20"/>
      <c r="P3503"/>
      <c r="Q3503"/>
      <c r="R3503"/>
      <c r="S3503"/>
      <c r="T3503" s="20"/>
      <c r="U3503"/>
      <c r="V3503"/>
      <c r="W3503"/>
      <c r="X3503"/>
      <c r="Y3503" s="20"/>
      <c r="Z3503"/>
      <c r="AA3503"/>
      <c r="AB3503"/>
      <c r="AC3503"/>
      <c r="AD3503" s="20"/>
      <c r="AE3503"/>
      <c r="AF3503"/>
      <c r="AG3503"/>
      <c r="AH3503"/>
      <c r="AI3503" s="20"/>
      <c r="AJ3503"/>
      <c r="AK3503"/>
      <c r="AL3503"/>
      <c r="AM3503"/>
      <c r="AN3503" s="20"/>
      <c r="AO3503"/>
      <c r="AT3503" s="14"/>
      <c r="AU3503" s="14"/>
      <c r="AV3503" s="14"/>
      <c r="AW3503" s="14"/>
    </row>
    <row r="3504" spans="1:49" s="10" customFormat="1">
      <c r="A3504" s="12"/>
      <c r="C3504"/>
      <c r="D3504"/>
      <c r="E3504" s="20"/>
      <c r="F3504"/>
      <c r="G3504"/>
      <c r="H3504"/>
      <c r="I3504"/>
      <c r="J3504" s="20"/>
      <c r="K3504"/>
      <c r="L3504"/>
      <c r="M3504"/>
      <c r="N3504"/>
      <c r="O3504" s="20"/>
      <c r="P3504"/>
      <c r="Q3504"/>
      <c r="R3504"/>
      <c r="S3504"/>
      <c r="T3504" s="20"/>
      <c r="U3504"/>
      <c r="V3504"/>
      <c r="W3504"/>
      <c r="X3504"/>
      <c r="Y3504" s="20"/>
      <c r="Z3504"/>
      <c r="AA3504"/>
      <c r="AB3504"/>
      <c r="AC3504"/>
      <c r="AD3504" s="20"/>
      <c r="AE3504"/>
      <c r="AF3504"/>
      <c r="AG3504"/>
      <c r="AH3504"/>
      <c r="AI3504" s="20"/>
      <c r="AJ3504"/>
      <c r="AK3504"/>
      <c r="AL3504"/>
      <c r="AM3504"/>
      <c r="AN3504" s="20"/>
      <c r="AO3504"/>
      <c r="AT3504" s="14"/>
      <c r="AU3504" s="14"/>
      <c r="AV3504" s="14"/>
      <c r="AW3504" s="14"/>
    </row>
    <row r="3505" spans="1:49" s="10" customFormat="1">
      <c r="A3505" s="12"/>
      <c r="C3505"/>
      <c r="D3505"/>
      <c r="E3505" s="20"/>
      <c r="F3505"/>
      <c r="G3505"/>
      <c r="H3505"/>
      <c r="I3505"/>
      <c r="J3505" s="20"/>
      <c r="K3505"/>
      <c r="L3505"/>
      <c r="M3505"/>
      <c r="N3505"/>
      <c r="O3505" s="20"/>
      <c r="P3505"/>
      <c r="Q3505"/>
      <c r="R3505"/>
      <c r="S3505"/>
      <c r="T3505" s="20"/>
      <c r="U3505"/>
      <c r="V3505"/>
      <c r="W3505"/>
      <c r="X3505"/>
      <c r="Y3505" s="20"/>
      <c r="Z3505"/>
      <c r="AA3505"/>
      <c r="AB3505"/>
      <c r="AC3505"/>
      <c r="AD3505" s="20"/>
      <c r="AE3505"/>
      <c r="AF3505"/>
      <c r="AG3505"/>
      <c r="AH3505"/>
      <c r="AI3505" s="20"/>
      <c r="AJ3505"/>
      <c r="AK3505"/>
      <c r="AL3505"/>
      <c r="AM3505"/>
      <c r="AN3505" s="20"/>
      <c r="AO3505"/>
      <c r="AT3505" s="14"/>
      <c r="AU3505" s="14"/>
      <c r="AV3505" s="14"/>
      <c r="AW3505" s="14"/>
    </row>
    <row r="3506" spans="1:49" s="10" customFormat="1">
      <c r="A3506" s="12"/>
      <c r="C3506"/>
      <c r="D3506"/>
      <c r="E3506" s="20"/>
      <c r="F3506"/>
      <c r="G3506"/>
      <c r="H3506"/>
      <c r="I3506"/>
      <c r="J3506" s="20"/>
      <c r="K3506"/>
      <c r="L3506"/>
      <c r="M3506"/>
      <c r="N3506"/>
      <c r="O3506" s="20"/>
      <c r="P3506"/>
      <c r="Q3506"/>
      <c r="R3506"/>
      <c r="S3506"/>
      <c r="T3506" s="20"/>
      <c r="U3506"/>
      <c r="V3506"/>
      <c r="W3506"/>
      <c r="X3506"/>
      <c r="Y3506" s="20"/>
      <c r="Z3506"/>
      <c r="AA3506"/>
      <c r="AB3506"/>
      <c r="AC3506"/>
      <c r="AD3506" s="20"/>
      <c r="AE3506"/>
      <c r="AF3506"/>
      <c r="AG3506"/>
      <c r="AH3506"/>
      <c r="AI3506" s="20"/>
      <c r="AJ3506"/>
      <c r="AK3506"/>
      <c r="AL3506"/>
      <c r="AM3506"/>
      <c r="AN3506" s="20"/>
      <c r="AO3506"/>
      <c r="AT3506" s="14"/>
      <c r="AU3506" s="14"/>
      <c r="AV3506" s="14"/>
      <c r="AW3506" s="14"/>
    </row>
    <row r="3507" spans="1:49" s="10" customFormat="1">
      <c r="A3507" s="12"/>
      <c r="C3507"/>
      <c r="D3507"/>
      <c r="E3507" s="20"/>
      <c r="F3507"/>
      <c r="G3507"/>
      <c r="H3507"/>
      <c r="I3507"/>
      <c r="J3507" s="20"/>
      <c r="K3507"/>
      <c r="L3507"/>
      <c r="M3507"/>
      <c r="N3507"/>
      <c r="O3507" s="20"/>
      <c r="P3507"/>
      <c r="Q3507"/>
      <c r="R3507"/>
      <c r="S3507"/>
      <c r="T3507" s="20"/>
      <c r="U3507"/>
      <c r="V3507"/>
      <c r="W3507"/>
      <c r="X3507"/>
      <c r="Y3507" s="20"/>
      <c r="Z3507"/>
      <c r="AA3507"/>
      <c r="AB3507"/>
      <c r="AC3507"/>
      <c r="AD3507" s="20"/>
      <c r="AE3507"/>
      <c r="AF3507"/>
      <c r="AG3507"/>
      <c r="AH3507"/>
      <c r="AI3507" s="20"/>
      <c r="AJ3507"/>
      <c r="AK3507"/>
      <c r="AL3507"/>
      <c r="AM3507"/>
      <c r="AN3507" s="20"/>
      <c r="AO3507"/>
      <c r="AT3507" s="14"/>
      <c r="AU3507" s="14"/>
      <c r="AV3507" s="14"/>
      <c r="AW3507" s="14"/>
    </row>
    <row r="3508" spans="1:49" s="10" customFormat="1">
      <c r="A3508" s="12"/>
      <c r="C3508"/>
      <c r="D3508"/>
      <c r="E3508" s="20"/>
      <c r="F3508"/>
      <c r="G3508"/>
      <c r="H3508"/>
      <c r="I3508"/>
      <c r="J3508" s="20"/>
      <c r="K3508"/>
      <c r="L3508"/>
      <c r="M3508"/>
      <c r="N3508"/>
      <c r="O3508" s="20"/>
      <c r="P3508"/>
      <c r="Q3508"/>
      <c r="R3508"/>
      <c r="S3508"/>
      <c r="T3508" s="20"/>
      <c r="U3508"/>
      <c r="V3508"/>
      <c r="W3508"/>
      <c r="X3508"/>
      <c r="Y3508" s="20"/>
      <c r="Z3508"/>
      <c r="AA3508"/>
      <c r="AB3508"/>
      <c r="AC3508"/>
      <c r="AD3508" s="20"/>
      <c r="AE3508"/>
      <c r="AF3508"/>
      <c r="AG3508"/>
      <c r="AH3508"/>
      <c r="AI3508" s="20"/>
      <c r="AJ3508"/>
      <c r="AK3508"/>
      <c r="AL3508"/>
      <c r="AM3508"/>
      <c r="AN3508" s="20"/>
      <c r="AO3508"/>
      <c r="AT3508" s="14"/>
      <c r="AU3508" s="14"/>
      <c r="AV3508" s="14"/>
      <c r="AW3508" s="14"/>
    </row>
    <row r="3509" spans="1:49" s="10" customFormat="1">
      <c r="A3509" s="12"/>
      <c r="C3509"/>
      <c r="D3509"/>
      <c r="E3509" s="20"/>
      <c r="F3509"/>
      <c r="G3509"/>
      <c r="H3509"/>
      <c r="I3509"/>
      <c r="J3509" s="20"/>
      <c r="K3509"/>
      <c r="L3509"/>
      <c r="M3509"/>
      <c r="N3509"/>
      <c r="O3509" s="20"/>
      <c r="P3509"/>
      <c r="Q3509"/>
      <c r="R3509"/>
      <c r="S3509"/>
      <c r="T3509" s="20"/>
      <c r="U3509"/>
      <c r="V3509"/>
      <c r="W3509"/>
      <c r="X3509"/>
      <c r="Y3509" s="20"/>
      <c r="Z3509"/>
      <c r="AA3509"/>
      <c r="AB3509"/>
      <c r="AC3509"/>
      <c r="AD3509" s="20"/>
      <c r="AE3509"/>
      <c r="AF3509"/>
      <c r="AG3509"/>
      <c r="AH3509"/>
      <c r="AI3509" s="20"/>
      <c r="AJ3509"/>
      <c r="AK3509"/>
      <c r="AL3509"/>
      <c r="AM3509"/>
      <c r="AN3509" s="20"/>
      <c r="AO3509"/>
      <c r="AT3509" s="14"/>
      <c r="AU3509" s="14"/>
      <c r="AV3509" s="14"/>
      <c r="AW3509" s="14"/>
    </row>
    <row r="3510" spans="1:49" s="10" customFormat="1">
      <c r="A3510" s="12"/>
      <c r="C3510"/>
      <c r="D3510"/>
      <c r="E3510" s="20"/>
      <c r="F3510"/>
      <c r="G3510"/>
      <c r="H3510"/>
      <c r="I3510"/>
      <c r="J3510" s="20"/>
      <c r="K3510"/>
      <c r="L3510"/>
      <c r="M3510"/>
      <c r="N3510"/>
      <c r="O3510" s="20"/>
      <c r="P3510"/>
      <c r="Q3510"/>
      <c r="R3510"/>
      <c r="S3510"/>
      <c r="T3510" s="20"/>
      <c r="U3510"/>
      <c r="V3510"/>
      <c r="W3510"/>
      <c r="X3510"/>
      <c r="Y3510" s="20"/>
      <c r="Z3510"/>
      <c r="AA3510"/>
      <c r="AB3510"/>
      <c r="AC3510"/>
      <c r="AD3510" s="20"/>
      <c r="AE3510"/>
      <c r="AF3510"/>
      <c r="AG3510"/>
      <c r="AH3510"/>
      <c r="AI3510" s="20"/>
      <c r="AJ3510"/>
      <c r="AK3510"/>
      <c r="AL3510"/>
      <c r="AM3510"/>
      <c r="AN3510" s="20"/>
      <c r="AO3510"/>
      <c r="AT3510" s="14"/>
      <c r="AU3510" s="14"/>
      <c r="AV3510" s="14"/>
      <c r="AW3510" s="14"/>
    </row>
    <row r="3511" spans="1:49" s="10" customFormat="1">
      <c r="A3511" s="12"/>
      <c r="C3511"/>
      <c r="D3511"/>
      <c r="E3511" s="20"/>
      <c r="F3511"/>
      <c r="G3511"/>
      <c r="H3511"/>
      <c r="I3511"/>
      <c r="J3511" s="20"/>
      <c r="K3511"/>
      <c r="L3511"/>
      <c r="M3511"/>
      <c r="N3511"/>
      <c r="O3511" s="20"/>
      <c r="P3511"/>
      <c r="Q3511"/>
      <c r="R3511"/>
      <c r="S3511"/>
      <c r="T3511" s="20"/>
      <c r="U3511"/>
      <c r="V3511"/>
      <c r="W3511"/>
      <c r="X3511"/>
      <c r="Y3511" s="20"/>
      <c r="Z3511"/>
      <c r="AA3511"/>
      <c r="AB3511"/>
      <c r="AC3511"/>
      <c r="AD3511" s="20"/>
      <c r="AE3511"/>
      <c r="AF3511"/>
      <c r="AG3511"/>
      <c r="AH3511"/>
      <c r="AI3511" s="20"/>
      <c r="AJ3511"/>
      <c r="AK3511"/>
      <c r="AL3511"/>
      <c r="AM3511"/>
      <c r="AN3511" s="20"/>
      <c r="AO3511"/>
      <c r="AT3511" s="14"/>
      <c r="AU3511" s="14"/>
      <c r="AV3511" s="14"/>
      <c r="AW3511" s="14"/>
    </row>
    <row r="3512" spans="1:49" s="10" customFormat="1">
      <c r="A3512" s="12"/>
      <c r="C3512"/>
      <c r="D3512"/>
      <c r="E3512" s="20"/>
      <c r="F3512"/>
      <c r="G3512"/>
      <c r="H3512"/>
      <c r="I3512"/>
      <c r="J3512" s="20"/>
      <c r="K3512"/>
      <c r="L3512"/>
      <c r="M3512"/>
      <c r="N3512"/>
      <c r="O3512" s="20"/>
      <c r="P3512"/>
      <c r="Q3512"/>
      <c r="R3512"/>
      <c r="S3512"/>
      <c r="T3512" s="20"/>
      <c r="U3512"/>
      <c r="V3512"/>
      <c r="W3512"/>
      <c r="X3512"/>
      <c r="Y3512" s="20"/>
      <c r="Z3512"/>
      <c r="AA3512"/>
      <c r="AB3512"/>
      <c r="AC3512"/>
      <c r="AD3512" s="20"/>
      <c r="AE3512"/>
      <c r="AF3512"/>
      <c r="AG3512"/>
      <c r="AH3512"/>
      <c r="AI3512" s="20"/>
      <c r="AJ3512"/>
      <c r="AK3512"/>
      <c r="AL3512"/>
      <c r="AM3512"/>
      <c r="AN3512" s="20"/>
      <c r="AO3512"/>
      <c r="AT3512" s="14"/>
      <c r="AU3512" s="14"/>
      <c r="AV3512" s="14"/>
      <c r="AW3512" s="14"/>
    </row>
    <row r="3513" spans="1:49" s="10" customFormat="1">
      <c r="A3513" s="12"/>
      <c r="C3513"/>
      <c r="D3513"/>
      <c r="E3513" s="20"/>
      <c r="F3513"/>
      <c r="G3513"/>
      <c r="H3513"/>
      <c r="I3513"/>
      <c r="J3513" s="20"/>
      <c r="K3513"/>
      <c r="L3513"/>
      <c r="M3513"/>
      <c r="N3513"/>
      <c r="O3513" s="20"/>
      <c r="P3513"/>
      <c r="Q3513"/>
      <c r="R3513"/>
      <c r="S3513"/>
      <c r="T3513" s="20"/>
      <c r="U3513"/>
      <c r="V3513"/>
      <c r="W3513"/>
      <c r="X3513"/>
      <c r="Y3513" s="20"/>
      <c r="Z3513"/>
      <c r="AA3513"/>
      <c r="AB3513"/>
      <c r="AC3513"/>
      <c r="AD3513" s="20"/>
      <c r="AE3513"/>
      <c r="AF3513"/>
      <c r="AG3513"/>
      <c r="AH3513"/>
      <c r="AI3513" s="20"/>
      <c r="AJ3513"/>
      <c r="AK3513"/>
      <c r="AL3513"/>
      <c r="AM3513"/>
      <c r="AN3513" s="20"/>
      <c r="AO3513"/>
      <c r="AT3513" s="14"/>
      <c r="AU3513" s="14"/>
      <c r="AV3513" s="14"/>
      <c r="AW3513" s="14"/>
    </row>
    <row r="3514" spans="1:49" s="10" customFormat="1">
      <c r="A3514" s="12"/>
      <c r="C3514"/>
      <c r="D3514"/>
      <c r="E3514" s="20"/>
      <c r="F3514"/>
      <c r="G3514"/>
      <c r="H3514"/>
      <c r="I3514"/>
      <c r="J3514" s="20"/>
      <c r="K3514"/>
      <c r="L3514"/>
      <c r="M3514"/>
      <c r="N3514"/>
      <c r="O3514" s="20"/>
      <c r="P3514"/>
      <c r="Q3514"/>
      <c r="R3514"/>
      <c r="S3514"/>
      <c r="T3514" s="20"/>
      <c r="U3514"/>
      <c r="V3514"/>
      <c r="W3514"/>
      <c r="X3514"/>
      <c r="Y3514" s="20"/>
      <c r="Z3514"/>
      <c r="AA3514"/>
      <c r="AB3514"/>
      <c r="AC3514"/>
      <c r="AD3514" s="20"/>
      <c r="AE3514"/>
      <c r="AF3514"/>
      <c r="AG3514"/>
      <c r="AH3514"/>
      <c r="AI3514" s="20"/>
      <c r="AJ3514"/>
      <c r="AK3514"/>
      <c r="AL3514"/>
      <c r="AM3514"/>
      <c r="AN3514" s="20"/>
      <c r="AO3514"/>
      <c r="AT3514" s="14"/>
      <c r="AU3514" s="14"/>
      <c r="AV3514" s="14"/>
      <c r="AW3514" s="14"/>
    </row>
    <row r="3515" spans="1:49" s="10" customFormat="1">
      <c r="A3515" s="12"/>
      <c r="C3515"/>
      <c r="D3515"/>
      <c r="E3515" s="20"/>
      <c r="F3515"/>
      <c r="G3515"/>
      <c r="H3515"/>
      <c r="I3515"/>
      <c r="J3515" s="20"/>
      <c r="K3515"/>
      <c r="L3515"/>
      <c r="M3515"/>
      <c r="N3515"/>
      <c r="O3515" s="20"/>
      <c r="P3515"/>
      <c r="Q3515"/>
      <c r="R3515"/>
      <c r="S3515"/>
      <c r="T3515" s="20"/>
      <c r="U3515"/>
      <c r="V3515"/>
      <c r="W3515"/>
      <c r="X3515"/>
      <c r="Y3515" s="20"/>
      <c r="Z3515"/>
      <c r="AA3515"/>
      <c r="AB3515"/>
      <c r="AC3515"/>
      <c r="AD3515" s="20"/>
      <c r="AE3515"/>
      <c r="AF3515"/>
      <c r="AG3515"/>
      <c r="AH3515"/>
      <c r="AI3515" s="20"/>
      <c r="AJ3515"/>
      <c r="AK3515"/>
      <c r="AL3515"/>
      <c r="AM3515"/>
      <c r="AN3515" s="20"/>
      <c r="AO3515"/>
      <c r="AT3515" s="14"/>
      <c r="AU3515" s="14"/>
      <c r="AV3515" s="14"/>
      <c r="AW3515" s="14"/>
    </row>
    <row r="3516" spans="1:49" s="10" customFormat="1">
      <c r="A3516" s="12"/>
      <c r="C3516"/>
      <c r="D3516"/>
      <c r="E3516" s="20"/>
      <c r="F3516"/>
      <c r="G3516"/>
      <c r="H3516"/>
      <c r="I3516"/>
      <c r="J3516" s="20"/>
      <c r="K3516"/>
      <c r="L3516"/>
      <c r="M3516"/>
      <c r="N3516"/>
      <c r="O3516" s="20"/>
      <c r="P3516"/>
      <c r="Q3516"/>
      <c r="R3516"/>
      <c r="S3516"/>
      <c r="T3516" s="20"/>
      <c r="U3516"/>
      <c r="V3516"/>
      <c r="W3516"/>
      <c r="X3516"/>
      <c r="Y3516" s="20"/>
      <c r="Z3516"/>
      <c r="AA3516"/>
      <c r="AB3516"/>
      <c r="AC3516"/>
      <c r="AD3516" s="20"/>
      <c r="AE3516"/>
      <c r="AF3516"/>
      <c r="AG3516"/>
      <c r="AH3516"/>
      <c r="AI3516" s="20"/>
      <c r="AJ3516"/>
      <c r="AK3516"/>
      <c r="AL3516"/>
      <c r="AM3516"/>
      <c r="AN3516" s="20"/>
      <c r="AO3516"/>
      <c r="AT3516" s="14"/>
      <c r="AU3516" s="14"/>
      <c r="AV3516" s="14"/>
      <c r="AW3516" s="14"/>
    </row>
    <row r="3517" spans="1:49" s="10" customFormat="1">
      <c r="A3517" s="12"/>
      <c r="C3517"/>
      <c r="D3517"/>
      <c r="E3517" s="20"/>
      <c r="F3517"/>
      <c r="G3517"/>
      <c r="H3517"/>
      <c r="I3517"/>
      <c r="J3517" s="20"/>
      <c r="K3517"/>
      <c r="L3517"/>
      <c r="M3517"/>
      <c r="N3517"/>
      <c r="O3517" s="20"/>
      <c r="P3517"/>
      <c r="Q3517"/>
      <c r="R3517"/>
      <c r="S3517"/>
      <c r="T3517" s="20"/>
      <c r="U3517"/>
      <c r="V3517"/>
      <c r="W3517"/>
      <c r="X3517"/>
      <c r="Y3517" s="20"/>
      <c r="Z3517"/>
      <c r="AA3517"/>
      <c r="AB3517"/>
      <c r="AC3517"/>
      <c r="AD3517" s="20"/>
      <c r="AE3517"/>
      <c r="AF3517"/>
      <c r="AG3517"/>
      <c r="AH3517"/>
      <c r="AI3517" s="20"/>
      <c r="AJ3517"/>
      <c r="AK3517"/>
      <c r="AL3517"/>
      <c r="AM3517"/>
      <c r="AN3517" s="20"/>
      <c r="AO3517"/>
      <c r="AT3517" s="14"/>
      <c r="AU3517" s="14"/>
      <c r="AV3517" s="14"/>
      <c r="AW3517" s="14"/>
    </row>
    <row r="3518" spans="1:49" s="10" customFormat="1">
      <c r="A3518" s="12"/>
      <c r="C3518"/>
      <c r="D3518"/>
      <c r="E3518" s="20"/>
      <c r="F3518"/>
      <c r="G3518"/>
      <c r="H3518"/>
      <c r="I3518"/>
      <c r="J3518" s="20"/>
      <c r="K3518"/>
      <c r="L3518"/>
      <c r="M3518"/>
      <c r="N3518"/>
      <c r="O3518" s="20"/>
      <c r="P3518"/>
      <c r="Q3518"/>
      <c r="R3518"/>
      <c r="S3518"/>
      <c r="T3518" s="20"/>
      <c r="U3518"/>
      <c r="V3518"/>
      <c r="W3518"/>
      <c r="X3518"/>
      <c r="Y3518" s="20"/>
      <c r="Z3518"/>
      <c r="AA3518"/>
      <c r="AB3518"/>
      <c r="AC3518"/>
      <c r="AD3518" s="20"/>
      <c r="AE3518"/>
      <c r="AF3518"/>
      <c r="AG3518"/>
      <c r="AH3518"/>
      <c r="AI3518" s="20"/>
      <c r="AJ3518"/>
      <c r="AK3518"/>
      <c r="AL3518"/>
      <c r="AM3518"/>
      <c r="AN3518" s="20"/>
      <c r="AO3518"/>
      <c r="AT3518" s="14"/>
      <c r="AU3518" s="14"/>
      <c r="AV3518" s="14"/>
      <c r="AW3518" s="14"/>
    </row>
    <row r="3519" spans="1:49" s="10" customFormat="1">
      <c r="A3519" s="12"/>
      <c r="C3519"/>
      <c r="D3519"/>
      <c r="E3519" s="20"/>
      <c r="F3519"/>
      <c r="G3519"/>
      <c r="H3519"/>
      <c r="I3519"/>
      <c r="J3519" s="20"/>
      <c r="K3519"/>
      <c r="L3519"/>
      <c r="M3519"/>
      <c r="N3519"/>
      <c r="O3519" s="20"/>
      <c r="P3519"/>
      <c r="Q3519"/>
      <c r="R3519"/>
      <c r="S3519"/>
      <c r="T3519" s="20"/>
      <c r="U3519"/>
      <c r="V3519"/>
      <c r="W3519"/>
      <c r="X3519"/>
      <c r="Y3519" s="20"/>
      <c r="Z3519"/>
      <c r="AA3519"/>
      <c r="AB3519"/>
      <c r="AC3519"/>
      <c r="AD3519" s="20"/>
      <c r="AE3519"/>
      <c r="AF3519"/>
      <c r="AG3519"/>
      <c r="AH3519"/>
      <c r="AI3519" s="20"/>
      <c r="AJ3519"/>
      <c r="AK3519"/>
      <c r="AL3519"/>
      <c r="AM3519"/>
      <c r="AN3519" s="20"/>
      <c r="AO3519"/>
      <c r="AT3519" s="14"/>
      <c r="AU3519" s="14"/>
      <c r="AV3519" s="14"/>
      <c r="AW3519" s="14"/>
    </row>
    <row r="3520" spans="1:49" s="10" customFormat="1">
      <c r="A3520" s="12"/>
      <c r="C3520"/>
      <c r="D3520"/>
      <c r="E3520" s="20"/>
      <c r="F3520"/>
      <c r="G3520"/>
      <c r="H3520"/>
      <c r="I3520"/>
      <c r="J3520" s="20"/>
      <c r="K3520"/>
      <c r="L3520"/>
      <c r="M3520"/>
      <c r="N3520"/>
      <c r="O3520" s="20"/>
      <c r="P3520"/>
      <c r="Q3520"/>
      <c r="R3520"/>
      <c r="S3520"/>
      <c r="T3520" s="20"/>
      <c r="U3520"/>
      <c r="V3520"/>
      <c r="W3520"/>
      <c r="X3520"/>
      <c r="Y3520" s="20"/>
      <c r="Z3520"/>
      <c r="AA3520"/>
      <c r="AB3520"/>
      <c r="AC3520"/>
      <c r="AD3520" s="20"/>
      <c r="AE3520"/>
      <c r="AF3520"/>
      <c r="AG3520"/>
      <c r="AH3520"/>
      <c r="AI3520" s="20"/>
      <c r="AJ3520"/>
      <c r="AK3520"/>
      <c r="AL3520"/>
      <c r="AM3520"/>
      <c r="AN3520" s="20"/>
      <c r="AO3520"/>
      <c r="AT3520" s="14"/>
      <c r="AU3520" s="14"/>
      <c r="AV3520" s="14"/>
      <c r="AW3520" s="14"/>
    </row>
    <row r="3521" spans="1:49" s="10" customFormat="1">
      <c r="A3521" s="12"/>
      <c r="C3521"/>
      <c r="D3521"/>
      <c r="E3521" s="20"/>
      <c r="F3521"/>
      <c r="G3521"/>
      <c r="H3521"/>
      <c r="I3521"/>
      <c r="J3521" s="20"/>
      <c r="K3521"/>
      <c r="L3521"/>
      <c r="M3521"/>
      <c r="N3521"/>
      <c r="O3521" s="20"/>
      <c r="P3521"/>
      <c r="Q3521"/>
      <c r="R3521"/>
      <c r="S3521"/>
      <c r="T3521" s="20"/>
      <c r="U3521"/>
      <c r="V3521"/>
      <c r="W3521"/>
      <c r="X3521"/>
      <c r="Y3521" s="20"/>
      <c r="Z3521"/>
      <c r="AA3521"/>
      <c r="AB3521"/>
      <c r="AC3521"/>
      <c r="AD3521" s="20"/>
      <c r="AE3521"/>
      <c r="AF3521"/>
      <c r="AG3521"/>
      <c r="AH3521"/>
      <c r="AI3521" s="20"/>
      <c r="AJ3521"/>
      <c r="AK3521"/>
      <c r="AL3521"/>
      <c r="AM3521"/>
      <c r="AN3521" s="20"/>
      <c r="AO3521"/>
      <c r="AT3521" s="14"/>
      <c r="AU3521" s="14"/>
      <c r="AV3521" s="14"/>
      <c r="AW3521" s="14"/>
    </row>
    <row r="3522" spans="1:49" s="10" customFormat="1">
      <c r="A3522" s="12"/>
      <c r="C3522"/>
      <c r="D3522"/>
      <c r="E3522" s="20"/>
      <c r="F3522"/>
      <c r="G3522"/>
      <c r="H3522"/>
      <c r="I3522"/>
      <c r="J3522" s="20"/>
      <c r="K3522"/>
      <c r="L3522"/>
      <c r="M3522"/>
      <c r="N3522"/>
      <c r="O3522" s="20"/>
      <c r="P3522"/>
      <c r="Q3522"/>
      <c r="R3522"/>
      <c r="S3522"/>
      <c r="T3522" s="20"/>
      <c r="U3522"/>
      <c r="V3522"/>
      <c r="W3522"/>
      <c r="X3522"/>
      <c r="Y3522" s="20"/>
      <c r="Z3522"/>
      <c r="AA3522"/>
      <c r="AB3522"/>
      <c r="AC3522"/>
      <c r="AD3522" s="20"/>
      <c r="AE3522"/>
      <c r="AF3522"/>
      <c r="AG3522"/>
      <c r="AH3522"/>
      <c r="AI3522" s="20"/>
      <c r="AJ3522"/>
      <c r="AK3522"/>
      <c r="AL3522"/>
      <c r="AM3522"/>
      <c r="AN3522" s="20"/>
      <c r="AO3522"/>
      <c r="AT3522" s="14"/>
      <c r="AU3522" s="14"/>
      <c r="AV3522" s="14"/>
      <c r="AW3522" s="14"/>
    </row>
    <row r="3523" spans="1:49" s="10" customFormat="1">
      <c r="A3523" s="12"/>
      <c r="C3523"/>
      <c r="D3523"/>
      <c r="E3523" s="20"/>
      <c r="F3523"/>
      <c r="G3523"/>
      <c r="H3523"/>
      <c r="I3523"/>
      <c r="J3523" s="20"/>
      <c r="K3523"/>
      <c r="L3523"/>
      <c r="M3523"/>
      <c r="N3523"/>
      <c r="O3523" s="20"/>
      <c r="P3523"/>
      <c r="Q3523"/>
      <c r="R3523"/>
      <c r="S3523"/>
      <c r="T3523" s="20"/>
      <c r="U3523"/>
      <c r="V3523"/>
      <c r="W3523"/>
      <c r="X3523"/>
      <c r="Y3523" s="20"/>
      <c r="Z3523"/>
      <c r="AA3523"/>
      <c r="AB3523"/>
      <c r="AC3523"/>
      <c r="AD3523" s="20"/>
      <c r="AE3523"/>
      <c r="AF3523"/>
      <c r="AG3523"/>
      <c r="AH3523"/>
      <c r="AI3523" s="20"/>
      <c r="AJ3523"/>
      <c r="AK3523"/>
      <c r="AL3523"/>
      <c r="AM3523"/>
      <c r="AN3523" s="20"/>
      <c r="AO3523"/>
      <c r="AT3523" s="14"/>
      <c r="AU3523" s="14"/>
      <c r="AV3523" s="14"/>
      <c r="AW3523" s="14"/>
    </row>
    <row r="3524" spans="1:49" s="10" customFormat="1">
      <c r="A3524" s="12"/>
      <c r="C3524"/>
      <c r="D3524"/>
      <c r="E3524" s="20"/>
      <c r="F3524"/>
      <c r="G3524"/>
      <c r="H3524"/>
      <c r="I3524"/>
      <c r="J3524" s="20"/>
      <c r="K3524"/>
      <c r="L3524"/>
      <c r="M3524"/>
      <c r="N3524"/>
      <c r="O3524" s="20"/>
      <c r="P3524"/>
      <c r="Q3524"/>
      <c r="R3524"/>
      <c r="S3524"/>
      <c r="T3524" s="20"/>
      <c r="U3524"/>
      <c r="V3524"/>
      <c r="W3524"/>
      <c r="X3524"/>
      <c r="Y3524" s="20"/>
      <c r="Z3524"/>
      <c r="AA3524"/>
      <c r="AB3524"/>
      <c r="AC3524"/>
      <c r="AD3524" s="20"/>
      <c r="AE3524"/>
      <c r="AF3524"/>
      <c r="AG3524"/>
      <c r="AH3524"/>
      <c r="AI3524" s="20"/>
      <c r="AJ3524"/>
      <c r="AK3524"/>
      <c r="AL3524"/>
      <c r="AM3524"/>
      <c r="AN3524" s="20"/>
      <c r="AO3524"/>
      <c r="AT3524" s="14"/>
      <c r="AU3524" s="14"/>
      <c r="AV3524" s="14"/>
      <c r="AW3524" s="14"/>
    </row>
    <row r="3525" spans="1:49" s="10" customFormat="1">
      <c r="A3525" s="12"/>
      <c r="C3525"/>
      <c r="D3525"/>
      <c r="E3525" s="20"/>
      <c r="F3525"/>
      <c r="G3525"/>
      <c r="H3525"/>
      <c r="I3525"/>
      <c r="J3525" s="20"/>
      <c r="K3525"/>
      <c r="L3525"/>
      <c r="M3525"/>
      <c r="N3525"/>
      <c r="O3525" s="20"/>
      <c r="P3525"/>
      <c r="Q3525"/>
      <c r="R3525"/>
      <c r="S3525"/>
      <c r="T3525" s="20"/>
      <c r="U3525"/>
      <c r="V3525"/>
      <c r="W3525"/>
      <c r="X3525"/>
      <c r="Y3525" s="20"/>
      <c r="Z3525"/>
      <c r="AA3525"/>
      <c r="AB3525"/>
      <c r="AC3525"/>
      <c r="AD3525" s="20"/>
      <c r="AE3525"/>
      <c r="AF3525"/>
      <c r="AG3525"/>
      <c r="AH3525"/>
      <c r="AI3525" s="20"/>
      <c r="AJ3525"/>
      <c r="AK3525"/>
      <c r="AL3525"/>
      <c r="AM3525"/>
      <c r="AN3525" s="20"/>
      <c r="AO3525"/>
      <c r="AT3525" s="14"/>
      <c r="AU3525" s="14"/>
      <c r="AV3525" s="14"/>
      <c r="AW3525" s="14"/>
    </row>
    <row r="3526" spans="1:49" s="10" customFormat="1">
      <c r="A3526" s="12"/>
      <c r="C3526"/>
      <c r="D3526"/>
      <c r="E3526" s="20"/>
      <c r="F3526"/>
      <c r="G3526"/>
      <c r="H3526"/>
      <c r="I3526"/>
      <c r="J3526" s="20"/>
      <c r="K3526"/>
      <c r="L3526"/>
      <c r="M3526"/>
      <c r="N3526"/>
      <c r="O3526" s="20"/>
      <c r="P3526"/>
      <c r="Q3526"/>
      <c r="R3526"/>
      <c r="S3526"/>
      <c r="T3526" s="20"/>
      <c r="U3526"/>
      <c r="V3526"/>
      <c r="W3526"/>
      <c r="X3526"/>
      <c r="Y3526" s="20"/>
      <c r="Z3526"/>
      <c r="AA3526"/>
      <c r="AB3526"/>
      <c r="AC3526"/>
      <c r="AD3526" s="20"/>
      <c r="AE3526"/>
      <c r="AF3526"/>
      <c r="AG3526"/>
      <c r="AH3526"/>
      <c r="AI3526" s="20"/>
      <c r="AJ3526"/>
      <c r="AK3526"/>
      <c r="AL3526"/>
      <c r="AM3526"/>
      <c r="AN3526" s="20"/>
      <c r="AO3526"/>
      <c r="AT3526" s="14"/>
      <c r="AU3526" s="14"/>
      <c r="AV3526" s="14"/>
      <c r="AW3526" s="14"/>
    </row>
    <row r="3527" spans="1:49" s="10" customFormat="1">
      <c r="A3527" s="12"/>
      <c r="C3527"/>
      <c r="D3527"/>
      <c r="E3527" s="20"/>
      <c r="F3527"/>
      <c r="G3527"/>
      <c r="H3527"/>
      <c r="I3527"/>
      <c r="J3527" s="20"/>
      <c r="K3527"/>
      <c r="L3527"/>
      <c r="M3527"/>
      <c r="N3527"/>
      <c r="O3527" s="20"/>
      <c r="P3527"/>
      <c r="Q3527"/>
      <c r="R3527"/>
      <c r="S3527"/>
      <c r="T3527" s="20"/>
      <c r="U3527"/>
      <c r="V3527"/>
      <c r="W3527"/>
      <c r="X3527"/>
      <c r="Y3527" s="20"/>
      <c r="Z3527"/>
      <c r="AA3527"/>
      <c r="AB3527"/>
      <c r="AC3527"/>
      <c r="AD3527" s="20"/>
      <c r="AE3527"/>
      <c r="AF3527"/>
      <c r="AG3527"/>
      <c r="AH3527"/>
      <c r="AI3527" s="20"/>
      <c r="AJ3527"/>
      <c r="AK3527"/>
      <c r="AL3527"/>
      <c r="AM3527"/>
      <c r="AN3527" s="20"/>
      <c r="AO3527"/>
      <c r="AT3527" s="14"/>
      <c r="AU3527" s="14"/>
      <c r="AV3527" s="14"/>
      <c r="AW3527" s="14"/>
    </row>
    <row r="3528" spans="1:49" s="10" customFormat="1">
      <c r="A3528" s="12"/>
      <c r="C3528"/>
      <c r="D3528"/>
      <c r="E3528" s="20"/>
      <c r="F3528"/>
      <c r="G3528"/>
      <c r="H3528"/>
      <c r="I3528"/>
      <c r="J3528" s="20"/>
      <c r="K3528"/>
      <c r="L3528"/>
      <c r="M3528"/>
      <c r="N3528"/>
      <c r="O3528" s="20"/>
      <c r="P3528"/>
      <c r="Q3528"/>
      <c r="R3528"/>
      <c r="S3528"/>
      <c r="T3528" s="20"/>
      <c r="U3528"/>
      <c r="V3528"/>
      <c r="W3528"/>
      <c r="X3528"/>
      <c r="Y3528" s="20"/>
      <c r="Z3528"/>
      <c r="AA3528"/>
      <c r="AB3528"/>
      <c r="AC3528"/>
      <c r="AD3528" s="20"/>
      <c r="AE3528"/>
      <c r="AF3528"/>
      <c r="AG3528"/>
      <c r="AH3528"/>
      <c r="AI3528" s="20"/>
      <c r="AJ3528"/>
      <c r="AK3528"/>
      <c r="AL3528"/>
      <c r="AM3528"/>
      <c r="AN3528" s="20"/>
      <c r="AO3528"/>
      <c r="AT3528" s="14"/>
      <c r="AU3528" s="14"/>
      <c r="AV3528" s="14"/>
      <c r="AW3528" s="14"/>
    </row>
    <row r="3529" spans="1:49" s="10" customFormat="1">
      <c r="A3529" s="12"/>
      <c r="C3529"/>
      <c r="D3529"/>
      <c r="E3529" s="20"/>
      <c r="F3529"/>
      <c r="G3529"/>
      <c r="H3529"/>
      <c r="I3529"/>
      <c r="J3529" s="20"/>
      <c r="K3529"/>
      <c r="L3529"/>
      <c r="M3529"/>
      <c r="N3529"/>
      <c r="O3529" s="20"/>
      <c r="P3529"/>
      <c r="Q3529"/>
      <c r="R3529"/>
      <c r="S3529"/>
      <c r="T3529" s="20"/>
      <c r="U3529"/>
      <c r="V3529"/>
      <c r="W3529"/>
      <c r="X3529"/>
      <c r="Y3529" s="20"/>
      <c r="Z3529"/>
      <c r="AA3529"/>
      <c r="AB3529"/>
      <c r="AC3529"/>
      <c r="AD3529" s="20"/>
      <c r="AE3529"/>
      <c r="AF3529"/>
      <c r="AG3529"/>
      <c r="AH3529"/>
      <c r="AI3529" s="20"/>
      <c r="AJ3529"/>
      <c r="AK3529"/>
      <c r="AL3529"/>
      <c r="AM3529"/>
      <c r="AN3529" s="20"/>
      <c r="AO3529"/>
      <c r="AT3529" s="14"/>
      <c r="AU3529" s="14"/>
      <c r="AV3529" s="14"/>
      <c r="AW3529" s="14"/>
    </row>
    <row r="3530" spans="1:49" s="10" customFormat="1">
      <c r="A3530" s="12"/>
      <c r="C3530"/>
      <c r="D3530"/>
      <c r="E3530" s="20"/>
      <c r="F3530"/>
      <c r="G3530"/>
      <c r="H3530"/>
      <c r="I3530"/>
      <c r="J3530" s="20"/>
      <c r="K3530"/>
      <c r="L3530"/>
      <c r="M3530"/>
      <c r="N3530"/>
      <c r="O3530" s="20"/>
      <c r="P3530"/>
      <c r="Q3530"/>
      <c r="R3530"/>
      <c r="S3530"/>
      <c r="T3530" s="20"/>
      <c r="U3530"/>
      <c r="V3530"/>
      <c r="W3530"/>
      <c r="X3530"/>
      <c r="Y3530" s="20"/>
      <c r="Z3530"/>
      <c r="AA3530"/>
      <c r="AB3530"/>
      <c r="AC3530"/>
      <c r="AD3530" s="20"/>
      <c r="AE3530"/>
      <c r="AF3530"/>
      <c r="AG3530"/>
      <c r="AH3530"/>
      <c r="AI3530" s="20"/>
      <c r="AJ3530"/>
      <c r="AK3530"/>
      <c r="AL3530"/>
      <c r="AM3530"/>
      <c r="AN3530" s="20"/>
      <c r="AO3530"/>
      <c r="AT3530" s="14"/>
      <c r="AU3530" s="14"/>
      <c r="AV3530" s="14"/>
      <c r="AW3530" s="14"/>
    </row>
    <row r="3531" spans="1:49" s="10" customFormat="1">
      <c r="A3531" s="12"/>
      <c r="C3531"/>
      <c r="D3531"/>
      <c r="E3531" s="20"/>
      <c r="F3531"/>
      <c r="G3531"/>
      <c r="H3531"/>
      <c r="I3531"/>
      <c r="J3531" s="20"/>
      <c r="K3531"/>
      <c r="L3531"/>
      <c r="M3531"/>
      <c r="N3531"/>
      <c r="O3531" s="20"/>
      <c r="P3531"/>
      <c r="Q3531"/>
      <c r="R3531"/>
      <c r="S3531"/>
      <c r="T3531" s="20"/>
      <c r="U3531"/>
      <c r="V3531"/>
      <c r="W3531"/>
      <c r="X3531"/>
      <c r="Y3531" s="20"/>
      <c r="Z3531"/>
      <c r="AA3531"/>
      <c r="AB3531"/>
      <c r="AC3531"/>
      <c r="AD3531" s="20"/>
      <c r="AE3531"/>
      <c r="AF3531"/>
      <c r="AG3531"/>
      <c r="AH3531"/>
      <c r="AI3531" s="20"/>
      <c r="AJ3531"/>
      <c r="AK3531"/>
      <c r="AL3531"/>
      <c r="AM3531"/>
      <c r="AN3531" s="20"/>
      <c r="AO3531"/>
      <c r="AT3531" s="14"/>
      <c r="AU3531" s="14"/>
      <c r="AV3531" s="14"/>
      <c r="AW3531" s="14"/>
    </row>
    <row r="3532" spans="1:49" s="10" customFormat="1">
      <c r="A3532" s="12"/>
      <c r="C3532"/>
      <c r="D3532"/>
      <c r="E3532" s="20"/>
      <c r="F3532"/>
      <c r="G3532"/>
      <c r="H3532"/>
      <c r="I3532"/>
      <c r="J3532" s="20"/>
      <c r="K3532"/>
      <c r="L3532"/>
      <c r="M3532"/>
      <c r="N3532"/>
      <c r="O3532" s="20"/>
      <c r="P3532"/>
      <c r="Q3532"/>
      <c r="R3532"/>
      <c r="S3532"/>
      <c r="T3532" s="20"/>
      <c r="U3532"/>
      <c r="V3532"/>
      <c r="W3532"/>
      <c r="X3532"/>
      <c r="Y3532" s="20"/>
      <c r="Z3532"/>
      <c r="AA3532"/>
      <c r="AB3532"/>
      <c r="AC3532"/>
      <c r="AD3532" s="20"/>
      <c r="AE3532"/>
      <c r="AF3532"/>
      <c r="AG3532"/>
      <c r="AH3532"/>
      <c r="AI3532" s="20"/>
      <c r="AJ3532"/>
      <c r="AK3532"/>
      <c r="AL3532"/>
      <c r="AM3532"/>
      <c r="AN3532" s="20"/>
      <c r="AO3532"/>
      <c r="AT3532" s="14"/>
      <c r="AU3532" s="14"/>
      <c r="AV3532" s="14"/>
      <c r="AW3532" s="14"/>
    </row>
    <row r="3533" spans="1:49" s="10" customFormat="1">
      <c r="A3533" s="12"/>
      <c r="C3533"/>
      <c r="D3533"/>
      <c r="E3533" s="20"/>
      <c r="F3533"/>
      <c r="G3533"/>
      <c r="H3533"/>
      <c r="I3533"/>
      <c r="J3533" s="20"/>
      <c r="K3533"/>
      <c r="L3533"/>
      <c r="M3533"/>
      <c r="N3533"/>
      <c r="O3533" s="20"/>
      <c r="P3533"/>
      <c r="Q3533"/>
      <c r="R3533"/>
      <c r="S3533"/>
      <c r="T3533" s="20"/>
      <c r="U3533"/>
      <c r="V3533"/>
      <c r="W3533"/>
      <c r="X3533"/>
      <c r="Y3533" s="20"/>
      <c r="Z3533"/>
      <c r="AA3533"/>
      <c r="AB3533"/>
      <c r="AC3533"/>
      <c r="AD3533" s="20"/>
      <c r="AE3533"/>
      <c r="AF3533"/>
      <c r="AG3533"/>
      <c r="AH3533"/>
      <c r="AI3533" s="20"/>
      <c r="AJ3533"/>
      <c r="AK3533"/>
      <c r="AL3533"/>
      <c r="AM3533"/>
      <c r="AN3533" s="20"/>
      <c r="AO3533"/>
      <c r="AT3533" s="14"/>
      <c r="AU3533" s="14"/>
      <c r="AV3533" s="14"/>
      <c r="AW3533" s="14"/>
    </row>
    <row r="3534" spans="1:49" s="10" customFormat="1">
      <c r="A3534" s="12"/>
      <c r="C3534"/>
      <c r="D3534"/>
      <c r="E3534" s="20"/>
      <c r="F3534"/>
      <c r="G3534"/>
      <c r="H3534"/>
      <c r="I3534"/>
      <c r="J3534" s="20"/>
      <c r="K3534"/>
      <c r="L3534"/>
      <c r="M3534"/>
      <c r="N3534"/>
      <c r="O3534" s="20"/>
      <c r="P3534"/>
      <c r="Q3534"/>
      <c r="R3534"/>
      <c r="S3534"/>
      <c r="T3534" s="20"/>
      <c r="U3534"/>
      <c r="V3534"/>
      <c r="W3534"/>
      <c r="X3534"/>
      <c r="Y3534" s="20"/>
      <c r="Z3534"/>
      <c r="AA3534"/>
      <c r="AB3534"/>
      <c r="AC3534"/>
      <c r="AD3534" s="20"/>
      <c r="AE3534"/>
      <c r="AF3534"/>
      <c r="AG3534"/>
      <c r="AH3534"/>
      <c r="AI3534" s="20"/>
      <c r="AJ3534"/>
      <c r="AK3534"/>
      <c r="AL3534"/>
      <c r="AM3534"/>
      <c r="AN3534" s="20"/>
      <c r="AO3534"/>
      <c r="AT3534" s="14"/>
      <c r="AU3534" s="14"/>
      <c r="AV3534" s="14"/>
      <c r="AW3534" s="14"/>
    </row>
    <row r="3535" spans="1:49" s="10" customFormat="1">
      <c r="A3535" s="12"/>
      <c r="C3535"/>
      <c r="D3535"/>
      <c r="E3535" s="20"/>
      <c r="F3535"/>
      <c r="G3535"/>
      <c r="H3535"/>
      <c r="I3535"/>
      <c r="J3535" s="20"/>
      <c r="K3535"/>
      <c r="L3535"/>
      <c r="M3535"/>
      <c r="N3535"/>
      <c r="O3535" s="20"/>
      <c r="P3535"/>
      <c r="Q3535"/>
      <c r="R3535"/>
      <c r="S3535"/>
      <c r="T3535" s="20"/>
      <c r="U3535"/>
      <c r="V3535"/>
      <c r="W3535"/>
      <c r="X3535"/>
      <c r="Y3535" s="20"/>
      <c r="Z3535"/>
      <c r="AA3535"/>
      <c r="AB3535"/>
      <c r="AC3535"/>
      <c r="AD3535" s="20"/>
      <c r="AE3535"/>
      <c r="AF3535"/>
      <c r="AG3535"/>
      <c r="AH3535"/>
      <c r="AI3535" s="20"/>
      <c r="AJ3535"/>
      <c r="AK3535"/>
      <c r="AL3535"/>
      <c r="AM3535"/>
      <c r="AN3535" s="20"/>
      <c r="AO3535"/>
      <c r="AT3535" s="14"/>
      <c r="AU3535" s="14"/>
      <c r="AV3535" s="14"/>
      <c r="AW3535" s="14"/>
    </row>
    <row r="3536" spans="1:49" s="10" customFormat="1">
      <c r="A3536" s="12"/>
      <c r="C3536"/>
      <c r="D3536"/>
      <c r="E3536" s="20"/>
      <c r="F3536"/>
      <c r="G3536"/>
      <c r="H3536"/>
      <c r="I3536"/>
      <c r="J3536" s="20"/>
      <c r="K3536"/>
      <c r="L3536"/>
      <c r="M3536"/>
      <c r="N3536"/>
      <c r="O3536" s="20"/>
      <c r="P3536"/>
      <c r="Q3536"/>
      <c r="R3536"/>
      <c r="S3536"/>
      <c r="T3536" s="20"/>
      <c r="U3536"/>
      <c r="V3536"/>
      <c r="W3536"/>
      <c r="X3536"/>
      <c r="Y3536" s="20"/>
      <c r="Z3536"/>
      <c r="AA3536"/>
      <c r="AB3536"/>
      <c r="AC3536"/>
      <c r="AD3536" s="20"/>
      <c r="AE3536"/>
      <c r="AF3536"/>
      <c r="AG3536"/>
      <c r="AH3536"/>
      <c r="AI3536" s="20"/>
      <c r="AJ3536"/>
      <c r="AK3536"/>
      <c r="AL3536"/>
      <c r="AM3536"/>
      <c r="AN3536" s="20"/>
      <c r="AO3536"/>
      <c r="AT3536" s="14"/>
      <c r="AU3536" s="14"/>
      <c r="AV3536" s="14"/>
      <c r="AW3536" s="14"/>
    </row>
    <row r="3537" spans="1:49" s="10" customFormat="1">
      <c r="A3537" s="12"/>
      <c r="C3537"/>
      <c r="D3537"/>
      <c r="E3537" s="20"/>
      <c r="F3537"/>
      <c r="G3537"/>
      <c r="H3537"/>
      <c r="I3537"/>
      <c r="J3537" s="20"/>
      <c r="K3537"/>
      <c r="L3537"/>
      <c r="M3537"/>
      <c r="N3537"/>
      <c r="O3537" s="20"/>
      <c r="P3537"/>
      <c r="Q3537"/>
      <c r="R3537"/>
      <c r="S3537"/>
      <c r="T3537" s="20"/>
      <c r="U3537"/>
      <c r="V3537"/>
      <c r="W3537"/>
      <c r="X3537"/>
      <c r="Y3537" s="20"/>
      <c r="Z3537"/>
      <c r="AA3537"/>
      <c r="AB3537"/>
      <c r="AC3537"/>
      <c r="AD3537" s="20"/>
      <c r="AE3537"/>
      <c r="AF3537"/>
      <c r="AG3537"/>
      <c r="AH3537"/>
      <c r="AI3537" s="20"/>
      <c r="AJ3537"/>
      <c r="AK3537"/>
      <c r="AL3537"/>
      <c r="AM3537"/>
      <c r="AN3537" s="20"/>
      <c r="AO3537"/>
      <c r="AT3537" s="14"/>
      <c r="AU3537" s="14"/>
      <c r="AV3537" s="14"/>
      <c r="AW3537" s="14"/>
    </row>
    <row r="3538" spans="1:49" s="10" customFormat="1">
      <c r="A3538" s="12"/>
      <c r="C3538"/>
      <c r="D3538"/>
      <c r="E3538" s="20"/>
      <c r="F3538"/>
      <c r="G3538"/>
      <c r="H3538"/>
      <c r="I3538"/>
      <c r="J3538" s="20"/>
      <c r="K3538"/>
      <c r="L3538"/>
      <c r="M3538"/>
      <c r="N3538"/>
      <c r="O3538" s="20"/>
      <c r="P3538"/>
      <c r="Q3538"/>
      <c r="R3538"/>
      <c r="S3538"/>
      <c r="T3538" s="20"/>
      <c r="U3538"/>
      <c r="V3538"/>
      <c r="W3538"/>
      <c r="X3538"/>
      <c r="Y3538" s="20"/>
      <c r="Z3538"/>
      <c r="AA3538"/>
      <c r="AB3538"/>
      <c r="AC3538"/>
      <c r="AD3538" s="20"/>
      <c r="AE3538"/>
      <c r="AF3538"/>
      <c r="AG3538"/>
      <c r="AH3538"/>
      <c r="AI3538" s="20"/>
      <c r="AJ3538"/>
      <c r="AK3538"/>
      <c r="AL3538"/>
      <c r="AM3538"/>
      <c r="AN3538" s="20"/>
      <c r="AO3538"/>
      <c r="AT3538" s="14"/>
      <c r="AU3538" s="14"/>
      <c r="AV3538" s="14"/>
      <c r="AW3538" s="14"/>
    </row>
    <row r="3539" spans="1:49" s="10" customFormat="1">
      <c r="A3539" s="12"/>
      <c r="C3539"/>
      <c r="D3539"/>
      <c r="E3539" s="20"/>
      <c r="F3539"/>
      <c r="G3539"/>
      <c r="H3539"/>
      <c r="I3539"/>
      <c r="J3539" s="20"/>
      <c r="K3539"/>
      <c r="L3539"/>
      <c r="M3539"/>
      <c r="N3539"/>
      <c r="O3539" s="20"/>
      <c r="P3539"/>
      <c r="Q3539"/>
      <c r="R3539"/>
      <c r="S3539"/>
      <c r="T3539" s="20"/>
      <c r="U3539"/>
      <c r="V3539"/>
      <c r="W3539"/>
      <c r="X3539"/>
      <c r="Y3539" s="20"/>
      <c r="Z3539"/>
      <c r="AA3539"/>
      <c r="AB3539"/>
      <c r="AC3539"/>
      <c r="AD3539" s="20"/>
      <c r="AE3539"/>
      <c r="AF3539"/>
      <c r="AG3539"/>
      <c r="AH3539"/>
      <c r="AI3539" s="20"/>
      <c r="AJ3539"/>
      <c r="AK3539"/>
      <c r="AL3539"/>
      <c r="AM3539"/>
      <c r="AN3539" s="20"/>
      <c r="AO3539"/>
      <c r="AT3539" s="14"/>
      <c r="AU3539" s="14"/>
      <c r="AV3539" s="14"/>
      <c r="AW3539" s="14"/>
    </row>
    <row r="3540" spans="1:49" s="10" customFormat="1">
      <c r="A3540" s="12"/>
      <c r="C3540"/>
      <c r="D3540"/>
      <c r="E3540" s="20"/>
      <c r="F3540"/>
      <c r="G3540"/>
      <c r="H3540"/>
      <c r="I3540"/>
      <c r="J3540" s="20"/>
      <c r="K3540"/>
      <c r="L3540"/>
      <c r="M3540"/>
      <c r="N3540"/>
      <c r="O3540" s="20"/>
      <c r="P3540"/>
      <c r="Q3540"/>
      <c r="R3540"/>
      <c r="S3540"/>
      <c r="T3540" s="20"/>
      <c r="U3540"/>
      <c r="V3540"/>
      <c r="W3540"/>
      <c r="X3540"/>
      <c r="Y3540" s="20"/>
      <c r="Z3540"/>
      <c r="AA3540"/>
      <c r="AB3540"/>
      <c r="AC3540"/>
      <c r="AD3540" s="20"/>
      <c r="AE3540"/>
      <c r="AF3540"/>
      <c r="AG3540"/>
      <c r="AH3540"/>
      <c r="AI3540" s="20"/>
      <c r="AJ3540"/>
      <c r="AK3540"/>
      <c r="AL3540"/>
      <c r="AM3540"/>
      <c r="AN3540" s="20"/>
      <c r="AO3540"/>
      <c r="AT3540" s="14"/>
      <c r="AU3540" s="14"/>
      <c r="AV3540" s="14"/>
      <c r="AW3540" s="14"/>
    </row>
    <row r="3541" spans="1:49" s="10" customFormat="1">
      <c r="A3541" s="12"/>
      <c r="C3541"/>
      <c r="D3541"/>
      <c r="E3541" s="20"/>
      <c r="F3541"/>
      <c r="G3541"/>
      <c r="H3541"/>
      <c r="I3541"/>
      <c r="J3541" s="20"/>
      <c r="K3541"/>
      <c r="L3541"/>
      <c r="M3541"/>
      <c r="N3541"/>
      <c r="O3541" s="20"/>
      <c r="P3541"/>
      <c r="Q3541"/>
      <c r="R3541"/>
      <c r="S3541"/>
      <c r="T3541" s="20"/>
      <c r="U3541"/>
      <c r="V3541"/>
      <c r="W3541"/>
      <c r="X3541"/>
      <c r="Y3541" s="20"/>
      <c r="Z3541"/>
      <c r="AA3541"/>
      <c r="AB3541"/>
      <c r="AC3541"/>
      <c r="AD3541" s="20"/>
      <c r="AE3541"/>
      <c r="AF3541"/>
      <c r="AG3541"/>
      <c r="AH3541"/>
      <c r="AI3541" s="20"/>
      <c r="AJ3541"/>
      <c r="AK3541"/>
      <c r="AL3541"/>
      <c r="AM3541"/>
      <c r="AN3541" s="20"/>
      <c r="AO3541"/>
      <c r="AT3541" s="14"/>
      <c r="AU3541" s="14"/>
      <c r="AV3541" s="14"/>
      <c r="AW3541" s="14"/>
    </row>
    <row r="3542" spans="1:49" s="10" customFormat="1">
      <c r="A3542" s="12"/>
      <c r="C3542"/>
      <c r="D3542"/>
      <c r="E3542" s="20"/>
      <c r="F3542"/>
      <c r="G3542"/>
      <c r="H3542"/>
      <c r="I3542"/>
      <c r="J3542" s="20"/>
      <c r="K3542"/>
      <c r="L3542"/>
      <c r="M3542"/>
      <c r="N3542"/>
      <c r="O3542" s="20"/>
      <c r="P3542"/>
      <c r="Q3542"/>
      <c r="R3542"/>
      <c r="S3542"/>
      <c r="T3542" s="20"/>
      <c r="U3542"/>
      <c r="V3542"/>
      <c r="W3542"/>
      <c r="X3542"/>
      <c r="Y3542" s="20"/>
      <c r="Z3542"/>
      <c r="AA3542"/>
      <c r="AB3542"/>
      <c r="AC3542"/>
      <c r="AD3542" s="20"/>
      <c r="AE3542"/>
      <c r="AF3542"/>
      <c r="AG3542"/>
      <c r="AH3542"/>
      <c r="AI3542" s="20"/>
      <c r="AJ3542"/>
      <c r="AK3542"/>
      <c r="AL3542"/>
      <c r="AM3542"/>
      <c r="AN3542" s="20"/>
      <c r="AO3542"/>
      <c r="AT3542" s="14"/>
      <c r="AU3542" s="14"/>
      <c r="AV3542" s="14"/>
      <c r="AW3542" s="14"/>
    </row>
    <row r="3543" spans="1:49" s="10" customFormat="1">
      <c r="A3543" s="12"/>
      <c r="C3543"/>
      <c r="D3543"/>
      <c r="E3543" s="20"/>
      <c r="F3543"/>
      <c r="G3543"/>
      <c r="H3543"/>
      <c r="I3543"/>
      <c r="J3543" s="20"/>
      <c r="K3543"/>
      <c r="L3543"/>
      <c r="M3543"/>
      <c r="N3543"/>
      <c r="O3543" s="20"/>
      <c r="P3543"/>
      <c r="Q3543"/>
      <c r="R3543"/>
      <c r="S3543"/>
      <c r="T3543" s="20"/>
      <c r="U3543"/>
      <c r="V3543"/>
      <c r="W3543"/>
      <c r="X3543"/>
      <c r="Y3543" s="20"/>
      <c r="Z3543"/>
      <c r="AA3543"/>
      <c r="AB3543"/>
      <c r="AC3543"/>
      <c r="AD3543" s="20"/>
      <c r="AE3543"/>
      <c r="AF3543"/>
      <c r="AG3543"/>
      <c r="AH3543"/>
      <c r="AI3543" s="20"/>
      <c r="AJ3543"/>
      <c r="AK3543"/>
      <c r="AL3543"/>
      <c r="AM3543"/>
      <c r="AN3543" s="20"/>
      <c r="AO3543"/>
      <c r="AT3543" s="14"/>
      <c r="AU3543" s="14"/>
      <c r="AV3543" s="14"/>
      <c r="AW3543" s="14"/>
    </row>
    <row r="3544" spans="1:49" s="10" customFormat="1">
      <c r="A3544" s="12"/>
      <c r="C3544"/>
      <c r="D3544"/>
      <c r="E3544" s="20"/>
      <c r="F3544"/>
      <c r="G3544"/>
      <c r="H3544"/>
      <c r="I3544"/>
      <c r="J3544" s="20"/>
      <c r="K3544"/>
      <c r="L3544"/>
      <c r="M3544"/>
      <c r="N3544"/>
      <c r="O3544" s="20"/>
      <c r="P3544"/>
      <c r="Q3544"/>
      <c r="R3544"/>
      <c r="S3544"/>
      <c r="T3544" s="20"/>
      <c r="U3544"/>
      <c r="V3544"/>
      <c r="W3544"/>
      <c r="X3544"/>
      <c r="Y3544" s="20"/>
      <c r="Z3544"/>
      <c r="AA3544"/>
      <c r="AB3544"/>
      <c r="AC3544"/>
      <c r="AD3544" s="20"/>
      <c r="AE3544"/>
      <c r="AF3544"/>
      <c r="AG3544"/>
      <c r="AH3544"/>
      <c r="AI3544" s="20"/>
      <c r="AJ3544"/>
      <c r="AK3544"/>
      <c r="AL3544"/>
      <c r="AM3544"/>
      <c r="AN3544" s="20"/>
      <c r="AO3544"/>
      <c r="AT3544" s="14"/>
      <c r="AU3544" s="14"/>
      <c r="AV3544" s="14"/>
      <c r="AW3544" s="14"/>
    </row>
    <row r="3545" spans="1:49" s="10" customFormat="1">
      <c r="A3545" s="12"/>
      <c r="C3545"/>
      <c r="D3545"/>
      <c r="E3545" s="20"/>
      <c r="F3545"/>
      <c r="G3545"/>
      <c r="H3545"/>
      <c r="I3545"/>
      <c r="J3545" s="20"/>
      <c r="K3545"/>
      <c r="L3545"/>
      <c r="M3545"/>
      <c r="N3545"/>
      <c r="O3545" s="20"/>
      <c r="P3545"/>
      <c r="Q3545"/>
      <c r="R3545"/>
      <c r="S3545"/>
      <c r="T3545" s="20"/>
      <c r="U3545"/>
      <c r="V3545"/>
      <c r="W3545"/>
      <c r="X3545"/>
      <c r="Y3545" s="20"/>
      <c r="Z3545"/>
      <c r="AA3545"/>
      <c r="AB3545"/>
      <c r="AC3545"/>
      <c r="AD3545" s="20"/>
      <c r="AE3545"/>
      <c r="AF3545"/>
      <c r="AG3545"/>
      <c r="AH3545"/>
      <c r="AI3545" s="20"/>
      <c r="AJ3545"/>
      <c r="AK3545"/>
      <c r="AL3545"/>
      <c r="AM3545"/>
      <c r="AN3545" s="20"/>
      <c r="AO3545"/>
      <c r="AT3545" s="14"/>
      <c r="AU3545" s="14"/>
      <c r="AV3545" s="14"/>
      <c r="AW3545" s="14"/>
    </row>
    <row r="3546" spans="1:49" s="10" customFormat="1">
      <c r="A3546" s="12"/>
      <c r="C3546"/>
      <c r="D3546"/>
      <c r="E3546" s="20"/>
      <c r="F3546"/>
      <c r="G3546"/>
      <c r="H3546"/>
      <c r="I3546"/>
      <c r="J3546" s="20"/>
      <c r="K3546"/>
      <c r="L3546"/>
      <c r="M3546"/>
      <c r="N3546"/>
      <c r="O3546" s="20"/>
      <c r="P3546"/>
      <c r="Q3546"/>
      <c r="R3546"/>
      <c r="S3546"/>
      <c r="T3546" s="20"/>
      <c r="U3546"/>
      <c r="V3546"/>
      <c r="W3546"/>
      <c r="X3546"/>
      <c r="Y3546" s="20"/>
      <c r="Z3546"/>
      <c r="AA3546"/>
      <c r="AB3546"/>
      <c r="AC3546"/>
      <c r="AD3546" s="20"/>
      <c r="AE3546"/>
      <c r="AF3546"/>
      <c r="AG3546"/>
      <c r="AH3546"/>
      <c r="AI3546" s="20"/>
      <c r="AJ3546"/>
      <c r="AK3546"/>
      <c r="AL3546"/>
      <c r="AM3546"/>
      <c r="AN3546" s="20"/>
      <c r="AO3546"/>
      <c r="AT3546" s="14"/>
      <c r="AU3546" s="14"/>
      <c r="AV3546" s="14"/>
      <c r="AW3546" s="14"/>
    </row>
    <row r="3547" spans="1:49" s="10" customFormat="1">
      <c r="A3547" s="12"/>
      <c r="C3547"/>
      <c r="D3547"/>
      <c r="E3547" s="20"/>
      <c r="F3547"/>
      <c r="G3547"/>
      <c r="H3547"/>
      <c r="I3547"/>
      <c r="J3547" s="20"/>
      <c r="K3547"/>
      <c r="L3547"/>
      <c r="M3547"/>
      <c r="N3547"/>
      <c r="O3547" s="20"/>
      <c r="P3547"/>
      <c r="Q3547"/>
      <c r="R3547"/>
      <c r="S3547"/>
      <c r="T3547" s="20"/>
      <c r="U3547"/>
      <c r="V3547"/>
      <c r="W3547"/>
      <c r="X3547"/>
      <c r="Y3547" s="20"/>
      <c r="Z3547"/>
      <c r="AA3547"/>
      <c r="AB3547"/>
      <c r="AC3547"/>
      <c r="AD3547" s="20"/>
      <c r="AE3547"/>
      <c r="AF3547"/>
      <c r="AG3547"/>
      <c r="AH3547"/>
      <c r="AI3547" s="20"/>
      <c r="AJ3547"/>
      <c r="AK3547"/>
      <c r="AL3547"/>
      <c r="AM3547"/>
      <c r="AN3547" s="20"/>
      <c r="AO3547"/>
      <c r="AT3547" s="14"/>
      <c r="AU3547" s="14"/>
      <c r="AV3547" s="14"/>
      <c r="AW3547" s="14"/>
    </row>
    <row r="3548" spans="1:49" s="10" customFormat="1">
      <c r="A3548" s="12"/>
      <c r="C3548"/>
      <c r="D3548"/>
      <c r="E3548" s="20"/>
      <c r="F3548"/>
      <c r="G3548"/>
      <c r="H3548"/>
      <c r="I3548"/>
      <c r="J3548" s="20"/>
      <c r="K3548"/>
      <c r="L3548"/>
      <c r="M3548"/>
      <c r="N3548"/>
      <c r="O3548" s="20"/>
      <c r="P3548"/>
      <c r="Q3548"/>
      <c r="R3548"/>
      <c r="S3548"/>
      <c r="T3548" s="20"/>
      <c r="U3548"/>
      <c r="V3548"/>
      <c r="W3548"/>
      <c r="X3548"/>
      <c r="Y3548" s="20"/>
      <c r="Z3548"/>
      <c r="AA3548"/>
      <c r="AB3548"/>
      <c r="AC3548"/>
      <c r="AD3548" s="20"/>
      <c r="AE3548"/>
      <c r="AF3548"/>
      <c r="AG3548"/>
      <c r="AH3548"/>
      <c r="AI3548" s="20"/>
      <c r="AJ3548"/>
      <c r="AK3548"/>
      <c r="AL3548"/>
      <c r="AM3548"/>
      <c r="AN3548" s="20"/>
      <c r="AO3548"/>
      <c r="AT3548" s="14"/>
      <c r="AU3548" s="14"/>
      <c r="AV3548" s="14"/>
      <c r="AW3548" s="14"/>
    </row>
    <row r="3549" spans="1:49" s="10" customFormat="1">
      <c r="A3549" s="12"/>
      <c r="C3549"/>
      <c r="D3549"/>
      <c r="E3549" s="20"/>
      <c r="F3549"/>
      <c r="G3549"/>
      <c r="H3549"/>
      <c r="I3549"/>
      <c r="J3549" s="20"/>
      <c r="K3549"/>
      <c r="L3549"/>
      <c r="M3549"/>
      <c r="N3549"/>
      <c r="O3549" s="20"/>
      <c r="P3549"/>
      <c r="Q3549"/>
      <c r="R3549"/>
      <c r="S3549"/>
      <c r="T3549" s="20"/>
      <c r="U3549"/>
      <c r="V3549"/>
      <c r="W3549"/>
      <c r="X3549"/>
      <c r="Y3549" s="20"/>
      <c r="Z3549"/>
      <c r="AA3549"/>
      <c r="AB3549"/>
      <c r="AC3549"/>
      <c r="AD3549" s="20"/>
      <c r="AE3549"/>
      <c r="AF3549"/>
      <c r="AG3549"/>
      <c r="AH3549"/>
      <c r="AI3549" s="20"/>
      <c r="AJ3549"/>
      <c r="AK3549"/>
      <c r="AL3549"/>
      <c r="AM3549"/>
      <c r="AN3549" s="20"/>
      <c r="AO3549"/>
      <c r="AT3549" s="14"/>
      <c r="AU3549" s="14"/>
      <c r="AV3549" s="14"/>
      <c r="AW3549" s="14"/>
    </row>
    <row r="3550" spans="1:49" s="10" customFormat="1">
      <c r="A3550" s="12"/>
      <c r="C3550"/>
      <c r="D3550"/>
      <c r="E3550" s="20"/>
      <c r="F3550"/>
      <c r="G3550"/>
      <c r="H3550"/>
      <c r="I3550"/>
      <c r="J3550" s="20"/>
      <c r="K3550"/>
      <c r="L3550"/>
      <c r="M3550"/>
      <c r="N3550"/>
      <c r="O3550" s="20"/>
      <c r="P3550"/>
      <c r="Q3550"/>
      <c r="R3550"/>
      <c r="S3550"/>
      <c r="T3550" s="20"/>
      <c r="U3550"/>
      <c r="V3550"/>
      <c r="W3550"/>
      <c r="X3550"/>
      <c r="Y3550" s="20"/>
      <c r="Z3550"/>
      <c r="AA3550"/>
      <c r="AB3550"/>
      <c r="AC3550"/>
      <c r="AD3550" s="20"/>
      <c r="AE3550"/>
      <c r="AF3550"/>
      <c r="AG3550"/>
      <c r="AH3550"/>
      <c r="AI3550" s="20"/>
      <c r="AJ3550"/>
      <c r="AK3550"/>
      <c r="AL3550"/>
      <c r="AM3550"/>
      <c r="AN3550" s="20"/>
      <c r="AO3550"/>
      <c r="AT3550" s="14"/>
      <c r="AU3550" s="14"/>
      <c r="AV3550" s="14"/>
      <c r="AW3550" s="14"/>
    </row>
    <row r="3551" spans="1:49" s="10" customFormat="1">
      <c r="A3551" s="12"/>
      <c r="C3551"/>
      <c r="D3551"/>
      <c r="E3551" s="20"/>
      <c r="F3551"/>
      <c r="G3551"/>
      <c r="H3551"/>
      <c r="I3551"/>
      <c r="J3551" s="20"/>
      <c r="K3551"/>
      <c r="L3551"/>
      <c r="M3551"/>
      <c r="N3551"/>
      <c r="O3551" s="20"/>
      <c r="P3551"/>
      <c r="Q3551"/>
      <c r="R3551"/>
      <c r="S3551"/>
      <c r="T3551" s="20"/>
      <c r="U3551"/>
      <c r="V3551"/>
      <c r="W3551"/>
      <c r="X3551"/>
      <c r="Y3551" s="20"/>
      <c r="Z3551"/>
      <c r="AA3551"/>
      <c r="AB3551"/>
      <c r="AC3551"/>
      <c r="AD3551" s="20"/>
      <c r="AE3551"/>
      <c r="AF3551"/>
      <c r="AG3551"/>
      <c r="AH3551"/>
      <c r="AI3551" s="20"/>
      <c r="AJ3551"/>
      <c r="AK3551"/>
      <c r="AL3551"/>
      <c r="AM3551"/>
      <c r="AN3551" s="20"/>
      <c r="AO3551"/>
      <c r="AT3551" s="14"/>
      <c r="AU3551" s="14"/>
      <c r="AV3551" s="14"/>
      <c r="AW3551" s="14"/>
    </row>
    <row r="3552" spans="1:49" s="10" customFormat="1">
      <c r="A3552" s="12"/>
      <c r="C3552"/>
      <c r="D3552"/>
      <c r="E3552" s="20"/>
      <c r="F3552"/>
      <c r="G3552"/>
      <c r="H3552"/>
      <c r="I3552"/>
      <c r="J3552" s="20"/>
      <c r="K3552"/>
      <c r="L3552"/>
      <c r="M3552"/>
      <c r="N3552"/>
      <c r="O3552" s="20"/>
      <c r="P3552"/>
      <c r="Q3552"/>
      <c r="R3552"/>
      <c r="S3552"/>
      <c r="T3552" s="20"/>
      <c r="U3552"/>
      <c r="V3552"/>
      <c r="W3552"/>
      <c r="X3552"/>
      <c r="Y3552" s="20"/>
      <c r="Z3552"/>
      <c r="AA3552"/>
      <c r="AB3552"/>
      <c r="AC3552"/>
      <c r="AD3552" s="20"/>
      <c r="AE3552"/>
      <c r="AF3552"/>
      <c r="AG3552"/>
      <c r="AH3552"/>
      <c r="AI3552" s="20"/>
      <c r="AJ3552"/>
      <c r="AK3552"/>
      <c r="AL3552"/>
      <c r="AM3552"/>
      <c r="AN3552" s="20"/>
      <c r="AO3552"/>
      <c r="AT3552" s="14"/>
      <c r="AU3552" s="14"/>
      <c r="AV3552" s="14"/>
      <c r="AW3552" s="14"/>
    </row>
    <row r="3553" spans="1:49" s="10" customFormat="1">
      <c r="A3553" s="12"/>
      <c r="C3553"/>
      <c r="D3553"/>
      <c r="E3553" s="20"/>
      <c r="F3553"/>
      <c r="G3553"/>
      <c r="H3553"/>
      <c r="I3553"/>
      <c r="J3553" s="20"/>
      <c r="K3553"/>
      <c r="L3553"/>
      <c r="M3553"/>
      <c r="N3553"/>
      <c r="O3553" s="20"/>
      <c r="P3553"/>
      <c r="Q3553"/>
      <c r="R3553"/>
      <c r="S3553"/>
      <c r="T3553" s="20"/>
      <c r="U3553"/>
      <c r="V3553"/>
      <c r="W3553"/>
      <c r="X3553"/>
      <c r="Y3553" s="20"/>
      <c r="Z3553"/>
      <c r="AA3553"/>
      <c r="AB3553"/>
      <c r="AC3553"/>
      <c r="AD3553" s="20"/>
      <c r="AE3553"/>
      <c r="AF3553"/>
      <c r="AG3553"/>
      <c r="AH3553"/>
      <c r="AI3553" s="20"/>
      <c r="AJ3553"/>
      <c r="AK3553"/>
      <c r="AL3553"/>
      <c r="AM3553"/>
      <c r="AN3553" s="20"/>
      <c r="AO3553"/>
      <c r="AT3553" s="14"/>
      <c r="AU3553" s="14"/>
      <c r="AV3553" s="14"/>
      <c r="AW3553" s="14"/>
    </row>
    <row r="3554" spans="1:49" s="10" customFormat="1">
      <c r="A3554" s="12"/>
      <c r="C3554"/>
      <c r="D3554"/>
      <c r="E3554" s="20"/>
      <c r="F3554"/>
      <c r="G3554"/>
      <c r="H3554"/>
      <c r="I3554"/>
      <c r="J3554" s="20"/>
      <c r="K3554"/>
      <c r="L3554"/>
      <c r="M3554"/>
      <c r="N3554"/>
      <c r="O3554" s="20"/>
      <c r="P3554"/>
      <c r="Q3554"/>
      <c r="R3554"/>
      <c r="S3554"/>
      <c r="T3554" s="20"/>
      <c r="U3554"/>
      <c r="V3554"/>
      <c r="W3554"/>
      <c r="X3554"/>
      <c r="Y3554" s="20"/>
      <c r="Z3554"/>
      <c r="AA3554"/>
      <c r="AB3554"/>
      <c r="AC3554"/>
      <c r="AD3554" s="20"/>
      <c r="AE3554"/>
      <c r="AF3554"/>
      <c r="AG3554"/>
      <c r="AH3554"/>
      <c r="AI3554" s="20"/>
      <c r="AJ3554"/>
      <c r="AK3554"/>
      <c r="AL3554"/>
      <c r="AM3554"/>
      <c r="AN3554" s="20"/>
      <c r="AO3554"/>
      <c r="AT3554" s="14"/>
      <c r="AU3554" s="14"/>
      <c r="AV3554" s="14"/>
      <c r="AW3554" s="14"/>
    </row>
    <row r="3555" spans="1:49" s="10" customFormat="1">
      <c r="A3555" s="12"/>
      <c r="C3555"/>
      <c r="D3555"/>
      <c r="E3555" s="20"/>
      <c r="F3555"/>
      <c r="G3555"/>
      <c r="H3555"/>
      <c r="I3555"/>
      <c r="J3555" s="20"/>
      <c r="K3555"/>
      <c r="L3555"/>
      <c r="M3555"/>
      <c r="N3555"/>
      <c r="O3555" s="20"/>
      <c r="P3555"/>
      <c r="Q3555"/>
      <c r="R3555"/>
      <c r="S3555"/>
      <c r="T3555" s="20"/>
      <c r="U3555"/>
      <c r="V3555"/>
      <c r="W3555"/>
      <c r="X3555"/>
      <c r="Y3555" s="20"/>
      <c r="Z3555"/>
      <c r="AA3555"/>
      <c r="AB3555"/>
      <c r="AC3555"/>
      <c r="AD3555" s="20"/>
      <c r="AE3555"/>
      <c r="AF3555"/>
      <c r="AG3555"/>
      <c r="AH3555"/>
      <c r="AI3555" s="20"/>
      <c r="AJ3555"/>
      <c r="AK3555"/>
      <c r="AL3555"/>
      <c r="AM3555"/>
      <c r="AN3555" s="20"/>
      <c r="AO3555"/>
      <c r="AT3555" s="14"/>
      <c r="AU3555" s="14"/>
      <c r="AV3555" s="14"/>
      <c r="AW3555" s="14"/>
    </row>
    <row r="3556" spans="1:49" s="10" customFormat="1">
      <c r="A3556" s="12"/>
      <c r="C3556"/>
      <c r="D3556"/>
      <c r="E3556" s="20"/>
      <c r="F3556"/>
      <c r="G3556"/>
      <c r="H3556"/>
      <c r="I3556"/>
      <c r="J3556" s="20"/>
      <c r="K3556"/>
      <c r="L3556"/>
      <c r="M3556"/>
      <c r="N3556"/>
      <c r="O3556" s="20"/>
      <c r="P3556"/>
      <c r="Q3556"/>
      <c r="R3556"/>
      <c r="S3556"/>
      <c r="T3556" s="20"/>
      <c r="U3556"/>
      <c r="V3556"/>
      <c r="W3556"/>
      <c r="X3556"/>
      <c r="Y3556" s="20"/>
      <c r="Z3556"/>
      <c r="AA3556"/>
      <c r="AB3556"/>
      <c r="AC3556"/>
      <c r="AD3556" s="20"/>
      <c r="AE3556"/>
      <c r="AF3556"/>
      <c r="AG3556"/>
      <c r="AH3556"/>
      <c r="AI3556" s="20"/>
      <c r="AJ3556"/>
      <c r="AK3556"/>
      <c r="AL3556"/>
      <c r="AM3556"/>
      <c r="AN3556" s="20"/>
      <c r="AO3556"/>
      <c r="AT3556" s="14"/>
      <c r="AU3556" s="14"/>
      <c r="AV3556" s="14"/>
      <c r="AW3556" s="14"/>
    </row>
    <row r="3557" spans="1:49" s="10" customFormat="1">
      <c r="A3557" s="12"/>
      <c r="C3557"/>
      <c r="D3557"/>
      <c r="E3557" s="20"/>
      <c r="F3557"/>
      <c r="G3557"/>
      <c r="H3557"/>
      <c r="I3557"/>
      <c r="J3557" s="20"/>
      <c r="K3557"/>
      <c r="L3557"/>
      <c r="M3557"/>
      <c r="N3557"/>
      <c r="O3557" s="20"/>
      <c r="P3557"/>
      <c r="Q3557"/>
      <c r="R3557"/>
      <c r="S3557"/>
      <c r="T3557" s="20"/>
      <c r="U3557"/>
      <c r="V3557"/>
      <c r="W3557"/>
      <c r="X3557"/>
      <c r="Y3557" s="20"/>
      <c r="Z3557"/>
      <c r="AA3557"/>
      <c r="AB3557"/>
      <c r="AC3557"/>
      <c r="AD3557" s="20"/>
      <c r="AE3557"/>
      <c r="AF3557"/>
      <c r="AG3557"/>
      <c r="AH3557"/>
      <c r="AI3557" s="20"/>
      <c r="AJ3557"/>
      <c r="AK3557"/>
      <c r="AL3557"/>
      <c r="AM3557"/>
      <c r="AN3557" s="20"/>
      <c r="AO3557"/>
      <c r="AT3557" s="14"/>
      <c r="AU3557" s="14"/>
      <c r="AV3557" s="14"/>
      <c r="AW3557" s="14"/>
    </row>
    <row r="3558" spans="1:49" s="10" customFormat="1">
      <c r="A3558" s="12"/>
      <c r="C3558"/>
      <c r="D3558"/>
      <c r="E3558" s="20"/>
      <c r="F3558"/>
      <c r="G3558"/>
      <c r="H3558"/>
      <c r="I3558"/>
      <c r="J3558" s="20"/>
      <c r="K3558"/>
      <c r="L3558"/>
      <c r="M3558"/>
      <c r="N3558"/>
      <c r="O3558" s="20"/>
      <c r="P3558"/>
      <c r="Q3558"/>
      <c r="R3558"/>
      <c r="S3558"/>
      <c r="T3558" s="20"/>
      <c r="U3558"/>
      <c r="V3558"/>
      <c r="W3558"/>
      <c r="X3558"/>
      <c r="Y3558" s="20"/>
      <c r="Z3558"/>
      <c r="AA3558"/>
      <c r="AB3558"/>
      <c r="AC3558"/>
      <c r="AD3558" s="20"/>
      <c r="AE3558"/>
      <c r="AF3558"/>
      <c r="AG3558"/>
      <c r="AH3558"/>
      <c r="AI3558" s="20"/>
      <c r="AJ3558"/>
      <c r="AK3558"/>
      <c r="AL3558"/>
      <c r="AM3558"/>
      <c r="AN3558" s="20"/>
      <c r="AO3558"/>
      <c r="AT3558" s="14"/>
      <c r="AU3558" s="14"/>
      <c r="AV3558" s="14"/>
      <c r="AW3558" s="14"/>
    </row>
    <row r="3559" spans="1:49" s="10" customFormat="1">
      <c r="A3559" s="12"/>
      <c r="C3559"/>
      <c r="D3559"/>
      <c r="E3559" s="20"/>
      <c r="F3559"/>
      <c r="G3559"/>
      <c r="H3559"/>
      <c r="I3559"/>
      <c r="J3559" s="20"/>
      <c r="K3559"/>
      <c r="L3559"/>
      <c r="M3559"/>
      <c r="N3559"/>
      <c r="O3559" s="20"/>
      <c r="P3559"/>
      <c r="Q3559"/>
      <c r="R3559"/>
      <c r="S3559"/>
      <c r="T3559" s="20"/>
      <c r="U3559"/>
      <c r="V3559"/>
      <c r="W3559"/>
      <c r="X3559"/>
      <c r="Y3559" s="20"/>
      <c r="Z3559"/>
      <c r="AA3559"/>
      <c r="AB3559"/>
      <c r="AC3559"/>
      <c r="AD3559" s="20"/>
      <c r="AE3559"/>
      <c r="AF3559"/>
      <c r="AG3559"/>
      <c r="AH3559"/>
      <c r="AI3559" s="20"/>
      <c r="AJ3559"/>
      <c r="AK3559"/>
      <c r="AL3559"/>
      <c r="AM3559"/>
      <c r="AN3559" s="20"/>
      <c r="AO3559"/>
      <c r="AT3559" s="14"/>
      <c r="AU3559" s="14"/>
      <c r="AV3559" s="14"/>
      <c r="AW3559" s="14"/>
    </row>
    <row r="3560" spans="1:49" s="10" customFormat="1">
      <c r="A3560" s="12"/>
      <c r="C3560"/>
      <c r="D3560"/>
      <c r="E3560" s="20"/>
      <c r="F3560"/>
      <c r="G3560"/>
      <c r="H3560"/>
      <c r="I3560"/>
      <c r="J3560" s="20"/>
      <c r="K3560"/>
      <c r="L3560"/>
      <c r="M3560"/>
      <c r="N3560"/>
      <c r="O3560" s="20"/>
      <c r="P3560"/>
      <c r="Q3560"/>
      <c r="R3560"/>
      <c r="S3560"/>
      <c r="T3560" s="20"/>
      <c r="U3560"/>
      <c r="V3560"/>
      <c r="W3560"/>
      <c r="X3560"/>
      <c r="Y3560" s="20"/>
      <c r="Z3560"/>
      <c r="AA3560"/>
      <c r="AB3560"/>
      <c r="AC3560"/>
      <c r="AD3560" s="20"/>
      <c r="AE3560"/>
      <c r="AF3560"/>
      <c r="AG3560"/>
      <c r="AH3560"/>
      <c r="AI3560" s="20"/>
      <c r="AJ3560"/>
      <c r="AK3560"/>
      <c r="AL3560"/>
      <c r="AM3560"/>
      <c r="AN3560" s="20"/>
      <c r="AO3560"/>
      <c r="AT3560" s="14"/>
      <c r="AU3560" s="14"/>
      <c r="AV3560" s="14"/>
      <c r="AW3560" s="14"/>
    </row>
    <row r="3561" spans="1:49" s="10" customFormat="1">
      <c r="A3561" s="12"/>
      <c r="C3561"/>
      <c r="D3561"/>
      <c r="E3561" s="20"/>
      <c r="F3561"/>
      <c r="G3561"/>
      <c r="H3561"/>
      <c r="I3561"/>
      <c r="J3561" s="20"/>
      <c r="K3561"/>
      <c r="L3561"/>
      <c r="M3561"/>
      <c r="N3561"/>
      <c r="O3561" s="20"/>
      <c r="P3561"/>
      <c r="Q3561"/>
      <c r="R3561"/>
      <c r="S3561"/>
      <c r="T3561" s="20"/>
      <c r="U3561"/>
      <c r="V3561"/>
      <c r="W3561"/>
      <c r="X3561"/>
      <c r="Y3561" s="20"/>
      <c r="Z3561"/>
      <c r="AA3561"/>
      <c r="AB3561"/>
      <c r="AC3561"/>
      <c r="AD3561" s="20"/>
      <c r="AE3561"/>
      <c r="AF3561"/>
      <c r="AG3561"/>
      <c r="AH3561"/>
      <c r="AI3561" s="20"/>
      <c r="AJ3561"/>
      <c r="AK3561"/>
      <c r="AL3561"/>
      <c r="AM3561"/>
      <c r="AN3561" s="20"/>
      <c r="AO3561"/>
      <c r="AT3561" s="14"/>
      <c r="AU3561" s="14"/>
      <c r="AV3561" s="14"/>
      <c r="AW3561" s="14"/>
    </row>
    <row r="3562" spans="1:49" s="10" customFormat="1">
      <c r="A3562" s="12"/>
      <c r="C3562"/>
      <c r="D3562"/>
      <c r="E3562" s="20"/>
      <c r="F3562"/>
      <c r="G3562"/>
      <c r="H3562"/>
      <c r="I3562"/>
      <c r="J3562" s="20"/>
      <c r="K3562"/>
      <c r="L3562"/>
      <c r="M3562"/>
      <c r="N3562"/>
      <c r="O3562" s="20"/>
      <c r="P3562"/>
      <c r="Q3562"/>
      <c r="R3562"/>
      <c r="S3562"/>
      <c r="T3562" s="20"/>
      <c r="U3562"/>
      <c r="V3562"/>
      <c r="W3562"/>
      <c r="X3562"/>
      <c r="Y3562" s="20"/>
      <c r="Z3562"/>
      <c r="AA3562"/>
      <c r="AB3562"/>
      <c r="AC3562"/>
      <c r="AD3562" s="20"/>
      <c r="AE3562"/>
      <c r="AF3562"/>
      <c r="AG3562"/>
      <c r="AH3562"/>
      <c r="AI3562" s="20"/>
      <c r="AJ3562"/>
      <c r="AK3562"/>
      <c r="AL3562"/>
      <c r="AM3562"/>
      <c r="AN3562" s="20"/>
      <c r="AO3562"/>
      <c r="AT3562" s="14"/>
      <c r="AU3562" s="14"/>
      <c r="AV3562" s="14"/>
      <c r="AW3562" s="14"/>
    </row>
    <row r="3563" spans="1:49" s="10" customFormat="1">
      <c r="A3563" s="12"/>
      <c r="C3563"/>
      <c r="D3563"/>
      <c r="E3563" s="20"/>
      <c r="F3563"/>
      <c r="G3563"/>
      <c r="H3563"/>
      <c r="I3563"/>
      <c r="J3563" s="20"/>
      <c r="K3563"/>
      <c r="L3563"/>
      <c r="M3563"/>
      <c r="N3563"/>
      <c r="O3563" s="20"/>
      <c r="P3563"/>
      <c r="Q3563"/>
      <c r="R3563"/>
      <c r="S3563"/>
      <c r="T3563" s="20"/>
      <c r="U3563"/>
      <c r="V3563"/>
      <c r="W3563"/>
      <c r="X3563"/>
      <c r="Y3563" s="20"/>
      <c r="Z3563"/>
      <c r="AA3563"/>
      <c r="AB3563"/>
      <c r="AC3563"/>
      <c r="AD3563" s="20"/>
      <c r="AE3563"/>
      <c r="AF3563"/>
      <c r="AG3563"/>
      <c r="AH3563"/>
      <c r="AI3563" s="20"/>
      <c r="AJ3563"/>
      <c r="AK3563"/>
      <c r="AL3563"/>
      <c r="AM3563"/>
      <c r="AN3563" s="20"/>
      <c r="AO3563"/>
      <c r="AT3563" s="14"/>
      <c r="AU3563" s="14"/>
      <c r="AV3563" s="14"/>
      <c r="AW3563" s="14"/>
    </row>
    <row r="3564" spans="1:49" s="10" customFormat="1">
      <c r="A3564" s="12"/>
      <c r="C3564"/>
      <c r="D3564"/>
      <c r="E3564" s="20"/>
      <c r="F3564"/>
      <c r="G3564"/>
      <c r="H3564"/>
      <c r="I3564"/>
      <c r="J3564" s="20"/>
      <c r="K3564"/>
      <c r="L3564"/>
      <c r="M3564"/>
      <c r="N3564"/>
      <c r="O3564" s="20"/>
      <c r="P3564"/>
      <c r="Q3564"/>
      <c r="R3564"/>
      <c r="S3564"/>
      <c r="T3564" s="20"/>
      <c r="U3564"/>
      <c r="V3564"/>
      <c r="W3564"/>
      <c r="X3564"/>
      <c r="Y3564" s="20"/>
      <c r="Z3564"/>
      <c r="AA3564"/>
      <c r="AB3564"/>
      <c r="AC3564"/>
      <c r="AD3564" s="20"/>
      <c r="AE3564"/>
      <c r="AF3564"/>
      <c r="AG3564"/>
      <c r="AH3564"/>
      <c r="AI3564" s="20"/>
      <c r="AJ3564"/>
      <c r="AK3564"/>
      <c r="AL3564"/>
      <c r="AM3564"/>
      <c r="AN3564" s="20"/>
      <c r="AO3564"/>
      <c r="AT3564" s="14"/>
      <c r="AU3564" s="14"/>
      <c r="AV3564" s="14"/>
      <c r="AW3564" s="14"/>
    </row>
    <row r="3565" spans="1:49" s="10" customFormat="1">
      <c r="A3565" s="12"/>
      <c r="C3565"/>
      <c r="D3565"/>
      <c r="E3565" s="20"/>
      <c r="F3565"/>
      <c r="G3565"/>
      <c r="H3565"/>
      <c r="I3565"/>
      <c r="J3565" s="20"/>
      <c r="K3565"/>
      <c r="L3565"/>
      <c r="M3565"/>
      <c r="N3565"/>
      <c r="O3565" s="20"/>
      <c r="P3565"/>
      <c r="Q3565"/>
      <c r="R3565"/>
      <c r="S3565"/>
      <c r="T3565" s="20"/>
      <c r="U3565"/>
      <c r="V3565"/>
      <c r="W3565"/>
      <c r="X3565"/>
      <c r="Y3565" s="20"/>
      <c r="Z3565"/>
      <c r="AA3565"/>
      <c r="AB3565"/>
      <c r="AC3565"/>
      <c r="AD3565" s="20"/>
      <c r="AE3565"/>
      <c r="AF3565"/>
      <c r="AG3565"/>
      <c r="AH3565"/>
      <c r="AI3565" s="20"/>
      <c r="AJ3565"/>
      <c r="AK3565"/>
      <c r="AL3565"/>
      <c r="AM3565"/>
      <c r="AN3565" s="20"/>
      <c r="AO3565"/>
      <c r="AT3565" s="14"/>
      <c r="AU3565" s="14"/>
      <c r="AV3565" s="14"/>
      <c r="AW3565" s="14"/>
    </row>
    <row r="3566" spans="1:49" s="10" customFormat="1">
      <c r="A3566" s="12"/>
      <c r="C3566"/>
      <c r="D3566"/>
      <c r="E3566" s="20"/>
      <c r="F3566"/>
      <c r="G3566"/>
      <c r="H3566"/>
      <c r="I3566"/>
      <c r="J3566" s="20"/>
      <c r="K3566"/>
      <c r="L3566"/>
      <c r="M3566"/>
      <c r="N3566"/>
      <c r="O3566" s="20"/>
      <c r="P3566"/>
      <c r="Q3566"/>
      <c r="R3566"/>
      <c r="S3566"/>
      <c r="T3566" s="20"/>
      <c r="U3566"/>
      <c r="V3566"/>
      <c r="W3566"/>
      <c r="X3566"/>
      <c r="Y3566" s="20"/>
      <c r="Z3566"/>
      <c r="AA3566"/>
      <c r="AB3566"/>
      <c r="AC3566"/>
      <c r="AD3566" s="20"/>
      <c r="AE3566"/>
      <c r="AF3566"/>
      <c r="AG3566"/>
      <c r="AH3566"/>
      <c r="AI3566" s="20"/>
      <c r="AJ3566"/>
      <c r="AK3566"/>
      <c r="AL3566"/>
      <c r="AM3566"/>
      <c r="AN3566" s="20"/>
      <c r="AO3566"/>
      <c r="AT3566" s="14"/>
      <c r="AU3566" s="14"/>
      <c r="AV3566" s="14"/>
      <c r="AW3566" s="14"/>
    </row>
    <row r="3567" spans="1:49" s="10" customFormat="1">
      <c r="A3567" s="12"/>
      <c r="C3567"/>
      <c r="D3567"/>
      <c r="E3567" s="20"/>
      <c r="F3567"/>
      <c r="G3567"/>
      <c r="H3567"/>
      <c r="I3567"/>
      <c r="J3567" s="20"/>
      <c r="K3567"/>
      <c r="L3567"/>
      <c r="M3567"/>
      <c r="N3567"/>
      <c r="O3567" s="20"/>
      <c r="P3567"/>
      <c r="Q3567"/>
      <c r="R3567"/>
      <c r="S3567"/>
      <c r="T3567" s="20"/>
      <c r="U3567"/>
      <c r="V3567"/>
      <c r="W3567"/>
      <c r="X3567"/>
      <c r="Y3567" s="20"/>
      <c r="Z3567"/>
      <c r="AA3567"/>
      <c r="AB3567"/>
      <c r="AC3567"/>
      <c r="AD3567" s="20"/>
      <c r="AE3567"/>
      <c r="AF3567"/>
      <c r="AG3567"/>
      <c r="AH3567"/>
      <c r="AI3567" s="20"/>
      <c r="AJ3567"/>
      <c r="AK3567"/>
      <c r="AL3567"/>
      <c r="AM3567"/>
      <c r="AN3567" s="20"/>
      <c r="AO3567"/>
      <c r="AT3567" s="14"/>
      <c r="AU3567" s="14"/>
      <c r="AV3567" s="14"/>
      <c r="AW3567" s="14"/>
    </row>
    <row r="3568" spans="1:49" s="10" customFormat="1">
      <c r="A3568" s="12"/>
      <c r="C3568"/>
      <c r="D3568"/>
      <c r="E3568" s="20"/>
      <c r="F3568"/>
      <c r="G3568"/>
      <c r="H3568"/>
      <c r="I3568"/>
      <c r="J3568" s="20"/>
      <c r="K3568"/>
      <c r="L3568"/>
      <c r="M3568"/>
      <c r="N3568"/>
      <c r="O3568" s="20"/>
      <c r="P3568"/>
      <c r="Q3568"/>
      <c r="R3568"/>
      <c r="S3568"/>
      <c r="T3568" s="20"/>
      <c r="U3568"/>
      <c r="V3568"/>
      <c r="W3568"/>
      <c r="X3568"/>
      <c r="Y3568" s="20"/>
      <c r="Z3568"/>
      <c r="AA3568"/>
      <c r="AB3568"/>
      <c r="AC3568"/>
      <c r="AD3568" s="20"/>
      <c r="AE3568"/>
      <c r="AF3568"/>
      <c r="AG3568"/>
      <c r="AH3568"/>
      <c r="AI3568" s="20"/>
      <c r="AJ3568"/>
      <c r="AK3568"/>
      <c r="AL3568"/>
      <c r="AM3568"/>
      <c r="AN3568" s="20"/>
      <c r="AO3568"/>
      <c r="AT3568" s="14"/>
      <c r="AU3568" s="14"/>
      <c r="AV3568" s="14"/>
      <c r="AW3568" s="14"/>
    </row>
    <row r="3569" spans="1:49" s="10" customFormat="1">
      <c r="A3569" s="12"/>
      <c r="C3569"/>
      <c r="D3569"/>
      <c r="E3569" s="20"/>
      <c r="F3569"/>
      <c r="G3569"/>
      <c r="H3569"/>
      <c r="I3569"/>
      <c r="J3569" s="20"/>
      <c r="K3569"/>
      <c r="L3569"/>
      <c r="M3569"/>
      <c r="N3569"/>
      <c r="O3569" s="20"/>
      <c r="P3569"/>
      <c r="Q3569"/>
      <c r="R3569"/>
      <c r="S3569"/>
      <c r="T3569" s="20"/>
      <c r="U3569"/>
      <c r="V3569"/>
      <c r="W3569"/>
      <c r="X3569"/>
      <c r="Y3569" s="20"/>
      <c r="Z3569"/>
      <c r="AA3569"/>
      <c r="AB3569"/>
      <c r="AC3569"/>
      <c r="AD3569" s="20"/>
      <c r="AE3569"/>
      <c r="AF3569"/>
      <c r="AG3569"/>
      <c r="AH3569"/>
      <c r="AI3569" s="20"/>
      <c r="AJ3569"/>
      <c r="AK3569"/>
      <c r="AL3569"/>
      <c r="AM3569"/>
      <c r="AN3569" s="20"/>
      <c r="AO3569"/>
      <c r="AT3569" s="14"/>
      <c r="AU3569" s="14"/>
      <c r="AV3569" s="14"/>
      <c r="AW3569" s="14"/>
    </row>
    <row r="3570" spans="1:49" s="10" customFormat="1">
      <c r="A3570" s="12"/>
      <c r="C3570"/>
      <c r="D3570"/>
      <c r="E3570" s="20"/>
      <c r="F3570"/>
      <c r="G3570"/>
      <c r="H3570"/>
      <c r="I3570"/>
      <c r="J3570" s="20"/>
      <c r="K3570"/>
      <c r="L3570"/>
      <c r="M3570"/>
      <c r="N3570"/>
      <c r="O3570" s="20"/>
      <c r="P3570"/>
      <c r="Q3570"/>
      <c r="R3570"/>
      <c r="S3570"/>
      <c r="T3570" s="20"/>
      <c r="U3570"/>
      <c r="V3570"/>
      <c r="W3570"/>
      <c r="X3570"/>
      <c r="Y3570" s="20"/>
      <c r="Z3570"/>
      <c r="AA3570"/>
      <c r="AB3570"/>
      <c r="AC3570"/>
      <c r="AD3570" s="20"/>
      <c r="AE3570"/>
      <c r="AF3570"/>
      <c r="AG3570"/>
      <c r="AH3570"/>
      <c r="AI3570" s="20"/>
      <c r="AJ3570"/>
      <c r="AK3570"/>
      <c r="AL3570"/>
      <c r="AM3570"/>
      <c r="AN3570" s="20"/>
      <c r="AO3570"/>
      <c r="AT3570" s="14"/>
      <c r="AU3570" s="14"/>
      <c r="AV3570" s="14"/>
      <c r="AW3570" s="14"/>
    </row>
    <row r="3571" spans="1:49" s="10" customFormat="1">
      <c r="A3571" s="12"/>
      <c r="C3571"/>
      <c r="D3571"/>
      <c r="E3571" s="20"/>
      <c r="F3571"/>
      <c r="G3571"/>
      <c r="H3571"/>
      <c r="I3571"/>
      <c r="J3571" s="20"/>
      <c r="K3571"/>
      <c r="L3571"/>
      <c r="M3571"/>
      <c r="N3571"/>
      <c r="O3571" s="20"/>
      <c r="P3571"/>
      <c r="Q3571"/>
      <c r="R3571"/>
      <c r="S3571"/>
      <c r="T3571" s="20"/>
      <c r="U3571"/>
      <c r="V3571"/>
      <c r="W3571"/>
      <c r="X3571"/>
      <c r="Y3571" s="20"/>
      <c r="Z3571"/>
      <c r="AA3571"/>
      <c r="AB3571"/>
      <c r="AC3571"/>
      <c r="AD3571" s="20"/>
      <c r="AE3571"/>
      <c r="AF3571"/>
      <c r="AG3571"/>
      <c r="AH3571"/>
      <c r="AI3571" s="20"/>
      <c r="AJ3571"/>
      <c r="AK3571"/>
      <c r="AL3571"/>
      <c r="AM3571"/>
      <c r="AN3571" s="20"/>
      <c r="AO3571"/>
      <c r="AT3571" s="14"/>
      <c r="AU3571" s="14"/>
      <c r="AV3571" s="14"/>
      <c r="AW3571" s="14"/>
    </row>
    <row r="3572" spans="1:49" s="10" customFormat="1">
      <c r="A3572" s="12"/>
      <c r="C3572"/>
      <c r="D3572"/>
      <c r="E3572" s="20"/>
      <c r="F3572"/>
      <c r="G3572"/>
      <c r="H3572"/>
      <c r="I3572"/>
      <c r="J3572" s="20"/>
      <c r="K3572"/>
      <c r="L3572"/>
      <c r="M3572"/>
      <c r="N3572"/>
      <c r="O3572" s="20"/>
      <c r="P3572"/>
      <c r="Q3572"/>
      <c r="R3572"/>
      <c r="S3572"/>
      <c r="T3572" s="20"/>
      <c r="U3572"/>
      <c r="V3572"/>
      <c r="W3572"/>
      <c r="X3572"/>
      <c r="Y3572" s="20"/>
      <c r="Z3572"/>
      <c r="AA3572"/>
      <c r="AB3572"/>
      <c r="AC3572"/>
      <c r="AD3572" s="20"/>
      <c r="AE3572"/>
      <c r="AF3572"/>
      <c r="AG3572"/>
      <c r="AH3572"/>
      <c r="AI3572" s="20"/>
      <c r="AJ3572"/>
      <c r="AK3572"/>
      <c r="AL3572"/>
      <c r="AM3572"/>
      <c r="AN3572" s="20"/>
      <c r="AO3572"/>
      <c r="AT3572" s="14"/>
      <c r="AU3572" s="14"/>
      <c r="AV3572" s="14"/>
      <c r="AW3572" s="14"/>
    </row>
    <row r="3573" spans="1:49" s="10" customFormat="1">
      <c r="A3573" s="12"/>
      <c r="C3573"/>
      <c r="D3573"/>
      <c r="E3573" s="20"/>
      <c r="F3573"/>
      <c r="G3573"/>
      <c r="H3573"/>
      <c r="I3573"/>
      <c r="J3573" s="20"/>
      <c r="K3573"/>
      <c r="L3573"/>
      <c r="M3573"/>
      <c r="N3573"/>
      <c r="O3573" s="20"/>
      <c r="P3573"/>
      <c r="Q3573"/>
      <c r="R3573"/>
      <c r="S3573"/>
      <c r="T3573" s="20"/>
      <c r="U3573"/>
      <c r="V3573"/>
      <c r="W3573"/>
      <c r="X3573"/>
      <c r="Y3573" s="20"/>
      <c r="Z3573"/>
      <c r="AA3573"/>
      <c r="AB3573"/>
      <c r="AC3573"/>
      <c r="AD3573" s="20"/>
      <c r="AE3573"/>
      <c r="AF3573"/>
      <c r="AG3573"/>
      <c r="AH3573"/>
      <c r="AI3573" s="20"/>
      <c r="AJ3573"/>
      <c r="AK3573"/>
      <c r="AL3573"/>
      <c r="AM3573"/>
      <c r="AN3573" s="20"/>
      <c r="AO3573"/>
      <c r="AT3573" s="14"/>
      <c r="AU3573" s="14"/>
      <c r="AV3573" s="14"/>
      <c r="AW3573" s="14"/>
    </row>
    <row r="3574" spans="1:49" s="10" customFormat="1">
      <c r="A3574" s="12"/>
      <c r="C3574"/>
      <c r="D3574"/>
      <c r="E3574" s="20"/>
      <c r="F3574"/>
      <c r="G3574"/>
      <c r="H3574"/>
      <c r="I3574"/>
      <c r="J3574" s="20"/>
      <c r="K3574"/>
      <c r="L3574"/>
      <c r="M3574"/>
      <c r="N3574"/>
      <c r="O3574" s="20"/>
      <c r="P3574"/>
      <c r="Q3574"/>
      <c r="R3574"/>
      <c r="S3574"/>
      <c r="T3574" s="20"/>
      <c r="U3574"/>
      <c r="V3574"/>
      <c r="W3574"/>
      <c r="X3574"/>
      <c r="Y3574" s="20"/>
      <c r="Z3574"/>
      <c r="AA3574"/>
      <c r="AB3574"/>
      <c r="AC3574"/>
      <c r="AD3574" s="20"/>
      <c r="AE3574"/>
      <c r="AF3574"/>
      <c r="AG3574"/>
      <c r="AH3574"/>
      <c r="AI3574" s="20"/>
      <c r="AJ3574"/>
      <c r="AK3574"/>
      <c r="AL3574"/>
      <c r="AM3574"/>
      <c r="AN3574" s="20"/>
      <c r="AO3574"/>
      <c r="AT3574" s="14"/>
      <c r="AU3574" s="14"/>
      <c r="AV3574" s="14"/>
      <c r="AW3574" s="14"/>
    </row>
    <row r="3575" spans="1:49" s="10" customFormat="1">
      <c r="A3575" s="12"/>
      <c r="C3575"/>
      <c r="D3575"/>
      <c r="E3575" s="20"/>
      <c r="F3575"/>
      <c r="G3575"/>
      <c r="H3575"/>
      <c r="I3575"/>
      <c r="J3575" s="20"/>
      <c r="K3575"/>
      <c r="L3575"/>
      <c r="M3575"/>
      <c r="N3575"/>
      <c r="O3575" s="20"/>
      <c r="P3575"/>
      <c r="Q3575"/>
      <c r="R3575"/>
      <c r="S3575"/>
      <c r="T3575" s="20"/>
      <c r="U3575"/>
      <c r="V3575"/>
      <c r="W3575"/>
      <c r="X3575"/>
      <c r="Y3575" s="20"/>
      <c r="Z3575"/>
      <c r="AA3575"/>
      <c r="AB3575"/>
      <c r="AC3575"/>
      <c r="AD3575" s="20"/>
      <c r="AE3575"/>
      <c r="AF3575"/>
      <c r="AG3575"/>
      <c r="AH3575"/>
      <c r="AI3575" s="20"/>
      <c r="AJ3575"/>
      <c r="AK3575"/>
      <c r="AL3575"/>
      <c r="AM3575"/>
      <c r="AN3575" s="20"/>
      <c r="AO3575"/>
      <c r="AT3575" s="14"/>
      <c r="AU3575" s="14"/>
      <c r="AV3575" s="14"/>
      <c r="AW3575" s="14"/>
    </row>
    <row r="3576" spans="1:49" s="10" customFormat="1">
      <c r="A3576" s="12"/>
      <c r="C3576"/>
      <c r="D3576"/>
      <c r="E3576" s="20"/>
      <c r="F3576"/>
      <c r="G3576"/>
      <c r="H3576"/>
      <c r="I3576"/>
      <c r="J3576" s="20"/>
      <c r="K3576"/>
      <c r="L3576"/>
      <c r="M3576"/>
      <c r="N3576"/>
      <c r="O3576" s="20"/>
      <c r="P3576"/>
      <c r="Q3576"/>
      <c r="R3576"/>
      <c r="S3576"/>
      <c r="T3576" s="20"/>
      <c r="U3576"/>
      <c r="V3576"/>
      <c r="W3576"/>
      <c r="X3576"/>
      <c r="Y3576" s="20"/>
      <c r="Z3576"/>
      <c r="AA3576"/>
      <c r="AB3576"/>
      <c r="AC3576"/>
      <c r="AD3576" s="20"/>
      <c r="AE3576"/>
      <c r="AF3576"/>
      <c r="AG3576"/>
      <c r="AH3576"/>
      <c r="AI3576" s="20"/>
      <c r="AJ3576"/>
      <c r="AK3576"/>
      <c r="AL3576"/>
      <c r="AM3576"/>
      <c r="AN3576" s="20"/>
      <c r="AO3576"/>
      <c r="AT3576" s="14"/>
      <c r="AU3576" s="14"/>
      <c r="AV3576" s="14"/>
      <c r="AW3576" s="14"/>
    </row>
    <row r="3577" spans="1:49" s="10" customFormat="1">
      <c r="A3577" s="12"/>
      <c r="C3577"/>
      <c r="D3577"/>
      <c r="E3577" s="20"/>
      <c r="F3577"/>
      <c r="G3577"/>
      <c r="H3577"/>
      <c r="I3577"/>
      <c r="J3577" s="20"/>
      <c r="K3577"/>
      <c r="L3577"/>
      <c r="M3577"/>
      <c r="N3577"/>
      <c r="O3577" s="20"/>
      <c r="P3577"/>
      <c r="Q3577"/>
      <c r="R3577"/>
      <c r="S3577"/>
      <c r="T3577" s="20"/>
      <c r="U3577"/>
      <c r="V3577"/>
      <c r="W3577"/>
      <c r="X3577"/>
      <c r="Y3577" s="20"/>
      <c r="Z3577"/>
      <c r="AA3577"/>
      <c r="AB3577"/>
      <c r="AC3577"/>
      <c r="AD3577" s="20"/>
      <c r="AE3577"/>
      <c r="AF3577"/>
      <c r="AG3577"/>
      <c r="AH3577"/>
      <c r="AI3577" s="20"/>
      <c r="AJ3577"/>
      <c r="AK3577"/>
      <c r="AL3577"/>
      <c r="AM3577"/>
      <c r="AN3577" s="20"/>
      <c r="AO3577"/>
      <c r="AT3577" s="14"/>
      <c r="AU3577" s="14"/>
      <c r="AV3577" s="14"/>
      <c r="AW3577" s="14"/>
    </row>
    <row r="3578" spans="1:49" s="10" customFormat="1">
      <c r="A3578" s="12"/>
      <c r="C3578"/>
      <c r="D3578"/>
      <c r="E3578" s="20"/>
      <c r="F3578"/>
      <c r="G3578"/>
      <c r="H3578"/>
      <c r="I3578"/>
      <c r="J3578" s="20"/>
      <c r="K3578"/>
      <c r="L3578"/>
      <c r="M3578"/>
      <c r="N3578"/>
      <c r="O3578" s="20"/>
      <c r="P3578"/>
      <c r="Q3578"/>
      <c r="R3578"/>
      <c r="S3578"/>
      <c r="T3578" s="20"/>
      <c r="U3578"/>
      <c r="V3578"/>
      <c r="W3578"/>
      <c r="X3578"/>
      <c r="Y3578" s="20"/>
      <c r="Z3578"/>
      <c r="AA3578"/>
      <c r="AB3578"/>
      <c r="AC3578"/>
      <c r="AD3578" s="20"/>
      <c r="AE3578"/>
      <c r="AF3578"/>
      <c r="AG3578"/>
      <c r="AH3578"/>
      <c r="AI3578" s="20"/>
      <c r="AJ3578"/>
      <c r="AK3578"/>
      <c r="AL3578"/>
      <c r="AM3578"/>
      <c r="AN3578" s="20"/>
      <c r="AO3578"/>
      <c r="AT3578" s="14"/>
      <c r="AU3578" s="14"/>
      <c r="AV3578" s="14"/>
      <c r="AW3578" s="14"/>
    </row>
    <row r="3579" spans="1:49" s="10" customFormat="1">
      <c r="A3579" s="12"/>
      <c r="C3579"/>
      <c r="D3579"/>
      <c r="E3579" s="20"/>
      <c r="F3579"/>
      <c r="G3579"/>
      <c r="H3579"/>
      <c r="I3579"/>
      <c r="J3579" s="20"/>
      <c r="K3579"/>
      <c r="L3579"/>
      <c r="M3579"/>
      <c r="N3579"/>
      <c r="O3579" s="20"/>
      <c r="P3579"/>
      <c r="Q3579"/>
      <c r="R3579"/>
      <c r="S3579"/>
      <c r="T3579" s="20"/>
      <c r="U3579"/>
      <c r="V3579"/>
      <c r="W3579"/>
      <c r="X3579"/>
      <c r="Y3579" s="20"/>
      <c r="Z3579"/>
      <c r="AA3579"/>
      <c r="AB3579"/>
      <c r="AC3579"/>
      <c r="AD3579" s="20"/>
      <c r="AE3579"/>
      <c r="AF3579"/>
      <c r="AG3579"/>
      <c r="AH3579"/>
      <c r="AI3579" s="20"/>
      <c r="AJ3579"/>
      <c r="AK3579"/>
      <c r="AL3579"/>
      <c r="AM3579"/>
      <c r="AN3579" s="20"/>
      <c r="AO3579"/>
      <c r="AT3579" s="14"/>
      <c r="AU3579" s="14"/>
      <c r="AV3579" s="14"/>
      <c r="AW3579" s="14"/>
    </row>
    <row r="3580" spans="1:49" s="10" customFormat="1">
      <c r="A3580" s="12"/>
      <c r="C3580"/>
      <c r="D3580"/>
      <c r="E3580" s="20"/>
      <c r="F3580"/>
      <c r="G3580"/>
      <c r="H3580"/>
      <c r="I3580"/>
      <c r="J3580" s="20"/>
      <c r="K3580"/>
      <c r="L3580"/>
      <c r="M3580"/>
      <c r="N3580"/>
      <c r="O3580" s="20"/>
      <c r="P3580"/>
      <c r="Q3580"/>
      <c r="R3580"/>
      <c r="S3580"/>
      <c r="T3580" s="20"/>
      <c r="U3580"/>
      <c r="V3580"/>
      <c r="W3580"/>
      <c r="X3580"/>
      <c r="Y3580" s="20"/>
      <c r="Z3580"/>
      <c r="AA3580"/>
      <c r="AB3580"/>
      <c r="AC3580"/>
      <c r="AD3580" s="20"/>
      <c r="AE3580"/>
      <c r="AF3580"/>
      <c r="AG3580"/>
      <c r="AH3580"/>
      <c r="AI3580" s="20"/>
      <c r="AJ3580"/>
      <c r="AK3580"/>
      <c r="AL3580"/>
      <c r="AM3580"/>
      <c r="AN3580" s="20"/>
      <c r="AO3580"/>
      <c r="AT3580" s="14"/>
      <c r="AU3580" s="14"/>
      <c r="AV3580" s="14"/>
      <c r="AW3580" s="14"/>
    </row>
    <row r="3581" spans="1:49" s="10" customFormat="1">
      <c r="A3581" s="12"/>
      <c r="C3581"/>
      <c r="D3581"/>
      <c r="E3581" s="20"/>
      <c r="F3581"/>
      <c r="G3581"/>
      <c r="H3581"/>
      <c r="I3581"/>
      <c r="J3581" s="20"/>
      <c r="K3581"/>
      <c r="L3581"/>
      <c r="M3581"/>
      <c r="N3581"/>
      <c r="O3581" s="20"/>
      <c r="P3581"/>
      <c r="Q3581"/>
      <c r="R3581"/>
      <c r="S3581"/>
      <c r="T3581" s="20"/>
      <c r="U3581"/>
      <c r="V3581"/>
      <c r="W3581"/>
      <c r="X3581"/>
      <c r="Y3581" s="20"/>
      <c r="Z3581"/>
      <c r="AA3581"/>
      <c r="AB3581"/>
      <c r="AC3581"/>
      <c r="AD3581" s="20"/>
      <c r="AE3581"/>
      <c r="AF3581"/>
      <c r="AG3581"/>
      <c r="AH3581"/>
      <c r="AI3581" s="20"/>
      <c r="AJ3581"/>
      <c r="AK3581"/>
      <c r="AL3581"/>
      <c r="AM3581"/>
      <c r="AN3581" s="20"/>
      <c r="AO3581"/>
      <c r="AT3581" s="14"/>
      <c r="AU3581" s="14"/>
      <c r="AV3581" s="14"/>
      <c r="AW3581" s="14"/>
    </row>
    <row r="3582" spans="1:49" s="10" customFormat="1">
      <c r="A3582" s="12"/>
      <c r="C3582"/>
      <c r="D3582"/>
      <c r="E3582" s="20"/>
      <c r="F3582"/>
      <c r="G3582"/>
      <c r="H3582"/>
      <c r="I3582"/>
      <c r="J3582" s="20"/>
      <c r="K3582"/>
      <c r="L3582"/>
      <c r="M3582"/>
      <c r="N3582"/>
      <c r="O3582" s="20"/>
      <c r="P3582"/>
      <c r="Q3582"/>
      <c r="R3582"/>
      <c r="S3582"/>
      <c r="T3582" s="20"/>
      <c r="U3582"/>
      <c r="V3582"/>
      <c r="W3582"/>
      <c r="X3582"/>
      <c r="Y3582" s="20"/>
      <c r="Z3582"/>
      <c r="AA3582"/>
      <c r="AB3582"/>
      <c r="AC3582"/>
      <c r="AD3582" s="20"/>
      <c r="AE3582"/>
      <c r="AF3582"/>
      <c r="AG3582"/>
      <c r="AH3582"/>
      <c r="AI3582" s="20"/>
      <c r="AJ3582"/>
      <c r="AK3582"/>
      <c r="AL3582"/>
      <c r="AM3582"/>
      <c r="AN3582" s="20"/>
      <c r="AO3582"/>
      <c r="AT3582" s="14"/>
      <c r="AU3582" s="14"/>
      <c r="AV3582" s="14"/>
      <c r="AW3582" s="14"/>
    </row>
    <row r="3583" spans="1:49" s="10" customFormat="1">
      <c r="A3583" s="12"/>
      <c r="C3583"/>
      <c r="D3583"/>
      <c r="E3583" s="20"/>
      <c r="F3583"/>
      <c r="G3583"/>
      <c r="H3583"/>
      <c r="I3583"/>
      <c r="J3583" s="20"/>
      <c r="K3583"/>
      <c r="L3583"/>
      <c r="M3583"/>
      <c r="N3583"/>
      <c r="O3583" s="20"/>
      <c r="P3583"/>
      <c r="Q3583"/>
      <c r="R3583"/>
      <c r="S3583"/>
      <c r="T3583" s="20"/>
      <c r="U3583"/>
      <c r="V3583"/>
      <c r="W3583"/>
      <c r="X3583"/>
      <c r="Y3583" s="20"/>
      <c r="Z3583"/>
      <c r="AA3583"/>
      <c r="AB3583"/>
      <c r="AC3583"/>
      <c r="AD3583" s="20"/>
      <c r="AE3583"/>
      <c r="AF3583"/>
      <c r="AG3583"/>
      <c r="AH3583"/>
      <c r="AI3583" s="20"/>
      <c r="AJ3583"/>
      <c r="AK3583"/>
      <c r="AL3583"/>
      <c r="AM3583"/>
      <c r="AN3583" s="20"/>
      <c r="AO3583"/>
      <c r="AT3583" s="14"/>
      <c r="AU3583" s="14"/>
      <c r="AV3583" s="14"/>
      <c r="AW3583" s="14"/>
    </row>
    <row r="3584" spans="1:49" s="10" customFormat="1">
      <c r="A3584" s="12"/>
      <c r="C3584"/>
      <c r="D3584"/>
      <c r="E3584" s="20"/>
      <c r="F3584"/>
      <c r="G3584"/>
      <c r="H3584"/>
      <c r="I3584"/>
      <c r="J3584" s="20"/>
      <c r="K3584"/>
      <c r="L3584"/>
      <c r="M3584"/>
      <c r="N3584"/>
      <c r="O3584" s="20"/>
      <c r="P3584"/>
      <c r="Q3584"/>
      <c r="R3584"/>
      <c r="S3584"/>
      <c r="T3584" s="20"/>
      <c r="U3584"/>
      <c r="V3584"/>
      <c r="W3584"/>
      <c r="X3584"/>
      <c r="Y3584" s="20"/>
      <c r="Z3584"/>
      <c r="AA3584"/>
      <c r="AB3584"/>
      <c r="AC3584"/>
      <c r="AD3584" s="20"/>
      <c r="AE3584"/>
      <c r="AF3584"/>
      <c r="AG3584"/>
      <c r="AH3584"/>
      <c r="AI3584" s="20"/>
      <c r="AJ3584"/>
      <c r="AK3584"/>
      <c r="AL3584"/>
      <c r="AM3584"/>
      <c r="AN3584" s="20"/>
      <c r="AO3584"/>
      <c r="AT3584" s="14"/>
      <c r="AU3584" s="14"/>
      <c r="AV3584" s="14"/>
      <c r="AW3584" s="14"/>
    </row>
    <row r="3585" spans="1:49" s="10" customFormat="1">
      <c r="A3585" s="12"/>
      <c r="C3585"/>
      <c r="D3585"/>
      <c r="E3585" s="20"/>
      <c r="F3585"/>
      <c r="G3585"/>
      <c r="H3585"/>
      <c r="I3585"/>
      <c r="J3585" s="20"/>
      <c r="K3585"/>
      <c r="L3585"/>
      <c r="M3585"/>
      <c r="N3585"/>
      <c r="O3585" s="20"/>
      <c r="P3585"/>
      <c r="Q3585"/>
      <c r="R3585"/>
      <c r="S3585"/>
      <c r="T3585" s="20"/>
      <c r="U3585"/>
      <c r="V3585"/>
      <c r="W3585"/>
      <c r="X3585"/>
      <c r="Y3585" s="20"/>
      <c r="Z3585"/>
      <c r="AA3585"/>
      <c r="AB3585"/>
      <c r="AC3585"/>
      <c r="AD3585" s="20"/>
      <c r="AE3585"/>
      <c r="AF3585"/>
      <c r="AG3585"/>
      <c r="AH3585"/>
      <c r="AI3585" s="20"/>
      <c r="AJ3585"/>
      <c r="AK3585"/>
      <c r="AL3585"/>
      <c r="AM3585"/>
      <c r="AN3585" s="20"/>
      <c r="AO3585"/>
      <c r="AT3585" s="14"/>
      <c r="AU3585" s="14"/>
      <c r="AV3585" s="14"/>
      <c r="AW3585" s="14"/>
    </row>
    <row r="3586" spans="1:49" s="10" customFormat="1">
      <c r="A3586" s="12"/>
      <c r="C3586"/>
      <c r="D3586"/>
      <c r="E3586" s="20"/>
      <c r="F3586"/>
      <c r="G3586"/>
      <c r="H3586"/>
      <c r="I3586"/>
      <c r="J3586" s="20"/>
      <c r="K3586"/>
      <c r="L3586"/>
      <c r="M3586"/>
      <c r="N3586"/>
      <c r="O3586" s="20"/>
      <c r="P3586"/>
      <c r="Q3586"/>
      <c r="R3586"/>
      <c r="S3586"/>
      <c r="T3586" s="20"/>
      <c r="U3586"/>
      <c r="V3586"/>
      <c r="W3586"/>
      <c r="X3586"/>
      <c r="Y3586" s="20"/>
      <c r="Z3586"/>
      <c r="AA3586"/>
      <c r="AB3586"/>
      <c r="AC3586"/>
      <c r="AD3586" s="20"/>
      <c r="AE3586"/>
      <c r="AF3586"/>
      <c r="AG3586"/>
      <c r="AH3586"/>
      <c r="AI3586" s="20"/>
      <c r="AJ3586"/>
      <c r="AK3586"/>
      <c r="AL3586"/>
      <c r="AM3586"/>
      <c r="AN3586" s="20"/>
      <c r="AO3586"/>
      <c r="AT3586" s="14"/>
      <c r="AU3586" s="14"/>
      <c r="AV3586" s="14"/>
      <c r="AW3586" s="14"/>
    </row>
    <row r="3587" spans="1:49" s="10" customFormat="1">
      <c r="A3587" s="12"/>
      <c r="C3587"/>
      <c r="D3587"/>
      <c r="E3587" s="20"/>
      <c r="F3587"/>
      <c r="G3587"/>
      <c r="H3587"/>
      <c r="I3587"/>
      <c r="J3587" s="20"/>
      <c r="K3587"/>
      <c r="L3587"/>
      <c r="M3587"/>
      <c r="N3587"/>
      <c r="O3587" s="20"/>
      <c r="P3587"/>
      <c r="Q3587"/>
      <c r="R3587"/>
      <c r="S3587"/>
      <c r="T3587" s="20"/>
      <c r="U3587"/>
      <c r="V3587"/>
      <c r="W3587"/>
      <c r="X3587"/>
      <c r="Y3587" s="20"/>
      <c r="Z3587"/>
      <c r="AA3587"/>
      <c r="AB3587"/>
      <c r="AC3587"/>
      <c r="AD3587" s="20"/>
      <c r="AE3587"/>
      <c r="AF3587"/>
      <c r="AG3587"/>
      <c r="AH3587"/>
      <c r="AI3587" s="20"/>
      <c r="AJ3587"/>
      <c r="AK3587"/>
      <c r="AL3587"/>
      <c r="AM3587"/>
      <c r="AN3587" s="20"/>
      <c r="AO3587"/>
      <c r="AT3587" s="14"/>
      <c r="AU3587" s="14"/>
      <c r="AV3587" s="14"/>
      <c r="AW3587" s="14"/>
    </row>
    <row r="3588" spans="1:49" s="10" customFormat="1">
      <c r="A3588" s="12"/>
      <c r="C3588"/>
      <c r="D3588"/>
      <c r="E3588" s="20"/>
      <c r="F3588"/>
      <c r="G3588"/>
      <c r="H3588"/>
      <c r="I3588"/>
      <c r="J3588" s="20"/>
      <c r="K3588"/>
      <c r="L3588"/>
      <c r="M3588"/>
      <c r="N3588"/>
      <c r="O3588" s="20"/>
      <c r="P3588"/>
      <c r="Q3588"/>
      <c r="R3588"/>
      <c r="S3588"/>
      <c r="T3588" s="20"/>
      <c r="U3588"/>
      <c r="V3588"/>
      <c r="W3588"/>
      <c r="X3588"/>
      <c r="Y3588" s="20"/>
      <c r="Z3588"/>
      <c r="AA3588"/>
      <c r="AB3588"/>
      <c r="AC3588"/>
      <c r="AD3588" s="20"/>
      <c r="AE3588"/>
      <c r="AF3588"/>
      <c r="AG3588"/>
      <c r="AH3588"/>
      <c r="AI3588" s="20"/>
      <c r="AJ3588"/>
      <c r="AK3588"/>
      <c r="AL3588"/>
      <c r="AM3588"/>
      <c r="AN3588" s="20"/>
      <c r="AO3588"/>
      <c r="AT3588" s="14"/>
      <c r="AU3588" s="14"/>
      <c r="AV3588" s="14"/>
      <c r="AW3588" s="14"/>
    </row>
    <row r="3589" spans="1:49" s="10" customFormat="1">
      <c r="A3589" s="12"/>
      <c r="C3589"/>
      <c r="D3589"/>
      <c r="E3589" s="20"/>
      <c r="F3589"/>
      <c r="G3589"/>
      <c r="H3589"/>
      <c r="I3589"/>
      <c r="J3589" s="20"/>
      <c r="K3589"/>
      <c r="L3589"/>
      <c r="M3589"/>
      <c r="N3589"/>
      <c r="O3589" s="20"/>
      <c r="P3589"/>
      <c r="Q3589"/>
      <c r="R3589"/>
      <c r="S3589"/>
      <c r="T3589" s="20"/>
      <c r="U3589"/>
      <c r="V3589"/>
      <c r="W3589"/>
      <c r="X3589"/>
      <c r="Y3589" s="20"/>
      <c r="Z3589"/>
      <c r="AA3589"/>
      <c r="AB3589"/>
      <c r="AC3589"/>
      <c r="AD3589" s="20"/>
      <c r="AE3589"/>
      <c r="AF3589"/>
      <c r="AG3589"/>
      <c r="AH3589"/>
      <c r="AI3589" s="20"/>
      <c r="AJ3589"/>
      <c r="AK3589"/>
      <c r="AL3589"/>
      <c r="AM3589"/>
      <c r="AN3589" s="20"/>
      <c r="AO3589"/>
      <c r="AT3589" s="14"/>
      <c r="AU3589" s="14"/>
      <c r="AV3589" s="14"/>
      <c r="AW3589" s="14"/>
    </row>
    <row r="3590" spans="1:49" s="10" customFormat="1">
      <c r="A3590" s="12"/>
      <c r="C3590"/>
      <c r="D3590"/>
      <c r="E3590" s="20"/>
      <c r="F3590"/>
      <c r="G3590"/>
      <c r="H3590"/>
      <c r="I3590"/>
      <c r="J3590" s="20"/>
      <c r="K3590"/>
      <c r="L3590"/>
      <c r="M3590"/>
      <c r="N3590"/>
      <c r="O3590" s="20"/>
      <c r="P3590"/>
      <c r="Q3590"/>
      <c r="R3590"/>
      <c r="S3590"/>
      <c r="T3590" s="20"/>
      <c r="U3590"/>
      <c r="V3590"/>
      <c r="W3590"/>
      <c r="X3590"/>
      <c r="Y3590" s="20"/>
      <c r="Z3590"/>
      <c r="AA3590"/>
      <c r="AB3590"/>
      <c r="AC3590"/>
      <c r="AD3590" s="20"/>
      <c r="AE3590"/>
      <c r="AF3590"/>
      <c r="AG3590"/>
      <c r="AH3590"/>
      <c r="AI3590" s="20"/>
      <c r="AJ3590"/>
      <c r="AK3590"/>
      <c r="AL3590"/>
      <c r="AM3590"/>
      <c r="AN3590" s="20"/>
      <c r="AO3590"/>
      <c r="AT3590" s="14"/>
      <c r="AU3590" s="14"/>
      <c r="AV3590" s="14"/>
      <c r="AW3590" s="14"/>
    </row>
    <row r="3591" spans="1:49" s="10" customFormat="1">
      <c r="A3591" s="12"/>
      <c r="C3591"/>
      <c r="D3591"/>
      <c r="E3591" s="20"/>
      <c r="F3591"/>
      <c r="G3591"/>
      <c r="H3591"/>
      <c r="I3591"/>
      <c r="J3591" s="20"/>
      <c r="K3591"/>
      <c r="L3591"/>
      <c r="M3591"/>
      <c r="N3591"/>
      <c r="O3591" s="20"/>
      <c r="P3591"/>
      <c r="Q3591"/>
      <c r="R3591"/>
      <c r="S3591"/>
      <c r="T3591" s="20"/>
      <c r="U3591"/>
      <c r="V3591"/>
      <c r="W3591"/>
      <c r="X3591"/>
      <c r="Y3591" s="20"/>
      <c r="Z3591"/>
      <c r="AA3591"/>
      <c r="AB3591"/>
      <c r="AC3591"/>
      <c r="AD3591" s="20"/>
      <c r="AE3591"/>
      <c r="AF3591"/>
      <c r="AG3591"/>
      <c r="AH3591"/>
      <c r="AI3591" s="20"/>
      <c r="AJ3591"/>
      <c r="AK3591"/>
      <c r="AL3591"/>
      <c r="AM3591"/>
      <c r="AN3591" s="20"/>
      <c r="AO3591"/>
      <c r="AT3591" s="14"/>
      <c r="AU3591" s="14"/>
      <c r="AV3591" s="14"/>
      <c r="AW3591" s="14"/>
    </row>
    <row r="3592" spans="1:49" s="10" customFormat="1">
      <c r="A3592" s="12"/>
      <c r="C3592"/>
      <c r="D3592"/>
      <c r="E3592" s="20"/>
      <c r="F3592"/>
      <c r="G3592"/>
      <c r="H3592"/>
      <c r="I3592"/>
      <c r="J3592" s="20"/>
      <c r="K3592"/>
      <c r="L3592"/>
      <c r="M3592"/>
      <c r="N3592"/>
      <c r="O3592" s="20"/>
      <c r="P3592"/>
      <c r="Q3592"/>
      <c r="R3592"/>
      <c r="S3592"/>
      <c r="T3592" s="20"/>
      <c r="U3592"/>
      <c r="V3592"/>
      <c r="W3592"/>
      <c r="X3592"/>
      <c r="Y3592" s="20"/>
      <c r="Z3592"/>
      <c r="AA3592"/>
      <c r="AB3592"/>
      <c r="AC3592"/>
      <c r="AD3592" s="20"/>
      <c r="AE3592"/>
      <c r="AF3592"/>
      <c r="AG3592"/>
      <c r="AH3592"/>
      <c r="AI3592" s="20"/>
      <c r="AJ3592"/>
      <c r="AK3592"/>
      <c r="AL3592"/>
      <c r="AM3592"/>
      <c r="AN3592" s="20"/>
      <c r="AO3592"/>
      <c r="AT3592" s="14"/>
      <c r="AU3592" s="14"/>
      <c r="AV3592" s="14"/>
      <c r="AW3592" s="14"/>
    </row>
    <row r="3593" spans="1:49" s="10" customFormat="1">
      <c r="A3593" s="12"/>
      <c r="C3593"/>
      <c r="D3593"/>
      <c r="E3593" s="20"/>
      <c r="F3593"/>
      <c r="G3593"/>
      <c r="H3593"/>
      <c r="I3593"/>
      <c r="J3593" s="20"/>
      <c r="K3593"/>
      <c r="L3593"/>
      <c r="M3593"/>
      <c r="N3593"/>
      <c r="O3593" s="20"/>
      <c r="P3593"/>
      <c r="Q3593"/>
      <c r="R3593"/>
      <c r="S3593"/>
      <c r="T3593" s="20"/>
      <c r="U3593"/>
      <c r="V3593"/>
      <c r="W3593"/>
      <c r="X3593"/>
      <c r="Y3593" s="20"/>
      <c r="Z3593"/>
      <c r="AA3593"/>
      <c r="AB3593"/>
      <c r="AC3593"/>
      <c r="AD3593" s="20"/>
      <c r="AE3593"/>
      <c r="AF3593"/>
      <c r="AG3593"/>
      <c r="AH3593"/>
      <c r="AI3593" s="20"/>
      <c r="AJ3593"/>
      <c r="AK3593"/>
      <c r="AL3593"/>
      <c r="AM3593"/>
      <c r="AN3593" s="20"/>
      <c r="AO3593"/>
      <c r="AT3593" s="14"/>
      <c r="AU3593" s="14"/>
      <c r="AV3593" s="14"/>
      <c r="AW3593" s="14"/>
    </row>
    <row r="3594" spans="1:49" s="10" customFormat="1">
      <c r="A3594" s="12"/>
      <c r="C3594"/>
      <c r="D3594"/>
      <c r="E3594" s="20"/>
      <c r="F3594"/>
      <c r="G3594"/>
      <c r="H3594"/>
      <c r="I3594"/>
      <c r="J3594" s="20"/>
      <c r="K3594"/>
      <c r="L3594"/>
      <c r="M3594"/>
      <c r="N3594"/>
      <c r="O3594" s="20"/>
      <c r="P3594"/>
      <c r="Q3594"/>
      <c r="R3594"/>
      <c r="S3594"/>
      <c r="T3594" s="20"/>
      <c r="U3594"/>
      <c r="V3594"/>
      <c r="W3594"/>
      <c r="X3594"/>
      <c r="Y3594" s="20"/>
      <c r="Z3594"/>
      <c r="AA3594"/>
      <c r="AB3594"/>
      <c r="AC3594"/>
      <c r="AD3594" s="20"/>
      <c r="AE3594"/>
      <c r="AF3594"/>
      <c r="AG3594"/>
      <c r="AH3594"/>
      <c r="AI3594" s="20"/>
      <c r="AJ3594"/>
      <c r="AK3594"/>
      <c r="AL3594"/>
      <c r="AM3594"/>
      <c r="AN3594" s="20"/>
      <c r="AO3594"/>
      <c r="AT3594" s="14"/>
      <c r="AU3594" s="14"/>
      <c r="AV3594" s="14"/>
      <c r="AW3594" s="14"/>
    </row>
    <row r="3595" spans="1:49" s="10" customFormat="1">
      <c r="A3595" s="12"/>
      <c r="C3595"/>
      <c r="D3595"/>
      <c r="E3595" s="20"/>
      <c r="F3595"/>
      <c r="G3595"/>
      <c r="H3595"/>
      <c r="I3595"/>
      <c r="J3595" s="20"/>
      <c r="K3595"/>
      <c r="L3595"/>
      <c r="M3595"/>
      <c r="N3595"/>
      <c r="O3595" s="20"/>
      <c r="P3595"/>
      <c r="Q3595"/>
      <c r="R3595"/>
      <c r="S3595"/>
      <c r="T3595" s="20"/>
      <c r="U3595"/>
      <c r="V3595"/>
      <c r="W3595"/>
      <c r="X3595"/>
      <c r="Y3595" s="20"/>
      <c r="Z3595"/>
      <c r="AA3595"/>
      <c r="AB3595"/>
      <c r="AC3595"/>
      <c r="AD3595" s="20"/>
      <c r="AE3595"/>
      <c r="AF3595"/>
      <c r="AG3595"/>
      <c r="AH3595"/>
      <c r="AI3595" s="20"/>
      <c r="AJ3595"/>
      <c r="AK3595"/>
      <c r="AL3595"/>
      <c r="AM3595"/>
      <c r="AN3595" s="20"/>
      <c r="AO3595"/>
      <c r="AT3595" s="14"/>
      <c r="AU3595" s="14"/>
      <c r="AV3595" s="14"/>
      <c r="AW3595" s="14"/>
    </row>
    <row r="3596" spans="1:49" s="10" customFormat="1">
      <c r="A3596" s="12"/>
      <c r="C3596"/>
      <c r="D3596"/>
      <c r="E3596" s="20"/>
      <c r="F3596"/>
      <c r="G3596"/>
      <c r="H3596"/>
      <c r="I3596"/>
      <c r="J3596" s="20"/>
      <c r="K3596"/>
      <c r="L3596"/>
      <c r="M3596"/>
      <c r="N3596"/>
      <c r="O3596" s="20"/>
      <c r="P3596"/>
      <c r="Q3596"/>
      <c r="R3596"/>
      <c r="S3596"/>
      <c r="T3596" s="20"/>
      <c r="U3596"/>
      <c r="V3596"/>
      <c r="W3596"/>
      <c r="X3596"/>
      <c r="Y3596" s="20"/>
      <c r="Z3596"/>
      <c r="AA3596"/>
      <c r="AB3596"/>
      <c r="AC3596"/>
      <c r="AD3596" s="20"/>
      <c r="AE3596"/>
      <c r="AF3596"/>
      <c r="AG3596"/>
      <c r="AH3596"/>
      <c r="AI3596" s="20"/>
      <c r="AJ3596"/>
      <c r="AK3596"/>
      <c r="AL3596"/>
      <c r="AM3596"/>
      <c r="AN3596" s="20"/>
      <c r="AO3596"/>
      <c r="AT3596" s="14"/>
      <c r="AU3596" s="14"/>
      <c r="AV3596" s="14"/>
      <c r="AW3596" s="14"/>
    </row>
    <row r="3597" spans="1:49" s="10" customFormat="1">
      <c r="A3597" s="12"/>
      <c r="C3597"/>
      <c r="D3597"/>
      <c r="E3597" s="20"/>
      <c r="F3597"/>
      <c r="G3597"/>
      <c r="H3597"/>
      <c r="I3597"/>
      <c r="J3597" s="20"/>
      <c r="K3597"/>
      <c r="L3597"/>
      <c r="M3597"/>
      <c r="N3597"/>
      <c r="O3597" s="20"/>
      <c r="P3597"/>
      <c r="Q3597"/>
      <c r="R3597"/>
      <c r="S3597"/>
      <c r="T3597" s="20"/>
      <c r="U3597"/>
      <c r="V3597"/>
      <c r="W3597"/>
      <c r="X3597"/>
      <c r="Y3597" s="20"/>
      <c r="Z3597"/>
      <c r="AA3597"/>
      <c r="AB3597"/>
      <c r="AC3597"/>
      <c r="AD3597" s="20"/>
      <c r="AE3597"/>
      <c r="AF3597"/>
      <c r="AG3597"/>
      <c r="AH3597"/>
      <c r="AI3597" s="20"/>
      <c r="AJ3597"/>
      <c r="AK3597"/>
      <c r="AL3597"/>
      <c r="AM3597"/>
      <c r="AN3597" s="20"/>
      <c r="AO3597"/>
      <c r="AT3597" s="14"/>
      <c r="AU3597" s="14"/>
      <c r="AV3597" s="14"/>
      <c r="AW3597" s="14"/>
    </row>
    <row r="3598" spans="1:49" s="10" customFormat="1">
      <c r="A3598" s="12"/>
      <c r="C3598"/>
      <c r="D3598"/>
      <c r="E3598" s="20"/>
      <c r="F3598"/>
      <c r="G3598"/>
      <c r="H3598"/>
      <c r="I3598"/>
      <c r="J3598" s="20"/>
      <c r="K3598"/>
      <c r="L3598"/>
      <c r="M3598"/>
      <c r="N3598"/>
      <c r="O3598" s="20"/>
      <c r="P3598"/>
      <c r="Q3598"/>
      <c r="R3598"/>
      <c r="S3598"/>
      <c r="T3598" s="20"/>
      <c r="U3598"/>
      <c r="V3598"/>
      <c r="W3598"/>
      <c r="X3598"/>
      <c r="Y3598" s="20"/>
      <c r="Z3598"/>
      <c r="AA3598"/>
      <c r="AB3598"/>
      <c r="AC3598"/>
      <c r="AD3598" s="20"/>
      <c r="AE3598"/>
      <c r="AF3598"/>
      <c r="AG3598"/>
      <c r="AH3598"/>
      <c r="AI3598" s="20"/>
      <c r="AJ3598"/>
      <c r="AK3598"/>
      <c r="AL3598"/>
      <c r="AM3598"/>
      <c r="AN3598" s="20"/>
      <c r="AO3598"/>
      <c r="AT3598" s="14"/>
      <c r="AU3598" s="14"/>
      <c r="AV3598" s="14"/>
      <c r="AW3598" s="14"/>
    </row>
    <row r="3599" spans="1:49" s="10" customFormat="1">
      <c r="A3599" s="12"/>
      <c r="C3599"/>
      <c r="D3599"/>
      <c r="E3599" s="20"/>
      <c r="F3599"/>
      <c r="G3599"/>
      <c r="H3599"/>
      <c r="I3599"/>
      <c r="J3599" s="20"/>
      <c r="K3599"/>
      <c r="L3599"/>
      <c r="M3599"/>
      <c r="N3599"/>
      <c r="O3599" s="20"/>
      <c r="P3599"/>
      <c r="Q3599"/>
      <c r="R3599"/>
      <c r="S3599"/>
      <c r="T3599" s="20"/>
      <c r="U3599"/>
      <c r="V3599"/>
      <c r="W3599"/>
      <c r="X3599"/>
      <c r="Y3599" s="20"/>
      <c r="Z3599"/>
      <c r="AA3599"/>
      <c r="AB3599"/>
      <c r="AC3599"/>
      <c r="AD3599" s="20"/>
      <c r="AE3599"/>
      <c r="AF3599"/>
      <c r="AG3599"/>
      <c r="AH3599"/>
      <c r="AI3599" s="20"/>
      <c r="AJ3599"/>
      <c r="AK3599"/>
      <c r="AL3599"/>
      <c r="AM3599"/>
      <c r="AN3599" s="20"/>
      <c r="AO3599"/>
      <c r="AT3599" s="14"/>
      <c r="AU3599" s="14"/>
      <c r="AV3599" s="14"/>
      <c r="AW3599" s="14"/>
    </row>
    <row r="3600" spans="1:49" s="10" customFormat="1">
      <c r="A3600" s="12"/>
      <c r="C3600"/>
      <c r="D3600"/>
      <c r="E3600" s="20"/>
      <c r="F3600"/>
      <c r="G3600"/>
      <c r="H3600"/>
      <c r="I3600"/>
      <c r="J3600" s="20"/>
      <c r="K3600"/>
      <c r="L3600"/>
      <c r="M3600"/>
      <c r="N3600"/>
      <c r="O3600" s="20"/>
      <c r="P3600"/>
      <c r="Q3600"/>
      <c r="R3600"/>
      <c r="S3600"/>
      <c r="T3600" s="20"/>
      <c r="U3600"/>
      <c r="V3600"/>
      <c r="W3600"/>
      <c r="X3600"/>
      <c r="Y3600" s="20"/>
      <c r="Z3600"/>
      <c r="AA3600"/>
      <c r="AB3600"/>
      <c r="AC3600"/>
      <c r="AD3600" s="20"/>
      <c r="AE3600"/>
      <c r="AF3600"/>
      <c r="AG3600"/>
      <c r="AH3600"/>
      <c r="AI3600" s="20"/>
      <c r="AJ3600"/>
      <c r="AK3600"/>
      <c r="AL3600"/>
      <c r="AM3600"/>
      <c r="AN3600" s="20"/>
      <c r="AO3600"/>
      <c r="AT3600" s="14"/>
      <c r="AU3600" s="14"/>
      <c r="AV3600" s="14"/>
      <c r="AW3600" s="14"/>
    </row>
    <row r="3601" spans="1:49" s="10" customFormat="1">
      <c r="A3601" s="12"/>
      <c r="C3601"/>
      <c r="D3601"/>
      <c r="E3601" s="20"/>
      <c r="F3601"/>
      <c r="G3601"/>
      <c r="H3601"/>
      <c r="I3601"/>
      <c r="J3601" s="20"/>
      <c r="K3601"/>
      <c r="L3601"/>
      <c r="M3601"/>
      <c r="N3601"/>
      <c r="O3601" s="20"/>
      <c r="P3601"/>
      <c r="Q3601"/>
      <c r="R3601"/>
      <c r="S3601"/>
      <c r="T3601" s="20"/>
      <c r="U3601"/>
      <c r="V3601"/>
      <c r="W3601"/>
      <c r="X3601"/>
      <c r="Y3601" s="20"/>
      <c r="Z3601"/>
      <c r="AA3601"/>
      <c r="AB3601"/>
      <c r="AC3601"/>
      <c r="AD3601" s="20"/>
      <c r="AE3601"/>
      <c r="AF3601"/>
      <c r="AG3601"/>
      <c r="AH3601"/>
      <c r="AI3601" s="20"/>
      <c r="AJ3601"/>
      <c r="AK3601"/>
      <c r="AL3601"/>
      <c r="AM3601"/>
      <c r="AN3601" s="20"/>
      <c r="AO3601"/>
      <c r="AT3601" s="14"/>
      <c r="AU3601" s="14"/>
      <c r="AV3601" s="14"/>
      <c r="AW3601" s="14"/>
    </row>
    <row r="3602" spans="1:49" s="10" customFormat="1">
      <c r="A3602" s="12"/>
      <c r="C3602"/>
      <c r="D3602"/>
      <c r="E3602" s="20"/>
      <c r="F3602"/>
      <c r="G3602"/>
      <c r="H3602"/>
      <c r="I3602"/>
      <c r="J3602" s="20"/>
      <c r="K3602"/>
      <c r="L3602"/>
      <c r="M3602"/>
      <c r="N3602"/>
      <c r="O3602" s="20"/>
      <c r="P3602"/>
      <c r="Q3602"/>
      <c r="R3602"/>
      <c r="S3602"/>
      <c r="T3602" s="20"/>
      <c r="U3602"/>
      <c r="V3602"/>
      <c r="W3602"/>
      <c r="X3602"/>
      <c r="Y3602" s="20"/>
      <c r="Z3602"/>
      <c r="AA3602"/>
      <c r="AB3602"/>
      <c r="AC3602"/>
      <c r="AD3602" s="20"/>
      <c r="AE3602"/>
      <c r="AF3602"/>
      <c r="AG3602"/>
      <c r="AH3602"/>
      <c r="AI3602" s="20"/>
      <c r="AJ3602"/>
      <c r="AK3602"/>
      <c r="AL3602"/>
      <c r="AM3602"/>
      <c r="AN3602" s="20"/>
      <c r="AO3602"/>
      <c r="AT3602" s="14"/>
      <c r="AU3602" s="14"/>
      <c r="AV3602" s="14"/>
      <c r="AW3602" s="14"/>
    </row>
    <row r="3603" spans="1:49" s="10" customFormat="1">
      <c r="A3603" s="12"/>
      <c r="C3603"/>
      <c r="D3603"/>
      <c r="E3603" s="20"/>
      <c r="F3603"/>
      <c r="G3603"/>
      <c r="H3603"/>
      <c r="I3603"/>
      <c r="J3603" s="20"/>
      <c r="K3603"/>
      <c r="L3603"/>
      <c r="M3603"/>
      <c r="N3603"/>
      <c r="O3603" s="20"/>
      <c r="P3603"/>
      <c r="Q3603"/>
      <c r="R3603"/>
      <c r="S3603"/>
      <c r="T3603" s="20"/>
      <c r="U3603"/>
      <c r="V3603"/>
      <c r="W3603"/>
      <c r="X3603"/>
      <c r="Y3603" s="20"/>
      <c r="Z3603"/>
      <c r="AA3603"/>
      <c r="AB3603"/>
      <c r="AC3603"/>
      <c r="AD3603" s="20"/>
      <c r="AE3603"/>
      <c r="AF3603"/>
      <c r="AG3603"/>
      <c r="AH3603"/>
      <c r="AI3603" s="20"/>
      <c r="AJ3603"/>
      <c r="AK3603"/>
      <c r="AL3603"/>
      <c r="AM3603"/>
      <c r="AN3603" s="20"/>
      <c r="AO3603"/>
      <c r="AT3603" s="14"/>
      <c r="AU3603" s="14"/>
      <c r="AV3603" s="14"/>
      <c r="AW3603" s="14"/>
    </row>
    <row r="3604" spans="1:49" s="10" customFormat="1">
      <c r="A3604" s="12"/>
      <c r="C3604"/>
      <c r="D3604"/>
      <c r="E3604" s="20"/>
      <c r="F3604"/>
      <c r="G3604"/>
      <c r="H3604"/>
      <c r="I3604"/>
      <c r="J3604" s="20"/>
      <c r="K3604"/>
      <c r="L3604"/>
      <c r="M3604"/>
      <c r="N3604"/>
      <c r="O3604" s="20"/>
      <c r="P3604"/>
      <c r="Q3604"/>
      <c r="R3604"/>
      <c r="S3604"/>
      <c r="T3604" s="20"/>
      <c r="U3604"/>
      <c r="V3604"/>
      <c r="W3604"/>
      <c r="X3604"/>
      <c r="Y3604" s="20"/>
      <c r="Z3604"/>
      <c r="AA3604"/>
      <c r="AB3604"/>
      <c r="AC3604"/>
      <c r="AD3604" s="20"/>
      <c r="AE3604"/>
      <c r="AF3604"/>
      <c r="AG3604"/>
      <c r="AH3604"/>
      <c r="AI3604" s="20"/>
      <c r="AJ3604"/>
      <c r="AK3604"/>
      <c r="AL3604"/>
      <c r="AM3604"/>
      <c r="AN3604" s="20"/>
      <c r="AO3604"/>
      <c r="AT3604" s="14"/>
      <c r="AU3604" s="14"/>
      <c r="AV3604" s="14"/>
      <c r="AW3604" s="14"/>
    </row>
    <row r="3605" spans="1:49" s="10" customFormat="1">
      <c r="A3605" s="12"/>
      <c r="C3605"/>
      <c r="D3605"/>
      <c r="E3605" s="20"/>
      <c r="F3605"/>
      <c r="G3605"/>
      <c r="H3605"/>
      <c r="I3605"/>
      <c r="J3605" s="20"/>
      <c r="K3605"/>
      <c r="L3605"/>
      <c r="M3605"/>
      <c r="N3605"/>
      <c r="O3605" s="20"/>
      <c r="P3605"/>
      <c r="Q3605"/>
      <c r="R3605"/>
      <c r="S3605"/>
      <c r="T3605" s="20"/>
      <c r="U3605"/>
      <c r="V3605"/>
      <c r="W3605"/>
      <c r="X3605"/>
      <c r="Y3605" s="20"/>
      <c r="Z3605"/>
      <c r="AA3605"/>
      <c r="AB3605"/>
      <c r="AC3605"/>
      <c r="AD3605" s="20"/>
      <c r="AE3605"/>
      <c r="AF3605"/>
      <c r="AG3605"/>
      <c r="AH3605"/>
      <c r="AI3605" s="20"/>
      <c r="AJ3605"/>
      <c r="AK3605"/>
      <c r="AL3605"/>
      <c r="AM3605"/>
      <c r="AN3605" s="20"/>
      <c r="AO3605"/>
      <c r="AT3605" s="14"/>
      <c r="AU3605" s="14"/>
      <c r="AV3605" s="14"/>
      <c r="AW3605" s="14"/>
    </row>
    <row r="3606" spans="1:49" s="10" customFormat="1">
      <c r="A3606" s="12"/>
      <c r="C3606"/>
      <c r="D3606"/>
      <c r="E3606" s="20"/>
      <c r="F3606"/>
      <c r="G3606"/>
      <c r="H3606"/>
      <c r="I3606"/>
      <c r="J3606" s="20"/>
      <c r="K3606"/>
      <c r="L3606"/>
      <c r="M3606"/>
      <c r="N3606"/>
      <c r="O3606" s="20"/>
      <c r="P3606"/>
      <c r="Q3606"/>
      <c r="R3606"/>
      <c r="S3606"/>
      <c r="T3606" s="20"/>
      <c r="U3606"/>
      <c r="V3606"/>
      <c r="W3606"/>
      <c r="X3606"/>
      <c r="Y3606" s="20"/>
      <c r="Z3606"/>
      <c r="AA3606"/>
      <c r="AB3606"/>
      <c r="AC3606"/>
      <c r="AD3606" s="20"/>
      <c r="AE3606"/>
      <c r="AF3606"/>
      <c r="AG3606"/>
      <c r="AH3606"/>
      <c r="AI3606" s="20"/>
      <c r="AJ3606"/>
      <c r="AK3606"/>
      <c r="AL3606"/>
      <c r="AM3606"/>
      <c r="AN3606" s="20"/>
      <c r="AO3606"/>
      <c r="AT3606" s="14"/>
      <c r="AU3606" s="14"/>
      <c r="AV3606" s="14"/>
      <c r="AW3606" s="14"/>
    </row>
    <row r="3607" spans="1:49" s="10" customFormat="1">
      <c r="A3607" s="12"/>
      <c r="C3607"/>
      <c r="D3607"/>
      <c r="E3607" s="20"/>
      <c r="F3607"/>
      <c r="G3607"/>
      <c r="H3607"/>
      <c r="I3607"/>
      <c r="J3607" s="20"/>
      <c r="K3607"/>
      <c r="L3607"/>
      <c r="M3607"/>
      <c r="N3607"/>
      <c r="O3607" s="20"/>
      <c r="P3607"/>
      <c r="Q3607"/>
      <c r="R3607"/>
      <c r="S3607"/>
      <c r="T3607" s="20"/>
      <c r="U3607"/>
      <c r="V3607"/>
      <c r="W3607"/>
      <c r="X3607"/>
      <c r="Y3607" s="20"/>
      <c r="Z3607"/>
      <c r="AA3607"/>
      <c r="AB3607"/>
      <c r="AC3607"/>
      <c r="AD3607" s="20"/>
      <c r="AE3607"/>
      <c r="AF3607"/>
      <c r="AG3607"/>
      <c r="AH3607"/>
      <c r="AI3607" s="20"/>
      <c r="AJ3607"/>
      <c r="AK3607"/>
      <c r="AL3607"/>
      <c r="AM3607"/>
      <c r="AN3607" s="20"/>
      <c r="AO3607"/>
      <c r="AT3607" s="14"/>
      <c r="AU3607" s="14"/>
      <c r="AV3607" s="14"/>
      <c r="AW3607" s="14"/>
    </row>
    <row r="3608" spans="1:49" s="10" customFormat="1">
      <c r="A3608" s="12"/>
      <c r="C3608"/>
      <c r="D3608"/>
      <c r="E3608" s="20"/>
      <c r="F3608"/>
      <c r="G3608"/>
      <c r="H3608"/>
      <c r="I3608"/>
      <c r="J3608" s="20"/>
      <c r="K3608"/>
      <c r="L3608"/>
      <c r="M3608"/>
      <c r="N3608"/>
      <c r="O3608" s="20"/>
      <c r="P3608"/>
      <c r="Q3608"/>
      <c r="R3608"/>
      <c r="S3608"/>
      <c r="T3608" s="20"/>
      <c r="U3608"/>
      <c r="V3608"/>
      <c r="W3608"/>
      <c r="X3608"/>
      <c r="Y3608" s="20"/>
      <c r="Z3608"/>
      <c r="AA3608"/>
      <c r="AB3608"/>
      <c r="AC3608"/>
      <c r="AD3608" s="20"/>
      <c r="AE3608"/>
      <c r="AF3608"/>
      <c r="AG3608"/>
      <c r="AH3608"/>
      <c r="AI3608" s="20"/>
      <c r="AJ3608"/>
      <c r="AK3608"/>
      <c r="AL3608"/>
      <c r="AM3608"/>
      <c r="AN3608" s="20"/>
      <c r="AO3608"/>
      <c r="AT3608" s="14"/>
      <c r="AU3608" s="14"/>
      <c r="AV3608" s="14"/>
      <c r="AW3608" s="14"/>
    </row>
    <row r="3609" spans="1:49" s="10" customFormat="1">
      <c r="A3609" s="12"/>
      <c r="C3609"/>
      <c r="D3609"/>
      <c r="E3609" s="20"/>
      <c r="F3609"/>
      <c r="G3609"/>
      <c r="H3609"/>
      <c r="I3609"/>
      <c r="J3609" s="20"/>
      <c r="K3609"/>
      <c r="L3609"/>
      <c r="M3609"/>
      <c r="N3609"/>
      <c r="O3609" s="20"/>
      <c r="P3609"/>
      <c r="Q3609"/>
      <c r="R3609"/>
      <c r="S3609"/>
      <c r="T3609" s="20"/>
      <c r="U3609"/>
      <c r="V3609"/>
      <c r="W3609"/>
      <c r="X3609"/>
      <c r="Y3609" s="20"/>
      <c r="Z3609"/>
      <c r="AA3609"/>
      <c r="AB3609"/>
      <c r="AC3609"/>
      <c r="AD3609" s="20"/>
      <c r="AE3609"/>
      <c r="AF3609"/>
      <c r="AG3609"/>
      <c r="AH3609"/>
      <c r="AI3609" s="20"/>
      <c r="AJ3609"/>
      <c r="AK3609"/>
      <c r="AL3609"/>
      <c r="AM3609"/>
      <c r="AN3609" s="20"/>
      <c r="AO3609"/>
      <c r="AT3609" s="14"/>
      <c r="AU3609" s="14"/>
      <c r="AV3609" s="14"/>
      <c r="AW3609" s="14"/>
    </row>
    <row r="3610" spans="1:49" s="10" customFormat="1">
      <c r="A3610" s="12"/>
      <c r="C3610"/>
      <c r="D3610"/>
      <c r="E3610" s="20"/>
      <c r="F3610"/>
      <c r="G3610"/>
      <c r="H3610"/>
      <c r="I3610"/>
      <c r="J3610" s="20"/>
      <c r="K3610"/>
      <c r="L3610"/>
      <c r="M3610"/>
      <c r="N3610"/>
      <c r="O3610" s="20"/>
      <c r="P3610"/>
      <c r="Q3610"/>
      <c r="R3610"/>
      <c r="S3610"/>
      <c r="T3610" s="20"/>
      <c r="U3610"/>
      <c r="V3610"/>
      <c r="W3610"/>
      <c r="X3610"/>
      <c r="Y3610" s="20"/>
      <c r="Z3610"/>
      <c r="AA3610"/>
      <c r="AB3610"/>
      <c r="AC3610"/>
      <c r="AD3610" s="20"/>
      <c r="AE3610"/>
      <c r="AF3610"/>
      <c r="AG3610"/>
      <c r="AH3610"/>
      <c r="AI3610" s="20"/>
      <c r="AJ3610"/>
      <c r="AK3610"/>
      <c r="AL3610"/>
      <c r="AM3610"/>
      <c r="AN3610" s="20"/>
      <c r="AO3610"/>
      <c r="AT3610" s="14"/>
      <c r="AU3610" s="14"/>
      <c r="AV3610" s="14"/>
      <c r="AW3610" s="14"/>
    </row>
    <row r="3611" spans="1:49" s="10" customFormat="1">
      <c r="A3611" s="12"/>
      <c r="C3611"/>
      <c r="D3611"/>
      <c r="E3611" s="20"/>
      <c r="F3611"/>
      <c r="G3611"/>
      <c r="H3611"/>
      <c r="I3611"/>
      <c r="J3611" s="20"/>
      <c r="K3611"/>
      <c r="L3611"/>
      <c r="M3611"/>
      <c r="N3611"/>
      <c r="O3611" s="20"/>
      <c r="P3611"/>
      <c r="Q3611"/>
      <c r="R3611"/>
      <c r="S3611"/>
      <c r="T3611" s="20"/>
      <c r="U3611"/>
      <c r="V3611"/>
      <c r="W3611"/>
      <c r="X3611"/>
      <c r="Y3611" s="20"/>
      <c r="Z3611"/>
      <c r="AA3611"/>
      <c r="AB3611"/>
      <c r="AC3611"/>
      <c r="AD3611" s="20"/>
      <c r="AE3611"/>
      <c r="AF3611"/>
      <c r="AG3611"/>
      <c r="AH3611"/>
      <c r="AI3611" s="20"/>
      <c r="AJ3611"/>
      <c r="AK3611"/>
      <c r="AL3611"/>
      <c r="AM3611"/>
      <c r="AN3611" s="20"/>
      <c r="AO3611"/>
      <c r="AT3611" s="14"/>
      <c r="AU3611" s="14"/>
      <c r="AV3611" s="14"/>
      <c r="AW3611" s="14"/>
    </row>
    <row r="3612" spans="1:49" s="10" customFormat="1">
      <c r="A3612" s="12"/>
      <c r="C3612"/>
      <c r="D3612"/>
      <c r="E3612" s="20"/>
      <c r="F3612"/>
      <c r="G3612"/>
      <c r="H3612"/>
      <c r="I3612"/>
      <c r="J3612" s="20"/>
      <c r="K3612"/>
      <c r="L3612"/>
      <c r="M3612"/>
      <c r="N3612"/>
      <c r="O3612" s="20"/>
      <c r="P3612"/>
      <c r="Q3612"/>
      <c r="R3612"/>
      <c r="S3612"/>
      <c r="T3612" s="20"/>
      <c r="U3612"/>
      <c r="V3612"/>
      <c r="W3612"/>
      <c r="X3612"/>
      <c r="Y3612" s="20"/>
      <c r="Z3612"/>
      <c r="AA3612"/>
      <c r="AB3612"/>
      <c r="AC3612"/>
      <c r="AD3612" s="20"/>
      <c r="AE3612"/>
      <c r="AF3612"/>
      <c r="AG3612"/>
      <c r="AH3612"/>
      <c r="AI3612" s="20"/>
      <c r="AJ3612"/>
      <c r="AK3612"/>
      <c r="AL3612"/>
      <c r="AM3612"/>
      <c r="AN3612" s="20"/>
      <c r="AO3612"/>
      <c r="AT3612" s="14"/>
      <c r="AU3612" s="14"/>
      <c r="AV3612" s="14"/>
      <c r="AW3612" s="14"/>
    </row>
    <row r="3613" spans="1:49" s="10" customFormat="1">
      <c r="A3613" s="12"/>
      <c r="C3613"/>
      <c r="D3613"/>
      <c r="E3613" s="20"/>
      <c r="F3613"/>
      <c r="G3613"/>
      <c r="H3613"/>
      <c r="I3613"/>
      <c r="J3613" s="20"/>
      <c r="K3613"/>
      <c r="L3613"/>
      <c r="M3613"/>
      <c r="N3613"/>
      <c r="O3613" s="20"/>
      <c r="P3613"/>
      <c r="Q3613"/>
      <c r="R3613"/>
      <c r="S3613"/>
      <c r="T3613" s="20"/>
      <c r="U3613"/>
      <c r="V3613"/>
      <c r="W3613"/>
      <c r="X3613"/>
      <c r="Y3613" s="20"/>
      <c r="Z3613"/>
      <c r="AA3613"/>
      <c r="AB3613"/>
      <c r="AC3613"/>
      <c r="AD3613" s="20"/>
      <c r="AE3613"/>
      <c r="AF3613"/>
      <c r="AG3613"/>
      <c r="AH3613"/>
      <c r="AI3613" s="20"/>
      <c r="AJ3613"/>
      <c r="AK3613"/>
      <c r="AL3613"/>
      <c r="AM3613"/>
      <c r="AN3613" s="20"/>
      <c r="AO3613"/>
      <c r="AT3613" s="14"/>
      <c r="AU3613" s="14"/>
      <c r="AV3613" s="14"/>
      <c r="AW3613" s="14"/>
    </row>
    <row r="3614" spans="1:49" s="10" customFormat="1">
      <c r="A3614" s="12"/>
      <c r="C3614"/>
      <c r="D3614"/>
      <c r="E3614" s="20"/>
      <c r="F3614"/>
      <c r="G3614"/>
      <c r="H3614"/>
      <c r="I3614"/>
      <c r="J3614" s="20"/>
      <c r="K3614"/>
      <c r="L3614"/>
      <c r="M3614"/>
      <c r="N3614"/>
      <c r="O3614" s="20"/>
      <c r="P3614"/>
      <c r="Q3614"/>
      <c r="R3614"/>
      <c r="S3614"/>
      <c r="T3614" s="20"/>
      <c r="U3614"/>
      <c r="V3614"/>
      <c r="W3614"/>
      <c r="X3614"/>
      <c r="Y3614" s="20"/>
      <c r="Z3614"/>
      <c r="AA3614"/>
      <c r="AB3614"/>
      <c r="AC3614"/>
      <c r="AD3614" s="20"/>
      <c r="AE3614"/>
      <c r="AF3614"/>
      <c r="AG3614"/>
      <c r="AH3614"/>
      <c r="AI3614" s="20"/>
      <c r="AJ3614"/>
      <c r="AK3614"/>
      <c r="AL3614"/>
      <c r="AM3614"/>
      <c r="AN3614" s="20"/>
      <c r="AO3614"/>
      <c r="AT3614" s="14"/>
      <c r="AU3614" s="14"/>
      <c r="AV3614" s="14"/>
      <c r="AW3614" s="14"/>
    </row>
    <row r="3615" spans="1:49" s="10" customFormat="1">
      <c r="A3615" s="12"/>
      <c r="C3615"/>
      <c r="D3615"/>
      <c r="E3615" s="20"/>
      <c r="F3615"/>
      <c r="G3615"/>
      <c r="H3615"/>
      <c r="I3615"/>
      <c r="J3615" s="20"/>
      <c r="K3615"/>
      <c r="L3615"/>
      <c r="M3615"/>
      <c r="N3615"/>
      <c r="O3615" s="20"/>
      <c r="P3615"/>
      <c r="Q3615"/>
      <c r="R3615"/>
      <c r="S3615"/>
      <c r="T3615" s="20"/>
      <c r="U3615"/>
      <c r="V3615"/>
      <c r="W3615"/>
      <c r="X3615"/>
      <c r="Y3615" s="20"/>
      <c r="Z3615"/>
      <c r="AA3615"/>
      <c r="AB3615"/>
      <c r="AC3615"/>
      <c r="AD3615" s="20"/>
      <c r="AE3615"/>
      <c r="AF3615"/>
      <c r="AG3615"/>
      <c r="AH3615"/>
      <c r="AI3615" s="20"/>
      <c r="AJ3615"/>
      <c r="AK3615"/>
      <c r="AL3615"/>
      <c r="AM3615"/>
      <c r="AN3615" s="20"/>
      <c r="AO3615"/>
      <c r="AT3615" s="14"/>
      <c r="AU3615" s="14"/>
      <c r="AV3615" s="14"/>
      <c r="AW3615" s="14"/>
    </row>
    <row r="3616" spans="1:49" s="10" customFormat="1">
      <c r="A3616" s="12"/>
      <c r="C3616"/>
      <c r="D3616"/>
      <c r="E3616" s="20"/>
      <c r="F3616"/>
      <c r="G3616"/>
      <c r="H3616"/>
      <c r="I3616"/>
      <c r="J3616" s="20"/>
      <c r="K3616"/>
      <c r="L3616"/>
      <c r="M3616"/>
      <c r="N3616"/>
      <c r="O3616" s="20"/>
      <c r="P3616"/>
      <c r="Q3616"/>
      <c r="R3616"/>
      <c r="S3616"/>
      <c r="T3616" s="20"/>
      <c r="U3616"/>
      <c r="V3616"/>
      <c r="W3616"/>
      <c r="X3616"/>
      <c r="Y3616" s="20"/>
      <c r="Z3616"/>
      <c r="AA3616"/>
      <c r="AB3616"/>
      <c r="AC3616"/>
      <c r="AD3616" s="20"/>
      <c r="AE3616"/>
      <c r="AF3616"/>
      <c r="AG3616"/>
      <c r="AH3616"/>
      <c r="AI3616" s="20"/>
      <c r="AJ3616"/>
      <c r="AK3616"/>
      <c r="AL3616"/>
      <c r="AM3616"/>
      <c r="AN3616" s="20"/>
      <c r="AO3616"/>
      <c r="AT3616" s="14"/>
      <c r="AU3616" s="14"/>
      <c r="AV3616" s="14"/>
      <c r="AW3616" s="14"/>
    </row>
    <row r="3617" spans="1:49" s="10" customFormat="1">
      <c r="A3617" s="12"/>
      <c r="C3617"/>
      <c r="D3617"/>
      <c r="E3617" s="20"/>
      <c r="F3617"/>
      <c r="G3617"/>
      <c r="H3617"/>
      <c r="I3617"/>
      <c r="J3617" s="20"/>
      <c r="K3617"/>
      <c r="L3617"/>
      <c r="M3617"/>
      <c r="N3617"/>
      <c r="O3617" s="20"/>
      <c r="P3617"/>
      <c r="Q3617"/>
      <c r="R3617"/>
      <c r="S3617"/>
      <c r="T3617" s="20"/>
      <c r="U3617"/>
      <c r="V3617"/>
      <c r="W3617"/>
      <c r="X3617"/>
      <c r="Y3617" s="20"/>
      <c r="Z3617"/>
      <c r="AA3617"/>
      <c r="AB3617"/>
      <c r="AC3617"/>
      <c r="AD3617" s="20"/>
      <c r="AE3617"/>
      <c r="AF3617"/>
      <c r="AG3617"/>
      <c r="AH3617"/>
      <c r="AI3617" s="20"/>
      <c r="AJ3617"/>
      <c r="AK3617"/>
      <c r="AL3617"/>
      <c r="AM3617"/>
      <c r="AN3617" s="20"/>
      <c r="AO3617"/>
      <c r="AT3617" s="14"/>
      <c r="AU3617" s="14"/>
      <c r="AV3617" s="14"/>
      <c r="AW3617" s="14"/>
    </row>
    <row r="3618" spans="1:49" s="10" customFormat="1">
      <c r="A3618" s="12"/>
      <c r="C3618"/>
      <c r="D3618"/>
      <c r="E3618" s="20"/>
      <c r="F3618"/>
      <c r="G3618"/>
      <c r="H3618"/>
      <c r="I3618"/>
      <c r="J3618" s="20"/>
      <c r="K3618"/>
      <c r="L3618"/>
      <c r="M3618"/>
      <c r="N3618"/>
      <c r="O3618" s="20"/>
      <c r="P3618"/>
      <c r="Q3618"/>
      <c r="R3618"/>
      <c r="S3618"/>
      <c r="T3618" s="20"/>
      <c r="U3618"/>
      <c r="V3618"/>
      <c r="W3618"/>
      <c r="X3618"/>
      <c r="Y3618" s="20"/>
      <c r="Z3618"/>
      <c r="AA3618"/>
      <c r="AB3618"/>
      <c r="AC3618"/>
      <c r="AD3618" s="20"/>
      <c r="AE3618"/>
      <c r="AF3618"/>
      <c r="AG3618"/>
      <c r="AH3618"/>
      <c r="AI3618" s="20"/>
      <c r="AJ3618"/>
      <c r="AK3618"/>
      <c r="AL3618"/>
      <c r="AM3618"/>
      <c r="AN3618" s="20"/>
      <c r="AO3618"/>
      <c r="AT3618" s="14"/>
      <c r="AU3618" s="14"/>
      <c r="AV3618" s="14"/>
      <c r="AW3618" s="14"/>
    </row>
    <row r="3619" spans="1:49" s="10" customFormat="1">
      <c r="A3619" s="12"/>
      <c r="C3619"/>
      <c r="D3619"/>
      <c r="E3619" s="20"/>
      <c r="F3619"/>
      <c r="G3619"/>
      <c r="H3619"/>
      <c r="I3619"/>
      <c r="J3619" s="20"/>
      <c r="K3619"/>
      <c r="L3619"/>
      <c r="M3619"/>
      <c r="N3619"/>
      <c r="O3619" s="20"/>
      <c r="P3619"/>
      <c r="Q3619"/>
      <c r="R3619"/>
      <c r="S3619"/>
      <c r="T3619" s="20"/>
      <c r="U3619"/>
      <c r="V3619"/>
      <c r="W3619"/>
      <c r="X3619"/>
      <c r="Y3619" s="20"/>
      <c r="Z3619"/>
      <c r="AA3619"/>
      <c r="AB3619"/>
      <c r="AC3619"/>
      <c r="AD3619" s="20"/>
      <c r="AE3619"/>
      <c r="AF3619"/>
      <c r="AG3619"/>
      <c r="AH3619"/>
      <c r="AI3619" s="20"/>
      <c r="AJ3619"/>
      <c r="AK3619"/>
      <c r="AL3619"/>
      <c r="AM3619"/>
      <c r="AN3619" s="20"/>
      <c r="AO3619"/>
      <c r="AT3619" s="14"/>
      <c r="AU3619" s="14"/>
      <c r="AV3619" s="14"/>
      <c r="AW3619" s="14"/>
    </row>
    <row r="3620" spans="1:49" s="10" customFormat="1">
      <c r="A3620" s="12"/>
      <c r="C3620"/>
      <c r="D3620"/>
      <c r="E3620" s="20"/>
      <c r="F3620"/>
      <c r="G3620"/>
      <c r="H3620"/>
      <c r="I3620"/>
      <c r="J3620" s="20"/>
      <c r="K3620"/>
      <c r="L3620"/>
      <c r="M3620"/>
      <c r="N3620"/>
      <c r="O3620" s="20"/>
      <c r="P3620"/>
      <c r="Q3620"/>
      <c r="R3620"/>
      <c r="S3620"/>
      <c r="T3620" s="20"/>
      <c r="U3620"/>
      <c r="V3620"/>
      <c r="W3620"/>
      <c r="X3620"/>
      <c r="Y3620" s="20"/>
      <c r="Z3620"/>
      <c r="AA3620"/>
      <c r="AB3620"/>
      <c r="AC3620"/>
      <c r="AD3620" s="20"/>
      <c r="AE3620"/>
      <c r="AF3620"/>
      <c r="AG3620"/>
      <c r="AH3620"/>
      <c r="AI3620" s="20"/>
      <c r="AJ3620"/>
      <c r="AK3620"/>
      <c r="AL3620"/>
      <c r="AM3620"/>
      <c r="AN3620" s="20"/>
      <c r="AO3620"/>
      <c r="AT3620" s="14"/>
      <c r="AU3620" s="14"/>
      <c r="AV3620" s="14"/>
      <c r="AW3620" s="14"/>
    </row>
    <row r="3621" spans="1:49" s="10" customFormat="1">
      <c r="A3621" s="12"/>
      <c r="C3621"/>
      <c r="D3621"/>
      <c r="E3621" s="20"/>
      <c r="F3621"/>
      <c r="G3621"/>
      <c r="H3621"/>
      <c r="I3621"/>
      <c r="J3621" s="20"/>
      <c r="K3621"/>
      <c r="L3621"/>
      <c r="M3621"/>
      <c r="N3621"/>
      <c r="O3621" s="20"/>
      <c r="P3621"/>
      <c r="Q3621"/>
      <c r="R3621"/>
      <c r="S3621"/>
      <c r="T3621" s="20"/>
      <c r="U3621"/>
      <c r="V3621"/>
      <c r="W3621"/>
      <c r="X3621"/>
      <c r="Y3621" s="20"/>
      <c r="Z3621"/>
      <c r="AA3621"/>
      <c r="AB3621"/>
      <c r="AC3621"/>
      <c r="AD3621" s="20"/>
      <c r="AE3621"/>
      <c r="AF3621"/>
      <c r="AG3621"/>
      <c r="AH3621"/>
      <c r="AI3621" s="20"/>
      <c r="AJ3621"/>
      <c r="AK3621"/>
      <c r="AL3621"/>
      <c r="AM3621"/>
      <c r="AN3621" s="20"/>
      <c r="AO3621"/>
      <c r="AT3621" s="14"/>
      <c r="AU3621" s="14"/>
      <c r="AV3621" s="14"/>
      <c r="AW3621" s="14"/>
    </row>
    <row r="3622" spans="1:49" s="10" customFormat="1">
      <c r="A3622" s="12"/>
      <c r="C3622"/>
      <c r="D3622"/>
      <c r="E3622" s="20"/>
      <c r="F3622"/>
      <c r="G3622"/>
      <c r="H3622"/>
      <c r="I3622"/>
      <c r="J3622" s="20"/>
      <c r="K3622"/>
      <c r="L3622"/>
      <c r="M3622"/>
      <c r="N3622"/>
      <c r="O3622" s="20"/>
      <c r="P3622"/>
      <c r="Q3622"/>
      <c r="R3622"/>
      <c r="S3622"/>
      <c r="T3622" s="20"/>
      <c r="U3622"/>
      <c r="V3622"/>
      <c r="W3622"/>
      <c r="X3622"/>
      <c r="Y3622" s="20"/>
      <c r="Z3622"/>
      <c r="AA3622"/>
      <c r="AB3622"/>
      <c r="AC3622"/>
      <c r="AD3622" s="20"/>
      <c r="AE3622"/>
      <c r="AF3622"/>
      <c r="AG3622"/>
      <c r="AH3622"/>
      <c r="AI3622" s="20"/>
      <c r="AJ3622"/>
      <c r="AK3622"/>
      <c r="AL3622"/>
      <c r="AM3622"/>
      <c r="AN3622" s="20"/>
      <c r="AO3622"/>
      <c r="AT3622" s="14"/>
      <c r="AU3622" s="14"/>
      <c r="AV3622" s="14"/>
      <c r="AW3622" s="14"/>
    </row>
    <row r="3623" spans="1:49" s="10" customFormat="1">
      <c r="A3623" s="12"/>
      <c r="C3623"/>
      <c r="D3623"/>
      <c r="E3623" s="20"/>
      <c r="F3623"/>
      <c r="G3623"/>
      <c r="H3623"/>
      <c r="I3623"/>
      <c r="J3623" s="20"/>
      <c r="K3623"/>
      <c r="L3623"/>
      <c r="M3623"/>
      <c r="N3623"/>
      <c r="O3623" s="20"/>
      <c r="P3623"/>
      <c r="Q3623"/>
      <c r="R3623"/>
      <c r="S3623"/>
      <c r="T3623" s="20"/>
      <c r="U3623"/>
      <c r="V3623"/>
      <c r="W3623"/>
      <c r="X3623"/>
      <c r="Y3623" s="20"/>
      <c r="Z3623"/>
      <c r="AA3623"/>
      <c r="AB3623"/>
      <c r="AC3623"/>
      <c r="AD3623" s="20"/>
      <c r="AE3623"/>
      <c r="AF3623"/>
      <c r="AG3623"/>
      <c r="AH3623"/>
      <c r="AI3623" s="20"/>
      <c r="AJ3623"/>
      <c r="AK3623"/>
      <c r="AL3623"/>
      <c r="AM3623"/>
      <c r="AN3623" s="20"/>
      <c r="AO3623"/>
      <c r="AT3623" s="14"/>
      <c r="AU3623" s="14"/>
      <c r="AV3623" s="14"/>
      <c r="AW3623" s="14"/>
    </row>
    <row r="3624" spans="1:49" s="10" customFormat="1">
      <c r="A3624" s="12"/>
      <c r="C3624"/>
      <c r="D3624"/>
      <c r="E3624" s="20"/>
      <c r="F3624"/>
      <c r="G3624"/>
      <c r="H3624"/>
      <c r="I3624"/>
      <c r="J3624" s="20"/>
      <c r="K3624"/>
      <c r="L3624"/>
      <c r="M3624"/>
      <c r="N3624"/>
      <c r="O3624" s="20"/>
      <c r="P3624"/>
      <c r="Q3624"/>
      <c r="R3624"/>
      <c r="S3624"/>
      <c r="T3624" s="20"/>
      <c r="U3624"/>
      <c r="V3624"/>
      <c r="W3624"/>
      <c r="X3624"/>
      <c r="Y3624" s="20"/>
      <c r="Z3624"/>
      <c r="AA3624"/>
      <c r="AB3624"/>
      <c r="AC3624"/>
      <c r="AD3624" s="20"/>
      <c r="AE3624"/>
      <c r="AF3624"/>
      <c r="AG3624"/>
      <c r="AH3624"/>
      <c r="AI3624" s="20"/>
      <c r="AJ3624"/>
      <c r="AK3624"/>
      <c r="AL3624"/>
      <c r="AM3624"/>
      <c r="AN3624" s="20"/>
      <c r="AO3624"/>
      <c r="AT3624" s="14"/>
      <c r="AU3624" s="14"/>
      <c r="AV3624" s="14"/>
      <c r="AW3624" s="14"/>
    </row>
    <row r="3625" spans="1:49" s="10" customFormat="1">
      <c r="A3625" s="12"/>
      <c r="C3625"/>
      <c r="D3625"/>
      <c r="E3625" s="20"/>
      <c r="F3625"/>
      <c r="G3625"/>
      <c r="H3625"/>
      <c r="I3625"/>
      <c r="J3625" s="20"/>
      <c r="K3625"/>
      <c r="L3625"/>
      <c r="M3625"/>
      <c r="N3625"/>
      <c r="O3625" s="20"/>
      <c r="P3625"/>
      <c r="Q3625"/>
      <c r="R3625"/>
      <c r="S3625"/>
      <c r="T3625" s="20"/>
      <c r="U3625"/>
      <c r="V3625"/>
      <c r="W3625"/>
      <c r="X3625"/>
      <c r="Y3625" s="20"/>
      <c r="Z3625"/>
      <c r="AA3625"/>
      <c r="AB3625"/>
      <c r="AC3625"/>
      <c r="AD3625" s="20"/>
      <c r="AE3625"/>
      <c r="AF3625"/>
      <c r="AG3625"/>
      <c r="AH3625"/>
      <c r="AI3625" s="20"/>
      <c r="AJ3625"/>
      <c r="AK3625"/>
      <c r="AL3625"/>
      <c r="AM3625"/>
      <c r="AN3625" s="20"/>
      <c r="AO3625"/>
      <c r="AT3625" s="14"/>
      <c r="AU3625" s="14"/>
      <c r="AV3625" s="14"/>
      <c r="AW3625" s="14"/>
    </row>
    <row r="3626" spans="1:49" s="10" customFormat="1">
      <c r="A3626" s="12"/>
      <c r="C3626"/>
      <c r="D3626"/>
      <c r="E3626" s="20"/>
      <c r="F3626"/>
      <c r="G3626"/>
      <c r="H3626"/>
      <c r="I3626"/>
      <c r="J3626" s="20"/>
      <c r="K3626"/>
      <c r="L3626"/>
      <c r="M3626"/>
      <c r="N3626"/>
      <c r="O3626" s="20"/>
      <c r="P3626"/>
      <c r="Q3626"/>
      <c r="R3626"/>
      <c r="S3626"/>
      <c r="T3626" s="20"/>
      <c r="U3626"/>
      <c r="V3626"/>
      <c r="W3626"/>
      <c r="X3626"/>
      <c r="Y3626" s="20"/>
      <c r="Z3626"/>
      <c r="AA3626"/>
      <c r="AB3626"/>
      <c r="AC3626"/>
      <c r="AD3626" s="20"/>
      <c r="AE3626"/>
      <c r="AF3626"/>
      <c r="AG3626"/>
      <c r="AH3626"/>
      <c r="AI3626" s="20"/>
      <c r="AJ3626"/>
      <c r="AK3626"/>
      <c r="AL3626"/>
      <c r="AM3626"/>
      <c r="AN3626" s="20"/>
      <c r="AO3626"/>
      <c r="AT3626" s="14"/>
      <c r="AU3626" s="14"/>
      <c r="AV3626" s="14"/>
      <c r="AW3626" s="14"/>
    </row>
    <row r="3627" spans="1:49" s="10" customFormat="1">
      <c r="A3627" s="12"/>
      <c r="C3627"/>
      <c r="D3627"/>
      <c r="E3627" s="20"/>
      <c r="F3627"/>
      <c r="G3627"/>
      <c r="H3627"/>
      <c r="I3627"/>
      <c r="J3627" s="20"/>
      <c r="K3627"/>
      <c r="L3627"/>
      <c r="M3627"/>
      <c r="N3627"/>
      <c r="O3627" s="20"/>
      <c r="P3627"/>
      <c r="Q3627"/>
      <c r="R3627"/>
      <c r="S3627"/>
      <c r="T3627" s="20"/>
      <c r="U3627"/>
      <c r="V3627"/>
      <c r="W3627"/>
      <c r="X3627"/>
      <c r="Y3627" s="20"/>
      <c r="Z3627"/>
      <c r="AA3627"/>
      <c r="AB3627"/>
      <c r="AC3627"/>
      <c r="AD3627" s="20"/>
      <c r="AE3627"/>
      <c r="AF3627"/>
      <c r="AG3627"/>
      <c r="AH3627"/>
      <c r="AI3627" s="20"/>
      <c r="AJ3627"/>
      <c r="AK3627"/>
      <c r="AL3627"/>
      <c r="AM3627"/>
      <c r="AN3627" s="20"/>
      <c r="AO3627"/>
      <c r="AT3627" s="14"/>
      <c r="AU3627" s="14"/>
      <c r="AV3627" s="14"/>
      <c r="AW3627" s="14"/>
    </row>
    <row r="3628" spans="1:49" s="10" customFormat="1">
      <c r="A3628" s="12"/>
      <c r="C3628"/>
      <c r="D3628"/>
      <c r="E3628" s="20"/>
      <c r="F3628"/>
      <c r="G3628"/>
      <c r="H3628"/>
      <c r="I3628"/>
      <c r="J3628" s="20"/>
      <c r="K3628"/>
      <c r="L3628"/>
      <c r="M3628"/>
      <c r="N3628"/>
      <c r="O3628" s="20"/>
      <c r="P3628"/>
      <c r="Q3628"/>
      <c r="R3628"/>
      <c r="S3628"/>
      <c r="T3628" s="20"/>
      <c r="U3628"/>
      <c r="V3628"/>
      <c r="W3628"/>
      <c r="X3628"/>
      <c r="Y3628" s="20"/>
      <c r="Z3628"/>
      <c r="AA3628"/>
      <c r="AB3628"/>
      <c r="AC3628"/>
      <c r="AD3628" s="20"/>
      <c r="AE3628"/>
      <c r="AF3628"/>
      <c r="AG3628"/>
      <c r="AH3628"/>
      <c r="AI3628" s="20"/>
      <c r="AJ3628"/>
      <c r="AK3628"/>
      <c r="AL3628"/>
      <c r="AM3628"/>
      <c r="AN3628" s="20"/>
      <c r="AO3628"/>
      <c r="AT3628" s="14"/>
      <c r="AU3628" s="14"/>
      <c r="AV3628" s="14"/>
      <c r="AW3628" s="14"/>
    </row>
    <row r="3629" spans="1:49" s="10" customFormat="1">
      <c r="A3629" s="12"/>
      <c r="C3629"/>
      <c r="D3629"/>
      <c r="E3629" s="20"/>
      <c r="F3629"/>
      <c r="G3629"/>
      <c r="H3629"/>
      <c r="I3629"/>
      <c r="J3629" s="20"/>
      <c r="K3629"/>
      <c r="L3629"/>
      <c r="M3629"/>
      <c r="N3629"/>
      <c r="O3629" s="20"/>
      <c r="P3629"/>
      <c r="Q3629"/>
      <c r="R3629"/>
      <c r="S3629"/>
      <c r="T3629" s="20"/>
      <c r="U3629"/>
      <c r="V3629"/>
      <c r="W3629"/>
      <c r="X3629"/>
      <c r="Y3629" s="20"/>
      <c r="Z3629"/>
      <c r="AA3629"/>
      <c r="AB3629"/>
      <c r="AC3629"/>
      <c r="AD3629" s="20"/>
      <c r="AE3629"/>
      <c r="AF3629"/>
      <c r="AG3629"/>
      <c r="AH3629"/>
      <c r="AI3629" s="20"/>
      <c r="AJ3629"/>
      <c r="AK3629"/>
      <c r="AL3629"/>
      <c r="AM3629"/>
      <c r="AN3629" s="20"/>
      <c r="AO3629"/>
      <c r="AT3629" s="14"/>
      <c r="AU3629" s="14"/>
      <c r="AV3629" s="14"/>
      <c r="AW3629" s="14"/>
    </row>
    <row r="3630" spans="1:49" s="10" customFormat="1">
      <c r="A3630" s="12"/>
      <c r="C3630"/>
      <c r="D3630"/>
      <c r="E3630" s="20"/>
      <c r="F3630"/>
      <c r="G3630"/>
      <c r="H3630"/>
      <c r="I3630"/>
      <c r="J3630" s="20"/>
      <c r="K3630"/>
      <c r="L3630"/>
      <c r="M3630"/>
      <c r="N3630"/>
      <c r="O3630" s="20"/>
      <c r="P3630"/>
      <c r="Q3630"/>
      <c r="R3630"/>
      <c r="S3630"/>
      <c r="T3630" s="20"/>
      <c r="U3630"/>
      <c r="V3630"/>
      <c r="W3630"/>
      <c r="X3630"/>
      <c r="Y3630" s="20"/>
      <c r="Z3630"/>
      <c r="AA3630"/>
      <c r="AB3630"/>
      <c r="AC3630"/>
      <c r="AD3630" s="20"/>
      <c r="AE3630"/>
      <c r="AF3630"/>
      <c r="AG3630"/>
      <c r="AH3630"/>
      <c r="AI3630" s="20"/>
      <c r="AJ3630"/>
      <c r="AK3630"/>
      <c r="AL3630"/>
      <c r="AM3630"/>
      <c r="AN3630" s="20"/>
      <c r="AO3630"/>
      <c r="AT3630" s="14"/>
      <c r="AU3630" s="14"/>
      <c r="AV3630" s="14"/>
      <c r="AW3630" s="14"/>
    </row>
    <row r="3631" spans="1:49" s="10" customFormat="1">
      <c r="A3631" s="12"/>
      <c r="C3631"/>
      <c r="D3631"/>
      <c r="E3631" s="20"/>
      <c r="F3631"/>
      <c r="G3631"/>
      <c r="H3631"/>
      <c r="I3631"/>
      <c r="J3631" s="20"/>
      <c r="K3631"/>
      <c r="L3631"/>
      <c r="M3631"/>
      <c r="N3631"/>
      <c r="O3631" s="20"/>
      <c r="P3631"/>
      <c r="Q3631"/>
      <c r="R3631"/>
      <c r="S3631"/>
      <c r="T3631" s="20"/>
      <c r="U3631"/>
      <c r="V3631"/>
      <c r="W3631"/>
      <c r="X3631"/>
      <c r="Y3631" s="20"/>
      <c r="Z3631"/>
      <c r="AA3631"/>
      <c r="AB3631"/>
      <c r="AC3631"/>
      <c r="AD3631" s="20"/>
      <c r="AE3631"/>
      <c r="AF3631"/>
      <c r="AG3631"/>
      <c r="AH3631"/>
      <c r="AI3631" s="20"/>
      <c r="AJ3631"/>
      <c r="AK3631"/>
      <c r="AL3631"/>
      <c r="AM3631"/>
      <c r="AN3631" s="20"/>
      <c r="AO3631"/>
      <c r="AT3631" s="14"/>
      <c r="AU3631" s="14"/>
      <c r="AV3631" s="14"/>
      <c r="AW3631" s="14"/>
    </row>
    <row r="3632" spans="1:49" s="10" customFormat="1">
      <c r="A3632" s="12"/>
      <c r="C3632"/>
      <c r="D3632"/>
      <c r="E3632" s="20"/>
      <c r="F3632"/>
      <c r="G3632"/>
      <c r="H3632"/>
      <c r="I3632"/>
      <c r="J3632" s="20"/>
      <c r="K3632"/>
      <c r="L3632"/>
      <c r="M3632"/>
      <c r="N3632"/>
      <c r="O3632" s="20"/>
      <c r="P3632"/>
      <c r="Q3632"/>
      <c r="R3632"/>
      <c r="S3632"/>
      <c r="T3632" s="20"/>
      <c r="U3632"/>
      <c r="V3632"/>
      <c r="W3632"/>
      <c r="X3632"/>
      <c r="Y3632" s="20"/>
      <c r="Z3632"/>
      <c r="AA3632"/>
      <c r="AB3632"/>
      <c r="AC3632"/>
      <c r="AD3632" s="20"/>
      <c r="AE3632"/>
      <c r="AF3632"/>
      <c r="AG3632"/>
      <c r="AH3632"/>
      <c r="AI3632" s="20"/>
      <c r="AJ3632"/>
      <c r="AK3632"/>
      <c r="AL3632"/>
      <c r="AM3632"/>
      <c r="AN3632" s="20"/>
      <c r="AO3632"/>
      <c r="AT3632" s="14"/>
      <c r="AU3632" s="14"/>
      <c r="AV3632" s="14"/>
      <c r="AW3632" s="14"/>
    </row>
    <row r="3633" spans="1:49" s="10" customFormat="1">
      <c r="A3633" s="12"/>
      <c r="C3633"/>
      <c r="D3633"/>
      <c r="E3633" s="20"/>
      <c r="F3633"/>
      <c r="G3633"/>
      <c r="H3633"/>
      <c r="I3633"/>
      <c r="J3633" s="20"/>
      <c r="K3633"/>
      <c r="L3633"/>
      <c r="M3633"/>
      <c r="N3633"/>
      <c r="O3633" s="20"/>
      <c r="P3633"/>
      <c r="Q3633"/>
      <c r="R3633"/>
      <c r="S3633"/>
      <c r="T3633" s="20"/>
      <c r="U3633"/>
      <c r="V3633"/>
      <c r="W3633"/>
      <c r="X3633"/>
      <c r="Y3633" s="20"/>
      <c r="Z3633"/>
      <c r="AA3633"/>
      <c r="AB3633"/>
      <c r="AC3633"/>
      <c r="AD3633" s="20"/>
      <c r="AE3633"/>
      <c r="AF3633"/>
      <c r="AG3633"/>
      <c r="AH3633"/>
      <c r="AI3633" s="20"/>
      <c r="AJ3633"/>
      <c r="AK3633"/>
      <c r="AL3633"/>
      <c r="AM3633"/>
      <c r="AN3633" s="20"/>
      <c r="AO3633"/>
      <c r="AT3633" s="14"/>
      <c r="AU3633" s="14"/>
      <c r="AV3633" s="14"/>
      <c r="AW3633" s="14"/>
    </row>
    <row r="3634" spans="1:49" s="10" customFormat="1">
      <c r="A3634" s="12"/>
      <c r="C3634"/>
      <c r="D3634"/>
      <c r="E3634" s="20"/>
      <c r="F3634"/>
      <c r="G3634"/>
      <c r="H3634"/>
      <c r="I3634"/>
      <c r="J3634" s="20"/>
      <c r="K3634"/>
      <c r="L3634"/>
      <c r="M3634"/>
      <c r="N3634"/>
      <c r="O3634" s="20"/>
      <c r="P3634"/>
      <c r="Q3634"/>
      <c r="R3634"/>
      <c r="S3634"/>
      <c r="T3634" s="20"/>
      <c r="U3634"/>
      <c r="V3634"/>
      <c r="W3634"/>
      <c r="X3634"/>
      <c r="Y3634" s="20"/>
      <c r="Z3634"/>
      <c r="AA3634"/>
      <c r="AB3634"/>
      <c r="AC3634"/>
      <c r="AD3634" s="20"/>
      <c r="AE3634"/>
      <c r="AF3634"/>
      <c r="AG3634"/>
      <c r="AH3634"/>
      <c r="AI3634" s="20"/>
      <c r="AJ3634"/>
      <c r="AK3634"/>
      <c r="AL3634"/>
      <c r="AM3634"/>
      <c r="AN3634" s="20"/>
      <c r="AO3634"/>
      <c r="AT3634" s="14"/>
      <c r="AU3634" s="14"/>
      <c r="AV3634" s="14"/>
      <c r="AW3634" s="14"/>
    </row>
    <row r="3635" spans="1:49" s="10" customFormat="1">
      <c r="A3635" s="12"/>
      <c r="C3635"/>
      <c r="D3635"/>
      <c r="E3635" s="20"/>
      <c r="F3635"/>
      <c r="G3635"/>
      <c r="H3635"/>
      <c r="I3635"/>
      <c r="J3635" s="20"/>
      <c r="K3635"/>
      <c r="L3635"/>
      <c r="M3635"/>
      <c r="N3635"/>
      <c r="O3635" s="20"/>
      <c r="P3635"/>
      <c r="Q3635"/>
      <c r="R3635"/>
      <c r="S3635"/>
      <c r="T3635" s="20"/>
      <c r="U3635"/>
      <c r="V3635"/>
      <c r="W3635"/>
      <c r="X3635"/>
      <c r="Y3635" s="20"/>
      <c r="Z3635"/>
      <c r="AA3635"/>
      <c r="AB3635"/>
      <c r="AC3635"/>
      <c r="AD3635" s="20"/>
      <c r="AE3635"/>
      <c r="AF3635"/>
      <c r="AG3635"/>
      <c r="AH3635"/>
      <c r="AI3635" s="20"/>
      <c r="AJ3635"/>
      <c r="AK3635"/>
      <c r="AL3635"/>
      <c r="AM3635"/>
      <c r="AN3635" s="20"/>
      <c r="AO3635"/>
      <c r="AT3635" s="14"/>
      <c r="AU3635" s="14"/>
      <c r="AV3635" s="14"/>
      <c r="AW3635" s="14"/>
    </row>
    <row r="3636" spans="1:49" s="10" customFormat="1">
      <c r="A3636" s="12"/>
      <c r="C3636"/>
      <c r="D3636"/>
      <c r="E3636" s="20"/>
      <c r="F3636"/>
      <c r="G3636"/>
      <c r="H3636"/>
      <c r="I3636"/>
      <c r="J3636" s="20"/>
      <c r="K3636"/>
      <c r="L3636"/>
      <c r="M3636"/>
      <c r="N3636"/>
      <c r="O3636" s="20"/>
      <c r="P3636"/>
      <c r="Q3636"/>
      <c r="R3636"/>
      <c r="S3636"/>
      <c r="T3636" s="20"/>
      <c r="U3636"/>
      <c r="V3636"/>
      <c r="W3636"/>
      <c r="X3636"/>
      <c r="Y3636" s="20"/>
      <c r="Z3636"/>
      <c r="AA3636"/>
      <c r="AB3636"/>
      <c r="AC3636"/>
      <c r="AD3636" s="20"/>
      <c r="AE3636"/>
      <c r="AF3636"/>
      <c r="AG3636"/>
      <c r="AH3636"/>
      <c r="AI3636" s="20"/>
      <c r="AJ3636"/>
      <c r="AK3636"/>
      <c r="AL3636"/>
      <c r="AM3636"/>
      <c r="AN3636" s="20"/>
      <c r="AO3636"/>
      <c r="AT3636" s="14"/>
      <c r="AU3636" s="14"/>
      <c r="AV3636" s="14"/>
      <c r="AW3636" s="14"/>
    </row>
    <row r="3637" spans="1:49" s="10" customFormat="1">
      <c r="A3637" s="12"/>
      <c r="C3637"/>
      <c r="D3637"/>
      <c r="E3637" s="20"/>
      <c r="F3637"/>
      <c r="G3637"/>
      <c r="H3637"/>
      <c r="I3637"/>
      <c r="J3637" s="20"/>
      <c r="K3637"/>
      <c r="L3637"/>
      <c r="M3637"/>
      <c r="N3637"/>
      <c r="O3637" s="20"/>
      <c r="P3637"/>
      <c r="Q3637"/>
      <c r="R3637"/>
      <c r="S3637"/>
      <c r="T3637" s="20"/>
      <c r="U3637"/>
      <c r="V3637"/>
      <c r="W3637"/>
      <c r="X3637"/>
      <c r="Y3637" s="20"/>
      <c r="Z3637"/>
      <c r="AA3637"/>
      <c r="AB3637"/>
      <c r="AC3637"/>
      <c r="AD3637" s="20"/>
      <c r="AE3637"/>
      <c r="AF3637"/>
      <c r="AG3637"/>
      <c r="AH3637"/>
      <c r="AI3637" s="20"/>
      <c r="AJ3637"/>
      <c r="AK3637"/>
      <c r="AL3637"/>
      <c r="AM3637"/>
      <c r="AN3637" s="20"/>
      <c r="AO3637"/>
      <c r="AT3637" s="14"/>
      <c r="AU3637" s="14"/>
      <c r="AV3637" s="14"/>
      <c r="AW3637" s="14"/>
    </row>
    <row r="3638" spans="1:49" s="10" customFormat="1">
      <c r="A3638" s="12"/>
      <c r="C3638"/>
      <c r="D3638"/>
      <c r="E3638" s="20"/>
      <c r="F3638"/>
      <c r="G3638"/>
      <c r="H3638"/>
      <c r="I3638"/>
      <c r="J3638" s="20"/>
      <c r="K3638"/>
      <c r="L3638"/>
      <c r="M3638"/>
      <c r="N3638"/>
      <c r="O3638" s="20"/>
      <c r="P3638"/>
      <c r="Q3638"/>
      <c r="R3638"/>
      <c r="S3638"/>
      <c r="T3638" s="20"/>
      <c r="U3638"/>
      <c r="V3638"/>
      <c r="W3638"/>
      <c r="X3638"/>
      <c r="Y3638" s="20"/>
      <c r="Z3638"/>
      <c r="AA3638"/>
      <c r="AB3638"/>
      <c r="AC3638"/>
      <c r="AD3638" s="20"/>
      <c r="AE3638"/>
      <c r="AF3638"/>
      <c r="AG3638"/>
      <c r="AH3638"/>
      <c r="AI3638" s="20"/>
      <c r="AJ3638"/>
      <c r="AK3638"/>
      <c r="AL3638"/>
      <c r="AM3638"/>
      <c r="AN3638" s="20"/>
      <c r="AO3638"/>
      <c r="AT3638" s="14"/>
      <c r="AU3638" s="14"/>
      <c r="AV3638" s="14"/>
      <c r="AW3638" s="14"/>
    </row>
    <row r="3639" spans="1:49" s="10" customFormat="1">
      <c r="A3639" s="12"/>
      <c r="C3639"/>
      <c r="D3639"/>
      <c r="E3639" s="20"/>
      <c r="F3639"/>
      <c r="G3639"/>
      <c r="H3639"/>
      <c r="I3639"/>
      <c r="J3639" s="20"/>
      <c r="K3639"/>
      <c r="L3639"/>
      <c r="M3639"/>
      <c r="N3639"/>
      <c r="O3639" s="20"/>
      <c r="P3639"/>
      <c r="Q3639"/>
      <c r="R3639"/>
      <c r="S3639"/>
      <c r="T3639" s="20"/>
      <c r="U3639"/>
      <c r="V3639"/>
      <c r="W3639"/>
      <c r="X3639"/>
      <c r="Y3639" s="20"/>
      <c r="Z3639"/>
      <c r="AA3639"/>
      <c r="AB3639"/>
      <c r="AC3639"/>
      <c r="AD3639" s="20"/>
      <c r="AE3639"/>
      <c r="AF3639"/>
      <c r="AG3639"/>
      <c r="AH3639"/>
      <c r="AI3639" s="20"/>
      <c r="AJ3639"/>
      <c r="AK3639"/>
      <c r="AL3639"/>
      <c r="AM3639"/>
      <c r="AN3639" s="20"/>
      <c r="AO3639"/>
      <c r="AT3639" s="14"/>
      <c r="AU3639" s="14"/>
      <c r="AV3639" s="14"/>
      <c r="AW3639" s="14"/>
    </row>
    <row r="3640" spans="1:49" s="10" customFormat="1">
      <c r="A3640" s="12"/>
      <c r="C3640"/>
      <c r="D3640"/>
      <c r="E3640" s="20"/>
      <c r="F3640"/>
      <c r="G3640"/>
      <c r="H3640"/>
      <c r="I3640"/>
      <c r="J3640" s="20"/>
      <c r="K3640"/>
      <c r="L3640"/>
      <c r="M3640"/>
      <c r="N3640"/>
      <c r="O3640" s="20"/>
      <c r="P3640"/>
      <c r="Q3640"/>
      <c r="R3640"/>
      <c r="S3640"/>
      <c r="T3640" s="20"/>
      <c r="U3640"/>
      <c r="V3640"/>
      <c r="W3640"/>
      <c r="X3640"/>
      <c r="Y3640" s="20"/>
      <c r="Z3640"/>
      <c r="AA3640"/>
      <c r="AB3640"/>
      <c r="AC3640"/>
      <c r="AD3640" s="20"/>
      <c r="AE3640"/>
      <c r="AF3640"/>
      <c r="AG3640"/>
      <c r="AH3640"/>
      <c r="AI3640" s="20"/>
      <c r="AJ3640"/>
      <c r="AK3640"/>
      <c r="AL3640"/>
      <c r="AM3640"/>
      <c r="AN3640" s="20"/>
      <c r="AO3640"/>
      <c r="AT3640" s="14"/>
      <c r="AU3640" s="14"/>
      <c r="AV3640" s="14"/>
      <c r="AW3640" s="14"/>
    </row>
    <row r="3641" spans="1:49" s="10" customFormat="1">
      <c r="A3641" s="12"/>
      <c r="C3641"/>
      <c r="D3641"/>
      <c r="E3641" s="20"/>
      <c r="F3641"/>
      <c r="G3641"/>
      <c r="H3641"/>
      <c r="I3641"/>
      <c r="J3641" s="20"/>
      <c r="K3641"/>
      <c r="L3641"/>
      <c r="M3641"/>
      <c r="N3641"/>
      <c r="O3641" s="20"/>
      <c r="P3641"/>
      <c r="Q3641"/>
      <c r="R3641"/>
      <c r="S3641"/>
      <c r="T3641" s="20"/>
      <c r="U3641"/>
      <c r="V3641"/>
      <c r="W3641"/>
      <c r="X3641"/>
      <c r="Y3641" s="20"/>
      <c r="Z3641"/>
      <c r="AA3641"/>
      <c r="AB3641"/>
      <c r="AC3641"/>
      <c r="AD3641" s="20"/>
      <c r="AE3641"/>
      <c r="AF3641"/>
      <c r="AG3641"/>
      <c r="AH3641"/>
      <c r="AI3641" s="20"/>
      <c r="AJ3641"/>
      <c r="AK3641"/>
      <c r="AL3641"/>
      <c r="AM3641"/>
      <c r="AN3641" s="20"/>
      <c r="AO3641"/>
      <c r="AT3641" s="14"/>
      <c r="AU3641" s="14"/>
      <c r="AV3641" s="14"/>
      <c r="AW3641" s="14"/>
    </row>
    <row r="3642" spans="1:49" s="10" customFormat="1">
      <c r="A3642" s="12"/>
      <c r="C3642"/>
      <c r="D3642"/>
      <c r="E3642" s="20"/>
      <c r="F3642"/>
      <c r="G3642"/>
      <c r="H3642"/>
      <c r="I3642"/>
      <c r="J3642" s="20"/>
      <c r="K3642"/>
      <c r="L3642"/>
      <c r="M3642"/>
      <c r="N3642"/>
      <c r="O3642" s="20"/>
      <c r="P3642"/>
      <c r="Q3642"/>
      <c r="R3642"/>
      <c r="S3642"/>
      <c r="T3642" s="20"/>
      <c r="U3642"/>
      <c r="V3642"/>
      <c r="W3642"/>
      <c r="X3642"/>
      <c r="Y3642" s="20"/>
      <c r="Z3642"/>
      <c r="AA3642"/>
      <c r="AB3642"/>
      <c r="AC3642"/>
      <c r="AD3642" s="20"/>
      <c r="AE3642"/>
      <c r="AF3642"/>
      <c r="AG3642"/>
      <c r="AH3642"/>
      <c r="AI3642" s="20"/>
      <c r="AJ3642"/>
      <c r="AK3642"/>
      <c r="AL3642"/>
      <c r="AM3642"/>
      <c r="AN3642" s="20"/>
      <c r="AO3642"/>
      <c r="AT3642" s="14"/>
      <c r="AU3642" s="14"/>
      <c r="AV3642" s="14"/>
      <c r="AW3642" s="14"/>
    </row>
    <row r="3643" spans="1:49" s="10" customFormat="1">
      <c r="A3643" s="12"/>
      <c r="C3643"/>
      <c r="D3643"/>
      <c r="E3643" s="20"/>
      <c r="F3643"/>
      <c r="G3643"/>
      <c r="H3643"/>
      <c r="I3643"/>
      <c r="J3643" s="20"/>
      <c r="K3643"/>
      <c r="L3643"/>
      <c r="M3643"/>
      <c r="N3643"/>
      <c r="O3643" s="20"/>
      <c r="P3643"/>
      <c r="Q3643"/>
      <c r="R3643"/>
      <c r="S3643"/>
      <c r="T3643" s="20"/>
      <c r="U3643"/>
      <c r="V3643"/>
      <c r="W3643"/>
      <c r="X3643"/>
      <c r="Y3643" s="20"/>
      <c r="Z3643"/>
      <c r="AA3643"/>
      <c r="AB3643"/>
      <c r="AC3643"/>
      <c r="AD3643" s="20"/>
      <c r="AE3643"/>
      <c r="AF3643"/>
      <c r="AG3643"/>
      <c r="AH3643"/>
      <c r="AI3643" s="20"/>
      <c r="AJ3643"/>
      <c r="AK3643"/>
      <c r="AL3643"/>
      <c r="AM3643"/>
      <c r="AN3643" s="20"/>
      <c r="AO3643"/>
      <c r="AT3643" s="14"/>
      <c r="AU3643" s="14"/>
      <c r="AV3643" s="14"/>
      <c r="AW3643" s="14"/>
    </row>
    <row r="3644" spans="1:49" s="10" customFormat="1">
      <c r="A3644" s="12"/>
      <c r="C3644"/>
      <c r="D3644"/>
      <c r="E3644" s="20"/>
      <c r="F3644"/>
      <c r="G3644"/>
      <c r="H3644"/>
      <c r="I3644"/>
      <c r="J3644" s="20"/>
      <c r="K3644"/>
      <c r="L3644"/>
      <c r="M3644"/>
      <c r="N3644"/>
      <c r="O3644" s="20"/>
      <c r="P3644"/>
      <c r="Q3644"/>
      <c r="R3644"/>
      <c r="S3644"/>
      <c r="T3644" s="20"/>
      <c r="U3644"/>
      <c r="V3644"/>
      <c r="W3644"/>
      <c r="X3644"/>
      <c r="Y3644" s="20"/>
      <c r="Z3644"/>
      <c r="AA3644"/>
      <c r="AB3644"/>
      <c r="AC3644"/>
      <c r="AD3644" s="20"/>
      <c r="AE3644"/>
      <c r="AF3644"/>
      <c r="AG3644"/>
      <c r="AH3644"/>
      <c r="AI3644" s="20"/>
      <c r="AJ3644"/>
      <c r="AK3644"/>
      <c r="AL3644"/>
      <c r="AM3644"/>
      <c r="AN3644" s="20"/>
      <c r="AO3644"/>
      <c r="AT3644" s="14"/>
      <c r="AU3644" s="14"/>
      <c r="AV3644" s="14"/>
      <c r="AW3644" s="14"/>
    </row>
    <row r="3645" spans="1:49" s="10" customFormat="1">
      <c r="A3645" s="12"/>
      <c r="C3645"/>
      <c r="D3645"/>
      <c r="E3645" s="20"/>
      <c r="F3645"/>
      <c r="G3645"/>
      <c r="H3645"/>
      <c r="I3645"/>
      <c r="J3645" s="20"/>
      <c r="K3645"/>
      <c r="L3645"/>
      <c r="M3645"/>
      <c r="N3645"/>
      <c r="O3645" s="20"/>
      <c r="P3645"/>
      <c r="Q3645"/>
      <c r="R3645"/>
      <c r="S3645"/>
      <c r="T3645" s="20"/>
      <c r="U3645"/>
      <c r="V3645"/>
      <c r="W3645"/>
      <c r="X3645"/>
      <c r="Y3645" s="20"/>
      <c r="Z3645"/>
      <c r="AA3645"/>
      <c r="AB3645"/>
      <c r="AC3645"/>
      <c r="AD3645" s="20"/>
      <c r="AE3645"/>
      <c r="AF3645"/>
      <c r="AG3645"/>
      <c r="AH3645"/>
      <c r="AI3645" s="20"/>
      <c r="AJ3645"/>
      <c r="AK3645"/>
      <c r="AL3645"/>
      <c r="AM3645"/>
      <c r="AN3645" s="20"/>
      <c r="AO3645"/>
      <c r="AT3645" s="14"/>
      <c r="AU3645" s="14"/>
      <c r="AV3645" s="14"/>
      <c r="AW3645" s="14"/>
    </row>
    <row r="3646" spans="1:49" s="10" customFormat="1">
      <c r="A3646" s="12"/>
      <c r="C3646"/>
      <c r="D3646"/>
      <c r="E3646" s="20"/>
      <c r="F3646"/>
      <c r="G3646"/>
      <c r="H3646"/>
      <c r="I3646"/>
      <c r="J3646" s="20"/>
      <c r="K3646"/>
      <c r="L3646"/>
      <c r="M3646"/>
      <c r="N3646"/>
      <c r="O3646" s="20"/>
      <c r="P3646"/>
      <c r="Q3646"/>
      <c r="R3646"/>
      <c r="S3646"/>
      <c r="T3646" s="20"/>
      <c r="U3646"/>
      <c r="V3646"/>
      <c r="W3646"/>
      <c r="X3646"/>
      <c r="Y3646" s="20"/>
      <c r="Z3646"/>
      <c r="AA3646"/>
      <c r="AB3646"/>
      <c r="AC3646"/>
      <c r="AD3646" s="20"/>
      <c r="AE3646"/>
      <c r="AF3646"/>
      <c r="AG3646"/>
      <c r="AH3646"/>
      <c r="AI3646" s="20"/>
      <c r="AJ3646"/>
      <c r="AK3646"/>
      <c r="AL3646"/>
      <c r="AM3646"/>
      <c r="AN3646" s="20"/>
      <c r="AO3646"/>
      <c r="AT3646" s="14"/>
      <c r="AU3646" s="14"/>
      <c r="AV3646" s="14"/>
      <c r="AW3646" s="14"/>
    </row>
    <row r="3647" spans="1:49" s="10" customFormat="1">
      <c r="A3647" s="12"/>
      <c r="C3647"/>
      <c r="D3647"/>
      <c r="E3647" s="20"/>
      <c r="F3647"/>
      <c r="G3647"/>
      <c r="H3647"/>
      <c r="I3647"/>
      <c r="J3647" s="20"/>
      <c r="K3647"/>
      <c r="L3647"/>
      <c r="M3647"/>
      <c r="N3647"/>
      <c r="O3647" s="20"/>
      <c r="P3647"/>
      <c r="Q3647"/>
      <c r="R3647"/>
      <c r="S3647"/>
      <c r="T3647" s="20"/>
      <c r="U3647"/>
      <c r="V3647"/>
      <c r="W3647"/>
      <c r="X3647"/>
      <c r="Y3647" s="20"/>
      <c r="Z3647"/>
      <c r="AA3647"/>
      <c r="AB3647"/>
      <c r="AC3647"/>
      <c r="AD3647" s="20"/>
      <c r="AE3647"/>
      <c r="AF3647"/>
      <c r="AG3647"/>
      <c r="AH3647"/>
      <c r="AI3647" s="20"/>
      <c r="AJ3647"/>
      <c r="AK3647"/>
      <c r="AL3647"/>
      <c r="AM3647"/>
      <c r="AN3647" s="20"/>
      <c r="AO3647"/>
      <c r="AT3647" s="14"/>
      <c r="AU3647" s="14"/>
      <c r="AV3647" s="14"/>
      <c r="AW3647" s="14"/>
    </row>
    <row r="3648" spans="1:49" s="10" customFormat="1">
      <c r="A3648" s="12"/>
      <c r="C3648"/>
      <c r="D3648"/>
      <c r="E3648" s="20"/>
      <c r="F3648"/>
      <c r="G3648"/>
      <c r="H3648"/>
      <c r="I3648"/>
      <c r="J3648" s="20"/>
      <c r="K3648"/>
      <c r="L3648"/>
      <c r="M3648"/>
      <c r="N3648"/>
      <c r="O3648" s="20"/>
      <c r="P3648"/>
      <c r="Q3648"/>
      <c r="R3648"/>
      <c r="S3648"/>
      <c r="T3648" s="20"/>
      <c r="U3648"/>
      <c r="V3648"/>
      <c r="W3648"/>
      <c r="X3648"/>
      <c r="Y3648" s="20"/>
      <c r="Z3648"/>
      <c r="AA3648"/>
      <c r="AB3648"/>
      <c r="AC3648"/>
      <c r="AD3648" s="20"/>
      <c r="AE3648"/>
      <c r="AF3648"/>
      <c r="AG3648"/>
      <c r="AH3648"/>
      <c r="AI3648" s="20"/>
      <c r="AJ3648"/>
      <c r="AK3648"/>
      <c r="AL3648"/>
      <c r="AM3648"/>
      <c r="AN3648" s="20"/>
      <c r="AO3648"/>
      <c r="AT3648" s="14"/>
      <c r="AU3648" s="14"/>
      <c r="AV3648" s="14"/>
      <c r="AW3648" s="14"/>
    </row>
    <row r="3649" spans="1:49" s="10" customFormat="1">
      <c r="A3649" s="12"/>
      <c r="C3649"/>
      <c r="D3649"/>
      <c r="E3649" s="20"/>
      <c r="F3649"/>
      <c r="G3649"/>
      <c r="H3649"/>
      <c r="I3649"/>
      <c r="J3649" s="20"/>
      <c r="K3649"/>
      <c r="L3649"/>
      <c r="M3649"/>
      <c r="N3649"/>
      <c r="O3649" s="20"/>
      <c r="P3649"/>
      <c r="Q3649"/>
      <c r="R3649"/>
      <c r="S3649"/>
      <c r="T3649" s="20"/>
      <c r="U3649"/>
      <c r="V3649"/>
      <c r="W3649"/>
      <c r="X3649"/>
      <c r="Y3649" s="20"/>
      <c r="Z3649"/>
      <c r="AA3649"/>
      <c r="AB3649"/>
      <c r="AC3649"/>
      <c r="AD3649" s="20"/>
      <c r="AE3649"/>
      <c r="AF3649"/>
      <c r="AG3649"/>
      <c r="AH3649"/>
      <c r="AI3649" s="20"/>
      <c r="AJ3649"/>
      <c r="AK3649"/>
      <c r="AL3649"/>
      <c r="AM3649"/>
      <c r="AN3649" s="20"/>
      <c r="AO3649"/>
      <c r="AT3649" s="14"/>
      <c r="AU3649" s="14"/>
      <c r="AV3649" s="14"/>
      <c r="AW3649" s="14"/>
    </row>
    <row r="3650" spans="1:49" s="10" customFormat="1">
      <c r="A3650" s="12"/>
      <c r="C3650"/>
      <c r="D3650"/>
      <c r="E3650" s="20"/>
      <c r="F3650"/>
      <c r="G3650"/>
      <c r="H3650"/>
      <c r="I3650"/>
      <c r="J3650" s="20"/>
      <c r="K3650"/>
      <c r="L3650"/>
      <c r="M3650"/>
      <c r="N3650"/>
      <c r="O3650" s="20"/>
      <c r="P3650"/>
      <c r="Q3650"/>
      <c r="R3650"/>
      <c r="S3650"/>
      <c r="T3650" s="20"/>
      <c r="U3650"/>
      <c r="V3650"/>
      <c r="W3650"/>
      <c r="X3650"/>
      <c r="Y3650" s="20"/>
      <c r="Z3650"/>
      <c r="AA3650"/>
      <c r="AB3650"/>
      <c r="AC3650"/>
      <c r="AD3650" s="20"/>
      <c r="AE3650"/>
      <c r="AF3650"/>
      <c r="AG3650"/>
      <c r="AH3650"/>
      <c r="AI3650" s="20"/>
      <c r="AJ3650"/>
      <c r="AK3650"/>
      <c r="AL3650"/>
      <c r="AM3650"/>
      <c r="AN3650" s="20"/>
      <c r="AO3650"/>
      <c r="AT3650" s="14"/>
      <c r="AU3650" s="14"/>
      <c r="AV3650" s="14"/>
      <c r="AW3650" s="14"/>
    </row>
    <row r="3651" spans="1:49" s="10" customFormat="1">
      <c r="A3651" s="12"/>
      <c r="C3651"/>
      <c r="D3651"/>
      <c r="E3651" s="20"/>
      <c r="F3651"/>
      <c r="G3651"/>
      <c r="H3651"/>
      <c r="I3651"/>
      <c r="J3651" s="20"/>
      <c r="K3651"/>
      <c r="L3651"/>
      <c r="M3651"/>
      <c r="N3651"/>
      <c r="O3651" s="20"/>
      <c r="P3651"/>
      <c r="Q3651"/>
      <c r="R3651"/>
      <c r="S3651"/>
      <c r="T3651" s="20"/>
      <c r="U3651"/>
      <c r="V3651"/>
      <c r="W3651"/>
      <c r="X3651"/>
      <c r="Y3651" s="20"/>
      <c r="Z3651"/>
      <c r="AA3651"/>
      <c r="AB3651"/>
      <c r="AC3651"/>
      <c r="AD3651" s="20"/>
      <c r="AE3651"/>
      <c r="AF3651"/>
      <c r="AG3651"/>
      <c r="AH3651"/>
      <c r="AI3651" s="20"/>
      <c r="AJ3651"/>
      <c r="AK3651"/>
      <c r="AL3651"/>
      <c r="AM3651"/>
      <c r="AN3651" s="20"/>
      <c r="AO3651"/>
      <c r="AT3651" s="14"/>
      <c r="AU3651" s="14"/>
      <c r="AV3651" s="14"/>
      <c r="AW3651" s="14"/>
    </row>
    <row r="3652" spans="1:49" s="10" customFormat="1">
      <c r="A3652" s="12"/>
      <c r="C3652"/>
      <c r="D3652"/>
      <c r="E3652" s="20"/>
      <c r="F3652"/>
      <c r="G3652"/>
      <c r="H3652"/>
      <c r="I3652"/>
      <c r="J3652" s="20"/>
      <c r="K3652"/>
      <c r="L3652"/>
      <c r="M3652"/>
      <c r="N3652"/>
      <c r="O3652" s="20"/>
      <c r="P3652"/>
      <c r="Q3652"/>
      <c r="R3652"/>
      <c r="S3652"/>
      <c r="T3652" s="20"/>
      <c r="U3652"/>
      <c r="V3652"/>
      <c r="W3652"/>
      <c r="X3652"/>
      <c r="Y3652" s="20"/>
      <c r="Z3652"/>
      <c r="AA3652"/>
      <c r="AB3652"/>
      <c r="AC3652"/>
      <c r="AD3652" s="20"/>
      <c r="AE3652"/>
      <c r="AF3652"/>
      <c r="AG3652"/>
      <c r="AH3652"/>
      <c r="AI3652" s="20"/>
      <c r="AJ3652"/>
      <c r="AK3652"/>
      <c r="AL3652"/>
      <c r="AM3652"/>
      <c r="AN3652" s="20"/>
      <c r="AO3652"/>
      <c r="AT3652" s="14"/>
      <c r="AU3652" s="14"/>
      <c r="AV3652" s="14"/>
      <c r="AW3652" s="14"/>
    </row>
    <row r="3653" spans="1:49" s="10" customFormat="1">
      <c r="A3653" s="12"/>
      <c r="C3653"/>
      <c r="D3653"/>
      <c r="E3653" s="20"/>
      <c r="F3653"/>
      <c r="G3653"/>
      <c r="H3653"/>
      <c r="I3653"/>
      <c r="J3653" s="20"/>
      <c r="K3653"/>
      <c r="L3653"/>
      <c r="M3653"/>
      <c r="N3653"/>
      <c r="O3653" s="20"/>
      <c r="P3653"/>
      <c r="Q3653"/>
      <c r="R3653"/>
      <c r="S3653"/>
      <c r="T3653" s="20"/>
      <c r="U3653"/>
      <c r="V3653"/>
      <c r="W3653"/>
      <c r="X3653"/>
      <c r="Y3653" s="20"/>
      <c r="Z3653"/>
      <c r="AA3653"/>
      <c r="AB3653"/>
      <c r="AC3653"/>
      <c r="AD3653" s="20"/>
      <c r="AE3653"/>
      <c r="AF3653"/>
      <c r="AG3653"/>
      <c r="AH3653"/>
      <c r="AI3653" s="20"/>
      <c r="AJ3653"/>
      <c r="AK3653"/>
      <c r="AL3653"/>
      <c r="AM3653"/>
      <c r="AN3653" s="20"/>
      <c r="AO3653"/>
      <c r="AT3653" s="14"/>
      <c r="AU3653" s="14"/>
      <c r="AV3653" s="14"/>
      <c r="AW3653" s="14"/>
    </row>
    <row r="3654" spans="1:49" s="10" customFormat="1">
      <c r="A3654" s="12"/>
      <c r="C3654"/>
      <c r="D3654"/>
      <c r="E3654" s="20"/>
      <c r="F3654"/>
      <c r="G3654"/>
      <c r="H3654"/>
      <c r="I3654"/>
      <c r="J3654" s="20"/>
      <c r="K3654"/>
      <c r="L3654"/>
      <c r="M3654"/>
      <c r="N3654"/>
      <c r="O3654" s="20"/>
      <c r="P3654"/>
      <c r="Q3654"/>
      <c r="R3654"/>
      <c r="S3654"/>
      <c r="T3654" s="20"/>
      <c r="U3654"/>
      <c r="V3654"/>
      <c r="W3654"/>
      <c r="X3654"/>
      <c r="Y3654" s="20"/>
      <c r="Z3654"/>
      <c r="AA3654"/>
      <c r="AB3654"/>
      <c r="AC3654"/>
      <c r="AD3654" s="20"/>
      <c r="AE3654"/>
      <c r="AF3654"/>
      <c r="AG3654"/>
      <c r="AH3654"/>
      <c r="AI3654" s="20"/>
      <c r="AJ3654"/>
      <c r="AK3654"/>
      <c r="AL3654"/>
      <c r="AM3654"/>
      <c r="AN3654" s="20"/>
      <c r="AO3654"/>
      <c r="AT3654" s="14"/>
      <c r="AU3654" s="14"/>
      <c r="AV3654" s="14"/>
      <c r="AW3654" s="14"/>
    </row>
    <row r="3655" spans="1:49" s="10" customFormat="1">
      <c r="A3655" s="12"/>
      <c r="C3655"/>
      <c r="D3655"/>
      <c r="E3655" s="20"/>
      <c r="F3655"/>
      <c r="G3655"/>
      <c r="H3655"/>
      <c r="I3655"/>
      <c r="J3655" s="20"/>
      <c r="K3655"/>
      <c r="L3655"/>
      <c r="M3655"/>
      <c r="N3655"/>
      <c r="O3655" s="20"/>
      <c r="P3655"/>
      <c r="Q3655"/>
      <c r="R3655"/>
      <c r="S3655"/>
      <c r="T3655" s="20"/>
      <c r="U3655"/>
      <c r="V3655"/>
      <c r="W3655"/>
      <c r="X3655"/>
      <c r="Y3655" s="20"/>
      <c r="Z3655"/>
      <c r="AA3655"/>
      <c r="AB3655"/>
      <c r="AC3655"/>
      <c r="AD3655" s="20"/>
      <c r="AE3655"/>
      <c r="AF3655"/>
      <c r="AG3655"/>
      <c r="AH3655"/>
      <c r="AI3655" s="20"/>
      <c r="AJ3655"/>
      <c r="AK3655"/>
      <c r="AL3655"/>
      <c r="AM3655"/>
      <c r="AN3655" s="20"/>
      <c r="AO3655"/>
      <c r="AT3655" s="14"/>
      <c r="AU3655" s="14"/>
      <c r="AV3655" s="14"/>
      <c r="AW3655" s="14"/>
    </row>
    <row r="3656" spans="1:49" s="10" customFormat="1">
      <c r="A3656" s="12"/>
      <c r="C3656"/>
      <c r="D3656"/>
      <c r="E3656" s="20"/>
      <c r="F3656"/>
      <c r="G3656"/>
      <c r="H3656"/>
      <c r="I3656"/>
      <c r="J3656" s="20"/>
      <c r="K3656"/>
      <c r="L3656"/>
      <c r="M3656"/>
      <c r="N3656"/>
      <c r="O3656" s="20"/>
      <c r="P3656"/>
      <c r="Q3656"/>
      <c r="R3656"/>
      <c r="S3656"/>
      <c r="T3656" s="20"/>
      <c r="U3656"/>
      <c r="V3656"/>
      <c r="W3656"/>
      <c r="X3656"/>
      <c r="Y3656" s="20"/>
      <c r="Z3656"/>
      <c r="AA3656"/>
      <c r="AB3656"/>
      <c r="AC3656"/>
      <c r="AD3656" s="20"/>
      <c r="AE3656"/>
      <c r="AF3656"/>
      <c r="AG3656"/>
      <c r="AH3656"/>
      <c r="AI3656" s="20"/>
      <c r="AJ3656"/>
      <c r="AK3656"/>
      <c r="AL3656"/>
      <c r="AM3656"/>
      <c r="AN3656" s="20"/>
      <c r="AO3656"/>
      <c r="AT3656" s="14"/>
      <c r="AU3656" s="14"/>
      <c r="AV3656" s="14"/>
      <c r="AW3656" s="14"/>
    </row>
    <row r="3657" spans="1:49" s="10" customFormat="1">
      <c r="A3657" s="12"/>
      <c r="C3657"/>
      <c r="D3657"/>
      <c r="E3657" s="20"/>
      <c r="F3657"/>
      <c r="G3657"/>
      <c r="H3657"/>
      <c r="I3657"/>
      <c r="J3657" s="20"/>
      <c r="K3657"/>
      <c r="L3657"/>
      <c r="M3657"/>
      <c r="N3657"/>
      <c r="O3657" s="20"/>
      <c r="P3657"/>
      <c r="Q3657"/>
      <c r="R3657"/>
      <c r="S3657"/>
      <c r="T3657" s="20"/>
      <c r="U3657"/>
      <c r="V3657"/>
      <c r="W3657"/>
      <c r="X3657"/>
      <c r="Y3657" s="20"/>
      <c r="Z3657"/>
      <c r="AA3657"/>
      <c r="AB3657"/>
      <c r="AC3657"/>
      <c r="AD3657" s="20"/>
      <c r="AE3657"/>
      <c r="AF3657"/>
      <c r="AG3657"/>
      <c r="AH3657"/>
      <c r="AI3657" s="20"/>
      <c r="AJ3657"/>
      <c r="AK3657"/>
      <c r="AL3657"/>
      <c r="AM3657"/>
      <c r="AN3657" s="20"/>
      <c r="AO3657"/>
      <c r="AT3657" s="14"/>
      <c r="AU3657" s="14"/>
      <c r="AV3657" s="14"/>
      <c r="AW3657" s="14"/>
    </row>
    <row r="3658" spans="1:49" s="10" customFormat="1">
      <c r="A3658" s="12"/>
      <c r="C3658"/>
      <c r="D3658"/>
      <c r="E3658" s="20"/>
      <c r="F3658"/>
      <c r="G3658"/>
      <c r="H3658"/>
      <c r="I3658"/>
      <c r="J3658" s="20"/>
      <c r="K3658"/>
      <c r="L3658"/>
      <c r="M3658"/>
      <c r="N3658"/>
      <c r="O3658" s="20"/>
      <c r="P3658"/>
      <c r="Q3658"/>
      <c r="R3658"/>
      <c r="S3658"/>
      <c r="T3658" s="20"/>
      <c r="U3658"/>
      <c r="V3658"/>
      <c r="W3658"/>
      <c r="X3658"/>
      <c r="Y3658" s="20"/>
      <c r="Z3658"/>
      <c r="AA3658"/>
      <c r="AB3658"/>
      <c r="AC3658"/>
      <c r="AD3658" s="20"/>
      <c r="AE3658"/>
      <c r="AF3658"/>
      <c r="AG3658"/>
      <c r="AH3658"/>
      <c r="AI3658" s="20"/>
      <c r="AJ3658"/>
      <c r="AK3658"/>
      <c r="AL3658"/>
      <c r="AM3658"/>
      <c r="AN3658" s="20"/>
      <c r="AO3658"/>
      <c r="AT3658" s="14"/>
      <c r="AU3658" s="14"/>
      <c r="AV3658" s="14"/>
      <c r="AW3658" s="14"/>
    </row>
    <row r="3659" spans="1:49" s="10" customFormat="1">
      <c r="A3659" s="12"/>
      <c r="C3659"/>
      <c r="D3659"/>
      <c r="E3659" s="20"/>
      <c r="F3659"/>
      <c r="G3659"/>
      <c r="H3659"/>
      <c r="I3659"/>
      <c r="J3659" s="20"/>
      <c r="K3659"/>
      <c r="L3659"/>
      <c r="M3659"/>
      <c r="N3659"/>
      <c r="O3659" s="20"/>
      <c r="P3659"/>
      <c r="Q3659"/>
      <c r="R3659"/>
      <c r="S3659"/>
      <c r="T3659" s="20"/>
      <c r="U3659"/>
      <c r="V3659"/>
      <c r="W3659"/>
      <c r="X3659"/>
      <c r="Y3659" s="20"/>
      <c r="Z3659"/>
      <c r="AA3659"/>
      <c r="AB3659"/>
      <c r="AC3659"/>
      <c r="AD3659" s="20"/>
      <c r="AE3659"/>
      <c r="AF3659"/>
      <c r="AG3659"/>
      <c r="AH3659"/>
      <c r="AI3659" s="20"/>
      <c r="AJ3659"/>
      <c r="AK3659"/>
      <c r="AL3659"/>
      <c r="AM3659"/>
      <c r="AN3659" s="20"/>
      <c r="AO3659"/>
      <c r="AT3659" s="14"/>
      <c r="AU3659" s="14"/>
      <c r="AV3659" s="14"/>
      <c r="AW3659" s="14"/>
    </row>
    <row r="3660" spans="1:49" s="10" customFormat="1">
      <c r="A3660" s="12"/>
      <c r="C3660"/>
      <c r="D3660"/>
      <c r="E3660" s="20"/>
      <c r="F3660"/>
      <c r="G3660"/>
      <c r="H3660"/>
      <c r="I3660"/>
      <c r="J3660" s="20"/>
      <c r="K3660"/>
      <c r="L3660"/>
      <c r="M3660"/>
      <c r="N3660"/>
      <c r="O3660" s="20"/>
      <c r="P3660"/>
      <c r="Q3660"/>
      <c r="R3660"/>
      <c r="S3660"/>
      <c r="T3660" s="20"/>
      <c r="U3660"/>
      <c r="V3660"/>
      <c r="W3660"/>
      <c r="X3660"/>
      <c r="Y3660" s="20"/>
      <c r="Z3660"/>
      <c r="AA3660"/>
      <c r="AB3660"/>
      <c r="AC3660"/>
      <c r="AD3660" s="20"/>
      <c r="AE3660"/>
      <c r="AF3660"/>
      <c r="AG3660"/>
      <c r="AH3660"/>
      <c r="AI3660" s="20"/>
      <c r="AJ3660"/>
      <c r="AK3660"/>
      <c r="AL3660"/>
      <c r="AM3660"/>
      <c r="AN3660" s="20"/>
      <c r="AO3660"/>
      <c r="AT3660" s="14"/>
      <c r="AU3660" s="14"/>
      <c r="AV3660" s="14"/>
      <c r="AW3660" s="14"/>
    </row>
    <row r="3661" spans="1:49" s="10" customFormat="1">
      <c r="A3661" s="12"/>
      <c r="C3661"/>
      <c r="D3661"/>
      <c r="E3661" s="20"/>
      <c r="F3661"/>
      <c r="G3661"/>
      <c r="H3661"/>
      <c r="I3661"/>
      <c r="J3661" s="20"/>
      <c r="K3661"/>
      <c r="L3661"/>
      <c r="M3661"/>
      <c r="N3661"/>
      <c r="O3661" s="20"/>
      <c r="P3661"/>
      <c r="Q3661"/>
      <c r="R3661"/>
      <c r="S3661"/>
      <c r="T3661" s="20"/>
      <c r="U3661"/>
      <c r="V3661"/>
      <c r="W3661"/>
      <c r="X3661"/>
      <c r="Y3661" s="20"/>
      <c r="Z3661"/>
      <c r="AA3661"/>
      <c r="AB3661"/>
      <c r="AC3661"/>
      <c r="AD3661" s="20"/>
      <c r="AE3661"/>
      <c r="AF3661"/>
      <c r="AG3661"/>
      <c r="AH3661"/>
      <c r="AI3661" s="20"/>
      <c r="AJ3661"/>
      <c r="AK3661"/>
      <c r="AL3661"/>
      <c r="AM3661"/>
      <c r="AN3661" s="20"/>
      <c r="AO3661"/>
      <c r="AT3661" s="14"/>
      <c r="AU3661" s="14"/>
      <c r="AV3661" s="14"/>
      <c r="AW3661" s="14"/>
    </row>
    <row r="3662" spans="1:49" s="10" customFormat="1">
      <c r="A3662" s="12"/>
      <c r="C3662"/>
      <c r="D3662"/>
      <c r="E3662" s="20"/>
      <c r="F3662"/>
      <c r="G3662"/>
      <c r="H3662"/>
      <c r="I3662"/>
      <c r="J3662" s="20"/>
      <c r="K3662"/>
      <c r="L3662"/>
      <c r="M3662"/>
      <c r="N3662"/>
      <c r="O3662" s="20"/>
      <c r="P3662"/>
      <c r="Q3662"/>
      <c r="R3662"/>
      <c r="S3662"/>
      <c r="T3662" s="20"/>
      <c r="U3662"/>
      <c r="V3662"/>
      <c r="W3662"/>
      <c r="X3662"/>
      <c r="Y3662" s="20"/>
      <c r="Z3662"/>
      <c r="AA3662"/>
      <c r="AB3662"/>
      <c r="AC3662"/>
      <c r="AD3662" s="20"/>
      <c r="AE3662"/>
      <c r="AF3662"/>
      <c r="AG3662"/>
      <c r="AH3662"/>
      <c r="AI3662" s="20"/>
      <c r="AJ3662"/>
      <c r="AK3662"/>
      <c r="AL3662"/>
      <c r="AM3662"/>
      <c r="AN3662" s="20"/>
      <c r="AO3662"/>
      <c r="AT3662" s="14"/>
      <c r="AU3662" s="14"/>
      <c r="AV3662" s="14"/>
      <c r="AW3662" s="14"/>
    </row>
    <row r="3663" spans="1:49" s="10" customFormat="1">
      <c r="A3663" s="12"/>
      <c r="C3663"/>
      <c r="D3663"/>
      <c r="E3663" s="20"/>
      <c r="F3663"/>
      <c r="G3663"/>
      <c r="H3663"/>
      <c r="I3663"/>
      <c r="J3663" s="20"/>
      <c r="K3663"/>
      <c r="L3663"/>
      <c r="M3663"/>
      <c r="N3663"/>
      <c r="O3663" s="20"/>
      <c r="P3663"/>
      <c r="Q3663"/>
      <c r="R3663"/>
      <c r="S3663"/>
      <c r="T3663" s="20"/>
      <c r="U3663"/>
      <c r="V3663"/>
      <c r="W3663"/>
      <c r="X3663"/>
      <c r="Y3663" s="20"/>
      <c r="Z3663"/>
      <c r="AA3663"/>
      <c r="AB3663"/>
      <c r="AC3663"/>
      <c r="AD3663" s="20"/>
      <c r="AE3663"/>
      <c r="AF3663"/>
      <c r="AG3663"/>
      <c r="AH3663"/>
      <c r="AI3663" s="20"/>
      <c r="AJ3663"/>
      <c r="AK3663"/>
      <c r="AL3663"/>
      <c r="AM3663"/>
      <c r="AN3663" s="20"/>
      <c r="AO3663"/>
      <c r="AT3663" s="14"/>
      <c r="AU3663" s="14"/>
      <c r="AV3663" s="14"/>
      <c r="AW3663" s="14"/>
    </row>
    <row r="3664" spans="1:49" s="10" customFormat="1">
      <c r="A3664" s="12"/>
      <c r="C3664"/>
      <c r="D3664"/>
      <c r="E3664" s="20"/>
      <c r="F3664"/>
      <c r="G3664"/>
      <c r="H3664"/>
      <c r="I3664"/>
      <c r="J3664" s="20"/>
      <c r="K3664"/>
      <c r="L3664"/>
      <c r="M3664"/>
      <c r="N3664"/>
      <c r="O3664" s="20"/>
      <c r="P3664"/>
      <c r="Q3664"/>
      <c r="R3664"/>
      <c r="S3664"/>
      <c r="T3664" s="20"/>
      <c r="U3664"/>
      <c r="V3664"/>
      <c r="W3664"/>
      <c r="X3664"/>
      <c r="Y3664" s="20"/>
      <c r="Z3664"/>
      <c r="AA3664"/>
      <c r="AB3664"/>
      <c r="AC3664"/>
      <c r="AD3664" s="20"/>
      <c r="AE3664"/>
      <c r="AF3664"/>
      <c r="AG3664"/>
      <c r="AH3664"/>
      <c r="AI3664" s="20"/>
      <c r="AJ3664"/>
      <c r="AK3664"/>
      <c r="AL3664"/>
      <c r="AM3664"/>
      <c r="AN3664" s="20"/>
      <c r="AO3664"/>
      <c r="AT3664" s="14"/>
      <c r="AU3664" s="14"/>
      <c r="AV3664" s="14"/>
      <c r="AW3664" s="14"/>
    </row>
    <row r="3665" spans="1:49" s="10" customFormat="1">
      <c r="A3665" s="12"/>
      <c r="C3665"/>
      <c r="D3665"/>
      <c r="E3665" s="20"/>
      <c r="F3665"/>
      <c r="G3665"/>
      <c r="H3665"/>
      <c r="I3665"/>
      <c r="J3665" s="20"/>
      <c r="K3665"/>
      <c r="L3665"/>
      <c r="M3665"/>
      <c r="N3665"/>
      <c r="O3665" s="20"/>
      <c r="P3665"/>
      <c r="Q3665"/>
      <c r="R3665"/>
      <c r="S3665"/>
      <c r="T3665" s="20"/>
      <c r="U3665"/>
      <c r="V3665"/>
      <c r="W3665"/>
      <c r="X3665"/>
      <c r="Y3665" s="20"/>
      <c r="Z3665"/>
      <c r="AA3665"/>
      <c r="AB3665"/>
      <c r="AC3665"/>
      <c r="AD3665" s="20"/>
      <c r="AE3665"/>
      <c r="AF3665"/>
      <c r="AG3665"/>
      <c r="AH3665"/>
      <c r="AI3665" s="20"/>
      <c r="AJ3665"/>
      <c r="AK3665"/>
      <c r="AL3665"/>
      <c r="AM3665"/>
      <c r="AN3665" s="20"/>
      <c r="AO3665"/>
      <c r="AT3665" s="14"/>
      <c r="AU3665" s="14"/>
      <c r="AV3665" s="14"/>
      <c r="AW3665" s="14"/>
    </row>
    <row r="3666" spans="1:49" s="10" customFormat="1">
      <c r="A3666" s="12"/>
      <c r="C3666"/>
      <c r="D3666"/>
      <c r="E3666" s="20"/>
      <c r="F3666"/>
      <c r="G3666"/>
      <c r="H3666"/>
      <c r="I3666"/>
      <c r="J3666" s="20"/>
      <c r="K3666"/>
      <c r="L3666"/>
      <c r="M3666"/>
      <c r="N3666"/>
      <c r="O3666" s="20"/>
      <c r="P3666"/>
      <c r="Q3666"/>
      <c r="R3666"/>
      <c r="S3666"/>
      <c r="T3666" s="20"/>
      <c r="U3666"/>
      <c r="V3666"/>
      <c r="W3666"/>
      <c r="X3666"/>
      <c r="Y3666" s="20"/>
      <c r="Z3666"/>
      <c r="AA3666"/>
      <c r="AB3666"/>
      <c r="AC3666"/>
      <c r="AD3666" s="20"/>
      <c r="AE3666"/>
      <c r="AF3666"/>
      <c r="AG3666"/>
      <c r="AH3666"/>
      <c r="AI3666" s="20"/>
      <c r="AJ3666"/>
      <c r="AK3666"/>
      <c r="AL3666"/>
      <c r="AM3666"/>
      <c r="AN3666" s="20"/>
      <c r="AO3666"/>
      <c r="AT3666" s="14"/>
      <c r="AU3666" s="14"/>
      <c r="AV3666" s="14"/>
      <c r="AW3666" s="14"/>
    </row>
    <row r="3667" spans="1:49" s="10" customFormat="1">
      <c r="A3667" s="12"/>
      <c r="C3667"/>
      <c r="D3667"/>
      <c r="E3667" s="20"/>
      <c r="F3667"/>
      <c r="G3667"/>
      <c r="H3667"/>
      <c r="I3667"/>
      <c r="J3667" s="20"/>
      <c r="K3667"/>
      <c r="L3667"/>
      <c r="M3667"/>
      <c r="N3667"/>
      <c r="O3667" s="20"/>
      <c r="P3667"/>
      <c r="Q3667"/>
      <c r="R3667"/>
      <c r="S3667"/>
      <c r="T3667" s="20"/>
      <c r="U3667"/>
      <c r="V3667"/>
      <c r="W3667"/>
      <c r="X3667"/>
      <c r="Y3667" s="20"/>
      <c r="Z3667"/>
      <c r="AA3667"/>
      <c r="AB3667"/>
      <c r="AC3667"/>
      <c r="AD3667" s="20"/>
      <c r="AE3667"/>
      <c r="AF3667"/>
      <c r="AG3667"/>
      <c r="AH3667"/>
      <c r="AI3667" s="20"/>
      <c r="AJ3667"/>
      <c r="AK3667"/>
      <c r="AL3667"/>
      <c r="AM3667"/>
      <c r="AN3667" s="20"/>
      <c r="AO3667"/>
      <c r="AT3667" s="14"/>
      <c r="AU3667" s="14"/>
      <c r="AV3667" s="14"/>
      <c r="AW3667" s="14"/>
    </row>
    <row r="3668" spans="1:49" s="10" customFormat="1">
      <c r="A3668" s="12"/>
      <c r="C3668"/>
      <c r="D3668"/>
      <c r="E3668" s="20"/>
      <c r="F3668"/>
      <c r="G3668"/>
      <c r="H3668"/>
      <c r="I3668"/>
      <c r="J3668" s="20"/>
      <c r="K3668"/>
      <c r="L3668"/>
      <c r="M3668"/>
      <c r="N3668"/>
      <c r="O3668" s="20"/>
      <c r="P3668"/>
      <c r="Q3668"/>
      <c r="R3668"/>
      <c r="S3668"/>
      <c r="T3668" s="20"/>
      <c r="U3668"/>
      <c r="V3668"/>
      <c r="W3668"/>
      <c r="X3668"/>
      <c r="Y3668" s="20"/>
      <c r="Z3668"/>
      <c r="AA3668"/>
      <c r="AB3668"/>
      <c r="AC3668"/>
      <c r="AD3668" s="20"/>
      <c r="AE3668"/>
      <c r="AF3668"/>
      <c r="AG3668"/>
      <c r="AH3668"/>
      <c r="AI3668" s="20"/>
      <c r="AJ3668"/>
      <c r="AK3668"/>
      <c r="AL3668"/>
      <c r="AM3668"/>
      <c r="AN3668" s="20"/>
      <c r="AO3668"/>
      <c r="AT3668" s="14"/>
      <c r="AU3668" s="14"/>
      <c r="AV3668" s="14"/>
      <c r="AW3668" s="14"/>
    </row>
    <row r="3669" spans="1:49" s="10" customFormat="1">
      <c r="A3669" s="12"/>
      <c r="C3669"/>
      <c r="D3669"/>
      <c r="E3669" s="20"/>
      <c r="F3669"/>
      <c r="G3669"/>
      <c r="H3669"/>
      <c r="I3669"/>
      <c r="J3669" s="20"/>
      <c r="K3669"/>
      <c r="L3669"/>
      <c r="M3669"/>
      <c r="N3669"/>
      <c r="O3669" s="20"/>
      <c r="P3669"/>
      <c r="Q3669"/>
      <c r="R3669"/>
      <c r="S3669"/>
      <c r="T3669" s="20"/>
      <c r="U3669"/>
      <c r="V3669"/>
      <c r="W3669"/>
      <c r="X3669"/>
      <c r="Y3669" s="20"/>
      <c r="Z3669"/>
      <c r="AA3669"/>
      <c r="AB3669"/>
      <c r="AC3669"/>
      <c r="AD3669" s="20"/>
      <c r="AE3669"/>
      <c r="AF3669"/>
      <c r="AG3669"/>
      <c r="AH3669"/>
      <c r="AI3669" s="20"/>
      <c r="AJ3669"/>
      <c r="AK3669"/>
      <c r="AL3669"/>
      <c r="AM3669"/>
      <c r="AN3669" s="20"/>
      <c r="AO3669"/>
      <c r="AT3669" s="14"/>
      <c r="AU3669" s="14"/>
      <c r="AV3669" s="14"/>
      <c r="AW3669" s="14"/>
    </row>
    <row r="3670" spans="1:49" s="10" customFormat="1">
      <c r="A3670" s="12"/>
      <c r="C3670"/>
      <c r="D3670"/>
      <c r="E3670" s="20"/>
      <c r="F3670"/>
      <c r="G3670"/>
      <c r="H3670"/>
      <c r="I3670"/>
      <c r="J3670" s="20"/>
      <c r="K3670"/>
      <c r="L3670"/>
      <c r="M3670"/>
      <c r="N3670"/>
      <c r="O3670" s="20"/>
      <c r="P3670"/>
      <c r="Q3670"/>
      <c r="R3670"/>
      <c r="S3670"/>
      <c r="T3670" s="20"/>
      <c r="U3670"/>
      <c r="V3670"/>
      <c r="W3670"/>
      <c r="X3670"/>
      <c r="Y3670" s="20"/>
      <c r="Z3670"/>
      <c r="AA3670"/>
      <c r="AB3670"/>
      <c r="AC3670"/>
      <c r="AD3670" s="20"/>
      <c r="AE3670"/>
      <c r="AF3670"/>
      <c r="AG3670"/>
      <c r="AH3670"/>
      <c r="AI3670" s="20"/>
      <c r="AJ3670"/>
      <c r="AK3670"/>
      <c r="AL3670"/>
      <c r="AM3670"/>
      <c r="AN3670" s="20"/>
      <c r="AO3670"/>
      <c r="AT3670" s="14"/>
      <c r="AU3670" s="14"/>
      <c r="AV3670" s="14"/>
      <c r="AW3670" s="14"/>
    </row>
    <row r="3671" spans="1:49" s="10" customFormat="1">
      <c r="A3671" s="12"/>
      <c r="C3671"/>
      <c r="D3671"/>
      <c r="E3671" s="20"/>
      <c r="F3671"/>
      <c r="G3671"/>
      <c r="H3671"/>
      <c r="I3671"/>
      <c r="J3671" s="20"/>
      <c r="K3671"/>
      <c r="L3671"/>
      <c r="M3671"/>
      <c r="N3671"/>
      <c r="O3671" s="20"/>
      <c r="P3671"/>
      <c r="Q3671"/>
      <c r="R3671"/>
      <c r="S3671"/>
      <c r="T3671" s="20"/>
      <c r="U3671"/>
      <c r="V3671"/>
      <c r="W3671"/>
      <c r="X3671"/>
      <c r="Y3671" s="20"/>
      <c r="Z3671"/>
      <c r="AA3671"/>
      <c r="AB3671"/>
      <c r="AC3671"/>
      <c r="AD3671" s="20"/>
      <c r="AE3671"/>
      <c r="AF3671"/>
      <c r="AG3671"/>
      <c r="AH3671"/>
      <c r="AI3671" s="20"/>
      <c r="AJ3671"/>
      <c r="AK3671"/>
      <c r="AL3671"/>
      <c r="AM3671"/>
      <c r="AN3671" s="20"/>
      <c r="AO3671"/>
      <c r="AT3671" s="14"/>
      <c r="AU3671" s="14"/>
      <c r="AV3671" s="14"/>
      <c r="AW3671" s="14"/>
    </row>
    <row r="3672" spans="1:49" s="10" customFormat="1">
      <c r="A3672" s="12"/>
      <c r="C3672"/>
      <c r="D3672"/>
      <c r="E3672" s="20"/>
      <c r="F3672"/>
      <c r="G3672"/>
      <c r="H3672"/>
      <c r="I3672"/>
      <c r="J3672" s="20"/>
      <c r="K3672"/>
      <c r="L3672"/>
      <c r="M3672"/>
      <c r="N3672"/>
      <c r="O3672" s="20"/>
      <c r="P3672"/>
      <c r="Q3672"/>
      <c r="R3672"/>
      <c r="S3672"/>
      <c r="T3672" s="20"/>
      <c r="U3672"/>
      <c r="V3672"/>
      <c r="W3672"/>
      <c r="X3672"/>
      <c r="Y3672" s="20"/>
      <c r="Z3672"/>
      <c r="AA3672"/>
      <c r="AB3672"/>
      <c r="AC3672"/>
      <c r="AD3672" s="20"/>
      <c r="AE3672"/>
      <c r="AF3672"/>
      <c r="AG3672"/>
      <c r="AH3672"/>
      <c r="AI3672" s="20"/>
      <c r="AJ3672"/>
      <c r="AK3672"/>
      <c r="AL3672"/>
      <c r="AM3672"/>
      <c r="AN3672" s="20"/>
      <c r="AO3672"/>
      <c r="AT3672" s="14"/>
      <c r="AU3672" s="14"/>
      <c r="AV3672" s="14"/>
      <c r="AW3672" s="14"/>
    </row>
    <row r="3673" spans="1:49" s="10" customFormat="1">
      <c r="A3673" s="12"/>
      <c r="C3673"/>
      <c r="D3673"/>
      <c r="E3673" s="20"/>
      <c r="F3673"/>
      <c r="G3673"/>
      <c r="H3673"/>
      <c r="I3673"/>
      <c r="J3673" s="20"/>
      <c r="K3673"/>
      <c r="L3673"/>
      <c r="M3673"/>
      <c r="N3673"/>
      <c r="O3673" s="20"/>
      <c r="P3673"/>
      <c r="Q3673"/>
      <c r="R3673"/>
      <c r="S3673"/>
      <c r="T3673" s="20"/>
      <c r="U3673"/>
      <c r="V3673"/>
      <c r="W3673"/>
      <c r="X3673"/>
      <c r="Y3673" s="20"/>
      <c r="Z3673"/>
      <c r="AA3673"/>
      <c r="AB3673"/>
      <c r="AC3673"/>
      <c r="AD3673" s="20"/>
      <c r="AE3673"/>
      <c r="AF3673"/>
      <c r="AG3673"/>
      <c r="AH3673"/>
      <c r="AI3673" s="20"/>
      <c r="AJ3673"/>
      <c r="AK3673"/>
      <c r="AL3673"/>
      <c r="AM3673"/>
      <c r="AN3673" s="20"/>
      <c r="AO3673"/>
      <c r="AT3673" s="14"/>
      <c r="AU3673" s="14"/>
      <c r="AV3673" s="14"/>
      <c r="AW3673" s="14"/>
    </row>
    <row r="3674" spans="1:49" s="10" customFormat="1">
      <c r="A3674" s="12"/>
      <c r="C3674"/>
      <c r="D3674"/>
      <c r="E3674" s="20"/>
      <c r="F3674"/>
      <c r="G3674"/>
      <c r="H3674"/>
      <c r="I3674"/>
      <c r="J3674" s="20"/>
      <c r="K3674"/>
      <c r="L3674"/>
      <c r="M3674"/>
      <c r="N3674"/>
      <c r="O3674" s="20"/>
      <c r="P3674"/>
      <c r="Q3674"/>
      <c r="R3674"/>
      <c r="S3674"/>
      <c r="T3674" s="20"/>
      <c r="U3674"/>
      <c r="V3674"/>
      <c r="W3674"/>
      <c r="X3674"/>
      <c r="Y3674" s="20"/>
      <c r="Z3674"/>
      <c r="AA3674"/>
      <c r="AB3674"/>
      <c r="AC3674"/>
      <c r="AD3674" s="20"/>
      <c r="AE3674"/>
      <c r="AF3674"/>
      <c r="AG3674"/>
      <c r="AH3674"/>
      <c r="AI3674" s="20"/>
      <c r="AJ3674"/>
      <c r="AK3674"/>
      <c r="AL3674"/>
      <c r="AM3674"/>
      <c r="AN3674" s="20"/>
      <c r="AO3674"/>
      <c r="AT3674" s="14"/>
      <c r="AU3674" s="14"/>
      <c r="AV3674" s="14"/>
      <c r="AW3674" s="14"/>
    </row>
    <row r="3675" spans="1:49" s="10" customFormat="1">
      <c r="A3675" s="12"/>
      <c r="C3675"/>
      <c r="D3675"/>
      <c r="E3675" s="20"/>
      <c r="F3675"/>
      <c r="G3675"/>
      <c r="H3675"/>
      <c r="I3675"/>
      <c r="J3675" s="20"/>
      <c r="K3675"/>
      <c r="L3675"/>
      <c r="M3675"/>
      <c r="N3675"/>
      <c r="O3675" s="20"/>
      <c r="P3675"/>
      <c r="Q3675"/>
      <c r="R3675"/>
      <c r="S3675"/>
      <c r="T3675" s="20"/>
      <c r="U3675"/>
      <c r="V3675"/>
      <c r="W3675"/>
      <c r="X3675"/>
      <c r="Y3675" s="20"/>
      <c r="Z3675"/>
      <c r="AA3675"/>
      <c r="AB3675"/>
      <c r="AC3675"/>
      <c r="AD3675" s="20"/>
      <c r="AE3675"/>
      <c r="AF3675"/>
      <c r="AG3675"/>
      <c r="AH3675"/>
      <c r="AI3675" s="20"/>
      <c r="AJ3675"/>
      <c r="AK3675"/>
      <c r="AL3675"/>
      <c r="AM3675"/>
      <c r="AN3675" s="20"/>
      <c r="AO3675"/>
      <c r="AT3675" s="14"/>
      <c r="AU3675" s="14"/>
      <c r="AV3675" s="14"/>
      <c r="AW3675" s="14"/>
    </row>
    <row r="3676" spans="1:49" s="10" customFormat="1">
      <c r="A3676" s="12"/>
      <c r="C3676"/>
      <c r="D3676"/>
      <c r="E3676" s="20"/>
      <c r="F3676"/>
      <c r="G3676"/>
      <c r="H3676"/>
      <c r="I3676"/>
      <c r="J3676" s="20"/>
      <c r="K3676"/>
      <c r="L3676"/>
      <c r="M3676"/>
      <c r="N3676"/>
      <c r="O3676" s="20"/>
      <c r="P3676"/>
      <c r="Q3676"/>
      <c r="R3676"/>
      <c r="S3676"/>
      <c r="T3676" s="20"/>
      <c r="U3676"/>
      <c r="V3676"/>
      <c r="W3676"/>
      <c r="X3676"/>
      <c r="Y3676" s="20"/>
      <c r="Z3676"/>
      <c r="AA3676"/>
      <c r="AB3676"/>
      <c r="AC3676"/>
      <c r="AD3676" s="20"/>
      <c r="AE3676"/>
      <c r="AF3676"/>
      <c r="AG3676"/>
      <c r="AH3676"/>
      <c r="AI3676" s="20"/>
      <c r="AJ3676"/>
      <c r="AK3676"/>
      <c r="AL3676"/>
      <c r="AM3676"/>
      <c r="AN3676" s="20"/>
      <c r="AO3676"/>
      <c r="AT3676" s="14"/>
      <c r="AU3676" s="14"/>
      <c r="AV3676" s="14"/>
      <c r="AW3676" s="14"/>
    </row>
    <row r="3677" spans="1:49" s="10" customFormat="1">
      <c r="A3677" s="12"/>
      <c r="C3677"/>
      <c r="D3677"/>
      <c r="E3677" s="20"/>
      <c r="F3677"/>
      <c r="G3677"/>
      <c r="H3677"/>
      <c r="I3677"/>
      <c r="J3677" s="20"/>
      <c r="K3677"/>
      <c r="L3677"/>
      <c r="M3677"/>
      <c r="N3677"/>
      <c r="O3677" s="20"/>
      <c r="P3677"/>
      <c r="Q3677"/>
      <c r="R3677"/>
      <c r="S3677"/>
      <c r="T3677" s="20"/>
      <c r="U3677"/>
      <c r="V3677"/>
      <c r="W3677"/>
      <c r="X3677"/>
      <c r="Y3677" s="20"/>
      <c r="Z3677"/>
      <c r="AA3677"/>
      <c r="AB3677"/>
      <c r="AC3677"/>
      <c r="AD3677" s="20"/>
      <c r="AE3677"/>
      <c r="AF3677"/>
      <c r="AG3677"/>
      <c r="AH3677"/>
      <c r="AI3677" s="20"/>
      <c r="AJ3677"/>
      <c r="AK3677"/>
      <c r="AL3677"/>
      <c r="AM3677"/>
      <c r="AN3677" s="20"/>
      <c r="AO3677"/>
      <c r="AT3677" s="14"/>
      <c r="AU3677" s="14"/>
      <c r="AV3677" s="14"/>
      <c r="AW3677" s="14"/>
    </row>
    <row r="3678" spans="1:49" s="10" customFormat="1">
      <c r="A3678" s="12"/>
      <c r="C3678"/>
      <c r="D3678"/>
      <c r="E3678" s="20"/>
      <c r="F3678"/>
      <c r="G3678"/>
      <c r="H3678"/>
      <c r="I3678"/>
      <c r="J3678" s="20"/>
      <c r="K3678"/>
      <c r="L3678"/>
      <c r="M3678"/>
      <c r="N3678"/>
      <c r="O3678" s="20"/>
      <c r="P3678"/>
      <c r="Q3678"/>
      <c r="R3678"/>
      <c r="S3678"/>
      <c r="T3678" s="20"/>
      <c r="U3678"/>
      <c r="V3678"/>
      <c r="W3678"/>
      <c r="X3678"/>
      <c r="Y3678" s="20"/>
      <c r="Z3678"/>
      <c r="AA3678"/>
      <c r="AB3678"/>
      <c r="AC3678"/>
      <c r="AD3678" s="20"/>
      <c r="AE3678"/>
      <c r="AF3678"/>
      <c r="AG3678"/>
      <c r="AH3678"/>
      <c r="AI3678" s="20"/>
      <c r="AJ3678"/>
      <c r="AK3678"/>
      <c r="AL3678"/>
      <c r="AM3678"/>
      <c r="AN3678" s="20"/>
      <c r="AO3678"/>
      <c r="AT3678" s="14"/>
      <c r="AU3678" s="14"/>
      <c r="AV3678" s="14"/>
      <c r="AW3678" s="14"/>
    </row>
    <row r="3679" spans="1:49" s="10" customFormat="1">
      <c r="A3679" s="12"/>
      <c r="C3679"/>
      <c r="D3679"/>
      <c r="E3679" s="20"/>
      <c r="F3679"/>
      <c r="G3679"/>
      <c r="H3679"/>
      <c r="I3679"/>
      <c r="J3679" s="20"/>
      <c r="K3679"/>
      <c r="L3679"/>
      <c r="M3679"/>
      <c r="N3679"/>
      <c r="O3679" s="20"/>
      <c r="P3679"/>
      <c r="Q3679"/>
      <c r="R3679"/>
      <c r="S3679"/>
      <c r="T3679" s="20"/>
      <c r="U3679"/>
      <c r="V3679"/>
      <c r="W3679"/>
      <c r="X3679"/>
      <c r="Y3679" s="20"/>
      <c r="Z3679"/>
      <c r="AA3679"/>
      <c r="AB3679"/>
      <c r="AC3679"/>
      <c r="AD3679" s="20"/>
      <c r="AE3679"/>
      <c r="AF3679"/>
      <c r="AG3679"/>
      <c r="AH3679"/>
      <c r="AI3679" s="20"/>
      <c r="AJ3679"/>
      <c r="AK3679"/>
      <c r="AL3679"/>
      <c r="AM3679"/>
      <c r="AN3679" s="20"/>
      <c r="AO3679"/>
      <c r="AT3679" s="14"/>
      <c r="AU3679" s="14"/>
      <c r="AV3679" s="14"/>
      <c r="AW3679" s="14"/>
    </row>
    <row r="3680" spans="1:49" s="10" customFormat="1">
      <c r="A3680" s="12"/>
      <c r="C3680"/>
      <c r="D3680"/>
      <c r="E3680" s="20"/>
      <c r="F3680"/>
      <c r="G3680"/>
      <c r="H3680"/>
      <c r="I3680"/>
      <c r="J3680" s="20"/>
      <c r="K3680"/>
      <c r="L3680"/>
      <c r="M3680"/>
      <c r="N3680"/>
      <c r="O3680" s="20"/>
      <c r="P3680"/>
      <c r="Q3680"/>
      <c r="R3680"/>
      <c r="S3680"/>
      <c r="T3680" s="20"/>
      <c r="U3680"/>
      <c r="V3680"/>
      <c r="W3680"/>
      <c r="X3680"/>
      <c r="Y3680" s="20"/>
      <c r="Z3680"/>
      <c r="AA3680"/>
      <c r="AB3680"/>
      <c r="AC3680"/>
      <c r="AD3680" s="20"/>
      <c r="AE3680"/>
      <c r="AF3680"/>
      <c r="AG3680"/>
      <c r="AH3680"/>
      <c r="AI3680" s="20"/>
      <c r="AJ3680"/>
      <c r="AK3680"/>
      <c r="AL3680"/>
      <c r="AM3680"/>
      <c r="AN3680" s="20"/>
      <c r="AO3680"/>
      <c r="AT3680" s="14"/>
      <c r="AU3680" s="14"/>
      <c r="AV3680" s="14"/>
      <c r="AW3680" s="14"/>
    </row>
    <row r="3681" spans="1:49" s="10" customFormat="1">
      <c r="A3681" s="12"/>
      <c r="C3681"/>
      <c r="D3681"/>
      <c r="E3681" s="20"/>
      <c r="F3681"/>
      <c r="G3681"/>
      <c r="H3681"/>
      <c r="I3681"/>
      <c r="J3681" s="20"/>
      <c r="K3681"/>
      <c r="L3681"/>
      <c r="M3681"/>
      <c r="N3681"/>
      <c r="O3681" s="20"/>
      <c r="P3681"/>
      <c r="Q3681"/>
      <c r="R3681"/>
      <c r="S3681"/>
      <c r="T3681" s="20"/>
      <c r="U3681"/>
      <c r="V3681"/>
      <c r="W3681"/>
      <c r="X3681"/>
      <c r="Y3681" s="20"/>
      <c r="Z3681"/>
      <c r="AA3681"/>
      <c r="AB3681"/>
      <c r="AC3681"/>
      <c r="AD3681" s="20"/>
      <c r="AE3681"/>
      <c r="AF3681"/>
      <c r="AG3681"/>
      <c r="AH3681"/>
      <c r="AI3681" s="20"/>
      <c r="AJ3681"/>
      <c r="AK3681"/>
      <c r="AL3681"/>
      <c r="AM3681"/>
      <c r="AN3681" s="20"/>
      <c r="AO3681"/>
      <c r="AT3681" s="14"/>
      <c r="AU3681" s="14"/>
      <c r="AV3681" s="14"/>
      <c r="AW3681" s="14"/>
    </row>
    <row r="3682" spans="1:49" s="10" customFormat="1">
      <c r="A3682" s="12"/>
      <c r="C3682"/>
      <c r="D3682"/>
      <c r="E3682" s="20"/>
      <c r="F3682"/>
      <c r="G3682"/>
      <c r="H3682"/>
      <c r="I3682"/>
      <c r="J3682" s="20"/>
      <c r="K3682"/>
      <c r="L3682"/>
      <c r="M3682"/>
      <c r="N3682"/>
      <c r="O3682" s="20"/>
      <c r="P3682"/>
      <c r="Q3682"/>
      <c r="R3682"/>
      <c r="S3682"/>
      <c r="T3682" s="20"/>
      <c r="U3682"/>
      <c r="V3682"/>
      <c r="W3682"/>
      <c r="X3682"/>
      <c r="Y3682" s="20"/>
      <c r="Z3682"/>
      <c r="AA3682"/>
      <c r="AB3682"/>
      <c r="AC3682"/>
      <c r="AD3682" s="20"/>
      <c r="AE3682"/>
      <c r="AF3682"/>
      <c r="AG3682"/>
      <c r="AH3682"/>
      <c r="AI3682" s="20"/>
      <c r="AJ3682"/>
      <c r="AK3682"/>
      <c r="AL3682"/>
      <c r="AM3682"/>
      <c r="AN3682" s="20"/>
      <c r="AO3682"/>
      <c r="AT3682" s="14"/>
      <c r="AU3682" s="14"/>
      <c r="AV3682" s="14"/>
      <c r="AW3682" s="14"/>
    </row>
    <row r="3683" spans="1:49" s="10" customFormat="1">
      <c r="A3683" s="12"/>
      <c r="C3683"/>
      <c r="D3683"/>
      <c r="E3683" s="20"/>
      <c r="F3683"/>
      <c r="G3683"/>
      <c r="H3683"/>
      <c r="I3683"/>
      <c r="J3683" s="20"/>
      <c r="K3683"/>
      <c r="L3683"/>
      <c r="M3683"/>
      <c r="N3683"/>
      <c r="O3683" s="20"/>
      <c r="P3683"/>
      <c r="Q3683"/>
      <c r="R3683"/>
      <c r="S3683"/>
      <c r="T3683" s="20"/>
      <c r="U3683"/>
      <c r="V3683"/>
      <c r="W3683"/>
      <c r="X3683"/>
      <c r="Y3683" s="20"/>
      <c r="Z3683"/>
      <c r="AA3683"/>
      <c r="AB3683"/>
      <c r="AC3683"/>
      <c r="AD3683" s="20"/>
      <c r="AE3683"/>
      <c r="AF3683"/>
      <c r="AG3683"/>
      <c r="AH3683"/>
      <c r="AI3683" s="20"/>
      <c r="AJ3683"/>
      <c r="AK3683"/>
      <c r="AL3683"/>
      <c r="AM3683"/>
      <c r="AN3683" s="20"/>
      <c r="AO3683"/>
      <c r="AT3683" s="14"/>
      <c r="AU3683" s="14"/>
      <c r="AV3683" s="14"/>
      <c r="AW3683" s="14"/>
    </row>
    <row r="3684" spans="1:49" s="10" customFormat="1">
      <c r="A3684" s="12"/>
      <c r="C3684"/>
      <c r="D3684"/>
      <c r="E3684" s="20"/>
      <c r="F3684"/>
      <c r="G3684"/>
      <c r="H3684"/>
      <c r="I3684"/>
      <c r="J3684" s="20"/>
      <c r="K3684"/>
      <c r="L3684"/>
      <c r="M3684"/>
      <c r="N3684"/>
      <c r="O3684" s="20"/>
      <c r="P3684"/>
      <c r="Q3684"/>
      <c r="R3684"/>
      <c r="S3684"/>
      <c r="T3684" s="20"/>
      <c r="U3684"/>
      <c r="V3684"/>
      <c r="W3684"/>
      <c r="X3684"/>
      <c r="Y3684" s="20"/>
      <c r="Z3684"/>
      <c r="AA3684"/>
      <c r="AB3684"/>
      <c r="AC3684"/>
      <c r="AD3684" s="20"/>
      <c r="AE3684"/>
      <c r="AF3684"/>
      <c r="AG3684"/>
      <c r="AH3684"/>
      <c r="AI3684" s="20"/>
      <c r="AJ3684"/>
      <c r="AK3684"/>
      <c r="AL3684"/>
      <c r="AM3684"/>
      <c r="AN3684" s="20"/>
      <c r="AO3684"/>
      <c r="AT3684" s="14"/>
      <c r="AU3684" s="14"/>
      <c r="AV3684" s="14"/>
      <c r="AW3684" s="14"/>
    </row>
    <row r="3685" spans="1:49" s="10" customFormat="1">
      <c r="A3685" s="12"/>
      <c r="C3685"/>
      <c r="D3685"/>
      <c r="E3685" s="20"/>
      <c r="F3685"/>
      <c r="G3685"/>
      <c r="H3685"/>
      <c r="I3685"/>
      <c r="J3685" s="20"/>
      <c r="K3685"/>
      <c r="L3685"/>
      <c r="M3685"/>
      <c r="N3685"/>
      <c r="O3685" s="20"/>
      <c r="P3685"/>
      <c r="Q3685"/>
      <c r="R3685"/>
      <c r="S3685"/>
      <c r="T3685" s="20"/>
      <c r="U3685"/>
      <c r="V3685"/>
      <c r="W3685"/>
      <c r="X3685"/>
      <c r="Y3685" s="20"/>
      <c r="Z3685"/>
      <c r="AA3685"/>
      <c r="AB3685"/>
      <c r="AC3685"/>
      <c r="AD3685" s="20"/>
      <c r="AE3685"/>
      <c r="AF3685"/>
      <c r="AG3685"/>
      <c r="AH3685"/>
      <c r="AI3685" s="20"/>
      <c r="AJ3685"/>
      <c r="AK3685"/>
      <c r="AL3685"/>
      <c r="AM3685"/>
      <c r="AN3685" s="20"/>
      <c r="AO3685"/>
      <c r="AT3685" s="14"/>
      <c r="AU3685" s="14"/>
      <c r="AV3685" s="14"/>
      <c r="AW3685" s="14"/>
    </row>
    <row r="3686" spans="1:49" s="10" customFormat="1">
      <c r="A3686" s="12"/>
      <c r="C3686"/>
      <c r="D3686"/>
      <c r="E3686" s="20"/>
      <c r="F3686"/>
      <c r="G3686"/>
      <c r="H3686"/>
      <c r="I3686"/>
      <c r="J3686" s="20"/>
      <c r="K3686"/>
      <c r="L3686"/>
      <c r="M3686"/>
      <c r="N3686"/>
      <c r="O3686" s="20"/>
      <c r="P3686"/>
      <c r="Q3686"/>
      <c r="R3686"/>
      <c r="S3686"/>
      <c r="T3686" s="20"/>
      <c r="U3686"/>
      <c r="V3686"/>
      <c r="W3686"/>
      <c r="X3686"/>
      <c r="Y3686" s="20"/>
      <c r="Z3686"/>
      <c r="AA3686"/>
      <c r="AB3686"/>
      <c r="AC3686"/>
      <c r="AD3686" s="20"/>
      <c r="AE3686"/>
      <c r="AF3686"/>
      <c r="AG3686"/>
      <c r="AH3686"/>
      <c r="AI3686" s="20"/>
      <c r="AJ3686"/>
      <c r="AK3686"/>
      <c r="AL3686"/>
      <c r="AM3686"/>
      <c r="AN3686" s="20"/>
      <c r="AO3686"/>
      <c r="AT3686" s="14"/>
      <c r="AU3686" s="14"/>
      <c r="AV3686" s="14"/>
      <c r="AW3686" s="14"/>
    </row>
    <row r="3687" spans="1:49" s="10" customFormat="1">
      <c r="A3687" s="12"/>
      <c r="C3687"/>
      <c r="D3687"/>
      <c r="E3687" s="20"/>
      <c r="F3687"/>
      <c r="G3687"/>
      <c r="H3687"/>
      <c r="I3687"/>
      <c r="J3687" s="20"/>
      <c r="K3687"/>
      <c r="L3687"/>
      <c r="M3687"/>
      <c r="N3687"/>
      <c r="O3687" s="20"/>
      <c r="P3687"/>
      <c r="Q3687"/>
      <c r="R3687"/>
      <c r="S3687"/>
      <c r="T3687" s="20"/>
      <c r="U3687"/>
      <c r="V3687"/>
      <c r="W3687"/>
      <c r="X3687"/>
      <c r="Y3687" s="20"/>
      <c r="Z3687"/>
      <c r="AA3687"/>
      <c r="AB3687"/>
      <c r="AC3687"/>
      <c r="AD3687" s="20"/>
      <c r="AE3687"/>
      <c r="AF3687"/>
      <c r="AG3687"/>
      <c r="AH3687"/>
      <c r="AI3687" s="20"/>
      <c r="AJ3687"/>
      <c r="AK3687"/>
      <c r="AL3687"/>
      <c r="AM3687"/>
      <c r="AN3687" s="20"/>
      <c r="AO3687"/>
      <c r="AT3687" s="14"/>
      <c r="AU3687" s="14"/>
      <c r="AV3687" s="14"/>
      <c r="AW3687" s="14"/>
    </row>
    <row r="3688" spans="1:49" s="10" customFormat="1">
      <c r="A3688" s="12"/>
      <c r="C3688"/>
      <c r="D3688"/>
      <c r="E3688" s="20"/>
      <c r="F3688"/>
      <c r="G3688"/>
      <c r="H3688"/>
      <c r="I3688"/>
      <c r="J3688" s="20"/>
      <c r="K3688"/>
      <c r="L3688"/>
      <c r="M3688"/>
      <c r="N3688"/>
      <c r="O3688" s="20"/>
      <c r="P3688"/>
      <c r="Q3688"/>
      <c r="R3688"/>
      <c r="S3688"/>
      <c r="T3688" s="20"/>
      <c r="U3688"/>
      <c r="V3688"/>
      <c r="W3688"/>
      <c r="X3688"/>
      <c r="Y3688" s="20"/>
      <c r="Z3688"/>
      <c r="AA3688"/>
      <c r="AB3688"/>
      <c r="AC3688"/>
      <c r="AD3688" s="20"/>
      <c r="AE3688"/>
      <c r="AF3688"/>
      <c r="AG3688"/>
      <c r="AH3688"/>
      <c r="AI3688" s="20"/>
      <c r="AJ3688"/>
      <c r="AK3688"/>
      <c r="AL3688"/>
      <c r="AM3688"/>
      <c r="AN3688" s="20"/>
      <c r="AO3688"/>
      <c r="AT3688" s="14"/>
      <c r="AU3688" s="14"/>
      <c r="AV3688" s="14"/>
      <c r="AW3688" s="14"/>
    </row>
    <row r="3689" spans="1:49" s="10" customFormat="1">
      <c r="A3689" s="12"/>
      <c r="C3689"/>
      <c r="D3689"/>
      <c r="E3689" s="20"/>
      <c r="F3689"/>
      <c r="G3689"/>
      <c r="H3689"/>
      <c r="I3689"/>
      <c r="J3689" s="20"/>
      <c r="K3689"/>
      <c r="L3689"/>
      <c r="M3689"/>
      <c r="N3689"/>
      <c r="O3689" s="20"/>
      <c r="P3689"/>
      <c r="Q3689"/>
      <c r="R3689"/>
      <c r="S3689"/>
      <c r="T3689" s="20"/>
      <c r="U3689"/>
      <c r="V3689"/>
      <c r="W3689"/>
      <c r="X3689"/>
      <c r="Y3689" s="20"/>
      <c r="Z3689"/>
      <c r="AA3689"/>
      <c r="AB3689"/>
      <c r="AC3689"/>
      <c r="AD3689" s="20"/>
      <c r="AE3689"/>
      <c r="AF3689"/>
      <c r="AG3689"/>
      <c r="AH3689"/>
      <c r="AI3689" s="20"/>
      <c r="AJ3689"/>
      <c r="AK3689"/>
      <c r="AL3689"/>
      <c r="AM3689"/>
      <c r="AN3689" s="20"/>
      <c r="AO3689"/>
      <c r="AT3689" s="14"/>
      <c r="AU3689" s="14"/>
      <c r="AV3689" s="14"/>
      <c r="AW3689" s="14"/>
    </row>
    <row r="3690" spans="1:49" s="10" customFormat="1">
      <c r="A3690" s="12"/>
      <c r="C3690"/>
      <c r="D3690"/>
      <c r="E3690" s="20"/>
      <c r="F3690"/>
      <c r="G3690"/>
      <c r="H3690"/>
      <c r="I3690"/>
      <c r="J3690" s="20"/>
      <c r="K3690"/>
      <c r="L3690"/>
      <c r="M3690"/>
      <c r="N3690"/>
      <c r="O3690" s="20"/>
      <c r="P3690"/>
      <c r="Q3690"/>
      <c r="R3690"/>
      <c r="S3690"/>
      <c r="T3690" s="20"/>
      <c r="U3690"/>
      <c r="V3690"/>
      <c r="W3690"/>
      <c r="X3690"/>
      <c r="Y3690" s="20"/>
      <c r="Z3690"/>
      <c r="AA3690"/>
      <c r="AB3690"/>
      <c r="AC3690"/>
      <c r="AD3690" s="20"/>
      <c r="AE3690"/>
      <c r="AF3690"/>
      <c r="AG3690"/>
      <c r="AH3690"/>
      <c r="AI3690" s="20"/>
      <c r="AJ3690"/>
      <c r="AK3690"/>
      <c r="AL3690"/>
      <c r="AM3690"/>
      <c r="AN3690" s="20"/>
      <c r="AO3690"/>
      <c r="AT3690" s="14"/>
      <c r="AU3690" s="14"/>
      <c r="AV3690" s="14"/>
      <c r="AW3690" s="14"/>
    </row>
    <row r="3691" spans="1:49" s="10" customFormat="1">
      <c r="A3691" s="12"/>
      <c r="C3691"/>
      <c r="D3691"/>
      <c r="E3691" s="20"/>
      <c r="F3691"/>
      <c r="G3691"/>
      <c r="H3691"/>
      <c r="I3691"/>
      <c r="J3691" s="20"/>
      <c r="K3691"/>
      <c r="L3691"/>
      <c r="M3691"/>
      <c r="N3691"/>
      <c r="O3691" s="20"/>
      <c r="P3691"/>
      <c r="Q3691"/>
      <c r="R3691"/>
      <c r="S3691"/>
      <c r="T3691" s="20"/>
      <c r="U3691"/>
      <c r="V3691"/>
      <c r="W3691"/>
      <c r="X3691"/>
      <c r="Y3691" s="20"/>
      <c r="Z3691"/>
      <c r="AA3691"/>
      <c r="AB3691"/>
      <c r="AC3691"/>
      <c r="AD3691" s="20"/>
      <c r="AE3691"/>
      <c r="AF3691"/>
      <c r="AG3691"/>
      <c r="AH3691"/>
      <c r="AI3691" s="20"/>
      <c r="AJ3691"/>
      <c r="AK3691"/>
      <c r="AL3691"/>
      <c r="AM3691"/>
      <c r="AN3691" s="20"/>
      <c r="AO3691"/>
      <c r="AT3691" s="14"/>
      <c r="AU3691" s="14"/>
      <c r="AV3691" s="14"/>
      <c r="AW3691" s="14"/>
    </row>
    <row r="3692" spans="1:49" s="10" customFormat="1">
      <c r="A3692" s="12"/>
      <c r="C3692"/>
      <c r="D3692"/>
      <c r="E3692" s="20"/>
      <c r="F3692"/>
      <c r="G3692"/>
      <c r="H3692"/>
      <c r="I3692"/>
      <c r="J3692" s="20"/>
      <c r="K3692"/>
      <c r="L3692"/>
      <c r="M3692"/>
      <c r="N3692"/>
      <c r="O3692" s="20"/>
      <c r="P3692"/>
      <c r="Q3692"/>
      <c r="R3692"/>
      <c r="S3692"/>
      <c r="T3692" s="20"/>
      <c r="U3692"/>
      <c r="V3692"/>
      <c r="W3692"/>
      <c r="X3692"/>
      <c r="Y3692" s="20"/>
      <c r="Z3692"/>
      <c r="AA3692"/>
      <c r="AB3692"/>
      <c r="AC3692"/>
      <c r="AD3692" s="20"/>
      <c r="AE3692"/>
      <c r="AF3692"/>
      <c r="AG3692"/>
      <c r="AH3692"/>
      <c r="AI3692" s="20"/>
      <c r="AJ3692"/>
      <c r="AK3692"/>
      <c r="AL3692"/>
      <c r="AM3692"/>
      <c r="AN3692" s="20"/>
      <c r="AO3692"/>
      <c r="AT3692" s="14"/>
      <c r="AU3692" s="14"/>
      <c r="AV3692" s="14"/>
      <c r="AW3692" s="14"/>
    </row>
    <row r="3693" spans="1:49" s="10" customFormat="1">
      <c r="A3693" s="12"/>
      <c r="C3693"/>
      <c r="D3693"/>
      <c r="E3693" s="20"/>
      <c r="F3693"/>
      <c r="G3693"/>
      <c r="H3693"/>
      <c r="I3693"/>
      <c r="J3693" s="20"/>
      <c r="K3693"/>
      <c r="L3693"/>
      <c r="M3693"/>
      <c r="N3693"/>
      <c r="O3693" s="20"/>
      <c r="P3693"/>
      <c r="Q3693"/>
      <c r="R3693"/>
      <c r="S3693"/>
      <c r="T3693" s="20"/>
      <c r="U3693"/>
      <c r="V3693"/>
      <c r="W3693"/>
      <c r="X3693"/>
      <c r="Y3693" s="20"/>
      <c r="Z3693"/>
      <c r="AA3693"/>
      <c r="AB3693"/>
      <c r="AC3693"/>
      <c r="AD3693" s="20"/>
      <c r="AE3693"/>
      <c r="AF3693"/>
      <c r="AG3693"/>
      <c r="AH3693"/>
      <c r="AI3693" s="20"/>
      <c r="AJ3693"/>
      <c r="AK3693"/>
      <c r="AL3693"/>
      <c r="AM3693"/>
      <c r="AN3693" s="20"/>
      <c r="AO3693"/>
      <c r="AT3693" s="14"/>
      <c r="AU3693" s="14"/>
      <c r="AV3693" s="14"/>
      <c r="AW3693" s="14"/>
    </row>
    <row r="3694" spans="1:49" s="10" customFormat="1">
      <c r="A3694" s="12"/>
      <c r="C3694"/>
      <c r="D3694"/>
      <c r="E3694" s="20"/>
      <c r="F3694"/>
      <c r="G3694"/>
      <c r="H3694"/>
      <c r="I3694"/>
      <c r="J3694" s="20"/>
      <c r="K3694"/>
      <c r="L3694"/>
      <c r="M3694"/>
      <c r="N3694"/>
      <c r="O3694" s="20"/>
      <c r="P3694"/>
      <c r="Q3694"/>
      <c r="R3694"/>
      <c r="S3694"/>
      <c r="T3694" s="20"/>
      <c r="U3694"/>
      <c r="V3694"/>
      <c r="W3694"/>
      <c r="X3694"/>
      <c r="Y3694" s="20"/>
      <c r="Z3694"/>
      <c r="AA3694"/>
      <c r="AB3694"/>
      <c r="AC3694"/>
      <c r="AD3694" s="20"/>
      <c r="AE3694"/>
      <c r="AF3694"/>
      <c r="AG3694"/>
      <c r="AH3694"/>
      <c r="AI3694" s="20"/>
      <c r="AJ3694"/>
      <c r="AK3694"/>
      <c r="AL3694"/>
      <c r="AM3694"/>
      <c r="AN3694" s="20"/>
      <c r="AO3694"/>
      <c r="AT3694" s="14"/>
      <c r="AU3694" s="14"/>
      <c r="AV3694" s="14"/>
      <c r="AW3694" s="14"/>
    </row>
    <row r="3695" spans="1:49" s="10" customFormat="1">
      <c r="A3695" s="12"/>
      <c r="C3695"/>
      <c r="D3695"/>
      <c r="E3695" s="20"/>
      <c r="F3695"/>
      <c r="G3695"/>
      <c r="H3695"/>
      <c r="I3695"/>
      <c r="J3695" s="20"/>
      <c r="K3695"/>
      <c r="L3695"/>
      <c r="M3695"/>
      <c r="N3695"/>
      <c r="O3695" s="20"/>
      <c r="P3695"/>
      <c r="Q3695"/>
      <c r="R3695"/>
      <c r="S3695"/>
      <c r="T3695" s="20"/>
      <c r="U3695"/>
      <c r="V3695"/>
      <c r="W3695"/>
      <c r="X3695"/>
      <c r="Y3695" s="20"/>
      <c r="Z3695"/>
      <c r="AA3695"/>
      <c r="AB3695"/>
      <c r="AC3695"/>
      <c r="AD3695" s="20"/>
      <c r="AE3695"/>
      <c r="AF3695"/>
      <c r="AG3695"/>
      <c r="AH3695"/>
      <c r="AI3695" s="20"/>
      <c r="AJ3695"/>
      <c r="AK3695"/>
      <c r="AL3695"/>
      <c r="AM3695"/>
      <c r="AN3695" s="20"/>
      <c r="AO3695"/>
      <c r="AT3695" s="14"/>
      <c r="AU3695" s="14"/>
      <c r="AV3695" s="14"/>
      <c r="AW3695" s="14"/>
    </row>
    <row r="3696" spans="1:49" s="10" customFormat="1">
      <c r="A3696" s="12"/>
      <c r="C3696"/>
      <c r="D3696"/>
      <c r="E3696" s="20"/>
      <c r="F3696"/>
      <c r="G3696"/>
      <c r="H3696"/>
      <c r="I3696"/>
      <c r="J3696" s="20"/>
      <c r="K3696"/>
      <c r="L3696"/>
      <c r="M3696"/>
      <c r="N3696"/>
      <c r="O3696" s="20"/>
      <c r="P3696"/>
      <c r="Q3696"/>
      <c r="R3696"/>
      <c r="S3696"/>
      <c r="T3696" s="20"/>
      <c r="U3696"/>
      <c r="V3696"/>
      <c r="W3696"/>
      <c r="X3696"/>
      <c r="Y3696" s="20"/>
      <c r="Z3696"/>
      <c r="AA3696"/>
      <c r="AB3696"/>
      <c r="AC3696"/>
      <c r="AD3696" s="20"/>
      <c r="AE3696"/>
      <c r="AF3696"/>
      <c r="AG3696"/>
      <c r="AH3696"/>
      <c r="AI3696" s="20"/>
      <c r="AJ3696"/>
      <c r="AK3696"/>
      <c r="AL3696"/>
      <c r="AM3696"/>
      <c r="AN3696" s="20"/>
      <c r="AO3696"/>
      <c r="AT3696" s="14"/>
      <c r="AU3696" s="14"/>
      <c r="AV3696" s="14"/>
      <c r="AW3696" s="14"/>
    </row>
    <row r="3697" spans="1:49" s="10" customFormat="1">
      <c r="A3697" s="12"/>
      <c r="C3697"/>
      <c r="D3697"/>
      <c r="E3697" s="20"/>
      <c r="F3697"/>
      <c r="G3697"/>
      <c r="H3697"/>
      <c r="I3697"/>
      <c r="J3697" s="20"/>
      <c r="K3697"/>
      <c r="L3697"/>
      <c r="M3697"/>
      <c r="N3697"/>
      <c r="O3697" s="20"/>
      <c r="P3697"/>
      <c r="Q3697"/>
      <c r="R3697"/>
      <c r="S3697"/>
      <c r="T3697" s="20"/>
      <c r="U3697"/>
      <c r="V3697"/>
      <c r="W3697"/>
      <c r="X3697"/>
      <c r="Y3697" s="20"/>
      <c r="Z3697"/>
      <c r="AA3697"/>
      <c r="AB3697"/>
      <c r="AC3697"/>
      <c r="AD3697" s="20"/>
      <c r="AE3697"/>
      <c r="AF3697"/>
      <c r="AG3697"/>
      <c r="AH3697"/>
      <c r="AI3697" s="20"/>
      <c r="AJ3697"/>
      <c r="AK3697"/>
      <c r="AL3697"/>
      <c r="AM3697"/>
      <c r="AN3697" s="20"/>
      <c r="AO3697"/>
      <c r="AT3697" s="14"/>
      <c r="AU3697" s="14"/>
      <c r="AV3697" s="14"/>
      <c r="AW3697" s="14"/>
    </row>
    <row r="3698" spans="1:49" s="10" customFormat="1">
      <c r="A3698" s="12"/>
      <c r="C3698"/>
      <c r="D3698"/>
      <c r="E3698" s="20"/>
      <c r="F3698"/>
      <c r="G3698"/>
      <c r="H3698"/>
      <c r="I3698"/>
      <c r="J3698" s="20"/>
      <c r="K3698"/>
      <c r="L3698"/>
      <c r="M3698"/>
      <c r="N3698"/>
      <c r="O3698" s="20"/>
      <c r="P3698"/>
      <c r="Q3698"/>
      <c r="R3698"/>
      <c r="S3698"/>
      <c r="T3698" s="20"/>
      <c r="U3698"/>
      <c r="V3698"/>
      <c r="W3698"/>
      <c r="X3698"/>
      <c r="Y3698" s="20"/>
      <c r="Z3698"/>
      <c r="AA3698"/>
      <c r="AB3698"/>
      <c r="AC3698"/>
      <c r="AD3698" s="20"/>
      <c r="AE3698"/>
      <c r="AF3698"/>
      <c r="AG3698"/>
      <c r="AH3698"/>
      <c r="AI3698" s="20"/>
      <c r="AJ3698"/>
      <c r="AK3698"/>
      <c r="AL3698"/>
      <c r="AM3698"/>
      <c r="AN3698" s="20"/>
      <c r="AO3698"/>
      <c r="AT3698" s="14"/>
      <c r="AU3698" s="14"/>
      <c r="AV3698" s="14"/>
      <c r="AW3698" s="14"/>
    </row>
    <row r="3699" spans="1:49" s="10" customFormat="1">
      <c r="A3699" s="12"/>
      <c r="C3699"/>
      <c r="D3699"/>
      <c r="E3699" s="20"/>
      <c r="F3699"/>
      <c r="G3699"/>
      <c r="H3699"/>
      <c r="I3699"/>
      <c r="J3699" s="20"/>
      <c r="K3699"/>
      <c r="L3699"/>
      <c r="M3699"/>
      <c r="N3699"/>
      <c r="O3699" s="20"/>
      <c r="P3699"/>
      <c r="Q3699"/>
      <c r="R3699"/>
      <c r="S3699"/>
      <c r="T3699" s="20"/>
      <c r="U3699"/>
      <c r="V3699"/>
      <c r="W3699"/>
      <c r="X3699"/>
      <c r="Y3699" s="20"/>
      <c r="Z3699"/>
      <c r="AA3699"/>
      <c r="AB3699"/>
      <c r="AC3699"/>
      <c r="AD3699" s="20"/>
      <c r="AE3699"/>
      <c r="AF3699"/>
      <c r="AG3699"/>
      <c r="AH3699"/>
      <c r="AI3699" s="20"/>
      <c r="AJ3699"/>
      <c r="AK3699"/>
      <c r="AL3699"/>
      <c r="AM3699"/>
      <c r="AN3699" s="20"/>
      <c r="AO3699"/>
      <c r="AT3699" s="14"/>
      <c r="AU3699" s="14"/>
      <c r="AV3699" s="14"/>
      <c r="AW3699" s="14"/>
    </row>
    <row r="3700" spans="1:49" s="10" customFormat="1">
      <c r="A3700" s="12"/>
      <c r="C3700"/>
      <c r="D3700"/>
      <c r="E3700" s="20"/>
      <c r="F3700"/>
      <c r="G3700"/>
      <c r="H3700"/>
      <c r="I3700"/>
      <c r="J3700" s="20"/>
      <c r="K3700"/>
      <c r="L3700"/>
      <c r="M3700"/>
      <c r="N3700"/>
      <c r="O3700" s="20"/>
      <c r="P3700"/>
      <c r="Q3700"/>
      <c r="R3700"/>
      <c r="S3700"/>
      <c r="T3700" s="20"/>
      <c r="U3700"/>
      <c r="V3700"/>
      <c r="W3700"/>
      <c r="X3700"/>
      <c r="Y3700" s="20"/>
      <c r="Z3700"/>
      <c r="AA3700"/>
      <c r="AB3700"/>
      <c r="AC3700"/>
      <c r="AD3700" s="20"/>
      <c r="AE3700"/>
      <c r="AF3700"/>
      <c r="AG3700"/>
      <c r="AH3700"/>
      <c r="AI3700" s="20"/>
      <c r="AJ3700"/>
      <c r="AK3700"/>
      <c r="AL3700"/>
      <c r="AM3700"/>
      <c r="AN3700" s="20"/>
      <c r="AO3700"/>
      <c r="AT3700" s="14"/>
      <c r="AU3700" s="14"/>
      <c r="AV3700" s="14"/>
      <c r="AW3700" s="14"/>
    </row>
    <row r="3701" spans="1:49" s="10" customFormat="1">
      <c r="A3701" s="12"/>
      <c r="C3701"/>
      <c r="D3701"/>
      <c r="E3701" s="20"/>
      <c r="F3701"/>
      <c r="G3701"/>
      <c r="H3701"/>
      <c r="I3701"/>
      <c r="J3701" s="20"/>
      <c r="K3701"/>
      <c r="L3701"/>
      <c r="M3701"/>
      <c r="N3701"/>
      <c r="O3701" s="20"/>
      <c r="P3701"/>
      <c r="Q3701"/>
      <c r="R3701"/>
      <c r="S3701"/>
      <c r="T3701" s="20"/>
      <c r="U3701"/>
      <c r="V3701"/>
      <c r="W3701"/>
      <c r="X3701"/>
      <c r="Y3701" s="20"/>
      <c r="Z3701"/>
      <c r="AA3701"/>
      <c r="AB3701"/>
      <c r="AC3701"/>
      <c r="AD3701" s="20"/>
      <c r="AE3701"/>
      <c r="AF3701"/>
      <c r="AG3701"/>
      <c r="AH3701"/>
      <c r="AI3701" s="20"/>
      <c r="AJ3701"/>
      <c r="AK3701"/>
      <c r="AL3701"/>
      <c r="AM3701"/>
      <c r="AN3701" s="20"/>
      <c r="AO3701"/>
      <c r="AT3701" s="14"/>
      <c r="AU3701" s="14"/>
      <c r="AV3701" s="14"/>
      <c r="AW3701" s="14"/>
    </row>
    <row r="3702" spans="1:49" s="10" customFormat="1">
      <c r="A3702" s="12"/>
      <c r="C3702"/>
      <c r="D3702"/>
      <c r="E3702" s="20"/>
      <c r="F3702"/>
      <c r="G3702"/>
      <c r="H3702"/>
      <c r="I3702"/>
      <c r="J3702" s="20"/>
      <c r="K3702"/>
      <c r="L3702"/>
      <c r="M3702"/>
      <c r="N3702"/>
      <c r="O3702" s="20"/>
      <c r="P3702"/>
      <c r="Q3702"/>
      <c r="R3702"/>
      <c r="S3702"/>
      <c r="T3702" s="20"/>
      <c r="U3702"/>
      <c r="V3702"/>
      <c r="W3702"/>
      <c r="X3702"/>
      <c r="Y3702" s="20"/>
      <c r="Z3702"/>
      <c r="AA3702"/>
      <c r="AB3702"/>
      <c r="AC3702"/>
      <c r="AD3702" s="20"/>
      <c r="AE3702"/>
      <c r="AF3702"/>
      <c r="AG3702"/>
      <c r="AH3702"/>
      <c r="AI3702" s="20"/>
      <c r="AJ3702"/>
      <c r="AK3702"/>
      <c r="AL3702"/>
      <c r="AM3702"/>
      <c r="AN3702" s="20"/>
      <c r="AO3702"/>
      <c r="AT3702" s="14"/>
      <c r="AU3702" s="14"/>
      <c r="AV3702" s="14"/>
      <c r="AW3702" s="14"/>
    </row>
    <row r="3703" spans="1:49" s="10" customFormat="1">
      <c r="A3703" s="12"/>
      <c r="C3703"/>
      <c r="D3703"/>
      <c r="E3703" s="20"/>
      <c r="F3703"/>
      <c r="G3703"/>
      <c r="H3703"/>
      <c r="I3703"/>
      <c r="J3703" s="20"/>
      <c r="K3703"/>
      <c r="L3703"/>
      <c r="M3703"/>
      <c r="N3703"/>
      <c r="O3703" s="20"/>
      <c r="P3703"/>
      <c r="Q3703"/>
      <c r="R3703"/>
      <c r="S3703"/>
      <c r="T3703" s="20"/>
      <c r="U3703"/>
      <c r="V3703"/>
      <c r="W3703"/>
      <c r="X3703"/>
      <c r="Y3703" s="20"/>
      <c r="Z3703"/>
      <c r="AA3703"/>
      <c r="AB3703"/>
      <c r="AC3703"/>
      <c r="AD3703" s="20"/>
      <c r="AE3703"/>
      <c r="AF3703"/>
      <c r="AG3703"/>
      <c r="AH3703"/>
      <c r="AI3703" s="20"/>
      <c r="AJ3703"/>
      <c r="AK3703"/>
      <c r="AL3703"/>
      <c r="AM3703"/>
      <c r="AN3703" s="20"/>
      <c r="AO3703"/>
      <c r="AT3703" s="14"/>
      <c r="AU3703" s="14"/>
      <c r="AV3703" s="14"/>
      <c r="AW3703" s="14"/>
    </row>
    <row r="3704" spans="1:49" s="10" customFormat="1">
      <c r="A3704" s="12"/>
      <c r="C3704"/>
      <c r="D3704"/>
      <c r="E3704" s="20"/>
      <c r="F3704"/>
      <c r="G3704"/>
      <c r="H3704"/>
      <c r="I3704"/>
      <c r="J3704" s="20"/>
      <c r="K3704"/>
      <c r="L3704"/>
      <c r="M3704"/>
      <c r="N3704"/>
      <c r="O3704" s="20"/>
      <c r="P3704"/>
      <c r="Q3704"/>
      <c r="R3704"/>
      <c r="S3704"/>
      <c r="T3704" s="20"/>
      <c r="U3704"/>
      <c r="V3704"/>
      <c r="W3704"/>
      <c r="X3704"/>
      <c r="Y3704" s="20"/>
      <c r="Z3704"/>
      <c r="AA3704"/>
      <c r="AB3704"/>
      <c r="AC3704"/>
      <c r="AD3704" s="20"/>
      <c r="AE3704"/>
      <c r="AF3704"/>
      <c r="AG3704"/>
      <c r="AH3704"/>
      <c r="AI3704" s="20"/>
      <c r="AJ3704"/>
      <c r="AK3704"/>
      <c r="AL3704"/>
      <c r="AM3704"/>
      <c r="AN3704" s="20"/>
      <c r="AO3704"/>
      <c r="AT3704" s="14"/>
      <c r="AU3704" s="14"/>
      <c r="AV3704" s="14"/>
      <c r="AW3704" s="14"/>
    </row>
    <row r="3705" spans="1:49" s="10" customFormat="1">
      <c r="A3705" s="12"/>
      <c r="C3705"/>
      <c r="D3705"/>
      <c r="E3705" s="20"/>
      <c r="F3705"/>
      <c r="G3705"/>
      <c r="H3705"/>
      <c r="I3705"/>
      <c r="J3705" s="20"/>
      <c r="K3705"/>
      <c r="L3705"/>
      <c r="M3705"/>
      <c r="N3705"/>
      <c r="O3705" s="20"/>
      <c r="P3705"/>
      <c r="Q3705"/>
      <c r="R3705"/>
      <c r="S3705"/>
      <c r="T3705" s="20"/>
      <c r="U3705"/>
      <c r="V3705"/>
      <c r="W3705"/>
      <c r="X3705"/>
      <c r="Y3705" s="20"/>
      <c r="Z3705"/>
      <c r="AA3705"/>
      <c r="AB3705"/>
      <c r="AC3705"/>
      <c r="AD3705" s="20"/>
      <c r="AE3705"/>
      <c r="AF3705"/>
      <c r="AG3705"/>
      <c r="AH3705"/>
      <c r="AI3705" s="20"/>
      <c r="AJ3705"/>
      <c r="AK3705"/>
      <c r="AL3705"/>
      <c r="AM3705"/>
      <c r="AN3705" s="20"/>
      <c r="AO3705"/>
      <c r="AT3705" s="14"/>
      <c r="AU3705" s="14"/>
      <c r="AV3705" s="14"/>
      <c r="AW3705" s="14"/>
    </row>
    <row r="3706" spans="1:49" s="10" customFormat="1">
      <c r="A3706" s="12"/>
      <c r="C3706"/>
      <c r="D3706"/>
      <c r="E3706" s="20"/>
      <c r="F3706"/>
      <c r="G3706"/>
      <c r="H3706"/>
      <c r="I3706"/>
      <c r="J3706" s="20"/>
      <c r="K3706"/>
      <c r="L3706"/>
      <c r="M3706"/>
      <c r="N3706"/>
      <c r="O3706" s="20"/>
      <c r="P3706"/>
      <c r="Q3706"/>
      <c r="R3706"/>
      <c r="S3706"/>
      <c r="T3706" s="20"/>
      <c r="U3706"/>
      <c r="V3706"/>
      <c r="W3706"/>
      <c r="X3706"/>
      <c r="Y3706" s="20"/>
      <c r="Z3706"/>
      <c r="AA3706"/>
      <c r="AB3706"/>
      <c r="AC3706"/>
      <c r="AD3706" s="20"/>
      <c r="AE3706"/>
      <c r="AF3706"/>
      <c r="AG3706"/>
      <c r="AH3706"/>
      <c r="AI3706" s="20"/>
      <c r="AJ3706"/>
      <c r="AK3706"/>
      <c r="AL3706"/>
      <c r="AM3706"/>
      <c r="AN3706" s="20"/>
      <c r="AO3706"/>
      <c r="AT3706" s="14"/>
      <c r="AU3706" s="14"/>
      <c r="AV3706" s="14"/>
      <c r="AW3706" s="14"/>
    </row>
    <row r="3707" spans="1:49" s="10" customFormat="1">
      <c r="A3707" s="12"/>
      <c r="C3707"/>
      <c r="D3707"/>
      <c r="E3707" s="20"/>
      <c r="F3707"/>
      <c r="G3707"/>
      <c r="H3707"/>
      <c r="I3707"/>
      <c r="J3707" s="20"/>
      <c r="K3707"/>
      <c r="L3707"/>
      <c r="M3707"/>
      <c r="N3707"/>
      <c r="O3707" s="20"/>
      <c r="P3707"/>
      <c r="Q3707"/>
      <c r="R3707"/>
      <c r="S3707"/>
      <c r="T3707" s="20"/>
      <c r="U3707"/>
      <c r="V3707"/>
      <c r="W3707"/>
      <c r="X3707"/>
      <c r="Y3707" s="20"/>
      <c r="Z3707"/>
      <c r="AA3707"/>
      <c r="AB3707"/>
      <c r="AC3707"/>
      <c r="AD3707" s="20"/>
      <c r="AE3707"/>
      <c r="AF3707"/>
      <c r="AG3707"/>
      <c r="AH3707"/>
      <c r="AI3707" s="20"/>
      <c r="AJ3707"/>
      <c r="AK3707"/>
      <c r="AL3707"/>
      <c r="AM3707"/>
      <c r="AN3707" s="20"/>
      <c r="AO3707"/>
      <c r="AT3707" s="14"/>
      <c r="AU3707" s="14"/>
      <c r="AV3707" s="14"/>
      <c r="AW3707" s="14"/>
    </row>
    <row r="3708" spans="1:49" s="10" customFormat="1">
      <c r="A3708" s="12"/>
      <c r="C3708"/>
      <c r="D3708"/>
      <c r="E3708" s="20"/>
      <c r="F3708"/>
      <c r="G3708"/>
      <c r="H3708"/>
      <c r="I3708"/>
      <c r="J3708" s="20"/>
      <c r="K3708"/>
      <c r="L3708"/>
      <c r="M3708"/>
      <c r="N3708"/>
      <c r="O3708" s="20"/>
      <c r="P3708"/>
      <c r="Q3708"/>
      <c r="R3708"/>
      <c r="S3708"/>
      <c r="T3708" s="20"/>
      <c r="U3708"/>
      <c r="V3708"/>
      <c r="W3708"/>
      <c r="X3708"/>
      <c r="Y3708" s="20"/>
      <c r="Z3708"/>
      <c r="AA3708"/>
      <c r="AB3708"/>
      <c r="AC3708"/>
      <c r="AD3708" s="20"/>
      <c r="AE3708"/>
      <c r="AF3708"/>
      <c r="AG3708"/>
      <c r="AH3708"/>
      <c r="AI3708" s="20"/>
      <c r="AJ3708"/>
      <c r="AK3708"/>
      <c r="AL3708"/>
      <c r="AM3708"/>
      <c r="AN3708" s="20"/>
      <c r="AO3708"/>
      <c r="AT3708" s="14"/>
      <c r="AU3708" s="14"/>
      <c r="AV3708" s="14"/>
      <c r="AW3708" s="14"/>
    </row>
    <row r="3709" spans="1:49" s="10" customFormat="1">
      <c r="A3709" s="12"/>
      <c r="C3709"/>
      <c r="D3709"/>
      <c r="E3709" s="20"/>
      <c r="F3709"/>
      <c r="G3709"/>
      <c r="H3709"/>
      <c r="I3709"/>
      <c r="J3709" s="20"/>
      <c r="K3709"/>
      <c r="L3709"/>
      <c r="M3709"/>
      <c r="N3709"/>
      <c r="O3709" s="20"/>
      <c r="P3709"/>
      <c r="Q3709"/>
      <c r="R3709"/>
      <c r="S3709"/>
      <c r="T3709" s="20"/>
      <c r="U3709"/>
      <c r="V3709"/>
      <c r="W3709"/>
      <c r="X3709"/>
      <c r="Y3709" s="20"/>
      <c r="Z3709"/>
      <c r="AA3709"/>
      <c r="AB3709"/>
      <c r="AC3709"/>
      <c r="AD3709" s="20"/>
      <c r="AE3709"/>
      <c r="AF3709"/>
      <c r="AG3709"/>
      <c r="AH3709"/>
      <c r="AI3709" s="20"/>
      <c r="AJ3709"/>
      <c r="AK3709"/>
      <c r="AL3709"/>
      <c r="AM3709"/>
      <c r="AN3709" s="20"/>
      <c r="AO3709"/>
      <c r="AT3709" s="14"/>
      <c r="AU3709" s="14"/>
      <c r="AV3709" s="14"/>
      <c r="AW3709" s="14"/>
    </row>
    <row r="3710" spans="1:49" s="10" customFormat="1">
      <c r="A3710" s="12"/>
      <c r="C3710"/>
      <c r="D3710"/>
      <c r="E3710" s="20"/>
      <c r="F3710"/>
      <c r="G3710"/>
      <c r="H3710"/>
      <c r="I3710"/>
      <c r="J3710" s="20"/>
      <c r="K3710"/>
      <c r="L3710"/>
      <c r="M3710"/>
      <c r="N3710"/>
      <c r="O3710" s="20"/>
      <c r="P3710"/>
      <c r="Q3710"/>
      <c r="R3710"/>
      <c r="S3710"/>
      <c r="T3710" s="20"/>
      <c r="U3710"/>
      <c r="V3710"/>
      <c r="W3710"/>
      <c r="X3710"/>
      <c r="Y3710" s="20"/>
      <c r="Z3710"/>
      <c r="AA3710"/>
      <c r="AB3710"/>
      <c r="AC3710"/>
      <c r="AD3710" s="20"/>
      <c r="AE3710"/>
      <c r="AF3710"/>
      <c r="AG3710"/>
      <c r="AH3710"/>
      <c r="AI3710" s="20"/>
      <c r="AJ3710"/>
      <c r="AK3710"/>
      <c r="AL3710"/>
      <c r="AM3710"/>
      <c r="AN3710" s="20"/>
      <c r="AO3710"/>
      <c r="AT3710" s="14"/>
      <c r="AU3710" s="14"/>
      <c r="AV3710" s="14"/>
      <c r="AW3710" s="14"/>
    </row>
    <row r="3711" spans="1:49" s="10" customFormat="1">
      <c r="A3711" s="12"/>
      <c r="C3711"/>
      <c r="D3711"/>
      <c r="E3711" s="20"/>
      <c r="F3711"/>
      <c r="G3711"/>
      <c r="H3711"/>
      <c r="I3711"/>
      <c r="J3711" s="20"/>
      <c r="K3711"/>
      <c r="L3711"/>
      <c r="M3711"/>
      <c r="N3711"/>
      <c r="O3711" s="20"/>
      <c r="P3711"/>
      <c r="Q3711"/>
      <c r="R3711"/>
      <c r="S3711"/>
      <c r="T3711" s="20"/>
      <c r="U3711"/>
      <c r="V3711"/>
      <c r="W3711"/>
      <c r="X3711"/>
      <c r="Y3711" s="20"/>
      <c r="Z3711"/>
      <c r="AA3711"/>
      <c r="AB3711"/>
      <c r="AC3711"/>
      <c r="AD3711" s="20"/>
      <c r="AE3711"/>
      <c r="AF3711"/>
      <c r="AG3711"/>
      <c r="AH3711"/>
      <c r="AI3711" s="20"/>
      <c r="AJ3711"/>
      <c r="AK3711"/>
      <c r="AL3711"/>
      <c r="AM3711"/>
      <c r="AN3711" s="20"/>
      <c r="AO3711"/>
      <c r="AT3711" s="14"/>
      <c r="AU3711" s="14"/>
      <c r="AV3711" s="14"/>
      <c r="AW3711" s="14"/>
    </row>
    <row r="3712" spans="1:49" s="10" customFormat="1">
      <c r="A3712" s="12"/>
      <c r="C3712"/>
      <c r="D3712"/>
      <c r="E3712" s="20"/>
      <c r="F3712"/>
      <c r="G3712"/>
      <c r="H3712"/>
      <c r="I3712"/>
      <c r="J3712" s="20"/>
      <c r="K3712"/>
      <c r="L3712"/>
      <c r="M3712"/>
      <c r="N3712"/>
      <c r="O3712" s="20"/>
      <c r="P3712"/>
      <c r="Q3712"/>
      <c r="R3712"/>
      <c r="S3712"/>
      <c r="T3712" s="20"/>
      <c r="U3712"/>
      <c r="V3712"/>
      <c r="W3712"/>
      <c r="X3712"/>
      <c r="Y3712" s="20"/>
      <c r="Z3712"/>
      <c r="AA3712"/>
      <c r="AB3712"/>
      <c r="AC3712"/>
      <c r="AD3712" s="20"/>
      <c r="AE3712"/>
      <c r="AF3712"/>
      <c r="AG3712"/>
      <c r="AH3712"/>
      <c r="AI3712" s="20"/>
      <c r="AJ3712"/>
      <c r="AK3712"/>
      <c r="AL3712"/>
      <c r="AM3712"/>
      <c r="AN3712" s="20"/>
      <c r="AO3712"/>
      <c r="AT3712" s="14"/>
      <c r="AU3712" s="14"/>
      <c r="AV3712" s="14"/>
      <c r="AW3712" s="14"/>
    </row>
    <row r="3713" spans="1:49" s="10" customFormat="1">
      <c r="A3713" s="12"/>
      <c r="C3713"/>
      <c r="D3713"/>
      <c r="E3713" s="20"/>
      <c r="F3713"/>
      <c r="G3713"/>
      <c r="H3713"/>
      <c r="I3713"/>
      <c r="J3713" s="20"/>
      <c r="K3713"/>
      <c r="L3713"/>
      <c r="M3713"/>
      <c r="N3713"/>
      <c r="O3713" s="20"/>
      <c r="P3713"/>
      <c r="Q3713"/>
      <c r="R3713"/>
      <c r="S3713"/>
      <c r="T3713" s="20"/>
      <c r="U3713"/>
      <c r="V3713"/>
      <c r="W3713"/>
      <c r="X3713"/>
      <c r="Y3713" s="20"/>
      <c r="Z3713"/>
      <c r="AA3713"/>
      <c r="AB3713"/>
      <c r="AC3713"/>
      <c r="AD3713" s="20"/>
      <c r="AE3713"/>
      <c r="AF3713"/>
      <c r="AG3713"/>
      <c r="AH3713"/>
      <c r="AI3713" s="20"/>
      <c r="AJ3713"/>
      <c r="AK3713"/>
      <c r="AL3713"/>
      <c r="AM3713"/>
      <c r="AN3713" s="20"/>
      <c r="AO3713"/>
      <c r="AT3713" s="14"/>
      <c r="AU3713" s="14"/>
      <c r="AV3713" s="14"/>
      <c r="AW3713" s="14"/>
    </row>
    <row r="3714" spans="1:49" s="10" customFormat="1">
      <c r="A3714" s="12"/>
      <c r="C3714"/>
      <c r="D3714"/>
      <c r="E3714" s="20"/>
      <c r="F3714"/>
      <c r="G3714"/>
      <c r="H3714"/>
      <c r="I3714"/>
      <c r="J3714" s="20"/>
      <c r="K3714"/>
      <c r="L3714"/>
      <c r="M3714"/>
      <c r="N3714"/>
      <c r="O3714" s="20"/>
      <c r="P3714"/>
      <c r="Q3714"/>
      <c r="R3714"/>
      <c r="S3714"/>
      <c r="T3714" s="20"/>
      <c r="U3714"/>
      <c r="V3714"/>
      <c r="W3714"/>
      <c r="X3714"/>
      <c r="Y3714" s="20"/>
      <c r="Z3714"/>
      <c r="AA3714"/>
      <c r="AB3714"/>
      <c r="AC3714"/>
      <c r="AD3714" s="20"/>
      <c r="AE3714"/>
      <c r="AF3714"/>
      <c r="AG3714"/>
      <c r="AH3714"/>
      <c r="AI3714" s="20"/>
      <c r="AJ3714"/>
      <c r="AK3714"/>
      <c r="AL3714"/>
      <c r="AM3714"/>
      <c r="AN3714" s="20"/>
      <c r="AO3714"/>
      <c r="AT3714" s="14"/>
      <c r="AU3714" s="14"/>
      <c r="AV3714" s="14"/>
      <c r="AW3714" s="14"/>
    </row>
    <row r="3715" spans="1:49" s="10" customFormat="1">
      <c r="A3715" s="12"/>
      <c r="C3715"/>
      <c r="D3715"/>
      <c r="E3715" s="20"/>
      <c r="F3715"/>
      <c r="G3715"/>
      <c r="H3715"/>
      <c r="I3715"/>
      <c r="J3715" s="20"/>
      <c r="K3715"/>
      <c r="L3715"/>
      <c r="M3715"/>
      <c r="N3715"/>
      <c r="O3715" s="20"/>
      <c r="P3715"/>
      <c r="Q3715"/>
      <c r="R3715"/>
      <c r="S3715"/>
      <c r="T3715" s="20"/>
      <c r="U3715"/>
      <c r="V3715"/>
      <c r="W3715"/>
      <c r="X3715"/>
      <c r="Y3715" s="20"/>
      <c r="Z3715"/>
      <c r="AA3715"/>
      <c r="AB3715"/>
      <c r="AC3715"/>
      <c r="AD3715" s="20"/>
      <c r="AE3715"/>
      <c r="AF3715"/>
      <c r="AG3715"/>
      <c r="AH3715"/>
      <c r="AI3715" s="20"/>
      <c r="AJ3715"/>
      <c r="AK3715"/>
      <c r="AL3715"/>
      <c r="AM3715"/>
      <c r="AN3715" s="20"/>
      <c r="AO3715"/>
      <c r="AT3715" s="14"/>
      <c r="AU3715" s="14"/>
      <c r="AV3715" s="14"/>
      <c r="AW3715" s="14"/>
    </row>
    <row r="3716" spans="1:49" s="10" customFormat="1">
      <c r="A3716" s="12"/>
      <c r="C3716"/>
      <c r="D3716"/>
      <c r="E3716" s="20"/>
      <c r="F3716"/>
      <c r="G3716"/>
      <c r="H3716"/>
      <c r="I3716"/>
      <c r="J3716" s="20"/>
      <c r="K3716"/>
      <c r="L3716"/>
      <c r="M3716"/>
      <c r="N3716"/>
      <c r="O3716" s="20"/>
      <c r="P3716"/>
      <c r="Q3716"/>
      <c r="R3716"/>
      <c r="S3716"/>
      <c r="T3716" s="20"/>
      <c r="U3716"/>
      <c r="V3716"/>
      <c r="W3716"/>
      <c r="X3716"/>
      <c r="Y3716" s="20"/>
      <c r="Z3716"/>
      <c r="AA3716"/>
      <c r="AB3716"/>
      <c r="AC3716"/>
      <c r="AD3716" s="20"/>
      <c r="AE3716"/>
      <c r="AF3716"/>
      <c r="AG3716"/>
      <c r="AH3716"/>
      <c r="AI3716" s="20"/>
      <c r="AJ3716"/>
      <c r="AK3716"/>
      <c r="AL3716"/>
      <c r="AM3716"/>
      <c r="AN3716" s="20"/>
      <c r="AO3716"/>
      <c r="AT3716" s="14"/>
      <c r="AU3716" s="14"/>
      <c r="AV3716" s="14"/>
      <c r="AW3716" s="14"/>
    </row>
    <row r="3717" spans="1:49" s="10" customFormat="1">
      <c r="A3717" s="12"/>
      <c r="C3717"/>
      <c r="D3717"/>
      <c r="E3717" s="20"/>
      <c r="F3717"/>
      <c r="G3717"/>
      <c r="H3717"/>
      <c r="I3717"/>
      <c r="J3717" s="20"/>
      <c r="K3717"/>
      <c r="L3717"/>
      <c r="M3717"/>
      <c r="N3717"/>
      <c r="O3717" s="20"/>
      <c r="P3717"/>
      <c r="Q3717"/>
      <c r="R3717"/>
      <c r="S3717"/>
      <c r="T3717" s="20"/>
      <c r="U3717"/>
      <c r="V3717"/>
      <c r="W3717"/>
      <c r="X3717"/>
      <c r="Y3717" s="20"/>
      <c r="Z3717"/>
      <c r="AA3717"/>
      <c r="AB3717"/>
      <c r="AC3717"/>
      <c r="AD3717" s="20"/>
      <c r="AE3717"/>
      <c r="AF3717"/>
      <c r="AG3717"/>
      <c r="AH3717"/>
      <c r="AI3717" s="20"/>
      <c r="AJ3717"/>
      <c r="AK3717"/>
      <c r="AL3717"/>
      <c r="AM3717"/>
      <c r="AN3717" s="20"/>
      <c r="AO3717"/>
      <c r="AT3717" s="14"/>
      <c r="AU3717" s="14"/>
      <c r="AV3717" s="14"/>
      <c r="AW3717" s="14"/>
    </row>
    <row r="3718" spans="1:49" s="10" customFormat="1">
      <c r="A3718" s="12"/>
      <c r="C3718"/>
      <c r="D3718"/>
      <c r="E3718" s="20"/>
      <c r="F3718"/>
      <c r="G3718"/>
      <c r="H3718"/>
      <c r="I3718"/>
      <c r="J3718" s="20"/>
      <c r="K3718"/>
      <c r="L3718"/>
      <c r="M3718"/>
      <c r="N3718"/>
      <c r="O3718" s="20"/>
      <c r="P3718"/>
      <c r="Q3718"/>
      <c r="R3718"/>
      <c r="S3718"/>
      <c r="T3718" s="20"/>
      <c r="U3718"/>
      <c r="V3718"/>
      <c r="W3718"/>
      <c r="X3718"/>
      <c r="Y3718" s="20"/>
      <c r="Z3718"/>
      <c r="AA3718"/>
      <c r="AB3718"/>
      <c r="AC3718"/>
      <c r="AD3718" s="20"/>
      <c r="AE3718"/>
      <c r="AF3718"/>
      <c r="AG3718"/>
      <c r="AH3718"/>
      <c r="AI3718" s="20"/>
      <c r="AJ3718"/>
      <c r="AK3718"/>
      <c r="AL3718"/>
      <c r="AM3718"/>
      <c r="AN3718" s="20"/>
      <c r="AO3718"/>
      <c r="AT3718" s="14"/>
      <c r="AU3718" s="14"/>
      <c r="AV3718" s="14"/>
      <c r="AW3718" s="14"/>
    </row>
    <row r="3719" spans="1:49" s="10" customFormat="1">
      <c r="A3719" s="12"/>
      <c r="C3719"/>
      <c r="D3719"/>
      <c r="E3719" s="20"/>
      <c r="F3719"/>
      <c r="G3719"/>
      <c r="H3719"/>
      <c r="I3719"/>
      <c r="J3719" s="20"/>
      <c r="K3719"/>
      <c r="L3719"/>
      <c r="M3719"/>
      <c r="N3719"/>
      <c r="O3719" s="20"/>
      <c r="P3719"/>
      <c r="Q3719"/>
      <c r="R3719"/>
      <c r="S3719"/>
      <c r="T3719" s="20"/>
      <c r="U3719"/>
      <c r="V3719"/>
      <c r="W3719"/>
      <c r="X3719"/>
      <c r="Y3719" s="20"/>
      <c r="Z3719"/>
      <c r="AA3719"/>
      <c r="AB3719"/>
      <c r="AC3719"/>
      <c r="AD3719" s="20"/>
      <c r="AE3719"/>
      <c r="AF3719"/>
      <c r="AG3719"/>
      <c r="AH3719"/>
      <c r="AI3719" s="20"/>
      <c r="AJ3719"/>
      <c r="AK3719"/>
      <c r="AL3719"/>
      <c r="AM3719"/>
      <c r="AN3719" s="20"/>
      <c r="AO3719"/>
      <c r="AT3719" s="14"/>
      <c r="AU3719" s="14"/>
      <c r="AV3719" s="14"/>
      <c r="AW3719" s="14"/>
    </row>
    <row r="3720" spans="1:49" s="10" customFormat="1">
      <c r="A3720" s="12"/>
      <c r="C3720"/>
      <c r="D3720"/>
      <c r="E3720" s="20"/>
      <c r="F3720"/>
      <c r="G3720"/>
      <c r="H3720"/>
      <c r="I3720"/>
      <c r="J3720" s="20"/>
      <c r="K3720"/>
      <c r="L3720"/>
      <c r="M3720"/>
      <c r="N3720"/>
      <c r="O3720" s="20"/>
      <c r="P3720"/>
      <c r="Q3720"/>
      <c r="R3720"/>
      <c r="S3720"/>
      <c r="T3720" s="20"/>
      <c r="U3720"/>
      <c r="V3720"/>
      <c r="W3720"/>
      <c r="X3720"/>
      <c r="Y3720" s="20"/>
      <c r="Z3720"/>
      <c r="AA3720"/>
      <c r="AB3720"/>
      <c r="AC3720"/>
      <c r="AD3720" s="20"/>
      <c r="AE3720"/>
      <c r="AF3720"/>
      <c r="AG3720"/>
      <c r="AH3720"/>
      <c r="AI3720" s="20"/>
      <c r="AJ3720"/>
      <c r="AK3720"/>
      <c r="AL3720"/>
      <c r="AM3720"/>
      <c r="AN3720" s="20"/>
      <c r="AO3720"/>
      <c r="AT3720" s="14"/>
      <c r="AU3720" s="14"/>
      <c r="AV3720" s="14"/>
      <c r="AW3720" s="14"/>
    </row>
    <row r="3721" spans="1:49" s="10" customFormat="1">
      <c r="A3721" s="12"/>
      <c r="C3721"/>
      <c r="D3721"/>
      <c r="E3721" s="20"/>
      <c r="F3721"/>
      <c r="G3721"/>
      <c r="H3721"/>
      <c r="I3721"/>
      <c r="J3721" s="20"/>
      <c r="K3721"/>
      <c r="L3721"/>
      <c r="M3721"/>
      <c r="N3721"/>
      <c r="O3721" s="20"/>
      <c r="P3721"/>
      <c r="Q3721"/>
      <c r="R3721"/>
      <c r="S3721"/>
      <c r="T3721" s="20"/>
      <c r="U3721"/>
      <c r="V3721"/>
      <c r="W3721"/>
      <c r="X3721"/>
      <c r="Y3721" s="20"/>
      <c r="Z3721"/>
      <c r="AA3721"/>
      <c r="AB3721"/>
      <c r="AC3721"/>
      <c r="AD3721" s="20"/>
      <c r="AE3721"/>
      <c r="AF3721"/>
      <c r="AG3721"/>
      <c r="AH3721"/>
      <c r="AI3721" s="20"/>
      <c r="AJ3721"/>
      <c r="AK3721"/>
      <c r="AL3721"/>
      <c r="AM3721"/>
      <c r="AN3721" s="20"/>
      <c r="AO3721"/>
      <c r="AT3721" s="14"/>
      <c r="AU3721" s="14"/>
      <c r="AV3721" s="14"/>
      <c r="AW3721" s="14"/>
    </row>
    <row r="3722" spans="1:49" s="10" customFormat="1">
      <c r="A3722" s="12"/>
      <c r="C3722"/>
      <c r="D3722"/>
      <c r="E3722" s="20"/>
      <c r="F3722"/>
      <c r="G3722"/>
      <c r="H3722"/>
      <c r="I3722"/>
      <c r="J3722" s="20"/>
      <c r="K3722"/>
      <c r="L3722"/>
      <c r="M3722"/>
      <c r="N3722"/>
      <c r="O3722" s="20"/>
      <c r="P3722"/>
      <c r="Q3722"/>
      <c r="R3722"/>
      <c r="S3722"/>
      <c r="T3722" s="20"/>
      <c r="U3722"/>
      <c r="V3722"/>
      <c r="W3722"/>
      <c r="X3722"/>
      <c r="Y3722" s="20"/>
      <c r="Z3722"/>
      <c r="AA3722"/>
      <c r="AB3722"/>
      <c r="AC3722"/>
      <c r="AD3722" s="20"/>
      <c r="AE3722"/>
      <c r="AF3722"/>
      <c r="AG3722"/>
      <c r="AH3722"/>
      <c r="AI3722" s="20"/>
      <c r="AJ3722"/>
      <c r="AK3722"/>
      <c r="AL3722"/>
      <c r="AM3722"/>
      <c r="AN3722" s="20"/>
      <c r="AO3722"/>
      <c r="AT3722" s="14"/>
      <c r="AU3722" s="14"/>
      <c r="AV3722" s="14"/>
      <c r="AW3722" s="14"/>
    </row>
    <row r="3723" spans="1:49" s="10" customFormat="1">
      <c r="A3723" s="12"/>
      <c r="C3723"/>
      <c r="D3723"/>
      <c r="E3723" s="20"/>
      <c r="F3723"/>
      <c r="G3723"/>
      <c r="H3723"/>
      <c r="I3723"/>
      <c r="J3723" s="20"/>
      <c r="K3723"/>
      <c r="L3723"/>
      <c r="M3723"/>
      <c r="N3723"/>
      <c r="O3723" s="20"/>
      <c r="P3723"/>
      <c r="Q3723"/>
      <c r="R3723"/>
      <c r="S3723"/>
      <c r="T3723" s="20"/>
      <c r="U3723"/>
      <c r="V3723"/>
      <c r="W3723"/>
      <c r="X3723"/>
      <c r="Y3723" s="20"/>
      <c r="Z3723"/>
      <c r="AA3723"/>
      <c r="AB3723"/>
      <c r="AC3723"/>
      <c r="AD3723" s="20"/>
      <c r="AE3723"/>
      <c r="AF3723"/>
      <c r="AG3723"/>
      <c r="AH3723"/>
      <c r="AI3723" s="20"/>
      <c r="AJ3723"/>
      <c r="AK3723"/>
      <c r="AL3723"/>
      <c r="AM3723"/>
      <c r="AN3723" s="20"/>
      <c r="AO3723"/>
      <c r="AT3723" s="14"/>
      <c r="AU3723" s="14"/>
      <c r="AV3723" s="14"/>
      <c r="AW3723" s="14"/>
    </row>
    <row r="3724" spans="1:49" s="10" customFormat="1">
      <c r="A3724" s="12"/>
      <c r="C3724"/>
      <c r="D3724"/>
      <c r="E3724" s="20"/>
      <c r="F3724"/>
      <c r="G3724"/>
      <c r="H3724"/>
      <c r="I3724"/>
      <c r="J3724" s="20"/>
      <c r="K3724"/>
      <c r="L3724"/>
      <c r="M3724"/>
      <c r="N3724"/>
      <c r="O3724" s="20"/>
      <c r="P3724"/>
      <c r="Q3724"/>
      <c r="R3724"/>
      <c r="S3724"/>
      <c r="T3724" s="20"/>
      <c r="U3724"/>
      <c r="V3724"/>
      <c r="W3724"/>
      <c r="X3724"/>
      <c r="Y3724" s="20"/>
      <c r="Z3724"/>
      <c r="AA3724"/>
      <c r="AB3724"/>
      <c r="AC3724"/>
      <c r="AD3724" s="20"/>
      <c r="AE3724"/>
      <c r="AF3724"/>
      <c r="AG3724"/>
      <c r="AH3724"/>
      <c r="AI3724" s="20"/>
      <c r="AJ3724"/>
      <c r="AK3724"/>
      <c r="AL3724"/>
      <c r="AM3724"/>
      <c r="AN3724" s="20"/>
      <c r="AO3724"/>
      <c r="AT3724" s="14"/>
      <c r="AU3724" s="14"/>
      <c r="AV3724" s="14"/>
      <c r="AW3724" s="14"/>
    </row>
    <row r="3725" spans="1:49" s="10" customFormat="1">
      <c r="A3725" s="12"/>
      <c r="C3725"/>
      <c r="D3725"/>
      <c r="E3725" s="20"/>
      <c r="F3725"/>
      <c r="G3725"/>
      <c r="H3725"/>
      <c r="I3725"/>
      <c r="J3725" s="20"/>
      <c r="K3725"/>
      <c r="L3725"/>
      <c r="M3725"/>
      <c r="N3725"/>
      <c r="O3725" s="20"/>
      <c r="P3725"/>
      <c r="Q3725"/>
      <c r="R3725"/>
      <c r="S3725"/>
      <c r="T3725" s="20"/>
      <c r="U3725"/>
      <c r="V3725"/>
      <c r="W3725"/>
      <c r="X3725"/>
      <c r="Y3725" s="20"/>
      <c r="Z3725"/>
      <c r="AA3725"/>
      <c r="AB3725"/>
      <c r="AC3725"/>
      <c r="AD3725" s="20"/>
      <c r="AE3725"/>
      <c r="AF3725"/>
      <c r="AG3725"/>
      <c r="AH3725"/>
      <c r="AI3725" s="20"/>
      <c r="AJ3725"/>
      <c r="AK3725"/>
      <c r="AL3725"/>
      <c r="AM3725"/>
      <c r="AN3725" s="20"/>
      <c r="AO3725"/>
      <c r="AT3725" s="14"/>
      <c r="AU3725" s="14"/>
      <c r="AV3725" s="14"/>
      <c r="AW3725" s="14"/>
    </row>
    <row r="3726" spans="1:49" s="10" customFormat="1">
      <c r="A3726" s="12"/>
      <c r="C3726"/>
      <c r="D3726"/>
      <c r="E3726" s="20"/>
      <c r="F3726"/>
      <c r="G3726"/>
      <c r="H3726"/>
      <c r="I3726"/>
      <c r="J3726" s="20"/>
      <c r="K3726"/>
      <c r="L3726"/>
      <c r="M3726"/>
      <c r="N3726"/>
      <c r="O3726" s="20"/>
      <c r="P3726"/>
      <c r="Q3726"/>
      <c r="R3726"/>
      <c r="S3726"/>
      <c r="T3726" s="20"/>
      <c r="U3726"/>
      <c r="V3726"/>
      <c r="W3726"/>
      <c r="X3726"/>
      <c r="Y3726" s="20"/>
      <c r="Z3726"/>
      <c r="AA3726"/>
      <c r="AB3726"/>
      <c r="AC3726"/>
      <c r="AD3726" s="20"/>
      <c r="AE3726"/>
      <c r="AF3726"/>
      <c r="AG3726"/>
      <c r="AH3726"/>
      <c r="AI3726" s="20"/>
      <c r="AJ3726"/>
      <c r="AK3726"/>
      <c r="AL3726"/>
      <c r="AM3726"/>
      <c r="AN3726" s="20"/>
      <c r="AO3726"/>
      <c r="AT3726" s="14"/>
      <c r="AU3726" s="14"/>
      <c r="AV3726" s="14"/>
      <c r="AW3726" s="14"/>
    </row>
    <row r="3727" spans="1:49" s="10" customFormat="1">
      <c r="A3727" s="12"/>
      <c r="C3727"/>
      <c r="D3727"/>
      <c r="E3727" s="20"/>
      <c r="F3727"/>
      <c r="G3727"/>
      <c r="H3727"/>
      <c r="I3727"/>
      <c r="J3727" s="20"/>
      <c r="K3727"/>
      <c r="L3727"/>
      <c r="M3727"/>
      <c r="N3727"/>
      <c r="O3727" s="20"/>
      <c r="P3727"/>
      <c r="Q3727"/>
      <c r="R3727"/>
      <c r="S3727"/>
      <c r="T3727" s="20"/>
      <c r="U3727"/>
      <c r="V3727"/>
      <c r="W3727"/>
      <c r="X3727"/>
      <c r="Y3727" s="20"/>
      <c r="Z3727"/>
      <c r="AA3727"/>
      <c r="AB3727"/>
      <c r="AC3727"/>
      <c r="AD3727" s="20"/>
      <c r="AE3727"/>
      <c r="AF3727"/>
      <c r="AG3727"/>
      <c r="AH3727"/>
      <c r="AI3727" s="20"/>
      <c r="AJ3727"/>
      <c r="AK3727"/>
      <c r="AL3727"/>
      <c r="AM3727"/>
      <c r="AN3727" s="20"/>
      <c r="AO3727"/>
      <c r="AT3727" s="14"/>
      <c r="AU3727" s="14"/>
      <c r="AV3727" s="14"/>
      <c r="AW3727" s="14"/>
    </row>
    <row r="3728" spans="1:49" s="10" customFormat="1">
      <c r="A3728" s="12"/>
      <c r="C3728"/>
      <c r="D3728"/>
      <c r="E3728" s="20"/>
      <c r="F3728"/>
      <c r="G3728"/>
      <c r="H3728"/>
      <c r="I3728"/>
      <c r="J3728" s="20"/>
      <c r="K3728"/>
      <c r="L3728"/>
      <c r="M3728"/>
      <c r="N3728"/>
      <c r="O3728" s="20"/>
      <c r="P3728"/>
      <c r="Q3728"/>
      <c r="R3728"/>
      <c r="S3728"/>
      <c r="T3728" s="20"/>
      <c r="U3728"/>
      <c r="V3728"/>
      <c r="W3728"/>
      <c r="X3728"/>
      <c r="Y3728" s="20"/>
      <c r="Z3728"/>
      <c r="AA3728"/>
      <c r="AB3728"/>
      <c r="AC3728"/>
      <c r="AD3728" s="20"/>
      <c r="AE3728"/>
      <c r="AF3728"/>
      <c r="AG3728"/>
      <c r="AH3728"/>
      <c r="AI3728" s="20"/>
      <c r="AJ3728"/>
      <c r="AK3728"/>
      <c r="AL3728"/>
      <c r="AM3728"/>
      <c r="AN3728" s="20"/>
      <c r="AO3728"/>
      <c r="AT3728" s="14"/>
      <c r="AU3728" s="14"/>
      <c r="AV3728" s="14"/>
      <c r="AW3728" s="14"/>
    </row>
    <row r="3729" spans="1:49" s="10" customFormat="1">
      <c r="A3729" s="12"/>
      <c r="C3729"/>
      <c r="D3729"/>
      <c r="E3729" s="20"/>
      <c r="F3729"/>
      <c r="G3729"/>
      <c r="H3729"/>
      <c r="I3729"/>
      <c r="J3729" s="20"/>
      <c r="K3729"/>
      <c r="L3729"/>
      <c r="M3729"/>
      <c r="N3729"/>
      <c r="O3729" s="20"/>
      <c r="P3729"/>
      <c r="Q3729"/>
      <c r="R3729"/>
      <c r="S3729"/>
      <c r="T3729" s="20"/>
      <c r="U3729"/>
      <c r="V3729"/>
      <c r="W3729"/>
      <c r="X3729"/>
      <c r="Y3729" s="20"/>
      <c r="Z3729"/>
      <c r="AA3729"/>
      <c r="AB3729"/>
      <c r="AC3729"/>
      <c r="AD3729" s="20"/>
      <c r="AE3729"/>
      <c r="AF3729"/>
      <c r="AG3729"/>
      <c r="AH3729"/>
      <c r="AI3729" s="20"/>
      <c r="AJ3729"/>
      <c r="AK3729"/>
      <c r="AL3729"/>
      <c r="AM3729"/>
      <c r="AN3729" s="20"/>
      <c r="AO3729"/>
      <c r="AT3729" s="14"/>
      <c r="AU3729" s="14"/>
      <c r="AV3729" s="14"/>
      <c r="AW3729" s="14"/>
    </row>
    <row r="3730" spans="1:49" s="10" customFormat="1">
      <c r="A3730" s="12"/>
      <c r="C3730"/>
      <c r="D3730"/>
      <c r="E3730" s="20"/>
      <c r="F3730"/>
      <c r="G3730"/>
      <c r="H3730"/>
      <c r="I3730"/>
      <c r="J3730" s="20"/>
      <c r="K3730"/>
      <c r="L3730"/>
      <c r="M3730"/>
      <c r="N3730"/>
      <c r="O3730" s="20"/>
      <c r="P3730"/>
      <c r="Q3730"/>
      <c r="R3730"/>
      <c r="S3730"/>
      <c r="T3730" s="20"/>
      <c r="U3730"/>
      <c r="V3730"/>
      <c r="W3730"/>
      <c r="X3730"/>
      <c r="Y3730" s="20"/>
      <c r="Z3730"/>
      <c r="AA3730"/>
      <c r="AB3730"/>
      <c r="AC3730"/>
      <c r="AD3730" s="20"/>
      <c r="AE3730"/>
      <c r="AF3730"/>
      <c r="AG3730"/>
      <c r="AH3730"/>
      <c r="AI3730" s="20"/>
      <c r="AJ3730"/>
      <c r="AK3730"/>
      <c r="AL3730"/>
      <c r="AM3730"/>
      <c r="AN3730" s="20"/>
      <c r="AO3730"/>
      <c r="AT3730" s="14"/>
      <c r="AU3730" s="14"/>
      <c r="AV3730" s="14"/>
      <c r="AW3730" s="14"/>
    </row>
    <row r="3731" spans="1:49" s="10" customFormat="1">
      <c r="A3731" s="12"/>
      <c r="C3731"/>
      <c r="D3731"/>
      <c r="E3731" s="20"/>
      <c r="F3731"/>
      <c r="G3731"/>
      <c r="H3731"/>
      <c r="I3731"/>
      <c r="J3731" s="20"/>
      <c r="K3731"/>
      <c r="L3731"/>
      <c r="M3731"/>
      <c r="N3731"/>
      <c r="O3731" s="20"/>
      <c r="P3731"/>
      <c r="Q3731"/>
      <c r="R3731"/>
      <c r="S3731"/>
      <c r="T3731" s="20"/>
      <c r="U3731"/>
      <c r="V3731"/>
      <c r="W3731"/>
      <c r="X3731"/>
      <c r="Y3731" s="20"/>
      <c r="Z3731"/>
      <c r="AA3731"/>
      <c r="AB3731"/>
      <c r="AC3731"/>
      <c r="AD3731" s="20"/>
      <c r="AE3731"/>
      <c r="AF3731"/>
      <c r="AG3731"/>
      <c r="AH3731"/>
      <c r="AI3731" s="20"/>
      <c r="AJ3731"/>
      <c r="AK3731"/>
      <c r="AL3731"/>
      <c r="AM3731"/>
      <c r="AN3731" s="20"/>
      <c r="AO3731"/>
      <c r="AT3731" s="14"/>
      <c r="AU3731" s="14"/>
      <c r="AV3731" s="14"/>
      <c r="AW3731" s="14"/>
    </row>
    <row r="3732" spans="1:49" s="10" customFormat="1">
      <c r="A3732" s="12"/>
      <c r="C3732"/>
      <c r="D3732"/>
      <c r="E3732" s="20"/>
      <c r="F3732"/>
      <c r="G3732"/>
      <c r="H3732"/>
      <c r="I3732"/>
      <c r="J3732" s="20"/>
      <c r="K3732"/>
      <c r="L3732"/>
      <c r="M3732"/>
      <c r="N3732"/>
      <c r="O3732" s="20"/>
      <c r="P3732"/>
      <c r="Q3732"/>
      <c r="R3732"/>
      <c r="S3732"/>
      <c r="T3732" s="20"/>
      <c r="U3732"/>
      <c r="V3732"/>
      <c r="W3732"/>
      <c r="X3732"/>
      <c r="Y3732" s="20"/>
      <c r="Z3732"/>
      <c r="AA3732"/>
      <c r="AB3732"/>
      <c r="AC3732"/>
      <c r="AD3732" s="20"/>
      <c r="AE3732"/>
      <c r="AF3732"/>
      <c r="AG3732"/>
      <c r="AH3732"/>
      <c r="AI3732" s="20"/>
      <c r="AJ3732"/>
      <c r="AK3732"/>
      <c r="AL3732"/>
      <c r="AM3732"/>
      <c r="AN3732" s="20"/>
      <c r="AO3732"/>
      <c r="AT3732" s="14"/>
      <c r="AU3732" s="14"/>
      <c r="AV3732" s="14"/>
      <c r="AW3732" s="14"/>
    </row>
    <row r="3733" spans="1:49" s="10" customFormat="1">
      <c r="A3733" s="12"/>
      <c r="C3733"/>
      <c r="D3733"/>
      <c r="E3733" s="20"/>
      <c r="F3733"/>
      <c r="G3733"/>
      <c r="H3733"/>
      <c r="I3733"/>
      <c r="J3733" s="20"/>
      <c r="K3733"/>
      <c r="L3733"/>
      <c r="M3733"/>
      <c r="N3733"/>
      <c r="O3733" s="20"/>
      <c r="P3733"/>
      <c r="Q3733"/>
      <c r="R3733"/>
      <c r="S3733"/>
      <c r="T3733" s="20"/>
      <c r="U3733"/>
      <c r="V3733"/>
      <c r="W3733"/>
      <c r="X3733"/>
      <c r="Y3733" s="20"/>
      <c r="Z3733"/>
      <c r="AA3733"/>
      <c r="AB3733"/>
      <c r="AC3733"/>
      <c r="AD3733" s="20"/>
      <c r="AE3733"/>
      <c r="AF3733"/>
      <c r="AG3733"/>
      <c r="AH3733"/>
      <c r="AI3733" s="20"/>
      <c r="AJ3733"/>
      <c r="AK3733"/>
      <c r="AL3733"/>
      <c r="AM3733"/>
      <c r="AN3733" s="20"/>
      <c r="AO3733"/>
      <c r="AT3733" s="14"/>
      <c r="AU3733" s="14"/>
      <c r="AV3733" s="14"/>
      <c r="AW3733" s="14"/>
    </row>
    <row r="3734" spans="1:49" s="10" customFormat="1">
      <c r="A3734" s="12"/>
      <c r="C3734"/>
      <c r="D3734"/>
      <c r="E3734" s="20"/>
      <c r="F3734"/>
      <c r="G3734"/>
      <c r="H3734"/>
      <c r="I3734"/>
      <c r="J3734" s="20"/>
      <c r="K3734"/>
      <c r="L3734"/>
      <c r="M3734"/>
      <c r="N3734"/>
      <c r="O3734" s="20"/>
      <c r="P3734"/>
      <c r="Q3734"/>
      <c r="R3734"/>
      <c r="S3734"/>
      <c r="T3734" s="20"/>
      <c r="U3734"/>
      <c r="V3734"/>
      <c r="W3734"/>
      <c r="X3734"/>
      <c r="Y3734" s="20"/>
      <c r="Z3734"/>
      <c r="AA3734"/>
      <c r="AB3734"/>
      <c r="AC3734"/>
      <c r="AD3734" s="20"/>
      <c r="AE3734"/>
      <c r="AF3734"/>
      <c r="AG3734"/>
      <c r="AH3734"/>
      <c r="AI3734" s="20"/>
      <c r="AJ3734"/>
      <c r="AK3734"/>
      <c r="AL3734"/>
      <c r="AM3734"/>
      <c r="AN3734" s="20"/>
      <c r="AO3734"/>
      <c r="AT3734" s="14"/>
      <c r="AU3734" s="14"/>
      <c r="AV3734" s="14"/>
      <c r="AW3734" s="14"/>
    </row>
    <row r="3735" spans="1:49" s="10" customFormat="1">
      <c r="A3735" s="12"/>
      <c r="C3735"/>
      <c r="D3735"/>
      <c r="E3735" s="20"/>
      <c r="F3735"/>
      <c r="G3735"/>
      <c r="H3735"/>
      <c r="I3735"/>
      <c r="J3735" s="20"/>
      <c r="K3735"/>
      <c r="L3735"/>
      <c r="M3735"/>
      <c r="N3735"/>
      <c r="O3735" s="20"/>
      <c r="P3735"/>
      <c r="Q3735"/>
      <c r="R3735"/>
      <c r="S3735"/>
      <c r="T3735" s="20"/>
      <c r="U3735"/>
      <c r="V3735"/>
      <c r="W3735"/>
      <c r="X3735"/>
      <c r="Y3735" s="20"/>
      <c r="Z3735"/>
      <c r="AA3735"/>
      <c r="AB3735"/>
      <c r="AC3735"/>
      <c r="AD3735" s="20"/>
      <c r="AE3735"/>
      <c r="AF3735"/>
      <c r="AG3735"/>
      <c r="AH3735"/>
      <c r="AI3735" s="20"/>
      <c r="AJ3735"/>
      <c r="AK3735"/>
      <c r="AL3735"/>
      <c r="AM3735"/>
      <c r="AN3735" s="20"/>
      <c r="AO3735"/>
      <c r="AT3735" s="14"/>
      <c r="AU3735" s="14"/>
      <c r="AV3735" s="14"/>
      <c r="AW3735" s="14"/>
    </row>
    <row r="3736" spans="1:49" s="10" customFormat="1">
      <c r="A3736" s="12"/>
      <c r="C3736"/>
      <c r="D3736"/>
      <c r="E3736" s="20"/>
      <c r="F3736"/>
      <c r="G3736"/>
      <c r="H3736"/>
      <c r="I3736"/>
      <c r="J3736" s="20"/>
      <c r="K3736"/>
      <c r="L3736"/>
      <c r="M3736"/>
      <c r="N3736"/>
      <c r="O3736" s="20"/>
      <c r="P3736"/>
      <c r="Q3736"/>
      <c r="R3736"/>
      <c r="S3736"/>
      <c r="T3736" s="20"/>
      <c r="U3736"/>
      <c r="V3736"/>
      <c r="W3736"/>
      <c r="X3736"/>
      <c r="Y3736" s="20"/>
      <c r="Z3736"/>
      <c r="AA3736"/>
      <c r="AB3736"/>
      <c r="AC3736"/>
      <c r="AD3736" s="20"/>
      <c r="AE3736"/>
      <c r="AF3736"/>
      <c r="AG3736"/>
      <c r="AH3736"/>
      <c r="AI3736" s="20"/>
      <c r="AJ3736"/>
      <c r="AK3736"/>
      <c r="AL3736"/>
      <c r="AM3736"/>
      <c r="AN3736" s="20"/>
      <c r="AO3736"/>
      <c r="AT3736" s="14"/>
      <c r="AU3736" s="14"/>
      <c r="AV3736" s="14"/>
      <c r="AW3736" s="14"/>
    </row>
    <row r="3737" spans="1:49" s="10" customFormat="1">
      <c r="A3737" s="12"/>
      <c r="C3737"/>
      <c r="D3737"/>
      <c r="E3737" s="20"/>
      <c r="F3737"/>
      <c r="G3737"/>
      <c r="H3737"/>
      <c r="I3737"/>
      <c r="J3737" s="20"/>
      <c r="K3737"/>
      <c r="L3737"/>
      <c r="M3737"/>
      <c r="N3737"/>
      <c r="O3737" s="20"/>
      <c r="P3737"/>
      <c r="Q3737"/>
      <c r="R3737"/>
      <c r="S3737"/>
      <c r="T3737" s="20"/>
      <c r="U3737"/>
      <c r="V3737"/>
      <c r="W3737"/>
      <c r="X3737"/>
      <c r="Y3737" s="20"/>
      <c r="Z3737"/>
      <c r="AA3737"/>
      <c r="AB3737"/>
      <c r="AC3737"/>
      <c r="AD3737" s="20"/>
      <c r="AE3737"/>
      <c r="AF3737"/>
      <c r="AG3737"/>
      <c r="AH3737"/>
      <c r="AI3737" s="20"/>
      <c r="AJ3737"/>
      <c r="AK3737"/>
      <c r="AL3737"/>
      <c r="AM3737"/>
      <c r="AN3737" s="20"/>
      <c r="AO3737"/>
      <c r="AT3737" s="14"/>
      <c r="AU3737" s="14"/>
      <c r="AV3737" s="14"/>
      <c r="AW3737" s="14"/>
    </row>
    <row r="3738" spans="1:49" s="10" customFormat="1">
      <c r="A3738" s="12"/>
      <c r="C3738"/>
      <c r="D3738"/>
      <c r="E3738" s="20"/>
      <c r="F3738"/>
      <c r="G3738"/>
      <c r="H3738"/>
      <c r="I3738"/>
      <c r="J3738" s="20"/>
      <c r="K3738"/>
      <c r="L3738"/>
      <c r="M3738"/>
      <c r="N3738"/>
      <c r="O3738" s="20"/>
      <c r="P3738"/>
      <c r="Q3738"/>
      <c r="R3738"/>
      <c r="S3738"/>
      <c r="T3738" s="20"/>
      <c r="U3738"/>
      <c r="V3738"/>
      <c r="W3738"/>
      <c r="X3738"/>
      <c r="Y3738" s="20"/>
      <c r="Z3738"/>
      <c r="AA3738"/>
      <c r="AB3738"/>
      <c r="AC3738"/>
      <c r="AD3738" s="20"/>
      <c r="AE3738"/>
      <c r="AF3738"/>
      <c r="AG3738"/>
      <c r="AH3738"/>
      <c r="AI3738" s="20"/>
      <c r="AJ3738"/>
      <c r="AK3738"/>
      <c r="AL3738"/>
      <c r="AM3738"/>
      <c r="AN3738" s="20"/>
      <c r="AO3738"/>
      <c r="AT3738" s="14"/>
      <c r="AU3738" s="14"/>
      <c r="AV3738" s="14"/>
      <c r="AW3738" s="14"/>
    </row>
    <row r="3739" spans="1:49" s="10" customFormat="1">
      <c r="A3739" s="12"/>
      <c r="C3739"/>
      <c r="D3739"/>
      <c r="E3739" s="20"/>
      <c r="F3739"/>
      <c r="G3739"/>
      <c r="H3739"/>
      <c r="I3739"/>
      <c r="J3739" s="20"/>
      <c r="K3739"/>
      <c r="L3739"/>
      <c r="M3739"/>
      <c r="N3739"/>
      <c r="O3739" s="20"/>
      <c r="P3739"/>
      <c r="Q3739"/>
      <c r="R3739"/>
      <c r="S3739"/>
      <c r="T3739" s="20"/>
      <c r="U3739"/>
      <c r="V3739"/>
      <c r="W3739"/>
      <c r="X3739"/>
      <c r="Y3739" s="20"/>
      <c r="Z3739"/>
      <c r="AA3739"/>
      <c r="AB3739"/>
      <c r="AC3739"/>
      <c r="AD3739" s="20"/>
      <c r="AE3739"/>
      <c r="AF3739"/>
      <c r="AG3739"/>
      <c r="AH3739"/>
      <c r="AI3739" s="20"/>
      <c r="AJ3739"/>
      <c r="AK3739"/>
      <c r="AL3739"/>
      <c r="AM3739"/>
      <c r="AN3739" s="20"/>
      <c r="AO3739"/>
      <c r="AT3739" s="14"/>
      <c r="AU3739" s="14"/>
      <c r="AV3739" s="14"/>
      <c r="AW3739" s="14"/>
    </row>
    <row r="3740" spans="1:49" s="10" customFormat="1">
      <c r="A3740" s="12"/>
      <c r="C3740"/>
      <c r="D3740"/>
      <c r="E3740" s="20"/>
      <c r="F3740"/>
      <c r="G3740"/>
      <c r="H3740"/>
      <c r="I3740"/>
      <c r="J3740" s="20"/>
      <c r="K3740"/>
      <c r="L3740"/>
      <c r="M3740"/>
      <c r="N3740"/>
      <c r="O3740" s="20"/>
      <c r="P3740"/>
      <c r="Q3740"/>
      <c r="R3740"/>
      <c r="S3740"/>
      <c r="T3740" s="20"/>
      <c r="U3740"/>
      <c r="V3740"/>
      <c r="W3740"/>
      <c r="X3740"/>
      <c r="Y3740" s="20"/>
      <c r="Z3740"/>
      <c r="AA3740"/>
      <c r="AB3740"/>
      <c r="AC3740"/>
      <c r="AD3740" s="20"/>
      <c r="AE3740"/>
      <c r="AF3740"/>
      <c r="AG3740"/>
      <c r="AH3740"/>
      <c r="AI3740" s="20"/>
      <c r="AJ3740"/>
      <c r="AK3740"/>
      <c r="AL3740"/>
      <c r="AM3740"/>
      <c r="AN3740" s="20"/>
      <c r="AO3740"/>
      <c r="AT3740" s="14"/>
      <c r="AU3740" s="14"/>
      <c r="AV3740" s="14"/>
      <c r="AW3740" s="14"/>
    </row>
    <row r="3741" spans="1:49" s="10" customFormat="1">
      <c r="A3741" s="12"/>
      <c r="C3741"/>
      <c r="D3741"/>
      <c r="E3741" s="20"/>
      <c r="F3741"/>
      <c r="G3741"/>
      <c r="H3741"/>
      <c r="I3741"/>
      <c r="J3741" s="20"/>
      <c r="K3741"/>
      <c r="L3741"/>
      <c r="M3741"/>
      <c r="N3741"/>
      <c r="O3741" s="20"/>
      <c r="P3741"/>
      <c r="Q3741"/>
      <c r="R3741"/>
      <c r="S3741"/>
      <c r="T3741" s="20"/>
      <c r="U3741"/>
      <c r="V3741"/>
      <c r="W3741"/>
      <c r="X3741"/>
      <c r="Y3741" s="20"/>
      <c r="Z3741"/>
      <c r="AA3741"/>
      <c r="AB3741"/>
      <c r="AC3741"/>
      <c r="AD3741" s="20"/>
      <c r="AE3741"/>
      <c r="AF3741"/>
      <c r="AG3741"/>
      <c r="AH3741"/>
      <c r="AI3741" s="20"/>
      <c r="AJ3741"/>
      <c r="AK3741"/>
      <c r="AL3741"/>
      <c r="AM3741"/>
      <c r="AN3741" s="20"/>
      <c r="AO3741"/>
      <c r="AT3741" s="14"/>
      <c r="AU3741" s="14"/>
      <c r="AV3741" s="14"/>
      <c r="AW3741" s="14"/>
    </row>
    <row r="3742" spans="1:49" s="10" customFormat="1">
      <c r="A3742" s="12"/>
      <c r="C3742"/>
      <c r="D3742"/>
      <c r="E3742" s="20"/>
      <c r="F3742"/>
      <c r="G3742"/>
      <c r="H3742"/>
      <c r="I3742"/>
      <c r="J3742" s="20"/>
      <c r="K3742"/>
      <c r="L3742"/>
      <c r="M3742"/>
      <c r="N3742"/>
      <c r="O3742" s="20"/>
      <c r="P3742"/>
      <c r="Q3742"/>
      <c r="R3742"/>
      <c r="S3742"/>
      <c r="T3742" s="20"/>
      <c r="U3742"/>
      <c r="V3742"/>
      <c r="W3742"/>
      <c r="X3742"/>
      <c r="Y3742" s="20"/>
      <c r="Z3742"/>
      <c r="AA3742"/>
      <c r="AB3742"/>
      <c r="AC3742"/>
      <c r="AD3742" s="20"/>
      <c r="AE3742"/>
      <c r="AF3742"/>
      <c r="AG3742"/>
      <c r="AH3742"/>
      <c r="AI3742" s="20"/>
      <c r="AJ3742"/>
      <c r="AK3742"/>
      <c r="AL3742"/>
      <c r="AM3742"/>
      <c r="AN3742" s="20"/>
      <c r="AO3742"/>
      <c r="AT3742" s="14"/>
      <c r="AU3742" s="14"/>
      <c r="AV3742" s="14"/>
      <c r="AW3742" s="14"/>
    </row>
    <row r="3743" spans="1:49" s="10" customFormat="1">
      <c r="A3743" s="12"/>
      <c r="C3743"/>
      <c r="D3743"/>
      <c r="E3743" s="20"/>
      <c r="F3743"/>
      <c r="G3743"/>
      <c r="H3743"/>
      <c r="I3743"/>
      <c r="J3743" s="20"/>
      <c r="K3743"/>
      <c r="L3743"/>
      <c r="M3743"/>
      <c r="N3743"/>
      <c r="O3743" s="20"/>
      <c r="P3743"/>
      <c r="Q3743"/>
      <c r="R3743"/>
      <c r="S3743"/>
      <c r="T3743" s="20"/>
      <c r="U3743"/>
      <c r="V3743"/>
      <c r="W3743"/>
      <c r="X3743"/>
      <c r="Y3743" s="20"/>
      <c r="Z3743"/>
      <c r="AA3743"/>
      <c r="AB3743"/>
      <c r="AC3743"/>
      <c r="AD3743" s="20"/>
      <c r="AE3743"/>
      <c r="AF3743"/>
      <c r="AG3743"/>
      <c r="AH3743"/>
      <c r="AI3743" s="20"/>
      <c r="AJ3743"/>
      <c r="AK3743"/>
      <c r="AL3743"/>
      <c r="AM3743"/>
      <c r="AN3743" s="20"/>
      <c r="AO3743"/>
      <c r="AT3743" s="14"/>
      <c r="AU3743" s="14"/>
      <c r="AV3743" s="14"/>
      <c r="AW3743" s="14"/>
    </row>
    <row r="3744" spans="1:49" s="10" customFormat="1">
      <c r="A3744" s="12"/>
      <c r="C3744"/>
      <c r="D3744"/>
      <c r="E3744" s="20"/>
      <c r="F3744"/>
      <c r="G3744"/>
      <c r="H3744"/>
      <c r="I3744"/>
      <c r="J3744" s="20"/>
      <c r="K3744"/>
      <c r="L3744"/>
      <c r="M3744"/>
      <c r="N3744"/>
      <c r="O3744" s="20"/>
      <c r="P3744"/>
      <c r="Q3744"/>
      <c r="R3744"/>
      <c r="S3744"/>
      <c r="T3744" s="20"/>
      <c r="U3744"/>
      <c r="V3744"/>
      <c r="W3744"/>
      <c r="X3744"/>
      <c r="Y3744" s="20"/>
      <c r="Z3744"/>
      <c r="AA3744"/>
      <c r="AB3744"/>
      <c r="AC3744"/>
      <c r="AD3744" s="20"/>
      <c r="AE3744"/>
      <c r="AF3744"/>
      <c r="AG3744"/>
      <c r="AH3744"/>
      <c r="AI3744" s="20"/>
      <c r="AJ3744"/>
      <c r="AK3744"/>
      <c r="AL3744"/>
      <c r="AM3744"/>
      <c r="AN3744" s="20"/>
      <c r="AO3744"/>
      <c r="AT3744" s="14"/>
      <c r="AU3744" s="14"/>
      <c r="AV3744" s="14"/>
      <c r="AW3744" s="14"/>
    </row>
    <row r="3745" spans="1:49" s="10" customFormat="1">
      <c r="A3745" s="12"/>
      <c r="C3745"/>
      <c r="D3745"/>
      <c r="E3745" s="20"/>
      <c r="F3745"/>
      <c r="G3745"/>
      <c r="H3745"/>
      <c r="I3745"/>
      <c r="J3745" s="20"/>
      <c r="K3745"/>
      <c r="L3745"/>
      <c r="M3745"/>
      <c r="N3745"/>
      <c r="O3745" s="20"/>
      <c r="P3745"/>
      <c r="Q3745"/>
      <c r="R3745"/>
      <c r="S3745"/>
      <c r="T3745" s="20"/>
      <c r="U3745"/>
      <c r="V3745"/>
      <c r="W3745"/>
      <c r="X3745"/>
      <c r="Y3745" s="20"/>
      <c r="Z3745"/>
      <c r="AA3745"/>
      <c r="AB3745"/>
      <c r="AC3745"/>
      <c r="AD3745" s="20"/>
      <c r="AE3745"/>
      <c r="AF3745"/>
      <c r="AG3745"/>
      <c r="AH3745"/>
      <c r="AI3745" s="20"/>
      <c r="AJ3745"/>
      <c r="AK3745"/>
      <c r="AL3745"/>
      <c r="AM3745"/>
      <c r="AN3745" s="20"/>
      <c r="AO3745"/>
      <c r="AT3745" s="14"/>
      <c r="AU3745" s="14"/>
      <c r="AV3745" s="14"/>
      <c r="AW3745" s="14"/>
    </row>
    <row r="3746" spans="1:49" s="10" customFormat="1">
      <c r="A3746" s="12"/>
      <c r="C3746"/>
      <c r="D3746"/>
      <c r="E3746" s="20"/>
      <c r="F3746"/>
      <c r="G3746"/>
      <c r="H3746"/>
      <c r="I3746"/>
      <c r="J3746" s="20"/>
      <c r="K3746"/>
      <c r="L3746"/>
      <c r="M3746"/>
      <c r="N3746"/>
      <c r="O3746" s="20"/>
      <c r="P3746"/>
      <c r="Q3746"/>
      <c r="R3746"/>
      <c r="S3746"/>
      <c r="T3746" s="20"/>
      <c r="U3746"/>
      <c r="V3746"/>
      <c r="W3746"/>
      <c r="X3746"/>
      <c r="Y3746" s="20"/>
      <c r="Z3746"/>
      <c r="AA3746"/>
      <c r="AB3746"/>
      <c r="AC3746"/>
      <c r="AD3746" s="20"/>
      <c r="AE3746"/>
      <c r="AF3746"/>
      <c r="AG3746"/>
      <c r="AH3746"/>
      <c r="AI3746" s="20"/>
      <c r="AJ3746"/>
      <c r="AK3746"/>
      <c r="AL3746"/>
      <c r="AM3746"/>
      <c r="AN3746" s="20"/>
      <c r="AO3746"/>
      <c r="AT3746" s="14"/>
      <c r="AU3746" s="14"/>
      <c r="AV3746" s="14"/>
      <c r="AW3746" s="14"/>
    </row>
    <row r="3747" spans="1:49" s="10" customFormat="1">
      <c r="A3747" s="12"/>
      <c r="C3747"/>
      <c r="D3747"/>
      <c r="E3747" s="20"/>
      <c r="F3747"/>
      <c r="G3747"/>
      <c r="H3747"/>
      <c r="I3747"/>
      <c r="J3747" s="20"/>
      <c r="K3747"/>
      <c r="L3747"/>
      <c r="M3747"/>
      <c r="N3747"/>
      <c r="O3747" s="20"/>
      <c r="P3747"/>
      <c r="Q3747"/>
      <c r="R3747"/>
      <c r="S3747"/>
      <c r="T3747" s="20"/>
      <c r="U3747"/>
      <c r="V3747"/>
      <c r="W3747"/>
      <c r="X3747"/>
      <c r="Y3747" s="20"/>
      <c r="Z3747"/>
      <c r="AA3747"/>
      <c r="AB3747"/>
      <c r="AC3747"/>
      <c r="AD3747" s="20"/>
      <c r="AE3747"/>
      <c r="AF3747"/>
      <c r="AG3747"/>
      <c r="AH3747"/>
      <c r="AI3747" s="20"/>
      <c r="AJ3747"/>
      <c r="AK3747"/>
      <c r="AL3747"/>
      <c r="AM3747"/>
      <c r="AN3747" s="20"/>
      <c r="AO3747"/>
      <c r="AT3747" s="14"/>
      <c r="AU3747" s="14"/>
      <c r="AV3747" s="14"/>
      <c r="AW3747" s="14"/>
    </row>
    <row r="3748" spans="1:49" s="10" customFormat="1">
      <c r="A3748" s="12"/>
      <c r="C3748"/>
      <c r="D3748"/>
      <c r="E3748" s="20"/>
      <c r="F3748"/>
      <c r="G3748"/>
      <c r="H3748"/>
      <c r="I3748"/>
      <c r="J3748" s="20"/>
      <c r="K3748"/>
      <c r="L3748"/>
      <c r="M3748"/>
      <c r="N3748"/>
      <c r="O3748" s="20"/>
      <c r="P3748"/>
      <c r="Q3748"/>
      <c r="R3748"/>
      <c r="S3748"/>
      <c r="T3748" s="20"/>
      <c r="U3748"/>
      <c r="V3748"/>
      <c r="W3748"/>
      <c r="X3748"/>
      <c r="Y3748" s="20"/>
      <c r="Z3748"/>
      <c r="AA3748"/>
      <c r="AB3748"/>
      <c r="AC3748"/>
      <c r="AD3748" s="20"/>
      <c r="AE3748"/>
      <c r="AF3748"/>
      <c r="AG3748"/>
      <c r="AH3748"/>
      <c r="AI3748" s="20"/>
      <c r="AJ3748"/>
      <c r="AK3748"/>
      <c r="AL3748"/>
      <c r="AM3748"/>
      <c r="AN3748" s="20"/>
      <c r="AO3748"/>
      <c r="AT3748" s="14"/>
      <c r="AU3748" s="14"/>
      <c r="AV3748" s="14"/>
      <c r="AW3748" s="14"/>
    </row>
    <row r="3749" spans="1:49" s="10" customFormat="1">
      <c r="A3749" s="12"/>
      <c r="C3749"/>
      <c r="D3749"/>
      <c r="E3749" s="20"/>
      <c r="F3749"/>
      <c r="G3749"/>
      <c r="H3749"/>
      <c r="I3749"/>
      <c r="J3749" s="20"/>
      <c r="K3749"/>
      <c r="L3749"/>
      <c r="M3749"/>
      <c r="N3749"/>
      <c r="O3749" s="20"/>
      <c r="P3749"/>
      <c r="Q3749"/>
      <c r="R3749"/>
      <c r="S3749"/>
      <c r="T3749" s="20"/>
      <c r="U3749"/>
      <c r="V3749"/>
      <c r="W3749"/>
      <c r="X3749"/>
      <c r="Y3749" s="20"/>
      <c r="Z3749"/>
      <c r="AA3749"/>
      <c r="AB3749"/>
      <c r="AC3749"/>
      <c r="AD3749" s="20"/>
      <c r="AE3749"/>
      <c r="AF3749"/>
      <c r="AG3749"/>
      <c r="AH3749"/>
      <c r="AI3749" s="20"/>
      <c r="AJ3749"/>
      <c r="AK3749"/>
      <c r="AL3749"/>
      <c r="AM3749"/>
      <c r="AN3749" s="20"/>
      <c r="AO3749"/>
      <c r="AT3749" s="14"/>
      <c r="AU3749" s="14"/>
      <c r="AV3749" s="14"/>
      <c r="AW3749" s="14"/>
    </row>
    <row r="3750" spans="1:49" s="10" customFormat="1">
      <c r="A3750" s="12"/>
      <c r="C3750"/>
      <c r="D3750"/>
      <c r="E3750" s="20"/>
      <c r="F3750"/>
      <c r="G3750"/>
      <c r="H3750"/>
      <c r="I3750"/>
      <c r="J3750" s="20"/>
      <c r="K3750"/>
      <c r="L3750"/>
      <c r="M3750"/>
      <c r="N3750"/>
      <c r="O3750" s="20"/>
      <c r="P3750"/>
      <c r="Q3750"/>
      <c r="R3750"/>
      <c r="S3750"/>
      <c r="T3750" s="20"/>
      <c r="U3750"/>
      <c r="V3750"/>
      <c r="W3750"/>
      <c r="X3750"/>
      <c r="Y3750" s="20"/>
      <c r="Z3750"/>
      <c r="AA3750"/>
      <c r="AB3750"/>
      <c r="AC3750"/>
      <c r="AD3750" s="20"/>
      <c r="AE3750"/>
      <c r="AF3750"/>
      <c r="AG3750"/>
      <c r="AH3750"/>
      <c r="AI3750" s="20"/>
      <c r="AJ3750"/>
      <c r="AK3750"/>
      <c r="AL3750"/>
      <c r="AM3750"/>
      <c r="AN3750" s="20"/>
      <c r="AO3750"/>
      <c r="AT3750" s="14"/>
      <c r="AU3750" s="14"/>
      <c r="AV3750" s="14"/>
      <c r="AW3750" s="14"/>
    </row>
    <row r="3751" spans="1:49" s="10" customFormat="1">
      <c r="A3751" s="12"/>
      <c r="C3751"/>
      <c r="D3751"/>
      <c r="E3751" s="20"/>
      <c r="F3751"/>
      <c r="G3751"/>
      <c r="H3751"/>
      <c r="I3751"/>
      <c r="J3751" s="20"/>
      <c r="K3751"/>
      <c r="L3751"/>
      <c r="M3751"/>
      <c r="N3751"/>
      <c r="O3751" s="20"/>
      <c r="P3751"/>
      <c r="Q3751"/>
      <c r="R3751"/>
      <c r="S3751"/>
      <c r="T3751" s="20"/>
      <c r="U3751"/>
      <c r="V3751"/>
      <c r="W3751"/>
      <c r="X3751"/>
      <c r="Y3751" s="20"/>
      <c r="Z3751"/>
      <c r="AA3751"/>
      <c r="AB3751"/>
      <c r="AC3751"/>
      <c r="AD3751" s="20"/>
      <c r="AE3751"/>
      <c r="AF3751"/>
      <c r="AG3751"/>
      <c r="AH3751"/>
      <c r="AI3751" s="20"/>
      <c r="AJ3751"/>
      <c r="AK3751"/>
      <c r="AL3751"/>
      <c r="AM3751"/>
      <c r="AN3751" s="20"/>
      <c r="AO3751"/>
      <c r="AT3751" s="14"/>
      <c r="AU3751" s="14"/>
      <c r="AV3751" s="14"/>
      <c r="AW3751" s="14"/>
    </row>
    <row r="3752" spans="1:49" s="10" customFormat="1">
      <c r="A3752" s="12"/>
      <c r="C3752"/>
      <c r="D3752"/>
      <c r="E3752" s="20"/>
      <c r="F3752"/>
      <c r="G3752"/>
      <c r="H3752"/>
      <c r="I3752"/>
      <c r="J3752" s="20"/>
      <c r="K3752"/>
      <c r="L3752"/>
      <c r="M3752"/>
      <c r="N3752"/>
      <c r="O3752" s="20"/>
      <c r="P3752"/>
      <c r="Q3752"/>
      <c r="R3752"/>
      <c r="S3752"/>
      <c r="T3752" s="20"/>
      <c r="U3752"/>
      <c r="V3752"/>
      <c r="W3752"/>
      <c r="X3752"/>
      <c r="Y3752" s="20"/>
      <c r="Z3752"/>
      <c r="AA3752"/>
      <c r="AB3752"/>
      <c r="AC3752"/>
      <c r="AD3752" s="20"/>
      <c r="AE3752"/>
      <c r="AF3752"/>
      <c r="AG3752"/>
      <c r="AH3752"/>
      <c r="AI3752" s="20"/>
      <c r="AJ3752"/>
      <c r="AK3752"/>
      <c r="AL3752"/>
      <c r="AM3752"/>
      <c r="AN3752" s="20"/>
      <c r="AO3752"/>
      <c r="AT3752" s="14"/>
      <c r="AU3752" s="14"/>
      <c r="AV3752" s="14"/>
      <c r="AW3752" s="14"/>
    </row>
    <row r="3753" spans="1:49" s="10" customFormat="1">
      <c r="A3753" s="12"/>
      <c r="C3753"/>
      <c r="D3753"/>
      <c r="E3753" s="20"/>
      <c r="F3753"/>
      <c r="G3753"/>
      <c r="H3753"/>
      <c r="I3753"/>
      <c r="J3753" s="20"/>
      <c r="K3753"/>
      <c r="L3753"/>
      <c r="M3753"/>
      <c r="N3753"/>
      <c r="O3753" s="20"/>
      <c r="P3753"/>
      <c r="Q3753"/>
      <c r="R3753"/>
      <c r="S3753"/>
      <c r="T3753" s="20"/>
      <c r="U3753"/>
      <c r="V3753"/>
      <c r="W3753"/>
      <c r="X3753"/>
      <c r="Y3753" s="20"/>
      <c r="Z3753"/>
      <c r="AA3753"/>
      <c r="AB3753"/>
      <c r="AC3753"/>
      <c r="AD3753" s="20"/>
      <c r="AE3753"/>
      <c r="AF3753"/>
      <c r="AG3753"/>
      <c r="AH3753"/>
      <c r="AI3753" s="20"/>
      <c r="AJ3753"/>
      <c r="AK3753"/>
      <c r="AL3753"/>
      <c r="AM3753"/>
      <c r="AN3753" s="20"/>
      <c r="AO3753"/>
      <c r="AT3753" s="14"/>
      <c r="AU3753" s="14"/>
      <c r="AV3753" s="14"/>
      <c r="AW3753" s="14"/>
    </row>
    <row r="3754" spans="1:49" s="10" customFormat="1">
      <c r="A3754" s="12"/>
      <c r="C3754"/>
      <c r="D3754"/>
      <c r="E3754" s="20"/>
      <c r="F3754"/>
      <c r="G3754"/>
      <c r="H3754"/>
      <c r="I3754"/>
      <c r="J3754" s="20"/>
      <c r="K3754"/>
      <c r="L3754"/>
      <c r="M3754"/>
      <c r="N3754"/>
      <c r="O3754" s="20"/>
      <c r="P3754"/>
      <c r="Q3754"/>
      <c r="R3754"/>
      <c r="S3754"/>
      <c r="T3754" s="20"/>
      <c r="U3754"/>
      <c r="V3754"/>
      <c r="W3754"/>
      <c r="X3754"/>
      <c r="Y3754" s="20"/>
      <c r="Z3754"/>
      <c r="AA3754"/>
      <c r="AB3754"/>
      <c r="AC3754"/>
      <c r="AD3754" s="20"/>
      <c r="AE3754"/>
      <c r="AF3754"/>
      <c r="AG3754"/>
      <c r="AH3754"/>
      <c r="AI3754" s="20"/>
      <c r="AJ3754"/>
      <c r="AK3754"/>
      <c r="AL3754"/>
      <c r="AM3754"/>
      <c r="AN3754" s="20"/>
      <c r="AO3754"/>
      <c r="AT3754" s="14"/>
      <c r="AU3754" s="14"/>
      <c r="AV3754" s="14"/>
      <c r="AW3754" s="14"/>
    </row>
    <row r="3755" spans="1:49" s="10" customFormat="1">
      <c r="A3755" s="12"/>
      <c r="C3755"/>
      <c r="D3755"/>
      <c r="E3755" s="20"/>
      <c r="F3755"/>
      <c r="G3755"/>
      <c r="H3755"/>
      <c r="I3755"/>
      <c r="J3755" s="20"/>
      <c r="K3755"/>
      <c r="L3755"/>
      <c r="M3755"/>
      <c r="N3755"/>
      <c r="O3755" s="20"/>
      <c r="P3755"/>
      <c r="Q3755"/>
      <c r="R3755"/>
      <c r="S3755"/>
      <c r="T3755" s="20"/>
      <c r="U3755"/>
      <c r="V3755"/>
      <c r="W3755"/>
      <c r="X3755"/>
      <c r="Y3755" s="20"/>
      <c r="Z3755"/>
      <c r="AA3755"/>
      <c r="AB3755"/>
      <c r="AC3755"/>
      <c r="AD3755" s="20"/>
      <c r="AE3755"/>
      <c r="AF3755"/>
      <c r="AG3755"/>
      <c r="AH3755"/>
      <c r="AI3755" s="20"/>
      <c r="AJ3755"/>
      <c r="AK3755"/>
      <c r="AL3755"/>
      <c r="AM3755"/>
      <c r="AN3755" s="20"/>
      <c r="AO3755"/>
      <c r="AT3755" s="14"/>
      <c r="AU3755" s="14"/>
      <c r="AV3755" s="14"/>
      <c r="AW3755" s="14"/>
    </row>
    <row r="3756" spans="1:49" s="10" customFormat="1">
      <c r="A3756" s="12"/>
      <c r="C3756"/>
      <c r="D3756"/>
      <c r="E3756" s="20"/>
      <c r="F3756"/>
      <c r="G3756"/>
      <c r="H3756"/>
      <c r="I3756"/>
      <c r="J3756" s="20"/>
      <c r="K3756"/>
      <c r="L3756"/>
      <c r="M3756"/>
      <c r="N3756"/>
      <c r="O3756" s="20"/>
      <c r="P3756"/>
      <c r="Q3756"/>
      <c r="R3756"/>
      <c r="S3756"/>
      <c r="T3756" s="20"/>
      <c r="U3756"/>
      <c r="V3756"/>
      <c r="W3756"/>
      <c r="X3756"/>
      <c r="Y3756" s="20"/>
      <c r="Z3756"/>
      <c r="AA3756"/>
      <c r="AB3756"/>
      <c r="AC3756"/>
      <c r="AD3756" s="20"/>
      <c r="AE3756"/>
      <c r="AF3756"/>
      <c r="AG3756"/>
      <c r="AH3756"/>
      <c r="AI3756" s="20"/>
      <c r="AJ3756"/>
      <c r="AK3756"/>
      <c r="AL3756"/>
      <c r="AM3756"/>
      <c r="AN3756" s="20"/>
      <c r="AO3756"/>
      <c r="AT3756" s="14"/>
      <c r="AU3756" s="14"/>
      <c r="AV3756" s="14"/>
      <c r="AW3756" s="14"/>
    </row>
    <row r="3757" spans="1:49" s="10" customFormat="1">
      <c r="A3757" s="12"/>
      <c r="C3757"/>
      <c r="D3757"/>
      <c r="E3757" s="20"/>
      <c r="F3757"/>
      <c r="G3757"/>
      <c r="H3757"/>
      <c r="I3757"/>
      <c r="J3757" s="20"/>
      <c r="K3757"/>
      <c r="L3757"/>
      <c r="M3757"/>
      <c r="N3757"/>
      <c r="O3757" s="20"/>
      <c r="P3757"/>
      <c r="Q3757"/>
      <c r="R3757"/>
      <c r="S3757"/>
      <c r="T3757" s="20"/>
      <c r="U3757"/>
      <c r="V3757"/>
      <c r="W3757"/>
      <c r="X3757"/>
      <c r="Y3757" s="20"/>
      <c r="Z3757"/>
      <c r="AA3757"/>
      <c r="AB3757"/>
      <c r="AC3757"/>
      <c r="AD3757" s="20"/>
      <c r="AE3757"/>
      <c r="AF3757"/>
      <c r="AG3757"/>
      <c r="AH3757"/>
      <c r="AI3757" s="20"/>
      <c r="AJ3757"/>
      <c r="AK3757"/>
      <c r="AL3757"/>
      <c r="AM3757"/>
      <c r="AN3757" s="20"/>
      <c r="AO3757"/>
      <c r="AT3757" s="14"/>
      <c r="AU3757" s="14"/>
      <c r="AV3757" s="14"/>
      <c r="AW3757" s="14"/>
    </row>
    <row r="3758" spans="1:49" s="10" customFormat="1">
      <c r="A3758" s="12"/>
      <c r="C3758"/>
      <c r="D3758"/>
      <c r="E3758" s="20"/>
      <c r="F3758"/>
      <c r="G3758"/>
      <c r="H3758"/>
      <c r="I3758"/>
      <c r="J3758" s="20"/>
      <c r="K3758"/>
      <c r="L3758"/>
      <c r="M3758"/>
      <c r="N3758"/>
      <c r="O3758" s="20"/>
      <c r="P3758"/>
      <c r="Q3758"/>
      <c r="R3758"/>
      <c r="S3758"/>
      <c r="T3758" s="20"/>
      <c r="U3758"/>
      <c r="V3758"/>
      <c r="W3758"/>
      <c r="X3758"/>
      <c r="Y3758" s="20"/>
      <c r="Z3758"/>
      <c r="AA3758"/>
      <c r="AB3758"/>
      <c r="AC3758"/>
      <c r="AD3758" s="20"/>
      <c r="AE3758"/>
      <c r="AF3758"/>
      <c r="AG3758"/>
      <c r="AH3758"/>
      <c r="AI3758" s="20"/>
      <c r="AJ3758"/>
      <c r="AK3758"/>
      <c r="AL3758"/>
      <c r="AM3758"/>
      <c r="AN3758" s="20"/>
      <c r="AO3758"/>
      <c r="AT3758" s="14"/>
      <c r="AU3758" s="14"/>
      <c r="AV3758" s="14"/>
      <c r="AW3758" s="14"/>
    </row>
    <row r="3759" spans="1:49" s="10" customFormat="1">
      <c r="A3759" s="12"/>
      <c r="C3759"/>
      <c r="D3759"/>
      <c r="E3759" s="20"/>
      <c r="F3759"/>
      <c r="G3759"/>
      <c r="H3759"/>
      <c r="I3759"/>
      <c r="J3759" s="20"/>
      <c r="K3759"/>
      <c r="L3759"/>
      <c r="M3759"/>
      <c r="N3759"/>
      <c r="O3759" s="20"/>
      <c r="P3759"/>
      <c r="Q3759"/>
      <c r="R3759"/>
      <c r="S3759"/>
      <c r="T3759" s="20"/>
      <c r="U3759"/>
      <c r="V3759"/>
      <c r="W3759"/>
      <c r="X3759"/>
      <c r="Y3759" s="20"/>
      <c r="Z3759"/>
      <c r="AA3759"/>
      <c r="AB3759"/>
      <c r="AC3759"/>
      <c r="AD3759" s="20"/>
      <c r="AE3759"/>
      <c r="AF3759"/>
      <c r="AG3759"/>
      <c r="AH3759"/>
      <c r="AI3759" s="20"/>
      <c r="AJ3759"/>
      <c r="AK3759"/>
      <c r="AL3759"/>
      <c r="AM3759"/>
      <c r="AN3759" s="20"/>
      <c r="AO3759"/>
      <c r="AT3759" s="14"/>
      <c r="AU3759" s="14"/>
      <c r="AV3759" s="14"/>
      <c r="AW3759" s="14"/>
    </row>
    <row r="3760" spans="1:49" s="10" customFormat="1">
      <c r="A3760" s="12"/>
      <c r="C3760"/>
      <c r="D3760"/>
      <c r="E3760" s="20"/>
      <c r="F3760"/>
      <c r="G3760"/>
      <c r="H3760"/>
      <c r="I3760"/>
      <c r="J3760" s="20"/>
      <c r="K3760"/>
      <c r="L3760"/>
      <c r="M3760"/>
      <c r="N3760"/>
      <c r="O3760" s="20"/>
      <c r="P3760"/>
      <c r="Q3760"/>
      <c r="R3760"/>
      <c r="S3760"/>
      <c r="T3760" s="20"/>
      <c r="U3760"/>
      <c r="V3760"/>
      <c r="W3760"/>
      <c r="X3760"/>
      <c r="Y3760" s="20"/>
      <c r="Z3760"/>
      <c r="AA3760"/>
      <c r="AB3760"/>
      <c r="AC3760"/>
      <c r="AD3760" s="20"/>
      <c r="AE3760"/>
      <c r="AF3760"/>
      <c r="AG3760"/>
      <c r="AH3760"/>
      <c r="AI3760" s="20"/>
      <c r="AJ3760"/>
      <c r="AK3760"/>
      <c r="AL3760"/>
      <c r="AM3760"/>
      <c r="AN3760" s="20"/>
      <c r="AO3760"/>
      <c r="AT3760" s="14"/>
      <c r="AU3760" s="14"/>
      <c r="AV3760" s="14"/>
      <c r="AW3760" s="14"/>
    </row>
    <row r="3761" spans="1:49" s="10" customFormat="1">
      <c r="A3761" s="12"/>
      <c r="C3761"/>
      <c r="D3761"/>
      <c r="E3761" s="20"/>
      <c r="F3761"/>
      <c r="G3761"/>
      <c r="H3761"/>
      <c r="I3761"/>
      <c r="J3761" s="20"/>
      <c r="K3761"/>
      <c r="L3761"/>
      <c r="M3761"/>
      <c r="N3761"/>
      <c r="O3761" s="20"/>
      <c r="P3761"/>
      <c r="Q3761"/>
      <c r="R3761"/>
      <c r="S3761"/>
      <c r="T3761" s="20"/>
      <c r="U3761"/>
      <c r="V3761"/>
      <c r="W3761"/>
      <c r="X3761"/>
      <c r="Y3761" s="20"/>
      <c r="Z3761"/>
      <c r="AA3761"/>
      <c r="AB3761"/>
      <c r="AC3761"/>
      <c r="AD3761" s="20"/>
      <c r="AE3761"/>
      <c r="AF3761"/>
      <c r="AG3761"/>
      <c r="AH3761"/>
      <c r="AI3761" s="20"/>
      <c r="AJ3761"/>
      <c r="AK3761"/>
      <c r="AL3761"/>
      <c r="AM3761"/>
      <c r="AN3761" s="20"/>
      <c r="AO3761"/>
      <c r="AT3761" s="14"/>
      <c r="AU3761" s="14"/>
      <c r="AV3761" s="14"/>
      <c r="AW3761" s="14"/>
    </row>
    <row r="3762" spans="1:49" s="10" customFormat="1">
      <c r="A3762" s="12"/>
      <c r="C3762"/>
      <c r="D3762"/>
      <c r="E3762" s="20"/>
      <c r="F3762"/>
      <c r="G3762"/>
      <c r="H3762"/>
      <c r="I3762"/>
      <c r="J3762" s="20"/>
      <c r="K3762"/>
      <c r="L3762"/>
      <c r="M3762"/>
      <c r="N3762"/>
      <c r="O3762" s="20"/>
      <c r="P3762"/>
      <c r="Q3762"/>
      <c r="R3762"/>
      <c r="S3762"/>
      <c r="T3762" s="20"/>
      <c r="U3762"/>
      <c r="V3762"/>
      <c r="W3762"/>
      <c r="X3762"/>
      <c r="Y3762" s="20"/>
      <c r="Z3762"/>
      <c r="AA3762"/>
      <c r="AB3762"/>
      <c r="AC3762"/>
      <c r="AD3762" s="20"/>
      <c r="AE3762"/>
      <c r="AF3762"/>
      <c r="AG3762"/>
      <c r="AH3762"/>
      <c r="AI3762" s="20"/>
      <c r="AJ3762"/>
      <c r="AK3762"/>
      <c r="AL3762"/>
      <c r="AM3762"/>
      <c r="AN3762" s="20"/>
      <c r="AO3762"/>
      <c r="AT3762" s="14"/>
      <c r="AU3762" s="14"/>
      <c r="AV3762" s="14"/>
      <c r="AW3762" s="14"/>
    </row>
    <row r="3763" spans="1:49" s="10" customFormat="1">
      <c r="A3763" s="12"/>
      <c r="C3763"/>
      <c r="D3763"/>
      <c r="E3763" s="20"/>
      <c r="F3763"/>
      <c r="G3763"/>
      <c r="H3763"/>
      <c r="I3763"/>
      <c r="J3763" s="20"/>
      <c r="K3763"/>
      <c r="L3763"/>
      <c r="M3763"/>
      <c r="N3763"/>
      <c r="O3763" s="20"/>
      <c r="P3763"/>
      <c r="Q3763"/>
      <c r="R3763"/>
      <c r="S3763"/>
      <c r="T3763" s="20"/>
      <c r="U3763"/>
      <c r="V3763"/>
      <c r="W3763"/>
      <c r="X3763"/>
      <c r="Y3763" s="20"/>
      <c r="Z3763"/>
      <c r="AA3763"/>
      <c r="AB3763"/>
      <c r="AC3763"/>
      <c r="AD3763" s="20"/>
      <c r="AE3763"/>
      <c r="AF3763"/>
      <c r="AG3763"/>
      <c r="AH3763"/>
      <c r="AI3763" s="20"/>
      <c r="AJ3763"/>
      <c r="AK3763"/>
      <c r="AL3763"/>
      <c r="AM3763"/>
      <c r="AN3763" s="20"/>
      <c r="AO3763"/>
      <c r="AT3763" s="14"/>
      <c r="AU3763" s="14"/>
      <c r="AV3763" s="14"/>
      <c r="AW3763" s="14"/>
    </row>
    <row r="3764" spans="1:49" s="10" customFormat="1">
      <c r="A3764" s="12"/>
      <c r="C3764"/>
      <c r="D3764"/>
      <c r="E3764" s="20"/>
      <c r="F3764"/>
      <c r="G3764"/>
      <c r="H3764"/>
      <c r="I3764"/>
      <c r="J3764" s="20"/>
      <c r="K3764"/>
      <c r="L3764"/>
      <c r="M3764"/>
      <c r="N3764"/>
      <c r="O3764" s="20"/>
      <c r="P3764"/>
      <c r="Q3764"/>
      <c r="R3764"/>
      <c r="S3764"/>
      <c r="T3764" s="20"/>
      <c r="U3764"/>
      <c r="V3764"/>
      <c r="W3764"/>
      <c r="X3764"/>
      <c r="Y3764" s="20"/>
      <c r="Z3764"/>
      <c r="AA3764"/>
      <c r="AB3764"/>
      <c r="AC3764"/>
      <c r="AD3764" s="20"/>
      <c r="AE3764"/>
      <c r="AF3764"/>
      <c r="AG3764"/>
      <c r="AH3764"/>
      <c r="AI3764" s="20"/>
      <c r="AJ3764"/>
      <c r="AK3764"/>
      <c r="AL3764"/>
      <c r="AM3764"/>
      <c r="AN3764" s="20"/>
      <c r="AO3764"/>
      <c r="AT3764" s="14"/>
      <c r="AU3764" s="14"/>
      <c r="AV3764" s="14"/>
      <c r="AW3764" s="14"/>
    </row>
    <row r="3765" spans="1:49" s="10" customFormat="1">
      <c r="A3765" s="12"/>
      <c r="C3765"/>
      <c r="D3765"/>
      <c r="E3765" s="20"/>
      <c r="F3765"/>
      <c r="G3765"/>
      <c r="H3765"/>
      <c r="I3765"/>
      <c r="J3765" s="20"/>
      <c r="K3765"/>
      <c r="L3765"/>
      <c r="M3765"/>
      <c r="N3765"/>
      <c r="O3765" s="20"/>
      <c r="P3765"/>
      <c r="Q3765"/>
      <c r="R3765"/>
      <c r="S3765"/>
      <c r="T3765" s="20"/>
      <c r="U3765"/>
      <c r="V3765"/>
      <c r="W3765"/>
      <c r="X3765"/>
      <c r="Y3765" s="20"/>
      <c r="Z3765"/>
      <c r="AA3765"/>
      <c r="AB3765"/>
      <c r="AC3765"/>
      <c r="AD3765" s="20"/>
      <c r="AE3765"/>
      <c r="AF3765"/>
      <c r="AG3765"/>
      <c r="AH3765"/>
      <c r="AI3765" s="20"/>
      <c r="AJ3765"/>
      <c r="AK3765"/>
      <c r="AL3765"/>
      <c r="AM3765"/>
      <c r="AN3765" s="20"/>
      <c r="AO3765"/>
      <c r="AT3765" s="14"/>
      <c r="AU3765" s="14"/>
      <c r="AV3765" s="14"/>
      <c r="AW3765" s="14"/>
    </row>
    <row r="3766" spans="1:49" s="10" customFormat="1">
      <c r="A3766" s="12"/>
      <c r="C3766"/>
      <c r="D3766"/>
      <c r="E3766" s="20"/>
      <c r="F3766"/>
      <c r="G3766"/>
      <c r="H3766"/>
      <c r="I3766"/>
      <c r="J3766" s="20"/>
      <c r="K3766"/>
      <c r="L3766"/>
      <c r="M3766"/>
      <c r="N3766"/>
      <c r="O3766" s="20"/>
      <c r="P3766"/>
      <c r="Q3766"/>
      <c r="R3766"/>
      <c r="S3766"/>
      <c r="T3766" s="20"/>
      <c r="U3766"/>
      <c r="V3766"/>
      <c r="W3766"/>
      <c r="X3766"/>
      <c r="Y3766" s="20"/>
      <c r="Z3766"/>
      <c r="AA3766"/>
      <c r="AB3766"/>
      <c r="AC3766"/>
      <c r="AD3766" s="20"/>
      <c r="AE3766"/>
      <c r="AF3766"/>
      <c r="AG3766"/>
      <c r="AH3766"/>
      <c r="AI3766" s="20"/>
      <c r="AJ3766"/>
      <c r="AK3766"/>
      <c r="AL3766"/>
      <c r="AM3766"/>
      <c r="AN3766" s="20"/>
      <c r="AO3766"/>
      <c r="AT3766" s="14"/>
      <c r="AU3766" s="14"/>
      <c r="AV3766" s="14"/>
      <c r="AW3766" s="14"/>
    </row>
    <row r="3767" spans="1:49" s="10" customFormat="1">
      <c r="A3767" s="12"/>
      <c r="C3767"/>
      <c r="D3767"/>
      <c r="E3767" s="20"/>
      <c r="F3767"/>
      <c r="G3767"/>
      <c r="H3767"/>
      <c r="I3767"/>
      <c r="J3767" s="20"/>
      <c r="K3767"/>
      <c r="L3767"/>
      <c r="M3767"/>
      <c r="N3767"/>
      <c r="O3767" s="20"/>
      <c r="P3767"/>
      <c r="Q3767"/>
      <c r="R3767"/>
      <c r="S3767"/>
      <c r="T3767" s="20"/>
      <c r="U3767"/>
      <c r="V3767"/>
      <c r="W3767"/>
      <c r="X3767"/>
      <c r="Y3767" s="20"/>
      <c r="Z3767"/>
      <c r="AA3767"/>
      <c r="AB3767"/>
      <c r="AC3767"/>
      <c r="AD3767" s="20"/>
      <c r="AE3767"/>
      <c r="AF3767"/>
      <c r="AG3767"/>
      <c r="AH3767"/>
      <c r="AI3767" s="20"/>
      <c r="AJ3767"/>
      <c r="AK3767"/>
      <c r="AL3767"/>
      <c r="AM3767"/>
      <c r="AN3767" s="20"/>
      <c r="AO3767"/>
      <c r="AT3767" s="14"/>
      <c r="AU3767" s="14"/>
      <c r="AV3767" s="14"/>
      <c r="AW3767" s="14"/>
    </row>
    <row r="3768" spans="1:49" s="10" customFormat="1">
      <c r="A3768" s="12"/>
      <c r="C3768"/>
      <c r="D3768"/>
      <c r="E3768" s="20"/>
      <c r="F3768"/>
      <c r="G3768"/>
      <c r="H3768"/>
      <c r="I3768"/>
      <c r="J3768" s="20"/>
      <c r="K3768"/>
      <c r="L3768"/>
      <c r="M3768"/>
      <c r="N3768"/>
      <c r="O3768" s="20"/>
      <c r="P3768"/>
      <c r="Q3768"/>
      <c r="R3768"/>
      <c r="S3768"/>
      <c r="T3768" s="20"/>
      <c r="U3768"/>
      <c r="V3768"/>
      <c r="W3768"/>
      <c r="X3768"/>
      <c r="Y3768" s="20"/>
      <c r="Z3768"/>
      <c r="AA3768"/>
      <c r="AB3768"/>
      <c r="AC3768"/>
      <c r="AD3768" s="20"/>
      <c r="AE3768"/>
      <c r="AF3768"/>
      <c r="AG3768"/>
      <c r="AH3768"/>
      <c r="AI3768" s="20"/>
      <c r="AJ3768"/>
      <c r="AK3768"/>
      <c r="AL3768"/>
      <c r="AM3768"/>
      <c r="AN3768" s="20"/>
      <c r="AO3768"/>
      <c r="AT3768" s="14"/>
      <c r="AU3768" s="14"/>
      <c r="AV3768" s="14"/>
      <c r="AW3768" s="14"/>
    </row>
    <row r="3769" spans="1:49" s="10" customFormat="1">
      <c r="A3769" s="12"/>
      <c r="C3769"/>
      <c r="D3769"/>
      <c r="E3769" s="20"/>
      <c r="F3769"/>
      <c r="G3769"/>
      <c r="H3769"/>
      <c r="I3769"/>
      <c r="J3769" s="20"/>
      <c r="K3769"/>
      <c r="L3769"/>
      <c r="M3769"/>
      <c r="N3769"/>
      <c r="O3769" s="20"/>
      <c r="P3769"/>
      <c r="Q3769"/>
      <c r="R3769"/>
      <c r="S3769"/>
      <c r="T3769" s="20"/>
      <c r="U3769"/>
      <c r="V3769"/>
      <c r="W3769"/>
      <c r="X3769"/>
      <c r="Y3769" s="20"/>
      <c r="Z3769"/>
      <c r="AA3769"/>
      <c r="AB3769"/>
      <c r="AC3769"/>
      <c r="AD3769" s="20"/>
      <c r="AE3769"/>
      <c r="AF3769"/>
      <c r="AG3769"/>
      <c r="AH3769"/>
      <c r="AI3769" s="20"/>
      <c r="AJ3769"/>
      <c r="AK3769"/>
      <c r="AL3769"/>
      <c r="AM3769"/>
      <c r="AN3769" s="20"/>
      <c r="AO3769"/>
      <c r="AT3769" s="14"/>
      <c r="AU3769" s="14"/>
      <c r="AV3769" s="14"/>
      <c r="AW3769" s="14"/>
    </row>
    <row r="3770" spans="1:49" s="10" customFormat="1">
      <c r="A3770" s="12"/>
      <c r="C3770"/>
      <c r="D3770"/>
      <c r="E3770" s="20"/>
      <c r="F3770"/>
      <c r="G3770"/>
      <c r="H3770"/>
      <c r="I3770"/>
      <c r="J3770" s="20"/>
      <c r="K3770"/>
      <c r="L3770"/>
      <c r="M3770"/>
      <c r="N3770"/>
      <c r="O3770" s="20"/>
      <c r="P3770"/>
      <c r="Q3770"/>
      <c r="R3770"/>
      <c r="S3770"/>
      <c r="T3770" s="20"/>
      <c r="U3770"/>
      <c r="V3770"/>
      <c r="W3770"/>
      <c r="X3770"/>
      <c r="Y3770" s="20"/>
      <c r="Z3770"/>
      <c r="AA3770"/>
      <c r="AB3770"/>
      <c r="AC3770"/>
      <c r="AD3770" s="20"/>
      <c r="AE3770"/>
      <c r="AF3770"/>
      <c r="AG3770"/>
      <c r="AH3770"/>
      <c r="AI3770" s="20"/>
      <c r="AJ3770"/>
      <c r="AK3770"/>
      <c r="AL3770"/>
      <c r="AM3770"/>
      <c r="AN3770" s="20"/>
      <c r="AO3770"/>
      <c r="AT3770" s="14"/>
      <c r="AU3770" s="14"/>
      <c r="AV3770" s="14"/>
      <c r="AW3770" s="14"/>
    </row>
    <row r="3771" spans="1:49" s="10" customFormat="1">
      <c r="A3771" s="12"/>
      <c r="C3771"/>
      <c r="D3771"/>
      <c r="E3771" s="20"/>
      <c r="F3771"/>
      <c r="G3771"/>
      <c r="H3771"/>
      <c r="I3771"/>
      <c r="J3771" s="20"/>
      <c r="K3771"/>
      <c r="L3771"/>
      <c r="M3771"/>
      <c r="N3771"/>
      <c r="O3771" s="20"/>
      <c r="P3771"/>
      <c r="Q3771"/>
      <c r="R3771"/>
      <c r="S3771"/>
      <c r="T3771" s="20"/>
      <c r="U3771"/>
      <c r="V3771"/>
      <c r="W3771"/>
      <c r="X3771"/>
      <c r="Y3771" s="20"/>
      <c r="Z3771"/>
      <c r="AA3771"/>
      <c r="AB3771"/>
      <c r="AC3771"/>
      <c r="AD3771" s="20"/>
      <c r="AE3771"/>
      <c r="AF3771"/>
      <c r="AG3771"/>
      <c r="AH3771"/>
      <c r="AI3771" s="20"/>
      <c r="AJ3771"/>
      <c r="AK3771"/>
      <c r="AL3771"/>
      <c r="AM3771"/>
      <c r="AN3771" s="20"/>
      <c r="AO3771"/>
      <c r="AT3771" s="14"/>
      <c r="AU3771" s="14"/>
      <c r="AV3771" s="14"/>
      <c r="AW3771" s="14"/>
    </row>
    <row r="3772" spans="1:49" s="10" customFormat="1">
      <c r="A3772" s="12"/>
      <c r="C3772"/>
      <c r="D3772"/>
      <c r="E3772" s="20"/>
      <c r="F3772"/>
      <c r="G3772"/>
      <c r="H3772"/>
      <c r="I3772"/>
      <c r="J3772" s="20"/>
      <c r="K3772"/>
      <c r="L3772"/>
      <c r="M3772"/>
      <c r="N3772"/>
      <c r="O3772" s="20"/>
      <c r="P3772"/>
      <c r="Q3772"/>
      <c r="R3772"/>
      <c r="S3772"/>
      <c r="T3772" s="20"/>
      <c r="U3772"/>
      <c r="V3772"/>
      <c r="W3772"/>
      <c r="X3772"/>
      <c r="Y3772" s="20"/>
      <c r="Z3772"/>
      <c r="AA3772"/>
      <c r="AB3772"/>
      <c r="AC3772"/>
      <c r="AD3772" s="20"/>
      <c r="AE3772"/>
      <c r="AF3772"/>
      <c r="AG3772"/>
      <c r="AH3772"/>
      <c r="AI3772" s="20"/>
      <c r="AJ3772"/>
      <c r="AK3772"/>
      <c r="AL3772"/>
      <c r="AM3772"/>
      <c r="AN3772" s="20"/>
      <c r="AO3772"/>
      <c r="AT3772" s="14"/>
      <c r="AU3772" s="14"/>
      <c r="AV3772" s="14"/>
      <c r="AW3772" s="14"/>
    </row>
    <row r="3773" spans="1:49" s="10" customFormat="1">
      <c r="A3773" s="12"/>
      <c r="C3773"/>
      <c r="D3773"/>
      <c r="E3773" s="20"/>
      <c r="F3773"/>
      <c r="G3773"/>
      <c r="H3773"/>
      <c r="I3773"/>
      <c r="J3773" s="20"/>
      <c r="K3773"/>
      <c r="L3773"/>
      <c r="M3773"/>
      <c r="N3773"/>
      <c r="O3773" s="20"/>
      <c r="P3773"/>
      <c r="Q3773"/>
      <c r="R3773"/>
      <c r="S3773"/>
      <c r="T3773" s="20"/>
      <c r="U3773"/>
      <c r="V3773"/>
      <c r="W3773"/>
      <c r="X3773"/>
      <c r="Y3773" s="20"/>
      <c r="Z3773"/>
      <c r="AA3773"/>
      <c r="AB3773"/>
      <c r="AC3773"/>
      <c r="AD3773" s="20"/>
      <c r="AE3773"/>
      <c r="AF3773"/>
      <c r="AG3773"/>
      <c r="AH3773"/>
      <c r="AI3773" s="20"/>
      <c r="AJ3773"/>
      <c r="AK3773"/>
      <c r="AL3773"/>
      <c r="AM3773"/>
      <c r="AN3773" s="20"/>
      <c r="AO3773"/>
      <c r="AT3773" s="14"/>
      <c r="AU3773" s="14"/>
      <c r="AV3773" s="14"/>
      <c r="AW3773" s="14"/>
    </row>
    <row r="3774" spans="1:49" s="10" customFormat="1">
      <c r="A3774" s="12"/>
      <c r="C3774"/>
      <c r="D3774"/>
      <c r="E3774" s="20"/>
      <c r="F3774"/>
      <c r="G3774"/>
      <c r="H3774"/>
      <c r="I3774"/>
      <c r="J3774" s="20"/>
      <c r="K3774"/>
      <c r="L3774"/>
      <c r="M3774"/>
      <c r="N3774"/>
      <c r="O3774" s="20"/>
      <c r="P3774"/>
      <c r="Q3774"/>
      <c r="R3774"/>
      <c r="S3774"/>
      <c r="T3774" s="20"/>
      <c r="U3774"/>
      <c r="V3774"/>
      <c r="W3774"/>
      <c r="X3774"/>
      <c r="Y3774" s="20"/>
      <c r="Z3774"/>
      <c r="AA3774"/>
      <c r="AB3774"/>
      <c r="AC3774"/>
      <c r="AD3774" s="20"/>
      <c r="AE3774"/>
      <c r="AF3774"/>
      <c r="AG3774"/>
      <c r="AH3774"/>
      <c r="AI3774" s="20"/>
      <c r="AJ3774"/>
      <c r="AK3774"/>
      <c r="AL3774"/>
      <c r="AM3774"/>
      <c r="AN3774" s="20"/>
      <c r="AO3774"/>
      <c r="AT3774" s="14"/>
      <c r="AU3774" s="14"/>
      <c r="AV3774" s="14"/>
      <c r="AW3774" s="14"/>
    </row>
    <row r="3775" spans="1:49" s="10" customFormat="1">
      <c r="A3775" s="12"/>
      <c r="C3775"/>
      <c r="D3775"/>
      <c r="E3775" s="20"/>
      <c r="F3775"/>
      <c r="G3775"/>
      <c r="H3775"/>
      <c r="I3775"/>
      <c r="J3775" s="20"/>
      <c r="K3775"/>
      <c r="L3775"/>
      <c r="M3775"/>
      <c r="N3775"/>
      <c r="O3775" s="20"/>
      <c r="P3775"/>
      <c r="Q3775"/>
      <c r="R3775"/>
      <c r="S3775"/>
      <c r="T3775" s="20"/>
      <c r="U3775"/>
      <c r="V3775"/>
      <c r="W3775"/>
      <c r="X3775"/>
      <c r="Y3775" s="20"/>
      <c r="Z3775"/>
      <c r="AA3775"/>
      <c r="AB3775"/>
      <c r="AC3775"/>
      <c r="AD3775" s="20"/>
      <c r="AE3775"/>
      <c r="AF3775"/>
      <c r="AG3775"/>
      <c r="AH3775"/>
      <c r="AI3775" s="20"/>
      <c r="AJ3775"/>
      <c r="AK3775"/>
      <c r="AL3775"/>
      <c r="AM3775"/>
      <c r="AN3775" s="20"/>
      <c r="AO3775"/>
      <c r="AT3775" s="14"/>
      <c r="AU3775" s="14"/>
      <c r="AV3775" s="14"/>
      <c r="AW3775" s="14"/>
    </row>
    <row r="3776" spans="1:49" s="10" customFormat="1">
      <c r="A3776" s="12"/>
      <c r="C3776"/>
      <c r="D3776"/>
      <c r="E3776" s="20"/>
      <c r="F3776"/>
      <c r="G3776"/>
      <c r="H3776"/>
      <c r="I3776"/>
      <c r="J3776" s="20"/>
      <c r="K3776"/>
      <c r="L3776"/>
      <c r="M3776"/>
      <c r="N3776"/>
      <c r="O3776" s="20"/>
      <c r="P3776"/>
      <c r="Q3776"/>
      <c r="R3776"/>
      <c r="S3776"/>
      <c r="T3776" s="20"/>
      <c r="U3776"/>
      <c r="V3776"/>
      <c r="W3776"/>
      <c r="X3776"/>
      <c r="Y3776" s="20"/>
      <c r="Z3776"/>
      <c r="AA3776"/>
      <c r="AB3776"/>
      <c r="AC3776"/>
      <c r="AD3776" s="20"/>
      <c r="AE3776"/>
      <c r="AF3776"/>
      <c r="AG3776"/>
      <c r="AH3776"/>
      <c r="AI3776" s="20"/>
      <c r="AJ3776"/>
      <c r="AK3776"/>
      <c r="AL3776"/>
      <c r="AM3776"/>
      <c r="AN3776" s="20"/>
      <c r="AO3776"/>
      <c r="AT3776" s="14"/>
      <c r="AU3776" s="14"/>
      <c r="AV3776" s="14"/>
      <c r="AW3776" s="14"/>
    </row>
    <row r="3777" spans="1:49" s="10" customFormat="1">
      <c r="A3777" s="12"/>
      <c r="C3777"/>
      <c r="D3777"/>
      <c r="E3777" s="20"/>
      <c r="F3777"/>
      <c r="G3777"/>
      <c r="H3777"/>
      <c r="I3777"/>
      <c r="J3777" s="20"/>
      <c r="K3777"/>
      <c r="L3777"/>
      <c r="M3777"/>
      <c r="N3777"/>
      <c r="O3777" s="20"/>
      <c r="P3777"/>
      <c r="Q3777"/>
      <c r="R3777"/>
      <c r="S3777"/>
      <c r="T3777" s="20"/>
      <c r="U3777"/>
      <c r="V3777"/>
      <c r="W3777"/>
      <c r="X3777"/>
      <c r="Y3777" s="20"/>
      <c r="Z3777"/>
      <c r="AA3777"/>
      <c r="AB3777"/>
      <c r="AC3777"/>
      <c r="AD3777" s="20"/>
      <c r="AE3777"/>
      <c r="AF3777"/>
      <c r="AG3777"/>
      <c r="AH3777"/>
      <c r="AI3777" s="20"/>
      <c r="AJ3777"/>
      <c r="AK3777"/>
      <c r="AL3777"/>
      <c r="AM3777"/>
      <c r="AN3777" s="20"/>
      <c r="AO3777"/>
      <c r="AT3777" s="14"/>
      <c r="AU3777" s="14"/>
      <c r="AV3777" s="14"/>
      <c r="AW3777" s="14"/>
    </row>
    <row r="3778" spans="1:49" s="10" customFormat="1">
      <c r="A3778" s="12"/>
      <c r="C3778"/>
      <c r="D3778"/>
      <c r="E3778" s="20"/>
      <c r="F3778"/>
      <c r="G3778"/>
      <c r="H3778"/>
      <c r="I3778"/>
      <c r="J3778" s="20"/>
      <c r="K3778"/>
      <c r="L3778"/>
      <c r="M3778"/>
      <c r="N3778"/>
      <c r="O3778" s="20"/>
      <c r="P3778"/>
      <c r="Q3778"/>
      <c r="R3778"/>
      <c r="S3778"/>
      <c r="T3778" s="20"/>
      <c r="U3778"/>
      <c r="V3778"/>
      <c r="W3778"/>
      <c r="X3778"/>
      <c r="Y3778" s="20"/>
      <c r="Z3778"/>
      <c r="AA3778"/>
      <c r="AB3778"/>
      <c r="AC3778"/>
      <c r="AD3778" s="20"/>
      <c r="AE3778"/>
      <c r="AF3778"/>
      <c r="AG3778"/>
      <c r="AH3778"/>
      <c r="AI3778" s="20"/>
      <c r="AJ3778"/>
      <c r="AK3778"/>
      <c r="AL3778"/>
      <c r="AM3778"/>
      <c r="AN3778" s="20"/>
      <c r="AO3778"/>
      <c r="AT3778" s="14"/>
      <c r="AU3778" s="14"/>
      <c r="AV3778" s="14"/>
      <c r="AW3778" s="14"/>
    </row>
    <row r="3779" spans="1:49" s="10" customFormat="1">
      <c r="A3779" s="12"/>
      <c r="C3779"/>
      <c r="D3779"/>
      <c r="E3779" s="20"/>
      <c r="F3779"/>
      <c r="G3779"/>
      <c r="H3779"/>
      <c r="I3779"/>
      <c r="J3779" s="20"/>
      <c r="K3779"/>
      <c r="L3779"/>
      <c r="M3779"/>
      <c r="N3779"/>
      <c r="O3779" s="20"/>
      <c r="P3779"/>
      <c r="Q3779"/>
      <c r="R3779"/>
      <c r="S3779"/>
      <c r="T3779" s="20"/>
      <c r="U3779"/>
      <c r="V3779"/>
      <c r="W3779"/>
      <c r="X3779"/>
      <c r="Y3779" s="20"/>
      <c r="Z3779"/>
      <c r="AA3779"/>
      <c r="AB3779"/>
      <c r="AC3779"/>
      <c r="AD3779" s="20"/>
      <c r="AE3779"/>
      <c r="AF3779"/>
      <c r="AG3779"/>
      <c r="AH3779"/>
      <c r="AI3779" s="20"/>
      <c r="AJ3779"/>
      <c r="AK3779"/>
      <c r="AL3779"/>
      <c r="AM3779"/>
      <c r="AN3779" s="20"/>
      <c r="AO3779"/>
      <c r="AT3779" s="14"/>
      <c r="AU3779" s="14"/>
      <c r="AV3779" s="14"/>
      <c r="AW3779" s="14"/>
    </row>
    <row r="3780" spans="1:49" s="10" customFormat="1">
      <c r="A3780" s="12"/>
      <c r="C3780"/>
      <c r="D3780"/>
      <c r="E3780" s="20"/>
      <c r="F3780"/>
      <c r="G3780"/>
      <c r="H3780"/>
      <c r="I3780"/>
      <c r="J3780" s="20"/>
      <c r="K3780"/>
      <c r="L3780"/>
      <c r="M3780"/>
      <c r="N3780"/>
      <c r="O3780" s="20"/>
      <c r="P3780"/>
      <c r="Q3780"/>
      <c r="R3780"/>
      <c r="S3780"/>
      <c r="T3780" s="20"/>
      <c r="U3780"/>
      <c r="V3780"/>
      <c r="W3780"/>
      <c r="X3780"/>
      <c r="Y3780" s="20"/>
      <c r="Z3780"/>
      <c r="AA3780"/>
      <c r="AB3780"/>
      <c r="AC3780"/>
      <c r="AD3780" s="20"/>
      <c r="AE3780"/>
      <c r="AF3780"/>
      <c r="AG3780"/>
      <c r="AH3780"/>
      <c r="AI3780" s="20"/>
      <c r="AJ3780"/>
      <c r="AK3780"/>
      <c r="AL3780"/>
      <c r="AM3780"/>
      <c r="AN3780" s="20"/>
      <c r="AO3780"/>
      <c r="AT3780" s="14"/>
      <c r="AU3780" s="14"/>
      <c r="AV3780" s="14"/>
      <c r="AW3780" s="14"/>
    </row>
    <row r="3781" spans="1:49" s="10" customFormat="1">
      <c r="A3781" s="12"/>
      <c r="C3781"/>
      <c r="D3781"/>
      <c r="E3781" s="20"/>
      <c r="F3781"/>
      <c r="G3781"/>
      <c r="H3781"/>
      <c r="I3781"/>
      <c r="J3781" s="20"/>
      <c r="K3781"/>
      <c r="L3781"/>
      <c r="M3781"/>
      <c r="N3781"/>
      <c r="O3781" s="20"/>
      <c r="P3781"/>
      <c r="Q3781"/>
      <c r="R3781"/>
      <c r="S3781"/>
      <c r="T3781" s="20"/>
      <c r="U3781"/>
      <c r="V3781"/>
      <c r="W3781"/>
      <c r="X3781"/>
      <c r="Y3781" s="20"/>
      <c r="Z3781"/>
      <c r="AA3781"/>
      <c r="AB3781"/>
      <c r="AC3781"/>
      <c r="AD3781" s="20"/>
      <c r="AE3781"/>
      <c r="AF3781"/>
      <c r="AG3781"/>
      <c r="AH3781"/>
      <c r="AI3781" s="20"/>
      <c r="AJ3781"/>
      <c r="AK3781"/>
      <c r="AL3781"/>
      <c r="AM3781"/>
      <c r="AN3781" s="20"/>
      <c r="AO3781"/>
      <c r="AT3781" s="14"/>
      <c r="AU3781" s="14"/>
      <c r="AV3781" s="14"/>
      <c r="AW3781" s="14"/>
    </row>
    <row r="3782" spans="1:49" s="10" customFormat="1">
      <c r="A3782" s="12"/>
      <c r="C3782"/>
      <c r="D3782"/>
      <c r="E3782" s="20"/>
      <c r="F3782"/>
      <c r="G3782"/>
      <c r="H3782"/>
      <c r="I3782"/>
      <c r="J3782" s="20"/>
      <c r="K3782"/>
      <c r="L3782"/>
      <c r="M3782"/>
      <c r="N3782"/>
      <c r="O3782" s="20"/>
      <c r="P3782"/>
      <c r="Q3782"/>
      <c r="R3782"/>
      <c r="S3782"/>
      <c r="T3782" s="20"/>
      <c r="U3782"/>
      <c r="V3782"/>
      <c r="W3782"/>
      <c r="X3782"/>
      <c r="Y3782" s="20"/>
      <c r="Z3782"/>
      <c r="AA3782"/>
      <c r="AB3782"/>
      <c r="AC3782"/>
      <c r="AD3782" s="20"/>
      <c r="AE3782"/>
      <c r="AF3782"/>
      <c r="AG3782"/>
      <c r="AH3782"/>
      <c r="AI3782" s="20"/>
      <c r="AJ3782"/>
      <c r="AK3782"/>
      <c r="AL3782"/>
      <c r="AM3782"/>
      <c r="AN3782" s="20"/>
      <c r="AO3782"/>
      <c r="AT3782" s="14"/>
      <c r="AU3782" s="14"/>
      <c r="AV3782" s="14"/>
      <c r="AW3782" s="14"/>
    </row>
    <row r="3783" spans="1:49" s="10" customFormat="1">
      <c r="A3783" s="12"/>
      <c r="C3783"/>
      <c r="D3783"/>
      <c r="E3783" s="20"/>
      <c r="F3783"/>
      <c r="G3783"/>
      <c r="H3783"/>
      <c r="I3783"/>
      <c r="J3783" s="20"/>
      <c r="K3783"/>
      <c r="L3783"/>
      <c r="M3783"/>
      <c r="N3783"/>
      <c r="O3783" s="20"/>
      <c r="P3783"/>
      <c r="Q3783"/>
      <c r="R3783"/>
      <c r="S3783"/>
      <c r="T3783" s="20"/>
      <c r="U3783"/>
      <c r="V3783"/>
      <c r="W3783"/>
      <c r="X3783"/>
      <c r="Y3783" s="20"/>
      <c r="Z3783"/>
      <c r="AA3783"/>
      <c r="AB3783"/>
      <c r="AC3783"/>
      <c r="AD3783" s="20"/>
      <c r="AE3783"/>
      <c r="AF3783"/>
      <c r="AG3783"/>
      <c r="AH3783"/>
      <c r="AI3783" s="20"/>
      <c r="AJ3783"/>
      <c r="AK3783"/>
      <c r="AL3783"/>
      <c r="AM3783"/>
      <c r="AN3783" s="20"/>
      <c r="AO3783"/>
      <c r="AT3783" s="14"/>
      <c r="AU3783" s="14"/>
      <c r="AV3783" s="14"/>
      <c r="AW3783" s="14"/>
    </row>
    <row r="3784" spans="1:49" s="10" customFormat="1">
      <c r="A3784" s="12"/>
      <c r="C3784"/>
      <c r="D3784"/>
      <c r="E3784" s="20"/>
      <c r="F3784"/>
      <c r="G3784"/>
      <c r="H3784"/>
      <c r="I3784"/>
      <c r="J3784" s="20"/>
      <c r="K3784"/>
      <c r="L3784"/>
      <c r="M3784"/>
      <c r="N3784"/>
      <c r="O3784" s="20"/>
      <c r="P3784"/>
      <c r="Q3784"/>
      <c r="R3784"/>
      <c r="S3784"/>
      <c r="T3784" s="20"/>
      <c r="U3784"/>
      <c r="V3784"/>
      <c r="W3784"/>
      <c r="X3784"/>
      <c r="Y3784" s="20"/>
      <c r="Z3784"/>
      <c r="AA3784"/>
      <c r="AB3784"/>
      <c r="AC3784"/>
      <c r="AD3784" s="20"/>
      <c r="AE3784"/>
      <c r="AF3784"/>
      <c r="AG3784"/>
      <c r="AH3784"/>
      <c r="AI3784" s="20"/>
      <c r="AJ3784"/>
      <c r="AK3784"/>
      <c r="AL3784"/>
      <c r="AM3784"/>
      <c r="AN3784" s="20"/>
      <c r="AO3784"/>
      <c r="AT3784" s="14"/>
      <c r="AU3784" s="14"/>
      <c r="AV3784" s="14"/>
      <c r="AW3784" s="14"/>
    </row>
    <row r="3785" spans="1:49" s="10" customFormat="1">
      <c r="A3785" s="12"/>
      <c r="C3785"/>
      <c r="D3785"/>
      <c r="E3785" s="20"/>
      <c r="F3785"/>
      <c r="G3785"/>
      <c r="H3785"/>
      <c r="I3785"/>
      <c r="J3785" s="20"/>
      <c r="K3785"/>
      <c r="L3785"/>
      <c r="M3785"/>
      <c r="N3785"/>
      <c r="O3785" s="20"/>
      <c r="P3785"/>
      <c r="Q3785"/>
      <c r="R3785"/>
      <c r="S3785"/>
      <c r="T3785" s="20"/>
      <c r="U3785"/>
      <c r="V3785"/>
      <c r="W3785"/>
      <c r="X3785"/>
      <c r="Y3785" s="20"/>
      <c r="Z3785"/>
      <c r="AA3785"/>
      <c r="AB3785"/>
      <c r="AC3785"/>
      <c r="AD3785" s="20"/>
      <c r="AE3785"/>
      <c r="AF3785"/>
      <c r="AG3785"/>
      <c r="AH3785"/>
      <c r="AI3785" s="20"/>
      <c r="AJ3785"/>
      <c r="AK3785"/>
      <c r="AL3785"/>
      <c r="AM3785"/>
      <c r="AN3785" s="20"/>
      <c r="AO3785"/>
      <c r="AT3785" s="14"/>
      <c r="AU3785" s="14"/>
      <c r="AV3785" s="14"/>
      <c r="AW3785" s="14"/>
    </row>
    <row r="3786" spans="1:49" s="10" customFormat="1">
      <c r="A3786" s="12"/>
      <c r="C3786"/>
      <c r="D3786"/>
      <c r="E3786" s="20"/>
      <c r="F3786"/>
      <c r="G3786"/>
      <c r="H3786"/>
      <c r="I3786"/>
      <c r="J3786" s="20"/>
      <c r="K3786"/>
      <c r="L3786"/>
      <c r="M3786"/>
      <c r="N3786"/>
      <c r="O3786" s="20"/>
      <c r="P3786"/>
      <c r="Q3786"/>
      <c r="R3786"/>
      <c r="S3786"/>
      <c r="T3786" s="20"/>
      <c r="U3786"/>
      <c r="V3786"/>
      <c r="W3786"/>
      <c r="X3786"/>
      <c r="Y3786" s="20"/>
      <c r="Z3786"/>
      <c r="AA3786"/>
      <c r="AB3786"/>
      <c r="AC3786"/>
      <c r="AD3786" s="20"/>
      <c r="AE3786"/>
      <c r="AF3786"/>
      <c r="AG3786"/>
      <c r="AH3786"/>
      <c r="AI3786" s="20"/>
      <c r="AJ3786"/>
      <c r="AK3786"/>
      <c r="AL3786"/>
      <c r="AM3786"/>
      <c r="AN3786" s="20"/>
      <c r="AO3786"/>
      <c r="AT3786" s="14"/>
      <c r="AU3786" s="14"/>
      <c r="AV3786" s="14"/>
      <c r="AW3786" s="14"/>
    </row>
    <row r="3787" spans="1:49" s="10" customFormat="1">
      <c r="A3787" s="12"/>
      <c r="C3787"/>
      <c r="D3787"/>
      <c r="E3787" s="20"/>
      <c r="F3787"/>
      <c r="G3787"/>
      <c r="H3787"/>
      <c r="I3787"/>
      <c r="J3787" s="20"/>
      <c r="K3787"/>
      <c r="L3787"/>
      <c r="M3787"/>
      <c r="N3787"/>
      <c r="O3787" s="20"/>
      <c r="P3787"/>
      <c r="Q3787"/>
      <c r="R3787"/>
      <c r="S3787"/>
      <c r="T3787" s="20"/>
      <c r="U3787"/>
      <c r="V3787"/>
      <c r="W3787"/>
      <c r="X3787"/>
      <c r="Y3787" s="20"/>
      <c r="Z3787"/>
      <c r="AA3787"/>
      <c r="AB3787"/>
      <c r="AC3787"/>
      <c r="AD3787" s="20"/>
      <c r="AE3787"/>
      <c r="AF3787"/>
      <c r="AG3787"/>
      <c r="AH3787"/>
      <c r="AI3787" s="20"/>
      <c r="AJ3787"/>
      <c r="AK3787"/>
      <c r="AL3787"/>
      <c r="AM3787"/>
      <c r="AN3787" s="20"/>
      <c r="AO3787"/>
      <c r="AT3787" s="14"/>
      <c r="AU3787" s="14"/>
      <c r="AV3787" s="14"/>
      <c r="AW3787" s="14"/>
    </row>
    <row r="3788" spans="1:49" s="10" customFormat="1">
      <c r="A3788" s="12"/>
      <c r="C3788"/>
      <c r="D3788"/>
      <c r="E3788" s="20"/>
      <c r="F3788"/>
      <c r="G3788"/>
      <c r="H3788"/>
      <c r="I3788"/>
      <c r="J3788" s="20"/>
      <c r="K3788"/>
      <c r="L3788"/>
      <c r="M3788"/>
      <c r="N3788"/>
      <c r="O3788" s="20"/>
      <c r="P3788"/>
      <c r="Q3788"/>
      <c r="R3788"/>
      <c r="S3788"/>
      <c r="T3788" s="20"/>
      <c r="U3788"/>
      <c r="V3788"/>
      <c r="W3788"/>
      <c r="X3788"/>
      <c r="Y3788" s="20"/>
      <c r="Z3788"/>
      <c r="AA3788"/>
      <c r="AB3788"/>
      <c r="AC3788"/>
      <c r="AD3788" s="20"/>
      <c r="AE3788"/>
      <c r="AF3788"/>
      <c r="AG3788"/>
      <c r="AH3788"/>
      <c r="AI3788" s="20"/>
      <c r="AJ3788"/>
      <c r="AK3788"/>
      <c r="AL3788"/>
      <c r="AM3788"/>
      <c r="AN3788" s="20"/>
      <c r="AO3788"/>
      <c r="AT3788" s="14"/>
      <c r="AU3788" s="14"/>
      <c r="AV3788" s="14"/>
      <c r="AW3788" s="14"/>
    </row>
    <row r="3789" spans="1:49" s="10" customFormat="1">
      <c r="A3789" s="12"/>
      <c r="C3789"/>
      <c r="D3789"/>
      <c r="E3789" s="20"/>
      <c r="F3789"/>
      <c r="G3789"/>
      <c r="H3789"/>
      <c r="I3789"/>
      <c r="J3789" s="20"/>
      <c r="K3789"/>
      <c r="L3789"/>
      <c r="M3789"/>
      <c r="N3789"/>
      <c r="O3789" s="20"/>
      <c r="P3789"/>
      <c r="Q3789"/>
      <c r="R3789"/>
      <c r="S3789"/>
      <c r="T3789" s="20"/>
      <c r="U3789"/>
      <c r="V3789"/>
      <c r="W3789"/>
      <c r="X3789"/>
      <c r="Y3789" s="20"/>
      <c r="Z3789"/>
      <c r="AA3789"/>
      <c r="AB3789"/>
      <c r="AC3789"/>
      <c r="AD3789" s="20"/>
      <c r="AE3789"/>
      <c r="AF3789"/>
      <c r="AG3789"/>
      <c r="AH3789"/>
      <c r="AI3789" s="20"/>
      <c r="AJ3789"/>
      <c r="AK3789"/>
      <c r="AL3789"/>
      <c r="AM3789"/>
      <c r="AN3789" s="20"/>
      <c r="AO3789"/>
      <c r="AT3789" s="14"/>
      <c r="AU3789" s="14"/>
      <c r="AV3789" s="14"/>
      <c r="AW3789" s="14"/>
    </row>
    <row r="3790" spans="1:49" s="10" customFormat="1">
      <c r="A3790" s="12"/>
      <c r="C3790"/>
      <c r="D3790"/>
      <c r="E3790" s="20"/>
      <c r="F3790"/>
      <c r="G3790"/>
      <c r="H3790"/>
      <c r="I3790"/>
      <c r="J3790" s="20"/>
      <c r="K3790"/>
      <c r="L3790"/>
      <c r="M3790"/>
      <c r="N3790"/>
      <c r="O3790" s="20"/>
      <c r="P3790"/>
      <c r="Q3790"/>
      <c r="R3790"/>
      <c r="S3790"/>
      <c r="T3790" s="20"/>
      <c r="U3790"/>
      <c r="V3790"/>
      <c r="W3790"/>
      <c r="X3790"/>
      <c r="Y3790" s="20"/>
      <c r="Z3790"/>
      <c r="AA3790"/>
      <c r="AB3790"/>
      <c r="AC3790"/>
      <c r="AD3790" s="20"/>
      <c r="AE3790"/>
      <c r="AF3790"/>
      <c r="AG3790"/>
      <c r="AH3790"/>
      <c r="AI3790" s="20"/>
      <c r="AJ3790"/>
      <c r="AK3790"/>
      <c r="AL3790"/>
      <c r="AM3790"/>
      <c r="AN3790" s="20"/>
      <c r="AO3790"/>
      <c r="AT3790" s="14"/>
      <c r="AU3790" s="14"/>
      <c r="AV3790" s="14"/>
      <c r="AW3790" s="14"/>
    </row>
    <row r="3791" spans="1:49" s="10" customFormat="1">
      <c r="A3791" s="12"/>
      <c r="C3791"/>
      <c r="D3791"/>
      <c r="E3791" s="20"/>
      <c r="F3791"/>
      <c r="G3791"/>
      <c r="H3791"/>
      <c r="I3791"/>
      <c r="J3791" s="20"/>
      <c r="K3791"/>
      <c r="L3791"/>
      <c r="M3791"/>
      <c r="N3791"/>
      <c r="O3791" s="20"/>
      <c r="P3791"/>
      <c r="Q3791"/>
      <c r="R3791"/>
      <c r="S3791"/>
      <c r="T3791" s="20"/>
      <c r="U3791"/>
      <c r="V3791"/>
      <c r="W3791"/>
      <c r="X3791"/>
      <c r="Y3791" s="20"/>
      <c r="Z3791"/>
      <c r="AA3791"/>
      <c r="AB3791"/>
      <c r="AC3791"/>
      <c r="AD3791" s="20"/>
      <c r="AE3791"/>
      <c r="AF3791"/>
      <c r="AG3791"/>
      <c r="AH3791"/>
      <c r="AI3791" s="20"/>
      <c r="AJ3791"/>
      <c r="AK3791"/>
      <c r="AL3791"/>
      <c r="AM3791"/>
      <c r="AN3791" s="20"/>
      <c r="AO3791"/>
      <c r="AT3791" s="14"/>
      <c r="AU3791" s="14"/>
      <c r="AV3791" s="14"/>
      <c r="AW3791" s="14"/>
    </row>
    <row r="3792" spans="1:49" s="10" customFormat="1">
      <c r="A3792" s="12"/>
      <c r="C3792"/>
      <c r="D3792"/>
      <c r="E3792" s="20"/>
      <c r="F3792"/>
      <c r="G3792"/>
      <c r="H3792"/>
      <c r="I3792"/>
      <c r="J3792" s="20"/>
      <c r="K3792"/>
      <c r="L3792"/>
      <c r="M3792"/>
      <c r="N3792"/>
      <c r="O3792" s="20"/>
      <c r="P3792"/>
      <c r="Q3792"/>
      <c r="R3792"/>
      <c r="S3792"/>
      <c r="T3792" s="20"/>
      <c r="U3792"/>
      <c r="V3792"/>
      <c r="W3792"/>
      <c r="X3792"/>
      <c r="Y3792" s="20"/>
      <c r="Z3792"/>
      <c r="AA3792"/>
      <c r="AB3792"/>
      <c r="AC3792"/>
      <c r="AD3792" s="20"/>
      <c r="AE3792"/>
      <c r="AF3792"/>
      <c r="AG3792"/>
      <c r="AH3792"/>
      <c r="AI3792" s="20"/>
      <c r="AJ3792"/>
      <c r="AK3792"/>
      <c r="AL3792"/>
      <c r="AM3792"/>
      <c r="AN3792" s="20"/>
      <c r="AO3792"/>
      <c r="AT3792" s="14"/>
      <c r="AU3792" s="14"/>
      <c r="AV3792" s="14"/>
      <c r="AW3792" s="14"/>
    </row>
    <row r="3793" spans="1:49" s="10" customFormat="1">
      <c r="A3793" s="12"/>
      <c r="C3793"/>
      <c r="D3793"/>
      <c r="E3793" s="20"/>
      <c r="F3793"/>
      <c r="G3793"/>
      <c r="H3793"/>
      <c r="I3793"/>
      <c r="J3793" s="20"/>
      <c r="K3793"/>
      <c r="L3793"/>
      <c r="M3793"/>
      <c r="N3793"/>
      <c r="O3793" s="20"/>
      <c r="P3793"/>
      <c r="Q3793"/>
      <c r="R3793"/>
      <c r="S3793"/>
      <c r="T3793" s="20"/>
      <c r="U3793"/>
      <c r="V3793"/>
      <c r="W3793"/>
      <c r="X3793"/>
      <c r="Y3793" s="20"/>
      <c r="Z3793"/>
      <c r="AA3793"/>
      <c r="AB3793"/>
      <c r="AC3793"/>
      <c r="AD3793" s="20"/>
      <c r="AE3793"/>
      <c r="AF3793"/>
      <c r="AG3793"/>
      <c r="AH3793"/>
      <c r="AI3793" s="20"/>
      <c r="AJ3793"/>
      <c r="AK3793"/>
      <c r="AL3793"/>
      <c r="AM3793"/>
      <c r="AN3793" s="20"/>
      <c r="AO3793"/>
      <c r="AT3793" s="14"/>
      <c r="AU3793" s="14"/>
      <c r="AV3793" s="14"/>
      <c r="AW3793" s="14"/>
    </row>
    <row r="3794" spans="1:49" s="10" customFormat="1">
      <c r="A3794" s="12"/>
      <c r="C3794"/>
      <c r="D3794"/>
      <c r="E3794" s="20"/>
      <c r="F3794"/>
      <c r="G3794"/>
      <c r="H3794"/>
      <c r="I3794"/>
      <c r="J3794" s="20"/>
      <c r="K3794"/>
      <c r="L3794"/>
      <c r="M3794"/>
      <c r="N3794"/>
      <c r="O3794" s="20"/>
      <c r="P3794"/>
      <c r="Q3794"/>
      <c r="R3794"/>
      <c r="S3794"/>
      <c r="T3794" s="20"/>
      <c r="U3794"/>
      <c r="V3794"/>
      <c r="W3794"/>
      <c r="X3794"/>
      <c r="Y3794" s="20"/>
      <c r="Z3794"/>
      <c r="AA3794"/>
      <c r="AB3794"/>
      <c r="AC3794"/>
      <c r="AD3794" s="20"/>
      <c r="AE3794"/>
      <c r="AF3794"/>
      <c r="AG3794"/>
      <c r="AH3794"/>
      <c r="AI3794" s="20"/>
      <c r="AJ3794"/>
      <c r="AK3794"/>
      <c r="AL3794"/>
      <c r="AM3794"/>
      <c r="AN3794" s="20"/>
      <c r="AO3794"/>
      <c r="AT3794" s="14"/>
      <c r="AU3794" s="14"/>
      <c r="AV3794" s="14"/>
      <c r="AW3794" s="14"/>
    </row>
    <row r="3795" spans="1:49" s="10" customFormat="1">
      <c r="A3795" s="12"/>
      <c r="C3795"/>
      <c r="D3795"/>
      <c r="E3795" s="20"/>
      <c r="F3795"/>
      <c r="G3795"/>
      <c r="H3795"/>
      <c r="I3795"/>
      <c r="J3795" s="20"/>
      <c r="K3795"/>
      <c r="L3795"/>
      <c r="M3795"/>
      <c r="N3795"/>
      <c r="O3795" s="20"/>
      <c r="P3795"/>
      <c r="Q3795"/>
      <c r="R3795"/>
      <c r="S3795"/>
      <c r="T3795" s="20"/>
      <c r="U3795"/>
      <c r="V3795"/>
      <c r="W3795"/>
      <c r="X3795"/>
      <c r="Y3795" s="20"/>
      <c r="Z3795"/>
      <c r="AA3795"/>
      <c r="AB3795"/>
      <c r="AC3795"/>
      <c r="AD3795" s="20"/>
      <c r="AE3795"/>
      <c r="AF3795"/>
      <c r="AG3795"/>
      <c r="AH3795"/>
      <c r="AI3795" s="20"/>
      <c r="AJ3795"/>
      <c r="AK3795"/>
      <c r="AL3795"/>
      <c r="AM3795"/>
      <c r="AN3795" s="20"/>
      <c r="AO3795"/>
      <c r="AT3795" s="14"/>
      <c r="AU3795" s="14"/>
      <c r="AV3795" s="14"/>
      <c r="AW3795" s="14"/>
    </row>
    <row r="3796" spans="1:49" s="10" customFormat="1">
      <c r="A3796" s="12"/>
      <c r="C3796"/>
      <c r="D3796"/>
      <c r="E3796" s="20"/>
      <c r="F3796"/>
      <c r="G3796"/>
      <c r="H3796"/>
      <c r="I3796"/>
      <c r="J3796" s="20"/>
      <c r="K3796"/>
      <c r="L3796"/>
      <c r="M3796"/>
      <c r="N3796"/>
      <c r="O3796" s="20"/>
      <c r="P3796"/>
      <c r="Q3796"/>
      <c r="R3796"/>
      <c r="S3796"/>
      <c r="T3796" s="20"/>
      <c r="U3796"/>
      <c r="V3796"/>
      <c r="W3796"/>
      <c r="X3796"/>
      <c r="Y3796" s="20"/>
      <c r="Z3796"/>
      <c r="AA3796"/>
      <c r="AB3796"/>
      <c r="AC3796"/>
      <c r="AD3796" s="20"/>
      <c r="AE3796"/>
      <c r="AF3796"/>
      <c r="AG3796"/>
      <c r="AH3796"/>
      <c r="AI3796" s="20"/>
      <c r="AJ3796"/>
      <c r="AK3796"/>
      <c r="AL3796"/>
      <c r="AM3796"/>
      <c r="AN3796" s="20"/>
      <c r="AO3796"/>
      <c r="AT3796" s="14"/>
      <c r="AU3796" s="14"/>
      <c r="AV3796" s="14"/>
      <c r="AW3796" s="14"/>
    </row>
    <row r="3797" spans="1:49" s="10" customFormat="1">
      <c r="A3797" s="12"/>
      <c r="C3797"/>
      <c r="D3797"/>
      <c r="E3797" s="20"/>
      <c r="F3797"/>
      <c r="G3797"/>
      <c r="H3797"/>
      <c r="I3797"/>
      <c r="J3797" s="20"/>
      <c r="K3797"/>
      <c r="L3797"/>
      <c r="M3797"/>
      <c r="N3797"/>
      <c r="O3797" s="20"/>
      <c r="P3797"/>
      <c r="Q3797"/>
      <c r="R3797"/>
      <c r="S3797"/>
      <c r="T3797" s="20"/>
      <c r="U3797"/>
      <c r="V3797"/>
      <c r="W3797"/>
      <c r="X3797"/>
      <c r="Y3797" s="20"/>
      <c r="Z3797"/>
      <c r="AA3797"/>
      <c r="AB3797"/>
      <c r="AC3797"/>
      <c r="AD3797" s="20"/>
      <c r="AE3797"/>
      <c r="AF3797"/>
      <c r="AG3797"/>
      <c r="AH3797"/>
      <c r="AI3797" s="20"/>
      <c r="AJ3797"/>
      <c r="AK3797"/>
      <c r="AL3797"/>
      <c r="AM3797"/>
      <c r="AN3797" s="20"/>
      <c r="AO3797"/>
      <c r="AT3797" s="14"/>
      <c r="AU3797" s="14"/>
      <c r="AV3797" s="14"/>
      <c r="AW3797" s="14"/>
    </row>
    <row r="3798" spans="1:49" s="10" customFormat="1">
      <c r="A3798" s="12"/>
      <c r="C3798"/>
      <c r="D3798"/>
      <c r="E3798" s="20"/>
      <c r="F3798"/>
      <c r="G3798"/>
      <c r="H3798"/>
      <c r="I3798"/>
      <c r="J3798" s="20"/>
      <c r="K3798"/>
      <c r="L3798"/>
      <c r="M3798"/>
      <c r="N3798"/>
      <c r="O3798" s="20"/>
      <c r="P3798"/>
      <c r="Q3798"/>
      <c r="R3798"/>
      <c r="S3798"/>
      <c r="T3798" s="20"/>
      <c r="U3798"/>
      <c r="V3798"/>
      <c r="W3798"/>
      <c r="X3798"/>
      <c r="Y3798" s="20"/>
      <c r="Z3798"/>
      <c r="AA3798"/>
      <c r="AB3798"/>
      <c r="AC3798"/>
      <c r="AD3798" s="20"/>
      <c r="AE3798"/>
      <c r="AF3798"/>
      <c r="AG3798"/>
      <c r="AH3798"/>
      <c r="AI3798" s="20"/>
      <c r="AJ3798"/>
      <c r="AK3798"/>
      <c r="AL3798"/>
      <c r="AM3798"/>
      <c r="AN3798" s="20"/>
      <c r="AO3798"/>
      <c r="AT3798" s="14"/>
      <c r="AU3798" s="14"/>
      <c r="AV3798" s="14"/>
      <c r="AW3798" s="14"/>
    </row>
    <row r="3799" spans="1:49" s="10" customFormat="1">
      <c r="A3799" s="12"/>
      <c r="C3799"/>
      <c r="D3799"/>
      <c r="E3799" s="20"/>
      <c r="F3799"/>
      <c r="G3799"/>
      <c r="H3799"/>
      <c r="I3799"/>
      <c r="J3799" s="20"/>
      <c r="K3799"/>
      <c r="L3799"/>
      <c r="M3799"/>
      <c r="N3799"/>
      <c r="O3799" s="20"/>
      <c r="P3799"/>
      <c r="Q3799"/>
      <c r="R3799"/>
      <c r="S3799"/>
      <c r="T3799" s="20"/>
      <c r="U3799"/>
      <c r="V3799"/>
      <c r="W3799"/>
      <c r="X3799"/>
      <c r="Y3799" s="20"/>
      <c r="Z3799"/>
      <c r="AA3799"/>
      <c r="AB3799"/>
      <c r="AC3799"/>
      <c r="AD3799" s="20"/>
      <c r="AE3799"/>
      <c r="AF3799"/>
      <c r="AG3799"/>
      <c r="AH3799"/>
      <c r="AI3799" s="20"/>
      <c r="AJ3799"/>
      <c r="AK3799"/>
      <c r="AL3799"/>
      <c r="AM3799"/>
      <c r="AN3799" s="20"/>
      <c r="AO3799"/>
      <c r="AT3799" s="14"/>
      <c r="AU3799" s="14"/>
      <c r="AV3799" s="14"/>
      <c r="AW3799" s="14"/>
    </row>
    <row r="3800" spans="1:49" s="10" customFormat="1">
      <c r="A3800" s="12"/>
      <c r="C3800"/>
      <c r="D3800"/>
      <c r="E3800" s="20"/>
      <c r="F3800"/>
      <c r="G3800"/>
      <c r="H3800"/>
      <c r="I3800"/>
      <c r="J3800" s="20"/>
      <c r="K3800"/>
      <c r="L3800"/>
      <c r="M3800"/>
      <c r="N3800"/>
      <c r="O3800" s="20"/>
      <c r="P3800"/>
      <c r="Q3800"/>
      <c r="R3800"/>
      <c r="S3800"/>
      <c r="T3800" s="20"/>
      <c r="U3800"/>
      <c r="V3800"/>
      <c r="W3800"/>
      <c r="X3800"/>
      <c r="Y3800" s="20"/>
      <c r="Z3800"/>
      <c r="AA3800"/>
      <c r="AB3800"/>
      <c r="AC3800"/>
      <c r="AD3800" s="20"/>
      <c r="AE3800"/>
      <c r="AF3800"/>
      <c r="AG3800"/>
      <c r="AH3800"/>
      <c r="AI3800" s="20"/>
      <c r="AJ3800"/>
      <c r="AK3800"/>
      <c r="AL3800"/>
      <c r="AM3800"/>
      <c r="AN3800" s="20"/>
      <c r="AO3800"/>
      <c r="AT3800" s="14"/>
      <c r="AU3800" s="14"/>
      <c r="AV3800" s="14"/>
      <c r="AW3800" s="14"/>
    </row>
    <row r="3801" spans="1:49" s="10" customFormat="1">
      <c r="A3801" s="12"/>
      <c r="C3801"/>
      <c r="D3801"/>
      <c r="E3801" s="20"/>
      <c r="F3801"/>
      <c r="G3801"/>
      <c r="H3801"/>
      <c r="I3801"/>
      <c r="J3801" s="20"/>
      <c r="K3801"/>
      <c r="L3801"/>
      <c r="M3801"/>
      <c r="N3801"/>
      <c r="O3801" s="20"/>
      <c r="P3801"/>
      <c r="Q3801"/>
      <c r="R3801"/>
      <c r="S3801"/>
      <c r="T3801" s="20"/>
      <c r="U3801"/>
      <c r="V3801"/>
      <c r="W3801"/>
      <c r="X3801"/>
      <c r="Y3801" s="20"/>
      <c r="Z3801"/>
      <c r="AA3801"/>
      <c r="AB3801"/>
      <c r="AC3801"/>
      <c r="AD3801" s="20"/>
      <c r="AE3801"/>
      <c r="AF3801"/>
      <c r="AG3801"/>
      <c r="AH3801"/>
      <c r="AI3801" s="20"/>
      <c r="AJ3801"/>
      <c r="AK3801"/>
      <c r="AL3801"/>
      <c r="AM3801"/>
      <c r="AN3801" s="20"/>
      <c r="AO3801"/>
      <c r="AT3801" s="14"/>
      <c r="AU3801" s="14"/>
      <c r="AV3801" s="14"/>
      <c r="AW3801" s="14"/>
    </row>
    <row r="3802" spans="1:49" s="10" customFormat="1">
      <c r="A3802" s="12"/>
      <c r="C3802"/>
      <c r="D3802"/>
      <c r="E3802" s="20"/>
      <c r="F3802"/>
      <c r="G3802"/>
      <c r="H3802"/>
      <c r="I3802"/>
      <c r="J3802" s="20"/>
      <c r="K3802"/>
      <c r="L3802"/>
      <c r="M3802"/>
      <c r="N3802"/>
      <c r="O3802" s="20"/>
      <c r="P3802"/>
      <c r="Q3802"/>
      <c r="R3802"/>
      <c r="S3802"/>
      <c r="T3802" s="20"/>
      <c r="U3802"/>
      <c r="V3802"/>
      <c r="W3802"/>
      <c r="X3802"/>
      <c r="Y3802" s="20"/>
      <c r="Z3802"/>
      <c r="AA3802"/>
      <c r="AB3802"/>
      <c r="AC3802"/>
      <c r="AD3802" s="20"/>
      <c r="AE3802"/>
      <c r="AF3802"/>
      <c r="AG3802"/>
      <c r="AH3802"/>
      <c r="AI3802" s="20"/>
      <c r="AJ3802"/>
      <c r="AK3802"/>
      <c r="AL3802"/>
      <c r="AM3802"/>
      <c r="AN3802" s="20"/>
      <c r="AO3802"/>
      <c r="AT3802" s="14"/>
      <c r="AU3802" s="14"/>
      <c r="AV3802" s="14"/>
      <c r="AW3802" s="14"/>
    </row>
    <row r="3803" spans="1:49" s="10" customFormat="1">
      <c r="A3803" s="12"/>
      <c r="C3803"/>
      <c r="D3803"/>
      <c r="E3803" s="20"/>
      <c r="F3803"/>
      <c r="G3803"/>
      <c r="H3803"/>
      <c r="I3803"/>
      <c r="J3803" s="20"/>
      <c r="K3803"/>
      <c r="L3803"/>
      <c r="M3803"/>
      <c r="N3803"/>
      <c r="O3803" s="20"/>
      <c r="P3803"/>
      <c r="Q3803"/>
      <c r="R3803"/>
      <c r="S3803"/>
      <c r="T3803" s="20"/>
      <c r="U3803"/>
      <c r="V3803"/>
      <c r="W3803"/>
      <c r="X3803"/>
      <c r="Y3803" s="20"/>
      <c r="Z3803"/>
      <c r="AA3803"/>
      <c r="AB3803"/>
      <c r="AC3803"/>
      <c r="AD3803" s="20"/>
      <c r="AE3803"/>
      <c r="AF3803"/>
      <c r="AG3803"/>
      <c r="AH3803"/>
      <c r="AI3803" s="20"/>
      <c r="AJ3803"/>
      <c r="AK3803"/>
      <c r="AL3803"/>
      <c r="AM3803"/>
      <c r="AN3803" s="20"/>
      <c r="AO3803"/>
      <c r="AT3803" s="14"/>
      <c r="AU3803" s="14"/>
      <c r="AV3803" s="14"/>
      <c r="AW3803" s="14"/>
    </row>
    <row r="3804" spans="1:49" s="10" customFormat="1">
      <c r="A3804" s="12"/>
      <c r="C3804"/>
      <c r="D3804"/>
      <c r="E3804" s="20"/>
      <c r="F3804"/>
      <c r="G3804"/>
      <c r="H3804"/>
      <c r="I3804"/>
      <c r="J3804" s="20"/>
      <c r="K3804"/>
      <c r="L3804"/>
      <c r="M3804"/>
      <c r="N3804"/>
      <c r="O3804" s="20"/>
      <c r="P3804"/>
      <c r="Q3804"/>
      <c r="R3804"/>
      <c r="S3804"/>
      <c r="T3804" s="20"/>
      <c r="U3804"/>
      <c r="V3804"/>
      <c r="W3804"/>
      <c r="X3804"/>
      <c r="Y3804" s="20"/>
      <c r="Z3804"/>
      <c r="AA3804"/>
      <c r="AB3804"/>
      <c r="AC3804"/>
      <c r="AD3804" s="20"/>
      <c r="AE3804"/>
      <c r="AF3804"/>
      <c r="AG3804"/>
      <c r="AH3804"/>
      <c r="AI3804" s="20"/>
      <c r="AJ3804"/>
      <c r="AK3804"/>
      <c r="AL3804"/>
      <c r="AM3804"/>
      <c r="AN3804" s="20"/>
      <c r="AO3804"/>
      <c r="AT3804" s="14"/>
      <c r="AU3804" s="14"/>
      <c r="AV3804" s="14"/>
      <c r="AW3804" s="14"/>
    </row>
    <row r="3805" spans="1:49" s="10" customFormat="1">
      <c r="A3805" s="12"/>
      <c r="C3805"/>
      <c r="D3805"/>
      <c r="E3805" s="20"/>
      <c r="F3805"/>
      <c r="G3805"/>
      <c r="H3805"/>
      <c r="I3805"/>
      <c r="J3805" s="20"/>
      <c r="K3805"/>
      <c r="L3805"/>
      <c r="M3805"/>
      <c r="N3805"/>
      <c r="O3805" s="20"/>
      <c r="P3805"/>
      <c r="Q3805"/>
      <c r="R3805"/>
      <c r="S3805"/>
      <c r="T3805" s="20"/>
      <c r="U3805"/>
      <c r="V3805"/>
      <c r="W3805"/>
      <c r="X3805"/>
      <c r="Y3805" s="20"/>
      <c r="Z3805"/>
      <c r="AA3805"/>
      <c r="AB3805"/>
      <c r="AC3805"/>
      <c r="AD3805" s="20"/>
      <c r="AE3805"/>
      <c r="AF3805"/>
      <c r="AG3805"/>
      <c r="AH3805"/>
      <c r="AI3805" s="20"/>
      <c r="AJ3805"/>
      <c r="AK3805"/>
      <c r="AL3805"/>
      <c r="AM3805"/>
      <c r="AN3805" s="20"/>
      <c r="AO3805"/>
      <c r="AT3805" s="14"/>
      <c r="AU3805" s="14"/>
      <c r="AV3805" s="14"/>
      <c r="AW3805" s="14"/>
    </row>
    <row r="3806" spans="1:49" s="10" customFormat="1">
      <c r="A3806" s="12"/>
      <c r="C3806"/>
      <c r="D3806"/>
      <c r="E3806" s="20"/>
      <c r="F3806"/>
      <c r="G3806"/>
      <c r="H3806"/>
      <c r="I3806"/>
      <c r="J3806" s="20"/>
      <c r="K3806"/>
      <c r="L3806"/>
      <c r="M3806"/>
      <c r="N3806"/>
      <c r="O3806" s="20"/>
      <c r="P3806"/>
      <c r="Q3806"/>
      <c r="R3806"/>
      <c r="S3806"/>
      <c r="T3806" s="20"/>
      <c r="U3806"/>
      <c r="V3806"/>
      <c r="W3806"/>
      <c r="X3806"/>
      <c r="Y3806" s="20"/>
      <c r="Z3806"/>
      <c r="AA3806"/>
      <c r="AB3806"/>
      <c r="AC3806"/>
      <c r="AD3806" s="20"/>
      <c r="AE3806"/>
      <c r="AF3806"/>
      <c r="AG3806"/>
      <c r="AH3806"/>
      <c r="AI3806" s="20"/>
      <c r="AJ3806"/>
      <c r="AK3806"/>
      <c r="AL3806"/>
      <c r="AM3806"/>
      <c r="AN3806" s="20"/>
      <c r="AO3806"/>
      <c r="AT3806" s="14"/>
      <c r="AU3806" s="14"/>
      <c r="AV3806" s="14"/>
      <c r="AW3806" s="14"/>
    </row>
    <row r="3807" spans="1:49" s="10" customFormat="1">
      <c r="A3807" s="12"/>
      <c r="C3807"/>
      <c r="D3807"/>
      <c r="E3807" s="20"/>
      <c r="F3807"/>
      <c r="G3807"/>
      <c r="H3807"/>
      <c r="I3807"/>
      <c r="J3807" s="20"/>
      <c r="K3807"/>
      <c r="L3807"/>
      <c r="M3807"/>
      <c r="N3807"/>
      <c r="O3807" s="20"/>
      <c r="P3807"/>
      <c r="Q3807"/>
      <c r="R3807"/>
      <c r="S3807"/>
      <c r="T3807" s="20"/>
      <c r="U3807"/>
      <c r="V3807"/>
      <c r="W3807"/>
      <c r="X3807"/>
      <c r="Y3807" s="20"/>
      <c r="Z3807"/>
      <c r="AA3807"/>
      <c r="AB3807"/>
      <c r="AC3807"/>
      <c r="AD3807" s="20"/>
      <c r="AE3807"/>
      <c r="AF3807"/>
      <c r="AG3807"/>
      <c r="AH3807"/>
      <c r="AI3807" s="20"/>
      <c r="AJ3807"/>
      <c r="AK3807"/>
      <c r="AL3807"/>
      <c r="AM3807"/>
      <c r="AN3807" s="20"/>
      <c r="AO3807"/>
      <c r="AT3807" s="14"/>
      <c r="AU3807" s="14"/>
      <c r="AV3807" s="14"/>
      <c r="AW3807" s="14"/>
    </row>
    <row r="3808" spans="1:49" s="10" customFormat="1">
      <c r="A3808" s="12"/>
      <c r="C3808"/>
      <c r="D3808"/>
      <c r="E3808" s="20"/>
      <c r="F3808"/>
      <c r="G3808"/>
      <c r="H3808"/>
      <c r="I3808"/>
      <c r="J3808" s="20"/>
      <c r="K3808"/>
      <c r="L3808"/>
      <c r="M3808"/>
      <c r="N3808"/>
      <c r="O3808" s="20"/>
      <c r="P3808"/>
      <c r="Q3808"/>
      <c r="R3808"/>
      <c r="S3808"/>
      <c r="T3808" s="20"/>
      <c r="U3808"/>
      <c r="V3808"/>
      <c r="W3808"/>
      <c r="X3808"/>
      <c r="Y3808" s="20"/>
      <c r="Z3808"/>
      <c r="AA3808"/>
      <c r="AB3808"/>
      <c r="AC3808"/>
      <c r="AD3808" s="20"/>
      <c r="AE3808"/>
      <c r="AF3808"/>
      <c r="AG3808"/>
      <c r="AH3808"/>
      <c r="AI3808" s="20"/>
      <c r="AJ3808"/>
      <c r="AK3808"/>
      <c r="AL3808"/>
      <c r="AM3808"/>
      <c r="AN3808" s="20"/>
      <c r="AO3808"/>
      <c r="AT3808" s="14"/>
      <c r="AU3808" s="14"/>
      <c r="AV3808" s="14"/>
      <c r="AW3808" s="14"/>
    </row>
    <row r="3809" spans="1:49" s="10" customFormat="1">
      <c r="A3809" s="12"/>
      <c r="C3809"/>
      <c r="D3809"/>
      <c r="E3809" s="20"/>
      <c r="F3809"/>
      <c r="G3809"/>
      <c r="H3809"/>
      <c r="I3809"/>
      <c r="J3809" s="20"/>
      <c r="K3809"/>
      <c r="L3809"/>
      <c r="M3809"/>
      <c r="N3809"/>
      <c r="O3809" s="20"/>
      <c r="P3809"/>
      <c r="Q3809"/>
      <c r="R3809"/>
      <c r="S3809"/>
      <c r="T3809" s="20"/>
      <c r="U3809"/>
      <c r="V3809"/>
      <c r="W3809"/>
      <c r="X3809"/>
      <c r="Y3809" s="20"/>
      <c r="Z3809"/>
      <c r="AA3809"/>
      <c r="AB3809"/>
      <c r="AC3809"/>
      <c r="AD3809" s="20"/>
      <c r="AE3809"/>
      <c r="AF3809"/>
      <c r="AG3809"/>
      <c r="AH3809"/>
      <c r="AI3809" s="20"/>
      <c r="AJ3809"/>
      <c r="AK3809"/>
      <c r="AL3809"/>
      <c r="AM3809"/>
      <c r="AN3809" s="20"/>
      <c r="AO3809"/>
      <c r="AT3809" s="14"/>
      <c r="AU3809" s="14"/>
      <c r="AV3809" s="14"/>
      <c r="AW3809" s="14"/>
    </row>
    <row r="3810" spans="1:49" s="10" customFormat="1">
      <c r="A3810" s="12"/>
      <c r="C3810"/>
      <c r="D3810"/>
      <c r="E3810" s="20"/>
      <c r="F3810"/>
      <c r="G3810"/>
      <c r="H3810"/>
      <c r="I3810"/>
      <c r="J3810" s="20"/>
      <c r="K3810"/>
      <c r="L3810"/>
      <c r="M3810"/>
      <c r="N3810"/>
      <c r="O3810" s="20"/>
      <c r="P3810"/>
      <c r="Q3810"/>
      <c r="R3810"/>
      <c r="S3810"/>
      <c r="T3810" s="20"/>
      <c r="U3810"/>
      <c r="V3810"/>
      <c r="W3810"/>
      <c r="X3810"/>
      <c r="Y3810" s="20"/>
      <c r="Z3810"/>
      <c r="AA3810"/>
      <c r="AB3810"/>
      <c r="AC3810"/>
      <c r="AD3810" s="20"/>
      <c r="AE3810"/>
      <c r="AF3810"/>
      <c r="AG3810"/>
      <c r="AH3810"/>
      <c r="AI3810" s="20"/>
      <c r="AJ3810"/>
      <c r="AK3810"/>
      <c r="AL3810"/>
      <c r="AM3810"/>
      <c r="AN3810" s="20"/>
      <c r="AO3810"/>
      <c r="AT3810" s="14"/>
      <c r="AU3810" s="14"/>
      <c r="AV3810" s="14"/>
      <c r="AW3810" s="14"/>
    </row>
    <row r="3811" spans="1:49" s="10" customFormat="1">
      <c r="A3811" s="12"/>
      <c r="C3811"/>
      <c r="D3811"/>
      <c r="E3811" s="20"/>
      <c r="F3811"/>
      <c r="G3811"/>
      <c r="H3811"/>
      <c r="I3811"/>
      <c r="J3811" s="20"/>
      <c r="K3811"/>
      <c r="L3811"/>
      <c r="M3811"/>
      <c r="N3811"/>
      <c r="O3811" s="20"/>
      <c r="P3811"/>
      <c r="Q3811"/>
      <c r="R3811"/>
      <c r="S3811"/>
      <c r="T3811" s="20"/>
      <c r="U3811"/>
      <c r="V3811"/>
      <c r="W3811"/>
      <c r="X3811"/>
      <c r="Y3811" s="20"/>
      <c r="Z3811"/>
      <c r="AA3811"/>
      <c r="AB3811"/>
      <c r="AC3811"/>
      <c r="AD3811" s="20"/>
      <c r="AE3811"/>
      <c r="AF3811"/>
      <c r="AG3811"/>
      <c r="AH3811"/>
      <c r="AI3811" s="20"/>
      <c r="AJ3811"/>
      <c r="AK3811"/>
      <c r="AL3811"/>
      <c r="AM3811"/>
      <c r="AN3811" s="20"/>
      <c r="AO3811"/>
      <c r="AT3811" s="14"/>
      <c r="AU3811" s="14"/>
      <c r="AV3811" s="14"/>
      <c r="AW3811" s="14"/>
    </row>
    <row r="3812" spans="1:49" s="10" customFormat="1">
      <c r="A3812" s="12"/>
      <c r="C3812"/>
      <c r="D3812"/>
      <c r="E3812" s="20"/>
      <c r="F3812"/>
      <c r="G3812"/>
      <c r="H3812"/>
      <c r="I3812"/>
      <c r="J3812" s="20"/>
      <c r="K3812"/>
      <c r="L3812"/>
      <c r="M3812"/>
      <c r="N3812"/>
      <c r="O3812" s="20"/>
      <c r="P3812"/>
      <c r="Q3812"/>
      <c r="R3812"/>
      <c r="S3812"/>
      <c r="T3812" s="20"/>
      <c r="U3812"/>
      <c r="V3812"/>
      <c r="W3812"/>
      <c r="X3812"/>
      <c r="Y3812" s="20"/>
      <c r="Z3812"/>
      <c r="AA3812"/>
      <c r="AB3812"/>
      <c r="AC3812"/>
      <c r="AD3812" s="20"/>
      <c r="AE3812"/>
      <c r="AF3812"/>
      <c r="AG3812"/>
      <c r="AH3812"/>
      <c r="AI3812" s="20"/>
      <c r="AJ3812"/>
      <c r="AK3812"/>
      <c r="AL3812"/>
      <c r="AM3812"/>
      <c r="AN3812" s="20"/>
      <c r="AO3812"/>
      <c r="AT3812" s="14"/>
      <c r="AU3812" s="14"/>
      <c r="AV3812" s="14"/>
      <c r="AW3812" s="14"/>
    </row>
    <row r="3813" spans="1:49" s="10" customFormat="1">
      <c r="A3813" s="12"/>
      <c r="C3813"/>
      <c r="D3813"/>
      <c r="E3813" s="20"/>
      <c r="F3813"/>
      <c r="G3813"/>
      <c r="H3813"/>
      <c r="I3813"/>
      <c r="J3813" s="20"/>
      <c r="K3813"/>
      <c r="L3813"/>
      <c r="M3813"/>
      <c r="N3813"/>
      <c r="O3813" s="20"/>
      <c r="P3813"/>
      <c r="Q3813"/>
      <c r="R3813"/>
      <c r="S3813"/>
      <c r="T3813" s="20"/>
      <c r="U3813"/>
      <c r="V3813"/>
      <c r="W3813"/>
      <c r="X3813"/>
      <c r="Y3813" s="20"/>
      <c r="Z3813"/>
      <c r="AA3813"/>
      <c r="AB3813"/>
      <c r="AC3813"/>
      <c r="AD3813" s="20"/>
      <c r="AE3813"/>
      <c r="AF3813"/>
      <c r="AG3813"/>
      <c r="AH3813"/>
      <c r="AI3813" s="20"/>
      <c r="AJ3813"/>
      <c r="AK3813"/>
      <c r="AL3813"/>
      <c r="AM3813"/>
      <c r="AN3813" s="20"/>
      <c r="AO3813"/>
      <c r="AT3813" s="14"/>
      <c r="AU3813" s="14"/>
      <c r="AV3813" s="14"/>
      <c r="AW3813" s="14"/>
    </row>
    <row r="3814" spans="1:49" s="10" customFormat="1">
      <c r="A3814" s="12"/>
      <c r="C3814"/>
      <c r="D3814"/>
      <c r="E3814" s="20"/>
      <c r="F3814"/>
      <c r="G3814"/>
      <c r="H3814"/>
      <c r="I3814"/>
      <c r="J3814" s="20"/>
      <c r="K3814"/>
      <c r="L3814"/>
      <c r="M3814"/>
      <c r="N3814"/>
      <c r="O3814" s="20"/>
      <c r="P3814"/>
      <c r="Q3814"/>
      <c r="R3814"/>
      <c r="S3814"/>
      <c r="T3814" s="20"/>
      <c r="U3814"/>
      <c r="V3814"/>
      <c r="W3814"/>
      <c r="X3814"/>
      <c r="Y3814" s="20"/>
      <c r="Z3814"/>
      <c r="AA3814"/>
      <c r="AB3814"/>
      <c r="AC3814"/>
      <c r="AD3814" s="20"/>
      <c r="AE3814"/>
      <c r="AF3814"/>
      <c r="AG3814"/>
      <c r="AH3814"/>
      <c r="AI3814" s="20"/>
      <c r="AJ3814"/>
      <c r="AK3814"/>
      <c r="AL3814"/>
      <c r="AM3814"/>
      <c r="AN3814" s="20"/>
      <c r="AO3814"/>
      <c r="AT3814" s="14"/>
      <c r="AU3814" s="14"/>
      <c r="AV3814" s="14"/>
      <c r="AW3814" s="14"/>
    </row>
    <row r="3815" spans="1:49" s="10" customFormat="1">
      <c r="A3815" s="12"/>
      <c r="C3815"/>
      <c r="D3815"/>
      <c r="E3815" s="20"/>
      <c r="F3815"/>
      <c r="G3815"/>
      <c r="H3815"/>
      <c r="I3815"/>
      <c r="J3815" s="20"/>
      <c r="K3815"/>
      <c r="L3815"/>
      <c r="M3815"/>
      <c r="N3815"/>
      <c r="O3815" s="20"/>
      <c r="P3815"/>
      <c r="Q3815"/>
      <c r="R3815"/>
      <c r="S3815"/>
      <c r="T3815" s="20"/>
      <c r="U3815"/>
      <c r="V3815"/>
      <c r="W3815"/>
      <c r="X3815"/>
      <c r="Y3815" s="20"/>
      <c r="Z3815"/>
      <c r="AA3815"/>
      <c r="AB3815"/>
      <c r="AC3815"/>
      <c r="AD3815" s="20"/>
      <c r="AE3815"/>
      <c r="AF3815"/>
      <c r="AG3815"/>
      <c r="AH3815"/>
      <c r="AI3815" s="20"/>
      <c r="AJ3815"/>
      <c r="AK3815"/>
      <c r="AL3815"/>
      <c r="AM3815"/>
      <c r="AN3815" s="20"/>
      <c r="AO3815"/>
      <c r="AT3815" s="14"/>
      <c r="AU3815" s="14"/>
      <c r="AV3815" s="14"/>
      <c r="AW3815" s="14"/>
    </row>
    <row r="3816" spans="1:49" s="10" customFormat="1">
      <c r="A3816" s="12"/>
      <c r="C3816"/>
      <c r="D3816"/>
      <c r="E3816" s="20"/>
      <c r="F3816"/>
      <c r="G3816"/>
      <c r="H3816"/>
      <c r="I3816"/>
      <c r="J3816" s="20"/>
      <c r="K3816"/>
      <c r="L3816"/>
      <c r="M3816"/>
      <c r="N3816"/>
      <c r="O3816" s="20"/>
      <c r="P3816"/>
      <c r="Q3816"/>
      <c r="R3816"/>
      <c r="S3816"/>
      <c r="T3816" s="20"/>
      <c r="U3816"/>
      <c r="V3816"/>
      <c r="W3816"/>
      <c r="X3816"/>
      <c r="Y3816" s="20"/>
      <c r="Z3816"/>
      <c r="AA3816"/>
      <c r="AB3816"/>
      <c r="AC3816"/>
      <c r="AD3816" s="20"/>
      <c r="AE3816"/>
      <c r="AF3816"/>
      <c r="AG3816"/>
      <c r="AH3816"/>
      <c r="AI3816" s="20"/>
      <c r="AJ3816"/>
      <c r="AK3816"/>
      <c r="AL3816"/>
      <c r="AM3816"/>
      <c r="AN3816" s="20"/>
      <c r="AO3816"/>
      <c r="AT3816" s="14"/>
      <c r="AU3816" s="14"/>
      <c r="AV3816" s="14"/>
      <c r="AW3816" s="14"/>
    </row>
    <row r="3817" spans="1:49" s="10" customFormat="1">
      <c r="A3817" s="12"/>
      <c r="C3817"/>
      <c r="D3817"/>
      <c r="E3817" s="20"/>
      <c r="F3817"/>
      <c r="G3817"/>
      <c r="H3817"/>
      <c r="I3817"/>
      <c r="J3817" s="20"/>
      <c r="K3817"/>
      <c r="L3817"/>
      <c r="M3817"/>
      <c r="N3817"/>
      <c r="O3817" s="20"/>
      <c r="P3817"/>
      <c r="Q3817"/>
      <c r="R3817"/>
      <c r="S3817"/>
      <c r="T3817" s="20"/>
      <c r="U3817"/>
      <c r="V3817"/>
      <c r="W3817"/>
      <c r="X3817"/>
      <c r="Y3817" s="20"/>
      <c r="Z3817"/>
      <c r="AA3817"/>
      <c r="AB3817"/>
      <c r="AC3817"/>
      <c r="AD3817" s="20"/>
      <c r="AE3817"/>
      <c r="AF3817"/>
      <c r="AG3817"/>
      <c r="AH3817"/>
      <c r="AI3817" s="20"/>
      <c r="AJ3817"/>
      <c r="AK3817"/>
      <c r="AL3817"/>
      <c r="AM3817"/>
      <c r="AN3817" s="20"/>
      <c r="AO3817"/>
      <c r="AT3817" s="14"/>
      <c r="AU3817" s="14"/>
      <c r="AV3817" s="14"/>
      <c r="AW3817" s="14"/>
    </row>
    <row r="3818" spans="1:49" s="10" customFormat="1">
      <c r="A3818" s="12"/>
      <c r="C3818"/>
      <c r="D3818"/>
      <c r="E3818" s="20"/>
      <c r="F3818"/>
      <c r="G3818"/>
      <c r="H3818"/>
      <c r="I3818"/>
      <c r="J3818" s="20"/>
      <c r="K3818"/>
      <c r="L3818"/>
      <c r="M3818"/>
      <c r="N3818"/>
      <c r="O3818" s="20"/>
      <c r="P3818"/>
      <c r="Q3818"/>
      <c r="R3818"/>
      <c r="S3818"/>
      <c r="T3818" s="20"/>
      <c r="U3818"/>
      <c r="V3818"/>
      <c r="W3818"/>
      <c r="X3818"/>
      <c r="Y3818" s="20"/>
      <c r="Z3818"/>
      <c r="AA3818"/>
      <c r="AB3818"/>
      <c r="AC3818"/>
      <c r="AD3818" s="20"/>
      <c r="AE3818"/>
      <c r="AF3818"/>
      <c r="AG3818"/>
      <c r="AH3818"/>
      <c r="AI3818" s="20"/>
      <c r="AJ3818"/>
      <c r="AK3818"/>
      <c r="AL3818"/>
      <c r="AM3818"/>
      <c r="AN3818" s="20"/>
      <c r="AO3818"/>
      <c r="AT3818" s="14"/>
      <c r="AU3818" s="14"/>
      <c r="AV3818" s="14"/>
      <c r="AW3818" s="14"/>
    </row>
    <row r="3819" spans="1:49" s="10" customFormat="1">
      <c r="A3819" s="12"/>
      <c r="C3819"/>
      <c r="D3819"/>
      <c r="E3819" s="20"/>
      <c r="F3819"/>
      <c r="G3819"/>
      <c r="H3819"/>
      <c r="I3819"/>
      <c r="J3819" s="20"/>
      <c r="K3819"/>
      <c r="L3819"/>
      <c r="M3819"/>
      <c r="N3819"/>
      <c r="O3819" s="20"/>
      <c r="P3819"/>
      <c r="Q3819"/>
      <c r="R3819"/>
      <c r="S3819"/>
      <c r="T3819" s="20"/>
      <c r="U3819"/>
      <c r="V3819"/>
      <c r="W3819"/>
      <c r="X3819"/>
      <c r="Y3819" s="20"/>
      <c r="Z3819"/>
      <c r="AA3819"/>
      <c r="AB3819"/>
      <c r="AC3819"/>
      <c r="AD3819" s="20"/>
      <c r="AE3819"/>
      <c r="AF3819"/>
      <c r="AG3819"/>
      <c r="AH3819"/>
      <c r="AI3819" s="20"/>
      <c r="AJ3819"/>
      <c r="AK3819"/>
      <c r="AL3819"/>
      <c r="AM3819"/>
      <c r="AN3819" s="20"/>
      <c r="AO3819"/>
      <c r="AT3819" s="14"/>
      <c r="AU3819" s="14"/>
      <c r="AV3819" s="14"/>
      <c r="AW3819" s="14"/>
    </row>
    <row r="3820" spans="1:49" s="10" customFormat="1">
      <c r="A3820" s="12"/>
      <c r="C3820"/>
      <c r="D3820"/>
      <c r="E3820" s="20"/>
      <c r="F3820"/>
      <c r="G3820"/>
      <c r="H3820"/>
      <c r="I3820"/>
      <c r="J3820" s="20"/>
      <c r="K3820"/>
      <c r="L3820"/>
      <c r="M3820"/>
      <c r="N3820"/>
      <c r="O3820" s="20"/>
      <c r="P3820"/>
      <c r="Q3820"/>
      <c r="R3820"/>
      <c r="S3820"/>
      <c r="T3820" s="20"/>
      <c r="U3820"/>
      <c r="V3820"/>
      <c r="W3820"/>
      <c r="X3820"/>
      <c r="Y3820" s="20"/>
      <c r="Z3820"/>
      <c r="AA3820"/>
      <c r="AB3820"/>
      <c r="AC3820"/>
      <c r="AD3820" s="20"/>
      <c r="AE3820"/>
      <c r="AF3820"/>
      <c r="AG3820"/>
      <c r="AH3820"/>
      <c r="AI3820" s="20"/>
      <c r="AJ3820"/>
      <c r="AK3820"/>
      <c r="AL3820"/>
      <c r="AM3820"/>
      <c r="AN3820" s="20"/>
      <c r="AO3820"/>
      <c r="AT3820" s="14"/>
      <c r="AU3820" s="14"/>
      <c r="AV3820" s="14"/>
      <c r="AW3820" s="14"/>
    </row>
    <row r="3821" spans="1:49" s="10" customFormat="1">
      <c r="A3821" s="12"/>
      <c r="C3821"/>
      <c r="D3821"/>
      <c r="E3821" s="20"/>
      <c r="F3821"/>
      <c r="G3821"/>
      <c r="H3821"/>
      <c r="I3821"/>
      <c r="J3821" s="20"/>
      <c r="K3821"/>
      <c r="L3821"/>
      <c r="M3821"/>
      <c r="N3821"/>
      <c r="O3821" s="20"/>
      <c r="P3821"/>
      <c r="Q3821"/>
      <c r="R3821"/>
      <c r="S3821"/>
      <c r="T3821" s="20"/>
      <c r="U3821"/>
      <c r="V3821"/>
      <c r="W3821"/>
      <c r="X3821"/>
      <c r="Y3821" s="20"/>
      <c r="Z3821"/>
      <c r="AA3821"/>
      <c r="AB3821"/>
      <c r="AC3821"/>
      <c r="AD3821" s="20"/>
      <c r="AE3821"/>
      <c r="AF3821"/>
      <c r="AG3821"/>
      <c r="AH3821"/>
      <c r="AI3821" s="20"/>
      <c r="AJ3821"/>
      <c r="AK3821"/>
      <c r="AL3821"/>
      <c r="AM3821"/>
      <c r="AN3821" s="20"/>
      <c r="AO3821"/>
      <c r="AT3821" s="14"/>
      <c r="AU3821" s="14"/>
      <c r="AV3821" s="14"/>
      <c r="AW3821" s="14"/>
    </row>
    <row r="3822" spans="1:49" s="10" customFormat="1">
      <c r="A3822" s="12"/>
      <c r="C3822"/>
      <c r="D3822"/>
      <c r="E3822" s="20"/>
      <c r="F3822"/>
      <c r="G3822"/>
      <c r="H3822"/>
      <c r="I3822"/>
      <c r="J3822" s="20"/>
      <c r="K3822"/>
      <c r="L3822"/>
      <c r="M3822"/>
      <c r="N3822"/>
      <c r="O3822" s="20"/>
      <c r="P3822"/>
      <c r="Q3822"/>
      <c r="R3822"/>
      <c r="S3822"/>
      <c r="T3822" s="20"/>
      <c r="U3822"/>
      <c r="V3822"/>
      <c r="W3822"/>
      <c r="X3822"/>
      <c r="Y3822" s="20"/>
      <c r="Z3822"/>
      <c r="AA3822"/>
      <c r="AB3822"/>
      <c r="AC3822"/>
      <c r="AD3822" s="20"/>
      <c r="AE3822"/>
      <c r="AF3822"/>
      <c r="AG3822"/>
      <c r="AH3822"/>
      <c r="AI3822" s="20"/>
      <c r="AJ3822"/>
      <c r="AK3822"/>
      <c r="AL3822"/>
      <c r="AM3822"/>
      <c r="AN3822" s="20"/>
      <c r="AO3822"/>
      <c r="AT3822" s="14"/>
      <c r="AU3822" s="14"/>
      <c r="AV3822" s="14"/>
      <c r="AW3822" s="14"/>
    </row>
    <row r="3823" spans="1:49" s="10" customFormat="1">
      <c r="A3823" s="12"/>
      <c r="C3823"/>
      <c r="D3823"/>
      <c r="E3823" s="20"/>
      <c r="F3823"/>
      <c r="G3823"/>
      <c r="H3823"/>
      <c r="I3823"/>
      <c r="J3823" s="20"/>
      <c r="K3823"/>
      <c r="L3823"/>
      <c r="M3823"/>
      <c r="N3823"/>
      <c r="O3823" s="20"/>
      <c r="P3823"/>
      <c r="Q3823"/>
      <c r="R3823"/>
      <c r="S3823"/>
      <c r="T3823" s="20"/>
      <c r="U3823"/>
      <c r="V3823"/>
      <c r="W3823"/>
      <c r="X3823"/>
      <c r="Y3823" s="20"/>
      <c r="Z3823"/>
      <c r="AA3823"/>
      <c r="AB3823"/>
      <c r="AC3823"/>
      <c r="AD3823" s="20"/>
      <c r="AE3823"/>
      <c r="AF3823"/>
      <c r="AG3823"/>
      <c r="AH3823"/>
      <c r="AI3823" s="20"/>
      <c r="AJ3823"/>
      <c r="AK3823"/>
      <c r="AL3823"/>
      <c r="AM3823"/>
      <c r="AN3823" s="20"/>
      <c r="AO3823"/>
      <c r="AT3823" s="14"/>
      <c r="AU3823" s="14"/>
      <c r="AV3823" s="14"/>
      <c r="AW3823" s="14"/>
    </row>
    <row r="3824" spans="1:49" s="10" customFormat="1">
      <c r="A3824" s="12"/>
      <c r="C3824"/>
      <c r="D3824"/>
      <c r="E3824" s="20"/>
      <c r="F3824"/>
      <c r="G3824"/>
      <c r="H3824"/>
      <c r="I3824"/>
      <c r="J3824" s="20"/>
      <c r="K3824"/>
      <c r="L3824"/>
      <c r="M3824"/>
      <c r="N3824"/>
      <c r="O3824" s="20"/>
      <c r="P3824"/>
      <c r="Q3824"/>
      <c r="R3824"/>
      <c r="S3824"/>
      <c r="T3824" s="20"/>
      <c r="U3824"/>
      <c r="V3824"/>
      <c r="W3824"/>
      <c r="X3824"/>
      <c r="Y3824" s="20"/>
      <c r="Z3824"/>
      <c r="AA3824"/>
      <c r="AB3824"/>
      <c r="AC3824"/>
      <c r="AD3824" s="20"/>
      <c r="AE3824"/>
      <c r="AF3824"/>
      <c r="AG3824"/>
      <c r="AH3824"/>
      <c r="AI3824" s="20"/>
      <c r="AJ3824"/>
      <c r="AK3824"/>
      <c r="AL3824"/>
      <c r="AM3824"/>
      <c r="AN3824" s="20"/>
      <c r="AO3824"/>
      <c r="AT3824" s="14"/>
      <c r="AU3824" s="14"/>
      <c r="AV3824" s="14"/>
      <c r="AW3824" s="14"/>
    </row>
    <row r="3825" spans="1:49" s="10" customFormat="1">
      <c r="A3825" s="12"/>
      <c r="C3825"/>
      <c r="D3825"/>
      <c r="E3825" s="20"/>
      <c r="F3825"/>
      <c r="G3825"/>
      <c r="H3825"/>
      <c r="I3825"/>
      <c r="J3825" s="20"/>
      <c r="K3825"/>
      <c r="L3825"/>
      <c r="M3825"/>
      <c r="N3825"/>
      <c r="O3825" s="20"/>
      <c r="P3825"/>
      <c r="Q3825"/>
      <c r="R3825"/>
      <c r="S3825"/>
      <c r="T3825" s="20"/>
      <c r="U3825"/>
      <c r="V3825"/>
      <c r="W3825"/>
      <c r="X3825"/>
      <c r="Y3825" s="20"/>
      <c r="Z3825"/>
      <c r="AA3825"/>
      <c r="AB3825"/>
      <c r="AC3825"/>
      <c r="AD3825" s="20"/>
      <c r="AE3825"/>
      <c r="AF3825"/>
      <c r="AG3825"/>
      <c r="AH3825"/>
      <c r="AI3825" s="20"/>
      <c r="AJ3825"/>
      <c r="AK3825"/>
      <c r="AL3825"/>
      <c r="AM3825"/>
      <c r="AN3825" s="20"/>
      <c r="AO3825"/>
      <c r="AT3825" s="14"/>
      <c r="AU3825" s="14"/>
      <c r="AV3825" s="14"/>
      <c r="AW3825" s="14"/>
    </row>
    <row r="3826" spans="1:49" s="10" customFormat="1">
      <c r="A3826" s="12"/>
      <c r="C3826"/>
      <c r="D3826"/>
      <c r="E3826" s="20"/>
      <c r="F3826"/>
      <c r="G3826"/>
      <c r="H3826"/>
      <c r="I3826"/>
      <c r="J3826" s="20"/>
      <c r="K3826"/>
      <c r="L3826"/>
      <c r="M3826"/>
      <c r="N3826"/>
      <c r="O3826" s="20"/>
      <c r="P3826"/>
      <c r="Q3826"/>
      <c r="R3826"/>
      <c r="S3826"/>
      <c r="T3826" s="20"/>
      <c r="U3826"/>
      <c r="V3826"/>
      <c r="W3826"/>
      <c r="X3826"/>
      <c r="Y3826" s="20"/>
      <c r="Z3826"/>
      <c r="AA3826"/>
      <c r="AB3826"/>
      <c r="AC3826"/>
      <c r="AD3826" s="20"/>
      <c r="AE3826"/>
      <c r="AF3826"/>
      <c r="AG3826"/>
      <c r="AH3826"/>
      <c r="AI3826" s="20"/>
      <c r="AJ3826"/>
      <c r="AK3826"/>
      <c r="AL3826"/>
      <c r="AM3826"/>
      <c r="AN3826" s="20"/>
      <c r="AO3826"/>
      <c r="AT3826" s="14"/>
      <c r="AU3826" s="14"/>
      <c r="AV3826" s="14"/>
      <c r="AW3826" s="14"/>
    </row>
    <row r="3827" spans="1:49" s="10" customFormat="1">
      <c r="A3827" s="12"/>
      <c r="C3827"/>
      <c r="D3827"/>
      <c r="E3827" s="20"/>
      <c r="F3827"/>
      <c r="G3827"/>
      <c r="H3827"/>
      <c r="I3827"/>
      <c r="J3827" s="20"/>
      <c r="K3827"/>
      <c r="L3827"/>
      <c r="M3827"/>
      <c r="N3827"/>
      <c r="O3827" s="20"/>
      <c r="P3827"/>
      <c r="Q3827"/>
      <c r="R3827"/>
      <c r="S3827"/>
      <c r="T3827" s="20"/>
      <c r="U3827"/>
      <c r="V3827"/>
      <c r="W3827"/>
      <c r="X3827"/>
      <c r="Y3827" s="20"/>
      <c r="Z3827"/>
      <c r="AA3827"/>
      <c r="AB3827"/>
      <c r="AC3827"/>
      <c r="AD3827" s="20"/>
      <c r="AE3827"/>
      <c r="AF3827"/>
      <c r="AG3827"/>
      <c r="AH3827"/>
      <c r="AI3827" s="20"/>
      <c r="AJ3827"/>
      <c r="AK3827"/>
      <c r="AL3827"/>
      <c r="AM3827"/>
      <c r="AN3827" s="20"/>
      <c r="AO3827"/>
      <c r="AT3827" s="14"/>
      <c r="AU3827" s="14"/>
      <c r="AV3827" s="14"/>
      <c r="AW3827" s="14"/>
    </row>
    <row r="3828" spans="1:49" s="10" customFormat="1">
      <c r="A3828" s="12"/>
      <c r="C3828"/>
      <c r="D3828"/>
      <c r="E3828" s="20"/>
      <c r="F3828"/>
      <c r="G3828"/>
      <c r="H3828"/>
      <c r="I3828"/>
      <c r="J3828" s="20"/>
      <c r="K3828"/>
      <c r="L3828"/>
      <c r="M3828"/>
      <c r="N3828"/>
      <c r="O3828" s="20"/>
      <c r="P3828"/>
      <c r="Q3828"/>
      <c r="R3828"/>
      <c r="S3828"/>
      <c r="T3828" s="20"/>
      <c r="U3828"/>
      <c r="V3828"/>
      <c r="W3828"/>
      <c r="X3828"/>
      <c r="Y3828" s="20"/>
      <c r="Z3828"/>
      <c r="AA3828"/>
      <c r="AB3828"/>
      <c r="AC3828"/>
      <c r="AD3828" s="20"/>
      <c r="AE3828"/>
      <c r="AF3828"/>
      <c r="AG3828"/>
      <c r="AH3828"/>
      <c r="AI3828" s="20"/>
      <c r="AJ3828"/>
      <c r="AK3828"/>
      <c r="AL3828"/>
      <c r="AM3828"/>
      <c r="AN3828" s="20"/>
      <c r="AO3828"/>
      <c r="AT3828" s="14"/>
      <c r="AU3828" s="14"/>
      <c r="AV3828" s="14"/>
      <c r="AW3828" s="14"/>
    </row>
    <row r="3829" spans="1:49" s="10" customFormat="1">
      <c r="A3829" s="12"/>
      <c r="C3829"/>
      <c r="D3829"/>
      <c r="E3829" s="20"/>
      <c r="F3829"/>
      <c r="G3829"/>
      <c r="H3829"/>
      <c r="I3829"/>
      <c r="J3829" s="20"/>
      <c r="K3829"/>
      <c r="L3829"/>
      <c r="M3829"/>
      <c r="N3829"/>
      <c r="O3829" s="20"/>
      <c r="P3829"/>
      <c r="Q3829"/>
      <c r="R3829"/>
      <c r="S3829"/>
      <c r="T3829" s="20"/>
      <c r="U3829"/>
      <c r="V3829"/>
      <c r="W3829"/>
      <c r="X3829"/>
      <c r="Y3829" s="20"/>
      <c r="Z3829"/>
      <c r="AA3829"/>
      <c r="AB3829"/>
      <c r="AC3829"/>
      <c r="AD3829" s="20"/>
      <c r="AE3829"/>
      <c r="AF3829"/>
      <c r="AG3829"/>
      <c r="AH3829"/>
      <c r="AI3829" s="20"/>
      <c r="AJ3829"/>
      <c r="AK3829"/>
      <c r="AL3829"/>
      <c r="AM3829"/>
      <c r="AN3829" s="20"/>
      <c r="AO3829"/>
      <c r="AT3829" s="14"/>
      <c r="AU3829" s="14"/>
      <c r="AV3829" s="14"/>
      <c r="AW3829" s="14"/>
    </row>
    <row r="3830" spans="1:49" s="10" customFormat="1">
      <c r="A3830" s="12"/>
      <c r="C3830"/>
      <c r="D3830"/>
      <c r="E3830" s="20"/>
      <c r="F3830"/>
      <c r="G3830"/>
      <c r="H3830"/>
      <c r="I3830"/>
      <c r="J3830" s="20"/>
      <c r="K3830"/>
      <c r="L3830"/>
      <c r="M3830"/>
      <c r="N3830"/>
      <c r="O3830" s="20"/>
      <c r="P3830"/>
      <c r="Q3830"/>
      <c r="R3830"/>
      <c r="S3830"/>
      <c r="T3830" s="20"/>
      <c r="U3830"/>
      <c r="V3830"/>
      <c r="W3830"/>
      <c r="X3830"/>
      <c r="Y3830" s="20"/>
      <c r="Z3830"/>
      <c r="AA3830"/>
      <c r="AB3830"/>
      <c r="AC3830"/>
      <c r="AD3830" s="20"/>
      <c r="AE3830"/>
      <c r="AF3830"/>
      <c r="AG3830"/>
      <c r="AH3830"/>
      <c r="AI3830" s="20"/>
      <c r="AJ3830"/>
      <c r="AK3830"/>
      <c r="AL3830"/>
      <c r="AM3830"/>
      <c r="AN3830" s="20"/>
      <c r="AO3830"/>
      <c r="AT3830" s="14"/>
      <c r="AU3830" s="14"/>
      <c r="AV3830" s="14"/>
      <c r="AW3830" s="14"/>
    </row>
    <row r="3831" spans="1:49" s="10" customFormat="1">
      <c r="A3831" s="12"/>
      <c r="C3831"/>
      <c r="D3831"/>
      <c r="E3831" s="20"/>
      <c r="F3831"/>
      <c r="G3831"/>
      <c r="H3831"/>
      <c r="I3831"/>
      <c r="J3831" s="20"/>
      <c r="K3831"/>
      <c r="L3831"/>
      <c r="M3831"/>
      <c r="N3831"/>
      <c r="O3831" s="20"/>
      <c r="P3831"/>
      <c r="Q3831"/>
      <c r="R3831"/>
      <c r="S3831"/>
      <c r="T3831" s="20"/>
      <c r="U3831"/>
      <c r="V3831"/>
      <c r="W3831"/>
      <c r="X3831"/>
      <c r="Y3831" s="20"/>
      <c r="Z3831"/>
      <c r="AA3831"/>
      <c r="AB3831"/>
      <c r="AC3831"/>
      <c r="AD3831" s="20"/>
      <c r="AE3831"/>
      <c r="AF3831"/>
      <c r="AG3831"/>
      <c r="AH3831"/>
      <c r="AI3831" s="20"/>
      <c r="AJ3831"/>
      <c r="AK3831"/>
      <c r="AL3831"/>
      <c r="AM3831"/>
      <c r="AN3831" s="20"/>
      <c r="AO3831"/>
      <c r="AT3831" s="14"/>
      <c r="AU3831" s="14"/>
      <c r="AV3831" s="14"/>
      <c r="AW3831" s="14"/>
    </row>
    <row r="3832" spans="1:49" s="10" customFormat="1">
      <c r="A3832" s="12"/>
      <c r="C3832"/>
      <c r="D3832"/>
      <c r="E3832" s="20"/>
      <c r="F3832"/>
      <c r="G3832"/>
      <c r="H3832"/>
      <c r="I3832"/>
      <c r="J3832" s="20"/>
      <c r="K3832"/>
      <c r="L3832"/>
      <c r="M3832"/>
      <c r="N3832"/>
      <c r="O3832" s="20"/>
      <c r="P3832"/>
      <c r="Q3832"/>
      <c r="R3832"/>
      <c r="S3832"/>
      <c r="T3832" s="20"/>
      <c r="U3832"/>
      <c r="V3832"/>
      <c r="W3832"/>
      <c r="X3832"/>
      <c r="Y3832" s="20"/>
      <c r="Z3832"/>
      <c r="AA3832"/>
      <c r="AB3832"/>
      <c r="AC3832"/>
      <c r="AD3832" s="20"/>
      <c r="AE3832"/>
      <c r="AF3832"/>
      <c r="AG3832"/>
      <c r="AH3832"/>
      <c r="AI3832" s="20"/>
      <c r="AJ3832"/>
      <c r="AK3832"/>
      <c r="AL3832"/>
      <c r="AM3832"/>
      <c r="AN3832" s="20"/>
      <c r="AO3832"/>
      <c r="AT3832" s="14"/>
      <c r="AU3832" s="14"/>
      <c r="AV3832" s="14"/>
      <c r="AW3832" s="14"/>
    </row>
    <row r="3833" spans="1:49" s="10" customFormat="1">
      <c r="A3833" s="12"/>
      <c r="C3833"/>
      <c r="D3833"/>
      <c r="E3833" s="20"/>
      <c r="F3833"/>
      <c r="G3833"/>
      <c r="H3833"/>
      <c r="I3833"/>
      <c r="J3833" s="20"/>
      <c r="K3833"/>
      <c r="L3833"/>
      <c r="M3833"/>
      <c r="N3833"/>
      <c r="O3833" s="20"/>
      <c r="P3833"/>
      <c r="Q3833"/>
      <c r="R3833"/>
      <c r="S3833"/>
      <c r="T3833" s="20"/>
      <c r="U3833"/>
      <c r="V3833"/>
      <c r="W3833"/>
      <c r="X3833"/>
      <c r="Y3833" s="20"/>
      <c r="Z3833"/>
      <c r="AA3833"/>
      <c r="AB3833"/>
      <c r="AC3833"/>
      <c r="AD3833" s="20"/>
      <c r="AE3833"/>
      <c r="AF3833"/>
      <c r="AG3833"/>
      <c r="AH3833"/>
      <c r="AI3833" s="20"/>
      <c r="AJ3833"/>
      <c r="AK3833"/>
      <c r="AL3833"/>
      <c r="AM3833"/>
      <c r="AN3833" s="20"/>
      <c r="AO3833"/>
      <c r="AT3833" s="14"/>
      <c r="AU3833" s="14"/>
      <c r="AV3833" s="14"/>
      <c r="AW3833" s="14"/>
    </row>
    <row r="3834" spans="1:49" s="10" customFormat="1">
      <c r="A3834" s="12"/>
      <c r="C3834"/>
      <c r="D3834"/>
      <c r="E3834" s="20"/>
      <c r="F3834"/>
      <c r="G3834"/>
      <c r="H3834"/>
      <c r="I3834"/>
      <c r="J3834" s="20"/>
      <c r="K3834"/>
      <c r="L3834"/>
      <c r="M3834"/>
      <c r="N3834"/>
      <c r="O3834" s="20"/>
      <c r="P3834"/>
      <c r="Q3834"/>
      <c r="R3834"/>
      <c r="S3834"/>
      <c r="T3834" s="20"/>
      <c r="U3834"/>
      <c r="V3834"/>
      <c r="W3834"/>
      <c r="X3834"/>
      <c r="Y3834" s="20"/>
      <c r="Z3834"/>
      <c r="AA3834"/>
      <c r="AB3834"/>
      <c r="AC3834"/>
      <c r="AD3834" s="20"/>
      <c r="AE3834"/>
      <c r="AF3834"/>
      <c r="AG3834"/>
      <c r="AH3834"/>
      <c r="AI3834" s="20"/>
      <c r="AJ3834"/>
      <c r="AK3834"/>
      <c r="AL3834"/>
      <c r="AM3834"/>
      <c r="AN3834" s="20"/>
      <c r="AO3834"/>
      <c r="AT3834" s="14"/>
      <c r="AU3834" s="14"/>
      <c r="AV3834" s="14"/>
      <c r="AW3834" s="14"/>
    </row>
    <row r="3835" spans="1:49" s="10" customFormat="1">
      <c r="A3835" s="12"/>
      <c r="C3835"/>
      <c r="D3835"/>
      <c r="E3835" s="20"/>
      <c r="F3835"/>
      <c r="G3835"/>
      <c r="H3835"/>
      <c r="I3835"/>
      <c r="J3835" s="20"/>
      <c r="K3835"/>
      <c r="L3835"/>
      <c r="M3835"/>
      <c r="N3835"/>
      <c r="O3835" s="20"/>
      <c r="P3835"/>
      <c r="Q3835"/>
      <c r="R3835"/>
      <c r="S3835"/>
      <c r="T3835" s="20"/>
      <c r="U3835"/>
      <c r="V3835"/>
      <c r="W3835"/>
      <c r="X3835"/>
      <c r="Y3835" s="20"/>
      <c r="Z3835"/>
      <c r="AA3835"/>
      <c r="AB3835"/>
      <c r="AC3835"/>
      <c r="AD3835" s="20"/>
      <c r="AE3835"/>
      <c r="AF3835"/>
      <c r="AG3835"/>
      <c r="AH3835"/>
      <c r="AI3835" s="20"/>
      <c r="AJ3835"/>
      <c r="AK3835"/>
      <c r="AL3835"/>
      <c r="AM3835"/>
      <c r="AN3835" s="20"/>
      <c r="AO3835"/>
      <c r="AT3835" s="14"/>
      <c r="AU3835" s="14"/>
      <c r="AV3835" s="14"/>
      <c r="AW3835" s="14"/>
    </row>
    <row r="3836" spans="1:49" s="10" customFormat="1">
      <c r="A3836" s="12"/>
      <c r="C3836"/>
      <c r="D3836"/>
      <c r="E3836" s="20"/>
      <c r="F3836"/>
      <c r="G3836"/>
      <c r="H3836"/>
      <c r="I3836"/>
      <c r="J3836" s="20"/>
      <c r="K3836"/>
      <c r="L3836"/>
      <c r="M3836"/>
      <c r="N3836"/>
      <c r="O3836" s="20"/>
      <c r="P3836"/>
      <c r="Q3836"/>
      <c r="R3836"/>
      <c r="S3836"/>
      <c r="T3836" s="20"/>
      <c r="U3836"/>
      <c r="V3836"/>
      <c r="W3836"/>
      <c r="X3836"/>
      <c r="Y3836" s="20"/>
      <c r="Z3836"/>
      <c r="AA3836"/>
      <c r="AB3836"/>
      <c r="AC3836"/>
      <c r="AD3836" s="20"/>
      <c r="AE3836"/>
      <c r="AF3836"/>
      <c r="AG3836"/>
      <c r="AH3836"/>
      <c r="AI3836" s="20"/>
      <c r="AJ3836"/>
      <c r="AK3836"/>
      <c r="AL3836"/>
      <c r="AM3836"/>
      <c r="AN3836" s="20"/>
      <c r="AO3836"/>
      <c r="AT3836" s="14"/>
      <c r="AU3836" s="14"/>
      <c r="AV3836" s="14"/>
      <c r="AW3836" s="14"/>
    </row>
    <row r="3837" spans="1:49" s="10" customFormat="1">
      <c r="A3837" s="12"/>
      <c r="C3837"/>
      <c r="D3837"/>
      <c r="E3837" s="20"/>
      <c r="F3837"/>
      <c r="G3837"/>
      <c r="H3837"/>
      <c r="I3837"/>
      <c r="J3837" s="20"/>
      <c r="K3837"/>
      <c r="L3837"/>
      <c r="M3837"/>
      <c r="N3837"/>
      <c r="O3837" s="20"/>
      <c r="P3837"/>
      <c r="Q3837"/>
      <c r="R3837"/>
      <c r="S3837"/>
      <c r="T3837" s="20"/>
      <c r="U3837"/>
      <c r="V3837"/>
      <c r="W3837"/>
      <c r="X3837"/>
      <c r="Y3837" s="20"/>
      <c r="Z3837"/>
      <c r="AA3837"/>
      <c r="AB3837"/>
      <c r="AC3837"/>
      <c r="AD3837" s="20"/>
      <c r="AE3837"/>
      <c r="AF3837"/>
      <c r="AG3837"/>
      <c r="AH3837"/>
      <c r="AI3837" s="20"/>
      <c r="AJ3837"/>
      <c r="AK3837"/>
      <c r="AL3837"/>
      <c r="AM3837"/>
      <c r="AN3837" s="20"/>
      <c r="AO3837"/>
      <c r="AT3837" s="14"/>
      <c r="AU3837" s="14"/>
      <c r="AV3837" s="14"/>
      <c r="AW3837" s="14"/>
    </row>
    <row r="3838" spans="1:49" s="10" customFormat="1">
      <c r="A3838" s="12"/>
      <c r="C3838"/>
      <c r="D3838"/>
      <c r="E3838" s="20"/>
      <c r="F3838"/>
      <c r="G3838"/>
      <c r="H3838"/>
      <c r="I3838"/>
      <c r="J3838" s="20"/>
      <c r="K3838"/>
      <c r="L3838"/>
      <c r="M3838"/>
      <c r="N3838"/>
      <c r="O3838" s="20"/>
      <c r="P3838"/>
      <c r="Q3838"/>
      <c r="R3838"/>
      <c r="S3838"/>
      <c r="T3838" s="20"/>
      <c r="U3838"/>
      <c r="V3838"/>
      <c r="W3838"/>
      <c r="X3838"/>
      <c r="Y3838" s="20"/>
      <c r="Z3838"/>
      <c r="AA3838"/>
      <c r="AB3838"/>
      <c r="AC3838"/>
      <c r="AD3838" s="20"/>
      <c r="AE3838"/>
      <c r="AF3838"/>
      <c r="AG3838"/>
      <c r="AH3838"/>
      <c r="AI3838" s="20"/>
      <c r="AJ3838"/>
      <c r="AK3838"/>
      <c r="AL3838"/>
      <c r="AM3838"/>
      <c r="AN3838" s="20"/>
      <c r="AO3838"/>
      <c r="AT3838" s="14"/>
      <c r="AU3838" s="14"/>
      <c r="AV3838" s="14"/>
      <c r="AW3838" s="14"/>
    </row>
    <row r="3839" spans="1:49" s="10" customFormat="1">
      <c r="A3839" s="12"/>
      <c r="C3839"/>
      <c r="D3839"/>
      <c r="E3839" s="20"/>
      <c r="F3839"/>
      <c r="G3839"/>
      <c r="H3839"/>
      <c r="I3839"/>
      <c r="J3839" s="20"/>
      <c r="K3839"/>
      <c r="L3839"/>
      <c r="M3839"/>
      <c r="N3839"/>
      <c r="O3839" s="20"/>
      <c r="P3839"/>
      <c r="Q3839"/>
      <c r="R3839"/>
      <c r="S3839"/>
      <c r="T3839" s="20"/>
      <c r="U3839"/>
      <c r="V3839"/>
      <c r="W3839"/>
      <c r="X3839"/>
      <c r="Y3839" s="20"/>
      <c r="Z3839"/>
      <c r="AA3839"/>
      <c r="AB3839"/>
      <c r="AC3839"/>
      <c r="AD3839" s="20"/>
      <c r="AE3839"/>
      <c r="AF3839"/>
      <c r="AG3839"/>
      <c r="AH3839"/>
      <c r="AI3839" s="20"/>
      <c r="AJ3839"/>
      <c r="AK3839"/>
      <c r="AL3839"/>
      <c r="AM3839"/>
      <c r="AN3839" s="20"/>
      <c r="AO3839"/>
      <c r="AT3839" s="14"/>
      <c r="AU3839" s="14"/>
      <c r="AV3839" s="14"/>
      <c r="AW3839" s="14"/>
    </row>
    <row r="3840" spans="1:49" s="10" customFormat="1">
      <c r="A3840" s="12"/>
      <c r="C3840"/>
      <c r="D3840"/>
      <c r="E3840" s="20"/>
      <c r="F3840"/>
      <c r="G3840"/>
      <c r="H3840"/>
      <c r="I3840"/>
      <c r="J3840" s="20"/>
      <c r="K3840"/>
      <c r="L3840"/>
      <c r="M3840"/>
      <c r="N3840"/>
      <c r="O3840" s="20"/>
      <c r="P3840"/>
      <c r="Q3840"/>
      <c r="R3840"/>
      <c r="S3840"/>
      <c r="T3840" s="20"/>
      <c r="U3840"/>
      <c r="V3840"/>
      <c r="W3840"/>
      <c r="X3840"/>
      <c r="Y3840" s="20"/>
      <c r="Z3840"/>
      <c r="AA3840"/>
      <c r="AB3840"/>
      <c r="AC3840"/>
      <c r="AD3840" s="20"/>
      <c r="AE3840"/>
      <c r="AF3840"/>
      <c r="AG3840"/>
      <c r="AH3840"/>
      <c r="AI3840" s="20"/>
      <c r="AJ3840"/>
      <c r="AK3840"/>
      <c r="AL3840"/>
      <c r="AM3840"/>
      <c r="AN3840" s="20"/>
      <c r="AO3840"/>
      <c r="AT3840" s="14"/>
      <c r="AU3840" s="14"/>
      <c r="AV3840" s="14"/>
      <c r="AW3840" s="14"/>
    </row>
    <row r="3841" spans="1:49" s="10" customFormat="1">
      <c r="A3841" s="12"/>
      <c r="C3841"/>
      <c r="D3841"/>
      <c r="E3841" s="20"/>
      <c r="F3841"/>
      <c r="G3841"/>
      <c r="H3841"/>
      <c r="I3841"/>
      <c r="J3841" s="20"/>
      <c r="K3841"/>
      <c r="L3841"/>
      <c r="M3841"/>
      <c r="N3841"/>
      <c r="O3841" s="20"/>
      <c r="P3841"/>
      <c r="Q3841"/>
      <c r="R3841"/>
      <c r="S3841"/>
      <c r="T3841" s="20"/>
      <c r="U3841"/>
      <c r="V3841"/>
      <c r="W3841"/>
      <c r="X3841"/>
      <c r="Y3841" s="20"/>
      <c r="Z3841"/>
      <c r="AA3841"/>
      <c r="AB3841"/>
      <c r="AC3841"/>
      <c r="AD3841" s="20"/>
      <c r="AE3841"/>
      <c r="AF3841"/>
      <c r="AG3841"/>
      <c r="AH3841"/>
      <c r="AI3841" s="20"/>
      <c r="AJ3841"/>
      <c r="AK3841"/>
      <c r="AL3841"/>
      <c r="AM3841"/>
      <c r="AN3841" s="20"/>
      <c r="AO3841"/>
      <c r="AT3841" s="14"/>
      <c r="AU3841" s="14"/>
      <c r="AV3841" s="14"/>
      <c r="AW3841" s="14"/>
    </row>
    <row r="3842" spans="1:49" s="10" customFormat="1">
      <c r="A3842" s="12"/>
      <c r="C3842"/>
      <c r="D3842"/>
      <c r="E3842" s="20"/>
      <c r="F3842"/>
      <c r="G3842"/>
      <c r="H3842"/>
      <c r="I3842"/>
      <c r="J3842" s="20"/>
      <c r="K3842"/>
      <c r="L3842"/>
      <c r="M3842"/>
      <c r="N3842"/>
      <c r="O3842" s="20"/>
      <c r="P3842"/>
      <c r="Q3842"/>
      <c r="R3842"/>
      <c r="S3842"/>
      <c r="T3842" s="20"/>
      <c r="U3842"/>
      <c r="V3842"/>
      <c r="W3842"/>
      <c r="X3842"/>
      <c r="Y3842" s="20"/>
      <c r="Z3842"/>
      <c r="AA3842"/>
      <c r="AB3842"/>
      <c r="AC3842"/>
      <c r="AD3842" s="20"/>
      <c r="AE3842"/>
      <c r="AF3842"/>
      <c r="AG3842"/>
      <c r="AH3842"/>
      <c r="AI3842" s="20"/>
      <c r="AJ3842"/>
      <c r="AK3842"/>
      <c r="AL3842"/>
      <c r="AM3842"/>
      <c r="AN3842" s="20"/>
      <c r="AO3842"/>
      <c r="AT3842" s="14"/>
      <c r="AU3842" s="14"/>
      <c r="AV3842" s="14"/>
      <c r="AW3842" s="14"/>
    </row>
    <row r="3843" spans="1:49" s="10" customFormat="1">
      <c r="A3843" s="12"/>
      <c r="C3843"/>
      <c r="D3843"/>
      <c r="E3843" s="20"/>
      <c r="F3843"/>
      <c r="G3843"/>
      <c r="H3843"/>
      <c r="I3843"/>
      <c r="J3843" s="20"/>
      <c r="K3843"/>
      <c r="L3843"/>
      <c r="M3843"/>
      <c r="N3843"/>
      <c r="O3843" s="20"/>
      <c r="P3843"/>
      <c r="Q3843"/>
      <c r="R3843"/>
      <c r="S3843"/>
      <c r="T3843" s="20"/>
      <c r="U3843"/>
      <c r="V3843"/>
      <c r="W3843"/>
      <c r="X3843"/>
      <c r="Y3843" s="20"/>
      <c r="Z3843"/>
      <c r="AA3843"/>
      <c r="AB3843"/>
      <c r="AC3843"/>
      <c r="AD3843" s="20"/>
      <c r="AE3843"/>
      <c r="AF3843"/>
      <c r="AG3843"/>
      <c r="AH3843"/>
      <c r="AI3843" s="20"/>
      <c r="AJ3843"/>
      <c r="AK3843"/>
      <c r="AL3843"/>
      <c r="AM3843"/>
      <c r="AN3843" s="20"/>
      <c r="AO3843"/>
      <c r="AT3843" s="14"/>
      <c r="AU3843" s="14"/>
      <c r="AV3843" s="14"/>
      <c r="AW3843" s="14"/>
    </row>
    <row r="3844" spans="1:49" s="10" customFormat="1">
      <c r="A3844" s="12"/>
      <c r="C3844"/>
      <c r="D3844"/>
      <c r="E3844" s="20"/>
      <c r="F3844"/>
      <c r="G3844"/>
      <c r="H3844"/>
      <c r="I3844"/>
      <c r="J3844" s="20"/>
      <c r="K3844"/>
      <c r="L3844"/>
      <c r="M3844"/>
      <c r="N3844"/>
      <c r="O3844" s="20"/>
      <c r="P3844"/>
      <c r="Q3844"/>
      <c r="R3844"/>
      <c r="S3844"/>
      <c r="T3844" s="20"/>
      <c r="U3844"/>
      <c r="V3844"/>
      <c r="W3844"/>
      <c r="X3844"/>
      <c r="Y3844" s="20"/>
      <c r="Z3844"/>
      <c r="AA3844"/>
      <c r="AB3844"/>
      <c r="AC3844"/>
      <c r="AD3844" s="20"/>
      <c r="AE3844"/>
      <c r="AF3844"/>
      <c r="AG3844"/>
      <c r="AH3844"/>
      <c r="AI3844" s="20"/>
      <c r="AJ3844"/>
      <c r="AK3844"/>
      <c r="AL3844"/>
      <c r="AM3844"/>
      <c r="AN3844" s="20"/>
      <c r="AO3844"/>
      <c r="AT3844" s="14"/>
      <c r="AU3844" s="14"/>
      <c r="AV3844" s="14"/>
      <c r="AW3844" s="14"/>
    </row>
    <row r="3845" spans="1:49" s="10" customFormat="1">
      <c r="A3845" s="12"/>
      <c r="C3845"/>
      <c r="D3845"/>
      <c r="E3845" s="20"/>
      <c r="F3845"/>
      <c r="G3845"/>
      <c r="H3845"/>
      <c r="I3845"/>
      <c r="J3845" s="20"/>
      <c r="K3845"/>
      <c r="L3845"/>
      <c r="M3845"/>
      <c r="N3845"/>
      <c r="O3845" s="20"/>
      <c r="P3845"/>
      <c r="Q3845"/>
      <c r="R3845"/>
      <c r="S3845"/>
      <c r="T3845" s="20"/>
      <c r="U3845"/>
      <c r="V3845"/>
      <c r="W3845"/>
      <c r="X3845"/>
      <c r="Y3845" s="20"/>
      <c r="Z3845"/>
      <c r="AA3845"/>
      <c r="AB3845"/>
      <c r="AC3845"/>
      <c r="AD3845" s="20"/>
      <c r="AE3845"/>
      <c r="AF3845"/>
      <c r="AG3845"/>
      <c r="AH3845"/>
      <c r="AI3845" s="20"/>
      <c r="AJ3845"/>
      <c r="AK3845"/>
      <c r="AL3845"/>
      <c r="AM3845"/>
      <c r="AN3845" s="20"/>
      <c r="AO3845"/>
      <c r="AT3845" s="14"/>
      <c r="AU3845" s="14"/>
      <c r="AV3845" s="14"/>
      <c r="AW3845" s="14"/>
    </row>
    <row r="3846" spans="1:49" s="10" customFormat="1">
      <c r="A3846" s="12"/>
      <c r="C3846"/>
      <c r="D3846"/>
      <c r="E3846" s="20"/>
      <c r="F3846"/>
      <c r="G3846"/>
      <c r="H3846"/>
      <c r="I3846"/>
      <c r="J3846" s="20"/>
      <c r="K3846"/>
      <c r="L3846"/>
      <c r="M3846"/>
      <c r="N3846"/>
      <c r="O3846" s="20"/>
      <c r="P3846"/>
      <c r="Q3846"/>
      <c r="R3846"/>
      <c r="S3846"/>
      <c r="T3846" s="20"/>
      <c r="U3846"/>
      <c r="V3846"/>
      <c r="W3846"/>
      <c r="X3846"/>
      <c r="Y3846" s="20"/>
      <c r="Z3846"/>
      <c r="AA3846"/>
      <c r="AB3846"/>
      <c r="AC3846"/>
      <c r="AD3846" s="20"/>
      <c r="AE3846"/>
      <c r="AF3846"/>
      <c r="AG3846"/>
      <c r="AH3846"/>
      <c r="AI3846" s="20"/>
      <c r="AJ3846"/>
      <c r="AK3846"/>
      <c r="AL3846"/>
      <c r="AM3846"/>
      <c r="AN3846" s="20"/>
      <c r="AO3846"/>
      <c r="AT3846" s="14"/>
      <c r="AU3846" s="14"/>
      <c r="AV3846" s="14"/>
      <c r="AW3846" s="14"/>
    </row>
    <row r="3847" spans="1:49" s="10" customFormat="1">
      <c r="A3847" s="12"/>
      <c r="C3847"/>
      <c r="D3847"/>
      <c r="E3847" s="20"/>
      <c r="F3847"/>
      <c r="G3847"/>
      <c r="H3847"/>
      <c r="I3847"/>
      <c r="J3847" s="20"/>
      <c r="K3847"/>
      <c r="L3847"/>
      <c r="M3847"/>
      <c r="N3847"/>
      <c r="O3847" s="20"/>
      <c r="P3847"/>
      <c r="Q3847"/>
      <c r="R3847"/>
      <c r="S3847"/>
      <c r="T3847" s="20"/>
      <c r="U3847"/>
      <c r="V3847"/>
      <c r="W3847"/>
      <c r="X3847"/>
      <c r="Y3847" s="20"/>
      <c r="Z3847"/>
      <c r="AA3847"/>
      <c r="AB3847"/>
      <c r="AC3847"/>
      <c r="AD3847" s="20"/>
      <c r="AE3847"/>
      <c r="AF3847"/>
      <c r="AG3847"/>
      <c r="AH3847"/>
      <c r="AI3847" s="20"/>
      <c r="AJ3847"/>
      <c r="AK3847"/>
      <c r="AL3847"/>
      <c r="AM3847"/>
      <c r="AN3847" s="20"/>
      <c r="AO3847"/>
      <c r="AT3847" s="14"/>
      <c r="AU3847" s="14"/>
      <c r="AV3847" s="14"/>
      <c r="AW3847" s="14"/>
    </row>
    <row r="3848" spans="1:49" s="10" customFormat="1">
      <c r="A3848" s="12"/>
      <c r="C3848"/>
      <c r="D3848"/>
      <c r="E3848" s="20"/>
      <c r="F3848"/>
      <c r="G3848"/>
      <c r="H3848"/>
      <c r="I3848"/>
      <c r="J3848" s="20"/>
      <c r="K3848"/>
      <c r="L3848"/>
      <c r="M3848"/>
      <c r="N3848"/>
      <c r="O3848" s="20"/>
      <c r="P3848"/>
      <c r="Q3848"/>
      <c r="R3848"/>
      <c r="S3848"/>
      <c r="T3848" s="20"/>
      <c r="U3848"/>
      <c r="V3848"/>
      <c r="W3848"/>
      <c r="X3848"/>
      <c r="Y3848" s="20"/>
      <c r="Z3848"/>
      <c r="AA3848"/>
      <c r="AB3848"/>
      <c r="AC3848"/>
      <c r="AD3848" s="20"/>
      <c r="AE3848"/>
      <c r="AF3848"/>
      <c r="AG3848"/>
      <c r="AH3848"/>
      <c r="AI3848" s="20"/>
      <c r="AJ3848"/>
      <c r="AK3848"/>
      <c r="AL3848"/>
      <c r="AM3848"/>
      <c r="AN3848" s="20"/>
      <c r="AO3848"/>
      <c r="AT3848" s="14"/>
      <c r="AU3848" s="14"/>
      <c r="AV3848" s="14"/>
      <c r="AW3848" s="14"/>
    </row>
    <row r="3849" spans="1:49" s="10" customFormat="1">
      <c r="A3849" s="12"/>
      <c r="C3849"/>
      <c r="D3849"/>
      <c r="E3849" s="20"/>
      <c r="F3849"/>
      <c r="G3849"/>
      <c r="H3849"/>
      <c r="I3849"/>
      <c r="J3849" s="20"/>
      <c r="K3849"/>
      <c r="L3849"/>
      <c r="M3849"/>
      <c r="N3849"/>
      <c r="O3849" s="20"/>
      <c r="P3849"/>
      <c r="Q3849"/>
      <c r="R3849"/>
      <c r="S3849"/>
      <c r="T3849" s="20"/>
      <c r="U3849"/>
      <c r="V3849"/>
      <c r="W3849"/>
      <c r="X3849"/>
      <c r="Y3849" s="20"/>
      <c r="Z3849"/>
      <c r="AA3849"/>
      <c r="AB3849"/>
      <c r="AC3849"/>
      <c r="AD3849" s="20"/>
      <c r="AE3849"/>
      <c r="AF3849"/>
      <c r="AG3849"/>
      <c r="AH3849"/>
      <c r="AI3849" s="20"/>
      <c r="AJ3849"/>
      <c r="AK3849"/>
      <c r="AL3849"/>
      <c r="AM3849"/>
      <c r="AN3849" s="20"/>
      <c r="AO3849"/>
      <c r="AT3849" s="14"/>
      <c r="AU3849" s="14"/>
      <c r="AV3849" s="14"/>
      <c r="AW3849" s="14"/>
    </row>
    <row r="3850" spans="1:49" s="10" customFormat="1">
      <c r="A3850" s="12"/>
      <c r="C3850"/>
      <c r="D3850"/>
      <c r="E3850" s="20"/>
      <c r="F3850"/>
      <c r="G3850"/>
      <c r="H3850"/>
      <c r="I3850"/>
      <c r="J3850" s="20"/>
      <c r="K3850"/>
      <c r="L3850"/>
      <c r="M3850"/>
      <c r="N3850"/>
      <c r="O3850" s="20"/>
      <c r="P3850"/>
      <c r="Q3850"/>
      <c r="R3850"/>
      <c r="S3850"/>
      <c r="T3850" s="20"/>
      <c r="U3850"/>
      <c r="V3850"/>
      <c r="W3850"/>
      <c r="X3850"/>
      <c r="Y3850" s="20"/>
      <c r="Z3850"/>
      <c r="AA3850"/>
      <c r="AB3850"/>
      <c r="AC3850"/>
      <c r="AD3850" s="20"/>
      <c r="AE3850"/>
      <c r="AF3850"/>
      <c r="AG3850"/>
      <c r="AH3850"/>
      <c r="AI3850" s="20"/>
      <c r="AJ3850"/>
      <c r="AK3850"/>
      <c r="AL3850"/>
      <c r="AM3850"/>
      <c r="AN3850" s="20"/>
      <c r="AO3850"/>
      <c r="AT3850" s="14"/>
      <c r="AU3850" s="14"/>
      <c r="AV3850" s="14"/>
      <c r="AW3850" s="14"/>
    </row>
    <row r="3851" spans="1:49" s="10" customFormat="1">
      <c r="A3851" s="12"/>
      <c r="C3851"/>
      <c r="D3851"/>
      <c r="E3851" s="20"/>
      <c r="F3851"/>
      <c r="G3851"/>
      <c r="H3851"/>
      <c r="I3851"/>
      <c r="J3851" s="20"/>
      <c r="K3851"/>
      <c r="L3851"/>
      <c r="M3851"/>
      <c r="N3851"/>
      <c r="O3851" s="20"/>
      <c r="P3851"/>
      <c r="Q3851"/>
      <c r="R3851"/>
      <c r="S3851"/>
      <c r="T3851" s="20"/>
      <c r="U3851"/>
      <c r="V3851"/>
      <c r="W3851"/>
      <c r="X3851"/>
      <c r="Y3851" s="20"/>
      <c r="Z3851"/>
      <c r="AA3851"/>
      <c r="AB3851"/>
      <c r="AC3851"/>
      <c r="AD3851" s="20"/>
      <c r="AE3851"/>
      <c r="AF3851"/>
      <c r="AG3851"/>
      <c r="AH3851"/>
      <c r="AI3851" s="20"/>
      <c r="AJ3851"/>
      <c r="AK3851"/>
      <c r="AL3851"/>
      <c r="AM3851"/>
      <c r="AN3851" s="20"/>
      <c r="AO3851"/>
      <c r="AT3851" s="14"/>
      <c r="AU3851" s="14"/>
      <c r="AV3851" s="14"/>
      <c r="AW3851" s="14"/>
    </row>
    <row r="3852" spans="1:49" s="10" customFormat="1">
      <c r="A3852" s="12"/>
      <c r="C3852"/>
      <c r="D3852"/>
      <c r="E3852" s="20"/>
      <c r="F3852"/>
      <c r="G3852"/>
      <c r="H3852"/>
      <c r="I3852"/>
      <c r="J3852" s="20"/>
      <c r="K3852"/>
      <c r="L3852"/>
      <c r="M3852"/>
      <c r="N3852"/>
      <c r="O3852" s="20"/>
      <c r="P3852"/>
      <c r="Q3852"/>
      <c r="R3852"/>
      <c r="S3852"/>
      <c r="T3852" s="20"/>
      <c r="U3852"/>
      <c r="V3852"/>
      <c r="W3852"/>
      <c r="X3852"/>
      <c r="Y3852" s="20"/>
      <c r="Z3852"/>
      <c r="AA3852"/>
      <c r="AB3852"/>
      <c r="AC3852"/>
      <c r="AD3852" s="20"/>
      <c r="AE3852"/>
      <c r="AF3852"/>
      <c r="AG3852"/>
      <c r="AH3852"/>
      <c r="AI3852" s="20"/>
      <c r="AJ3852"/>
      <c r="AK3852"/>
      <c r="AL3852"/>
      <c r="AM3852"/>
      <c r="AN3852" s="20"/>
      <c r="AO3852"/>
      <c r="AT3852" s="14"/>
      <c r="AU3852" s="14"/>
      <c r="AV3852" s="14"/>
      <c r="AW3852" s="14"/>
    </row>
    <row r="3853" spans="1:49" s="10" customFormat="1">
      <c r="A3853" s="12"/>
      <c r="C3853"/>
      <c r="D3853"/>
      <c r="E3853" s="20"/>
      <c r="F3853"/>
      <c r="G3853"/>
      <c r="H3853"/>
      <c r="I3853"/>
      <c r="J3853" s="20"/>
      <c r="K3853"/>
      <c r="L3853"/>
      <c r="M3853"/>
      <c r="N3853"/>
      <c r="O3853" s="20"/>
      <c r="P3853"/>
      <c r="Q3853"/>
      <c r="R3853"/>
      <c r="S3853"/>
      <c r="T3853" s="20"/>
      <c r="U3853"/>
      <c r="V3853"/>
      <c r="W3853"/>
      <c r="X3853"/>
      <c r="Y3853" s="20"/>
      <c r="Z3853"/>
      <c r="AA3853"/>
      <c r="AB3853"/>
      <c r="AC3853"/>
      <c r="AD3853" s="20"/>
      <c r="AE3853"/>
      <c r="AF3853"/>
      <c r="AG3853"/>
      <c r="AH3853"/>
      <c r="AI3853" s="20"/>
      <c r="AJ3853"/>
      <c r="AK3853"/>
      <c r="AL3853"/>
      <c r="AM3853"/>
      <c r="AN3853" s="20"/>
      <c r="AO3853"/>
      <c r="AT3853" s="14"/>
      <c r="AU3853" s="14"/>
      <c r="AV3853" s="14"/>
      <c r="AW3853" s="14"/>
    </row>
    <row r="3854" spans="1:49" s="10" customFormat="1">
      <c r="A3854" s="12"/>
      <c r="C3854"/>
      <c r="D3854"/>
      <c r="E3854" s="20"/>
      <c r="F3854"/>
      <c r="G3854"/>
      <c r="H3854"/>
      <c r="I3854"/>
      <c r="J3854" s="20"/>
      <c r="K3854"/>
      <c r="L3854"/>
      <c r="M3854"/>
      <c r="N3854"/>
      <c r="O3854" s="20"/>
      <c r="P3854"/>
      <c r="Q3854"/>
      <c r="R3854"/>
      <c r="S3854"/>
      <c r="T3854" s="20"/>
      <c r="U3854"/>
      <c r="V3854"/>
      <c r="W3854"/>
      <c r="X3854"/>
      <c r="Y3854" s="20"/>
      <c r="Z3854"/>
      <c r="AA3854"/>
      <c r="AB3854"/>
      <c r="AC3854"/>
      <c r="AD3854" s="20"/>
      <c r="AE3854"/>
      <c r="AF3854"/>
      <c r="AG3854"/>
      <c r="AH3854"/>
      <c r="AI3854" s="20"/>
      <c r="AJ3854"/>
      <c r="AK3854"/>
      <c r="AL3854"/>
      <c r="AM3854"/>
      <c r="AN3854" s="20"/>
      <c r="AO3854"/>
      <c r="AT3854" s="14"/>
      <c r="AU3854" s="14"/>
      <c r="AV3854" s="14"/>
      <c r="AW3854" s="14"/>
    </row>
    <row r="3855" spans="1:49" s="10" customFormat="1">
      <c r="A3855" s="12"/>
      <c r="C3855"/>
      <c r="D3855"/>
      <c r="E3855" s="20"/>
      <c r="F3855"/>
      <c r="G3855"/>
      <c r="H3855"/>
      <c r="I3855"/>
      <c r="J3855" s="20"/>
      <c r="K3855"/>
      <c r="L3855"/>
      <c r="M3855"/>
      <c r="N3855"/>
      <c r="O3855" s="20"/>
      <c r="P3855"/>
      <c r="Q3855"/>
      <c r="R3855"/>
      <c r="S3855"/>
      <c r="T3855" s="20"/>
      <c r="U3855"/>
      <c r="V3855"/>
      <c r="W3855"/>
      <c r="X3855"/>
      <c r="Y3855" s="20"/>
      <c r="Z3855"/>
      <c r="AA3855"/>
      <c r="AB3855"/>
      <c r="AC3855"/>
      <c r="AD3855" s="20"/>
      <c r="AE3855"/>
      <c r="AF3855"/>
      <c r="AG3855"/>
      <c r="AH3855"/>
      <c r="AI3855" s="20"/>
      <c r="AJ3855"/>
      <c r="AK3855"/>
      <c r="AL3855"/>
      <c r="AM3855"/>
      <c r="AN3855" s="20"/>
      <c r="AO3855"/>
      <c r="AT3855" s="14"/>
      <c r="AU3855" s="14"/>
      <c r="AV3855" s="14"/>
      <c r="AW3855" s="14"/>
    </row>
    <row r="3856" spans="1:49" s="10" customFormat="1">
      <c r="A3856" s="12"/>
      <c r="C3856"/>
      <c r="D3856"/>
      <c r="E3856" s="20"/>
      <c r="F3856"/>
      <c r="G3856"/>
      <c r="H3856"/>
      <c r="I3856"/>
      <c r="J3856" s="20"/>
      <c r="K3856"/>
      <c r="L3856"/>
      <c r="M3856"/>
      <c r="N3856"/>
      <c r="O3856" s="20"/>
      <c r="P3856"/>
      <c r="Q3856"/>
      <c r="R3856"/>
      <c r="S3856"/>
      <c r="T3856" s="20"/>
      <c r="U3856"/>
      <c r="V3856"/>
      <c r="W3856"/>
      <c r="X3856"/>
      <c r="Y3856" s="20"/>
      <c r="Z3856"/>
      <c r="AA3856"/>
      <c r="AB3856"/>
      <c r="AC3856"/>
      <c r="AD3856" s="20"/>
      <c r="AE3856"/>
      <c r="AF3856"/>
      <c r="AG3856"/>
      <c r="AH3856"/>
      <c r="AI3856" s="20"/>
      <c r="AJ3856"/>
      <c r="AK3856"/>
      <c r="AL3856"/>
      <c r="AM3856"/>
      <c r="AN3856" s="20"/>
      <c r="AO3856"/>
      <c r="AT3856" s="14"/>
      <c r="AU3856" s="14"/>
      <c r="AV3856" s="14"/>
      <c r="AW3856" s="14"/>
    </row>
    <row r="3857" spans="1:49" s="10" customFormat="1">
      <c r="A3857" s="12"/>
      <c r="C3857"/>
      <c r="D3857"/>
      <c r="E3857" s="20"/>
      <c r="F3857"/>
      <c r="G3857"/>
      <c r="H3857"/>
      <c r="I3857"/>
      <c r="J3857" s="20"/>
      <c r="K3857"/>
      <c r="L3857"/>
      <c r="M3857"/>
      <c r="N3857"/>
      <c r="O3857" s="20"/>
      <c r="P3857"/>
      <c r="Q3857"/>
      <c r="R3857"/>
      <c r="S3857"/>
      <c r="T3857" s="20"/>
      <c r="U3857"/>
      <c r="V3857"/>
      <c r="W3857"/>
      <c r="X3857"/>
      <c r="Y3857" s="20"/>
      <c r="Z3857"/>
      <c r="AA3857"/>
      <c r="AB3857"/>
      <c r="AC3857"/>
      <c r="AD3857" s="20"/>
      <c r="AE3857"/>
      <c r="AF3857"/>
      <c r="AG3857"/>
      <c r="AH3857"/>
      <c r="AI3857" s="20"/>
      <c r="AJ3857"/>
      <c r="AK3857"/>
      <c r="AL3857"/>
      <c r="AM3857"/>
      <c r="AN3857" s="20"/>
      <c r="AO3857"/>
      <c r="AT3857" s="14"/>
      <c r="AU3857" s="14"/>
      <c r="AV3857" s="14"/>
      <c r="AW3857" s="14"/>
    </row>
    <row r="3858" spans="1:49" s="10" customFormat="1">
      <c r="A3858" s="12"/>
      <c r="C3858"/>
      <c r="D3858"/>
      <c r="E3858" s="20"/>
      <c r="F3858"/>
      <c r="G3858"/>
      <c r="H3858"/>
      <c r="I3858"/>
      <c r="J3858" s="20"/>
      <c r="K3858"/>
      <c r="L3858"/>
      <c r="M3858"/>
      <c r="N3858"/>
      <c r="O3858" s="20"/>
      <c r="P3858"/>
      <c r="Q3858"/>
      <c r="R3858"/>
      <c r="S3858"/>
      <c r="T3858" s="20"/>
      <c r="U3858"/>
      <c r="V3858"/>
      <c r="W3858"/>
      <c r="X3858"/>
      <c r="Y3858" s="20"/>
      <c r="Z3858"/>
      <c r="AA3858"/>
      <c r="AB3858"/>
      <c r="AC3858"/>
      <c r="AD3858" s="20"/>
      <c r="AE3858"/>
      <c r="AF3858"/>
      <c r="AG3858"/>
      <c r="AH3858"/>
      <c r="AI3858" s="20"/>
      <c r="AJ3858"/>
      <c r="AK3858"/>
      <c r="AL3858"/>
      <c r="AM3858"/>
      <c r="AN3858" s="20"/>
      <c r="AO3858"/>
      <c r="AT3858" s="14"/>
      <c r="AU3858" s="14"/>
      <c r="AV3858" s="14"/>
      <c r="AW3858" s="14"/>
    </row>
    <row r="3859" spans="1:49" s="10" customFormat="1">
      <c r="A3859" s="12"/>
      <c r="C3859"/>
      <c r="D3859"/>
      <c r="E3859" s="20"/>
      <c r="F3859"/>
      <c r="G3859"/>
      <c r="H3859"/>
      <c r="I3859"/>
      <c r="J3859" s="20"/>
      <c r="K3859"/>
      <c r="L3859"/>
      <c r="M3859"/>
      <c r="N3859"/>
      <c r="O3859" s="20"/>
      <c r="P3859"/>
      <c r="Q3859"/>
      <c r="R3859"/>
      <c r="S3859"/>
      <c r="T3859" s="20"/>
      <c r="U3859"/>
      <c r="V3859"/>
      <c r="W3859"/>
      <c r="X3859"/>
      <c r="Y3859" s="20"/>
      <c r="Z3859"/>
      <c r="AA3859"/>
      <c r="AB3859"/>
      <c r="AC3859"/>
      <c r="AD3859" s="20"/>
      <c r="AE3859"/>
      <c r="AF3859"/>
      <c r="AG3859"/>
      <c r="AH3859"/>
      <c r="AI3859" s="20"/>
      <c r="AJ3859"/>
      <c r="AK3859"/>
      <c r="AL3859"/>
      <c r="AM3859"/>
      <c r="AN3859" s="20"/>
      <c r="AO3859"/>
      <c r="AT3859" s="14"/>
      <c r="AU3859" s="14"/>
      <c r="AV3859" s="14"/>
      <c r="AW3859" s="14"/>
    </row>
    <row r="3860" spans="1:49" s="10" customFormat="1">
      <c r="A3860" s="12"/>
      <c r="C3860"/>
      <c r="D3860"/>
      <c r="E3860" s="20"/>
      <c r="F3860"/>
      <c r="G3860"/>
      <c r="H3860"/>
      <c r="I3860"/>
      <c r="J3860" s="20"/>
      <c r="K3860"/>
      <c r="L3860"/>
      <c r="M3860"/>
      <c r="N3860"/>
      <c r="O3860" s="20"/>
      <c r="P3860"/>
      <c r="Q3860"/>
      <c r="R3860"/>
      <c r="S3860"/>
      <c r="T3860" s="20"/>
      <c r="U3860"/>
      <c r="V3860"/>
      <c r="W3860"/>
      <c r="X3860"/>
      <c r="Y3860" s="20"/>
      <c r="Z3860"/>
      <c r="AA3860"/>
      <c r="AB3860"/>
      <c r="AC3860"/>
      <c r="AD3860" s="20"/>
      <c r="AE3860"/>
      <c r="AF3860"/>
      <c r="AG3860"/>
      <c r="AH3860"/>
      <c r="AI3860" s="20"/>
      <c r="AJ3860"/>
      <c r="AK3860"/>
      <c r="AL3860"/>
      <c r="AM3860"/>
      <c r="AN3860" s="20"/>
      <c r="AO3860"/>
      <c r="AT3860" s="14"/>
      <c r="AU3860" s="14"/>
      <c r="AV3860" s="14"/>
      <c r="AW3860" s="14"/>
    </row>
    <row r="3861" spans="1:49" s="10" customFormat="1">
      <c r="A3861" s="12"/>
      <c r="C3861"/>
      <c r="D3861"/>
      <c r="E3861" s="20"/>
      <c r="F3861"/>
      <c r="G3861"/>
      <c r="H3861"/>
      <c r="I3861"/>
      <c r="J3861" s="20"/>
      <c r="K3861"/>
      <c r="L3861"/>
      <c r="M3861"/>
      <c r="N3861"/>
      <c r="O3861" s="20"/>
      <c r="P3861"/>
      <c r="Q3861"/>
      <c r="R3861"/>
      <c r="S3861"/>
      <c r="T3861" s="20"/>
      <c r="U3861"/>
      <c r="V3861"/>
      <c r="W3861"/>
      <c r="X3861"/>
      <c r="Y3861" s="20"/>
      <c r="Z3861"/>
      <c r="AA3861"/>
      <c r="AB3861"/>
      <c r="AC3861"/>
      <c r="AD3861" s="20"/>
      <c r="AE3861"/>
      <c r="AF3861"/>
      <c r="AG3861"/>
      <c r="AH3861"/>
      <c r="AI3861" s="20"/>
      <c r="AJ3861"/>
      <c r="AK3861"/>
      <c r="AL3861"/>
      <c r="AM3861"/>
      <c r="AN3861" s="20"/>
      <c r="AO3861"/>
      <c r="AT3861" s="14"/>
      <c r="AU3861" s="14"/>
      <c r="AV3861" s="14"/>
      <c r="AW3861" s="14"/>
    </row>
    <row r="3862" spans="1:49" s="10" customFormat="1">
      <c r="A3862" s="12"/>
      <c r="C3862"/>
      <c r="D3862"/>
      <c r="E3862" s="20"/>
      <c r="F3862"/>
      <c r="G3862"/>
      <c r="H3862"/>
      <c r="I3862"/>
      <c r="J3862" s="20"/>
      <c r="K3862"/>
      <c r="L3862"/>
      <c r="M3862"/>
      <c r="N3862"/>
      <c r="O3862" s="20"/>
      <c r="P3862"/>
      <c r="Q3862"/>
      <c r="R3862"/>
      <c r="S3862"/>
      <c r="T3862" s="20"/>
      <c r="U3862"/>
      <c r="V3862"/>
      <c r="W3862"/>
      <c r="X3862"/>
      <c r="Y3862" s="20"/>
      <c r="Z3862"/>
      <c r="AA3862"/>
      <c r="AB3862"/>
      <c r="AC3862"/>
      <c r="AD3862" s="20"/>
      <c r="AE3862"/>
      <c r="AF3862"/>
      <c r="AG3862"/>
      <c r="AH3862"/>
      <c r="AI3862" s="20"/>
      <c r="AJ3862"/>
      <c r="AK3862"/>
      <c r="AL3862"/>
      <c r="AM3862"/>
      <c r="AN3862" s="20"/>
      <c r="AO3862"/>
      <c r="AT3862" s="14"/>
      <c r="AU3862" s="14"/>
      <c r="AV3862" s="14"/>
      <c r="AW3862" s="14"/>
    </row>
    <row r="3863" spans="1:49" s="10" customFormat="1">
      <c r="A3863" s="12"/>
      <c r="C3863"/>
      <c r="D3863"/>
      <c r="E3863" s="20"/>
      <c r="F3863"/>
      <c r="G3863"/>
      <c r="H3863"/>
      <c r="I3863"/>
      <c r="J3863" s="20"/>
      <c r="K3863"/>
      <c r="L3863"/>
      <c r="M3863"/>
      <c r="N3863"/>
      <c r="O3863" s="20"/>
      <c r="P3863"/>
      <c r="Q3863"/>
      <c r="R3863"/>
      <c r="S3863"/>
      <c r="T3863" s="20"/>
      <c r="U3863"/>
      <c r="V3863"/>
      <c r="W3863"/>
      <c r="X3863"/>
      <c r="Y3863" s="20"/>
      <c r="Z3863"/>
      <c r="AA3863"/>
      <c r="AB3863"/>
      <c r="AC3863"/>
      <c r="AD3863" s="20"/>
      <c r="AE3863"/>
      <c r="AF3863"/>
      <c r="AG3863"/>
      <c r="AH3863"/>
      <c r="AI3863" s="20"/>
      <c r="AJ3863"/>
      <c r="AK3863"/>
      <c r="AL3863"/>
      <c r="AM3863"/>
      <c r="AN3863" s="20"/>
      <c r="AO3863"/>
      <c r="AT3863" s="14"/>
      <c r="AU3863" s="14"/>
      <c r="AV3863" s="14"/>
      <c r="AW3863" s="14"/>
    </row>
    <row r="3864" spans="1:49" s="10" customFormat="1">
      <c r="A3864" s="12"/>
      <c r="C3864"/>
      <c r="D3864"/>
      <c r="E3864" s="20"/>
      <c r="F3864"/>
      <c r="G3864"/>
      <c r="H3864"/>
      <c r="I3864"/>
      <c r="J3864" s="20"/>
      <c r="K3864"/>
      <c r="L3864"/>
      <c r="M3864"/>
      <c r="N3864"/>
      <c r="O3864" s="20"/>
      <c r="P3864"/>
      <c r="Q3864"/>
      <c r="R3864"/>
      <c r="S3864"/>
      <c r="T3864" s="20"/>
      <c r="U3864"/>
      <c r="V3864"/>
      <c r="W3864"/>
      <c r="X3864"/>
      <c r="Y3864" s="20"/>
      <c r="Z3864"/>
      <c r="AA3864"/>
      <c r="AB3864"/>
      <c r="AC3864"/>
      <c r="AD3864" s="20"/>
      <c r="AE3864"/>
      <c r="AF3864"/>
      <c r="AG3864"/>
      <c r="AH3864"/>
      <c r="AI3864" s="20"/>
      <c r="AJ3864"/>
      <c r="AK3864"/>
      <c r="AL3864"/>
      <c r="AM3864"/>
      <c r="AN3864" s="20"/>
      <c r="AO3864"/>
      <c r="AT3864" s="14"/>
      <c r="AU3864" s="14"/>
      <c r="AV3864" s="14"/>
      <c r="AW3864" s="14"/>
    </row>
    <row r="3865" spans="1:49" s="10" customFormat="1">
      <c r="A3865" s="12"/>
      <c r="C3865"/>
      <c r="D3865"/>
      <c r="E3865" s="20"/>
      <c r="F3865"/>
      <c r="G3865"/>
      <c r="H3865"/>
      <c r="I3865"/>
      <c r="J3865" s="20"/>
      <c r="K3865"/>
      <c r="L3865"/>
      <c r="M3865"/>
      <c r="N3865"/>
      <c r="O3865" s="20"/>
      <c r="P3865"/>
      <c r="Q3865"/>
      <c r="R3865"/>
      <c r="S3865"/>
      <c r="T3865" s="20"/>
      <c r="U3865"/>
      <c r="V3865"/>
      <c r="W3865"/>
      <c r="X3865"/>
      <c r="Y3865" s="20"/>
      <c r="Z3865"/>
      <c r="AA3865"/>
      <c r="AB3865"/>
      <c r="AC3865"/>
      <c r="AD3865" s="20"/>
      <c r="AE3865"/>
      <c r="AF3865"/>
      <c r="AG3865"/>
      <c r="AH3865"/>
      <c r="AI3865" s="20"/>
      <c r="AJ3865"/>
      <c r="AK3865"/>
      <c r="AL3865"/>
      <c r="AM3865"/>
      <c r="AN3865" s="20"/>
      <c r="AO3865"/>
      <c r="AT3865" s="14"/>
      <c r="AU3865" s="14"/>
      <c r="AV3865" s="14"/>
      <c r="AW3865" s="14"/>
    </row>
    <row r="3866" spans="1:49" s="10" customFormat="1">
      <c r="A3866" s="12"/>
      <c r="C3866"/>
      <c r="D3866"/>
      <c r="E3866" s="20"/>
      <c r="F3866"/>
      <c r="G3866"/>
      <c r="H3866"/>
      <c r="I3866"/>
      <c r="J3866" s="20"/>
      <c r="K3866"/>
      <c r="L3866"/>
      <c r="M3866"/>
      <c r="N3866"/>
      <c r="O3866" s="20"/>
      <c r="P3866"/>
      <c r="Q3866"/>
      <c r="R3866"/>
      <c r="S3866"/>
      <c r="T3866" s="20"/>
      <c r="U3866"/>
      <c r="V3866"/>
      <c r="W3866"/>
      <c r="X3866"/>
      <c r="Y3866" s="20"/>
      <c r="Z3866"/>
      <c r="AA3866"/>
      <c r="AB3866"/>
      <c r="AC3866"/>
      <c r="AD3866" s="20"/>
      <c r="AE3866"/>
      <c r="AF3866"/>
      <c r="AG3866"/>
      <c r="AH3866"/>
      <c r="AI3866" s="20"/>
      <c r="AJ3866"/>
      <c r="AK3866"/>
      <c r="AL3866"/>
      <c r="AM3866"/>
      <c r="AN3866" s="20"/>
      <c r="AO3866"/>
      <c r="AT3866" s="14"/>
      <c r="AU3866" s="14"/>
      <c r="AV3866" s="14"/>
      <c r="AW3866" s="14"/>
    </row>
    <row r="3867" spans="1:49" s="10" customFormat="1">
      <c r="A3867" s="12"/>
      <c r="C3867"/>
      <c r="D3867"/>
      <c r="E3867" s="20"/>
      <c r="F3867"/>
      <c r="G3867"/>
      <c r="H3867"/>
      <c r="I3867"/>
      <c r="J3867" s="20"/>
      <c r="K3867"/>
      <c r="L3867"/>
      <c r="M3867"/>
      <c r="N3867"/>
      <c r="O3867" s="20"/>
      <c r="P3867"/>
      <c r="Q3867"/>
      <c r="R3867"/>
      <c r="S3867"/>
      <c r="T3867" s="20"/>
      <c r="U3867"/>
      <c r="V3867"/>
      <c r="W3867"/>
      <c r="X3867"/>
      <c r="Y3867" s="20"/>
      <c r="Z3867"/>
      <c r="AA3867"/>
      <c r="AB3867"/>
      <c r="AC3867"/>
      <c r="AD3867" s="20"/>
      <c r="AE3867"/>
      <c r="AF3867"/>
      <c r="AG3867"/>
      <c r="AH3867"/>
      <c r="AI3867" s="20"/>
      <c r="AJ3867"/>
      <c r="AK3867"/>
      <c r="AL3867"/>
      <c r="AM3867"/>
      <c r="AN3867" s="20"/>
      <c r="AO3867"/>
      <c r="AT3867" s="14"/>
      <c r="AU3867" s="14"/>
      <c r="AV3867" s="14"/>
      <c r="AW3867" s="14"/>
    </row>
    <row r="3868" spans="1:49" s="10" customFormat="1">
      <c r="A3868" s="12"/>
      <c r="C3868"/>
      <c r="D3868"/>
      <c r="E3868" s="20"/>
      <c r="F3868"/>
      <c r="G3868"/>
      <c r="H3868"/>
      <c r="I3868"/>
      <c r="J3868" s="20"/>
      <c r="K3868"/>
      <c r="L3868"/>
      <c r="M3868"/>
      <c r="N3868"/>
      <c r="O3868" s="20"/>
      <c r="P3868"/>
      <c r="Q3868"/>
      <c r="R3868"/>
      <c r="S3868"/>
      <c r="T3868" s="20"/>
      <c r="U3868"/>
      <c r="V3868"/>
      <c r="W3868"/>
      <c r="X3868"/>
      <c r="Y3868" s="20"/>
      <c r="Z3868"/>
      <c r="AA3868"/>
      <c r="AB3868"/>
      <c r="AC3868"/>
      <c r="AD3868" s="20"/>
      <c r="AE3868"/>
      <c r="AF3868"/>
      <c r="AG3868"/>
      <c r="AH3868"/>
      <c r="AI3868" s="20"/>
      <c r="AJ3868"/>
      <c r="AK3868"/>
      <c r="AL3868"/>
      <c r="AM3868"/>
      <c r="AN3868" s="20"/>
      <c r="AO3868"/>
      <c r="AT3868" s="14"/>
      <c r="AU3868" s="14"/>
      <c r="AV3868" s="14"/>
      <c r="AW3868" s="14"/>
    </row>
    <row r="3869" spans="1:49" s="10" customFormat="1">
      <c r="A3869" s="12"/>
      <c r="C3869"/>
      <c r="D3869"/>
      <c r="E3869" s="20"/>
      <c r="F3869"/>
      <c r="G3869"/>
      <c r="H3869"/>
      <c r="I3869"/>
      <c r="J3869" s="20"/>
      <c r="K3869"/>
      <c r="L3869"/>
      <c r="M3869"/>
      <c r="N3869"/>
      <c r="O3869" s="20"/>
      <c r="P3869"/>
      <c r="Q3869"/>
      <c r="R3869"/>
      <c r="S3869"/>
      <c r="T3869" s="20"/>
      <c r="U3869"/>
      <c r="V3869"/>
      <c r="W3869"/>
      <c r="X3869"/>
      <c r="Y3869" s="20"/>
      <c r="Z3869"/>
      <c r="AA3869"/>
      <c r="AB3869"/>
      <c r="AC3869"/>
      <c r="AD3869" s="20"/>
      <c r="AE3869"/>
      <c r="AF3869"/>
      <c r="AG3869"/>
      <c r="AH3869"/>
      <c r="AI3869" s="20"/>
      <c r="AJ3869"/>
      <c r="AK3869"/>
      <c r="AL3869"/>
      <c r="AM3869"/>
      <c r="AN3869" s="20"/>
      <c r="AO3869"/>
      <c r="AT3869" s="14"/>
      <c r="AU3869" s="14"/>
      <c r="AV3869" s="14"/>
      <c r="AW3869" s="14"/>
    </row>
    <row r="3870" spans="1:49" s="10" customFormat="1">
      <c r="A3870" s="12"/>
      <c r="C3870"/>
      <c r="D3870"/>
      <c r="E3870" s="20"/>
      <c r="F3870"/>
      <c r="G3870"/>
      <c r="H3870"/>
      <c r="I3870"/>
      <c r="J3870" s="20"/>
      <c r="K3870"/>
      <c r="L3870"/>
      <c r="M3870"/>
      <c r="N3870"/>
      <c r="O3870" s="20"/>
      <c r="P3870"/>
      <c r="Q3870"/>
      <c r="R3870"/>
      <c r="S3870"/>
      <c r="T3870" s="20"/>
      <c r="U3870"/>
      <c r="V3870"/>
      <c r="W3870"/>
      <c r="X3870"/>
      <c r="Y3870" s="20"/>
      <c r="Z3870"/>
      <c r="AA3870"/>
      <c r="AB3870"/>
      <c r="AC3870"/>
      <c r="AD3870" s="20"/>
      <c r="AE3870"/>
      <c r="AF3870"/>
      <c r="AG3870"/>
      <c r="AH3870"/>
      <c r="AI3870" s="20"/>
      <c r="AJ3870"/>
      <c r="AK3870"/>
      <c r="AL3870"/>
      <c r="AM3870"/>
      <c r="AN3870" s="20"/>
      <c r="AO3870"/>
      <c r="AT3870" s="14"/>
      <c r="AU3870" s="14"/>
      <c r="AV3870" s="14"/>
      <c r="AW3870" s="14"/>
    </row>
    <row r="3871" spans="1:49" s="10" customFormat="1">
      <c r="A3871" s="12"/>
      <c r="C3871"/>
      <c r="D3871"/>
      <c r="E3871" s="20"/>
      <c r="F3871"/>
      <c r="G3871"/>
      <c r="H3871"/>
      <c r="I3871"/>
      <c r="J3871" s="20"/>
      <c r="K3871"/>
      <c r="L3871"/>
      <c r="M3871"/>
      <c r="N3871"/>
      <c r="O3871" s="20"/>
      <c r="P3871"/>
      <c r="Q3871"/>
      <c r="R3871"/>
      <c r="S3871"/>
      <c r="T3871" s="20"/>
      <c r="U3871"/>
      <c r="V3871"/>
      <c r="W3871"/>
      <c r="X3871"/>
      <c r="Y3871" s="20"/>
      <c r="Z3871"/>
      <c r="AA3871"/>
      <c r="AB3871"/>
      <c r="AC3871"/>
      <c r="AD3871" s="20"/>
      <c r="AE3871"/>
      <c r="AF3871"/>
      <c r="AG3871"/>
      <c r="AH3871"/>
      <c r="AI3871" s="20"/>
      <c r="AJ3871"/>
      <c r="AK3871"/>
      <c r="AL3871"/>
      <c r="AM3871"/>
      <c r="AN3871" s="20"/>
      <c r="AO3871"/>
      <c r="AT3871" s="14"/>
      <c r="AU3871" s="14"/>
      <c r="AV3871" s="14"/>
      <c r="AW3871" s="14"/>
    </row>
    <row r="3872" spans="1:49" s="10" customFormat="1">
      <c r="A3872" s="12"/>
      <c r="C3872"/>
      <c r="D3872"/>
      <c r="E3872" s="20"/>
      <c r="F3872"/>
      <c r="G3872"/>
      <c r="H3872"/>
      <c r="I3872"/>
      <c r="J3872" s="20"/>
      <c r="K3872"/>
      <c r="L3872"/>
      <c r="M3872"/>
      <c r="N3872"/>
      <c r="O3872" s="20"/>
      <c r="P3872"/>
      <c r="Q3872"/>
      <c r="R3872"/>
      <c r="S3872"/>
      <c r="T3872" s="20"/>
      <c r="U3872"/>
      <c r="V3872"/>
      <c r="W3872"/>
      <c r="X3872"/>
      <c r="Y3872" s="20"/>
      <c r="Z3872"/>
      <c r="AA3872"/>
      <c r="AB3872"/>
      <c r="AC3872"/>
      <c r="AD3872" s="20"/>
      <c r="AE3872"/>
      <c r="AF3872"/>
      <c r="AG3872"/>
      <c r="AH3872"/>
      <c r="AI3872" s="20"/>
      <c r="AJ3872"/>
      <c r="AK3872"/>
      <c r="AL3872"/>
      <c r="AM3872"/>
      <c r="AN3872" s="20"/>
      <c r="AO3872"/>
      <c r="AT3872" s="14"/>
      <c r="AU3872" s="14"/>
      <c r="AV3872" s="14"/>
      <c r="AW3872" s="14"/>
    </row>
    <row r="3873" spans="1:49" s="10" customFormat="1">
      <c r="A3873" s="12"/>
      <c r="C3873"/>
      <c r="D3873"/>
      <c r="E3873" s="20"/>
      <c r="F3873"/>
      <c r="G3873"/>
      <c r="H3873"/>
      <c r="I3873"/>
      <c r="J3873" s="20"/>
      <c r="K3873"/>
      <c r="L3873"/>
      <c r="M3873"/>
      <c r="N3873"/>
      <c r="O3873" s="20"/>
      <c r="P3873"/>
      <c r="Q3873"/>
      <c r="R3873"/>
      <c r="S3873"/>
      <c r="T3873" s="20"/>
      <c r="U3873"/>
      <c r="V3873"/>
      <c r="W3873"/>
      <c r="X3873"/>
      <c r="Y3873" s="20"/>
      <c r="Z3873"/>
      <c r="AA3873"/>
      <c r="AB3873"/>
      <c r="AC3873"/>
      <c r="AD3873" s="20"/>
      <c r="AE3873"/>
      <c r="AF3873"/>
      <c r="AG3873"/>
      <c r="AH3873"/>
      <c r="AI3873" s="20"/>
      <c r="AJ3873"/>
      <c r="AK3873"/>
      <c r="AL3873"/>
      <c r="AM3873"/>
      <c r="AN3873" s="20"/>
      <c r="AO3873"/>
      <c r="AT3873" s="14"/>
      <c r="AU3873" s="14"/>
      <c r="AV3873" s="14"/>
      <c r="AW3873" s="14"/>
    </row>
    <row r="3874" spans="1:49" s="10" customFormat="1">
      <c r="A3874" s="12"/>
      <c r="C3874"/>
      <c r="D3874"/>
      <c r="E3874" s="20"/>
      <c r="F3874"/>
      <c r="G3874"/>
      <c r="H3874"/>
      <c r="I3874"/>
      <c r="J3874" s="20"/>
      <c r="K3874"/>
      <c r="L3874"/>
      <c r="M3874"/>
      <c r="N3874"/>
      <c r="O3874" s="20"/>
      <c r="P3874"/>
      <c r="Q3874"/>
      <c r="R3874"/>
      <c r="S3874"/>
      <c r="T3874" s="20"/>
      <c r="U3874"/>
      <c r="V3874"/>
      <c r="W3874"/>
      <c r="X3874"/>
      <c r="Y3874" s="20"/>
      <c r="Z3874"/>
      <c r="AA3874"/>
      <c r="AB3874"/>
      <c r="AC3874"/>
      <c r="AD3874" s="20"/>
      <c r="AE3874"/>
      <c r="AF3874"/>
      <c r="AG3874"/>
      <c r="AH3874"/>
      <c r="AI3874" s="20"/>
      <c r="AJ3874"/>
      <c r="AK3874"/>
      <c r="AL3874"/>
      <c r="AM3874"/>
      <c r="AN3874" s="20"/>
      <c r="AO3874"/>
      <c r="AT3874" s="14"/>
      <c r="AU3874" s="14"/>
      <c r="AV3874" s="14"/>
      <c r="AW3874" s="14"/>
    </row>
    <row r="3875" spans="1:49" s="10" customFormat="1">
      <c r="A3875" s="12"/>
      <c r="C3875"/>
      <c r="D3875"/>
      <c r="E3875" s="20"/>
      <c r="F3875"/>
      <c r="G3875"/>
      <c r="H3875"/>
      <c r="I3875"/>
      <c r="J3875" s="20"/>
      <c r="K3875"/>
      <c r="L3875"/>
      <c r="M3875"/>
      <c r="N3875"/>
      <c r="O3875" s="20"/>
      <c r="P3875"/>
      <c r="Q3875"/>
      <c r="R3875"/>
      <c r="S3875"/>
      <c r="T3875" s="20"/>
      <c r="U3875"/>
      <c r="V3875"/>
      <c r="W3875"/>
      <c r="X3875"/>
      <c r="Y3875" s="20"/>
      <c r="Z3875"/>
      <c r="AA3875"/>
      <c r="AB3875"/>
      <c r="AC3875"/>
      <c r="AD3875" s="20"/>
      <c r="AE3875"/>
      <c r="AF3875"/>
      <c r="AG3875"/>
      <c r="AH3875"/>
      <c r="AI3875" s="20"/>
      <c r="AJ3875"/>
      <c r="AK3875"/>
      <c r="AL3875"/>
      <c r="AM3875"/>
      <c r="AN3875" s="20"/>
      <c r="AO3875"/>
      <c r="AT3875" s="14"/>
      <c r="AU3875" s="14"/>
      <c r="AV3875" s="14"/>
      <c r="AW3875" s="14"/>
    </row>
    <row r="3876" spans="1:49" s="10" customFormat="1">
      <c r="A3876" s="12"/>
      <c r="C3876"/>
      <c r="D3876"/>
      <c r="E3876" s="20"/>
      <c r="F3876"/>
      <c r="G3876"/>
      <c r="H3876"/>
      <c r="I3876"/>
      <c r="J3876" s="20"/>
      <c r="K3876"/>
      <c r="L3876"/>
      <c r="M3876"/>
      <c r="N3876"/>
      <c r="O3876" s="20"/>
      <c r="P3876"/>
      <c r="Q3876"/>
      <c r="R3876"/>
      <c r="S3876"/>
      <c r="T3876" s="20"/>
      <c r="U3876"/>
      <c r="V3876"/>
      <c r="W3876"/>
      <c r="X3876"/>
      <c r="Y3876" s="20"/>
      <c r="Z3876"/>
      <c r="AA3876"/>
      <c r="AB3876"/>
      <c r="AC3876"/>
      <c r="AD3876" s="20"/>
      <c r="AE3876"/>
      <c r="AF3876"/>
      <c r="AG3876"/>
      <c r="AH3876"/>
      <c r="AI3876" s="20"/>
      <c r="AJ3876"/>
      <c r="AK3876"/>
      <c r="AL3876"/>
      <c r="AM3876"/>
      <c r="AN3876" s="20"/>
      <c r="AO3876"/>
      <c r="AT3876" s="14"/>
      <c r="AU3876" s="14"/>
      <c r="AV3876" s="14"/>
      <c r="AW3876" s="14"/>
    </row>
    <row r="3877" spans="1:49" s="10" customFormat="1">
      <c r="A3877" s="12"/>
      <c r="C3877"/>
      <c r="D3877"/>
      <c r="E3877" s="20"/>
      <c r="F3877"/>
      <c r="G3877"/>
      <c r="H3877"/>
      <c r="I3877"/>
      <c r="J3877" s="20"/>
      <c r="K3877"/>
      <c r="L3877"/>
      <c r="M3877"/>
      <c r="N3877"/>
      <c r="O3877" s="20"/>
      <c r="P3877"/>
      <c r="Q3877"/>
      <c r="R3877"/>
      <c r="S3877"/>
      <c r="T3877" s="20"/>
      <c r="U3877"/>
      <c r="V3877"/>
      <c r="W3877"/>
      <c r="X3877"/>
      <c r="Y3877" s="20"/>
      <c r="Z3877"/>
      <c r="AA3877"/>
      <c r="AB3877"/>
      <c r="AC3877"/>
      <c r="AD3877" s="20"/>
      <c r="AE3877"/>
      <c r="AF3877"/>
      <c r="AG3877"/>
      <c r="AH3877"/>
      <c r="AI3877" s="20"/>
      <c r="AJ3877"/>
      <c r="AK3877"/>
      <c r="AL3877"/>
      <c r="AM3877"/>
      <c r="AN3877" s="20"/>
      <c r="AO3877"/>
      <c r="AT3877" s="14"/>
      <c r="AU3877" s="14"/>
      <c r="AV3877" s="14"/>
      <c r="AW3877" s="14"/>
    </row>
    <row r="3878" spans="1:49" s="10" customFormat="1">
      <c r="A3878" s="12"/>
      <c r="C3878"/>
      <c r="D3878"/>
      <c r="E3878" s="20"/>
      <c r="F3878"/>
      <c r="G3878"/>
      <c r="H3878"/>
      <c r="I3878"/>
      <c r="J3878" s="20"/>
      <c r="K3878"/>
      <c r="L3878"/>
      <c r="M3878"/>
      <c r="N3878"/>
      <c r="O3878" s="20"/>
      <c r="P3878"/>
      <c r="Q3878"/>
      <c r="R3878"/>
      <c r="S3878"/>
      <c r="T3878" s="20"/>
      <c r="U3878"/>
      <c r="V3878"/>
      <c r="W3878"/>
      <c r="X3878"/>
      <c r="Y3878" s="20"/>
      <c r="Z3878"/>
      <c r="AA3878"/>
      <c r="AB3878"/>
      <c r="AC3878"/>
      <c r="AD3878" s="20"/>
      <c r="AE3878"/>
      <c r="AF3878"/>
      <c r="AG3878"/>
      <c r="AH3878"/>
      <c r="AI3878" s="20"/>
      <c r="AJ3878"/>
      <c r="AK3878"/>
      <c r="AL3878"/>
      <c r="AM3878"/>
      <c r="AN3878" s="20"/>
      <c r="AO3878"/>
      <c r="AT3878" s="14"/>
      <c r="AU3878" s="14"/>
      <c r="AV3878" s="14"/>
      <c r="AW3878" s="14"/>
    </row>
    <row r="3879" spans="1:49" s="10" customFormat="1">
      <c r="A3879" s="12"/>
      <c r="C3879"/>
      <c r="D3879"/>
      <c r="E3879" s="20"/>
      <c r="F3879"/>
      <c r="G3879"/>
      <c r="H3879"/>
      <c r="I3879"/>
      <c r="J3879" s="20"/>
      <c r="K3879"/>
      <c r="L3879"/>
      <c r="M3879"/>
      <c r="N3879"/>
      <c r="O3879" s="20"/>
      <c r="P3879"/>
      <c r="Q3879"/>
      <c r="R3879"/>
      <c r="S3879"/>
      <c r="T3879" s="20"/>
      <c r="U3879"/>
      <c r="V3879"/>
      <c r="W3879"/>
      <c r="X3879"/>
      <c r="Y3879" s="20"/>
      <c r="Z3879"/>
      <c r="AA3879"/>
      <c r="AB3879"/>
      <c r="AC3879"/>
      <c r="AD3879" s="20"/>
      <c r="AE3879"/>
      <c r="AF3879"/>
      <c r="AG3879"/>
      <c r="AH3879"/>
      <c r="AI3879" s="20"/>
      <c r="AJ3879"/>
      <c r="AK3879"/>
      <c r="AL3879"/>
      <c r="AM3879"/>
      <c r="AN3879" s="20"/>
      <c r="AO3879"/>
      <c r="AT3879" s="14"/>
      <c r="AU3879" s="14"/>
      <c r="AV3879" s="14"/>
      <c r="AW3879" s="14"/>
    </row>
    <row r="3880" spans="1:49" s="10" customFormat="1">
      <c r="A3880" s="12"/>
      <c r="C3880"/>
      <c r="D3880"/>
      <c r="E3880" s="20"/>
      <c r="F3880"/>
      <c r="G3880"/>
      <c r="H3880"/>
      <c r="I3880"/>
      <c r="J3880" s="20"/>
      <c r="K3880"/>
      <c r="L3880"/>
      <c r="M3880"/>
      <c r="N3880"/>
      <c r="O3880" s="20"/>
      <c r="P3880"/>
      <c r="Q3880"/>
      <c r="R3880"/>
      <c r="S3880"/>
      <c r="T3880" s="20"/>
      <c r="U3880"/>
      <c r="V3880"/>
      <c r="W3880"/>
      <c r="X3880"/>
      <c r="Y3880" s="20"/>
      <c r="Z3880"/>
      <c r="AA3880"/>
      <c r="AB3880"/>
      <c r="AC3880"/>
      <c r="AD3880" s="20"/>
      <c r="AE3880"/>
      <c r="AF3880"/>
      <c r="AG3880"/>
      <c r="AH3880"/>
      <c r="AI3880" s="20"/>
      <c r="AJ3880"/>
      <c r="AK3880"/>
      <c r="AL3880"/>
      <c r="AM3880"/>
      <c r="AN3880" s="20"/>
      <c r="AO3880"/>
      <c r="AT3880" s="14"/>
      <c r="AU3880" s="14"/>
      <c r="AV3880" s="14"/>
      <c r="AW3880" s="14"/>
    </row>
    <row r="3881" spans="1:49" s="10" customFormat="1">
      <c r="A3881" s="12"/>
      <c r="C3881"/>
      <c r="D3881"/>
      <c r="E3881" s="20"/>
      <c r="F3881"/>
      <c r="G3881"/>
      <c r="H3881"/>
      <c r="I3881"/>
      <c r="J3881" s="20"/>
      <c r="K3881"/>
      <c r="L3881"/>
      <c r="M3881"/>
      <c r="N3881"/>
      <c r="O3881" s="20"/>
      <c r="P3881"/>
      <c r="Q3881"/>
      <c r="R3881"/>
      <c r="S3881"/>
      <c r="T3881" s="20"/>
      <c r="U3881"/>
      <c r="V3881"/>
      <c r="W3881"/>
      <c r="X3881"/>
      <c r="Y3881" s="20"/>
      <c r="Z3881"/>
      <c r="AA3881"/>
      <c r="AB3881"/>
      <c r="AC3881"/>
      <c r="AD3881" s="20"/>
      <c r="AE3881"/>
      <c r="AF3881"/>
      <c r="AG3881"/>
      <c r="AH3881"/>
      <c r="AI3881" s="20"/>
      <c r="AJ3881"/>
      <c r="AK3881"/>
      <c r="AL3881"/>
      <c r="AM3881"/>
      <c r="AN3881" s="20"/>
      <c r="AO3881"/>
      <c r="AT3881" s="14"/>
      <c r="AU3881" s="14"/>
      <c r="AV3881" s="14"/>
      <c r="AW3881" s="14"/>
    </row>
    <row r="3882" spans="1:49" s="10" customFormat="1">
      <c r="A3882" s="12"/>
      <c r="C3882"/>
      <c r="D3882"/>
      <c r="E3882" s="20"/>
      <c r="F3882"/>
      <c r="G3882"/>
      <c r="H3882"/>
      <c r="I3882"/>
      <c r="J3882" s="20"/>
      <c r="K3882"/>
      <c r="L3882"/>
      <c r="M3882"/>
      <c r="N3882"/>
      <c r="O3882" s="20"/>
      <c r="P3882"/>
      <c r="Q3882"/>
      <c r="R3882"/>
      <c r="S3882"/>
      <c r="T3882" s="20"/>
      <c r="U3882"/>
      <c r="V3882"/>
      <c r="W3882"/>
      <c r="X3882"/>
      <c r="Y3882" s="20"/>
      <c r="Z3882"/>
      <c r="AA3882"/>
      <c r="AB3882"/>
      <c r="AC3882"/>
      <c r="AD3882" s="20"/>
      <c r="AE3882"/>
      <c r="AF3882"/>
      <c r="AG3882"/>
      <c r="AH3882"/>
      <c r="AI3882" s="20"/>
      <c r="AJ3882"/>
      <c r="AK3882"/>
      <c r="AL3882"/>
      <c r="AM3882"/>
      <c r="AN3882" s="20"/>
      <c r="AO3882"/>
      <c r="AT3882" s="14"/>
      <c r="AU3882" s="14"/>
      <c r="AV3882" s="14"/>
      <c r="AW3882" s="14"/>
    </row>
    <row r="3883" spans="1:49" s="10" customFormat="1">
      <c r="A3883" s="12"/>
      <c r="C3883"/>
      <c r="D3883"/>
      <c r="E3883" s="20"/>
      <c r="F3883"/>
      <c r="G3883"/>
      <c r="H3883"/>
      <c r="I3883"/>
      <c r="J3883" s="20"/>
      <c r="K3883"/>
      <c r="L3883"/>
      <c r="M3883"/>
      <c r="N3883"/>
      <c r="O3883" s="20"/>
      <c r="P3883"/>
      <c r="Q3883"/>
      <c r="R3883"/>
      <c r="S3883"/>
      <c r="T3883" s="20"/>
      <c r="U3883"/>
      <c r="V3883"/>
      <c r="W3883"/>
      <c r="X3883"/>
      <c r="Y3883" s="20"/>
      <c r="Z3883"/>
      <c r="AA3883"/>
      <c r="AB3883"/>
      <c r="AC3883"/>
      <c r="AD3883" s="20"/>
      <c r="AE3883"/>
      <c r="AF3883"/>
      <c r="AG3883"/>
      <c r="AH3883"/>
      <c r="AI3883" s="20"/>
      <c r="AJ3883"/>
      <c r="AK3883"/>
      <c r="AL3883"/>
      <c r="AM3883"/>
      <c r="AN3883" s="20"/>
      <c r="AO3883"/>
      <c r="AT3883" s="14"/>
      <c r="AU3883" s="14"/>
      <c r="AV3883" s="14"/>
      <c r="AW3883" s="14"/>
    </row>
    <row r="3884" spans="1:49" s="10" customFormat="1">
      <c r="A3884" s="12"/>
      <c r="C3884"/>
      <c r="D3884"/>
      <c r="E3884" s="20"/>
      <c r="F3884"/>
      <c r="G3884"/>
      <c r="H3884"/>
      <c r="I3884"/>
      <c r="J3884" s="20"/>
      <c r="K3884"/>
      <c r="L3884"/>
      <c r="M3884"/>
      <c r="N3884"/>
      <c r="O3884" s="20"/>
      <c r="P3884"/>
      <c r="Q3884"/>
      <c r="R3884"/>
      <c r="S3884"/>
      <c r="T3884" s="20"/>
      <c r="U3884"/>
      <c r="V3884"/>
      <c r="W3884"/>
      <c r="X3884"/>
      <c r="Y3884" s="20"/>
      <c r="Z3884"/>
      <c r="AA3884"/>
      <c r="AB3884"/>
      <c r="AC3884"/>
      <c r="AD3884" s="20"/>
      <c r="AE3884"/>
      <c r="AF3884"/>
      <c r="AG3884"/>
      <c r="AH3884"/>
      <c r="AI3884" s="20"/>
      <c r="AJ3884"/>
      <c r="AK3884"/>
      <c r="AL3884"/>
      <c r="AM3884"/>
      <c r="AN3884" s="20"/>
      <c r="AO3884"/>
      <c r="AT3884" s="14"/>
      <c r="AU3884" s="14"/>
      <c r="AV3884" s="14"/>
      <c r="AW3884" s="14"/>
    </row>
    <row r="3885" spans="1:49" s="10" customFormat="1">
      <c r="A3885" s="12"/>
      <c r="C3885"/>
      <c r="D3885"/>
      <c r="E3885" s="20"/>
      <c r="F3885"/>
      <c r="G3885"/>
      <c r="H3885"/>
      <c r="I3885"/>
      <c r="J3885" s="20"/>
      <c r="K3885"/>
      <c r="L3885"/>
      <c r="M3885"/>
      <c r="N3885"/>
      <c r="O3885" s="20"/>
      <c r="P3885"/>
      <c r="Q3885"/>
      <c r="R3885"/>
      <c r="S3885"/>
      <c r="T3885" s="20"/>
      <c r="U3885"/>
      <c r="V3885"/>
      <c r="W3885"/>
      <c r="X3885"/>
      <c r="Y3885" s="20"/>
      <c r="Z3885"/>
      <c r="AA3885"/>
      <c r="AB3885"/>
      <c r="AC3885"/>
      <c r="AD3885" s="20"/>
      <c r="AE3885"/>
      <c r="AF3885"/>
      <c r="AG3885"/>
      <c r="AH3885"/>
      <c r="AI3885" s="20"/>
      <c r="AJ3885"/>
      <c r="AK3885"/>
      <c r="AL3885"/>
      <c r="AM3885"/>
      <c r="AN3885" s="20"/>
      <c r="AO3885"/>
      <c r="AT3885" s="14"/>
      <c r="AU3885" s="14"/>
      <c r="AV3885" s="14"/>
      <c r="AW3885" s="14"/>
    </row>
    <row r="3886" spans="1:49" s="10" customFormat="1">
      <c r="A3886" s="12"/>
      <c r="C3886"/>
      <c r="D3886"/>
      <c r="E3886" s="20"/>
      <c r="F3886"/>
      <c r="G3886"/>
      <c r="H3886"/>
      <c r="I3886"/>
      <c r="J3886" s="20"/>
      <c r="K3886"/>
      <c r="L3886"/>
      <c r="M3886"/>
      <c r="N3886"/>
      <c r="O3886" s="20"/>
      <c r="P3886"/>
      <c r="Q3886"/>
      <c r="R3886"/>
      <c r="S3886"/>
      <c r="T3886" s="20"/>
      <c r="U3886"/>
      <c r="V3886"/>
      <c r="W3886"/>
      <c r="X3886"/>
      <c r="Y3886" s="20"/>
      <c r="Z3886"/>
      <c r="AA3886"/>
      <c r="AB3886"/>
      <c r="AC3886"/>
      <c r="AD3886" s="20"/>
      <c r="AE3886"/>
      <c r="AF3886"/>
      <c r="AG3886"/>
      <c r="AH3886"/>
      <c r="AI3886" s="20"/>
      <c r="AJ3886"/>
      <c r="AK3886"/>
      <c r="AL3886"/>
      <c r="AM3886"/>
      <c r="AN3886" s="20"/>
      <c r="AO3886"/>
      <c r="AT3886" s="14"/>
      <c r="AU3886" s="14"/>
      <c r="AV3886" s="14"/>
      <c r="AW3886" s="14"/>
    </row>
    <row r="3887" spans="1:49" s="10" customFormat="1">
      <c r="A3887" s="12"/>
      <c r="C3887"/>
      <c r="D3887"/>
      <c r="E3887" s="20"/>
      <c r="F3887"/>
      <c r="G3887"/>
      <c r="H3887"/>
      <c r="I3887"/>
      <c r="J3887" s="20"/>
      <c r="K3887"/>
      <c r="L3887"/>
      <c r="M3887"/>
      <c r="N3887"/>
      <c r="O3887" s="20"/>
      <c r="P3887"/>
      <c r="Q3887"/>
      <c r="R3887"/>
      <c r="S3887"/>
      <c r="T3887" s="20"/>
      <c r="U3887"/>
      <c r="V3887"/>
      <c r="W3887"/>
      <c r="X3887"/>
      <c r="Y3887" s="20"/>
      <c r="Z3887"/>
      <c r="AA3887"/>
      <c r="AB3887"/>
      <c r="AC3887"/>
      <c r="AD3887" s="20"/>
      <c r="AE3887"/>
      <c r="AF3887"/>
      <c r="AG3887"/>
      <c r="AH3887"/>
      <c r="AI3887" s="20"/>
      <c r="AJ3887"/>
      <c r="AK3887"/>
      <c r="AL3887"/>
      <c r="AM3887"/>
      <c r="AN3887" s="20"/>
      <c r="AO3887"/>
      <c r="AT3887" s="14"/>
      <c r="AU3887" s="14"/>
      <c r="AV3887" s="14"/>
      <c r="AW3887" s="14"/>
    </row>
    <row r="3888" spans="1:49" s="10" customFormat="1">
      <c r="A3888" s="12"/>
      <c r="C3888"/>
      <c r="D3888"/>
      <c r="E3888" s="20"/>
      <c r="F3888"/>
      <c r="G3888"/>
      <c r="H3888"/>
      <c r="I3888"/>
      <c r="J3888" s="20"/>
      <c r="K3888"/>
      <c r="L3888"/>
      <c r="M3888"/>
      <c r="N3888"/>
      <c r="O3888" s="20"/>
      <c r="P3888"/>
      <c r="Q3888"/>
      <c r="R3888"/>
      <c r="S3888"/>
      <c r="T3888" s="20"/>
      <c r="U3888"/>
      <c r="V3888"/>
      <c r="W3888"/>
      <c r="X3888"/>
      <c r="Y3888" s="20"/>
      <c r="Z3888"/>
      <c r="AA3888"/>
      <c r="AB3888"/>
      <c r="AC3888"/>
      <c r="AD3888" s="20"/>
      <c r="AE3888"/>
      <c r="AF3888"/>
      <c r="AG3888"/>
      <c r="AH3888"/>
      <c r="AI3888" s="20"/>
      <c r="AJ3888"/>
      <c r="AK3888"/>
      <c r="AL3888"/>
      <c r="AM3888"/>
      <c r="AN3888" s="20"/>
      <c r="AO3888"/>
      <c r="AT3888" s="14"/>
      <c r="AU3888" s="14"/>
      <c r="AV3888" s="14"/>
      <c r="AW3888" s="14"/>
    </row>
    <row r="3889" spans="1:49" s="10" customFormat="1">
      <c r="A3889" s="12"/>
      <c r="C3889"/>
      <c r="D3889"/>
      <c r="E3889" s="20"/>
      <c r="F3889"/>
      <c r="G3889"/>
      <c r="H3889"/>
      <c r="I3889"/>
      <c r="J3889" s="20"/>
      <c r="K3889"/>
      <c r="L3889"/>
      <c r="M3889"/>
      <c r="N3889"/>
      <c r="O3889" s="20"/>
      <c r="P3889"/>
      <c r="Q3889"/>
      <c r="R3889"/>
      <c r="S3889"/>
      <c r="T3889" s="20"/>
      <c r="U3889"/>
      <c r="V3889"/>
      <c r="W3889"/>
      <c r="X3889"/>
      <c r="Y3889" s="20"/>
      <c r="Z3889"/>
      <c r="AA3889"/>
      <c r="AB3889"/>
      <c r="AC3889"/>
      <c r="AD3889" s="20"/>
      <c r="AE3889"/>
      <c r="AF3889"/>
      <c r="AG3889"/>
      <c r="AH3889"/>
      <c r="AI3889" s="20"/>
      <c r="AJ3889"/>
      <c r="AK3889"/>
      <c r="AL3889"/>
      <c r="AM3889"/>
      <c r="AN3889" s="20"/>
      <c r="AO3889"/>
      <c r="AT3889" s="14"/>
      <c r="AU3889" s="14"/>
      <c r="AV3889" s="14"/>
      <c r="AW3889" s="14"/>
    </row>
    <row r="3890" spans="1:49" s="10" customFormat="1">
      <c r="A3890" s="12"/>
      <c r="C3890"/>
      <c r="D3890"/>
      <c r="E3890" s="20"/>
      <c r="F3890"/>
      <c r="G3890"/>
      <c r="H3890"/>
      <c r="I3890"/>
      <c r="J3890" s="20"/>
      <c r="K3890"/>
      <c r="L3890"/>
      <c r="M3890"/>
      <c r="N3890"/>
      <c r="O3890" s="20"/>
      <c r="P3890"/>
      <c r="Q3890"/>
      <c r="R3890"/>
      <c r="S3890"/>
      <c r="T3890" s="20"/>
      <c r="U3890"/>
      <c r="V3890"/>
      <c r="W3890"/>
      <c r="X3890"/>
      <c r="Y3890" s="20"/>
      <c r="Z3890"/>
      <c r="AA3890"/>
      <c r="AB3890"/>
      <c r="AC3890"/>
      <c r="AD3890" s="20"/>
      <c r="AE3890"/>
      <c r="AF3890"/>
      <c r="AG3890"/>
      <c r="AH3890"/>
      <c r="AI3890" s="20"/>
      <c r="AJ3890"/>
      <c r="AK3890"/>
      <c r="AL3890"/>
      <c r="AM3890"/>
      <c r="AN3890" s="20"/>
      <c r="AO3890"/>
      <c r="AT3890" s="14"/>
      <c r="AU3890" s="14"/>
      <c r="AV3890" s="14"/>
      <c r="AW3890" s="14"/>
    </row>
    <row r="3891" spans="1:49" s="10" customFormat="1">
      <c r="A3891" s="12"/>
      <c r="C3891"/>
      <c r="D3891"/>
      <c r="E3891" s="20"/>
      <c r="F3891"/>
      <c r="G3891"/>
      <c r="H3891"/>
      <c r="I3891"/>
      <c r="J3891" s="20"/>
      <c r="K3891"/>
      <c r="L3891"/>
      <c r="M3891"/>
      <c r="N3891"/>
      <c r="O3891" s="20"/>
      <c r="P3891"/>
      <c r="Q3891"/>
      <c r="R3891"/>
      <c r="S3891"/>
      <c r="T3891" s="20"/>
      <c r="U3891"/>
      <c r="V3891"/>
      <c r="W3891"/>
      <c r="X3891"/>
      <c r="Y3891" s="20"/>
      <c r="Z3891"/>
      <c r="AA3891"/>
      <c r="AB3891"/>
      <c r="AC3891"/>
      <c r="AD3891" s="20"/>
      <c r="AE3891"/>
      <c r="AF3891"/>
      <c r="AG3891"/>
      <c r="AH3891"/>
      <c r="AI3891" s="20"/>
      <c r="AJ3891"/>
      <c r="AK3891"/>
      <c r="AL3891"/>
      <c r="AM3891"/>
      <c r="AN3891" s="20"/>
      <c r="AO3891"/>
      <c r="AT3891" s="14"/>
      <c r="AU3891" s="14"/>
      <c r="AV3891" s="14"/>
      <c r="AW3891" s="14"/>
    </row>
    <row r="3892" spans="1:49" s="10" customFormat="1">
      <c r="A3892" s="12"/>
      <c r="C3892"/>
      <c r="D3892"/>
      <c r="E3892" s="20"/>
      <c r="F3892"/>
      <c r="G3892"/>
      <c r="H3892"/>
      <c r="I3892"/>
      <c r="J3892" s="20"/>
      <c r="K3892"/>
      <c r="L3892"/>
      <c r="M3892"/>
      <c r="N3892"/>
      <c r="O3892" s="20"/>
      <c r="P3892"/>
      <c r="Q3892"/>
      <c r="R3892"/>
      <c r="S3892"/>
      <c r="T3892" s="20"/>
      <c r="U3892"/>
      <c r="V3892"/>
      <c r="W3892"/>
      <c r="X3892"/>
      <c r="Y3892" s="20"/>
      <c r="Z3892"/>
      <c r="AA3892"/>
      <c r="AB3892"/>
      <c r="AC3892"/>
      <c r="AD3892" s="20"/>
      <c r="AE3892"/>
      <c r="AF3892"/>
      <c r="AG3892"/>
      <c r="AH3892"/>
      <c r="AI3892" s="20"/>
      <c r="AJ3892"/>
      <c r="AK3892"/>
      <c r="AL3892"/>
      <c r="AM3892"/>
      <c r="AN3892" s="20"/>
      <c r="AO3892"/>
      <c r="AT3892" s="14"/>
      <c r="AU3892" s="14"/>
      <c r="AV3892" s="14"/>
      <c r="AW3892" s="14"/>
    </row>
    <row r="3893" spans="1:49" s="10" customFormat="1">
      <c r="A3893" s="12"/>
      <c r="C3893"/>
      <c r="D3893"/>
      <c r="E3893" s="20"/>
      <c r="F3893"/>
      <c r="G3893"/>
      <c r="H3893"/>
      <c r="I3893"/>
      <c r="J3893" s="20"/>
      <c r="K3893"/>
      <c r="L3893"/>
      <c r="M3893"/>
      <c r="N3893"/>
      <c r="O3893" s="20"/>
      <c r="P3893"/>
      <c r="Q3893"/>
      <c r="R3893"/>
      <c r="S3893"/>
      <c r="T3893" s="20"/>
      <c r="U3893"/>
      <c r="V3893"/>
      <c r="W3893"/>
      <c r="X3893"/>
      <c r="Y3893" s="20"/>
      <c r="Z3893"/>
      <c r="AA3893"/>
      <c r="AB3893"/>
      <c r="AC3893"/>
      <c r="AD3893" s="20"/>
      <c r="AE3893"/>
      <c r="AF3893"/>
      <c r="AG3893"/>
      <c r="AH3893"/>
      <c r="AI3893" s="20"/>
      <c r="AJ3893"/>
      <c r="AK3893"/>
      <c r="AL3893"/>
      <c r="AM3893"/>
      <c r="AN3893" s="20"/>
      <c r="AO3893"/>
      <c r="AT3893" s="14"/>
      <c r="AU3893" s="14"/>
      <c r="AV3893" s="14"/>
      <c r="AW3893" s="14"/>
    </row>
    <row r="3894" spans="1:49" s="10" customFormat="1">
      <c r="A3894" s="12"/>
      <c r="C3894"/>
      <c r="D3894"/>
      <c r="E3894" s="20"/>
      <c r="F3894"/>
      <c r="G3894"/>
      <c r="H3894"/>
      <c r="I3894"/>
      <c r="J3894" s="20"/>
      <c r="K3894"/>
      <c r="L3894"/>
      <c r="M3894"/>
      <c r="N3894"/>
      <c r="O3894" s="20"/>
      <c r="P3894"/>
      <c r="Q3894"/>
      <c r="R3894"/>
      <c r="S3894"/>
      <c r="T3894" s="20"/>
      <c r="U3894"/>
      <c r="V3894"/>
      <c r="W3894"/>
      <c r="X3894"/>
      <c r="Y3894" s="20"/>
      <c r="Z3894"/>
      <c r="AA3894"/>
      <c r="AB3894"/>
      <c r="AC3894"/>
      <c r="AD3894" s="20"/>
      <c r="AE3894"/>
      <c r="AF3894"/>
      <c r="AG3894"/>
      <c r="AH3894"/>
      <c r="AI3894" s="20"/>
      <c r="AJ3894"/>
      <c r="AK3894"/>
      <c r="AL3894"/>
      <c r="AM3894"/>
      <c r="AN3894" s="20"/>
      <c r="AO3894"/>
      <c r="AT3894" s="14"/>
      <c r="AU3894" s="14"/>
      <c r="AV3894" s="14"/>
      <c r="AW3894" s="14"/>
    </row>
    <row r="3895" spans="1:49" s="10" customFormat="1">
      <c r="A3895" s="12"/>
      <c r="C3895"/>
      <c r="D3895"/>
      <c r="E3895" s="20"/>
      <c r="F3895"/>
      <c r="G3895"/>
      <c r="H3895"/>
      <c r="I3895"/>
      <c r="J3895" s="20"/>
      <c r="K3895"/>
      <c r="L3895"/>
      <c r="M3895"/>
      <c r="N3895"/>
      <c r="O3895" s="20"/>
      <c r="P3895"/>
      <c r="Q3895"/>
      <c r="R3895"/>
      <c r="S3895"/>
      <c r="T3895" s="20"/>
      <c r="U3895"/>
      <c r="V3895"/>
      <c r="W3895"/>
      <c r="X3895"/>
      <c r="Y3895" s="20"/>
      <c r="Z3895"/>
      <c r="AA3895"/>
      <c r="AB3895"/>
      <c r="AC3895"/>
      <c r="AD3895" s="20"/>
      <c r="AE3895"/>
      <c r="AF3895"/>
      <c r="AG3895"/>
      <c r="AH3895"/>
      <c r="AI3895" s="20"/>
      <c r="AJ3895"/>
      <c r="AK3895"/>
      <c r="AL3895"/>
      <c r="AM3895"/>
      <c r="AN3895" s="20"/>
      <c r="AO3895"/>
      <c r="AT3895" s="14"/>
      <c r="AU3895" s="14"/>
      <c r="AV3895" s="14"/>
      <c r="AW3895" s="14"/>
    </row>
    <row r="3896" spans="1:49" s="10" customFormat="1">
      <c r="A3896" s="12"/>
      <c r="C3896"/>
      <c r="D3896"/>
      <c r="E3896" s="20"/>
      <c r="F3896"/>
      <c r="G3896"/>
      <c r="H3896"/>
      <c r="I3896"/>
      <c r="J3896" s="20"/>
      <c r="K3896"/>
      <c r="L3896"/>
      <c r="M3896"/>
      <c r="N3896"/>
      <c r="O3896" s="20"/>
      <c r="P3896"/>
      <c r="Q3896"/>
      <c r="R3896"/>
      <c r="S3896"/>
      <c r="T3896" s="20"/>
      <c r="U3896"/>
      <c r="V3896"/>
      <c r="W3896"/>
      <c r="X3896"/>
      <c r="Y3896" s="20"/>
      <c r="Z3896"/>
      <c r="AA3896"/>
      <c r="AB3896"/>
      <c r="AC3896"/>
      <c r="AD3896" s="20"/>
      <c r="AE3896"/>
      <c r="AF3896"/>
      <c r="AG3896"/>
      <c r="AH3896"/>
      <c r="AI3896" s="20"/>
      <c r="AJ3896"/>
      <c r="AK3896"/>
      <c r="AL3896"/>
      <c r="AM3896"/>
      <c r="AN3896" s="20"/>
      <c r="AO3896"/>
      <c r="AT3896" s="14"/>
      <c r="AU3896" s="14"/>
      <c r="AV3896" s="14"/>
      <c r="AW3896" s="14"/>
    </row>
    <row r="3897" spans="1:49" s="10" customFormat="1">
      <c r="A3897" s="12"/>
      <c r="C3897"/>
      <c r="D3897"/>
      <c r="E3897" s="20"/>
      <c r="F3897"/>
      <c r="G3897"/>
      <c r="H3897"/>
      <c r="I3897"/>
      <c r="J3897" s="20"/>
      <c r="K3897"/>
      <c r="L3897"/>
      <c r="M3897"/>
      <c r="N3897"/>
      <c r="O3897" s="20"/>
      <c r="P3897"/>
      <c r="Q3897"/>
      <c r="R3897"/>
      <c r="S3897"/>
      <c r="T3897" s="20"/>
      <c r="U3897"/>
      <c r="V3897"/>
      <c r="W3897"/>
      <c r="X3897"/>
      <c r="Y3897" s="20"/>
      <c r="Z3897"/>
      <c r="AA3897"/>
      <c r="AB3897"/>
      <c r="AC3897"/>
      <c r="AD3897" s="20"/>
      <c r="AE3897"/>
      <c r="AF3897"/>
      <c r="AG3897"/>
      <c r="AH3897"/>
      <c r="AI3897" s="20"/>
      <c r="AJ3897"/>
      <c r="AK3897"/>
      <c r="AL3897"/>
      <c r="AM3897"/>
      <c r="AN3897" s="20"/>
      <c r="AO3897"/>
      <c r="AT3897" s="14"/>
      <c r="AU3897" s="14"/>
      <c r="AV3897" s="14"/>
      <c r="AW3897" s="14"/>
    </row>
    <row r="3898" spans="1:49" s="10" customFormat="1">
      <c r="A3898" s="12"/>
      <c r="C3898"/>
      <c r="D3898"/>
      <c r="E3898" s="20"/>
      <c r="F3898"/>
      <c r="G3898"/>
      <c r="H3898"/>
      <c r="I3898"/>
      <c r="J3898" s="20"/>
      <c r="K3898"/>
      <c r="L3898"/>
      <c r="M3898"/>
      <c r="N3898"/>
      <c r="O3898" s="20"/>
      <c r="P3898"/>
      <c r="Q3898"/>
      <c r="R3898"/>
      <c r="S3898"/>
      <c r="T3898" s="20"/>
      <c r="U3898"/>
      <c r="V3898"/>
      <c r="W3898"/>
      <c r="X3898"/>
      <c r="Y3898" s="20"/>
      <c r="Z3898"/>
      <c r="AA3898"/>
      <c r="AB3898"/>
      <c r="AC3898"/>
      <c r="AD3898" s="20"/>
      <c r="AE3898"/>
      <c r="AF3898"/>
      <c r="AG3898"/>
      <c r="AH3898"/>
      <c r="AI3898" s="20"/>
      <c r="AJ3898"/>
      <c r="AK3898"/>
      <c r="AL3898"/>
      <c r="AM3898"/>
      <c r="AN3898" s="20"/>
      <c r="AO3898"/>
      <c r="AT3898" s="14"/>
      <c r="AU3898" s="14"/>
      <c r="AV3898" s="14"/>
      <c r="AW3898" s="14"/>
    </row>
    <row r="3899" spans="1:49" s="10" customFormat="1">
      <c r="A3899" s="12"/>
      <c r="C3899"/>
      <c r="D3899"/>
      <c r="E3899" s="20"/>
      <c r="F3899"/>
      <c r="G3899"/>
      <c r="H3899"/>
      <c r="I3899"/>
      <c r="J3899" s="20"/>
      <c r="K3899"/>
      <c r="L3899"/>
      <c r="M3899"/>
      <c r="N3899"/>
      <c r="O3899" s="20"/>
      <c r="P3899"/>
      <c r="Q3899"/>
      <c r="R3899"/>
      <c r="S3899"/>
      <c r="T3899" s="20"/>
      <c r="U3899"/>
      <c r="V3899"/>
      <c r="W3899"/>
      <c r="X3899"/>
      <c r="Y3899" s="20"/>
      <c r="Z3899"/>
      <c r="AA3899"/>
      <c r="AB3899"/>
      <c r="AC3899"/>
      <c r="AD3899" s="20"/>
      <c r="AE3899"/>
      <c r="AF3899"/>
      <c r="AG3899"/>
      <c r="AH3899"/>
      <c r="AI3899" s="20"/>
      <c r="AJ3899"/>
      <c r="AK3899"/>
      <c r="AL3899"/>
      <c r="AM3899"/>
      <c r="AN3899" s="20"/>
      <c r="AO3899"/>
      <c r="AT3899" s="14"/>
      <c r="AU3899" s="14"/>
      <c r="AV3899" s="14"/>
      <c r="AW3899" s="14"/>
    </row>
    <row r="3900" spans="1:49" s="10" customFormat="1">
      <c r="A3900" s="12"/>
      <c r="C3900"/>
      <c r="D3900"/>
      <c r="E3900" s="20"/>
      <c r="F3900"/>
      <c r="G3900"/>
      <c r="H3900"/>
      <c r="I3900"/>
      <c r="J3900" s="20"/>
      <c r="K3900"/>
      <c r="L3900"/>
      <c r="M3900"/>
      <c r="N3900"/>
      <c r="O3900" s="20"/>
      <c r="P3900"/>
      <c r="Q3900"/>
      <c r="R3900"/>
      <c r="S3900"/>
      <c r="T3900" s="20"/>
      <c r="U3900"/>
      <c r="V3900"/>
      <c r="W3900"/>
      <c r="X3900"/>
      <c r="Y3900" s="20"/>
      <c r="Z3900"/>
      <c r="AA3900"/>
      <c r="AB3900"/>
      <c r="AC3900"/>
      <c r="AD3900" s="20"/>
      <c r="AE3900"/>
      <c r="AF3900"/>
      <c r="AG3900"/>
      <c r="AH3900"/>
      <c r="AI3900" s="20"/>
      <c r="AJ3900"/>
      <c r="AK3900"/>
      <c r="AL3900"/>
      <c r="AM3900"/>
      <c r="AN3900" s="20"/>
      <c r="AO3900"/>
      <c r="AT3900" s="14"/>
      <c r="AU3900" s="14"/>
      <c r="AV3900" s="14"/>
      <c r="AW3900" s="14"/>
    </row>
    <row r="3901" spans="1:49" s="10" customFormat="1">
      <c r="A3901" s="12"/>
      <c r="C3901"/>
      <c r="D3901"/>
      <c r="E3901" s="20"/>
      <c r="F3901"/>
      <c r="G3901"/>
      <c r="H3901"/>
      <c r="I3901"/>
      <c r="J3901" s="20"/>
      <c r="K3901"/>
      <c r="L3901"/>
      <c r="M3901"/>
      <c r="N3901"/>
      <c r="O3901" s="20"/>
      <c r="P3901"/>
      <c r="Q3901"/>
      <c r="R3901"/>
      <c r="S3901"/>
      <c r="T3901" s="20"/>
      <c r="U3901"/>
      <c r="V3901"/>
      <c r="W3901"/>
      <c r="X3901"/>
      <c r="Y3901" s="20"/>
      <c r="Z3901"/>
      <c r="AA3901"/>
      <c r="AB3901"/>
      <c r="AC3901"/>
      <c r="AD3901" s="20"/>
      <c r="AE3901"/>
      <c r="AF3901"/>
      <c r="AG3901"/>
      <c r="AH3901"/>
      <c r="AI3901" s="20"/>
      <c r="AJ3901"/>
      <c r="AK3901"/>
      <c r="AL3901"/>
      <c r="AM3901"/>
      <c r="AN3901" s="20"/>
      <c r="AO3901"/>
      <c r="AT3901" s="14"/>
      <c r="AU3901" s="14"/>
      <c r="AV3901" s="14"/>
      <c r="AW3901" s="14"/>
    </row>
    <row r="3902" spans="1:49" s="10" customFormat="1">
      <c r="A3902" s="12"/>
      <c r="C3902"/>
      <c r="D3902"/>
      <c r="E3902" s="20"/>
      <c r="F3902"/>
      <c r="G3902"/>
      <c r="H3902"/>
      <c r="I3902"/>
      <c r="J3902" s="20"/>
      <c r="K3902"/>
      <c r="L3902"/>
      <c r="M3902"/>
      <c r="N3902"/>
      <c r="O3902" s="20"/>
      <c r="P3902"/>
      <c r="Q3902"/>
      <c r="R3902"/>
      <c r="S3902"/>
      <c r="T3902" s="20"/>
      <c r="U3902"/>
      <c r="V3902"/>
      <c r="W3902"/>
      <c r="X3902"/>
      <c r="Y3902" s="20"/>
      <c r="Z3902"/>
      <c r="AA3902"/>
      <c r="AB3902"/>
      <c r="AC3902"/>
      <c r="AD3902" s="20"/>
      <c r="AE3902"/>
      <c r="AF3902"/>
      <c r="AG3902"/>
      <c r="AH3902"/>
      <c r="AI3902" s="20"/>
      <c r="AJ3902"/>
      <c r="AK3902"/>
      <c r="AL3902"/>
      <c r="AM3902"/>
      <c r="AN3902" s="20"/>
      <c r="AO3902"/>
      <c r="AT3902" s="14"/>
      <c r="AU3902" s="14"/>
      <c r="AV3902" s="14"/>
      <c r="AW3902" s="14"/>
    </row>
    <row r="3903" spans="1:49" s="10" customFormat="1">
      <c r="A3903" s="12"/>
      <c r="C3903"/>
      <c r="D3903"/>
      <c r="E3903" s="20"/>
      <c r="F3903"/>
      <c r="G3903"/>
      <c r="H3903"/>
      <c r="I3903"/>
      <c r="J3903" s="20"/>
      <c r="K3903"/>
      <c r="L3903"/>
      <c r="M3903"/>
      <c r="N3903"/>
      <c r="O3903" s="20"/>
      <c r="P3903"/>
      <c r="Q3903"/>
      <c r="R3903"/>
      <c r="S3903"/>
      <c r="T3903" s="20"/>
      <c r="U3903"/>
      <c r="V3903"/>
      <c r="W3903"/>
      <c r="X3903"/>
      <c r="Y3903" s="20"/>
      <c r="Z3903"/>
      <c r="AA3903"/>
      <c r="AB3903"/>
      <c r="AC3903"/>
      <c r="AD3903" s="20"/>
      <c r="AE3903"/>
      <c r="AF3903"/>
      <c r="AG3903"/>
      <c r="AH3903"/>
      <c r="AI3903" s="20"/>
      <c r="AJ3903"/>
      <c r="AK3903"/>
      <c r="AL3903"/>
      <c r="AM3903"/>
      <c r="AN3903" s="20"/>
      <c r="AO3903"/>
      <c r="AT3903" s="14"/>
      <c r="AU3903" s="14"/>
      <c r="AV3903" s="14"/>
      <c r="AW3903" s="14"/>
    </row>
    <row r="3904" spans="1:49" s="10" customFormat="1">
      <c r="A3904" s="12"/>
      <c r="C3904"/>
      <c r="D3904"/>
      <c r="E3904" s="20"/>
      <c r="F3904"/>
      <c r="G3904"/>
      <c r="H3904"/>
      <c r="I3904"/>
      <c r="J3904" s="20"/>
      <c r="K3904"/>
      <c r="L3904"/>
      <c r="M3904"/>
      <c r="N3904"/>
      <c r="O3904" s="20"/>
      <c r="P3904"/>
      <c r="Q3904"/>
      <c r="R3904"/>
      <c r="S3904"/>
      <c r="T3904" s="20"/>
      <c r="U3904"/>
      <c r="V3904"/>
      <c r="W3904"/>
      <c r="X3904"/>
      <c r="Y3904" s="20"/>
      <c r="Z3904"/>
      <c r="AA3904"/>
      <c r="AB3904"/>
      <c r="AC3904"/>
      <c r="AD3904" s="20"/>
      <c r="AE3904"/>
      <c r="AF3904"/>
      <c r="AG3904"/>
      <c r="AH3904"/>
      <c r="AI3904" s="20"/>
      <c r="AJ3904"/>
      <c r="AK3904"/>
      <c r="AL3904"/>
      <c r="AM3904"/>
      <c r="AN3904" s="20"/>
      <c r="AO3904"/>
      <c r="AT3904" s="14"/>
      <c r="AU3904" s="14"/>
      <c r="AV3904" s="14"/>
      <c r="AW3904" s="14"/>
    </row>
    <row r="3905" spans="1:49" s="10" customFormat="1">
      <c r="A3905" s="12"/>
      <c r="C3905"/>
      <c r="D3905"/>
      <c r="E3905" s="20"/>
      <c r="F3905"/>
      <c r="G3905"/>
      <c r="H3905"/>
      <c r="I3905"/>
      <c r="J3905" s="20"/>
      <c r="K3905"/>
      <c r="L3905"/>
      <c r="M3905"/>
      <c r="N3905"/>
      <c r="O3905" s="20"/>
      <c r="P3905"/>
      <c r="Q3905"/>
      <c r="R3905"/>
      <c r="S3905"/>
      <c r="T3905" s="20"/>
      <c r="U3905"/>
      <c r="V3905"/>
      <c r="W3905"/>
      <c r="X3905"/>
      <c r="Y3905" s="20"/>
      <c r="Z3905"/>
      <c r="AA3905"/>
      <c r="AB3905"/>
      <c r="AC3905"/>
      <c r="AD3905" s="20"/>
      <c r="AE3905"/>
      <c r="AF3905"/>
      <c r="AG3905"/>
      <c r="AH3905"/>
      <c r="AI3905" s="20"/>
      <c r="AJ3905"/>
      <c r="AK3905"/>
      <c r="AL3905"/>
      <c r="AM3905"/>
      <c r="AN3905" s="20"/>
      <c r="AO3905"/>
      <c r="AT3905" s="14"/>
      <c r="AU3905" s="14"/>
      <c r="AV3905" s="14"/>
      <c r="AW3905" s="14"/>
    </row>
    <row r="3906" spans="1:49" s="10" customFormat="1">
      <c r="A3906" s="12"/>
      <c r="C3906"/>
      <c r="D3906"/>
      <c r="E3906" s="20"/>
      <c r="F3906"/>
      <c r="G3906"/>
      <c r="H3906"/>
      <c r="I3906"/>
      <c r="J3906" s="20"/>
      <c r="K3906"/>
      <c r="L3906"/>
      <c r="M3906"/>
      <c r="N3906"/>
      <c r="O3906" s="20"/>
      <c r="P3906"/>
      <c r="Q3906"/>
      <c r="R3906"/>
      <c r="S3906"/>
      <c r="T3906" s="20"/>
      <c r="U3906"/>
      <c r="V3906"/>
      <c r="W3906"/>
      <c r="X3906"/>
      <c r="Y3906" s="20"/>
      <c r="Z3906"/>
      <c r="AA3906"/>
      <c r="AB3906"/>
      <c r="AC3906"/>
      <c r="AD3906" s="20"/>
      <c r="AE3906"/>
      <c r="AF3906"/>
      <c r="AG3906"/>
      <c r="AH3906"/>
      <c r="AI3906" s="20"/>
      <c r="AJ3906"/>
      <c r="AK3906"/>
      <c r="AL3906"/>
      <c r="AM3906"/>
      <c r="AN3906" s="20"/>
      <c r="AO3906"/>
      <c r="AT3906" s="14"/>
      <c r="AU3906" s="14"/>
      <c r="AV3906" s="14"/>
      <c r="AW3906" s="14"/>
    </row>
    <row r="3907" spans="1:49" s="10" customFormat="1">
      <c r="A3907" s="12"/>
      <c r="C3907"/>
      <c r="D3907"/>
      <c r="E3907" s="20"/>
      <c r="F3907"/>
      <c r="G3907"/>
      <c r="H3907"/>
      <c r="I3907"/>
      <c r="J3907" s="20"/>
      <c r="K3907"/>
      <c r="L3907"/>
      <c r="M3907"/>
      <c r="N3907"/>
      <c r="O3907" s="20"/>
      <c r="P3907"/>
      <c r="Q3907"/>
      <c r="R3907"/>
      <c r="S3907"/>
      <c r="T3907" s="20"/>
      <c r="U3907"/>
      <c r="V3907"/>
      <c r="W3907"/>
      <c r="X3907"/>
      <c r="Y3907" s="20"/>
      <c r="Z3907"/>
      <c r="AA3907"/>
      <c r="AB3907"/>
      <c r="AC3907"/>
      <c r="AD3907" s="20"/>
      <c r="AE3907"/>
      <c r="AF3907"/>
      <c r="AG3907"/>
      <c r="AH3907"/>
      <c r="AI3907" s="20"/>
      <c r="AJ3907"/>
      <c r="AK3907"/>
      <c r="AL3907"/>
      <c r="AM3907"/>
      <c r="AN3907" s="20"/>
      <c r="AO3907"/>
      <c r="AT3907" s="14"/>
      <c r="AU3907" s="14"/>
      <c r="AV3907" s="14"/>
      <c r="AW3907" s="14"/>
    </row>
    <row r="3908" spans="1:49" s="10" customFormat="1">
      <c r="A3908" s="12"/>
      <c r="C3908"/>
      <c r="D3908"/>
      <c r="E3908" s="20"/>
      <c r="F3908"/>
      <c r="G3908"/>
      <c r="H3908"/>
      <c r="I3908"/>
      <c r="J3908" s="20"/>
      <c r="K3908"/>
      <c r="L3908"/>
      <c r="M3908"/>
      <c r="N3908"/>
      <c r="O3908" s="20"/>
      <c r="P3908"/>
      <c r="Q3908"/>
      <c r="R3908"/>
      <c r="S3908"/>
      <c r="T3908" s="20"/>
      <c r="U3908"/>
      <c r="V3908"/>
      <c r="W3908"/>
      <c r="X3908"/>
      <c r="Y3908" s="20"/>
      <c r="Z3908"/>
      <c r="AA3908"/>
      <c r="AB3908"/>
      <c r="AC3908"/>
      <c r="AD3908" s="20"/>
      <c r="AE3908"/>
      <c r="AF3908"/>
      <c r="AG3908"/>
      <c r="AH3908"/>
      <c r="AI3908" s="20"/>
      <c r="AJ3908"/>
      <c r="AK3908"/>
      <c r="AL3908"/>
      <c r="AM3908"/>
      <c r="AN3908" s="20"/>
      <c r="AO3908"/>
      <c r="AT3908" s="14"/>
      <c r="AU3908" s="14"/>
      <c r="AV3908" s="14"/>
      <c r="AW3908" s="14"/>
    </row>
    <row r="3909" spans="1:49" s="10" customFormat="1">
      <c r="A3909" s="12"/>
      <c r="C3909"/>
      <c r="D3909"/>
      <c r="E3909" s="20"/>
      <c r="F3909"/>
      <c r="G3909"/>
      <c r="H3909"/>
      <c r="I3909"/>
      <c r="J3909" s="20"/>
      <c r="K3909"/>
      <c r="L3909"/>
      <c r="M3909"/>
      <c r="N3909"/>
      <c r="O3909" s="20"/>
      <c r="P3909"/>
      <c r="Q3909"/>
      <c r="R3909"/>
      <c r="S3909"/>
      <c r="T3909" s="20"/>
      <c r="U3909"/>
      <c r="V3909"/>
      <c r="W3909"/>
      <c r="X3909"/>
      <c r="Y3909" s="20"/>
      <c r="Z3909"/>
      <c r="AA3909"/>
      <c r="AB3909"/>
      <c r="AC3909"/>
      <c r="AD3909" s="20"/>
      <c r="AE3909"/>
      <c r="AF3909"/>
      <c r="AG3909"/>
      <c r="AH3909"/>
      <c r="AI3909" s="20"/>
      <c r="AJ3909"/>
      <c r="AK3909"/>
      <c r="AL3909"/>
      <c r="AM3909"/>
      <c r="AN3909" s="20"/>
      <c r="AO3909"/>
      <c r="AT3909" s="14"/>
      <c r="AU3909" s="14"/>
      <c r="AV3909" s="14"/>
      <c r="AW3909" s="14"/>
    </row>
    <row r="3910" spans="1:49" s="10" customFormat="1">
      <c r="A3910" s="12"/>
      <c r="C3910"/>
      <c r="D3910"/>
      <c r="E3910" s="20"/>
      <c r="F3910"/>
      <c r="G3910"/>
      <c r="H3910"/>
      <c r="I3910"/>
      <c r="J3910" s="20"/>
      <c r="K3910"/>
      <c r="L3910"/>
      <c r="M3910"/>
      <c r="N3910"/>
      <c r="O3910" s="20"/>
      <c r="P3910"/>
      <c r="Q3910"/>
      <c r="R3910"/>
      <c r="S3910"/>
      <c r="T3910" s="20"/>
      <c r="U3910"/>
      <c r="V3910"/>
      <c r="W3910"/>
      <c r="X3910"/>
      <c r="Y3910" s="20"/>
      <c r="Z3910"/>
      <c r="AA3910"/>
      <c r="AB3910"/>
      <c r="AC3910"/>
      <c r="AD3910" s="20"/>
      <c r="AE3910"/>
      <c r="AF3910"/>
      <c r="AG3910"/>
      <c r="AH3910"/>
      <c r="AI3910" s="20"/>
      <c r="AJ3910"/>
      <c r="AK3910"/>
      <c r="AL3910"/>
      <c r="AM3910"/>
      <c r="AN3910" s="20"/>
      <c r="AO3910"/>
      <c r="AT3910" s="14"/>
      <c r="AU3910" s="14"/>
      <c r="AV3910" s="14"/>
      <c r="AW3910" s="14"/>
    </row>
    <row r="3911" spans="1:49" s="10" customFormat="1">
      <c r="A3911" s="12"/>
      <c r="C3911"/>
      <c r="D3911"/>
      <c r="E3911" s="20"/>
      <c r="F3911"/>
      <c r="G3911"/>
      <c r="H3911"/>
      <c r="I3911"/>
      <c r="J3911" s="20"/>
      <c r="K3911"/>
      <c r="L3911"/>
      <c r="M3911"/>
      <c r="N3911"/>
      <c r="O3911" s="20"/>
      <c r="P3911"/>
      <c r="Q3911"/>
      <c r="R3911"/>
      <c r="S3911"/>
      <c r="T3911" s="20"/>
      <c r="U3911"/>
      <c r="V3911"/>
      <c r="W3911"/>
      <c r="X3911"/>
      <c r="Y3911" s="20"/>
      <c r="Z3911"/>
      <c r="AA3911"/>
      <c r="AB3911"/>
      <c r="AC3911"/>
      <c r="AD3911" s="20"/>
      <c r="AE3911"/>
      <c r="AF3911"/>
      <c r="AG3911"/>
      <c r="AH3911"/>
      <c r="AI3911" s="20"/>
      <c r="AJ3911"/>
      <c r="AK3911"/>
      <c r="AL3911"/>
      <c r="AM3911"/>
      <c r="AN3911" s="20"/>
      <c r="AO3911"/>
      <c r="AT3911" s="14"/>
      <c r="AU3911" s="14"/>
      <c r="AV3911" s="14"/>
      <c r="AW3911" s="14"/>
    </row>
    <row r="3912" spans="1:49" s="10" customFormat="1">
      <c r="A3912" s="12"/>
      <c r="C3912"/>
      <c r="D3912"/>
      <c r="E3912" s="20"/>
      <c r="F3912"/>
      <c r="G3912"/>
      <c r="H3912"/>
      <c r="I3912"/>
      <c r="J3912" s="20"/>
      <c r="K3912"/>
      <c r="L3912"/>
      <c r="M3912"/>
      <c r="N3912"/>
      <c r="O3912" s="20"/>
      <c r="P3912"/>
      <c r="Q3912"/>
      <c r="R3912"/>
      <c r="S3912"/>
      <c r="T3912" s="20"/>
      <c r="U3912"/>
      <c r="V3912"/>
      <c r="W3912"/>
      <c r="X3912"/>
      <c r="Y3912" s="20"/>
      <c r="Z3912"/>
      <c r="AA3912"/>
      <c r="AB3912"/>
      <c r="AC3912"/>
      <c r="AD3912" s="20"/>
      <c r="AE3912"/>
      <c r="AF3912"/>
      <c r="AG3912"/>
      <c r="AH3912"/>
      <c r="AI3912" s="20"/>
      <c r="AJ3912"/>
      <c r="AK3912"/>
      <c r="AL3912"/>
      <c r="AM3912"/>
      <c r="AN3912" s="20"/>
      <c r="AO3912"/>
      <c r="AT3912" s="14"/>
      <c r="AU3912" s="14"/>
      <c r="AV3912" s="14"/>
      <c r="AW3912" s="14"/>
    </row>
    <row r="3913" spans="1:49" s="10" customFormat="1">
      <c r="A3913" s="12"/>
      <c r="C3913"/>
      <c r="D3913"/>
      <c r="E3913" s="20"/>
      <c r="F3913"/>
      <c r="G3913"/>
      <c r="H3913"/>
      <c r="I3913"/>
      <c r="J3913" s="20"/>
      <c r="K3913"/>
      <c r="L3913"/>
      <c r="M3913"/>
      <c r="N3913"/>
      <c r="O3913" s="20"/>
      <c r="P3913"/>
      <c r="Q3913"/>
      <c r="R3913"/>
      <c r="S3913"/>
      <c r="T3913" s="20"/>
      <c r="U3913"/>
      <c r="V3913"/>
      <c r="W3913"/>
      <c r="X3913"/>
      <c r="Y3913" s="20"/>
      <c r="Z3913"/>
      <c r="AA3913"/>
      <c r="AB3913"/>
      <c r="AC3913"/>
      <c r="AD3913" s="20"/>
      <c r="AE3913"/>
      <c r="AF3913"/>
      <c r="AG3913"/>
      <c r="AH3913"/>
      <c r="AI3913" s="20"/>
      <c r="AJ3913"/>
      <c r="AK3913"/>
      <c r="AL3913"/>
      <c r="AM3913"/>
      <c r="AN3913" s="20"/>
      <c r="AO3913"/>
      <c r="AT3913" s="14"/>
      <c r="AU3913" s="14"/>
      <c r="AV3913" s="14"/>
      <c r="AW3913" s="14"/>
    </row>
    <row r="3914" spans="1:49" s="10" customFormat="1">
      <c r="A3914" s="12"/>
      <c r="C3914"/>
      <c r="D3914"/>
      <c r="E3914" s="20"/>
      <c r="F3914"/>
      <c r="G3914"/>
      <c r="H3914"/>
      <c r="I3914"/>
      <c r="J3914" s="20"/>
      <c r="K3914"/>
      <c r="L3914"/>
      <c r="M3914"/>
      <c r="N3914"/>
      <c r="O3914" s="20"/>
      <c r="P3914"/>
      <c r="Q3914"/>
      <c r="R3914"/>
      <c r="S3914"/>
      <c r="T3914" s="20"/>
      <c r="U3914"/>
      <c r="V3914"/>
      <c r="W3914"/>
      <c r="X3914"/>
      <c r="Y3914" s="20"/>
      <c r="Z3914"/>
      <c r="AA3914"/>
      <c r="AB3914"/>
      <c r="AC3914"/>
      <c r="AD3914" s="20"/>
      <c r="AE3914"/>
      <c r="AF3914"/>
      <c r="AG3914"/>
      <c r="AH3914"/>
      <c r="AI3914" s="20"/>
      <c r="AJ3914"/>
      <c r="AK3914"/>
      <c r="AL3914"/>
      <c r="AM3914"/>
      <c r="AN3914" s="20"/>
      <c r="AO3914"/>
      <c r="AT3914" s="14"/>
      <c r="AU3914" s="14"/>
      <c r="AV3914" s="14"/>
      <c r="AW3914" s="14"/>
    </row>
    <row r="3915" spans="1:49" s="10" customFormat="1">
      <c r="A3915" s="12"/>
      <c r="C3915"/>
      <c r="D3915"/>
      <c r="E3915" s="20"/>
      <c r="F3915"/>
      <c r="G3915"/>
      <c r="H3915"/>
      <c r="I3915"/>
      <c r="J3915" s="20"/>
      <c r="K3915"/>
      <c r="L3915"/>
      <c r="M3915"/>
      <c r="N3915"/>
      <c r="O3915" s="20"/>
      <c r="P3915"/>
      <c r="Q3915"/>
      <c r="R3915"/>
      <c r="S3915"/>
      <c r="T3915" s="20"/>
      <c r="U3915"/>
      <c r="V3915"/>
      <c r="W3915"/>
      <c r="X3915"/>
      <c r="Y3915" s="20"/>
      <c r="Z3915"/>
      <c r="AA3915"/>
      <c r="AB3915"/>
      <c r="AC3915"/>
      <c r="AD3915" s="20"/>
      <c r="AE3915"/>
      <c r="AF3915"/>
      <c r="AG3915"/>
      <c r="AH3915"/>
      <c r="AI3915" s="20"/>
      <c r="AJ3915"/>
      <c r="AK3915"/>
      <c r="AL3915"/>
      <c r="AM3915"/>
      <c r="AN3915" s="20"/>
      <c r="AO3915"/>
      <c r="AT3915" s="14"/>
      <c r="AU3915" s="14"/>
      <c r="AV3915" s="14"/>
      <c r="AW3915" s="14"/>
    </row>
    <row r="3916" spans="1:49" s="10" customFormat="1">
      <c r="A3916" s="12"/>
      <c r="C3916"/>
      <c r="D3916"/>
      <c r="E3916" s="20"/>
      <c r="F3916"/>
      <c r="G3916"/>
      <c r="H3916"/>
      <c r="I3916"/>
      <c r="J3916" s="20"/>
      <c r="K3916"/>
      <c r="L3916"/>
      <c r="M3916"/>
      <c r="N3916"/>
      <c r="O3916" s="20"/>
      <c r="P3916"/>
      <c r="Q3916"/>
      <c r="R3916"/>
      <c r="S3916"/>
      <c r="T3916" s="20"/>
      <c r="U3916"/>
      <c r="V3916"/>
      <c r="W3916"/>
      <c r="X3916"/>
      <c r="Y3916" s="20"/>
      <c r="Z3916"/>
      <c r="AA3916"/>
      <c r="AB3916"/>
      <c r="AC3916"/>
      <c r="AD3916" s="20"/>
      <c r="AE3916"/>
      <c r="AF3916"/>
      <c r="AG3916"/>
      <c r="AH3916"/>
      <c r="AI3916" s="20"/>
      <c r="AJ3916"/>
      <c r="AK3916"/>
      <c r="AL3916"/>
      <c r="AM3916"/>
      <c r="AN3916" s="20"/>
      <c r="AO3916"/>
      <c r="AT3916" s="14"/>
      <c r="AU3916" s="14"/>
      <c r="AV3916" s="14"/>
      <c r="AW3916" s="14"/>
    </row>
    <row r="3917" spans="1:49" s="10" customFormat="1">
      <c r="A3917" s="12"/>
      <c r="C3917"/>
      <c r="D3917"/>
      <c r="E3917" s="20"/>
      <c r="F3917"/>
      <c r="G3917"/>
      <c r="H3917"/>
      <c r="I3917"/>
      <c r="J3917" s="20"/>
      <c r="K3917"/>
      <c r="L3917"/>
      <c r="M3917"/>
      <c r="N3917"/>
      <c r="O3917" s="20"/>
      <c r="P3917"/>
      <c r="Q3917"/>
      <c r="R3917"/>
      <c r="S3917"/>
      <c r="T3917" s="20"/>
      <c r="U3917"/>
      <c r="V3917"/>
      <c r="W3917"/>
      <c r="X3917"/>
      <c r="Y3917" s="20"/>
      <c r="Z3917"/>
      <c r="AA3917"/>
      <c r="AB3917"/>
      <c r="AC3917"/>
      <c r="AD3917" s="20"/>
      <c r="AE3917"/>
      <c r="AF3917"/>
      <c r="AG3917"/>
      <c r="AH3917"/>
      <c r="AI3917" s="20"/>
      <c r="AJ3917"/>
      <c r="AK3917"/>
      <c r="AL3917"/>
      <c r="AM3917"/>
      <c r="AN3917" s="20"/>
      <c r="AO3917"/>
      <c r="AT3917" s="14"/>
      <c r="AU3917" s="14"/>
      <c r="AV3917" s="14"/>
      <c r="AW3917" s="14"/>
    </row>
    <row r="3918" spans="1:49" s="10" customFormat="1">
      <c r="A3918" s="12"/>
      <c r="C3918"/>
      <c r="D3918"/>
      <c r="E3918" s="20"/>
      <c r="F3918"/>
      <c r="G3918"/>
      <c r="H3918"/>
      <c r="I3918"/>
      <c r="J3918" s="20"/>
      <c r="K3918"/>
      <c r="L3918"/>
      <c r="M3918"/>
      <c r="N3918"/>
      <c r="O3918" s="20"/>
      <c r="P3918"/>
      <c r="Q3918"/>
      <c r="R3918"/>
      <c r="S3918"/>
      <c r="T3918" s="20"/>
      <c r="U3918"/>
      <c r="V3918"/>
      <c r="W3918"/>
      <c r="X3918"/>
      <c r="Y3918" s="20"/>
      <c r="Z3918"/>
      <c r="AA3918"/>
      <c r="AB3918"/>
      <c r="AC3918"/>
      <c r="AD3918" s="20"/>
      <c r="AE3918"/>
      <c r="AF3918"/>
      <c r="AG3918"/>
      <c r="AH3918"/>
      <c r="AI3918" s="20"/>
      <c r="AJ3918"/>
      <c r="AK3918"/>
      <c r="AL3918"/>
      <c r="AM3918"/>
      <c r="AN3918" s="20"/>
      <c r="AO3918"/>
      <c r="AT3918" s="14"/>
      <c r="AU3918" s="14"/>
      <c r="AV3918" s="14"/>
      <c r="AW3918" s="14"/>
    </row>
    <row r="3919" spans="1:49" s="10" customFormat="1">
      <c r="A3919" s="12"/>
      <c r="C3919"/>
      <c r="D3919"/>
      <c r="E3919" s="20"/>
      <c r="F3919"/>
      <c r="G3919"/>
      <c r="H3919"/>
      <c r="I3919"/>
      <c r="J3919" s="20"/>
      <c r="K3919"/>
      <c r="L3919"/>
      <c r="M3919"/>
      <c r="N3919"/>
      <c r="O3919" s="20"/>
      <c r="P3919"/>
      <c r="Q3919"/>
      <c r="R3919"/>
      <c r="S3919"/>
      <c r="T3919" s="20"/>
      <c r="U3919"/>
      <c r="V3919"/>
      <c r="W3919"/>
      <c r="X3919"/>
      <c r="Y3919" s="20"/>
      <c r="Z3919"/>
      <c r="AA3919"/>
      <c r="AB3919"/>
      <c r="AC3919"/>
      <c r="AD3919" s="20"/>
      <c r="AE3919"/>
      <c r="AF3919"/>
      <c r="AG3919"/>
      <c r="AH3919"/>
      <c r="AI3919" s="20"/>
      <c r="AJ3919"/>
      <c r="AK3919"/>
      <c r="AL3919"/>
      <c r="AM3919"/>
      <c r="AN3919" s="20"/>
      <c r="AO3919"/>
      <c r="AT3919" s="14"/>
      <c r="AU3919" s="14"/>
      <c r="AV3919" s="14"/>
      <c r="AW3919" s="14"/>
    </row>
    <row r="3920" spans="1:49" s="10" customFormat="1">
      <c r="A3920" s="12"/>
      <c r="C3920"/>
      <c r="D3920"/>
      <c r="E3920" s="20"/>
      <c r="F3920"/>
      <c r="G3920"/>
      <c r="H3920"/>
      <c r="I3920"/>
      <c r="J3920" s="20"/>
      <c r="K3920"/>
      <c r="L3920"/>
      <c r="M3920"/>
      <c r="N3920"/>
      <c r="O3920" s="20"/>
      <c r="P3920"/>
      <c r="Q3920"/>
      <c r="R3920"/>
      <c r="S3920"/>
      <c r="T3920" s="20"/>
      <c r="U3920"/>
      <c r="V3920"/>
      <c r="W3920"/>
      <c r="X3920"/>
      <c r="Y3920" s="20"/>
      <c r="Z3920"/>
      <c r="AA3920"/>
      <c r="AB3920"/>
      <c r="AC3920"/>
      <c r="AD3920" s="20"/>
      <c r="AE3920"/>
      <c r="AF3920"/>
      <c r="AG3920"/>
      <c r="AH3920"/>
      <c r="AI3920" s="20"/>
      <c r="AJ3920"/>
      <c r="AK3920"/>
      <c r="AL3920"/>
      <c r="AM3920"/>
      <c r="AN3920" s="20"/>
      <c r="AO3920"/>
      <c r="AT3920" s="14"/>
      <c r="AU3920" s="14"/>
      <c r="AV3920" s="14"/>
      <c r="AW3920" s="14"/>
    </row>
    <row r="3921" spans="1:49" s="10" customFormat="1">
      <c r="A3921" s="12"/>
      <c r="C3921"/>
      <c r="D3921"/>
      <c r="E3921" s="20"/>
      <c r="F3921"/>
      <c r="G3921"/>
      <c r="H3921"/>
      <c r="I3921"/>
      <c r="J3921" s="20"/>
      <c r="K3921"/>
      <c r="L3921"/>
      <c r="M3921"/>
      <c r="N3921"/>
      <c r="O3921" s="20"/>
      <c r="P3921"/>
      <c r="Q3921"/>
      <c r="R3921"/>
      <c r="S3921"/>
      <c r="T3921" s="20"/>
      <c r="U3921"/>
      <c r="V3921"/>
      <c r="W3921"/>
      <c r="X3921"/>
      <c r="Y3921" s="20"/>
      <c r="Z3921"/>
      <c r="AA3921"/>
      <c r="AB3921"/>
      <c r="AC3921"/>
      <c r="AD3921" s="20"/>
      <c r="AE3921"/>
      <c r="AF3921"/>
      <c r="AG3921"/>
      <c r="AH3921"/>
      <c r="AI3921" s="20"/>
      <c r="AJ3921"/>
      <c r="AK3921"/>
      <c r="AL3921"/>
      <c r="AM3921"/>
      <c r="AN3921" s="20"/>
      <c r="AO3921"/>
      <c r="AT3921" s="14"/>
      <c r="AU3921" s="14"/>
      <c r="AV3921" s="14"/>
      <c r="AW3921" s="14"/>
    </row>
    <row r="3922" spans="1:49" s="10" customFormat="1">
      <c r="A3922" s="12"/>
      <c r="C3922"/>
      <c r="D3922"/>
      <c r="E3922" s="20"/>
      <c r="F3922"/>
      <c r="G3922"/>
      <c r="H3922"/>
      <c r="I3922"/>
      <c r="J3922" s="20"/>
      <c r="K3922"/>
      <c r="L3922"/>
      <c r="M3922"/>
      <c r="N3922"/>
      <c r="O3922" s="20"/>
      <c r="P3922"/>
      <c r="Q3922"/>
      <c r="R3922"/>
      <c r="S3922"/>
      <c r="T3922" s="20"/>
      <c r="U3922"/>
      <c r="V3922"/>
      <c r="W3922"/>
      <c r="X3922"/>
      <c r="Y3922" s="20"/>
      <c r="Z3922"/>
      <c r="AA3922"/>
      <c r="AB3922"/>
      <c r="AC3922"/>
      <c r="AD3922" s="20"/>
      <c r="AE3922"/>
      <c r="AF3922"/>
      <c r="AG3922"/>
      <c r="AH3922"/>
      <c r="AI3922" s="20"/>
      <c r="AJ3922"/>
      <c r="AK3922"/>
      <c r="AL3922"/>
      <c r="AM3922"/>
      <c r="AN3922" s="20"/>
      <c r="AO3922"/>
      <c r="AT3922" s="14"/>
      <c r="AU3922" s="14"/>
      <c r="AV3922" s="14"/>
      <c r="AW3922" s="14"/>
    </row>
    <row r="3923" spans="1:49" s="10" customFormat="1">
      <c r="A3923" s="12"/>
      <c r="C3923"/>
      <c r="D3923"/>
      <c r="E3923" s="20"/>
      <c r="F3923"/>
      <c r="G3923"/>
      <c r="H3923"/>
      <c r="I3923"/>
      <c r="J3923" s="20"/>
      <c r="K3923"/>
      <c r="L3923"/>
      <c r="M3923"/>
      <c r="N3923"/>
      <c r="O3923" s="20"/>
      <c r="P3923"/>
      <c r="Q3923"/>
      <c r="R3923"/>
      <c r="S3923"/>
      <c r="T3923" s="20"/>
      <c r="U3923"/>
      <c r="V3923"/>
      <c r="W3923"/>
      <c r="X3923"/>
      <c r="Y3923" s="20"/>
      <c r="Z3923"/>
      <c r="AA3923"/>
      <c r="AB3923"/>
      <c r="AC3923"/>
      <c r="AD3923" s="20"/>
      <c r="AE3923"/>
      <c r="AF3923"/>
      <c r="AG3923"/>
      <c r="AH3923"/>
      <c r="AI3923" s="20"/>
      <c r="AJ3923"/>
      <c r="AK3923"/>
      <c r="AL3923"/>
      <c r="AM3923"/>
      <c r="AN3923" s="20"/>
      <c r="AO3923"/>
      <c r="AT3923" s="14"/>
      <c r="AU3923" s="14"/>
      <c r="AV3923" s="14"/>
      <c r="AW3923" s="14"/>
    </row>
    <row r="3924" spans="1:49" s="10" customFormat="1">
      <c r="A3924" s="12"/>
      <c r="C3924"/>
      <c r="D3924"/>
      <c r="E3924" s="20"/>
      <c r="F3924"/>
      <c r="G3924"/>
      <c r="H3924"/>
      <c r="I3924"/>
      <c r="J3924" s="20"/>
      <c r="K3924"/>
      <c r="L3924"/>
      <c r="M3924"/>
      <c r="N3924"/>
      <c r="O3924" s="20"/>
      <c r="P3924"/>
      <c r="Q3924"/>
      <c r="R3924"/>
      <c r="S3924"/>
      <c r="T3924" s="20"/>
      <c r="U3924"/>
      <c r="V3924"/>
      <c r="W3924"/>
      <c r="X3924"/>
      <c r="Y3924" s="20"/>
      <c r="Z3924"/>
      <c r="AA3924"/>
      <c r="AB3924"/>
      <c r="AC3924"/>
      <c r="AD3924" s="20"/>
      <c r="AE3924"/>
      <c r="AF3924"/>
      <c r="AG3924"/>
      <c r="AH3924"/>
      <c r="AI3924" s="20"/>
      <c r="AJ3924"/>
      <c r="AK3924"/>
      <c r="AL3924"/>
      <c r="AM3924"/>
      <c r="AN3924" s="20"/>
      <c r="AO3924"/>
      <c r="AT3924" s="14"/>
      <c r="AU3924" s="14"/>
      <c r="AV3924" s="14"/>
      <c r="AW3924" s="14"/>
    </row>
    <row r="3925" spans="1:49" s="10" customFormat="1">
      <c r="A3925" s="12"/>
      <c r="C3925"/>
      <c r="D3925"/>
      <c r="E3925" s="20"/>
      <c r="F3925"/>
      <c r="G3925"/>
      <c r="H3925"/>
      <c r="I3925"/>
      <c r="J3925" s="20"/>
      <c r="K3925"/>
      <c r="L3925"/>
      <c r="M3925"/>
      <c r="N3925"/>
      <c r="O3925" s="20"/>
      <c r="P3925"/>
      <c r="Q3925"/>
      <c r="R3925"/>
      <c r="S3925"/>
      <c r="T3925" s="20"/>
      <c r="U3925"/>
      <c r="V3925"/>
      <c r="W3925"/>
      <c r="X3925"/>
      <c r="Y3925" s="20"/>
      <c r="Z3925"/>
      <c r="AA3925"/>
      <c r="AB3925"/>
      <c r="AC3925"/>
      <c r="AD3925" s="20"/>
      <c r="AE3925"/>
      <c r="AF3925"/>
      <c r="AG3925"/>
      <c r="AH3925"/>
      <c r="AI3925" s="20"/>
      <c r="AJ3925"/>
      <c r="AK3925"/>
      <c r="AL3925"/>
      <c r="AM3925"/>
      <c r="AN3925" s="20"/>
      <c r="AO3925"/>
      <c r="AT3925" s="14"/>
      <c r="AU3925" s="14"/>
      <c r="AV3925" s="14"/>
      <c r="AW3925" s="14"/>
    </row>
    <row r="3926" spans="1:49" s="10" customFormat="1">
      <c r="A3926" s="12"/>
      <c r="C3926"/>
      <c r="D3926"/>
      <c r="E3926" s="20"/>
      <c r="F3926"/>
      <c r="G3926"/>
      <c r="H3926"/>
      <c r="I3926"/>
      <c r="J3926" s="20"/>
      <c r="K3926"/>
      <c r="L3926"/>
      <c r="M3926"/>
      <c r="N3926"/>
      <c r="O3926" s="20"/>
      <c r="P3926"/>
      <c r="Q3926"/>
      <c r="R3926"/>
      <c r="S3926"/>
      <c r="T3926" s="20"/>
      <c r="U3926"/>
      <c r="V3926"/>
      <c r="W3926"/>
      <c r="X3926"/>
      <c r="Y3926" s="20"/>
      <c r="Z3926"/>
      <c r="AA3926"/>
      <c r="AB3926"/>
      <c r="AC3926"/>
      <c r="AD3926" s="20"/>
      <c r="AE3926"/>
      <c r="AF3926"/>
      <c r="AG3926"/>
      <c r="AH3926"/>
      <c r="AI3926" s="20"/>
      <c r="AJ3926"/>
      <c r="AK3926"/>
      <c r="AL3926"/>
      <c r="AM3926"/>
      <c r="AN3926" s="20"/>
      <c r="AO3926"/>
      <c r="AT3926" s="14"/>
      <c r="AU3926" s="14"/>
      <c r="AV3926" s="14"/>
      <c r="AW3926" s="14"/>
    </row>
    <row r="3927" spans="1:49" s="10" customFormat="1">
      <c r="A3927" s="12"/>
      <c r="C3927"/>
      <c r="D3927"/>
      <c r="E3927" s="20"/>
      <c r="F3927"/>
      <c r="G3927"/>
      <c r="H3927"/>
      <c r="I3927"/>
      <c r="J3927" s="20"/>
      <c r="K3927"/>
      <c r="L3927"/>
      <c r="M3927"/>
      <c r="N3927"/>
      <c r="O3927" s="20"/>
      <c r="P3927"/>
      <c r="Q3927"/>
      <c r="R3927"/>
      <c r="S3927"/>
      <c r="T3927" s="20"/>
      <c r="U3927"/>
      <c r="V3927"/>
      <c r="W3927"/>
      <c r="X3927"/>
      <c r="Y3927" s="20"/>
      <c r="Z3927"/>
      <c r="AA3927"/>
      <c r="AB3927"/>
      <c r="AC3927"/>
      <c r="AD3927" s="20"/>
      <c r="AE3927"/>
      <c r="AF3927"/>
      <c r="AG3927"/>
      <c r="AH3927"/>
      <c r="AI3927" s="20"/>
      <c r="AJ3927"/>
      <c r="AK3927"/>
      <c r="AL3927"/>
      <c r="AM3927"/>
      <c r="AN3927" s="20"/>
      <c r="AO3927"/>
      <c r="AT3927" s="14"/>
      <c r="AU3927" s="14"/>
      <c r="AV3927" s="14"/>
      <c r="AW3927" s="14"/>
    </row>
    <row r="3928" spans="1:49" s="10" customFormat="1">
      <c r="A3928" s="12"/>
      <c r="C3928"/>
      <c r="D3928"/>
      <c r="E3928" s="20"/>
      <c r="F3928"/>
      <c r="G3928"/>
      <c r="H3928"/>
      <c r="I3928"/>
      <c r="J3928" s="20"/>
      <c r="K3928"/>
      <c r="L3928"/>
      <c r="M3928"/>
      <c r="N3928"/>
      <c r="O3928" s="20"/>
      <c r="P3928"/>
      <c r="Q3928"/>
      <c r="R3928"/>
      <c r="S3928"/>
      <c r="T3928" s="20"/>
      <c r="U3928"/>
      <c r="V3928"/>
      <c r="W3928"/>
      <c r="X3928"/>
      <c r="Y3928" s="20"/>
      <c r="Z3928"/>
      <c r="AA3928"/>
      <c r="AB3928"/>
      <c r="AC3928"/>
      <c r="AD3928" s="20"/>
      <c r="AE3928"/>
      <c r="AF3928"/>
      <c r="AG3928"/>
      <c r="AH3928"/>
      <c r="AI3928" s="20"/>
      <c r="AJ3928"/>
      <c r="AK3928"/>
      <c r="AL3928"/>
      <c r="AM3928"/>
      <c r="AN3928" s="20"/>
      <c r="AO3928"/>
      <c r="AT3928" s="14"/>
      <c r="AU3928" s="14"/>
      <c r="AV3928" s="14"/>
      <c r="AW3928" s="14"/>
    </row>
    <row r="3929" spans="1:49" s="10" customFormat="1">
      <c r="A3929" s="12"/>
      <c r="C3929"/>
      <c r="D3929"/>
      <c r="E3929" s="20"/>
      <c r="F3929"/>
      <c r="G3929"/>
      <c r="H3929"/>
      <c r="I3929"/>
      <c r="J3929" s="20"/>
      <c r="K3929"/>
      <c r="L3929"/>
      <c r="M3929"/>
      <c r="N3929"/>
      <c r="O3929" s="20"/>
      <c r="P3929"/>
      <c r="Q3929"/>
      <c r="R3929"/>
      <c r="S3929"/>
      <c r="T3929" s="20"/>
      <c r="U3929"/>
      <c r="V3929"/>
      <c r="W3929"/>
      <c r="X3929"/>
      <c r="Y3929" s="20"/>
      <c r="Z3929"/>
      <c r="AA3929"/>
      <c r="AB3929"/>
      <c r="AC3929"/>
      <c r="AD3929" s="20"/>
      <c r="AE3929"/>
      <c r="AF3929"/>
      <c r="AG3929"/>
      <c r="AH3929"/>
      <c r="AI3929" s="20"/>
      <c r="AJ3929"/>
      <c r="AK3929"/>
      <c r="AL3929"/>
      <c r="AM3929"/>
      <c r="AN3929" s="20"/>
      <c r="AO3929"/>
      <c r="AT3929" s="14"/>
      <c r="AU3929" s="14"/>
      <c r="AV3929" s="14"/>
      <c r="AW3929" s="14"/>
    </row>
    <row r="3930" spans="1:49" s="10" customFormat="1">
      <c r="A3930" s="12"/>
      <c r="C3930"/>
      <c r="D3930"/>
      <c r="E3930" s="20"/>
      <c r="F3930"/>
      <c r="G3930"/>
      <c r="H3930"/>
      <c r="I3930"/>
      <c r="J3930" s="20"/>
      <c r="K3930"/>
      <c r="L3930"/>
      <c r="M3930"/>
      <c r="N3930"/>
      <c r="O3930" s="20"/>
      <c r="P3930"/>
      <c r="Q3930"/>
      <c r="R3930"/>
      <c r="S3930"/>
      <c r="T3930" s="20"/>
      <c r="U3930"/>
      <c r="V3930"/>
      <c r="W3930"/>
      <c r="X3930"/>
      <c r="Y3930" s="20"/>
      <c r="Z3930"/>
      <c r="AA3930"/>
      <c r="AB3930"/>
      <c r="AC3930"/>
      <c r="AD3930" s="20"/>
      <c r="AE3930"/>
      <c r="AF3930"/>
      <c r="AG3930"/>
      <c r="AH3930"/>
      <c r="AI3930" s="20"/>
      <c r="AJ3930"/>
      <c r="AK3930"/>
      <c r="AL3930"/>
      <c r="AM3930"/>
      <c r="AN3930" s="20"/>
      <c r="AO3930"/>
      <c r="AT3930" s="14"/>
      <c r="AU3930" s="14"/>
      <c r="AV3930" s="14"/>
      <c r="AW3930" s="14"/>
    </row>
    <row r="3931" spans="1:49" s="10" customFormat="1">
      <c r="A3931" s="12"/>
      <c r="C3931"/>
      <c r="D3931"/>
      <c r="E3931" s="20"/>
      <c r="F3931"/>
      <c r="G3931"/>
      <c r="H3931"/>
      <c r="I3931"/>
      <c r="J3931" s="20"/>
      <c r="K3931"/>
      <c r="L3931"/>
      <c r="M3931"/>
      <c r="N3931"/>
      <c r="O3931" s="20"/>
      <c r="P3931"/>
      <c r="Q3931"/>
      <c r="R3931"/>
      <c r="S3931"/>
      <c r="T3931" s="20"/>
      <c r="U3931"/>
      <c r="V3931"/>
      <c r="W3931"/>
      <c r="X3931"/>
      <c r="Y3931" s="20"/>
      <c r="Z3931"/>
      <c r="AA3931"/>
      <c r="AB3931"/>
      <c r="AC3931"/>
      <c r="AD3931" s="20"/>
      <c r="AE3931"/>
      <c r="AF3931"/>
      <c r="AG3931"/>
      <c r="AH3931"/>
      <c r="AI3931" s="20"/>
      <c r="AJ3931"/>
      <c r="AK3931"/>
      <c r="AL3931"/>
      <c r="AM3931"/>
      <c r="AN3931" s="20"/>
      <c r="AO3931"/>
      <c r="AT3931" s="14"/>
      <c r="AU3931" s="14"/>
      <c r="AV3931" s="14"/>
      <c r="AW3931" s="14"/>
    </row>
    <row r="3932" spans="1:49" s="10" customFormat="1">
      <c r="A3932" s="12"/>
      <c r="C3932"/>
      <c r="D3932"/>
      <c r="E3932" s="20"/>
      <c r="F3932"/>
      <c r="G3932"/>
      <c r="H3932"/>
      <c r="I3932"/>
      <c r="J3932" s="20"/>
      <c r="K3932"/>
      <c r="L3932"/>
      <c r="M3932"/>
      <c r="N3932"/>
      <c r="O3932" s="20"/>
      <c r="P3932"/>
      <c r="Q3932"/>
      <c r="R3932"/>
      <c r="S3932"/>
      <c r="T3932" s="20"/>
      <c r="U3932"/>
      <c r="V3932"/>
      <c r="W3932"/>
      <c r="X3932"/>
      <c r="Y3932" s="20"/>
      <c r="Z3932"/>
      <c r="AA3932"/>
      <c r="AB3932"/>
      <c r="AC3932"/>
      <c r="AD3932" s="20"/>
      <c r="AE3932"/>
      <c r="AF3932"/>
      <c r="AG3932"/>
      <c r="AH3932"/>
      <c r="AI3932" s="20"/>
      <c r="AJ3932"/>
      <c r="AK3932"/>
      <c r="AL3932"/>
      <c r="AM3932"/>
      <c r="AN3932" s="20"/>
      <c r="AO3932"/>
      <c r="AT3932" s="14"/>
      <c r="AU3932" s="14"/>
      <c r="AV3932" s="14"/>
      <c r="AW3932" s="14"/>
    </row>
    <row r="3933" spans="1:49" s="10" customFormat="1">
      <c r="A3933" s="12"/>
      <c r="C3933"/>
      <c r="D3933"/>
      <c r="E3933" s="20"/>
      <c r="F3933"/>
      <c r="G3933"/>
      <c r="H3933"/>
      <c r="I3933"/>
      <c r="J3933" s="20"/>
      <c r="K3933"/>
      <c r="L3933"/>
      <c r="M3933"/>
      <c r="N3933"/>
      <c r="O3933" s="20"/>
      <c r="P3933"/>
      <c r="Q3933"/>
      <c r="R3933"/>
      <c r="S3933"/>
      <c r="T3933" s="20"/>
      <c r="U3933"/>
      <c r="V3933"/>
      <c r="W3933"/>
      <c r="X3933"/>
      <c r="Y3933" s="20"/>
      <c r="Z3933"/>
      <c r="AA3933"/>
      <c r="AB3933"/>
      <c r="AC3933"/>
      <c r="AD3933" s="20"/>
      <c r="AE3933"/>
      <c r="AF3933"/>
      <c r="AG3933"/>
      <c r="AH3933"/>
      <c r="AI3933" s="20"/>
      <c r="AJ3933"/>
      <c r="AK3933"/>
      <c r="AL3933"/>
      <c r="AM3933"/>
      <c r="AN3933" s="20"/>
      <c r="AO3933"/>
      <c r="AT3933" s="14"/>
      <c r="AU3933" s="14"/>
      <c r="AV3933" s="14"/>
      <c r="AW3933" s="14"/>
    </row>
    <row r="3934" spans="1:49" s="10" customFormat="1">
      <c r="A3934" s="12"/>
      <c r="C3934"/>
      <c r="D3934"/>
      <c r="E3934" s="20"/>
      <c r="F3934"/>
      <c r="G3934"/>
      <c r="H3934"/>
      <c r="I3934"/>
      <c r="J3934" s="20"/>
      <c r="K3934"/>
      <c r="L3934"/>
      <c r="M3934"/>
      <c r="N3934"/>
      <c r="O3934" s="20"/>
      <c r="P3934"/>
      <c r="Q3934"/>
      <c r="R3934"/>
      <c r="S3934"/>
      <c r="T3934" s="20"/>
      <c r="U3934"/>
      <c r="V3934"/>
      <c r="W3934"/>
      <c r="X3934"/>
      <c r="Y3934" s="20"/>
      <c r="Z3934"/>
      <c r="AA3934"/>
      <c r="AB3934"/>
      <c r="AC3934"/>
      <c r="AD3934" s="20"/>
      <c r="AE3934"/>
      <c r="AF3934"/>
      <c r="AG3934"/>
      <c r="AH3934"/>
      <c r="AI3934" s="20"/>
      <c r="AJ3934"/>
      <c r="AK3934"/>
      <c r="AL3934"/>
      <c r="AM3934"/>
      <c r="AN3934" s="20"/>
      <c r="AO3934"/>
      <c r="AT3934" s="14"/>
      <c r="AU3934" s="14"/>
      <c r="AV3934" s="14"/>
      <c r="AW3934" s="14"/>
    </row>
    <row r="3935" spans="1:49" s="10" customFormat="1">
      <c r="A3935" s="12"/>
      <c r="C3935"/>
      <c r="D3935"/>
      <c r="E3935" s="20"/>
      <c r="F3935"/>
      <c r="G3935"/>
      <c r="H3935"/>
      <c r="I3935"/>
      <c r="J3935" s="20"/>
      <c r="K3935"/>
      <c r="L3935"/>
      <c r="M3935"/>
      <c r="N3935"/>
      <c r="O3935" s="20"/>
      <c r="P3935"/>
      <c r="Q3935"/>
      <c r="R3935"/>
      <c r="S3935"/>
      <c r="T3935" s="20"/>
      <c r="U3935"/>
      <c r="V3935"/>
      <c r="W3935"/>
      <c r="X3935"/>
      <c r="Y3935" s="20"/>
      <c r="Z3935"/>
      <c r="AA3935"/>
      <c r="AB3935"/>
      <c r="AC3935"/>
      <c r="AD3935" s="20"/>
      <c r="AE3935"/>
      <c r="AF3935"/>
      <c r="AG3935"/>
      <c r="AH3935"/>
      <c r="AI3935" s="20"/>
      <c r="AJ3935"/>
      <c r="AK3935"/>
      <c r="AL3935"/>
      <c r="AM3935"/>
      <c r="AN3935" s="20"/>
      <c r="AO3935"/>
      <c r="AT3935" s="14"/>
      <c r="AU3935" s="14"/>
      <c r="AV3935" s="14"/>
      <c r="AW3935" s="14"/>
    </row>
    <row r="3936" spans="1:49" s="10" customFormat="1">
      <c r="A3936" s="12"/>
      <c r="C3936"/>
      <c r="D3936"/>
      <c r="E3936" s="20"/>
      <c r="F3936"/>
      <c r="G3936"/>
      <c r="H3936"/>
      <c r="I3936"/>
      <c r="J3936" s="20"/>
      <c r="K3936"/>
      <c r="L3936"/>
      <c r="M3936"/>
      <c r="N3936"/>
      <c r="O3936" s="20"/>
      <c r="P3936"/>
      <c r="Q3936"/>
      <c r="R3936"/>
      <c r="S3936"/>
      <c r="T3936" s="20"/>
      <c r="U3936"/>
      <c r="V3936"/>
      <c r="W3936"/>
      <c r="X3936"/>
      <c r="Y3936" s="20"/>
      <c r="Z3936"/>
      <c r="AA3936"/>
      <c r="AB3936"/>
      <c r="AC3936"/>
      <c r="AD3936" s="20"/>
      <c r="AE3936"/>
      <c r="AF3936"/>
      <c r="AG3936"/>
      <c r="AH3936"/>
      <c r="AI3936" s="20"/>
      <c r="AJ3936"/>
      <c r="AK3936"/>
      <c r="AL3936"/>
      <c r="AM3936"/>
      <c r="AN3936" s="20"/>
      <c r="AO3936"/>
      <c r="AT3936" s="14"/>
      <c r="AU3936" s="14"/>
      <c r="AV3936" s="14"/>
      <c r="AW3936" s="14"/>
    </row>
    <row r="3937" spans="1:49" s="10" customFormat="1">
      <c r="A3937" s="12"/>
      <c r="C3937"/>
      <c r="D3937"/>
      <c r="E3937" s="20"/>
      <c r="F3937"/>
      <c r="G3937"/>
      <c r="H3937"/>
      <c r="I3937"/>
      <c r="J3937" s="20"/>
      <c r="K3937"/>
      <c r="L3937"/>
      <c r="M3937"/>
      <c r="N3937"/>
      <c r="O3937" s="20"/>
      <c r="P3937"/>
      <c r="Q3937"/>
      <c r="R3937"/>
      <c r="S3937"/>
      <c r="T3937" s="20"/>
      <c r="U3937"/>
      <c r="V3937"/>
      <c r="W3937"/>
      <c r="X3937"/>
      <c r="Y3937" s="20"/>
      <c r="Z3937"/>
      <c r="AA3937"/>
      <c r="AB3937"/>
      <c r="AC3937"/>
      <c r="AD3937" s="20"/>
      <c r="AE3937"/>
      <c r="AF3937"/>
      <c r="AG3937"/>
      <c r="AH3937"/>
      <c r="AI3937" s="20"/>
      <c r="AJ3937"/>
      <c r="AK3937"/>
      <c r="AL3937"/>
      <c r="AM3937"/>
      <c r="AN3937" s="20"/>
      <c r="AO3937"/>
      <c r="AT3937" s="14"/>
      <c r="AU3937" s="14"/>
      <c r="AV3937" s="14"/>
      <c r="AW3937" s="14"/>
    </row>
    <row r="3938" spans="1:49" s="10" customFormat="1">
      <c r="A3938" s="12"/>
      <c r="C3938"/>
      <c r="D3938"/>
      <c r="E3938" s="20"/>
      <c r="F3938"/>
      <c r="G3938"/>
      <c r="H3938"/>
      <c r="I3938"/>
      <c r="J3938" s="20"/>
      <c r="K3938"/>
      <c r="L3938"/>
      <c r="M3938"/>
      <c r="N3938"/>
      <c r="O3938" s="20"/>
      <c r="P3938"/>
      <c r="Q3938"/>
      <c r="R3938"/>
      <c r="S3938"/>
      <c r="T3938" s="20"/>
      <c r="U3938"/>
      <c r="V3938"/>
      <c r="W3938"/>
      <c r="X3938"/>
      <c r="Y3938" s="20"/>
      <c r="Z3938"/>
      <c r="AA3938"/>
      <c r="AB3938"/>
      <c r="AC3938"/>
      <c r="AD3938" s="20"/>
      <c r="AE3938"/>
      <c r="AF3938"/>
      <c r="AG3938"/>
      <c r="AH3938"/>
      <c r="AI3938" s="20"/>
      <c r="AJ3938"/>
      <c r="AK3938"/>
      <c r="AL3938"/>
      <c r="AM3938"/>
      <c r="AN3938" s="20"/>
      <c r="AO3938"/>
      <c r="AT3938" s="14"/>
      <c r="AU3938" s="14"/>
      <c r="AV3938" s="14"/>
      <c r="AW3938" s="14"/>
    </row>
    <row r="3939" spans="1:49" s="10" customFormat="1">
      <c r="A3939" s="12"/>
      <c r="C3939"/>
      <c r="D3939"/>
      <c r="E3939" s="20"/>
      <c r="F3939"/>
      <c r="G3939"/>
      <c r="H3939"/>
      <c r="I3939"/>
      <c r="J3939" s="20"/>
      <c r="K3939"/>
      <c r="L3939"/>
      <c r="M3939"/>
      <c r="N3939"/>
      <c r="O3939" s="20"/>
      <c r="P3939"/>
      <c r="Q3939"/>
      <c r="R3939"/>
      <c r="S3939"/>
      <c r="T3939" s="20"/>
      <c r="U3939"/>
      <c r="V3939"/>
      <c r="W3939"/>
      <c r="X3939"/>
      <c r="Y3939" s="20"/>
      <c r="Z3939"/>
      <c r="AA3939"/>
      <c r="AB3939"/>
      <c r="AC3939"/>
      <c r="AD3939" s="20"/>
      <c r="AE3939"/>
      <c r="AF3939"/>
      <c r="AG3939"/>
      <c r="AH3939"/>
      <c r="AI3939" s="20"/>
      <c r="AJ3939"/>
      <c r="AK3939"/>
      <c r="AL3939"/>
      <c r="AM3939"/>
      <c r="AN3939" s="20"/>
      <c r="AO3939"/>
      <c r="AT3939" s="14"/>
      <c r="AU3939" s="14"/>
      <c r="AV3939" s="14"/>
      <c r="AW3939" s="14"/>
    </row>
    <row r="3940" spans="1:49" s="10" customFormat="1">
      <c r="A3940" s="12"/>
      <c r="C3940"/>
      <c r="D3940"/>
      <c r="E3940" s="20"/>
      <c r="F3940"/>
      <c r="G3940"/>
      <c r="H3940"/>
      <c r="I3940"/>
      <c r="J3940" s="20"/>
      <c r="K3940"/>
      <c r="L3940"/>
      <c r="M3940"/>
      <c r="N3940"/>
      <c r="O3940" s="20"/>
      <c r="P3940"/>
      <c r="Q3940"/>
      <c r="R3940"/>
      <c r="S3940"/>
      <c r="T3940" s="20"/>
      <c r="U3940"/>
      <c r="V3940"/>
      <c r="W3940"/>
      <c r="X3940"/>
      <c r="Y3940" s="20"/>
      <c r="Z3940"/>
      <c r="AA3940"/>
      <c r="AB3940"/>
      <c r="AC3940"/>
      <c r="AD3940" s="20"/>
      <c r="AE3940"/>
      <c r="AF3940"/>
      <c r="AG3940"/>
      <c r="AH3940"/>
      <c r="AI3940" s="20"/>
      <c r="AJ3940"/>
      <c r="AK3940"/>
      <c r="AL3940"/>
      <c r="AM3940"/>
      <c r="AN3940" s="20"/>
      <c r="AO3940"/>
      <c r="AT3940" s="14"/>
      <c r="AU3940" s="14"/>
      <c r="AV3940" s="14"/>
      <c r="AW3940" s="14"/>
    </row>
    <row r="3941" spans="1:49" s="10" customFormat="1">
      <c r="A3941" s="12"/>
      <c r="C3941"/>
      <c r="D3941"/>
      <c r="E3941" s="20"/>
      <c r="F3941"/>
      <c r="G3941"/>
      <c r="H3941"/>
      <c r="I3941"/>
      <c r="J3941" s="20"/>
      <c r="K3941"/>
      <c r="L3941"/>
      <c r="M3941"/>
      <c r="N3941"/>
      <c r="O3941" s="20"/>
      <c r="P3941"/>
      <c r="Q3941"/>
      <c r="R3941"/>
      <c r="S3941"/>
      <c r="T3941" s="20"/>
      <c r="U3941"/>
      <c r="V3941"/>
      <c r="W3941"/>
      <c r="X3941"/>
      <c r="Y3941" s="20"/>
      <c r="Z3941"/>
      <c r="AA3941"/>
      <c r="AB3941"/>
      <c r="AC3941"/>
      <c r="AD3941" s="20"/>
      <c r="AE3941"/>
      <c r="AF3941"/>
      <c r="AG3941"/>
      <c r="AH3941"/>
      <c r="AI3941" s="20"/>
      <c r="AJ3941"/>
      <c r="AK3941"/>
      <c r="AL3941"/>
      <c r="AM3941"/>
      <c r="AN3941" s="20"/>
      <c r="AO3941"/>
      <c r="AT3941" s="14"/>
      <c r="AU3941" s="14"/>
      <c r="AV3941" s="14"/>
      <c r="AW3941" s="14"/>
    </row>
    <row r="3942" spans="1:49" s="10" customFormat="1">
      <c r="A3942" s="12"/>
      <c r="C3942"/>
      <c r="D3942"/>
      <c r="E3942" s="20"/>
      <c r="F3942"/>
      <c r="G3942"/>
      <c r="H3942"/>
      <c r="I3942"/>
      <c r="J3942" s="20"/>
      <c r="K3942"/>
      <c r="L3942"/>
      <c r="M3942"/>
      <c r="N3942"/>
      <c r="O3942" s="20"/>
      <c r="P3942"/>
      <c r="Q3942"/>
      <c r="R3942"/>
      <c r="S3942"/>
      <c r="T3942" s="20"/>
      <c r="U3942"/>
      <c r="V3942"/>
      <c r="W3942"/>
      <c r="X3942"/>
      <c r="Y3942" s="20"/>
      <c r="Z3942"/>
      <c r="AA3942"/>
      <c r="AB3942"/>
      <c r="AC3942"/>
      <c r="AD3942" s="20"/>
      <c r="AE3942"/>
      <c r="AF3942"/>
      <c r="AG3942"/>
      <c r="AH3942"/>
      <c r="AI3942" s="20"/>
      <c r="AJ3942"/>
      <c r="AK3942"/>
      <c r="AL3942"/>
      <c r="AM3942"/>
      <c r="AN3942" s="20"/>
      <c r="AO3942"/>
      <c r="AT3942" s="14"/>
      <c r="AU3942" s="14"/>
      <c r="AV3942" s="14"/>
      <c r="AW3942" s="14"/>
    </row>
    <row r="3943" spans="1:49" s="10" customFormat="1">
      <c r="A3943" s="12"/>
      <c r="C3943"/>
      <c r="D3943"/>
      <c r="E3943" s="20"/>
      <c r="F3943"/>
      <c r="G3943"/>
      <c r="H3943"/>
      <c r="I3943"/>
      <c r="J3943" s="20"/>
      <c r="K3943"/>
      <c r="L3943"/>
      <c r="M3943"/>
      <c r="N3943"/>
      <c r="O3943" s="20"/>
      <c r="P3943"/>
      <c r="Q3943"/>
      <c r="R3943"/>
      <c r="S3943"/>
      <c r="T3943" s="20"/>
      <c r="U3943"/>
      <c r="V3943"/>
      <c r="W3943"/>
      <c r="X3943"/>
      <c r="Y3943" s="20"/>
      <c r="Z3943"/>
      <c r="AA3943"/>
      <c r="AB3943"/>
      <c r="AC3943"/>
      <c r="AD3943" s="20"/>
      <c r="AE3943"/>
      <c r="AF3943"/>
      <c r="AG3943"/>
      <c r="AH3943"/>
      <c r="AI3943" s="20"/>
      <c r="AJ3943"/>
      <c r="AK3943"/>
      <c r="AL3943"/>
      <c r="AM3943"/>
      <c r="AN3943" s="20"/>
      <c r="AO3943"/>
      <c r="AT3943" s="14"/>
      <c r="AU3943" s="14"/>
      <c r="AV3943" s="14"/>
      <c r="AW3943" s="14"/>
    </row>
    <row r="3944" spans="1:49" s="10" customFormat="1">
      <c r="A3944" s="12"/>
      <c r="C3944"/>
      <c r="D3944"/>
      <c r="E3944" s="20"/>
      <c r="F3944"/>
      <c r="G3944"/>
      <c r="H3944"/>
      <c r="I3944"/>
      <c r="J3944" s="20"/>
      <c r="K3944"/>
      <c r="L3944"/>
      <c r="M3944"/>
      <c r="N3944"/>
      <c r="O3944" s="20"/>
      <c r="P3944"/>
      <c r="Q3944"/>
      <c r="R3944"/>
      <c r="S3944"/>
      <c r="T3944" s="20"/>
      <c r="U3944"/>
      <c r="V3944"/>
      <c r="W3944"/>
      <c r="X3944"/>
      <c r="Y3944" s="20"/>
      <c r="Z3944"/>
      <c r="AA3944"/>
      <c r="AB3944"/>
      <c r="AC3944"/>
      <c r="AD3944" s="20"/>
      <c r="AE3944"/>
      <c r="AF3944"/>
      <c r="AG3944"/>
      <c r="AH3944"/>
      <c r="AI3944" s="20"/>
      <c r="AJ3944"/>
      <c r="AK3944"/>
      <c r="AL3944"/>
      <c r="AM3944"/>
      <c r="AN3944" s="20"/>
      <c r="AO3944"/>
      <c r="AT3944" s="14"/>
      <c r="AU3944" s="14"/>
      <c r="AV3944" s="14"/>
      <c r="AW3944" s="14"/>
    </row>
    <row r="3945" spans="1:49" s="10" customFormat="1">
      <c r="A3945" s="12"/>
      <c r="C3945"/>
      <c r="D3945"/>
      <c r="E3945" s="20"/>
      <c r="F3945"/>
      <c r="G3945"/>
      <c r="H3945"/>
      <c r="I3945"/>
      <c r="J3945" s="20"/>
      <c r="K3945"/>
      <c r="L3945"/>
      <c r="M3945"/>
      <c r="N3945"/>
      <c r="O3945" s="20"/>
      <c r="P3945"/>
      <c r="Q3945"/>
      <c r="R3945"/>
      <c r="S3945"/>
      <c r="T3945" s="20"/>
      <c r="U3945"/>
      <c r="V3945"/>
      <c r="W3945"/>
      <c r="X3945"/>
      <c r="Y3945" s="20"/>
      <c r="Z3945"/>
      <c r="AA3945"/>
      <c r="AB3945"/>
      <c r="AC3945"/>
      <c r="AD3945" s="20"/>
      <c r="AE3945"/>
      <c r="AF3945"/>
      <c r="AG3945"/>
      <c r="AH3945"/>
      <c r="AI3945" s="20"/>
      <c r="AJ3945"/>
      <c r="AK3945"/>
      <c r="AL3945"/>
      <c r="AM3945"/>
      <c r="AN3945" s="20"/>
      <c r="AO3945"/>
      <c r="AT3945" s="14"/>
      <c r="AU3945" s="14"/>
      <c r="AV3945" s="14"/>
      <c r="AW3945" s="14"/>
    </row>
    <row r="3946" spans="1:49" s="10" customFormat="1">
      <c r="A3946" s="12"/>
      <c r="C3946"/>
      <c r="D3946"/>
      <c r="E3946" s="20"/>
      <c r="F3946"/>
      <c r="G3946"/>
      <c r="H3946"/>
      <c r="I3946"/>
      <c r="J3946" s="20"/>
      <c r="K3946"/>
      <c r="L3946"/>
      <c r="M3946"/>
      <c r="N3946"/>
      <c r="O3946" s="20"/>
      <c r="P3946"/>
      <c r="Q3946"/>
      <c r="R3946"/>
      <c r="S3946"/>
      <c r="T3946" s="20"/>
      <c r="U3946"/>
      <c r="V3946"/>
      <c r="W3946"/>
      <c r="X3946"/>
      <c r="Y3946" s="20"/>
      <c r="Z3946"/>
      <c r="AA3946"/>
      <c r="AB3946"/>
      <c r="AC3946"/>
      <c r="AD3946" s="20"/>
      <c r="AE3946"/>
      <c r="AF3946"/>
      <c r="AG3946"/>
      <c r="AH3946"/>
      <c r="AI3946" s="20"/>
      <c r="AJ3946"/>
      <c r="AK3946"/>
      <c r="AL3946"/>
      <c r="AM3946"/>
      <c r="AN3946" s="20"/>
      <c r="AO3946"/>
      <c r="AT3946" s="14"/>
      <c r="AU3946" s="14"/>
      <c r="AV3946" s="14"/>
      <c r="AW3946" s="14"/>
    </row>
    <row r="3947" spans="1:49" s="10" customFormat="1">
      <c r="A3947" s="12"/>
      <c r="C3947"/>
      <c r="D3947"/>
      <c r="E3947" s="20"/>
      <c r="F3947"/>
      <c r="G3947"/>
      <c r="H3947"/>
      <c r="I3947"/>
      <c r="J3947" s="20"/>
      <c r="K3947"/>
      <c r="L3947"/>
      <c r="M3947"/>
      <c r="N3947"/>
      <c r="O3947" s="20"/>
      <c r="P3947"/>
      <c r="Q3947"/>
      <c r="R3947"/>
      <c r="S3947"/>
      <c r="T3947" s="20"/>
      <c r="U3947"/>
      <c r="V3947"/>
      <c r="W3947"/>
      <c r="X3947"/>
      <c r="Y3947" s="20"/>
      <c r="Z3947"/>
      <c r="AA3947"/>
      <c r="AB3947"/>
      <c r="AC3947"/>
      <c r="AD3947" s="20"/>
      <c r="AE3947"/>
      <c r="AF3947"/>
      <c r="AG3947"/>
      <c r="AH3947"/>
      <c r="AI3947" s="20"/>
      <c r="AJ3947"/>
      <c r="AK3947"/>
      <c r="AL3947"/>
      <c r="AM3947"/>
      <c r="AN3947" s="20"/>
      <c r="AO3947"/>
      <c r="AT3947" s="14"/>
      <c r="AU3947" s="14"/>
      <c r="AV3947" s="14"/>
      <c r="AW3947" s="14"/>
    </row>
    <row r="3948" spans="1:49" s="10" customFormat="1">
      <c r="A3948" s="12"/>
      <c r="C3948"/>
      <c r="D3948"/>
      <c r="E3948" s="20"/>
      <c r="F3948"/>
      <c r="G3948"/>
      <c r="H3948"/>
      <c r="I3948"/>
      <c r="J3948" s="20"/>
      <c r="K3948"/>
      <c r="L3948"/>
      <c r="M3948"/>
      <c r="N3948"/>
      <c r="O3948" s="20"/>
      <c r="P3948"/>
      <c r="Q3948"/>
      <c r="R3948"/>
      <c r="S3948"/>
      <c r="T3948" s="20"/>
      <c r="U3948"/>
      <c r="V3948"/>
      <c r="W3948"/>
      <c r="X3948"/>
      <c r="Y3948" s="20"/>
      <c r="Z3948"/>
      <c r="AA3948"/>
      <c r="AB3948"/>
      <c r="AC3948"/>
      <c r="AD3948" s="20"/>
      <c r="AE3948"/>
      <c r="AF3948"/>
      <c r="AG3948"/>
      <c r="AH3948"/>
      <c r="AI3948" s="20"/>
      <c r="AJ3948"/>
      <c r="AK3948"/>
      <c r="AL3948"/>
      <c r="AM3948"/>
      <c r="AN3948" s="20"/>
      <c r="AO3948"/>
      <c r="AT3948" s="14"/>
      <c r="AU3948" s="14"/>
      <c r="AV3948" s="14"/>
      <c r="AW3948" s="14"/>
    </row>
    <row r="3949" spans="1:49" s="10" customFormat="1">
      <c r="A3949" s="12"/>
      <c r="C3949"/>
      <c r="D3949"/>
      <c r="E3949" s="20"/>
      <c r="F3949"/>
      <c r="G3949"/>
      <c r="H3949"/>
      <c r="I3949"/>
      <c r="J3949" s="20"/>
      <c r="K3949"/>
      <c r="L3949"/>
      <c r="M3949"/>
      <c r="N3949"/>
      <c r="O3949" s="20"/>
      <c r="P3949"/>
      <c r="Q3949"/>
      <c r="R3949"/>
      <c r="S3949"/>
      <c r="T3949" s="20"/>
      <c r="U3949"/>
      <c r="V3949"/>
      <c r="W3949"/>
      <c r="X3949"/>
      <c r="Y3949" s="20"/>
      <c r="Z3949"/>
      <c r="AA3949"/>
      <c r="AB3949"/>
      <c r="AC3949"/>
      <c r="AD3949" s="20"/>
      <c r="AE3949"/>
      <c r="AF3949"/>
      <c r="AG3949"/>
      <c r="AH3949"/>
      <c r="AI3949" s="20"/>
      <c r="AJ3949"/>
      <c r="AK3949"/>
      <c r="AL3949"/>
      <c r="AM3949"/>
      <c r="AN3949" s="20"/>
      <c r="AO3949"/>
      <c r="AT3949" s="14"/>
      <c r="AU3949" s="14"/>
      <c r="AV3949" s="14"/>
      <c r="AW3949" s="14"/>
    </row>
    <row r="3950" spans="1:49" s="10" customFormat="1">
      <c r="A3950" s="12"/>
      <c r="C3950"/>
      <c r="D3950"/>
      <c r="E3950" s="20"/>
      <c r="F3950"/>
      <c r="G3950"/>
      <c r="H3950"/>
      <c r="I3950"/>
      <c r="J3950" s="20"/>
      <c r="K3950"/>
      <c r="L3950"/>
      <c r="M3950"/>
      <c r="N3950"/>
      <c r="O3950" s="20"/>
      <c r="P3950"/>
      <c r="Q3950"/>
      <c r="R3950"/>
      <c r="S3950"/>
      <c r="T3950" s="20"/>
      <c r="U3950"/>
      <c r="V3950"/>
      <c r="W3950"/>
      <c r="X3950"/>
      <c r="Y3950" s="20"/>
      <c r="Z3950"/>
      <c r="AA3950"/>
      <c r="AB3950"/>
      <c r="AC3950"/>
      <c r="AD3950" s="20"/>
      <c r="AE3950"/>
      <c r="AF3950"/>
      <c r="AG3950"/>
      <c r="AH3950"/>
      <c r="AI3950" s="20"/>
      <c r="AJ3950"/>
      <c r="AK3950"/>
      <c r="AL3950"/>
      <c r="AM3950"/>
      <c r="AN3950" s="20"/>
      <c r="AO3950"/>
      <c r="AT3950" s="14"/>
      <c r="AU3950" s="14"/>
      <c r="AV3950" s="14"/>
      <c r="AW3950" s="14"/>
    </row>
    <row r="3951" spans="1:49" s="10" customFormat="1">
      <c r="A3951" s="12"/>
      <c r="C3951"/>
      <c r="D3951"/>
      <c r="E3951" s="20"/>
      <c r="F3951"/>
      <c r="G3951"/>
      <c r="H3951"/>
      <c r="I3951"/>
      <c r="J3951" s="20"/>
      <c r="K3951"/>
      <c r="L3951"/>
      <c r="M3951"/>
      <c r="N3951"/>
      <c r="O3951" s="20"/>
      <c r="P3951"/>
      <c r="Q3951"/>
      <c r="R3951"/>
      <c r="S3951"/>
      <c r="T3951" s="20"/>
      <c r="U3951"/>
      <c r="V3951"/>
      <c r="W3951"/>
      <c r="X3951"/>
      <c r="Y3951" s="20"/>
      <c r="Z3951"/>
      <c r="AA3951"/>
      <c r="AB3951"/>
      <c r="AC3951"/>
      <c r="AD3951" s="20"/>
      <c r="AE3951"/>
      <c r="AF3951"/>
      <c r="AG3951"/>
      <c r="AH3951"/>
      <c r="AI3951" s="20"/>
      <c r="AJ3951"/>
      <c r="AK3951"/>
      <c r="AL3951"/>
      <c r="AM3951"/>
      <c r="AN3951" s="20"/>
      <c r="AO3951"/>
      <c r="AT3951" s="14"/>
      <c r="AU3951" s="14"/>
      <c r="AV3951" s="14"/>
      <c r="AW3951" s="14"/>
    </row>
    <row r="3952" spans="1:49" s="10" customFormat="1">
      <c r="A3952" s="12"/>
      <c r="C3952"/>
      <c r="D3952"/>
      <c r="E3952" s="20"/>
      <c r="F3952"/>
      <c r="G3952"/>
      <c r="H3952"/>
      <c r="I3952"/>
      <c r="J3952" s="20"/>
      <c r="K3952"/>
      <c r="L3952"/>
      <c r="M3952"/>
      <c r="N3952"/>
      <c r="O3952" s="20"/>
      <c r="P3952"/>
      <c r="Q3952"/>
      <c r="R3952"/>
      <c r="S3952"/>
      <c r="T3952" s="20"/>
      <c r="U3952"/>
      <c r="V3952"/>
      <c r="W3952"/>
      <c r="X3952"/>
      <c r="Y3952" s="20"/>
      <c r="Z3952"/>
      <c r="AA3952"/>
      <c r="AB3952"/>
      <c r="AC3952"/>
      <c r="AD3952" s="20"/>
      <c r="AE3952"/>
      <c r="AF3952"/>
      <c r="AG3952"/>
      <c r="AH3952"/>
      <c r="AI3952" s="20"/>
      <c r="AJ3952"/>
      <c r="AK3952"/>
      <c r="AL3952"/>
      <c r="AM3952"/>
      <c r="AN3952" s="20"/>
      <c r="AO3952"/>
      <c r="AT3952" s="14"/>
      <c r="AU3952" s="14"/>
      <c r="AV3952" s="14"/>
      <c r="AW3952" s="14"/>
    </row>
    <row r="3953" spans="1:49" s="10" customFormat="1">
      <c r="A3953" s="12"/>
      <c r="C3953"/>
      <c r="D3953"/>
      <c r="E3953" s="20"/>
      <c r="F3953"/>
      <c r="G3953"/>
      <c r="H3953"/>
      <c r="I3953"/>
      <c r="J3953" s="20"/>
      <c r="K3953"/>
      <c r="L3953"/>
      <c r="M3953"/>
      <c r="N3953"/>
      <c r="O3953" s="20"/>
      <c r="P3953"/>
      <c r="Q3953"/>
      <c r="R3953"/>
      <c r="S3953"/>
      <c r="T3953" s="20"/>
      <c r="U3953"/>
      <c r="V3953"/>
      <c r="W3953"/>
      <c r="X3953"/>
      <c r="Y3953" s="20"/>
      <c r="Z3953"/>
      <c r="AA3953"/>
      <c r="AB3953"/>
      <c r="AC3953"/>
      <c r="AD3953" s="20"/>
      <c r="AE3953"/>
      <c r="AF3953"/>
      <c r="AG3953"/>
      <c r="AH3953"/>
      <c r="AI3953" s="20"/>
      <c r="AJ3953"/>
      <c r="AK3953"/>
      <c r="AL3953"/>
      <c r="AM3953"/>
      <c r="AN3953" s="20"/>
      <c r="AO3953"/>
      <c r="AT3953" s="14"/>
      <c r="AU3953" s="14"/>
      <c r="AV3953" s="14"/>
      <c r="AW3953" s="14"/>
    </row>
    <row r="3954" spans="1:49" s="10" customFormat="1">
      <c r="A3954" s="12"/>
      <c r="C3954"/>
      <c r="D3954"/>
      <c r="E3954" s="20"/>
      <c r="F3954"/>
      <c r="G3954"/>
      <c r="H3954"/>
      <c r="I3954"/>
      <c r="J3954" s="20"/>
      <c r="K3954"/>
      <c r="L3954"/>
      <c r="M3954"/>
      <c r="N3954"/>
      <c r="O3954" s="20"/>
      <c r="P3954"/>
      <c r="Q3954"/>
      <c r="R3954"/>
      <c r="S3954"/>
      <c r="T3954" s="20"/>
      <c r="U3954"/>
      <c r="V3954"/>
      <c r="W3954"/>
      <c r="X3954"/>
      <c r="Y3954" s="20"/>
      <c r="Z3954"/>
      <c r="AA3954"/>
      <c r="AB3954"/>
      <c r="AC3954"/>
      <c r="AD3954" s="20"/>
      <c r="AE3954"/>
      <c r="AF3954"/>
      <c r="AG3954"/>
      <c r="AH3954"/>
      <c r="AI3954" s="20"/>
      <c r="AJ3954"/>
      <c r="AK3954"/>
      <c r="AL3954"/>
      <c r="AM3954"/>
      <c r="AN3954" s="20"/>
      <c r="AO3954"/>
      <c r="AT3954" s="14"/>
      <c r="AU3954" s="14"/>
      <c r="AV3954" s="14"/>
      <c r="AW3954" s="14"/>
    </row>
    <row r="3955" spans="1:49" s="10" customFormat="1">
      <c r="A3955" s="12"/>
      <c r="C3955"/>
      <c r="D3955"/>
      <c r="E3955" s="20"/>
      <c r="F3955"/>
      <c r="G3955"/>
      <c r="H3955"/>
      <c r="I3955"/>
      <c r="J3955" s="20"/>
      <c r="K3955"/>
      <c r="L3955"/>
      <c r="M3955"/>
      <c r="N3955"/>
      <c r="O3955" s="20"/>
      <c r="P3955"/>
      <c r="Q3955"/>
      <c r="R3955"/>
      <c r="S3955"/>
      <c r="T3955" s="20"/>
      <c r="U3955"/>
      <c r="V3955"/>
      <c r="W3955"/>
      <c r="X3955"/>
      <c r="Y3955" s="20"/>
      <c r="Z3955"/>
      <c r="AA3955"/>
      <c r="AB3955"/>
      <c r="AC3955"/>
      <c r="AD3955" s="20"/>
      <c r="AE3955"/>
      <c r="AF3955"/>
      <c r="AG3955"/>
      <c r="AH3955"/>
      <c r="AI3955" s="20"/>
      <c r="AJ3955"/>
      <c r="AK3955"/>
      <c r="AL3955"/>
      <c r="AM3955"/>
      <c r="AN3955" s="20"/>
      <c r="AO3955"/>
      <c r="AT3955" s="14"/>
      <c r="AU3955" s="14"/>
      <c r="AV3955" s="14"/>
      <c r="AW3955" s="14"/>
    </row>
    <row r="3956" spans="1:49" s="10" customFormat="1">
      <c r="A3956" s="12"/>
      <c r="C3956"/>
      <c r="D3956"/>
      <c r="E3956" s="20"/>
      <c r="F3956"/>
      <c r="G3956"/>
      <c r="H3956"/>
      <c r="I3956"/>
      <c r="J3956" s="20"/>
      <c r="K3956"/>
      <c r="L3956"/>
      <c r="M3956"/>
      <c r="N3956"/>
      <c r="O3956" s="20"/>
      <c r="P3956"/>
      <c r="Q3956"/>
      <c r="R3956"/>
      <c r="S3956"/>
      <c r="T3956" s="20"/>
      <c r="U3956"/>
      <c r="V3956"/>
      <c r="W3956"/>
      <c r="X3956"/>
      <c r="Y3956" s="20"/>
      <c r="Z3956"/>
      <c r="AA3956"/>
      <c r="AB3956"/>
      <c r="AC3956"/>
      <c r="AD3956" s="20"/>
      <c r="AE3956"/>
      <c r="AF3956"/>
      <c r="AG3956"/>
      <c r="AH3956"/>
      <c r="AI3956" s="20"/>
      <c r="AJ3956"/>
      <c r="AK3956"/>
      <c r="AL3956"/>
      <c r="AM3956"/>
      <c r="AN3956" s="20"/>
      <c r="AO3956"/>
      <c r="AT3956" s="14"/>
      <c r="AU3956" s="14"/>
      <c r="AV3956" s="14"/>
      <c r="AW3956" s="14"/>
    </row>
    <row r="3957" spans="1:49" s="10" customFormat="1">
      <c r="A3957" s="12"/>
      <c r="C3957"/>
      <c r="D3957"/>
      <c r="E3957" s="20"/>
      <c r="F3957"/>
      <c r="G3957"/>
      <c r="H3957"/>
      <c r="I3957"/>
      <c r="J3957" s="20"/>
      <c r="K3957"/>
      <c r="L3957"/>
      <c r="M3957"/>
      <c r="N3957"/>
      <c r="O3957" s="20"/>
      <c r="P3957"/>
      <c r="Q3957"/>
      <c r="R3957"/>
      <c r="S3957"/>
      <c r="T3957" s="20"/>
      <c r="U3957"/>
      <c r="V3957"/>
      <c r="W3957"/>
      <c r="X3957"/>
      <c r="Y3957" s="20"/>
      <c r="Z3957"/>
      <c r="AA3957"/>
      <c r="AB3957"/>
      <c r="AC3957"/>
      <c r="AD3957" s="20"/>
      <c r="AE3957"/>
      <c r="AF3957"/>
      <c r="AG3957"/>
      <c r="AH3957"/>
      <c r="AI3957" s="20"/>
      <c r="AJ3957"/>
      <c r="AK3957"/>
      <c r="AL3957"/>
      <c r="AM3957"/>
      <c r="AN3957" s="20"/>
      <c r="AO3957"/>
      <c r="AT3957" s="14"/>
      <c r="AU3957" s="14"/>
      <c r="AV3957" s="14"/>
      <c r="AW3957" s="14"/>
    </row>
    <row r="3958" spans="1:49" s="10" customFormat="1">
      <c r="A3958" s="12"/>
      <c r="C3958"/>
      <c r="D3958"/>
      <c r="E3958" s="20"/>
      <c r="F3958"/>
      <c r="G3958"/>
      <c r="H3958"/>
      <c r="I3958"/>
      <c r="J3958" s="20"/>
      <c r="K3958"/>
      <c r="L3958"/>
      <c r="M3958"/>
      <c r="N3958"/>
      <c r="O3958" s="20"/>
      <c r="P3958"/>
      <c r="Q3958"/>
      <c r="R3958"/>
      <c r="S3958"/>
      <c r="T3958" s="20"/>
      <c r="U3958"/>
      <c r="V3958"/>
      <c r="W3958"/>
      <c r="X3958"/>
      <c r="Y3958" s="20"/>
      <c r="Z3958"/>
      <c r="AA3958"/>
      <c r="AB3958"/>
      <c r="AC3958"/>
      <c r="AD3958" s="20"/>
      <c r="AE3958"/>
      <c r="AF3958"/>
      <c r="AG3958"/>
      <c r="AH3958"/>
      <c r="AI3958" s="20"/>
      <c r="AJ3958"/>
      <c r="AK3958"/>
      <c r="AL3958"/>
      <c r="AM3958"/>
      <c r="AN3958" s="20"/>
      <c r="AO3958"/>
      <c r="AT3958" s="14"/>
      <c r="AU3958" s="14"/>
      <c r="AV3958" s="14"/>
      <c r="AW3958" s="14"/>
    </row>
    <row r="3959" spans="1:49" s="10" customFormat="1">
      <c r="A3959" s="12"/>
      <c r="C3959"/>
      <c r="D3959"/>
      <c r="E3959" s="20"/>
      <c r="F3959"/>
      <c r="G3959"/>
      <c r="H3959"/>
      <c r="I3959"/>
      <c r="J3959" s="20"/>
      <c r="K3959"/>
      <c r="L3959"/>
      <c r="M3959"/>
      <c r="N3959"/>
      <c r="O3959" s="20"/>
      <c r="P3959"/>
      <c r="Q3959"/>
      <c r="R3959"/>
      <c r="S3959"/>
      <c r="T3959" s="20"/>
      <c r="U3959"/>
      <c r="V3959"/>
      <c r="W3959"/>
      <c r="X3959"/>
      <c r="Y3959" s="20"/>
      <c r="Z3959"/>
      <c r="AA3959"/>
      <c r="AB3959"/>
      <c r="AC3959"/>
      <c r="AD3959" s="20"/>
      <c r="AE3959"/>
      <c r="AF3959"/>
      <c r="AG3959"/>
      <c r="AH3959"/>
      <c r="AI3959" s="20"/>
      <c r="AJ3959"/>
      <c r="AK3959"/>
      <c r="AL3959"/>
      <c r="AM3959"/>
      <c r="AN3959" s="20"/>
      <c r="AO3959"/>
      <c r="AT3959" s="14"/>
      <c r="AU3959" s="14"/>
      <c r="AV3959" s="14"/>
      <c r="AW3959" s="14"/>
    </row>
    <row r="3960" spans="1:49" s="10" customFormat="1">
      <c r="A3960" s="12"/>
      <c r="C3960"/>
      <c r="D3960"/>
      <c r="E3960" s="20"/>
      <c r="F3960"/>
      <c r="G3960"/>
      <c r="H3960"/>
      <c r="I3960"/>
      <c r="J3960" s="20"/>
      <c r="K3960"/>
      <c r="L3960"/>
      <c r="M3960"/>
      <c r="N3960"/>
      <c r="O3960" s="20"/>
      <c r="P3960"/>
      <c r="Q3960"/>
      <c r="R3960"/>
      <c r="S3960"/>
      <c r="T3960" s="20"/>
      <c r="U3960"/>
      <c r="V3960"/>
      <c r="W3960"/>
      <c r="X3960"/>
      <c r="Y3960" s="20"/>
      <c r="Z3960"/>
      <c r="AA3960"/>
      <c r="AB3960"/>
      <c r="AC3960"/>
      <c r="AD3960" s="20"/>
      <c r="AE3960"/>
      <c r="AF3960"/>
      <c r="AG3960"/>
      <c r="AH3960"/>
      <c r="AI3960" s="20"/>
      <c r="AJ3960"/>
      <c r="AK3960"/>
      <c r="AL3960"/>
      <c r="AM3960"/>
      <c r="AN3960" s="20"/>
      <c r="AO3960"/>
      <c r="AT3960" s="14"/>
      <c r="AU3960" s="14"/>
      <c r="AV3960" s="14"/>
      <c r="AW3960" s="14"/>
    </row>
    <row r="3961" spans="1:49" s="10" customFormat="1">
      <c r="A3961" s="12"/>
      <c r="C3961"/>
      <c r="D3961"/>
      <c r="E3961" s="20"/>
      <c r="F3961"/>
      <c r="G3961"/>
      <c r="H3961"/>
      <c r="I3961"/>
      <c r="J3961" s="20"/>
      <c r="K3961"/>
      <c r="L3961"/>
      <c r="M3961"/>
      <c r="N3961"/>
      <c r="O3961" s="20"/>
      <c r="P3961"/>
      <c r="Q3961"/>
      <c r="R3961"/>
      <c r="S3961"/>
      <c r="T3961" s="20"/>
      <c r="U3961"/>
      <c r="V3961"/>
      <c r="W3961"/>
      <c r="X3961"/>
      <c r="Y3961" s="20"/>
      <c r="Z3961"/>
      <c r="AA3961"/>
      <c r="AB3961"/>
      <c r="AC3961"/>
      <c r="AD3961" s="20"/>
      <c r="AE3961"/>
      <c r="AF3961"/>
      <c r="AG3961"/>
      <c r="AH3961"/>
      <c r="AI3961" s="20"/>
      <c r="AJ3961"/>
      <c r="AK3961"/>
      <c r="AL3961"/>
      <c r="AM3961"/>
      <c r="AN3961" s="20"/>
      <c r="AO3961"/>
      <c r="AT3961" s="14"/>
      <c r="AU3961" s="14"/>
      <c r="AV3961" s="14"/>
      <c r="AW3961" s="14"/>
    </row>
    <row r="3962" spans="1:49" s="10" customFormat="1">
      <c r="A3962" s="12"/>
      <c r="C3962"/>
      <c r="D3962"/>
      <c r="E3962" s="20"/>
      <c r="F3962"/>
      <c r="G3962"/>
      <c r="H3962"/>
      <c r="I3962"/>
      <c r="J3962" s="20"/>
      <c r="K3962"/>
      <c r="L3962"/>
      <c r="M3962"/>
      <c r="N3962"/>
      <c r="O3962" s="20"/>
      <c r="P3962"/>
      <c r="Q3962"/>
      <c r="R3962"/>
      <c r="S3962"/>
      <c r="T3962" s="20"/>
      <c r="U3962"/>
      <c r="V3962"/>
      <c r="W3962"/>
      <c r="X3962"/>
      <c r="Y3962" s="20"/>
      <c r="Z3962"/>
      <c r="AA3962"/>
      <c r="AB3962"/>
      <c r="AC3962"/>
      <c r="AD3962" s="20"/>
      <c r="AE3962"/>
      <c r="AF3962"/>
      <c r="AG3962"/>
      <c r="AH3962"/>
      <c r="AI3962" s="20"/>
      <c r="AJ3962"/>
      <c r="AK3962"/>
      <c r="AL3962"/>
      <c r="AM3962"/>
      <c r="AN3962" s="20"/>
      <c r="AO3962"/>
      <c r="AT3962" s="14"/>
      <c r="AU3962" s="14"/>
      <c r="AV3962" s="14"/>
      <c r="AW3962" s="14"/>
    </row>
    <row r="3963" spans="1:49" s="10" customFormat="1">
      <c r="A3963" s="12"/>
      <c r="C3963"/>
      <c r="D3963"/>
      <c r="E3963" s="20"/>
      <c r="F3963"/>
      <c r="G3963"/>
      <c r="H3963"/>
      <c r="I3963"/>
      <c r="J3963" s="20"/>
      <c r="K3963"/>
      <c r="L3963"/>
      <c r="M3963"/>
      <c r="N3963"/>
      <c r="O3963" s="20"/>
      <c r="P3963"/>
      <c r="Q3963"/>
      <c r="R3963"/>
      <c r="S3963"/>
      <c r="T3963" s="20"/>
      <c r="U3963"/>
      <c r="V3963"/>
      <c r="W3963"/>
      <c r="X3963"/>
      <c r="Y3963" s="20"/>
      <c r="Z3963"/>
      <c r="AA3963"/>
      <c r="AB3963"/>
      <c r="AC3963"/>
      <c r="AD3963" s="20"/>
      <c r="AE3963"/>
      <c r="AF3963"/>
      <c r="AG3963"/>
      <c r="AH3963"/>
      <c r="AI3963" s="20"/>
      <c r="AJ3963"/>
      <c r="AK3963"/>
      <c r="AL3963"/>
      <c r="AM3963"/>
      <c r="AN3963" s="20"/>
      <c r="AO3963"/>
      <c r="AT3963" s="14"/>
      <c r="AU3963" s="14"/>
      <c r="AV3963" s="14"/>
      <c r="AW3963" s="14"/>
    </row>
    <row r="3964" spans="1:49" s="10" customFormat="1">
      <c r="A3964" s="12"/>
      <c r="C3964"/>
      <c r="D3964"/>
      <c r="E3964" s="20"/>
      <c r="F3964"/>
      <c r="G3964"/>
      <c r="H3964"/>
      <c r="I3964"/>
      <c r="J3964" s="20"/>
      <c r="K3964"/>
      <c r="L3964"/>
      <c r="M3964"/>
      <c r="N3964"/>
      <c r="O3964" s="20"/>
      <c r="P3964"/>
      <c r="Q3964"/>
      <c r="R3964"/>
      <c r="S3964"/>
      <c r="T3964" s="20"/>
      <c r="U3964"/>
      <c r="V3964"/>
      <c r="W3964"/>
      <c r="X3964"/>
      <c r="Y3964" s="20"/>
      <c r="Z3964"/>
      <c r="AA3964"/>
      <c r="AB3964"/>
      <c r="AC3964"/>
      <c r="AD3964" s="20"/>
      <c r="AE3964"/>
      <c r="AF3964"/>
      <c r="AG3964"/>
      <c r="AH3964"/>
      <c r="AI3964" s="20"/>
      <c r="AJ3964"/>
      <c r="AK3964"/>
      <c r="AL3964"/>
      <c r="AM3964"/>
      <c r="AN3964" s="20"/>
      <c r="AO3964"/>
      <c r="AT3964" s="14"/>
      <c r="AU3964" s="14"/>
      <c r="AV3964" s="14"/>
      <c r="AW3964" s="14"/>
    </row>
    <row r="3965" spans="1:49" s="10" customFormat="1">
      <c r="A3965" s="12"/>
      <c r="C3965"/>
      <c r="D3965"/>
      <c r="E3965" s="20"/>
      <c r="F3965"/>
      <c r="G3965"/>
      <c r="H3965"/>
      <c r="I3965"/>
      <c r="J3965" s="20"/>
      <c r="K3965"/>
      <c r="L3965"/>
      <c r="M3965"/>
      <c r="N3965"/>
      <c r="O3965" s="20"/>
      <c r="P3965"/>
      <c r="Q3965"/>
      <c r="R3965"/>
      <c r="S3965"/>
      <c r="T3965" s="20"/>
      <c r="U3965"/>
      <c r="V3965"/>
      <c r="W3965"/>
      <c r="X3965"/>
      <c r="Y3965" s="20"/>
      <c r="Z3965"/>
      <c r="AA3965"/>
      <c r="AB3965"/>
      <c r="AC3965"/>
      <c r="AD3965" s="20"/>
      <c r="AE3965"/>
      <c r="AF3965"/>
      <c r="AG3965"/>
      <c r="AH3965"/>
      <c r="AI3965" s="20"/>
      <c r="AJ3965"/>
      <c r="AK3965"/>
      <c r="AL3965"/>
      <c r="AM3965"/>
      <c r="AN3965" s="20"/>
      <c r="AO3965"/>
      <c r="AT3965" s="14"/>
      <c r="AU3965" s="14"/>
      <c r="AV3965" s="14"/>
      <c r="AW3965" s="14"/>
    </row>
    <row r="3966" spans="1:49" s="10" customFormat="1">
      <c r="A3966" s="12"/>
      <c r="C3966"/>
      <c r="D3966"/>
      <c r="E3966" s="20"/>
      <c r="F3966"/>
      <c r="G3966"/>
      <c r="H3966"/>
      <c r="I3966"/>
      <c r="J3966" s="20"/>
      <c r="K3966"/>
      <c r="L3966"/>
      <c r="M3966"/>
      <c r="N3966"/>
      <c r="O3966" s="20"/>
      <c r="P3966"/>
      <c r="Q3966"/>
      <c r="R3966"/>
      <c r="S3966"/>
      <c r="T3966" s="20"/>
      <c r="U3966"/>
      <c r="V3966"/>
      <c r="W3966"/>
      <c r="X3966"/>
      <c r="Y3966" s="20"/>
      <c r="Z3966"/>
      <c r="AA3966"/>
      <c r="AB3966"/>
      <c r="AC3966"/>
      <c r="AD3966" s="20"/>
      <c r="AE3966"/>
      <c r="AF3966"/>
      <c r="AG3966"/>
      <c r="AH3966"/>
      <c r="AI3966" s="20"/>
      <c r="AJ3966"/>
      <c r="AK3966"/>
      <c r="AL3966"/>
      <c r="AM3966"/>
      <c r="AN3966" s="20"/>
      <c r="AO3966"/>
      <c r="AT3966" s="14"/>
      <c r="AU3966" s="14"/>
      <c r="AV3966" s="14"/>
      <c r="AW3966" s="14"/>
    </row>
    <row r="3967" spans="1:49" s="10" customFormat="1">
      <c r="A3967" s="12"/>
      <c r="C3967"/>
      <c r="D3967"/>
      <c r="E3967" s="20"/>
      <c r="F3967"/>
      <c r="G3967"/>
      <c r="H3967"/>
      <c r="I3967"/>
      <c r="J3967" s="20"/>
      <c r="K3967"/>
      <c r="L3967"/>
      <c r="M3967"/>
      <c r="N3967"/>
      <c r="O3967" s="20"/>
      <c r="P3967"/>
      <c r="Q3967"/>
      <c r="R3967"/>
      <c r="S3967"/>
      <c r="T3967" s="20"/>
      <c r="U3967"/>
      <c r="V3967"/>
      <c r="W3967"/>
      <c r="X3967"/>
      <c r="Y3967" s="20"/>
      <c r="Z3967"/>
      <c r="AA3967"/>
      <c r="AB3967"/>
      <c r="AC3967"/>
      <c r="AD3967" s="20"/>
      <c r="AE3967"/>
      <c r="AF3967"/>
      <c r="AG3967"/>
      <c r="AH3967"/>
      <c r="AI3967" s="20"/>
      <c r="AJ3967"/>
      <c r="AK3967"/>
      <c r="AL3967"/>
      <c r="AM3967"/>
      <c r="AN3967" s="20"/>
      <c r="AO3967"/>
      <c r="AT3967" s="14"/>
      <c r="AU3967" s="14"/>
      <c r="AV3967" s="14"/>
      <c r="AW3967" s="14"/>
    </row>
    <row r="3968" spans="1:49" s="10" customFormat="1">
      <c r="A3968" s="12"/>
      <c r="C3968"/>
      <c r="D3968"/>
      <c r="E3968" s="20"/>
      <c r="F3968"/>
      <c r="G3968"/>
      <c r="H3968"/>
      <c r="I3968"/>
      <c r="J3968" s="20"/>
      <c r="K3968"/>
      <c r="L3968"/>
      <c r="M3968"/>
      <c r="N3968"/>
      <c r="O3968" s="20"/>
      <c r="P3968"/>
      <c r="Q3968"/>
      <c r="R3968"/>
      <c r="S3968"/>
      <c r="T3968" s="20"/>
      <c r="U3968"/>
      <c r="V3968"/>
      <c r="W3968"/>
      <c r="X3968"/>
      <c r="Y3968" s="20"/>
      <c r="Z3968"/>
      <c r="AA3968"/>
      <c r="AB3968"/>
      <c r="AC3968"/>
      <c r="AD3968" s="20"/>
      <c r="AE3968"/>
      <c r="AF3968"/>
      <c r="AG3968"/>
      <c r="AH3968"/>
      <c r="AI3968" s="20"/>
      <c r="AJ3968"/>
      <c r="AK3968"/>
      <c r="AL3968"/>
      <c r="AM3968"/>
      <c r="AN3968" s="20"/>
      <c r="AO3968"/>
      <c r="AT3968" s="14"/>
      <c r="AU3968" s="14"/>
      <c r="AV3968" s="14"/>
      <c r="AW3968" s="14"/>
    </row>
    <row r="3969" spans="1:49" s="10" customFormat="1">
      <c r="A3969" s="12"/>
      <c r="C3969"/>
      <c r="D3969"/>
      <c r="E3969" s="20"/>
      <c r="F3969"/>
      <c r="G3969"/>
      <c r="H3969"/>
      <c r="I3969"/>
      <c r="J3969" s="20"/>
      <c r="K3969"/>
      <c r="L3969"/>
      <c r="M3969"/>
      <c r="N3969"/>
      <c r="O3969" s="20"/>
      <c r="P3969"/>
      <c r="Q3969"/>
      <c r="R3969"/>
      <c r="S3969"/>
      <c r="T3969" s="20"/>
      <c r="U3969"/>
      <c r="V3969"/>
      <c r="W3969"/>
      <c r="X3969"/>
      <c r="Y3969" s="20"/>
      <c r="Z3969"/>
      <c r="AA3969"/>
      <c r="AB3969"/>
      <c r="AC3969"/>
      <c r="AD3969" s="20"/>
      <c r="AE3969"/>
      <c r="AF3969"/>
      <c r="AG3969"/>
      <c r="AH3969"/>
      <c r="AI3969" s="20"/>
      <c r="AJ3969"/>
      <c r="AK3969"/>
      <c r="AL3969"/>
      <c r="AM3969"/>
      <c r="AN3969" s="20"/>
      <c r="AO3969"/>
      <c r="AT3969" s="14"/>
      <c r="AU3969" s="14"/>
      <c r="AV3969" s="14"/>
      <c r="AW3969" s="14"/>
    </row>
    <row r="3970" spans="1:49" s="10" customFormat="1">
      <c r="A3970" s="12"/>
      <c r="C3970"/>
      <c r="D3970"/>
      <c r="E3970" s="20"/>
      <c r="F3970"/>
      <c r="G3970"/>
      <c r="H3970"/>
      <c r="I3970"/>
      <c r="J3970" s="20"/>
      <c r="K3970"/>
      <c r="L3970"/>
      <c r="M3970"/>
      <c r="N3970"/>
      <c r="O3970" s="20"/>
      <c r="P3970"/>
      <c r="Q3970"/>
      <c r="R3970"/>
      <c r="S3970"/>
      <c r="T3970" s="20"/>
      <c r="U3970"/>
      <c r="V3970"/>
      <c r="W3970"/>
      <c r="X3970"/>
      <c r="Y3970" s="20"/>
      <c r="Z3970"/>
      <c r="AA3970"/>
      <c r="AB3970"/>
      <c r="AC3970"/>
      <c r="AD3970" s="20"/>
      <c r="AE3970"/>
      <c r="AF3970"/>
      <c r="AG3970"/>
      <c r="AH3970"/>
      <c r="AI3970" s="20"/>
      <c r="AJ3970"/>
      <c r="AK3970"/>
      <c r="AL3970"/>
      <c r="AM3970"/>
      <c r="AN3970" s="20"/>
      <c r="AO3970"/>
      <c r="AT3970" s="14"/>
      <c r="AU3970" s="14"/>
      <c r="AV3970" s="14"/>
      <c r="AW3970" s="14"/>
    </row>
    <row r="3971" spans="1:49" s="10" customFormat="1">
      <c r="A3971" s="12"/>
      <c r="C3971"/>
      <c r="D3971"/>
      <c r="E3971" s="20"/>
      <c r="F3971"/>
      <c r="G3971"/>
      <c r="H3971"/>
      <c r="I3971"/>
      <c r="J3971" s="20"/>
      <c r="K3971"/>
      <c r="L3971"/>
      <c r="M3971"/>
      <c r="N3971"/>
      <c r="O3971" s="20"/>
      <c r="P3971"/>
      <c r="Q3971"/>
      <c r="R3971"/>
      <c r="S3971"/>
      <c r="T3971" s="20"/>
      <c r="U3971"/>
      <c r="V3971"/>
      <c r="W3971"/>
      <c r="X3971"/>
      <c r="Y3971" s="20"/>
      <c r="Z3971"/>
      <c r="AA3971"/>
      <c r="AB3971"/>
      <c r="AC3971"/>
      <c r="AD3971" s="20"/>
      <c r="AE3971"/>
      <c r="AF3971"/>
      <c r="AG3971"/>
      <c r="AH3971"/>
      <c r="AI3971" s="20"/>
      <c r="AJ3971"/>
      <c r="AK3971"/>
      <c r="AL3971"/>
      <c r="AM3971"/>
      <c r="AN3971" s="20"/>
      <c r="AO3971"/>
      <c r="AT3971" s="14"/>
      <c r="AU3971" s="14"/>
      <c r="AV3971" s="14"/>
      <c r="AW3971" s="14"/>
    </row>
    <row r="3972" spans="1:49" s="10" customFormat="1">
      <c r="A3972" s="12"/>
      <c r="C3972"/>
      <c r="D3972"/>
      <c r="E3972" s="20"/>
      <c r="F3972"/>
      <c r="G3972"/>
      <c r="H3972"/>
      <c r="I3972"/>
      <c r="J3972" s="20"/>
      <c r="K3972"/>
      <c r="L3972"/>
      <c r="M3972"/>
      <c r="N3972"/>
      <c r="O3972" s="20"/>
      <c r="P3972"/>
      <c r="Q3972"/>
      <c r="R3972"/>
      <c r="S3972"/>
      <c r="T3972" s="20"/>
      <c r="U3972"/>
      <c r="V3972"/>
      <c r="W3972"/>
      <c r="X3972"/>
      <c r="Y3972" s="20"/>
      <c r="Z3972"/>
      <c r="AA3972"/>
      <c r="AB3972"/>
      <c r="AC3972"/>
      <c r="AD3972" s="20"/>
      <c r="AE3972"/>
      <c r="AF3972"/>
      <c r="AG3972"/>
      <c r="AH3972"/>
      <c r="AI3972" s="20"/>
      <c r="AJ3972"/>
      <c r="AK3972"/>
      <c r="AL3972"/>
      <c r="AM3972"/>
      <c r="AN3972" s="20"/>
      <c r="AO3972"/>
      <c r="AT3972" s="14"/>
      <c r="AU3972" s="14"/>
      <c r="AV3972" s="14"/>
      <c r="AW3972" s="14"/>
    </row>
    <row r="3973" spans="1:49" s="10" customFormat="1">
      <c r="A3973" s="12"/>
      <c r="C3973"/>
      <c r="D3973"/>
      <c r="E3973" s="20"/>
      <c r="F3973"/>
      <c r="G3973"/>
      <c r="H3973"/>
      <c r="I3973"/>
      <c r="J3973" s="20"/>
      <c r="K3973"/>
      <c r="L3973"/>
      <c r="M3973"/>
      <c r="N3973"/>
      <c r="O3973" s="20"/>
      <c r="P3973"/>
      <c r="Q3973"/>
      <c r="R3973"/>
      <c r="S3973"/>
      <c r="T3973" s="20"/>
      <c r="U3973"/>
      <c r="V3973"/>
      <c r="W3973"/>
      <c r="X3973"/>
      <c r="Y3973" s="20"/>
      <c r="Z3973"/>
      <c r="AA3973"/>
      <c r="AB3973"/>
      <c r="AC3973"/>
      <c r="AD3973" s="20"/>
      <c r="AE3973"/>
      <c r="AF3973"/>
      <c r="AG3973"/>
      <c r="AH3973"/>
      <c r="AI3973" s="20"/>
      <c r="AJ3973"/>
      <c r="AK3973"/>
      <c r="AL3973"/>
      <c r="AM3973"/>
      <c r="AN3973" s="20"/>
      <c r="AO3973"/>
      <c r="AT3973" s="14"/>
      <c r="AU3973" s="14"/>
      <c r="AV3973" s="14"/>
      <c r="AW3973" s="14"/>
    </row>
    <row r="3974" spans="1:49" s="10" customFormat="1">
      <c r="A3974" s="12"/>
      <c r="C3974"/>
      <c r="D3974"/>
      <c r="E3974" s="20"/>
      <c r="F3974"/>
      <c r="G3974"/>
      <c r="H3974"/>
      <c r="I3974"/>
      <c r="J3974" s="20"/>
      <c r="K3974"/>
      <c r="L3974"/>
      <c r="M3974"/>
      <c r="N3974"/>
      <c r="O3974" s="20"/>
      <c r="P3974"/>
      <c r="Q3974"/>
      <c r="R3974"/>
      <c r="S3974"/>
      <c r="T3974" s="20"/>
      <c r="U3974"/>
      <c r="V3974"/>
      <c r="W3974"/>
      <c r="X3974"/>
      <c r="Y3974" s="20"/>
      <c r="Z3974"/>
      <c r="AA3974"/>
      <c r="AB3974"/>
      <c r="AC3974"/>
      <c r="AD3974" s="20"/>
      <c r="AE3974"/>
      <c r="AF3974"/>
      <c r="AG3974"/>
      <c r="AH3974"/>
      <c r="AI3974" s="20"/>
      <c r="AJ3974"/>
      <c r="AK3974"/>
      <c r="AL3974"/>
      <c r="AM3974"/>
      <c r="AN3974" s="20"/>
      <c r="AO3974"/>
      <c r="AT3974" s="14"/>
      <c r="AU3974" s="14"/>
      <c r="AV3974" s="14"/>
      <c r="AW3974" s="14"/>
    </row>
    <row r="3975" spans="1:49" s="10" customFormat="1">
      <c r="A3975" s="12"/>
      <c r="C3975"/>
      <c r="D3975"/>
      <c r="E3975" s="20"/>
      <c r="F3975"/>
      <c r="G3975"/>
      <c r="H3975"/>
      <c r="I3975"/>
      <c r="J3975" s="20"/>
      <c r="K3975"/>
      <c r="L3975"/>
      <c r="M3975"/>
      <c r="N3975"/>
      <c r="O3975" s="20"/>
      <c r="P3975"/>
      <c r="Q3975"/>
      <c r="R3975"/>
      <c r="S3975"/>
      <c r="T3975" s="20"/>
      <c r="U3975"/>
      <c r="V3975"/>
      <c r="W3975"/>
      <c r="X3975"/>
      <c r="Y3975" s="20"/>
      <c r="Z3975"/>
      <c r="AA3975"/>
      <c r="AB3975"/>
      <c r="AC3975"/>
      <c r="AD3975" s="20"/>
      <c r="AE3975"/>
      <c r="AF3975"/>
      <c r="AG3975"/>
      <c r="AH3975"/>
      <c r="AI3975" s="20"/>
      <c r="AJ3975"/>
      <c r="AK3975"/>
      <c r="AL3975"/>
      <c r="AM3975"/>
      <c r="AN3975" s="20"/>
      <c r="AO3975"/>
      <c r="AT3975" s="14"/>
      <c r="AU3975" s="14"/>
      <c r="AV3975" s="14"/>
      <c r="AW3975" s="14"/>
    </row>
    <row r="3976" spans="1:49" s="10" customFormat="1">
      <c r="A3976" s="12"/>
      <c r="C3976"/>
      <c r="D3976"/>
      <c r="E3976" s="20"/>
      <c r="F3976"/>
      <c r="G3976"/>
      <c r="H3976"/>
      <c r="I3976"/>
      <c r="J3976" s="20"/>
      <c r="K3976"/>
      <c r="L3976"/>
      <c r="M3976"/>
      <c r="N3976"/>
      <c r="O3976" s="20"/>
      <c r="P3976"/>
      <c r="Q3976"/>
      <c r="R3976"/>
      <c r="S3976"/>
      <c r="T3976" s="20"/>
      <c r="U3976"/>
      <c r="V3976"/>
      <c r="W3976"/>
      <c r="X3976"/>
      <c r="Y3976" s="20"/>
      <c r="Z3976"/>
      <c r="AA3976"/>
      <c r="AB3976"/>
      <c r="AC3976"/>
      <c r="AD3976" s="20"/>
      <c r="AE3976"/>
      <c r="AF3976"/>
      <c r="AG3976"/>
      <c r="AH3976"/>
      <c r="AI3976" s="20"/>
      <c r="AJ3976"/>
      <c r="AK3976"/>
      <c r="AL3976"/>
      <c r="AM3976"/>
      <c r="AN3976" s="20"/>
      <c r="AO3976"/>
      <c r="AT3976" s="14"/>
      <c r="AU3976" s="14"/>
      <c r="AV3976" s="14"/>
      <c r="AW3976" s="14"/>
    </row>
    <row r="3977" spans="1:49" s="10" customFormat="1">
      <c r="A3977" s="12"/>
      <c r="C3977"/>
      <c r="D3977"/>
      <c r="E3977" s="20"/>
      <c r="F3977"/>
      <c r="G3977"/>
      <c r="H3977"/>
      <c r="I3977"/>
      <c r="J3977" s="20"/>
      <c r="K3977"/>
      <c r="L3977"/>
      <c r="M3977"/>
      <c r="N3977"/>
      <c r="O3977" s="20"/>
      <c r="P3977"/>
      <c r="Q3977"/>
      <c r="R3977"/>
      <c r="S3977"/>
      <c r="T3977" s="20"/>
      <c r="U3977"/>
      <c r="V3977"/>
      <c r="W3977"/>
      <c r="X3977"/>
      <c r="Y3977" s="20"/>
      <c r="Z3977"/>
      <c r="AA3977"/>
      <c r="AB3977"/>
      <c r="AC3977"/>
      <c r="AD3977" s="20"/>
      <c r="AE3977"/>
      <c r="AF3977"/>
      <c r="AG3977"/>
      <c r="AH3977"/>
      <c r="AI3977" s="20"/>
      <c r="AJ3977"/>
      <c r="AK3977"/>
      <c r="AL3977"/>
      <c r="AM3977"/>
      <c r="AN3977" s="20"/>
      <c r="AO3977"/>
      <c r="AT3977" s="14"/>
      <c r="AU3977" s="14"/>
      <c r="AV3977" s="14"/>
      <c r="AW3977" s="14"/>
    </row>
    <row r="3978" spans="1:49" s="10" customFormat="1">
      <c r="A3978" s="12"/>
      <c r="C3978"/>
      <c r="D3978"/>
      <c r="E3978" s="20"/>
      <c r="F3978"/>
      <c r="G3978"/>
      <c r="H3978"/>
      <c r="I3978"/>
      <c r="J3978" s="20"/>
      <c r="K3978"/>
      <c r="L3978"/>
      <c r="M3978"/>
      <c r="N3978"/>
      <c r="O3978" s="20"/>
      <c r="P3978"/>
      <c r="Q3978"/>
      <c r="R3978"/>
      <c r="S3978"/>
      <c r="T3978" s="20"/>
      <c r="U3978"/>
      <c r="V3978"/>
      <c r="W3978"/>
      <c r="X3978"/>
      <c r="Y3978" s="20"/>
      <c r="Z3978"/>
      <c r="AA3978"/>
      <c r="AB3978"/>
      <c r="AC3978"/>
      <c r="AD3978" s="20"/>
      <c r="AE3978"/>
      <c r="AF3978"/>
      <c r="AG3978"/>
      <c r="AH3978"/>
      <c r="AI3978" s="20"/>
      <c r="AJ3978"/>
      <c r="AK3978"/>
      <c r="AL3978"/>
      <c r="AM3978"/>
      <c r="AN3978" s="20"/>
      <c r="AO3978"/>
      <c r="AT3978" s="14"/>
      <c r="AU3978" s="14"/>
      <c r="AV3978" s="14"/>
      <c r="AW3978" s="14"/>
    </row>
    <row r="3979" spans="1:49" s="10" customFormat="1">
      <c r="A3979" s="12"/>
      <c r="C3979"/>
      <c r="D3979"/>
      <c r="E3979" s="20"/>
      <c r="F3979"/>
      <c r="G3979"/>
      <c r="H3979"/>
      <c r="I3979"/>
      <c r="J3979" s="20"/>
      <c r="K3979"/>
      <c r="L3979"/>
      <c r="M3979"/>
      <c r="N3979"/>
      <c r="O3979" s="20"/>
      <c r="P3979"/>
      <c r="Q3979"/>
      <c r="R3979"/>
      <c r="S3979"/>
      <c r="T3979" s="20"/>
      <c r="U3979"/>
      <c r="V3979"/>
      <c r="W3979"/>
      <c r="X3979"/>
      <c r="Y3979" s="20"/>
      <c r="Z3979"/>
      <c r="AA3979"/>
      <c r="AB3979"/>
      <c r="AC3979"/>
      <c r="AD3979" s="20"/>
      <c r="AE3979"/>
      <c r="AF3979"/>
      <c r="AG3979"/>
      <c r="AH3979"/>
      <c r="AI3979" s="20"/>
      <c r="AJ3979"/>
      <c r="AK3979"/>
      <c r="AL3979"/>
      <c r="AM3979"/>
      <c r="AN3979" s="20"/>
      <c r="AO3979"/>
      <c r="AT3979" s="14"/>
      <c r="AU3979" s="14"/>
      <c r="AV3979" s="14"/>
      <c r="AW3979" s="14"/>
    </row>
    <row r="3980" spans="1:49" s="10" customFormat="1">
      <c r="A3980" s="12"/>
      <c r="C3980"/>
      <c r="D3980"/>
      <c r="E3980" s="20"/>
      <c r="F3980"/>
      <c r="G3980"/>
      <c r="H3980"/>
      <c r="I3980"/>
      <c r="J3980" s="20"/>
      <c r="K3980"/>
      <c r="L3980"/>
      <c r="M3980"/>
      <c r="N3980"/>
      <c r="O3980" s="20"/>
      <c r="P3980"/>
      <c r="Q3980"/>
      <c r="R3980"/>
      <c r="S3980"/>
      <c r="T3980" s="20"/>
      <c r="U3980"/>
      <c r="V3980"/>
      <c r="W3980"/>
      <c r="X3980"/>
      <c r="Y3980" s="20"/>
      <c r="Z3980"/>
      <c r="AA3980"/>
      <c r="AB3980"/>
      <c r="AC3980"/>
      <c r="AD3980" s="20"/>
      <c r="AE3980"/>
      <c r="AF3980"/>
      <c r="AG3980"/>
      <c r="AH3980"/>
      <c r="AI3980" s="20"/>
      <c r="AJ3980"/>
      <c r="AK3980"/>
      <c r="AL3980"/>
      <c r="AM3980"/>
      <c r="AN3980" s="20"/>
      <c r="AO3980"/>
      <c r="AT3980" s="14"/>
      <c r="AU3980" s="14"/>
      <c r="AV3980" s="14"/>
      <c r="AW3980" s="14"/>
    </row>
    <row r="3981" spans="1:49" s="10" customFormat="1">
      <c r="A3981" s="12"/>
      <c r="C3981"/>
      <c r="D3981"/>
      <c r="E3981" s="20"/>
      <c r="F3981"/>
      <c r="G3981"/>
      <c r="H3981"/>
      <c r="I3981"/>
      <c r="J3981" s="20"/>
      <c r="K3981"/>
      <c r="L3981"/>
      <c r="M3981"/>
      <c r="N3981"/>
      <c r="O3981" s="20"/>
      <c r="P3981"/>
      <c r="Q3981"/>
      <c r="R3981"/>
      <c r="S3981"/>
      <c r="T3981" s="20"/>
      <c r="U3981"/>
      <c r="V3981"/>
      <c r="W3981"/>
      <c r="X3981"/>
      <c r="Y3981" s="20"/>
      <c r="Z3981"/>
      <c r="AA3981"/>
      <c r="AB3981"/>
      <c r="AC3981"/>
      <c r="AD3981" s="20"/>
      <c r="AE3981"/>
      <c r="AF3981"/>
      <c r="AG3981"/>
      <c r="AH3981"/>
      <c r="AI3981" s="20"/>
      <c r="AJ3981"/>
      <c r="AK3981"/>
      <c r="AL3981"/>
      <c r="AM3981"/>
      <c r="AN3981" s="20"/>
      <c r="AO3981"/>
      <c r="AT3981" s="14"/>
      <c r="AU3981" s="14"/>
      <c r="AV3981" s="14"/>
      <c r="AW3981" s="14"/>
    </row>
    <row r="3982" spans="1:49" s="10" customFormat="1">
      <c r="A3982" s="12"/>
      <c r="C3982"/>
      <c r="D3982"/>
      <c r="E3982" s="20"/>
      <c r="F3982"/>
      <c r="G3982"/>
      <c r="H3982"/>
      <c r="I3982"/>
      <c r="J3982" s="20"/>
      <c r="K3982"/>
      <c r="L3982"/>
      <c r="M3982"/>
      <c r="N3982"/>
      <c r="O3982" s="20"/>
      <c r="P3982"/>
      <c r="Q3982"/>
      <c r="R3982"/>
      <c r="S3982"/>
      <c r="T3982" s="20"/>
      <c r="U3982"/>
      <c r="V3982"/>
      <c r="W3982"/>
      <c r="X3982"/>
      <c r="Y3982" s="20"/>
      <c r="Z3982"/>
      <c r="AA3982"/>
      <c r="AB3982"/>
      <c r="AC3982"/>
      <c r="AD3982" s="20"/>
      <c r="AE3982"/>
      <c r="AF3982"/>
      <c r="AG3982"/>
      <c r="AH3982"/>
      <c r="AI3982" s="20"/>
      <c r="AJ3982"/>
      <c r="AK3982"/>
      <c r="AL3982"/>
      <c r="AM3982"/>
      <c r="AN3982" s="20"/>
      <c r="AO3982"/>
      <c r="AT3982" s="14"/>
      <c r="AU3982" s="14"/>
      <c r="AV3982" s="14"/>
      <c r="AW3982" s="14"/>
    </row>
    <row r="3983" spans="1:49" s="10" customFormat="1">
      <c r="A3983" s="12"/>
      <c r="C3983"/>
      <c r="D3983"/>
      <c r="E3983" s="20"/>
      <c r="F3983"/>
      <c r="G3983"/>
      <c r="H3983"/>
      <c r="I3983"/>
      <c r="J3983" s="20"/>
      <c r="K3983"/>
      <c r="L3983"/>
      <c r="M3983"/>
      <c r="N3983"/>
      <c r="O3983" s="20"/>
      <c r="P3983"/>
      <c r="Q3983"/>
      <c r="R3983"/>
      <c r="S3983"/>
      <c r="T3983" s="20"/>
      <c r="U3983"/>
      <c r="V3983"/>
      <c r="W3983"/>
      <c r="X3983"/>
      <c r="Y3983" s="20"/>
      <c r="Z3983"/>
      <c r="AA3983"/>
      <c r="AB3983"/>
      <c r="AC3983"/>
      <c r="AD3983" s="20"/>
      <c r="AE3983"/>
      <c r="AF3983"/>
      <c r="AG3983"/>
      <c r="AH3983"/>
      <c r="AI3983" s="20"/>
      <c r="AJ3983"/>
      <c r="AK3983"/>
      <c r="AL3983"/>
      <c r="AM3983"/>
      <c r="AN3983" s="20"/>
      <c r="AO3983"/>
      <c r="AT3983" s="14"/>
      <c r="AU3983" s="14"/>
      <c r="AV3983" s="14"/>
      <c r="AW3983" s="14"/>
    </row>
    <row r="3984" spans="1:49" s="10" customFormat="1">
      <c r="A3984" s="12"/>
      <c r="C3984"/>
      <c r="D3984"/>
      <c r="E3984" s="20"/>
      <c r="F3984"/>
      <c r="G3984"/>
      <c r="H3984"/>
      <c r="I3984"/>
      <c r="J3984" s="20"/>
      <c r="K3984"/>
      <c r="L3984"/>
      <c r="M3984"/>
      <c r="N3984"/>
      <c r="O3984" s="20"/>
      <c r="P3984"/>
      <c r="Q3984"/>
      <c r="R3984"/>
      <c r="S3984"/>
      <c r="T3984" s="20"/>
      <c r="U3984"/>
      <c r="V3984"/>
      <c r="W3984"/>
      <c r="X3984"/>
      <c r="Y3984" s="20"/>
      <c r="Z3984"/>
      <c r="AA3984"/>
      <c r="AB3984"/>
      <c r="AC3984"/>
      <c r="AD3984" s="20"/>
      <c r="AE3984"/>
      <c r="AF3984"/>
      <c r="AG3984"/>
      <c r="AH3984"/>
      <c r="AI3984" s="20"/>
      <c r="AJ3984"/>
      <c r="AK3984"/>
      <c r="AL3984"/>
      <c r="AM3984"/>
      <c r="AN3984" s="20"/>
      <c r="AO3984"/>
      <c r="AT3984" s="14"/>
      <c r="AU3984" s="14"/>
      <c r="AV3984" s="14"/>
      <c r="AW3984" s="14"/>
    </row>
    <row r="3985" spans="1:49" s="10" customFormat="1">
      <c r="A3985" s="12"/>
      <c r="C3985"/>
      <c r="D3985"/>
      <c r="E3985" s="20"/>
      <c r="F3985"/>
      <c r="G3985"/>
      <c r="H3985"/>
      <c r="I3985"/>
      <c r="J3985" s="20"/>
      <c r="K3985"/>
      <c r="L3985"/>
      <c r="M3985"/>
      <c r="N3985"/>
      <c r="O3985" s="20"/>
      <c r="P3985"/>
      <c r="Q3985"/>
      <c r="R3985"/>
      <c r="S3985"/>
      <c r="T3985" s="20"/>
      <c r="U3985"/>
      <c r="V3985"/>
      <c r="W3985"/>
      <c r="X3985"/>
      <c r="Y3985" s="20"/>
      <c r="Z3985"/>
      <c r="AA3985"/>
      <c r="AB3985"/>
      <c r="AC3985"/>
      <c r="AD3985" s="20"/>
      <c r="AE3985"/>
      <c r="AF3985"/>
      <c r="AG3985"/>
      <c r="AH3985"/>
      <c r="AI3985" s="20"/>
      <c r="AJ3985"/>
      <c r="AK3985"/>
      <c r="AL3985"/>
      <c r="AM3985"/>
      <c r="AN3985" s="20"/>
      <c r="AO3985"/>
      <c r="AT3985" s="14"/>
      <c r="AU3985" s="14"/>
      <c r="AV3985" s="14"/>
      <c r="AW3985" s="14"/>
    </row>
    <row r="3986" spans="1:49" s="10" customFormat="1">
      <c r="A3986" s="12"/>
      <c r="C3986"/>
      <c r="D3986"/>
      <c r="E3986" s="20"/>
      <c r="F3986"/>
      <c r="G3986"/>
      <c r="H3986"/>
      <c r="I3986"/>
      <c r="J3986" s="20"/>
      <c r="K3986"/>
      <c r="L3986"/>
      <c r="M3986"/>
      <c r="N3986"/>
      <c r="O3986" s="20"/>
      <c r="P3986"/>
      <c r="Q3986"/>
      <c r="R3986"/>
      <c r="S3986"/>
      <c r="T3986" s="20"/>
      <c r="U3986"/>
      <c r="V3986"/>
      <c r="W3986"/>
      <c r="X3986"/>
      <c r="Y3986" s="20"/>
      <c r="Z3986"/>
      <c r="AA3986"/>
      <c r="AB3986"/>
      <c r="AC3986"/>
      <c r="AD3986" s="20"/>
      <c r="AE3986"/>
      <c r="AF3986"/>
      <c r="AG3986"/>
      <c r="AH3986"/>
      <c r="AI3986" s="20"/>
      <c r="AJ3986"/>
      <c r="AK3986"/>
      <c r="AL3986"/>
      <c r="AM3986"/>
      <c r="AN3986" s="20"/>
      <c r="AO3986"/>
      <c r="AT3986" s="14"/>
      <c r="AU3986" s="14"/>
      <c r="AV3986" s="14"/>
      <c r="AW3986" s="14"/>
    </row>
    <row r="3987" spans="1:49" s="10" customFormat="1">
      <c r="A3987" s="12"/>
      <c r="C3987"/>
      <c r="D3987"/>
      <c r="E3987" s="20"/>
      <c r="F3987"/>
      <c r="G3987"/>
      <c r="H3987"/>
      <c r="I3987"/>
      <c r="J3987" s="20"/>
      <c r="K3987"/>
      <c r="L3987"/>
      <c r="M3987"/>
      <c r="N3987"/>
      <c r="O3987" s="20"/>
      <c r="P3987"/>
      <c r="Q3987"/>
      <c r="R3987"/>
      <c r="S3987"/>
      <c r="T3987" s="20"/>
      <c r="U3987"/>
      <c r="V3987"/>
      <c r="W3987"/>
      <c r="X3987"/>
      <c r="Y3987" s="20"/>
      <c r="Z3987"/>
      <c r="AA3987"/>
      <c r="AB3987"/>
      <c r="AC3987"/>
      <c r="AD3987" s="20"/>
      <c r="AE3987"/>
      <c r="AF3987"/>
      <c r="AG3987"/>
      <c r="AH3987"/>
      <c r="AI3987" s="20"/>
      <c r="AJ3987"/>
      <c r="AK3987"/>
      <c r="AL3987"/>
      <c r="AM3987"/>
      <c r="AN3987" s="20"/>
      <c r="AO3987"/>
      <c r="AT3987" s="14"/>
      <c r="AU3987" s="14"/>
      <c r="AV3987" s="14"/>
      <c r="AW3987" s="14"/>
    </row>
    <row r="3988" spans="1:49" s="10" customFormat="1">
      <c r="A3988" s="12"/>
      <c r="C3988"/>
      <c r="D3988"/>
      <c r="E3988" s="20"/>
      <c r="F3988"/>
      <c r="G3988"/>
      <c r="H3988"/>
      <c r="I3988"/>
      <c r="J3988" s="20"/>
      <c r="K3988"/>
      <c r="L3988"/>
      <c r="M3988"/>
      <c r="N3988"/>
      <c r="O3988" s="20"/>
      <c r="P3988"/>
      <c r="Q3988"/>
      <c r="R3988"/>
      <c r="S3988"/>
      <c r="T3988" s="20"/>
      <c r="U3988"/>
      <c r="V3988"/>
      <c r="W3988"/>
      <c r="X3988"/>
      <c r="Y3988" s="20"/>
      <c r="Z3988"/>
      <c r="AA3988"/>
      <c r="AB3988"/>
      <c r="AC3988"/>
      <c r="AD3988" s="20"/>
      <c r="AE3988"/>
      <c r="AF3988"/>
      <c r="AG3988"/>
      <c r="AH3988"/>
      <c r="AI3988" s="20"/>
      <c r="AJ3988"/>
      <c r="AK3988"/>
      <c r="AL3988"/>
      <c r="AM3988"/>
      <c r="AN3988" s="20"/>
      <c r="AO3988"/>
      <c r="AT3988" s="14"/>
      <c r="AU3988" s="14"/>
      <c r="AV3988" s="14"/>
      <c r="AW3988" s="14"/>
    </row>
    <row r="3989" spans="1:49" s="10" customFormat="1">
      <c r="A3989" s="12"/>
      <c r="C3989"/>
      <c r="D3989"/>
      <c r="E3989" s="20"/>
      <c r="F3989"/>
      <c r="G3989"/>
      <c r="H3989"/>
      <c r="I3989"/>
      <c r="J3989" s="20"/>
      <c r="K3989"/>
      <c r="L3989"/>
      <c r="M3989"/>
      <c r="N3989"/>
      <c r="O3989" s="20"/>
      <c r="P3989"/>
      <c r="Q3989"/>
      <c r="R3989"/>
      <c r="S3989"/>
      <c r="T3989" s="20"/>
      <c r="U3989"/>
      <c r="V3989"/>
      <c r="W3989"/>
      <c r="X3989"/>
      <c r="Y3989" s="20"/>
      <c r="Z3989"/>
      <c r="AA3989"/>
      <c r="AB3989"/>
      <c r="AC3989"/>
      <c r="AD3989" s="20"/>
      <c r="AE3989"/>
      <c r="AF3989"/>
      <c r="AG3989"/>
      <c r="AH3989"/>
      <c r="AI3989" s="20"/>
      <c r="AJ3989"/>
      <c r="AK3989"/>
      <c r="AL3989"/>
      <c r="AM3989"/>
      <c r="AN3989" s="20"/>
      <c r="AO3989"/>
      <c r="AT3989" s="14"/>
      <c r="AU3989" s="14"/>
      <c r="AV3989" s="14"/>
      <c r="AW3989" s="14"/>
    </row>
    <row r="3990" spans="1:49" s="10" customFormat="1">
      <c r="A3990" s="12"/>
      <c r="C3990"/>
      <c r="D3990"/>
      <c r="E3990" s="20"/>
      <c r="F3990"/>
      <c r="G3990"/>
      <c r="H3990"/>
      <c r="I3990"/>
      <c r="J3990" s="20"/>
      <c r="K3990"/>
      <c r="L3990"/>
      <c r="M3990"/>
      <c r="N3990"/>
      <c r="O3990" s="20"/>
      <c r="P3990"/>
      <c r="Q3990"/>
      <c r="R3990"/>
      <c r="S3990"/>
      <c r="T3990" s="20"/>
      <c r="U3990"/>
      <c r="V3990"/>
      <c r="W3990"/>
      <c r="X3990"/>
      <c r="Y3990" s="20"/>
      <c r="Z3990"/>
      <c r="AA3990"/>
      <c r="AB3990"/>
      <c r="AC3990"/>
      <c r="AD3990" s="20"/>
      <c r="AE3990"/>
      <c r="AF3990"/>
      <c r="AG3990"/>
      <c r="AH3990"/>
      <c r="AI3990" s="20"/>
      <c r="AJ3990"/>
      <c r="AK3990"/>
      <c r="AL3990"/>
      <c r="AM3990"/>
      <c r="AN3990" s="20"/>
      <c r="AO3990"/>
      <c r="AT3990" s="14"/>
      <c r="AU3990" s="14"/>
      <c r="AV3990" s="14"/>
      <c r="AW3990" s="14"/>
    </row>
    <row r="3991" spans="1:49" s="10" customFormat="1">
      <c r="A3991" s="12"/>
      <c r="C3991"/>
      <c r="D3991"/>
      <c r="E3991" s="20"/>
      <c r="F3991"/>
      <c r="G3991"/>
      <c r="H3991"/>
      <c r="I3991"/>
      <c r="J3991" s="20"/>
      <c r="K3991"/>
      <c r="L3991"/>
      <c r="M3991"/>
      <c r="N3991"/>
      <c r="O3991" s="20"/>
      <c r="P3991"/>
      <c r="Q3991"/>
      <c r="R3991"/>
      <c r="S3991"/>
      <c r="T3991" s="20"/>
      <c r="U3991"/>
      <c r="V3991"/>
      <c r="W3991"/>
      <c r="X3991"/>
      <c r="Y3991" s="20"/>
      <c r="Z3991"/>
      <c r="AA3991"/>
      <c r="AB3991"/>
      <c r="AC3991"/>
      <c r="AD3991" s="20"/>
      <c r="AE3991"/>
      <c r="AF3991"/>
      <c r="AG3991"/>
      <c r="AH3991"/>
      <c r="AI3991" s="20"/>
      <c r="AJ3991"/>
      <c r="AK3991"/>
      <c r="AL3991"/>
      <c r="AM3991"/>
      <c r="AN3991" s="20"/>
      <c r="AO3991"/>
      <c r="AT3991" s="14"/>
      <c r="AU3991" s="14"/>
      <c r="AV3991" s="14"/>
      <c r="AW3991" s="14"/>
    </row>
    <row r="3992" spans="1:49" s="10" customFormat="1">
      <c r="A3992" s="12"/>
      <c r="C3992"/>
      <c r="D3992"/>
      <c r="E3992" s="20"/>
      <c r="F3992"/>
      <c r="G3992"/>
      <c r="H3992"/>
      <c r="I3992"/>
      <c r="J3992" s="20"/>
      <c r="K3992"/>
      <c r="L3992"/>
      <c r="M3992"/>
      <c r="N3992"/>
      <c r="O3992" s="20"/>
      <c r="P3992"/>
      <c r="Q3992"/>
      <c r="R3992"/>
      <c r="S3992"/>
      <c r="T3992" s="20"/>
      <c r="U3992"/>
      <c r="V3992"/>
      <c r="W3992"/>
      <c r="X3992"/>
      <c r="Y3992" s="20"/>
      <c r="Z3992"/>
      <c r="AA3992"/>
      <c r="AB3992"/>
      <c r="AC3992"/>
      <c r="AD3992" s="20"/>
      <c r="AE3992"/>
      <c r="AF3992"/>
      <c r="AG3992"/>
      <c r="AH3992"/>
      <c r="AI3992" s="20"/>
      <c r="AJ3992"/>
      <c r="AK3992"/>
      <c r="AL3992"/>
      <c r="AM3992"/>
      <c r="AN3992" s="20"/>
      <c r="AO3992"/>
      <c r="AT3992" s="14"/>
      <c r="AU3992" s="14"/>
      <c r="AV3992" s="14"/>
      <c r="AW3992" s="14"/>
    </row>
    <row r="3993" spans="1:49" s="10" customFormat="1">
      <c r="A3993" s="12"/>
      <c r="C3993"/>
      <c r="D3993"/>
      <c r="E3993" s="20"/>
      <c r="F3993"/>
      <c r="G3993"/>
      <c r="H3993"/>
      <c r="I3993"/>
      <c r="J3993" s="20"/>
      <c r="K3993"/>
      <c r="L3993"/>
      <c r="M3993"/>
      <c r="N3993"/>
      <c r="O3993" s="20"/>
      <c r="P3993"/>
      <c r="Q3993"/>
      <c r="R3993"/>
      <c r="S3993"/>
      <c r="T3993" s="20"/>
      <c r="U3993"/>
      <c r="V3993"/>
      <c r="W3993"/>
      <c r="X3993"/>
      <c r="Y3993" s="20"/>
      <c r="Z3993"/>
      <c r="AA3993"/>
      <c r="AB3993"/>
      <c r="AC3993"/>
      <c r="AD3993" s="20"/>
      <c r="AE3993"/>
      <c r="AF3993"/>
      <c r="AG3993"/>
      <c r="AH3993"/>
      <c r="AI3993" s="20"/>
      <c r="AJ3993"/>
      <c r="AK3993"/>
      <c r="AL3993"/>
      <c r="AM3993"/>
      <c r="AN3993" s="20"/>
      <c r="AO3993"/>
      <c r="AT3993" s="14"/>
      <c r="AU3993" s="14"/>
      <c r="AV3993" s="14"/>
      <c r="AW3993" s="14"/>
    </row>
    <row r="3994" spans="1:49" s="10" customFormat="1">
      <c r="A3994" s="12"/>
      <c r="C3994"/>
      <c r="D3994"/>
      <c r="E3994" s="20"/>
      <c r="F3994"/>
      <c r="G3994"/>
      <c r="H3994"/>
      <c r="I3994"/>
      <c r="J3994" s="20"/>
      <c r="K3994"/>
      <c r="L3994"/>
      <c r="M3994"/>
      <c r="N3994"/>
      <c r="O3994" s="20"/>
      <c r="P3994"/>
      <c r="Q3994"/>
      <c r="R3994"/>
      <c r="S3994"/>
      <c r="T3994" s="20"/>
      <c r="U3994"/>
      <c r="V3994"/>
      <c r="W3994"/>
      <c r="X3994"/>
      <c r="Y3994" s="20"/>
      <c r="Z3994"/>
      <c r="AA3994"/>
      <c r="AB3994"/>
      <c r="AC3994"/>
      <c r="AD3994" s="20"/>
      <c r="AE3994"/>
      <c r="AF3994"/>
      <c r="AG3994"/>
      <c r="AH3994"/>
      <c r="AI3994" s="20"/>
      <c r="AJ3994"/>
      <c r="AK3994"/>
      <c r="AL3994"/>
      <c r="AM3994"/>
      <c r="AN3994" s="20"/>
      <c r="AO3994"/>
      <c r="AT3994" s="14"/>
      <c r="AU3994" s="14"/>
      <c r="AV3994" s="14"/>
      <c r="AW3994" s="14"/>
    </row>
    <row r="3995" spans="1:49" s="10" customFormat="1">
      <c r="A3995" s="12"/>
      <c r="C3995"/>
      <c r="D3995"/>
      <c r="E3995" s="20"/>
      <c r="F3995"/>
      <c r="G3995"/>
      <c r="H3995"/>
      <c r="I3995"/>
      <c r="J3995" s="20"/>
      <c r="K3995"/>
      <c r="L3995"/>
      <c r="M3995"/>
      <c r="N3995"/>
      <c r="O3995" s="20"/>
      <c r="P3995"/>
      <c r="Q3995"/>
      <c r="R3995"/>
      <c r="S3995"/>
      <c r="T3995" s="20"/>
      <c r="U3995"/>
      <c r="V3995"/>
      <c r="W3995"/>
      <c r="X3995"/>
      <c r="Y3995" s="20"/>
      <c r="Z3995"/>
      <c r="AA3995"/>
      <c r="AB3995"/>
      <c r="AC3995"/>
      <c r="AD3995" s="20"/>
      <c r="AE3995"/>
      <c r="AF3995"/>
      <c r="AG3995"/>
      <c r="AH3995"/>
      <c r="AI3995" s="20"/>
      <c r="AJ3995"/>
      <c r="AK3995"/>
      <c r="AL3995"/>
      <c r="AM3995"/>
      <c r="AN3995" s="20"/>
      <c r="AO3995"/>
      <c r="AT3995" s="14"/>
      <c r="AU3995" s="14"/>
      <c r="AV3995" s="14"/>
      <c r="AW3995" s="14"/>
    </row>
    <row r="3996" spans="1:49" s="10" customFormat="1">
      <c r="A3996" s="12"/>
      <c r="C3996"/>
      <c r="D3996"/>
      <c r="E3996" s="20"/>
      <c r="F3996"/>
      <c r="G3996"/>
      <c r="H3996"/>
      <c r="I3996"/>
      <c r="J3996" s="20"/>
      <c r="K3996"/>
      <c r="L3996"/>
      <c r="M3996"/>
      <c r="N3996"/>
      <c r="O3996" s="20"/>
      <c r="P3996"/>
      <c r="Q3996"/>
      <c r="R3996"/>
      <c r="S3996"/>
      <c r="T3996" s="20"/>
      <c r="U3996"/>
      <c r="V3996"/>
      <c r="W3996"/>
      <c r="X3996"/>
      <c r="Y3996" s="20"/>
      <c r="Z3996"/>
      <c r="AA3996"/>
      <c r="AB3996"/>
      <c r="AC3996"/>
      <c r="AD3996" s="20"/>
      <c r="AE3996"/>
      <c r="AF3996"/>
      <c r="AG3996"/>
      <c r="AH3996"/>
      <c r="AI3996" s="20"/>
      <c r="AJ3996"/>
      <c r="AK3996"/>
      <c r="AL3996"/>
      <c r="AM3996"/>
      <c r="AN3996" s="20"/>
      <c r="AO3996"/>
      <c r="AT3996" s="14"/>
      <c r="AU3996" s="14"/>
      <c r="AV3996" s="14"/>
      <c r="AW3996" s="14"/>
    </row>
    <row r="3997" spans="1:49" s="10" customFormat="1">
      <c r="A3997" s="12"/>
      <c r="C3997"/>
      <c r="D3997"/>
      <c r="E3997" s="20"/>
      <c r="F3997"/>
      <c r="G3997"/>
      <c r="H3997"/>
      <c r="I3997"/>
      <c r="J3997" s="20"/>
      <c r="K3997"/>
      <c r="L3997"/>
      <c r="M3997"/>
      <c r="N3997"/>
      <c r="O3997" s="20"/>
      <c r="P3997"/>
      <c r="Q3997"/>
      <c r="R3997"/>
      <c r="S3997"/>
      <c r="T3997" s="20"/>
      <c r="U3997"/>
      <c r="V3997"/>
      <c r="W3997"/>
      <c r="X3997"/>
      <c r="Y3997" s="20"/>
      <c r="Z3997"/>
      <c r="AA3997"/>
      <c r="AB3997"/>
      <c r="AC3997"/>
      <c r="AD3997" s="20"/>
      <c r="AE3997"/>
      <c r="AF3997"/>
      <c r="AG3997"/>
      <c r="AH3997"/>
      <c r="AI3997" s="20"/>
      <c r="AJ3997"/>
      <c r="AK3997"/>
      <c r="AL3997"/>
      <c r="AM3997"/>
      <c r="AN3997" s="20"/>
      <c r="AO3997"/>
      <c r="AT3997" s="14"/>
      <c r="AU3997" s="14"/>
      <c r="AV3997" s="14"/>
      <c r="AW3997" s="14"/>
    </row>
    <row r="3998" spans="1:49" s="10" customFormat="1">
      <c r="A3998" s="12"/>
      <c r="C3998"/>
      <c r="D3998"/>
      <c r="E3998" s="20"/>
      <c r="F3998"/>
      <c r="G3998"/>
      <c r="H3998"/>
      <c r="I3998"/>
      <c r="J3998" s="20"/>
      <c r="K3998"/>
      <c r="L3998"/>
      <c r="M3998"/>
      <c r="N3998"/>
      <c r="O3998" s="20"/>
      <c r="P3998"/>
      <c r="Q3998"/>
      <c r="R3998"/>
      <c r="S3998"/>
      <c r="T3998" s="20"/>
      <c r="U3998"/>
      <c r="V3998"/>
      <c r="W3998"/>
      <c r="X3998"/>
      <c r="Y3998" s="20"/>
      <c r="Z3998"/>
      <c r="AA3998"/>
      <c r="AB3998"/>
      <c r="AC3998"/>
      <c r="AD3998" s="20"/>
      <c r="AE3998"/>
      <c r="AF3998"/>
      <c r="AG3998"/>
      <c r="AH3998"/>
      <c r="AI3998" s="20"/>
      <c r="AJ3998"/>
      <c r="AK3998"/>
      <c r="AL3998"/>
      <c r="AM3998"/>
      <c r="AN3998" s="20"/>
      <c r="AO3998"/>
      <c r="AT3998" s="14"/>
      <c r="AU3998" s="14"/>
      <c r="AV3998" s="14"/>
      <c r="AW3998" s="14"/>
    </row>
    <row r="3999" spans="1:49" s="10" customFormat="1">
      <c r="A3999" s="12"/>
      <c r="C3999"/>
      <c r="D3999"/>
      <c r="E3999" s="20"/>
      <c r="F3999"/>
      <c r="G3999"/>
      <c r="H3999"/>
      <c r="I3999"/>
      <c r="J3999" s="20"/>
      <c r="K3999"/>
      <c r="L3999"/>
      <c r="M3999"/>
      <c r="N3999"/>
      <c r="O3999" s="20"/>
      <c r="P3999"/>
      <c r="Q3999"/>
      <c r="R3999"/>
      <c r="S3999"/>
      <c r="T3999" s="20"/>
      <c r="U3999"/>
      <c r="V3999"/>
      <c r="W3999"/>
      <c r="X3999"/>
      <c r="Y3999" s="20"/>
      <c r="Z3999"/>
      <c r="AA3999"/>
      <c r="AB3999"/>
      <c r="AC3999"/>
      <c r="AD3999" s="20"/>
      <c r="AE3999"/>
      <c r="AF3999"/>
      <c r="AG3999"/>
      <c r="AH3999"/>
      <c r="AI3999" s="20"/>
      <c r="AJ3999"/>
      <c r="AK3999"/>
      <c r="AL3999"/>
      <c r="AM3999"/>
      <c r="AN3999" s="20"/>
      <c r="AO3999"/>
      <c r="AT3999" s="14"/>
      <c r="AU3999" s="14"/>
      <c r="AV3999" s="14"/>
      <c r="AW3999" s="14"/>
    </row>
    <row r="4000" spans="1:49" s="10" customFormat="1">
      <c r="A4000" s="12"/>
      <c r="C4000"/>
      <c r="D4000"/>
      <c r="E4000" s="20"/>
      <c r="F4000"/>
      <c r="G4000"/>
      <c r="H4000"/>
      <c r="I4000"/>
      <c r="J4000" s="20"/>
      <c r="K4000"/>
      <c r="L4000"/>
      <c r="M4000"/>
      <c r="N4000"/>
      <c r="O4000" s="20"/>
      <c r="P4000"/>
      <c r="Q4000"/>
      <c r="R4000"/>
      <c r="S4000"/>
      <c r="T4000" s="20"/>
      <c r="U4000"/>
      <c r="V4000"/>
      <c r="W4000"/>
      <c r="X4000"/>
      <c r="Y4000" s="20"/>
      <c r="Z4000"/>
      <c r="AA4000"/>
      <c r="AB4000"/>
      <c r="AC4000"/>
      <c r="AD4000" s="20"/>
      <c r="AE4000"/>
      <c r="AF4000"/>
      <c r="AG4000"/>
      <c r="AH4000"/>
      <c r="AI4000" s="20"/>
      <c r="AJ4000"/>
      <c r="AK4000"/>
      <c r="AL4000"/>
      <c r="AM4000"/>
      <c r="AN4000" s="20"/>
      <c r="AO4000"/>
      <c r="AT4000" s="14"/>
      <c r="AU4000" s="14"/>
      <c r="AV4000" s="14"/>
      <c r="AW4000" s="14"/>
    </row>
    <row r="4001" spans="1:49" s="10" customFormat="1">
      <c r="A4001" s="12"/>
      <c r="C4001"/>
      <c r="D4001"/>
      <c r="E4001" s="20"/>
      <c r="F4001"/>
      <c r="G4001"/>
      <c r="H4001"/>
      <c r="I4001"/>
      <c r="J4001" s="20"/>
      <c r="K4001"/>
      <c r="L4001"/>
      <c r="M4001"/>
      <c r="N4001"/>
      <c r="O4001" s="20"/>
      <c r="P4001"/>
      <c r="Q4001"/>
      <c r="R4001"/>
      <c r="S4001"/>
      <c r="T4001" s="20"/>
      <c r="U4001"/>
      <c r="V4001"/>
      <c r="W4001"/>
      <c r="X4001"/>
      <c r="Y4001" s="20"/>
      <c r="Z4001"/>
      <c r="AA4001"/>
      <c r="AB4001"/>
      <c r="AC4001"/>
      <c r="AD4001" s="20"/>
      <c r="AE4001"/>
      <c r="AF4001"/>
      <c r="AG4001"/>
      <c r="AH4001"/>
      <c r="AI4001" s="20"/>
      <c r="AJ4001"/>
      <c r="AK4001"/>
      <c r="AL4001"/>
      <c r="AM4001"/>
      <c r="AN4001" s="20"/>
      <c r="AO4001"/>
      <c r="AT4001" s="14"/>
      <c r="AU4001" s="14"/>
      <c r="AV4001" s="14"/>
      <c r="AW4001" s="14"/>
    </row>
    <row r="4002" spans="1:49" s="10" customFormat="1">
      <c r="A4002" s="12"/>
      <c r="C4002"/>
      <c r="D4002"/>
      <c r="E4002" s="20"/>
      <c r="F4002"/>
      <c r="G4002"/>
      <c r="H4002"/>
      <c r="I4002"/>
      <c r="J4002" s="20"/>
      <c r="K4002"/>
      <c r="L4002"/>
      <c r="M4002"/>
      <c r="N4002"/>
      <c r="O4002" s="20"/>
      <c r="P4002"/>
      <c r="Q4002"/>
      <c r="R4002"/>
      <c r="S4002"/>
      <c r="T4002" s="20"/>
      <c r="U4002"/>
      <c r="V4002"/>
      <c r="W4002"/>
      <c r="X4002"/>
      <c r="Y4002" s="20"/>
      <c r="Z4002"/>
      <c r="AA4002"/>
      <c r="AB4002"/>
      <c r="AC4002"/>
      <c r="AD4002" s="20"/>
      <c r="AE4002"/>
      <c r="AF4002"/>
      <c r="AG4002"/>
      <c r="AH4002"/>
      <c r="AI4002" s="20"/>
      <c r="AJ4002"/>
      <c r="AK4002"/>
      <c r="AL4002"/>
      <c r="AM4002"/>
      <c r="AN4002" s="20"/>
      <c r="AO4002"/>
      <c r="AT4002" s="14"/>
      <c r="AU4002" s="14"/>
      <c r="AV4002" s="14"/>
      <c r="AW4002" s="14"/>
    </row>
    <row r="4003" spans="1:49" s="10" customFormat="1">
      <c r="A4003" s="12"/>
      <c r="C4003"/>
      <c r="D4003"/>
      <c r="E4003" s="20"/>
      <c r="F4003"/>
      <c r="G4003"/>
      <c r="H4003"/>
      <c r="I4003"/>
      <c r="J4003" s="20"/>
      <c r="K4003"/>
      <c r="L4003"/>
      <c r="M4003"/>
      <c r="N4003"/>
      <c r="O4003" s="20"/>
      <c r="P4003"/>
      <c r="Q4003"/>
      <c r="R4003"/>
      <c r="S4003"/>
      <c r="T4003" s="20"/>
      <c r="U4003"/>
      <c r="V4003"/>
      <c r="W4003"/>
      <c r="X4003"/>
      <c r="Y4003" s="20"/>
      <c r="Z4003"/>
      <c r="AA4003"/>
      <c r="AB4003"/>
      <c r="AC4003"/>
      <c r="AD4003" s="20"/>
      <c r="AE4003"/>
      <c r="AF4003"/>
      <c r="AG4003"/>
      <c r="AH4003"/>
      <c r="AI4003" s="20"/>
      <c r="AJ4003"/>
      <c r="AK4003"/>
      <c r="AL4003"/>
      <c r="AM4003"/>
      <c r="AN4003" s="20"/>
      <c r="AO4003"/>
      <c r="AT4003" s="14"/>
      <c r="AU4003" s="14"/>
      <c r="AV4003" s="14"/>
      <c r="AW4003" s="14"/>
    </row>
    <row r="4004" spans="1:49" s="10" customFormat="1">
      <c r="A4004" s="12"/>
      <c r="C4004"/>
      <c r="D4004"/>
      <c r="E4004" s="20"/>
      <c r="F4004"/>
      <c r="G4004"/>
      <c r="H4004"/>
      <c r="I4004"/>
      <c r="J4004" s="20"/>
      <c r="K4004"/>
      <c r="L4004"/>
      <c r="M4004"/>
      <c r="N4004"/>
      <c r="O4004" s="20"/>
      <c r="P4004"/>
      <c r="Q4004"/>
      <c r="R4004"/>
      <c r="S4004"/>
      <c r="T4004" s="20"/>
      <c r="U4004"/>
      <c r="V4004"/>
      <c r="W4004"/>
      <c r="X4004"/>
      <c r="Y4004" s="20"/>
      <c r="Z4004"/>
      <c r="AA4004"/>
      <c r="AB4004"/>
      <c r="AC4004"/>
      <c r="AD4004" s="20"/>
      <c r="AE4004"/>
      <c r="AF4004"/>
      <c r="AG4004"/>
      <c r="AH4004"/>
      <c r="AI4004" s="20"/>
      <c r="AJ4004"/>
      <c r="AK4004"/>
      <c r="AL4004"/>
      <c r="AM4004"/>
      <c r="AN4004" s="20"/>
      <c r="AO4004"/>
      <c r="AT4004" s="14"/>
      <c r="AU4004" s="14"/>
      <c r="AV4004" s="14"/>
      <c r="AW4004" s="14"/>
    </row>
    <row r="4005" spans="1:49" s="10" customFormat="1">
      <c r="A4005" s="12"/>
      <c r="C4005"/>
      <c r="D4005"/>
      <c r="E4005" s="20"/>
      <c r="F4005"/>
      <c r="G4005"/>
      <c r="H4005"/>
      <c r="I4005"/>
      <c r="J4005" s="20"/>
      <c r="K4005"/>
      <c r="L4005"/>
      <c r="M4005"/>
      <c r="N4005"/>
      <c r="O4005" s="20"/>
      <c r="P4005"/>
      <c r="Q4005"/>
      <c r="R4005"/>
      <c r="S4005"/>
      <c r="T4005" s="20"/>
      <c r="U4005"/>
      <c r="V4005"/>
      <c r="W4005"/>
      <c r="X4005"/>
      <c r="Y4005" s="20"/>
      <c r="Z4005"/>
      <c r="AA4005"/>
      <c r="AB4005"/>
      <c r="AC4005"/>
      <c r="AD4005" s="20"/>
      <c r="AE4005"/>
      <c r="AF4005"/>
      <c r="AG4005"/>
      <c r="AH4005"/>
      <c r="AI4005" s="20"/>
      <c r="AJ4005"/>
      <c r="AK4005"/>
      <c r="AL4005"/>
      <c r="AM4005"/>
      <c r="AN4005" s="20"/>
      <c r="AO4005"/>
      <c r="AT4005" s="14"/>
      <c r="AU4005" s="14"/>
      <c r="AV4005" s="14"/>
      <c r="AW4005" s="14"/>
    </row>
    <row r="4006" spans="1:49" s="10" customFormat="1">
      <c r="A4006" s="12"/>
      <c r="C4006"/>
      <c r="D4006"/>
      <c r="E4006" s="20"/>
      <c r="F4006"/>
      <c r="G4006"/>
      <c r="H4006"/>
      <c r="I4006"/>
      <c r="J4006" s="20"/>
      <c r="K4006"/>
      <c r="L4006"/>
      <c r="M4006"/>
      <c r="N4006"/>
      <c r="O4006" s="20"/>
      <c r="P4006"/>
      <c r="Q4006"/>
      <c r="R4006"/>
      <c r="S4006"/>
      <c r="T4006" s="20"/>
      <c r="U4006"/>
      <c r="V4006"/>
      <c r="W4006"/>
      <c r="X4006"/>
      <c r="Y4006" s="20"/>
      <c r="Z4006"/>
      <c r="AA4006"/>
      <c r="AB4006"/>
      <c r="AC4006"/>
      <c r="AD4006" s="20"/>
      <c r="AE4006"/>
      <c r="AF4006"/>
      <c r="AG4006"/>
      <c r="AH4006"/>
      <c r="AI4006" s="20"/>
      <c r="AJ4006"/>
      <c r="AK4006"/>
      <c r="AL4006"/>
      <c r="AM4006"/>
      <c r="AN4006" s="20"/>
      <c r="AO4006"/>
      <c r="AT4006" s="14"/>
      <c r="AU4006" s="14"/>
      <c r="AV4006" s="14"/>
      <c r="AW4006" s="14"/>
    </row>
    <row r="4007" spans="1:49" s="10" customFormat="1">
      <c r="A4007" s="12"/>
      <c r="C4007"/>
      <c r="D4007"/>
      <c r="E4007" s="20"/>
      <c r="F4007"/>
      <c r="G4007"/>
      <c r="H4007"/>
      <c r="I4007"/>
      <c r="J4007" s="20"/>
      <c r="K4007"/>
      <c r="L4007"/>
      <c r="M4007"/>
      <c r="N4007"/>
      <c r="O4007" s="20"/>
      <c r="P4007"/>
      <c r="Q4007"/>
      <c r="R4007"/>
      <c r="S4007"/>
      <c r="T4007" s="20"/>
      <c r="U4007"/>
      <c r="V4007"/>
      <c r="W4007"/>
      <c r="X4007"/>
      <c r="Y4007" s="20"/>
      <c r="Z4007"/>
      <c r="AA4007"/>
      <c r="AB4007"/>
      <c r="AC4007"/>
      <c r="AD4007" s="20"/>
      <c r="AE4007"/>
      <c r="AF4007"/>
      <c r="AG4007"/>
      <c r="AH4007"/>
      <c r="AI4007" s="20"/>
      <c r="AJ4007"/>
      <c r="AK4007"/>
      <c r="AL4007"/>
      <c r="AM4007"/>
      <c r="AN4007" s="20"/>
      <c r="AO4007"/>
      <c r="AT4007" s="14"/>
      <c r="AU4007" s="14"/>
      <c r="AV4007" s="14"/>
      <c r="AW4007" s="14"/>
    </row>
    <row r="4008" spans="1:49" s="10" customFormat="1">
      <c r="A4008" s="12"/>
      <c r="C4008"/>
      <c r="D4008"/>
      <c r="E4008" s="20"/>
      <c r="F4008"/>
      <c r="G4008"/>
      <c r="H4008"/>
      <c r="I4008"/>
      <c r="J4008" s="20"/>
      <c r="K4008"/>
      <c r="L4008"/>
      <c r="M4008"/>
      <c r="N4008"/>
      <c r="O4008" s="20"/>
      <c r="P4008"/>
      <c r="Q4008"/>
      <c r="R4008"/>
      <c r="S4008"/>
      <c r="T4008" s="20"/>
      <c r="U4008"/>
      <c r="V4008"/>
      <c r="W4008"/>
      <c r="X4008"/>
      <c r="Y4008" s="20"/>
      <c r="Z4008"/>
      <c r="AA4008"/>
      <c r="AB4008"/>
      <c r="AC4008"/>
      <c r="AD4008" s="20"/>
      <c r="AE4008"/>
      <c r="AF4008"/>
      <c r="AG4008"/>
      <c r="AH4008"/>
      <c r="AI4008" s="20"/>
      <c r="AJ4008"/>
      <c r="AK4008"/>
      <c r="AL4008"/>
      <c r="AM4008"/>
      <c r="AN4008" s="20"/>
      <c r="AO4008"/>
      <c r="AT4008" s="14"/>
      <c r="AU4008" s="14"/>
      <c r="AV4008" s="14"/>
      <c r="AW4008" s="14"/>
    </row>
    <row r="4009" spans="1:49" s="10" customFormat="1">
      <c r="A4009" s="12"/>
      <c r="C4009"/>
      <c r="D4009"/>
      <c r="E4009" s="20"/>
      <c r="F4009"/>
      <c r="G4009"/>
      <c r="H4009"/>
      <c r="I4009"/>
      <c r="J4009" s="20"/>
      <c r="K4009"/>
      <c r="L4009"/>
      <c r="M4009"/>
      <c r="N4009"/>
      <c r="O4009" s="20"/>
      <c r="P4009"/>
      <c r="Q4009"/>
      <c r="R4009"/>
      <c r="S4009"/>
      <c r="T4009" s="20"/>
      <c r="U4009"/>
      <c r="V4009"/>
      <c r="W4009"/>
      <c r="X4009"/>
      <c r="Y4009" s="20"/>
      <c r="Z4009"/>
      <c r="AA4009"/>
      <c r="AB4009"/>
      <c r="AC4009"/>
      <c r="AD4009" s="20"/>
      <c r="AE4009"/>
      <c r="AF4009"/>
      <c r="AG4009"/>
      <c r="AH4009"/>
      <c r="AI4009" s="20"/>
      <c r="AJ4009"/>
      <c r="AK4009"/>
      <c r="AL4009"/>
      <c r="AM4009"/>
      <c r="AN4009" s="20"/>
      <c r="AO4009"/>
      <c r="AT4009" s="14"/>
      <c r="AU4009" s="14"/>
      <c r="AV4009" s="14"/>
      <c r="AW4009" s="14"/>
    </row>
    <row r="4010" spans="1:49" s="10" customFormat="1">
      <c r="A4010" s="12"/>
      <c r="C4010"/>
      <c r="D4010"/>
      <c r="E4010" s="20"/>
      <c r="F4010"/>
      <c r="G4010"/>
      <c r="H4010"/>
      <c r="I4010"/>
      <c r="J4010" s="20"/>
      <c r="K4010"/>
      <c r="L4010"/>
      <c r="M4010"/>
      <c r="N4010"/>
      <c r="O4010" s="20"/>
      <c r="P4010"/>
      <c r="Q4010"/>
      <c r="R4010"/>
      <c r="S4010"/>
      <c r="T4010" s="20"/>
      <c r="U4010"/>
      <c r="V4010"/>
      <c r="W4010"/>
      <c r="X4010"/>
      <c r="Y4010" s="20"/>
      <c r="Z4010"/>
      <c r="AA4010"/>
      <c r="AB4010"/>
      <c r="AC4010"/>
      <c r="AD4010" s="20"/>
      <c r="AE4010"/>
      <c r="AF4010"/>
      <c r="AG4010"/>
      <c r="AH4010"/>
      <c r="AI4010" s="20"/>
      <c r="AJ4010"/>
      <c r="AK4010"/>
      <c r="AL4010"/>
      <c r="AM4010"/>
      <c r="AN4010" s="20"/>
      <c r="AO4010"/>
      <c r="AT4010" s="14"/>
      <c r="AU4010" s="14"/>
      <c r="AV4010" s="14"/>
      <c r="AW4010" s="14"/>
    </row>
    <row r="4011" spans="1:49" s="10" customFormat="1">
      <c r="A4011" s="12"/>
      <c r="C4011"/>
      <c r="D4011"/>
      <c r="E4011" s="20"/>
      <c r="F4011"/>
      <c r="G4011"/>
      <c r="H4011"/>
      <c r="I4011"/>
      <c r="J4011" s="20"/>
      <c r="K4011"/>
      <c r="L4011"/>
      <c r="M4011"/>
      <c r="N4011"/>
      <c r="O4011" s="20"/>
      <c r="P4011"/>
      <c r="Q4011"/>
      <c r="R4011"/>
      <c r="S4011"/>
      <c r="T4011" s="20"/>
      <c r="U4011"/>
      <c r="V4011"/>
      <c r="W4011"/>
      <c r="X4011"/>
      <c r="Y4011" s="20"/>
      <c r="Z4011"/>
      <c r="AA4011"/>
      <c r="AB4011"/>
      <c r="AC4011"/>
      <c r="AD4011" s="20"/>
      <c r="AE4011"/>
      <c r="AF4011"/>
      <c r="AG4011"/>
      <c r="AH4011"/>
      <c r="AI4011" s="20"/>
      <c r="AJ4011"/>
      <c r="AK4011"/>
      <c r="AL4011"/>
      <c r="AM4011"/>
      <c r="AN4011" s="20"/>
      <c r="AO4011"/>
      <c r="AT4011" s="14"/>
      <c r="AU4011" s="14"/>
      <c r="AV4011" s="14"/>
      <c r="AW4011" s="14"/>
    </row>
    <row r="4012" spans="1:49" s="10" customFormat="1">
      <c r="A4012" s="12"/>
      <c r="C4012"/>
      <c r="D4012"/>
      <c r="E4012" s="20"/>
      <c r="F4012"/>
      <c r="G4012"/>
      <c r="H4012"/>
      <c r="I4012"/>
      <c r="J4012" s="20"/>
      <c r="K4012"/>
      <c r="L4012"/>
      <c r="M4012"/>
      <c r="N4012"/>
      <c r="O4012" s="20"/>
      <c r="P4012"/>
      <c r="Q4012"/>
      <c r="R4012"/>
      <c r="S4012"/>
      <c r="T4012" s="20"/>
      <c r="U4012"/>
      <c r="V4012"/>
      <c r="W4012"/>
      <c r="X4012"/>
      <c r="Y4012" s="20"/>
      <c r="Z4012"/>
      <c r="AA4012"/>
      <c r="AB4012"/>
      <c r="AC4012"/>
      <c r="AD4012" s="20"/>
      <c r="AE4012"/>
      <c r="AF4012"/>
      <c r="AG4012"/>
      <c r="AH4012"/>
      <c r="AI4012" s="20"/>
      <c r="AJ4012"/>
      <c r="AK4012"/>
      <c r="AL4012"/>
      <c r="AM4012"/>
      <c r="AN4012" s="20"/>
      <c r="AO4012"/>
      <c r="AT4012" s="14"/>
      <c r="AU4012" s="14"/>
      <c r="AV4012" s="14"/>
      <c r="AW4012" s="14"/>
    </row>
    <row r="4013" spans="1:49" s="10" customFormat="1">
      <c r="A4013" s="12"/>
      <c r="C4013"/>
      <c r="D4013"/>
      <c r="E4013" s="20"/>
      <c r="F4013"/>
      <c r="G4013"/>
      <c r="H4013"/>
      <c r="I4013"/>
      <c r="J4013" s="20"/>
      <c r="K4013"/>
      <c r="L4013"/>
      <c r="M4013"/>
      <c r="N4013"/>
      <c r="O4013" s="20"/>
      <c r="P4013"/>
      <c r="Q4013"/>
      <c r="R4013"/>
      <c r="S4013"/>
      <c r="T4013" s="20"/>
      <c r="U4013"/>
      <c r="V4013"/>
      <c r="W4013"/>
      <c r="X4013"/>
      <c r="Y4013" s="20"/>
      <c r="Z4013"/>
      <c r="AA4013"/>
      <c r="AB4013"/>
      <c r="AC4013"/>
      <c r="AD4013" s="20"/>
      <c r="AE4013"/>
      <c r="AF4013"/>
      <c r="AG4013"/>
      <c r="AH4013"/>
      <c r="AI4013" s="20"/>
      <c r="AJ4013"/>
      <c r="AK4013"/>
      <c r="AL4013"/>
      <c r="AM4013"/>
      <c r="AN4013" s="20"/>
      <c r="AO4013"/>
      <c r="AT4013" s="14"/>
      <c r="AU4013" s="14"/>
      <c r="AV4013" s="14"/>
      <c r="AW4013" s="14"/>
    </row>
    <row r="4014" spans="1:49" s="10" customFormat="1">
      <c r="A4014" s="12"/>
      <c r="C4014"/>
      <c r="D4014"/>
      <c r="E4014" s="20"/>
      <c r="F4014"/>
      <c r="G4014"/>
      <c r="H4014"/>
      <c r="I4014"/>
      <c r="J4014" s="20"/>
      <c r="K4014"/>
      <c r="L4014"/>
      <c r="M4014"/>
      <c r="N4014"/>
      <c r="O4014" s="20"/>
      <c r="P4014"/>
      <c r="Q4014"/>
      <c r="R4014"/>
      <c r="S4014"/>
      <c r="T4014" s="20"/>
      <c r="U4014"/>
      <c r="V4014"/>
      <c r="W4014"/>
      <c r="X4014"/>
      <c r="Y4014" s="20"/>
      <c r="Z4014"/>
      <c r="AA4014"/>
      <c r="AB4014"/>
      <c r="AC4014"/>
      <c r="AD4014" s="20"/>
      <c r="AE4014"/>
      <c r="AF4014"/>
      <c r="AG4014"/>
      <c r="AH4014"/>
      <c r="AI4014" s="20"/>
      <c r="AJ4014"/>
      <c r="AK4014"/>
      <c r="AL4014"/>
      <c r="AM4014"/>
      <c r="AN4014" s="20"/>
      <c r="AO4014"/>
      <c r="AT4014" s="14"/>
      <c r="AU4014" s="14"/>
      <c r="AV4014" s="14"/>
      <c r="AW4014" s="14"/>
    </row>
    <row r="4015" spans="1:49" s="10" customFormat="1">
      <c r="A4015" s="12"/>
      <c r="C4015"/>
      <c r="D4015"/>
      <c r="E4015" s="20"/>
      <c r="F4015"/>
      <c r="G4015"/>
      <c r="H4015"/>
      <c r="I4015"/>
      <c r="J4015" s="20"/>
      <c r="K4015"/>
      <c r="L4015"/>
      <c r="M4015"/>
      <c r="N4015"/>
      <c r="O4015" s="20"/>
      <c r="P4015"/>
      <c r="Q4015"/>
      <c r="R4015"/>
      <c r="S4015"/>
      <c r="T4015" s="20"/>
      <c r="U4015"/>
      <c r="V4015"/>
      <c r="W4015"/>
      <c r="X4015"/>
      <c r="Y4015" s="20"/>
      <c r="Z4015"/>
      <c r="AA4015"/>
      <c r="AB4015"/>
      <c r="AC4015"/>
      <c r="AD4015" s="20"/>
      <c r="AE4015"/>
      <c r="AF4015"/>
      <c r="AG4015"/>
      <c r="AH4015"/>
      <c r="AI4015" s="20"/>
      <c r="AJ4015"/>
      <c r="AK4015"/>
      <c r="AL4015"/>
      <c r="AM4015"/>
      <c r="AN4015" s="20"/>
      <c r="AO4015"/>
      <c r="AT4015" s="14"/>
      <c r="AU4015" s="14"/>
      <c r="AV4015" s="14"/>
      <c r="AW4015" s="14"/>
    </row>
    <row r="4016" spans="1:49" s="10" customFormat="1">
      <c r="A4016" s="12"/>
      <c r="C4016"/>
      <c r="D4016"/>
      <c r="E4016" s="20"/>
      <c r="F4016"/>
      <c r="G4016"/>
      <c r="H4016"/>
      <c r="I4016"/>
      <c r="J4016" s="20"/>
      <c r="K4016"/>
      <c r="L4016"/>
      <c r="M4016"/>
      <c r="N4016"/>
      <c r="O4016" s="20"/>
      <c r="P4016"/>
      <c r="Q4016"/>
      <c r="R4016"/>
      <c r="S4016"/>
      <c r="T4016" s="20"/>
      <c r="U4016"/>
      <c r="V4016"/>
      <c r="W4016"/>
      <c r="X4016"/>
      <c r="Y4016" s="20"/>
      <c r="Z4016"/>
      <c r="AA4016"/>
      <c r="AB4016"/>
      <c r="AC4016"/>
      <c r="AD4016" s="20"/>
      <c r="AE4016"/>
      <c r="AF4016"/>
      <c r="AG4016"/>
      <c r="AH4016"/>
      <c r="AI4016" s="20"/>
      <c r="AJ4016"/>
      <c r="AK4016"/>
      <c r="AL4016"/>
      <c r="AM4016"/>
      <c r="AN4016" s="20"/>
      <c r="AO4016"/>
      <c r="AT4016" s="14"/>
      <c r="AU4016" s="14"/>
      <c r="AV4016" s="14"/>
      <c r="AW4016" s="14"/>
    </row>
    <row r="4017" spans="1:49" s="10" customFormat="1">
      <c r="A4017" s="12"/>
      <c r="C4017"/>
      <c r="D4017"/>
      <c r="E4017" s="20"/>
      <c r="F4017"/>
      <c r="G4017"/>
      <c r="H4017"/>
      <c r="I4017"/>
      <c r="J4017" s="20"/>
      <c r="K4017"/>
      <c r="L4017"/>
      <c r="M4017"/>
      <c r="N4017"/>
      <c r="O4017" s="20"/>
      <c r="P4017"/>
      <c r="Q4017"/>
      <c r="R4017"/>
      <c r="S4017"/>
      <c r="T4017" s="20"/>
      <c r="U4017"/>
      <c r="V4017"/>
      <c r="W4017"/>
      <c r="X4017"/>
      <c r="Y4017" s="20"/>
      <c r="Z4017"/>
      <c r="AA4017"/>
      <c r="AB4017"/>
      <c r="AC4017"/>
      <c r="AD4017" s="20"/>
      <c r="AE4017"/>
      <c r="AF4017"/>
      <c r="AG4017"/>
      <c r="AH4017"/>
      <c r="AI4017" s="20"/>
      <c r="AJ4017"/>
      <c r="AK4017"/>
      <c r="AL4017"/>
      <c r="AM4017"/>
      <c r="AN4017" s="20"/>
      <c r="AO4017"/>
      <c r="AT4017" s="14"/>
      <c r="AU4017" s="14"/>
      <c r="AV4017" s="14"/>
      <c r="AW4017" s="14"/>
    </row>
    <row r="4018" spans="1:49" s="10" customFormat="1">
      <c r="A4018" s="12"/>
      <c r="C4018"/>
      <c r="D4018"/>
      <c r="E4018" s="20"/>
      <c r="F4018"/>
      <c r="G4018"/>
      <c r="H4018"/>
      <c r="I4018"/>
      <c r="J4018" s="20"/>
      <c r="K4018"/>
      <c r="L4018"/>
      <c r="M4018"/>
      <c r="N4018"/>
      <c r="O4018" s="20"/>
      <c r="P4018"/>
      <c r="Q4018"/>
      <c r="R4018"/>
      <c r="S4018"/>
      <c r="T4018" s="20"/>
      <c r="U4018"/>
      <c r="V4018"/>
      <c r="W4018"/>
      <c r="X4018"/>
      <c r="Y4018" s="20"/>
      <c r="Z4018"/>
      <c r="AA4018"/>
      <c r="AB4018"/>
      <c r="AC4018"/>
      <c r="AD4018" s="20"/>
      <c r="AE4018"/>
      <c r="AF4018"/>
      <c r="AG4018"/>
      <c r="AH4018"/>
      <c r="AI4018" s="20"/>
      <c r="AJ4018"/>
      <c r="AK4018"/>
      <c r="AL4018"/>
      <c r="AM4018"/>
      <c r="AN4018" s="20"/>
      <c r="AO4018"/>
      <c r="AT4018" s="14"/>
      <c r="AU4018" s="14"/>
      <c r="AV4018" s="14"/>
      <c r="AW4018" s="14"/>
    </row>
    <row r="4019" spans="1:49" s="10" customFormat="1">
      <c r="A4019" s="12"/>
      <c r="C4019"/>
      <c r="D4019"/>
      <c r="E4019" s="20"/>
      <c r="F4019"/>
      <c r="G4019"/>
      <c r="H4019"/>
      <c r="I4019"/>
      <c r="J4019" s="20"/>
      <c r="K4019"/>
      <c r="L4019"/>
      <c r="M4019"/>
      <c r="N4019"/>
      <c r="O4019" s="20"/>
      <c r="P4019"/>
      <c r="Q4019"/>
      <c r="R4019"/>
      <c r="S4019"/>
      <c r="T4019" s="20"/>
      <c r="U4019"/>
      <c r="V4019"/>
      <c r="W4019"/>
      <c r="X4019"/>
      <c r="Y4019" s="20"/>
      <c r="Z4019"/>
      <c r="AA4019"/>
      <c r="AB4019"/>
      <c r="AC4019"/>
      <c r="AD4019" s="20"/>
      <c r="AE4019"/>
      <c r="AF4019"/>
      <c r="AG4019"/>
      <c r="AH4019"/>
      <c r="AI4019" s="20"/>
      <c r="AJ4019"/>
      <c r="AK4019"/>
      <c r="AL4019"/>
      <c r="AM4019"/>
      <c r="AN4019" s="20"/>
      <c r="AO4019"/>
      <c r="AT4019" s="14"/>
      <c r="AU4019" s="14"/>
      <c r="AV4019" s="14"/>
      <c r="AW4019" s="14"/>
    </row>
    <row r="4020" spans="1:49" s="10" customFormat="1">
      <c r="A4020" s="12"/>
      <c r="C4020"/>
      <c r="D4020"/>
      <c r="E4020" s="20"/>
      <c r="F4020"/>
      <c r="G4020"/>
      <c r="H4020"/>
      <c r="I4020"/>
      <c r="J4020" s="20"/>
      <c r="K4020"/>
      <c r="L4020"/>
      <c r="M4020"/>
      <c r="N4020"/>
      <c r="O4020" s="20"/>
      <c r="P4020"/>
      <c r="Q4020"/>
      <c r="R4020"/>
      <c r="S4020"/>
      <c r="T4020" s="20"/>
      <c r="U4020"/>
      <c r="V4020"/>
      <c r="W4020"/>
      <c r="X4020"/>
      <c r="Y4020" s="20"/>
      <c r="Z4020"/>
      <c r="AA4020"/>
      <c r="AB4020"/>
      <c r="AC4020"/>
      <c r="AD4020" s="20"/>
      <c r="AE4020"/>
      <c r="AF4020"/>
      <c r="AG4020"/>
      <c r="AH4020"/>
      <c r="AI4020" s="20"/>
      <c r="AJ4020"/>
      <c r="AK4020"/>
      <c r="AL4020"/>
      <c r="AM4020"/>
      <c r="AN4020" s="20"/>
      <c r="AO4020"/>
      <c r="AT4020" s="14"/>
      <c r="AU4020" s="14"/>
      <c r="AV4020" s="14"/>
      <c r="AW4020" s="14"/>
    </row>
    <row r="4021" spans="1:49" s="10" customFormat="1">
      <c r="A4021" s="12"/>
      <c r="C4021"/>
      <c r="D4021"/>
      <c r="E4021" s="20"/>
      <c r="F4021"/>
      <c r="G4021"/>
      <c r="H4021"/>
      <c r="I4021"/>
      <c r="J4021" s="20"/>
      <c r="K4021"/>
      <c r="L4021"/>
      <c r="M4021"/>
      <c r="N4021"/>
      <c r="O4021" s="20"/>
      <c r="P4021"/>
      <c r="Q4021"/>
      <c r="R4021"/>
      <c r="S4021"/>
      <c r="T4021" s="20"/>
      <c r="U4021"/>
      <c r="V4021"/>
      <c r="W4021"/>
      <c r="X4021"/>
      <c r="Y4021" s="20"/>
      <c r="Z4021"/>
      <c r="AA4021"/>
      <c r="AB4021"/>
      <c r="AC4021"/>
      <c r="AD4021" s="20"/>
      <c r="AE4021"/>
      <c r="AF4021"/>
      <c r="AG4021"/>
      <c r="AH4021"/>
      <c r="AI4021" s="20"/>
      <c r="AJ4021"/>
      <c r="AK4021"/>
      <c r="AL4021"/>
      <c r="AM4021"/>
      <c r="AN4021" s="20"/>
      <c r="AO4021"/>
      <c r="AT4021" s="14"/>
      <c r="AU4021" s="14"/>
      <c r="AV4021" s="14"/>
      <c r="AW4021" s="14"/>
    </row>
    <row r="4022" spans="1:49" s="10" customFormat="1">
      <c r="A4022" s="12"/>
      <c r="C4022"/>
      <c r="D4022"/>
      <c r="E4022" s="20"/>
      <c r="F4022"/>
      <c r="G4022"/>
      <c r="H4022"/>
      <c r="I4022"/>
      <c r="J4022" s="20"/>
      <c r="K4022"/>
      <c r="L4022"/>
      <c r="M4022"/>
      <c r="N4022"/>
      <c r="O4022" s="20"/>
      <c r="P4022"/>
      <c r="Q4022"/>
      <c r="R4022"/>
      <c r="S4022"/>
      <c r="T4022" s="20"/>
      <c r="U4022"/>
      <c r="V4022"/>
      <c r="W4022"/>
      <c r="X4022"/>
      <c r="Y4022" s="20"/>
      <c r="Z4022"/>
      <c r="AA4022"/>
      <c r="AB4022"/>
      <c r="AC4022"/>
      <c r="AD4022" s="20"/>
      <c r="AE4022"/>
      <c r="AF4022"/>
      <c r="AG4022"/>
      <c r="AH4022"/>
      <c r="AI4022" s="20"/>
      <c r="AJ4022"/>
      <c r="AK4022"/>
      <c r="AL4022"/>
      <c r="AM4022"/>
      <c r="AN4022" s="20"/>
      <c r="AO4022"/>
      <c r="AT4022" s="14"/>
      <c r="AU4022" s="14"/>
      <c r="AV4022" s="14"/>
      <c r="AW4022" s="14"/>
    </row>
    <row r="4023" spans="1:49" s="10" customFormat="1">
      <c r="A4023" s="12"/>
      <c r="C4023"/>
      <c r="D4023"/>
      <c r="E4023" s="20"/>
      <c r="F4023"/>
      <c r="G4023"/>
      <c r="H4023"/>
      <c r="I4023"/>
      <c r="J4023" s="20"/>
      <c r="K4023"/>
      <c r="L4023"/>
      <c r="M4023"/>
      <c r="N4023"/>
      <c r="O4023" s="20"/>
      <c r="P4023"/>
      <c r="Q4023"/>
      <c r="R4023"/>
      <c r="S4023"/>
      <c r="T4023" s="20"/>
      <c r="U4023"/>
      <c r="V4023"/>
      <c r="W4023"/>
      <c r="X4023"/>
      <c r="Y4023" s="20"/>
      <c r="Z4023"/>
      <c r="AA4023"/>
      <c r="AB4023"/>
      <c r="AC4023"/>
      <c r="AD4023" s="20"/>
      <c r="AE4023"/>
      <c r="AF4023"/>
      <c r="AG4023"/>
      <c r="AH4023"/>
      <c r="AI4023" s="20"/>
      <c r="AJ4023"/>
      <c r="AK4023"/>
      <c r="AL4023"/>
      <c r="AM4023"/>
      <c r="AN4023" s="20"/>
      <c r="AO4023"/>
      <c r="AT4023" s="14"/>
      <c r="AU4023" s="14"/>
      <c r="AV4023" s="14"/>
      <c r="AW4023" s="14"/>
    </row>
    <row r="4024" spans="1:49" s="10" customFormat="1">
      <c r="A4024" s="12"/>
      <c r="C4024"/>
      <c r="D4024"/>
      <c r="E4024" s="20"/>
      <c r="F4024"/>
      <c r="G4024"/>
      <c r="H4024"/>
      <c r="I4024"/>
      <c r="J4024" s="20"/>
      <c r="K4024"/>
      <c r="L4024"/>
      <c r="M4024"/>
      <c r="N4024"/>
      <c r="O4024" s="20"/>
      <c r="P4024"/>
      <c r="Q4024"/>
      <c r="R4024"/>
      <c r="S4024"/>
      <c r="T4024" s="20"/>
      <c r="U4024"/>
      <c r="V4024"/>
      <c r="W4024"/>
      <c r="X4024"/>
      <c r="Y4024" s="20"/>
      <c r="Z4024"/>
      <c r="AA4024"/>
      <c r="AB4024"/>
      <c r="AC4024"/>
      <c r="AD4024" s="20"/>
      <c r="AE4024"/>
      <c r="AF4024"/>
      <c r="AG4024"/>
      <c r="AH4024"/>
      <c r="AI4024" s="20"/>
      <c r="AJ4024"/>
      <c r="AK4024"/>
      <c r="AL4024"/>
      <c r="AM4024"/>
      <c r="AN4024" s="20"/>
      <c r="AO4024"/>
      <c r="AT4024" s="14"/>
      <c r="AU4024" s="14"/>
      <c r="AV4024" s="14"/>
      <c r="AW4024" s="14"/>
    </row>
    <row r="4025" spans="1:49" s="10" customFormat="1">
      <c r="A4025" s="12"/>
      <c r="C4025"/>
      <c r="D4025"/>
      <c r="E4025" s="20"/>
      <c r="F4025"/>
      <c r="G4025"/>
      <c r="H4025"/>
      <c r="I4025"/>
      <c r="J4025" s="20"/>
      <c r="K4025"/>
      <c r="L4025"/>
      <c r="M4025"/>
      <c r="N4025"/>
      <c r="O4025" s="20"/>
      <c r="P4025"/>
      <c r="Q4025"/>
      <c r="R4025"/>
      <c r="S4025"/>
      <c r="T4025" s="20"/>
      <c r="U4025"/>
      <c r="V4025"/>
      <c r="W4025"/>
      <c r="X4025"/>
      <c r="Y4025" s="20"/>
      <c r="Z4025"/>
      <c r="AA4025"/>
      <c r="AB4025"/>
      <c r="AC4025"/>
      <c r="AD4025" s="20"/>
      <c r="AE4025"/>
      <c r="AF4025"/>
      <c r="AG4025"/>
      <c r="AH4025"/>
      <c r="AI4025" s="20"/>
      <c r="AJ4025"/>
      <c r="AK4025"/>
      <c r="AL4025"/>
      <c r="AM4025"/>
      <c r="AN4025" s="20"/>
      <c r="AO4025"/>
      <c r="AT4025" s="14"/>
      <c r="AU4025" s="14"/>
      <c r="AV4025" s="14"/>
      <c r="AW4025" s="14"/>
    </row>
    <row r="4026" spans="1:49" s="10" customFormat="1">
      <c r="A4026" s="12"/>
      <c r="C4026"/>
      <c r="D4026"/>
      <c r="E4026" s="20"/>
      <c r="F4026"/>
      <c r="G4026"/>
      <c r="H4026"/>
      <c r="I4026"/>
      <c r="J4026" s="20"/>
      <c r="K4026"/>
      <c r="L4026"/>
      <c r="M4026"/>
      <c r="N4026"/>
      <c r="O4026" s="20"/>
      <c r="P4026"/>
      <c r="Q4026"/>
      <c r="R4026"/>
      <c r="S4026"/>
      <c r="T4026" s="20"/>
      <c r="U4026"/>
      <c r="V4026"/>
      <c r="W4026"/>
      <c r="X4026"/>
      <c r="Y4026" s="20"/>
      <c r="Z4026"/>
      <c r="AA4026"/>
      <c r="AB4026"/>
      <c r="AC4026"/>
      <c r="AD4026" s="20"/>
      <c r="AE4026"/>
      <c r="AF4026"/>
      <c r="AG4026"/>
      <c r="AH4026"/>
      <c r="AI4026" s="20"/>
      <c r="AJ4026"/>
      <c r="AK4026"/>
      <c r="AL4026"/>
      <c r="AM4026"/>
      <c r="AN4026" s="20"/>
      <c r="AO4026"/>
      <c r="AT4026" s="14"/>
      <c r="AU4026" s="14"/>
      <c r="AV4026" s="14"/>
      <c r="AW4026" s="14"/>
    </row>
    <row r="4027" spans="1:49" s="10" customFormat="1">
      <c r="A4027" s="12"/>
      <c r="C4027"/>
      <c r="D4027"/>
      <c r="E4027" s="20"/>
      <c r="F4027"/>
      <c r="G4027"/>
      <c r="H4027"/>
      <c r="I4027"/>
      <c r="J4027" s="20"/>
      <c r="K4027"/>
      <c r="L4027"/>
      <c r="M4027"/>
      <c r="N4027"/>
      <c r="O4027" s="20"/>
      <c r="P4027"/>
      <c r="Q4027"/>
      <c r="R4027"/>
      <c r="S4027"/>
      <c r="T4027" s="20"/>
      <c r="U4027"/>
      <c r="V4027"/>
      <c r="W4027"/>
      <c r="X4027"/>
      <c r="Y4027" s="20"/>
      <c r="Z4027"/>
      <c r="AA4027"/>
      <c r="AB4027"/>
      <c r="AC4027"/>
      <c r="AD4027" s="20"/>
      <c r="AE4027"/>
      <c r="AF4027"/>
      <c r="AG4027"/>
      <c r="AH4027"/>
      <c r="AI4027" s="20"/>
      <c r="AJ4027"/>
      <c r="AK4027"/>
      <c r="AL4027"/>
      <c r="AM4027"/>
      <c r="AN4027" s="20"/>
      <c r="AO4027"/>
      <c r="AT4027" s="14"/>
      <c r="AU4027" s="14"/>
      <c r="AV4027" s="14"/>
      <c r="AW4027" s="14"/>
    </row>
    <row r="4028" spans="1:49" s="10" customFormat="1">
      <c r="A4028" s="12"/>
      <c r="C4028"/>
      <c r="D4028"/>
      <c r="E4028" s="20"/>
      <c r="F4028"/>
      <c r="G4028"/>
      <c r="H4028"/>
      <c r="I4028"/>
      <c r="J4028" s="20"/>
      <c r="K4028"/>
      <c r="L4028"/>
      <c r="M4028"/>
      <c r="N4028"/>
      <c r="O4028" s="20"/>
      <c r="P4028"/>
      <c r="Q4028"/>
      <c r="R4028"/>
      <c r="S4028"/>
      <c r="T4028" s="20"/>
      <c r="U4028"/>
      <c r="V4028"/>
      <c r="W4028"/>
      <c r="X4028"/>
      <c r="Y4028" s="20"/>
      <c r="Z4028"/>
      <c r="AA4028"/>
      <c r="AB4028"/>
      <c r="AC4028"/>
      <c r="AD4028" s="20"/>
      <c r="AE4028"/>
      <c r="AF4028"/>
      <c r="AG4028"/>
      <c r="AH4028"/>
      <c r="AI4028" s="20"/>
      <c r="AJ4028"/>
      <c r="AK4028"/>
      <c r="AL4028"/>
      <c r="AM4028"/>
      <c r="AN4028" s="20"/>
      <c r="AO4028"/>
      <c r="AT4028" s="14"/>
      <c r="AU4028" s="14"/>
      <c r="AV4028" s="14"/>
      <c r="AW4028" s="14"/>
    </row>
    <row r="4029" spans="1:49" s="10" customFormat="1">
      <c r="A4029" s="12"/>
      <c r="C4029"/>
      <c r="D4029"/>
      <c r="E4029" s="20"/>
      <c r="F4029"/>
      <c r="G4029"/>
      <c r="H4029"/>
      <c r="I4029"/>
      <c r="J4029" s="20"/>
      <c r="K4029"/>
      <c r="L4029"/>
      <c r="M4029"/>
      <c r="N4029"/>
      <c r="O4029" s="20"/>
      <c r="P4029"/>
      <c r="Q4029"/>
      <c r="R4029"/>
      <c r="S4029"/>
      <c r="T4029" s="20"/>
      <c r="U4029"/>
      <c r="V4029"/>
      <c r="W4029"/>
      <c r="X4029"/>
      <c r="Y4029" s="20"/>
      <c r="Z4029"/>
      <c r="AA4029"/>
      <c r="AB4029"/>
      <c r="AC4029"/>
      <c r="AD4029" s="20"/>
      <c r="AE4029"/>
      <c r="AF4029"/>
      <c r="AG4029"/>
      <c r="AH4029"/>
      <c r="AI4029" s="20"/>
      <c r="AJ4029"/>
      <c r="AK4029"/>
      <c r="AL4029"/>
      <c r="AM4029"/>
      <c r="AN4029" s="20"/>
      <c r="AO4029"/>
      <c r="AT4029" s="14"/>
      <c r="AU4029" s="14"/>
      <c r="AV4029" s="14"/>
      <c r="AW4029" s="14"/>
    </row>
    <row r="4030" spans="1:49" s="10" customFormat="1">
      <c r="A4030" s="12"/>
      <c r="C4030"/>
      <c r="D4030"/>
      <c r="E4030" s="20"/>
      <c r="F4030"/>
      <c r="G4030"/>
      <c r="H4030"/>
      <c r="I4030"/>
      <c r="J4030" s="20"/>
      <c r="K4030"/>
      <c r="L4030"/>
      <c r="M4030"/>
      <c r="N4030"/>
      <c r="O4030" s="20"/>
      <c r="P4030"/>
      <c r="Q4030"/>
      <c r="R4030"/>
      <c r="S4030"/>
      <c r="T4030" s="20"/>
      <c r="U4030"/>
      <c r="V4030"/>
      <c r="W4030"/>
      <c r="X4030"/>
      <c r="Y4030" s="20"/>
      <c r="Z4030"/>
      <c r="AA4030"/>
      <c r="AB4030"/>
      <c r="AC4030"/>
      <c r="AD4030" s="20"/>
      <c r="AE4030"/>
      <c r="AF4030"/>
      <c r="AG4030"/>
      <c r="AH4030"/>
      <c r="AI4030" s="20"/>
      <c r="AJ4030"/>
      <c r="AK4030"/>
      <c r="AL4030"/>
      <c r="AM4030"/>
      <c r="AN4030" s="20"/>
      <c r="AO4030"/>
      <c r="AT4030" s="14"/>
      <c r="AU4030" s="14"/>
      <c r="AV4030" s="14"/>
      <c r="AW4030" s="14"/>
    </row>
    <row r="4031" spans="1:49" s="10" customFormat="1">
      <c r="A4031" s="12"/>
      <c r="C4031"/>
      <c r="D4031"/>
      <c r="E4031" s="20"/>
      <c r="F4031"/>
      <c r="G4031"/>
      <c r="H4031"/>
      <c r="I4031"/>
      <c r="J4031" s="20"/>
      <c r="K4031"/>
      <c r="L4031"/>
      <c r="M4031"/>
      <c r="N4031"/>
      <c r="O4031" s="20"/>
      <c r="P4031"/>
      <c r="Q4031"/>
      <c r="R4031"/>
      <c r="S4031"/>
      <c r="T4031" s="20"/>
      <c r="U4031"/>
      <c r="V4031"/>
      <c r="W4031"/>
      <c r="X4031"/>
      <c r="Y4031" s="20"/>
      <c r="Z4031"/>
      <c r="AA4031"/>
      <c r="AB4031"/>
      <c r="AC4031"/>
      <c r="AD4031" s="20"/>
      <c r="AE4031"/>
      <c r="AF4031"/>
      <c r="AG4031"/>
      <c r="AH4031"/>
      <c r="AI4031" s="20"/>
      <c r="AJ4031"/>
      <c r="AK4031"/>
      <c r="AL4031"/>
      <c r="AM4031"/>
      <c r="AN4031" s="20"/>
      <c r="AO4031"/>
      <c r="AT4031" s="14"/>
      <c r="AU4031" s="14"/>
      <c r="AV4031" s="14"/>
      <c r="AW4031" s="14"/>
    </row>
    <row r="4032" spans="1:49" s="10" customFormat="1">
      <c r="A4032" s="12"/>
      <c r="C4032"/>
      <c r="D4032"/>
      <c r="E4032" s="20"/>
      <c r="F4032"/>
      <c r="G4032"/>
      <c r="H4032"/>
      <c r="I4032"/>
      <c r="J4032" s="20"/>
      <c r="K4032"/>
      <c r="L4032"/>
      <c r="M4032"/>
      <c r="N4032"/>
      <c r="O4032" s="20"/>
      <c r="P4032"/>
      <c r="Q4032"/>
      <c r="R4032"/>
      <c r="S4032"/>
      <c r="T4032" s="20"/>
      <c r="U4032"/>
      <c r="V4032"/>
      <c r="W4032"/>
      <c r="X4032"/>
      <c r="Y4032" s="20"/>
      <c r="Z4032"/>
      <c r="AA4032"/>
      <c r="AB4032"/>
      <c r="AC4032"/>
      <c r="AD4032" s="20"/>
      <c r="AE4032"/>
      <c r="AF4032"/>
      <c r="AG4032"/>
      <c r="AH4032"/>
      <c r="AI4032" s="20"/>
      <c r="AJ4032"/>
      <c r="AK4032"/>
      <c r="AL4032"/>
      <c r="AM4032"/>
      <c r="AN4032" s="20"/>
      <c r="AO4032"/>
      <c r="AT4032" s="14"/>
      <c r="AU4032" s="14"/>
      <c r="AV4032" s="14"/>
      <c r="AW4032" s="14"/>
    </row>
    <row r="4033" spans="1:49" s="10" customFormat="1">
      <c r="A4033" s="12"/>
      <c r="C4033"/>
      <c r="D4033"/>
      <c r="E4033" s="20"/>
      <c r="F4033"/>
      <c r="G4033"/>
      <c r="H4033"/>
      <c r="I4033"/>
      <c r="J4033" s="20"/>
      <c r="K4033"/>
      <c r="L4033"/>
      <c r="M4033"/>
      <c r="N4033"/>
      <c r="O4033" s="20"/>
      <c r="P4033"/>
      <c r="Q4033"/>
      <c r="R4033"/>
      <c r="S4033"/>
      <c r="T4033" s="20"/>
      <c r="U4033"/>
      <c r="V4033"/>
      <c r="W4033"/>
      <c r="X4033"/>
      <c r="Y4033" s="20"/>
      <c r="Z4033"/>
      <c r="AA4033"/>
      <c r="AB4033"/>
      <c r="AC4033"/>
      <c r="AD4033" s="20"/>
      <c r="AE4033"/>
      <c r="AF4033"/>
      <c r="AG4033"/>
      <c r="AH4033"/>
      <c r="AI4033" s="20"/>
      <c r="AJ4033"/>
      <c r="AK4033"/>
      <c r="AL4033"/>
      <c r="AM4033"/>
      <c r="AN4033" s="20"/>
      <c r="AO4033"/>
      <c r="AT4033" s="14"/>
      <c r="AU4033" s="14"/>
      <c r="AV4033" s="14"/>
      <c r="AW4033" s="14"/>
    </row>
    <row r="4034" spans="1:49" s="10" customFormat="1">
      <c r="A4034" s="12"/>
      <c r="C4034"/>
      <c r="D4034"/>
      <c r="E4034" s="20"/>
      <c r="F4034"/>
      <c r="G4034"/>
      <c r="H4034"/>
      <c r="I4034"/>
      <c r="J4034" s="20"/>
      <c r="K4034"/>
      <c r="L4034"/>
      <c r="M4034"/>
      <c r="N4034"/>
      <c r="O4034" s="20"/>
      <c r="P4034"/>
      <c r="Q4034"/>
      <c r="R4034"/>
      <c r="S4034"/>
      <c r="T4034" s="20"/>
      <c r="U4034"/>
      <c r="V4034"/>
      <c r="W4034"/>
      <c r="X4034"/>
      <c r="Y4034" s="20"/>
      <c r="Z4034"/>
      <c r="AA4034"/>
      <c r="AB4034"/>
      <c r="AC4034"/>
      <c r="AD4034" s="20"/>
      <c r="AE4034"/>
      <c r="AF4034"/>
      <c r="AG4034"/>
      <c r="AH4034"/>
      <c r="AI4034" s="20"/>
      <c r="AJ4034"/>
      <c r="AK4034"/>
      <c r="AL4034"/>
      <c r="AM4034"/>
      <c r="AN4034" s="20"/>
      <c r="AO4034"/>
      <c r="AT4034" s="14"/>
      <c r="AU4034" s="14"/>
      <c r="AV4034" s="14"/>
      <c r="AW4034" s="14"/>
    </row>
    <row r="4035" spans="1:49" s="10" customFormat="1">
      <c r="A4035" s="12"/>
      <c r="C4035"/>
      <c r="D4035"/>
      <c r="E4035" s="20"/>
      <c r="F4035"/>
      <c r="G4035"/>
      <c r="H4035"/>
      <c r="I4035"/>
      <c r="J4035" s="20"/>
      <c r="K4035"/>
      <c r="L4035"/>
      <c r="M4035"/>
      <c r="N4035"/>
      <c r="O4035" s="20"/>
      <c r="P4035"/>
      <c r="Q4035"/>
      <c r="R4035"/>
      <c r="S4035"/>
      <c r="T4035" s="20"/>
      <c r="U4035"/>
      <c r="V4035"/>
      <c r="W4035"/>
      <c r="X4035"/>
      <c r="Y4035" s="20"/>
      <c r="Z4035"/>
      <c r="AA4035"/>
      <c r="AB4035"/>
      <c r="AC4035"/>
      <c r="AD4035" s="20"/>
      <c r="AE4035"/>
      <c r="AF4035"/>
      <c r="AG4035"/>
      <c r="AH4035"/>
      <c r="AI4035" s="20"/>
      <c r="AJ4035"/>
      <c r="AK4035"/>
      <c r="AL4035"/>
      <c r="AM4035"/>
      <c r="AN4035" s="20"/>
      <c r="AO4035"/>
      <c r="AT4035" s="14"/>
      <c r="AU4035" s="14"/>
      <c r="AV4035" s="14"/>
      <c r="AW4035" s="14"/>
    </row>
    <row r="4036" spans="1:49" s="10" customFormat="1">
      <c r="A4036" s="12"/>
      <c r="C4036"/>
      <c r="D4036"/>
      <c r="E4036" s="20"/>
      <c r="F4036"/>
      <c r="G4036"/>
      <c r="H4036"/>
      <c r="I4036"/>
      <c r="J4036" s="20"/>
      <c r="K4036"/>
      <c r="L4036"/>
      <c r="M4036"/>
      <c r="N4036"/>
      <c r="O4036" s="20"/>
      <c r="P4036"/>
      <c r="Q4036"/>
      <c r="R4036"/>
      <c r="S4036"/>
      <c r="T4036" s="20"/>
      <c r="U4036"/>
      <c r="V4036"/>
      <c r="W4036"/>
      <c r="X4036"/>
      <c r="Y4036" s="20"/>
      <c r="Z4036"/>
      <c r="AA4036"/>
      <c r="AB4036"/>
      <c r="AC4036"/>
      <c r="AD4036" s="20"/>
      <c r="AE4036"/>
      <c r="AF4036"/>
      <c r="AG4036"/>
      <c r="AH4036"/>
      <c r="AI4036" s="20"/>
      <c r="AJ4036"/>
      <c r="AK4036"/>
      <c r="AL4036"/>
      <c r="AM4036"/>
      <c r="AN4036" s="20"/>
      <c r="AO4036"/>
      <c r="AT4036" s="14"/>
      <c r="AU4036" s="14"/>
      <c r="AV4036" s="14"/>
      <c r="AW4036" s="14"/>
    </row>
    <row r="4037" spans="1:49" s="10" customFormat="1">
      <c r="A4037" s="12"/>
      <c r="C4037"/>
      <c r="D4037"/>
      <c r="E4037" s="20"/>
      <c r="F4037"/>
      <c r="G4037"/>
      <c r="H4037"/>
      <c r="I4037"/>
      <c r="J4037" s="20"/>
      <c r="K4037"/>
      <c r="L4037"/>
      <c r="M4037"/>
      <c r="N4037"/>
      <c r="O4037" s="20"/>
      <c r="P4037"/>
      <c r="Q4037"/>
      <c r="R4037"/>
      <c r="S4037"/>
      <c r="T4037" s="20"/>
      <c r="U4037"/>
      <c r="V4037"/>
      <c r="W4037"/>
      <c r="X4037"/>
      <c r="Y4037" s="20"/>
      <c r="Z4037"/>
      <c r="AA4037"/>
      <c r="AB4037"/>
      <c r="AC4037"/>
      <c r="AD4037" s="20"/>
      <c r="AE4037"/>
      <c r="AF4037"/>
      <c r="AG4037"/>
      <c r="AH4037"/>
      <c r="AI4037" s="20"/>
      <c r="AJ4037"/>
      <c r="AK4037"/>
      <c r="AL4037"/>
      <c r="AM4037"/>
      <c r="AN4037" s="20"/>
      <c r="AO4037"/>
      <c r="AT4037" s="14"/>
      <c r="AU4037" s="14"/>
      <c r="AV4037" s="14"/>
      <c r="AW4037" s="14"/>
    </row>
    <row r="4038" spans="1:49" s="10" customFormat="1">
      <c r="A4038" s="12"/>
      <c r="C4038"/>
      <c r="D4038"/>
      <c r="E4038" s="20"/>
      <c r="F4038"/>
      <c r="G4038"/>
      <c r="H4038"/>
      <c r="I4038"/>
      <c r="J4038" s="20"/>
      <c r="K4038"/>
      <c r="L4038"/>
      <c r="M4038"/>
      <c r="N4038"/>
      <c r="O4038" s="20"/>
      <c r="P4038"/>
      <c r="Q4038"/>
      <c r="R4038"/>
      <c r="S4038"/>
      <c r="T4038" s="20"/>
      <c r="U4038"/>
      <c r="V4038"/>
      <c r="W4038"/>
      <c r="X4038"/>
      <c r="Y4038" s="20"/>
      <c r="Z4038"/>
      <c r="AA4038"/>
      <c r="AB4038"/>
      <c r="AC4038"/>
      <c r="AD4038" s="20"/>
      <c r="AE4038"/>
      <c r="AF4038"/>
      <c r="AG4038"/>
      <c r="AH4038"/>
      <c r="AI4038" s="20"/>
      <c r="AJ4038"/>
      <c r="AK4038"/>
      <c r="AL4038"/>
      <c r="AM4038"/>
      <c r="AN4038" s="20"/>
      <c r="AO4038"/>
      <c r="AT4038" s="14"/>
      <c r="AU4038" s="14"/>
      <c r="AV4038" s="14"/>
      <c r="AW4038" s="14"/>
    </row>
    <row r="4039" spans="1:49" s="10" customFormat="1">
      <c r="A4039" s="12"/>
      <c r="C4039"/>
      <c r="D4039"/>
      <c r="E4039" s="20"/>
      <c r="F4039"/>
      <c r="G4039"/>
      <c r="H4039"/>
      <c r="I4039"/>
      <c r="J4039" s="20"/>
      <c r="K4039"/>
      <c r="L4039"/>
      <c r="M4039"/>
      <c r="N4039"/>
      <c r="O4039" s="20"/>
      <c r="P4039"/>
      <c r="Q4039"/>
      <c r="R4039"/>
      <c r="S4039"/>
      <c r="T4039" s="20"/>
      <c r="U4039"/>
      <c r="V4039"/>
      <c r="W4039"/>
      <c r="X4039"/>
      <c r="Y4039" s="20"/>
      <c r="Z4039"/>
      <c r="AA4039"/>
      <c r="AB4039"/>
      <c r="AC4039"/>
      <c r="AD4039" s="20"/>
      <c r="AE4039"/>
      <c r="AF4039"/>
      <c r="AG4039"/>
      <c r="AH4039"/>
      <c r="AI4039" s="20"/>
      <c r="AJ4039"/>
      <c r="AK4039"/>
      <c r="AL4039"/>
      <c r="AM4039"/>
      <c r="AN4039" s="20"/>
      <c r="AO4039"/>
      <c r="AT4039" s="14"/>
      <c r="AU4039" s="14"/>
      <c r="AV4039" s="14"/>
      <c r="AW4039" s="14"/>
    </row>
    <row r="4040" spans="1:49" s="10" customFormat="1">
      <c r="A4040" s="12"/>
      <c r="C4040"/>
      <c r="D4040"/>
      <c r="E4040" s="20"/>
      <c r="F4040"/>
      <c r="G4040"/>
      <c r="H4040"/>
      <c r="I4040"/>
      <c r="J4040" s="20"/>
      <c r="K4040"/>
      <c r="L4040"/>
      <c r="M4040"/>
      <c r="N4040"/>
      <c r="O4040" s="20"/>
      <c r="P4040"/>
      <c r="Q4040"/>
      <c r="R4040"/>
      <c r="S4040"/>
      <c r="T4040" s="20"/>
      <c r="U4040"/>
      <c r="V4040"/>
      <c r="W4040"/>
      <c r="X4040"/>
      <c r="Y4040" s="20"/>
      <c r="Z4040"/>
      <c r="AA4040"/>
      <c r="AB4040"/>
      <c r="AC4040"/>
      <c r="AD4040" s="20"/>
      <c r="AE4040"/>
      <c r="AF4040"/>
      <c r="AG4040"/>
      <c r="AH4040"/>
      <c r="AI4040" s="20"/>
      <c r="AJ4040"/>
      <c r="AK4040"/>
      <c r="AL4040"/>
      <c r="AM4040"/>
      <c r="AN4040" s="20"/>
      <c r="AO4040"/>
      <c r="AT4040" s="14"/>
      <c r="AU4040" s="14"/>
      <c r="AV4040" s="14"/>
      <c r="AW4040" s="14"/>
    </row>
    <row r="4041" spans="1:49" s="10" customFormat="1">
      <c r="A4041" s="12"/>
      <c r="C4041"/>
      <c r="D4041"/>
      <c r="E4041" s="20"/>
      <c r="F4041"/>
      <c r="G4041"/>
      <c r="H4041"/>
      <c r="I4041"/>
      <c r="J4041" s="20"/>
      <c r="K4041"/>
      <c r="L4041"/>
      <c r="M4041"/>
      <c r="N4041"/>
      <c r="O4041" s="20"/>
      <c r="P4041"/>
      <c r="Q4041"/>
      <c r="R4041"/>
      <c r="S4041"/>
      <c r="T4041" s="20"/>
      <c r="U4041"/>
      <c r="V4041"/>
      <c r="W4041"/>
      <c r="X4041"/>
      <c r="Y4041" s="20"/>
      <c r="Z4041"/>
      <c r="AA4041"/>
      <c r="AB4041"/>
      <c r="AC4041"/>
      <c r="AD4041" s="20"/>
      <c r="AE4041"/>
      <c r="AF4041"/>
      <c r="AG4041"/>
      <c r="AH4041"/>
      <c r="AI4041" s="20"/>
      <c r="AJ4041"/>
      <c r="AK4041"/>
      <c r="AL4041"/>
      <c r="AM4041"/>
      <c r="AN4041" s="20"/>
      <c r="AO4041"/>
      <c r="AT4041" s="14"/>
      <c r="AU4041" s="14"/>
      <c r="AV4041" s="14"/>
      <c r="AW4041" s="14"/>
    </row>
    <row r="4042" spans="1:49" s="10" customFormat="1">
      <c r="A4042" s="12"/>
      <c r="C4042"/>
      <c r="D4042"/>
      <c r="E4042" s="20"/>
      <c r="F4042"/>
      <c r="G4042"/>
      <c r="H4042"/>
      <c r="I4042"/>
      <c r="J4042" s="20"/>
      <c r="K4042"/>
      <c r="L4042"/>
      <c r="M4042"/>
      <c r="N4042"/>
      <c r="O4042" s="20"/>
      <c r="P4042"/>
      <c r="Q4042"/>
      <c r="R4042"/>
      <c r="S4042"/>
      <c r="T4042" s="20"/>
      <c r="U4042"/>
      <c r="V4042"/>
      <c r="W4042"/>
      <c r="X4042"/>
      <c r="Y4042" s="20"/>
      <c r="Z4042"/>
      <c r="AA4042"/>
      <c r="AB4042"/>
      <c r="AC4042"/>
      <c r="AD4042" s="20"/>
      <c r="AE4042"/>
      <c r="AF4042"/>
      <c r="AG4042"/>
      <c r="AH4042"/>
      <c r="AI4042" s="20"/>
      <c r="AJ4042"/>
      <c r="AK4042"/>
      <c r="AL4042"/>
      <c r="AM4042"/>
      <c r="AN4042" s="20"/>
      <c r="AO4042"/>
      <c r="AT4042" s="14"/>
      <c r="AU4042" s="14"/>
      <c r="AV4042" s="14"/>
      <c r="AW4042" s="14"/>
    </row>
    <row r="4043" spans="1:49" s="10" customFormat="1">
      <c r="A4043" s="12"/>
      <c r="C4043"/>
      <c r="D4043"/>
      <c r="E4043" s="20"/>
      <c r="F4043"/>
      <c r="G4043"/>
      <c r="H4043"/>
      <c r="I4043"/>
      <c r="J4043" s="20"/>
      <c r="K4043"/>
      <c r="L4043"/>
      <c r="M4043"/>
      <c r="N4043"/>
      <c r="O4043" s="20"/>
      <c r="P4043"/>
      <c r="Q4043"/>
      <c r="R4043"/>
      <c r="S4043"/>
      <c r="T4043" s="20"/>
      <c r="U4043"/>
      <c r="V4043"/>
      <c r="W4043"/>
      <c r="X4043"/>
      <c r="Y4043" s="20"/>
      <c r="Z4043"/>
      <c r="AA4043"/>
      <c r="AB4043"/>
      <c r="AC4043"/>
      <c r="AD4043" s="20"/>
      <c r="AE4043"/>
      <c r="AF4043"/>
      <c r="AG4043"/>
      <c r="AH4043"/>
      <c r="AI4043" s="20"/>
      <c r="AJ4043"/>
      <c r="AK4043"/>
      <c r="AL4043"/>
      <c r="AM4043"/>
      <c r="AN4043" s="20"/>
      <c r="AO4043"/>
      <c r="AT4043" s="14"/>
      <c r="AU4043" s="14"/>
      <c r="AV4043" s="14"/>
      <c r="AW4043" s="14"/>
    </row>
    <row r="4044" spans="1:49" s="10" customFormat="1">
      <c r="A4044" s="12"/>
      <c r="C4044"/>
      <c r="D4044"/>
      <c r="E4044" s="20"/>
      <c r="F4044"/>
      <c r="G4044"/>
      <c r="H4044"/>
      <c r="I4044"/>
      <c r="J4044" s="20"/>
      <c r="K4044"/>
      <c r="L4044"/>
      <c r="M4044"/>
      <c r="N4044"/>
      <c r="O4044" s="20"/>
      <c r="P4044"/>
      <c r="Q4044"/>
      <c r="R4044"/>
      <c r="S4044"/>
      <c r="T4044" s="20"/>
      <c r="U4044"/>
      <c r="V4044"/>
      <c r="W4044"/>
      <c r="X4044"/>
      <c r="Y4044" s="20"/>
      <c r="Z4044"/>
      <c r="AA4044"/>
      <c r="AB4044"/>
      <c r="AC4044"/>
      <c r="AD4044" s="20"/>
      <c r="AE4044"/>
      <c r="AF4044"/>
      <c r="AG4044"/>
      <c r="AH4044"/>
      <c r="AI4044" s="20"/>
      <c r="AJ4044"/>
      <c r="AK4044"/>
      <c r="AL4044"/>
      <c r="AM4044"/>
      <c r="AN4044" s="20"/>
      <c r="AO4044"/>
      <c r="AT4044" s="14"/>
      <c r="AU4044" s="14"/>
      <c r="AV4044" s="14"/>
      <c r="AW4044" s="14"/>
    </row>
    <row r="4045" spans="1:49" s="10" customFormat="1">
      <c r="A4045" s="12"/>
      <c r="C4045"/>
      <c r="D4045"/>
      <c r="E4045" s="20"/>
      <c r="F4045"/>
      <c r="G4045"/>
      <c r="H4045"/>
      <c r="I4045"/>
      <c r="J4045" s="20"/>
      <c r="K4045"/>
      <c r="L4045"/>
      <c r="M4045"/>
      <c r="N4045"/>
      <c r="O4045" s="20"/>
      <c r="P4045"/>
      <c r="Q4045"/>
      <c r="R4045"/>
      <c r="S4045"/>
      <c r="T4045" s="20"/>
      <c r="U4045"/>
      <c r="V4045"/>
      <c r="W4045"/>
      <c r="X4045"/>
      <c r="Y4045" s="20"/>
      <c r="Z4045"/>
      <c r="AA4045"/>
      <c r="AB4045"/>
      <c r="AC4045"/>
      <c r="AD4045" s="20"/>
      <c r="AE4045"/>
      <c r="AF4045"/>
      <c r="AG4045"/>
      <c r="AH4045"/>
      <c r="AI4045" s="20"/>
      <c r="AJ4045"/>
      <c r="AK4045"/>
      <c r="AL4045"/>
      <c r="AM4045"/>
      <c r="AN4045" s="20"/>
      <c r="AO4045"/>
      <c r="AT4045" s="14"/>
      <c r="AU4045" s="14"/>
      <c r="AV4045" s="14"/>
      <c r="AW4045" s="14"/>
    </row>
    <row r="4046" spans="1:49" s="10" customFormat="1">
      <c r="A4046" s="12"/>
      <c r="C4046"/>
      <c r="D4046"/>
      <c r="E4046" s="20"/>
      <c r="F4046"/>
      <c r="G4046"/>
      <c r="H4046"/>
      <c r="I4046"/>
      <c r="J4046" s="20"/>
      <c r="K4046"/>
      <c r="L4046"/>
      <c r="M4046"/>
      <c r="N4046"/>
      <c r="O4046" s="20"/>
      <c r="P4046"/>
      <c r="Q4046"/>
      <c r="R4046"/>
      <c r="S4046"/>
      <c r="T4046" s="20"/>
      <c r="U4046"/>
      <c r="V4046"/>
      <c r="W4046"/>
      <c r="X4046"/>
      <c r="Y4046" s="20"/>
      <c r="Z4046"/>
      <c r="AA4046"/>
      <c r="AB4046"/>
      <c r="AC4046"/>
      <c r="AD4046" s="20"/>
      <c r="AE4046"/>
      <c r="AF4046"/>
      <c r="AG4046"/>
      <c r="AH4046"/>
      <c r="AI4046" s="20"/>
      <c r="AJ4046"/>
      <c r="AK4046"/>
      <c r="AL4046"/>
      <c r="AM4046"/>
      <c r="AN4046" s="20"/>
      <c r="AO4046"/>
      <c r="AT4046" s="14"/>
      <c r="AU4046" s="14"/>
      <c r="AV4046" s="14"/>
      <c r="AW4046" s="14"/>
    </row>
    <row r="4047" spans="1:49" s="10" customFormat="1">
      <c r="A4047" s="12"/>
      <c r="C4047"/>
      <c r="D4047"/>
      <c r="E4047" s="20"/>
      <c r="F4047"/>
      <c r="G4047"/>
      <c r="H4047"/>
      <c r="I4047"/>
      <c r="J4047" s="20"/>
      <c r="K4047"/>
      <c r="L4047"/>
      <c r="M4047"/>
      <c r="N4047"/>
      <c r="O4047" s="20"/>
      <c r="P4047"/>
      <c r="Q4047"/>
      <c r="R4047"/>
      <c r="S4047"/>
      <c r="T4047" s="20"/>
      <c r="U4047"/>
      <c r="V4047"/>
      <c r="W4047"/>
      <c r="X4047"/>
      <c r="Y4047" s="20"/>
      <c r="Z4047"/>
      <c r="AA4047"/>
      <c r="AB4047"/>
      <c r="AC4047"/>
      <c r="AD4047" s="20"/>
      <c r="AE4047"/>
      <c r="AF4047"/>
      <c r="AG4047"/>
      <c r="AH4047"/>
      <c r="AI4047" s="20"/>
      <c r="AJ4047"/>
      <c r="AK4047"/>
      <c r="AL4047"/>
      <c r="AM4047"/>
      <c r="AN4047" s="20"/>
      <c r="AO4047"/>
      <c r="AT4047" s="14"/>
      <c r="AU4047" s="14"/>
      <c r="AV4047" s="14"/>
      <c r="AW4047" s="14"/>
    </row>
    <row r="4048" spans="1:49" s="10" customFormat="1">
      <c r="A4048" s="12"/>
      <c r="C4048"/>
      <c r="D4048"/>
      <c r="E4048" s="20"/>
      <c r="F4048"/>
      <c r="G4048"/>
      <c r="H4048"/>
      <c r="I4048"/>
      <c r="J4048" s="20"/>
      <c r="K4048"/>
      <c r="L4048"/>
      <c r="M4048"/>
      <c r="N4048"/>
      <c r="O4048" s="20"/>
      <c r="P4048"/>
      <c r="Q4048"/>
      <c r="R4048"/>
      <c r="S4048"/>
      <c r="T4048" s="20"/>
      <c r="U4048"/>
      <c r="V4048"/>
      <c r="W4048"/>
      <c r="X4048"/>
      <c r="Y4048" s="20"/>
      <c r="Z4048"/>
      <c r="AA4048"/>
      <c r="AB4048"/>
      <c r="AC4048"/>
      <c r="AD4048" s="20"/>
      <c r="AE4048"/>
      <c r="AF4048"/>
      <c r="AG4048"/>
      <c r="AH4048"/>
      <c r="AI4048" s="20"/>
      <c r="AJ4048"/>
      <c r="AK4048"/>
      <c r="AL4048"/>
      <c r="AM4048"/>
      <c r="AN4048" s="20"/>
      <c r="AO4048"/>
      <c r="AT4048" s="14"/>
      <c r="AU4048" s="14"/>
      <c r="AV4048" s="14"/>
      <c r="AW4048" s="14"/>
    </row>
    <row r="4049" spans="1:49" s="10" customFormat="1">
      <c r="A4049" s="12"/>
      <c r="C4049"/>
      <c r="D4049"/>
      <c r="E4049" s="20"/>
      <c r="F4049"/>
      <c r="G4049"/>
      <c r="H4049"/>
      <c r="I4049"/>
      <c r="J4049" s="20"/>
      <c r="K4049"/>
      <c r="L4049"/>
      <c r="M4049"/>
      <c r="N4049"/>
      <c r="O4049" s="20"/>
      <c r="P4049"/>
      <c r="Q4049"/>
      <c r="R4049"/>
      <c r="S4049"/>
      <c r="T4049" s="20"/>
      <c r="U4049"/>
      <c r="V4049"/>
      <c r="W4049"/>
      <c r="X4049"/>
      <c r="Y4049" s="20"/>
      <c r="Z4049"/>
      <c r="AA4049"/>
      <c r="AB4049"/>
      <c r="AC4049"/>
      <c r="AD4049" s="20"/>
      <c r="AE4049"/>
      <c r="AF4049"/>
      <c r="AG4049"/>
      <c r="AH4049"/>
      <c r="AI4049" s="20"/>
      <c r="AJ4049"/>
      <c r="AK4049"/>
      <c r="AL4049"/>
      <c r="AM4049"/>
      <c r="AN4049" s="20"/>
      <c r="AO4049"/>
      <c r="AT4049" s="14"/>
      <c r="AU4049" s="14"/>
      <c r="AV4049" s="14"/>
      <c r="AW4049" s="14"/>
    </row>
    <row r="4050" spans="1:49" s="10" customFormat="1">
      <c r="A4050" s="12"/>
      <c r="C4050"/>
      <c r="D4050"/>
      <c r="E4050" s="20"/>
      <c r="F4050"/>
      <c r="G4050"/>
      <c r="H4050"/>
      <c r="I4050"/>
      <c r="J4050" s="20"/>
      <c r="K4050"/>
      <c r="L4050"/>
      <c r="M4050"/>
      <c r="N4050"/>
      <c r="O4050" s="20"/>
      <c r="P4050"/>
      <c r="Q4050"/>
      <c r="R4050"/>
      <c r="S4050"/>
      <c r="T4050" s="20"/>
      <c r="U4050"/>
      <c r="V4050"/>
      <c r="W4050"/>
      <c r="X4050"/>
      <c r="Y4050" s="20"/>
      <c r="Z4050"/>
      <c r="AA4050"/>
      <c r="AB4050"/>
      <c r="AC4050"/>
      <c r="AD4050" s="20"/>
      <c r="AE4050"/>
      <c r="AF4050"/>
      <c r="AG4050"/>
      <c r="AH4050"/>
      <c r="AI4050" s="20"/>
      <c r="AJ4050"/>
      <c r="AK4050"/>
      <c r="AL4050"/>
      <c r="AM4050"/>
      <c r="AN4050" s="20"/>
      <c r="AO4050"/>
      <c r="AT4050" s="14"/>
      <c r="AU4050" s="14"/>
      <c r="AV4050" s="14"/>
      <c r="AW4050" s="14"/>
    </row>
    <row r="4051" spans="1:49" s="10" customFormat="1">
      <c r="A4051" s="12"/>
      <c r="C4051"/>
      <c r="D4051"/>
      <c r="E4051" s="20"/>
      <c r="F4051"/>
      <c r="G4051"/>
      <c r="H4051"/>
      <c r="I4051"/>
      <c r="J4051" s="20"/>
      <c r="K4051"/>
      <c r="L4051"/>
      <c r="M4051"/>
      <c r="N4051"/>
      <c r="O4051" s="20"/>
      <c r="P4051"/>
      <c r="Q4051"/>
      <c r="R4051"/>
      <c r="S4051"/>
      <c r="T4051" s="20"/>
      <c r="U4051"/>
      <c r="V4051"/>
      <c r="W4051"/>
      <c r="X4051"/>
      <c r="Y4051" s="20"/>
      <c r="Z4051"/>
      <c r="AA4051"/>
      <c r="AB4051"/>
      <c r="AC4051"/>
      <c r="AD4051" s="20"/>
      <c r="AE4051"/>
      <c r="AF4051"/>
      <c r="AG4051"/>
      <c r="AH4051"/>
      <c r="AI4051" s="20"/>
      <c r="AJ4051"/>
      <c r="AK4051"/>
      <c r="AL4051"/>
      <c r="AM4051"/>
      <c r="AN4051" s="20"/>
      <c r="AO4051"/>
      <c r="AT4051" s="14"/>
      <c r="AU4051" s="14"/>
      <c r="AV4051" s="14"/>
      <c r="AW4051" s="14"/>
    </row>
    <row r="4052" spans="1:49" s="10" customFormat="1">
      <c r="A4052" s="12"/>
      <c r="C4052"/>
      <c r="D4052"/>
      <c r="E4052" s="20"/>
      <c r="F4052"/>
      <c r="G4052"/>
      <c r="H4052"/>
      <c r="I4052"/>
      <c r="J4052" s="20"/>
      <c r="K4052"/>
      <c r="L4052"/>
      <c r="M4052"/>
      <c r="N4052"/>
      <c r="O4052" s="20"/>
      <c r="P4052"/>
      <c r="Q4052"/>
      <c r="R4052"/>
      <c r="S4052"/>
      <c r="T4052" s="20"/>
      <c r="U4052"/>
      <c r="V4052"/>
      <c r="W4052"/>
      <c r="X4052"/>
      <c r="Y4052" s="20"/>
      <c r="Z4052"/>
      <c r="AA4052"/>
      <c r="AB4052"/>
      <c r="AC4052"/>
      <c r="AD4052" s="20"/>
      <c r="AE4052"/>
      <c r="AF4052"/>
      <c r="AG4052"/>
      <c r="AH4052"/>
      <c r="AI4052" s="20"/>
      <c r="AJ4052"/>
      <c r="AK4052"/>
      <c r="AL4052"/>
      <c r="AM4052"/>
      <c r="AN4052" s="20"/>
      <c r="AO4052"/>
      <c r="AT4052" s="14"/>
      <c r="AU4052" s="14"/>
      <c r="AV4052" s="14"/>
      <c r="AW4052" s="14"/>
    </row>
    <row r="4053" spans="1:49" s="10" customFormat="1">
      <c r="A4053" s="12"/>
      <c r="C4053"/>
      <c r="D4053"/>
      <c r="E4053" s="20"/>
      <c r="F4053"/>
      <c r="G4053"/>
      <c r="H4053"/>
      <c r="I4053"/>
      <c r="J4053" s="20"/>
      <c r="K4053"/>
      <c r="L4053"/>
      <c r="M4053"/>
      <c r="N4053"/>
      <c r="O4053" s="20"/>
      <c r="P4053"/>
      <c r="Q4053"/>
      <c r="R4053"/>
      <c r="S4053"/>
      <c r="T4053" s="20"/>
      <c r="U4053"/>
      <c r="V4053"/>
      <c r="W4053"/>
      <c r="X4053"/>
      <c r="Y4053" s="20"/>
      <c r="Z4053"/>
      <c r="AA4053"/>
      <c r="AB4053"/>
      <c r="AC4053"/>
      <c r="AD4053" s="20"/>
      <c r="AE4053"/>
      <c r="AF4053"/>
      <c r="AG4053"/>
      <c r="AH4053"/>
      <c r="AI4053" s="20"/>
      <c r="AJ4053"/>
      <c r="AK4053"/>
      <c r="AL4053"/>
      <c r="AM4053"/>
      <c r="AN4053" s="20"/>
      <c r="AO4053"/>
      <c r="AT4053" s="14"/>
      <c r="AU4053" s="14"/>
      <c r="AV4053" s="14"/>
      <c r="AW4053" s="14"/>
    </row>
    <row r="4054" spans="1:49" s="10" customFormat="1">
      <c r="A4054" s="12"/>
      <c r="C4054"/>
      <c r="D4054"/>
      <c r="E4054" s="20"/>
      <c r="F4054"/>
      <c r="G4054"/>
      <c r="H4054"/>
      <c r="I4054"/>
      <c r="J4054" s="20"/>
      <c r="K4054"/>
      <c r="L4054"/>
      <c r="M4054"/>
      <c r="N4054"/>
      <c r="O4054" s="20"/>
      <c r="P4054"/>
      <c r="Q4054"/>
      <c r="R4054"/>
      <c r="S4054"/>
      <c r="T4054" s="20"/>
      <c r="U4054"/>
      <c r="V4054"/>
      <c r="W4054"/>
      <c r="X4054"/>
      <c r="Y4054" s="20"/>
      <c r="Z4054"/>
      <c r="AA4054"/>
      <c r="AB4054"/>
      <c r="AC4054"/>
      <c r="AD4054" s="20"/>
      <c r="AE4054"/>
      <c r="AF4054"/>
      <c r="AG4054"/>
      <c r="AH4054"/>
      <c r="AI4054" s="20"/>
      <c r="AJ4054"/>
      <c r="AK4054"/>
      <c r="AL4054"/>
      <c r="AM4054"/>
      <c r="AN4054" s="20"/>
      <c r="AO4054"/>
      <c r="AT4054" s="14"/>
      <c r="AU4054" s="14"/>
      <c r="AV4054" s="14"/>
      <c r="AW4054" s="14"/>
    </row>
    <row r="4055" spans="1:49" s="10" customFormat="1">
      <c r="A4055" s="12"/>
      <c r="C4055"/>
      <c r="D4055"/>
      <c r="E4055" s="20"/>
      <c r="F4055"/>
      <c r="G4055"/>
      <c r="H4055"/>
      <c r="I4055"/>
      <c r="J4055" s="20"/>
      <c r="K4055"/>
      <c r="L4055"/>
      <c r="M4055"/>
      <c r="N4055"/>
      <c r="O4055" s="20"/>
      <c r="P4055"/>
      <c r="Q4055"/>
      <c r="R4055"/>
      <c r="S4055"/>
      <c r="T4055" s="20"/>
      <c r="U4055"/>
      <c r="V4055"/>
      <c r="W4055"/>
      <c r="X4055"/>
      <c r="Y4055" s="20"/>
      <c r="Z4055"/>
      <c r="AA4055"/>
      <c r="AB4055"/>
      <c r="AC4055"/>
      <c r="AD4055" s="20"/>
      <c r="AE4055"/>
      <c r="AF4055"/>
      <c r="AG4055"/>
      <c r="AH4055"/>
      <c r="AI4055" s="20"/>
      <c r="AJ4055"/>
      <c r="AK4055"/>
      <c r="AL4055"/>
      <c r="AM4055"/>
      <c r="AN4055" s="20"/>
      <c r="AO4055"/>
      <c r="AT4055" s="14"/>
      <c r="AU4055" s="14"/>
      <c r="AV4055" s="14"/>
      <c r="AW4055" s="14"/>
    </row>
    <row r="4056" spans="1:49" s="10" customFormat="1">
      <c r="A4056" s="12"/>
      <c r="C4056"/>
      <c r="D4056"/>
      <c r="E4056" s="20"/>
      <c r="F4056"/>
      <c r="G4056"/>
      <c r="H4056"/>
      <c r="I4056"/>
      <c r="J4056" s="20"/>
      <c r="K4056"/>
      <c r="L4056"/>
      <c r="M4056"/>
      <c r="N4056"/>
      <c r="O4056" s="20"/>
      <c r="P4056"/>
      <c r="Q4056"/>
      <c r="R4056"/>
      <c r="S4056"/>
      <c r="T4056" s="20"/>
      <c r="U4056"/>
      <c r="V4056"/>
      <c r="W4056"/>
      <c r="X4056"/>
      <c r="Y4056" s="20"/>
      <c r="Z4056"/>
      <c r="AA4056"/>
      <c r="AB4056"/>
      <c r="AC4056"/>
      <c r="AD4056" s="20"/>
      <c r="AE4056"/>
      <c r="AF4056"/>
      <c r="AG4056"/>
      <c r="AH4056"/>
      <c r="AI4056" s="20"/>
      <c r="AJ4056"/>
      <c r="AK4056"/>
      <c r="AL4056"/>
      <c r="AM4056"/>
      <c r="AN4056" s="20"/>
      <c r="AO4056"/>
      <c r="AT4056" s="14"/>
      <c r="AU4056" s="14"/>
      <c r="AV4056" s="14"/>
      <c r="AW4056" s="14"/>
    </row>
    <row r="4057" spans="1:49" s="10" customFormat="1">
      <c r="A4057" s="12"/>
      <c r="C4057"/>
      <c r="D4057"/>
      <c r="E4057" s="20"/>
      <c r="F4057"/>
      <c r="G4057"/>
      <c r="H4057"/>
      <c r="I4057"/>
      <c r="J4057" s="20"/>
      <c r="K4057"/>
      <c r="L4057"/>
      <c r="M4057"/>
      <c r="N4057"/>
      <c r="O4057" s="20"/>
      <c r="P4057"/>
      <c r="Q4057"/>
      <c r="R4057"/>
      <c r="S4057"/>
      <c r="T4057" s="20"/>
      <c r="U4057"/>
      <c r="V4057"/>
      <c r="W4057"/>
      <c r="X4057"/>
      <c r="Y4057" s="20"/>
      <c r="Z4057"/>
      <c r="AA4057"/>
      <c r="AB4057"/>
      <c r="AC4057"/>
      <c r="AD4057" s="20"/>
      <c r="AE4057"/>
      <c r="AF4057"/>
      <c r="AG4057"/>
      <c r="AH4057"/>
      <c r="AI4057" s="20"/>
      <c r="AJ4057"/>
      <c r="AK4057"/>
      <c r="AL4057"/>
      <c r="AM4057"/>
      <c r="AN4057" s="20"/>
      <c r="AO4057"/>
      <c r="AT4057" s="14"/>
      <c r="AU4057" s="14"/>
      <c r="AV4057" s="14"/>
      <c r="AW4057" s="14"/>
    </row>
    <row r="4058" spans="1:49" s="10" customFormat="1">
      <c r="A4058" s="12"/>
      <c r="C4058"/>
      <c r="D4058"/>
      <c r="E4058" s="20"/>
      <c r="F4058"/>
      <c r="G4058"/>
      <c r="H4058"/>
      <c r="I4058"/>
      <c r="J4058" s="20"/>
      <c r="K4058"/>
      <c r="L4058"/>
      <c r="M4058"/>
      <c r="N4058"/>
      <c r="O4058" s="20"/>
      <c r="P4058"/>
      <c r="Q4058"/>
      <c r="R4058"/>
      <c r="S4058"/>
      <c r="T4058" s="20"/>
      <c r="U4058"/>
      <c r="V4058"/>
      <c r="W4058"/>
      <c r="X4058"/>
      <c r="Y4058" s="20"/>
      <c r="Z4058"/>
      <c r="AA4058"/>
      <c r="AB4058"/>
      <c r="AC4058"/>
      <c r="AD4058" s="20"/>
      <c r="AE4058"/>
      <c r="AF4058"/>
      <c r="AG4058"/>
      <c r="AH4058"/>
      <c r="AI4058" s="20"/>
      <c r="AJ4058"/>
      <c r="AK4058"/>
      <c r="AL4058"/>
      <c r="AM4058"/>
      <c r="AN4058" s="20"/>
      <c r="AO4058"/>
      <c r="AT4058" s="14"/>
      <c r="AU4058" s="14"/>
      <c r="AV4058" s="14"/>
      <c r="AW4058" s="14"/>
    </row>
    <row r="4059" spans="1:49" s="10" customFormat="1">
      <c r="A4059" s="12"/>
      <c r="C4059"/>
      <c r="D4059"/>
      <c r="E4059" s="20"/>
      <c r="F4059"/>
      <c r="G4059"/>
      <c r="H4059"/>
      <c r="I4059"/>
      <c r="J4059" s="20"/>
      <c r="K4059"/>
      <c r="L4059"/>
      <c r="M4059"/>
      <c r="N4059"/>
      <c r="O4059" s="20"/>
      <c r="P4059"/>
      <c r="Q4059"/>
      <c r="R4059"/>
      <c r="S4059"/>
      <c r="T4059" s="20"/>
      <c r="U4059"/>
      <c r="V4059"/>
      <c r="W4059"/>
      <c r="X4059"/>
      <c r="Y4059" s="20"/>
      <c r="Z4059"/>
      <c r="AA4059"/>
      <c r="AB4059"/>
      <c r="AC4059"/>
      <c r="AD4059" s="20"/>
      <c r="AE4059"/>
      <c r="AF4059"/>
      <c r="AG4059"/>
      <c r="AH4059"/>
      <c r="AI4059" s="20"/>
      <c r="AJ4059"/>
      <c r="AK4059"/>
      <c r="AL4059"/>
      <c r="AM4059"/>
      <c r="AN4059" s="20"/>
      <c r="AO4059"/>
      <c r="AT4059" s="14"/>
      <c r="AU4059" s="14"/>
      <c r="AV4059" s="14"/>
      <c r="AW4059" s="14"/>
    </row>
    <row r="4060" spans="1:49" s="10" customFormat="1">
      <c r="A4060" s="12"/>
      <c r="C4060"/>
      <c r="D4060"/>
      <c r="E4060" s="20"/>
      <c r="F4060"/>
      <c r="G4060"/>
      <c r="H4060"/>
      <c r="I4060"/>
      <c r="J4060" s="20"/>
      <c r="K4060"/>
      <c r="L4060"/>
      <c r="M4060"/>
      <c r="N4060"/>
      <c r="O4060" s="20"/>
      <c r="P4060"/>
      <c r="Q4060"/>
      <c r="R4060"/>
      <c r="S4060"/>
      <c r="T4060" s="20"/>
      <c r="U4060"/>
      <c r="V4060"/>
      <c r="W4060"/>
      <c r="X4060"/>
      <c r="Y4060" s="20"/>
      <c r="Z4060"/>
      <c r="AA4060"/>
      <c r="AB4060"/>
      <c r="AC4060"/>
      <c r="AD4060" s="20"/>
      <c r="AE4060"/>
      <c r="AF4060"/>
      <c r="AG4060"/>
      <c r="AH4060"/>
      <c r="AI4060" s="20"/>
      <c r="AJ4060"/>
      <c r="AK4060"/>
      <c r="AL4060"/>
      <c r="AM4060"/>
      <c r="AN4060" s="20"/>
      <c r="AO4060"/>
      <c r="AT4060" s="14"/>
      <c r="AU4060" s="14"/>
      <c r="AV4060" s="14"/>
      <c r="AW4060" s="14"/>
    </row>
    <row r="4061" spans="1:49" s="10" customFormat="1">
      <c r="A4061" s="12"/>
      <c r="C4061"/>
      <c r="D4061"/>
      <c r="E4061" s="20"/>
      <c r="F4061"/>
      <c r="G4061"/>
      <c r="H4061"/>
      <c r="I4061"/>
      <c r="J4061" s="20"/>
      <c r="K4061"/>
      <c r="L4061"/>
      <c r="M4061"/>
      <c r="N4061"/>
      <c r="O4061" s="20"/>
      <c r="P4061"/>
      <c r="Q4061"/>
      <c r="R4061"/>
      <c r="S4061"/>
      <c r="T4061" s="20"/>
      <c r="U4061"/>
      <c r="V4061"/>
      <c r="W4061"/>
      <c r="X4061"/>
      <c r="Y4061" s="20"/>
      <c r="Z4061"/>
      <c r="AA4061"/>
      <c r="AB4061"/>
      <c r="AC4061"/>
      <c r="AD4061" s="20"/>
      <c r="AE4061"/>
      <c r="AF4061"/>
      <c r="AG4061"/>
      <c r="AH4061"/>
      <c r="AI4061" s="20"/>
      <c r="AJ4061"/>
      <c r="AK4061"/>
      <c r="AL4061"/>
      <c r="AM4061"/>
      <c r="AN4061" s="20"/>
      <c r="AO4061"/>
      <c r="AT4061" s="14"/>
      <c r="AU4061" s="14"/>
      <c r="AV4061" s="14"/>
      <c r="AW4061" s="14"/>
    </row>
    <row r="4062" spans="1:49" s="10" customFormat="1">
      <c r="A4062" s="12"/>
      <c r="C4062"/>
      <c r="D4062"/>
      <c r="E4062" s="20"/>
      <c r="F4062"/>
      <c r="G4062"/>
      <c r="H4062"/>
      <c r="I4062"/>
      <c r="J4062" s="20"/>
      <c r="K4062"/>
      <c r="L4062"/>
      <c r="M4062"/>
      <c r="N4062"/>
      <c r="O4062" s="20"/>
      <c r="P4062"/>
      <c r="Q4062"/>
      <c r="R4062"/>
      <c r="S4062"/>
      <c r="T4062" s="20"/>
      <c r="U4062"/>
      <c r="V4062"/>
      <c r="W4062"/>
      <c r="X4062"/>
      <c r="Y4062" s="20"/>
      <c r="Z4062"/>
      <c r="AA4062"/>
      <c r="AB4062"/>
      <c r="AC4062"/>
      <c r="AD4062" s="20"/>
      <c r="AE4062"/>
      <c r="AF4062"/>
      <c r="AG4062"/>
      <c r="AH4062"/>
      <c r="AI4062" s="20"/>
      <c r="AJ4062"/>
      <c r="AK4062"/>
      <c r="AL4062"/>
      <c r="AM4062"/>
      <c r="AN4062" s="20"/>
      <c r="AO4062"/>
      <c r="AT4062" s="14"/>
      <c r="AU4062" s="14"/>
      <c r="AV4062" s="14"/>
      <c r="AW4062" s="14"/>
    </row>
    <row r="4063" spans="1:49" s="10" customFormat="1">
      <c r="A4063" s="12"/>
      <c r="C4063"/>
      <c r="D4063"/>
      <c r="E4063" s="20"/>
      <c r="F4063"/>
      <c r="G4063"/>
      <c r="H4063"/>
      <c r="I4063"/>
      <c r="J4063" s="20"/>
      <c r="K4063"/>
      <c r="L4063"/>
      <c r="M4063"/>
      <c r="N4063"/>
      <c r="O4063" s="20"/>
      <c r="P4063"/>
      <c r="Q4063"/>
      <c r="R4063"/>
      <c r="S4063"/>
      <c r="T4063" s="20"/>
      <c r="U4063"/>
      <c r="V4063"/>
      <c r="W4063"/>
      <c r="X4063"/>
      <c r="Y4063" s="20"/>
      <c r="Z4063"/>
      <c r="AA4063"/>
      <c r="AB4063"/>
      <c r="AC4063"/>
      <c r="AD4063" s="20"/>
      <c r="AE4063"/>
      <c r="AF4063"/>
      <c r="AG4063"/>
      <c r="AH4063"/>
      <c r="AI4063" s="20"/>
      <c r="AJ4063"/>
      <c r="AK4063"/>
      <c r="AL4063"/>
      <c r="AM4063"/>
      <c r="AN4063" s="20"/>
      <c r="AO4063"/>
      <c r="AT4063" s="14"/>
      <c r="AU4063" s="14"/>
      <c r="AV4063" s="14"/>
      <c r="AW4063" s="14"/>
    </row>
    <row r="4064" spans="1:49" s="10" customFormat="1">
      <c r="A4064" s="12"/>
      <c r="C4064"/>
      <c r="D4064"/>
      <c r="E4064" s="20"/>
      <c r="F4064"/>
      <c r="G4064"/>
      <c r="H4064"/>
      <c r="I4064"/>
      <c r="J4064" s="20"/>
      <c r="K4064"/>
      <c r="L4064"/>
      <c r="M4064"/>
      <c r="N4064"/>
      <c r="O4064" s="20"/>
      <c r="P4064"/>
      <c r="Q4064"/>
      <c r="R4064"/>
      <c r="S4064"/>
      <c r="T4064" s="20"/>
      <c r="U4064"/>
      <c r="V4064"/>
      <c r="W4064"/>
      <c r="X4064"/>
      <c r="Y4064" s="20"/>
      <c r="Z4064"/>
      <c r="AA4064"/>
      <c r="AB4064"/>
      <c r="AC4064"/>
      <c r="AD4064" s="20"/>
      <c r="AE4064"/>
      <c r="AF4064"/>
      <c r="AG4064"/>
      <c r="AH4064"/>
      <c r="AI4064" s="20"/>
      <c r="AJ4064"/>
      <c r="AK4064"/>
      <c r="AL4064"/>
      <c r="AM4064"/>
      <c r="AN4064" s="20"/>
      <c r="AO4064"/>
      <c r="AT4064" s="14"/>
      <c r="AU4064" s="14"/>
      <c r="AV4064" s="14"/>
      <c r="AW4064" s="14"/>
    </row>
    <row r="4065" spans="1:49" s="10" customFormat="1">
      <c r="A4065" s="12"/>
      <c r="C4065"/>
      <c r="D4065"/>
      <c r="E4065" s="20"/>
      <c r="F4065"/>
      <c r="G4065"/>
      <c r="H4065"/>
      <c r="I4065"/>
      <c r="J4065" s="20"/>
      <c r="K4065"/>
      <c r="L4065"/>
      <c r="M4065"/>
      <c r="N4065"/>
      <c r="O4065" s="20"/>
      <c r="P4065"/>
      <c r="Q4065"/>
      <c r="R4065"/>
      <c r="S4065"/>
      <c r="T4065" s="20"/>
      <c r="U4065"/>
      <c r="V4065"/>
      <c r="W4065"/>
      <c r="X4065"/>
      <c r="Y4065" s="20"/>
      <c r="Z4065"/>
      <c r="AA4065"/>
      <c r="AB4065"/>
      <c r="AC4065"/>
      <c r="AD4065" s="20"/>
      <c r="AE4065"/>
      <c r="AF4065"/>
      <c r="AG4065"/>
      <c r="AH4065"/>
      <c r="AI4065" s="20"/>
      <c r="AJ4065"/>
      <c r="AK4065"/>
      <c r="AL4065"/>
      <c r="AM4065"/>
      <c r="AN4065" s="20"/>
      <c r="AO4065"/>
      <c r="AT4065" s="14"/>
      <c r="AU4065" s="14"/>
      <c r="AV4065" s="14"/>
      <c r="AW4065" s="14"/>
    </row>
    <row r="4066" spans="1:49" s="10" customFormat="1">
      <c r="A4066" s="12"/>
      <c r="C4066"/>
      <c r="D4066"/>
      <c r="E4066" s="20"/>
      <c r="F4066"/>
      <c r="G4066"/>
      <c r="H4066"/>
      <c r="I4066"/>
      <c r="J4066" s="20"/>
      <c r="K4066"/>
      <c r="L4066"/>
      <c r="M4066"/>
      <c r="N4066"/>
      <c r="O4066" s="20"/>
      <c r="P4066"/>
      <c r="Q4066"/>
      <c r="R4066"/>
      <c r="S4066"/>
      <c r="T4066" s="20"/>
      <c r="U4066"/>
      <c r="V4066"/>
      <c r="W4066"/>
      <c r="X4066"/>
      <c r="Y4066" s="20"/>
      <c r="Z4066"/>
      <c r="AA4066"/>
      <c r="AB4066"/>
      <c r="AC4066"/>
      <c r="AD4066" s="20"/>
      <c r="AE4066"/>
      <c r="AF4066"/>
      <c r="AG4066"/>
      <c r="AH4066"/>
      <c r="AI4066" s="20"/>
      <c r="AJ4066"/>
      <c r="AK4066"/>
      <c r="AL4066"/>
      <c r="AM4066"/>
      <c r="AN4066" s="20"/>
      <c r="AO4066"/>
      <c r="AT4066" s="14"/>
      <c r="AU4066" s="14"/>
      <c r="AV4066" s="14"/>
      <c r="AW4066" s="14"/>
    </row>
    <row r="4067" spans="1:49" s="10" customFormat="1">
      <c r="A4067" s="12"/>
      <c r="C4067"/>
      <c r="D4067"/>
      <c r="E4067" s="20"/>
      <c r="F4067"/>
      <c r="G4067"/>
      <c r="H4067"/>
      <c r="I4067"/>
      <c r="J4067" s="20"/>
      <c r="K4067"/>
      <c r="L4067"/>
      <c r="M4067"/>
      <c r="N4067"/>
      <c r="O4067" s="20"/>
      <c r="P4067"/>
      <c r="Q4067"/>
      <c r="R4067"/>
      <c r="S4067"/>
      <c r="T4067" s="20"/>
      <c r="U4067"/>
      <c r="V4067"/>
      <c r="W4067"/>
      <c r="X4067"/>
      <c r="Y4067" s="20"/>
      <c r="Z4067"/>
      <c r="AA4067"/>
      <c r="AB4067"/>
      <c r="AC4067"/>
      <c r="AD4067" s="20"/>
      <c r="AE4067"/>
      <c r="AF4067"/>
      <c r="AG4067"/>
      <c r="AH4067"/>
      <c r="AI4067" s="20"/>
      <c r="AJ4067"/>
      <c r="AK4067"/>
      <c r="AL4067"/>
      <c r="AM4067"/>
      <c r="AN4067" s="20"/>
      <c r="AO4067"/>
      <c r="AT4067" s="14"/>
      <c r="AU4067" s="14"/>
      <c r="AV4067" s="14"/>
      <c r="AW4067" s="14"/>
    </row>
    <row r="4068" spans="1:49" s="10" customFormat="1">
      <c r="A4068" s="12"/>
      <c r="C4068"/>
      <c r="D4068"/>
      <c r="E4068" s="20"/>
      <c r="F4068"/>
      <c r="G4068"/>
      <c r="H4068"/>
      <c r="I4068"/>
      <c r="J4068" s="20"/>
      <c r="K4068"/>
      <c r="L4068"/>
      <c r="M4068"/>
      <c r="N4068"/>
      <c r="O4068" s="20"/>
      <c r="P4068"/>
      <c r="Q4068"/>
      <c r="R4068"/>
      <c r="S4068"/>
      <c r="T4068" s="20"/>
      <c r="U4068"/>
      <c r="V4068"/>
      <c r="W4068"/>
      <c r="X4068"/>
      <c r="Y4068" s="20"/>
      <c r="Z4068"/>
      <c r="AA4068"/>
      <c r="AB4068"/>
      <c r="AC4068"/>
      <c r="AD4068" s="20"/>
      <c r="AE4068"/>
      <c r="AF4068"/>
      <c r="AG4068"/>
      <c r="AH4068"/>
      <c r="AI4068" s="20"/>
      <c r="AJ4068"/>
      <c r="AK4068"/>
      <c r="AL4068"/>
      <c r="AM4068"/>
      <c r="AN4068" s="20"/>
      <c r="AO4068"/>
      <c r="AT4068" s="14"/>
      <c r="AU4068" s="14"/>
      <c r="AV4068" s="14"/>
      <c r="AW4068" s="14"/>
    </row>
    <row r="4069" spans="1:49" s="10" customFormat="1">
      <c r="A4069" s="12"/>
      <c r="C4069"/>
      <c r="D4069"/>
      <c r="E4069" s="20"/>
      <c r="F4069"/>
      <c r="G4069"/>
      <c r="H4069"/>
      <c r="I4069"/>
      <c r="J4069" s="20"/>
      <c r="K4069"/>
      <c r="L4069"/>
      <c r="M4069"/>
      <c r="N4069"/>
      <c r="O4069" s="20"/>
      <c r="P4069"/>
      <c r="Q4069"/>
      <c r="R4069"/>
      <c r="S4069"/>
      <c r="T4069" s="20"/>
      <c r="U4069"/>
      <c r="V4069"/>
      <c r="W4069"/>
      <c r="X4069"/>
      <c r="Y4069" s="20"/>
      <c r="Z4069"/>
      <c r="AA4069"/>
      <c r="AB4069"/>
      <c r="AC4069"/>
      <c r="AD4069" s="20"/>
      <c r="AE4069"/>
      <c r="AF4069"/>
      <c r="AG4069"/>
      <c r="AH4069"/>
      <c r="AI4069" s="20"/>
      <c r="AJ4069"/>
      <c r="AK4069"/>
      <c r="AL4069"/>
      <c r="AM4069"/>
      <c r="AN4069" s="20"/>
      <c r="AO4069"/>
      <c r="AT4069" s="14"/>
      <c r="AU4069" s="14"/>
      <c r="AV4069" s="14"/>
      <c r="AW4069" s="14"/>
    </row>
    <row r="4070" spans="1:49" s="10" customFormat="1">
      <c r="A4070" s="12"/>
      <c r="C4070"/>
      <c r="D4070"/>
      <c r="E4070" s="20"/>
      <c r="F4070"/>
      <c r="G4070"/>
      <c r="H4070"/>
      <c r="I4070"/>
      <c r="J4070" s="20"/>
      <c r="K4070"/>
      <c r="L4070"/>
      <c r="M4070"/>
      <c r="N4070"/>
      <c r="O4070" s="20"/>
      <c r="P4070"/>
      <c r="Q4070"/>
      <c r="R4070"/>
      <c r="S4070"/>
      <c r="T4070" s="20"/>
      <c r="U4070"/>
      <c r="V4070"/>
      <c r="W4070"/>
      <c r="X4070"/>
      <c r="Y4070" s="20"/>
      <c r="Z4070"/>
      <c r="AA4070"/>
      <c r="AB4070"/>
      <c r="AC4070"/>
      <c r="AD4070" s="20"/>
      <c r="AE4070"/>
      <c r="AF4070"/>
      <c r="AG4070"/>
      <c r="AH4070"/>
      <c r="AI4070" s="20"/>
      <c r="AJ4070"/>
      <c r="AK4070"/>
      <c r="AL4070"/>
      <c r="AM4070"/>
      <c r="AN4070" s="20"/>
      <c r="AO4070"/>
      <c r="AT4070" s="14"/>
      <c r="AU4070" s="14"/>
      <c r="AV4070" s="14"/>
      <c r="AW4070" s="14"/>
    </row>
    <row r="4071" spans="1:49" s="10" customFormat="1">
      <c r="A4071" s="12"/>
      <c r="C4071"/>
      <c r="D4071"/>
      <c r="E4071" s="20"/>
      <c r="F4071"/>
      <c r="G4071"/>
      <c r="H4071"/>
      <c r="I4071"/>
      <c r="J4071" s="20"/>
      <c r="K4071"/>
      <c r="L4071"/>
      <c r="M4071"/>
      <c r="N4071"/>
      <c r="O4071" s="20"/>
      <c r="P4071"/>
      <c r="Q4071"/>
      <c r="R4071"/>
      <c r="S4071"/>
      <c r="T4071" s="20"/>
      <c r="U4071"/>
      <c r="V4071"/>
      <c r="W4071"/>
      <c r="X4071"/>
      <c r="Y4071" s="20"/>
      <c r="Z4071"/>
      <c r="AA4071"/>
      <c r="AB4071"/>
      <c r="AC4071"/>
      <c r="AD4071" s="20"/>
      <c r="AE4071"/>
      <c r="AF4071"/>
      <c r="AG4071"/>
      <c r="AH4071"/>
      <c r="AI4071" s="20"/>
      <c r="AJ4071"/>
      <c r="AK4071"/>
      <c r="AL4071"/>
      <c r="AM4071"/>
      <c r="AN4071" s="20"/>
      <c r="AO4071"/>
      <c r="AT4071" s="14"/>
      <c r="AU4071" s="14"/>
      <c r="AV4071" s="14"/>
      <c r="AW4071" s="14"/>
    </row>
    <row r="4072" spans="1:49" s="10" customFormat="1">
      <c r="A4072" s="12"/>
      <c r="C4072"/>
      <c r="D4072"/>
      <c r="E4072" s="20"/>
      <c r="F4072"/>
      <c r="G4072"/>
      <c r="H4072"/>
      <c r="I4072"/>
      <c r="J4072" s="20"/>
      <c r="K4072"/>
      <c r="L4072"/>
      <c r="M4072"/>
      <c r="N4072"/>
      <c r="O4072" s="20"/>
      <c r="P4072"/>
      <c r="Q4072"/>
      <c r="R4072"/>
      <c r="S4072"/>
      <c r="T4072" s="20"/>
      <c r="U4072"/>
      <c r="V4072"/>
      <c r="W4072"/>
      <c r="X4072"/>
      <c r="Y4072" s="20"/>
      <c r="Z4072"/>
      <c r="AA4072"/>
      <c r="AB4072"/>
      <c r="AC4072"/>
      <c r="AD4072" s="20"/>
      <c r="AE4072"/>
      <c r="AF4072"/>
      <c r="AG4072"/>
      <c r="AH4072"/>
      <c r="AI4072" s="20"/>
      <c r="AJ4072"/>
      <c r="AK4072"/>
      <c r="AL4072"/>
      <c r="AM4072"/>
      <c r="AN4072" s="20"/>
      <c r="AO4072"/>
      <c r="AT4072" s="14"/>
      <c r="AU4072" s="14"/>
      <c r="AV4072" s="14"/>
      <c r="AW4072" s="14"/>
    </row>
    <row r="4073" spans="1:49" s="10" customFormat="1">
      <c r="A4073" s="12"/>
      <c r="C4073"/>
      <c r="D4073"/>
      <c r="E4073" s="20"/>
      <c r="F4073"/>
      <c r="G4073"/>
      <c r="H4073"/>
      <c r="I4073"/>
      <c r="J4073" s="20"/>
      <c r="K4073"/>
      <c r="L4073"/>
      <c r="M4073"/>
      <c r="N4073"/>
      <c r="O4073" s="20"/>
      <c r="P4073"/>
      <c r="Q4073"/>
      <c r="R4073"/>
      <c r="S4073"/>
      <c r="T4073" s="20"/>
      <c r="U4073"/>
      <c r="V4073"/>
      <c r="W4073"/>
      <c r="X4073"/>
      <c r="Y4073" s="20"/>
      <c r="Z4073"/>
      <c r="AA4073"/>
      <c r="AB4073"/>
      <c r="AC4073"/>
      <c r="AD4073" s="20"/>
      <c r="AE4073"/>
      <c r="AF4073"/>
      <c r="AG4073"/>
      <c r="AH4073"/>
      <c r="AI4073" s="20"/>
      <c r="AJ4073"/>
      <c r="AK4073"/>
      <c r="AL4073"/>
      <c r="AM4073"/>
      <c r="AN4073" s="20"/>
      <c r="AO4073"/>
      <c r="AT4073" s="14"/>
      <c r="AU4073" s="14"/>
      <c r="AV4073" s="14"/>
      <c r="AW4073" s="14"/>
    </row>
    <row r="4074" spans="1:49" s="10" customFormat="1">
      <c r="A4074" s="12"/>
      <c r="C4074"/>
      <c r="D4074"/>
      <c r="E4074" s="20"/>
      <c r="F4074"/>
      <c r="G4074"/>
      <c r="H4074"/>
      <c r="I4074"/>
      <c r="J4074" s="20"/>
      <c r="K4074"/>
      <c r="L4074"/>
      <c r="M4074"/>
      <c r="N4074"/>
      <c r="O4074" s="20"/>
      <c r="P4074"/>
      <c r="Q4074"/>
      <c r="R4074"/>
      <c r="S4074"/>
      <c r="T4074" s="20"/>
      <c r="U4074"/>
      <c r="V4074"/>
      <c r="W4074"/>
      <c r="X4074"/>
      <c r="Y4074" s="20"/>
      <c r="Z4074"/>
      <c r="AA4074"/>
      <c r="AB4074"/>
      <c r="AC4074"/>
      <c r="AD4074" s="20"/>
      <c r="AE4074"/>
      <c r="AF4074"/>
      <c r="AG4074"/>
      <c r="AH4074"/>
      <c r="AI4074" s="20"/>
      <c r="AJ4074"/>
      <c r="AK4074"/>
      <c r="AL4074"/>
      <c r="AM4074"/>
      <c r="AN4074" s="20"/>
      <c r="AO4074"/>
      <c r="AT4074" s="14"/>
      <c r="AU4074" s="14"/>
      <c r="AV4074" s="14"/>
      <c r="AW4074" s="14"/>
    </row>
    <row r="4075" spans="1:49" s="10" customFormat="1">
      <c r="A4075" s="12"/>
      <c r="C4075"/>
      <c r="D4075"/>
      <c r="E4075" s="20"/>
      <c r="F4075"/>
      <c r="G4075"/>
      <c r="H4075"/>
      <c r="I4075"/>
      <c r="J4075" s="20"/>
      <c r="K4075"/>
      <c r="L4075"/>
      <c r="M4075"/>
      <c r="N4075"/>
      <c r="O4075" s="20"/>
      <c r="P4075"/>
      <c r="Q4075"/>
      <c r="R4075"/>
      <c r="S4075"/>
      <c r="T4075" s="20"/>
      <c r="U4075"/>
      <c r="V4075"/>
      <c r="W4075"/>
      <c r="X4075"/>
      <c r="Y4075" s="20"/>
      <c r="Z4075"/>
      <c r="AA4075"/>
      <c r="AB4075"/>
      <c r="AC4075"/>
      <c r="AD4075" s="20"/>
      <c r="AE4075"/>
      <c r="AF4075"/>
      <c r="AG4075"/>
      <c r="AH4075"/>
      <c r="AI4075" s="20"/>
      <c r="AJ4075"/>
      <c r="AK4075"/>
      <c r="AL4075"/>
      <c r="AM4075"/>
      <c r="AN4075" s="20"/>
      <c r="AO4075"/>
      <c r="AT4075" s="14"/>
      <c r="AU4075" s="14"/>
      <c r="AV4075" s="14"/>
      <c r="AW4075" s="14"/>
    </row>
    <row r="4076" spans="1:49" s="10" customFormat="1">
      <c r="A4076" s="12"/>
      <c r="C4076"/>
      <c r="D4076"/>
      <c r="E4076" s="20"/>
      <c r="F4076"/>
      <c r="G4076"/>
      <c r="H4076"/>
      <c r="I4076"/>
      <c r="J4076" s="20"/>
      <c r="K4076"/>
      <c r="L4076"/>
      <c r="M4076"/>
      <c r="N4076"/>
      <c r="O4076" s="20"/>
      <c r="P4076"/>
      <c r="Q4076"/>
      <c r="R4076"/>
      <c r="S4076"/>
      <c r="T4076" s="20"/>
      <c r="U4076"/>
      <c r="V4076"/>
      <c r="W4076"/>
      <c r="X4076"/>
      <c r="Y4076" s="20"/>
      <c r="Z4076"/>
      <c r="AA4076"/>
      <c r="AB4076"/>
      <c r="AC4076"/>
      <c r="AD4076" s="20"/>
      <c r="AE4076"/>
      <c r="AF4076"/>
      <c r="AG4076"/>
      <c r="AH4076"/>
      <c r="AI4076" s="20"/>
      <c r="AJ4076"/>
      <c r="AK4076"/>
      <c r="AL4076"/>
      <c r="AM4076"/>
      <c r="AN4076" s="20"/>
      <c r="AO4076"/>
      <c r="AT4076" s="14"/>
      <c r="AU4076" s="14"/>
      <c r="AV4076" s="14"/>
      <c r="AW4076" s="14"/>
    </row>
    <row r="4077" spans="1:49" s="10" customFormat="1">
      <c r="A4077" s="12"/>
      <c r="C4077"/>
      <c r="D4077"/>
      <c r="E4077" s="20"/>
      <c r="F4077"/>
      <c r="G4077"/>
      <c r="H4077"/>
      <c r="I4077"/>
      <c r="J4077" s="20"/>
      <c r="K4077"/>
      <c r="L4077"/>
      <c r="M4077"/>
      <c r="N4077"/>
      <c r="O4077" s="20"/>
      <c r="P4077"/>
      <c r="Q4077"/>
      <c r="R4077"/>
      <c r="S4077"/>
      <c r="T4077" s="20"/>
      <c r="U4077"/>
      <c r="V4077"/>
      <c r="W4077"/>
      <c r="X4077"/>
      <c r="Y4077" s="20"/>
      <c r="Z4077"/>
      <c r="AA4077"/>
      <c r="AB4077"/>
      <c r="AC4077"/>
      <c r="AD4077" s="20"/>
      <c r="AE4077"/>
      <c r="AF4077"/>
      <c r="AG4077"/>
      <c r="AH4077"/>
      <c r="AI4077" s="20"/>
      <c r="AJ4077"/>
      <c r="AK4077"/>
      <c r="AL4077"/>
      <c r="AM4077"/>
      <c r="AN4077" s="20"/>
      <c r="AO4077"/>
      <c r="AT4077" s="14"/>
      <c r="AU4077" s="14"/>
      <c r="AV4077" s="14"/>
      <c r="AW4077" s="14"/>
    </row>
    <row r="4078" spans="1:49" s="10" customFormat="1">
      <c r="A4078" s="12"/>
      <c r="C4078"/>
      <c r="D4078"/>
      <c r="E4078" s="20"/>
      <c r="F4078"/>
      <c r="G4078"/>
      <c r="H4078"/>
      <c r="I4078"/>
      <c r="J4078" s="20"/>
      <c r="K4078"/>
      <c r="L4078"/>
      <c r="M4078"/>
      <c r="N4078"/>
      <c r="O4078" s="20"/>
      <c r="P4078"/>
      <c r="Q4078"/>
      <c r="R4078"/>
      <c r="S4078"/>
      <c r="T4078" s="20"/>
      <c r="U4078"/>
      <c r="V4078"/>
      <c r="W4078"/>
      <c r="X4078"/>
      <c r="Y4078" s="20"/>
      <c r="Z4078"/>
      <c r="AA4078"/>
      <c r="AB4078"/>
      <c r="AC4078"/>
      <c r="AD4078" s="20"/>
      <c r="AE4078"/>
      <c r="AF4078"/>
      <c r="AG4078"/>
      <c r="AH4078"/>
      <c r="AI4078" s="20"/>
      <c r="AJ4078"/>
      <c r="AK4078"/>
      <c r="AL4078"/>
      <c r="AM4078"/>
      <c r="AN4078" s="20"/>
      <c r="AO4078"/>
      <c r="AT4078" s="14"/>
      <c r="AU4078" s="14"/>
      <c r="AV4078" s="14"/>
      <c r="AW4078" s="14"/>
    </row>
    <row r="4079" spans="1:49" s="10" customFormat="1">
      <c r="A4079" s="12"/>
      <c r="C4079"/>
      <c r="D4079"/>
      <c r="E4079" s="20"/>
      <c r="F4079"/>
      <c r="G4079"/>
      <c r="H4079"/>
      <c r="I4079"/>
      <c r="J4079" s="20"/>
      <c r="K4079"/>
      <c r="L4079"/>
      <c r="M4079"/>
      <c r="N4079"/>
      <c r="O4079" s="20"/>
      <c r="P4079"/>
      <c r="Q4079"/>
      <c r="R4079"/>
      <c r="S4079"/>
      <c r="T4079" s="20"/>
      <c r="U4079"/>
      <c r="V4079"/>
      <c r="W4079"/>
      <c r="X4079"/>
      <c r="Y4079" s="20"/>
      <c r="Z4079"/>
      <c r="AA4079"/>
      <c r="AB4079"/>
      <c r="AC4079"/>
      <c r="AD4079" s="20"/>
      <c r="AE4079"/>
      <c r="AF4079"/>
      <c r="AG4079"/>
      <c r="AH4079"/>
      <c r="AI4079" s="20"/>
      <c r="AJ4079"/>
      <c r="AK4079"/>
      <c r="AL4079"/>
      <c r="AM4079"/>
      <c r="AN4079" s="20"/>
      <c r="AO4079"/>
      <c r="AT4079" s="14"/>
      <c r="AU4079" s="14"/>
      <c r="AV4079" s="14"/>
      <c r="AW4079" s="14"/>
    </row>
    <row r="4080" spans="1:49" s="10" customFormat="1">
      <c r="A4080" s="12"/>
      <c r="C4080"/>
      <c r="D4080"/>
      <c r="E4080" s="20"/>
      <c r="F4080"/>
      <c r="G4080"/>
      <c r="H4080"/>
      <c r="I4080"/>
      <c r="J4080" s="20"/>
      <c r="K4080"/>
      <c r="L4080"/>
      <c r="M4080"/>
      <c r="N4080"/>
      <c r="O4080" s="20"/>
      <c r="P4080"/>
      <c r="Q4080"/>
      <c r="R4080"/>
      <c r="S4080"/>
      <c r="T4080" s="20"/>
      <c r="U4080"/>
      <c r="V4080"/>
      <c r="W4080"/>
      <c r="X4080"/>
      <c r="Y4080" s="20"/>
      <c r="Z4080"/>
      <c r="AA4080"/>
      <c r="AB4080"/>
      <c r="AC4080"/>
      <c r="AD4080" s="20"/>
      <c r="AE4080"/>
      <c r="AF4080"/>
      <c r="AG4080"/>
      <c r="AH4080"/>
      <c r="AI4080" s="20"/>
      <c r="AJ4080"/>
      <c r="AK4080"/>
      <c r="AL4080"/>
      <c r="AM4080"/>
      <c r="AN4080" s="20"/>
      <c r="AO4080"/>
      <c r="AT4080" s="14"/>
      <c r="AU4080" s="14"/>
      <c r="AV4080" s="14"/>
      <c r="AW4080" s="14"/>
    </row>
    <row r="4081" spans="1:49" s="10" customFormat="1">
      <c r="A4081" s="12"/>
      <c r="C4081"/>
      <c r="D4081"/>
      <c r="E4081" s="20"/>
      <c r="F4081"/>
      <c r="G4081"/>
      <c r="H4081"/>
      <c r="I4081"/>
      <c r="J4081" s="20"/>
      <c r="K4081"/>
      <c r="L4081"/>
      <c r="M4081"/>
      <c r="N4081"/>
      <c r="O4081" s="20"/>
      <c r="P4081"/>
      <c r="Q4081"/>
      <c r="R4081"/>
      <c r="S4081"/>
      <c r="T4081" s="20"/>
      <c r="U4081"/>
      <c r="V4081"/>
      <c r="W4081"/>
      <c r="X4081"/>
      <c r="Y4081" s="20"/>
      <c r="Z4081"/>
      <c r="AA4081"/>
      <c r="AB4081"/>
      <c r="AC4081"/>
      <c r="AD4081" s="20"/>
      <c r="AE4081"/>
      <c r="AF4081"/>
      <c r="AG4081"/>
      <c r="AH4081"/>
      <c r="AI4081" s="20"/>
      <c r="AJ4081"/>
      <c r="AK4081"/>
      <c r="AL4081"/>
      <c r="AM4081"/>
      <c r="AN4081" s="20"/>
      <c r="AO4081"/>
      <c r="AT4081" s="14"/>
      <c r="AU4081" s="14"/>
      <c r="AV4081" s="14"/>
      <c r="AW4081" s="14"/>
    </row>
    <row r="4082" spans="1:49" s="10" customFormat="1">
      <c r="A4082" s="12"/>
      <c r="C4082"/>
      <c r="D4082"/>
      <c r="E4082" s="20"/>
      <c r="F4082"/>
      <c r="G4082"/>
      <c r="H4082"/>
      <c r="I4082"/>
      <c r="J4082" s="20"/>
      <c r="K4082"/>
      <c r="L4082"/>
      <c r="M4082"/>
      <c r="N4082"/>
      <c r="O4082" s="20"/>
      <c r="P4082"/>
      <c r="Q4082"/>
      <c r="R4082"/>
      <c r="S4082"/>
      <c r="T4082" s="20"/>
      <c r="U4082"/>
      <c r="V4082"/>
      <c r="W4082"/>
      <c r="X4082"/>
      <c r="Y4082" s="20"/>
      <c r="Z4082"/>
      <c r="AA4082"/>
      <c r="AB4082"/>
      <c r="AC4082"/>
      <c r="AD4082" s="20"/>
      <c r="AE4082"/>
      <c r="AF4082"/>
      <c r="AG4082"/>
      <c r="AH4082"/>
      <c r="AI4082" s="20"/>
      <c r="AJ4082"/>
      <c r="AK4082"/>
      <c r="AL4082"/>
      <c r="AM4082"/>
      <c r="AN4082" s="20"/>
      <c r="AO4082"/>
      <c r="AT4082" s="14"/>
      <c r="AU4082" s="14"/>
      <c r="AV4082" s="14"/>
      <c r="AW4082" s="14"/>
    </row>
    <row r="4083" spans="1:49" s="10" customFormat="1">
      <c r="A4083" s="12"/>
      <c r="C4083"/>
      <c r="D4083"/>
      <c r="E4083" s="20"/>
      <c r="F4083"/>
      <c r="G4083"/>
      <c r="H4083"/>
      <c r="I4083"/>
      <c r="J4083" s="20"/>
      <c r="K4083"/>
      <c r="L4083"/>
      <c r="M4083"/>
      <c r="N4083"/>
      <c r="O4083" s="20"/>
      <c r="P4083"/>
      <c r="Q4083"/>
      <c r="R4083"/>
      <c r="S4083"/>
      <c r="T4083" s="20"/>
      <c r="U4083"/>
      <c r="V4083"/>
      <c r="W4083"/>
      <c r="X4083"/>
      <c r="Y4083" s="20"/>
      <c r="Z4083"/>
      <c r="AA4083"/>
      <c r="AB4083"/>
      <c r="AC4083"/>
      <c r="AD4083" s="20"/>
      <c r="AE4083"/>
      <c r="AF4083"/>
      <c r="AG4083"/>
      <c r="AH4083"/>
      <c r="AI4083" s="20"/>
      <c r="AJ4083"/>
      <c r="AK4083"/>
      <c r="AL4083"/>
      <c r="AM4083"/>
      <c r="AN4083" s="20"/>
      <c r="AO4083"/>
      <c r="AT4083" s="14"/>
      <c r="AU4083" s="14"/>
      <c r="AV4083" s="14"/>
      <c r="AW4083" s="14"/>
    </row>
    <row r="4084" spans="1:49" s="10" customFormat="1">
      <c r="A4084" s="12"/>
      <c r="C4084"/>
      <c r="D4084"/>
      <c r="E4084" s="20"/>
      <c r="F4084"/>
      <c r="G4084"/>
      <c r="H4084"/>
      <c r="I4084"/>
      <c r="J4084" s="20"/>
      <c r="K4084"/>
      <c r="L4084"/>
      <c r="M4084"/>
      <c r="N4084"/>
      <c r="O4084" s="20"/>
      <c r="P4084"/>
      <c r="Q4084"/>
      <c r="R4084"/>
      <c r="S4084"/>
      <c r="T4084" s="20"/>
      <c r="U4084"/>
      <c r="V4084"/>
      <c r="W4084"/>
      <c r="X4084"/>
      <c r="Y4084" s="20"/>
      <c r="Z4084"/>
      <c r="AA4084"/>
      <c r="AB4084"/>
      <c r="AC4084"/>
      <c r="AD4084" s="20"/>
      <c r="AE4084"/>
      <c r="AF4084"/>
      <c r="AG4084"/>
      <c r="AH4084"/>
      <c r="AI4084" s="20"/>
      <c r="AJ4084"/>
      <c r="AK4084"/>
      <c r="AL4084"/>
      <c r="AM4084"/>
      <c r="AN4084" s="20"/>
      <c r="AO4084"/>
      <c r="AT4084" s="14"/>
      <c r="AU4084" s="14"/>
      <c r="AV4084" s="14"/>
      <c r="AW4084" s="14"/>
    </row>
    <row r="4085" spans="1:49" s="10" customFormat="1">
      <c r="A4085" s="12"/>
      <c r="C4085"/>
      <c r="D4085"/>
      <c r="E4085" s="20"/>
      <c r="F4085"/>
      <c r="G4085"/>
      <c r="H4085"/>
      <c r="I4085"/>
      <c r="J4085" s="20"/>
      <c r="K4085"/>
      <c r="L4085"/>
      <c r="M4085"/>
      <c r="N4085"/>
      <c r="O4085" s="20"/>
      <c r="P4085"/>
      <c r="Q4085"/>
      <c r="R4085"/>
      <c r="S4085"/>
      <c r="T4085" s="20"/>
      <c r="U4085"/>
      <c r="V4085"/>
      <c r="W4085"/>
      <c r="X4085"/>
      <c r="Y4085" s="20"/>
      <c r="Z4085"/>
      <c r="AA4085"/>
      <c r="AB4085"/>
      <c r="AC4085"/>
      <c r="AD4085" s="20"/>
      <c r="AE4085"/>
      <c r="AF4085"/>
      <c r="AG4085"/>
      <c r="AH4085"/>
      <c r="AI4085" s="20"/>
      <c r="AJ4085"/>
      <c r="AK4085"/>
      <c r="AL4085"/>
      <c r="AM4085"/>
      <c r="AN4085" s="20"/>
      <c r="AO4085"/>
      <c r="AT4085" s="14"/>
      <c r="AU4085" s="14"/>
      <c r="AV4085" s="14"/>
      <c r="AW4085" s="14"/>
    </row>
    <row r="4086" spans="1:49" s="10" customFormat="1">
      <c r="A4086" s="12"/>
      <c r="C4086"/>
      <c r="D4086"/>
      <c r="E4086" s="20"/>
      <c r="F4086"/>
      <c r="G4086"/>
      <c r="H4086"/>
      <c r="I4086"/>
      <c r="J4086" s="20"/>
      <c r="K4086"/>
      <c r="L4086"/>
      <c r="M4086"/>
      <c r="N4086"/>
      <c r="O4086" s="20"/>
      <c r="P4086"/>
      <c r="Q4086"/>
      <c r="R4086"/>
      <c r="S4086"/>
      <c r="T4086" s="20"/>
      <c r="U4086"/>
      <c r="V4086"/>
      <c r="W4086"/>
      <c r="X4086"/>
      <c r="Y4086" s="20"/>
      <c r="Z4086"/>
      <c r="AA4086"/>
      <c r="AB4086"/>
      <c r="AC4086"/>
      <c r="AD4086" s="20"/>
      <c r="AE4086"/>
      <c r="AF4086"/>
      <c r="AG4086"/>
      <c r="AH4086"/>
      <c r="AI4086" s="20"/>
      <c r="AJ4086"/>
      <c r="AK4086"/>
      <c r="AL4086"/>
      <c r="AM4086"/>
      <c r="AN4086" s="20"/>
      <c r="AO4086"/>
      <c r="AT4086" s="14"/>
      <c r="AU4086" s="14"/>
      <c r="AV4086" s="14"/>
      <c r="AW4086" s="14"/>
    </row>
    <row r="4087" spans="1:49" s="10" customFormat="1">
      <c r="A4087" s="12"/>
      <c r="C4087"/>
      <c r="D4087"/>
      <c r="E4087" s="20"/>
      <c r="F4087"/>
      <c r="G4087"/>
      <c r="H4087"/>
      <c r="I4087"/>
      <c r="J4087" s="20"/>
      <c r="K4087"/>
      <c r="L4087"/>
      <c r="M4087"/>
      <c r="N4087"/>
      <c r="O4087" s="20"/>
      <c r="P4087"/>
      <c r="Q4087"/>
      <c r="R4087"/>
      <c r="S4087"/>
      <c r="T4087" s="20"/>
      <c r="U4087"/>
      <c r="V4087"/>
      <c r="W4087"/>
      <c r="X4087"/>
      <c r="Y4087" s="20"/>
      <c r="Z4087"/>
      <c r="AA4087"/>
      <c r="AB4087"/>
      <c r="AC4087"/>
      <c r="AD4087" s="20"/>
      <c r="AE4087"/>
      <c r="AF4087"/>
      <c r="AG4087"/>
      <c r="AH4087"/>
      <c r="AI4087" s="20"/>
      <c r="AJ4087"/>
      <c r="AK4087"/>
      <c r="AL4087"/>
      <c r="AM4087"/>
      <c r="AN4087" s="20"/>
      <c r="AO4087"/>
      <c r="AT4087" s="14"/>
      <c r="AU4087" s="14"/>
      <c r="AV4087" s="14"/>
      <c r="AW4087" s="14"/>
    </row>
    <row r="4088" spans="1:49" s="10" customFormat="1">
      <c r="A4088" s="12"/>
      <c r="C4088"/>
      <c r="D4088"/>
      <c r="E4088" s="20"/>
      <c r="F4088"/>
      <c r="G4088"/>
      <c r="H4088"/>
      <c r="I4088"/>
      <c r="J4088" s="20"/>
      <c r="K4088"/>
      <c r="L4088"/>
      <c r="M4088"/>
      <c r="N4088"/>
      <c r="O4088" s="20"/>
      <c r="P4088"/>
      <c r="Q4088"/>
      <c r="R4088"/>
      <c r="S4088"/>
      <c r="T4088" s="20"/>
      <c r="U4088"/>
      <c r="V4088"/>
      <c r="W4088"/>
      <c r="X4088"/>
      <c r="Y4088" s="20"/>
      <c r="Z4088"/>
      <c r="AA4088"/>
      <c r="AB4088"/>
      <c r="AC4088"/>
      <c r="AD4088" s="20"/>
      <c r="AE4088"/>
      <c r="AF4088"/>
      <c r="AG4088"/>
      <c r="AH4088"/>
      <c r="AI4088" s="20"/>
      <c r="AJ4088"/>
      <c r="AK4088"/>
      <c r="AL4088"/>
      <c r="AM4088"/>
      <c r="AN4088" s="20"/>
      <c r="AO4088"/>
      <c r="AT4088" s="14"/>
      <c r="AU4088" s="14"/>
      <c r="AV4088" s="14"/>
      <c r="AW4088" s="14"/>
    </row>
    <row r="4089" spans="1:49" s="10" customFormat="1">
      <c r="A4089" s="12"/>
      <c r="C4089"/>
      <c r="D4089"/>
      <c r="E4089" s="20"/>
      <c r="F4089"/>
      <c r="G4089"/>
      <c r="H4089"/>
      <c r="I4089"/>
      <c r="J4089" s="20"/>
      <c r="K4089"/>
      <c r="L4089"/>
      <c r="M4089"/>
      <c r="N4089"/>
      <c r="O4089" s="20"/>
      <c r="P4089"/>
      <c r="Q4089"/>
      <c r="R4089"/>
      <c r="S4089"/>
      <c r="T4089" s="20"/>
      <c r="U4089"/>
      <c r="V4089"/>
      <c r="W4089"/>
      <c r="X4089"/>
      <c r="Y4089" s="20"/>
      <c r="Z4089"/>
      <c r="AA4089"/>
      <c r="AB4089"/>
      <c r="AC4089"/>
      <c r="AD4089" s="20"/>
      <c r="AE4089"/>
      <c r="AF4089"/>
      <c r="AG4089"/>
      <c r="AH4089"/>
      <c r="AI4089" s="20"/>
      <c r="AJ4089"/>
      <c r="AK4089"/>
      <c r="AL4089"/>
      <c r="AM4089"/>
      <c r="AN4089" s="20"/>
      <c r="AO4089"/>
      <c r="AT4089" s="14"/>
      <c r="AU4089" s="14"/>
      <c r="AV4089" s="14"/>
      <c r="AW4089" s="14"/>
    </row>
    <row r="4090" spans="1:49" s="10" customFormat="1">
      <c r="A4090" s="12"/>
      <c r="C4090"/>
      <c r="D4090"/>
      <c r="E4090" s="20"/>
      <c r="F4090"/>
      <c r="G4090"/>
      <c r="H4090"/>
      <c r="I4090"/>
      <c r="J4090" s="20"/>
      <c r="K4090"/>
      <c r="L4090"/>
      <c r="M4090"/>
      <c r="N4090"/>
      <c r="O4090" s="20"/>
      <c r="P4090"/>
      <c r="Q4090"/>
      <c r="R4090"/>
      <c r="S4090"/>
      <c r="T4090" s="20"/>
      <c r="U4090"/>
      <c r="V4090"/>
      <c r="W4090"/>
      <c r="X4090"/>
      <c r="Y4090" s="20"/>
      <c r="Z4090"/>
      <c r="AA4090"/>
      <c r="AB4090"/>
      <c r="AC4090"/>
      <c r="AD4090" s="20"/>
      <c r="AE4090"/>
      <c r="AF4090"/>
      <c r="AG4090"/>
      <c r="AH4090"/>
      <c r="AI4090" s="20"/>
      <c r="AJ4090"/>
      <c r="AK4090"/>
      <c r="AL4090"/>
      <c r="AM4090"/>
      <c r="AN4090" s="20"/>
      <c r="AO4090"/>
      <c r="AT4090" s="14"/>
      <c r="AU4090" s="14"/>
      <c r="AV4090" s="14"/>
      <c r="AW4090" s="14"/>
    </row>
    <row r="4091" spans="1:49" s="10" customFormat="1">
      <c r="A4091" s="12"/>
      <c r="C4091"/>
      <c r="D4091"/>
      <c r="E4091" s="20"/>
      <c r="F4091"/>
      <c r="G4091"/>
      <c r="H4091"/>
      <c r="I4091"/>
      <c r="J4091" s="20"/>
      <c r="K4091"/>
      <c r="L4091"/>
      <c r="M4091"/>
      <c r="N4091"/>
      <c r="O4091" s="20"/>
      <c r="P4091"/>
      <c r="Q4091"/>
      <c r="R4091"/>
      <c r="S4091"/>
      <c r="T4091" s="20"/>
      <c r="U4091"/>
      <c r="V4091"/>
      <c r="W4091"/>
      <c r="X4091"/>
      <c r="Y4091" s="20"/>
      <c r="Z4091"/>
      <c r="AA4091"/>
      <c r="AB4091"/>
      <c r="AC4091"/>
      <c r="AD4091" s="20"/>
      <c r="AE4091"/>
      <c r="AF4091"/>
      <c r="AG4091"/>
      <c r="AH4091"/>
      <c r="AI4091" s="20"/>
      <c r="AJ4091"/>
      <c r="AK4091"/>
      <c r="AL4091"/>
      <c r="AM4091"/>
      <c r="AN4091" s="20"/>
      <c r="AO4091"/>
      <c r="AT4091" s="14"/>
      <c r="AU4091" s="14"/>
      <c r="AV4091" s="14"/>
      <c r="AW4091" s="14"/>
    </row>
    <row r="4092" spans="1:49" s="10" customFormat="1">
      <c r="A4092" s="12"/>
      <c r="C4092"/>
      <c r="D4092"/>
      <c r="E4092" s="20"/>
      <c r="F4092"/>
      <c r="G4092"/>
      <c r="H4092"/>
      <c r="I4092"/>
      <c r="J4092" s="20"/>
      <c r="K4092"/>
      <c r="L4092"/>
      <c r="M4092"/>
      <c r="N4092"/>
      <c r="O4092" s="20"/>
      <c r="P4092"/>
      <c r="Q4092"/>
      <c r="R4092"/>
      <c r="S4092"/>
      <c r="T4092" s="20"/>
      <c r="U4092"/>
      <c r="V4092"/>
      <c r="W4092"/>
      <c r="X4092"/>
      <c r="Y4092" s="20"/>
      <c r="Z4092"/>
      <c r="AA4092"/>
      <c r="AB4092"/>
      <c r="AC4092"/>
      <c r="AD4092" s="20"/>
      <c r="AE4092"/>
      <c r="AF4092"/>
      <c r="AG4092"/>
      <c r="AH4092"/>
      <c r="AI4092" s="20"/>
      <c r="AJ4092"/>
      <c r="AK4092"/>
      <c r="AL4092"/>
      <c r="AM4092"/>
      <c r="AN4092" s="20"/>
      <c r="AO4092"/>
      <c r="AT4092" s="14"/>
      <c r="AU4092" s="14"/>
      <c r="AV4092" s="14"/>
      <c r="AW4092" s="14"/>
    </row>
    <row r="4093" spans="1:49" s="10" customFormat="1">
      <c r="A4093" s="12"/>
      <c r="C4093"/>
      <c r="D4093"/>
      <c r="E4093" s="20"/>
      <c r="F4093"/>
      <c r="G4093"/>
      <c r="H4093"/>
      <c r="I4093"/>
      <c r="J4093" s="20"/>
      <c r="K4093"/>
      <c r="L4093"/>
      <c r="M4093"/>
      <c r="N4093"/>
      <c r="O4093" s="20"/>
      <c r="P4093"/>
      <c r="Q4093"/>
      <c r="R4093"/>
      <c r="S4093"/>
      <c r="T4093" s="20"/>
      <c r="U4093"/>
      <c r="V4093"/>
      <c r="W4093"/>
      <c r="X4093"/>
      <c r="Y4093" s="20"/>
      <c r="Z4093"/>
      <c r="AA4093"/>
      <c r="AB4093"/>
      <c r="AC4093"/>
      <c r="AD4093" s="20"/>
      <c r="AE4093"/>
      <c r="AF4093"/>
      <c r="AG4093"/>
      <c r="AH4093"/>
      <c r="AI4093" s="20"/>
      <c r="AJ4093"/>
      <c r="AK4093"/>
      <c r="AL4093"/>
      <c r="AM4093"/>
      <c r="AN4093" s="20"/>
      <c r="AO4093"/>
      <c r="AT4093" s="14"/>
      <c r="AU4093" s="14"/>
      <c r="AV4093" s="14"/>
      <c r="AW4093" s="14"/>
    </row>
    <row r="4094" spans="1:49" s="10" customFormat="1">
      <c r="A4094" s="12"/>
      <c r="C4094"/>
      <c r="D4094"/>
      <c r="E4094" s="20"/>
      <c r="F4094"/>
      <c r="G4094"/>
      <c r="H4094"/>
      <c r="I4094"/>
      <c r="J4094" s="20"/>
      <c r="K4094"/>
      <c r="L4094"/>
      <c r="M4094"/>
      <c r="N4094"/>
      <c r="O4094" s="20"/>
      <c r="P4094"/>
      <c r="Q4094"/>
      <c r="R4094"/>
      <c r="S4094"/>
      <c r="T4094" s="20"/>
      <c r="U4094"/>
      <c r="V4094"/>
      <c r="W4094"/>
      <c r="X4094"/>
      <c r="Y4094" s="20"/>
      <c r="Z4094"/>
      <c r="AA4094"/>
      <c r="AB4094"/>
      <c r="AC4094"/>
      <c r="AD4094" s="20"/>
      <c r="AE4094"/>
      <c r="AF4094"/>
      <c r="AG4094"/>
      <c r="AH4094"/>
      <c r="AI4094" s="20"/>
      <c r="AJ4094"/>
      <c r="AK4094"/>
      <c r="AL4094"/>
      <c r="AM4094"/>
      <c r="AN4094" s="20"/>
      <c r="AO4094"/>
      <c r="AT4094" s="14"/>
      <c r="AU4094" s="14"/>
      <c r="AV4094" s="14"/>
      <c r="AW4094" s="14"/>
    </row>
    <row r="4095" spans="1:49" s="10" customFormat="1">
      <c r="A4095" s="12"/>
      <c r="C4095"/>
      <c r="D4095"/>
      <c r="E4095" s="20"/>
      <c r="F4095"/>
      <c r="G4095"/>
      <c r="H4095"/>
      <c r="I4095"/>
      <c r="J4095" s="20"/>
      <c r="K4095"/>
      <c r="L4095"/>
      <c r="M4095"/>
      <c r="N4095"/>
      <c r="O4095" s="20"/>
      <c r="P4095"/>
      <c r="Q4095"/>
      <c r="R4095"/>
      <c r="S4095"/>
      <c r="T4095" s="20"/>
      <c r="U4095"/>
      <c r="V4095"/>
      <c r="W4095"/>
      <c r="X4095"/>
      <c r="Y4095" s="20"/>
      <c r="Z4095"/>
      <c r="AA4095"/>
      <c r="AB4095"/>
      <c r="AC4095"/>
      <c r="AD4095" s="20"/>
      <c r="AE4095"/>
      <c r="AF4095"/>
      <c r="AG4095"/>
      <c r="AH4095"/>
      <c r="AI4095" s="20"/>
      <c r="AJ4095"/>
      <c r="AK4095"/>
      <c r="AL4095"/>
      <c r="AM4095"/>
      <c r="AN4095" s="20"/>
      <c r="AO4095"/>
      <c r="AT4095" s="14"/>
      <c r="AU4095" s="14"/>
      <c r="AV4095" s="14"/>
      <c r="AW4095" s="14"/>
    </row>
    <row r="4096" spans="1:49" s="10" customFormat="1">
      <c r="A4096" s="12"/>
      <c r="C4096"/>
      <c r="D4096"/>
      <c r="E4096" s="20"/>
      <c r="F4096"/>
      <c r="G4096"/>
      <c r="H4096"/>
      <c r="I4096"/>
      <c r="J4096" s="20"/>
      <c r="K4096"/>
      <c r="L4096"/>
      <c r="M4096"/>
      <c r="N4096"/>
      <c r="O4096" s="20"/>
      <c r="P4096"/>
      <c r="Q4096"/>
      <c r="R4096"/>
      <c r="S4096"/>
      <c r="T4096" s="20"/>
      <c r="U4096"/>
      <c r="V4096"/>
      <c r="W4096"/>
      <c r="X4096"/>
      <c r="Y4096" s="20"/>
      <c r="Z4096"/>
      <c r="AA4096"/>
      <c r="AB4096"/>
      <c r="AC4096"/>
      <c r="AD4096" s="20"/>
      <c r="AE4096"/>
      <c r="AF4096"/>
      <c r="AG4096"/>
      <c r="AH4096"/>
      <c r="AI4096" s="20"/>
      <c r="AJ4096"/>
      <c r="AK4096"/>
      <c r="AL4096"/>
      <c r="AM4096"/>
      <c r="AN4096" s="20"/>
      <c r="AO4096"/>
      <c r="AT4096" s="14"/>
      <c r="AU4096" s="14"/>
      <c r="AV4096" s="14"/>
      <c r="AW4096" s="14"/>
    </row>
    <row r="4097" spans="1:49" s="10" customFormat="1">
      <c r="A4097" s="12"/>
      <c r="C4097"/>
      <c r="D4097"/>
      <c r="E4097" s="20"/>
      <c r="F4097"/>
      <c r="G4097"/>
      <c r="H4097"/>
      <c r="I4097"/>
      <c r="J4097" s="20"/>
      <c r="K4097"/>
      <c r="L4097"/>
      <c r="M4097"/>
      <c r="N4097"/>
      <c r="O4097" s="20"/>
      <c r="P4097"/>
      <c r="Q4097"/>
      <c r="R4097"/>
      <c r="S4097"/>
      <c r="T4097" s="20"/>
      <c r="U4097"/>
      <c r="V4097"/>
      <c r="W4097"/>
      <c r="X4097"/>
      <c r="Y4097" s="20"/>
      <c r="Z4097"/>
      <c r="AA4097"/>
      <c r="AB4097"/>
      <c r="AC4097"/>
      <c r="AD4097" s="20"/>
      <c r="AE4097"/>
      <c r="AF4097"/>
      <c r="AG4097"/>
      <c r="AH4097"/>
      <c r="AI4097" s="20"/>
      <c r="AJ4097"/>
      <c r="AK4097"/>
      <c r="AL4097"/>
      <c r="AM4097"/>
      <c r="AN4097" s="20"/>
      <c r="AO4097"/>
      <c r="AT4097" s="14"/>
      <c r="AU4097" s="14"/>
      <c r="AV4097" s="14"/>
      <c r="AW4097" s="14"/>
    </row>
    <row r="4098" spans="1:49" s="10" customFormat="1">
      <c r="A4098" s="12"/>
      <c r="C4098"/>
      <c r="D4098"/>
      <c r="E4098" s="20"/>
      <c r="F4098"/>
      <c r="G4098"/>
      <c r="H4098"/>
      <c r="I4098"/>
      <c r="J4098" s="20"/>
      <c r="K4098"/>
      <c r="L4098"/>
      <c r="M4098"/>
      <c r="N4098"/>
      <c r="O4098" s="20"/>
      <c r="P4098"/>
      <c r="Q4098"/>
      <c r="R4098"/>
      <c r="S4098"/>
      <c r="T4098" s="20"/>
      <c r="U4098"/>
      <c r="V4098"/>
      <c r="W4098"/>
      <c r="X4098"/>
      <c r="Y4098" s="20"/>
      <c r="Z4098"/>
      <c r="AA4098"/>
      <c r="AB4098"/>
      <c r="AC4098"/>
      <c r="AD4098" s="20"/>
      <c r="AE4098"/>
      <c r="AF4098"/>
      <c r="AG4098"/>
      <c r="AH4098"/>
      <c r="AI4098" s="20"/>
      <c r="AJ4098"/>
      <c r="AK4098"/>
      <c r="AL4098"/>
      <c r="AM4098"/>
      <c r="AN4098" s="20"/>
      <c r="AO4098"/>
      <c r="AT4098" s="14"/>
      <c r="AU4098" s="14"/>
      <c r="AV4098" s="14"/>
      <c r="AW4098" s="14"/>
    </row>
    <row r="4099" spans="1:49" s="10" customFormat="1">
      <c r="A4099" s="12"/>
      <c r="C4099"/>
      <c r="D4099"/>
      <c r="E4099" s="20"/>
      <c r="F4099"/>
      <c r="G4099"/>
      <c r="H4099"/>
      <c r="I4099"/>
      <c r="J4099" s="20"/>
      <c r="K4099"/>
      <c r="L4099"/>
      <c r="M4099"/>
      <c r="N4099"/>
      <c r="O4099" s="20"/>
      <c r="P4099"/>
      <c r="Q4099"/>
      <c r="R4099"/>
      <c r="S4099"/>
      <c r="T4099" s="20"/>
      <c r="U4099"/>
      <c r="V4099"/>
      <c r="W4099"/>
      <c r="X4099"/>
      <c r="Y4099" s="20"/>
      <c r="Z4099"/>
      <c r="AA4099"/>
      <c r="AB4099"/>
      <c r="AC4099"/>
      <c r="AD4099" s="20"/>
      <c r="AE4099"/>
      <c r="AF4099"/>
      <c r="AG4099"/>
      <c r="AH4099"/>
      <c r="AI4099" s="20"/>
      <c r="AJ4099"/>
      <c r="AK4099"/>
      <c r="AL4099"/>
      <c r="AM4099"/>
      <c r="AN4099" s="20"/>
      <c r="AO4099"/>
      <c r="AT4099" s="14"/>
      <c r="AU4099" s="14"/>
      <c r="AV4099" s="14"/>
      <c r="AW4099" s="14"/>
    </row>
    <row r="4100" spans="1:49" s="10" customFormat="1">
      <c r="A4100" s="12"/>
      <c r="C4100"/>
      <c r="D4100"/>
      <c r="E4100" s="20"/>
      <c r="F4100"/>
      <c r="G4100"/>
      <c r="H4100"/>
      <c r="I4100"/>
      <c r="J4100" s="20"/>
      <c r="K4100"/>
      <c r="L4100"/>
      <c r="M4100"/>
      <c r="N4100"/>
      <c r="O4100" s="20"/>
      <c r="P4100"/>
      <c r="Q4100"/>
      <c r="R4100"/>
      <c r="S4100"/>
      <c r="T4100" s="20"/>
      <c r="U4100"/>
      <c r="V4100"/>
      <c r="W4100"/>
      <c r="X4100"/>
      <c r="Y4100" s="20"/>
      <c r="Z4100"/>
      <c r="AA4100"/>
      <c r="AB4100"/>
      <c r="AC4100"/>
      <c r="AD4100" s="20"/>
      <c r="AE4100"/>
      <c r="AF4100"/>
      <c r="AG4100"/>
      <c r="AH4100"/>
      <c r="AI4100" s="20"/>
      <c r="AJ4100"/>
      <c r="AK4100"/>
      <c r="AL4100"/>
      <c r="AM4100"/>
      <c r="AN4100" s="20"/>
      <c r="AO4100"/>
      <c r="AT4100" s="14"/>
      <c r="AU4100" s="14"/>
      <c r="AV4100" s="14"/>
      <c r="AW4100" s="14"/>
    </row>
    <row r="4101" spans="1:49" s="10" customFormat="1">
      <c r="A4101" s="12"/>
      <c r="C4101"/>
      <c r="D4101"/>
      <c r="E4101" s="20"/>
      <c r="F4101"/>
      <c r="G4101"/>
      <c r="H4101"/>
      <c r="I4101"/>
      <c r="J4101" s="20"/>
      <c r="K4101"/>
      <c r="L4101"/>
      <c r="M4101"/>
      <c r="N4101"/>
      <c r="O4101" s="20"/>
      <c r="P4101"/>
      <c r="Q4101"/>
      <c r="R4101"/>
      <c r="S4101"/>
      <c r="T4101" s="20"/>
      <c r="U4101"/>
      <c r="V4101"/>
      <c r="W4101"/>
      <c r="X4101"/>
      <c r="Y4101" s="20"/>
      <c r="Z4101"/>
      <c r="AA4101"/>
      <c r="AB4101"/>
      <c r="AC4101"/>
      <c r="AD4101" s="20"/>
      <c r="AE4101"/>
      <c r="AF4101"/>
      <c r="AG4101"/>
      <c r="AH4101"/>
      <c r="AI4101" s="20"/>
      <c r="AJ4101"/>
      <c r="AK4101"/>
      <c r="AL4101"/>
      <c r="AM4101"/>
      <c r="AN4101" s="20"/>
      <c r="AO4101"/>
      <c r="AT4101" s="14"/>
      <c r="AU4101" s="14"/>
      <c r="AV4101" s="14"/>
      <c r="AW4101" s="14"/>
    </row>
    <row r="4102" spans="1:49" s="10" customFormat="1">
      <c r="A4102" s="12"/>
      <c r="C4102"/>
      <c r="D4102"/>
      <c r="E4102" s="20"/>
      <c r="F4102"/>
      <c r="G4102"/>
      <c r="H4102"/>
      <c r="I4102"/>
      <c r="J4102" s="20"/>
      <c r="K4102"/>
      <c r="L4102"/>
      <c r="M4102"/>
      <c r="N4102"/>
      <c r="O4102" s="20"/>
      <c r="P4102"/>
      <c r="Q4102"/>
      <c r="R4102"/>
      <c r="S4102"/>
      <c r="T4102" s="20"/>
      <c r="U4102"/>
      <c r="V4102"/>
      <c r="W4102"/>
      <c r="X4102"/>
      <c r="Y4102" s="20"/>
      <c r="Z4102"/>
      <c r="AA4102"/>
      <c r="AB4102"/>
      <c r="AC4102"/>
      <c r="AD4102" s="20"/>
      <c r="AE4102"/>
      <c r="AF4102"/>
      <c r="AG4102"/>
      <c r="AH4102"/>
      <c r="AI4102" s="20"/>
      <c r="AJ4102"/>
      <c r="AK4102"/>
      <c r="AL4102"/>
      <c r="AM4102"/>
      <c r="AN4102" s="20"/>
      <c r="AO4102"/>
      <c r="AT4102" s="14"/>
      <c r="AU4102" s="14"/>
      <c r="AV4102" s="14"/>
      <c r="AW4102" s="14"/>
    </row>
    <row r="4103" spans="1:49" s="10" customFormat="1">
      <c r="A4103" s="12"/>
      <c r="C4103"/>
      <c r="D4103"/>
      <c r="E4103" s="20"/>
      <c r="F4103"/>
      <c r="G4103"/>
      <c r="H4103"/>
      <c r="I4103"/>
      <c r="J4103" s="20"/>
      <c r="K4103"/>
      <c r="L4103"/>
      <c r="M4103"/>
      <c r="N4103"/>
      <c r="O4103" s="20"/>
      <c r="P4103"/>
      <c r="Q4103"/>
      <c r="R4103"/>
      <c r="S4103"/>
      <c r="T4103" s="20"/>
      <c r="U4103"/>
      <c r="V4103"/>
      <c r="W4103"/>
      <c r="X4103"/>
      <c r="Y4103" s="20"/>
      <c r="Z4103"/>
      <c r="AA4103"/>
      <c r="AB4103"/>
      <c r="AC4103"/>
      <c r="AD4103" s="20"/>
      <c r="AE4103"/>
      <c r="AF4103"/>
      <c r="AG4103"/>
      <c r="AH4103"/>
      <c r="AI4103" s="20"/>
      <c r="AJ4103"/>
      <c r="AK4103"/>
      <c r="AL4103"/>
      <c r="AM4103"/>
      <c r="AN4103" s="20"/>
      <c r="AO4103"/>
      <c r="AT4103" s="14"/>
      <c r="AU4103" s="14"/>
      <c r="AV4103" s="14"/>
      <c r="AW4103" s="14"/>
    </row>
    <row r="4104" spans="1:49" s="10" customFormat="1">
      <c r="A4104" s="12"/>
      <c r="C4104"/>
      <c r="D4104"/>
      <c r="E4104" s="20"/>
      <c r="F4104"/>
      <c r="G4104"/>
      <c r="H4104"/>
      <c r="I4104"/>
      <c r="J4104" s="20"/>
      <c r="K4104"/>
      <c r="L4104"/>
      <c r="M4104"/>
      <c r="N4104"/>
      <c r="O4104" s="20"/>
      <c r="P4104"/>
      <c r="Q4104"/>
      <c r="R4104"/>
      <c r="S4104"/>
      <c r="T4104" s="20"/>
      <c r="U4104"/>
      <c r="V4104"/>
      <c r="W4104"/>
      <c r="X4104"/>
      <c r="Y4104" s="20"/>
      <c r="Z4104"/>
      <c r="AA4104"/>
      <c r="AB4104"/>
      <c r="AC4104"/>
      <c r="AD4104" s="20"/>
      <c r="AE4104"/>
      <c r="AF4104"/>
      <c r="AG4104"/>
      <c r="AH4104"/>
      <c r="AI4104" s="20"/>
      <c r="AJ4104"/>
      <c r="AK4104"/>
      <c r="AL4104"/>
      <c r="AM4104"/>
      <c r="AN4104" s="20"/>
      <c r="AO4104"/>
      <c r="AT4104" s="14"/>
      <c r="AU4104" s="14"/>
      <c r="AV4104" s="14"/>
      <c r="AW4104" s="14"/>
    </row>
    <row r="4105" spans="1:49" s="10" customFormat="1">
      <c r="A4105" s="12"/>
      <c r="C4105"/>
      <c r="D4105"/>
      <c r="E4105" s="20"/>
      <c r="F4105"/>
      <c r="G4105"/>
      <c r="H4105"/>
      <c r="I4105"/>
      <c r="J4105" s="20"/>
      <c r="K4105"/>
      <c r="L4105"/>
      <c r="M4105"/>
      <c r="N4105"/>
      <c r="O4105" s="20"/>
      <c r="P4105"/>
      <c r="Q4105"/>
      <c r="R4105"/>
      <c r="S4105"/>
      <c r="T4105" s="20"/>
      <c r="U4105"/>
      <c r="V4105"/>
      <c r="W4105"/>
      <c r="X4105"/>
      <c r="Y4105" s="20"/>
      <c r="Z4105"/>
      <c r="AA4105"/>
      <c r="AB4105"/>
      <c r="AC4105"/>
      <c r="AD4105" s="20"/>
      <c r="AE4105"/>
      <c r="AF4105"/>
      <c r="AG4105"/>
      <c r="AH4105"/>
      <c r="AI4105" s="20"/>
      <c r="AJ4105"/>
      <c r="AK4105"/>
      <c r="AL4105"/>
      <c r="AM4105"/>
      <c r="AN4105" s="20"/>
      <c r="AO4105"/>
      <c r="AT4105" s="14"/>
      <c r="AU4105" s="14"/>
      <c r="AV4105" s="14"/>
      <c r="AW4105" s="14"/>
    </row>
    <row r="4106" spans="1:49" s="10" customFormat="1">
      <c r="A4106" s="12"/>
      <c r="C4106"/>
      <c r="D4106"/>
      <c r="E4106" s="20"/>
      <c r="F4106"/>
      <c r="G4106"/>
      <c r="H4106"/>
      <c r="I4106"/>
      <c r="J4106" s="20"/>
      <c r="K4106"/>
      <c r="L4106"/>
      <c r="M4106"/>
      <c r="N4106"/>
      <c r="O4106" s="20"/>
      <c r="P4106"/>
      <c r="Q4106"/>
      <c r="R4106"/>
      <c r="S4106"/>
      <c r="T4106" s="20"/>
      <c r="U4106"/>
      <c r="V4106"/>
      <c r="W4106"/>
      <c r="X4106"/>
      <c r="Y4106" s="20"/>
      <c r="Z4106"/>
      <c r="AA4106"/>
      <c r="AB4106"/>
      <c r="AC4106"/>
      <c r="AD4106" s="20"/>
      <c r="AE4106"/>
      <c r="AF4106"/>
      <c r="AG4106"/>
      <c r="AH4106"/>
      <c r="AI4106" s="20"/>
      <c r="AJ4106"/>
      <c r="AK4106"/>
      <c r="AL4106"/>
      <c r="AM4106"/>
      <c r="AN4106" s="20"/>
      <c r="AO4106"/>
      <c r="AT4106" s="14"/>
      <c r="AU4106" s="14"/>
      <c r="AV4106" s="14"/>
      <c r="AW4106" s="14"/>
    </row>
    <row r="4107" spans="1:49" s="10" customFormat="1">
      <c r="A4107" s="12"/>
      <c r="C4107"/>
      <c r="D4107"/>
      <c r="E4107" s="20"/>
      <c r="F4107"/>
      <c r="G4107"/>
      <c r="H4107"/>
      <c r="I4107"/>
      <c r="J4107" s="20"/>
      <c r="K4107"/>
      <c r="L4107"/>
      <c r="M4107"/>
      <c r="N4107"/>
      <c r="O4107" s="20"/>
      <c r="P4107"/>
      <c r="Q4107"/>
      <c r="R4107"/>
      <c r="S4107"/>
      <c r="T4107" s="20"/>
      <c r="U4107"/>
      <c r="V4107"/>
      <c r="W4107"/>
      <c r="X4107"/>
      <c r="Y4107" s="20"/>
      <c r="Z4107"/>
      <c r="AA4107"/>
      <c r="AB4107"/>
      <c r="AC4107"/>
      <c r="AD4107" s="20"/>
      <c r="AE4107"/>
      <c r="AF4107"/>
      <c r="AG4107"/>
      <c r="AH4107"/>
      <c r="AI4107" s="20"/>
      <c r="AJ4107"/>
      <c r="AK4107"/>
      <c r="AL4107"/>
      <c r="AM4107"/>
      <c r="AN4107" s="20"/>
      <c r="AO4107"/>
      <c r="AT4107" s="14"/>
      <c r="AU4107" s="14"/>
      <c r="AV4107" s="14"/>
      <c r="AW4107" s="14"/>
    </row>
    <row r="4108" spans="1:49" s="10" customFormat="1">
      <c r="A4108" s="12"/>
      <c r="C4108"/>
      <c r="D4108"/>
      <c r="E4108" s="20"/>
      <c r="F4108"/>
      <c r="G4108"/>
      <c r="H4108"/>
      <c r="I4108"/>
      <c r="J4108" s="20"/>
      <c r="K4108"/>
      <c r="L4108"/>
      <c r="M4108"/>
      <c r="N4108"/>
      <c r="O4108" s="20"/>
      <c r="P4108"/>
      <c r="Q4108"/>
      <c r="R4108"/>
      <c r="S4108"/>
      <c r="T4108" s="20"/>
      <c r="U4108"/>
      <c r="V4108"/>
      <c r="W4108"/>
      <c r="X4108"/>
      <c r="Y4108" s="20"/>
      <c r="Z4108"/>
      <c r="AA4108"/>
      <c r="AB4108"/>
      <c r="AC4108"/>
      <c r="AD4108" s="20"/>
      <c r="AE4108"/>
      <c r="AF4108"/>
      <c r="AG4108"/>
      <c r="AH4108"/>
      <c r="AI4108" s="20"/>
      <c r="AJ4108"/>
      <c r="AK4108"/>
      <c r="AL4108"/>
      <c r="AM4108"/>
      <c r="AN4108" s="20"/>
      <c r="AO4108"/>
      <c r="AT4108" s="14"/>
      <c r="AU4108" s="14"/>
      <c r="AV4108" s="14"/>
      <c r="AW4108" s="14"/>
    </row>
    <row r="4109" spans="1:49" s="10" customFormat="1">
      <c r="A4109" s="12"/>
      <c r="C4109"/>
      <c r="D4109"/>
      <c r="E4109" s="20"/>
      <c r="F4109"/>
      <c r="G4109"/>
      <c r="H4109"/>
      <c r="I4109"/>
      <c r="J4109" s="20"/>
      <c r="K4109"/>
      <c r="L4109"/>
      <c r="M4109"/>
      <c r="N4109"/>
      <c r="O4109" s="20"/>
      <c r="P4109"/>
      <c r="Q4109"/>
      <c r="R4109"/>
      <c r="S4109"/>
      <c r="T4109" s="20"/>
      <c r="U4109"/>
      <c r="V4109"/>
      <c r="W4109"/>
      <c r="X4109"/>
      <c r="Y4109" s="20"/>
      <c r="Z4109"/>
      <c r="AA4109"/>
      <c r="AB4109"/>
      <c r="AC4109"/>
      <c r="AD4109" s="20"/>
      <c r="AE4109"/>
      <c r="AF4109"/>
      <c r="AG4109"/>
      <c r="AH4109"/>
      <c r="AI4109" s="20"/>
      <c r="AJ4109"/>
      <c r="AK4109"/>
      <c r="AL4109"/>
      <c r="AM4109"/>
      <c r="AN4109" s="20"/>
      <c r="AO4109"/>
      <c r="AT4109" s="14"/>
      <c r="AU4109" s="14"/>
      <c r="AV4109" s="14"/>
      <c r="AW4109" s="14"/>
    </row>
    <row r="4110" spans="1:49" s="10" customFormat="1">
      <c r="A4110" s="12"/>
      <c r="C4110"/>
      <c r="D4110"/>
      <c r="E4110" s="20"/>
      <c r="F4110"/>
      <c r="G4110"/>
      <c r="H4110"/>
      <c r="I4110"/>
      <c r="J4110" s="20"/>
      <c r="K4110"/>
      <c r="L4110"/>
      <c r="M4110"/>
      <c r="N4110"/>
      <c r="O4110" s="20"/>
      <c r="P4110"/>
      <c r="Q4110"/>
      <c r="R4110"/>
      <c r="S4110"/>
      <c r="T4110" s="20"/>
      <c r="U4110"/>
      <c r="V4110"/>
      <c r="W4110"/>
      <c r="X4110"/>
      <c r="Y4110" s="20"/>
      <c r="Z4110"/>
      <c r="AA4110"/>
      <c r="AB4110"/>
      <c r="AC4110"/>
      <c r="AD4110" s="20"/>
      <c r="AE4110"/>
      <c r="AF4110"/>
      <c r="AG4110"/>
      <c r="AH4110"/>
      <c r="AI4110" s="20"/>
      <c r="AJ4110"/>
      <c r="AK4110"/>
      <c r="AL4110"/>
      <c r="AM4110"/>
      <c r="AN4110" s="20"/>
      <c r="AO4110"/>
      <c r="AT4110" s="14"/>
      <c r="AU4110" s="14"/>
      <c r="AV4110" s="14"/>
      <c r="AW4110" s="14"/>
    </row>
    <row r="4111" spans="1:49" s="10" customFormat="1">
      <c r="A4111" s="12"/>
      <c r="C4111"/>
      <c r="D4111"/>
      <c r="E4111" s="20"/>
      <c r="F4111"/>
      <c r="G4111"/>
      <c r="H4111"/>
      <c r="I4111"/>
      <c r="J4111" s="20"/>
      <c r="K4111"/>
      <c r="L4111"/>
      <c r="M4111"/>
      <c r="N4111"/>
      <c r="O4111" s="20"/>
      <c r="P4111"/>
      <c r="Q4111"/>
      <c r="R4111"/>
      <c r="S4111"/>
      <c r="T4111" s="20"/>
      <c r="U4111"/>
      <c r="V4111"/>
      <c r="W4111"/>
      <c r="X4111"/>
      <c r="Y4111" s="20"/>
      <c r="Z4111"/>
      <c r="AA4111"/>
      <c r="AB4111"/>
      <c r="AC4111"/>
      <c r="AD4111" s="20"/>
      <c r="AE4111"/>
      <c r="AF4111"/>
      <c r="AG4111"/>
      <c r="AH4111"/>
      <c r="AI4111" s="20"/>
      <c r="AJ4111"/>
      <c r="AK4111"/>
      <c r="AL4111"/>
      <c r="AM4111"/>
      <c r="AN4111" s="20"/>
      <c r="AO4111"/>
      <c r="AT4111" s="14"/>
      <c r="AU4111" s="14"/>
      <c r="AV4111" s="14"/>
      <c r="AW4111" s="14"/>
    </row>
    <row r="4112" spans="1:49" s="10" customFormat="1">
      <c r="A4112" s="12"/>
      <c r="C4112"/>
      <c r="D4112"/>
      <c r="E4112" s="20"/>
      <c r="F4112"/>
      <c r="G4112"/>
      <c r="H4112"/>
      <c r="I4112"/>
      <c r="J4112" s="20"/>
      <c r="K4112"/>
      <c r="L4112"/>
      <c r="M4112"/>
      <c r="N4112"/>
      <c r="O4112" s="20"/>
      <c r="P4112"/>
      <c r="Q4112"/>
      <c r="R4112"/>
      <c r="S4112"/>
      <c r="T4112" s="20"/>
      <c r="U4112"/>
      <c r="V4112"/>
      <c r="W4112"/>
      <c r="X4112"/>
      <c r="Y4112" s="20"/>
      <c r="Z4112"/>
      <c r="AA4112"/>
      <c r="AB4112"/>
      <c r="AC4112"/>
      <c r="AD4112" s="20"/>
      <c r="AE4112"/>
      <c r="AF4112"/>
      <c r="AG4112"/>
      <c r="AH4112"/>
      <c r="AI4112" s="20"/>
      <c r="AJ4112"/>
      <c r="AK4112"/>
      <c r="AL4112"/>
      <c r="AM4112"/>
      <c r="AN4112" s="20"/>
      <c r="AO4112"/>
      <c r="AT4112" s="14"/>
      <c r="AU4112" s="14"/>
      <c r="AV4112" s="14"/>
      <c r="AW4112" s="14"/>
    </row>
    <row r="4113" spans="1:49" s="10" customFormat="1">
      <c r="A4113" s="12"/>
      <c r="C4113"/>
      <c r="D4113"/>
      <c r="E4113" s="20"/>
      <c r="F4113"/>
      <c r="G4113"/>
      <c r="H4113"/>
      <c r="I4113"/>
      <c r="J4113" s="20"/>
      <c r="K4113"/>
      <c r="L4113"/>
      <c r="M4113"/>
      <c r="N4113"/>
      <c r="O4113" s="20"/>
      <c r="P4113"/>
      <c r="Q4113"/>
      <c r="R4113"/>
      <c r="S4113"/>
      <c r="T4113" s="20"/>
      <c r="U4113"/>
      <c r="V4113"/>
      <c r="W4113"/>
      <c r="X4113"/>
      <c r="Y4113" s="20"/>
      <c r="Z4113"/>
      <c r="AA4113"/>
      <c r="AB4113"/>
      <c r="AC4113"/>
      <c r="AD4113" s="20"/>
      <c r="AE4113"/>
      <c r="AF4113"/>
      <c r="AG4113"/>
      <c r="AH4113"/>
      <c r="AI4113" s="20"/>
      <c r="AJ4113"/>
      <c r="AK4113"/>
      <c r="AL4113"/>
      <c r="AM4113"/>
      <c r="AN4113" s="20"/>
      <c r="AO4113"/>
      <c r="AT4113" s="14"/>
      <c r="AU4113" s="14"/>
      <c r="AV4113" s="14"/>
      <c r="AW4113" s="14"/>
    </row>
    <row r="4114" spans="1:49" s="10" customFormat="1">
      <c r="A4114" s="12"/>
      <c r="C4114"/>
      <c r="D4114"/>
      <c r="E4114" s="20"/>
      <c r="F4114"/>
      <c r="G4114"/>
      <c r="H4114"/>
      <c r="I4114"/>
      <c r="J4114" s="20"/>
      <c r="K4114"/>
      <c r="L4114"/>
      <c r="M4114"/>
      <c r="N4114"/>
      <c r="O4114" s="20"/>
      <c r="P4114"/>
      <c r="Q4114"/>
      <c r="R4114"/>
      <c r="S4114"/>
      <c r="T4114" s="20"/>
      <c r="U4114"/>
      <c r="V4114"/>
      <c r="W4114"/>
      <c r="X4114"/>
      <c r="Y4114" s="20"/>
      <c r="Z4114"/>
      <c r="AA4114"/>
      <c r="AB4114"/>
      <c r="AC4114"/>
      <c r="AD4114" s="20"/>
      <c r="AE4114"/>
      <c r="AF4114"/>
      <c r="AG4114"/>
      <c r="AH4114"/>
      <c r="AI4114" s="20"/>
      <c r="AJ4114"/>
      <c r="AK4114"/>
      <c r="AL4114"/>
      <c r="AM4114"/>
      <c r="AN4114" s="20"/>
      <c r="AO4114"/>
      <c r="AT4114" s="14"/>
      <c r="AU4114" s="14"/>
      <c r="AV4114" s="14"/>
      <c r="AW4114" s="14"/>
    </row>
    <row r="4115" spans="1:49" s="10" customFormat="1">
      <c r="A4115" s="12"/>
      <c r="C4115"/>
      <c r="D4115"/>
      <c r="E4115" s="20"/>
      <c r="F4115"/>
      <c r="G4115"/>
      <c r="H4115"/>
      <c r="I4115"/>
      <c r="J4115" s="20"/>
      <c r="K4115"/>
      <c r="L4115"/>
      <c r="M4115"/>
      <c r="N4115"/>
      <c r="O4115" s="20"/>
      <c r="P4115"/>
      <c r="Q4115"/>
      <c r="R4115"/>
      <c r="S4115"/>
      <c r="T4115" s="20"/>
      <c r="U4115"/>
      <c r="V4115"/>
      <c r="W4115"/>
      <c r="X4115"/>
      <c r="Y4115" s="20"/>
      <c r="Z4115"/>
      <c r="AA4115"/>
      <c r="AB4115"/>
      <c r="AC4115"/>
      <c r="AD4115" s="20"/>
      <c r="AE4115"/>
      <c r="AF4115"/>
      <c r="AG4115"/>
      <c r="AH4115"/>
      <c r="AI4115" s="20"/>
      <c r="AJ4115"/>
      <c r="AK4115"/>
      <c r="AL4115"/>
      <c r="AM4115"/>
      <c r="AN4115" s="20"/>
      <c r="AO4115"/>
      <c r="AT4115" s="14"/>
      <c r="AU4115" s="14"/>
      <c r="AV4115" s="14"/>
      <c r="AW4115" s="14"/>
    </row>
    <row r="4116" spans="1:49" s="10" customFormat="1">
      <c r="A4116" s="12"/>
      <c r="C4116"/>
      <c r="D4116"/>
      <c r="E4116" s="20"/>
      <c r="F4116"/>
      <c r="G4116"/>
      <c r="H4116"/>
      <c r="I4116"/>
      <c r="J4116" s="20"/>
      <c r="K4116"/>
      <c r="L4116"/>
      <c r="M4116"/>
      <c r="N4116"/>
      <c r="O4116" s="20"/>
      <c r="P4116"/>
      <c r="Q4116"/>
      <c r="R4116"/>
      <c r="S4116"/>
      <c r="T4116" s="20"/>
      <c r="U4116"/>
      <c r="V4116"/>
      <c r="W4116"/>
      <c r="X4116"/>
      <c r="Y4116" s="20"/>
      <c r="Z4116"/>
      <c r="AA4116"/>
      <c r="AB4116"/>
      <c r="AC4116"/>
      <c r="AD4116" s="20"/>
      <c r="AE4116"/>
      <c r="AF4116"/>
      <c r="AG4116"/>
      <c r="AH4116"/>
      <c r="AI4116" s="20"/>
      <c r="AJ4116"/>
      <c r="AK4116"/>
      <c r="AL4116"/>
      <c r="AM4116"/>
      <c r="AN4116" s="20"/>
      <c r="AO4116"/>
      <c r="AT4116" s="14"/>
      <c r="AU4116" s="14"/>
      <c r="AV4116" s="14"/>
      <c r="AW4116" s="14"/>
    </row>
    <row r="4117" spans="1:49" s="10" customFormat="1">
      <c r="A4117" s="12"/>
      <c r="C4117"/>
      <c r="D4117"/>
      <c r="E4117" s="20"/>
      <c r="F4117"/>
      <c r="G4117"/>
      <c r="H4117"/>
      <c r="I4117"/>
      <c r="J4117" s="20"/>
      <c r="K4117"/>
      <c r="L4117"/>
      <c r="M4117"/>
      <c r="N4117"/>
      <c r="O4117" s="20"/>
      <c r="P4117"/>
      <c r="Q4117"/>
      <c r="R4117"/>
      <c r="S4117"/>
      <c r="T4117" s="20"/>
      <c r="U4117"/>
      <c r="V4117"/>
      <c r="W4117"/>
      <c r="X4117"/>
      <c r="Y4117" s="20"/>
      <c r="Z4117"/>
      <c r="AA4117"/>
      <c r="AB4117"/>
      <c r="AC4117"/>
      <c r="AD4117" s="20"/>
      <c r="AE4117"/>
      <c r="AF4117"/>
      <c r="AG4117"/>
      <c r="AH4117"/>
      <c r="AI4117" s="20"/>
      <c r="AJ4117"/>
      <c r="AK4117"/>
      <c r="AL4117"/>
      <c r="AM4117"/>
      <c r="AN4117" s="20"/>
      <c r="AO4117"/>
      <c r="AT4117" s="14"/>
      <c r="AU4117" s="14"/>
      <c r="AV4117" s="14"/>
      <c r="AW4117" s="14"/>
    </row>
    <row r="4118" spans="1:49" s="10" customFormat="1">
      <c r="A4118" s="12"/>
      <c r="C4118"/>
      <c r="D4118"/>
      <c r="E4118" s="20"/>
      <c r="F4118"/>
      <c r="G4118"/>
      <c r="H4118"/>
      <c r="I4118"/>
      <c r="J4118" s="20"/>
      <c r="K4118"/>
      <c r="L4118"/>
      <c r="M4118"/>
      <c r="N4118"/>
      <c r="O4118" s="20"/>
      <c r="P4118"/>
      <c r="Q4118"/>
      <c r="R4118"/>
      <c r="S4118"/>
      <c r="T4118" s="20"/>
      <c r="U4118"/>
      <c r="V4118"/>
      <c r="W4118"/>
      <c r="X4118"/>
      <c r="Y4118" s="20"/>
      <c r="Z4118"/>
      <c r="AA4118"/>
      <c r="AB4118"/>
      <c r="AC4118"/>
      <c r="AD4118" s="20"/>
      <c r="AE4118"/>
      <c r="AF4118"/>
      <c r="AG4118"/>
      <c r="AH4118"/>
      <c r="AI4118" s="20"/>
      <c r="AJ4118"/>
      <c r="AK4118"/>
      <c r="AL4118"/>
      <c r="AM4118"/>
      <c r="AN4118" s="20"/>
      <c r="AO4118"/>
      <c r="AT4118" s="14"/>
      <c r="AU4118" s="14"/>
      <c r="AV4118" s="14"/>
      <c r="AW4118" s="14"/>
    </row>
    <row r="4119" spans="1:49" s="10" customFormat="1">
      <c r="A4119" s="12"/>
      <c r="C4119"/>
      <c r="D4119"/>
      <c r="E4119" s="20"/>
      <c r="F4119"/>
      <c r="G4119"/>
      <c r="H4119"/>
      <c r="I4119"/>
      <c r="J4119" s="20"/>
      <c r="K4119"/>
      <c r="L4119"/>
      <c r="M4119"/>
      <c r="N4119"/>
      <c r="O4119" s="20"/>
      <c r="P4119"/>
      <c r="Q4119"/>
      <c r="R4119"/>
      <c r="S4119"/>
      <c r="T4119" s="20"/>
      <c r="U4119"/>
      <c r="V4119"/>
      <c r="W4119"/>
      <c r="X4119"/>
      <c r="Y4119" s="20"/>
      <c r="Z4119"/>
      <c r="AA4119"/>
      <c r="AB4119"/>
      <c r="AC4119"/>
      <c r="AD4119" s="20"/>
      <c r="AE4119"/>
      <c r="AF4119"/>
      <c r="AG4119"/>
      <c r="AH4119"/>
      <c r="AI4119" s="20"/>
      <c r="AJ4119"/>
      <c r="AK4119"/>
      <c r="AL4119"/>
      <c r="AM4119"/>
      <c r="AN4119" s="20"/>
      <c r="AO4119"/>
      <c r="AT4119" s="14"/>
      <c r="AU4119" s="14"/>
      <c r="AV4119" s="14"/>
      <c r="AW4119" s="14"/>
    </row>
    <row r="4120" spans="1:49" s="10" customFormat="1">
      <c r="A4120" s="12"/>
      <c r="C4120"/>
      <c r="D4120"/>
      <c r="E4120" s="20"/>
      <c r="F4120"/>
      <c r="G4120"/>
      <c r="H4120"/>
      <c r="I4120"/>
      <c r="J4120" s="20"/>
      <c r="K4120"/>
      <c r="L4120"/>
      <c r="M4120"/>
      <c r="N4120"/>
      <c r="O4120" s="20"/>
      <c r="P4120"/>
      <c r="Q4120"/>
      <c r="R4120"/>
      <c r="S4120"/>
      <c r="T4120" s="20"/>
      <c r="U4120"/>
      <c r="V4120"/>
      <c r="W4120"/>
      <c r="X4120"/>
      <c r="Y4120" s="20"/>
      <c r="Z4120"/>
      <c r="AA4120"/>
      <c r="AB4120"/>
      <c r="AC4120"/>
      <c r="AD4120" s="20"/>
      <c r="AE4120"/>
      <c r="AF4120"/>
      <c r="AG4120"/>
      <c r="AH4120"/>
      <c r="AI4120" s="20"/>
      <c r="AJ4120"/>
      <c r="AK4120"/>
      <c r="AL4120"/>
      <c r="AM4120"/>
      <c r="AN4120" s="20"/>
      <c r="AO4120"/>
      <c r="AT4120" s="14"/>
      <c r="AU4120" s="14"/>
      <c r="AV4120" s="14"/>
      <c r="AW4120" s="14"/>
    </row>
    <row r="4121" spans="1:49" s="10" customFormat="1">
      <c r="A4121" s="12"/>
      <c r="C4121"/>
      <c r="D4121"/>
      <c r="E4121" s="20"/>
      <c r="F4121"/>
      <c r="G4121"/>
      <c r="H4121"/>
      <c r="I4121"/>
      <c r="J4121" s="20"/>
      <c r="K4121"/>
      <c r="L4121"/>
      <c r="M4121"/>
      <c r="N4121"/>
      <c r="O4121" s="20"/>
      <c r="P4121"/>
      <c r="Q4121"/>
      <c r="R4121"/>
      <c r="S4121"/>
      <c r="T4121" s="20"/>
      <c r="U4121"/>
      <c r="V4121"/>
      <c r="W4121"/>
      <c r="X4121"/>
      <c r="Y4121" s="20"/>
      <c r="Z4121"/>
      <c r="AA4121"/>
      <c r="AB4121"/>
      <c r="AC4121"/>
      <c r="AD4121" s="20"/>
      <c r="AE4121"/>
      <c r="AF4121"/>
      <c r="AG4121"/>
      <c r="AH4121"/>
      <c r="AI4121" s="20"/>
      <c r="AJ4121"/>
      <c r="AK4121"/>
      <c r="AL4121"/>
      <c r="AM4121"/>
      <c r="AN4121" s="20"/>
      <c r="AO4121"/>
      <c r="AT4121" s="14"/>
      <c r="AU4121" s="14"/>
      <c r="AV4121" s="14"/>
      <c r="AW4121" s="14"/>
    </row>
    <row r="4122" spans="1:49" s="10" customFormat="1">
      <c r="A4122" s="12"/>
      <c r="C4122"/>
      <c r="D4122"/>
      <c r="E4122" s="20"/>
      <c r="F4122"/>
      <c r="G4122"/>
      <c r="H4122"/>
      <c r="I4122"/>
      <c r="J4122" s="20"/>
      <c r="K4122"/>
      <c r="L4122"/>
      <c r="M4122"/>
      <c r="N4122"/>
      <c r="O4122" s="20"/>
      <c r="P4122"/>
      <c r="Q4122"/>
      <c r="R4122"/>
      <c r="S4122"/>
      <c r="T4122" s="20"/>
      <c r="U4122"/>
      <c r="V4122"/>
      <c r="W4122"/>
      <c r="X4122"/>
      <c r="Y4122" s="20"/>
      <c r="Z4122"/>
      <c r="AA4122"/>
      <c r="AB4122"/>
      <c r="AC4122"/>
      <c r="AD4122" s="20"/>
      <c r="AE4122"/>
      <c r="AF4122"/>
      <c r="AG4122"/>
      <c r="AH4122"/>
      <c r="AI4122" s="20"/>
      <c r="AJ4122"/>
      <c r="AK4122"/>
      <c r="AL4122"/>
      <c r="AM4122"/>
      <c r="AN4122" s="20"/>
      <c r="AO4122"/>
      <c r="AT4122" s="14"/>
      <c r="AU4122" s="14"/>
      <c r="AV4122" s="14"/>
      <c r="AW4122" s="14"/>
    </row>
    <row r="4123" spans="1:49" s="10" customFormat="1">
      <c r="A4123" s="12"/>
      <c r="C4123"/>
      <c r="D4123"/>
      <c r="E4123" s="20"/>
      <c r="F4123"/>
      <c r="G4123"/>
      <c r="H4123"/>
      <c r="I4123"/>
      <c r="J4123" s="20"/>
      <c r="K4123"/>
      <c r="L4123"/>
      <c r="M4123"/>
      <c r="N4123"/>
      <c r="O4123" s="20"/>
      <c r="P4123"/>
      <c r="Q4123"/>
      <c r="R4123"/>
      <c r="S4123"/>
      <c r="T4123" s="20"/>
      <c r="U4123"/>
      <c r="V4123"/>
      <c r="W4123"/>
      <c r="X4123"/>
      <c r="Y4123" s="20"/>
      <c r="Z4123"/>
      <c r="AA4123"/>
      <c r="AB4123"/>
      <c r="AC4123"/>
      <c r="AD4123" s="20"/>
      <c r="AE4123"/>
      <c r="AF4123"/>
      <c r="AG4123"/>
      <c r="AH4123"/>
      <c r="AI4123" s="20"/>
      <c r="AJ4123"/>
      <c r="AK4123"/>
      <c r="AL4123"/>
      <c r="AM4123"/>
      <c r="AN4123" s="20"/>
      <c r="AO4123"/>
      <c r="AT4123" s="14"/>
      <c r="AU4123" s="14"/>
      <c r="AV4123" s="14"/>
      <c r="AW4123" s="14"/>
    </row>
    <row r="4124" spans="1:49" s="10" customFormat="1">
      <c r="A4124" s="12"/>
      <c r="C4124"/>
      <c r="D4124"/>
      <c r="E4124" s="20"/>
      <c r="F4124"/>
      <c r="G4124"/>
      <c r="H4124"/>
      <c r="I4124"/>
      <c r="J4124" s="20"/>
      <c r="K4124"/>
      <c r="L4124"/>
      <c r="M4124"/>
      <c r="N4124"/>
      <c r="O4124" s="20"/>
      <c r="P4124"/>
      <c r="Q4124"/>
      <c r="R4124"/>
      <c r="S4124"/>
      <c r="T4124" s="20"/>
      <c r="U4124"/>
      <c r="V4124"/>
      <c r="W4124"/>
      <c r="X4124"/>
      <c r="Y4124" s="20"/>
      <c r="Z4124"/>
      <c r="AA4124"/>
      <c r="AB4124"/>
      <c r="AC4124"/>
      <c r="AD4124" s="20"/>
      <c r="AE4124"/>
      <c r="AF4124"/>
      <c r="AG4124"/>
      <c r="AH4124"/>
      <c r="AI4124" s="20"/>
      <c r="AJ4124"/>
      <c r="AK4124"/>
      <c r="AL4124"/>
      <c r="AM4124"/>
      <c r="AN4124" s="20"/>
      <c r="AO4124"/>
      <c r="AT4124" s="14"/>
      <c r="AU4124" s="14"/>
      <c r="AV4124" s="14"/>
      <c r="AW4124" s="14"/>
    </row>
    <row r="4125" spans="1:49" s="10" customFormat="1">
      <c r="A4125" s="12"/>
      <c r="C4125"/>
      <c r="D4125"/>
      <c r="E4125" s="20"/>
      <c r="F4125"/>
      <c r="G4125"/>
      <c r="H4125"/>
      <c r="I4125"/>
      <c r="J4125" s="20"/>
      <c r="K4125"/>
      <c r="L4125"/>
      <c r="M4125"/>
      <c r="N4125"/>
      <c r="O4125" s="20"/>
      <c r="P4125"/>
      <c r="Q4125"/>
      <c r="R4125"/>
      <c r="S4125"/>
      <c r="T4125" s="20"/>
      <c r="U4125"/>
      <c r="V4125"/>
      <c r="W4125"/>
      <c r="X4125"/>
      <c r="Y4125" s="20"/>
      <c r="Z4125"/>
      <c r="AA4125"/>
      <c r="AB4125"/>
      <c r="AC4125"/>
      <c r="AD4125" s="20"/>
      <c r="AE4125"/>
      <c r="AF4125"/>
      <c r="AG4125"/>
      <c r="AH4125"/>
      <c r="AI4125" s="20"/>
      <c r="AJ4125"/>
      <c r="AK4125"/>
      <c r="AL4125"/>
      <c r="AM4125"/>
      <c r="AN4125" s="20"/>
      <c r="AO4125"/>
      <c r="AT4125" s="14"/>
      <c r="AU4125" s="14"/>
      <c r="AV4125" s="14"/>
      <c r="AW4125" s="14"/>
    </row>
    <row r="4126" spans="1:49" s="10" customFormat="1">
      <c r="A4126" s="12"/>
      <c r="C4126"/>
      <c r="D4126"/>
      <c r="E4126" s="20"/>
      <c r="F4126"/>
      <c r="G4126"/>
      <c r="H4126"/>
      <c r="I4126"/>
      <c r="J4126" s="20"/>
      <c r="K4126"/>
      <c r="L4126"/>
      <c r="M4126"/>
      <c r="N4126"/>
      <c r="O4126" s="20"/>
      <c r="P4126"/>
      <c r="Q4126"/>
      <c r="R4126"/>
      <c r="S4126"/>
      <c r="T4126" s="20"/>
      <c r="U4126"/>
      <c r="V4126"/>
      <c r="W4126"/>
      <c r="X4126"/>
      <c r="Y4126" s="20"/>
      <c r="Z4126"/>
      <c r="AA4126"/>
      <c r="AB4126"/>
      <c r="AC4126"/>
      <c r="AD4126" s="20"/>
      <c r="AE4126"/>
      <c r="AF4126"/>
      <c r="AG4126"/>
      <c r="AH4126"/>
      <c r="AI4126" s="20"/>
      <c r="AJ4126"/>
      <c r="AK4126"/>
      <c r="AL4126"/>
      <c r="AM4126"/>
      <c r="AN4126" s="20"/>
      <c r="AO4126"/>
      <c r="AT4126" s="14"/>
      <c r="AU4126" s="14"/>
      <c r="AV4126" s="14"/>
      <c r="AW4126" s="14"/>
    </row>
    <row r="4127" spans="1:49" s="10" customFormat="1">
      <c r="A4127" s="12"/>
      <c r="C4127"/>
      <c r="D4127"/>
      <c r="E4127" s="20"/>
      <c r="F4127"/>
      <c r="G4127"/>
      <c r="H4127"/>
      <c r="I4127"/>
      <c r="J4127" s="20"/>
      <c r="K4127"/>
      <c r="L4127"/>
      <c r="M4127"/>
      <c r="N4127"/>
      <c r="O4127" s="20"/>
      <c r="P4127"/>
      <c r="Q4127"/>
      <c r="R4127"/>
      <c r="S4127"/>
      <c r="T4127" s="20"/>
      <c r="U4127"/>
      <c r="V4127"/>
      <c r="W4127"/>
      <c r="X4127"/>
      <c r="Y4127" s="20"/>
      <c r="Z4127"/>
      <c r="AA4127"/>
      <c r="AB4127"/>
      <c r="AC4127"/>
      <c r="AD4127" s="20"/>
      <c r="AE4127"/>
      <c r="AF4127"/>
      <c r="AG4127"/>
      <c r="AH4127"/>
      <c r="AI4127" s="20"/>
      <c r="AJ4127"/>
      <c r="AK4127"/>
      <c r="AL4127"/>
      <c r="AM4127"/>
      <c r="AN4127" s="20"/>
      <c r="AO4127"/>
      <c r="AT4127" s="14"/>
      <c r="AU4127" s="14"/>
      <c r="AV4127" s="14"/>
      <c r="AW4127" s="14"/>
    </row>
    <row r="4128" spans="1:49" s="10" customFormat="1">
      <c r="A4128" s="12"/>
      <c r="C4128"/>
      <c r="D4128"/>
      <c r="E4128" s="20"/>
      <c r="F4128"/>
      <c r="G4128"/>
      <c r="H4128"/>
      <c r="I4128"/>
      <c r="J4128" s="20"/>
      <c r="K4128"/>
      <c r="L4128"/>
      <c r="M4128"/>
      <c r="N4128"/>
      <c r="O4128" s="20"/>
      <c r="P4128"/>
      <c r="Q4128"/>
      <c r="R4128"/>
      <c r="S4128"/>
      <c r="T4128" s="20"/>
      <c r="U4128"/>
      <c r="V4128"/>
      <c r="W4128"/>
      <c r="X4128"/>
      <c r="Y4128" s="20"/>
      <c r="Z4128"/>
      <c r="AA4128"/>
      <c r="AB4128"/>
      <c r="AC4128"/>
      <c r="AD4128" s="20"/>
      <c r="AE4128"/>
      <c r="AF4128"/>
      <c r="AG4128"/>
      <c r="AH4128"/>
      <c r="AI4128" s="20"/>
      <c r="AJ4128"/>
      <c r="AK4128"/>
      <c r="AL4128"/>
      <c r="AM4128"/>
      <c r="AN4128" s="20"/>
      <c r="AO4128"/>
      <c r="AT4128" s="14"/>
      <c r="AU4128" s="14"/>
      <c r="AV4128" s="14"/>
      <c r="AW4128" s="14"/>
    </row>
    <row r="4129" spans="1:49" s="10" customFormat="1">
      <c r="A4129" s="12"/>
      <c r="C4129"/>
      <c r="D4129"/>
      <c r="E4129" s="20"/>
      <c r="F4129"/>
      <c r="G4129"/>
      <c r="H4129"/>
      <c r="I4129"/>
      <c r="J4129" s="20"/>
      <c r="K4129"/>
      <c r="L4129"/>
      <c r="M4129"/>
      <c r="N4129"/>
      <c r="O4129" s="20"/>
      <c r="P4129"/>
      <c r="Q4129"/>
      <c r="R4129"/>
      <c r="S4129"/>
      <c r="T4129" s="20"/>
      <c r="U4129"/>
      <c r="V4129"/>
      <c r="W4129"/>
      <c r="X4129"/>
      <c r="Y4129" s="20"/>
      <c r="Z4129"/>
      <c r="AA4129"/>
      <c r="AB4129"/>
      <c r="AC4129"/>
      <c r="AD4129" s="20"/>
      <c r="AE4129"/>
      <c r="AF4129"/>
      <c r="AG4129"/>
      <c r="AH4129"/>
      <c r="AI4129" s="20"/>
      <c r="AJ4129"/>
      <c r="AK4129"/>
      <c r="AL4129"/>
      <c r="AM4129"/>
      <c r="AN4129" s="20"/>
      <c r="AO4129"/>
      <c r="AT4129" s="14"/>
      <c r="AU4129" s="14"/>
      <c r="AV4129" s="14"/>
      <c r="AW4129" s="14"/>
    </row>
    <row r="4130" spans="1:49" s="10" customFormat="1">
      <c r="A4130" s="12"/>
      <c r="C4130"/>
      <c r="D4130"/>
      <c r="E4130" s="20"/>
      <c r="F4130"/>
      <c r="G4130"/>
      <c r="H4130"/>
      <c r="I4130"/>
      <c r="J4130" s="20"/>
      <c r="K4130"/>
      <c r="L4130"/>
      <c r="M4130"/>
      <c r="N4130"/>
      <c r="O4130" s="20"/>
      <c r="P4130"/>
      <c r="Q4130"/>
      <c r="R4130"/>
      <c r="S4130"/>
      <c r="T4130" s="20"/>
      <c r="U4130"/>
      <c r="V4130"/>
      <c r="W4130"/>
      <c r="X4130"/>
      <c r="Y4130" s="20"/>
      <c r="Z4130"/>
      <c r="AA4130"/>
      <c r="AB4130"/>
      <c r="AC4130"/>
      <c r="AD4130" s="20"/>
      <c r="AE4130"/>
      <c r="AF4130"/>
      <c r="AG4130"/>
      <c r="AH4130"/>
      <c r="AI4130" s="20"/>
      <c r="AJ4130"/>
      <c r="AK4130"/>
      <c r="AL4130"/>
      <c r="AM4130"/>
      <c r="AN4130" s="20"/>
      <c r="AO4130"/>
      <c r="AT4130" s="14"/>
      <c r="AU4130" s="14"/>
      <c r="AV4130" s="14"/>
      <c r="AW4130" s="14"/>
    </row>
    <row r="4131" spans="1:49" s="10" customFormat="1">
      <c r="A4131" s="12"/>
      <c r="C4131"/>
      <c r="D4131"/>
      <c r="E4131" s="20"/>
      <c r="F4131"/>
      <c r="G4131"/>
      <c r="H4131"/>
      <c r="I4131"/>
      <c r="J4131" s="20"/>
      <c r="K4131"/>
      <c r="L4131"/>
      <c r="M4131"/>
      <c r="N4131"/>
      <c r="O4131" s="20"/>
      <c r="P4131"/>
      <c r="Q4131"/>
      <c r="R4131"/>
      <c r="S4131"/>
      <c r="T4131" s="20"/>
      <c r="U4131"/>
      <c r="V4131"/>
      <c r="W4131"/>
      <c r="X4131"/>
      <c r="Y4131" s="20"/>
      <c r="Z4131"/>
      <c r="AA4131"/>
      <c r="AB4131"/>
      <c r="AC4131"/>
      <c r="AD4131" s="20"/>
      <c r="AE4131"/>
      <c r="AF4131"/>
      <c r="AG4131"/>
      <c r="AH4131"/>
      <c r="AI4131" s="20"/>
      <c r="AJ4131"/>
      <c r="AK4131"/>
      <c r="AL4131"/>
      <c r="AM4131"/>
      <c r="AN4131" s="20"/>
      <c r="AO4131"/>
      <c r="AT4131" s="14"/>
      <c r="AU4131" s="14"/>
      <c r="AV4131" s="14"/>
      <c r="AW4131" s="14"/>
    </row>
    <row r="4132" spans="1:49" s="10" customFormat="1">
      <c r="A4132" s="12"/>
      <c r="C4132"/>
      <c r="D4132"/>
      <c r="E4132" s="20"/>
      <c r="F4132"/>
      <c r="G4132"/>
      <c r="H4132"/>
      <c r="I4132"/>
      <c r="J4132" s="20"/>
      <c r="K4132"/>
      <c r="L4132"/>
      <c r="M4132"/>
      <c r="N4132"/>
      <c r="O4132" s="20"/>
      <c r="P4132"/>
      <c r="Q4132"/>
      <c r="R4132"/>
      <c r="S4132"/>
      <c r="T4132" s="20"/>
      <c r="U4132"/>
      <c r="V4132"/>
      <c r="W4132"/>
      <c r="X4132"/>
      <c r="Y4132" s="20"/>
      <c r="Z4132"/>
      <c r="AA4132"/>
      <c r="AB4132"/>
      <c r="AC4132"/>
      <c r="AD4132" s="20"/>
      <c r="AE4132"/>
      <c r="AF4132"/>
      <c r="AG4132"/>
      <c r="AH4132"/>
      <c r="AI4132" s="20"/>
      <c r="AJ4132"/>
      <c r="AK4132"/>
      <c r="AL4132"/>
      <c r="AM4132"/>
      <c r="AN4132" s="20"/>
      <c r="AO4132"/>
      <c r="AT4132" s="14"/>
      <c r="AU4132" s="14"/>
      <c r="AV4132" s="14"/>
      <c r="AW4132" s="14"/>
    </row>
    <row r="4133" spans="1:49" s="10" customFormat="1">
      <c r="A4133" s="12"/>
      <c r="C4133"/>
      <c r="D4133"/>
      <c r="E4133" s="20"/>
      <c r="F4133"/>
      <c r="G4133"/>
      <c r="H4133"/>
      <c r="I4133"/>
      <c r="J4133" s="20"/>
      <c r="K4133"/>
      <c r="L4133"/>
      <c r="M4133"/>
      <c r="N4133"/>
      <c r="O4133" s="20"/>
      <c r="P4133"/>
      <c r="Q4133"/>
      <c r="R4133"/>
      <c r="S4133"/>
      <c r="T4133" s="20"/>
      <c r="U4133"/>
      <c r="V4133"/>
      <c r="W4133"/>
      <c r="X4133"/>
      <c r="Y4133" s="20"/>
      <c r="Z4133"/>
      <c r="AA4133"/>
      <c r="AB4133"/>
      <c r="AC4133"/>
      <c r="AD4133" s="20"/>
      <c r="AE4133"/>
      <c r="AF4133"/>
      <c r="AG4133"/>
      <c r="AH4133"/>
      <c r="AI4133" s="20"/>
      <c r="AJ4133"/>
      <c r="AK4133"/>
      <c r="AL4133"/>
      <c r="AM4133"/>
      <c r="AN4133" s="20"/>
      <c r="AO4133"/>
      <c r="AT4133" s="14"/>
      <c r="AU4133" s="14"/>
      <c r="AV4133" s="14"/>
      <c r="AW4133" s="14"/>
    </row>
    <row r="4134" spans="1:49" s="10" customFormat="1">
      <c r="A4134" s="12"/>
      <c r="C4134"/>
      <c r="D4134"/>
      <c r="E4134" s="20"/>
      <c r="F4134"/>
      <c r="G4134"/>
      <c r="H4134"/>
      <c r="I4134"/>
      <c r="J4134" s="20"/>
      <c r="K4134"/>
      <c r="L4134"/>
      <c r="M4134"/>
      <c r="N4134"/>
      <c r="O4134" s="20"/>
      <c r="P4134"/>
      <c r="Q4134"/>
      <c r="R4134"/>
      <c r="S4134"/>
      <c r="T4134" s="20"/>
      <c r="U4134"/>
      <c r="V4134"/>
      <c r="W4134"/>
      <c r="X4134"/>
      <c r="Y4134" s="20"/>
      <c r="Z4134"/>
      <c r="AA4134"/>
      <c r="AB4134"/>
      <c r="AC4134"/>
      <c r="AD4134" s="20"/>
      <c r="AE4134"/>
      <c r="AF4134"/>
      <c r="AG4134"/>
      <c r="AH4134"/>
      <c r="AI4134" s="20"/>
      <c r="AJ4134"/>
      <c r="AK4134"/>
      <c r="AL4134"/>
      <c r="AM4134"/>
      <c r="AN4134" s="20"/>
      <c r="AO4134"/>
      <c r="AT4134" s="14"/>
      <c r="AU4134" s="14"/>
      <c r="AV4134" s="14"/>
      <c r="AW4134" s="14"/>
    </row>
    <row r="4135" spans="1:49" s="10" customFormat="1">
      <c r="A4135" s="12"/>
      <c r="C4135"/>
      <c r="D4135"/>
      <c r="E4135" s="20"/>
      <c r="F4135"/>
      <c r="G4135"/>
      <c r="H4135"/>
      <c r="I4135"/>
      <c r="J4135" s="20"/>
      <c r="K4135"/>
      <c r="L4135"/>
      <c r="M4135"/>
      <c r="N4135"/>
      <c r="O4135" s="20"/>
      <c r="P4135"/>
      <c r="Q4135"/>
      <c r="R4135"/>
      <c r="S4135"/>
      <c r="T4135" s="20"/>
      <c r="U4135"/>
      <c r="V4135"/>
      <c r="W4135"/>
      <c r="X4135"/>
      <c r="Y4135" s="20"/>
      <c r="Z4135"/>
      <c r="AA4135"/>
      <c r="AB4135"/>
      <c r="AC4135"/>
      <c r="AD4135" s="20"/>
      <c r="AE4135"/>
      <c r="AF4135"/>
      <c r="AG4135"/>
      <c r="AH4135"/>
      <c r="AI4135" s="20"/>
      <c r="AJ4135"/>
      <c r="AK4135"/>
      <c r="AL4135"/>
      <c r="AM4135"/>
      <c r="AN4135" s="20"/>
      <c r="AO4135"/>
      <c r="AT4135" s="14"/>
      <c r="AU4135" s="14"/>
      <c r="AV4135" s="14"/>
      <c r="AW4135" s="14"/>
    </row>
    <row r="4136" spans="1:49" s="10" customFormat="1">
      <c r="A4136" s="12"/>
      <c r="C4136"/>
      <c r="D4136"/>
      <c r="E4136" s="20"/>
      <c r="F4136"/>
      <c r="G4136"/>
      <c r="H4136"/>
      <c r="I4136"/>
      <c r="J4136" s="20"/>
      <c r="K4136"/>
      <c r="L4136"/>
      <c r="M4136"/>
      <c r="N4136"/>
      <c r="O4136" s="20"/>
      <c r="P4136"/>
      <c r="Q4136"/>
      <c r="R4136"/>
      <c r="S4136"/>
      <c r="T4136" s="20"/>
      <c r="U4136"/>
      <c r="V4136"/>
      <c r="W4136"/>
      <c r="X4136"/>
      <c r="Y4136" s="20"/>
      <c r="Z4136"/>
      <c r="AA4136"/>
      <c r="AB4136"/>
      <c r="AC4136"/>
      <c r="AD4136" s="20"/>
      <c r="AE4136"/>
      <c r="AF4136"/>
      <c r="AG4136"/>
      <c r="AH4136"/>
      <c r="AI4136" s="20"/>
      <c r="AJ4136"/>
      <c r="AK4136"/>
      <c r="AL4136"/>
      <c r="AM4136"/>
      <c r="AN4136" s="20"/>
      <c r="AO4136"/>
      <c r="AT4136" s="14"/>
      <c r="AU4136" s="14"/>
      <c r="AV4136" s="14"/>
      <c r="AW4136" s="14"/>
    </row>
    <row r="4137" spans="1:49" s="10" customFormat="1">
      <c r="A4137" s="12"/>
      <c r="C4137"/>
      <c r="D4137"/>
      <c r="E4137" s="20"/>
      <c r="F4137"/>
      <c r="G4137"/>
      <c r="H4137"/>
      <c r="I4137"/>
      <c r="J4137" s="20"/>
      <c r="K4137"/>
      <c r="L4137"/>
      <c r="M4137"/>
      <c r="N4137"/>
      <c r="O4137" s="20"/>
      <c r="P4137"/>
      <c r="Q4137"/>
      <c r="R4137"/>
      <c r="S4137"/>
      <c r="T4137" s="20"/>
      <c r="U4137"/>
      <c r="V4137"/>
      <c r="W4137"/>
      <c r="X4137"/>
      <c r="Y4137" s="20"/>
      <c r="Z4137"/>
      <c r="AA4137"/>
      <c r="AB4137"/>
      <c r="AC4137"/>
      <c r="AD4137" s="20"/>
      <c r="AE4137"/>
      <c r="AF4137"/>
      <c r="AG4137"/>
      <c r="AH4137"/>
      <c r="AI4137" s="20"/>
      <c r="AJ4137"/>
      <c r="AK4137"/>
      <c r="AL4137"/>
      <c r="AM4137"/>
      <c r="AN4137" s="20"/>
      <c r="AO4137"/>
      <c r="AT4137" s="14"/>
      <c r="AU4137" s="14"/>
      <c r="AV4137" s="14"/>
      <c r="AW4137" s="14"/>
    </row>
    <row r="4138" spans="1:49" s="10" customFormat="1">
      <c r="A4138" s="12"/>
      <c r="C4138"/>
      <c r="D4138"/>
      <c r="E4138" s="20"/>
      <c r="F4138"/>
      <c r="G4138"/>
      <c r="H4138"/>
      <c r="I4138"/>
      <c r="J4138" s="20"/>
      <c r="K4138"/>
      <c r="L4138"/>
      <c r="M4138"/>
      <c r="N4138"/>
      <c r="O4138" s="20"/>
      <c r="P4138"/>
      <c r="Q4138"/>
      <c r="R4138"/>
      <c r="S4138"/>
      <c r="T4138" s="20"/>
      <c r="U4138"/>
      <c r="V4138"/>
      <c r="W4138"/>
      <c r="X4138"/>
      <c r="Y4138" s="20"/>
      <c r="Z4138"/>
      <c r="AA4138"/>
      <c r="AB4138"/>
      <c r="AC4138"/>
      <c r="AD4138" s="20"/>
      <c r="AE4138"/>
      <c r="AF4138"/>
      <c r="AG4138"/>
      <c r="AH4138"/>
      <c r="AI4138" s="20"/>
      <c r="AJ4138"/>
      <c r="AK4138"/>
      <c r="AL4138"/>
      <c r="AM4138"/>
      <c r="AN4138" s="20"/>
      <c r="AO4138"/>
      <c r="AT4138" s="14"/>
      <c r="AU4138" s="14"/>
      <c r="AV4138" s="14"/>
      <c r="AW4138" s="14"/>
    </row>
    <row r="4139" spans="1:49" s="10" customFormat="1">
      <c r="A4139" s="12"/>
      <c r="C4139"/>
      <c r="D4139"/>
      <c r="E4139" s="20"/>
      <c r="F4139"/>
      <c r="G4139"/>
      <c r="H4139"/>
      <c r="I4139"/>
      <c r="J4139" s="20"/>
      <c r="K4139"/>
      <c r="L4139"/>
      <c r="M4139"/>
      <c r="N4139"/>
      <c r="O4139" s="20"/>
      <c r="P4139"/>
      <c r="Q4139"/>
      <c r="R4139"/>
      <c r="S4139"/>
      <c r="T4139" s="20"/>
      <c r="U4139"/>
      <c r="V4139"/>
      <c r="W4139"/>
      <c r="X4139"/>
      <c r="Y4139" s="20"/>
      <c r="Z4139"/>
      <c r="AA4139"/>
      <c r="AB4139"/>
      <c r="AC4139"/>
      <c r="AD4139" s="20"/>
      <c r="AE4139"/>
      <c r="AF4139"/>
      <c r="AG4139"/>
      <c r="AH4139"/>
      <c r="AI4139" s="20"/>
      <c r="AJ4139"/>
      <c r="AK4139"/>
      <c r="AL4139"/>
      <c r="AM4139"/>
      <c r="AN4139" s="20"/>
      <c r="AO4139"/>
      <c r="AT4139" s="14"/>
      <c r="AU4139" s="14"/>
      <c r="AV4139" s="14"/>
      <c r="AW4139" s="14"/>
    </row>
    <row r="4140" spans="1:49" s="10" customFormat="1">
      <c r="A4140" s="12"/>
      <c r="C4140"/>
      <c r="D4140"/>
      <c r="E4140" s="20"/>
      <c r="F4140"/>
      <c r="G4140"/>
      <c r="H4140"/>
      <c r="I4140"/>
      <c r="J4140" s="20"/>
      <c r="K4140"/>
      <c r="L4140"/>
      <c r="M4140"/>
      <c r="N4140"/>
      <c r="O4140" s="20"/>
      <c r="P4140"/>
      <c r="Q4140"/>
      <c r="R4140"/>
      <c r="S4140"/>
      <c r="T4140" s="20"/>
      <c r="U4140"/>
      <c r="V4140"/>
      <c r="W4140"/>
      <c r="X4140"/>
      <c r="Y4140" s="20"/>
      <c r="Z4140"/>
      <c r="AA4140"/>
      <c r="AB4140"/>
      <c r="AC4140"/>
      <c r="AD4140" s="20"/>
      <c r="AE4140"/>
      <c r="AF4140"/>
      <c r="AG4140"/>
      <c r="AH4140"/>
      <c r="AI4140" s="20"/>
      <c r="AJ4140"/>
      <c r="AK4140"/>
      <c r="AL4140"/>
      <c r="AM4140"/>
      <c r="AN4140" s="20"/>
      <c r="AO4140"/>
      <c r="AT4140" s="14"/>
      <c r="AU4140" s="14"/>
      <c r="AV4140" s="14"/>
      <c r="AW4140" s="14"/>
    </row>
    <row r="4141" spans="1:49" s="10" customFormat="1">
      <c r="A4141" s="12"/>
      <c r="C4141"/>
      <c r="D4141"/>
      <c r="E4141" s="20"/>
      <c r="F4141"/>
      <c r="G4141"/>
      <c r="H4141"/>
      <c r="I4141"/>
      <c r="J4141" s="20"/>
      <c r="K4141"/>
      <c r="L4141"/>
      <c r="M4141"/>
      <c r="N4141"/>
      <c r="O4141" s="20"/>
      <c r="P4141"/>
      <c r="Q4141"/>
      <c r="R4141"/>
      <c r="S4141"/>
      <c r="T4141" s="20"/>
      <c r="U4141"/>
      <c r="V4141"/>
      <c r="W4141"/>
      <c r="X4141"/>
      <c r="Y4141" s="20"/>
      <c r="Z4141"/>
      <c r="AA4141"/>
      <c r="AB4141"/>
      <c r="AC4141"/>
      <c r="AD4141" s="20"/>
      <c r="AE4141"/>
      <c r="AF4141"/>
      <c r="AG4141"/>
      <c r="AH4141"/>
      <c r="AI4141" s="20"/>
      <c r="AJ4141"/>
      <c r="AK4141"/>
      <c r="AL4141"/>
      <c r="AM4141"/>
      <c r="AN4141" s="20"/>
      <c r="AO4141"/>
      <c r="AT4141" s="14"/>
      <c r="AU4141" s="14"/>
      <c r="AV4141" s="14"/>
      <c r="AW4141" s="14"/>
    </row>
    <row r="4142" spans="1:49" s="10" customFormat="1">
      <c r="A4142" s="12"/>
      <c r="C4142"/>
      <c r="D4142"/>
      <c r="E4142" s="20"/>
      <c r="F4142"/>
      <c r="G4142"/>
      <c r="H4142"/>
      <c r="I4142"/>
      <c r="J4142" s="20"/>
      <c r="K4142"/>
      <c r="L4142"/>
      <c r="M4142"/>
      <c r="N4142"/>
      <c r="O4142" s="20"/>
      <c r="P4142"/>
      <c r="Q4142"/>
      <c r="R4142"/>
      <c r="S4142"/>
      <c r="T4142" s="20"/>
      <c r="U4142"/>
      <c r="V4142"/>
      <c r="W4142"/>
      <c r="X4142"/>
      <c r="Y4142" s="20"/>
      <c r="Z4142"/>
      <c r="AA4142"/>
      <c r="AB4142"/>
      <c r="AC4142"/>
      <c r="AD4142" s="20"/>
      <c r="AE4142"/>
      <c r="AF4142"/>
      <c r="AG4142"/>
      <c r="AH4142"/>
      <c r="AI4142" s="20"/>
      <c r="AJ4142"/>
      <c r="AK4142"/>
      <c r="AL4142"/>
      <c r="AM4142"/>
      <c r="AN4142" s="20"/>
      <c r="AO4142"/>
      <c r="AT4142" s="14"/>
      <c r="AU4142" s="14"/>
      <c r="AV4142" s="14"/>
      <c r="AW4142" s="14"/>
    </row>
    <row r="4143" spans="1:49" s="10" customFormat="1">
      <c r="A4143" s="12"/>
      <c r="C4143"/>
      <c r="D4143"/>
      <c r="E4143" s="20"/>
      <c r="F4143"/>
      <c r="G4143"/>
      <c r="H4143"/>
      <c r="I4143"/>
      <c r="J4143" s="20"/>
      <c r="K4143"/>
      <c r="L4143"/>
      <c r="M4143"/>
      <c r="N4143"/>
      <c r="O4143" s="20"/>
      <c r="P4143"/>
      <c r="Q4143"/>
      <c r="R4143"/>
      <c r="S4143"/>
      <c r="T4143" s="20"/>
      <c r="U4143"/>
      <c r="V4143"/>
      <c r="W4143"/>
      <c r="X4143"/>
      <c r="Y4143" s="20"/>
      <c r="Z4143"/>
      <c r="AA4143"/>
      <c r="AB4143"/>
      <c r="AC4143"/>
      <c r="AD4143" s="20"/>
      <c r="AE4143"/>
      <c r="AF4143"/>
      <c r="AG4143"/>
      <c r="AH4143"/>
      <c r="AI4143" s="20"/>
      <c r="AJ4143"/>
      <c r="AK4143"/>
      <c r="AL4143"/>
      <c r="AM4143"/>
      <c r="AN4143" s="20"/>
      <c r="AO4143"/>
      <c r="AT4143" s="14"/>
      <c r="AU4143" s="14"/>
      <c r="AV4143" s="14"/>
      <c r="AW4143" s="14"/>
    </row>
    <row r="4144" spans="1:49" s="10" customFormat="1">
      <c r="A4144" s="12"/>
      <c r="C4144"/>
      <c r="D4144"/>
      <c r="E4144" s="20"/>
      <c r="F4144"/>
      <c r="G4144"/>
      <c r="H4144"/>
      <c r="I4144"/>
      <c r="J4144" s="20"/>
      <c r="K4144"/>
      <c r="L4144"/>
      <c r="M4144"/>
      <c r="N4144"/>
      <c r="O4144" s="20"/>
      <c r="P4144"/>
      <c r="Q4144"/>
      <c r="R4144"/>
      <c r="S4144"/>
      <c r="T4144" s="20"/>
      <c r="U4144"/>
      <c r="V4144"/>
      <c r="W4144"/>
      <c r="X4144"/>
      <c r="Y4144" s="20"/>
      <c r="Z4144"/>
      <c r="AA4144"/>
      <c r="AB4144"/>
      <c r="AC4144"/>
      <c r="AD4144" s="20"/>
      <c r="AE4144"/>
      <c r="AF4144"/>
      <c r="AG4144"/>
      <c r="AH4144"/>
      <c r="AI4144" s="20"/>
      <c r="AJ4144"/>
      <c r="AK4144"/>
      <c r="AL4144"/>
      <c r="AM4144"/>
      <c r="AN4144" s="20"/>
      <c r="AO4144"/>
      <c r="AT4144" s="14"/>
      <c r="AU4144" s="14"/>
      <c r="AV4144" s="14"/>
      <c r="AW4144" s="14"/>
    </row>
    <row r="4145" spans="1:49" s="10" customFormat="1">
      <c r="A4145" s="12"/>
      <c r="C4145"/>
      <c r="D4145"/>
      <c r="E4145" s="20"/>
      <c r="F4145"/>
      <c r="G4145"/>
      <c r="H4145"/>
      <c r="I4145"/>
      <c r="J4145" s="20"/>
      <c r="K4145"/>
      <c r="L4145"/>
      <c r="M4145"/>
      <c r="N4145"/>
      <c r="O4145" s="20"/>
      <c r="P4145"/>
      <c r="Q4145"/>
      <c r="R4145"/>
      <c r="S4145"/>
      <c r="T4145" s="20"/>
      <c r="U4145"/>
      <c r="V4145"/>
      <c r="W4145"/>
      <c r="X4145"/>
      <c r="Y4145" s="20"/>
      <c r="Z4145"/>
      <c r="AA4145"/>
      <c r="AB4145"/>
      <c r="AC4145"/>
      <c r="AD4145" s="20"/>
      <c r="AE4145"/>
      <c r="AF4145"/>
      <c r="AG4145"/>
      <c r="AH4145"/>
      <c r="AI4145" s="20"/>
      <c r="AJ4145"/>
      <c r="AK4145"/>
      <c r="AL4145"/>
      <c r="AM4145"/>
      <c r="AN4145" s="20"/>
      <c r="AO4145"/>
      <c r="AT4145" s="14"/>
      <c r="AU4145" s="14"/>
      <c r="AV4145" s="14"/>
      <c r="AW4145" s="14"/>
    </row>
    <row r="4146" spans="1:49" s="10" customFormat="1">
      <c r="A4146" s="12"/>
      <c r="C4146"/>
      <c r="D4146"/>
      <c r="E4146" s="20"/>
      <c r="F4146"/>
      <c r="G4146"/>
      <c r="H4146"/>
      <c r="I4146"/>
      <c r="J4146" s="20"/>
      <c r="K4146"/>
      <c r="L4146"/>
      <c r="M4146"/>
      <c r="N4146"/>
      <c r="O4146" s="20"/>
      <c r="P4146"/>
      <c r="Q4146"/>
      <c r="R4146"/>
      <c r="S4146"/>
      <c r="T4146" s="20"/>
      <c r="U4146"/>
      <c r="V4146"/>
      <c r="W4146"/>
      <c r="X4146"/>
      <c r="Y4146" s="20"/>
      <c r="Z4146"/>
      <c r="AA4146"/>
      <c r="AB4146"/>
      <c r="AC4146"/>
      <c r="AD4146" s="20"/>
      <c r="AE4146"/>
      <c r="AF4146"/>
      <c r="AG4146"/>
      <c r="AH4146"/>
      <c r="AI4146" s="20"/>
      <c r="AJ4146"/>
      <c r="AK4146"/>
      <c r="AL4146"/>
      <c r="AM4146"/>
      <c r="AN4146" s="20"/>
      <c r="AO4146"/>
      <c r="AT4146" s="14"/>
      <c r="AU4146" s="14"/>
      <c r="AV4146" s="14"/>
      <c r="AW4146" s="14"/>
    </row>
    <row r="4147" spans="1:49" s="10" customFormat="1">
      <c r="A4147" s="12"/>
      <c r="C4147"/>
      <c r="D4147"/>
      <c r="E4147" s="20"/>
      <c r="F4147"/>
      <c r="G4147"/>
      <c r="H4147"/>
      <c r="I4147"/>
      <c r="J4147" s="20"/>
      <c r="K4147"/>
      <c r="L4147"/>
      <c r="M4147"/>
      <c r="N4147"/>
      <c r="O4147" s="20"/>
      <c r="P4147"/>
      <c r="Q4147"/>
      <c r="R4147"/>
      <c r="S4147"/>
      <c r="T4147" s="20"/>
      <c r="U4147"/>
      <c r="V4147"/>
      <c r="W4147"/>
      <c r="X4147"/>
      <c r="Y4147" s="20"/>
      <c r="Z4147"/>
      <c r="AA4147"/>
      <c r="AB4147"/>
      <c r="AC4147"/>
      <c r="AD4147" s="20"/>
      <c r="AE4147"/>
      <c r="AF4147"/>
      <c r="AG4147"/>
      <c r="AH4147"/>
      <c r="AI4147" s="20"/>
      <c r="AJ4147"/>
      <c r="AK4147"/>
      <c r="AL4147"/>
      <c r="AM4147"/>
      <c r="AN4147" s="20"/>
      <c r="AO4147"/>
      <c r="AT4147" s="14"/>
      <c r="AU4147" s="14"/>
      <c r="AV4147" s="14"/>
      <c r="AW4147" s="14"/>
    </row>
    <row r="4148" spans="1:49" s="10" customFormat="1">
      <c r="A4148" s="12"/>
      <c r="C4148"/>
      <c r="D4148"/>
      <c r="E4148" s="20"/>
      <c r="F4148"/>
      <c r="G4148"/>
      <c r="H4148"/>
      <c r="I4148"/>
      <c r="J4148" s="20"/>
      <c r="K4148"/>
      <c r="L4148"/>
      <c r="M4148"/>
      <c r="N4148"/>
      <c r="O4148" s="20"/>
      <c r="P4148"/>
      <c r="Q4148"/>
      <c r="R4148"/>
      <c r="S4148"/>
      <c r="T4148" s="20"/>
      <c r="U4148"/>
      <c r="V4148"/>
      <c r="W4148"/>
      <c r="X4148"/>
      <c r="Y4148" s="20"/>
      <c r="Z4148"/>
      <c r="AA4148"/>
      <c r="AB4148"/>
      <c r="AC4148"/>
      <c r="AD4148" s="20"/>
      <c r="AE4148"/>
      <c r="AF4148"/>
      <c r="AG4148"/>
      <c r="AH4148"/>
      <c r="AI4148" s="20"/>
      <c r="AJ4148"/>
      <c r="AK4148"/>
      <c r="AL4148"/>
      <c r="AM4148"/>
      <c r="AN4148" s="20"/>
      <c r="AO4148"/>
      <c r="AT4148" s="14"/>
      <c r="AU4148" s="14"/>
      <c r="AV4148" s="14"/>
      <c r="AW4148" s="14"/>
    </row>
    <row r="4149" spans="1:49" s="10" customFormat="1">
      <c r="A4149" s="12"/>
      <c r="C4149"/>
      <c r="D4149"/>
      <c r="E4149" s="20"/>
      <c r="F4149"/>
      <c r="G4149"/>
      <c r="H4149"/>
      <c r="I4149"/>
      <c r="J4149" s="20"/>
      <c r="K4149"/>
      <c r="L4149"/>
      <c r="M4149"/>
      <c r="N4149"/>
      <c r="O4149" s="20"/>
      <c r="P4149"/>
      <c r="Q4149"/>
      <c r="R4149"/>
      <c r="S4149"/>
      <c r="T4149" s="20"/>
      <c r="U4149"/>
      <c r="V4149"/>
      <c r="W4149"/>
      <c r="X4149"/>
      <c r="Y4149" s="20"/>
      <c r="Z4149"/>
      <c r="AA4149"/>
      <c r="AB4149"/>
      <c r="AC4149"/>
      <c r="AD4149" s="20"/>
      <c r="AE4149"/>
      <c r="AF4149"/>
      <c r="AG4149"/>
      <c r="AH4149"/>
      <c r="AI4149" s="20"/>
      <c r="AJ4149"/>
      <c r="AK4149"/>
      <c r="AL4149"/>
      <c r="AM4149"/>
      <c r="AN4149" s="20"/>
      <c r="AO4149"/>
      <c r="AT4149" s="14"/>
      <c r="AU4149" s="14"/>
      <c r="AV4149" s="14"/>
      <c r="AW4149" s="14"/>
    </row>
    <row r="4150" spans="1:49" s="10" customFormat="1">
      <c r="A4150" s="12"/>
      <c r="C4150"/>
      <c r="D4150"/>
      <c r="E4150" s="20"/>
      <c r="F4150"/>
      <c r="G4150"/>
      <c r="H4150"/>
      <c r="I4150"/>
      <c r="J4150" s="20"/>
      <c r="K4150"/>
      <c r="L4150"/>
      <c r="M4150"/>
      <c r="N4150"/>
      <c r="O4150" s="20"/>
      <c r="P4150"/>
      <c r="Q4150"/>
      <c r="R4150"/>
      <c r="S4150"/>
      <c r="T4150" s="20"/>
      <c r="U4150"/>
      <c r="V4150"/>
      <c r="W4150"/>
      <c r="X4150"/>
      <c r="Y4150" s="20"/>
      <c r="Z4150"/>
      <c r="AA4150"/>
      <c r="AB4150"/>
      <c r="AC4150"/>
      <c r="AD4150" s="20"/>
      <c r="AE4150"/>
      <c r="AF4150"/>
      <c r="AG4150"/>
      <c r="AH4150"/>
      <c r="AI4150" s="20"/>
      <c r="AJ4150"/>
      <c r="AK4150"/>
      <c r="AL4150"/>
      <c r="AM4150"/>
      <c r="AN4150" s="20"/>
      <c r="AO4150"/>
      <c r="AT4150" s="14"/>
      <c r="AU4150" s="14"/>
      <c r="AV4150" s="14"/>
      <c r="AW4150" s="14"/>
    </row>
    <row r="4151" spans="1:49" s="10" customFormat="1">
      <c r="A4151" s="12"/>
      <c r="C4151"/>
      <c r="D4151"/>
      <c r="E4151" s="20"/>
      <c r="F4151"/>
      <c r="G4151"/>
      <c r="H4151"/>
      <c r="I4151"/>
      <c r="J4151" s="20"/>
      <c r="K4151"/>
      <c r="L4151"/>
      <c r="M4151"/>
      <c r="N4151"/>
      <c r="O4151" s="20"/>
      <c r="P4151"/>
      <c r="Q4151"/>
      <c r="R4151"/>
      <c r="S4151"/>
      <c r="T4151" s="20"/>
      <c r="U4151"/>
      <c r="V4151"/>
      <c r="W4151"/>
      <c r="X4151"/>
      <c r="Y4151" s="20"/>
      <c r="Z4151"/>
      <c r="AA4151"/>
      <c r="AB4151"/>
      <c r="AC4151"/>
      <c r="AD4151" s="20"/>
      <c r="AE4151"/>
      <c r="AF4151"/>
      <c r="AG4151"/>
      <c r="AH4151"/>
      <c r="AI4151" s="20"/>
      <c r="AJ4151"/>
      <c r="AK4151"/>
      <c r="AL4151"/>
      <c r="AM4151"/>
      <c r="AN4151" s="20"/>
      <c r="AO4151"/>
      <c r="AT4151" s="14"/>
      <c r="AU4151" s="14"/>
      <c r="AV4151" s="14"/>
      <c r="AW4151" s="14"/>
    </row>
    <row r="4152" spans="1:49" s="10" customFormat="1">
      <c r="A4152" s="12"/>
      <c r="C4152"/>
      <c r="D4152"/>
      <c r="E4152" s="20"/>
      <c r="F4152"/>
      <c r="G4152"/>
      <c r="H4152"/>
      <c r="I4152"/>
      <c r="J4152" s="20"/>
      <c r="K4152"/>
      <c r="L4152"/>
      <c r="M4152"/>
      <c r="N4152"/>
      <c r="O4152" s="20"/>
      <c r="P4152"/>
      <c r="Q4152"/>
      <c r="R4152"/>
      <c r="S4152"/>
      <c r="T4152" s="20"/>
      <c r="U4152"/>
      <c r="V4152"/>
      <c r="W4152"/>
      <c r="X4152"/>
      <c r="Y4152" s="20"/>
      <c r="Z4152"/>
      <c r="AA4152"/>
      <c r="AB4152"/>
      <c r="AC4152"/>
      <c r="AD4152" s="20"/>
      <c r="AE4152"/>
      <c r="AF4152"/>
      <c r="AG4152"/>
      <c r="AH4152"/>
      <c r="AI4152" s="20"/>
      <c r="AJ4152"/>
      <c r="AK4152"/>
      <c r="AL4152"/>
      <c r="AM4152"/>
      <c r="AN4152" s="20"/>
      <c r="AO4152"/>
      <c r="AT4152" s="14"/>
      <c r="AU4152" s="14"/>
      <c r="AV4152" s="14"/>
      <c r="AW4152" s="14"/>
    </row>
    <row r="4153" spans="1:49" s="10" customFormat="1">
      <c r="A4153" s="12"/>
      <c r="C4153"/>
      <c r="D4153"/>
      <c r="E4153" s="20"/>
      <c r="F4153"/>
      <c r="G4153"/>
      <c r="H4153"/>
      <c r="I4153"/>
      <c r="J4153" s="20"/>
      <c r="K4153"/>
      <c r="L4153"/>
      <c r="M4153"/>
      <c r="N4153"/>
      <c r="O4153" s="20"/>
      <c r="P4153"/>
      <c r="Q4153"/>
      <c r="R4153"/>
      <c r="S4153"/>
      <c r="T4153" s="20"/>
      <c r="U4153"/>
      <c r="V4153"/>
      <c r="W4153"/>
      <c r="X4153"/>
      <c r="Y4153" s="20"/>
      <c r="Z4153"/>
      <c r="AA4153"/>
      <c r="AB4153"/>
      <c r="AC4153"/>
      <c r="AD4153" s="20"/>
      <c r="AE4153"/>
      <c r="AF4153"/>
      <c r="AG4153"/>
      <c r="AH4153"/>
      <c r="AI4153" s="20"/>
      <c r="AJ4153"/>
      <c r="AK4153"/>
      <c r="AL4153"/>
      <c r="AM4153"/>
      <c r="AN4153" s="20"/>
      <c r="AO4153"/>
      <c r="AT4153" s="14"/>
      <c r="AU4153" s="14"/>
      <c r="AV4153" s="14"/>
      <c r="AW4153" s="14"/>
    </row>
    <row r="4154" spans="1:49" s="10" customFormat="1">
      <c r="A4154" s="12"/>
      <c r="C4154"/>
      <c r="D4154"/>
      <c r="E4154" s="20"/>
      <c r="F4154"/>
      <c r="G4154"/>
      <c r="H4154"/>
      <c r="I4154"/>
      <c r="J4154" s="20"/>
      <c r="K4154"/>
      <c r="L4154"/>
      <c r="M4154"/>
      <c r="N4154"/>
      <c r="O4154" s="20"/>
      <c r="P4154"/>
      <c r="Q4154"/>
      <c r="R4154"/>
      <c r="S4154"/>
      <c r="T4154" s="20"/>
      <c r="U4154"/>
      <c r="V4154"/>
      <c r="W4154"/>
      <c r="X4154"/>
      <c r="Y4154" s="20"/>
      <c r="Z4154"/>
      <c r="AA4154"/>
      <c r="AB4154"/>
      <c r="AC4154"/>
      <c r="AD4154" s="20"/>
      <c r="AE4154"/>
      <c r="AF4154"/>
      <c r="AG4154"/>
      <c r="AH4154"/>
      <c r="AI4154" s="20"/>
      <c r="AJ4154"/>
      <c r="AK4154"/>
      <c r="AL4154"/>
      <c r="AM4154"/>
      <c r="AN4154" s="20"/>
      <c r="AO4154"/>
      <c r="AT4154" s="14"/>
      <c r="AU4154" s="14"/>
      <c r="AV4154" s="14"/>
      <c r="AW4154" s="14"/>
    </row>
    <row r="4155" spans="1:49" s="10" customFormat="1">
      <c r="A4155" s="12"/>
      <c r="C4155"/>
      <c r="D4155"/>
      <c r="E4155" s="20"/>
      <c r="F4155"/>
      <c r="G4155"/>
      <c r="H4155"/>
      <c r="I4155"/>
      <c r="J4155" s="20"/>
      <c r="K4155"/>
      <c r="L4155"/>
      <c r="M4155"/>
      <c r="N4155"/>
      <c r="O4155" s="20"/>
      <c r="P4155"/>
      <c r="Q4155"/>
      <c r="R4155"/>
      <c r="S4155"/>
      <c r="T4155" s="20"/>
      <c r="U4155"/>
      <c r="V4155"/>
      <c r="W4155"/>
      <c r="X4155"/>
      <c r="Y4155" s="20"/>
      <c r="Z4155"/>
      <c r="AA4155"/>
      <c r="AB4155"/>
      <c r="AC4155"/>
      <c r="AD4155" s="20"/>
      <c r="AE4155"/>
      <c r="AF4155"/>
      <c r="AG4155"/>
      <c r="AH4155"/>
      <c r="AI4155" s="20"/>
      <c r="AJ4155"/>
      <c r="AK4155"/>
      <c r="AL4155"/>
      <c r="AM4155"/>
      <c r="AN4155" s="20"/>
      <c r="AO4155"/>
      <c r="AT4155" s="14"/>
      <c r="AU4155" s="14"/>
      <c r="AV4155" s="14"/>
      <c r="AW4155" s="14"/>
    </row>
    <row r="4156" spans="1:49" s="10" customFormat="1">
      <c r="A4156" s="12"/>
      <c r="C4156"/>
      <c r="D4156"/>
      <c r="E4156" s="20"/>
      <c r="F4156"/>
      <c r="G4156"/>
      <c r="H4156"/>
      <c r="I4156"/>
      <c r="J4156" s="20"/>
      <c r="K4156"/>
      <c r="L4156"/>
      <c r="M4156"/>
      <c r="N4156"/>
      <c r="O4156" s="20"/>
      <c r="P4156"/>
      <c r="Q4156"/>
      <c r="R4156"/>
      <c r="S4156"/>
      <c r="T4156" s="20"/>
      <c r="U4156"/>
      <c r="V4156"/>
      <c r="W4156"/>
      <c r="X4156"/>
      <c r="Y4156" s="20"/>
      <c r="Z4156"/>
      <c r="AA4156"/>
      <c r="AB4156"/>
      <c r="AC4156"/>
      <c r="AD4156" s="20"/>
      <c r="AE4156"/>
      <c r="AF4156"/>
      <c r="AG4156"/>
      <c r="AH4156"/>
      <c r="AI4156" s="20"/>
      <c r="AJ4156"/>
      <c r="AK4156"/>
      <c r="AL4156"/>
      <c r="AM4156"/>
      <c r="AN4156" s="20"/>
      <c r="AO4156"/>
      <c r="AT4156" s="14"/>
      <c r="AU4156" s="14"/>
      <c r="AV4156" s="14"/>
      <c r="AW4156" s="14"/>
    </row>
    <row r="4157" spans="1:49" s="10" customFormat="1">
      <c r="A4157" s="12"/>
      <c r="C4157"/>
      <c r="D4157"/>
      <c r="E4157" s="20"/>
      <c r="F4157"/>
      <c r="G4157"/>
      <c r="H4157"/>
      <c r="I4157"/>
      <c r="J4157" s="20"/>
      <c r="K4157"/>
      <c r="L4157"/>
      <c r="M4157"/>
      <c r="N4157"/>
      <c r="O4157" s="20"/>
      <c r="P4157"/>
      <c r="Q4157"/>
      <c r="R4157"/>
      <c r="S4157"/>
      <c r="T4157" s="20"/>
      <c r="U4157"/>
      <c r="V4157"/>
      <c r="W4157"/>
      <c r="X4157"/>
      <c r="Y4157" s="20"/>
      <c r="Z4157"/>
      <c r="AA4157"/>
      <c r="AB4157"/>
      <c r="AC4157"/>
      <c r="AD4157" s="20"/>
      <c r="AE4157"/>
      <c r="AF4157"/>
      <c r="AG4157"/>
      <c r="AH4157"/>
      <c r="AI4157" s="20"/>
      <c r="AJ4157"/>
      <c r="AK4157"/>
      <c r="AL4157"/>
      <c r="AM4157"/>
      <c r="AN4157" s="20"/>
      <c r="AO4157"/>
      <c r="AT4157" s="14"/>
      <c r="AU4157" s="14"/>
      <c r="AV4157" s="14"/>
      <c r="AW4157" s="14"/>
    </row>
    <row r="4158" spans="1:49" s="10" customFormat="1">
      <c r="A4158" s="12"/>
      <c r="C4158"/>
      <c r="D4158"/>
      <c r="E4158" s="20"/>
      <c r="F4158"/>
      <c r="G4158"/>
      <c r="H4158"/>
      <c r="I4158"/>
      <c r="J4158" s="20"/>
      <c r="K4158"/>
      <c r="L4158"/>
      <c r="M4158"/>
      <c r="N4158"/>
      <c r="O4158" s="20"/>
      <c r="P4158"/>
      <c r="Q4158"/>
      <c r="R4158"/>
      <c r="S4158"/>
      <c r="T4158" s="20"/>
      <c r="U4158"/>
      <c r="V4158"/>
      <c r="W4158"/>
      <c r="X4158"/>
      <c r="Y4158" s="20"/>
      <c r="Z4158"/>
      <c r="AA4158"/>
      <c r="AB4158"/>
      <c r="AC4158"/>
      <c r="AD4158" s="20"/>
      <c r="AE4158"/>
      <c r="AF4158"/>
      <c r="AG4158"/>
      <c r="AH4158"/>
      <c r="AI4158" s="20"/>
      <c r="AJ4158"/>
      <c r="AK4158"/>
      <c r="AL4158"/>
      <c r="AM4158"/>
      <c r="AN4158" s="20"/>
      <c r="AO4158"/>
      <c r="AT4158" s="14"/>
      <c r="AU4158" s="14"/>
      <c r="AV4158" s="14"/>
      <c r="AW4158" s="14"/>
    </row>
    <row r="4159" spans="1:49" s="10" customFormat="1">
      <c r="A4159" s="12"/>
      <c r="C4159"/>
      <c r="D4159"/>
      <c r="E4159" s="20"/>
      <c r="F4159"/>
      <c r="G4159"/>
      <c r="H4159"/>
      <c r="I4159"/>
      <c r="J4159" s="20"/>
      <c r="K4159"/>
      <c r="L4159"/>
      <c r="M4159"/>
      <c r="N4159"/>
      <c r="O4159" s="20"/>
      <c r="P4159"/>
      <c r="Q4159"/>
      <c r="R4159"/>
      <c r="S4159"/>
      <c r="T4159" s="20"/>
      <c r="U4159"/>
      <c r="V4159"/>
      <c r="W4159"/>
      <c r="X4159"/>
      <c r="Y4159" s="20"/>
      <c r="Z4159"/>
      <c r="AA4159"/>
      <c r="AB4159"/>
      <c r="AC4159"/>
      <c r="AD4159" s="20"/>
      <c r="AE4159"/>
      <c r="AF4159"/>
      <c r="AG4159"/>
      <c r="AH4159"/>
      <c r="AI4159" s="20"/>
      <c r="AJ4159"/>
      <c r="AK4159"/>
      <c r="AL4159"/>
      <c r="AM4159"/>
      <c r="AN4159" s="20"/>
      <c r="AO4159"/>
      <c r="AT4159" s="14"/>
      <c r="AU4159" s="14"/>
      <c r="AV4159" s="14"/>
      <c r="AW4159" s="14"/>
    </row>
    <row r="4160" spans="1:49" s="10" customFormat="1">
      <c r="A4160" s="12"/>
      <c r="C4160"/>
      <c r="D4160"/>
      <c r="E4160" s="20"/>
      <c r="F4160"/>
      <c r="G4160"/>
      <c r="H4160"/>
      <c r="I4160"/>
      <c r="J4160" s="20"/>
      <c r="K4160"/>
      <c r="L4160"/>
      <c r="M4160"/>
      <c r="N4160"/>
      <c r="O4160" s="20"/>
      <c r="P4160"/>
      <c r="Q4160"/>
      <c r="R4160"/>
      <c r="S4160"/>
      <c r="T4160" s="20"/>
      <c r="U4160"/>
      <c r="V4160"/>
      <c r="W4160"/>
      <c r="X4160"/>
      <c r="Y4160" s="20"/>
      <c r="Z4160"/>
      <c r="AA4160"/>
      <c r="AB4160"/>
      <c r="AC4160"/>
      <c r="AD4160" s="20"/>
      <c r="AE4160"/>
      <c r="AF4160"/>
      <c r="AG4160"/>
      <c r="AH4160"/>
      <c r="AI4160" s="20"/>
      <c r="AJ4160"/>
      <c r="AK4160"/>
      <c r="AL4160"/>
      <c r="AM4160"/>
      <c r="AN4160" s="20"/>
      <c r="AO4160"/>
      <c r="AT4160" s="14"/>
      <c r="AU4160" s="14"/>
      <c r="AV4160" s="14"/>
      <c r="AW4160" s="14"/>
    </row>
    <row r="4161" spans="1:49" s="10" customFormat="1">
      <c r="A4161" s="12"/>
      <c r="C4161"/>
      <c r="D4161"/>
      <c r="E4161" s="20"/>
      <c r="F4161"/>
      <c r="G4161"/>
      <c r="H4161"/>
      <c r="I4161"/>
      <c r="J4161" s="20"/>
      <c r="K4161"/>
      <c r="L4161"/>
      <c r="M4161"/>
      <c r="N4161"/>
      <c r="O4161" s="20"/>
      <c r="P4161"/>
      <c r="Q4161"/>
      <c r="R4161"/>
      <c r="S4161"/>
      <c r="T4161" s="20"/>
      <c r="U4161"/>
      <c r="V4161"/>
      <c r="W4161"/>
      <c r="X4161"/>
      <c r="Y4161" s="20"/>
      <c r="Z4161"/>
      <c r="AA4161"/>
      <c r="AB4161"/>
      <c r="AC4161"/>
      <c r="AD4161" s="20"/>
      <c r="AE4161"/>
      <c r="AF4161"/>
      <c r="AG4161"/>
      <c r="AH4161"/>
      <c r="AI4161" s="20"/>
      <c r="AJ4161"/>
      <c r="AK4161"/>
      <c r="AL4161"/>
      <c r="AM4161"/>
      <c r="AN4161" s="20"/>
      <c r="AO4161"/>
      <c r="AT4161" s="14"/>
      <c r="AU4161" s="14"/>
      <c r="AV4161" s="14"/>
      <c r="AW4161" s="14"/>
    </row>
    <row r="4162" spans="1:49" s="10" customFormat="1">
      <c r="A4162" s="12"/>
      <c r="C4162"/>
      <c r="D4162"/>
      <c r="E4162" s="20"/>
      <c r="F4162"/>
      <c r="G4162"/>
      <c r="H4162"/>
      <c r="I4162"/>
      <c r="J4162" s="20"/>
      <c r="K4162"/>
      <c r="L4162"/>
      <c r="M4162"/>
      <c r="N4162"/>
      <c r="O4162" s="20"/>
      <c r="P4162"/>
      <c r="Q4162"/>
      <c r="R4162"/>
      <c r="S4162"/>
      <c r="T4162" s="20"/>
      <c r="U4162"/>
      <c r="V4162"/>
      <c r="W4162"/>
      <c r="X4162"/>
      <c r="Y4162" s="20"/>
      <c r="Z4162"/>
      <c r="AA4162"/>
      <c r="AB4162"/>
      <c r="AC4162"/>
      <c r="AD4162" s="20"/>
      <c r="AE4162"/>
      <c r="AF4162"/>
      <c r="AG4162"/>
      <c r="AH4162"/>
      <c r="AI4162" s="20"/>
      <c r="AJ4162"/>
      <c r="AK4162"/>
      <c r="AL4162"/>
      <c r="AM4162"/>
      <c r="AN4162" s="20"/>
      <c r="AO4162"/>
      <c r="AT4162" s="14"/>
      <c r="AU4162" s="14"/>
      <c r="AV4162" s="14"/>
      <c r="AW4162" s="14"/>
    </row>
    <row r="4163" spans="1:49" s="10" customFormat="1">
      <c r="A4163" s="12"/>
      <c r="C4163"/>
      <c r="D4163"/>
      <c r="E4163" s="20"/>
      <c r="F4163"/>
      <c r="G4163"/>
      <c r="H4163"/>
      <c r="I4163"/>
      <c r="J4163" s="20"/>
      <c r="K4163"/>
      <c r="L4163"/>
      <c r="M4163"/>
      <c r="N4163"/>
      <c r="O4163" s="20"/>
      <c r="P4163"/>
      <c r="Q4163"/>
      <c r="R4163"/>
      <c r="S4163"/>
      <c r="T4163" s="20"/>
      <c r="U4163"/>
      <c r="V4163"/>
      <c r="W4163"/>
      <c r="X4163"/>
      <c r="Y4163" s="20"/>
      <c r="Z4163"/>
      <c r="AA4163"/>
      <c r="AB4163"/>
      <c r="AC4163"/>
      <c r="AD4163" s="20"/>
      <c r="AE4163"/>
      <c r="AF4163"/>
      <c r="AG4163"/>
      <c r="AH4163"/>
      <c r="AI4163" s="20"/>
      <c r="AJ4163"/>
      <c r="AK4163"/>
      <c r="AL4163"/>
      <c r="AM4163"/>
      <c r="AN4163" s="20"/>
      <c r="AO4163"/>
      <c r="AT4163" s="14"/>
      <c r="AU4163" s="14"/>
      <c r="AV4163" s="14"/>
      <c r="AW4163" s="14"/>
    </row>
    <row r="4164" spans="1:49" s="10" customFormat="1">
      <c r="A4164" s="12"/>
      <c r="C4164"/>
      <c r="D4164"/>
      <c r="E4164" s="20"/>
      <c r="F4164"/>
      <c r="G4164"/>
      <c r="H4164"/>
      <c r="I4164"/>
      <c r="J4164" s="20"/>
      <c r="K4164"/>
      <c r="L4164"/>
      <c r="M4164"/>
      <c r="N4164"/>
      <c r="O4164" s="20"/>
      <c r="P4164"/>
      <c r="Q4164"/>
      <c r="R4164"/>
      <c r="S4164"/>
      <c r="T4164" s="20"/>
      <c r="U4164"/>
      <c r="V4164"/>
      <c r="W4164"/>
      <c r="X4164"/>
      <c r="Y4164" s="20"/>
      <c r="Z4164"/>
      <c r="AA4164"/>
      <c r="AB4164"/>
      <c r="AC4164"/>
      <c r="AD4164" s="20"/>
      <c r="AE4164"/>
      <c r="AF4164"/>
      <c r="AG4164"/>
      <c r="AH4164"/>
      <c r="AI4164" s="20"/>
      <c r="AJ4164"/>
      <c r="AK4164"/>
      <c r="AL4164"/>
      <c r="AM4164"/>
      <c r="AN4164" s="20"/>
      <c r="AO4164"/>
      <c r="AT4164" s="14"/>
      <c r="AU4164" s="14"/>
      <c r="AV4164" s="14"/>
      <c r="AW4164" s="14"/>
    </row>
    <row r="4165" spans="1:49" s="10" customFormat="1">
      <c r="A4165" s="12"/>
      <c r="C4165"/>
      <c r="D4165"/>
      <c r="E4165" s="20"/>
      <c r="F4165"/>
      <c r="G4165"/>
      <c r="H4165"/>
      <c r="I4165"/>
      <c r="J4165" s="20"/>
      <c r="K4165"/>
      <c r="L4165"/>
      <c r="M4165"/>
      <c r="N4165"/>
      <c r="O4165" s="20"/>
      <c r="P4165"/>
      <c r="Q4165"/>
      <c r="R4165"/>
      <c r="S4165"/>
      <c r="T4165" s="20"/>
      <c r="U4165"/>
      <c r="V4165"/>
      <c r="W4165"/>
      <c r="X4165"/>
      <c r="Y4165" s="20"/>
      <c r="Z4165"/>
      <c r="AA4165"/>
      <c r="AB4165"/>
      <c r="AC4165"/>
      <c r="AD4165" s="20"/>
      <c r="AE4165"/>
      <c r="AF4165"/>
      <c r="AG4165"/>
      <c r="AH4165"/>
      <c r="AI4165" s="20"/>
      <c r="AJ4165"/>
      <c r="AK4165"/>
      <c r="AL4165"/>
      <c r="AM4165"/>
      <c r="AN4165" s="20"/>
      <c r="AO4165"/>
      <c r="AT4165" s="14"/>
      <c r="AU4165" s="14"/>
      <c r="AV4165" s="14"/>
      <c r="AW4165" s="14"/>
    </row>
    <row r="4166" spans="1:49" s="10" customFormat="1">
      <c r="A4166" s="12"/>
      <c r="C4166"/>
      <c r="D4166"/>
      <c r="E4166" s="20"/>
      <c r="F4166"/>
      <c r="G4166"/>
      <c r="H4166"/>
      <c r="I4166"/>
      <c r="J4166" s="20"/>
      <c r="K4166"/>
      <c r="L4166"/>
      <c r="M4166"/>
      <c r="N4166"/>
      <c r="O4166" s="20"/>
      <c r="P4166"/>
      <c r="Q4166"/>
      <c r="R4166"/>
      <c r="S4166"/>
      <c r="T4166" s="20"/>
      <c r="U4166"/>
      <c r="V4166"/>
      <c r="W4166"/>
      <c r="X4166"/>
      <c r="Y4166" s="20"/>
      <c r="Z4166"/>
      <c r="AA4166"/>
      <c r="AB4166"/>
      <c r="AC4166"/>
      <c r="AD4166" s="20"/>
      <c r="AE4166"/>
      <c r="AF4166"/>
      <c r="AG4166"/>
      <c r="AH4166"/>
      <c r="AI4166" s="20"/>
      <c r="AJ4166"/>
      <c r="AK4166"/>
      <c r="AL4166"/>
      <c r="AM4166"/>
      <c r="AN4166" s="20"/>
      <c r="AO4166"/>
      <c r="AT4166" s="14"/>
      <c r="AU4166" s="14"/>
      <c r="AV4166" s="14"/>
      <c r="AW4166" s="14"/>
    </row>
    <row r="4167" spans="1:49" s="10" customFormat="1">
      <c r="A4167" s="12"/>
      <c r="C4167"/>
      <c r="D4167"/>
      <c r="E4167" s="20"/>
      <c r="F4167"/>
      <c r="G4167"/>
      <c r="H4167"/>
      <c r="I4167"/>
      <c r="J4167" s="20"/>
      <c r="K4167"/>
      <c r="L4167"/>
      <c r="M4167"/>
      <c r="N4167"/>
      <c r="O4167" s="20"/>
      <c r="P4167"/>
      <c r="Q4167"/>
      <c r="R4167"/>
      <c r="S4167"/>
      <c r="T4167" s="20"/>
      <c r="U4167"/>
      <c r="V4167"/>
      <c r="W4167"/>
      <c r="X4167"/>
      <c r="Y4167" s="20"/>
      <c r="Z4167"/>
      <c r="AA4167"/>
      <c r="AB4167"/>
      <c r="AC4167"/>
      <c r="AD4167" s="20"/>
      <c r="AE4167"/>
      <c r="AF4167"/>
      <c r="AG4167"/>
      <c r="AH4167"/>
      <c r="AI4167" s="20"/>
      <c r="AJ4167"/>
      <c r="AK4167"/>
      <c r="AL4167"/>
      <c r="AM4167"/>
      <c r="AN4167" s="20"/>
      <c r="AO4167"/>
      <c r="AT4167" s="14"/>
      <c r="AU4167" s="14"/>
      <c r="AV4167" s="14"/>
      <c r="AW4167" s="14"/>
    </row>
    <row r="4168" spans="1:49" s="10" customFormat="1">
      <c r="A4168" s="12"/>
      <c r="C4168"/>
      <c r="D4168"/>
      <c r="E4168" s="20"/>
      <c r="F4168"/>
      <c r="G4168"/>
      <c r="H4168"/>
      <c r="I4168"/>
      <c r="J4168" s="20"/>
      <c r="K4168"/>
      <c r="L4168"/>
      <c r="M4168"/>
      <c r="N4168"/>
      <c r="O4168" s="20"/>
      <c r="P4168"/>
      <c r="Q4168"/>
      <c r="R4168"/>
      <c r="S4168"/>
      <c r="T4168" s="20"/>
      <c r="U4168"/>
      <c r="V4168"/>
      <c r="W4168"/>
      <c r="X4168"/>
      <c r="Y4168" s="20"/>
      <c r="Z4168"/>
      <c r="AA4168"/>
      <c r="AB4168"/>
      <c r="AC4168"/>
      <c r="AD4168" s="20"/>
      <c r="AE4168"/>
      <c r="AF4168"/>
      <c r="AG4168"/>
      <c r="AH4168"/>
      <c r="AI4168" s="20"/>
      <c r="AJ4168"/>
      <c r="AK4168"/>
      <c r="AL4168"/>
      <c r="AM4168"/>
      <c r="AN4168" s="20"/>
      <c r="AO4168"/>
      <c r="AT4168" s="14"/>
      <c r="AU4168" s="14"/>
      <c r="AV4168" s="14"/>
      <c r="AW4168" s="14"/>
    </row>
    <row r="4169" spans="1:49" s="10" customFormat="1">
      <c r="A4169" s="12"/>
      <c r="C4169"/>
      <c r="D4169"/>
      <c r="E4169" s="20"/>
      <c r="F4169"/>
      <c r="G4169"/>
      <c r="H4169"/>
      <c r="I4169"/>
      <c r="J4169" s="20"/>
      <c r="K4169"/>
      <c r="L4169"/>
      <c r="M4169"/>
      <c r="N4169"/>
      <c r="O4169" s="20"/>
      <c r="P4169"/>
      <c r="Q4169"/>
      <c r="R4169"/>
      <c r="S4169"/>
      <c r="T4169" s="20"/>
      <c r="U4169"/>
      <c r="V4169"/>
      <c r="W4169"/>
      <c r="X4169"/>
      <c r="Y4169" s="20"/>
      <c r="Z4169"/>
      <c r="AA4169"/>
      <c r="AB4169"/>
      <c r="AC4169"/>
      <c r="AD4169" s="20"/>
      <c r="AE4169"/>
      <c r="AF4169"/>
      <c r="AG4169"/>
      <c r="AH4169"/>
      <c r="AI4169" s="20"/>
      <c r="AJ4169"/>
      <c r="AK4169"/>
      <c r="AL4169"/>
      <c r="AM4169"/>
      <c r="AN4169" s="20"/>
      <c r="AO4169"/>
      <c r="AT4169" s="14"/>
      <c r="AU4169" s="14"/>
      <c r="AV4169" s="14"/>
      <c r="AW4169" s="14"/>
    </row>
    <row r="4170" spans="1:49" s="10" customFormat="1">
      <c r="A4170" s="12"/>
      <c r="C4170"/>
      <c r="D4170"/>
      <c r="E4170" s="20"/>
      <c r="F4170"/>
      <c r="G4170"/>
      <c r="H4170"/>
      <c r="I4170"/>
      <c r="J4170" s="20"/>
      <c r="K4170"/>
      <c r="L4170"/>
      <c r="M4170"/>
      <c r="N4170"/>
      <c r="O4170" s="20"/>
      <c r="P4170"/>
      <c r="Q4170"/>
      <c r="R4170"/>
      <c r="S4170"/>
      <c r="T4170" s="20"/>
      <c r="U4170"/>
      <c r="V4170"/>
      <c r="W4170"/>
      <c r="X4170"/>
      <c r="Y4170" s="20"/>
      <c r="Z4170"/>
      <c r="AA4170"/>
      <c r="AB4170"/>
      <c r="AC4170"/>
      <c r="AD4170" s="20"/>
      <c r="AE4170"/>
      <c r="AF4170"/>
      <c r="AG4170"/>
      <c r="AH4170"/>
      <c r="AI4170" s="20"/>
      <c r="AJ4170"/>
      <c r="AK4170"/>
      <c r="AL4170"/>
      <c r="AM4170"/>
      <c r="AN4170" s="20"/>
      <c r="AO4170"/>
      <c r="AT4170" s="14"/>
      <c r="AU4170" s="14"/>
      <c r="AV4170" s="14"/>
      <c r="AW4170" s="14"/>
    </row>
    <row r="4171" spans="1:49" s="10" customFormat="1">
      <c r="A4171" s="12"/>
      <c r="C4171"/>
      <c r="D4171"/>
      <c r="E4171" s="20"/>
      <c r="F4171"/>
      <c r="G4171"/>
      <c r="H4171"/>
      <c r="I4171"/>
      <c r="J4171" s="20"/>
      <c r="K4171"/>
      <c r="L4171"/>
      <c r="M4171"/>
      <c r="N4171"/>
      <c r="O4171" s="20"/>
      <c r="P4171"/>
      <c r="Q4171"/>
      <c r="R4171"/>
      <c r="S4171"/>
      <c r="T4171" s="20"/>
      <c r="U4171"/>
      <c r="V4171"/>
      <c r="W4171"/>
      <c r="X4171"/>
      <c r="Y4171" s="20"/>
      <c r="Z4171"/>
      <c r="AA4171"/>
      <c r="AB4171"/>
      <c r="AC4171"/>
      <c r="AD4171" s="20"/>
      <c r="AE4171"/>
      <c r="AF4171"/>
      <c r="AG4171"/>
      <c r="AH4171"/>
      <c r="AI4171" s="20"/>
      <c r="AJ4171"/>
      <c r="AK4171"/>
      <c r="AL4171"/>
      <c r="AM4171"/>
      <c r="AN4171" s="20"/>
      <c r="AO4171"/>
      <c r="AT4171" s="14"/>
      <c r="AU4171" s="14"/>
      <c r="AV4171" s="14"/>
      <c r="AW4171" s="14"/>
    </row>
    <row r="4172" spans="1:49" s="10" customFormat="1">
      <c r="A4172" s="12"/>
      <c r="C4172"/>
      <c r="D4172"/>
      <c r="E4172" s="20"/>
      <c r="F4172"/>
      <c r="G4172"/>
      <c r="H4172"/>
      <c r="I4172"/>
      <c r="J4172" s="20"/>
      <c r="K4172"/>
      <c r="L4172"/>
      <c r="M4172"/>
      <c r="N4172"/>
      <c r="O4172" s="20"/>
      <c r="P4172"/>
      <c r="Q4172"/>
      <c r="R4172"/>
      <c r="S4172"/>
      <c r="T4172" s="20"/>
      <c r="U4172"/>
      <c r="V4172"/>
      <c r="W4172"/>
      <c r="X4172"/>
      <c r="Y4172" s="20"/>
      <c r="Z4172"/>
      <c r="AA4172"/>
      <c r="AB4172"/>
      <c r="AC4172"/>
      <c r="AD4172" s="20"/>
      <c r="AE4172"/>
      <c r="AF4172"/>
      <c r="AG4172"/>
      <c r="AH4172"/>
      <c r="AI4172" s="20"/>
      <c r="AJ4172"/>
      <c r="AK4172"/>
      <c r="AL4172"/>
      <c r="AM4172"/>
      <c r="AN4172" s="20"/>
      <c r="AO4172"/>
      <c r="AT4172" s="14"/>
      <c r="AU4172" s="14"/>
      <c r="AV4172" s="14"/>
      <c r="AW4172" s="14"/>
    </row>
    <row r="4173" spans="1:49" s="10" customFormat="1">
      <c r="A4173" s="12"/>
      <c r="C4173"/>
      <c r="D4173"/>
      <c r="E4173" s="20"/>
      <c r="F4173"/>
      <c r="G4173"/>
      <c r="H4173"/>
      <c r="I4173"/>
      <c r="J4173" s="20"/>
      <c r="K4173"/>
      <c r="L4173"/>
      <c r="M4173"/>
      <c r="N4173"/>
      <c r="O4173" s="20"/>
      <c r="P4173"/>
      <c r="Q4173"/>
      <c r="R4173"/>
      <c r="S4173"/>
      <c r="T4173" s="20"/>
      <c r="U4173"/>
      <c r="V4173"/>
      <c r="W4173"/>
      <c r="X4173"/>
      <c r="Y4173" s="20"/>
      <c r="Z4173"/>
      <c r="AA4173"/>
      <c r="AB4173"/>
      <c r="AC4173"/>
      <c r="AD4173" s="20"/>
      <c r="AE4173"/>
      <c r="AF4173"/>
      <c r="AG4173"/>
      <c r="AH4173"/>
      <c r="AI4173" s="20"/>
      <c r="AJ4173"/>
      <c r="AK4173"/>
      <c r="AL4173"/>
      <c r="AM4173"/>
      <c r="AN4173" s="20"/>
      <c r="AO4173"/>
      <c r="AT4173" s="14"/>
      <c r="AU4173" s="14"/>
      <c r="AV4173" s="14"/>
      <c r="AW4173" s="14"/>
    </row>
    <row r="4174" spans="1:49" s="10" customFormat="1">
      <c r="A4174" s="12"/>
      <c r="C4174"/>
      <c r="D4174"/>
      <c r="E4174" s="20"/>
      <c r="F4174"/>
      <c r="G4174"/>
      <c r="H4174"/>
      <c r="I4174"/>
      <c r="J4174" s="20"/>
      <c r="K4174"/>
      <c r="L4174"/>
      <c r="M4174"/>
      <c r="N4174"/>
      <c r="O4174" s="20"/>
      <c r="P4174"/>
      <c r="Q4174"/>
      <c r="R4174"/>
      <c r="S4174"/>
      <c r="T4174" s="20"/>
      <c r="U4174"/>
      <c r="V4174"/>
      <c r="W4174"/>
      <c r="X4174"/>
      <c r="Y4174" s="20"/>
      <c r="Z4174"/>
      <c r="AA4174"/>
      <c r="AB4174"/>
      <c r="AC4174"/>
      <c r="AD4174" s="20"/>
      <c r="AE4174"/>
      <c r="AF4174"/>
      <c r="AG4174"/>
      <c r="AH4174"/>
      <c r="AI4174" s="20"/>
      <c r="AJ4174"/>
      <c r="AK4174"/>
      <c r="AL4174"/>
      <c r="AM4174"/>
      <c r="AN4174" s="20"/>
      <c r="AO4174"/>
      <c r="AT4174" s="14"/>
      <c r="AU4174" s="14"/>
      <c r="AV4174" s="14"/>
      <c r="AW4174" s="14"/>
    </row>
    <row r="4175" spans="1:49" s="10" customFormat="1">
      <c r="A4175" s="12"/>
      <c r="C4175"/>
      <c r="D4175"/>
      <c r="E4175" s="20"/>
      <c r="F4175"/>
      <c r="G4175"/>
      <c r="H4175"/>
      <c r="I4175"/>
      <c r="J4175" s="20"/>
      <c r="K4175"/>
      <c r="L4175"/>
      <c r="M4175"/>
      <c r="N4175"/>
      <c r="O4175" s="20"/>
      <c r="P4175"/>
      <c r="Q4175"/>
      <c r="R4175"/>
      <c r="S4175"/>
      <c r="T4175" s="20"/>
      <c r="U4175"/>
      <c r="V4175"/>
      <c r="W4175"/>
      <c r="X4175"/>
      <c r="Y4175" s="20"/>
      <c r="Z4175"/>
      <c r="AA4175"/>
      <c r="AB4175"/>
      <c r="AC4175"/>
      <c r="AD4175" s="20"/>
      <c r="AE4175"/>
      <c r="AF4175"/>
      <c r="AG4175"/>
      <c r="AH4175"/>
      <c r="AI4175" s="20"/>
      <c r="AJ4175"/>
      <c r="AK4175"/>
      <c r="AL4175"/>
      <c r="AM4175"/>
      <c r="AN4175" s="20"/>
      <c r="AO4175"/>
      <c r="AT4175" s="14"/>
      <c r="AU4175" s="14"/>
      <c r="AV4175" s="14"/>
      <c r="AW4175" s="14"/>
    </row>
    <row r="4176" spans="1:49" s="10" customFormat="1">
      <c r="A4176" s="12"/>
      <c r="C4176"/>
      <c r="D4176"/>
      <c r="E4176" s="20"/>
      <c r="F4176"/>
      <c r="G4176"/>
      <c r="H4176"/>
      <c r="I4176"/>
      <c r="J4176" s="20"/>
      <c r="K4176"/>
      <c r="L4176"/>
      <c r="M4176"/>
      <c r="N4176"/>
      <c r="O4176" s="20"/>
      <c r="P4176"/>
      <c r="Q4176"/>
      <c r="R4176"/>
      <c r="S4176"/>
      <c r="T4176" s="20"/>
      <c r="U4176"/>
      <c r="V4176"/>
      <c r="W4176"/>
      <c r="X4176"/>
      <c r="Y4176" s="20"/>
      <c r="Z4176"/>
      <c r="AA4176"/>
      <c r="AB4176"/>
      <c r="AC4176"/>
      <c r="AD4176" s="20"/>
      <c r="AE4176"/>
      <c r="AF4176"/>
      <c r="AG4176"/>
      <c r="AH4176"/>
      <c r="AI4176" s="20"/>
      <c r="AJ4176"/>
      <c r="AK4176"/>
      <c r="AL4176"/>
      <c r="AM4176"/>
      <c r="AN4176" s="20"/>
      <c r="AO4176"/>
      <c r="AT4176" s="14"/>
      <c r="AU4176" s="14"/>
      <c r="AV4176" s="14"/>
      <c r="AW4176" s="14"/>
    </row>
    <row r="4177" spans="1:49" s="10" customFormat="1">
      <c r="A4177" s="12"/>
      <c r="C4177"/>
      <c r="D4177"/>
      <c r="E4177" s="20"/>
      <c r="F4177"/>
      <c r="G4177"/>
      <c r="H4177"/>
      <c r="I4177"/>
      <c r="J4177" s="20"/>
      <c r="K4177"/>
      <c r="L4177"/>
      <c r="M4177"/>
      <c r="N4177"/>
      <c r="O4177" s="20"/>
      <c r="P4177"/>
      <c r="Q4177"/>
      <c r="R4177"/>
      <c r="S4177"/>
      <c r="T4177" s="20"/>
      <c r="U4177"/>
      <c r="V4177"/>
      <c r="W4177"/>
      <c r="X4177"/>
      <c r="Y4177" s="20"/>
      <c r="Z4177"/>
      <c r="AA4177"/>
      <c r="AB4177"/>
      <c r="AC4177"/>
      <c r="AD4177" s="20"/>
      <c r="AE4177"/>
      <c r="AF4177"/>
      <c r="AG4177"/>
      <c r="AH4177"/>
      <c r="AI4177" s="20"/>
      <c r="AJ4177"/>
      <c r="AK4177"/>
      <c r="AL4177"/>
      <c r="AM4177"/>
      <c r="AN4177" s="20"/>
      <c r="AO4177"/>
      <c r="AT4177" s="14"/>
      <c r="AU4177" s="14"/>
      <c r="AV4177" s="14"/>
      <c r="AW4177" s="14"/>
    </row>
    <row r="4178" spans="1:49" s="10" customFormat="1">
      <c r="A4178" s="12"/>
      <c r="C4178"/>
      <c r="D4178"/>
      <c r="E4178" s="20"/>
      <c r="F4178"/>
      <c r="G4178"/>
      <c r="H4178"/>
      <c r="I4178"/>
      <c r="J4178" s="20"/>
      <c r="K4178"/>
      <c r="L4178"/>
      <c r="M4178"/>
      <c r="N4178"/>
      <c r="O4178" s="20"/>
      <c r="P4178"/>
      <c r="Q4178"/>
      <c r="R4178"/>
      <c r="S4178"/>
      <c r="T4178" s="20"/>
      <c r="U4178"/>
      <c r="V4178"/>
      <c r="W4178"/>
      <c r="X4178"/>
      <c r="Y4178" s="20"/>
      <c r="Z4178"/>
      <c r="AA4178"/>
      <c r="AB4178"/>
      <c r="AC4178"/>
      <c r="AD4178" s="20"/>
      <c r="AE4178"/>
      <c r="AF4178"/>
      <c r="AG4178"/>
      <c r="AH4178"/>
      <c r="AI4178" s="20"/>
      <c r="AJ4178"/>
      <c r="AK4178"/>
      <c r="AL4178"/>
      <c r="AM4178"/>
      <c r="AN4178" s="20"/>
      <c r="AO4178"/>
      <c r="AT4178" s="14"/>
      <c r="AU4178" s="14"/>
      <c r="AV4178" s="14"/>
      <c r="AW4178" s="14"/>
    </row>
    <row r="4179" spans="1:49" s="10" customFormat="1">
      <c r="A4179" s="12"/>
      <c r="C4179"/>
      <c r="D4179"/>
      <c r="E4179" s="20"/>
      <c r="F4179"/>
      <c r="G4179"/>
      <c r="H4179"/>
      <c r="I4179"/>
      <c r="J4179" s="20"/>
      <c r="K4179"/>
      <c r="L4179"/>
      <c r="M4179"/>
      <c r="N4179"/>
      <c r="O4179" s="20"/>
      <c r="P4179"/>
      <c r="Q4179"/>
      <c r="R4179"/>
      <c r="S4179"/>
      <c r="T4179" s="20"/>
      <c r="U4179"/>
      <c r="V4179"/>
      <c r="W4179"/>
      <c r="X4179"/>
      <c r="Y4179" s="20"/>
      <c r="Z4179"/>
      <c r="AA4179"/>
      <c r="AB4179"/>
      <c r="AC4179"/>
      <c r="AD4179" s="20"/>
      <c r="AE4179"/>
      <c r="AF4179"/>
      <c r="AG4179"/>
      <c r="AH4179"/>
      <c r="AI4179" s="20"/>
      <c r="AJ4179"/>
      <c r="AK4179"/>
      <c r="AL4179"/>
      <c r="AM4179"/>
      <c r="AN4179" s="20"/>
      <c r="AO4179"/>
      <c r="AT4179" s="14"/>
      <c r="AU4179" s="14"/>
      <c r="AV4179" s="14"/>
      <c r="AW4179" s="14"/>
    </row>
    <row r="4180" spans="1:49" s="10" customFormat="1">
      <c r="A4180" s="12"/>
      <c r="C4180"/>
      <c r="D4180"/>
      <c r="E4180" s="20"/>
      <c r="F4180"/>
      <c r="G4180"/>
      <c r="H4180"/>
      <c r="I4180"/>
      <c r="J4180" s="20"/>
      <c r="K4180"/>
      <c r="L4180"/>
      <c r="M4180"/>
      <c r="N4180"/>
      <c r="O4180" s="20"/>
      <c r="P4180"/>
      <c r="Q4180"/>
      <c r="R4180"/>
      <c r="S4180"/>
      <c r="T4180" s="20"/>
      <c r="U4180"/>
      <c r="V4180"/>
      <c r="W4180"/>
      <c r="X4180"/>
      <c r="Y4180" s="20"/>
      <c r="Z4180"/>
      <c r="AA4180"/>
      <c r="AB4180"/>
      <c r="AC4180"/>
      <c r="AD4180" s="20"/>
      <c r="AE4180"/>
      <c r="AF4180"/>
      <c r="AG4180"/>
      <c r="AH4180"/>
      <c r="AI4180" s="20"/>
      <c r="AJ4180"/>
      <c r="AK4180"/>
      <c r="AL4180"/>
      <c r="AM4180"/>
      <c r="AN4180" s="20"/>
      <c r="AO4180"/>
      <c r="AT4180" s="14"/>
      <c r="AU4180" s="14"/>
      <c r="AV4180" s="14"/>
      <c r="AW4180" s="14"/>
    </row>
    <row r="4181" spans="1:49" s="10" customFormat="1">
      <c r="A4181" s="12"/>
      <c r="C4181"/>
      <c r="D4181"/>
      <c r="E4181" s="20"/>
      <c r="F4181"/>
      <c r="G4181"/>
      <c r="H4181"/>
      <c r="I4181"/>
      <c r="J4181" s="20"/>
      <c r="K4181"/>
      <c r="L4181"/>
      <c r="M4181"/>
      <c r="N4181"/>
      <c r="O4181" s="20"/>
      <c r="P4181"/>
      <c r="Q4181"/>
      <c r="R4181"/>
      <c r="S4181"/>
      <c r="T4181" s="20"/>
      <c r="U4181"/>
      <c r="V4181"/>
      <c r="W4181"/>
      <c r="X4181"/>
      <c r="Y4181" s="20"/>
      <c r="Z4181"/>
      <c r="AA4181"/>
      <c r="AB4181"/>
      <c r="AC4181"/>
      <c r="AD4181" s="20"/>
      <c r="AE4181"/>
      <c r="AF4181"/>
      <c r="AG4181"/>
      <c r="AH4181"/>
      <c r="AI4181" s="20"/>
      <c r="AJ4181"/>
      <c r="AK4181"/>
      <c r="AL4181"/>
      <c r="AM4181"/>
      <c r="AN4181" s="20"/>
      <c r="AO4181"/>
      <c r="AT4181" s="14"/>
      <c r="AU4181" s="14"/>
      <c r="AV4181" s="14"/>
      <c r="AW4181" s="14"/>
    </row>
    <row r="4182" spans="1:49" s="10" customFormat="1">
      <c r="A4182" s="12"/>
      <c r="C4182"/>
      <c r="D4182"/>
      <c r="E4182" s="20"/>
      <c r="F4182"/>
      <c r="G4182"/>
      <c r="H4182"/>
      <c r="I4182"/>
      <c r="J4182" s="20"/>
      <c r="K4182"/>
      <c r="L4182"/>
      <c r="M4182"/>
      <c r="N4182"/>
      <c r="O4182" s="20"/>
      <c r="P4182"/>
      <c r="Q4182"/>
      <c r="R4182"/>
      <c r="S4182"/>
      <c r="T4182" s="20"/>
      <c r="U4182"/>
      <c r="V4182"/>
      <c r="W4182"/>
      <c r="X4182"/>
      <c r="Y4182" s="20"/>
      <c r="Z4182"/>
      <c r="AA4182"/>
      <c r="AB4182"/>
      <c r="AC4182"/>
      <c r="AD4182" s="20"/>
      <c r="AE4182"/>
      <c r="AF4182"/>
      <c r="AG4182"/>
      <c r="AH4182"/>
      <c r="AI4182" s="20"/>
      <c r="AJ4182"/>
      <c r="AK4182"/>
      <c r="AL4182"/>
      <c r="AM4182"/>
      <c r="AN4182" s="20"/>
      <c r="AO4182"/>
      <c r="AT4182" s="14"/>
      <c r="AU4182" s="14"/>
      <c r="AV4182" s="14"/>
      <c r="AW4182" s="14"/>
    </row>
    <row r="4183" spans="1:49" s="10" customFormat="1">
      <c r="A4183" s="12"/>
      <c r="C4183"/>
      <c r="D4183"/>
      <c r="E4183" s="20"/>
      <c r="F4183"/>
      <c r="G4183"/>
      <c r="H4183"/>
      <c r="I4183"/>
      <c r="J4183" s="20"/>
      <c r="K4183"/>
      <c r="L4183"/>
      <c r="M4183"/>
      <c r="N4183"/>
      <c r="O4183" s="20"/>
      <c r="P4183"/>
      <c r="Q4183"/>
      <c r="R4183"/>
      <c r="S4183"/>
      <c r="T4183" s="20"/>
      <c r="U4183"/>
      <c r="V4183"/>
      <c r="W4183"/>
      <c r="X4183"/>
      <c r="Y4183" s="20"/>
      <c r="Z4183"/>
      <c r="AA4183"/>
      <c r="AB4183"/>
      <c r="AC4183"/>
      <c r="AD4183" s="20"/>
      <c r="AE4183"/>
      <c r="AF4183"/>
      <c r="AG4183"/>
      <c r="AH4183"/>
      <c r="AI4183" s="20"/>
      <c r="AJ4183"/>
      <c r="AK4183"/>
      <c r="AL4183"/>
      <c r="AM4183"/>
      <c r="AN4183" s="20"/>
      <c r="AO4183"/>
      <c r="AT4183" s="14"/>
      <c r="AU4183" s="14"/>
      <c r="AV4183" s="14"/>
      <c r="AW4183" s="14"/>
    </row>
    <row r="4184" spans="1:49" s="10" customFormat="1">
      <c r="A4184" s="12"/>
      <c r="C4184"/>
      <c r="D4184"/>
      <c r="E4184" s="20"/>
      <c r="F4184"/>
      <c r="G4184"/>
      <c r="H4184"/>
      <c r="I4184"/>
      <c r="J4184" s="20"/>
      <c r="K4184"/>
      <c r="L4184"/>
      <c r="M4184"/>
      <c r="N4184"/>
      <c r="O4184" s="20"/>
      <c r="P4184"/>
      <c r="Q4184"/>
      <c r="R4184"/>
      <c r="S4184"/>
      <c r="T4184" s="20"/>
      <c r="U4184"/>
      <c r="V4184"/>
      <c r="W4184"/>
      <c r="X4184"/>
      <c r="Y4184" s="20"/>
      <c r="Z4184"/>
      <c r="AA4184"/>
      <c r="AB4184"/>
      <c r="AC4184"/>
      <c r="AD4184" s="20"/>
      <c r="AE4184"/>
      <c r="AF4184"/>
      <c r="AG4184"/>
      <c r="AH4184"/>
      <c r="AI4184" s="20"/>
      <c r="AJ4184"/>
      <c r="AK4184"/>
      <c r="AL4184"/>
      <c r="AM4184"/>
      <c r="AN4184" s="20"/>
      <c r="AO4184"/>
      <c r="AT4184" s="14"/>
      <c r="AU4184" s="14"/>
      <c r="AV4184" s="14"/>
      <c r="AW4184" s="14"/>
    </row>
    <row r="4185" spans="1:49" s="10" customFormat="1">
      <c r="A4185" s="12"/>
      <c r="C4185"/>
      <c r="D4185"/>
      <c r="E4185" s="20"/>
      <c r="F4185"/>
      <c r="G4185"/>
      <c r="H4185"/>
      <c r="I4185"/>
      <c r="J4185" s="20"/>
      <c r="K4185"/>
      <c r="L4185"/>
      <c r="M4185"/>
      <c r="N4185"/>
      <c r="O4185" s="20"/>
      <c r="P4185"/>
      <c r="Q4185"/>
      <c r="R4185"/>
      <c r="S4185"/>
      <c r="T4185" s="20"/>
      <c r="U4185"/>
      <c r="V4185"/>
      <c r="W4185"/>
      <c r="X4185"/>
      <c r="Y4185" s="20"/>
      <c r="Z4185"/>
      <c r="AA4185"/>
      <c r="AB4185"/>
      <c r="AC4185"/>
      <c r="AD4185" s="20"/>
      <c r="AE4185"/>
      <c r="AF4185"/>
      <c r="AG4185"/>
      <c r="AH4185"/>
      <c r="AI4185" s="20"/>
      <c r="AJ4185"/>
      <c r="AK4185"/>
      <c r="AL4185"/>
      <c r="AM4185"/>
      <c r="AN4185" s="20"/>
      <c r="AO4185"/>
      <c r="AT4185" s="14"/>
      <c r="AU4185" s="14"/>
      <c r="AV4185" s="14"/>
      <c r="AW4185" s="14"/>
    </row>
    <row r="4186" spans="1:49" s="10" customFormat="1">
      <c r="A4186" s="12"/>
      <c r="C4186"/>
      <c r="D4186"/>
      <c r="E4186" s="20"/>
      <c r="F4186"/>
      <c r="G4186"/>
      <c r="H4186"/>
      <c r="I4186"/>
      <c r="J4186" s="20"/>
      <c r="K4186"/>
      <c r="L4186"/>
      <c r="M4186"/>
      <c r="N4186"/>
      <c r="O4186" s="20"/>
      <c r="P4186"/>
      <c r="Q4186"/>
      <c r="R4186"/>
      <c r="S4186"/>
      <c r="T4186" s="20"/>
      <c r="U4186"/>
      <c r="V4186"/>
      <c r="W4186"/>
      <c r="X4186"/>
      <c r="Y4186" s="20"/>
      <c r="Z4186"/>
      <c r="AA4186"/>
      <c r="AB4186"/>
      <c r="AC4186"/>
      <c r="AD4186" s="20"/>
      <c r="AE4186"/>
      <c r="AF4186"/>
      <c r="AG4186"/>
      <c r="AH4186"/>
      <c r="AI4186" s="20"/>
      <c r="AJ4186"/>
      <c r="AK4186"/>
      <c r="AL4186"/>
      <c r="AM4186"/>
      <c r="AN4186" s="20"/>
      <c r="AO4186"/>
      <c r="AT4186" s="14"/>
      <c r="AU4186" s="14"/>
      <c r="AV4186" s="14"/>
      <c r="AW4186" s="14"/>
    </row>
    <row r="4187" spans="1:49" s="10" customFormat="1">
      <c r="A4187" s="12"/>
      <c r="C4187"/>
      <c r="D4187"/>
      <c r="E4187" s="20"/>
      <c r="F4187"/>
      <c r="G4187"/>
      <c r="H4187"/>
      <c r="I4187"/>
      <c r="J4187" s="20"/>
      <c r="K4187"/>
      <c r="L4187"/>
      <c r="M4187"/>
      <c r="N4187"/>
      <c r="O4187" s="20"/>
      <c r="P4187"/>
      <c r="Q4187"/>
      <c r="R4187"/>
      <c r="S4187"/>
      <c r="T4187" s="20"/>
      <c r="U4187"/>
      <c r="V4187"/>
      <c r="W4187"/>
      <c r="X4187"/>
      <c r="Y4187" s="20"/>
      <c r="Z4187"/>
      <c r="AA4187"/>
      <c r="AB4187"/>
      <c r="AC4187"/>
      <c r="AD4187" s="20"/>
      <c r="AE4187"/>
      <c r="AF4187"/>
      <c r="AG4187"/>
      <c r="AH4187"/>
      <c r="AI4187" s="20"/>
      <c r="AJ4187"/>
      <c r="AK4187"/>
      <c r="AL4187"/>
      <c r="AM4187"/>
      <c r="AN4187" s="20"/>
      <c r="AO4187"/>
      <c r="AT4187" s="14"/>
      <c r="AU4187" s="14"/>
      <c r="AV4187" s="14"/>
      <c r="AW4187" s="14"/>
    </row>
    <row r="4188" spans="1:49" s="10" customFormat="1">
      <c r="A4188" s="12"/>
      <c r="C4188"/>
      <c r="D4188"/>
      <c r="E4188" s="20"/>
      <c r="F4188"/>
      <c r="G4188"/>
      <c r="H4188"/>
      <c r="I4188"/>
      <c r="J4188" s="20"/>
      <c r="K4188"/>
      <c r="L4188"/>
      <c r="M4188"/>
      <c r="N4188"/>
      <c r="O4188" s="20"/>
      <c r="P4188"/>
      <c r="Q4188"/>
      <c r="R4188"/>
      <c r="S4188"/>
      <c r="T4188" s="20"/>
      <c r="U4188"/>
      <c r="V4188"/>
      <c r="W4188"/>
      <c r="X4188"/>
      <c r="Y4188" s="20"/>
      <c r="Z4188"/>
      <c r="AA4188"/>
      <c r="AB4188"/>
      <c r="AC4188"/>
      <c r="AD4188" s="20"/>
      <c r="AE4188"/>
      <c r="AF4188"/>
      <c r="AG4188"/>
      <c r="AH4188"/>
      <c r="AI4188" s="20"/>
      <c r="AJ4188"/>
      <c r="AK4188"/>
      <c r="AL4188"/>
      <c r="AM4188"/>
      <c r="AN4188" s="20"/>
      <c r="AO4188"/>
      <c r="AT4188" s="14"/>
      <c r="AU4188" s="14"/>
      <c r="AV4188" s="14"/>
      <c r="AW4188" s="14"/>
    </row>
    <row r="4189" spans="1:49" s="10" customFormat="1">
      <c r="A4189" s="12"/>
      <c r="C4189"/>
      <c r="D4189"/>
      <c r="E4189" s="20"/>
      <c r="F4189"/>
      <c r="G4189"/>
      <c r="H4189"/>
      <c r="I4189"/>
      <c r="J4189" s="20"/>
      <c r="K4189"/>
      <c r="L4189"/>
      <c r="M4189"/>
      <c r="N4189"/>
      <c r="O4189" s="20"/>
      <c r="P4189"/>
      <c r="Q4189"/>
      <c r="R4189"/>
      <c r="S4189"/>
      <c r="T4189" s="20"/>
      <c r="U4189"/>
      <c r="V4189"/>
      <c r="W4189"/>
      <c r="X4189"/>
      <c r="Y4189" s="20"/>
      <c r="Z4189"/>
      <c r="AA4189"/>
      <c r="AB4189"/>
      <c r="AC4189"/>
      <c r="AD4189" s="20"/>
      <c r="AE4189"/>
      <c r="AF4189"/>
      <c r="AG4189"/>
      <c r="AH4189"/>
      <c r="AI4189" s="20"/>
      <c r="AJ4189"/>
      <c r="AK4189"/>
      <c r="AL4189"/>
      <c r="AM4189"/>
      <c r="AN4189" s="20"/>
      <c r="AO4189"/>
      <c r="AT4189" s="14"/>
      <c r="AU4189" s="14"/>
      <c r="AV4189" s="14"/>
      <c r="AW4189" s="14"/>
    </row>
    <row r="4190" spans="1:49" s="10" customFormat="1">
      <c r="A4190" s="12"/>
      <c r="C4190"/>
      <c r="D4190"/>
      <c r="E4190" s="20"/>
      <c r="F4190"/>
      <c r="G4190"/>
      <c r="H4190"/>
      <c r="I4190"/>
      <c r="J4190" s="20"/>
      <c r="K4190"/>
      <c r="L4190"/>
      <c r="M4190"/>
      <c r="N4190"/>
      <c r="O4190" s="20"/>
      <c r="P4190"/>
      <c r="Q4190"/>
      <c r="R4190"/>
      <c r="S4190"/>
      <c r="T4190" s="20"/>
      <c r="U4190"/>
      <c r="V4190"/>
      <c r="W4190"/>
      <c r="X4190"/>
      <c r="Y4190" s="20"/>
      <c r="Z4190"/>
      <c r="AA4190"/>
      <c r="AB4190"/>
      <c r="AC4190"/>
      <c r="AD4190" s="20"/>
      <c r="AE4190"/>
      <c r="AF4190"/>
      <c r="AG4190"/>
      <c r="AH4190"/>
      <c r="AI4190" s="20"/>
      <c r="AJ4190"/>
      <c r="AK4190"/>
      <c r="AL4190"/>
      <c r="AM4190"/>
      <c r="AN4190" s="20"/>
      <c r="AO4190"/>
      <c r="AT4190" s="14"/>
      <c r="AU4190" s="14"/>
      <c r="AV4190" s="14"/>
      <c r="AW4190" s="14"/>
    </row>
    <row r="4191" spans="1:49" s="10" customFormat="1">
      <c r="A4191" s="12"/>
      <c r="C4191"/>
      <c r="D4191"/>
      <c r="E4191" s="20"/>
      <c r="F4191"/>
      <c r="G4191"/>
      <c r="H4191"/>
      <c r="I4191"/>
      <c r="J4191" s="20"/>
      <c r="K4191"/>
      <c r="L4191"/>
      <c r="M4191"/>
      <c r="N4191"/>
      <c r="O4191" s="20"/>
      <c r="P4191"/>
      <c r="Q4191"/>
      <c r="R4191"/>
      <c r="S4191"/>
      <c r="T4191" s="20"/>
      <c r="U4191"/>
      <c r="V4191"/>
      <c r="W4191"/>
      <c r="X4191"/>
      <c r="Y4191" s="20"/>
      <c r="Z4191"/>
      <c r="AA4191"/>
      <c r="AB4191"/>
      <c r="AC4191"/>
      <c r="AD4191" s="20"/>
      <c r="AE4191"/>
      <c r="AF4191"/>
      <c r="AG4191"/>
      <c r="AH4191"/>
      <c r="AI4191" s="20"/>
      <c r="AJ4191"/>
      <c r="AK4191"/>
      <c r="AL4191"/>
      <c r="AM4191"/>
      <c r="AN4191" s="20"/>
      <c r="AO4191"/>
      <c r="AT4191" s="14"/>
      <c r="AU4191" s="14"/>
      <c r="AV4191" s="14"/>
      <c r="AW4191" s="14"/>
    </row>
    <row r="4192" spans="1:49" s="10" customFormat="1">
      <c r="A4192" s="12"/>
      <c r="C4192"/>
      <c r="D4192"/>
      <c r="E4192" s="20"/>
      <c r="F4192"/>
      <c r="G4192"/>
      <c r="H4192"/>
      <c r="I4192"/>
      <c r="J4192" s="20"/>
      <c r="K4192"/>
      <c r="L4192"/>
      <c r="M4192"/>
      <c r="N4192"/>
      <c r="O4192" s="20"/>
      <c r="P4192"/>
      <c r="Q4192"/>
      <c r="R4192"/>
      <c r="S4192"/>
      <c r="T4192" s="20"/>
      <c r="U4192"/>
      <c r="V4192"/>
      <c r="W4192"/>
      <c r="X4192"/>
      <c r="Y4192" s="20"/>
      <c r="Z4192"/>
      <c r="AA4192"/>
      <c r="AB4192"/>
      <c r="AC4192"/>
      <c r="AD4192" s="20"/>
      <c r="AE4192"/>
      <c r="AF4192"/>
      <c r="AG4192"/>
      <c r="AH4192"/>
      <c r="AI4192" s="20"/>
      <c r="AJ4192"/>
      <c r="AK4192"/>
      <c r="AL4192"/>
      <c r="AM4192"/>
      <c r="AN4192" s="20"/>
      <c r="AO4192"/>
      <c r="AT4192" s="14"/>
      <c r="AU4192" s="14"/>
      <c r="AV4192" s="14"/>
      <c r="AW4192" s="14"/>
    </row>
    <row r="4193" spans="1:49" s="10" customFormat="1">
      <c r="A4193" s="12"/>
      <c r="C4193"/>
      <c r="D4193"/>
      <c r="E4193" s="20"/>
      <c r="F4193"/>
      <c r="G4193"/>
      <c r="H4193"/>
      <c r="I4193"/>
      <c r="J4193" s="20"/>
      <c r="K4193"/>
      <c r="L4193"/>
      <c r="M4193"/>
      <c r="N4193"/>
      <c r="O4193" s="20"/>
      <c r="P4193"/>
      <c r="Q4193"/>
      <c r="R4193"/>
      <c r="S4193"/>
      <c r="T4193" s="20"/>
      <c r="U4193"/>
      <c r="V4193"/>
      <c r="W4193"/>
      <c r="X4193"/>
      <c r="Y4193" s="20"/>
      <c r="Z4193"/>
      <c r="AA4193"/>
      <c r="AB4193"/>
      <c r="AC4193"/>
      <c r="AD4193" s="20"/>
      <c r="AE4193"/>
      <c r="AF4193"/>
      <c r="AG4193"/>
      <c r="AH4193"/>
      <c r="AI4193" s="20"/>
      <c r="AJ4193"/>
      <c r="AK4193"/>
      <c r="AL4193"/>
      <c r="AM4193"/>
      <c r="AN4193" s="20"/>
      <c r="AO4193"/>
      <c r="AT4193" s="14"/>
      <c r="AU4193" s="14"/>
      <c r="AV4193" s="14"/>
      <c r="AW4193" s="14"/>
    </row>
    <row r="4194" spans="1:49" s="10" customFormat="1">
      <c r="A4194" s="12"/>
      <c r="C4194"/>
      <c r="D4194"/>
      <c r="E4194" s="20"/>
      <c r="F4194"/>
      <c r="G4194"/>
      <c r="H4194"/>
      <c r="I4194"/>
      <c r="J4194" s="20"/>
      <c r="K4194"/>
      <c r="L4194"/>
      <c r="M4194"/>
      <c r="N4194"/>
      <c r="O4194" s="20"/>
      <c r="P4194"/>
      <c r="Q4194"/>
      <c r="R4194"/>
      <c r="S4194"/>
      <c r="T4194" s="20"/>
      <c r="U4194"/>
      <c r="V4194"/>
      <c r="W4194"/>
      <c r="X4194"/>
      <c r="Y4194" s="20"/>
      <c r="Z4194"/>
      <c r="AA4194"/>
      <c r="AB4194"/>
      <c r="AC4194"/>
      <c r="AD4194" s="20"/>
      <c r="AE4194"/>
      <c r="AF4194"/>
      <c r="AG4194"/>
      <c r="AH4194"/>
      <c r="AI4194" s="20"/>
      <c r="AJ4194"/>
      <c r="AK4194"/>
      <c r="AL4194"/>
      <c r="AM4194"/>
      <c r="AN4194" s="20"/>
      <c r="AO4194"/>
      <c r="AT4194" s="14"/>
      <c r="AU4194" s="14"/>
      <c r="AV4194" s="14"/>
      <c r="AW4194" s="14"/>
    </row>
    <row r="4195" spans="1:49" s="10" customFormat="1">
      <c r="A4195" s="12"/>
      <c r="C4195"/>
      <c r="D4195"/>
      <c r="E4195" s="20"/>
      <c r="F4195"/>
      <c r="G4195"/>
      <c r="H4195"/>
      <c r="I4195"/>
      <c r="J4195" s="20"/>
      <c r="K4195"/>
      <c r="L4195"/>
      <c r="M4195"/>
      <c r="N4195"/>
      <c r="O4195" s="20"/>
      <c r="P4195"/>
      <c r="Q4195"/>
      <c r="R4195"/>
      <c r="S4195"/>
      <c r="T4195" s="20"/>
      <c r="U4195"/>
      <c r="V4195"/>
      <c r="W4195"/>
      <c r="X4195"/>
      <c r="Y4195" s="20"/>
      <c r="Z4195"/>
      <c r="AA4195"/>
      <c r="AB4195"/>
      <c r="AC4195"/>
      <c r="AD4195" s="20"/>
      <c r="AE4195"/>
      <c r="AF4195"/>
      <c r="AG4195"/>
      <c r="AH4195"/>
      <c r="AI4195" s="20"/>
      <c r="AJ4195"/>
      <c r="AK4195"/>
      <c r="AL4195"/>
      <c r="AM4195"/>
      <c r="AN4195" s="20"/>
      <c r="AO4195"/>
      <c r="AT4195" s="14"/>
      <c r="AU4195" s="14"/>
      <c r="AV4195" s="14"/>
      <c r="AW4195" s="14"/>
    </row>
    <row r="4196" spans="1:49" s="10" customFormat="1">
      <c r="A4196" s="12"/>
      <c r="C4196"/>
      <c r="D4196"/>
      <c r="E4196" s="20"/>
      <c r="F4196"/>
      <c r="G4196"/>
      <c r="H4196"/>
      <c r="I4196"/>
      <c r="J4196" s="20"/>
      <c r="K4196"/>
      <c r="L4196"/>
      <c r="M4196"/>
      <c r="N4196"/>
      <c r="O4196" s="20"/>
      <c r="P4196"/>
      <c r="Q4196"/>
      <c r="R4196"/>
      <c r="S4196"/>
      <c r="T4196" s="20"/>
      <c r="U4196"/>
      <c r="V4196"/>
      <c r="W4196"/>
      <c r="X4196"/>
      <c r="Y4196" s="20"/>
      <c r="Z4196"/>
      <c r="AA4196"/>
      <c r="AB4196"/>
      <c r="AC4196"/>
      <c r="AD4196" s="20"/>
      <c r="AE4196"/>
      <c r="AF4196"/>
      <c r="AG4196"/>
      <c r="AH4196"/>
      <c r="AI4196" s="20"/>
      <c r="AJ4196"/>
      <c r="AK4196"/>
      <c r="AL4196"/>
      <c r="AM4196"/>
      <c r="AN4196" s="20"/>
      <c r="AO4196"/>
      <c r="AT4196" s="14"/>
      <c r="AU4196" s="14"/>
      <c r="AV4196" s="14"/>
      <c r="AW4196" s="14"/>
    </row>
    <row r="4197" spans="1:49" s="10" customFormat="1">
      <c r="A4197" s="12"/>
      <c r="C4197"/>
      <c r="D4197"/>
      <c r="E4197" s="20"/>
      <c r="F4197"/>
      <c r="G4197"/>
      <c r="H4197"/>
      <c r="I4197"/>
      <c r="J4197" s="20"/>
      <c r="K4197"/>
      <c r="L4197"/>
      <c r="M4197"/>
      <c r="N4197"/>
      <c r="O4197" s="20"/>
      <c r="P4197"/>
      <c r="Q4197"/>
      <c r="R4197"/>
      <c r="S4197"/>
      <c r="T4197" s="20"/>
      <c r="U4197"/>
      <c r="V4197"/>
      <c r="W4197"/>
      <c r="X4197"/>
      <c r="Y4197" s="20"/>
      <c r="Z4197"/>
      <c r="AA4197"/>
      <c r="AB4197"/>
      <c r="AC4197"/>
      <c r="AD4197" s="20"/>
      <c r="AE4197"/>
      <c r="AF4197"/>
      <c r="AG4197"/>
      <c r="AH4197"/>
      <c r="AI4197" s="20"/>
      <c r="AJ4197"/>
      <c r="AK4197"/>
      <c r="AL4197"/>
      <c r="AM4197"/>
      <c r="AN4197" s="20"/>
      <c r="AO4197"/>
      <c r="AT4197" s="14"/>
      <c r="AU4197" s="14"/>
      <c r="AV4197" s="14"/>
      <c r="AW4197" s="14"/>
    </row>
    <row r="4198" spans="1:49" s="10" customFormat="1">
      <c r="A4198" s="12"/>
      <c r="C4198"/>
      <c r="D4198"/>
      <c r="E4198" s="20"/>
      <c r="F4198"/>
      <c r="G4198"/>
      <c r="H4198"/>
      <c r="I4198"/>
      <c r="J4198" s="20"/>
      <c r="K4198"/>
      <c r="L4198"/>
      <c r="M4198"/>
      <c r="N4198"/>
      <c r="O4198" s="20"/>
      <c r="P4198"/>
      <c r="Q4198"/>
      <c r="R4198"/>
      <c r="S4198"/>
      <c r="T4198" s="20"/>
      <c r="U4198"/>
      <c r="V4198"/>
      <c r="W4198"/>
      <c r="X4198"/>
      <c r="Y4198" s="20"/>
      <c r="Z4198"/>
      <c r="AA4198"/>
      <c r="AB4198"/>
      <c r="AC4198"/>
      <c r="AD4198" s="20"/>
      <c r="AE4198"/>
      <c r="AF4198"/>
      <c r="AG4198"/>
      <c r="AH4198"/>
      <c r="AI4198" s="20"/>
      <c r="AJ4198"/>
      <c r="AK4198"/>
      <c r="AL4198"/>
      <c r="AM4198"/>
      <c r="AN4198" s="20"/>
      <c r="AO4198"/>
      <c r="AT4198" s="14"/>
      <c r="AU4198" s="14"/>
      <c r="AV4198" s="14"/>
      <c r="AW4198" s="14"/>
    </row>
    <row r="4199" spans="1:49" s="10" customFormat="1">
      <c r="A4199" s="12"/>
      <c r="C4199"/>
      <c r="D4199"/>
      <c r="E4199" s="20"/>
      <c r="F4199"/>
      <c r="G4199"/>
      <c r="H4199"/>
      <c r="I4199"/>
      <c r="J4199" s="20"/>
      <c r="K4199"/>
      <c r="L4199"/>
      <c r="M4199"/>
      <c r="N4199"/>
      <c r="O4199" s="20"/>
      <c r="P4199"/>
      <c r="Q4199"/>
      <c r="R4199"/>
      <c r="S4199"/>
      <c r="T4199" s="20"/>
      <c r="U4199"/>
      <c r="V4199"/>
      <c r="W4199"/>
      <c r="X4199"/>
      <c r="Y4199" s="20"/>
      <c r="Z4199"/>
      <c r="AA4199"/>
      <c r="AB4199"/>
      <c r="AC4199"/>
      <c r="AD4199" s="20"/>
      <c r="AE4199"/>
      <c r="AF4199"/>
      <c r="AG4199"/>
      <c r="AH4199"/>
      <c r="AI4199" s="20"/>
      <c r="AJ4199"/>
      <c r="AK4199"/>
      <c r="AL4199"/>
      <c r="AM4199"/>
      <c r="AN4199" s="20"/>
      <c r="AO4199"/>
      <c r="AT4199" s="14"/>
      <c r="AU4199" s="14"/>
      <c r="AV4199" s="14"/>
      <c r="AW4199" s="14"/>
    </row>
    <row r="4200" spans="1:49" s="10" customFormat="1">
      <c r="A4200" s="12"/>
      <c r="C4200"/>
      <c r="D4200"/>
      <c r="E4200" s="20"/>
      <c r="F4200"/>
      <c r="G4200"/>
      <c r="H4200"/>
      <c r="I4200"/>
      <c r="J4200" s="20"/>
      <c r="K4200"/>
      <c r="L4200"/>
      <c r="M4200"/>
      <c r="N4200"/>
      <c r="O4200" s="20"/>
      <c r="P4200"/>
      <c r="Q4200"/>
      <c r="R4200"/>
      <c r="S4200"/>
      <c r="T4200" s="20"/>
      <c r="U4200"/>
      <c r="V4200"/>
      <c r="W4200"/>
      <c r="X4200"/>
      <c r="Y4200" s="20"/>
      <c r="Z4200"/>
      <c r="AA4200"/>
      <c r="AB4200"/>
      <c r="AC4200"/>
      <c r="AD4200" s="20"/>
      <c r="AE4200"/>
      <c r="AF4200"/>
      <c r="AG4200"/>
      <c r="AH4200"/>
      <c r="AI4200" s="20"/>
      <c r="AJ4200"/>
      <c r="AK4200"/>
      <c r="AL4200"/>
      <c r="AM4200"/>
      <c r="AN4200" s="20"/>
      <c r="AO4200"/>
      <c r="AT4200" s="14"/>
      <c r="AU4200" s="14"/>
      <c r="AV4200" s="14"/>
      <c r="AW4200" s="14"/>
    </row>
    <row r="4201" spans="1:49" s="10" customFormat="1">
      <c r="A4201" s="12"/>
      <c r="C4201"/>
      <c r="D4201"/>
      <c r="E4201" s="20"/>
      <c r="F4201"/>
      <c r="G4201"/>
      <c r="H4201"/>
      <c r="I4201"/>
      <c r="J4201" s="20"/>
      <c r="K4201"/>
      <c r="L4201"/>
      <c r="M4201"/>
      <c r="N4201"/>
      <c r="O4201" s="20"/>
      <c r="P4201"/>
      <c r="Q4201"/>
      <c r="R4201"/>
      <c r="S4201"/>
      <c r="T4201" s="20"/>
      <c r="U4201"/>
      <c r="V4201"/>
      <c r="W4201"/>
      <c r="X4201"/>
      <c r="Y4201" s="20"/>
      <c r="Z4201"/>
      <c r="AA4201"/>
      <c r="AB4201"/>
      <c r="AC4201"/>
      <c r="AD4201" s="20"/>
      <c r="AE4201"/>
      <c r="AF4201"/>
      <c r="AG4201"/>
      <c r="AH4201"/>
      <c r="AI4201" s="20"/>
      <c r="AJ4201"/>
      <c r="AK4201"/>
      <c r="AL4201"/>
      <c r="AM4201"/>
      <c r="AN4201" s="20"/>
      <c r="AO4201"/>
      <c r="AT4201" s="14"/>
      <c r="AU4201" s="14"/>
      <c r="AV4201" s="14"/>
      <c r="AW4201" s="14"/>
    </row>
    <row r="4202" spans="1:49" s="10" customFormat="1">
      <c r="A4202" s="12"/>
      <c r="C4202"/>
      <c r="D4202"/>
      <c r="E4202" s="20"/>
      <c r="F4202"/>
      <c r="G4202"/>
      <c r="H4202"/>
      <c r="I4202"/>
      <c r="J4202" s="20"/>
      <c r="K4202"/>
      <c r="L4202"/>
      <c r="M4202"/>
      <c r="N4202"/>
      <c r="O4202" s="20"/>
      <c r="P4202"/>
      <c r="Q4202"/>
      <c r="R4202"/>
      <c r="S4202"/>
      <c r="T4202" s="20"/>
      <c r="U4202"/>
      <c r="V4202"/>
      <c r="W4202"/>
      <c r="X4202"/>
      <c r="Y4202" s="20"/>
      <c r="Z4202"/>
      <c r="AA4202"/>
      <c r="AB4202"/>
      <c r="AC4202"/>
      <c r="AD4202" s="20"/>
      <c r="AE4202"/>
      <c r="AF4202"/>
      <c r="AG4202"/>
      <c r="AH4202"/>
      <c r="AI4202" s="20"/>
      <c r="AJ4202"/>
      <c r="AK4202"/>
      <c r="AL4202"/>
      <c r="AM4202"/>
      <c r="AN4202" s="20"/>
      <c r="AO4202"/>
      <c r="AT4202" s="14"/>
      <c r="AU4202" s="14"/>
      <c r="AV4202" s="14"/>
      <c r="AW4202" s="14"/>
    </row>
    <row r="4203" spans="1:49" s="10" customFormat="1">
      <c r="A4203" s="12"/>
      <c r="C4203"/>
      <c r="D4203"/>
      <c r="E4203" s="20"/>
      <c r="F4203"/>
      <c r="G4203"/>
      <c r="H4203"/>
      <c r="I4203"/>
      <c r="J4203" s="20"/>
      <c r="K4203"/>
      <c r="L4203"/>
      <c r="M4203"/>
      <c r="N4203"/>
      <c r="O4203" s="20"/>
      <c r="P4203"/>
      <c r="Q4203"/>
      <c r="R4203"/>
      <c r="S4203"/>
      <c r="T4203" s="20"/>
      <c r="U4203"/>
      <c r="V4203"/>
      <c r="W4203"/>
      <c r="X4203"/>
      <c r="Y4203" s="20"/>
      <c r="Z4203"/>
      <c r="AA4203"/>
      <c r="AB4203"/>
      <c r="AC4203"/>
      <c r="AD4203" s="20"/>
      <c r="AE4203"/>
      <c r="AF4203"/>
      <c r="AG4203"/>
      <c r="AH4203"/>
      <c r="AI4203" s="20"/>
      <c r="AJ4203"/>
      <c r="AK4203"/>
      <c r="AL4203"/>
      <c r="AM4203"/>
      <c r="AN4203" s="20"/>
      <c r="AO4203"/>
      <c r="AT4203" s="14"/>
      <c r="AU4203" s="14"/>
      <c r="AV4203" s="14"/>
      <c r="AW4203" s="14"/>
    </row>
    <row r="4204" spans="1:49" s="10" customFormat="1">
      <c r="A4204" s="12"/>
      <c r="C4204"/>
      <c r="D4204"/>
      <c r="E4204" s="20"/>
      <c r="F4204"/>
      <c r="G4204"/>
      <c r="H4204"/>
      <c r="I4204"/>
      <c r="J4204" s="20"/>
      <c r="K4204"/>
      <c r="L4204"/>
      <c r="M4204"/>
      <c r="N4204"/>
      <c r="O4204" s="20"/>
      <c r="P4204"/>
      <c r="Q4204"/>
      <c r="R4204"/>
      <c r="S4204"/>
      <c r="T4204" s="20"/>
      <c r="U4204"/>
      <c r="V4204"/>
      <c r="W4204"/>
      <c r="X4204"/>
      <c r="Y4204" s="20"/>
      <c r="Z4204"/>
      <c r="AA4204"/>
      <c r="AB4204"/>
      <c r="AC4204"/>
      <c r="AD4204" s="20"/>
      <c r="AE4204"/>
      <c r="AF4204"/>
      <c r="AG4204"/>
      <c r="AH4204"/>
      <c r="AI4204" s="20"/>
      <c r="AJ4204"/>
      <c r="AK4204"/>
      <c r="AL4204"/>
      <c r="AM4204"/>
      <c r="AN4204" s="20"/>
      <c r="AO4204"/>
      <c r="AT4204" s="14"/>
      <c r="AU4204" s="14"/>
      <c r="AV4204" s="14"/>
      <c r="AW4204" s="14"/>
    </row>
    <row r="4205" spans="1:49" s="10" customFormat="1">
      <c r="A4205" s="12"/>
      <c r="C4205"/>
      <c r="D4205"/>
      <c r="E4205" s="20"/>
      <c r="F4205"/>
      <c r="G4205"/>
      <c r="H4205"/>
      <c r="I4205"/>
      <c r="J4205" s="20"/>
      <c r="K4205"/>
      <c r="L4205"/>
      <c r="M4205"/>
      <c r="N4205"/>
      <c r="O4205" s="20"/>
      <c r="P4205"/>
      <c r="Q4205"/>
      <c r="R4205"/>
      <c r="S4205"/>
      <c r="T4205" s="20"/>
      <c r="U4205"/>
      <c r="V4205"/>
      <c r="W4205"/>
      <c r="X4205"/>
      <c r="Y4205" s="20"/>
      <c r="Z4205"/>
      <c r="AA4205"/>
      <c r="AB4205"/>
      <c r="AC4205"/>
      <c r="AD4205" s="20"/>
      <c r="AE4205"/>
      <c r="AF4205"/>
      <c r="AG4205"/>
      <c r="AH4205"/>
      <c r="AI4205" s="20"/>
      <c r="AJ4205"/>
      <c r="AK4205"/>
      <c r="AL4205"/>
      <c r="AM4205"/>
      <c r="AN4205" s="20"/>
      <c r="AO4205"/>
      <c r="AT4205" s="14"/>
      <c r="AU4205" s="14"/>
      <c r="AV4205" s="14"/>
      <c r="AW4205" s="14"/>
    </row>
    <row r="4206" spans="1:49" s="10" customFormat="1">
      <c r="A4206" s="12"/>
      <c r="C4206"/>
      <c r="D4206"/>
      <c r="E4206" s="20"/>
      <c r="F4206"/>
      <c r="G4206"/>
      <c r="H4206"/>
      <c r="I4206"/>
      <c r="J4206" s="20"/>
      <c r="K4206"/>
      <c r="L4206"/>
      <c r="M4206"/>
      <c r="N4206"/>
      <c r="O4206" s="20"/>
      <c r="P4206"/>
      <c r="Q4206"/>
      <c r="R4206"/>
      <c r="S4206"/>
      <c r="T4206" s="20"/>
      <c r="U4206"/>
      <c r="V4206"/>
      <c r="W4206"/>
      <c r="X4206"/>
      <c r="Y4206" s="20"/>
      <c r="Z4206"/>
      <c r="AA4206"/>
      <c r="AB4206"/>
      <c r="AC4206"/>
      <c r="AD4206" s="20"/>
      <c r="AE4206"/>
      <c r="AF4206"/>
      <c r="AG4206"/>
      <c r="AH4206"/>
      <c r="AI4206" s="20"/>
      <c r="AJ4206"/>
      <c r="AK4206"/>
      <c r="AL4206"/>
      <c r="AM4206"/>
      <c r="AN4206" s="20"/>
      <c r="AO4206"/>
      <c r="AT4206" s="14"/>
      <c r="AU4206" s="14"/>
      <c r="AV4206" s="14"/>
      <c r="AW4206" s="14"/>
    </row>
    <row r="4207" spans="1:49" s="10" customFormat="1">
      <c r="A4207" s="12"/>
      <c r="C4207"/>
      <c r="D4207"/>
      <c r="E4207" s="20"/>
      <c r="F4207"/>
      <c r="G4207"/>
      <c r="H4207"/>
      <c r="I4207"/>
      <c r="J4207" s="20"/>
      <c r="K4207"/>
      <c r="L4207"/>
      <c r="M4207"/>
      <c r="N4207"/>
      <c r="O4207" s="20"/>
      <c r="P4207"/>
      <c r="Q4207"/>
      <c r="R4207"/>
      <c r="S4207"/>
      <c r="T4207" s="20"/>
      <c r="U4207"/>
      <c r="V4207"/>
      <c r="W4207"/>
      <c r="X4207"/>
      <c r="Y4207" s="20"/>
      <c r="Z4207"/>
      <c r="AA4207"/>
      <c r="AB4207"/>
      <c r="AC4207"/>
      <c r="AD4207" s="20"/>
      <c r="AE4207"/>
      <c r="AF4207"/>
      <c r="AG4207"/>
      <c r="AH4207"/>
      <c r="AI4207" s="20"/>
      <c r="AJ4207"/>
      <c r="AK4207"/>
      <c r="AL4207"/>
      <c r="AM4207"/>
      <c r="AN4207" s="20"/>
      <c r="AO4207"/>
      <c r="AT4207" s="14"/>
      <c r="AU4207" s="14"/>
      <c r="AV4207" s="14"/>
      <c r="AW4207" s="14"/>
    </row>
    <row r="4208" spans="1:49" s="10" customFormat="1">
      <c r="A4208" s="12"/>
      <c r="C4208"/>
      <c r="D4208"/>
      <c r="E4208" s="20"/>
      <c r="F4208"/>
      <c r="G4208"/>
      <c r="H4208"/>
      <c r="I4208"/>
      <c r="J4208" s="20"/>
      <c r="K4208"/>
      <c r="L4208"/>
      <c r="M4208"/>
      <c r="N4208"/>
      <c r="O4208" s="20"/>
      <c r="P4208"/>
      <c r="Q4208"/>
      <c r="R4208"/>
      <c r="S4208"/>
      <c r="T4208" s="20"/>
      <c r="U4208"/>
      <c r="V4208"/>
      <c r="W4208"/>
      <c r="X4208"/>
      <c r="Y4208" s="20"/>
      <c r="Z4208"/>
      <c r="AA4208"/>
      <c r="AB4208"/>
      <c r="AC4208"/>
      <c r="AD4208" s="20"/>
      <c r="AE4208"/>
      <c r="AF4208"/>
      <c r="AG4208"/>
      <c r="AH4208"/>
      <c r="AI4208" s="20"/>
      <c r="AJ4208"/>
      <c r="AK4208"/>
      <c r="AL4208"/>
      <c r="AM4208"/>
      <c r="AN4208" s="20"/>
      <c r="AO4208"/>
      <c r="AT4208" s="14"/>
      <c r="AU4208" s="14"/>
      <c r="AV4208" s="14"/>
      <c r="AW4208" s="14"/>
    </row>
    <row r="4209" spans="1:49" s="10" customFormat="1">
      <c r="A4209" s="12"/>
      <c r="C4209"/>
      <c r="D4209"/>
      <c r="E4209" s="20"/>
      <c r="F4209"/>
      <c r="G4209"/>
      <c r="H4209"/>
      <c r="I4209"/>
      <c r="J4209" s="20"/>
      <c r="K4209"/>
      <c r="L4209"/>
      <c r="M4209"/>
      <c r="N4209"/>
      <c r="O4209" s="20"/>
      <c r="P4209"/>
      <c r="Q4209"/>
      <c r="R4209"/>
      <c r="S4209"/>
      <c r="T4209" s="20"/>
      <c r="U4209"/>
      <c r="V4209"/>
      <c r="W4209"/>
      <c r="X4209"/>
      <c r="Y4209" s="20"/>
      <c r="Z4209"/>
      <c r="AA4209"/>
      <c r="AB4209"/>
      <c r="AC4209"/>
      <c r="AD4209" s="20"/>
      <c r="AE4209"/>
      <c r="AF4209"/>
      <c r="AG4209"/>
      <c r="AH4209"/>
      <c r="AI4209" s="20"/>
      <c r="AJ4209"/>
      <c r="AK4209"/>
      <c r="AL4209"/>
      <c r="AM4209"/>
      <c r="AN4209" s="20"/>
      <c r="AO4209"/>
      <c r="AT4209" s="14"/>
      <c r="AU4209" s="14"/>
      <c r="AV4209" s="14"/>
      <c r="AW4209" s="14"/>
    </row>
    <row r="4210" spans="1:49" s="10" customFormat="1">
      <c r="A4210" s="12"/>
      <c r="C4210"/>
      <c r="D4210"/>
      <c r="E4210" s="20"/>
      <c r="F4210"/>
      <c r="G4210"/>
      <c r="H4210"/>
      <c r="I4210"/>
      <c r="J4210" s="20"/>
      <c r="K4210"/>
      <c r="L4210"/>
      <c r="M4210"/>
      <c r="N4210"/>
      <c r="O4210" s="20"/>
      <c r="P4210"/>
      <c r="Q4210"/>
      <c r="R4210"/>
      <c r="S4210"/>
      <c r="T4210" s="20"/>
      <c r="U4210"/>
      <c r="V4210"/>
      <c r="W4210"/>
      <c r="X4210"/>
      <c r="Y4210" s="20"/>
      <c r="Z4210"/>
      <c r="AA4210"/>
      <c r="AB4210"/>
      <c r="AC4210"/>
      <c r="AD4210" s="20"/>
      <c r="AE4210"/>
      <c r="AF4210"/>
      <c r="AG4210"/>
      <c r="AH4210"/>
      <c r="AI4210" s="20"/>
      <c r="AJ4210"/>
      <c r="AK4210"/>
      <c r="AL4210"/>
      <c r="AM4210"/>
      <c r="AN4210" s="20"/>
      <c r="AO4210"/>
      <c r="AT4210" s="14"/>
      <c r="AU4210" s="14"/>
      <c r="AV4210" s="14"/>
      <c r="AW4210" s="14"/>
    </row>
    <row r="4211" spans="1:49" s="10" customFormat="1">
      <c r="A4211" s="12"/>
      <c r="C4211"/>
      <c r="D4211"/>
      <c r="E4211" s="20"/>
      <c r="F4211"/>
      <c r="G4211"/>
      <c r="H4211"/>
      <c r="I4211"/>
      <c r="J4211" s="20"/>
      <c r="K4211"/>
      <c r="L4211"/>
      <c r="M4211"/>
      <c r="N4211"/>
      <c r="O4211" s="20"/>
      <c r="P4211"/>
      <c r="Q4211"/>
      <c r="R4211"/>
      <c r="S4211"/>
      <c r="T4211" s="20"/>
      <c r="U4211"/>
      <c r="V4211"/>
      <c r="W4211"/>
      <c r="X4211"/>
      <c r="Y4211" s="20"/>
      <c r="Z4211"/>
      <c r="AA4211"/>
      <c r="AB4211"/>
      <c r="AC4211"/>
      <c r="AD4211" s="20"/>
      <c r="AE4211"/>
      <c r="AF4211"/>
      <c r="AG4211"/>
      <c r="AH4211"/>
      <c r="AI4211" s="20"/>
      <c r="AJ4211"/>
      <c r="AK4211"/>
      <c r="AL4211"/>
      <c r="AM4211"/>
      <c r="AN4211" s="20"/>
      <c r="AO4211"/>
      <c r="AT4211" s="14"/>
      <c r="AU4211" s="14"/>
      <c r="AV4211" s="14"/>
      <c r="AW4211" s="14"/>
    </row>
    <row r="4212" spans="1:49" s="10" customFormat="1">
      <c r="A4212" s="12"/>
      <c r="C4212"/>
      <c r="D4212"/>
      <c r="E4212" s="20"/>
      <c r="F4212"/>
      <c r="G4212"/>
      <c r="H4212"/>
      <c r="I4212"/>
      <c r="J4212" s="20"/>
      <c r="K4212"/>
      <c r="L4212"/>
      <c r="M4212"/>
      <c r="N4212"/>
      <c r="O4212" s="20"/>
      <c r="P4212"/>
      <c r="Q4212"/>
      <c r="R4212"/>
      <c r="S4212"/>
      <c r="T4212" s="20"/>
      <c r="U4212"/>
      <c r="V4212"/>
      <c r="W4212"/>
      <c r="X4212"/>
      <c r="Y4212" s="20"/>
      <c r="Z4212"/>
      <c r="AA4212"/>
      <c r="AB4212"/>
      <c r="AC4212"/>
      <c r="AD4212" s="20"/>
      <c r="AE4212"/>
      <c r="AF4212"/>
      <c r="AG4212"/>
      <c r="AH4212"/>
      <c r="AI4212" s="20"/>
      <c r="AJ4212"/>
      <c r="AK4212"/>
      <c r="AL4212"/>
      <c r="AM4212"/>
      <c r="AN4212" s="20"/>
      <c r="AO4212"/>
      <c r="AT4212" s="14"/>
      <c r="AU4212" s="14"/>
      <c r="AV4212" s="14"/>
      <c r="AW4212" s="14"/>
    </row>
    <row r="4213" spans="1:49" s="10" customFormat="1">
      <c r="A4213" s="12"/>
      <c r="C4213"/>
      <c r="D4213"/>
      <c r="E4213" s="20"/>
      <c r="F4213"/>
      <c r="G4213"/>
      <c r="H4213"/>
      <c r="I4213"/>
      <c r="J4213" s="20"/>
      <c r="K4213"/>
      <c r="L4213"/>
      <c r="M4213"/>
      <c r="N4213"/>
      <c r="O4213" s="20"/>
      <c r="P4213"/>
      <c r="Q4213"/>
      <c r="R4213"/>
      <c r="S4213"/>
      <c r="T4213" s="20"/>
      <c r="U4213"/>
      <c r="V4213"/>
      <c r="W4213"/>
      <c r="X4213"/>
      <c r="Y4213" s="20"/>
      <c r="Z4213"/>
      <c r="AA4213"/>
      <c r="AB4213"/>
      <c r="AC4213"/>
      <c r="AD4213" s="20"/>
      <c r="AE4213"/>
      <c r="AF4213"/>
      <c r="AG4213"/>
      <c r="AH4213"/>
      <c r="AI4213" s="20"/>
      <c r="AJ4213"/>
      <c r="AK4213"/>
      <c r="AL4213"/>
      <c r="AM4213"/>
      <c r="AN4213" s="20"/>
      <c r="AO4213"/>
      <c r="AT4213" s="14"/>
      <c r="AU4213" s="14"/>
      <c r="AV4213" s="14"/>
      <c r="AW4213" s="14"/>
    </row>
    <row r="4214" spans="1:49" s="10" customFormat="1">
      <c r="A4214" s="12"/>
      <c r="C4214"/>
      <c r="D4214"/>
      <c r="E4214" s="20"/>
      <c r="F4214"/>
      <c r="G4214"/>
      <c r="H4214"/>
      <c r="I4214"/>
      <c r="J4214" s="20"/>
      <c r="K4214"/>
      <c r="L4214"/>
      <c r="M4214"/>
      <c r="N4214"/>
      <c r="O4214" s="20"/>
      <c r="P4214"/>
      <c r="Q4214"/>
      <c r="R4214"/>
      <c r="S4214"/>
      <c r="T4214" s="20"/>
      <c r="U4214"/>
      <c r="V4214"/>
      <c r="W4214"/>
      <c r="X4214"/>
      <c r="Y4214" s="20"/>
      <c r="Z4214"/>
      <c r="AA4214"/>
      <c r="AB4214"/>
      <c r="AC4214"/>
      <c r="AD4214" s="20"/>
      <c r="AE4214"/>
      <c r="AF4214"/>
      <c r="AG4214"/>
      <c r="AH4214"/>
      <c r="AI4214" s="20"/>
      <c r="AJ4214"/>
      <c r="AK4214"/>
      <c r="AL4214"/>
      <c r="AM4214"/>
      <c r="AN4214" s="20"/>
      <c r="AO4214"/>
      <c r="AT4214" s="14"/>
      <c r="AU4214" s="14"/>
      <c r="AV4214" s="14"/>
      <c r="AW4214" s="14"/>
    </row>
    <row r="4215" spans="1:49" s="10" customFormat="1">
      <c r="A4215" s="12"/>
      <c r="C4215"/>
      <c r="D4215"/>
      <c r="E4215" s="20"/>
      <c r="F4215"/>
      <c r="G4215"/>
      <c r="H4215"/>
      <c r="I4215"/>
      <c r="J4215" s="20"/>
      <c r="K4215"/>
      <c r="L4215"/>
      <c r="M4215"/>
      <c r="N4215"/>
      <c r="O4215" s="20"/>
      <c r="P4215"/>
      <c r="Q4215"/>
      <c r="R4215"/>
      <c r="S4215"/>
      <c r="T4215" s="20"/>
      <c r="U4215"/>
      <c r="V4215"/>
      <c r="W4215"/>
      <c r="X4215"/>
      <c r="Y4215" s="20"/>
      <c r="Z4215"/>
      <c r="AA4215"/>
      <c r="AB4215"/>
      <c r="AC4215"/>
      <c r="AD4215" s="20"/>
      <c r="AE4215"/>
      <c r="AF4215"/>
      <c r="AG4215"/>
      <c r="AH4215"/>
      <c r="AI4215" s="20"/>
      <c r="AJ4215"/>
      <c r="AK4215"/>
      <c r="AL4215"/>
      <c r="AM4215"/>
      <c r="AN4215" s="20"/>
      <c r="AO4215"/>
      <c r="AT4215" s="14"/>
      <c r="AU4215" s="14"/>
      <c r="AV4215" s="14"/>
      <c r="AW4215" s="14"/>
    </row>
    <row r="4216" spans="1:49" s="10" customFormat="1">
      <c r="A4216" s="12"/>
      <c r="C4216"/>
      <c r="D4216"/>
      <c r="E4216" s="20"/>
      <c r="F4216"/>
      <c r="G4216"/>
      <c r="H4216"/>
      <c r="I4216"/>
      <c r="J4216" s="20"/>
      <c r="K4216"/>
      <c r="L4216"/>
      <c r="M4216"/>
      <c r="N4216"/>
      <c r="O4216" s="20"/>
      <c r="P4216"/>
      <c r="Q4216"/>
      <c r="R4216"/>
      <c r="S4216"/>
      <c r="T4216" s="20"/>
      <c r="U4216"/>
      <c r="V4216"/>
      <c r="W4216"/>
      <c r="X4216"/>
      <c r="Y4216" s="20"/>
      <c r="Z4216"/>
      <c r="AA4216"/>
      <c r="AB4216"/>
      <c r="AC4216"/>
      <c r="AD4216" s="20"/>
      <c r="AE4216"/>
      <c r="AF4216"/>
      <c r="AG4216"/>
      <c r="AH4216"/>
      <c r="AI4216" s="20"/>
      <c r="AJ4216"/>
      <c r="AK4216"/>
      <c r="AL4216"/>
      <c r="AM4216"/>
      <c r="AN4216" s="20"/>
      <c r="AO4216"/>
      <c r="AT4216" s="14"/>
      <c r="AU4216" s="14"/>
      <c r="AV4216" s="14"/>
      <c r="AW4216" s="14"/>
    </row>
    <row r="4217" spans="1:49" s="10" customFormat="1">
      <c r="A4217" s="12"/>
      <c r="C4217"/>
      <c r="D4217"/>
      <c r="E4217" s="20"/>
      <c r="F4217"/>
      <c r="G4217"/>
      <c r="H4217"/>
      <c r="I4217"/>
      <c r="J4217" s="20"/>
      <c r="K4217"/>
      <c r="L4217"/>
      <c r="M4217"/>
      <c r="N4217"/>
      <c r="O4217" s="20"/>
      <c r="P4217"/>
      <c r="Q4217"/>
      <c r="R4217"/>
      <c r="S4217"/>
      <c r="T4217" s="20"/>
      <c r="U4217"/>
      <c r="V4217"/>
      <c r="W4217"/>
      <c r="X4217"/>
      <c r="Y4217" s="20"/>
      <c r="Z4217"/>
      <c r="AA4217"/>
      <c r="AB4217"/>
      <c r="AC4217"/>
      <c r="AD4217" s="20"/>
      <c r="AE4217"/>
      <c r="AF4217"/>
      <c r="AG4217"/>
      <c r="AH4217"/>
      <c r="AI4217" s="20"/>
      <c r="AJ4217"/>
      <c r="AK4217"/>
      <c r="AL4217"/>
      <c r="AM4217"/>
      <c r="AN4217" s="20"/>
      <c r="AO4217"/>
      <c r="AT4217" s="14"/>
      <c r="AU4217" s="14"/>
      <c r="AV4217" s="14"/>
      <c r="AW4217" s="14"/>
    </row>
    <row r="4218" spans="1:49" s="10" customFormat="1">
      <c r="A4218" s="12"/>
      <c r="C4218"/>
      <c r="D4218"/>
      <c r="E4218" s="20"/>
      <c r="F4218"/>
      <c r="G4218"/>
      <c r="H4218"/>
      <c r="I4218"/>
      <c r="J4218" s="20"/>
      <c r="K4218"/>
      <c r="L4218"/>
      <c r="M4218"/>
      <c r="N4218"/>
      <c r="O4218" s="20"/>
      <c r="P4218"/>
      <c r="Q4218"/>
      <c r="R4218"/>
      <c r="S4218"/>
      <c r="T4218" s="20"/>
      <c r="U4218"/>
      <c r="V4218"/>
      <c r="W4218"/>
      <c r="X4218"/>
      <c r="Y4218" s="20"/>
      <c r="Z4218"/>
      <c r="AA4218"/>
      <c r="AB4218"/>
      <c r="AC4218"/>
      <c r="AD4218" s="20"/>
      <c r="AE4218"/>
      <c r="AF4218"/>
      <c r="AG4218"/>
      <c r="AH4218"/>
      <c r="AI4218" s="20"/>
      <c r="AJ4218"/>
      <c r="AK4218"/>
      <c r="AL4218"/>
      <c r="AM4218"/>
      <c r="AN4218" s="20"/>
      <c r="AO4218"/>
      <c r="AT4218" s="14"/>
      <c r="AU4218" s="14"/>
      <c r="AV4218" s="14"/>
      <c r="AW4218" s="14"/>
    </row>
    <row r="4219" spans="1:49" s="10" customFormat="1">
      <c r="A4219" s="12"/>
      <c r="C4219"/>
      <c r="D4219"/>
      <c r="E4219" s="20"/>
      <c r="F4219"/>
      <c r="G4219"/>
      <c r="H4219"/>
      <c r="I4219"/>
      <c r="J4219" s="20"/>
      <c r="K4219"/>
      <c r="L4219"/>
      <c r="M4219"/>
      <c r="N4219"/>
      <c r="O4219" s="20"/>
      <c r="P4219"/>
      <c r="Q4219"/>
      <c r="R4219"/>
      <c r="S4219"/>
      <c r="T4219" s="20"/>
      <c r="U4219"/>
      <c r="V4219"/>
      <c r="W4219"/>
      <c r="X4219"/>
      <c r="Y4219" s="20"/>
      <c r="Z4219"/>
      <c r="AA4219"/>
      <c r="AB4219"/>
      <c r="AC4219"/>
      <c r="AD4219" s="20"/>
      <c r="AE4219"/>
      <c r="AF4219"/>
      <c r="AG4219"/>
      <c r="AH4219"/>
      <c r="AI4219" s="20"/>
      <c r="AJ4219"/>
      <c r="AK4219"/>
      <c r="AL4219"/>
      <c r="AM4219"/>
      <c r="AN4219" s="20"/>
      <c r="AO4219"/>
      <c r="AT4219" s="14"/>
      <c r="AU4219" s="14"/>
      <c r="AV4219" s="14"/>
      <c r="AW4219" s="14"/>
    </row>
    <row r="4220" spans="1:49" s="10" customFormat="1">
      <c r="A4220" s="12"/>
      <c r="C4220"/>
      <c r="D4220"/>
      <c r="E4220" s="20"/>
      <c r="F4220"/>
      <c r="G4220"/>
      <c r="H4220"/>
      <c r="I4220"/>
      <c r="J4220" s="20"/>
      <c r="K4220"/>
      <c r="L4220"/>
      <c r="M4220"/>
      <c r="N4220"/>
      <c r="O4220" s="20"/>
      <c r="P4220"/>
      <c r="Q4220"/>
      <c r="R4220"/>
      <c r="S4220"/>
      <c r="T4220" s="20"/>
      <c r="U4220"/>
      <c r="V4220"/>
      <c r="W4220"/>
      <c r="X4220"/>
      <c r="Y4220" s="20"/>
      <c r="Z4220"/>
      <c r="AA4220"/>
      <c r="AB4220"/>
      <c r="AC4220"/>
      <c r="AD4220" s="20"/>
      <c r="AE4220"/>
      <c r="AF4220"/>
      <c r="AG4220"/>
      <c r="AH4220"/>
      <c r="AI4220" s="20"/>
      <c r="AJ4220"/>
      <c r="AK4220"/>
      <c r="AL4220"/>
      <c r="AM4220"/>
      <c r="AN4220" s="20"/>
      <c r="AO4220"/>
      <c r="AT4220" s="14"/>
      <c r="AU4220" s="14"/>
      <c r="AV4220" s="14"/>
      <c r="AW4220" s="14"/>
    </row>
    <row r="4221" spans="1:49" s="10" customFormat="1">
      <c r="A4221" s="12"/>
      <c r="C4221"/>
      <c r="D4221"/>
      <c r="E4221" s="20"/>
      <c r="F4221"/>
      <c r="G4221"/>
      <c r="H4221"/>
      <c r="I4221"/>
      <c r="J4221" s="20"/>
      <c r="K4221"/>
      <c r="L4221"/>
      <c r="M4221"/>
      <c r="N4221"/>
      <c r="O4221" s="20"/>
      <c r="P4221"/>
      <c r="Q4221"/>
      <c r="R4221"/>
      <c r="S4221"/>
      <c r="T4221" s="20"/>
      <c r="U4221"/>
      <c r="V4221"/>
      <c r="W4221"/>
      <c r="X4221"/>
      <c r="Y4221" s="20"/>
      <c r="Z4221"/>
      <c r="AA4221"/>
      <c r="AB4221"/>
      <c r="AC4221"/>
      <c r="AD4221" s="20"/>
      <c r="AE4221"/>
      <c r="AF4221"/>
      <c r="AG4221"/>
      <c r="AH4221"/>
      <c r="AI4221" s="20"/>
      <c r="AJ4221"/>
      <c r="AK4221"/>
      <c r="AL4221"/>
      <c r="AM4221"/>
      <c r="AN4221" s="20"/>
      <c r="AO4221"/>
      <c r="AT4221" s="14"/>
      <c r="AU4221" s="14"/>
      <c r="AV4221" s="14"/>
      <c r="AW4221" s="14"/>
    </row>
    <row r="4222" spans="1:49" s="10" customFormat="1">
      <c r="A4222" s="12"/>
      <c r="C4222"/>
      <c r="D4222"/>
      <c r="E4222" s="20"/>
      <c r="F4222"/>
      <c r="G4222"/>
      <c r="H4222"/>
      <c r="I4222"/>
      <c r="J4222" s="20"/>
      <c r="K4222"/>
      <c r="L4222"/>
      <c r="M4222"/>
      <c r="N4222"/>
      <c r="O4222" s="20"/>
      <c r="P4222"/>
      <c r="Q4222"/>
      <c r="R4222"/>
      <c r="S4222"/>
      <c r="T4222" s="20"/>
      <c r="U4222"/>
      <c r="V4222"/>
      <c r="W4222"/>
      <c r="X4222"/>
      <c r="Y4222" s="20"/>
      <c r="Z4222"/>
      <c r="AA4222"/>
      <c r="AB4222"/>
      <c r="AC4222"/>
      <c r="AD4222" s="20"/>
      <c r="AE4222"/>
      <c r="AF4222"/>
      <c r="AG4222"/>
      <c r="AH4222"/>
      <c r="AI4222" s="20"/>
      <c r="AJ4222"/>
      <c r="AK4222"/>
      <c r="AL4222"/>
      <c r="AM4222"/>
      <c r="AN4222" s="20"/>
      <c r="AO4222"/>
      <c r="AT4222" s="14"/>
      <c r="AU4222" s="14"/>
      <c r="AV4222" s="14"/>
      <c r="AW4222" s="14"/>
    </row>
    <row r="4223" spans="1:49" s="10" customFormat="1">
      <c r="A4223" s="12"/>
      <c r="C4223"/>
      <c r="D4223"/>
      <c r="E4223" s="20"/>
      <c r="F4223"/>
      <c r="G4223"/>
      <c r="H4223"/>
      <c r="I4223"/>
      <c r="J4223" s="20"/>
      <c r="K4223"/>
      <c r="L4223"/>
      <c r="M4223"/>
      <c r="N4223"/>
      <c r="O4223" s="20"/>
      <c r="P4223"/>
      <c r="Q4223"/>
      <c r="R4223"/>
      <c r="S4223"/>
      <c r="T4223" s="20"/>
      <c r="U4223"/>
      <c r="V4223"/>
      <c r="W4223"/>
      <c r="X4223"/>
      <c r="Y4223" s="20"/>
      <c r="Z4223"/>
      <c r="AA4223"/>
      <c r="AB4223"/>
      <c r="AC4223"/>
      <c r="AD4223" s="20"/>
      <c r="AE4223"/>
      <c r="AF4223"/>
      <c r="AG4223"/>
      <c r="AH4223"/>
      <c r="AI4223" s="20"/>
      <c r="AJ4223"/>
      <c r="AK4223"/>
      <c r="AL4223"/>
      <c r="AM4223"/>
      <c r="AN4223" s="20"/>
      <c r="AO4223"/>
      <c r="AT4223" s="14"/>
      <c r="AU4223" s="14"/>
      <c r="AV4223" s="14"/>
      <c r="AW4223" s="14"/>
    </row>
    <row r="4224" spans="1:49" s="10" customFormat="1">
      <c r="A4224" s="12"/>
      <c r="C4224"/>
      <c r="D4224"/>
      <c r="E4224" s="20"/>
      <c r="F4224"/>
      <c r="G4224"/>
      <c r="H4224"/>
      <c r="I4224"/>
      <c r="J4224" s="20"/>
      <c r="K4224"/>
      <c r="L4224"/>
      <c r="M4224"/>
      <c r="N4224"/>
      <c r="O4224" s="20"/>
      <c r="P4224"/>
      <c r="Q4224"/>
      <c r="R4224"/>
      <c r="S4224"/>
      <c r="T4224" s="20"/>
      <c r="U4224"/>
      <c r="V4224"/>
      <c r="W4224"/>
      <c r="X4224"/>
      <c r="Y4224" s="20"/>
      <c r="Z4224"/>
      <c r="AA4224"/>
      <c r="AB4224"/>
      <c r="AC4224"/>
      <c r="AD4224" s="20"/>
      <c r="AE4224"/>
      <c r="AF4224"/>
      <c r="AG4224"/>
      <c r="AH4224"/>
      <c r="AI4224" s="20"/>
      <c r="AJ4224"/>
      <c r="AK4224"/>
      <c r="AL4224"/>
      <c r="AM4224"/>
      <c r="AN4224" s="20"/>
      <c r="AO4224"/>
      <c r="AT4224" s="14"/>
      <c r="AU4224" s="14"/>
      <c r="AV4224" s="14"/>
      <c r="AW4224" s="14"/>
    </row>
    <row r="4225" spans="1:49" s="10" customFormat="1">
      <c r="A4225" s="12"/>
      <c r="C4225"/>
      <c r="D4225"/>
      <c r="E4225" s="20"/>
      <c r="F4225"/>
      <c r="G4225"/>
      <c r="H4225"/>
      <c r="I4225"/>
      <c r="J4225" s="20"/>
      <c r="K4225"/>
      <c r="L4225"/>
      <c r="M4225"/>
      <c r="N4225"/>
      <c r="O4225" s="20"/>
      <c r="P4225"/>
      <c r="Q4225"/>
      <c r="R4225"/>
      <c r="S4225"/>
      <c r="T4225" s="20"/>
      <c r="U4225"/>
      <c r="V4225"/>
      <c r="W4225"/>
      <c r="X4225"/>
      <c r="Y4225" s="20"/>
      <c r="Z4225"/>
      <c r="AA4225"/>
      <c r="AB4225"/>
      <c r="AC4225"/>
      <c r="AD4225" s="20"/>
      <c r="AE4225"/>
      <c r="AF4225"/>
      <c r="AG4225"/>
      <c r="AH4225"/>
      <c r="AI4225" s="20"/>
      <c r="AJ4225"/>
      <c r="AK4225"/>
      <c r="AL4225"/>
      <c r="AM4225"/>
      <c r="AN4225" s="20"/>
      <c r="AO4225"/>
      <c r="AT4225" s="14"/>
      <c r="AU4225" s="14"/>
      <c r="AV4225" s="14"/>
      <c r="AW4225" s="14"/>
    </row>
    <row r="4226" spans="1:49" s="10" customFormat="1">
      <c r="A4226" s="12"/>
      <c r="C4226"/>
      <c r="D4226"/>
      <c r="E4226" s="20"/>
      <c r="F4226"/>
      <c r="G4226"/>
      <c r="H4226"/>
      <c r="I4226"/>
      <c r="J4226" s="20"/>
      <c r="K4226"/>
      <c r="L4226"/>
      <c r="M4226"/>
      <c r="N4226"/>
      <c r="O4226" s="20"/>
      <c r="P4226"/>
      <c r="Q4226"/>
      <c r="R4226"/>
      <c r="S4226"/>
      <c r="T4226" s="20"/>
      <c r="U4226"/>
      <c r="V4226"/>
      <c r="W4226"/>
      <c r="X4226"/>
      <c r="Y4226" s="20"/>
      <c r="Z4226"/>
      <c r="AA4226"/>
      <c r="AB4226"/>
      <c r="AC4226"/>
      <c r="AD4226" s="20"/>
      <c r="AE4226"/>
      <c r="AF4226"/>
      <c r="AG4226"/>
      <c r="AH4226"/>
      <c r="AI4226" s="20"/>
      <c r="AJ4226"/>
      <c r="AK4226"/>
      <c r="AL4226"/>
      <c r="AM4226"/>
      <c r="AN4226" s="20"/>
      <c r="AO4226"/>
      <c r="AT4226" s="14"/>
      <c r="AU4226" s="14"/>
      <c r="AV4226" s="14"/>
      <c r="AW4226" s="14"/>
    </row>
    <row r="4227" spans="1:49" s="10" customFormat="1">
      <c r="A4227" s="12"/>
      <c r="C4227"/>
      <c r="D4227"/>
      <c r="E4227" s="20"/>
      <c r="F4227"/>
      <c r="G4227"/>
      <c r="H4227"/>
      <c r="I4227"/>
      <c r="J4227" s="20"/>
      <c r="K4227"/>
      <c r="L4227"/>
      <c r="M4227"/>
      <c r="N4227"/>
      <c r="O4227" s="20"/>
      <c r="P4227"/>
      <c r="Q4227"/>
      <c r="R4227"/>
      <c r="S4227"/>
      <c r="T4227" s="20"/>
      <c r="U4227"/>
      <c r="V4227"/>
      <c r="W4227"/>
      <c r="X4227"/>
      <c r="Y4227" s="20"/>
      <c r="Z4227"/>
      <c r="AA4227"/>
      <c r="AB4227"/>
      <c r="AC4227"/>
      <c r="AD4227" s="20"/>
      <c r="AE4227"/>
      <c r="AF4227"/>
      <c r="AG4227"/>
      <c r="AH4227"/>
      <c r="AI4227" s="20"/>
      <c r="AJ4227"/>
      <c r="AK4227"/>
      <c r="AL4227"/>
      <c r="AM4227"/>
      <c r="AN4227" s="20"/>
      <c r="AO4227"/>
      <c r="AT4227" s="14"/>
      <c r="AU4227" s="14"/>
      <c r="AV4227" s="14"/>
      <c r="AW4227" s="14"/>
    </row>
    <row r="4228" spans="1:49" s="10" customFormat="1">
      <c r="A4228" s="12"/>
      <c r="C4228"/>
      <c r="D4228"/>
      <c r="E4228" s="20"/>
      <c r="F4228"/>
      <c r="G4228"/>
      <c r="H4228"/>
      <c r="I4228"/>
      <c r="J4228" s="20"/>
      <c r="K4228"/>
      <c r="L4228"/>
      <c r="M4228"/>
      <c r="N4228"/>
      <c r="O4228" s="20"/>
      <c r="P4228"/>
      <c r="Q4228"/>
      <c r="R4228"/>
      <c r="S4228"/>
      <c r="T4228" s="20"/>
      <c r="U4228"/>
      <c r="V4228"/>
      <c r="W4228"/>
      <c r="X4228"/>
      <c r="Y4228" s="20"/>
      <c r="Z4228"/>
      <c r="AA4228"/>
      <c r="AB4228"/>
      <c r="AC4228"/>
      <c r="AD4228" s="20"/>
      <c r="AE4228"/>
      <c r="AF4228"/>
      <c r="AG4228"/>
      <c r="AH4228"/>
      <c r="AI4228" s="20"/>
      <c r="AJ4228"/>
      <c r="AK4228"/>
      <c r="AL4228"/>
      <c r="AM4228"/>
      <c r="AN4228" s="20"/>
      <c r="AO4228"/>
      <c r="AT4228" s="14"/>
      <c r="AU4228" s="14"/>
      <c r="AV4228" s="14"/>
      <c r="AW4228" s="14"/>
    </row>
    <row r="4229" spans="1:49" s="10" customFormat="1">
      <c r="A4229" s="12"/>
      <c r="C4229"/>
      <c r="D4229"/>
      <c r="E4229" s="20"/>
      <c r="F4229"/>
      <c r="G4229"/>
      <c r="H4229"/>
      <c r="I4229"/>
      <c r="J4229" s="20"/>
      <c r="K4229"/>
      <c r="L4229"/>
      <c r="M4229"/>
      <c r="N4229"/>
      <c r="O4229" s="20"/>
      <c r="P4229"/>
      <c r="Q4229"/>
      <c r="R4229"/>
      <c r="S4229"/>
      <c r="T4229" s="20"/>
      <c r="U4229"/>
      <c r="V4229"/>
      <c r="W4229"/>
      <c r="X4229"/>
      <c r="Y4229" s="20"/>
      <c r="Z4229"/>
      <c r="AA4229"/>
      <c r="AB4229"/>
      <c r="AC4229"/>
      <c r="AD4229" s="20"/>
      <c r="AE4229"/>
      <c r="AF4229"/>
      <c r="AG4229"/>
      <c r="AH4229"/>
      <c r="AI4229" s="20"/>
      <c r="AJ4229"/>
      <c r="AK4229"/>
      <c r="AL4229"/>
      <c r="AM4229"/>
      <c r="AN4229" s="20"/>
      <c r="AO4229"/>
      <c r="AT4229" s="14"/>
      <c r="AU4229" s="14"/>
      <c r="AV4229" s="14"/>
      <c r="AW4229" s="14"/>
    </row>
    <row r="4230" spans="1:49" s="10" customFormat="1">
      <c r="A4230" s="12"/>
      <c r="C4230"/>
      <c r="D4230"/>
      <c r="E4230" s="20"/>
      <c r="F4230"/>
      <c r="G4230"/>
      <c r="H4230"/>
      <c r="I4230"/>
      <c r="J4230" s="20"/>
      <c r="K4230"/>
      <c r="L4230"/>
      <c r="M4230"/>
      <c r="N4230"/>
      <c r="O4230" s="20"/>
      <c r="P4230"/>
      <c r="Q4230"/>
      <c r="R4230"/>
      <c r="S4230"/>
      <c r="T4230" s="20"/>
      <c r="U4230"/>
      <c r="V4230"/>
      <c r="W4230"/>
      <c r="X4230"/>
      <c r="Y4230" s="20"/>
      <c r="Z4230"/>
      <c r="AA4230"/>
      <c r="AB4230"/>
      <c r="AC4230"/>
      <c r="AD4230" s="20"/>
      <c r="AE4230"/>
      <c r="AF4230"/>
      <c r="AG4230"/>
      <c r="AH4230"/>
      <c r="AI4230" s="20"/>
      <c r="AJ4230"/>
      <c r="AK4230"/>
      <c r="AL4230"/>
      <c r="AM4230"/>
      <c r="AN4230" s="20"/>
      <c r="AO4230"/>
      <c r="AT4230" s="14"/>
      <c r="AU4230" s="14"/>
      <c r="AV4230" s="14"/>
      <c r="AW4230" s="14"/>
    </row>
    <row r="4231" spans="1:49" s="10" customFormat="1">
      <c r="A4231" s="12"/>
      <c r="C4231"/>
      <c r="D4231"/>
      <c r="E4231" s="20"/>
      <c r="F4231"/>
      <c r="G4231"/>
      <c r="H4231"/>
      <c r="I4231"/>
      <c r="J4231" s="20"/>
      <c r="K4231"/>
      <c r="L4231"/>
      <c r="M4231"/>
      <c r="N4231"/>
      <c r="O4231" s="20"/>
      <c r="P4231"/>
      <c r="Q4231"/>
      <c r="R4231"/>
      <c r="S4231"/>
      <c r="T4231" s="20"/>
      <c r="U4231"/>
      <c r="V4231"/>
      <c r="W4231"/>
      <c r="X4231"/>
      <c r="Y4231" s="20"/>
      <c r="Z4231"/>
      <c r="AA4231"/>
      <c r="AB4231"/>
      <c r="AC4231"/>
      <c r="AD4231" s="20"/>
      <c r="AE4231"/>
      <c r="AF4231"/>
      <c r="AG4231"/>
      <c r="AH4231"/>
      <c r="AI4231" s="20"/>
      <c r="AJ4231"/>
      <c r="AK4231"/>
      <c r="AL4231"/>
      <c r="AM4231"/>
      <c r="AN4231" s="20"/>
      <c r="AO4231"/>
      <c r="AT4231" s="14"/>
      <c r="AU4231" s="14"/>
      <c r="AV4231" s="14"/>
      <c r="AW4231" s="14"/>
    </row>
    <row r="4232" spans="1:49" s="10" customFormat="1">
      <c r="A4232" s="12"/>
      <c r="C4232"/>
      <c r="D4232"/>
      <c r="E4232" s="20"/>
      <c r="F4232"/>
      <c r="G4232"/>
      <c r="H4232"/>
      <c r="I4232"/>
      <c r="J4232" s="20"/>
      <c r="K4232"/>
      <c r="L4232"/>
      <c r="M4232"/>
      <c r="N4232"/>
      <c r="O4232" s="20"/>
      <c r="P4232"/>
      <c r="Q4232"/>
      <c r="R4232"/>
      <c r="S4232"/>
      <c r="T4232" s="20"/>
      <c r="U4232"/>
      <c r="V4232"/>
      <c r="W4232"/>
      <c r="X4232"/>
      <c r="Y4232" s="20"/>
      <c r="Z4232"/>
      <c r="AA4232"/>
      <c r="AB4232"/>
      <c r="AC4232"/>
      <c r="AD4232" s="20"/>
      <c r="AE4232"/>
      <c r="AF4232"/>
      <c r="AG4232"/>
      <c r="AH4232"/>
      <c r="AI4232" s="20"/>
      <c r="AJ4232"/>
      <c r="AK4232"/>
      <c r="AL4232"/>
      <c r="AM4232"/>
      <c r="AN4232" s="20"/>
      <c r="AO4232"/>
      <c r="AT4232" s="14"/>
      <c r="AU4232" s="14"/>
      <c r="AV4232" s="14"/>
      <c r="AW4232" s="14"/>
    </row>
    <row r="4233" spans="1:49" s="10" customFormat="1">
      <c r="A4233" s="12"/>
      <c r="C4233"/>
      <c r="D4233"/>
      <c r="E4233" s="20"/>
      <c r="F4233"/>
      <c r="G4233"/>
      <c r="H4233"/>
      <c r="I4233"/>
      <c r="J4233" s="20"/>
      <c r="K4233"/>
      <c r="L4233"/>
      <c r="M4233"/>
      <c r="N4233"/>
      <c r="O4233" s="20"/>
      <c r="P4233"/>
      <c r="Q4233"/>
      <c r="R4233"/>
      <c r="S4233"/>
      <c r="T4233" s="20"/>
      <c r="U4233"/>
      <c r="V4233"/>
      <c r="W4233"/>
      <c r="X4233"/>
      <c r="Y4233" s="20"/>
      <c r="Z4233"/>
      <c r="AA4233"/>
      <c r="AB4233"/>
      <c r="AC4233"/>
      <c r="AD4233" s="20"/>
      <c r="AE4233"/>
      <c r="AF4233"/>
      <c r="AG4233"/>
      <c r="AH4233"/>
      <c r="AI4233" s="20"/>
      <c r="AJ4233"/>
      <c r="AK4233"/>
      <c r="AL4233"/>
      <c r="AM4233"/>
      <c r="AN4233" s="20"/>
      <c r="AO4233"/>
      <c r="AT4233" s="14"/>
      <c r="AU4233" s="14"/>
      <c r="AV4233" s="14"/>
      <c r="AW4233" s="14"/>
    </row>
    <row r="4234" spans="1:49" s="10" customFormat="1">
      <c r="A4234" s="12"/>
      <c r="C4234"/>
      <c r="D4234"/>
      <c r="E4234" s="20"/>
      <c r="F4234"/>
      <c r="G4234"/>
      <c r="H4234"/>
      <c r="I4234"/>
      <c r="J4234" s="20"/>
      <c r="K4234"/>
      <c r="L4234"/>
      <c r="M4234"/>
      <c r="N4234"/>
      <c r="O4234" s="20"/>
      <c r="P4234"/>
      <c r="Q4234"/>
      <c r="R4234"/>
      <c r="S4234"/>
      <c r="T4234" s="20"/>
      <c r="U4234"/>
      <c r="V4234"/>
      <c r="W4234"/>
      <c r="X4234"/>
      <c r="Y4234" s="20"/>
      <c r="Z4234"/>
      <c r="AA4234"/>
      <c r="AB4234"/>
      <c r="AC4234"/>
      <c r="AD4234" s="20"/>
      <c r="AE4234"/>
      <c r="AF4234"/>
      <c r="AG4234"/>
      <c r="AH4234"/>
      <c r="AI4234" s="20"/>
      <c r="AJ4234"/>
      <c r="AK4234"/>
      <c r="AL4234"/>
      <c r="AM4234"/>
      <c r="AN4234" s="20"/>
      <c r="AO4234"/>
      <c r="AT4234" s="14"/>
      <c r="AU4234" s="14"/>
      <c r="AV4234" s="14"/>
      <c r="AW4234" s="14"/>
    </row>
    <row r="4235" spans="1:49" s="10" customFormat="1">
      <c r="A4235" s="12"/>
      <c r="C4235"/>
      <c r="D4235"/>
      <c r="E4235" s="20"/>
      <c r="F4235"/>
      <c r="G4235"/>
      <c r="H4235"/>
      <c r="I4235"/>
      <c r="J4235" s="20"/>
      <c r="K4235"/>
      <c r="L4235"/>
      <c r="M4235"/>
      <c r="N4235"/>
      <c r="O4235" s="20"/>
      <c r="P4235"/>
      <c r="Q4235"/>
      <c r="R4235"/>
      <c r="S4235"/>
      <c r="T4235" s="20"/>
      <c r="U4235"/>
      <c r="V4235"/>
      <c r="W4235"/>
      <c r="X4235"/>
      <c r="Y4235" s="20"/>
      <c r="Z4235"/>
      <c r="AA4235"/>
      <c r="AB4235"/>
      <c r="AC4235"/>
      <c r="AD4235" s="20"/>
      <c r="AE4235"/>
      <c r="AF4235"/>
      <c r="AG4235"/>
      <c r="AH4235"/>
      <c r="AI4235" s="20"/>
      <c r="AJ4235"/>
      <c r="AK4235"/>
      <c r="AL4235"/>
      <c r="AM4235"/>
      <c r="AN4235" s="20"/>
      <c r="AO4235"/>
      <c r="AT4235" s="14"/>
      <c r="AU4235" s="14"/>
      <c r="AV4235" s="14"/>
      <c r="AW4235" s="14"/>
    </row>
    <row r="4236" spans="1:49" s="10" customFormat="1">
      <c r="A4236" s="12"/>
      <c r="C4236"/>
      <c r="D4236"/>
      <c r="E4236" s="20"/>
      <c r="F4236"/>
      <c r="G4236"/>
      <c r="H4236"/>
      <c r="I4236"/>
      <c r="J4236" s="20"/>
      <c r="K4236"/>
      <c r="L4236"/>
      <c r="M4236"/>
      <c r="N4236"/>
      <c r="O4236" s="20"/>
      <c r="P4236"/>
      <c r="Q4236"/>
      <c r="R4236"/>
      <c r="S4236"/>
      <c r="T4236" s="20"/>
      <c r="U4236"/>
      <c r="V4236"/>
      <c r="W4236"/>
      <c r="X4236"/>
      <c r="Y4236" s="20"/>
      <c r="Z4236"/>
      <c r="AA4236"/>
      <c r="AB4236"/>
      <c r="AC4236"/>
      <c r="AD4236" s="20"/>
      <c r="AE4236"/>
      <c r="AF4236"/>
      <c r="AG4236"/>
      <c r="AH4236"/>
      <c r="AI4236" s="20"/>
      <c r="AJ4236"/>
      <c r="AK4236"/>
      <c r="AL4236"/>
      <c r="AM4236"/>
      <c r="AN4236" s="20"/>
      <c r="AO4236"/>
      <c r="AT4236" s="14"/>
      <c r="AU4236" s="14"/>
      <c r="AV4236" s="14"/>
      <c r="AW4236" s="14"/>
    </row>
    <row r="4237" spans="1:49" s="10" customFormat="1">
      <c r="A4237" s="12"/>
      <c r="C4237"/>
      <c r="D4237"/>
      <c r="E4237" s="20"/>
      <c r="F4237"/>
      <c r="G4237"/>
      <c r="H4237"/>
      <c r="I4237"/>
      <c r="J4237" s="20"/>
      <c r="K4237"/>
      <c r="L4237"/>
      <c r="M4237"/>
      <c r="N4237"/>
      <c r="O4237" s="20"/>
      <c r="P4237"/>
      <c r="Q4237"/>
      <c r="R4237"/>
      <c r="S4237"/>
      <c r="T4237" s="20"/>
      <c r="U4237"/>
      <c r="V4237"/>
      <c r="W4237"/>
      <c r="X4237"/>
      <c r="Y4237" s="20"/>
      <c r="Z4237"/>
      <c r="AA4237"/>
      <c r="AB4237"/>
      <c r="AC4237"/>
      <c r="AD4237" s="20"/>
      <c r="AE4237"/>
      <c r="AF4237"/>
      <c r="AG4237"/>
      <c r="AH4237"/>
      <c r="AI4237" s="20"/>
      <c r="AJ4237"/>
      <c r="AK4237"/>
      <c r="AL4237"/>
      <c r="AM4237"/>
      <c r="AN4237" s="20"/>
      <c r="AO4237"/>
      <c r="AT4237" s="14"/>
      <c r="AU4237" s="14"/>
      <c r="AV4237" s="14"/>
      <c r="AW4237" s="14"/>
    </row>
    <row r="4238" spans="1:49" s="10" customFormat="1">
      <c r="A4238" s="12"/>
      <c r="C4238"/>
      <c r="D4238"/>
      <c r="E4238" s="20"/>
      <c r="F4238"/>
      <c r="G4238"/>
      <c r="H4238"/>
      <c r="I4238"/>
      <c r="J4238" s="20"/>
      <c r="K4238"/>
      <c r="L4238"/>
      <c r="M4238"/>
      <c r="N4238"/>
      <c r="O4238" s="20"/>
      <c r="P4238"/>
      <c r="Q4238"/>
      <c r="R4238"/>
      <c r="S4238"/>
      <c r="T4238" s="20"/>
      <c r="U4238"/>
      <c r="V4238"/>
      <c r="W4238"/>
      <c r="X4238"/>
      <c r="Y4238" s="20"/>
      <c r="Z4238"/>
      <c r="AA4238"/>
      <c r="AB4238"/>
      <c r="AC4238"/>
      <c r="AD4238" s="20"/>
      <c r="AE4238"/>
      <c r="AF4238"/>
      <c r="AG4238"/>
      <c r="AH4238"/>
      <c r="AI4238" s="20"/>
      <c r="AJ4238"/>
      <c r="AK4238"/>
      <c r="AL4238"/>
      <c r="AM4238"/>
      <c r="AN4238" s="20"/>
      <c r="AO4238"/>
      <c r="AT4238" s="14"/>
      <c r="AU4238" s="14"/>
      <c r="AV4238" s="14"/>
      <c r="AW4238" s="14"/>
    </row>
    <row r="4239" spans="1:49" s="10" customFormat="1">
      <c r="A4239" s="12"/>
      <c r="C4239"/>
      <c r="D4239"/>
      <c r="E4239" s="20"/>
      <c r="F4239"/>
      <c r="G4239"/>
      <c r="H4239"/>
      <c r="I4239"/>
      <c r="J4239" s="20"/>
      <c r="K4239"/>
      <c r="L4239"/>
      <c r="M4239"/>
      <c r="N4239"/>
      <c r="O4239" s="20"/>
      <c r="P4239"/>
      <c r="Q4239"/>
      <c r="R4239"/>
      <c r="S4239"/>
      <c r="T4239" s="20"/>
      <c r="U4239"/>
      <c r="V4239"/>
      <c r="W4239"/>
      <c r="X4239"/>
      <c r="Y4239" s="20"/>
      <c r="Z4239"/>
      <c r="AA4239"/>
      <c r="AB4239"/>
      <c r="AC4239"/>
      <c r="AD4239" s="20"/>
      <c r="AE4239"/>
      <c r="AF4239"/>
      <c r="AG4239"/>
      <c r="AH4239"/>
      <c r="AI4239" s="20"/>
      <c r="AJ4239"/>
      <c r="AK4239"/>
      <c r="AL4239"/>
      <c r="AM4239"/>
      <c r="AN4239" s="20"/>
      <c r="AO4239"/>
      <c r="AT4239" s="14"/>
      <c r="AU4239" s="14"/>
      <c r="AV4239" s="14"/>
      <c r="AW4239" s="14"/>
    </row>
    <row r="4240" spans="1:49" s="10" customFormat="1">
      <c r="A4240" s="12"/>
      <c r="C4240"/>
      <c r="D4240"/>
      <c r="E4240" s="20"/>
      <c r="F4240"/>
      <c r="G4240"/>
      <c r="H4240"/>
      <c r="I4240"/>
      <c r="J4240" s="20"/>
      <c r="K4240"/>
      <c r="L4240"/>
      <c r="M4240"/>
      <c r="N4240"/>
      <c r="O4240" s="20"/>
      <c r="P4240"/>
      <c r="Q4240"/>
      <c r="R4240"/>
      <c r="S4240"/>
      <c r="T4240" s="20"/>
      <c r="U4240"/>
      <c r="V4240"/>
      <c r="W4240"/>
      <c r="X4240"/>
      <c r="Y4240" s="20"/>
      <c r="Z4240"/>
      <c r="AA4240"/>
      <c r="AB4240"/>
      <c r="AC4240"/>
      <c r="AD4240" s="20"/>
      <c r="AE4240"/>
      <c r="AF4240"/>
      <c r="AG4240"/>
      <c r="AH4240"/>
      <c r="AI4240" s="20"/>
      <c r="AJ4240"/>
      <c r="AK4240"/>
      <c r="AL4240"/>
      <c r="AM4240"/>
      <c r="AN4240" s="20"/>
      <c r="AO4240"/>
      <c r="AT4240" s="14"/>
      <c r="AU4240" s="14"/>
      <c r="AV4240" s="14"/>
      <c r="AW4240" s="14"/>
    </row>
    <row r="4241" spans="1:49" s="10" customFormat="1">
      <c r="A4241" s="12"/>
      <c r="C4241"/>
      <c r="D4241"/>
      <c r="E4241" s="20"/>
      <c r="F4241"/>
      <c r="G4241"/>
      <c r="H4241"/>
      <c r="I4241"/>
      <c r="J4241" s="20"/>
      <c r="K4241"/>
      <c r="L4241"/>
      <c r="M4241"/>
      <c r="N4241"/>
      <c r="O4241" s="20"/>
      <c r="P4241"/>
      <c r="Q4241"/>
      <c r="R4241"/>
      <c r="S4241"/>
      <c r="T4241" s="20"/>
      <c r="U4241"/>
      <c r="V4241"/>
      <c r="W4241"/>
      <c r="X4241"/>
      <c r="Y4241" s="20"/>
      <c r="Z4241"/>
      <c r="AA4241"/>
      <c r="AB4241"/>
      <c r="AC4241"/>
      <c r="AD4241" s="20"/>
      <c r="AE4241"/>
      <c r="AF4241"/>
      <c r="AG4241"/>
      <c r="AH4241"/>
      <c r="AI4241" s="20"/>
      <c r="AJ4241"/>
      <c r="AK4241"/>
      <c r="AL4241"/>
      <c r="AM4241"/>
      <c r="AN4241" s="20"/>
      <c r="AO4241"/>
      <c r="AT4241" s="14"/>
      <c r="AU4241" s="14"/>
      <c r="AV4241" s="14"/>
      <c r="AW4241" s="14"/>
    </row>
    <row r="4242" spans="1:49" s="10" customFormat="1">
      <c r="A4242" s="12"/>
      <c r="C4242"/>
      <c r="D4242"/>
      <c r="E4242" s="20"/>
      <c r="F4242"/>
      <c r="G4242"/>
      <c r="H4242"/>
      <c r="I4242"/>
      <c r="J4242" s="20"/>
      <c r="K4242"/>
      <c r="L4242"/>
      <c r="M4242"/>
      <c r="N4242"/>
      <c r="O4242" s="20"/>
      <c r="P4242"/>
      <c r="Q4242"/>
      <c r="R4242"/>
      <c r="S4242"/>
      <c r="T4242" s="20"/>
      <c r="U4242"/>
      <c r="V4242"/>
      <c r="W4242"/>
      <c r="X4242"/>
      <c r="Y4242" s="20"/>
      <c r="Z4242"/>
      <c r="AA4242"/>
      <c r="AB4242"/>
      <c r="AC4242"/>
      <c r="AD4242" s="20"/>
      <c r="AE4242"/>
      <c r="AF4242"/>
      <c r="AG4242"/>
      <c r="AH4242"/>
      <c r="AI4242" s="20"/>
      <c r="AJ4242"/>
      <c r="AK4242"/>
      <c r="AL4242"/>
      <c r="AM4242"/>
      <c r="AN4242" s="20"/>
      <c r="AO4242"/>
      <c r="AT4242" s="14"/>
      <c r="AU4242" s="14"/>
      <c r="AV4242" s="14"/>
      <c r="AW4242" s="14"/>
    </row>
    <row r="4243" spans="1:49" s="10" customFormat="1">
      <c r="A4243" s="12"/>
      <c r="C4243"/>
      <c r="D4243"/>
      <c r="E4243" s="20"/>
      <c r="F4243"/>
      <c r="G4243"/>
      <c r="H4243"/>
      <c r="I4243"/>
      <c r="J4243" s="20"/>
      <c r="K4243"/>
      <c r="L4243"/>
      <c r="M4243"/>
      <c r="N4243"/>
      <c r="O4243" s="20"/>
      <c r="P4243"/>
      <c r="Q4243"/>
      <c r="R4243"/>
      <c r="S4243"/>
      <c r="T4243" s="20"/>
      <c r="U4243"/>
      <c r="V4243"/>
      <c r="W4243"/>
      <c r="X4243"/>
      <c r="Y4243" s="20"/>
      <c r="Z4243"/>
      <c r="AA4243"/>
      <c r="AB4243"/>
      <c r="AC4243"/>
      <c r="AD4243" s="20"/>
      <c r="AE4243"/>
      <c r="AF4243"/>
      <c r="AG4243"/>
      <c r="AH4243"/>
      <c r="AI4243" s="20"/>
      <c r="AJ4243"/>
      <c r="AK4243"/>
      <c r="AL4243"/>
      <c r="AM4243"/>
      <c r="AN4243" s="20"/>
      <c r="AO4243"/>
      <c r="AT4243" s="14"/>
      <c r="AU4243" s="14"/>
      <c r="AV4243" s="14"/>
      <c r="AW4243" s="14"/>
    </row>
    <row r="4244" spans="1:49" s="10" customFormat="1">
      <c r="A4244" s="12"/>
      <c r="C4244"/>
      <c r="D4244"/>
      <c r="E4244" s="20"/>
      <c r="F4244"/>
      <c r="G4244"/>
      <c r="H4244"/>
      <c r="I4244"/>
      <c r="J4244" s="20"/>
      <c r="K4244"/>
      <c r="L4244"/>
      <c r="M4244"/>
      <c r="N4244"/>
      <c r="O4244" s="20"/>
      <c r="P4244"/>
      <c r="Q4244"/>
      <c r="R4244"/>
      <c r="S4244"/>
      <c r="T4244" s="20"/>
      <c r="U4244"/>
      <c r="V4244"/>
      <c r="W4244"/>
      <c r="X4244"/>
      <c r="Y4244" s="20"/>
      <c r="Z4244"/>
      <c r="AA4244"/>
      <c r="AB4244"/>
      <c r="AC4244"/>
      <c r="AD4244" s="20"/>
      <c r="AE4244"/>
      <c r="AF4244"/>
      <c r="AG4244"/>
      <c r="AH4244"/>
      <c r="AI4244" s="20"/>
      <c r="AJ4244"/>
      <c r="AK4244"/>
      <c r="AL4244"/>
      <c r="AM4244"/>
      <c r="AN4244" s="20"/>
      <c r="AO4244"/>
      <c r="AT4244" s="14"/>
      <c r="AU4244" s="14"/>
      <c r="AV4244" s="14"/>
      <c r="AW4244" s="14"/>
    </row>
    <row r="4245" spans="1:49" s="10" customFormat="1">
      <c r="A4245" s="12"/>
      <c r="C4245"/>
      <c r="D4245"/>
      <c r="E4245" s="20"/>
      <c r="F4245"/>
      <c r="G4245"/>
      <c r="H4245"/>
      <c r="I4245"/>
      <c r="J4245" s="20"/>
      <c r="K4245"/>
      <c r="L4245"/>
      <c r="M4245"/>
      <c r="N4245"/>
      <c r="O4245" s="20"/>
      <c r="P4245"/>
      <c r="Q4245"/>
      <c r="R4245"/>
      <c r="S4245"/>
      <c r="T4245" s="20"/>
      <c r="U4245"/>
      <c r="V4245"/>
      <c r="W4245"/>
      <c r="X4245"/>
      <c r="Y4245" s="20"/>
      <c r="Z4245"/>
      <c r="AA4245"/>
      <c r="AB4245"/>
      <c r="AC4245"/>
      <c r="AD4245" s="20"/>
      <c r="AE4245"/>
      <c r="AF4245"/>
      <c r="AG4245"/>
      <c r="AH4245"/>
      <c r="AI4245" s="20"/>
      <c r="AJ4245"/>
      <c r="AK4245"/>
      <c r="AL4245"/>
      <c r="AM4245"/>
      <c r="AN4245" s="20"/>
      <c r="AO4245"/>
      <c r="AT4245" s="14"/>
      <c r="AU4245" s="14"/>
      <c r="AV4245" s="14"/>
      <c r="AW4245" s="14"/>
    </row>
    <row r="4246" spans="1:49" s="10" customFormat="1">
      <c r="A4246" s="12"/>
      <c r="C4246"/>
      <c r="D4246"/>
      <c r="E4246" s="20"/>
      <c r="F4246"/>
      <c r="G4246"/>
      <c r="H4246"/>
      <c r="I4246"/>
      <c r="J4246" s="20"/>
      <c r="K4246"/>
      <c r="L4246"/>
      <c r="M4246"/>
      <c r="N4246"/>
      <c r="O4246" s="20"/>
      <c r="P4246"/>
      <c r="Q4246"/>
      <c r="R4246"/>
      <c r="S4246"/>
      <c r="T4246" s="20"/>
      <c r="U4246"/>
      <c r="V4246"/>
      <c r="W4246"/>
      <c r="X4246"/>
      <c r="Y4246" s="20"/>
      <c r="Z4246"/>
      <c r="AA4246"/>
      <c r="AB4246"/>
      <c r="AC4246"/>
      <c r="AD4246" s="20"/>
      <c r="AE4246"/>
      <c r="AF4246"/>
      <c r="AG4246"/>
      <c r="AH4246"/>
      <c r="AI4246" s="20"/>
      <c r="AJ4246"/>
      <c r="AK4246"/>
      <c r="AL4246"/>
      <c r="AM4246"/>
      <c r="AN4246" s="20"/>
      <c r="AO4246"/>
      <c r="AT4246" s="14"/>
      <c r="AU4246" s="14"/>
      <c r="AV4246" s="14"/>
      <c r="AW4246" s="14"/>
    </row>
    <row r="4247" spans="1:49" s="10" customFormat="1">
      <c r="A4247" s="12"/>
      <c r="C4247"/>
      <c r="D4247"/>
      <c r="E4247" s="20"/>
      <c r="F4247"/>
      <c r="G4247"/>
      <c r="H4247"/>
      <c r="I4247"/>
      <c r="J4247" s="20"/>
      <c r="K4247"/>
      <c r="L4247"/>
      <c r="M4247"/>
      <c r="N4247"/>
      <c r="O4247" s="20"/>
      <c r="P4247"/>
      <c r="Q4247"/>
      <c r="R4247"/>
      <c r="S4247"/>
      <c r="T4247" s="20"/>
      <c r="U4247"/>
      <c r="V4247"/>
      <c r="W4247"/>
      <c r="X4247"/>
      <c r="Y4247" s="20"/>
      <c r="Z4247"/>
      <c r="AA4247"/>
      <c r="AB4247"/>
      <c r="AC4247"/>
      <c r="AD4247" s="20"/>
      <c r="AE4247"/>
      <c r="AF4247"/>
      <c r="AG4247"/>
      <c r="AH4247"/>
      <c r="AI4247" s="20"/>
      <c r="AJ4247"/>
      <c r="AK4247"/>
      <c r="AL4247"/>
      <c r="AM4247"/>
      <c r="AN4247" s="20"/>
      <c r="AO4247"/>
      <c r="AT4247" s="14"/>
      <c r="AU4247" s="14"/>
      <c r="AV4247" s="14"/>
      <c r="AW4247" s="14"/>
    </row>
    <row r="4248" spans="1:49" s="10" customFormat="1">
      <c r="A4248" s="12"/>
      <c r="C4248"/>
      <c r="D4248"/>
      <c r="E4248" s="20"/>
      <c r="F4248"/>
      <c r="G4248"/>
      <c r="H4248"/>
      <c r="I4248"/>
      <c r="J4248" s="20"/>
      <c r="K4248"/>
      <c r="L4248"/>
      <c r="M4248"/>
      <c r="N4248"/>
      <c r="O4248" s="20"/>
      <c r="P4248"/>
      <c r="Q4248"/>
      <c r="R4248"/>
      <c r="S4248"/>
      <c r="T4248" s="20"/>
      <c r="U4248"/>
      <c r="V4248"/>
      <c r="W4248"/>
      <c r="X4248"/>
      <c r="Y4248" s="20"/>
      <c r="Z4248"/>
      <c r="AA4248"/>
      <c r="AB4248"/>
      <c r="AC4248"/>
      <c r="AD4248" s="20"/>
      <c r="AE4248"/>
      <c r="AF4248"/>
      <c r="AG4248"/>
      <c r="AH4248"/>
      <c r="AI4248" s="20"/>
      <c r="AJ4248"/>
      <c r="AK4248"/>
      <c r="AL4248"/>
      <c r="AM4248"/>
      <c r="AN4248" s="20"/>
      <c r="AO4248"/>
      <c r="AT4248" s="14"/>
      <c r="AU4248" s="14"/>
      <c r="AV4248" s="14"/>
      <c r="AW4248" s="14"/>
    </row>
    <row r="4249" spans="1:49" s="10" customFormat="1">
      <c r="A4249" s="12"/>
      <c r="C4249"/>
      <c r="D4249"/>
      <c r="E4249" s="20"/>
      <c r="F4249"/>
      <c r="G4249"/>
      <c r="H4249"/>
      <c r="I4249"/>
      <c r="J4249" s="20"/>
      <c r="K4249"/>
      <c r="L4249"/>
      <c r="M4249"/>
      <c r="N4249"/>
      <c r="O4249" s="20"/>
      <c r="P4249"/>
      <c r="Q4249"/>
      <c r="R4249"/>
      <c r="S4249"/>
      <c r="T4249" s="20"/>
      <c r="U4249"/>
      <c r="V4249"/>
      <c r="W4249"/>
      <c r="X4249"/>
      <c r="Y4249" s="20"/>
      <c r="Z4249"/>
      <c r="AA4249"/>
      <c r="AB4249"/>
      <c r="AC4249"/>
      <c r="AD4249" s="20"/>
      <c r="AE4249"/>
      <c r="AF4249"/>
      <c r="AG4249"/>
      <c r="AH4249"/>
      <c r="AI4249" s="20"/>
      <c r="AJ4249"/>
      <c r="AK4249"/>
      <c r="AL4249"/>
      <c r="AM4249"/>
      <c r="AN4249" s="20"/>
      <c r="AO4249"/>
      <c r="AT4249" s="14"/>
      <c r="AU4249" s="14"/>
      <c r="AV4249" s="14"/>
      <c r="AW4249" s="14"/>
    </row>
    <row r="4250" spans="1:49" s="10" customFormat="1">
      <c r="A4250" s="12"/>
      <c r="C4250"/>
      <c r="D4250"/>
      <c r="E4250" s="20"/>
      <c r="F4250"/>
      <c r="G4250"/>
      <c r="H4250"/>
      <c r="I4250"/>
      <c r="J4250" s="20"/>
      <c r="K4250"/>
      <c r="L4250"/>
      <c r="M4250"/>
      <c r="N4250"/>
      <c r="O4250" s="20"/>
      <c r="P4250"/>
      <c r="Q4250"/>
      <c r="R4250"/>
      <c r="S4250"/>
      <c r="T4250" s="20"/>
      <c r="U4250"/>
      <c r="V4250"/>
      <c r="W4250"/>
      <c r="X4250"/>
      <c r="Y4250" s="20"/>
      <c r="Z4250"/>
      <c r="AA4250"/>
      <c r="AB4250"/>
      <c r="AC4250"/>
      <c r="AD4250" s="20"/>
      <c r="AE4250"/>
      <c r="AF4250"/>
      <c r="AG4250"/>
      <c r="AH4250"/>
      <c r="AI4250" s="20"/>
      <c r="AJ4250"/>
      <c r="AK4250"/>
      <c r="AL4250"/>
      <c r="AM4250"/>
      <c r="AN4250" s="20"/>
      <c r="AO4250"/>
      <c r="AT4250" s="14"/>
      <c r="AU4250" s="14"/>
      <c r="AV4250" s="14"/>
      <c r="AW4250" s="14"/>
    </row>
    <row r="4251" spans="1:49" s="10" customFormat="1">
      <c r="A4251" s="12"/>
      <c r="C4251"/>
      <c r="D4251"/>
      <c r="E4251" s="20"/>
      <c r="F4251"/>
      <c r="G4251"/>
      <c r="H4251"/>
      <c r="I4251"/>
      <c r="J4251" s="20"/>
      <c r="K4251"/>
      <c r="L4251"/>
      <c r="M4251"/>
      <c r="N4251"/>
      <c r="O4251" s="20"/>
      <c r="P4251"/>
      <c r="Q4251"/>
      <c r="R4251"/>
      <c r="S4251"/>
      <c r="T4251" s="20"/>
      <c r="U4251"/>
      <c r="V4251"/>
      <c r="W4251"/>
      <c r="X4251"/>
      <c r="Y4251" s="20"/>
      <c r="Z4251"/>
      <c r="AA4251"/>
      <c r="AB4251"/>
      <c r="AC4251"/>
      <c r="AD4251" s="20"/>
      <c r="AE4251"/>
      <c r="AF4251"/>
      <c r="AG4251"/>
      <c r="AH4251"/>
      <c r="AI4251" s="20"/>
      <c r="AJ4251"/>
      <c r="AK4251"/>
      <c r="AL4251"/>
      <c r="AM4251"/>
      <c r="AN4251" s="20"/>
      <c r="AO4251"/>
      <c r="AT4251" s="14"/>
      <c r="AU4251" s="14"/>
      <c r="AV4251" s="14"/>
      <c r="AW4251" s="14"/>
    </row>
    <row r="4252" spans="1:49" s="10" customFormat="1">
      <c r="A4252" s="12"/>
      <c r="C4252"/>
      <c r="D4252"/>
      <c r="E4252" s="20"/>
      <c r="F4252"/>
      <c r="G4252"/>
      <c r="H4252"/>
      <c r="I4252"/>
      <c r="J4252" s="20"/>
      <c r="K4252"/>
      <c r="L4252"/>
      <c r="M4252"/>
      <c r="N4252"/>
      <c r="O4252" s="20"/>
      <c r="P4252"/>
      <c r="Q4252"/>
      <c r="R4252"/>
      <c r="S4252"/>
      <c r="T4252" s="20"/>
      <c r="U4252"/>
      <c r="V4252"/>
      <c r="W4252"/>
      <c r="X4252"/>
      <c r="Y4252" s="20"/>
      <c r="Z4252"/>
      <c r="AA4252"/>
      <c r="AB4252"/>
      <c r="AC4252"/>
      <c r="AD4252" s="20"/>
      <c r="AE4252"/>
      <c r="AF4252"/>
      <c r="AG4252"/>
      <c r="AH4252"/>
      <c r="AI4252" s="20"/>
      <c r="AJ4252"/>
      <c r="AK4252"/>
      <c r="AL4252"/>
      <c r="AM4252"/>
      <c r="AN4252" s="20"/>
      <c r="AO4252"/>
      <c r="AT4252" s="14"/>
      <c r="AU4252" s="14"/>
      <c r="AV4252" s="14"/>
      <c r="AW4252" s="14"/>
    </row>
    <row r="4253" spans="1:49" s="10" customFormat="1">
      <c r="A4253" s="12"/>
      <c r="C4253"/>
      <c r="D4253"/>
      <c r="E4253" s="20"/>
      <c r="F4253"/>
      <c r="G4253"/>
      <c r="H4253"/>
      <c r="I4253"/>
      <c r="J4253" s="20"/>
      <c r="K4253"/>
      <c r="L4253"/>
      <c r="M4253"/>
      <c r="N4253"/>
      <c r="O4253" s="20"/>
      <c r="P4253"/>
      <c r="Q4253"/>
      <c r="R4253"/>
      <c r="S4253"/>
      <c r="T4253" s="20"/>
      <c r="U4253"/>
      <c r="V4253"/>
      <c r="W4253"/>
      <c r="X4253"/>
      <c r="Y4253" s="20"/>
      <c r="Z4253"/>
      <c r="AA4253"/>
      <c r="AB4253"/>
      <c r="AC4253"/>
      <c r="AD4253" s="20"/>
      <c r="AE4253"/>
      <c r="AF4253"/>
      <c r="AG4253"/>
      <c r="AH4253"/>
      <c r="AI4253" s="20"/>
      <c r="AJ4253"/>
      <c r="AK4253"/>
      <c r="AL4253"/>
      <c r="AM4253"/>
      <c r="AN4253" s="20"/>
      <c r="AO4253"/>
      <c r="AT4253" s="14"/>
      <c r="AU4253" s="14"/>
      <c r="AV4253" s="14"/>
      <c r="AW4253" s="14"/>
    </row>
    <row r="4254" spans="1:49" s="10" customFormat="1">
      <c r="A4254" s="12"/>
      <c r="C4254"/>
      <c r="D4254"/>
      <c r="E4254" s="20"/>
      <c r="F4254"/>
      <c r="G4254"/>
      <c r="H4254"/>
      <c r="I4254"/>
      <c r="J4254" s="20"/>
      <c r="K4254"/>
      <c r="L4254"/>
      <c r="M4254"/>
      <c r="N4254"/>
      <c r="O4254" s="20"/>
      <c r="P4254"/>
      <c r="Q4254"/>
      <c r="R4254"/>
      <c r="S4254"/>
      <c r="T4254" s="20"/>
      <c r="U4254"/>
      <c r="V4254"/>
      <c r="W4254"/>
      <c r="X4254"/>
      <c r="Y4254" s="20"/>
      <c r="Z4254"/>
      <c r="AA4254"/>
      <c r="AB4254"/>
      <c r="AC4254"/>
      <c r="AD4254" s="20"/>
      <c r="AE4254"/>
      <c r="AF4254"/>
      <c r="AG4254"/>
      <c r="AH4254"/>
      <c r="AI4254" s="20"/>
      <c r="AJ4254"/>
      <c r="AK4254"/>
      <c r="AL4254"/>
      <c r="AM4254"/>
      <c r="AN4254" s="20"/>
      <c r="AO4254"/>
      <c r="AT4254" s="14"/>
      <c r="AU4254" s="14"/>
      <c r="AV4254" s="14"/>
      <c r="AW4254" s="14"/>
    </row>
    <row r="4255" spans="1:49" s="10" customFormat="1">
      <c r="A4255" s="12"/>
      <c r="C4255"/>
      <c r="D4255"/>
      <c r="E4255" s="20"/>
      <c r="F4255"/>
      <c r="G4255"/>
      <c r="H4255"/>
      <c r="I4255"/>
      <c r="J4255" s="20"/>
      <c r="K4255"/>
      <c r="L4255"/>
      <c r="M4255"/>
      <c r="N4255"/>
      <c r="O4255" s="20"/>
      <c r="P4255"/>
      <c r="Q4255"/>
      <c r="R4255"/>
      <c r="S4255"/>
      <c r="T4255" s="20"/>
      <c r="U4255"/>
      <c r="V4255"/>
      <c r="W4255"/>
      <c r="X4255"/>
      <c r="Y4255" s="20"/>
      <c r="Z4255"/>
      <c r="AA4255"/>
      <c r="AB4255"/>
      <c r="AC4255"/>
      <c r="AD4255" s="20"/>
      <c r="AE4255"/>
      <c r="AF4255"/>
      <c r="AG4255"/>
      <c r="AH4255"/>
      <c r="AI4255" s="20"/>
      <c r="AJ4255"/>
      <c r="AK4255"/>
      <c r="AL4255"/>
      <c r="AM4255"/>
      <c r="AN4255" s="20"/>
      <c r="AO4255"/>
      <c r="AT4255" s="14"/>
      <c r="AU4255" s="14"/>
      <c r="AV4255" s="14"/>
      <c r="AW4255" s="14"/>
    </row>
    <row r="4256" spans="1:49" s="10" customFormat="1">
      <c r="A4256" s="12"/>
      <c r="C4256"/>
      <c r="D4256"/>
      <c r="E4256" s="20"/>
      <c r="F4256"/>
      <c r="G4256"/>
      <c r="H4256"/>
      <c r="I4256"/>
      <c r="J4256" s="20"/>
      <c r="K4256"/>
      <c r="L4256"/>
      <c r="M4256"/>
      <c r="N4256"/>
      <c r="O4256" s="20"/>
      <c r="P4256"/>
      <c r="Q4256"/>
      <c r="R4256"/>
      <c r="S4256"/>
      <c r="T4256" s="20"/>
      <c r="U4256"/>
      <c r="V4256"/>
      <c r="W4256"/>
      <c r="X4256"/>
      <c r="Y4256" s="20"/>
      <c r="Z4256"/>
      <c r="AA4256"/>
      <c r="AB4256"/>
      <c r="AC4256"/>
      <c r="AD4256" s="20"/>
      <c r="AE4256"/>
      <c r="AF4256"/>
      <c r="AG4256"/>
      <c r="AH4256"/>
      <c r="AI4256" s="20"/>
      <c r="AJ4256"/>
      <c r="AK4256"/>
      <c r="AL4256"/>
      <c r="AM4256"/>
      <c r="AN4256" s="20"/>
      <c r="AO4256"/>
      <c r="AT4256" s="14"/>
      <c r="AU4256" s="14"/>
      <c r="AV4256" s="14"/>
      <c r="AW4256" s="14"/>
    </row>
    <row r="4257" spans="1:49" s="10" customFormat="1">
      <c r="A4257" s="12"/>
      <c r="C4257"/>
      <c r="D4257"/>
      <c r="E4257" s="20"/>
      <c r="F4257"/>
      <c r="G4257"/>
      <c r="H4257"/>
      <c r="I4257"/>
      <c r="J4257" s="20"/>
      <c r="K4257"/>
      <c r="L4257"/>
      <c r="M4257"/>
      <c r="N4257"/>
      <c r="O4257" s="20"/>
      <c r="P4257"/>
      <c r="Q4257"/>
      <c r="R4257"/>
      <c r="S4257"/>
      <c r="T4257" s="20"/>
      <c r="U4257"/>
      <c r="V4257"/>
      <c r="W4257"/>
      <c r="X4257"/>
      <c r="Y4257" s="20"/>
      <c r="Z4257"/>
      <c r="AA4257"/>
      <c r="AB4257"/>
      <c r="AC4257"/>
      <c r="AD4257" s="20"/>
      <c r="AE4257"/>
      <c r="AF4257"/>
      <c r="AG4257"/>
      <c r="AH4257"/>
      <c r="AI4257" s="20"/>
      <c r="AJ4257"/>
      <c r="AK4257"/>
      <c r="AL4257"/>
      <c r="AM4257"/>
      <c r="AN4257" s="20"/>
      <c r="AO4257"/>
      <c r="AT4257" s="14"/>
      <c r="AU4257" s="14"/>
      <c r="AV4257" s="14"/>
      <c r="AW4257" s="14"/>
    </row>
    <row r="4258" spans="1:49" s="10" customFormat="1">
      <c r="A4258" s="12"/>
      <c r="C4258"/>
      <c r="D4258"/>
      <c r="E4258" s="20"/>
      <c r="F4258"/>
      <c r="G4258"/>
      <c r="H4258"/>
      <c r="I4258"/>
      <c r="J4258" s="20"/>
      <c r="K4258"/>
      <c r="L4258"/>
      <c r="M4258"/>
      <c r="N4258"/>
      <c r="O4258" s="20"/>
      <c r="P4258"/>
      <c r="Q4258"/>
      <c r="R4258"/>
      <c r="S4258"/>
      <c r="T4258" s="20"/>
      <c r="U4258"/>
      <c r="V4258"/>
      <c r="W4258"/>
      <c r="X4258"/>
      <c r="Y4258" s="20"/>
      <c r="Z4258"/>
      <c r="AA4258"/>
      <c r="AB4258"/>
      <c r="AC4258"/>
      <c r="AD4258" s="20"/>
      <c r="AE4258"/>
      <c r="AF4258"/>
      <c r="AG4258"/>
      <c r="AH4258"/>
      <c r="AI4258" s="20"/>
      <c r="AJ4258"/>
      <c r="AK4258"/>
      <c r="AL4258"/>
      <c r="AM4258"/>
      <c r="AN4258" s="20"/>
      <c r="AO4258"/>
      <c r="AT4258" s="14"/>
      <c r="AU4258" s="14"/>
      <c r="AV4258" s="14"/>
      <c r="AW4258" s="14"/>
    </row>
    <row r="4259" spans="1:49" s="10" customFormat="1">
      <c r="A4259" s="12"/>
      <c r="C4259"/>
      <c r="D4259"/>
      <c r="E4259" s="20"/>
      <c r="F4259"/>
      <c r="G4259"/>
      <c r="H4259"/>
      <c r="I4259"/>
      <c r="J4259" s="20"/>
      <c r="K4259"/>
      <c r="L4259"/>
      <c r="M4259"/>
      <c r="N4259"/>
      <c r="O4259" s="20"/>
      <c r="P4259"/>
      <c r="Q4259"/>
      <c r="R4259"/>
      <c r="S4259"/>
      <c r="T4259" s="20"/>
      <c r="U4259"/>
      <c r="V4259"/>
      <c r="W4259"/>
      <c r="X4259"/>
      <c r="Y4259" s="20"/>
      <c r="Z4259"/>
      <c r="AA4259"/>
      <c r="AB4259"/>
      <c r="AC4259"/>
      <c r="AD4259" s="20"/>
      <c r="AE4259"/>
      <c r="AF4259"/>
      <c r="AG4259"/>
      <c r="AH4259"/>
      <c r="AI4259" s="20"/>
      <c r="AJ4259"/>
      <c r="AK4259"/>
      <c r="AL4259"/>
      <c r="AM4259"/>
      <c r="AN4259" s="20"/>
      <c r="AO4259"/>
      <c r="AT4259" s="14"/>
      <c r="AU4259" s="14"/>
      <c r="AV4259" s="14"/>
      <c r="AW4259" s="14"/>
    </row>
    <row r="4260" spans="1:49" s="10" customFormat="1">
      <c r="A4260" s="12"/>
      <c r="C4260"/>
      <c r="D4260"/>
      <c r="E4260" s="20"/>
      <c r="F4260"/>
      <c r="G4260"/>
      <c r="H4260"/>
      <c r="I4260"/>
      <c r="J4260" s="20"/>
      <c r="K4260"/>
      <c r="L4260"/>
      <c r="M4260"/>
      <c r="N4260"/>
      <c r="O4260" s="20"/>
      <c r="P4260"/>
      <c r="Q4260"/>
      <c r="R4260"/>
      <c r="S4260"/>
      <c r="T4260" s="20"/>
      <c r="U4260"/>
      <c r="V4260"/>
      <c r="W4260"/>
      <c r="X4260"/>
      <c r="Y4260" s="20"/>
      <c r="Z4260"/>
      <c r="AA4260"/>
      <c r="AB4260"/>
      <c r="AC4260"/>
      <c r="AD4260" s="20"/>
      <c r="AE4260"/>
      <c r="AF4260"/>
      <c r="AG4260"/>
      <c r="AH4260"/>
      <c r="AI4260" s="20"/>
      <c r="AJ4260"/>
      <c r="AK4260"/>
      <c r="AL4260"/>
      <c r="AM4260"/>
      <c r="AN4260" s="20"/>
      <c r="AO4260"/>
      <c r="AT4260" s="14"/>
      <c r="AU4260" s="14"/>
      <c r="AV4260" s="14"/>
      <c r="AW4260" s="14"/>
    </row>
    <row r="4261" spans="1:49" s="10" customFormat="1">
      <c r="A4261" s="12"/>
      <c r="C4261"/>
      <c r="D4261"/>
      <c r="E4261" s="20"/>
      <c r="F4261"/>
      <c r="G4261"/>
      <c r="H4261"/>
      <c r="I4261"/>
      <c r="J4261" s="20"/>
      <c r="K4261"/>
      <c r="L4261"/>
      <c r="M4261"/>
      <c r="N4261"/>
      <c r="O4261" s="20"/>
      <c r="P4261"/>
      <c r="Q4261"/>
      <c r="R4261"/>
      <c r="S4261"/>
      <c r="T4261" s="20"/>
      <c r="U4261"/>
      <c r="V4261"/>
      <c r="W4261"/>
      <c r="X4261"/>
      <c r="Y4261" s="20"/>
      <c r="Z4261"/>
      <c r="AA4261"/>
      <c r="AB4261"/>
      <c r="AC4261"/>
      <c r="AD4261" s="20"/>
      <c r="AE4261"/>
      <c r="AF4261"/>
      <c r="AG4261"/>
      <c r="AH4261"/>
      <c r="AI4261" s="20"/>
      <c r="AJ4261"/>
      <c r="AK4261"/>
      <c r="AL4261"/>
      <c r="AM4261"/>
      <c r="AN4261" s="20"/>
      <c r="AO4261"/>
      <c r="AT4261" s="14"/>
      <c r="AU4261" s="14"/>
      <c r="AV4261" s="14"/>
      <c r="AW4261" s="14"/>
    </row>
    <row r="4262" spans="1:49" s="10" customFormat="1">
      <c r="A4262" s="12"/>
      <c r="C4262"/>
      <c r="D4262"/>
      <c r="E4262" s="20"/>
      <c r="F4262"/>
      <c r="G4262"/>
      <c r="H4262"/>
      <c r="I4262"/>
      <c r="J4262" s="20"/>
      <c r="K4262"/>
      <c r="L4262"/>
      <c r="M4262"/>
      <c r="N4262"/>
      <c r="O4262" s="20"/>
      <c r="P4262"/>
      <c r="Q4262"/>
      <c r="R4262"/>
      <c r="S4262"/>
      <c r="T4262" s="20"/>
      <c r="U4262"/>
      <c r="V4262"/>
      <c r="W4262"/>
      <c r="X4262"/>
      <c r="Y4262" s="20"/>
      <c r="Z4262"/>
      <c r="AA4262"/>
      <c r="AB4262"/>
      <c r="AC4262"/>
      <c r="AD4262" s="20"/>
      <c r="AE4262"/>
      <c r="AF4262"/>
      <c r="AG4262"/>
      <c r="AH4262"/>
      <c r="AI4262" s="20"/>
      <c r="AJ4262"/>
      <c r="AK4262"/>
      <c r="AL4262"/>
      <c r="AM4262"/>
      <c r="AN4262" s="20"/>
      <c r="AO4262"/>
      <c r="AT4262" s="14"/>
      <c r="AU4262" s="14"/>
      <c r="AV4262" s="14"/>
      <c r="AW4262" s="14"/>
    </row>
    <row r="4263" spans="1:49" s="10" customFormat="1">
      <c r="A4263" s="12"/>
      <c r="C4263"/>
      <c r="D4263"/>
      <c r="E4263" s="20"/>
      <c r="F4263"/>
      <c r="G4263"/>
      <c r="H4263"/>
      <c r="I4263"/>
      <c r="J4263" s="20"/>
      <c r="K4263"/>
      <c r="L4263"/>
      <c r="M4263"/>
      <c r="N4263"/>
      <c r="O4263" s="20"/>
      <c r="P4263"/>
      <c r="Q4263"/>
      <c r="R4263"/>
      <c r="S4263"/>
      <c r="T4263" s="20"/>
      <c r="U4263"/>
      <c r="V4263"/>
      <c r="W4263"/>
      <c r="X4263"/>
      <c r="Y4263" s="20"/>
      <c r="Z4263"/>
      <c r="AA4263"/>
      <c r="AB4263"/>
      <c r="AC4263"/>
      <c r="AD4263" s="20"/>
      <c r="AE4263"/>
      <c r="AF4263"/>
      <c r="AG4263"/>
      <c r="AH4263"/>
      <c r="AI4263" s="20"/>
      <c r="AJ4263"/>
      <c r="AK4263"/>
      <c r="AL4263"/>
      <c r="AM4263"/>
      <c r="AN4263" s="20"/>
      <c r="AO4263"/>
      <c r="AT4263" s="14"/>
      <c r="AU4263" s="14"/>
      <c r="AV4263" s="14"/>
      <c r="AW4263" s="14"/>
    </row>
    <row r="4264" spans="1:49" s="10" customFormat="1">
      <c r="A4264" s="12"/>
      <c r="C4264"/>
      <c r="D4264"/>
      <c r="E4264" s="20"/>
      <c r="F4264"/>
      <c r="G4264"/>
      <c r="H4264"/>
      <c r="I4264"/>
      <c r="J4264" s="20"/>
      <c r="K4264"/>
      <c r="L4264"/>
      <c r="M4264"/>
      <c r="N4264"/>
      <c r="O4264" s="20"/>
      <c r="P4264"/>
      <c r="Q4264"/>
      <c r="R4264"/>
      <c r="S4264"/>
      <c r="T4264" s="20"/>
      <c r="U4264"/>
      <c r="V4264"/>
      <c r="W4264"/>
      <c r="X4264"/>
      <c r="Y4264" s="20"/>
      <c r="Z4264"/>
      <c r="AA4264"/>
      <c r="AB4264"/>
      <c r="AC4264"/>
      <c r="AD4264" s="20"/>
      <c r="AE4264"/>
      <c r="AF4264"/>
      <c r="AG4264"/>
      <c r="AH4264"/>
      <c r="AI4264" s="20"/>
      <c r="AJ4264"/>
      <c r="AK4264"/>
      <c r="AL4264"/>
      <c r="AM4264"/>
      <c r="AN4264" s="20"/>
      <c r="AO4264"/>
      <c r="AT4264" s="14"/>
      <c r="AU4264" s="14"/>
      <c r="AV4264" s="14"/>
      <c r="AW4264" s="14"/>
    </row>
    <row r="4265" spans="1:49" s="10" customFormat="1">
      <c r="A4265" s="12"/>
      <c r="C4265"/>
      <c r="D4265"/>
      <c r="E4265" s="20"/>
      <c r="F4265"/>
      <c r="G4265"/>
      <c r="H4265"/>
      <c r="I4265"/>
      <c r="J4265" s="20"/>
      <c r="K4265"/>
      <c r="L4265"/>
      <c r="M4265"/>
      <c r="N4265"/>
      <c r="O4265" s="20"/>
      <c r="P4265"/>
      <c r="Q4265"/>
      <c r="R4265"/>
      <c r="S4265"/>
      <c r="T4265" s="20"/>
      <c r="U4265"/>
      <c r="V4265"/>
      <c r="W4265"/>
      <c r="X4265"/>
      <c r="Y4265" s="20"/>
      <c r="Z4265"/>
      <c r="AA4265"/>
      <c r="AB4265"/>
      <c r="AC4265"/>
      <c r="AD4265" s="20"/>
      <c r="AE4265"/>
      <c r="AF4265"/>
      <c r="AG4265"/>
      <c r="AH4265"/>
      <c r="AI4265" s="20"/>
      <c r="AJ4265"/>
      <c r="AK4265"/>
      <c r="AL4265"/>
      <c r="AM4265"/>
      <c r="AN4265" s="20"/>
      <c r="AO4265"/>
      <c r="AT4265" s="14"/>
      <c r="AU4265" s="14"/>
      <c r="AV4265" s="14"/>
      <c r="AW4265" s="14"/>
    </row>
    <row r="4266" spans="1:49" s="10" customFormat="1">
      <c r="A4266" s="12"/>
      <c r="C4266"/>
      <c r="D4266"/>
      <c r="E4266" s="20"/>
      <c r="F4266"/>
      <c r="G4266"/>
      <c r="H4266"/>
      <c r="I4266"/>
      <c r="J4266" s="20"/>
      <c r="K4266"/>
      <c r="L4266"/>
      <c r="M4266"/>
      <c r="N4266"/>
      <c r="O4266" s="20"/>
      <c r="P4266"/>
      <c r="Q4266"/>
      <c r="R4266"/>
      <c r="S4266"/>
      <c r="T4266" s="20"/>
      <c r="U4266"/>
      <c r="V4266"/>
      <c r="W4266"/>
      <c r="X4266"/>
      <c r="Y4266" s="20"/>
      <c r="Z4266"/>
      <c r="AA4266"/>
      <c r="AB4266"/>
      <c r="AC4266"/>
      <c r="AD4266" s="20"/>
      <c r="AE4266"/>
      <c r="AF4266"/>
      <c r="AG4266"/>
      <c r="AH4266"/>
      <c r="AI4266" s="20"/>
      <c r="AJ4266"/>
      <c r="AK4266"/>
      <c r="AL4266"/>
      <c r="AM4266"/>
      <c r="AN4266" s="20"/>
      <c r="AO4266"/>
      <c r="AT4266" s="14"/>
      <c r="AU4266" s="14"/>
      <c r="AV4266" s="14"/>
      <c r="AW4266" s="14"/>
    </row>
    <row r="4267" spans="1:49" s="10" customFormat="1">
      <c r="A4267" s="12"/>
      <c r="C4267"/>
      <c r="D4267"/>
      <c r="E4267" s="20"/>
      <c r="F4267"/>
      <c r="G4267"/>
      <c r="H4267"/>
      <c r="I4267"/>
      <c r="J4267" s="20"/>
      <c r="K4267"/>
      <c r="L4267"/>
      <c r="M4267"/>
      <c r="N4267"/>
      <c r="O4267" s="20"/>
      <c r="P4267"/>
      <c r="Q4267"/>
      <c r="R4267"/>
      <c r="S4267"/>
      <c r="T4267" s="20"/>
      <c r="U4267"/>
      <c r="V4267"/>
      <c r="W4267"/>
      <c r="X4267"/>
      <c r="Y4267" s="20"/>
      <c r="Z4267"/>
      <c r="AA4267"/>
      <c r="AB4267"/>
      <c r="AC4267"/>
      <c r="AD4267" s="20"/>
      <c r="AE4267"/>
      <c r="AF4267"/>
      <c r="AG4267"/>
      <c r="AH4267"/>
      <c r="AI4267" s="20"/>
      <c r="AJ4267"/>
      <c r="AK4267"/>
      <c r="AL4267"/>
      <c r="AM4267"/>
      <c r="AN4267" s="20"/>
      <c r="AO4267"/>
      <c r="AT4267" s="14"/>
      <c r="AU4267" s="14"/>
      <c r="AV4267" s="14"/>
      <c r="AW4267" s="14"/>
    </row>
    <row r="4268" spans="1:49" s="10" customFormat="1">
      <c r="A4268" s="12"/>
      <c r="C4268"/>
      <c r="D4268"/>
      <c r="E4268" s="20"/>
      <c r="F4268"/>
      <c r="G4268"/>
      <c r="H4268"/>
      <c r="I4268"/>
      <c r="J4268" s="20"/>
      <c r="K4268"/>
      <c r="L4268"/>
      <c r="M4268"/>
      <c r="N4268"/>
      <c r="O4268" s="20"/>
      <c r="P4268"/>
      <c r="Q4268"/>
      <c r="R4268"/>
      <c r="S4268"/>
      <c r="T4268" s="20"/>
      <c r="U4268"/>
      <c r="V4268"/>
      <c r="W4268"/>
      <c r="X4268"/>
      <c r="Y4268" s="20"/>
      <c r="Z4268"/>
      <c r="AA4268"/>
      <c r="AB4268"/>
      <c r="AC4268"/>
      <c r="AD4268" s="20"/>
      <c r="AE4268"/>
      <c r="AF4268"/>
      <c r="AG4268"/>
      <c r="AH4268"/>
      <c r="AI4268" s="20"/>
      <c r="AJ4268"/>
      <c r="AK4268"/>
      <c r="AL4268"/>
      <c r="AM4268"/>
      <c r="AN4268" s="20"/>
      <c r="AO4268"/>
      <c r="AT4268" s="14"/>
      <c r="AU4268" s="14"/>
      <c r="AV4268" s="14"/>
      <c r="AW4268" s="14"/>
    </row>
    <row r="4269" spans="1:49" s="10" customFormat="1">
      <c r="A4269" s="12"/>
      <c r="C4269"/>
      <c r="D4269"/>
      <c r="E4269" s="20"/>
      <c r="F4269"/>
      <c r="G4269"/>
      <c r="H4269"/>
      <c r="I4269"/>
      <c r="J4269" s="20"/>
      <c r="K4269"/>
      <c r="L4269"/>
      <c r="M4269"/>
      <c r="N4269"/>
      <c r="O4269" s="20"/>
      <c r="P4269"/>
      <c r="Q4269"/>
      <c r="R4269"/>
      <c r="S4269"/>
      <c r="T4269" s="20"/>
      <c r="U4269"/>
      <c r="V4269"/>
      <c r="W4269"/>
      <c r="X4269"/>
      <c r="Y4269" s="20"/>
      <c r="Z4269"/>
      <c r="AA4269"/>
      <c r="AB4269"/>
      <c r="AC4269"/>
      <c r="AD4269" s="20"/>
      <c r="AE4269"/>
      <c r="AF4269"/>
      <c r="AG4269"/>
      <c r="AH4269"/>
      <c r="AI4269" s="20"/>
      <c r="AJ4269"/>
      <c r="AK4269"/>
      <c r="AL4269"/>
      <c r="AM4269"/>
      <c r="AN4269" s="20"/>
      <c r="AO4269"/>
      <c r="AT4269" s="14"/>
      <c r="AU4269" s="14"/>
      <c r="AV4269" s="14"/>
      <c r="AW4269" s="14"/>
    </row>
    <row r="4270" spans="1:49" s="10" customFormat="1">
      <c r="A4270" s="12"/>
      <c r="C4270"/>
      <c r="D4270"/>
      <c r="E4270" s="20"/>
      <c r="F4270"/>
      <c r="G4270"/>
      <c r="H4270"/>
      <c r="I4270"/>
      <c r="J4270" s="20"/>
      <c r="K4270"/>
      <c r="L4270"/>
      <c r="M4270"/>
      <c r="N4270"/>
      <c r="O4270" s="20"/>
      <c r="P4270"/>
      <c r="Q4270"/>
      <c r="R4270"/>
      <c r="S4270"/>
      <c r="T4270" s="20"/>
      <c r="U4270"/>
      <c r="V4270"/>
      <c r="W4270"/>
      <c r="X4270"/>
      <c r="Y4270" s="20"/>
      <c r="Z4270"/>
      <c r="AA4270"/>
      <c r="AB4270"/>
      <c r="AC4270"/>
      <c r="AD4270" s="20"/>
      <c r="AE4270"/>
      <c r="AF4270"/>
      <c r="AG4270"/>
      <c r="AH4270"/>
      <c r="AI4270" s="20"/>
      <c r="AJ4270"/>
      <c r="AK4270"/>
      <c r="AL4270"/>
      <c r="AM4270"/>
      <c r="AN4270" s="20"/>
      <c r="AO4270"/>
      <c r="AT4270" s="14"/>
      <c r="AU4270" s="14"/>
      <c r="AV4270" s="14"/>
      <c r="AW4270" s="14"/>
    </row>
    <row r="4271" spans="1:49" s="10" customFormat="1">
      <c r="A4271" s="12"/>
      <c r="C4271"/>
      <c r="D4271"/>
      <c r="E4271" s="20"/>
      <c r="F4271"/>
      <c r="G4271"/>
      <c r="H4271"/>
      <c r="I4271"/>
      <c r="J4271" s="20"/>
      <c r="K4271"/>
      <c r="L4271"/>
      <c r="M4271"/>
      <c r="N4271"/>
      <c r="O4271" s="20"/>
      <c r="P4271"/>
      <c r="Q4271"/>
      <c r="R4271"/>
      <c r="S4271"/>
      <c r="T4271" s="20"/>
      <c r="U4271"/>
      <c r="V4271"/>
      <c r="W4271"/>
      <c r="X4271"/>
      <c r="Y4271" s="20"/>
      <c r="Z4271"/>
      <c r="AA4271"/>
      <c r="AB4271"/>
      <c r="AC4271"/>
      <c r="AD4271" s="20"/>
      <c r="AE4271"/>
      <c r="AF4271"/>
      <c r="AG4271"/>
      <c r="AH4271"/>
      <c r="AI4271" s="20"/>
      <c r="AJ4271"/>
      <c r="AK4271"/>
      <c r="AL4271"/>
      <c r="AM4271"/>
      <c r="AN4271" s="20"/>
      <c r="AO4271"/>
      <c r="AT4271" s="14"/>
      <c r="AU4271" s="14"/>
      <c r="AV4271" s="14"/>
      <c r="AW4271" s="14"/>
    </row>
    <row r="4272" spans="1:49" s="10" customFormat="1">
      <c r="A4272" s="12"/>
      <c r="C4272"/>
      <c r="D4272"/>
      <c r="E4272" s="20"/>
      <c r="F4272"/>
      <c r="G4272"/>
      <c r="H4272"/>
      <c r="I4272"/>
      <c r="J4272" s="20"/>
      <c r="K4272"/>
      <c r="L4272"/>
      <c r="M4272"/>
      <c r="N4272"/>
      <c r="O4272" s="20"/>
      <c r="P4272"/>
      <c r="Q4272"/>
      <c r="R4272"/>
      <c r="S4272"/>
      <c r="T4272" s="20"/>
      <c r="U4272"/>
      <c r="V4272"/>
      <c r="W4272"/>
      <c r="X4272"/>
      <c r="Y4272" s="20"/>
      <c r="Z4272"/>
      <c r="AA4272"/>
      <c r="AB4272"/>
      <c r="AC4272"/>
      <c r="AD4272" s="20"/>
      <c r="AE4272"/>
      <c r="AF4272"/>
      <c r="AG4272"/>
      <c r="AH4272"/>
      <c r="AI4272" s="20"/>
      <c r="AJ4272"/>
      <c r="AK4272"/>
      <c r="AL4272"/>
      <c r="AM4272"/>
      <c r="AN4272" s="20"/>
      <c r="AO4272"/>
      <c r="AT4272" s="14"/>
      <c r="AU4272" s="14"/>
      <c r="AV4272" s="14"/>
      <c r="AW4272" s="14"/>
    </row>
    <row r="4273" spans="1:49" s="10" customFormat="1">
      <c r="A4273" s="12"/>
      <c r="C4273"/>
      <c r="D4273"/>
      <c r="E4273" s="20"/>
      <c r="F4273"/>
      <c r="G4273"/>
      <c r="H4273"/>
      <c r="I4273"/>
      <c r="J4273" s="20"/>
      <c r="K4273"/>
      <c r="L4273"/>
      <c r="M4273"/>
      <c r="N4273"/>
      <c r="O4273" s="20"/>
      <c r="P4273"/>
      <c r="Q4273"/>
      <c r="R4273"/>
      <c r="S4273"/>
      <c r="T4273" s="20"/>
      <c r="U4273"/>
      <c r="V4273"/>
      <c r="W4273"/>
      <c r="X4273"/>
      <c r="Y4273" s="20"/>
      <c r="Z4273"/>
      <c r="AA4273"/>
      <c r="AB4273"/>
      <c r="AC4273"/>
      <c r="AD4273" s="20"/>
      <c r="AE4273"/>
      <c r="AF4273"/>
      <c r="AG4273"/>
      <c r="AH4273"/>
      <c r="AI4273" s="20"/>
      <c r="AJ4273"/>
      <c r="AK4273"/>
      <c r="AL4273"/>
      <c r="AM4273"/>
      <c r="AN4273" s="20"/>
      <c r="AO4273"/>
      <c r="AT4273" s="14"/>
      <c r="AU4273" s="14"/>
      <c r="AV4273" s="14"/>
      <c r="AW4273" s="14"/>
    </row>
    <row r="4274" spans="1:49" s="10" customFormat="1">
      <c r="A4274" s="12"/>
      <c r="C4274"/>
      <c r="D4274"/>
      <c r="E4274" s="20"/>
      <c r="F4274"/>
      <c r="G4274"/>
      <c r="H4274"/>
      <c r="I4274"/>
      <c r="J4274" s="20"/>
      <c r="K4274"/>
      <c r="L4274"/>
      <c r="M4274"/>
      <c r="N4274"/>
      <c r="O4274" s="20"/>
      <c r="P4274"/>
      <c r="Q4274"/>
      <c r="R4274"/>
      <c r="S4274"/>
      <c r="T4274" s="20"/>
      <c r="U4274"/>
      <c r="V4274"/>
      <c r="W4274"/>
      <c r="X4274"/>
      <c r="Y4274" s="20"/>
      <c r="Z4274"/>
      <c r="AA4274"/>
      <c r="AB4274"/>
      <c r="AC4274"/>
      <c r="AD4274" s="20"/>
      <c r="AE4274"/>
      <c r="AF4274"/>
      <c r="AG4274"/>
      <c r="AH4274"/>
      <c r="AI4274" s="20"/>
      <c r="AJ4274"/>
      <c r="AK4274"/>
      <c r="AL4274"/>
      <c r="AM4274"/>
      <c r="AN4274" s="20"/>
      <c r="AO4274"/>
      <c r="AT4274" s="14"/>
      <c r="AU4274" s="14"/>
      <c r="AV4274" s="14"/>
      <c r="AW4274" s="14"/>
    </row>
    <row r="4275" spans="1:49" s="10" customFormat="1">
      <c r="A4275" s="12"/>
      <c r="C4275"/>
      <c r="D4275"/>
      <c r="E4275" s="20"/>
      <c r="F4275"/>
      <c r="G4275"/>
      <c r="H4275"/>
      <c r="I4275"/>
      <c r="J4275" s="20"/>
      <c r="K4275"/>
      <c r="L4275"/>
      <c r="M4275"/>
      <c r="N4275"/>
      <c r="O4275" s="20"/>
      <c r="P4275"/>
      <c r="Q4275"/>
      <c r="R4275"/>
      <c r="S4275"/>
      <c r="T4275" s="20"/>
      <c r="U4275"/>
      <c r="V4275"/>
      <c r="W4275"/>
      <c r="X4275"/>
      <c r="Y4275" s="20"/>
      <c r="Z4275"/>
      <c r="AA4275"/>
      <c r="AB4275"/>
      <c r="AC4275"/>
      <c r="AD4275" s="20"/>
      <c r="AE4275"/>
      <c r="AF4275"/>
      <c r="AG4275"/>
      <c r="AH4275"/>
      <c r="AI4275" s="20"/>
      <c r="AJ4275"/>
      <c r="AK4275"/>
      <c r="AL4275"/>
      <c r="AM4275"/>
      <c r="AN4275" s="20"/>
      <c r="AO4275"/>
      <c r="AT4275" s="14"/>
      <c r="AU4275" s="14"/>
      <c r="AV4275" s="14"/>
      <c r="AW4275" s="14"/>
    </row>
    <row r="4276" spans="1:49" s="10" customFormat="1">
      <c r="A4276" s="12"/>
      <c r="C4276"/>
      <c r="D4276"/>
      <c r="E4276" s="20"/>
      <c r="F4276"/>
      <c r="G4276"/>
      <c r="H4276"/>
      <c r="I4276"/>
      <c r="J4276" s="20"/>
      <c r="K4276"/>
      <c r="L4276"/>
      <c r="M4276"/>
      <c r="N4276"/>
      <c r="O4276" s="20"/>
      <c r="P4276"/>
      <c r="Q4276"/>
      <c r="R4276"/>
      <c r="S4276"/>
      <c r="T4276" s="20"/>
      <c r="U4276"/>
      <c r="V4276"/>
      <c r="W4276"/>
      <c r="X4276"/>
      <c r="Y4276" s="20"/>
      <c r="Z4276"/>
      <c r="AA4276"/>
      <c r="AB4276"/>
      <c r="AC4276"/>
      <c r="AD4276" s="20"/>
      <c r="AE4276"/>
      <c r="AF4276"/>
      <c r="AG4276"/>
      <c r="AH4276"/>
      <c r="AI4276" s="20"/>
      <c r="AJ4276"/>
      <c r="AK4276"/>
      <c r="AL4276"/>
      <c r="AM4276"/>
      <c r="AN4276" s="20"/>
      <c r="AO4276"/>
      <c r="AT4276" s="14"/>
      <c r="AU4276" s="14"/>
      <c r="AV4276" s="14"/>
      <c r="AW4276" s="14"/>
    </row>
    <row r="4277" spans="1:49" s="10" customFormat="1">
      <c r="A4277" s="12"/>
      <c r="C4277"/>
      <c r="D4277"/>
      <c r="E4277" s="20"/>
      <c r="F4277"/>
      <c r="G4277"/>
      <c r="H4277"/>
      <c r="I4277"/>
      <c r="J4277" s="20"/>
      <c r="K4277"/>
      <c r="L4277"/>
      <c r="M4277"/>
      <c r="N4277"/>
      <c r="O4277" s="20"/>
      <c r="P4277"/>
      <c r="Q4277"/>
      <c r="R4277"/>
      <c r="S4277"/>
      <c r="T4277" s="20"/>
      <c r="U4277"/>
      <c r="V4277"/>
      <c r="W4277"/>
      <c r="X4277"/>
      <c r="Y4277" s="20"/>
      <c r="Z4277"/>
      <c r="AA4277"/>
      <c r="AB4277"/>
      <c r="AC4277"/>
      <c r="AD4277" s="20"/>
      <c r="AE4277"/>
      <c r="AF4277"/>
      <c r="AG4277"/>
      <c r="AH4277"/>
      <c r="AI4277" s="20"/>
      <c r="AJ4277"/>
      <c r="AK4277"/>
      <c r="AL4277"/>
      <c r="AM4277"/>
      <c r="AN4277" s="20"/>
      <c r="AO4277"/>
      <c r="AT4277" s="14"/>
      <c r="AU4277" s="14"/>
      <c r="AV4277" s="14"/>
      <c r="AW4277" s="14"/>
    </row>
    <row r="4278" spans="1:49" s="10" customFormat="1">
      <c r="A4278" s="12"/>
      <c r="C4278"/>
      <c r="D4278"/>
      <c r="E4278" s="20"/>
      <c r="F4278"/>
      <c r="G4278"/>
      <c r="H4278"/>
      <c r="I4278"/>
      <c r="J4278" s="20"/>
      <c r="K4278"/>
      <c r="L4278"/>
      <c r="M4278"/>
      <c r="N4278"/>
      <c r="O4278" s="20"/>
      <c r="P4278"/>
      <c r="Q4278"/>
      <c r="R4278"/>
      <c r="S4278"/>
      <c r="T4278" s="20"/>
      <c r="U4278"/>
      <c r="V4278"/>
      <c r="W4278"/>
      <c r="X4278"/>
      <c r="Y4278" s="20"/>
      <c r="Z4278"/>
      <c r="AA4278"/>
      <c r="AB4278"/>
      <c r="AC4278"/>
      <c r="AD4278" s="20"/>
      <c r="AE4278"/>
      <c r="AF4278"/>
      <c r="AG4278"/>
      <c r="AH4278"/>
      <c r="AI4278" s="20"/>
      <c r="AJ4278"/>
      <c r="AK4278"/>
      <c r="AL4278"/>
      <c r="AM4278"/>
      <c r="AN4278" s="20"/>
      <c r="AO4278"/>
      <c r="AT4278" s="14"/>
      <c r="AU4278" s="14"/>
      <c r="AV4278" s="14"/>
      <c r="AW4278" s="14"/>
    </row>
    <row r="4279" spans="1:49" s="10" customFormat="1">
      <c r="A4279" s="12"/>
      <c r="C4279"/>
      <c r="D4279"/>
      <c r="E4279" s="20"/>
      <c r="F4279"/>
      <c r="G4279"/>
      <c r="H4279"/>
      <c r="I4279"/>
      <c r="J4279" s="20"/>
      <c r="K4279"/>
      <c r="L4279"/>
      <c r="M4279"/>
      <c r="N4279"/>
      <c r="O4279" s="20"/>
      <c r="P4279"/>
      <c r="Q4279"/>
      <c r="R4279"/>
      <c r="S4279"/>
      <c r="T4279" s="20"/>
      <c r="U4279"/>
      <c r="V4279"/>
      <c r="W4279"/>
      <c r="X4279"/>
      <c r="Y4279" s="20"/>
      <c r="Z4279"/>
      <c r="AA4279"/>
      <c r="AB4279"/>
      <c r="AC4279"/>
      <c r="AD4279" s="20"/>
      <c r="AE4279"/>
      <c r="AF4279"/>
      <c r="AG4279"/>
      <c r="AH4279"/>
      <c r="AI4279" s="20"/>
      <c r="AJ4279"/>
      <c r="AK4279"/>
      <c r="AL4279"/>
      <c r="AM4279"/>
      <c r="AN4279" s="20"/>
      <c r="AO4279"/>
      <c r="AT4279" s="14"/>
      <c r="AU4279" s="14"/>
      <c r="AV4279" s="14"/>
      <c r="AW4279" s="14"/>
    </row>
    <row r="4280" spans="1:49" s="10" customFormat="1">
      <c r="A4280" s="12"/>
      <c r="C4280"/>
      <c r="D4280"/>
      <c r="E4280" s="20"/>
      <c r="F4280"/>
      <c r="G4280"/>
      <c r="H4280"/>
      <c r="I4280"/>
      <c r="J4280" s="20"/>
      <c r="K4280"/>
      <c r="L4280"/>
      <c r="M4280"/>
      <c r="N4280"/>
      <c r="O4280" s="20"/>
      <c r="P4280"/>
      <c r="Q4280"/>
      <c r="R4280"/>
      <c r="S4280"/>
      <c r="T4280" s="20"/>
      <c r="U4280"/>
      <c r="V4280"/>
      <c r="W4280"/>
      <c r="X4280"/>
      <c r="Y4280" s="20"/>
      <c r="Z4280"/>
      <c r="AA4280"/>
      <c r="AB4280"/>
      <c r="AC4280"/>
      <c r="AD4280" s="20"/>
      <c r="AE4280"/>
      <c r="AF4280"/>
      <c r="AG4280"/>
      <c r="AH4280"/>
      <c r="AI4280" s="20"/>
      <c r="AJ4280"/>
      <c r="AK4280"/>
      <c r="AL4280"/>
      <c r="AM4280"/>
      <c r="AN4280" s="20"/>
      <c r="AO4280"/>
      <c r="AT4280" s="14"/>
      <c r="AU4280" s="14"/>
      <c r="AV4280" s="14"/>
      <c r="AW4280" s="14"/>
    </row>
    <row r="4281" spans="1:49" s="10" customFormat="1">
      <c r="A4281" s="12"/>
      <c r="C4281"/>
      <c r="D4281"/>
      <c r="E4281" s="20"/>
      <c r="F4281"/>
      <c r="G4281"/>
      <c r="H4281"/>
      <c r="I4281"/>
      <c r="J4281" s="20"/>
      <c r="K4281"/>
      <c r="L4281"/>
      <c r="M4281"/>
      <c r="N4281"/>
      <c r="O4281" s="20"/>
      <c r="P4281"/>
      <c r="Q4281"/>
      <c r="R4281"/>
      <c r="S4281"/>
      <c r="T4281" s="20"/>
      <c r="U4281"/>
      <c r="V4281"/>
      <c r="W4281"/>
      <c r="X4281"/>
      <c r="Y4281" s="20"/>
      <c r="Z4281"/>
      <c r="AA4281"/>
      <c r="AB4281"/>
      <c r="AC4281"/>
      <c r="AD4281" s="20"/>
      <c r="AE4281"/>
      <c r="AF4281"/>
      <c r="AG4281"/>
      <c r="AH4281"/>
      <c r="AI4281" s="20"/>
      <c r="AJ4281"/>
      <c r="AK4281"/>
      <c r="AL4281"/>
      <c r="AM4281"/>
      <c r="AN4281" s="20"/>
      <c r="AO4281"/>
      <c r="AT4281" s="14"/>
      <c r="AU4281" s="14"/>
      <c r="AV4281" s="14"/>
      <c r="AW4281" s="14"/>
    </row>
    <row r="4282" spans="1:49" s="10" customFormat="1">
      <c r="A4282" s="12"/>
      <c r="C4282"/>
      <c r="D4282"/>
      <c r="E4282" s="20"/>
      <c r="F4282"/>
      <c r="G4282"/>
      <c r="H4282"/>
      <c r="I4282"/>
      <c r="J4282" s="20"/>
      <c r="K4282"/>
      <c r="L4282"/>
      <c r="M4282"/>
      <c r="N4282"/>
      <c r="O4282" s="20"/>
      <c r="P4282"/>
      <c r="Q4282"/>
      <c r="R4282"/>
      <c r="S4282"/>
      <c r="T4282" s="20"/>
      <c r="U4282"/>
      <c r="V4282"/>
      <c r="W4282"/>
      <c r="X4282"/>
      <c r="Y4282" s="20"/>
      <c r="Z4282"/>
      <c r="AA4282"/>
      <c r="AB4282"/>
      <c r="AC4282"/>
      <c r="AD4282" s="20"/>
      <c r="AE4282"/>
      <c r="AF4282"/>
      <c r="AG4282"/>
      <c r="AH4282"/>
      <c r="AI4282" s="20"/>
      <c r="AJ4282"/>
      <c r="AK4282"/>
      <c r="AL4282"/>
      <c r="AM4282"/>
      <c r="AN4282" s="20"/>
      <c r="AO4282"/>
      <c r="AT4282" s="14"/>
      <c r="AU4282" s="14"/>
      <c r="AV4282" s="14"/>
      <c r="AW4282" s="14"/>
    </row>
    <row r="4283" spans="1:49" s="10" customFormat="1">
      <c r="A4283" s="12"/>
      <c r="C4283"/>
      <c r="D4283"/>
      <c r="E4283" s="20"/>
      <c r="F4283"/>
      <c r="G4283"/>
      <c r="H4283"/>
      <c r="I4283"/>
      <c r="J4283" s="20"/>
      <c r="K4283"/>
      <c r="L4283"/>
      <c r="M4283"/>
      <c r="N4283"/>
      <c r="O4283" s="20"/>
      <c r="P4283"/>
      <c r="Q4283"/>
      <c r="R4283"/>
      <c r="S4283"/>
      <c r="T4283" s="20"/>
      <c r="U4283"/>
      <c r="V4283"/>
      <c r="W4283"/>
      <c r="X4283"/>
      <c r="Y4283" s="20"/>
      <c r="Z4283"/>
      <c r="AA4283"/>
      <c r="AB4283"/>
      <c r="AC4283"/>
      <c r="AD4283" s="20"/>
      <c r="AE4283"/>
      <c r="AF4283"/>
      <c r="AG4283"/>
      <c r="AH4283"/>
      <c r="AI4283" s="20"/>
      <c r="AJ4283"/>
      <c r="AK4283"/>
      <c r="AL4283"/>
      <c r="AM4283"/>
      <c r="AN4283" s="20"/>
      <c r="AO4283"/>
      <c r="AT4283" s="14"/>
      <c r="AU4283" s="14"/>
      <c r="AV4283" s="14"/>
      <c r="AW4283" s="14"/>
    </row>
    <row r="4284" spans="1:49" s="10" customFormat="1">
      <c r="A4284" s="12"/>
      <c r="C4284"/>
      <c r="D4284"/>
      <c r="E4284" s="20"/>
      <c r="F4284"/>
      <c r="G4284"/>
      <c r="H4284"/>
      <c r="I4284"/>
      <c r="J4284" s="20"/>
      <c r="K4284"/>
      <c r="L4284"/>
      <c r="M4284"/>
      <c r="N4284"/>
      <c r="O4284" s="20"/>
      <c r="P4284"/>
      <c r="Q4284"/>
      <c r="R4284"/>
      <c r="S4284"/>
      <c r="T4284" s="20"/>
      <c r="U4284"/>
      <c r="V4284"/>
      <c r="W4284"/>
      <c r="X4284"/>
      <c r="Y4284" s="20"/>
      <c r="Z4284"/>
      <c r="AA4284"/>
      <c r="AB4284"/>
      <c r="AC4284"/>
      <c r="AD4284" s="20"/>
      <c r="AE4284"/>
      <c r="AF4284"/>
      <c r="AG4284"/>
      <c r="AH4284"/>
      <c r="AI4284" s="20"/>
      <c r="AJ4284"/>
      <c r="AK4284"/>
      <c r="AL4284"/>
      <c r="AM4284"/>
      <c r="AN4284" s="20"/>
      <c r="AO4284"/>
      <c r="AT4284" s="14"/>
      <c r="AU4284" s="14"/>
      <c r="AV4284" s="14"/>
      <c r="AW4284" s="14"/>
    </row>
    <row r="4285" spans="1:49" s="10" customFormat="1">
      <c r="A4285" s="12"/>
      <c r="C4285"/>
      <c r="D4285"/>
      <c r="E4285" s="20"/>
      <c r="F4285"/>
      <c r="G4285"/>
      <c r="H4285"/>
      <c r="I4285"/>
      <c r="J4285" s="20"/>
      <c r="K4285"/>
      <c r="L4285"/>
      <c r="M4285"/>
      <c r="N4285"/>
      <c r="O4285" s="20"/>
      <c r="P4285"/>
      <c r="Q4285"/>
      <c r="R4285"/>
      <c r="S4285"/>
      <c r="T4285" s="20"/>
      <c r="U4285"/>
      <c r="V4285"/>
      <c r="W4285"/>
      <c r="X4285"/>
      <c r="Y4285" s="20"/>
      <c r="Z4285"/>
      <c r="AA4285"/>
      <c r="AB4285"/>
      <c r="AC4285"/>
      <c r="AD4285" s="20"/>
      <c r="AE4285"/>
      <c r="AF4285"/>
      <c r="AG4285"/>
      <c r="AH4285"/>
      <c r="AI4285" s="20"/>
      <c r="AJ4285"/>
      <c r="AK4285"/>
      <c r="AL4285"/>
      <c r="AM4285"/>
      <c r="AN4285" s="20"/>
      <c r="AO4285"/>
      <c r="AT4285" s="14"/>
      <c r="AU4285" s="14"/>
      <c r="AV4285" s="14"/>
      <c r="AW4285" s="14"/>
    </row>
    <row r="4286" spans="1:49" s="10" customFormat="1">
      <c r="A4286" s="12"/>
      <c r="C4286"/>
      <c r="D4286"/>
      <c r="E4286" s="20"/>
      <c r="F4286"/>
      <c r="G4286"/>
      <c r="H4286"/>
      <c r="I4286"/>
      <c r="J4286" s="20"/>
      <c r="K4286"/>
      <c r="L4286"/>
      <c r="M4286"/>
      <c r="N4286"/>
      <c r="O4286" s="20"/>
      <c r="P4286"/>
      <c r="Q4286"/>
      <c r="R4286"/>
      <c r="S4286"/>
      <c r="T4286" s="20"/>
      <c r="U4286"/>
      <c r="V4286"/>
      <c r="W4286"/>
      <c r="X4286"/>
      <c r="Y4286" s="20"/>
      <c r="Z4286"/>
      <c r="AA4286"/>
      <c r="AB4286"/>
      <c r="AC4286"/>
      <c r="AD4286" s="20"/>
      <c r="AE4286"/>
      <c r="AF4286"/>
      <c r="AG4286"/>
      <c r="AH4286"/>
      <c r="AI4286" s="20"/>
      <c r="AJ4286"/>
      <c r="AK4286"/>
      <c r="AL4286"/>
      <c r="AM4286"/>
      <c r="AN4286" s="20"/>
      <c r="AO4286"/>
      <c r="AT4286" s="14"/>
      <c r="AU4286" s="14"/>
      <c r="AV4286" s="14"/>
      <c r="AW4286" s="14"/>
    </row>
    <row r="4287" spans="1:49" s="10" customFormat="1">
      <c r="A4287" s="12"/>
      <c r="C4287"/>
      <c r="D4287"/>
      <c r="E4287" s="20"/>
      <c r="F4287"/>
      <c r="G4287"/>
      <c r="H4287"/>
      <c r="I4287"/>
      <c r="J4287" s="20"/>
      <c r="K4287"/>
      <c r="L4287"/>
      <c r="M4287"/>
      <c r="N4287"/>
      <c r="O4287" s="20"/>
      <c r="P4287"/>
      <c r="Q4287"/>
      <c r="R4287"/>
      <c r="S4287"/>
      <c r="T4287" s="20"/>
      <c r="U4287"/>
      <c r="V4287"/>
      <c r="W4287"/>
      <c r="X4287"/>
      <c r="Y4287" s="20"/>
      <c r="Z4287"/>
      <c r="AA4287"/>
      <c r="AB4287"/>
      <c r="AC4287"/>
      <c r="AD4287" s="20"/>
      <c r="AE4287"/>
      <c r="AF4287"/>
      <c r="AG4287"/>
      <c r="AH4287"/>
      <c r="AI4287" s="20"/>
      <c r="AJ4287"/>
      <c r="AK4287"/>
      <c r="AL4287"/>
      <c r="AM4287"/>
      <c r="AN4287" s="20"/>
      <c r="AO4287"/>
      <c r="AT4287" s="14"/>
      <c r="AU4287" s="14"/>
      <c r="AV4287" s="14"/>
      <c r="AW4287" s="14"/>
    </row>
    <row r="4288" spans="1:49" s="10" customFormat="1">
      <c r="A4288" s="12"/>
      <c r="C4288"/>
      <c r="D4288"/>
      <c r="E4288" s="20"/>
      <c r="F4288"/>
      <c r="G4288"/>
      <c r="H4288"/>
      <c r="I4288"/>
      <c r="J4288" s="20"/>
      <c r="K4288"/>
      <c r="L4288"/>
      <c r="M4288"/>
      <c r="N4288"/>
      <c r="O4288" s="20"/>
      <c r="P4288"/>
      <c r="Q4288"/>
      <c r="R4288"/>
      <c r="S4288"/>
      <c r="T4288" s="20"/>
      <c r="U4288"/>
      <c r="V4288"/>
      <c r="W4288"/>
      <c r="X4288"/>
      <c r="Y4288" s="20"/>
      <c r="Z4288"/>
      <c r="AA4288"/>
      <c r="AB4288"/>
      <c r="AC4288"/>
      <c r="AD4288" s="20"/>
      <c r="AE4288"/>
      <c r="AF4288"/>
      <c r="AG4288"/>
      <c r="AH4288"/>
      <c r="AI4288" s="20"/>
      <c r="AJ4288"/>
      <c r="AK4288"/>
      <c r="AL4288"/>
      <c r="AM4288"/>
      <c r="AN4288" s="20"/>
      <c r="AO4288"/>
      <c r="AT4288" s="14"/>
      <c r="AU4288" s="14"/>
      <c r="AV4288" s="14"/>
      <c r="AW4288" s="14"/>
    </row>
    <row r="4289" spans="1:49" s="10" customFormat="1">
      <c r="A4289" s="12"/>
      <c r="C4289"/>
      <c r="D4289"/>
      <c r="E4289" s="20"/>
      <c r="F4289"/>
      <c r="G4289"/>
      <c r="H4289"/>
      <c r="I4289"/>
      <c r="J4289" s="20"/>
      <c r="K4289"/>
      <c r="L4289"/>
      <c r="M4289"/>
      <c r="N4289"/>
      <c r="O4289" s="20"/>
      <c r="P4289"/>
      <c r="Q4289"/>
      <c r="R4289"/>
      <c r="S4289"/>
      <c r="T4289" s="20"/>
      <c r="U4289"/>
      <c r="V4289"/>
      <c r="W4289"/>
      <c r="X4289"/>
      <c r="Y4289" s="20"/>
      <c r="Z4289"/>
      <c r="AA4289"/>
      <c r="AB4289"/>
      <c r="AC4289"/>
      <c r="AD4289" s="20"/>
      <c r="AE4289"/>
      <c r="AF4289"/>
      <c r="AG4289"/>
      <c r="AH4289"/>
      <c r="AI4289" s="20"/>
      <c r="AJ4289"/>
      <c r="AK4289"/>
      <c r="AL4289"/>
      <c r="AM4289"/>
      <c r="AN4289" s="20"/>
      <c r="AO4289"/>
      <c r="AT4289" s="14"/>
      <c r="AU4289" s="14"/>
      <c r="AV4289" s="14"/>
      <c r="AW4289" s="14"/>
    </row>
    <row r="4290" spans="1:49" s="10" customFormat="1">
      <c r="A4290" s="12"/>
      <c r="C4290"/>
      <c r="D4290"/>
      <c r="E4290" s="20"/>
      <c r="F4290"/>
      <c r="G4290"/>
      <c r="H4290"/>
      <c r="I4290"/>
      <c r="J4290" s="20"/>
      <c r="K4290"/>
      <c r="L4290"/>
      <c r="M4290"/>
      <c r="N4290"/>
      <c r="O4290" s="20"/>
      <c r="P4290"/>
      <c r="Q4290"/>
      <c r="R4290"/>
      <c r="S4290"/>
      <c r="T4290" s="20"/>
      <c r="U4290"/>
      <c r="V4290"/>
      <c r="W4290"/>
      <c r="X4290"/>
      <c r="Y4290" s="20"/>
      <c r="Z4290"/>
      <c r="AA4290"/>
      <c r="AB4290"/>
      <c r="AC4290"/>
      <c r="AD4290" s="20"/>
      <c r="AE4290"/>
      <c r="AF4290"/>
      <c r="AG4290"/>
      <c r="AH4290"/>
      <c r="AI4290" s="20"/>
      <c r="AJ4290"/>
      <c r="AK4290"/>
      <c r="AL4290"/>
      <c r="AM4290"/>
      <c r="AN4290" s="20"/>
      <c r="AO4290"/>
      <c r="AT4290" s="14"/>
      <c r="AU4290" s="14"/>
      <c r="AV4290" s="14"/>
      <c r="AW4290" s="14"/>
    </row>
    <row r="4291" spans="1:49" s="10" customFormat="1">
      <c r="A4291" s="12"/>
      <c r="C4291"/>
      <c r="D4291"/>
      <c r="E4291" s="20"/>
      <c r="F4291"/>
      <c r="G4291"/>
      <c r="H4291"/>
      <c r="I4291"/>
      <c r="J4291" s="20"/>
      <c r="K4291"/>
      <c r="L4291"/>
      <c r="M4291"/>
      <c r="N4291"/>
      <c r="O4291" s="20"/>
      <c r="P4291"/>
      <c r="Q4291"/>
      <c r="R4291"/>
      <c r="S4291"/>
      <c r="T4291" s="20"/>
      <c r="U4291"/>
      <c r="V4291"/>
      <c r="W4291"/>
      <c r="X4291"/>
      <c r="Y4291" s="20"/>
      <c r="Z4291"/>
      <c r="AA4291"/>
      <c r="AB4291"/>
      <c r="AC4291"/>
      <c r="AD4291" s="20"/>
      <c r="AE4291"/>
      <c r="AF4291"/>
      <c r="AG4291"/>
      <c r="AH4291"/>
      <c r="AI4291" s="20"/>
      <c r="AJ4291"/>
      <c r="AK4291"/>
      <c r="AL4291"/>
      <c r="AM4291"/>
      <c r="AN4291" s="20"/>
      <c r="AO4291"/>
      <c r="AT4291" s="14"/>
      <c r="AU4291" s="14"/>
      <c r="AV4291" s="14"/>
      <c r="AW4291" s="14"/>
    </row>
    <row r="4292" spans="1:49" s="10" customFormat="1">
      <c r="A4292" s="12"/>
      <c r="C4292"/>
      <c r="D4292"/>
      <c r="E4292" s="20"/>
      <c r="F4292"/>
      <c r="G4292"/>
      <c r="H4292"/>
      <c r="I4292"/>
      <c r="J4292" s="20"/>
      <c r="K4292"/>
      <c r="L4292"/>
      <c r="M4292"/>
      <c r="N4292"/>
      <c r="O4292" s="20"/>
      <c r="P4292"/>
      <c r="Q4292"/>
      <c r="R4292"/>
      <c r="S4292"/>
      <c r="T4292" s="20"/>
      <c r="U4292"/>
      <c r="V4292"/>
      <c r="W4292"/>
      <c r="X4292"/>
      <c r="Y4292" s="20"/>
      <c r="Z4292"/>
      <c r="AA4292"/>
      <c r="AB4292"/>
      <c r="AC4292"/>
      <c r="AD4292" s="20"/>
      <c r="AE4292"/>
      <c r="AF4292"/>
      <c r="AG4292"/>
      <c r="AH4292"/>
      <c r="AI4292" s="20"/>
      <c r="AJ4292"/>
      <c r="AK4292"/>
      <c r="AL4292"/>
      <c r="AM4292"/>
      <c r="AN4292" s="20"/>
      <c r="AO4292"/>
      <c r="AT4292" s="14"/>
      <c r="AU4292" s="14"/>
      <c r="AV4292" s="14"/>
      <c r="AW4292" s="14"/>
    </row>
    <row r="4293" spans="1:49" s="10" customFormat="1">
      <c r="A4293" s="12"/>
      <c r="C4293"/>
      <c r="D4293"/>
      <c r="E4293" s="20"/>
      <c r="F4293"/>
      <c r="G4293"/>
      <c r="H4293"/>
      <c r="I4293"/>
      <c r="J4293" s="20"/>
      <c r="K4293"/>
      <c r="L4293"/>
      <c r="M4293"/>
      <c r="N4293"/>
      <c r="O4293" s="20"/>
      <c r="P4293"/>
      <c r="Q4293"/>
      <c r="R4293"/>
      <c r="S4293"/>
      <c r="T4293" s="20"/>
      <c r="U4293"/>
      <c r="V4293"/>
      <c r="W4293"/>
      <c r="X4293"/>
      <c r="Y4293" s="20"/>
      <c r="Z4293"/>
      <c r="AA4293"/>
      <c r="AB4293"/>
      <c r="AC4293"/>
      <c r="AD4293" s="20"/>
      <c r="AE4293"/>
      <c r="AF4293"/>
      <c r="AG4293"/>
      <c r="AH4293"/>
      <c r="AI4293" s="20"/>
      <c r="AJ4293"/>
      <c r="AK4293"/>
      <c r="AL4293"/>
      <c r="AM4293"/>
      <c r="AN4293" s="20"/>
      <c r="AO4293"/>
      <c r="AT4293" s="14"/>
      <c r="AU4293" s="14"/>
      <c r="AV4293" s="14"/>
      <c r="AW4293" s="14"/>
    </row>
    <row r="4294" spans="1:49" s="10" customFormat="1">
      <c r="A4294" s="12"/>
      <c r="C4294"/>
      <c r="D4294"/>
      <c r="E4294" s="20"/>
      <c r="F4294"/>
      <c r="G4294"/>
      <c r="H4294"/>
      <c r="I4294"/>
      <c r="J4294" s="20"/>
      <c r="K4294"/>
      <c r="L4294"/>
      <c r="M4294"/>
      <c r="N4294"/>
      <c r="O4294" s="20"/>
      <c r="P4294"/>
      <c r="Q4294"/>
      <c r="R4294"/>
      <c r="S4294"/>
      <c r="T4294" s="20"/>
      <c r="U4294"/>
      <c r="V4294"/>
      <c r="W4294"/>
      <c r="X4294"/>
      <c r="Y4294" s="20"/>
      <c r="Z4294"/>
      <c r="AA4294"/>
      <c r="AB4294"/>
      <c r="AC4294"/>
      <c r="AD4294" s="20"/>
      <c r="AE4294"/>
      <c r="AF4294"/>
      <c r="AG4294"/>
      <c r="AH4294"/>
      <c r="AI4294" s="20"/>
      <c r="AJ4294"/>
      <c r="AK4294"/>
      <c r="AL4294"/>
      <c r="AM4294"/>
      <c r="AN4294" s="20"/>
      <c r="AO4294"/>
      <c r="AT4294" s="14"/>
      <c r="AU4294" s="14"/>
      <c r="AV4294" s="14"/>
      <c r="AW4294" s="14"/>
    </row>
    <row r="4295" spans="1:49" s="10" customFormat="1">
      <c r="A4295" s="12"/>
      <c r="C4295"/>
      <c r="D4295"/>
      <c r="E4295" s="20"/>
      <c r="F4295"/>
      <c r="G4295"/>
      <c r="H4295"/>
      <c r="I4295"/>
      <c r="J4295" s="20"/>
      <c r="K4295"/>
      <c r="L4295"/>
      <c r="M4295"/>
      <c r="N4295"/>
      <c r="O4295" s="20"/>
      <c r="P4295"/>
      <c r="Q4295"/>
      <c r="R4295"/>
      <c r="S4295"/>
      <c r="T4295" s="20"/>
      <c r="U4295"/>
      <c r="V4295"/>
      <c r="W4295"/>
      <c r="X4295"/>
      <c r="Y4295" s="20"/>
      <c r="Z4295"/>
      <c r="AA4295"/>
      <c r="AB4295"/>
      <c r="AC4295"/>
      <c r="AD4295" s="20"/>
      <c r="AE4295"/>
      <c r="AF4295"/>
      <c r="AG4295"/>
      <c r="AH4295"/>
      <c r="AI4295" s="20"/>
      <c r="AJ4295"/>
      <c r="AK4295"/>
      <c r="AL4295"/>
      <c r="AM4295"/>
      <c r="AN4295" s="20"/>
      <c r="AO4295"/>
      <c r="AT4295" s="14"/>
      <c r="AU4295" s="14"/>
      <c r="AV4295" s="14"/>
      <c r="AW4295" s="14"/>
    </row>
    <row r="4296" spans="1:49" s="10" customFormat="1">
      <c r="A4296" s="12"/>
      <c r="C4296"/>
      <c r="D4296"/>
      <c r="E4296" s="20"/>
      <c r="F4296"/>
      <c r="G4296"/>
      <c r="H4296"/>
      <c r="I4296"/>
      <c r="J4296" s="20"/>
      <c r="K4296"/>
      <c r="L4296"/>
      <c r="M4296"/>
      <c r="N4296"/>
      <c r="O4296" s="20"/>
      <c r="P4296"/>
      <c r="Q4296"/>
      <c r="R4296"/>
      <c r="S4296"/>
      <c r="T4296" s="20"/>
      <c r="U4296"/>
      <c r="V4296"/>
      <c r="W4296"/>
      <c r="X4296"/>
      <c r="Y4296" s="20"/>
      <c r="Z4296"/>
      <c r="AA4296"/>
      <c r="AB4296"/>
      <c r="AC4296"/>
      <c r="AD4296" s="20"/>
      <c r="AE4296"/>
      <c r="AF4296"/>
      <c r="AG4296"/>
      <c r="AH4296"/>
      <c r="AI4296" s="20"/>
      <c r="AJ4296"/>
      <c r="AK4296"/>
      <c r="AL4296"/>
      <c r="AM4296"/>
      <c r="AN4296" s="20"/>
      <c r="AO4296"/>
      <c r="AT4296" s="14"/>
      <c r="AU4296" s="14"/>
      <c r="AV4296" s="14"/>
      <c r="AW4296" s="14"/>
    </row>
    <row r="4297" spans="1:49" s="10" customFormat="1">
      <c r="A4297" s="12"/>
      <c r="C4297"/>
      <c r="D4297"/>
      <c r="E4297" s="20"/>
      <c r="F4297"/>
      <c r="G4297"/>
      <c r="H4297"/>
      <c r="I4297"/>
      <c r="J4297" s="20"/>
      <c r="K4297"/>
      <c r="L4297"/>
      <c r="M4297"/>
      <c r="N4297"/>
      <c r="O4297" s="20"/>
      <c r="P4297"/>
      <c r="Q4297"/>
      <c r="R4297"/>
      <c r="S4297"/>
      <c r="T4297" s="20"/>
      <c r="U4297"/>
      <c r="V4297"/>
      <c r="W4297"/>
      <c r="X4297"/>
      <c r="Y4297" s="20"/>
      <c r="Z4297"/>
      <c r="AA4297"/>
      <c r="AB4297"/>
      <c r="AC4297"/>
      <c r="AD4297" s="20"/>
      <c r="AE4297"/>
      <c r="AF4297"/>
      <c r="AG4297"/>
      <c r="AH4297"/>
      <c r="AI4297" s="20"/>
      <c r="AJ4297"/>
      <c r="AK4297"/>
      <c r="AL4297"/>
      <c r="AM4297"/>
      <c r="AN4297" s="20"/>
      <c r="AO4297"/>
      <c r="AT4297" s="14"/>
      <c r="AU4297" s="14"/>
      <c r="AV4297" s="14"/>
      <c r="AW4297" s="14"/>
    </row>
    <row r="4298" spans="1:49" s="10" customFormat="1">
      <c r="A4298" s="12"/>
      <c r="C4298"/>
      <c r="D4298"/>
      <c r="E4298" s="20"/>
      <c r="F4298"/>
      <c r="G4298"/>
      <c r="H4298"/>
      <c r="I4298"/>
      <c r="J4298" s="20"/>
      <c r="K4298"/>
      <c r="L4298"/>
      <c r="M4298"/>
      <c r="N4298"/>
      <c r="O4298" s="20"/>
      <c r="P4298"/>
      <c r="Q4298"/>
      <c r="R4298"/>
      <c r="S4298"/>
      <c r="T4298" s="20"/>
      <c r="U4298"/>
      <c r="V4298"/>
      <c r="W4298"/>
      <c r="X4298"/>
      <c r="Y4298" s="20"/>
      <c r="Z4298"/>
      <c r="AA4298"/>
      <c r="AB4298"/>
      <c r="AC4298"/>
      <c r="AD4298" s="20"/>
      <c r="AE4298"/>
      <c r="AF4298"/>
      <c r="AG4298"/>
      <c r="AH4298"/>
      <c r="AI4298" s="20"/>
      <c r="AJ4298"/>
      <c r="AK4298"/>
      <c r="AL4298"/>
      <c r="AM4298"/>
      <c r="AN4298" s="20"/>
      <c r="AO4298"/>
      <c r="AT4298" s="14"/>
      <c r="AU4298" s="14"/>
      <c r="AV4298" s="14"/>
      <c r="AW4298" s="14"/>
    </row>
    <row r="4299" spans="1:49" s="10" customFormat="1">
      <c r="A4299" s="12"/>
      <c r="C4299"/>
      <c r="D4299"/>
      <c r="E4299" s="20"/>
      <c r="F4299"/>
      <c r="G4299"/>
      <c r="H4299"/>
      <c r="I4299"/>
      <c r="J4299" s="20"/>
      <c r="K4299"/>
      <c r="L4299"/>
      <c r="M4299"/>
      <c r="N4299"/>
      <c r="O4299" s="20"/>
      <c r="P4299"/>
      <c r="Q4299"/>
      <c r="R4299"/>
      <c r="S4299"/>
      <c r="T4299" s="20"/>
      <c r="U4299"/>
      <c r="V4299"/>
      <c r="W4299"/>
      <c r="X4299"/>
      <c r="Y4299" s="20"/>
      <c r="Z4299"/>
      <c r="AA4299"/>
      <c r="AB4299"/>
      <c r="AC4299"/>
      <c r="AD4299" s="20"/>
      <c r="AE4299"/>
      <c r="AF4299"/>
      <c r="AG4299"/>
      <c r="AH4299"/>
      <c r="AI4299" s="20"/>
      <c r="AJ4299"/>
      <c r="AK4299"/>
      <c r="AL4299"/>
      <c r="AM4299"/>
      <c r="AN4299" s="20"/>
      <c r="AO4299"/>
      <c r="AT4299" s="14"/>
      <c r="AU4299" s="14"/>
      <c r="AV4299" s="14"/>
      <c r="AW4299" s="14"/>
    </row>
    <row r="4300" spans="1:49" s="10" customFormat="1">
      <c r="A4300" s="12"/>
      <c r="C4300"/>
      <c r="D4300"/>
      <c r="E4300" s="20"/>
      <c r="F4300"/>
      <c r="G4300"/>
      <c r="H4300"/>
      <c r="I4300"/>
      <c r="J4300" s="20"/>
      <c r="K4300"/>
      <c r="L4300"/>
      <c r="M4300"/>
      <c r="N4300"/>
      <c r="O4300" s="20"/>
      <c r="P4300"/>
      <c r="Q4300"/>
      <c r="R4300"/>
      <c r="S4300"/>
      <c r="T4300" s="20"/>
      <c r="U4300"/>
      <c r="V4300"/>
      <c r="W4300"/>
      <c r="X4300"/>
      <c r="Y4300" s="20"/>
      <c r="Z4300"/>
      <c r="AA4300"/>
      <c r="AB4300"/>
      <c r="AC4300"/>
      <c r="AD4300" s="20"/>
      <c r="AE4300"/>
      <c r="AF4300"/>
      <c r="AG4300"/>
      <c r="AH4300"/>
      <c r="AI4300" s="20"/>
      <c r="AJ4300"/>
      <c r="AK4300"/>
      <c r="AL4300"/>
      <c r="AM4300"/>
      <c r="AN4300" s="20"/>
      <c r="AO4300"/>
      <c r="AT4300" s="14"/>
      <c r="AU4300" s="14"/>
      <c r="AV4300" s="14"/>
      <c r="AW4300" s="14"/>
    </row>
    <row r="4301" spans="1:49" s="10" customFormat="1">
      <c r="A4301" s="12"/>
      <c r="C4301"/>
      <c r="D4301"/>
      <c r="E4301" s="20"/>
      <c r="F4301"/>
      <c r="G4301"/>
      <c r="H4301"/>
      <c r="I4301"/>
      <c r="J4301" s="20"/>
      <c r="K4301"/>
      <c r="L4301"/>
      <c r="M4301"/>
      <c r="N4301"/>
      <c r="O4301" s="20"/>
      <c r="P4301"/>
      <c r="Q4301"/>
      <c r="R4301"/>
      <c r="S4301"/>
      <c r="T4301" s="20"/>
      <c r="U4301"/>
      <c r="V4301"/>
      <c r="W4301"/>
      <c r="X4301"/>
      <c r="Y4301" s="20"/>
      <c r="Z4301"/>
      <c r="AA4301"/>
      <c r="AB4301"/>
      <c r="AC4301"/>
      <c r="AD4301" s="20"/>
      <c r="AE4301"/>
      <c r="AF4301"/>
      <c r="AG4301"/>
      <c r="AH4301"/>
      <c r="AI4301" s="20"/>
      <c r="AJ4301"/>
      <c r="AK4301"/>
      <c r="AL4301"/>
      <c r="AM4301"/>
      <c r="AN4301" s="20"/>
      <c r="AO4301"/>
      <c r="AT4301" s="14"/>
      <c r="AU4301" s="14"/>
      <c r="AV4301" s="14"/>
      <c r="AW4301" s="14"/>
    </row>
    <row r="4302" spans="1:49" s="10" customFormat="1">
      <c r="A4302" s="12"/>
      <c r="C4302"/>
      <c r="D4302"/>
      <c r="E4302" s="20"/>
      <c r="F4302"/>
      <c r="G4302"/>
      <c r="H4302"/>
      <c r="I4302"/>
      <c r="J4302" s="20"/>
      <c r="K4302"/>
      <c r="L4302"/>
      <c r="M4302"/>
      <c r="N4302"/>
      <c r="O4302" s="20"/>
      <c r="P4302"/>
      <c r="Q4302"/>
      <c r="R4302"/>
      <c r="S4302"/>
      <c r="T4302" s="20"/>
      <c r="U4302"/>
      <c r="V4302"/>
      <c r="W4302"/>
      <c r="X4302"/>
      <c r="Y4302" s="20"/>
      <c r="Z4302"/>
      <c r="AA4302"/>
      <c r="AB4302"/>
      <c r="AC4302"/>
      <c r="AD4302" s="20"/>
      <c r="AE4302"/>
      <c r="AF4302"/>
      <c r="AG4302"/>
      <c r="AH4302"/>
      <c r="AI4302" s="20"/>
      <c r="AJ4302"/>
      <c r="AK4302"/>
      <c r="AL4302"/>
      <c r="AM4302"/>
      <c r="AN4302" s="20"/>
      <c r="AO4302"/>
      <c r="AT4302" s="14"/>
      <c r="AU4302" s="14"/>
      <c r="AV4302" s="14"/>
      <c r="AW4302" s="14"/>
    </row>
    <row r="4303" spans="1:49" s="10" customFormat="1">
      <c r="A4303" s="12"/>
      <c r="C4303"/>
      <c r="D4303"/>
      <c r="E4303" s="20"/>
      <c r="F4303"/>
      <c r="G4303"/>
      <c r="H4303"/>
      <c r="I4303"/>
      <c r="J4303" s="20"/>
      <c r="K4303"/>
      <c r="L4303"/>
      <c r="M4303"/>
      <c r="N4303"/>
      <c r="O4303" s="20"/>
      <c r="P4303"/>
      <c r="Q4303"/>
      <c r="R4303"/>
      <c r="S4303"/>
      <c r="T4303" s="20"/>
      <c r="U4303"/>
      <c r="V4303"/>
      <c r="W4303"/>
      <c r="X4303"/>
      <c r="Y4303" s="20"/>
      <c r="Z4303"/>
      <c r="AA4303"/>
      <c r="AB4303"/>
      <c r="AC4303"/>
      <c r="AD4303" s="20"/>
      <c r="AE4303"/>
      <c r="AF4303"/>
      <c r="AG4303"/>
      <c r="AH4303"/>
      <c r="AI4303" s="20"/>
      <c r="AJ4303"/>
      <c r="AK4303"/>
      <c r="AL4303"/>
      <c r="AM4303"/>
      <c r="AN4303" s="20"/>
      <c r="AO4303"/>
      <c r="AT4303" s="14"/>
      <c r="AU4303" s="14"/>
      <c r="AV4303" s="14"/>
      <c r="AW4303" s="14"/>
    </row>
    <row r="4304" spans="1:49" s="10" customFormat="1">
      <c r="A4304" s="12"/>
      <c r="C4304"/>
      <c r="D4304"/>
      <c r="E4304" s="20"/>
      <c r="F4304"/>
      <c r="G4304"/>
      <c r="H4304"/>
      <c r="I4304"/>
      <c r="J4304" s="20"/>
      <c r="K4304"/>
      <c r="L4304"/>
      <c r="M4304"/>
      <c r="N4304"/>
      <c r="O4304" s="20"/>
      <c r="P4304"/>
      <c r="Q4304"/>
      <c r="R4304"/>
      <c r="S4304"/>
      <c r="T4304" s="20"/>
      <c r="U4304"/>
      <c r="V4304"/>
      <c r="W4304"/>
      <c r="X4304"/>
      <c r="Y4304" s="20"/>
      <c r="Z4304"/>
      <c r="AA4304"/>
      <c r="AB4304"/>
      <c r="AC4304"/>
      <c r="AD4304" s="20"/>
      <c r="AE4304"/>
      <c r="AF4304"/>
      <c r="AG4304"/>
      <c r="AH4304"/>
      <c r="AI4304" s="20"/>
      <c r="AJ4304"/>
      <c r="AK4304"/>
      <c r="AL4304"/>
      <c r="AM4304"/>
      <c r="AN4304" s="20"/>
      <c r="AO4304"/>
      <c r="AT4304" s="14"/>
      <c r="AU4304" s="14"/>
      <c r="AV4304" s="14"/>
      <c r="AW4304" s="14"/>
    </row>
    <row r="4305" spans="1:49" s="10" customFormat="1">
      <c r="A4305" s="12"/>
      <c r="C4305"/>
      <c r="D4305"/>
      <c r="E4305" s="20"/>
      <c r="F4305"/>
      <c r="G4305"/>
      <c r="H4305"/>
      <c r="I4305"/>
      <c r="J4305" s="20"/>
      <c r="K4305"/>
      <c r="L4305"/>
      <c r="M4305"/>
      <c r="N4305"/>
      <c r="O4305" s="20"/>
      <c r="P4305"/>
      <c r="Q4305"/>
      <c r="R4305"/>
      <c r="S4305"/>
      <c r="T4305" s="20"/>
      <c r="U4305"/>
      <c r="V4305"/>
      <c r="W4305"/>
      <c r="X4305"/>
      <c r="Y4305" s="20"/>
      <c r="Z4305"/>
      <c r="AA4305"/>
      <c r="AB4305"/>
      <c r="AC4305"/>
      <c r="AD4305" s="20"/>
      <c r="AE4305"/>
      <c r="AF4305"/>
      <c r="AG4305"/>
      <c r="AH4305"/>
      <c r="AI4305" s="20"/>
      <c r="AJ4305"/>
      <c r="AK4305"/>
      <c r="AL4305"/>
      <c r="AM4305"/>
      <c r="AN4305" s="20"/>
      <c r="AO4305"/>
      <c r="AT4305" s="14"/>
      <c r="AU4305" s="14"/>
      <c r="AV4305" s="14"/>
      <c r="AW4305" s="14"/>
    </row>
    <row r="4306" spans="1:49" s="10" customFormat="1">
      <c r="A4306" s="12"/>
      <c r="C4306"/>
      <c r="D4306"/>
      <c r="E4306" s="20"/>
      <c r="F4306"/>
      <c r="G4306"/>
      <c r="H4306"/>
      <c r="I4306"/>
      <c r="J4306" s="20"/>
      <c r="K4306"/>
      <c r="L4306"/>
      <c r="M4306"/>
      <c r="N4306"/>
      <c r="O4306" s="20"/>
      <c r="P4306"/>
      <c r="Q4306"/>
      <c r="R4306"/>
      <c r="S4306"/>
      <c r="T4306" s="20"/>
      <c r="U4306"/>
      <c r="V4306"/>
      <c r="W4306"/>
      <c r="X4306"/>
      <c r="Y4306" s="20"/>
      <c r="Z4306"/>
      <c r="AA4306"/>
      <c r="AB4306"/>
      <c r="AC4306"/>
      <c r="AD4306" s="20"/>
      <c r="AE4306"/>
      <c r="AF4306"/>
      <c r="AG4306"/>
      <c r="AH4306"/>
      <c r="AI4306" s="20"/>
      <c r="AJ4306"/>
      <c r="AK4306"/>
      <c r="AL4306"/>
      <c r="AM4306"/>
      <c r="AN4306" s="20"/>
      <c r="AO4306"/>
      <c r="AT4306" s="14"/>
      <c r="AU4306" s="14"/>
      <c r="AV4306" s="14"/>
      <c r="AW4306" s="14"/>
    </row>
    <row r="4307" spans="1:49" s="10" customFormat="1">
      <c r="A4307" s="12"/>
      <c r="C4307"/>
      <c r="D4307"/>
      <c r="E4307" s="20"/>
      <c r="F4307"/>
      <c r="G4307"/>
      <c r="H4307"/>
      <c r="I4307"/>
      <c r="J4307" s="20"/>
      <c r="K4307"/>
      <c r="L4307"/>
      <c r="M4307"/>
      <c r="N4307"/>
      <c r="O4307" s="20"/>
      <c r="P4307"/>
      <c r="Q4307"/>
      <c r="R4307"/>
      <c r="S4307"/>
      <c r="T4307" s="20"/>
      <c r="U4307"/>
      <c r="V4307"/>
      <c r="W4307"/>
      <c r="X4307"/>
      <c r="Y4307" s="20"/>
      <c r="Z4307"/>
      <c r="AA4307"/>
      <c r="AB4307"/>
      <c r="AC4307"/>
      <c r="AD4307" s="20"/>
      <c r="AE4307"/>
      <c r="AF4307"/>
      <c r="AG4307"/>
      <c r="AH4307"/>
      <c r="AI4307" s="20"/>
      <c r="AJ4307"/>
      <c r="AK4307"/>
      <c r="AL4307"/>
      <c r="AM4307"/>
      <c r="AN4307" s="20"/>
      <c r="AO4307"/>
      <c r="AT4307" s="14"/>
      <c r="AU4307" s="14"/>
      <c r="AV4307" s="14"/>
      <c r="AW4307" s="14"/>
    </row>
    <row r="4308" spans="1:49" s="10" customFormat="1">
      <c r="A4308" s="12"/>
      <c r="C4308"/>
      <c r="D4308"/>
      <c r="E4308" s="20"/>
      <c r="F4308"/>
      <c r="G4308"/>
      <c r="H4308"/>
      <c r="I4308"/>
      <c r="J4308" s="20"/>
      <c r="K4308"/>
      <c r="L4308"/>
      <c r="M4308"/>
      <c r="N4308"/>
      <c r="O4308" s="20"/>
      <c r="P4308"/>
      <c r="Q4308"/>
      <c r="R4308"/>
      <c r="S4308"/>
      <c r="T4308" s="20"/>
      <c r="U4308"/>
      <c r="V4308"/>
      <c r="W4308"/>
      <c r="X4308"/>
      <c r="Y4308" s="20"/>
      <c r="Z4308"/>
      <c r="AA4308"/>
      <c r="AB4308"/>
      <c r="AC4308"/>
      <c r="AD4308" s="20"/>
      <c r="AE4308"/>
      <c r="AF4308"/>
      <c r="AG4308"/>
      <c r="AH4308"/>
      <c r="AI4308" s="20"/>
      <c r="AJ4308"/>
      <c r="AK4308"/>
      <c r="AL4308"/>
      <c r="AM4308"/>
      <c r="AN4308" s="20"/>
      <c r="AO4308"/>
      <c r="AT4308" s="14"/>
      <c r="AU4308" s="14"/>
      <c r="AV4308" s="14"/>
      <c r="AW4308" s="14"/>
    </row>
    <row r="4309" spans="1:49" s="10" customFormat="1">
      <c r="A4309" s="12"/>
      <c r="C4309"/>
      <c r="D4309"/>
      <c r="E4309" s="20"/>
      <c r="F4309"/>
      <c r="G4309"/>
      <c r="H4309"/>
      <c r="I4309"/>
      <c r="J4309" s="20"/>
      <c r="K4309"/>
      <c r="L4309"/>
      <c r="M4309"/>
      <c r="N4309"/>
      <c r="O4309" s="20"/>
      <c r="P4309"/>
      <c r="Q4309"/>
      <c r="R4309"/>
      <c r="S4309"/>
      <c r="T4309" s="20"/>
      <c r="U4309"/>
      <c r="V4309"/>
      <c r="W4309"/>
      <c r="X4309"/>
      <c r="Y4309" s="20"/>
      <c r="Z4309"/>
      <c r="AA4309"/>
      <c r="AB4309"/>
      <c r="AC4309"/>
      <c r="AD4309" s="20"/>
      <c r="AE4309"/>
      <c r="AF4309"/>
      <c r="AG4309"/>
      <c r="AH4309"/>
      <c r="AI4309" s="20"/>
      <c r="AJ4309"/>
      <c r="AK4309"/>
      <c r="AL4309"/>
      <c r="AM4309"/>
      <c r="AN4309" s="20"/>
      <c r="AO4309"/>
      <c r="AT4309" s="14"/>
      <c r="AU4309" s="14"/>
      <c r="AV4309" s="14"/>
      <c r="AW4309" s="14"/>
    </row>
    <row r="4310" spans="1:49" s="10" customFormat="1">
      <c r="A4310" s="12"/>
      <c r="C4310"/>
      <c r="D4310"/>
      <c r="E4310" s="20"/>
      <c r="F4310"/>
      <c r="G4310"/>
      <c r="H4310"/>
      <c r="I4310"/>
      <c r="J4310" s="20"/>
      <c r="K4310"/>
      <c r="L4310"/>
      <c r="M4310"/>
      <c r="N4310"/>
      <c r="O4310" s="20"/>
      <c r="P4310"/>
      <c r="Q4310"/>
      <c r="R4310"/>
      <c r="S4310"/>
      <c r="T4310" s="20"/>
      <c r="U4310"/>
      <c r="V4310"/>
      <c r="W4310"/>
      <c r="X4310"/>
      <c r="Y4310" s="20"/>
      <c r="Z4310"/>
      <c r="AA4310"/>
      <c r="AB4310"/>
      <c r="AC4310"/>
      <c r="AD4310" s="20"/>
      <c r="AE4310"/>
      <c r="AF4310"/>
      <c r="AG4310"/>
      <c r="AH4310"/>
      <c r="AI4310" s="20"/>
      <c r="AJ4310"/>
      <c r="AK4310"/>
      <c r="AL4310"/>
      <c r="AM4310"/>
      <c r="AN4310" s="20"/>
      <c r="AO4310"/>
      <c r="AT4310" s="14"/>
      <c r="AU4310" s="14"/>
      <c r="AV4310" s="14"/>
      <c r="AW4310" s="14"/>
    </row>
    <row r="4311" spans="1:49" s="10" customFormat="1">
      <c r="A4311" s="12"/>
      <c r="C4311"/>
      <c r="D4311"/>
      <c r="E4311" s="20"/>
      <c r="F4311"/>
      <c r="G4311"/>
      <c r="H4311"/>
      <c r="I4311"/>
      <c r="J4311" s="20"/>
      <c r="K4311"/>
      <c r="L4311"/>
      <c r="M4311"/>
      <c r="N4311"/>
      <c r="O4311" s="20"/>
      <c r="P4311"/>
      <c r="Q4311"/>
      <c r="R4311"/>
      <c r="S4311"/>
      <c r="T4311" s="20"/>
      <c r="U4311"/>
      <c r="V4311"/>
      <c r="W4311"/>
      <c r="X4311"/>
      <c r="Y4311" s="20"/>
      <c r="Z4311"/>
      <c r="AA4311"/>
      <c r="AB4311"/>
      <c r="AC4311"/>
      <c r="AD4311" s="20"/>
      <c r="AE4311"/>
      <c r="AF4311"/>
      <c r="AG4311"/>
      <c r="AH4311"/>
      <c r="AI4311" s="20"/>
      <c r="AJ4311"/>
      <c r="AK4311"/>
      <c r="AL4311"/>
      <c r="AM4311"/>
      <c r="AN4311" s="20"/>
      <c r="AO4311"/>
      <c r="AT4311" s="14"/>
      <c r="AU4311" s="14"/>
      <c r="AV4311" s="14"/>
      <c r="AW4311" s="14"/>
    </row>
    <row r="4312" spans="1:49" s="10" customFormat="1">
      <c r="A4312" s="12"/>
      <c r="C4312"/>
      <c r="D4312"/>
      <c r="E4312" s="20"/>
      <c r="F4312"/>
      <c r="G4312"/>
      <c r="H4312"/>
      <c r="I4312"/>
      <c r="J4312" s="20"/>
      <c r="K4312"/>
      <c r="L4312"/>
      <c r="M4312"/>
      <c r="N4312"/>
      <c r="O4312" s="20"/>
      <c r="P4312"/>
      <c r="Q4312"/>
      <c r="R4312"/>
      <c r="S4312"/>
      <c r="T4312" s="20"/>
      <c r="U4312"/>
      <c r="V4312"/>
      <c r="W4312"/>
      <c r="X4312"/>
      <c r="Y4312" s="20"/>
      <c r="Z4312"/>
      <c r="AA4312"/>
      <c r="AB4312"/>
      <c r="AC4312"/>
      <c r="AD4312" s="20"/>
      <c r="AE4312"/>
      <c r="AF4312"/>
      <c r="AG4312"/>
      <c r="AH4312"/>
      <c r="AI4312" s="20"/>
      <c r="AJ4312"/>
      <c r="AK4312"/>
      <c r="AL4312"/>
      <c r="AM4312"/>
      <c r="AN4312" s="20"/>
      <c r="AO4312"/>
      <c r="AT4312" s="14"/>
      <c r="AU4312" s="14"/>
      <c r="AV4312" s="14"/>
      <c r="AW4312" s="14"/>
    </row>
    <row r="4313" spans="1:49" s="10" customFormat="1">
      <c r="A4313" s="12"/>
      <c r="C4313"/>
      <c r="D4313"/>
      <c r="E4313" s="20"/>
      <c r="F4313"/>
      <c r="G4313"/>
      <c r="H4313"/>
      <c r="I4313"/>
      <c r="J4313" s="20"/>
      <c r="K4313"/>
      <c r="L4313"/>
      <c r="M4313"/>
      <c r="N4313"/>
      <c r="O4313" s="20"/>
      <c r="P4313"/>
      <c r="Q4313"/>
      <c r="R4313"/>
      <c r="S4313"/>
      <c r="T4313" s="20"/>
      <c r="U4313"/>
      <c r="V4313"/>
      <c r="W4313"/>
      <c r="X4313"/>
      <c r="Y4313" s="20"/>
      <c r="Z4313"/>
      <c r="AA4313"/>
      <c r="AB4313"/>
      <c r="AC4313"/>
      <c r="AD4313" s="20"/>
      <c r="AE4313"/>
      <c r="AF4313"/>
      <c r="AG4313"/>
      <c r="AH4313"/>
      <c r="AI4313" s="20"/>
      <c r="AJ4313"/>
      <c r="AK4313"/>
      <c r="AL4313"/>
      <c r="AM4313"/>
      <c r="AN4313" s="20"/>
      <c r="AO4313"/>
      <c r="AT4313" s="14"/>
      <c r="AU4313" s="14"/>
      <c r="AV4313" s="14"/>
      <c r="AW4313" s="14"/>
    </row>
    <row r="4314" spans="1:49" s="10" customFormat="1">
      <c r="A4314" s="12"/>
      <c r="C4314"/>
      <c r="D4314"/>
      <c r="E4314" s="20"/>
      <c r="F4314"/>
      <c r="G4314"/>
      <c r="H4314"/>
      <c r="I4314"/>
      <c r="J4314" s="20"/>
      <c r="K4314"/>
      <c r="L4314"/>
      <c r="M4314"/>
      <c r="N4314"/>
      <c r="O4314" s="20"/>
      <c r="P4314"/>
      <c r="Q4314"/>
      <c r="R4314"/>
      <c r="S4314"/>
      <c r="T4314" s="20"/>
      <c r="U4314"/>
      <c r="V4314"/>
      <c r="W4314"/>
      <c r="X4314"/>
      <c r="Y4314" s="20"/>
      <c r="Z4314"/>
      <c r="AA4314"/>
      <c r="AB4314"/>
      <c r="AC4314"/>
      <c r="AD4314" s="20"/>
      <c r="AE4314"/>
      <c r="AF4314"/>
      <c r="AG4314"/>
      <c r="AH4314"/>
      <c r="AI4314" s="20"/>
      <c r="AJ4314"/>
      <c r="AK4314"/>
      <c r="AL4314"/>
      <c r="AM4314"/>
      <c r="AN4314" s="20"/>
      <c r="AO4314"/>
      <c r="AT4314" s="14"/>
      <c r="AU4314" s="14"/>
      <c r="AV4314" s="14"/>
      <c r="AW4314" s="14"/>
    </row>
    <row r="4315" spans="1:49" s="10" customFormat="1">
      <c r="A4315" s="12"/>
      <c r="C4315"/>
      <c r="D4315"/>
      <c r="E4315" s="20"/>
      <c r="F4315"/>
      <c r="G4315"/>
      <c r="H4315"/>
      <c r="I4315"/>
      <c r="J4315" s="20"/>
      <c r="K4315"/>
      <c r="L4315"/>
      <c r="M4315"/>
      <c r="N4315"/>
      <c r="O4315" s="20"/>
      <c r="P4315"/>
      <c r="Q4315"/>
      <c r="R4315"/>
      <c r="S4315"/>
      <c r="T4315" s="20"/>
      <c r="U4315"/>
      <c r="V4315"/>
      <c r="W4315"/>
      <c r="X4315"/>
      <c r="Y4315" s="20"/>
      <c r="Z4315"/>
      <c r="AA4315"/>
      <c r="AB4315"/>
      <c r="AC4315"/>
      <c r="AD4315" s="20"/>
      <c r="AE4315"/>
      <c r="AF4315"/>
      <c r="AG4315"/>
      <c r="AH4315"/>
      <c r="AI4315" s="20"/>
      <c r="AJ4315"/>
      <c r="AK4315"/>
      <c r="AL4315"/>
      <c r="AM4315"/>
      <c r="AN4315" s="20"/>
      <c r="AO4315"/>
      <c r="AT4315" s="14"/>
      <c r="AU4315" s="14"/>
      <c r="AV4315" s="14"/>
      <c r="AW4315" s="14"/>
    </row>
    <row r="4316" spans="1:49" s="10" customFormat="1">
      <c r="A4316" s="12"/>
      <c r="C4316"/>
      <c r="D4316"/>
      <c r="E4316" s="20"/>
      <c r="F4316"/>
      <c r="G4316"/>
      <c r="H4316"/>
      <c r="I4316"/>
      <c r="J4316" s="20"/>
      <c r="K4316"/>
      <c r="L4316"/>
      <c r="M4316"/>
      <c r="N4316"/>
      <c r="O4316" s="20"/>
      <c r="P4316"/>
      <c r="Q4316"/>
      <c r="R4316"/>
      <c r="S4316"/>
      <c r="T4316" s="20"/>
      <c r="U4316"/>
      <c r="V4316"/>
      <c r="W4316"/>
      <c r="X4316"/>
      <c r="Y4316" s="20"/>
      <c r="Z4316"/>
      <c r="AA4316"/>
      <c r="AB4316"/>
      <c r="AC4316"/>
      <c r="AD4316" s="20"/>
      <c r="AE4316"/>
      <c r="AF4316"/>
      <c r="AG4316"/>
      <c r="AH4316"/>
      <c r="AI4316" s="20"/>
      <c r="AJ4316"/>
      <c r="AK4316"/>
      <c r="AL4316"/>
      <c r="AM4316"/>
      <c r="AN4316" s="20"/>
      <c r="AO4316"/>
      <c r="AT4316" s="14"/>
      <c r="AU4316" s="14"/>
      <c r="AV4316" s="14"/>
      <c r="AW4316" s="14"/>
    </row>
    <row r="4317" spans="1:49" s="10" customFormat="1">
      <c r="A4317" s="12"/>
      <c r="C4317"/>
      <c r="D4317"/>
      <c r="E4317" s="20"/>
      <c r="F4317"/>
      <c r="G4317"/>
      <c r="H4317"/>
      <c r="I4317"/>
      <c r="J4317" s="20"/>
      <c r="K4317"/>
      <c r="L4317"/>
      <c r="M4317"/>
      <c r="N4317"/>
      <c r="O4317" s="20"/>
      <c r="P4317"/>
      <c r="Q4317"/>
      <c r="R4317"/>
      <c r="S4317"/>
      <c r="T4317" s="20"/>
      <c r="U4317"/>
      <c r="V4317"/>
      <c r="W4317"/>
      <c r="X4317"/>
      <c r="Y4317" s="20"/>
      <c r="Z4317"/>
      <c r="AA4317"/>
      <c r="AB4317"/>
      <c r="AC4317"/>
      <c r="AD4317" s="20"/>
      <c r="AE4317"/>
      <c r="AF4317"/>
      <c r="AG4317"/>
      <c r="AH4317"/>
      <c r="AI4317" s="20"/>
      <c r="AJ4317"/>
      <c r="AK4317"/>
      <c r="AL4317"/>
      <c r="AM4317"/>
      <c r="AN4317" s="20"/>
      <c r="AO4317"/>
      <c r="AT4317" s="14"/>
      <c r="AU4317" s="14"/>
      <c r="AV4317" s="14"/>
      <c r="AW4317" s="14"/>
    </row>
    <row r="4318" spans="1:49" s="10" customFormat="1">
      <c r="A4318" s="12"/>
      <c r="C4318"/>
      <c r="D4318"/>
      <c r="E4318" s="20"/>
      <c r="F4318"/>
      <c r="G4318"/>
      <c r="H4318"/>
      <c r="I4318"/>
      <c r="J4318" s="20"/>
      <c r="K4318"/>
      <c r="L4318"/>
      <c r="M4318"/>
      <c r="N4318"/>
      <c r="O4318" s="20"/>
      <c r="P4318"/>
      <c r="Q4318"/>
      <c r="R4318"/>
      <c r="S4318"/>
      <c r="T4318" s="20"/>
      <c r="U4318"/>
      <c r="V4318"/>
      <c r="W4318"/>
      <c r="X4318"/>
      <c r="Y4318" s="20"/>
      <c r="Z4318"/>
      <c r="AA4318"/>
      <c r="AB4318"/>
      <c r="AC4318"/>
      <c r="AD4318" s="20"/>
      <c r="AE4318"/>
      <c r="AF4318"/>
      <c r="AG4318"/>
      <c r="AH4318"/>
      <c r="AI4318" s="20"/>
      <c r="AJ4318"/>
      <c r="AK4318"/>
      <c r="AL4318"/>
      <c r="AM4318"/>
      <c r="AN4318" s="20"/>
      <c r="AO4318"/>
      <c r="AT4318" s="14"/>
      <c r="AU4318" s="14"/>
      <c r="AV4318" s="14"/>
      <c r="AW4318" s="14"/>
    </row>
    <row r="4319" spans="1:49" s="10" customFormat="1">
      <c r="A4319" s="12"/>
      <c r="C4319"/>
      <c r="D4319"/>
      <c r="E4319" s="20"/>
      <c r="F4319"/>
      <c r="G4319"/>
      <c r="H4319"/>
      <c r="I4319"/>
      <c r="J4319" s="20"/>
      <c r="K4319"/>
      <c r="L4319"/>
      <c r="M4319"/>
      <c r="N4319"/>
      <c r="O4319" s="20"/>
      <c r="P4319"/>
      <c r="Q4319"/>
      <c r="R4319"/>
      <c r="S4319"/>
      <c r="T4319" s="20"/>
      <c r="U4319"/>
      <c r="V4319"/>
      <c r="W4319"/>
      <c r="X4319"/>
      <c r="Y4319" s="20"/>
      <c r="Z4319"/>
      <c r="AA4319"/>
      <c r="AB4319"/>
      <c r="AC4319"/>
      <c r="AD4319" s="20"/>
      <c r="AE4319"/>
      <c r="AF4319"/>
      <c r="AG4319"/>
      <c r="AH4319"/>
      <c r="AI4319" s="20"/>
      <c r="AJ4319"/>
      <c r="AK4319"/>
      <c r="AL4319"/>
      <c r="AM4319"/>
      <c r="AN4319" s="20"/>
      <c r="AO4319"/>
      <c r="AT4319" s="14"/>
      <c r="AU4319" s="14"/>
      <c r="AV4319" s="14"/>
      <c r="AW4319" s="14"/>
    </row>
    <row r="4320" spans="1:49" s="10" customFormat="1">
      <c r="A4320" s="12"/>
      <c r="C4320"/>
      <c r="D4320"/>
      <c r="E4320" s="20"/>
      <c r="F4320"/>
      <c r="G4320"/>
      <c r="H4320"/>
      <c r="I4320"/>
      <c r="J4320" s="20"/>
      <c r="K4320"/>
      <c r="L4320"/>
      <c r="M4320"/>
      <c r="N4320"/>
      <c r="O4320" s="20"/>
      <c r="P4320"/>
      <c r="Q4320"/>
      <c r="R4320"/>
      <c r="S4320"/>
      <c r="T4320" s="20"/>
      <c r="U4320"/>
      <c r="V4320"/>
      <c r="W4320"/>
      <c r="X4320"/>
      <c r="Y4320" s="20"/>
      <c r="Z4320"/>
      <c r="AA4320"/>
      <c r="AB4320"/>
      <c r="AC4320"/>
      <c r="AD4320" s="20"/>
      <c r="AE4320"/>
      <c r="AF4320"/>
      <c r="AG4320"/>
      <c r="AH4320"/>
      <c r="AI4320" s="20"/>
      <c r="AJ4320"/>
      <c r="AK4320"/>
      <c r="AL4320"/>
      <c r="AM4320"/>
      <c r="AN4320" s="20"/>
      <c r="AO4320"/>
      <c r="AT4320" s="14"/>
      <c r="AU4320" s="14"/>
      <c r="AV4320" s="14"/>
      <c r="AW4320" s="14"/>
    </row>
    <row r="4321" spans="1:49" s="10" customFormat="1">
      <c r="A4321" s="12"/>
      <c r="C4321"/>
      <c r="D4321"/>
      <c r="E4321" s="20"/>
      <c r="F4321"/>
      <c r="G4321"/>
      <c r="H4321"/>
      <c r="I4321"/>
      <c r="J4321" s="20"/>
      <c r="K4321"/>
      <c r="L4321"/>
      <c r="M4321"/>
      <c r="N4321"/>
      <c r="O4321" s="20"/>
      <c r="P4321"/>
      <c r="Q4321"/>
      <c r="R4321"/>
      <c r="S4321"/>
      <c r="T4321" s="20"/>
      <c r="U4321"/>
      <c r="V4321"/>
      <c r="W4321"/>
      <c r="X4321"/>
      <c r="Y4321" s="20"/>
      <c r="Z4321"/>
      <c r="AA4321"/>
      <c r="AB4321"/>
      <c r="AC4321"/>
      <c r="AD4321" s="20"/>
      <c r="AE4321"/>
      <c r="AF4321"/>
      <c r="AG4321"/>
      <c r="AH4321"/>
      <c r="AI4321" s="20"/>
      <c r="AJ4321"/>
      <c r="AK4321"/>
      <c r="AL4321"/>
      <c r="AM4321"/>
      <c r="AN4321" s="20"/>
      <c r="AO4321"/>
      <c r="AT4321" s="14"/>
      <c r="AU4321" s="14"/>
      <c r="AV4321" s="14"/>
      <c r="AW4321" s="14"/>
    </row>
    <row r="4322" spans="1:49" s="10" customFormat="1">
      <c r="A4322" s="12"/>
      <c r="C4322"/>
      <c r="D4322"/>
      <c r="E4322" s="20"/>
      <c r="F4322"/>
      <c r="G4322"/>
      <c r="H4322"/>
      <c r="I4322"/>
      <c r="J4322" s="20"/>
      <c r="K4322"/>
      <c r="L4322"/>
      <c r="M4322"/>
      <c r="N4322"/>
      <c r="O4322" s="20"/>
      <c r="P4322"/>
      <c r="Q4322"/>
      <c r="R4322"/>
      <c r="S4322"/>
      <c r="T4322" s="20"/>
      <c r="U4322"/>
      <c r="V4322"/>
      <c r="W4322"/>
      <c r="X4322"/>
      <c r="Y4322" s="20"/>
      <c r="Z4322"/>
      <c r="AA4322"/>
      <c r="AB4322"/>
      <c r="AC4322"/>
      <c r="AD4322" s="20"/>
      <c r="AE4322"/>
      <c r="AF4322"/>
      <c r="AG4322"/>
      <c r="AH4322"/>
      <c r="AI4322" s="20"/>
      <c r="AJ4322"/>
      <c r="AK4322"/>
      <c r="AL4322"/>
      <c r="AM4322"/>
      <c r="AN4322" s="20"/>
      <c r="AO4322"/>
      <c r="AT4322" s="14"/>
      <c r="AU4322" s="14"/>
      <c r="AV4322" s="14"/>
      <c r="AW4322" s="14"/>
    </row>
    <row r="4323" spans="1:49" s="10" customFormat="1">
      <c r="A4323" s="12"/>
      <c r="C4323"/>
      <c r="D4323"/>
      <c r="E4323" s="20"/>
      <c r="F4323"/>
      <c r="G4323"/>
      <c r="H4323"/>
      <c r="I4323"/>
      <c r="J4323" s="20"/>
      <c r="K4323"/>
      <c r="L4323"/>
      <c r="M4323"/>
      <c r="N4323"/>
      <c r="O4323" s="20"/>
      <c r="P4323"/>
      <c r="Q4323"/>
      <c r="R4323"/>
      <c r="S4323"/>
      <c r="T4323" s="20"/>
      <c r="U4323"/>
      <c r="V4323"/>
      <c r="W4323"/>
      <c r="X4323"/>
      <c r="Y4323" s="20"/>
      <c r="Z4323"/>
      <c r="AA4323"/>
      <c r="AB4323"/>
      <c r="AC4323"/>
      <c r="AD4323" s="20"/>
      <c r="AE4323"/>
      <c r="AF4323"/>
      <c r="AG4323"/>
      <c r="AH4323"/>
      <c r="AI4323" s="20"/>
      <c r="AJ4323"/>
      <c r="AK4323"/>
      <c r="AL4323"/>
      <c r="AM4323"/>
      <c r="AN4323" s="20"/>
      <c r="AO4323"/>
      <c r="AT4323" s="14"/>
      <c r="AU4323" s="14"/>
      <c r="AV4323" s="14"/>
      <c r="AW4323" s="14"/>
    </row>
    <row r="4324" spans="1:49" s="10" customFormat="1">
      <c r="A4324" s="12"/>
      <c r="C4324"/>
      <c r="D4324"/>
      <c r="E4324" s="20"/>
      <c r="F4324"/>
      <c r="G4324"/>
      <c r="H4324"/>
      <c r="I4324"/>
      <c r="J4324" s="20"/>
      <c r="K4324"/>
      <c r="L4324"/>
      <c r="M4324"/>
      <c r="N4324"/>
      <c r="O4324" s="20"/>
      <c r="P4324"/>
      <c r="Q4324"/>
      <c r="R4324"/>
      <c r="S4324"/>
      <c r="T4324" s="20"/>
      <c r="U4324"/>
      <c r="V4324"/>
      <c r="W4324"/>
      <c r="X4324"/>
      <c r="Y4324" s="20"/>
      <c r="Z4324"/>
      <c r="AA4324"/>
      <c r="AB4324"/>
      <c r="AC4324"/>
      <c r="AD4324" s="20"/>
      <c r="AE4324"/>
      <c r="AF4324"/>
      <c r="AG4324"/>
      <c r="AH4324"/>
      <c r="AI4324" s="20"/>
      <c r="AJ4324"/>
      <c r="AK4324"/>
      <c r="AL4324"/>
      <c r="AM4324"/>
      <c r="AN4324" s="20"/>
      <c r="AO4324"/>
      <c r="AT4324" s="14"/>
      <c r="AU4324" s="14"/>
      <c r="AV4324" s="14"/>
      <c r="AW4324" s="14"/>
    </row>
    <row r="4325" spans="1:49" s="10" customFormat="1">
      <c r="A4325" s="12"/>
      <c r="C4325"/>
      <c r="D4325"/>
      <c r="E4325" s="20"/>
      <c r="F4325"/>
      <c r="G4325"/>
      <c r="H4325"/>
      <c r="I4325"/>
      <c r="J4325" s="20"/>
      <c r="K4325"/>
      <c r="L4325"/>
      <c r="M4325"/>
      <c r="N4325"/>
      <c r="O4325" s="20"/>
      <c r="P4325"/>
      <c r="Q4325"/>
      <c r="R4325"/>
      <c r="S4325"/>
      <c r="T4325" s="20"/>
      <c r="U4325"/>
      <c r="V4325"/>
      <c r="W4325"/>
      <c r="X4325"/>
      <c r="Y4325" s="20"/>
      <c r="Z4325"/>
      <c r="AA4325"/>
      <c r="AB4325"/>
      <c r="AC4325"/>
      <c r="AD4325" s="20"/>
      <c r="AE4325"/>
      <c r="AF4325"/>
      <c r="AG4325"/>
      <c r="AH4325"/>
      <c r="AI4325" s="20"/>
      <c r="AJ4325"/>
      <c r="AK4325"/>
      <c r="AL4325"/>
      <c r="AM4325"/>
      <c r="AN4325" s="20"/>
      <c r="AO4325"/>
      <c r="AT4325" s="14"/>
      <c r="AU4325" s="14"/>
      <c r="AV4325" s="14"/>
      <c r="AW4325" s="14"/>
    </row>
    <row r="4326" spans="1:49" s="10" customFormat="1">
      <c r="A4326" s="12"/>
      <c r="C4326"/>
      <c r="D4326"/>
      <c r="E4326" s="20"/>
      <c r="F4326"/>
      <c r="G4326"/>
      <c r="H4326"/>
      <c r="I4326"/>
      <c r="J4326" s="20"/>
      <c r="K4326"/>
      <c r="L4326"/>
      <c r="M4326"/>
      <c r="N4326"/>
      <c r="O4326" s="20"/>
      <c r="P4326"/>
      <c r="Q4326"/>
      <c r="R4326"/>
      <c r="S4326"/>
      <c r="T4326" s="20"/>
      <c r="U4326"/>
      <c r="V4326"/>
      <c r="W4326"/>
      <c r="X4326"/>
      <c r="Y4326" s="20"/>
      <c r="Z4326"/>
      <c r="AA4326"/>
      <c r="AB4326"/>
      <c r="AC4326"/>
      <c r="AD4326" s="20"/>
      <c r="AE4326"/>
      <c r="AF4326"/>
      <c r="AG4326"/>
      <c r="AH4326"/>
      <c r="AI4326" s="20"/>
      <c r="AJ4326"/>
      <c r="AK4326"/>
      <c r="AL4326"/>
      <c r="AM4326"/>
      <c r="AN4326" s="20"/>
      <c r="AO4326"/>
      <c r="AT4326" s="14"/>
      <c r="AU4326" s="14"/>
      <c r="AV4326" s="14"/>
      <c r="AW4326" s="14"/>
    </row>
    <row r="4327" spans="1:49" s="10" customFormat="1">
      <c r="A4327" s="12"/>
      <c r="C4327"/>
      <c r="D4327"/>
      <c r="E4327" s="20"/>
      <c r="F4327"/>
      <c r="G4327"/>
      <c r="H4327"/>
      <c r="I4327"/>
      <c r="J4327" s="20"/>
      <c r="K4327"/>
      <c r="L4327"/>
      <c r="M4327"/>
      <c r="N4327"/>
      <c r="O4327" s="20"/>
      <c r="P4327"/>
      <c r="Q4327"/>
      <c r="R4327"/>
      <c r="S4327"/>
      <c r="T4327" s="20"/>
      <c r="U4327"/>
      <c r="V4327"/>
      <c r="W4327"/>
      <c r="X4327"/>
      <c r="Y4327" s="20"/>
      <c r="Z4327"/>
      <c r="AA4327"/>
      <c r="AB4327"/>
      <c r="AC4327"/>
      <c r="AD4327" s="20"/>
      <c r="AE4327"/>
      <c r="AF4327"/>
      <c r="AG4327"/>
      <c r="AH4327"/>
      <c r="AI4327" s="20"/>
      <c r="AJ4327"/>
      <c r="AK4327"/>
      <c r="AL4327"/>
      <c r="AM4327"/>
      <c r="AN4327" s="20"/>
      <c r="AO4327"/>
      <c r="AT4327" s="14"/>
      <c r="AU4327" s="14"/>
      <c r="AV4327" s="14"/>
      <c r="AW4327" s="14"/>
    </row>
    <row r="4328" spans="1:49" s="10" customFormat="1">
      <c r="A4328" s="12"/>
      <c r="C4328"/>
      <c r="D4328"/>
      <c r="E4328" s="20"/>
      <c r="F4328"/>
      <c r="G4328"/>
      <c r="H4328"/>
      <c r="I4328"/>
      <c r="J4328" s="20"/>
      <c r="K4328"/>
      <c r="L4328"/>
      <c r="M4328"/>
      <c r="N4328"/>
      <c r="O4328" s="20"/>
      <c r="P4328"/>
      <c r="Q4328"/>
      <c r="R4328"/>
      <c r="S4328"/>
      <c r="T4328" s="20"/>
      <c r="U4328"/>
      <c r="V4328"/>
      <c r="W4328"/>
      <c r="X4328"/>
      <c r="Y4328" s="20"/>
      <c r="Z4328"/>
      <c r="AA4328"/>
      <c r="AB4328"/>
      <c r="AC4328"/>
      <c r="AD4328" s="20"/>
      <c r="AE4328"/>
      <c r="AF4328"/>
      <c r="AG4328"/>
      <c r="AH4328"/>
      <c r="AI4328" s="20"/>
      <c r="AJ4328"/>
      <c r="AK4328"/>
      <c r="AL4328"/>
      <c r="AM4328"/>
      <c r="AN4328" s="20"/>
      <c r="AO4328"/>
      <c r="AT4328" s="14"/>
      <c r="AU4328" s="14"/>
      <c r="AV4328" s="14"/>
      <c r="AW4328" s="14"/>
    </row>
    <row r="4329" spans="1:49" s="10" customFormat="1">
      <c r="A4329" s="12"/>
      <c r="C4329"/>
      <c r="D4329"/>
      <c r="E4329" s="20"/>
      <c r="F4329"/>
      <c r="G4329"/>
      <c r="H4329"/>
      <c r="I4329"/>
      <c r="J4329" s="20"/>
      <c r="K4329"/>
      <c r="L4329"/>
      <c r="M4329"/>
      <c r="N4329"/>
      <c r="O4329" s="20"/>
      <c r="P4329"/>
      <c r="Q4329"/>
      <c r="R4329"/>
      <c r="S4329"/>
      <c r="T4329" s="20"/>
      <c r="U4329"/>
      <c r="V4329"/>
      <c r="W4329"/>
      <c r="X4329"/>
      <c r="Y4329" s="20"/>
      <c r="Z4329"/>
      <c r="AA4329"/>
      <c r="AB4329"/>
      <c r="AC4329"/>
      <c r="AD4329" s="20"/>
      <c r="AE4329"/>
      <c r="AF4329"/>
      <c r="AG4329"/>
      <c r="AH4329"/>
      <c r="AI4329" s="20"/>
      <c r="AJ4329"/>
      <c r="AK4329"/>
      <c r="AL4329"/>
      <c r="AM4329"/>
      <c r="AN4329" s="20"/>
      <c r="AO4329"/>
      <c r="AT4329" s="14"/>
      <c r="AU4329" s="14"/>
      <c r="AV4329" s="14"/>
      <c r="AW4329" s="14"/>
    </row>
    <row r="4330" spans="1:49" s="10" customFormat="1">
      <c r="A4330" s="12"/>
      <c r="C4330"/>
      <c r="D4330"/>
      <c r="E4330" s="20"/>
      <c r="F4330"/>
      <c r="G4330"/>
      <c r="H4330"/>
      <c r="I4330"/>
      <c r="J4330" s="20"/>
      <c r="K4330"/>
      <c r="L4330"/>
      <c r="M4330"/>
      <c r="N4330"/>
      <c r="O4330" s="20"/>
      <c r="P4330"/>
      <c r="Q4330"/>
      <c r="R4330"/>
      <c r="S4330"/>
      <c r="T4330" s="20"/>
      <c r="U4330"/>
      <c r="V4330"/>
      <c r="W4330"/>
      <c r="X4330"/>
      <c r="Y4330" s="20"/>
      <c r="Z4330"/>
      <c r="AA4330"/>
      <c r="AB4330"/>
      <c r="AC4330"/>
      <c r="AD4330" s="20"/>
      <c r="AE4330"/>
      <c r="AF4330"/>
      <c r="AG4330"/>
      <c r="AH4330"/>
      <c r="AI4330" s="20"/>
      <c r="AJ4330"/>
      <c r="AK4330"/>
      <c r="AL4330"/>
      <c r="AM4330"/>
      <c r="AN4330" s="20"/>
      <c r="AO4330"/>
      <c r="AT4330" s="14"/>
      <c r="AU4330" s="14"/>
      <c r="AV4330" s="14"/>
      <c r="AW4330" s="14"/>
    </row>
    <row r="4331" spans="1:49" s="10" customFormat="1">
      <c r="A4331" s="12"/>
      <c r="C4331"/>
      <c r="D4331"/>
      <c r="E4331" s="20"/>
      <c r="F4331"/>
      <c r="G4331"/>
      <c r="H4331"/>
      <c r="I4331"/>
      <c r="J4331" s="20"/>
      <c r="K4331"/>
      <c r="L4331"/>
      <c r="M4331"/>
      <c r="N4331"/>
      <c r="O4331" s="20"/>
      <c r="P4331"/>
      <c r="Q4331"/>
      <c r="R4331"/>
      <c r="S4331"/>
      <c r="T4331" s="20"/>
      <c r="U4331"/>
      <c r="V4331"/>
      <c r="W4331"/>
      <c r="X4331"/>
      <c r="Y4331" s="20"/>
      <c r="Z4331"/>
      <c r="AA4331"/>
      <c r="AB4331"/>
      <c r="AC4331"/>
      <c r="AD4331" s="20"/>
      <c r="AE4331"/>
      <c r="AF4331"/>
      <c r="AG4331"/>
      <c r="AH4331"/>
      <c r="AI4331" s="20"/>
      <c r="AJ4331"/>
      <c r="AK4331"/>
      <c r="AL4331"/>
      <c r="AM4331"/>
      <c r="AN4331" s="20"/>
      <c r="AO4331"/>
      <c r="AT4331" s="14"/>
      <c r="AU4331" s="14"/>
      <c r="AV4331" s="14"/>
      <c r="AW4331" s="14"/>
    </row>
    <row r="4332" spans="1:49" s="10" customFormat="1">
      <c r="A4332" s="12"/>
      <c r="C4332"/>
      <c r="D4332"/>
      <c r="E4332" s="20"/>
      <c r="F4332"/>
      <c r="G4332"/>
      <c r="H4332"/>
      <c r="I4332"/>
      <c r="J4332" s="20"/>
      <c r="K4332"/>
      <c r="L4332"/>
      <c r="M4332"/>
      <c r="N4332"/>
      <c r="O4332" s="20"/>
      <c r="P4332"/>
      <c r="Q4332"/>
      <c r="R4332"/>
      <c r="S4332"/>
      <c r="T4332" s="20"/>
      <c r="U4332"/>
      <c r="V4332"/>
      <c r="W4332"/>
      <c r="X4332"/>
      <c r="Y4332" s="20"/>
      <c r="Z4332"/>
      <c r="AA4332"/>
      <c r="AB4332"/>
      <c r="AC4332"/>
      <c r="AD4332" s="20"/>
      <c r="AE4332"/>
      <c r="AF4332"/>
      <c r="AG4332"/>
      <c r="AH4332"/>
      <c r="AI4332" s="20"/>
      <c r="AJ4332"/>
      <c r="AK4332"/>
      <c r="AL4332"/>
      <c r="AM4332"/>
      <c r="AN4332" s="20"/>
      <c r="AO4332"/>
      <c r="AT4332" s="14"/>
      <c r="AU4332" s="14"/>
      <c r="AV4332" s="14"/>
      <c r="AW4332" s="14"/>
    </row>
    <row r="4333" spans="1:49" s="10" customFormat="1">
      <c r="A4333" s="12"/>
      <c r="C4333"/>
      <c r="D4333"/>
      <c r="E4333" s="20"/>
      <c r="F4333"/>
      <c r="G4333"/>
      <c r="H4333"/>
      <c r="I4333"/>
      <c r="J4333" s="20"/>
      <c r="K4333"/>
      <c r="L4333"/>
      <c r="M4333"/>
      <c r="N4333"/>
      <c r="O4333" s="20"/>
      <c r="P4333"/>
      <c r="Q4333"/>
      <c r="R4333"/>
      <c r="S4333"/>
      <c r="T4333" s="20"/>
      <c r="U4333"/>
      <c r="V4333"/>
      <c r="W4333"/>
      <c r="X4333"/>
      <c r="Y4333" s="20"/>
      <c r="Z4333"/>
      <c r="AA4333"/>
      <c r="AB4333"/>
      <c r="AC4333"/>
      <c r="AD4333" s="20"/>
      <c r="AE4333"/>
      <c r="AF4333"/>
      <c r="AG4333"/>
      <c r="AH4333"/>
      <c r="AI4333" s="20"/>
      <c r="AJ4333"/>
      <c r="AK4333"/>
      <c r="AL4333"/>
      <c r="AM4333"/>
      <c r="AN4333" s="20"/>
      <c r="AO4333"/>
      <c r="AT4333" s="14"/>
      <c r="AU4333" s="14"/>
      <c r="AV4333" s="14"/>
      <c r="AW4333" s="14"/>
    </row>
    <row r="4334" spans="1:49" s="10" customFormat="1">
      <c r="A4334" s="12"/>
      <c r="C4334"/>
      <c r="D4334"/>
      <c r="E4334" s="20"/>
      <c r="F4334"/>
      <c r="G4334"/>
      <c r="H4334"/>
      <c r="I4334"/>
      <c r="J4334" s="20"/>
      <c r="K4334"/>
      <c r="L4334"/>
      <c r="M4334"/>
      <c r="N4334"/>
      <c r="O4334" s="20"/>
      <c r="P4334"/>
      <c r="Q4334"/>
      <c r="R4334"/>
      <c r="S4334"/>
      <c r="T4334" s="20"/>
      <c r="U4334"/>
      <c r="V4334"/>
      <c r="W4334"/>
      <c r="X4334"/>
      <c r="Y4334" s="20"/>
      <c r="Z4334"/>
      <c r="AA4334"/>
      <c r="AB4334"/>
      <c r="AC4334"/>
      <c r="AD4334" s="20"/>
      <c r="AE4334"/>
      <c r="AF4334"/>
      <c r="AG4334"/>
      <c r="AH4334"/>
      <c r="AI4334" s="20"/>
      <c r="AJ4334"/>
      <c r="AK4334"/>
      <c r="AL4334"/>
      <c r="AM4334"/>
      <c r="AN4334" s="20"/>
      <c r="AO4334"/>
      <c r="AT4334" s="14"/>
      <c r="AU4334" s="14"/>
      <c r="AV4334" s="14"/>
      <c r="AW4334" s="14"/>
    </row>
    <row r="4335" spans="1:49" s="10" customFormat="1">
      <c r="A4335" s="12"/>
      <c r="C4335"/>
      <c r="D4335"/>
      <c r="E4335" s="20"/>
      <c r="F4335"/>
      <c r="G4335"/>
      <c r="H4335"/>
      <c r="I4335"/>
      <c r="J4335" s="20"/>
      <c r="K4335"/>
      <c r="L4335"/>
      <c r="M4335"/>
      <c r="N4335"/>
      <c r="O4335" s="20"/>
      <c r="P4335"/>
      <c r="Q4335"/>
      <c r="R4335"/>
      <c r="S4335"/>
      <c r="T4335" s="20"/>
      <c r="U4335"/>
      <c r="V4335"/>
      <c r="W4335"/>
      <c r="X4335"/>
      <c r="Y4335" s="20"/>
      <c r="Z4335"/>
      <c r="AA4335"/>
      <c r="AB4335"/>
      <c r="AC4335"/>
      <c r="AD4335" s="20"/>
      <c r="AE4335"/>
      <c r="AF4335"/>
      <c r="AG4335"/>
      <c r="AH4335"/>
      <c r="AI4335" s="20"/>
      <c r="AJ4335"/>
      <c r="AK4335"/>
      <c r="AL4335"/>
      <c r="AM4335"/>
      <c r="AN4335" s="20"/>
      <c r="AO4335"/>
      <c r="AT4335" s="14"/>
      <c r="AU4335" s="14"/>
      <c r="AV4335" s="14"/>
      <c r="AW4335" s="14"/>
    </row>
    <row r="4336" spans="1:49" s="10" customFormat="1">
      <c r="A4336" s="12"/>
      <c r="C4336"/>
      <c r="D4336"/>
      <c r="E4336" s="20"/>
      <c r="F4336"/>
      <c r="G4336"/>
      <c r="H4336"/>
      <c r="I4336"/>
      <c r="J4336" s="20"/>
      <c r="K4336"/>
      <c r="L4336"/>
      <c r="M4336"/>
      <c r="N4336"/>
      <c r="O4336" s="20"/>
      <c r="P4336"/>
      <c r="Q4336"/>
      <c r="R4336"/>
      <c r="S4336"/>
      <c r="T4336" s="20"/>
      <c r="U4336"/>
      <c r="V4336"/>
      <c r="W4336"/>
      <c r="X4336"/>
      <c r="Y4336" s="20"/>
      <c r="Z4336"/>
      <c r="AA4336"/>
      <c r="AB4336"/>
      <c r="AC4336"/>
      <c r="AD4336" s="20"/>
      <c r="AE4336"/>
      <c r="AF4336"/>
      <c r="AG4336"/>
      <c r="AH4336"/>
      <c r="AI4336" s="20"/>
      <c r="AJ4336"/>
      <c r="AK4336"/>
      <c r="AL4336"/>
      <c r="AM4336"/>
      <c r="AN4336" s="20"/>
      <c r="AO4336"/>
      <c r="AT4336" s="14"/>
      <c r="AU4336" s="14"/>
      <c r="AV4336" s="14"/>
      <c r="AW4336" s="14"/>
    </row>
    <row r="4337" spans="1:49" s="10" customFormat="1">
      <c r="A4337" s="12"/>
      <c r="C4337"/>
      <c r="D4337"/>
      <c r="E4337" s="20"/>
      <c r="F4337"/>
      <c r="G4337"/>
      <c r="H4337"/>
      <c r="I4337"/>
      <c r="J4337" s="20"/>
      <c r="K4337"/>
      <c r="L4337"/>
      <c r="M4337"/>
      <c r="N4337"/>
      <c r="O4337" s="20"/>
      <c r="P4337"/>
      <c r="Q4337"/>
      <c r="R4337"/>
      <c r="S4337"/>
      <c r="T4337" s="20"/>
      <c r="U4337"/>
      <c r="V4337"/>
      <c r="W4337"/>
      <c r="X4337"/>
      <c r="Y4337" s="20"/>
      <c r="Z4337"/>
      <c r="AA4337"/>
      <c r="AB4337"/>
      <c r="AC4337"/>
      <c r="AD4337" s="20"/>
      <c r="AE4337"/>
      <c r="AF4337"/>
      <c r="AG4337"/>
      <c r="AH4337"/>
      <c r="AI4337" s="20"/>
      <c r="AJ4337"/>
      <c r="AK4337"/>
      <c r="AL4337"/>
      <c r="AM4337"/>
      <c r="AN4337" s="20"/>
      <c r="AO4337"/>
      <c r="AT4337" s="14"/>
      <c r="AU4337" s="14"/>
      <c r="AV4337" s="14"/>
      <c r="AW4337" s="14"/>
    </row>
    <row r="4338" spans="1:49" s="10" customFormat="1">
      <c r="A4338" s="12"/>
      <c r="C4338"/>
      <c r="D4338"/>
      <c r="E4338" s="20"/>
      <c r="F4338"/>
      <c r="G4338"/>
      <c r="H4338"/>
      <c r="I4338"/>
      <c r="J4338" s="20"/>
      <c r="K4338"/>
      <c r="L4338"/>
      <c r="M4338"/>
      <c r="N4338"/>
      <c r="O4338" s="20"/>
      <c r="P4338"/>
      <c r="Q4338"/>
      <c r="R4338"/>
      <c r="S4338"/>
      <c r="T4338" s="20"/>
      <c r="U4338"/>
      <c r="V4338"/>
      <c r="W4338"/>
      <c r="X4338"/>
      <c r="Y4338" s="20"/>
      <c r="Z4338"/>
      <c r="AA4338"/>
      <c r="AB4338"/>
      <c r="AC4338"/>
      <c r="AD4338" s="20"/>
      <c r="AE4338"/>
      <c r="AF4338"/>
      <c r="AG4338"/>
      <c r="AH4338"/>
      <c r="AI4338" s="20"/>
      <c r="AJ4338"/>
      <c r="AK4338"/>
      <c r="AL4338"/>
      <c r="AM4338"/>
      <c r="AN4338" s="20"/>
      <c r="AO4338"/>
      <c r="AT4338" s="14"/>
      <c r="AU4338" s="14"/>
      <c r="AV4338" s="14"/>
      <c r="AW4338" s="14"/>
    </row>
    <row r="4339" spans="1:49" s="10" customFormat="1">
      <c r="A4339" s="12"/>
      <c r="C4339"/>
      <c r="D4339"/>
      <c r="E4339" s="20"/>
      <c r="F4339"/>
      <c r="G4339"/>
      <c r="H4339"/>
      <c r="I4339"/>
      <c r="J4339" s="20"/>
      <c r="K4339"/>
      <c r="L4339"/>
      <c r="M4339"/>
      <c r="N4339"/>
      <c r="O4339" s="20"/>
      <c r="P4339"/>
      <c r="Q4339"/>
      <c r="R4339"/>
      <c r="S4339"/>
      <c r="T4339" s="20"/>
      <c r="U4339"/>
      <c r="V4339"/>
      <c r="W4339"/>
      <c r="X4339"/>
      <c r="Y4339" s="20"/>
      <c r="Z4339"/>
      <c r="AA4339"/>
      <c r="AB4339"/>
      <c r="AC4339"/>
      <c r="AD4339" s="20"/>
      <c r="AE4339"/>
      <c r="AF4339"/>
      <c r="AG4339"/>
      <c r="AH4339"/>
      <c r="AI4339" s="20"/>
      <c r="AJ4339"/>
      <c r="AK4339"/>
      <c r="AL4339"/>
      <c r="AM4339"/>
      <c r="AN4339" s="20"/>
      <c r="AO4339"/>
      <c r="AT4339" s="14"/>
      <c r="AU4339" s="14"/>
      <c r="AV4339" s="14"/>
      <c r="AW4339" s="14"/>
    </row>
    <row r="4340" spans="1:49" s="10" customFormat="1">
      <c r="A4340" s="12"/>
      <c r="C4340"/>
      <c r="D4340"/>
      <c r="E4340" s="20"/>
      <c r="F4340"/>
      <c r="G4340"/>
      <c r="H4340"/>
      <c r="I4340"/>
      <c r="J4340" s="20"/>
      <c r="K4340"/>
      <c r="L4340"/>
      <c r="M4340"/>
      <c r="N4340"/>
      <c r="O4340" s="20"/>
      <c r="P4340"/>
      <c r="Q4340"/>
      <c r="R4340"/>
      <c r="S4340"/>
      <c r="T4340" s="20"/>
      <c r="U4340"/>
      <c r="V4340"/>
      <c r="W4340"/>
      <c r="X4340"/>
      <c r="Y4340" s="20"/>
      <c r="Z4340"/>
      <c r="AA4340"/>
      <c r="AB4340"/>
      <c r="AC4340"/>
      <c r="AD4340" s="20"/>
      <c r="AE4340"/>
      <c r="AF4340"/>
      <c r="AG4340"/>
      <c r="AH4340"/>
      <c r="AI4340" s="20"/>
      <c r="AJ4340"/>
      <c r="AK4340"/>
      <c r="AL4340"/>
      <c r="AM4340"/>
      <c r="AN4340" s="20"/>
      <c r="AO4340"/>
      <c r="AT4340" s="14"/>
      <c r="AU4340" s="14"/>
      <c r="AV4340" s="14"/>
      <c r="AW4340" s="14"/>
    </row>
    <row r="4341" spans="1:49" s="10" customFormat="1">
      <c r="A4341" s="12"/>
      <c r="C4341"/>
      <c r="D4341"/>
      <c r="E4341" s="20"/>
      <c r="F4341"/>
      <c r="G4341"/>
      <c r="H4341"/>
      <c r="I4341"/>
      <c r="J4341" s="20"/>
      <c r="K4341"/>
      <c r="L4341"/>
      <c r="M4341"/>
      <c r="N4341"/>
      <c r="O4341" s="20"/>
      <c r="P4341"/>
      <c r="Q4341"/>
      <c r="R4341"/>
      <c r="S4341"/>
      <c r="T4341" s="20"/>
      <c r="U4341"/>
      <c r="V4341"/>
      <c r="W4341"/>
      <c r="X4341"/>
      <c r="Y4341" s="20"/>
      <c r="Z4341"/>
      <c r="AA4341"/>
      <c r="AB4341"/>
      <c r="AC4341"/>
      <c r="AD4341" s="20"/>
      <c r="AE4341"/>
      <c r="AF4341"/>
      <c r="AG4341"/>
      <c r="AH4341"/>
      <c r="AI4341" s="20"/>
      <c r="AJ4341"/>
      <c r="AK4341"/>
      <c r="AL4341"/>
      <c r="AM4341"/>
      <c r="AN4341" s="20"/>
      <c r="AO4341"/>
      <c r="AT4341" s="14"/>
      <c r="AU4341" s="14"/>
      <c r="AV4341" s="14"/>
      <c r="AW4341" s="14"/>
    </row>
    <row r="4342" spans="1:49" s="10" customFormat="1">
      <c r="A4342" s="12"/>
      <c r="C4342"/>
      <c r="D4342"/>
      <c r="E4342" s="20"/>
      <c r="F4342"/>
      <c r="G4342"/>
      <c r="H4342"/>
      <c r="I4342"/>
      <c r="J4342" s="20"/>
      <c r="K4342"/>
      <c r="L4342"/>
      <c r="M4342"/>
      <c r="N4342"/>
      <c r="O4342" s="20"/>
      <c r="P4342"/>
      <c r="Q4342"/>
      <c r="R4342"/>
      <c r="S4342"/>
      <c r="T4342" s="20"/>
      <c r="U4342"/>
      <c r="V4342"/>
      <c r="W4342"/>
      <c r="X4342"/>
      <c r="Y4342" s="20"/>
      <c r="Z4342"/>
      <c r="AA4342"/>
      <c r="AB4342"/>
      <c r="AC4342"/>
      <c r="AD4342" s="20"/>
      <c r="AE4342"/>
      <c r="AF4342"/>
      <c r="AG4342"/>
      <c r="AH4342"/>
      <c r="AI4342" s="20"/>
      <c r="AJ4342"/>
      <c r="AK4342"/>
      <c r="AL4342"/>
      <c r="AM4342"/>
      <c r="AN4342" s="20"/>
      <c r="AO4342"/>
      <c r="AT4342" s="14"/>
      <c r="AU4342" s="14"/>
      <c r="AV4342" s="14"/>
      <c r="AW4342" s="14"/>
    </row>
    <row r="4343" spans="1:49" s="10" customFormat="1">
      <c r="A4343" s="12"/>
      <c r="C4343"/>
      <c r="D4343"/>
      <c r="E4343" s="20"/>
      <c r="F4343"/>
      <c r="G4343"/>
      <c r="H4343"/>
      <c r="I4343"/>
      <c r="J4343" s="20"/>
      <c r="K4343"/>
      <c r="L4343"/>
      <c r="M4343"/>
      <c r="N4343"/>
      <c r="O4343" s="20"/>
      <c r="P4343"/>
      <c r="Q4343"/>
      <c r="R4343"/>
      <c r="S4343"/>
      <c r="T4343" s="20"/>
      <c r="U4343"/>
      <c r="V4343"/>
      <c r="W4343"/>
      <c r="X4343"/>
      <c r="Y4343" s="20"/>
      <c r="Z4343"/>
      <c r="AA4343"/>
      <c r="AB4343"/>
      <c r="AC4343"/>
      <c r="AD4343" s="20"/>
      <c r="AE4343"/>
      <c r="AF4343"/>
      <c r="AG4343"/>
      <c r="AH4343"/>
      <c r="AI4343" s="20"/>
      <c r="AJ4343"/>
      <c r="AK4343"/>
      <c r="AL4343"/>
      <c r="AM4343"/>
      <c r="AN4343" s="20"/>
      <c r="AO4343"/>
      <c r="AT4343" s="14"/>
      <c r="AU4343" s="14"/>
      <c r="AV4343" s="14"/>
      <c r="AW4343" s="14"/>
    </row>
    <row r="4344" spans="1:49" s="10" customFormat="1">
      <c r="A4344" s="12"/>
      <c r="C4344"/>
      <c r="D4344"/>
      <c r="E4344" s="20"/>
      <c r="F4344"/>
      <c r="G4344"/>
      <c r="H4344"/>
      <c r="I4344"/>
      <c r="J4344" s="20"/>
      <c r="K4344"/>
      <c r="L4344"/>
      <c r="M4344"/>
      <c r="N4344"/>
      <c r="O4344" s="20"/>
      <c r="P4344"/>
      <c r="Q4344"/>
      <c r="R4344"/>
      <c r="S4344"/>
      <c r="T4344" s="20"/>
      <c r="U4344"/>
      <c r="V4344"/>
      <c r="W4344"/>
      <c r="X4344"/>
      <c r="Y4344" s="20"/>
      <c r="Z4344"/>
      <c r="AA4344"/>
      <c r="AB4344"/>
      <c r="AC4344"/>
      <c r="AD4344" s="20"/>
      <c r="AE4344"/>
      <c r="AF4344"/>
      <c r="AG4344"/>
      <c r="AH4344"/>
      <c r="AI4344" s="20"/>
      <c r="AJ4344"/>
      <c r="AK4344"/>
      <c r="AL4344"/>
      <c r="AM4344"/>
      <c r="AN4344" s="20"/>
      <c r="AO4344"/>
      <c r="AT4344" s="14"/>
      <c r="AU4344" s="14"/>
      <c r="AV4344" s="14"/>
      <c r="AW4344" s="14"/>
    </row>
    <row r="4345" spans="1:49" s="10" customFormat="1">
      <c r="A4345" s="12"/>
      <c r="C4345"/>
      <c r="D4345"/>
      <c r="E4345" s="20"/>
      <c r="F4345"/>
      <c r="G4345"/>
      <c r="H4345"/>
      <c r="I4345"/>
      <c r="J4345" s="20"/>
      <c r="K4345"/>
      <c r="L4345"/>
      <c r="M4345"/>
      <c r="N4345"/>
      <c r="O4345" s="20"/>
      <c r="P4345"/>
      <c r="Q4345"/>
      <c r="R4345"/>
      <c r="S4345"/>
      <c r="T4345" s="20"/>
      <c r="U4345"/>
      <c r="V4345"/>
      <c r="W4345"/>
      <c r="X4345"/>
      <c r="Y4345" s="20"/>
      <c r="Z4345"/>
      <c r="AA4345"/>
      <c r="AB4345"/>
      <c r="AC4345"/>
      <c r="AD4345" s="20"/>
      <c r="AE4345"/>
      <c r="AF4345"/>
      <c r="AG4345"/>
      <c r="AH4345"/>
      <c r="AI4345" s="20"/>
      <c r="AJ4345"/>
      <c r="AK4345"/>
      <c r="AL4345"/>
      <c r="AM4345"/>
      <c r="AN4345" s="20"/>
      <c r="AO4345"/>
      <c r="AT4345" s="14"/>
      <c r="AU4345" s="14"/>
      <c r="AV4345" s="14"/>
      <c r="AW4345" s="14"/>
    </row>
    <row r="4346" spans="1:49" s="10" customFormat="1">
      <c r="A4346" s="12"/>
      <c r="C4346"/>
      <c r="D4346"/>
      <c r="E4346" s="20"/>
      <c r="F4346"/>
      <c r="G4346"/>
      <c r="H4346"/>
      <c r="I4346"/>
      <c r="J4346" s="20"/>
      <c r="K4346"/>
      <c r="L4346"/>
      <c r="M4346"/>
      <c r="N4346"/>
      <c r="O4346" s="20"/>
      <c r="P4346"/>
      <c r="Q4346"/>
      <c r="R4346"/>
      <c r="S4346"/>
      <c r="T4346" s="20"/>
      <c r="U4346"/>
      <c r="V4346"/>
      <c r="W4346"/>
      <c r="X4346"/>
      <c r="Y4346" s="20"/>
      <c r="Z4346"/>
      <c r="AA4346"/>
      <c r="AB4346"/>
      <c r="AC4346"/>
      <c r="AD4346" s="20"/>
      <c r="AE4346"/>
      <c r="AF4346"/>
      <c r="AG4346"/>
      <c r="AH4346"/>
      <c r="AI4346" s="20"/>
      <c r="AJ4346"/>
      <c r="AK4346"/>
      <c r="AL4346"/>
      <c r="AM4346"/>
      <c r="AN4346" s="20"/>
      <c r="AO4346"/>
      <c r="AT4346" s="14"/>
      <c r="AU4346" s="14"/>
      <c r="AV4346" s="14"/>
      <c r="AW4346" s="14"/>
    </row>
    <row r="4347" spans="1:49" s="10" customFormat="1">
      <c r="A4347" s="12"/>
      <c r="C4347"/>
      <c r="D4347"/>
      <c r="E4347" s="20"/>
      <c r="F4347"/>
      <c r="G4347"/>
      <c r="H4347"/>
      <c r="I4347"/>
      <c r="J4347" s="20"/>
      <c r="K4347"/>
      <c r="L4347"/>
      <c r="M4347"/>
      <c r="N4347"/>
      <c r="O4347" s="20"/>
      <c r="P4347"/>
      <c r="Q4347"/>
      <c r="R4347"/>
      <c r="S4347"/>
      <c r="T4347" s="20"/>
      <c r="U4347"/>
      <c r="V4347"/>
      <c r="W4347"/>
      <c r="X4347"/>
      <c r="Y4347" s="20"/>
      <c r="Z4347"/>
      <c r="AA4347"/>
      <c r="AB4347"/>
      <c r="AC4347"/>
      <c r="AD4347" s="20"/>
      <c r="AE4347"/>
      <c r="AF4347"/>
      <c r="AG4347"/>
      <c r="AH4347"/>
      <c r="AI4347" s="20"/>
      <c r="AJ4347"/>
      <c r="AK4347"/>
      <c r="AL4347"/>
      <c r="AM4347"/>
      <c r="AN4347" s="20"/>
      <c r="AO4347"/>
      <c r="AT4347" s="14"/>
      <c r="AU4347" s="14"/>
      <c r="AV4347" s="14"/>
      <c r="AW4347" s="14"/>
    </row>
    <row r="4348" spans="1:49" s="10" customFormat="1">
      <c r="A4348" s="12"/>
      <c r="C4348"/>
      <c r="D4348"/>
      <c r="E4348" s="20"/>
      <c r="F4348"/>
      <c r="G4348"/>
      <c r="H4348"/>
      <c r="I4348"/>
      <c r="J4348" s="20"/>
      <c r="K4348"/>
      <c r="L4348"/>
      <c r="M4348"/>
      <c r="N4348"/>
      <c r="O4348" s="20"/>
      <c r="P4348"/>
      <c r="Q4348"/>
      <c r="R4348"/>
      <c r="S4348"/>
      <c r="T4348" s="20"/>
      <c r="U4348"/>
      <c r="V4348"/>
      <c r="W4348"/>
      <c r="X4348"/>
      <c r="Y4348" s="20"/>
      <c r="Z4348"/>
      <c r="AA4348"/>
      <c r="AB4348"/>
      <c r="AC4348"/>
      <c r="AD4348" s="20"/>
      <c r="AE4348"/>
      <c r="AF4348"/>
      <c r="AG4348"/>
      <c r="AH4348"/>
      <c r="AI4348" s="20"/>
      <c r="AJ4348"/>
      <c r="AK4348"/>
      <c r="AL4348"/>
      <c r="AM4348"/>
      <c r="AN4348" s="20"/>
      <c r="AO4348"/>
      <c r="AT4348" s="14"/>
      <c r="AU4348" s="14"/>
      <c r="AV4348" s="14"/>
      <c r="AW4348" s="14"/>
    </row>
    <row r="4349" spans="1:49" s="10" customFormat="1">
      <c r="A4349" s="12"/>
      <c r="C4349"/>
      <c r="D4349"/>
      <c r="E4349" s="20"/>
      <c r="F4349"/>
      <c r="G4349"/>
      <c r="H4349"/>
      <c r="I4349"/>
      <c r="J4349" s="20"/>
      <c r="K4349"/>
      <c r="L4349"/>
      <c r="M4349"/>
      <c r="N4349"/>
      <c r="O4349" s="20"/>
      <c r="P4349"/>
      <c r="Q4349"/>
      <c r="R4349"/>
      <c r="S4349"/>
      <c r="T4349" s="20"/>
      <c r="U4349"/>
      <c r="V4349"/>
      <c r="W4349"/>
      <c r="X4349"/>
      <c r="Y4349" s="20"/>
      <c r="Z4349"/>
      <c r="AA4349"/>
      <c r="AB4349"/>
      <c r="AC4349"/>
      <c r="AD4349" s="20"/>
      <c r="AE4349"/>
      <c r="AF4349"/>
      <c r="AG4349"/>
      <c r="AH4349"/>
      <c r="AI4349" s="20"/>
      <c r="AJ4349"/>
      <c r="AK4349"/>
      <c r="AL4349"/>
      <c r="AM4349"/>
      <c r="AN4349" s="20"/>
      <c r="AO4349"/>
      <c r="AT4349" s="14"/>
      <c r="AU4349" s="14"/>
      <c r="AV4349" s="14"/>
      <c r="AW4349" s="14"/>
    </row>
    <row r="4350" spans="1:49" s="10" customFormat="1">
      <c r="A4350" s="12"/>
      <c r="C4350"/>
      <c r="D4350"/>
      <c r="E4350" s="20"/>
      <c r="F4350"/>
      <c r="G4350"/>
      <c r="H4350"/>
      <c r="I4350"/>
      <c r="J4350" s="20"/>
      <c r="K4350"/>
      <c r="L4350"/>
      <c r="M4350"/>
      <c r="N4350"/>
      <c r="O4350" s="20"/>
      <c r="P4350"/>
      <c r="Q4350"/>
      <c r="R4350"/>
      <c r="S4350"/>
      <c r="T4350" s="20"/>
      <c r="U4350"/>
      <c r="V4350"/>
      <c r="W4350"/>
      <c r="X4350"/>
      <c r="Y4350" s="20"/>
      <c r="Z4350"/>
      <c r="AA4350"/>
      <c r="AB4350"/>
      <c r="AC4350"/>
      <c r="AD4350" s="20"/>
      <c r="AE4350"/>
      <c r="AF4350"/>
      <c r="AG4350"/>
      <c r="AH4350"/>
      <c r="AI4350" s="20"/>
      <c r="AJ4350"/>
      <c r="AK4350"/>
      <c r="AL4350"/>
      <c r="AM4350"/>
      <c r="AN4350" s="20"/>
      <c r="AO4350"/>
      <c r="AT4350" s="14"/>
      <c r="AU4350" s="14"/>
      <c r="AV4350" s="14"/>
      <c r="AW4350" s="14"/>
    </row>
    <row r="4351" spans="1:49" s="10" customFormat="1">
      <c r="A4351" s="12"/>
      <c r="C4351"/>
      <c r="D4351"/>
      <c r="E4351" s="20"/>
      <c r="F4351"/>
      <c r="G4351"/>
      <c r="H4351"/>
      <c r="I4351"/>
      <c r="J4351" s="20"/>
      <c r="K4351"/>
      <c r="L4351"/>
      <c r="M4351"/>
      <c r="N4351"/>
      <c r="O4351" s="20"/>
      <c r="P4351"/>
      <c r="Q4351"/>
      <c r="R4351"/>
      <c r="S4351"/>
      <c r="T4351" s="20"/>
      <c r="U4351"/>
      <c r="V4351"/>
      <c r="W4351"/>
      <c r="X4351"/>
      <c r="Y4351" s="20"/>
      <c r="Z4351"/>
      <c r="AA4351"/>
      <c r="AB4351"/>
      <c r="AC4351"/>
      <c r="AD4351" s="20"/>
      <c r="AE4351"/>
      <c r="AF4351"/>
      <c r="AG4351"/>
      <c r="AH4351"/>
      <c r="AI4351" s="20"/>
      <c r="AJ4351"/>
      <c r="AK4351"/>
      <c r="AL4351"/>
      <c r="AM4351"/>
      <c r="AN4351" s="20"/>
      <c r="AO4351"/>
      <c r="AT4351" s="14"/>
      <c r="AU4351" s="14"/>
      <c r="AV4351" s="14"/>
      <c r="AW4351" s="14"/>
    </row>
    <row r="4352" spans="1:49" s="10" customFormat="1">
      <c r="A4352" s="12"/>
      <c r="C4352"/>
      <c r="D4352"/>
      <c r="E4352" s="20"/>
      <c r="F4352"/>
      <c r="G4352"/>
      <c r="H4352"/>
      <c r="I4352"/>
      <c r="J4352" s="20"/>
      <c r="K4352"/>
      <c r="L4352"/>
      <c r="M4352"/>
      <c r="N4352"/>
      <c r="O4352" s="20"/>
      <c r="P4352"/>
      <c r="Q4352"/>
      <c r="R4352"/>
      <c r="S4352"/>
      <c r="T4352" s="20"/>
      <c r="U4352"/>
      <c r="V4352"/>
      <c r="W4352"/>
      <c r="X4352"/>
      <c r="Y4352" s="20"/>
      <c r="Z4352"/>
      <c r="AA4352"/>
      <c r="AB4352"/>
      <c r="AC4352"/>
      <c r="AD4352" s="20"/>
      <c r="AE4352"/>
      <c r="AF4352"/>
      <c r="AG4352"/>
      <c r="AH4352"/>
      <c r="AI4352" s="20"/>
      <c r="AJ4352"/>
      <c r="AK4352"/>
      <c r="AL4352"/>
      <c r="AM4352"/>
      <c r="AN4352" s="20"/>
      <c r="AO4352"/>
      <c r="AT4352" s="14"/>
      <c r="AU4352" s="14"/>
      <c r="AV4352" s="14"/>
      <c r="AW4352" s="14"/>
    </row>
    <row r="4353" spans="1:49" s="10" customFormat="1">
      <c r="A4353" s="12"/>
      <c r="C4353"/>
      <c r="D4353"/>
      <c r="E4353" s="20"/>
      <c r="F4353"/>
      <c r="G4353"/>
      <c r="H4353"/>
      <c r="I4353"/>
      <c r="J4353" s="20"/>
      <c r="K4353"/>
      <c r="L4353"/>
      <c r="M4353"/>
      <c r="N4353"/>
      <c r="O4353" s="20"/>
      <c r="P4353"/>
      <c r="Q4353"/>
      <c r="R4353"/>
      <c r="S4353"/>
      <c r="T4353" s="20"/>
      <c r="U4353"/>
      <c r="V4353"/>
      <c r="W4353"/>
      <c r="X4353"/>
      <c r="Y4353" s="20"/>
      <c r="Z4353"/>
      <c r="AA4353"/>
      <c r="AB4353"/>
      <c r="AC4353"/>
      <c r="AD4353" s="20"/>
      <c r="AE4353"/>
      <c r="AF4353"/>
      <c r="AG4353"/>
      <c r="AH4353"/>
      <c r="AI4353" s="20"/>
      <c r="AJ4353"/>
      <c r="AK4353"/>
      <c r="AL4353"/>
      <c r="AM4353"/>
      <c r="AN4353" s="20"/>
      <c r="AO4353"/>
      <c r="AT4353" s="14"/>
      <c r="AU4353" s="14"/>
      <c r="AV4353" s="14"/>
      <c r="AW4353" s="14"/>
    </row>
    <row r="4354" spans="1:49" s="10" customFormat="1">
      <c r="A4354" s="12"/>
      <c r="C4354"/>
      <c r="D4354"/>
      <c r="E4354" s="20"/>
      <c r="F4354"/>
      <c r="G4354"/>
      <c r="H4354"/>
      <c r="I4354"/>
      <c r="J4354" s="20"/>
      <c r="K4354"/>
      <c r="L4354"/>
      <c r="M4354"/>
      <c r="N4354"/>
      <c r="O4354" s="20"/>
      <c r="P4354"/>
      <c r="Q4354"/>
      <c r="R4354"/>
      <c r="S4354"/>
      <c r="T4354" s="20"/>
      <c r="U4354"/>
      <c r="V4354"/>
      <c r="W4354"/>
      <c r="X4354"/>
      <c r="Y4354" s="20"/>
      <c r="Z4354"/>
      <c r="AA4354"/>
      <c r="AB4354"/>
      <c r="AC4354"/>
      <c r="AD4354" s="20"/>
      <c r="AE4354"/>
      <c r="AF4354"/>
      <c r="AG4354"/>
      <c r="AH4354"/>
      <c r="AI4354" s="20"/>
      <c r="AJ4354"/>
      <c r="AK4354"/>
      <c r="AL4354"/>
      <c r="AM4354"/>
      <c r="AN4354" s="20"/>
      <c r="AO4354"/>
      <c r="AT4354" s="14"/>
      <c r="AU4354" s="14"/>
      <c r="AV4354" s="14"/>
      <c r="AW4354" s="14"/>
    </row>
    <row r="4355" spans="1:49" s="10" customFormat="1">
      <c r="A4355" s="12"/>
      <c r="C4355"/>
      <c r="D4355"/>
      <c r="E4355" s="20"/>
      <c r="F4355"/>
      <c r="G4355"/>
      <c r="H4355"/>
      <c r="I4355"/>
      <c r="J4355" s="20"/>
      <c r="K4355"/>
      <c r="L4355"/>
      <c r="M4355"/>
      <c r="N4355"/>
      <c r="O4355" s="20"/>
      <c r="P4355"/>
      <c r="Q4355"/>
      <c r="R4355"/>
      <c r="S4355"/>
      <c r="T4355" s="20"/>
      <c r="U4355"/>
      <c r="V4355"/>
      <c r="W4355"/>
      <c r="X4355"/>
      <c r="Y4355" s="20"/>
      <c r="Z4355"/>
      <c r="AA4355"/>
      <c r="AB4355"/>
      <c r="AC4355"/>
      <c r="AD4355" s="20"/>
      <c r="AE4355"/>
      <c r="AF4355"/>
      <c r="AG4355"/>
      <c r="AH4355"/>
      <c r="AI4355" s="20"/>
      <c r="AJ4355"/>
      <c r="AK4355"/>
      <c r="AL4355"/>
      <c r="AM4355"/>
      <c r="AN4355" s="20"/>
      <c r="AO4355"/>
      <c r="AT4355" s="14"/>
      <c r="AU4355" s="14"/>
      <c r="AV4355" s="14"/>
      <c r="AW4355" s="14"/>
    </row>
    <row r="4356" spans="1:49" s="10" customFormat="1">
      <c r="A4356" s="12"/>
      <c r="C4356"/>
      <c r="D4356"/>
      <c r="E4356" s="20"/>
      <c r="F4356"/>
      <c r="G4356"/>
      <c r="H4356"/>
      <c r="I4356"/>
      <c r="J4356" s="20"/>
      <c r="K4356"/>
      <c r="L4356"/>
      <c r="M4356"/>
      <c r="N4356"/>
      <c r="O4356" s="20"/>
      <c r="P4356"/>
      <c r="Q4356"/>
      <c r="R4356"/>
      <c r="S4356"/>
      <c r="T4356" s="20"/>
      <c r="U4356"/>
      <c r="V4356"/>
      <c r="W4356"/>
      <c r="X4356"/>
      <c r="Y4356" s="20"/>
      <c r="Z4356"/>
      <c r="AA4356"/>
      <c r="AB4356"/>
      <c r="AC4356"/>
      <c r="AD4356" s="20"/>
      <c r="AE4356"/>
      <c r="AF4356"/>
      <c r="AG4356"/>
      <c r="AH4356"/>
      <c r="AI4356" s="20"/>
      <c r="AJ4356"/>
      <c r="AK4356"/>
      <c r="AL4356"/>
      <c r="AM4356"/>
      <c r="AN4356" s="20"/>
      <c r="AO4356"/>
      <c r="AT4356" s="14"/>
      <c r="AU4356" s="14"/>
      <c r="AV4356" s="14"/>
      <c r="AW4356" s="14"/>
    </row>
    <row r="4357" spans="1:49" s="10" customFormat="1">
      <c r="A4357" s="12"/>
      <c r="C4357"/>
      <c r="D4357"/>
      <c r="E4357" s="20"/>
      <c r="F4357"/>
      <c r="G4357"/>
      <c r="H4357"/>
      <c r="I4357"/>
      <c r="J4357" s="20"/>
      <c r="K4357"/>
      <c r="L4357"/>
      <c r="M4357"/>
      <c r="N4357"/>
      <c r="O4357" s="20"/>
      <c r="P4357"/>
      <c r="Q4357"/>
      <c r="R4357"/>
      <c r="S4357"/>
      <c r="T4357" s="20"/>
      <c r="U4357"/>
      <c r="V4357"/>
      <c r="W4357"/>
      <c r="X4357"/>
      <c r="Y4357" s="20"/>
      <c r="Z4357"/>
      <c r="AA4357"/>
      <c r="AB4357"/>
      <c r="AC4357"/>
      <c r="AD4357" s="20"/>
      <c r="AE4357"/>
      <c r="AF4357"/>
      <c r="AG4357"/>
      <c r="AH4357"/>
      <c r="AI4357" s="20"/>
      <c r="AJ4357"/>
      <c r="AK4357"/>
      <c r="AL4357"/>
      <c r="AM4357"/>
      <c r="AN4357" s="20"/>
      <c r="AO4357"/>
      <c r="AT4357" s="14"/>
      <c r="AU4357" s="14"/>
      <c r="AV4357" s="14"/>
      <c r="AW4357" s="14"/>
    </row>
    <row r="4358" spans="1:49" s="10" customFormat="1">
      <c r="A4358" s="12"/>
      <c r="C4358"/>
      <c r="D4358"/>
      <c r="E4358" s="20"/>
      <c r="F4358"/>
      <c r="G4358"/>
      <c r="H4358"/>
      <c r="I4358"/>
      <c r="J4358" s="20"/>
      <c r="K4358"/>
      <c r="L4358"/>
      <c r="M4358"/>
      <c r="N4358"/>
      <c r="O4358" s="20"/>
      <c r="P4358"/>
      <c r="Q4358"/>
      <c r="R4358"/>
      <c r="S4358"/>
      <c r="T4358" s="20"/>
      <c r="U4358"/>
      <c r="V4358"/>
      <c r="W4358"/>
      <c r="X4358"/>
      <c r="Y4358" s="20"/>
      <c r="Z4358"/>
      <c r="AA4358"/>
      <c r="AB4358"/>
      <c r="AC4358"/>
      <c r="AD4358" s="20"/>
      <c r="AE4358"/>
      <c r="AF4358"/>
      <c r="AG4358"/>
      <c r="AH4358"/>
      <c r="AI4358" s="20"/>
      <c r="AJ4358"/>
      <c r="AK4358"/>
      <c r="AL4358"/>
      <c r="AM4358"/>
      <c r="AN4358" s="20"/>
      <c r="AO4358"/>
      <c r="AT4358" s="14"/>
      <c r="AU4358" s="14"/>
      <c r="AV4358" s="14"/>
      <c r="AW4358" s="14"/>
    </row>
    <row r="4359" spans="1:49" s="10" customFormat="1">
      <c r="A4359" s="12"/>
      <c r="C4359"/>
      <c r="D4359"/>
      <c r="E4359" s="20"/>
      <c r="F4359"/>
      <c r="G4359"/>
      <c r="H4359"/>
      <c r="I4359"/>
      <c r="J4359" s="20"/>
      <c r="K4359"/>
      <c r="L4359"/>
      <c r="M4359"/>
      <c r="N4359"/>
      <c r="O4359" s="20"/>
      <c r="P4359"/>
      <c r="Q4359"/>
      <c r="R4359"/>
      <c r="S4359"/>
      <c r="T4359" s="20"/>
      <c r="U4359"/>
      <c r="V4359"/>
      <c r="W4359"/>
      <c r="X4359"/>
      <c r="Y4359" s="20"/>
      <c r="Z4359"/>
      <c r="AA4359"/>
      <c r="AB4359"/>
      <c r="AC4359"/>
      <c r="AD4359" s="20"/>
      <c r="AE4359"/>
      <c r="AF4359"/>
      <c r="AG4359"/>
      <c r="AH4359"/>
      <c r="AI4359" s="20"/>
      <c r="AJ4359"/>
      <c r="AK4359"/>
      <c r="AL4359"/>
      <c r="AM4359"/>
      <c r="AN4359" s="20"/>
      <c r="AO4359"/>
      <c r="AT4359" s="14"/>
      <c r="AU4359" s="14"/>
      <c r="AV4359" s="14"/>
      <c r="AW4359" s="14"/>
    </row>
    <row r="4360" spans="1:49" s="10" customFormat="1">
      <c r="A4360" s="12"/>
      <c r="C4360"/>
      <c r="D4360"/>
      <c r="E4360" s="20"/>
      <c r="F4360"/>
      <c r="G4360"/>
      <c r="H4360"/>
      <c r="I4360"/>
      <c r="J4360" s="20"/>
      <c r="K4360"/>
      <c r="L4360"/>
      <c r="M4360"/>
      <c r="N4360"/>
      <c r="O4360" s="20"/>
      <c r="P4360"/>
      <c r="Q4360"/>
      <c r="R4360"/>
      <c r="S4360"/>
      <c r="T4360" s="20"/>
      <c r="U4360"/>
      <c r="V4360"/>
      <c r="W4360"/>
      <c r="X4360"/>
      <c r="Y4360" s="20"/>
      <c r="Z4360"/>
      <c r="AA4360"/>
      <c r="AB4360"/>
      <c r="AC4360"/>
      <c r="AD4360" s="20"/>
      <c r="AE4360"/>
      <c r="AF4360"/>
      <c r="AG4360"/>
      <c r="AH4360"/>
      <c r="AI4360" s="20"/>
      <c r="AJ4360"/>
      <c r="AK4360"/>
      <c r="AL4360"/>
      <c r="AM4360"/>
      <c r="AN4360" s="20"/>
      <c r="AO4360"/>
      <c r="AT4360" s="14"/>
      <c r="AU4360" s="14"/>
      <c r="AV4360" s="14"/>
      <c r="AW4360" s="14"/>
    </row>
    <row r="4361" spans="1:49" s="10" customFormat="1">
      <c r="A4361" s="12"/>
      <c r="C4361"/>
      <c r="D4361"/>
      <c r="E4361" s="20"/>
      <c r="F4361"/>
      <c r="G4361"/>
      <c r="H4361"/>
      <c r="I4361"/>
      <c r="J4361" s="20"/>
      <c r="K4361"/>
      <c r="L4361"/>
      <c r="M4361"/>
      <c r="N4361"/>
      <c r="O4361" s="20"/>
      <c r="P4361"/>
      <c r="Q4361"/>
      <c r="R4361"/>
      <c r="S4361"/>
      <c r="T4361" s="20"/>
      <c r="U4361"/>
      <c r="V4361"/>
      <c r="W4361"/>
      <c r="X4361"/>
      <c r="Y4361" s="20"/>
      <c r="Z4361"/>
      <c r="AA4361"/>
      <c r="AB4361"/>
      <c r="AC4361"/>
      <c r="AD4361" s="20"/>
      <c r="AE4361"/>
      <c r="AF4361"/>
      <c r="AG4361"/>
      <c r="AH4361"/>
      <c r="AI4361" s="20"/>
      <c r="AJ4361"/>
      <c r="AK4361"/>
      <c r="AL4361"/>
      <c r="AM4361"/>
      <c r="AN4361" s="20"/>
      <c r="AO4361"/>
      <c r="AT4361" s="14"/>
      <c r="AU4361" s="14"/>
      <c r="AV4361" s="14"/>
      <c r="AW4361" s="14"/>
    </row>
    <row r="4362" spans="1:49" s="10" customFormat="1">
      <c r="A4362" s="12"/>
      <c r="C4362"/>
      <c r="D4362"/>
      <c r="E4362" s="20"/>
      <c r="F4362"/>
      <c r="G4362"/>
      <c r="H4362"/>
      <c r="I4362"/>
      <c r="J4362" s="20"/>
      <c r="K4362"/>
      <c r="L4362"/>
      <c r="M4362"/>
      <c r="N4362"/>
      <c r="O4362" s="20"/>
      <c r="P4362"/>
      <c r="Q4362"/>
      <c r="R4362"/>
      <c r="S4362"/>
      <c r="T4362" s="20"/>
      <c r="U4362"/>
      <c r="V4362"/>
      <c r="W4362"/>
      <c r="X4362"/>
      <c r="Y4362" s="20"/>
      <c r="Z4362"/>
      <c r="AA4362"/>
      <c r="AB4362"/>
      <c r="AC4362"/>
      <c r="AD4362" s="20"/>
      <c r="AE4362"/>
      <c r="AF4362"/>
      <c r="AG4362"/>
      <c r="AH4362"/>
      <c r="AI4362" s="20"/>
      <c r="AJ4362"/>
      <c r="AK4362"/>
      <c r="AL4362"/>
      <c r="AM4362"/>
      <c r="AN4362" s="20"/>
      <c r="AO4362"/>
      <c r="AT4362" s="14"/>
      <c r="AU4362" s="14"/>
      <c r="AV4362" s="14"/>
      <c r="AW4362" s="14"/>
    </row>
    <row r="4363" spans="1:49" s="10" customFormat="1">
      <c r="A4363" s="12"/>
      <c r="C4363"/>
      <c r="D4363"/>
      <c r="E4363" s="20"/>
      <c r="F4363"/>
      <c r="G4363"/>
      <c r="H4363"/>
      <c r="I4363"/>
      <c r="J4363" s="20"/>
      <c r="K4363"/>
      <c r="L4363"/>
      <c r="M4363"/>
      <c r="N4363"/>
      <c r="O4363" s="20"/>
      <c r="P4363"/>
      <c r="Q4363"/>
      <c r="R4363"/>
      <c r="S4363"/>
      <c r="T4363" s="20"/>
      <c r="U4363"/>
      <c r="V4363"/>
      <c r="W4363"/>
      <c r="X4363"/>
      <c r="Y4363" s="20"/>
      <c r="Z4363"/>
      <c r="AA4363"/>
      <c r="AB4363"/>
      <c r="AC4363"/>
      <c r="AD4363" s="20"/>
      <c r="AE4363"/>
      <c r="AF4363"/>
      <c r="AG4363"/>
      <c r="AH4363"/>
      <c r="AI4363" s="20"/>
      <c r="AJ4363"/>
      <c r="AK4363"/>
      <c r="AL4363"/>
      <c r="AM4363"/>
      <c r="AN4363" s="20"/>
      <c r="AO4363"/>
      <c r="AT4363" s="14"/>
      <c r="AU4363" s="14"/>
      <c r="AV4363" s="14"/>
      <c r="AW4363" s="14"/>
    </row>
    <row r="4364" spans="1:49" s="10" customFormat="1">
      <c r="A4364" s="12"/>
      <c r="C4364"/>
      <c r="D4364"/>
      <c r="E4364" s="20"/>
      <c r="F4364"/>
      <c r="G4364"/>
      <c r="H4364"/>
      <c r="I4364"/>
      <c r="J4364" s="20"/>
      <c r="K4364"/>
      <c r="L4364"/>
      <c r="M4364"/>
      <c r="N4364"/>
      <c r="O4364" s="20"/>
      <c r="P4364"/>
      <c r="Q4364"/>
      <c r="R4364"/>
      <c r="S4364"/>
      <c r="T4364" s="20"/>
      <c r="U4364"/>
      <c r="V4364"/>
      <c r="W4364"/>
      <c r="X4364"/>
      <c r="Y4364" s="20"/>
      <c r="Z4364"/>
      <c r="AA4364"/>
      <c r="AB4364"/>
      <c r="AC4364"/>
      <c r="AD4364" s="20"/>
      <c r="AE4364"/>
      <c r="AF4364"/>
      <c r="AG4364"/>
      <c r="AH4364"/>
      <c r="AI4364" s="20"/>
      <c r="AJ4364"/>
      <c r="AK4364"/>
      <c r="AL4364"/>
      <c r="AM4364"/>
      <c r="AN4364" s="20"/>
      <c r="AO4364"/>
      <c r="AT4364" s="14"/>
      <c r="AU4364" s="14"/>
      <c r="AV4364" s="14"/>
      <c r="AW4364" s="14"/>
    </row>
    <row r="4365" spans="1:49" s="10" customFormat="1">
      <c r="A4365" s="12"/>
      <c r="C4365"/>
      <c r="D4365"/>
      <c r="E4365" s="20"/>
      <c r="F4365"/>
      <c r="G4365"/>
      <c r="H4365"/>
      <c r="I4365"/>
      <c r="J4365" s="20"/>
      <c r="K4365"/>
      <c r="L4365"/>
      <c r="M4365"/>
      <c r="N4365"/>
      <c r="O4365" s="20"/>
      <c r="P4365"/>
      <c r="Q4365"/>
      <c r="R4365"/>
      <c r="S4365"/>
      <c r="T4365" s="20"/>
      <c r="U4365"/>
      <c r="V4365"/>
      <c r="W4365"/>
      <c r="X4365"/>
      <c r="Y4365" s="20"/>
      <c r="Z4365"/>
      <c r="AA4365"/>
      <c r="AB4365"/>
      <c r="AC4365"/>
      <c r="AD4365" s="20"/>
      <c r="AE4365"/>
      <c r="AF4365"/>
      <c r="AG4365"/>
      <c r="AH4365"/>
      <c r="AI4365" s="20"/>
      <c r="AJ4365"/>
      <c r="AK4365"/>
      <c r="AL4365"/>
      <c r="AM4365"/>
      <c r="AN4365" s="20"/>
      <c r="AO4365"/>
      <c r="AT4365" s="14"/>
      <c r="AU4365" s="14"/>
      <c r="AV4365" s="14"/>
      <c r="AW4365" s="14"/>
    </row>
    <row r="4366" spans="1:49" s="10" customFormat="1">
      <c r="A4366" s="12"/>
      <c r="C4366"/>
      <c r="D4366"/>
      <c r="E4366" s="20"/>
      <c r="F4366"/>
      <c r="G4366"/>
      <c r="H4366"/>
      <c r="I4366"/>
      <c r="J4366" s="20"/>
      <c r="K4366"/>
      <c r="L4366"/>
      <c r="M4366"/>
      <c r="N4366"/>
      <c r="O4366" s="20"/>
      <c r="P4366"/>
      <c r="Q4366"/>
      <c r="R4366"/>
      <c r="S4366"/>
      <c r="T4366" s="20"/>
      <c r="U4366"/>
      <c r="V4366"/>
      <c r="W4366"/>
      <c r="X4366"/>
      <c r="Y4366" s="20"/>
      <c r="Z4366"/>
      <c r="AA4366"/>
      <c r="AB4366"/>
      <c r="AC4366"/>
      <c r="AD4366" s="20"/>
      <c r="AE4366"/>
      <c r="AF4366"/>
      <c r="AG4366"/>
      <c r="AH4366"/>
      <c r="AI4366" s="20"/>
      <c r="AJ4366"/>
      <c r="AK4366"/>
      <c r="AL4366"/>
      <c r="AM4366"/>
      <c r="AN4366" s="20"/>
      <c r="AO4366"/>
      <c r="AT4366" s="14"/>
      <c r="AU4366" s="14"/>
      <c r="AV4366" s="14"/>
      <c r="AW4366" s="14"/>
    </row>
    <row r="4367" spans="1:49" s="10" customFormat="1">
      <c r="A4367" s="12"/>
      <c r="C4367"/>
      <c r="D4367"/>
      <c r="E4367" s="20"/>
      <c r="F4367"/>
      <c r="G4367"/>
      <c r="H4367"/>
      <c r="I4367"/>
      <c r="J4367" s="20"/>
      <c r="K4367"/>
      <c r="L4367"/>
      <c r="M4367"/>
      <c r="N4367"/>
      <c r="O4367" s="20"/>
      <c r="P4367"/>
      <c r="Q4367"/>
      <c r="R4367"/>
      <c r="S4367"/>
      <c r="T4367" s="20"/>
      <c r="U4367"/>
      <c r="V4367"/>
      <c r="W4367"/>
      <c r="X4367"/>
      <c r="Y4367" s="20"/>
      <c r="Z4367"/>
      <c r="AA4367"/>
      <c r="AB4367"/>
      <c r="AC4367"/>
      <c r="AD4367" s="20"/>
      <c r="AE4367"/>
      <c r="AF4367"/>
      <c r="AG4367"/>
      <c r="AH4367"/>
      <c r="AI4367" s="20"/>
      <c r="AJ4367"/>
      <c r="AK4367"/>
      <c r="AL4367"/>
      <c r="AM4367"/>
      <c r="AN4367" s="20"/>
      <c r="AO4367"/>
      <c r="AT4367" s="14"/>
      <c r="AU4367" s="14"/>
      <c r="AV4367" s="14"/>
      <c r="AW4367" s="14"/>
    </row>
    <row r="4368" spans="1:49" s="10" customFormat="1">
      <c r="A4368" s="12"/>
      <c r="C4368"/>
      <c r="D4368"/>
      <c r="E4368" s="20"/>
      <c r="F4368"/>
      <c r="G4368"/>
      <c r="H4368"/>
      <c r="I4368"/>
      <c r="J4368" s="20"/>
      <c r="K4368"/>
      <c r="L4368"/>
      <c r="M4368"/>
      <c r="N4368"/>
      <c r="O4368" s="20"/>
      <c r="P4368"/>
      <c r="Q4368"/>
      <c r="R4368"/>
      <c r="S4368"/>
      <c r="T4368" s="20"/>
      <c r="U4368"/>
      <c r="V4368"/>
      <c r="W4368"/>
      <c r="X4368"/>
      <c r="Y4368" s="20"/>
      <c r="Z4368"/>
      <c r="AA4368"/>
      <c r="AB4368"/>
      <c r="AC4368"/>
      <c r="AD4368" s="20"/>
      <c r="AE4368"/>
      <c r="AF4368"/>
      <c r="AG4368"/>
      <c r="AH4368"/>
      <c r="AI4368" s="20"/>
      <c r="AJ4368"/>
      <c r="AK4368"/>
      <c r="AL4368"/>
      <c r="AM4368"/>
      <c r="AN4368" s="20"/>
      <c r="AO4368"/>
      <c r="AT4368" s="14"/>
      <c r="AU4368" s="14"/>
      <c r="AV4368" s="14"/>
      <c r="AW4368" s="14"/>
    </row>
    <row r="4369" spans="1:49" s="10" customFormat="1">
      <c r="A4369" s="12"/>
      <c r="C4369"/>
      <c r="D4369"/>
      <c r="E4369" s="20"/>
      <c r="F4369"/>
      <c r="G4369"/>
      <c r="H4369"/>
      <c r="I4369"/>
      <c r="J4369" s="20"/>
      <c r="K4369"/>
      <c r="L4369"/>
      <c r="M4369"/>
      <c r="N4369"/>
      <c r="O4369" s="20"/>
      <c r="P4369"/>
      <c r="Q4369"/>
      <c r="R4369"/>
      <c r="S4369"/>
      <c r="T4369" s="20"/>
      <c r="U4369"/>
      <c r="V4369"/>
      <c r="W4369"/>
      <c r="X4369"/>
      <c r="Y4369" s="20"/>
      <c r="Z4369"/>
      <c r="AA4369"/>
      <c r="AB4369"/>
      <c r="AC4369"/>
      <c r="AD4369" s="20"/>
      <c r="AE4369"/>
      <c r="AF4369"/>
      <c r="AG4369"/>
      <c r="AH4369"/>
      <c r="AI4369" s="20"/>
      <c r="AJ4369"/>
      <c r="AK4369"/>
      <c r="AL4369"/>
      <c r="AM4369"/>
      <c r="AN4369" s="20"/>
      <c r="AO4369"/>
      <c r="AT4369" s="14"/>
      <c r="AU4369" s="14"/>
      <c r="AV4369" s="14"/>
      <c r="AW4369" s="14"/>
    </row>
    <row r="4370" spans="1:49" s="10" customFormat="1">
      <c r="A4370" s="12"/>
      <c r="C4370"/>
      <c r="D4370"/>
      <c r="E4370" s="20"/>
      <c r="F4370"/>
      <c r="G4370"/>
      <c r="H4370"/>
      <c r="I4370"/>
      <c r="J4370" s="20"/>
      <c r="K4370"/>
      <c r="L4370"/>
      <c r="M4370"/>
      <c r="N4370"/>
      <c r="O4370" s="20"/>
      <c r="P4370"/>
      <c r="Q4370"/>
      <c r="R4370"/>
      <c r="S4370"/>
      <c r="T4370" s="20"/>
      <c r="U4370"/>
      <c r="V4370"/>
      <c r="W4370"/>
      <c r="X4370"/>
      <c r="Y4370" s="20"/>
      <c r="Z4370"/>
      <c r="AA4370"/>
      <c r="AB4370"/>
      <c r="AC4370"/>
      <c r="AD4370" s="20"/>
      <c r="AE4370"/>
      <c r="AF4370"/>
      <c r="AG4370"/>
      <c r="AH4370"/>
      <c r="AI4370" s="20"/>
      <c r="AJ4370"/>
      <c r="AK4370"/>
      <c r="AL4370"/>
      <c r="AM4370"/>
      <c r="AN4370" s="20"/>
      <c r="AO4370"/>
      <c r="AT4370" s="14"/>
      <c r="AU4370" s="14"/>
      <c r="AV4370" s="14"/>
      <c r="AW4370" s="14"/>
    </row>
    <row r="4371" spans="1:49" s="10" customFormat="1">
      <c r="A4371" s="12"/>
      <c r="C4371"/>
      <c r="D4371"/>
      <c r="E4371" s="20"/>
      <c r="F4371"/>
      <c r="G4371"/>
      <c r="H4371"/>
      <c r="I4371"/>
      <c r="J4371" s="20"/>
      <c r="K4371"/>
      <c r="L4371"/>
      <c r="M4371"/>
      <c r="N4371"/>
      <c r="O4371" s="20"/>
      <c r="P4371"/>
      <c r="Q4371"/>
      <c r="R4371"/>
      <c r="S4371"/>
      <c r="T4371" s="20"/>
      <c r="U4371"/>
      <c r="V4371"/>
      <c r="W4371"/>
      <c r="X4371"/>
      <c r="Y4371" s="20"/>
      <c r="Z4371"/>
      <c r="AA4371"/>
      <c r="AB4371"/>
      <c r="AC4371"/>
      <c r="AD4371" s="20"/>
      <c r="AE4371"/>
      <c r="AF4371"/>
      <c r="AG4371"/>
      <c r="AH4371"/>
      <c r="AI4371" s="20"/>
      <c r="AJ4371"/>
      <c r="AK4371"/>
      <c r="AL4371"/>
      <c r="AM4371"/>
      <c r="AN4371" s="20"/>
      <c r="AO4371"/>
      <c r="AT4371" s="14"/>
      <c r="AU4371" s="14"/>
      <c r="AV4371" s="14"/>
      <c r="AW4371" s="14"/>
    </row>
    <row r="4372" spans="1:49" s="10" customFormat="1">
      <c r="A4372" s="12"/>
      <c r="C4372"/>
      <c r="D4372"/>
      <c r="E4372" s="20"/>
      <c r="F4372"/>
      <c r="G4372"/>
      <c r="H4372"/>
      <c r="I4372"/>
      <c r="J4372" s="20"/>
      <c r="K4372"/>
      <c r="L4372"/>
      <c r="M4372"/>
      <c r="N4372"/>
      <c r="O4372" s="20"/>
      <c r="P4372"/>
      <c r="Q4372"/>
      <c r="R4372"/>
      <c r="S4372"/>
      <c r="T4372" s="20"/>
      <c r="U4372"/>
      <c r="V4372"/>
      <c r="W4372"/>
      <c r="X4372"/>
      <c r="Y4372" s="20"/>
      <c r="Z4372"/>
      <c r="AA4372"/>
      <c r="AB4372"/>
      <c r="AC4372"/>
      <c r="AD4372" s="20"/>
      <c r="AE4372"/>
      <c r="AF4372"/>
      <c r="AG4372"/>
      <c r="AH4372"/>
      <c r="AI4372" s="20"/>
      <c r="AJ4372"/>
      <c r="AK4372"/>
      <c r="AL4372"/>
      <c r="AM4372"/>
      <c r="AN4372" s="20"/>
      <c r="AO4372"/>
      <c r="AT4372" s="14"/>
      <c r="AU4372" s="14"/>
      <c r="AV4372" s="14"/>
      <c r="AW4372" s="14"/>
    </row>
    <row r="4373" spans="1:49" s="10" customFormat="1">
      <c r="A4373" s="12"/>
      <c r="C4373"/>
      <c r="D4373"/>
      <c r="E4373" s="20"/>
      <c r="F4373"/>
      <c r="G4373"/>
      <c r="H4373"/>
      <c r="I4373"/>
      <c r="J4373" s="20"/>
      <c r="K4373"/>
      <c r="L4373"/>
      <c r="M4373"/>
      <c r="N4373"/>
      <c r="O4373" s="20"/>
      <c r="P4373"/>
      <c r="Q4373"/>
      <c r="R4373"/>
      <c r="S4373"/>
      <c r="T4373" s="20"/>
      <c r="U4373"/>
      <c r="V4373"/>
      <c r="W4373"/>
      <c r="X4373"/>
      <c r="Y4373" s="20"/>
      <c r="Z4373"/>
      <c r="AA4373"/>
      <c r="AB4373"/>
      <c r="AC4373"/>
      <c r="AD4373" s="20"/>
      <c r="AE4373"/>
      <c r="AF4373"/>
      <c r="AG4373"/>
      <c r="AH4373"/>
      <c r="AI4373" s="20"/>
      <c r="AJ4373"/>
      <c r="AK4373"/>
      <c r="AL4373"/>
      <c r="AM4373"/>
      <c r="AN4373" s="20"/>
      <c r="AO4373"/>
      <c r="AT4373" s="14"/>
      <c r="AU4373" s="14"/>
      <c r="AV4373" s="14"/>
      <c r="AW4373" s="14"/>
    </row>
    <row r="4374" spans="1:49" s="10" customFormat="1">
      <c r="A4374" s="12"/>
      <c r="C4374"/>
      <c r="D4374"/>
      <c r="E4374" s="20"/>
      <c r="F4374"/>
      <c r="G4374"/>
      <c r="H4374"/>
      <c r="I4374"/>
      <c r="J4374" s="20"/>
      <c r="K4374"/>
      <c r="L4374"/>
      <c r="M4374"/>
      <c r="N4374"/>
      <c r="O4374" s="20"/>
      <c r="P4374"/>
      <c r="Q4374"/>
      <c r="R4374"/>
      <c r="S4374"/>
      <c r="T4374" s="20"/>
      <c r="U4374"/>
      <c r="V4374"/>
      <c r="W4374"/>
      <c r="X4374"/>
      <c r="Y4374" s="20"/>
      <c r="Z4374"/>
      <c r="AA4374"/>
      <c r="AB4374"/>
      <c r="AC4374"/>
      <c r="AD4374" s="20"/>
      <c r="AE4374"/>
      <c r="AF4374"/>
      <c r="AG4374"/>
      <c r="AH4374"/>
      <c r="AI4374" s="20"/>
      <c r="AJ4374"/>
      <c r="AK4374"/>
      <c r="AL4374"/>
      <c r="AM4374"/>
      <c r="AN4374" s="20"/>
      <c r="AO4374"/>
      <c r="AT4374" s="14"/>
      <c r="AU4374" s="14"/>
      <c r="AV4374" s="14"/>
      <c r="AW4374" s="14"/>
    </row>
    <row r="4375" spans="1:49" s="10" customFormat="1">
      <c r="A4375" s="12"/>
      <c r="C4375"/>
      <c r="D4375"/>
      <c r="E4375" s="20"/>
      <c r="F4375"/>
      <c r="G4375"/>
      <c r="H4375"/>
      <c r="I4375"/>
      <c r="J4375" s="20"/>
      <c r="K4375"/>
      <c r="L4375"/>
      <c r="M4375"/>
      <c r="N4375"/>
      <c r="O4375" s="20"/>
      <c r="P4375"/>
      <c r="Q4375"/>
      <c r="R4375"/>
      <c r="S4375"/>
      <c r="T4375" s="20"/>
      <c r="U4375"/>
      <c r="V4375"/>
      <c r="W4375"/>
      <c r="X4375"/>
      <c r="Y4375" s="20"/>
      <c r="Z4375"/>
      <c r="AA4375"/>
      <c r="AB4375"/>
      <c r="AC4375"/>
      <c r="AD4375" s="20"/>
      <c r="AE4375"/>
      <c r="AF4375"/>
      <c r="AG4375"/>
      <c r="AH4375"/>
      <c r="AI4375" s="20"/>
      <c r="AJ4375"/>
      <c r="AK4375"/>
      <c r="AL4375"/>
      <c r="AM4375"/>
      <c r="AN4375" s="20"/>
      <c r="AO4375"/>
      <c r="AT4375" s="14"/>
      <c r="AU4375" s="14"/>
      <c r="AV4375" s="14"/>
      <c r="AW4375" s="14"/>
    </row>
    <row r="4376" spans="1:49" s="10" customFormat="1">
      <c r="A4376" s="12"/>
      <c r="C4376"/>
      <c r="D4376"/>
      <c r="E4376" s="20"/>
      <c r="F4376"/>
      <c r="G4376"/>
      <c r="H4376"/>
      <c r="I4376"/>
      <c r="J4376" s="20"/>
      <c r="K4376"/>
      <c r="L4376"/>
      <c r="M4376"/>
      <c r="N4376"/>
      <c r="O4376" s="20"/>
      <c r="P4376"/>
      <c r="Q4376"/>
      <c r="R4376"/>
      <c r="S4376"/>
      <c r="T4376" s="20"/>
      <c r="U4376"/>
      <c r="V4376"/>
      <c r="W4376"/>
      <c r="X4376"/>
      <c r="Y4376" s="20"/>
      <c r="Z4376"/>
      <c r="AA4376"/>
      <c r="AB4376"/>
      <c r="AC4376"/>
      <c r="AD4376" s="20"/>
      <c r="AE4376"/>
      <c r="AF4376"/>
      <c r="AG4376"/>
      <c r="AH4376"/>
      <c r="AI4376" s="20"/>
      <c r="AJ4376"/>
      <c r="AK4376"/>
      <c r="AL4376"/>
      <c r="AM4376"/>
      <c r="AN4376" s="20"/>
      <c r="AO4376"/>
      <c r="AT4376" s="14"/>
      <c r="AU4376" s="14"/>
      <c r="AV4376" s="14"/>
      <c r="AW4376" s="14"/>
    </row>
    <row r="4377" spans="1:49" s="10" customFormat="1">
      <c r="A4377" s="12"/>
      <c r="C4377"/>
      <c r="D4377"/>
      <c r="E4377" s="20"/>
      <c r="F4377"/>
      <c r="G4377"/>
      <c r="H4377"/>
      <c r="I4377"/>
      <c r="J4377" s="20"/>
      <c r="K4377"/>
      <c r="L4377"/>
      <c r="M4377"/>
      <c r="N4377"/>
      <c r="O4377" s="20"/>
      <c r="P4377"/>
      <c r="Q4377"/>
      <c r="R4377"/>
      <c r="S4377"/>
      <c r="T4377" s="20"/>
      <c r="U4377"/>
      <c r="V4377"/>
      <c r="W4377"/>
      <c r="X4377"/>
      <c r="Y4377" s="20"/>
      <c r="Z4377"/>
      <c r="AA4377"/>
      <c r="AB4377"/>
      <c r="AC4377"/>
      <c r="AD4377" s="20"/>
      <c r="AE4377"/>
      <c r="AF4377"/>
      <c r="AG4377"/>
      <c r="AH4377"/>
      <c r="AI4377" s="20"/>
      <c r="AJ4377"/>
      <c r="AK4377"/>
      <c r="AL4377"/>
      <c r="AM4377"/>
      <c r="AN4377" s="20"/>
      <c r="AO4377"/>
      <c r="AT4377" s="14"/>
      <c r="AU4377" s="14"/>
      <c r="AV4377" s="14"/>
      <c r="AW4377" s="14"/>
    </row>
    <row r="4378" spans="1:49" s="10" customFormat="1">
      <c r="A4378" s="12"/>
      <c r="C4378"/>
      <c r="D4378"/>
      <c r="E4378" s="20"/>
      <c r="F4378"/>
      <c r="G4378"/>
      <c r="H4378"/>
      <c r="I4378"/>
      <c r="J4378" s="20"/>
      <c r="K4378"/>
      <c r="L4378"/>
      <c r="M4378"/>
      <c r="N4378"/>
      <c r="O4378" s="20"/>
      <c r="P4378"/>
      <c r="Q4378"/>
      <c r="R4378"/>
      <c r="S4378"/>
      <c r="T4378" s="20"/>
      <c r="U4378"/>
      <c r="V4378"/>
      <c r="W4378"/>
      <c r="X4378"/>
      <c r="Y4378" s="20"/>
      <c r="Z4378"/>
      <c r="AA4378"/>
      <c r="AB4378"/>
      <c r="AC4378"/>
      <c r="AD4378" s="20"/>
      <c r="AE4378"/>
      <c r="AF4378"/>
      <c r="AG4378"/>
      <c r="AH4378"/>
      <c r="AI4378" s="20"/>
      <c r="AJ4378"/>
      <c r="AK4378"/>
      <c r="AL4378"/>
      <c r="AM4378"/>
      <c r="AN4378" s="20"/>
      <c r="AO4378"/>
      <c r="AT4378" s="14"/>
      <c r="AU4378" s="14"/>
      <c r="AV4378" s="14"/>
      <c r="AW4378" s="14"/>
    </row>
    <row r="4379" spans="1:49" s="10" customFormat="1">
      <c r="A4379" s="12"/>
      <c r="C4379"/>
      <c r="D4379"/>
      <c r="E4379" s="20"/>
      <c r="F4379"/>
      <c r="G4379"/>
      <c r="H4379"/>
      <c r="I4379"/>
      <c r="J4379" s="20"/>
      <c r="K4379"/>
      <c r="L4379"/>
      <c r="M4379"/>
      <c r="N4379"/>
      <c r="O4379" s="20"/>
      <c r="P4379"/>
      <c r="Q4379"/>
      <c r="R4379"/>
      <c r="S4379"/>
      <c r="T4379" s="20"/>
      <c r="U4379"/>
      <c r="V4379"/>
      <c r="W4379"/>
      <c r="X4379"/>
      <c r="Y4379" s="20"/>
      <c r="Z4379"/>
      <c r="AA4379"/>
      <c r="AB4379"/>
      <c r="AC4379"/>
      <c r="AD4379" s="20"/>
      <c r="AE4379"/>
      <c r="AF4379"/>
      <c r="AG4379"/>
      <c r="AH4379"/>
      <c r="AI4379" s="20"/>
      <c r="AJ4379"/>
      <c r="AK4379"/>
      <c r="AL4379"/>
      <c r="AM4379"/>
      <c r="AN4379" s="20"/>
      <c r="AO4379"/>
      <c r="AT4379" s="14"/>
      <c r="AU4379" s="14"/>
      <c r="AV4379" s="14"/>
      <c r="AW4379" s="14"/>
    </row>
    <row r="4380" spans="1:49" s="10" customFormat="1">
      <c r="A4380" s="12"/>
      <c r="C4380"/>
      <c r="D4380"/>
      <c r="E4380" s="20"/>
      <c r="F4380"/>
      <c r="G4380"/>
      <c r="H4380"/>
      <c r="I4380"/>
      <c r="J4380" s="20"/>
      <c r="K4380"/>
      <c r="L4380"/>
      <c r="M4380"/>
      <c r="N4380"/>
      <c r="O4380" s="20"/>
      <c r="P4380"/>
      <c r="Q4380"/>
      <c r="R4380"/>
      <c r="S4380"/>
      <c r="T4380" s="20"/>
      <c r="U4380"/>
      <c r="V4380"/>
      <c r="W4380"/>
      <c r="X4380"/>
      <c r="Y4380" s="20"/>
      <c r="Z4380"/>
      <c r="AA4380"/>
      <c r="AB4380"/>
      <c r="AC4380"/>
      <c r="AD4380" s="20"/>
      <c r="AE4380"/>
      <c r="AF4380"/>
      <c r="AG4380"/>
      <c r="AH4380"/>
      <c r="AI4380" s="20"/>
      <c r="AJ4380"/>
      <c r="AK4380"/>
      <c r="AL4380"/>
      <c r="AM4380"/>
      <c r="AN4380" s="20"/>
      <c r="AO4380"/>
      <c r="AT4380" s="14"/>
      <c r="AU4380" s="14"/>
      <c r="AV4380" s="14"/>
      <c r="AW4380" s="14"/>
    </row>
    <row r="4381" spans="1:49" s="10" customFormat="1">
      <c r="A4381" s="12"/>
      <c r="C4381"/>
      <c r="D4381"/>
      <c r="E4381" s="20"/>
      <c r="F4381"/>
      <c r="G4381"/>
      <c r="H4381"/>
      <c r="I4381"/>
      <c r="J4381" s="20"/>
      <c r="K4381"/>
      <c r="L4381"/>
      <c r="M4381"/>
      <c r="N4381"/>
      <c r="O4381" s="20"/>
      <c r="P4381"/>
      <c r="Q4381"/>
      <c r="R4381"/>
      <c r="S4381"/>
      <c r="T4381" s="20"/>
      <c r="U4381"/>
      <c r="V4381"/>
      <c r="W4381"/>
      <c r="X4381"/>
      <c r="Y4381" s="20"/>
      <c r="Z4381"/>
      <c r="AA4381"/>
      <c r="AB4381"/>
      <c r="AC4381"/>
      <c r="AD4381" s="20"/>
      <c r="AE4381"/>
      <c r="AF4381"/>
      <c r="AG4381"/>
      <c r="AH4381"/>
      <c r="AI4381" s="20"/>
      <c r="AJ4381"/>
      <c r="AK4381"/>
      <c r="AL4381"/>
      <c r="AM4381"/>
      <c r="AN4381" s="20"/>
      <c r="AO4381"/>
      <c r="AT4381" s="14"/>
      <c r="AU4381" s="14"/>
      <c r="AV4381" s="14"/>
      <c r="AW4381" s="14"/>
    </row>
    <row r="4382" spans="1:49" s="10" customFormat="1">
      <c r="A4382" s="12"/>
      <c r="C4382"/>
      <c r="D4382"/>
      <c r="E4382" s="20"/>
      <c r="F4382"/>
      <c r="G4382"/>
      <c r="H4382"/>
      <c r="I4382"/>
      <c r="J4382" s="20"/>
      <c r="K4382"/>
      <c r="L4382"/>
      <c r="M4382"/>
      <c r="N4382"/>
      <c r="O4382" s="20"/>
      <c r="P4382"/>
      <c r="Q4382"/>
      <c r="R4382"/>
      <c r="S4382"/>
      <c r="T4382" s="20"/>
      <c r="U4382"/>
      <c r="V4382"/>
      <c r="W4382"/>
      <c r="X4382"/>
      <c r="Y4382" s="20"/>
      <c r="Z4382"/>
      <c r="AA4382"/>
      <c r="AB4382"/>
      <c r="AC4382"/>
      <c r="AD4382" s="20"/>
      <c r="AE4382"/>
      <c r="AF4382"/>
      <c r="AG4382"/>
      <c r="AH4382"/>
      <c r="AI4382" s="20"/>
      <c r="AJ4382"/>
      <c r="AK4382"/>
      <c r="AL4382"/>
      <c r="AM4382"/>
      <c r="AN4382" s="20"/>
      <c r="AO4382"/>
      <c r="AT4382" s="14"/>
      <c r="AU4382" s="14"/>
      <c r="AV4382" s="14"/>
      <c r="AW4382" s="14"/>
    </row>
    <row r="4383" spans="1:49" s="10" customFormat="1">
      <c r="A4383" s="12"/>
      <c r="C4383"/>
      <c r="D4383"/>
      <c r="E4383" s="20"/>
      <c r="F4383"/>
      <c r="G4383"/>
      <c r="H4383"/>
      <c r="I4383"/>
      <c r="J4383" s="20"/>
      <c r="K4383"/>
      <c r="L4383"/>
      <c r="M4383"/>
      <c r="N4383"/>
      <c r="O4383" s="20"/>
      <c r="P4383"/>
      <c r="Q4383"/>
      <c r="R4383"/>
      <c r="S4383"/>
      <c r="T4383" s="20"/>
      <c r="U4383"/>
      <c r="V4383"/>
      <c r="W4383"/>
      <c r="X4383"/>
      <c r="Y4383" s="20"/>
      <c r="Z4383"/>
      <c r="AA4383"/>
      <c r="AB4383"/>
      <c r="AC4383"/>
      <c r="AD4383" s="20"/>
      <c r="AE4383"/>
      <c r="AF4383"/>
      <c r="AG4383"/>
      <c r="AH4383"/>
      <c r="AI4383" s="20"/>
      <c r="AJ4383"/>
      <c r="AK4383"/>
      <c r="AL4383"/>
      <c r="AM4383"/>
      <c r="AN4383" s="20"/>
      <c r="AO4383"/>
      <c r="AT4383" s="14"/>
      <c r="AU4383" s="14"/>
      <c r="AV4383" s="14"/>
      <c r="AW4383" s="14"/>
    </row>
    <row r="4384" spans="1:49" s="10" customFormat="1">
      <c r="A4384" s="12"/>
      <c r="C4384"/>
      <c r="D4384"/>
      <c r="E4384" s="20"/>
      <c r="F4384"/>
      <c r="G4384"/>
      <c r="H4384"/>
      <c r="I4384"/>
      <c r="J4384" s="20"/>
      <c r="K4384"/>
      <c r="L4384"/>
      <c r="M4384"/>
      <c r="N4384"/>
      <c r="O4384" s="20"/>
      <c r="P4384"/>
      <c r="Q4384"/>
      <c r="R4384"/>
      <c r="S4384"/>
      <c r="T4384" s="20"/>
      <c r="U4384"/>
      <c r="V4384"/>
      <c r="W4384"/>
      <c r="X4384"/>
      <c r="Y4384" s="20"/>
      <c r="Z4384"/>
      <c r="AA4384"/>
      <c r="AB4384"/>
      <c r="AC4384"/>
      <c r="AD4384" s="20"/>
      <c r="AE4384"/>
      <c r="AF4384"/>
      <c r="AG4384"/>
      <c r="AH4384"/>
      <c r="AI4384" s="20"/>
      <c r="AJ4384"/>
      <c r="AK4384"/>
      <c r="AL4384"/>
      <c r="AM4384"/>
      <c r="AN4384" s="20"/>
      <c r="AO4384"/>
      <c r="AT4384" s="14"/>
      <c r="AU4384" s="14"/>
      <c r="AV4384" s="14"/>
      <c r="AW4384" s="14"/>
    </row>
    <row r="4385" spans="1:49" s="10" customFormat="1">
      <c r="A4385" s="12"/>
      <c r="C4385"/>
      <c r="D4385"/>
      <c r="E4385" s="20"/>
      <c r="F4385"/>
      <c r="G4385"/>
      <c r="H4385"/>
      <c r="I4385"/>
      <c r="J4385" s="20"/>
      <c r="K4385"/>
      <c r="L4385"/>
      <c r="M4385"/>
      <c r="N4385"/>
      <c r="O4385" s="20"/>
      <c r="P4385"/>
      <c r="Q4385"/>
      <c r="R4385"/>
      <c r="S4385"/>
      <c r="T4385" s="20"/>
      <c r="U4385"/>
      <c r="V4385"/>
      <c r="W4385"/>
      <c r="X4385"/>
      <c r="Y4385" s="20"/>
      <c r="Z4385"/>
      <c r="AA4385"/>
      <c r="AB4385"/>
      <c r="AC4385"/>
      <c r="AD4385" s="20"/>
      <c r="AE4385"/>
      <c r="AF4385"/>
      <c r="AG4385"/>
      <c r="AH4385"/>
      <c r="AI4385" s="20"/>
      <c r="AJ4385"/>
      <c r="AK4385"/>
      <c r="AL4385"/>
      <c r="AM4385"/>
      <c r="AN4385" s="20"/>
      <c r="AO4385"/>
      <c r="AT4385" s="14"/>
      <c r="AU4385" s="14"/>
      <c r="AV4385" s="14"/>
      <c r="AW4385" s="14"/>
    </row>
    <row r="4386" spans="1:49" s="10" customFormat="1">
      <c r="A4386" s="12"/>
      <c r="C4386"/>
      <c r="D4386"/>
      <c r="E4386" s="20"/>
      <c r="F4386"/>
      <c r="G4386"/>
      <c r="H4386"/>
      <c r="I4386"/>
      <c r="J4386" s="20"/>
      <c r="K4386"/>
      <c r="L4386"/>
      <c r="M4386"/>
      <c r="N4386"/>
      <c r="O4386" s="20"/>
      <c r="P4386"/>
      <c r="Q4386"/>
      <c r="R4386"/>
      <c r="S4386"/>
      <c r="T4386" s="20"/>
      <c r="U4386"/>
      <c r="V4386"/>
      <c r="W4386"/>
      <c r="X4386"/>
      <c r="Y4386" s="20"/>
      <c r="Z4386"/>
      <c r="AA4386"/>
      <c r="AB4386"/>
      <c r="AC4386"/>
      <c r="AD4386" s="20"/>
      <c r="AE4386"/>
      <c r="AF4386"/>
      <c r="AG4386"/>
      <c r="AH4386"/>
      <c r="AI4386" s="20"/>
      <c r="AJ4386"/>
      <c r="AK4386"/>
      <c r="AL4386"/>
      <c r="AM4386"/>
      <c r="AN4386" s="20"/>
      <c r="AO4386"/>
      <c r="AT4386" s="14"/>
      <c r="AU4386" s="14"/>
      <c r="AV4386" s="14"/>
      <c r="AW4386" s="14"/>
    </row>
    <row r="4387" spans="1:49" s="10" customFormat="1">
      <c r="A4387" s="12"/>
      <c r="C4387"/>
      <c r="D4387"/>
      <c r="E4387" s="20"/>
      <c r="F4387"/>
      <c r="G4387"/>
      <c r="H4387"/>
      <c r="I4387"/>
      <c r="J4387" s="20"/>
      <c r="K4387"/>
      <c r="L4387"/>
      <c r="M4387"/>
      <c r="N4387"/>
      <c r="O4387" s="20"/>
      <c r="P4387"/>
      <c r="Q4387"/>
      <c r="R4387"/>
      <c r="S4387"/>
      <c r="T4387" s="20"/>
      <c r="U4387"/>
      <c r="V4387"/>
      <c r="W4387"/>
      <c r="X4387"/>
      <c r="Y4387" s="20"/>
      <c r="Z4387"/>
      <c r="AA4387"/>
      <c r="AB4387"/>
      <c r="AC4387"/>
      <c r="AD4387" s="20"/>
      <c r="AE4387"/>
      <c r="AF4387"/>
      <c r="AG4387"/>
      <c r="AH4387"/>
      <c r="AI4387" s="20"/>
      <c r="AJ4387"/>
      <c r="AK4387"/>
      <c r="AL4387"/>
      <c r="AM4387"/>
      <c r="AN4387" s="20"/>
      <c r="AO4387"/>
      <c r="AT4387" s="14"/>
      <c r="AU4387" s="14"/>
      <c r="AV4387" s="14"/>
      <c r="AW4387" s="14"/>
    </row>
    <row r="4388" spans="1:49" s="10" customFormat="1">
      <c r="A4388" s="12"/>
      <c r="C4388"/>
      <c r="D4388"/>
      <c r="E4388" s="20"/>
      <c r="F4388"/>
      <c r="G4388"/>
      <c r="H4388"/>
      <c r="I4388"/>
      <c r="J4388" s="20"/>
      <c r="K4388"/>
      <c r="L4388"/>
      <c r="M4388"/>
      <c r="N4388"/>
      <c r="O4388" s="20"/>
      <c r="P4388"/>
      <c r="Q4388"/>
      <c r="R4388"/>
      <c r="S4388"/>
      <c r="T4388" s="20"/>
      <c r="U4388"/>
      <c r="V4388"/>
      <c r="W4388"/>
      <c r="X4388"/>
      <c r="Y4388" s="20"/>
      <c r="Z4388"/>
      <c r="AA4388"/>
      <c r="AB4388"/>
      <c r="AC4388"/>
      <c r="AD4388" s="20"/>
      <c r="AE4388"/>
      <c r="AF4388"/>
      <c r="AG4388"/>
      <c r="AH4388"/>
      <c r="AI4388" s="20"/>
      <c r="AJ4388"/>
      <c r="AK4388"/>
      <c r="AL4388"/>
      <c r="AM4388"/>
      <c r="AN4388" s="20"/>
      <c r="AO4388"/>
      <c r="AT4388" s="14"/>
      <c r="AU4388" s="14"/>
      <c r="AV4388" s="14"/>
      <c r="AW4388" s="14"/>
    </row>
    <row r="4389" spans="1:49" s="10" customFormat="1">
      <c r="A4389" s="12"/>
      <c r="C4389"/>
      <c r="D4389"/>
      <c r="E4389" s="20"/>
      <c r="F4389"/>
      <c r="G4389"/>
      <c r="H4389"/>
      <c r="I4389"/>
      <c r="J4389" s="20"/>
      <c r="K4389"/>
      <c r="L4389"/>
      <c r="M4389"/>
      <c r="N4389"/>
      <c r="O4389" s="20"/>
      <c r="P4389"/>
      <c r="Q4389"/>
      <c r="R4389"/>
      <c r="S4389"/>
      <c r="T4389" s="20"/>
      <c r="U4389"/>
      <c r="V4389"/>
      <c r="W4389"/>
      <c r="X4389"/>
      <c r="Y4389" s="20"/>
      <c r="Z4389"/>
      <c r="AA4389"/>
      <c r="AB4389"/>
      <c r="AC4389"/>
      <c r="AD4389" s="20"/>
      <c r="AE4389"/>
      <c r="AF4389"/>
      <c r="AG4389"/>
      <c r="AH4389"/>
      <c r="AI4389" s="20"/>
      <c r="AJ4389"/>
      <c r="AK4389"/>
      <c r="AL4389"/>
      <c r="AM4389"/>
      <c r="AN4389" s="20"/>
      <c r="AO4389"/>
      <c r="AT4389" s="14"/>
      <c r="AU4389" s="14"/>
      <c r="AV4389" s="14"/>
      <c r="AW4389" s="14"/>
    </row>
    <row r="4390" spans="1:49" s="10" customFormat="1">
      <c r="A4390" s="12"/>
      <c r="C4390"/>
      <c r="D4390"/>
      <c r="E4390" s="20"/>
      <c r="F4390"/>
      <c r="G4390"/>
      <c r="H4390"/>
      <c r="I4390"/>
      <c r="J4390" s="20"/>
      <c r="K4390"/>
      <c r="L4390"/>
      <c r="M4390"/>
      <c r="N4390"/>
      <c r="O4390" s="20"/>
      <c r="P4390"/>
      <c r="Q4390"/>
      <c r="R4390"/>
      <c r="S4390"/>
      <c r="T4390" s="20"/>
      <c r="U4390"/>
      <c r="V4390"/>
      <c r="W4390"/>
      <c r="X4390"/>
      <c r="Y4390" s="20"/>
      <c r="Z4390"/>
      <c r="AA4390"/>
      <c r="AB4390"/>
      <c r="AC4390"/>
      <c r="AD4390" s="20"/>
      <c r="AE4390"/>
      <c r="AF4390"/>
      <c r="AG4390"/>
      <c r="AH4390"/>
      <c r="AI4390" s="20"/>
      <c r="AJ4390"/>
      <c r="AK4390"/>
      <c r="AL4390"/>
      <c r="AM4390"/>
      <c r="AN4390" s="20"/>
      <c r="AO4390"/>
      <c r="AT4390" s="14"/>
      <c r="AU4390" s="14"/>
      <c r="AV4390" s="14"/>
      <c r="AW4390" s="14"/>
    </row>
    <row r="4391" spans="1:49" s="10" customFormat="1">
      <c r="A4391" s="12"/>
      <c r="C4391"/>
      <c r="D4391"/>
      <c r="E4391" s="20"/>
      <c r="F4391"/>
      <c r="G4391"/>
      <c r="H4391"/>
      <c r="I4391"/>
      <c r="J4391" s="20"/>
      <c r="K4391"/>
      <c r="L4391"/>
      <c r="M4391"/>
      <c r="N4391"/>
      <c r="O4391" s="20"/>
      <c r="P4391"/>
      <c r="Q4391"/>
      <c r="R4391"/>
      <c r="S4391"/>
      <c r="T4391" s="20"/>
      <c r="U4391"/>
      <c r="V4391"/>
      <c r="W4391"/>
      <c r="X4391"/>
      <c r="Y4391" s="20"/>
      <c r="Z4391"/>
      <c r="AA4391"/>
      <c r="AB4391"/>
      <c r="AC4391"/>
      <c r="AD4391" s="20"/>
      <c r="AE4391"/>
      <c r="AF4391"/>
      <c r="AG4391"/>
      <c r="AH4391"/>
      <c r="AI4391" s="20"/>
      <c r="AJ4391"/>
      <c r="AK4391"/>
      <c r="AL4391"/>
      <c r="AM4391"/>
      <c r="AN4391" s="20"/>
      <c r="AO4391"/>
      <c r="AT4391" s="14"/>
      <c r="AU4391" s="14"/>
      <c r="AV4391" s="14"/>
      <c r="AW4391" s="14"/>
    </row>
    <row r="4392" spans="1:49" s="10" customFormat="1">
      <c r="A4392" s="12"/>
      <c r="C4392"/>
      <c r="D4392"/>
      <c r="E4392" s="20"/>
      <c r="F4392"/>
      <c r="G4392"/>
      <c r="H4392"/>
      <c r="I4392"/>
      <c r="J4392" s="20"/>
      <c r="K4392"/>
      <c r="L4392"/>
      <c r="M4392"/>
      <c r="N4392"/>
      <c r="O4392" s="20"/>
      <c r="P4392"/>
      <c r="Q4392"/>
      <c r="R4392"/>
      <c r="S4392"/>
      <c r="T4392" s="20"/>
      <c r="U4392"/>
      <c r="V4392"/>
      <c r="W4392"/>
      <c r="X4392"/>
      <c r="Y4392" s="20"/>
      <c r="Z4392"/>
      <c r="AA4392"/>
      <c r="AB4392"/>
      <c r="AC4392"/>
      <c r="AD4392" s="20"/>
      <c r="AE4392"/>
      <c r="AF4392"/>
      <c r="AG4392"/>
      <c r="AH4392"/>
      <c r="AI4392" s="20"/>
      <c r="AJ4392"/>
      <c r="AK4392"/>
      <c r="AL4392"/>
      <c r="AM4392"/>
      <c r="AN4392" s="20"/>
      <c r="AO4392"/>
      <c r="AT4392" s="14"/>
      <c r="AU4392" s="14"/>
      <c r="AV4392" s="14"/>
      <c r="AW4392" s="14"/>
    </row>
    <row r="4393" spans="1:49" s="10" customFormat="1">
      <c r="A4393" s="12"/>
      <c r="C4393"/>
      <c r="D4393"/>
      <c r="E4393" s="20"/>
      <c r="F4393"/>
      <c r="G4393"/>
      <c r="H4393"/>
      <c r="I4393"/>
      <c r="J4393" s="20"/>
      <c r="K4393"/>
      <c r="L4393"/>
      <c r="M4393"/>
      <c r="N4393"/>
      <c r="O4393" s="20"/>
      <c r="P4393"/>
      <c r="Q4393"/>
      <c r="R4393"/>
      <c r="S4393"/>
      <c r="T4393" s="20"/>
      <c r="U4393"/>
      <c r="V4393"/>
      <c r="W4393"/>
      <c r="X4393"/>
      <c r="Y4393" s="20"/>
      <c r="Z4393"/>
      <c r="AA4393"/>
      <c r="AB4393"/>
      <c r="AC4393"/>
      <c r="AD4393" s="20"/>
      <c r="AE4393"/>
      <c r="AF4393"/>
      <c r="AG4393"/>
      <c r="AH4393"/>
      <c r="AI4393" s="20"/>
      <c r="AJ4393"/>
      <c r="AK4393"/>
      <c r="AL4393"/>
      <c r="AM4393"/>
      <c r="AN4393" s="20"/>
      <c r="AO4393"/>
      <c r="AT4393" s="14"/>
      <c r="AU4393" s="14"/>
      <c r="AV4393" s="14"/>
      <c r="AW4393" s="14"/>
    </row>
    <row r="4394" spans="1:49" s="10" customFormat="1">
      <c r="A4394" s="12"/>
      <c r="C4394"/>
      <c r="D4394"/>
      <c r="E4394" s="20"/>
      <c r="F4394"/>
      <c r="G4394"/>
      <c r="H4394"/>
      <c r="I4394"/>
      <c r="J4394" s="20"/>
      <c r="K4394"/>
      <c r="L4394"/>
      <c r="M4394"/>
      <c r="N4394"/>
      <c r="O4394" s="20"/>
      <c r="P4394"/>
      <c r="Q4394"/>
      <c r="R4394"/>
      <c r="S4394"/>
      <c r="T4394" s="20"/>
      <c r="U4394"/>
      <c r="V4394"/>
      <c r="W4394"/>
      <c r="X4394"/>
      <c r="Y4394" s="20"/>
      <c r="Z4394"/>
      <c r="AA4394"/>
      <c r="AB4394"/>
      <c r="AC4394"/>
      <c r="AD4394" s="20"/>
      <c r="AE4394"/>
      <c r="AF4394"/>
      <c r="AG4394"/>
      <c r="AH4394"/>
      <c r="AI4394" s="20"/>
      <c r="AJ4394"/>
      <c r="AK4394"/>
      <c r="AL4394"/>
      <c r="AM4394"/>
      <c r="AN4394" s="20"/>
      <c r="AO4394"/>
      <c r="AT4394" s="14"/>
      <c r="AU4394" s="14"/>
      <c r="AV4394" s="14"/>
      <c r="AW4394" s="14"/>
    </row>
    <row r="4395" spans="1:49" s="10" customFormat="1">
      <c r="A4395" s="12"/>
      <c r="C4395"/>
      <c r="D4395"/>
      <c r="E4395" s="20"/>
      <c r="F4395"/>
      <c r="G4395"/>
      <c r="H4395"/>
      <c r="I4395"/>
      <c r="J4395" s="20"/>
      <c r="K4395"/>
      <c r="L4395"/>
      <c r="M4395"/>
      <c r="N4395"/>
      <c r="O4395" s="20"/>
      <c r="P4395"/>
      <c r="Q4395"/>
      <c r="R4395"/>
      <c r="S4395"/>
      <c r="T4395" s="20"/>
      <c r="U4395"/>
      <c r="V4395"/>
      <c r="W4395"/>
      <c r="X4395"/>
      <c r="Y4395" s="20"/>
      <c r="Z4395"/>
      <c r="AA4395"/>
      <c r="AB4395"/>
      <c r="AC4395"/>
      <c r="AD4395" s="20"/>
      <c r="AE4395"/>
      <c r="AF4395"/>
      <c r="AG4395"/>
      <c r="AH4395"/>
      <c r="AI4395" s="20"/>
      <c r="AJ4395"/>
      <c r="AK4395"/>
      <c r="AL4395"/>
      <c r="AM4395"/>
      <c r="AN4395" s="20"/>
      <c r="AO4395"/>
      <c r="AT4395" s="14"/>
      <c r="AU4395" s="14"/>
      <c r="AV4395" s="14"/>
      <c r="AW4395" s="14"/>
    </row>
    <row r="4396" spans="1:49" s="10" customFormat="1">
      <c r="A4396" s="12"/>
      <c r="C4396"/>
      <c r="D4396"/>
      <c r="E4396" s="20"/>
      <c r="F4396"/>
      <c r="G4396"/>
      <c r="H4396"/>
      <c r="I4396"/>
      <c r="J4396" s="20"/>
      <c r="K4396"/>
      <c r="L4396"/>
      <c r="M4396"/>
      <c r="N4396"/>
      <c r="O4396" s="20"/>
      <c r="P4396"/>
      <c r="Q4396"/>
      <c r="R4396"/>
      <c r="S4396"/>
      <c r="T4396" s="20"/>
      <c r="U4396"/>
      <c r="V4396"/>
      <c r="W4396"/>
      <c r="X4396"/>
      <c r="Y4396" s="20"/>
      <c r="Z4396"/>
      <c r="AA4396"/>
      <c r="AB4396"/>
      <c r="AC4396"/>
      <c r="AD4396" s="20"/>
      <c r="AE4396"/>
      <c r="AF4396"/>
      <c r="AG4396"/>
      <c r="AH4396"/>
      <c r="AI4396" s="20"/>
      <c r="AJ4396"/>
      <c r="AK4396"/>
      <c r="AL4396"/>
      <c r="AM4396"/>
      <c r="AN4396" s="20"/>
      <c r="AO4396"/>
      <c r="AT4396" s="14"/>
      <c r="AU4396" s="14"/>
      <c r="AV4396" s="14"/>
      <c r="AW4396" s="14"/>
    </row>
    <row r="4397" spans="1:49" s="10" customFormat="1">
      <c r="A4397" s="12"/>
      <c r="C4397"/>
      <c r="D4397"/>
      <c r="E4397" s="20"/>
      <c r="F4397"/>
      <c r="G4397"/>
      <c r="H4397"/>
      <c r="I4397"/>
      <c r="J4397" s="20"/>
      <c r="K4397"/>
      <c r="L4397"/>
      <c r="M4397"/>
      <c r="N4397"/>
      <c r="O4397" s="20"/>
      <c r="P4397"/>
      <c r="Q4397"/>
      <c r="R4397"/>
      <c r="S4397"/>
      <c r="T4397" s="20"/>
      <c r="U4397"/>
      <c r="V4397"/>
      <c r="W4397"/>
      <c r="X4397"/>
      <c r="Y4397" s="20"/>
      <c r="Z4397"/>
      <c r="AA4397"/>
      <c r="AB4397"/>
      <c r="AC4397"/>
      <c r="AD4397" s="20"/>
      <c r="AE4397"/>
      <c r="AF4397"/>
      <c r="AG4397"/>
      <c r="AH4397"/>
      <c r="AI4397" s="20"/>
      <c r="AJ4397"/>
      <c r="AK4397"/>
      <c r="AL4397"/>
      <c r="AM4397"/>
      <c r="AN4397" s="20"/>
      <c r="AO4397"/>
      <c r="AT4397" s="14"/>
      <c r="AU4397" s="14"/>
      <c r="AV4397" s="14"/>
      <c r="AW4397" s="14"/>
    </row>
    <row r="4398" spans="1:49" s="10" customFormat="1">
      <c r="A4398" s="12"/>
      <c r="C4398"/>
      <c r="D4398"/>
      <c r="E4398" s="20"/>
      <c r="F4398"/>
      <c r="G4398"/>
      <c r="H4398"/>
      <c r="I4398"/>
      <c r="J4398" s="20"/>
      <c r="K4398"/>
      <c r="L4398"/>
      <c r="M4398"/>
      <c r="N4398"/>
      <c r="O4398" s="20"/>
      <c r="P4398"/>
      <c r="Q4398"/>
      <c r="R4398"/>
      <c r="S4398"/>
      <c r="T4398" s="20"/>
      <c r="U4398"/>
      <c r="V4398"/>
      <c r="W4398"/>
      <c r="X4398"/>
      <c r="Y4398" s="20"/>
      <c r="Z4398"/>
      <c r="AA4398"/>
      <c r="AB4398"/>
      <c r="AC4398"/>
      <c r="AD4398" s="20"/>
      <c r="AE4398"/>
      <c r="AF4398"/>
      <c r="AG4398"/>
      <c r="AH4398"/>
      <c r="AI4398" s="20"/>
      <c r="AJ4398"/>
      <c r="AK4398"/>
      <c r="AL4398"/>
      <c r="AM4398"/>
      <c r="AN4398" s="20"/>
      <c r="AO4398"/>
      <c r="AT4398" s="14"/>
      <c r="AU4398" s="14"/>
      <c r="AV4398" s="14"/>
      <c r="AW4398" s="14"/>
    </row>
    <row r="4399" spans="1:49" s="10" customFormat="1">
      <c r="A4399" s="12"/>
      <c r="C4399"/>
      <c r="D4399"/>
      <c r="E4399" s="20"/>
      <c r="F4399"/>
      <c r="G4399"/>
      <c r="H4399"/>
      <c r="I4399"/>
      <c r="J4399" s="20"/>
      <c r="K4399"/>
      <c r="L4399"/>
      <c r="M4399"/>
      <c r="N4399"/>
      <c r="O4399" s="20"/>
      <c r="P4399"/>
      <c r="Q4399"/>
      <c r="R4399"/>
      <c r="S4399"/>
      <c r="T4399" s="20"/>
      <c r="U4399"/>
      <c r="V4399"/>
      <c r="W4399"/>
      <c r="X4399"/>
      <c r="Y4399" s="20"/>
      <c r="Z4399"/>
      <c r="AA4399"/>
      <c r="AB4399"/>
      <c r="AC4399"/>
      <c r="AD4399" s="20"/>
      <c r="AE4399"/>
      <c r="AF4399"/>
      <c r="AG4399"/>
      <c r="AH4399"/>
      <c r="AI4399" s="20"/>
      <c r="AJ4399"/>
      <c r="AK4399"/>
      <c r="AL4399"/>
      <c r="AM4399"/>
      <c r="AN4399" s="20"/>
      <c r="AO4399"/>
      <c r="AT4399" s="14"/>
      <c r="AU4399" s="14"/>
      <c r="AV4399" s="14"/>
      <c r="AW4399" s="14"/>
    </row>
    <row r="4400" spans="1:49" s="10" customFormat="1">
      <c r="A4400" s="12"/>
      <c r="C4400"/>
      <c r="D4400"/>
      <c r="E4400" s="20"/>
      <c r="F4400"/>
      <c r="G4400"/>
      <c r="H4400"/>
      <c r="I4400"/>
      <c r="J4400" s="20"/>
      <c r="K4400"/>
      <c r="L4400"/>
      <c r="M4400"/>
      <c r="N4400"/>
      <c r="O4400" s="20"/>
      <c r="P4400"/>
      <c r="Q4400"/>
      <c r="R4400"/>
      <c r="S4400"/>
      <c r="T4400" s="20"/>
      <c r="U4400"/>
      <c r="V4400"/>
      <c r="W4400"/>
      <c r="X4400"/>
      <c r="Y4400" s="20"/>
      <c r="Z4400"/>
      <c r="AA4400"/>
      <c r="AB4400"/>
      <c r="AC4400"/>
      <c r="AD4400" s="20"/>
      <c r="AE4400"/>
      <c r="AF4400"/>
      <c r="AG4400"/>
      <c r="AH4400"/>
      <c r="AI4400" s="20"/>
      <c r="AJ4400"/>
      <c r="AK4400"/>
      <c r="AL4400"/>
      <c r="AM4400"/>
      <c r="AN4400" s="20"/>
      <c r="AO4400"/>
      <c r="AT4400" s="14"/>
      <c r="AU4400" s="14"/>
      <c r="AV4400" s="14"/>
      <c r="AW4400" s="14"/>
    </row>
    <row r="4401" spans="1:49" s="10" customFormat="1">
      <c r="A4401" s="12"/>
      <c r="C4401"/>
      <c r="D4401"/>
      <c r="E4401" s="20"/>
      <c r="F4401"/>
      <c r="G4401"/>
      <c r="H4401"/>
      <c r="I4401"/>
      <c r="J4401" s="20"/>
      <c r="K4401"/>
      <c r="L4401"/>
      <c r="M4401"/>
      <c r="N4401"/>
      <c r="O4401" s="20"/>
      <c r="P4401"/>
      <c r="Q4401"/>
      <c r="R4401"/>
      <c r="S4401"/>
      <c r="T4401" s="20"/>
      <c r="U4401"/>
      <c r="V4401"/>
      <c r="W4401"/>
      <c r="X4401"/>
      <c r="Y4401" s="20"/>
      <c r="Z4401"/>
      <c r="AA4401"/>
      <c r="AB4401"/>
      <c r="AC4401"/>
      <c r="AD4401" s="20"/>
      <c r="AE4401"/>
      <c r="AF4401"/>
      <c r="AG4401"/>
      <c r="AH4401"/>
      <c r="AI4401" s="20"/>
      <c r="AJ4401"/>
      <c r="AK4401"/>
      <c r="AL4401"/>
      <c r="AM4401"/>
      <c r="AN4401" s="20"/>
      <c r="AO4401"/>
      <c r="AT4401" s="14"/>
      <c r="AU4401" s="14"/>
      <c r="AV4401" s="14"/>
      <c r="AW4401" s="14"/>
    </row>
    <row r="4402" spans="1:49" s="10" customFormat="1">
      <c r="A4402" s="12"/>
      <c r="C4402"/>
      <c r="D4402"/>
      <c r="E4402" s="20"/>
      <c r="F4402"/>
      <c r="G4402"/>
      <c r="H4402"/>
      <c r="I4402"/>
      <c r="J4402" s="20"/>
      <c r="K4402"/>
      <c r="L4402"/>
      <c r="M4402"/>
      <c r="N4402"/>
      <c r="O4402" s="20"/>
      <c r="P4402"/>
      <c r="Q4402"/>
      <c r="R4402"/>
      <c r="S4402"/>
      <c r="T4402" s="20"/>
      <c r="U4402"/>
      <c r="V4402"/>
      <c r="W4402"/>
      <c r="X4402"/>
      <c r="Y4402" s="20"/>
      <c r="Z4402"/>
      <c r="AA4402"/>
      <c r="AB4402"/>
      <c r="AC4402"/>
      <c r="AD4402" s="20"/>
      <c r="AE4402"/>
      <c r="AF4402"/>
      <c r="AG4402"/>
      <c r="AH4402"/>
      <c r="AI4402" s="20"/>
      <c r="AJ4402"/>
      <c r="AK4402"/>
      <c r="AL4402"/>
      <c r="AM4402"/>
      <c r="AN4402" s="20"/>
      <c r="AO4402"/>
      <c r="AT4402" s="14"/>
      <c r="AU4402" s="14"/>
      <c r="AV4402" s="14"/>
      <c r="AW4402" s="14"/>
    </row>
    <row r="4403" spans="1:49" s="10" customFormat="1">
      <c r="A4403" s="12"/>
      <c r="C4403"/>
      <c r="D4403"/>
      <c r="E4403" s="20"/>
      <c r="F4403"/>
      <c r="G4403"/>
      <c r="H4403"/>
      <c r="I4403"/>
      <c r="J4403" s="20"/>
      <c r="K4403"/>
      <c r="L4403"/>
      <c r="M4403"/>
      <c r="N4403"/>
      <c r="O4403" s="20"/>
      <c r="P4403"/>
      <c r="Q4403"/>
      <c r="R4403"/>
      <c r="S4403"/>
      <c r="T4403" s="20"/>
      <c r="U4403"/>
      <c r="V4403"/>
      <c r="W4403"/>
      <c r="X4403"/>
      <c r="Y4403" s="20"/>
      <c r="Z4403"/>
      <c r="AA4403"/>
      <c r="AB4403"/>
      <c r="AC4403"/>
      <c r="AD4403" s="20"/>
      <c r="AE4403"/>
      <c r="AF4403"/>
      <c r="AG4403"/>
      <c r="AH4403"/>
      <c r="AI4403" s="20"/>
      <c r="AJ4403"/>
      <c r="AK4403"/>
      <c r="AL4403"/>
      <c r="AM4403"/>
      <c r="AN4403" s="20"/>
      <c r="AO4403"/>
      <c r="AT4403" s="14"/>
      <c r="AU4403" s="14"/>
      <c r="AV4403" s="14"/>
      <c r="AW4403" s="14"/>
    </row>
    <row r="4404" spans="1:49" s="10" customFormat="1">
      <c r="A4404" s="12"/>
      <c r="C4404"/>
      <c r="D4404"/>
      <c r="E4404" s="20"/>
      <c r="F4404"/>
      <c r="G4404"/>
      <c r="H4404"/>
      <c r="I4404"/>
      <c r="J4404" s="20"/>
      <c r="K4404"/>
      <c r="L4404"/>
      <c r="M4404"/>
      <c r="N4404"/>
      <c r="O4404" s="20"/>
      <c r="P4404"/>
      <c r="Q4404"/>
      <c r="R4404"/>
      <c r="S4404"/>
      <c r="T4404" s="20"/>
      <c r="U4404"/>
      <c r="V4404"/>
      <c r="W4404"/>
      <c r="X4404"/>
      <c r="Y4404" s="20"/>
      <c r="Z4404"/>
      <c r="AA4404"/>
      <c r="AB4404"/>
      <c r="AC4404"/>
      <c r="AD4404" s="20"/>
      <c r="AE4404"/>
      <c r="AF4404"/>
      <c r="AG4404"/>
      <c r="AH4404"/>
      <c r="AI4404" s="20"/>
      <c r="AJ4404"/>
      <c r="AK4404"/>
      <c r="AL4404"/>
      <c r="AM4404"/>
      <c r="AN4404" s="20"/>
      <c r="AO4404"/>
      <c r="AT4404" s="14"/>
      <c r="AU4404" s="14"/>
      <c r="AV4404" s="14"/>
      <c r="AW4404" s="14"/>
    </row>
    <row r="4405" spans="1:49" s="10" customFormat="1">
      <c r="A4405" s="12"/>
      <c r="C4405"/>
      <c r="D4405"/>
      <c r="E4405" s="20"/>
      <c r="F4405"/>
      <c r="G4405"/>
      <c r="H4405"/>
      <c r="I4405"/>
      <c r="J4405" s="20"/>
      <c r="K4405"/>
      <c r="L4405"/>
      <c r="M4405"/>
      <c r="N4405"/>
      <c r="O4405" s="20"/>
      <c r="P4405"/>
      <c r="Q4405"/>
      <c r="R4405"/>
      <c r="S4405"/>
      <c r="T4405" s="20"/>
      <c r="U4405"/>
      <c r="V4405"/>
      <c r="W4405"/>
      <c r="X4405"/>
      <c r="Y4405" s="20"/>
      <c r="Z4405"/>
      <c r="AA4405"/>
      <c r="AB4405"/>
      <c r="AC4405"/>
      <c r="AD4405" s="20"/>
      <c r="AE4405"/>
      <c r="AF4405"/>
      <c r="AG4405"/>
      <c r="AH4405"/>
      <c r="AI4405" s="20"/>
      <c r="AJ4405"/>
      <c r="AK4405"/>
      <c r="AL4405"/>
      <c r="AM4405"/>
      <c r="AN4405" s="20"/>
      <c r="AO4405"/>
      <c r="AT4405" s="14"/>
      <c r="AU4405" s="14"/>
      <c r="AV4405" s="14"/>
      <c r="AW4405" s="14"/>
    </row>
    <row r="4406" spans="1:49" s="10" customFormat="1">
      <c r="A4406" s="12"/>
      <c r="C4406"/>
      <c r="D4406"/>
      <c r="E4406" s="20"/>
      <c r="F4406"/>
      <c r="G4406"/>
      <c r="H4406"/>
      <c r="I4406"/>
      <c r="J4406" s="20"/>
      <c r="K4406"/>
      <c r="L4406"/>
      <c r="M4406"/>
      <c r="N4406"/>
      <c r="O4406" s="20"/>
      <c r="P4406"/>
      <c r="Q4406"/>
      <c r="R4406"/>
      <c r="S4406"/>
      <c r="T4406" s="20"/>
      <c r="U4406"/>
      <c r="V4406"/>
      <c r="W4406"/>
      <c r="X4406"/>
      <c r="Y4406" s="20"/>
      <c r="Z4406"/>
      <c r="AA4406"/>
      <c r="AB4406"/>
      <c r="AC4406"/>
      <c r="AD4406" s="20"/>
      <c r="AE4406"/>
      <c r="AF4406"/>
      <c r="AG4406"/>
      <c r="AH4406"/>
      <c r="AI4406" s="20"/>
      <c r="AJ4406"/>
      <c r="AK4406"/>
      <c r="AL4406"/>
      <c r="AM4406"/>
      <c r="AN4406" s="20"/>
      <c r="AO4406"/>
      <c r="AT4406" s="14"/>
      <c r="AU4406" s="14"/>
      <c r="AV4406" s="14"/>
      <c r="AW4406" s="14"/>
    </row>
    <row r="4407" spans="1:49" s="10" customFormat="1">
      <c r="A4407" s="12"/>
      <c r="C4407"/>
      <c r="D4407"/>
      <c r="E4407" s="20"/>
      <c r="F4407"/>
      <c r="G4407"/>
      <c r="H4407"/>
      <c r="I4407"/>
      <c r="J4407" s="20"/>
      <c r="K4407"/>
      <c r="L4407"/>
      <c r="M4407"/>
      <c r="N4407"/>
      <c r="O4407" s="20"/>
      <c r="P4407"/>
      <c r="Q4407"/>
      <c r="R4407"/>
      <c r="S4407"/>
      <c r="T4407" s="20"/>
      <c r="U4407"/>
      <c r="V4407"/>
      <c r="W4407"/>
      <c r="X4407"/>
      <c r="Y4407" s="20"/>
      <c r="Z4407"/>
      <c r="AA4407"/>
      <c r="AB4407"/>
      <c r="AC4407"/>
      <c r="AD4407" s="20"/>
      <c r="AE4407"/>
      <c r="AF4407"/>
      <c r="AG4407"/>
      <c r="AH4407"/>
      <c r="AI4407" s="20"/>
      <c r="AJ4407"/>
      <c r="AK4407"/>
      <c r="AL4407"/>
      <c r="AM4407"/>
      <c r="AN4407" s="20"/>
      <c r="AO4407"/>
      <c r="AT4407" s="14"/>
      <c r="AU4407" s="14"/>
      <c r="AV4407" s="14"/>
      <c r="AW4407" s="14"/>
    </row>
    <row r="4408" spans="1:49" s="10" customFormat="1">
      <c r="A4408" s="12"/>
      <c r="C4408"/>
      <c r="D4408"/>
      <c r="E4408" s="20"/>
      <c r="F4408"/>
      <c r="G4408"/>
      <c r="H4408"/>
      <c r="I4408"/>
      <c r="J4408" s="20"/>
      <c r="K4408"/>
      <c r="L4408"/>
      <c r="M4408"/>
      <c r="N4408"/>
      <c r="O4408" s="20"/>
      <c r="P4408"/>
      <c r="Q4408"/>
      <c r="R4408"/>
      <c r="S4408"/>
      <c r="T4408" s="20"/>
      <c r="U4408"/>
      <c r="V4408"/>
      <c r="W4408"/>
      <c r="X4408"/>
      <c r="Y4408" s="20"/>
      <c r="Z4408"/>
      <c r="AA4408"/>
      <c r="AB4408"/>
      <c r="AC4408"/>
      <c r="AD4408" s="20"/>
      <c r="AE4408"/>
      <c r="AF4408"/>
      <c r="AG4408"/>
      <c r="AH4408"/>
      <c r="AI4408" s="20"/>
      <c r="AJ4408"/>
      <c r="AK4408"/>
      <c r="AL4408"/>
      <c r="AM4408"/>
      <c r="AN4408" s="20"/>
      <c r="AO4408"/>
      <c r="AT4408" s="14"/>
      <c r="AU4408" s="14"/>
      <c r="AV4408" s="14"/>
      <c r="AW4408" s="14"/>
    </row>
    <row r="4409" spans="1:49" s="10" customFormat="1">
      <c r="A4409" s="12"/>
      <c r="C4409"/>
      <c r="D4409"/>
      <c r="E4409" s="20"/>
      <c r="F4409"/>
      <c r="G4409"/>
      <c r="H4409"/>
      <c r="I4409"/>
      <c r="J4409" s="20"/>
      <c r="K4409"/>
      <c r="L4409"/>
      <c r="M4409"/>
      <c r="N4409"/>
      <c r="O4409" s="20"/>
      <c r="P4409"/>
      <c r="Q4409"/>
      <c r="R4409"/>
      <c r="S4409"/>
      <c r="T4409" s="20"/>
      <c r="U4409"/>
      <c r="V4409"/>
      <c r="W4409"/>
      <c r="X4409"/>
      <c r="Y4409" s="20"/>
      <c r="Z4409"/>
      <c r="AA4409"/>
      <c r="AB4409"/>
      <c r="AC4409"/>
      <c r="AD4409" s="20"/>
      <c r="AE4409"/>
      <c r="AF4409"/>
      <c r="AG4409"/>
      <c r="AH4409"/>
      <c r="AI4409" s="20"/>
      <c r="AJ4409"/>
      <c r="AK4409"/>
      <c r="AL4409"/>
      <c r="AM4409"/>
      <c r="AN4409" s="20"/>
      <c r="AO4409"/>
      <c r="AT4409" s="14"/>
      <c r="AU4409" s="14"/>
      <c r="AV4409" s="14"/>
      <c r="AW4409" s="14"/>
    </row>
    <row r="4410" spans="1:49" s="10" customFormat="1">
      <c r="A4410" s="12"/>
      <c r="C4410"/>
      <c r="D4410"/>
      <c r="E4410" s="20"/>
      <c r="F4410"/>
      <c r="G4410"/>
      <c r="H4410"/>
      <c r="I4410"/>
      <c r="J4410" s="20"/>
      <c r="K4410"/>
      <c r="L4410"/>
      <c r="M4410"/>
      <c r="N4410"/>
      <c r="O4410" s="20"/>
      <c r="P4410"/>
      <c r="Q4410"/>
      <c r="R4410"/>
      <c r="S4410"/>
      <c r="T4410" s="20"/>
      <c r="U4410"/>
      <c r="V4410"/>
      <c r="W4410"/>
      <c r="X4410"/>
      <c r="Y4410" s="20"/>
      <c r="Z4410"/>
      <c r="AA4410"/>
      <c r="AB4410"/>
      <c r="AC4410"/>
      <c r="AD4410" s="20"/>
      <c r="AE4410"/>
      <c r="AF4410"/>
      <c r="AG4410"/>
      <c r="AH4410"/>
      <c r="AI4410" s="20"/>
      <c r="AJ4410"/>
      <c r="AK4410"/>
      <c r="AL4410"/>
      <c r="AM4410"/>
      <c r="AN4410" s="20"/>
      <c r="AO4410"/>
      <c r="AT4410" s="14"/>
      <c r="AU4410" s="14"/>
      <c r="AV4410" s="14"/>
      <c r="AW4410" s="14"/>
    </row>
    <row r="4411" spans="1:49" s="10" customFormat="1">
      <c r="A4411" s="12"/>
      <c r="C4411"/>
      <c r="D4411"/>
      <c r="E4411" s="20"/>
      <c r="F4411"/>
      <c r="G4411"/>
      <c r="H4411"/>
      <c r="I4411"/>
      <c r="J4411" s="20"/>
      <c r="K4411"/>
      <c r="L4411"/>
      <c r="M4411"/>
      <c r="N4411"/>
      <c r="O4411" s="20"/>
      <c r="P4411"/>
      <c r="Q4411"/>
      <c r="R4411"/>
      <c r="S4411"/>
      <c r="T4411" s="20"/>
      <c r="U4411"/>
      <c r="V4411"/>
      <c r="W4411"/>
      <c r="X4411"/>
      <c r="Y4411" s="20"/>
      <c r="Z4411"/>
      <c r="AA4411"/>
      <c r="AB4411"/>
      <c r="AC4411"/>
      <c r="AD4411" s="20"/>
      <c r="AE4411"/>
      <c r="AF4411"/>
      <c r="AG4411"/>
      <c r="AH4411"/>
      <c r="AI4411" s="20"/>
      <c r="AJ4411"/>
      <c r="AK4411"/>
      <c r="AL4411"/>
      <c r="AM4411"/>
      <c r="AN4411" s="20"/>
      <c r="AO4411"/>
      <c r="AT4411" s="14"/>
      <c r="AU4411" s="14"/>
      <c r="AV4411" s="14"/>
      <c r="AW4411" s="14"/>
    </row>
    <row r="4412" spans="1:49" s="10" customFormat="1">
      <c r="A4412" s="12"/>
      <c r="C4412"/>
      <c r="D4412"/>
      <c r="E4412" s="20"/>
      <c r="F4412"/>
      <c r="G4412"/>
      <c r="H4412"/>
      <c r="I4412"/>
      <c r="J4412" s="20"/>
      <c r="K4412"/>
      <c r="L4412"/>
      <c r="M4412"/>
      <c r="N4412"/>
      <c r="O4412" s="20"/>
      <c r="P4412"/>
      <c r="Q4412"/>
      <c r="R4412"/>
      <c r="S4412"/>
      <c r="T4412" s="20"/>
      <c r="U4412"/>
      <c r="V4412"/>
      <c r="W4412"/>
      <c r="X4412"/>
      <c r="Y4412" s="20"/>
      <c r="Z4412"/>
      <c r="AA4412"/>
      <c r="AB4412"/>
      <c r="AC4412"/>
      <c r="AD4412" s="20"/>
      <c r="AE4412"/>
      <c r="AF4412"/>
      <c r="AG4412"/>
      <c r="AH4412"/>
      <c r="AI4412" s="20"/>
      <c r="AJ4412"/>
      <c r="AK4412"/>
      <c r="AL4412"/>
      <c r="AM4412"/>
      <c r="AN4412" s="20"/>
      <c r="AO4412"/>
      <c r="AT4412" s="14"/>
      <c r="AU4412" s="14"/>
      <c r="AV4412" s="14"/>
      <c r="AW4412" s="14"/>
    </row>
    <row r="4413" spans="1:49" s="10" customFormat="1">
      <c r="A4413" s="12"/>
      <c r="C4413"/>
      <c r="D4413"/>
      <c r="E4413" s="20"/>
      <c r="F4413"/>
      <c r="G4413"/>
      <c r="H4413"/>
      <c r="I4413"/>
      <c r="J4413" s="20"/>
      <c r="K4413"/>
      <c r="L4413"/>
      <c r="M4413"/>
      <c r="N4413"/>
      <c r="O4413" s="20"/>
      <c r="P4413"/>
      <c r="Q4413"/>
      <c r="R4413"/>
      <c r="S4413"/>
      <c r="T4413" s="20"/>
      <c r="U4413"/>
      <c r="V4413"/>
      <c r="W4413"/>
      <c r="X4413"/>
      <c r="Y4413" s="20"/>
      <c r="Z4413"/>
      <c r="AA4413"/>
      <c r="AB4413"/>
      <c r="AC4413"/>
      <c r="AD4413" s="20"/>
      <c r="AE4413"/>
      <c r="AF4413"/>
      <c r="AG4413"/>
      <c r="AH4413"/>
      <c r="AI4413" s="20"/>
      <c r="AJ4413"/>
      <c r="AK4413"/>
      <c r="AL4413"/>
      <c r="AM4413"/>
      <c r="AN4413" s="20"/>
      <c r="AO4413"/>
      <c r="AT4413" s="14"/>
      <c r="AU4413" s="14"/>
      <c r="AV4413" s="14"/>
      <c r="AW4413" s="14"/>
    </row>
    <row r="4414" spans="1:49" s="10" customFormat="1">
      <c r="A4414" s="12"/>
      <c r="C4414"/>
      <c r="D4414"/>
      <c r="E4414" s="20"/>
      <c r="F4414"/>
      <c r="G4414"/>
      <c r="H4414"/>
      <c r="I4414"/>
      <c r="J4414" s="20"/>
      <c r="K4414"/>
      <c r="L4414"/>
      <c r="M4414"/>
      <c r="N4414"/>
      <c r="O4414" s="20"/>
      <c r="P4414"/>
      <c r="Q4414"/>
      <c r="R4414"/>
      <c r="S4414"/>
      <c r="T4414" s="20"/>
      <c r="U4414"/>
      <c r="V4414"/>
      <c r="W4414"/>
      <c r="X4414"/>
      <c r="Y4414" s="20"/>
      <c r="Z4414"/>
      <c r="AA4414"/>
      <c r="AB4414"/>
      <c r="AC4414"/>
      <c r="AD4414" s="20"/>
      <c r="AE4414"/>
      <c r="AF4414"/>
      <c r="AG4414"/>
      <c r="AH4414"/>
      <c r="AI4414" s="20"/>
      <c r="AJ4414"/>
      <c r="AK4414"/>
      <c r="AL4414"/>
      <c r="AM4414"/>
      <c r="AN4414" s="20"/>
      <c r="AO4414"/>
      <c r="AT4414" s="14"/>
      <c r="AU4414" s="14"/>
      <c r="AV4414" s="14"/>
      <c r="AW4414" s="14"/>
    </row>
    <row r="4415" spans="1:49" s="10" customFormat="1">
      <c r="A4415" s="12"/>
      <c r="C4415"/>
      <c r="D4415"/>
      <c r="E4415" s="20"/>
      <c r="F4415"/>
      <c r="G4415"/>
      <c r="H4415"/>
      <c r="I4415"/>
      <c r="J4415" s="20"/>
      <c r="K4415"/>
      <c r="L4415"/>
      <c r="M4415"/>
      <c r="N4415"/>
      <c r="O4415" s="20"/>
      <c r="P4415"/>
      <c r="Q4415"/>
      <c r="R4415"/>
      <c r="S4415"/>
      <c r="T4415" s="20"/>
      <c r="U4415"/>
      <c r="V4415"/>
      <c r="W4415"/>
      <c r="X4415"/>
      <c r="Y4415" s="20"/>
      <c r="Z4415"/>
      <c r="AA4415"/>
      <c r="AB4415"/>
      <c r="AC4415"/>
      <c r="AD4415" s="20"/>
      <c r="AE4415"/>
      <c r="AF4415"/>
      <c r="AG4415"/>
      <c r="AH4415"/>
      <c r="AI4415" s="20"/>
      <c r="AJ4415"/>
      <c r="AK4415"/>
      <c r="AL4415"/>
      <c r="AM4415"/>
      <c r="AN4415" s="20"/>
      <c r="AO4415"/>
      <c r="AT4415" s="14"/>
      <c r="AU4415" s="14"/>
      <c r="AV4415" s="14"/>
      <c r="AW4415" s="14"/>
    </row>
    <row r="4416" spans="1:49" s="10" customFormat="1">
      <c r="A4416" s="12"/>
      <c r="C4416"/>
      <c r="D4416"/>
      <c r="E4416" s="20"/>
      <c r="F4416"/>
      <c r="G4416"/>
      <c r="H4416"/>
      <c r="I4416"/>
      <c r="J4416" s="20"/>
      <c r="K4416"/>
      <c r="L4416"/>
      <c r="M4416"/>
      <c r="N4416"/>
      <c r="O4416" s="20"/>
      <c r="P4416"/>
      <c r="Q4416"/>
      <c r="R4416"/>
      <c r="S4416"/>
      <c r="T4416" s="20"/>
      <c r="U4416"/>
      <c r="V4416"/>
      <c r="W4416"/>
      <c r="X4416"/>
      <c r="Y4416" s="20"/>
      <c r="Z4416"/>
      <c r="AA4416"/>
      <c r="AB4416"/>
      <c r="AC4416"/>
      <c r="AD4416" s="20"/>
      <c r="AE4416"/>
      <c r="AF4416"/>
      <c r="AG4416"/>
      <c r="AH4416"/>
      <c r="AI4416" s="20"/>
      <c r="AJ4416"/>
      <c r="AK4416"/>
      <c r="AL4416"/>
      <c r="AM4416"/>
      <c r="AN4416" s="20"/>
      <c r="AO4416"/>
      <c r="AT4416" s="14"/>
      <c r="AU4416" s="14"/>
      <c r="AV4416" s="14"/>
      <c r="AW4416" s="14"/>
    </row>
    <row r="4417" spans="1:49" s="10" customFormat="1">
      <c r="A4417" s="12"/>
      <c r="C4417"/>
      <c r="D4417"/>
      <c r="E4417" s="20"/>
      <c r="F4417"/>
      <c r="G4417"/>
      <c r="H4417"/>
      <c r="I4417"/>
      <c r="J4417" s="20"/>
      <c r="K4417"/>
      <c r="L4417"/>
      <c r="M4417"/>
      <c r="N4417"/>
      <c r="O4417" s="20"/>
      <c r="P4417"/>
      <c r="Q4417"/>
      <c r="R4417"/>
      <c r="S4417"/>
      <c r="T4417" s="20"/>
      <c r="U4417"/>
      <c r="V4417"/>
      <c r="W4417"/>
      <c r="X4417"/>
      <c r="Y4417" s="20"/>
      <c r="Z4417"/>
      <c r="AA4417"/>
      <c r="AB4417"/>
      <c r="AC4417"/>
      <c r="AD4417" s="20"/>
      <c r="AE4417"/>
      <c r="AF4417"/>
      <c r="AG4417"/>
      <c r="AH4417"/>
      <c r="AI4417" s="20"/>
      <c r="AJ4417"/>
      <c r="AK4417"/>
      <c r="AL4417"/>
      <c r="AM4417"/>
      <c r="AN4417" s="20"/>
      <c r="AO4417"/>
      <c r="AT4417" s="14"/>
      <c r="AU4417" s="14"/>
      <c r="AV4417" s="14"/>
      <c r="AW4417" s="14"/>
    </row>
    <row r="4418" spans="1:49" s="10" customFormat="1">
      <c r="A4418" s="12"/>
      <c r="C4418"/>
      <c r="D4418"/>
      <c r="E4418" s="20"/>
      <c r="F4418"/>
      <c r="G4418"/>
      <c r="H4418"/>
      <c r="I4418"/>
      <c r="J4418" s="20"/>
      <c r="K4418"/>
      <c r="L4418"/>
      <c r="M4418"/>
      <c r="N4418"/>
      <c r="O4418" s="20"/>
      <c r="P4418"/>
      <c r="Q4418"/>
      <c r="R4418"/>
      <c r="S4418"/>
      <c r="T4418" s="20"/>
      <c r="U4418"/>
      <c r="V4418"/>
      <c r="W4418"/>
      <c r="X4418"/>
      <c r="Y4418" s="20"/>
      <c r="Z4418"/>
      <c r="AA4418"/>
      <c r="AB4418"/>
      <c r="AC4418"/>
      <c r="AD4418" s="20"/>
      <c r="AE4418"/>
      <c r="AF4418"/>
      <c r="AG4418"/>
      <c r="AH4418"/>
      <c r="AI4418" s="20"/>
      <c r="AJ4418"/>
      <c r="AK4418"/>
      <c r="AL4418"/>
      <c r="AM4418"/>
      <c r="AN4418" s="20"/>
      <c r="AO4418"/>
      <c r="AT4418" s="14"/>
      <c r="AU4418" s="14"/>
      <c r="AV4418" s="14"/>
      <c r="AW4418" s="14"/>
    </row>
    <row r="4419" spans="1:49" s="10" customFormat="1">
      <c r="A4419" s="12"/>
      <c r="C4419"/>
      <c r="D4419"/>
      <c r="E4419" s="20"/>
      <c r="F4419"/>
      <c r="G4419"/>
      <c r="H4419"/>
      <c r="I4419"/>
      <c r="J4419" s="20"/>
      <c r="K4419"/>
      <c r="L4419"/>
      <c r="M4419"/>
      <c r="N4419"/>
      <c r="O4419" s="20"/>
      <c r="P4419"/>
      <c r="Q4419"/>
      <c r="R4419"/>
      <c r="S4419"/>
      <c r="T4419" s="20"/>
      <c r="U4419"/>
      <c r="V4419"/>
      <c r="W4419"/>
      <c r="X4419"/>
      <c r="Y4419" s="20"/>
      <c r="Z4419"/>
      <c r="AA4419"/>
      <c r="AB4419"/>
      <c r="AC4419"/>
      <c r="AD4419" s="20"/>
      <c r="AE4419"/>
      <c r="AF4419"/>
      <c r="AG4419"/>
      <c r="AH4419"/>
      <c r="AI4419" s="20"/>
      <c r="AJ4419"/>
      <c r="AK4419"/>
      <c r="AL4419"/>
      <c r="AM4419"/>
      <c r="AN4419" s="20"/>
      <c r="AO4419"/>
      <c r="AT4419" s="14"/>
      <c r="AU4419" s="14"/>
      <c r="AV4419" s="14"/>
      <c r="AW4419" s="14"/>
    </row>
    <row r="4420" spans="1:49" s="10" customFormat="1">
      <c r="A4420" s="12"/>
      <c r="C4420"/>
      <c r="D4420"/>
      <c r="E4420" s="20"/>
      <c r="F4420"/>
      <c r="G4420"/>
      <c r="H4420"/>
      <c r="I4420"/>
      <c r="J4420" s="20"/>
      <c r="K4420"/>
      <c r="L4420"/>
      <c r="M4420"/>
      <c r="N4420"/>
      <c r="O4420" s="20"/>
      <c r="P4420"/>
      <c r="Q4420"/>
      <c r="R4420"/>
      <c r="S4420"/>
      <c r="T4420" s="20"/>
      <c r="U4420"/>
      <c r="V4420"/>
      <c r="W4420"/>
      <c r="X4420"/>
      <c r="Y4420" s="20"/>
      <c r="Z4420"/>
      <c r="AA4420"/>
      <c r="AB4420"/>
      <c r="AC4420"/>
      <c r="AD4420" s="20"/>
      <c r="AE4420"/>
      <c r="AF4420"/>
      <c r="AG4420"/>
      <c r="AH4420"/>
      <c r="AI4420" s="20"/>
      <c r="AJ4420"/>
      <c r="AK4420"/>
      <c r="AL4420"/>
      <c r="AM4420"/>
      <c r="AN4420" s="20"/>
      <c r="AO4420"/>
      <c r="AT4420" s="14"/>
      <c r="AU4420" s="14"/>
      <c r="AV4420" s="14"/>
      <c r="AW4420" s="14"/>
    </row>
    <row r="4421" spans="1:49" s="10" customFormat="1">
      <c r="A4421" s="12"/>
      <c r="C4421"/>
      <c r="D4421"/>
      <c r="E4421" s="20"/>
      <c r="F4421"/>
      <c r="G4421"/>
      <c r="H4421"/>
      <c r="I4421"/>
      <c r="J4421" s="20"/>
      <c r="K4421"/>
      <c r="L4421"/>
      <c r="M4421"/>
      <c r="N4421"/>
      <c r="O4421" s="20"/>
      <c r="P4421"/>
      <c r="Q4421"/>
      <c r="R4421"/>
      <c r="S4421"/>
      <c r="T4421" s="20"/>
      <c r="U4421"/>
      <c r="V4421"/>
      <c r="W4421"/>
      <c r="X4421"/>
      <c r="Y4421" s="20"/>
      <c r="Z4421"/>
      <c r="AA4421"/>
      <c r="AB4421"/>
      <c r="AC4421"/>
      <c r="AD4421" s="20"/>
      <c r="AE4421"/>
      <c r="AF4421"/>
      <c r="AG4421"/>
      <c r="AH4421"/>
      <c r="AI4421" s="20"/>
      <c r="AJ4421"/>
      <c r="AK4421"/>
      <c r="AL4421"/>
      <c r="AM4421"/>
      <c r="AN4421" s="20"/>
      <c r="AO4421"/>
      <c r="AT4421" s="14"/>
      <c r="AU4421" s="14"/>
      <c r="AV4421" s="14"/>
      <c r="AW4421" s="14"/>
    </row>
    <row r="4422" spans="1:49" s="10" customFormat="1">
      <c r="A4422" s="12"/>
      <c r="C4422"/>
      <c r="D4422"/>
      <c r="E4422" s="20"/>
      <c r="F4422"/>
      <c r="G4422"/>
      <c r="H4422"/>
      <c r="I4422"/>
      <c r="J4422" s="20"/>
      <c r="K4422"/>
      <c r="L4422"/>
      <c r="M4422"/>
      <c r="N4422"/>
      <c r="O4422" s="20"/>
      <c r="P4422"/>
      <c r="Q4422"/>
      <c r="R4422"/>
      <c r="S4422"/>
      <c r="T4422" s="20"/>
      <c r="U4422"/>
      <c r="V4422"/>
      <c r="W4422"/>
      <c r="X4422"/>
      <c r="Y4422" s="20"/>
      <c r="Z4422"/>
      <c r="AA4422"/>
      <c r="AB4422"/>
      <c r="AC4422"/>
      <c r="AD4422" s="20"/>
      <c r="AE4422"/>
      <c r="AF4422"/>
      <c r="AG4422"/>
      <c r="AH4422"/>
      <c r="AI4422" s="20"/>
      <c r="AJ4422"/>
      <c r="AK4422"/>
      <c r="AL4422"/>
      <c r="AM4422"/>
      <c r="AN4422" s="20"/>
      <c r="AO4422"/>
      <c r="AT4422" s="14"/>
      <c r="AU4422" s="14"/>
      <c r="AV4422" s="14"/>
      <c r="AW4422" s="14"/>
    </row>
    <row r="4423" spans="1:49" s="10" customFormat="1">
      <c r="A4423" s="12"/>
      <c r="C4423"/>
      <c r="D4423"/>
      <c r="E4423" s="20"/>
      <c r="F4423"/>
      <c r="G4423"/>
      <c r="H4423"/>
      <c r="I4423"/>
      <c r="J4423" s="20"/>
      <c r="K4423"/>
      <c r="L4423"/>
      <c r="M4423"/>
      <c r="N4423"/>
      <c r="O4423" s="20"/>
      <c r="P4423"/>
      <c r="Q4423"/>
      <c r="R4423"/>
      <c r="S4423"/>
      <c r="T4423" s="20"/>
      <c r="U4423"/>
      <c r="V4423"/>
      <c r="W4423"/>
      <c r="X4423"/>
      <c r="Y4423" s="20"/>
      <c r="Z4423"/>
      <c r="AA4423"/>
      <c r="AB4423"/>
      <c r="AC4423"/>
      <c r="AD4423" s="20"/>
      <c r="AE4423"/>
      <c r="AF4423"/>
      <c r="AG4423"/>
      <c r="AH4423"/>
      <c r="AI4423" s="20"/>
      <c r="AJ4423"/>
      <c r="AK4423"/>
      <c r="AL4423"/>
      <c r="AM4423"/>
      <c r="AN4423" s="20"/>
      <c r="AO4423"/>
      <c r="AT4423" s="14"/>
      <c r="AU4423" s="14"/>
      <c r="AV4423" s="14"/>
      <c r="AW4423" s="14"/>
    </row>
    <row r="4424" spans="1:49" s="10" customFormat="1">
      <c r="A4424" s="12"/>
      <c r="C4424"/>
      <c r="D4424"/>
      <c r="E4424" s="20"/>
      <c r="F4424"/>
      <c r="G4424"/>
      <c r="H4424"/>
      <c r="I4424"/>
      <c r="J4424" s="20"/>
      <c r="K4424"/>
      <c r="L4424"/>
      <c r="M4424"/>
      <c r="N4424"/>
      <c r="O4424" s="20"/>
      <c r="P4424"/>
      <c r="Q4424"/>
      <c r="R4424"/>
      <c r="S4424"/>
      <c r="T4424" s="20"/>
      <c r="U4424"/>
      <c r="V4424"/>
      <c r="W4424"/>
      <c r="X4424"/>
      <c r="Y4424" s="20"/>
      <c r="Z4424"/>
      <c r="AA4424"/>
      <c r="AB4424"/>
      <c r="AC4424"/>
      <c r="AD4424" s="20"/>
      <c r="AE4424"/>
      <c r="AF4424"/>
      <c r="AG4424"/>
      <c r="AH4424"/>
      <c r="AI4424" s="20"/>
      <c r="AJ4424"/>
      <c r="AK4424"/>
      <c r="AL4424"/>
      <c r="AM4424"/>
      <c r="AN4424" s="20"/>
      <c r="AO4424"/>
      <c r="AT4424" s="14"/>
      <c r="AU4424" s="14"/>
      <c r="AV4424" s="14"/>
      <c r="AW4424" s="14"/>
    </row>
    <row r="4425" spans="1:49" s="10" customFormat="1">
      <c r="A4425" s="12"/>
      <c r="C4425"/>
      <c r="D4425"/>
      <c r="E4425" s="20"/>
      <c r="F4425"/>
      <c r="G4425"/>
      <c r="H4425"/>
      <c r="I4425"/>
      <c r="J4425" s="20"/>
      <c r="K4425"/>
      <c r="L4425"/>
      <c r="M4425"/>
      <c r="N4425"/>
      <c r="O4425" s="20"/>
      <c r="P4425"/>
      <c r="Q4425"/>
      <c r="R4425"/>
      <c r="S4425"/>
      <c r="T4425" s="20"/>
      <c r="U4425"/>
      <c r="V4425"/>
      <c r="W4425"/>
      <c r="X4425"/>
      <c r="Y4425" s="20"/>
      <c r="Z4425"/>
      <c r="AA4425"/>
      <c r="AB4425"/>
      <c r="AC4425"/>
      <c r="AD4425" s="20"/>
      <c r="AE4425"/>
      <c r="AF4425"/>
      <c r="AG4425"/>
      <c r="AH4425"/>
      <c r="AI4425" s="20"/>
      <c r="AJ4425"/>
      <c r="AK4425"/>
      <c r="AL4425"/>
      <c r="AM4425"/>
      <c r="AN4425" s="20"/>
      <c r="AO4425"/>
      <c r="AT4425" s="14"/>
      <c r="AU4425" s="14"/>
      <c r="AV4425" s="14"/>
      <c r="AW4425" s="14"/>
    </row>
    <row r="4426" spans="1:49" s="10" customFormat="1">
      <c r="A4426" s="12"/>
      <c r="C4426"/>
      <c r="D4426"/>
      <c r="E4426" s="20"/>
      <c r="F4426"/>
      <c r="G4426"/>
      <c r="H4426"/>
      <c r="I4426"/>
      <c r="J4426" s="20"/>
      <c r="K4426"/>
      <c r="L4426"/>
      <c r="M4426"/>
      <c r="N4426"/>
      <c r="O4426" s="20"/>
      <c r="P4426"/>
      <c r="Q4426"/>
      <c r="R4426"/>
      <c r="S4426"/>
      <c r="T4426" s="20"/>
      <c r="U4426"/>
      <c r="V4426"/>
      <c r="W4426"/>
      <c r="X4426"/>
      <c r="Y4426" s="20"/>
      <c r="Z4426"/>
      <c r="AA4426"/>
      <c r="AB4426"/>
      <c r="AC4426"/>
      <c r="AD4426" s="20"/>
      <c r="AE4426"/>
      <c r="AF4426"/>
      <c r="AG4426"/>
      <c r="AH4426"/>
      <c r="AI4426" s="20"/>
      <c r="AJ4426"/>
      <c r="AK4426"/>
      <c r="AL4426"/>
      <c r="AM4426"/>
      <c r="AN4426" s="20"/>
      <c r="AO4426"/>
      <c r="AT4426" s="14"/>
      <c r="AU4426" s="14"/>
      <c r="AV4426" s="14"/>
      <c r="AW4426" s="14"/>
    </row>
    <row r="4427" spans="1:49" s="10" customFormat="1">
      <c r="A4427" s="12"/>
      <c r="C4427"/>
      <c r="D4427"/>
      <c r="E4427" s="20"/>
      <c r="F4427"/>
      <c r="G4427"/>
      <c r="H4427"/>
      <c r="I4427"/>
      <c r="J4427" s="20"/>
      <c r="K4427"/>
      <c r="L4427"/>
      <c r="M4427"/>
      <c r="N4427"/>
      <c r="O4427" s="20"/>
      <c r="P4427"/>
      <c r="Q4427"/>
      <c r="R4427"/>
      <c r="S4427"/>
      <c r="T4427" s="20"/>
      <c r="U4427"/>
      <c r="V4427"/>
      <c r="W4427"/>
      <c r="X4427"/>
      <c r="Y4427" s="20"/>
      <c r="Z4427"/>
      <c r="AA4427"/>
      <c r="AB4427"/>
      <c r="AC4427"/>
      <c r="AD4427" s="20"/>
      <c r="AE4427"/>
      <c r="AF4427"/>
      <c r="AG4427"/>
      <c r="AH4427"/>
      <c r="AI4427" s="20"/>
      <c r="AJ4427"/>
      <c r="AK4427"/>
      <c r="AL4427"/>
      <c r="AM4427"/>
      <c r="AN4427" s="20"/>
      <c r="AO4427"/>
      <c r="AT4427" s="14"/>
      <c r="AU4427" s="14"/>
      <c r="AV4427" s="14"/>
      <c r="AW4427" s="14"/>
    </row>
    <row r="4428" spans="1:49" s="10" customFormat="1">
      <c r="A4428" s="12"/>
      <c r="C4428"/>
      <c r="D4428"/>
      <c r="E4428" s="20"/>
      <c r="F4428"/>
      <c r="G4428"/>
      <c r="H4428"/>
      <c r="I4428"/>
      <c r="J4428" s="20"/>
      <c r="K4428"/>
      <c r="L4428"/>
      <c r="M4428"/>
      <c r="N4428"/>
      <c r="O4428" s="20"/>
      <c r="P4428"/>
      <c r="Q4428"/>
      <c r="R4428"/>
      <c r="S4428"/>
      <c r="T4428" s="20"/>
      <c r="U4428"/>
      <c r="V4428"/>
      <c r="W4428"/>
      <c r="X4428"/>
      <c r="Y4428" s="20"/>
      <c r="Z4428"/>
      <c r="AA4428"/>
      <c r="AB4428"/>
      <c r="AC4428"/>
      <c r="AD4428" s="20"/>
      <c r="AE4428"/>
      <c r="AF4428"/>
      <c r="AG4428"/>
      <c r="AH4428"/>
      <c r="AI4428" s="20"/>
      <c r="AJ4428"/>
      <c r="AK4428"/>
      <c r="AL4428"/>
      <c r="AM4428"/>
      <c r="AN4428" s="20"/>
      <c r="AO4428"/>
      <c r="AT4428" s="14"/>
      <c r="AU4428" s="14"/>
      <c r="AV4428" s="14"/>
      <c r="AW4428" s="14"/>
    </row>
    <row r="4429" spans="1:49" s="10" customFormat="1">
      <c r="A4429" s="12"/>
      <c r="C4429"/>
      <c r="D4429"/>
      <c r="E4429" s="20"/>
      <c r="F4429"/>
      <c r="G4429"/>
      <c r="H4429"/>
      <c r="I4429"/>
      <c r="J4429" s="20"/>
      <c r="K4429"/>
      <c r="L4429"/>
      <c r="M4429"/>
      <c r="N4429"/>
      <c r="O4429" s="20"/>
      <c r="P4429"/>
      <c r="Q4429"/>
      <c r="R4429"/>
      <c r="S4429"/>
      <c r="T4429" s="20"/>
      <c r="U4429"/>
      <c r="V4429"/>
      <c r="W4429"/>
      <c r="X4429"/>
      <c r="Y4429" s="20"/>
      <c r="Z4429"/>
      <c r="AA4429"/>
      <c r="AB4429"/>
      <c r="AC4429"/>
      <c r="AD4429" s="20"/>
      <c r="AE4429"/>
      <c r="AF4429"/>
      <c r="AG4429"/>
      <c r="AH4429"/>
      <c r="AI4429" s="20"/>
      <c r="AJ4429"/>
      <c r="AK4429"/>
      <c r="AL4429"/>
      <c r="AM4429"/>
      <c r="AN4429" s="20"/>
      <c r="AO4429"/>
      <c r="AT4429" s="14"/>
      <c r="AU4429" s="14"/>
      <c r="AV4429" s="14"/>
      <c r="AW4429" s="14"/>
    </row>
    <row r="4430" spans="1:49" s="10" customFormat="1">
      <c r="A4430" s="12"/>
      <c r="C4430"/>
      <c r="D4430"/>
      <c r="E4430" s="20"/>
      <c r="F4430"/>
      <c r="G4430"/>
      <c r="H4430"/>
      <c r="I4430"/>
      <c r="J4430" s="20"/>
      <c r="K4430"/>
      <c r="L4430"/>
      <c r="M4430"/>
      <c r="N4430"/>
      <c r="O4430" s="20"/>
      <c r="P4430"/>
      <c r="Q4430"/>
      <c r="R4430"/>
      <c r="S4430"/>
      <c r="T4430" s="20"/>
      <c r="U4430"/>
      <c r="V4430"/>
      <c r="W4430"/>
      <c r="X4430"/>
      <c r="Y4430" s="20"/>
      <c r="Z4430"/>
      <c r="AA4430"/>
      <c r="AB4430"/>
      <c r="AC4430"/>
      <c r="AD4430" s="20"/>
      <c r="AE4430"/>
      <c r="AF4430"/>
      <c r="AG4430"/>
      <c r="AH4430"/>
      <c r="AI4430" s="20"/>
      <c r="AJ4430"/>
      <c r="AK4430"/>
      <c r="AL4430"/>
      <c r="AM4430"/>
      <c r="AN4430" s="20"/>
      <c r="AO4430"/>
      <c r="AT4430" s="14"/>
      <c r="AU4430" s="14"/>
      <c r="AV4430" s="14"/>
      <c r="AW4430" s="14"/>
    </row>
    <row r="4431" spans="1:49" s="10" customFormat="1">
      <c r="A4431" s="12"/>
      <c r="C4431"/>
      <c r="D4431"/>
      <c r="E4431" s="20"/>
      <c r="F4431"/>
      <c r="G4431"/>
      <c r="H4431"/>
      <c r="I4431"/>
      <c r="J4431" s="20"/>
      <c r="K4431"/>
      <c r="L4431"/>
      <c r="M4431"/>
      <c r="N4431"/>
      <c r="O4431" s="20"/>
      <c r="P4431"/>
      <c r="Q4431"/>
      <c r="R4431"/>
      <c r="S4431"/>
      <c r="T4431" s="20"/>
      <c r="U4431"/>
      <c r="V4431"/>
      <c r="W4431"/>
      <c r="X4431"/>
      <c r="Y4431" s="20"/>
      <c r="Z4431"/>
      <c r="AA4431"/>
      <c r="AB4431"/>
      <c r="AC4431"/>
      <c r="AD4431" s="20"/>
      <c r="AE4431"/>
      <c r="AF4431"/>
      <c r="AG4431"/>
      <c r="AH4431"/>
      <c r="AI4431" s="20"/>
      <c r="AJ4431"/>
      <c r="AK4431"/>
      <c r="AL4431"/>
      <c r="AM4431"/>
      <c r="AN4431" s="20"/>
      <c r="AO4431"/>
      <c r="AT4431" s="14"/>
      <c r="AU4431" s="14"/>
      <c r="AV4431" s="14"/>
      <c r="AW4431" s="14"/>
    </row>
    <row r="4432" spans="1:49" s="10" customFormat="1">
      <c r="A4432" s="12"/>
      <c r="C4432"/>
      <c r="D4432"/>
      <c r="E4432" s="20"/>
      <c r="F4432"/>
      <c r="G4432"/>
      <c r="H4432"/>
      <c r="I4432"/>
      <c r="J4432" s="20"/>
      <c r="K4432"/>
      <c r="L4432"/>
      <c r="M4432"/>
      <c r="N4432"/>
      <c r="O4432" s="20"/>
      <c r="P4432"/>
      <c r="Q4432"/>
      <c r="R4432"/>
      <c r="S4432"/>
      <c r="T4432" s="20"/>
      <c r="U4432"/>
      <c r="V4432"/>
      <c r="W4432"/>
      <c r="X4432"/>
      <c r="Y4432" s="20"/>
      <c r="Z4432"/>
      <c r="AA4432"/>
      <c r="AB4432"/>
      <c r="AC4432"/>
      <c r="AD4432" s="20"/>
      <c r="AE4432"/>
      <c r="AF4432"/>
      <c r="AG4432"/>
      <c r="AH4432"/>
      <c r="AI4432" s="20"/>
      <c r="AJ4432"/>
      <c r="AK4432"/>
      <c r="AL4432"/>
      <c r="AM4432"/>
      <c r="AN4432" s="20"/>
      <c r="AO4432"/>
      <c r="AT4432" s="14"/>
      <c r="AU4432" s="14"/>
      <c r="AV4432" s="14"/>
      <c r="AW4432" s="14"/>
    </row>
    <row r="4433" spans="1:49" s="10" customFormat="1">
      <c r="A4433" s="12"/>
      <c r="C4433"/>
      <c r="D4433"/>
      <c r="E4433" s="20"/>
      <c r="F4433"/>
      <c r="G4433"/>
      <c r="H4433"/>
      <c r="I4433"/>
      <c r="J4433" s="20"/>
      <c r="K4433"/>
      <c r="L4433"/>
      <c r="M4433"/>
      <c r="N4433"/>
      <c r="O4433" s="20"/>
      <c r="P4433"/>
      <c r="Q4433"/>
      <c r="R4433"/>
      <c r="S4433"/>
      <c r="T4433" s="20"/>
      <c r="U4433"/>
      <c r="V4433"/>
      <c r="W4433"/>
      <c r="X4433"/>
      <c r="Y4433" s="20"/>
      <c r="Z4433"/>
      <c r="AA4433"/>
      <c r="AB4433"/>
      <c r="AC4433"/>
      <c r="AD4433" s="20"/>
      <c r="AE4433"/>
      <c r="AF4433"/>
      <c r="AG4433"/>
      <c r="AH4433"/>
      <c r="AI4433" s="20"/>
      <c r="AJ4433"/>
      <c r="AK4433"/>
      <c r="AL4433"/>
      <c r="AM4433"/>
      <c r="AN4433" s="20"/>
      <c r="AO4433"/>
      <c r="AT4433" s="14"/>
      <c r="AU4433" s="14"/>
      <c r="AV4433" s="14"/>
      <c r="AW4433" s="14"/>
    </row>
    <row r="4434" spans="1:49" s="10" customFormat="1">
      <c r="A4434" s="12"/>
      <c r="C4434"/>
      <c r="D4434"/>
      <c r="E4434" s="20"/>
      <c r="F4434"/>
      <c r="G4434"/>
      <c r="H4434"/>
      <c r="I4434"/>
      <c r="J4434" s="20"/>
      <c r="K4434"/>
      <c r="L4434"/>
      <c r="M4434"/>
      <c r="N4434"/>
      <c r="O4434" s="20"/>
      <c r="P4434"/>
      <c r="Q4434"/>
      <c r="R4434"/>
      <c r="S4434"/>
      <c r="T4434" s="20"/>
      <c r="U4434"/>
      <c r="V4434"/>
      <c r="W4434"/>
      <c r="X4434"/>
      <c r="Y4434" s="20"/>
      <c r="Z4434"/>
      <c r="AA4434"/>
      <c r="AB4434"/>
      <c r="AC4434"/>
      <c r="AD4434" s="20"/>
      <c r="AE4434"/>
      <c r="AF4434"/>
      <c r="AG4434"/>
      <c r="AH4434"/>
      <c r="AI4434" s="20"/>
      <c r="AJ4434"/>
      <c r="AK4434"/>
      <c r="AL4434"/>
      <c r="AM4434"/>
      <c r="AN4434" s="20"/>
      <c r="AO4434"/>
      <c r="AT4434" s="14"/>
      <c r="AU4434" s="14"/>
      <c r="AV4434" s="14"/>
      <c r="AW4434" s="14"/>
    </row>
    <row r="4435" spans="1:49" s="10" customFormat="1">
      <c r="A4435" s="12"/>
      <c r="C4435"/>
      <c r="D4435"/>
      <c r="E4435" s="20"/>
      <c r="F4435"/>
      <c r="G4435"/>
      <c r="H4435"/>
      <c r="I4435"/>
      <c r="J4435" s="20"/>
      <c r="K4435"/>
      <c r="L4435"/>
      <c r="M4435"/>
      <c r="N4435"/>
      <c r="O4435" s="20"/>
      <c r="P4435"/>
      <c r="Q4435"/>
      <c r="R4435"/>
      <c r="S4435"/>
      <c r="T4435" s="20"/>
      <c r="U4435"/>
      <c r="V4435"/>
      <c r="W4435"/>
      <c r="X4435"/>
      <c r="Y4435" s="20"/>
      <c r="Z4435"/>
      <c r="AA4435"/>
      <c r="AB4435"/>
      <c r="AC4435"/>
      <c r="AD4435" s="20"/>
      <c r="AE4435"/>
      <c r="AF4435"/>
      <c r="AG4435"/>
      <c r="AH4435"/>
      <c r="AI4435" s="20"/>
      <c r="AJ4435"/>
      <c r="AK4435"/>
      <c r="AL4435"/>
      <c r="AM4435"/>
      <c r="AN4435" s="20"/>
      <c r="AO4435"/>
      <c r="AT4435" s="14"/>
      <c r="AU4435" s="14"/>
      <c r="AV4435" s="14"/>
      <c r="AW4435" s="14"/>
    </row>
    <row r="4436" spans="1:49" s="10" customFormat="1">
      <c r="A4436" s="12"/>
      <c r="C4436"/>
      <c r="D4436"/>
      <c r="E4436" s="20"/>
      <c r="F4436"/>
      <c r="G4436"/>
      <c r="H4436"/>
      <c r="I4436"/>
      <c r="J4436" s="20"/>
      <c r="K4436"/>
      <c r="L4436"/>
      <c r="M4436"/>
      <c r="N4436"/>
      <c r="O4436" s="20"/>
      <c r="P4436"/>
      <c r="Q4436"/>
      <c r="R4436"/>
      <c r="S4436"/>
      <c r="T4436" s="20"/>
      <c r="U4436"/>
      <c r="V4436"/>
      <c r="W4436"/>
      <c r="X4436"/>
      <c r="Y4436" s="20"/>
      <c r="Z4436"/>
      <c r="AA4436"/>
      <c r="AB4436"/>
      <c r="AC4436"/>
      <c r="AD4436" s="20"/>
      <c r="AE4436"/>
      <c r="AF4436"/>
      <c r="AG4436"/>
      <c r="AH4436"/>
      <c r="AI4436" s="20"/>
      <c r="AJ4436"/>
      <c r="AK4436"/>
      <c r="AL4436"/>
      <c r="AM4436"/>
      <c r="AN4436" s="20"/>
      <c r="AO4436"/>
      <c r="AT4436" s="14"/>
      <c r="AU4436" s="14"/>
      <c r="AV4436" s="14"/>
      <c r="AW4436" s="14"/>
    </row>
    <row r="4437" spans="1:49" s="10" customFormat="1">
      <c r="A4437" s="12"/>
      <c r="C4437"/>
      <c r="D4437"/>
      <c r="E4437" s="20"/>
      <c r="F4437"/>
      <c r="G4437"/>
      <c r="H4437"/>
      <c r="I4437"/>
      <c r="J4437" s="20"/>
      <c r="K4437"/>
      <c r="L4437"/>
      <c r="M4437"/>
      <c r="N4437"/>
      <c r="O4437" s="20"/>
      <c r="P4437"/>
      <c r="Q4437"/>
      <c r="R4437"/>
      <c r="S4437"/>
      <c r="T4437" s="20"/>
      <c r="U4437"/>
      <c r="V4437"/>
      <c r="W4437"/>
      <c r="X4437"/>
      <c r="Y4437" s="20"/>
      <c r="Z4437"/>
      <c r="AA4437"/>
      <c r="AB4437"/>
      <c r="AC4437"/>
      <c r="AD4437" s="20"/>
      <c r="AE4437"/>
      <c r="AF4437"/>
      <c r="AG4437"/>
      <c r="AH4437"/>
      <c r="AI4437" s="20"/>
      <c r="AJ4437"/>
      <c r="AK4437"/>
      <c r="AL4437"/>
      <c r="AM4437"/>
      <c r="AN4437" s="20"/>
      <c r="AO4437"/>
      <c r="AT4437" s="14"/>
      <c r="AU4437" s="14"/>
      <c r="AV4437" s="14"/>
      <c r="AW4437" s="14"/>
    </row>
    <row r="4438" spans="1:49" s="10" customFormat="1">
      <c r="A4438" s="12"/>
      <c r="C4438"/>
      <c r="D4438"/>
      <c r="E4438" s="20"/>
      <c r="F4438"/>
      <c r="G4438"/>
      <c r="H4438"/>
      <c r="I4438"/>
      <c r="J4438" s="20"/>
      <c r="K4438"/>
      <c r="L4438"/>
      <c r="M4438"/>
      <c r="N4438"/>
      <c r="O4438" s="20"/>
      <c r="P4438"/>
      <c r="Q4438"/>
      <c r="R4438"/>
      <c r="S4438"/>
      <c r="T4438" s="20"/>
      <c r="U4438"/>
      <c r="V4438"/>
      <c r="W4438"/>
      <c r="X4438"/>
      <c r="Y4438" s="20"/>
      <c r="Z4438"/>
      <c r="AA4438"/>
      <c r="AB4438"/>
      <c r="AC4438"/>
      <c r="AD4438" s="20"/>
      <c r="AE4438"/>
      <c r="AF4438"/>
      <c r="AG4438"/>
      <c r="AH4438"/>
      <c r="AI4438" s="20"/>
      <c r="AJ4438"/>
      <c r="AK4438"/>
      <c r="AL4438"/>
      <c r="AM4438"/>
      <c r="AN4438" s="20"/>
      <c r="AO4438"/>
      <c r="AT4438" s="14"/>
      <c r="AU4438" s="14"/>
      <c r="AV4438" s="14"/>
      <c r="AW4438" s="14"/>
    </row>
    <row r="4439" spans="1:49" s="10" customFormat="1">
      <c r="A4439" s="12"/>
      <c r="C4439"/>
      <c r="D4439"/>
      <c r="E4439" s="20"/>
      <c r="F4439"/>
      <c r="G4439"/>
      <c r="H4439"/>
      <c r="I4439"/>
      <c r="J4439" s="20"/>
      <c r="K4439"/>
      <c r="L4439"/>
      <c r="M4439"/>
      <c r="N4439"/>
      <c r="O4439" s="20"/>
      <c r="P4439"/>
      <c r="Q4439"/>
      <c r="R4439"/>
      <c r="S4439"/>
      <c r="T4439" s="20"/>
      <c r="U4439"/>
      <c r="V4439"/>
      <c r="W4439"/>
      <c r="X4439"/>
      <c r="Y4439" s="20"/>
      <c r="Z4439"/>
      <c r="AA4439"/>
      <c r="AB4439"/>
      <c r="AC4439"/>
      <c r="AD4439" s="20"/>
      <c r="AE4439"/>
      <c r="AF4439"/>
      <c r="AG4439"/>
      <c r="AH4439"/>
      <c r="AI4439" s="20"/>
      <c r="AJ4439"/>
      <c r="AK4439"/>
      <c r="AL4439"/>
      <c r="AM4439"/>
      <c r="AN4439" s="20"/>
      <c r="AO4439"/>
      <c r="AT4439" s="14"/>
      <c r="AU4439" s="14"/>
      <c r="AV4439" s="14"/>
      <c r="AW4439" s="14"/>
    </row>
    <row r="4440" spans="1:49" s="10" customFormat="1">
      <c r="A4440" s="12"/>
      <c r="C4440"/>
      <c r="D4440"/>
      <c r="E4440" s="20"/>
      <c r="F4440"/>
      <c r="G4440"/>
      <c r="H4440"/>
      <c r="I4440"/>
      <c r="J4440" s="20"/>
      <c r="K4440"/>
      <c r="L4440"/>
      <c r="M4440"/>
      <c r="N4440"/>
      <c r="O4440" s="20"/>
      <c r="P4440"/>
      <c r="Q4440"/>
      <c r="R4440"/>
      <c r="S4440"/>
      <c r="T4440" s="20"/>
      <c r="U4440"/>
      <c r="V4440"/>
      <c r="W4440"/>
      <c r="X4440"/>
      <c r="Y4440" s="20"/>
      <c r="Z4440"/>
      <c r="AA4440"/>
      <c r="AB4440"/>
      <c r="AC4440"/>
      <c r="AD4440" s="20"/>
      <c r="AE4440"/>
      <c r="AF4440"/>
      <c r="AG4440"/>
      <c r="AH4440"/>
      <c r="AI4440" s="20"/>
      <c r="AJ4440"/>
      <c r="AK4440"/>
      <c r="AL4440"/>
      <c r="AM4440"/>
      <c r="AN4440" s="20"/>
      <c r="AO4440"/>
      <c r="AT4440" s="14"/>
      <c r="AU4440" s="14"/>
      <c r="AV4440" s="14"/>
      <c r="AW4440" s="14"/>
    </row>
    <row r="4441" spans="1:49" s="10" customFormat="1">
      <c r="A4441" s="12"/>
      <c r="C4441"/>
      <c r="D4441"/>
      <c r="E4441" s="20"/>
      <c r="F4441"/>
      <c r="G4441"/>
      <c r="H4441"/>
      <c r="I4441"/>
      <c r="J4441" s="20"/>
      <c r="K4441"/>
      <c r="L4441"/>
      <c r="M4441"/>
      <c r="N4441"/>
      <c r="O4441" s="20"/>
      <c r="P4441"/>
      <c r="Q4441"/>
      <c r="R4441"/>
      <c r="S4441"/>
      <c r="T4441" s="20"/>
      <c r="U4441"/>
      <c r="V4441"/>
      <c r="W4441"/>
      <c r="X4441"/>
      <c r="Y4441" s="20"/>
      <c r="Z4441"/>
      <c r="AA4441"/>
      <c r="AB4441"/>
      <c r="AC4441"/>
      <c r="AD4441" s="20"/>
      <c r="AE4441"/>
      <c r="AF4441"/>
      <c r="AG4441"/>
      <c r="AH4441"/>
      <c r="AI4441" s="20"/>
      <c r="AJ4441"/>
      <c r="AK4441"/>
      <c r="AL4441"/>
      <c r="AM4441"/>
      <c r="AN4441" s="20"/>
      <c r="AO4441"/>
      <c r="AT4441" s="14"/>
      <c r="AU4441" s="14"/>
      <c r="AV4441" s="14"/>
      <c r="AW4441" s="14"/>
    </row>
    <row r="4442" spans="1:49" s="10" customFormat="1">
      <c r="A4442" s="12"/>
      <c r="C4442"/>
      <c r="D4442"/>
      <c r="E4442" s="20"/>
      <c r="F4442"/>
      <c r="G4442"/>
      <c r="H4442"/>
      <c r="I4442"/>
      <c r="J4442" s="20"/>
      <c r="K4442"/>
      <c r="L4442"/>
      <c r="M4442"/>
      <c r="N4442"/>
      <c r="O4442" s="20"/>
      <c r="P4442"/>
      <c r="Q4442"/>
      <c r="R4442"/>
      <c r="S4442"/>
      <c r="T4442" s="20"/>
      <c r="U4442"/>
      <c r="V4442"/>
      <c r="W4442"/>
      <c r="X4442"/>
      <c r="Y4442" s="20"/>
      <c r="Z4442"/>
      <c r="AA4442"/>
      <c r="AB4442"/>
      <c r="AC4442"/>
      <c r="AD4442" s="20"/>
      <c r="AE4442"/>
      <c r="AF4442"/>
      <c r="AG4442"/>
      <c r="AH4442"/>
      <c r="AI4442" s="20"/>
      <c r="AJ4442"/>
      <c r="AK4442"/>
      <c r="AL4442"/>
      <c r="AM4442"/>
      <c r="AN4442" s="20"/>
      <c r="AO4442"/>
      <c r="AT4442" s="14"/>
      <c r="AU4442" s="14"/>
      <c r="AV4442" s="14"/>
      <c r="AW4442" s="14"/>
    </row>
    <row r="4443" spans="1:49" s="10" customFormat="1">
      <c r="A4443" s="12"/>
      <c r="C4443"/>
      <c r="D4443"/>
      <c r="E4443" s="20"/>
      <c r="F4443"/>
      <c r="G4443"/>
      <c r="H4443"/>
      <c r="I4443"/>
      <c r="J4443" s="20"/>
      <c r="K4443"/>
      <c r="L4443"/>
      <c r="M4443"/>
      <c r="N4443"/>
      <c r="O4443" s="20"/>
      <c r="P4443"/>
      <c r="Q4443"/>
      <c r="R4443"/>
      <c r="S4443"/>
      <c r="T4443" s="20"/>
      <c r="U4443"/>
      <c r="V4443"/>
      <c r="W4443"/>
      <c r="X4443"/>
      <c r="Y4443" s="20"/>
      <c r="Z4443"/>
      <c r="AA4443"/>
      <c r="AB4443"/>
      <c r="AC4443"/>
      <c r="AD4443" s="20"/>
      <c r="AE4443"/>
      <c r="AF4443"/>
      <c r="AG4443"/>
      <c r="AH4443"/>
      <c r="AI4443" s="20"/>
      <c r="AJ4443"/>
      <c r="AK4443"/>
      <c r="AL4443"/>
      <c r="AM4443"/>
      <c r="AN4443" s="20"/>
      <c r="AO4443"/>
      <c r="AT4443" s="14"/>
      <c r="AU4443" s="14"/>
      <c r="AV4443" s="14"/>
      <c r="AW4443" s="14"/>
    </row>
    <row r="4444" spans="1:49" s="10" customFormat="1">
      <c r="A4444" s="12"/>
      <c r="C4444"/>
      <c r="D4444"/>
      <c r="E4444" s="20"/>
      <c r="F4444"/>
      <c r="G4444"/>
      <c r="H4444"/>
      <c r="I4444"/>
      <c r="J4444" s="20"/>
      <c r="K4444"/>
      <c r="L4444"/>
      <c r="M4444"/>
      <c r="N4444"/>
      <c r="O4444" s="20"/>
      <c r="P4444"/>
      <c r="Q4444"/>
      <c r="R4444"/>
      <c r="S4444"/>
      <c r="T4444" s="20"/>
      <c r="U4444"/>
      <c r="V4444"/>
      <c r="W4444"/>
      <c r="X4444"/>
      <c r="Y4444" s="20"/>
      <c r="Z4444"/>
      <c r="AA4444"/>
      <c r="AB4444"/>
      <c r="AC4444"/>
      <c r="AD4444" s="20"/>
      <c r="AE4444"/>
      <c r="AF4444"/>
      <c r="AG4444"/>
      <c r="AH4444"/>
      <c r="AI4444" s="20"/>
      <c r="AJ4444"/>
      <c r="AK4444"/>
      <c r="AL4444"/>
      <c r="AM4444"/>
      <c r="AN4444" s="20"/>
      <c r="AO4444"/>
      <c r="AT4444" s="14"/>
      <c r="AU4444" s="14"/>
      <c r="AV4444" s="14"/>
      <c r="AW4444" s="14"/>
    </row>
    <row r="4445" spans="1:49" s="10" customFormat="1">
      <c r="A4445" s="12"/>
      <c r="C4445"/>
      <c r="D4445"/>
      <c r="E4445" s="20"/>
      <c r="F4445"/>
      <c r="G4445"/>
      <c r="H4445"/>
      <c r="I4445"/>
      <c r="J4445" s="20"/>
      <c r="K4445"/>
      <c r="L4445"/>
      <c r="M4445"/>
      <c r="N4445"/>
      <c r="O4445" s="20"/>
      <c r="P4445"/>
      <c r="Q4445"/>
      <c r="R4445"/>
      <c r="S4445"/>
      <c r="T4445" s="20"/>
      <c r="U4445"/>
      <c r="V4445"/>
      <c r="W4445"/>
      <c r="X4445"/>
      <c r="Y4445" s="20"/>
      <c r="Z4445"/>
      <c r="AA4445"/>
      <c r="AB4445"/>
      <c r="AC4445"/>
      <c r="AD4445" s="20"/>
      <c r="AE4445"/>
      <c r="AF4445"/>
      <c r="AG4445"/>
      <c r="AH4445"/>
      <c r="AI4445" s="20"/>
      <c r="AJ4445"/>
      <c r="AK4445"/>
      <c r="AL4445"/>
      <c r="AM4445"/>
      <c r="AN4445" s="20"/>
      <c r="AO4445"/>
      <c r="AT4445" s="14"/>
      <c r="AU4445" s="14"/>
      <c r="AV4445" s="14"/>
      <c r="AW4445" s="14"/>
    </row>
    <row r="4446" spans="1:49" s="10" customFormat="1">
      <c r="A4446" s="12"/>
      <c r="C4446"/>
      <c r="D4446"/>
      <c r="E4446" s="20"/>
      <c r="F4446"/>
      <c r="G4446"/>
      <c r="H4446"/>
      <c r="I4446"/>
      <c r="J4446" s="20"/>
      <c r="K4446"/>
      <c r="L4446"/>
      <c r="M4446"/>
      <c r="N4446"/>
      <c r="O4446" s="20"/>
      <c r="P4446"/>
      <c r="Q4446"/>
      <c r="R4446"/>
      <c r="S4446"/>
      <c r="T4446" s="20"/>
      <c r="U4446"/>
      <c r="V4446"/>
      <c r="W4446"/>
      <c r="X4446"/>
      <c r="Y4446" s="20"/>
      <c r="Z4446"/>
      <c r="AA4446"/>
      <c r="AB4446"/>
      <c r="AC4446"/>
      <c r="AD4446" s="20"/>
      <c r="AE4446"/>
      <c r="AF4446"/>
      <c r="AG4446"/>
      <c r="AH4446"/>
      <c r="AI4446" s="20"/>
      <c r="AJ4446"/>
      <c r="AK4446"/>
      <c r="AL4446"/>
      <c r="AM4446"/>
      <c r="AN4446" s="20"/>
      <c r="AO4446"/>
      <c r="AT4446" s="14"/>
      <c r="AU4446" s="14"/>
      <c r="AV4446" s="14"/>
      <c r="AW4446" s="14"/>
    </row>
    <row r="4447" spans="1:49" s="10" customFormat="1">
      <c r="A4447" s="12"/>
      <c r="C4447"/>
      <c r="D4447"/>
      <c r="E4447" s="20"/>
      <c r="F4447"/>
      <c r="G4447"/>
      <c r="H4447"/>
      <c r="I4447"/>
      <c r="J4447" s="20"/>
      <c r="K4447"/>
      <c r="L4447"/>
      <c r="M4447"/>
      <c r="N4447"/>
      <c r="O4447" s="20"/>
      <c r="P4447"/>
      <c r="Q4447"/>
      <c r="R4447"/>
      <c r="S4447"/>
      <c r="T4447" s="20"/>
      <c r="U4447"/>
      <c r="V4447"/>
      <c r="W4447"/>
      <c r="X4447"/>
      <c r="Y4447" s="20"/>
      <c r="Z4447"/>
      <c r="AA4447"/>
      <c r="AB4447"/>
      <c r="AC4447"/>
      <c r="AD4447" s="20"/>
      <c r="AE4447"/>
      <c r="AF4447"/>
      <c r="AG4447"/>
      <c r="AH4447"/>
      <c r="AI4447" s="20"/>
      <c r="AJ4447"/>
      <c r="AK4447"/>
      <c r="AL4447"/>
      <c r="AM4447"/>
      <c r="AN4447" s="20"/>
      <c r="AO4447"/>
      <c r="AT4447" s="14"/>
      <c r="AU4447" s="14"/>
      <c r="AV4447" s="14"/>
      <c r="AW4447" s="14"/>
    </row>
    <row r="4448" spans="1:49" s="10" customFormat="1">
      <c r="A4448" s="12"/>
      <c r="C4448"/>
      <c r="D4448"/>
      <c r="E4448" s="20"/>
      <c r="F4448"/>
      <c r="G4448"/>
      <c r="H4448"/>
      <c r="I4448"/>
      <c r="J4448" s="20"/>
      <c r="K4448"/>
      <c r="L4448"/>
      <c r="M4448"/>
      <c r="N4448"/>
      <c r="O4448" s="20"/>
      <c r="P4448"/>
      <c r="Q4448"/>
      <c r="R4448"/>
      <c r="S4448"/>
      <c r="T4448" s="20"/>
      <c r="U4448"/>
      <c r="V4448"/>
      <c r="W4448"/>
      <c r="X4448"/>
      <c r="Y4448" s="20"/>
      <c r="Z4448"/>
      <c r="AA4448"/>
      <c r="AB4448"/>
      <c r="AC4448"/>
      <c r="AD4448" s="20"/>
      <c r="AE4448"/>
      <c r="AF4448"/>
      <c r="AG4448"/>
      <c r="AH4448"/>
      <c r="AI4448" s="20"/>
      <c r="AJ4448"/>
      <c r="AK4448"/>
      <c r="AL4448"/>
      <c r="AM4448"/>
      <c r="AN4448" s="20"/>
      <c r="AO4448"/>
      <c r="AT4448" s="14"/>
      <c r="AU4448" s="14"/>
      <c r="AV4448" s="14"/>
      <c r="AW4448" s="14"/>
    </row>
    <row r="4449" spans="1:49" s="10" customFormat="1">
      <c r="A4449" s="12"/>
      <c r="C4449"/>
      <c r="D4449"/>
      <c r="E4449" s="20"/>
      <c r="F4449"/>
      <c r="G4449"/>
      <c r="H4449"/>
      <c r="I4449"/>
      <c r="J4449" s="20"/>
      <c r="K4449"/>
      <c r="L4449"/>
      <c r="M4449"/>
      <c r="N4449"/>
      <c r="O4449" s="20"/>
      <c r="P4449"/>
      <c r="Q4449"/>
      <c r="R4449"/>
      <c r="S4449"/>
      <c r="T4449" s="20"/>
      <c r="U4449"/>
      <c r="V4449"/>
      <c r="W4449"/>
      <c r="X4449"/>
      <c r="Y4449" s="20"/>
      <c r="Z4449"/>
      <c r="AA4449"/>
      <c r="AB4449"/>
      <c r="AC4449"/>
      <c r="AD4449" s="20"/>
      <c r="AE4449"/>
      <c r="AF4449"/>
      <c r="AG4449"/>
      <c r="AH4449"/>
      <c r="AI4449" s="20"/>
      <c r="AJ4449"/>
      <c r="AK4449"/>
      <c r="AL4449"/>
      <c r="AM4449"/>
      <c r="AN4449" s="20"/>
      <c r="AO4449"/>
      <c r="AT4449" s="14"/>
      <c r="AU4449" s="14"/>
      <c r="AV4449" s="14"/>
      <c r="AW4449" s="14"/>
    </row>
    <row r="4450" spans="1:49" s="10" customFormat="1">
      <c r="A4450" s="12"/>
      <c r="C4450"/>
      <c r="D4450"/>
      <c r="E4450" s="20"/>
      <c r="F4450"/>
      <c r="G4450"/>
      <c r="H4450"/>
      <c r="I4450"/>
      <c r="J4450" s="20"/>
      <c r="K4450"/>
      <c r="L4450"/>
      <c r="M4450"/>
      <c r="N4450"/>
      <c r="O4450" s="20"/>
      <c r="P4450"/>
      <c r="Q4450"/>
      <c r="R4450"/>
      <c r="S4450"/>
      <c r="T4450" s="20"/>
      <c r="U4450"/>
      <c r="V4450"/>
      <c r="W4450"/>
      <c r="X4450"/>
      <c r="Y4450" s="20"/>
      <c r="Z4450"/>
      <c r="AA4450"/>
      <c r="AB4450"/>
      <c r="AC4450"/>
      <c r="AD4450" s="20"/>
      <c r="AE4450"/>
      <c r="AF4450"/>
      <c r="AG4450"/>
      <c r="AH4450"/>
      <c r="AI4450" s="20"/>
      <c r="AJ4450"/>
      <c r="AK4450"/>
      <c r="AL4450"/>
      <c r="AM4450"/>
      <c r="AN4450" s="20"/>
      <c r="AO4450"/>
      <c r="AT4450" s="14"/>
      <c r="AU4450" s="14"/>
      <c r="AV4450" s="14"/>
      <c r="AW4450" s="14"/>
    </row>
    <row r="4451" spans="1:49" s="10" customFormat="1">
      <c r="A4451" s="12"/>
      <c r="C4451"/>
      <c r="D4451"/>
      <c r="E4451" s="20"/>
      <c r="F4451"/>
      <c r="G4451"/>
      <c r="H4451"/>
      <c r="I4451"/>
      <c r="J4451" s="20"/>
      <c r="K4451"/>
      <c r="L4451"/>
      <c r="M4451"/>
      <c r="N4451"/>
      <c r="O4451" s="20"/>
      <c r="P4451"/>
      <c r="Q4451"/>
      <c r="R4451"/>
      <c r="S4451"/>
      <c r="T4451" s="20"/>
      <c r="U4451"/>
      <c r="V4451"/>
      <c r="W4451"/>
      <c r="X4451"/>
      <c r="Y4451" s="20"/>
      <c r="Z4451"/>
      <c r="AA4451"/>
      <c r="AB4451"/>
      <c r="AC4451"/>
      <c r="AD4451" s="20"/>
      <c r="AE4451"/>
      <c r="AF4451"/>
      <c r="AG4451"/>
      <c r="AH4451"/>
      <c r="AI4451" s="20"/>
      <c r="AJ4451"/>
      <c r="AK4451"/>
      <c r="AL4451"/>
      <c r="AM4451"/>
      <c r="AN4451" s="20"/>
      <c r="AO4451"/>
      <c r="AT4451" s="14"/>
      <c r="AU4451" s="14"/>
      <c r="AV4451" s="14"/>
      <c r="AW4451" s="14"/>
    </row>
    <row r="4452" spans="1:49" s="10" customFormat="1">
      <c r="A4452" s="12"/>
      <c r="C4452"/>
      <c r="D4452"/>
      <c r="E4452" s="20"/>
      <c r="F4452"/>
      <c r="G4452"/>
      <c r="H4452"/>
      <c r="I4452"/>
      <c r="J4452" s="20"/>
      <c r="K4452"/>
      <c r="L4452"/>
      <c r="M4452"/>
      <c r="N4452"/>
      <c r="O4452" s="20"/>
      <c r="P4452"/>
      <c r="Q4452"/>
      <c r="R4452"/>
      <c r="S4452"/>
      <c r="T4452" s="20"/>
      <c r="U4452"/>
      <c r="V4452"/>
      <c r="W4452"/>
      <c r="X4452"/>
      <c r="Y4452" s="20"/>
      <c r="Z4452"/>
      <c r="AA4452"/>
      <c r="AB4452"/>
      <c r="AC4452"/>
      <c r="AD4452" s="20"/>
      <c r="AE4452"/>
      <c r="AF4452"/>
      <c r="AG4452"/>
      <c r="AH4452"/>
      <c r="AI4452" s="20"/>
      <c r="AJ4452"/>
      <c r="AK4452"/>
      <c r="AL4452"/>
      <c r="AM4452"/>
      <c r="AN4452" s="20"/>
      <c r="AO4452"/>
      <c r="AT4452" s="14"/>
      <c r="AU4452" s="14"/>
      <c r="AV4452" s="14"/>
      <c r="AW4452" s="14"/>
    </row>
    <row r="4453" spans="1:49" s="10" customFormat="1">
      <c r="A4453" s="12"/>
      <c r="C4453"/>
      <c r="D4453"/>
      <c r="E4453" s="20"/>
      <c r="F4453"/>
      <c r="G4453"/>
      <c r="H4453"/>
      <c r="I4453"/>
      <c r="J4453" s="20"/>
      <c r="K4453"/>
      <c r="L4453"/>
      <c r="M4453"/>
      <c r="N4453"/>
      <c r="O4453" s="20"/>
      <c r="P4453"/>
      <c r="Q4453"/>
      <c r="R4453"/>
      <c r="S4453"/>
      <c r="T4453" s="20"/>
      <c r="U4453"/>
      <c r="V4453"/>
      <c r="W4453"/>
      <c r="X4453"/>
      <c r="Y4453" s="20"/>
      <c r="Z4453"/>
      <c r="AA4453"/>
      <c r="AB4453"/>
      <c r="AC4453"/>
      <c r="AD4453" s="20"/>
      <c r="AE4453"/>
      <c r="AF4453"/>
      <c r="AG4453"/>
      <c r="AH4453"/>
      <c r="AI4453" s="20"/>
      <c r="AJ4453"/>
      <c r="AK4453"/>
      <c r="AL4453"/>
      <c r="AM4453"/>
      <c r="AN4453" s="20"/>
      <c r="AO4453"/>
      <c r="AT4453" s="14"/>
      <c r="AU4453" s="14"/>
      <c r="AV4453" s="14"/>
      <c r="AW4453" s="14"/>
    </row>
    <row r="4454" spans="1:49" s="10" customFormat="1">
      <c r="A4454" s="12"/>
      <c r="C4454"/>
      <c r="D4454"/>
      <c r="E4454" s="20"/>
      <c r="F4454"/>
      <c r="G4454"/>
      <c r="H4454"/>
      <c r="I4454"/>
      <c r="J4454" s="20"/>
      <c r="K4454"/>
      <c r="L4454"/>
      <c r="M4454"/>
      <c r="N4454"/>
      <c r="O4454" s="20"/>
      <c r="P4454"/>
      <c r="Q4454"/>
      <c r="R4454"/>
      <c r="S4454"/>
      <c r="T4454" s="20"/>
      <c r="U4454"/>
      <c r="V4454"/>
      <c r="W4454"/>
      <c r="X4454"/>
      <c r="Y4454" s="20"/>
      <c r="Z4454"/>
      <c r="AA4454"/>
      <c r="AB4454"/>
      <c r="AC4454"/>
      <c r="AD4454" s="20"/>
      <c r="AE4454"/>
      <c r="AF4454"/>
      <c r="AG4454"/>
      <c r="AH4454"/>
      <c r="AI4454" s="20"/>
      <c r="AJ4454"/>
      <c r="AK4454"/>
      <c r="AL4454"/>
      <c r="AM4454"/>
      <c r="AN4454" s="20"/>
      <c r="AO4454"/>
      <c r="AT4454" s="14"/>
      <c r="AU4454" s="14"/>
      <c r="AV4454" s="14"/>
      <c r="AW4454" s="14"/>
    </row>
    <row r="4455" spans="1:49" s="10" customFormat="1">
      <c r="A4455" s="12"/>
      <c r="C4455"/>
      <c r="D4455"/>
      <c r="E4455" s="20"/>
      <c r="F4455"/>
      <c r="G4455"/>
      <c r="H4455"/>
      <c r="I4455"/>
      <c r="J4455" s="20"/>
      <c r="K4455"/>
      <c r="L4455"/>
      <c r="M4455"/>
      <c r="N4455"/>
      <c r="O4455" s="20"/>
      <c r="P4455"/>
      <c r="Q4455"/>
      <c r="R4455"/>
      <c r="S4455"/>
      <c r="T4455" s="20"/>
      <c r="U4455"/>
      <c r="V4455"/>
      <c r="W4455"/>
      <c r="X4455"/>
      <c r="Y4455" s="20"/>
      <c r="Z4455"/>
      <c r="AA4455"/>
      <c r="AB4455"/>
      <c r="AC4455"/>
      <c r="AD4455" s="20"/>
      <c r="AE4455"/>
      <c r="AF4455"/>
      <c r="AG4455"/>
      <c r="AH4455"/>
      <c r="AI4455" s="20"/>
      <c r="AJ4455"/>
      <c r="AK4455"/>
      <c r="AL4455"/>
      <c r="AM4455"/>
      <c r="AN4455" s="20"/>
      <c r="AO4455"/>
      <c r="AT4455" s="14"/>
      <c r="AU4455" s="14"/>
      <c r="AV4455" s="14"/>
      <c r="AW4455" s="14"/>
    </row>
    <row r="4456" spans="1:49" s="10" customFormat="1">
      <c r="A4456" s="12"/>
      <c r="C4456"/>
      <c r="D4456"/>
      <c r="E4456" s="20"/>
      <c r="F4456"/>
      <c r="G4456"/>
      <c r="H4456"/>
      <c r="I4456"/>
      <c r="J4456" s="20"/>
      <c r="K4456"/>
      <c r="L4456"/>
      <c r="M4456"/>
      <c r="N4456"/>
      <c r="O4456" s="20"/>
      <c r="P4456"/>
      <c r="Q4456"/>
      <c r="R4456"/>
      <c r="S4456"/>
      <c r="T4456" s="20"/>
      <c r="U4456"/>
      <c r="V4456"/>
      <c r="W4456"/>
      <c r="X4456"/>
      <c r="Y4456" s="20"/>
      <c r="Z4456"/>
      <c r="AA4456"/>
      <c r="AB4456"/>
      <c r="AC4456"/>
      <c r="AD4456" s="20"/>
      <c r="AE4456"/>
      <c r="AF4456"/>
      <c r="AG4456"/>
      <c r="AH4456"/>
      <c r="AI4456" s="20"/>
      <c r="AJ4456"/>
      <c r="AK4456"/>
      <c r="AL4456"/>
      <c r="AM4456"/>
      <c r="AN4456" s="20"/>
      <c r="AO4456"/>
      <c r="AT4456" s="14"/>
      <c r="AU4456" s="14"/>
      <c r="AV4456" s="14"/>
      <c r="AW4456" s="14"/>
    </row>
    <row r="4457" spans="1:49" s="10" customFormat="1">
      <c r="A4457" s="12"/>
      <c r="C4457"/>
      <c r="D4457"/>
      <c r="E4457" s="20"/>
      <c r="F4457"/>
      <c r="G4457"/>
      <c r="H4457"/>
      <c r="I4457"/>
      <c r="J4457" s="20"/>
      <c r="K4457"/>
      <c r="L4457"/>
      <c r="M4457"/>
      <c r="N4457"/>
      <c r="O4457" s="20"/>
      <c r="P4457"/>
      <c r="Q4457"/>
      <c r="R4457"/>
      <c r="S4457"/>
      <c r="T4457" s="20"/>
      <c r="U4457"/>
      <c r="V4457"/>
      <c r="W4457"/>
      <c r="X4457"/>
      <c r="Y4457" s="20"/>
      <c r="Z4457"/>
      <c r="AA4457"/>
      <c r="AB4457"/>
      <c r="AC4457"/>
      <c r="AD4457" s="20"/>
      <c r="AE4457"/>
      <c r="AF4457"/>
      <c r="AG4457"/>
      <c r="AH4457"/>
      <c r="AI4457" s="20"/>
      <c r="AJ4457"/>
      <c r="AK4457"/>
      <c r="AL4457"/>
      <c r="AM4457"/>
      <c r="AN4457" s="20"/>
      <c r="AO4457"/>
      <c r="AT4457" s="14"/>
      <c r="AU4457" s="14"/>
      <c r="AV4457" s="14"/>
      <c r="AW4457" s="14"/>
    </row>
    <row r="4458" spans="1:49" s="10" customFormat="1">
      <c r="A4458" s="12"/>
      <c r="C4458"/>
      <c r="D4458"/>
      <c r="E4458" s="20"/>
      <c r="F4458"/>
      <c r="G4458"/>
      <c r="H4458"/>
      <c r="I4458"/>
      <c r="J4458" s="20"/>
      <c r="K4458"/>
      <c r="L4458"/>
      <c r="M4458"/>
      <c r="N4458"/>
      <c r="O4458" s="20"/>
      <c r="P4458"/>
      <c r="Q4458"/>
      <c r="R4458"/>
      <c r="S4458"/>
      <c r="T4458" s="20"/>
      <c r="U4458"/>
      <c r="V4458"/>
      <c r="W4458"/>
      <c r="X4458"/>
      <c r="Y4458" s="20"/>
      <c r="Z4458"/>
      <c r="AA4458"/>
      <c r="AB4458"/>
      <c r="AC4458"/>
      <c r="AD4458" s="20"/>
      <c r="AE4458"/>
      <c r="AF4458"/>
      <c r="AG4458"/>
      <c r="AH4458"/>
      <c r="AI4458" s="20"/>
      <c r="AJ4458"/>
      <c r="AK4458"/>
      <c r="AL4458"/>
      <c r="AM4458"/>
      <c r="AN4458" s="20"/>
      <c r="AO4458"/>
      <c r="AT4458" s="14"/>
      <c r="AU4458" s="14"/>
      <c r="AV4458" s="14"/>
      <c r="AW4458" s="14"/>
    </row>
    <row r="4459" spans="1:49" s="10" customFormat="1">
      <c r="A4459" s="12"/>
      <c r="C4459"/>
      <c r="D4459"/>
      <c r="E4459" s="20"/>
      <c r="F4459"/>
      <c r="G4459"/>
      <c r="H4459"/>
      <c r="I4459"/>
      <c r="J4459" s="20"/>
      <c r="K4459"/>
      <c r="L4459"/>
      <c r="M4459"/>
      <c r="N4459"/>
      <c r="O4459" s="20"/>
      <c r="P4459"/>
      <c r="Q4459"/>
      <c r="R4459"/>
      <c r="S4459"/>
      <c r="T4459" s="20"/>
      <c r="U4459"/>
      <c r="V4459"/>
      <c r="W4459"/>
      <c r="X4459"/>
      <c r="Y4459" s="20"/>
      <c r="Z4459"/>
      <c r="AA4459"/>
      <c r="AB4459"/>
      <c r="AC4459"/>
      <c r="AD4459" s="20"/>
      <c r="AE4459"/>
      <c r="AF4459"/>
      <c r="AG4459"/>
      <c r="AH4459"/>
      <c r="AI4459" s="20"/>
      <c r="AJ4459"/>
      <c r="AK4459"/>
      <c r="AL4459"/>
      <c r="AM4459"/>
      <c r="AN4459" s="20"/>
      <c r="AO4459"/>
      <c r="AT4459" s="14"/>
      <c r="AU4459" s="14"/>
      <c r="AV4459" s="14"/>
      <c r="AW4459" s="14"/>
    </row>
    <row r="4460" spans="1:49" s="10" customFormat="1">
      <c r="A4460" s="12"/>
      <c r="C4460"/>
      <c r="D4460"/>
      <c r="E4460" s="20"/>
      <c r="F4460"/>
      <c r="G4460"/>
      <c r="H4460"/>
      <c r="I4460"/>
      <c r="J4460" s="20"/>
      <c r="K4460"/>
      <c r="L4460"/>
      <c r="M4460"/>
      <c r="N4460"/>
      <c r="O4460" s="20"/>
      <c r="P4460"/>
      <c r="Q4460"/>
      <c r="R4460"/>
      <c r="S4460"/>
      <c r="T4460" s="20"/>
      <c r="U4460"/>
      <c r="V4460"/>
      <c r="W4460"/>
      <c r="X4460"/>
      <c r="Y4460" s="20"/>
      <c r="Z4460"/>
      <c r="AA4460"/>
      <c r="AB4460"/>
      <c r="AC4460"/>
      <c r="AD4460" s="20"/>
      <c r="AE4460"/>
      <c r="AF4460"/>
      <c r="AG4460"/>
      <c r="AH4460"/>
      <c r="AI4460" s="20"/>
      <c r="AJ4460"/>
      <c r="AK4460"/>
      <c r="AL4460"/>
      <c r="AM4460"/>
      <c r="AN4460" s="20"/>
      <c r="AO4460"/>
      <c r="AT4460" s="14"/>
      <c r="AU4460" s="14"/>
      <c r="AV4460" s="14"/>
      <c r="AW4460" s="14"/>
    </row>
    <row r="4461" spans="1:49" s="10" customFormat="1">
      <c r="A4461" s="12"/>
      <c r="C4461"/>
      <c r="D4461"/>
      <c r="E4461" s="20"/>
      <c r="F4461"/>
      <c r="G4461"/>
      <c r="H4461"/>
      <c r="I4461"/>
      <c r="J4461" s="20"/>
      <c r="K4461"/>
      <c r="L4461"/>
      <c r="M4461"/>
      <c r="N4461"/>
      <c r="O4461" s="20"/>
      <c r="P4461"/>
      <c r="Q4461"/>
      <c r="R4461"/>
      <c r="S4461"/>
      <c r="T4461" s="20"/>
      <c r="U4461"/>
      <c r="V4461"/>
      <c r="W4461"/>
      <c r="X4461"/>
      <c r="Y4461" s="20"/>
      <c r="Z4461"/>
      <c r="AA4461"/>
      <c r="AB4461"/>
      <c r="AC4461"/>
      <c r="AD4461" s="20"/>
      <c r="AE4461"/>
      <c r="AF4461"/>
      <c r="AG4461"/>
      <c r="AH4461"/>
      <c r="AI4461" s="20"/>
      <c r="AJ4461"/>
      <c r="AK4461"/>
      <c r="AL4461"/>
      <c r="AM4461"/>
      <c r="AN4461" s="20"/>
      <c r="AO4461"/>
      <c r="AT4461" s="14"/>
      <c r="AU4461" s="14"/>
      <c r="AV4461" s="14"/>
      <c r="AW4461" s="14"/>
    </row>
    <row r="4462" spans="1:49" s="10" customFormat="1">
      <c r="A4462" s="12"/>
      <c r="C4462"/>
      <c r="D4462"/>
      <c r="E4462" s="20"/>
      <c r="F4462"/>
      <c r="G4462"/>
      <c r="H4462"/>
      <c r="I4462"/>
      <c r="J4462" s="20"/>
      <c r="K4462"/>
      <c r="L4462"/>
      <c r="M4462"/>
      <c r="N4462"/>
      <c r="O4462" s="20"/>
      <c r="P4462"/>
      <c r="Q4462"/>
      <c r="R4462"/>
      <c r="S4462"/>
      <c r="T4462" s="20"/>
      <c r="U4462"/>
      <c r="V4462"/>
      <c r="W4462"/>
      <c r="X4462"/>
      <c r="Y4462" s="20"/>
      <c r="Z4462"/>
      <c r="AA4462"/>
      <c r="AB4462"/>
      <c r="AC4462"/>
      <c r="AD4462" s="20"/>
      <c r="AE4462"/>
      <c r="AF4462"/>
      <c r="AG4462"/>
      <c r="AH4462"/>
      <c r="AI4462" s="20"/>
      <c r="AJ4462"/>
      <c r="AK4462"/>
      <c r="AL4462"/>
      <c r="AM4462"/>
      <c r="AN4462" s="20"/>
      <c r="AO4462"/>
      <c r="AT4462" s="14"/>
      <c r="AU4462" s="14"/>
      <c r="AV4462" s="14"/>
      <c r="AW4462" s="14"/>
    </row>
    <row r="4463" spans="1:49" s="10" customFormat="1">
      <c r="A4463" s="12"/>
      <c r="C4463"/>
      <c r="D4463"/>
      <c r="E4463" s="20"/>
      <c r="F4463"/>
      <c r="G4463"/>
      <c r="H4463"/>
      <c r="I4463"/>
      <c r="J4463" s="20"/>
      <c r="K4463"/>
      <c r="L4463"/>
      <c r="M4463"/>
      <c r="N4463"/>
      <c r="O4463" s="20"/>
      <c r="P4463"/>
      <c r="Q4463"/>
      <c r="R4463"/>
      <c r="S4463"/>
      <c r="T4463" s="20"/>
      <c r="U4463"/>
      <c r="V4463"/>
      <c r="W4463"/>
      <c r="X4463"/>
      <c r="Y4463" s="20"/>
      <c r="Z4463"/>
      <c r="AA4463"/>
      <c r="AB4463"/>
      <c r="AC4463"/>
      <c r="AD4463" s="20"/>
      <c r="AE4463"/>
      <c r="AF4463"/>
      <c r="AG4463"/>
      <c r="AH4463"/>
      <c r="AI4463" s="20"/>
      <c r="AJ4463"/>
      <c r="AK4463"/>
      <c r="AL4463"/>
      <c r="AM4463"/>
      <c r="AN4463" s="20"/>
      <c r="AO4463"/>
      <c r="AT4463" s="14"/>
      <c r="AU4463" s="14"/>
      <c r="AV4463" s="14"/>
      <c r="AW4463" s="14"/>
    </row>
    <row r="4464" spans="1:49" s="10" customFormat="1">
      <c r="A4464" s="12"/>
      <c r="C4464"/>
      <c r="D4464"/>
      <c r="E4464" s="20"/>
      <c r="F4464"/>
      <c r="G4464"/>
      <c r="H4464"/>
      <c r="I4464"/>
      <c r="J4464" s="20"/>
      <c r="K4464"/>
      <c r="L4464"/>
      <c r="M4464"/>
      <c r="N4464"/>
      <c r="O4464" s="20"/>
      <c r="P4464"/>
      <c r="Q4464"/>
      <c r="R4464"/>
      <c r="S4464"/>
      <c r="T4464" s="20"/>
      <c r="U4464"/>
      <c r="V4464"/>
      <c r="W4464"/>
      <c r="X4464"/>
      <c r="Y4464" s="20"/>
      <c r="Z4464"/>
      <c r="AA4464"/>
      <c r="AB4464"/>
      <c r="AC4464"/>
      <c r="AD4464" s="20"/>
      <c r="AE4464"/>
      <c r="AF4464"/>
      <c r="AG4464"/>
      <c r="AH4464"/>
      <c r="AI4464" s="20"/>
      <c r="AJ4464"/>
      <c r="AK4464"/>
      <c r="AL4464"/>
      <c r="AM4464"/>
      <c r="AN4464" s="20"/>
      <c r="AO4464"/>
      <c r="AT4464" s="14"/>
      <c r="AU4464" s="14"/>
      <c r="AV4464" s="14"/>
      <c r="AW4464" s="14"/>
    </row>
    <row r="4465" spans="1:49" s="10" customFormat="1">
      <c r="A4465" s="12"/>
      <c r="C4465"/>
      <c r="D4465"/>
      <c r="E4465" s="20"/>
      <c r="F4465"/>
      <c r="G4465"/>
      <c r="H4465"/>
      <c r="I4465"/>
      <c r="J4465" s="20"/>
      <c r="K4465"/>
      <c r="L4465"/>
      <c r="M4465"/>
      <c r="N4465"/>
      <c r="O4465" s="20"/>
      <c r="P4465"/>
      <c r="Q4465"/>
      <c r="R4465"/>
      <c r="S4465"/>
      <c r="T4465" s="20"/>
      <c r="U4465"/>
      <c r="V4465"/>
      <c r="W4465"/>
      <c r="X4465"/>
      <c r="Y4465" s="20"/>
      <c r="Z4465"/>
      <c r="AA4465"/>
      <c r="AB4465"/>
      <c r="AC4465"/>
      <c r="AD4465" s="20"/>
      <c r="AE4465"/>
      <c r="AF4465"/>
      <c r="AG4465"/>
      <c r="AH4465"/>
      <c r="AI4465" s="20"/>
      <c r="AJ4465"/>
      <c r="AK4465"/>
      <c r="AL4465"/>
      <c r="AM4465"/>
      <c r="AN4465" s="20"/>
      <c r="AO4465"/>
      <c r="AT4465" s="14"/>
      <c r="AU4465" s="14"/>
      <c r="AV4465" s="14"/>
      <c r="AW4465" s="14"/>
    </row>
    <row r="4466" spans="1:49" s="10" customFormat="1">
      <c r="A4466" s="12"/>
      <c r="C4466"/>
      <c r="D4466"/>
      <c r="E4466" s="20"/>
      <c r="F4466"/>
      <c r="G4466"/>
      <c r="H4466"/>
      <c r="I4466"/>
      <c r="J4466" s="20"/>
      <c r="K4466"/>
      <c r="L4466"/>
      <c r="M4466"/>
      <c r="N4466"/>
      <c r="O4466" s="20"/>
      <c r="P4466"/>
      <c r="Q4466"/>
      <c r="R4466"/>
      <c r="S4466"/>
      <c r="T4466" s="20"/>
      <c r="U4466"/>
      <c r="V4466"/>
      <c r="W4466"/>
      <c r="X4466"/>
      <c r="Y4466" s="20"/>
      <c r="Z4466"/>
      <c r="AA4466"/>
      <c r="AB4466"/>
      <c r="AC4466"/>
      <c r="AD4466" s="20"/>
      <c r="AE4466"/>
      <c r="AF4466"/>
      <c r="AG4466"/>
      <c r="AH4466"/>
      <c r="AI4466" s="20"/>
      <c r="AJ4466"/>
      <c r="AK4466"/>
      <c r="AL4466"/>
      <c r="AM4466"/>
      <c r="AN4466" s="20"/>
      <c r="AO4466"/>
      <c r="AT4466" s="14"/>
      <c r="AU4466" s="14"/>
      <c r="AV4466" s="14"/>
      <c r="AW4466" s="14"/>
    </row>
    <row r="4467" spans="1:49" s="10" customFormat="1">
      <c r="A4467" s="12"/>
      <c r="C4467"/>
      <c r="D4467"/>
      <c r="E4467" s="20"/>
      <c r="F4467"/>
      <c r="G4467"/>
      <c r="H4467"/>
      <c r="I4467"/>
      <c r="J4467" s="20"/>
      <c r="K4467"/>
      <c r="L4467"/>
      <c r="M4467"/>
      <c r="N4467"/>
      <c r="O4467" s="20"/>
      <c r="P4467"/>
      <c r="Q4467"/>
      <c r="R4467"/>
      <c r="S4467"/>
      <c r="T4467" s="20"/>
      <c r="U4467"/>
      <c r="V4467"/>
      <c r="W4467"/>
      <c r="X4467"/>
      <c r="Y4467" s="20"/>
      <c r="Z4467"/>
      <c r="AA4467"/>
      <c r="AB4467"/>
      <c r="AC4467"/>
      <c r="AD4467" s="20"/>
      <c r="AE4467"/>
      <c r="AF4467"/>
      <c r="AG4467"/>
      <c r="AH4467"/>
      <c r="AI4467" s="20"/>
      <c r="AJ4467"/>
      <c r="AK4467"/>
      <c r="AL4467"/>
      <c r="AM4467"/>
      <c r="AN4467" s="20"/>
      <c r="AO4467"/>
      <c r="AT4467" s="14"/>
      <c r="AU4467" s="14"/>
      <c r="AV4467" s="14"/>
      <c r="AW4467" s="14"/>
    </row>
    <row r="4468" spans="1:49" s="10" customFormat="1">
      <c r="A4468" s="12"/>
      <c r="C4468"/>
      <c r="D4468"/>
      <c r="E4468" s="20"/>
      <c r="F4468"/>
      <c r="G4468"/>
      <c r="H4468"/>
      <c r="I4468"/>
      <c r="J4468" s="20"/>
      <c r="K4468"/>
      <c r="L4468"/>
      <c r="M4468"/>
      <c r="N4468"/>
      <c r="O4468" s="20"/>
      <c r="P4468"/>
      <c r="Q4468"/>
      <c r="R4468"/>
      <c r="S4468"/>
      <c r="T4468" s="20"/>
      <c r="U4468"/>
      <c r="V4468"/>
      <c r="W4468"/>
      <c r="X4468"/>
      <c r="Y4468" s="20"/>
      <c r="Z4468"/>
      <c r="AA4468"/>
      <c r="AB4468"/>
      <c r="AC4468"/>
      <c r="AD4468" s="20"/>
      <c r="AE4468"/>
      <c r="AF4468"/>
      <c r="AG4468"/>
      <c r="AH4468"/>
      <c r="AI4468" s="20"/>
      <c r="AJ4468"/>
      <c r="AK4468"/>
      <c r="AL4468"/>
      <c r="AM4468"/>
      <c r="AN4468" s="20"/>
      <c r="AO4468"/>
      <c r="AT4468" s="14"/>
      <c r="AU4468" s="14"/>
      <c r="AV4468" s="14"/>
      <c r="AW4468" s="14"/>
    </row>
    <row r="4469" spans="1:49" s="10" customFormat="1">
      <c r="A4469" s="12"/>
      <c r="C4469"/>
      <c r="D4469"/>
      <c r="E4469" s="20"/>
      <c r="F4469"/>
      <c r="G4469"/>
      <c r="H4469"/>
      <c r="I4469"/>
      <c r="J4469" s="20"/>
      <c r="K4469"/>
      <c r="L4469"/>
      <c r="M4469"/>
      <c r="N4469"/>
      <c r="O4469" s="20"/>
      <c r="P4469"/>
      <c r="Q4469"/>
      <c r="R4469"/>
      <c r="S4469"/>
      <c r="T4469" s="20"/>
      <c r="U4469"/>
      <c r="V4469"/>
      <c r="W4469"/>
      <c r="X4469"/>
      <c r="Y4469" s="20"/>
      <c r="Z4469"/>
      <c r="AA4469"/>
      <c r="AB4469"/>
      <c r="AC4469"/>
      <c r="AD4469" s="20"/>
      <c r="AE4469"/>
      <c r="AF4469"/>
      <c r="AG4469"/>
      <c r="AH4469"/>
      <c r="AI4469" s="20"/>
      <c r="AJ4469"/>
      <c r="AK4469"/>
      <c r="AL4469"/>
      <c r="AM4469"/>
      <c r="AN4469" s="20"/>
      <c r="AO4469"/>
      <c r="AT4469" s="14"/>
      <c r="AU4469" s="14"/>
      <c r="AV4469" s="14"/>
      <c r="AW4469" s="14"/>
    </row>
    <row r="4470" spans="1:49" s="10" customFormat="1">
      <c r="A4470" s="12"/>
      <c r="C4470"/>
      <c r="D4470"/>
      <c r="E4470" s="20"/>
      <c r="F4470"/>
      <c r="G4470"/>
      <c r="H4470"/>
      <c r="I4470"/>
      <c r="J4470" s="20"/>
      <c r="K4470"/>
      <c r="L4470"/>
      <c r="M4470"/>
      <c r="N4470"/>
      <c r="O4470" s="20"/>
      <c r="P4470"/>
      <c r="Q4470"/>
      <c r="R4470"/>
      <c r="S4470"/>
      <c r="T4470" s="20"/>
      <c r="U4470"/>
      <c r="V4470"/>
      <c r="W4470"/>
      <c r="X4470"/>
      <c r="Y4470" s="20"/>
      <c r="Z4470"/>
      <c r="AA4470"/>
      <c r="AB4470"/>
      <c r="AC4470"/>
      <c r="AD4470" s="20"/>
      <c r="AE4470"/>
      <c r="AF4470"/>
      <c r="AG4470"/>
      <c r="AH4470"/>
      <c r="AI4470" s="20"/>
      <c r="AJ4470"/>
      <c r="AK4470"/>
      <c r="AL4470"/>
      <c r="AM4470"/>
      <c r="AN4470" s="20"/>
      <c r="AO4470"/>
      <c r="AT4470" s="14"/>
      <c r="AU4470" s="14"/>
      <c r="AV4470" s="14"/>
      <c r="AW4470" s="14"/>
    </row>
    <row r="4471" spans="1:49" s="10" customFormat="1">
      <c r="A4471" s="12"/>
      <c r="C4471"/>
      <c r="D4471"/>
      <c r="E4471" s="20"/>
      <c r="F4471"/>
      <c r="G4471"/>
      <c r="H4471"/>
      <c r="I4471"/>
      <c r="J4471" s="20"/>
      <c r="K4471"/>
      <c r="L4471"/>
      <c r="M4471"/>
      <c r="N4471"/>
      <c r="O4471" s="20"/>
      <c r="P4471"/>
      <c r="Q4471"/>
      <c r="R4471"/>
      <c r="S4471"/>
      <c r="T4471" s="20"/>
      <c r="U4471"/>
      <c r="V4471"/>
      <c r="W4471"/>
      <c r="X4471"/>
      <c r="Y4471" s="20"/>
      <c r="Z4471"/>
      <c r="AA4471"/>
      <c r="AB4471"/>
      <c r="AC4471"/>
      <c r="AD4471" s="20"/>
      <c r="AE4471"/>
      <c r="AF4471"/>
      <c r="AG4471"/>
      <c r="AH4471"/>
      <c r="AI4471" s="20"/>
      <c r="AJ4471"/>
      <c r="AK4471"/>
      <c r="AL4471"/>
      <c r="AM4471"/>
      <c r="AN4471" s="20"/>
      <c r="AO4471"/>
      <c r="AT4471" s="14"/>
      <c r="AU4471" s="14"/>
      <c r="AV4471" s="14"/>
      <c r="AW4471" s="14"/>
    </row>
    <row r="4472" spans="1:49" s="10" customFormat="1">
      <c r="A4472" s="12"/>
      <c r="C4472"/>
      <c r="D4472"/>
      <c r="E4472" s="20"/>
      <c r="F4472"/>
      <c r="G4472"/>
      <c r="H4472"/>
      <c r="I4472"/>
      <c r="J4472" s="20"/>
      <c r="K4472"/>
      <c r="L4472"/>
      <c r="M4472"/>
      <c r="N4472"/>
      <c r="O4472" s="20"/>
      <c r="P4472"/>
      <c r="Q4472"/>
      <c r="R4472"/>
      <c r="S4472"/>
      <c r="T4472" s="20"/>
      <c r="U4472"/>
      <c r="V4472"/>
      <c r="W4472"/>
      <c r="X4472"/>
      <c r="Y4472" s="20"/>
      <c r="Z4472"/>
      <c r="AA4472"/>
      <c r="AB4472"/>
      <c r="AC4472"/>
      <c r="AD4472" s="20"/>
      <c r="AE4472"/>
      <c r="AF4472"/>
      <c r="AG4472"/>
      <c r="AH4472"/>
      <c r="AI4472" s="20"/>
      <c r="AJ4472"/>
      <c r="AK4472"/>
      <c r="AL4472"/>
      <c r="AM4472"/>
      <c r="AN4472" s="20"/>
      <c r="AO4472"/>
      <c r="AT4472" s="14"/>
      <c r="AU4472" s="14"/>
      <c r="AV4472" s="14"/>
      <c r="AW4472" s="14"/>
    </row>
    <row r="4473" spans="1:49" s="10" customFormat="1">
      <c r="A4473" s="12"/>
      <c r="C4473"/>
      <c r="D4473"/>
      <c r="E4473" s="20"/>
      <c r="F4473"/>
      <c r="G4473"/>
      <c r="H4473"/>
      <c r="I4473"/>
      <c r="J4473" s="20"/>
      <c r="K4473"/>
      <c r="L4473"/>
      <c r="M4473"/>
      <c r="N4473"/>
      <c r="O4473" s="20"/>
      <c r="P4473"/>
      <c r="Q4473"/>
      <c r="R4473"/>
      <c r="S4473"/>
      <c r="T4473" s="20"/>
      <c r="U4473"/>
      <c r="V4473"/>
      <c r="W4473"/>
      <c r="X4473"/>
      <c r="Y4473" s="20"/>
      <c r="Z4473"/>
      <c r="AA4473"/>
      <c r="AB4473"/>
      <c r="AC4473"/>
      <c r="AD4473" s="20"/>
      <c r="AE4473"/>
      <c r="AF4473"/>
      <c r="AG4473"/>
      <c r="AH4473"/>
      <c r="AI4473" s="20"/>
      <c r="AJ4473"/>
      <c r="AK4473"/>
      <c r="AL4473"/>
      <c r="AM4473"/>
      <c r="AN4473" s="20"/>
      <c r="AO4473"/>
      <c r="AT4473" s="14"/>
      <c r="AU4473" s="14"/>
      <c r="AV4473" s="14"/>
      <c r="AW4473" s="14"/>
    </row>
    <row r="4474" spans="1:49" s="10" customFormat="1">
      <c r="A4474" s="12"/>
      <c r="C4474"/>
      <c r="D4474"/>
      <c r="E4474" s="20"/>
      <c r="F4474"/>
      <c r="G4474"/>
      <c r="H4474"/>
      <c r="I4474"/>
      <c r="J4474" s="20"/>
      <c r="K4474"/>
      <c r="L4474"/>
      <c r="M4474"/>
      <c r="N4474"/>
      <c r="O4474" s="20"/>
      <c r="P4474"/>
      <c r="Q4474"/>
      <c r="R4474"/>
      <c r="S4474"/>
      <c r="T4474" s="20"/>
      <c r="U4474"/>
      <c r="V4474"/>
      <c r="W4474"/>
      <c r="X4474"/>
      <c r="Y4474" s="20"/>
      <c r="Z4474"/>
      <c r="AA4474"/>
      <c r="AB4474"/>
      <c r="AC4474"/>
      <c r="AD4474" s="20"/>
      <c r="AE4474"/>
      <c r="AF4474"/>
      <c r="AG4474"/>
      <c r="AH4474"/>
      <c r="AI4474" s="20"/>
      <c r="AJ4474"/>
      <c r="AK4474"/>
      <c r="AL4474"/>
      <c r="AM4474"/>
      <c r="AN4474" s="20"/>
      <c r="AO4474"/>
      <c r="AT4474" s="14"/>
      <c r="AU4474" s="14"/>
      <c r="AV4474" s="14"/>
      <c r="AW4474" s="14"/>
    </row>
    <row r="4475" spans="1:49" s="10" customFormat="1">
      <c r="A4475" s="12"/>
      <c r="C4475"/>
      <c r="D4475"/>
      <c r="E4475" s="20"/>
      <c r="F4475"/>
      <c r="G4475"/>
      <c r="H4475"/>
      <c r="I4475"/>
      <c r="J4475" s="20"/>
      <c r="K4475"/>
      <c r="L4475"/>
      <c r="M4475"/>
      <c r="N4475"/>
      <c r="O4475" s="20"/>
      <c r="P4475"/>
      <c r="Q4475"/>
      <c r="R4475"/>
      <c r="S4475"/>
      <c r="T4475" s="20"/>
      <c r="U4475"/>
      <c r="V4475"/>
      <c r="W4475"/>
      <c r="X4475"/>
      <c r="Y4475" s="20"/>
      <c r="Z4475"/>
      <c r="AA4475"/>
      <c r="AB4475"/>
      <c r="AC4475"/>
      <c r="AD4475" s="20"/>
      <c r="AE4475"/>
      <c r="AF4475"/>
      <c r="AG4475"/>
      <c r="AH4475"/>
      <c r="AI4475" s="20"/>
      <c r="AJ4475"/>
      <c r="AK4475"/>
      <c r="AL4475"/>
      <c r="AM4475"/>
      <c r="AN4475" s="20"/>
      <c r="AO4475"/>
      <c r="AT4475" s="14"/>
      <c r="AU4475" s="14"/>
      <c r="AV4475" s="14"/>
      <c r="AW4475" s="14"/>
    </row>
    <row r="4476" spans="1:49" s="10" customFormat="1">
      <c r="A4476" s="12"/>
      <c r="C4476"/>
      <c r="D4476"/>
      <c r="E4476" s="20"/>
      <c r="F4476"/>
      <c r="G4476"/>
      <c r="H4476"/>
      <c r="I4476"/>
      <c r="J4476" s="20"/>
      <c r="K4476"/>
      <c r="L4476"/>
      <c r="M4476"/>
      <c r="N4476"/>
      <c r="O4476" s="20"/>
      <c r="P4476"/>
      <c r="Q4476"/>
      <c r="R4476"/>
      <c r="S4476"/>
      <c r="T4476" s="20"/>
      <c r="U4476"/>
      <c r="V4476"/>
      <c r="W4476"/>
      <c r="X4476"/>
      <c r="Y4476" s="20"/>
      <c r="Z4476"/>
      <c r="AA4476"/>
      <c r="AB4476"/>
      <c r="AC4476"/>
      <c r="AD4476" s="20"/>
      <c r="AE4476"/>
      <c r="AF4476"/>
      <c r="AG4476"/>
      <c r="AH4476"/>
      <c r="AI4476" s="20"/>
      <c r="AJ4476"/>
      <c r="AK4476"/>
      <c r="AL4476"/>
      <c r="AM4476"/>
      <c r="AN4476" s="20"/>
      <c r="AO4476"/>
      <c r="AT4476" s="14"/>
      <c r="AU4476" s="14"/>
      <c r="AV4476" s="14"/>
      <c r="AW4476" s="14"/>
    </row>
    <row r="4477" spans="1:49" s="10" customFormat="1">
      <c r="A4477" s="12"/>
      <c r="C4477"/>
      <c r="D4477"/>
      <c r="E4477" s="20"/>
      <c r="F4477"/>
      <c r="G4477"/>
      <c r="H4477"/>
      <c r="I4477"/>
      <c r="J4477" s="20"/>
      <c r="K4477"/>
      <c r="L4477"/>
      <c r="M4477"/>
      <c r="N4477"/>
      <c r="O4477" s="20"/>
      <c r="P4477"/>
      <c r="Q4477"/>
      <c r="R4477"/>
      <c r="S4477"/>
      <c r="T4477" s="20"/>
      <c r="U4477"/>
      <c r="V4477"/>
      <c r="W4477"/>
      <c r="X4477"/>
      <c r="Y4477" s="20"/>
      <c r="Z4477"/>
      <c r="AA4477"/>
      <c r="AB4477"/>
      <c r="AC4477"/>
      <c r="AD4477" s="20"/>
      <c r="AE4477"/>
      <c r="AF4477"/>
      <c r="AG4477"/>
      <c r="AH4477"/>
      <c r="AI4477" s="20"/>
      <c r="AJ4477"/>
      <c r="AK4477"/>
      <c r="AL4477"/>
      <c r="AM4477"/>
      <c r="AN4477" s="20"/>
      <c r="AO4477"/>
      <c r="AT4477" s="14"/>
      <c r="AU4477" s="14"/>
      <c r="AV4477" s="14"/>
      <c r="AW4477" s="14"/>
    </row>
    <row r="4478" spans="1:49" s="10" customFormat="1">
      <c r="A4478" s="12"/>
      <c r="C4478"/>
      <c r="D4478"/>
      <c r="E4478" s="20"/>
      <c r="F4478"/>
      <c r="G4478"/>
      <c r="H4478"/>
      <c r="I4478"/>
      <c r="J4478" s="20"/>
      <c r="K4478"/>
      <c r="L4478"/>
      <c r="M4478"/>
      <c r="N4478"/>
      <c r="O4478" s="20"/>
      <c r="P4478"/>
      <c r="Q4478"/>
      <c r="R4478"/>
      <c r="S4478"/>
      <c r="T4478" s="20"/>
      <c r="U4478"/>
      <c r="V4478"/>
      <c r="W4478"/>
      <c r="X4478"/>
      <c r="Y4478" s="20"/>
      <c r="Z4478"/>
      <c r="AA4478"/>
      <c r="AB4478"/>
      <c r="AC4478"/>
      <c r="AD4478" s="20"/>
      <c r="AE4478"/>
      <c r="AF4478"/>
      <c r="AG4478"/>
      <c r="AH4478"/>
      <c r="AI4478" s="20"/>
      <c r="AJ4478"/>
      <c r="AK4478"/>
      <c r="AL4478"/>
      <c r="AM4478"/>
      <c r="AN4478" s="20"/>
      <c r="AO4478"/>
      <c r="AT4478" s="14"/>
      <c r="AU4478" s="14"/>
      <c r="AV4478" s="14"/>
      <c r="AW4478" s="14"/>
    </row>
    <row r="4479" spans="1:49" s="10" customFormat="1">
      <c r="A4479" s="12"/>
      <c r="C4479"/>
      <c r="D4479"/>
      <c r="E4479" s="20"/>
      <c r="F4479"/>
      <c r="G4479"/>
      <c r="H4479"/>
      <c r="I4479"/>
      <c r="J4479" s="20"/>
      <c r="K4479"/>
      <c r="L4479"/>
      <c r="M4479"/>
      <c r="N4479"/>
      <c r="O4479" s="20"/>
      <c r="P4479"/>
      <c r="Q4479"/>
      <c r="R4479"/>
      <c r="S4479"/>
      <c r="T4479" s="20"/>
      <c r="U4479"/>
      <c r="V4479"/>
      <c r="W4479"/>
      <c r="X4479"/>
      <c r="Y4479" s="20"/>
      <c r="Z4479"/>
      <c r="AA4479"/>
      <c r="AB4479"/>
      <c r="AC4479"/>
      <c r="AD4479" s="20"/>
      <c r="AE4479"/>
      <c r="AF4479"/>
      <c r="AG4479"/>
      <c r="AH4479"/>
      <c r="AI4479" s="20"/>
      <c r="AJ4479"/>
      <c r="AK4479"/>
      <c r="AL4479"/>
      <c r="AM4479"/>
      <c r="AN4479" s="20"/>
      <c r="AO4479"/>
      <c r="AT4479" s="14"/>
      <c r="AU4479" s="14"/>
      <c r="AV4479" s="14"/>
      <c r="AW4479" s="14"/>
    </row>
    <row r="4480" spans="1:49" s="10" customFormat="1">
      <c r="A4480" s="12"/>
      <c r="C4480"/>
      <c r="D4480"/>
      <c r="E4480" s="20"/>
      <c r="F4480"/>
      <c r="G4480"/>
      <c r="H4480"/>
      <c r="I4480"/>
      <c r="J4480" s="20"/>
      <c r="K4480"/>
      <c r="L4480"/>
      <c r="M4480"/>
      <c r="N4480"/>
      <c r="O4480" s="20"/>
      <c r="P4480"/>
      <c r="Q4480"/>
      <c r="R4480"/>
      <c r="S4480"/>
      <c r="T4480" s="20"/>
      <c r="U4480"/>
      <c r="V4480"/>
      <c r="W4480"/>
      <c r="X4480"/>
      <c r="Y4480" s="20"/>
      <c r="Z4480"/>
      <c r="AA4480"/>
      <c r="AB4480"/>
      <c r="AC4480"/>
      <c r="AD4480" s="20"/>
      <c r="AE4480"/>
      <c r="AF4480"/>
      <c r="AG4480"/>
      <c r="AH4480"/>
      <c r="AI4480" s="20"/>
      <c r="AJ4480"/>
      <c r="AK4480"/>
      <c r="AL4480"/>
      <c r="AM4480"/>
      <c r="AN4480" s="20"/>
      <c r="AO4480"/>
      <c r="AT4480" s="14"/>
      <c r="AU4480" s="14"/>
      <c r="AV4480" s="14"/>
      <c r="AW4480" s="14"/>
    </row>
    <row r="4481" spans="1:49" s="10" customFormat="1">
      <c r="A4481" s="12"/>
      <c r="C4481"/>
      <c r="D4481"/>
      <c r="E4481" s="20"/>
      <c r="F4481"/>
      <c r="G4481"/>
      <c r="H4481"/>
      <c r="I4481"/>
      <c r="J4481" s="20"/>
      <c r="K4481"/>
      <c r="L4481"/>
      <c r="M4481"/>
      <c r="N4481"/>
      <c r="O4481" s="20"/>
      <c r="P4481"/>
      <c r="Q4481"/>
      <c r="R4481"/>
      <c r="S4481"/>
      <c r="T4481" s="20"/>
      <c r="U4481"/>
      <c r="V4481"/>
      <c r="W4481"/>
      <c r="X4481"/>
      <c r="Y4481" s="20"/>
      <c r="Z4481"/>
      <c r="AA4481"/>
      <c r="AB4481"/>
      <c r="AC4481"/>
      <c r="AD4481" s="20"/>
      <c r="AE4481"/>
      <c r="AF4481"/>
      <c r="AG4481"/>
      <c r="AH4481"/>
      <c r="AI4481" s="20"/>
      <c r="AJ4481"/>
      <c r="AK4481"/>
      <c r="AL4481"/>
      <c r="AM4481"/>
      <c r="AN4481" s="20"/>
      <c r="AO4481"/>
      <c r="AT4481" s="14"/>
      <c r="AU4481" s="14"/>
      <c r="AV4481" s="14"/>
      <c r="AW4481" s="14"/>
    </row>
    <row r="4482" spans="1:49" s="10" customFormat="1">
      <c r="A4482" s="12"/>
      <c r="C4482"/>
      <c r="D4482"/>
      <c r="E4482" s="20"/>
      <c r="F4482"/>
      <c r="G4482"/>
      <c r="H4482"/>
      <c r="I4482"/>
      <c r="J4482" s="20"/>
      <c r="K4482"/>
      <c r="L4482"/>
      <c r="M4482"/>
      <c r="N4482"/>
      <c r="O4482" s="20"/>
      <c r="P4482"/>
      <c r="Q4482"/>
      <c r="R4482"/>
      <c r="S4482"/>
      <c r="T4482" s="20"/>
      <c r="U4482"/>
      <c r="V4482"/>
      <c r="W4482"/>
      <c r="X4482"/>
      <c r="Y4482" s="20"/>
      <c r="Z4482"/>
      <c r="AA4482"/>
      <c r="AB4482"/>
      <c r="AC4482"/>
      <c r="AD4482" s="20"/>
      <c r="AE4482"/>
      <c r="AF4482"/>
      <c r="AG4482"/>
      <c r="AH4482"/>
      <c r="AI4482" s="20"/>
      <c r="AJ4482"/>
      <c r="AK4482"/>
      <c r="AL4482"/>
      <c r="AM4482"/>
      <c r="AN4482" s="20"/>
      <c r="AO4482"/>
      <c r="AT4482" s="14"/>
      <c r="AU4482" s="14"/>
      <c r="AV4482" s="14"/>
      <c r="AW4482" s="14"/>
    </row>
    <row r="4483" spans="1:49" s="10" customFormat="1">
      <c r="A4483" s="12"/>
      <c r="C4483"/>
      <c r="D4483"/>
      <c r="E4483" s="20"/>
      <c r="F4483"/>
      <c r="G4483"/>
      <c r="H4483"/>
      <c r="I4483"/>
      <c r="J4483" s="20"/>
      <c r="K4483"/>
      <c r="L4483"/>
      <c r="M4483"/>
      <c r="N4483"/>
      <c r="O4483" s="20"/>
      <c r="P4483"/>
      <c r="Q4483"/>
      <c r="R4483"/>
      <c r="S4483"/>
      <c r="T4483" s="20"/>
      <c r="U4483"/>
      <c r="V4483"/>
      <c r="W4483"/>
      <c r="X4483"/>
      <c r="Y4483" s="20"/>
      <c r="Z4483"/>
      <c r="AA4483"/>
      <c r="AB4483"/>
      <c r="AC4483"/>
      <c r="AD4483" s="20"/>
      <c r="AE4483"/>
      <c r="AF4483"/>
      <c r="AG4483"/>
      <c r="AH4483"/>
      <c r="AI4483" s="20"/>
      <c r="AJ4483"/>
      <c r="AK4483"/>
      <c r="AL4483"/>
      <c r="AM4483"/>
      <c r="AN4483" s="20"/>
      <c r="AO4483"/>
      <c r="AT4483" s="14"/>
      <c r="AU4483" s="14"/>
      <c r="AV4483" s="14"/>
      <c r="AW4483" s="14"/>
    </row>
    <row r="4484" spans="1:49" s="10" customFormat="1">
      <c r="A4484" s="12"/>
      <c r="C4484"/>
      <c r="D4484"/>
      <c r="E4484" s="20"/>
      <c r="F4484"/>
      <c r="G4484"/>
      <c r="H4484"/>
      <c r="I4484"/>
      <c r="J4484" s="20"/>
      <c r="K4484"/>
      <c r="L4484"/>
      <c r="M4484"/>
      <c r="N4484"/>
      <c r="O4484" s="20"/>
      <c r="P4484"/>
      <c r="Q4484"/>
      <c r="R4484"/>
      <c r="S4484"/>
      <c r="T4484" s="20"/>
      <c r="U4484"/>
      <c r="V4484"/>
      <c r="W4484"/>
      <c r="X4484"/>
      <c r="Y4484" s="20"/>
      <c r="Z4484"/>
      <c r="AA4484"/>
      <c r="AB4484"/>
      <c r="AC4484"/>
      <c r="AD4484" s="20"/>
      <c r="AE4484"/>
      <c r="AF4484"/>
      <c r="AG4484"/>
      <c r="AH4484"/>
      <c r="AI4484" s="20"/>
      <c r="AJ4484"/>
      <c r="AK4484"/>
      <c r="AL4484"/>
      <c r="AM4484"/>
      <c r="AN4484" s="20"/>
      <c r="AO4484"/>
      <c r="AT4484" s="14"/>
      <c r="AU4484" s="14"/>
      <c r="AV4484" s="14"/>
      <c r="AW4484" s="14"/>
    </row>
    <row r="4485" spans="1:49" s="10" customFormat="1">
      <c r="A4485" s="12"/>
      <c r="C4485"/>
      <c r="D4485"/>
      <c r="E4485" s="20"/>
      <c r="F4485"/>
      <c r="G4485"/>
      <c r="H4485"/>
      <c r="I4485"/>
      <c r="J4485" s="20"/>
      <c r="K4485"/>
      <c r="L4485"/>
      <c r="M4485"/>
      <c r="N4485"/>
      <c r="O4485" s="20"/>
      <c r="P4485"/>
      <c r="Q4485"/>
      <c r="R4485"/>
      <c r="S4485"/>
      <c r="T4485" s="20"/>
      <c r="U4485"/>
      <c r="V4485"/>
      <c r="W4485"/>
      <c r="X4485"/>
      <c r="Y4485" s="20"/>
      <c r="Z4485"/>
      <c r="AA4485"/>
      <c r="AB4485"/>
      <c r="AC4485"/>
      <c r="AD4485" s="20"/>
      <c r="AE4485"/>
      <c r="AF4485"/>
      <c r="AG4485"/>
      <c r="AH4485"/>
      <c r="AI4485" s="20"/>
      <c r="AJ4485"/>
      <c r="AK4485"/>
      <c r="AL4485"/>
      <c r="AM4485"/>
      <c r="AN4485" s="20"/>
      <c r="AO4485"/>
      <c r="AT4485" s="14"/>
      <c r="AU4485" s="14"/>
      <c r="AV4485" s="14"/>
      <c r="AW4485" s="14"/>
    </row>
    <row r="4486" spans="1:49" s="10" customFormat="1">
      <c r="A4486" s="12"/>
      <c r="C4486"/>
      <c r="D4486"/>
      <c r="E4486" s="20"/>
      <c r="F4486"/>
      <c r="G4486"/>
      <c r="H4486"/>
      <c r="I4486"/>
      <c r="J4486" s="20"/>
      <c r="K4486"/>
      <c r="L4486"/>
      <c r="M4486"/>
      <c r="N4486"/>
      <c r="O4486" s="20"/>
      <c r="P4486"/>
      <c r="Q4486"/>
      <c r="R4486"/>
      <c r="S4486"/>
      <c r="T4486" s="20"/>
      <c r="U4486"/>
      <c r="V4486"/>
      <c r="W4486"/>
      <c r="X4486"/>
      <c r="Y4486" s="20"/>
      <c r="Z4486"/>
      <c r="AA4486"/>
      <c r="AB4486"/>
      <c r="AC4486"/>
      <c r="AD4486" s="20"/>
      <c r="AE4486"/>
      <c r="AF4486"/>
      <c r="AG4486"/>
      <c r="AH4486"/>
      <c r="AI4486" s="20"/>
      <c r="AJ4486"/>
      <c r="AK4486"/>
      <c r="AL4486"/>
      <c r="AM4486"/>
      <c r="AN4486" s="20"/>
      <c r="AO4486"/>
      <c r="AT4486" s="14"/>
      <c r="AU4486" s="14"/>
      <c r="AV4486" s="14"/>
      <c r="AW4486" s="14"/>
    </row>
    <row r="4487" spans="1:49" s="10" customFormat="1">
      <c r="A4487" s="12"/>
      <c r="C4487"/>
      <c r="D4487"/>
      <c r="E4487" s="20"/>
      <c r="F4487"/>
      <c r="G4487"/>
      <c r="H4487"/>
      <c r="I4487"/>
      <c r="J4487" s="20"/>
      <c r="K4487"/>
      <c r="L4487"/>
      <c r="M4487"/>
      <c r="N4487"/>
      <c r="O4487" s="20"/>
      <c r="P4487"/>
      <c r="Q4487"/>
      <c r="R4487"/>
      <c r="S4487"/>
      <c r="T4487" s="20"/>
      <c r="U4487"/>
      <c r="V4487"/>
      <c r="W4487"/>
      <c r="X4487"/>
      <c r="Y4487" s="20"/>
      <c r="Z4487"/>
      <c r="AA4487"/>
      <c r="AB4487"/>
      <c r="AC4487"/>
      <c r="AD4487" s="20"/>
      <c r="AE4487"/>
      <c r="AF4487"/>
      <c r="AG4487"/>
      <c r="AH4487"/>
      <c r="AI4487" s="20"/>
      <c r="AJ4487"/>
      <c r="AK4487"/>
      <c r="AL4487"/>
      <c r="AM4487"/>
      <c r="AN4487" s="20"/>
      <c r="AO4487"/>
      <c r="AT4487" s="14"/>
      <c r="AU4487" s="14"/>
      <c r="AV4487" s="14"/>
      <c r="AW4487" s="14"/>
    </row>
    <row r="4488" spans="1:49" s="10" customFormat="1">
      <c r="A4488" s="12"/>
      <c r="C4488"/>
      <c r="D4488"/>
      <c r="E4488" s="20"/>
      <c r="F4488"/>
      <c r="G4488"/>
      <c r="H4488"/>
      <c r="I4488"/>
      <c r="J4488" s="20"/>
      <c r="K4488"/>
      <c r="L4488"/>
      <c r="M4488"/>
      <c r="N4488"/>
      <c r="O4488" s="20"/>
      <c r="P4488"/>
      <c r="Q4488"/>
      <c r="R4488"/>
      <c r="S4488"/>
      <c r="T4488" s="20"/>
      <c r="U4488"/>
      <c r="V4488"/>
      <c r="W4488"/>
      <c r="X4488"/>
      <c r="Y4488" s="20"/>
      <c r="Z4488"/>
      <c r="AA4488"/>
      <c r="AB4488"/>
      <c r="AC4488"/>
      <c r="AD4488" s="20"/>
      <c r="AE4488"/>
      <c r="AF4488"/>
      <c r="AG4488"/>
      <c r="AH4488"/>
      <c r="AI4488" s="20"/>
      <c r="AJ4488"/>
      <c r="AK4488"/>
      <c r="AL4488"/>
      <c r="AM4488"/>
      <c r="AN4488" s="20"/>
      <c r="AO4488"/>
      <c r="AT4488" s="14"/>
      <c r="AU4488" s="14"/>
      <c r="AV4488" s="14"/>
      <c r="AW4488" s="14"/>
    </row>
    <row r="4489" spans="1:49" s="10" customFormat="1">
      <c r="A4489" s="12"/>
      <c r="C4489"/>
      <c r="D4489"/>
      <c r="E4489" s="20"/>
      <c r="F4489"/>
      <c r="G4489"/>
      <c r="H4489"/>
      <c r="I4489"/>
      <c r="J4489" s="20"/>
      <c r="K4489"/>
      <c r="L4489"/>
      <c r="M4489"/>
      <c r="N4489"/>
      <c r="O4489" s="20"/>
      <c r="P4489"/>
      <c r="Q4489"/>
      <c r="R4489"/>
      <c r="S4489"/>
      <c r="T4489" s="20"/>
      <c r="U4489"/>
      <c r="V4489"/>
      <c r="W4489"/>
      <c r="X4489"/>
      <c r="Y4489" s="20"/>
      <c r="Z4489"/>
      <c r="AA4489"/>
      <c r="AB4489"/>
      <c r="AC4489"/>
      <c r="AD4489" s="20"/>
      <c r="AE4489"/>
      <c r="AF4489"/>
      <c r="AG4489"/>
      <c r="AH4489"/>
      <c r="AI4489" s="20"/>
      <c r="AJ4489"/>
      <c r="AK4489"/>
      <c r="AL4489"/>
      <c r="AM4489"/>
      <c r="AN4489" s="20"/>
      <c r="AO4489"/>
      <c r="AT4489" s="14"/>
      <c r="AU4489" s="14"/>
      <c r="AV4489" s="14"/>
      <c r="AW4489" s="14"/>
    </row>
    <row r="4490" spans="1:49" s="10" customFormat="1">
      <c r="A4490" s="12"/>
      <c r="C4490"/>
      <c r="D4490"/>
      <c r="E4490" s="20"/>
      <c r="F4490"/>
      <c r="G4490"/>
      <c r="H4490"/>
      <c r="I4490"/>
      <c r="J4490" s="20"/>
      <c r="K4490"/>
      <c r="L4490"/>
      <c r="M4490"/>
      <c r="N4490"/>
      <c r="O4490" s="20"/>
      <c r="P4490"/>
      <c r="Q4490"/>
      <c r="R4490"/>
      <c r="S4490"/>
      <c r="T4490" s="20"/>
      <c r="U4490"/>
      <c r="V4490"/>
      <c r="W4490"/>
      <c r="X4490"/>
      <c r="Y4490" s="20"/>
      <c r="Z4490"/>
      <c r="AA4490"/>
      <c r="AB4490"/>
      <c r="AC4490"/>
      <c r="AD4490" s="20"/>
      <c r="AE4490"/>
      <c r="AF4490"/>
      <c r="AG4490"/>
      <c r="AH4490"/>
      <c r="AI4490" s="20"/>
      <c r="AJ4490"/>
      <c r="AK4490"/>
      <c r="AL4490"/>
      <c r="AM4490"/>
      <c r="AN4490" s="20"/>
      <c r="AO4490"/>
      <c r="AT4490" s="14"/>
      <c r="AU4490" s="14"/>
      <c r="AV4490" s="14"/>
      <c r="AW4490" s="14"/>
    </row>
    <row r="4491" spans="1:49" s="10" customFormat="1">
      <c r="A4491" s="12"/>
      <c r="C4491"/>
      <c r="D4491"/>
      <c r="E4491" s="20"/>
      <c r="F4491"/>
      <c r="G4491"/>
      <c r="H4491"/>
      <c r="I4491"/>
      <c r="J4491" s="20"/>
      <c r="K4491"/>
      <c r="L4491"/>
      <c r="M4491"/>
      <c r="N4491"/>
      <c r="O4491" s="20"/>
      <c r="P4491"/>
      <c r="Q4491"/>
      <c r="R4491"/>
      <c r="S4491"/>
      <c r="T4491" s="20"/>
      <c r="U4491"/>
      <c r="V4491"/>
      <c r="W4491"/>
      <c r="X4491"/>
      <c r="Y4491" s="20"/>
      <c r="Z4491"/>
      <c r="AA4491"/>
      <c r="AB4491"/>
      <c r="AC4491"/>
      <c r="AD4491" s="20"/>
      <c r="AE4491"/>
      <c r="AF4491"/>
      <c r="AG4491"/>
      <c r="AH4491"/>
      <c r="AI4491" s="20"/>
      <c r="AJ4491"/>
      <c r="AK4491"/>
      <c r="AL4491"/>
      <c r="AM4491"/>
      <c r="AN4491" s="20"/>
      <c r="AO4491"/>
      <c r="AT4491" s="14"/>
      <c r="AU4491" s="14"/>
      <c r="AV4491" s="14"/>
      <c r="AW4491" s="14"/>
    </row>
    <row r="4492" spans="1:49" s="10" customFormat="1">
      <c r="A4492" s="12"/>
      <c r="C4492"/>
      <c r="D4492"/>
      <c r="E4492" s="20"/>
      <c r="F4492"/>
      <c r="G4492"/>
      <c r="H4492"/>
      <c r="I4492"/>
      <c r="J4492" s="20"/>
      <c r="K4492"/>
      <c r="L4492"/>
      <c r="M4492"/>
      <c r="N4492"/>
      <c r="O4492" s="20"/>
      <c r="P4492"/>
      <c r="Q4492"/>
      <c r="R4492"/>
      <c r="S4492"/>
      <c r="T4492" s="20"/>
      <c r="U4492"/>
      <c r="V4492"/>
      <c r="W4492"/>
      <c r="X4492"/>
      <c r="Y4492" s="20"/>
      <c r="Z4492"/>
      <c r="AA4492"/>
      <c r="AB4492"/>
      <c r="AC4492"/>
      <c r="AD4492" s="20"/>
      <c r="AE4492"/>
      <c r="AF4492"/>
      <c r="AG4492"/>
      <c r="AH4492"/>
      <c r="AI4492" s="20"/>
      <c r="AJ4492"/>
      <c r="AK4492"/>
      <c r="AL4492"/>
      <c r="AM4492"/>
      <c r="AN4492" s="20"/>
      <c r="AO4492"/>
      <c r="AT4492" s="14"/>
      <c r="AU4492" s="14"/>
      <c r="AV4492" s="14"/>
      <c r="AW4492" s="14"/>
    </row>
    <row r="4493" spans="1:49" s="10" customFormat="1">
      <c r="A4493" s="12"/>
      <c r="C4493"/>
      <c r="D4493"/>
      <c r="E4493" s="20"/>
      <c r="F4493"/>
      <c r="G4493"/>
      <c r="H4493"/>
      <c r="I4493"/>
      <c r="J4493" s="20"/>
      <c r="K4493"/>
      <c r="L4493"/>
      <c r="M4493"/>
      <c r="N4493"/>
      <c r="O4493" s="20"/>
      <c r="P4493"/>
      <c r="Q4493"/>
      <c r="R4493"/>
      <c r="S4493"/>
      <c r="T4493" s="20"/>
      <c r="U4493"/>
      <c r="V4493"/>
      <c r="W4493"/>
      <c r="X4493"/>
      <c r="Y4493" s="20"/>
      <c r="Z4493"/>
      <c r="AA4493"/>
      <c r="AB4493"/>
      <c r="AC4493"/>
      <c r="AD4493" s="20"/>
      <c r="AE4493"/>
      <c r="AF4493"/>
      <c r="AG4493"/>
      <c r="AH4493"/>
      <c r="AI4493" s="20"/>
      <c r="AJ4493"/>
      <c r="AK4493"/>
      <c r="AL4493"/>
      <c r="AM4493"/>
      <c r="AN4493" s="20"/>
      <c r="AO4493"/>
      <c r="AT4493" s="14"/>
      <c r="AU4493" s="14"/>
      <c r="AV4493" s="14"/>
      <c r="AW4493" s="14"/>
    </row>
    <row r="4494" spans="1:49" s="10" customFormat="1">
      <c r="A4494" s="12"/>
      <c r="C4494"/>
      <c r="D4494"/>
      <c r="E4494" s="20"/>
      <c r="F4494"/>
      <c r="G4494"/>
      <c r="H4494"/>
      <c r="I4494"/>
      <c r="J4494" s="20"/>
      <c r="K4494"/>
      <c r="L4494"/>
      <c r="M4494"/>
      <c r="N4494"/>
      <c r="O4494" s="20"/>
      <c r="P4494"/>
      <c r="Q4494"/>
      <c r="R4494"/>
      <c r="S4494"/>
      <c r="T4494" s="20"/>
      <c r="U4494"/>
      <c r="V4494"/>
      <c r="W4494"/>
      <c r="X4494"/>
      <c r="Y4494" s="20"/>
      <c r="Z4494"/>
      <c r="AA4494"/>
      <c r="AB4494"/>
      <c r="AC4494"/>
      <c r="AD4494" s="20"/>
      <c r="AE4494"/>
      <c r="AF4494"/>
      <c r="AG4494"/>
      <c r="AH4494"/>
      <c r="AI4494" s="20"/>
      <c r="AJ4494"/>
      <c r="AK4494"/>
      <c r="AL4494"/>
      <c r="AM4494"/>
      <c r="AN4494" s="20"/>
      <c r="AO4494"/>
      <c r="AT4494" s="14"/>
      <c r="AU4494" s="14"/>
      <c r="AV4494" s="14"/>
      <c r="AW4494" s="14"/>
    </row>
    <row r="4495" spans="1:49" s="10" customFormat="1">
      <c r="A4495" s="12"/>
      <c r="C4495"/>
      <c r="D4495"/>
      <c r="E4495" s="20"/>
      <c r="F4495"/>
      <c r="G4495"/>
      <c r="H4495"/>
      <c r="I4495"/>
      <c r="J4495" s="20"/>
      <c r="K4495"/>
      <c r="L4495"/>
      <c r="M4495"/>
      <c r="N4495"/>
      <c r="O4495" s="20"/>
      <c r="P4495"/>
      <c r="Q4495"/>
      <c r="R4495"/>
      <c r="S4495"/>
      <c r="T4495" s="20"/>
      <c r="U4495"/>
      <c r="V4495"/>
      <c r="W4495"/>
      <c r="X4495"/>
      <c r="Y4495" s="20"/>
      <c r="Z4495"/>
      <c r="AA4495"/>
      <c r="AB4495"/>
      <c r="AC4495"/>
      <c r="AD4495" s="20"/>
      <c r="AE4495"/>
      <c r="AF4495"/>
      <c r="AG4495"/>
      <c r="AH4495"/>
      <c r="AI4495" s="20"/>
      <c r="AJ4495"/>
      <c r="AK4495"/>
      <c r="AL4495"/>
      <c r="AM4495"/>
      <c r="AN4495" s="20"/>
      <c r="AO4495"/>
      <c r="AT4495" s="14"/>
      <c r="AU4495" s="14"/>
      <c r="AV4495" s="14"/>
      <c r="AW4495" s="14"/>
    </row>
    <row r="4496" spans="1:49" s="10" customFormat="1">
      <c r="A4496" s="12"/>
      <c r="C4496"/>
      <c r="D4496"/>
      <c r="E4496" s="20"/>
      <c r="F4496"/>
      <c r="G4496"/>
      <c r="H4496"/>
      <c r="I4496"/>
      <c r="J4496" s="20"/>
      <c r="K4496"/>
      <c r="L4496"/>
      <c r="M4496"/>
      <c r="N4496"/>
      <c r="O4496" s="20"/>
      <c r="P4496"/>
      <c r="Q4496"/>
      <c r="R4496"/>
      <c r="S4496"/>
      <c r="T4496" s="20"/>
      <c r="U4496"/>
      <c r="V4496"/>
      <c r="W4496"/>
      <c r="X4496"/>
      <c r="Y4496" s="20"/>
      <c r="Z4496"/>
      <c r="AA4496"/>
      <c r="AB4496"/>
      <c r="AC4496"/>
      <c r="AD4496" s="20"/>
      <c r="AE4496"/>
      <c r="AF4496"/>
      <c r="AG4496"/>
      <c r="AH4496"/>
      <c r="AI4496" s="20"/>
      <c r="AJ4496"/>
      <c r="AK4496"/>
      <c r="AL4496"/>
      <c r="AM4496"/>
      <c r="AN4496" s="20"/>
      <c r="AO4496"/>
      <c r="AT4496" s="14"/>
      <c r="AU4496" s="14"/>
      <c r="AV4496" s="14"/>
      <c r="AW4496" s="14"/>
    </row>
    <row r="4497" spans="1:49" s="10" customFormat="1">
      <c r="A4497" s="12"/>
      <c r="C4497"/>
      <c r="D4497"/>
      <c r="E4497" s="20"/>
      <c r="F4497"/>
      <c r="G4497"/>
      <c r="H4497"/>
      <c r="I4497"/>
      <c r="J4497" s="20"/>
      <c r="K4497"/>
      <c r="L4497"/>
      <c r="M4497"/>
      <c r="N4497"/>
      <c r="O4497" s="20"/>
      <c r="P4497"/>
      <c r="Q4497"/>
      <c r="R4497"/>
      <c r="S4497"/>
      <c r="T4497" s="20"/>
      <c r="U4497"/>
      <c r="V4497"/>
      <c r="W4497"/>
      <c r="X4497"/>
      <c r="Y4497" s="20"/>
      <c r="Z4497"/>
      <c r="AA4497"/>
      <c r="AB4497"/>
      <c r="AC4497"/>
      <c r="AD4497" s="20"/>
      <c r="AE4497"/>
      <c r="AF4497"/>
      <c r="AG4497"/>
      <c r="AH4497"/>
      <c r="AI4497" s="20"/>
      <c r="AJ4497"/>
      <c r="AK4497"/>
      <c r="AL4497"/>
      <c r="AM4497"/>
      <c r="AN4497" s="20"/>
      <c r="AO4497"/>
      <c r="AT4497" s="14"/>
      <c r="AU4497" s="14"/>
      <c r="AV4497" s="14"/>
      <c r="AW4497" s="14"/>
    </row>
    <row r="4498" spans="1:49" s="10" customFormat="1">
      <c r="A4498" s="12"/>
      <c r="C4498"/>
      <c r="D4498"/>
      <c r="E4498" s="20"/>
      <c r="F4498"/>
      <c r="G4498"/>
      <c r="H4498"/>
      <c r="I4498"/>
      <c r="J4498" s="20"/>
      <c r="K4498"/>
      <c r="L4498"/>
      <c r="M4498"/>
      <c r="N4498"/>
      <c r="O4498" s="20"/>
      <c r="P4498"/>
      <c r="Q4498"/>
      <c r="R4498"/>
      <c r="S4498"/>
      <c r="T4498" s="20"/>
      <c r="U4498"/>
      <c r="V4498"/>
      <c r="W4498"/>
      <c r="X4498"/>
      <c r="Y4498" s="20"/>
      <c r="Z4498"/>
      <c r="AA4498"/>
      <c r="AB4498"/>
      <c r="AC4498"/>
      <c r="AD4498" s="20"/>
      <c r="AE4498"/>
      <c r="AF4498"/>
      <c r="AG4498"/>
      <c r="AH4498"/>
      <c r="AI4498" s="20"/>
      <c r="AJ4498"/>
      <c r="AK4498"/>
      <c r="AL4498"/>
      <c r="AM4498"/>
      <c r="AN4498" s="20"/>
      <c r="AO4498"/>
      <c r="AT4498" s="14"/>
      <c r="AU4498" s="14"/>
      <c r="AV4498" s="14"/>
      <c r="AW4498" s="14"/>
    </row>
    <row r="4499" spans="1:49" s="10" customFormat="1">
      <c r="A4499" s="12"/>
      <c r="C4499"/>
      <c r="D4499"/>
      <c r="E4499" s="20"/>
      <c r="F4499"/>
      <c r="G4499"/>
      <c r="H4499"/>
      <c r="I4499"/>
      <c r="J4499" s="20"/>
      <c r="K4499"/>
      <c r="L4499"/>
      <c r="M4499"/>
      <c r="N4499"/>
      <c r="O4499" s="20"/>
      <c r="P4499"/>
      <c r="Q4499"/>
      <c r="R4499"/>
      <c r="S4499"/>
      <c r="T4499" s="20"/>
      <c r="U4499"/>
      <c r="V4499"/>
      <c r="W4499"/>
      <c r="X4499"/>
      <c r="Y4499" s="20"/>
      <c r="Z4499"/>
      <c r="AA4499"/>
      <c r="AB4499"/>
      <c r="AC4499"/>
      <c r="AD4499" s="20"/>
      <c r="AE4499"/>
      <c r="AF4499"/>
      <c r="AG4499"/>
      <c r="AH4499"/>
      <c r="AI4499" s="20"/>
      <c r="AJ4499"/>
      <c r="AK4499"/>
      <c r="AL4499"/>
      <c r="AM4499"/>
      <c r="AN4499" s="20"/>
      <c r="AO4499"/>
      <c r="AT4499" s="14"/>
      <c r="AU4499" s="14"/>
      <c r="AV4499" s="14"/>
      <c r="AW4499" s="14"/>
    </row>
    <row r="4500" spans="1:49" s="10" customFormat="1">
      <c r="A4500" s="12"/>
      <c r="C4500"/>
      <c r="D4500"/>
      <c r="E4500" s="20"/>
      <c r="F4500"/>
      <c r="G4500"/>
      <c r="H4500"/>
      <c r="I4500"/>
      <c r="J4500" s="20"/>
      <c r="K4500"/>
      <c r="L4500"/>
      <c r="M4500"/>
      <c r="N4500"/>
      <c r="O4500" s="20"/>
      <c r="P4500"/>
      <c r="Q4500"/>
      <c r="R4500"/>
      <c r="S4500"/>
      <c r="T4500" s="20"/>
      <c r="U4500"/>
      <c r="V4500"/>
      <c r="W4500"/>
      <c r="X4500"/>
      <c r="Y4500" s="20"/>
      <c r="Z4500"/>
      <c r="AA4500"/>
      <c r="AB4500"/>
      <c r="AC4500"/>
      <c r="AD4500" s="20"/>
      <c r="AE4500"/>
      <c r="AF4500"/>
      <c r="AG4500"/>
      <c r="AH4500"/>
      <c r="AI4500" s="20"/>
      <c r="AJ4500"/>
      <c r="AK4500"/>
      <c r="AL4500"/>
      <c r="AM4500"/>
      <c r="AN4500" s="20"/>
      <c r="AO4500"/>
      <c r="AT4500" s="14"/>
      <c r="AU4500" s="14"/>
      <c r="AV4500" s="14"/>
      <c r="AW4500" s="14"/>
    </row>
    <row r="4501" spans="1:49" s="10" customFormat="1">
      <c r="A4501" s="12"/>
      <c r="C4501"/>
      <c r="D4501"/>
      <c r="E4501" s="20"/>
      <c r="F4501"/>
      <c r="G4501"/>
      <c r="H4501"/>
      <c r="I4501"/>
      <c r="J4501" s="20"/>
      <c r="K4501"/>
      <c r="L4501"/>
      <c r="M4501"/>
      <c r="N4501"/>
      <c r="O4501" s="20"/>
      <c r="P4501"/>
      <c r="Q4501"/>
      <c r="R4501"/>
      <c r="S4501"/>
      <c r="T4501" s="20"/>
      <c r="U4501"/>
      <c r="V4501"/>
      <c r="W4501"/>
      <c r="X4501"/>
      <c r="Y4501" s="20"/>
      <c r="Z4501"/>
      <c r="AA4501"/>
      <c r="AB4501"/>
      <c r="AC4501"/>
      <c r="AD4501" s="20"/>
      <c r="AE4501"/>
      <c r="AF4501"/>
      <c r="AG4501"/>
      <c r="AH4501"/>
      <c r="AI4501" s="20"/>
      <c r="AJ4501"/>
      <c r="AK4501"/>
      <c r="AL4501"/>
      <c r="AM4501"/>
      <c r="AN4501" s="20"/>
      <c r="AO4501"/>
      <c r="AT4501" s="14"/>
      <c r="AU4501" s="14"/>
      <c r="AV4501" s="14"/>
      <c r="AW4501" s="14"/>
    </row>
    <row r="4502" spans="1:49" s="10" customFormat="1">
      <c r="A4502" s="12"/>
      <c r="C4502"/>
      <c r="D4502"/>
      <c r="E4502" s="20"/>
      <c r="F4502"/>
      <c r="G4502"/>
      <c r="H4502"/>
      <c r="I4502"/>
      <c r="J4502" s="20"/>
      <c r="K4502"/>
      <c r="L4502"/>
      <c r="M4502"/>
      <c r="N4502"/>
      <c r="O4502" s="20"/>
      <c r="P4502"/>
      <c r="Q4502"/>
      <c r="R4502"/>
      <c r="S4502"/>
      <c r="T4502" s="20"/>
      <c r="U4502"/>
      <c r="V4502"/>
      <c r="W4502"/>
      <c r="X4502"/>
      <c r="Y4502" s="20"/>
      <c r="Z4502"/>
      <c r="AA4502"/>
      <c r="AB4502"/>
      <c r="AC4502"/>
      <c r="AD4502" s="20"/>
      <c r="AE4502"/>
      <c r="AF4502"/>
      <c r="AG4502"/>
      <c r="AH4502"/>
      <c r="AI4502" s="20"/>
      <c r="AJ4502"/>
      <c r="AK4502"/>
      <c r="AL4502"/>
      <c r="AM4502"/>
      <c r="AN4502" s="20"/>
      <c r="AO4502"/>
      <c r="AT4502" s="14"/>
      <c r="AU4502" s="14"/>
      <c r="AV4502" s="14"/>
      <c r="AW4502" s="14"/>
    </row>
    <row r="4503" spans="1:49" s="10" customFormat="1">
      <c r="A4503" s="12"/>
      <c r="C4503"/>
      <c r="D4503"/>
      <c r="E4503" s="20"/>
      <c r="F4503"/>
      <c r="G4503"/>
      <c r="H4503"/>
      <c r="I4503"/>
      <c r="J4503" s="20"/>
      <c r="K4503"/>
      <c r="L4503"/>
      <c r="M4503"/>
      <c r="N4503"/>
      <c r="O4503" s="20"/>
      <c r="P4503"/>
      <c r="Q4503"/>
      <c r="R4503"/>
      <c r="S4503"/>
      <c r="T4503" s="20"/>
      <c r="U4503"/>
      <c r="V4503"/>
      <c r="W4503"/>
      <c r="X4503"/>
      <c r="Y4503" s="20"/>
      <c r="Z4503"/>
      <c r="AA4503"/>
      <c r="AB4503"/>
      <c r="AC4503"/>
      <c r="AD4503" s="20"/>
      <c r="AE4503"/>
      <c r="AF4503"/>
      <c r="AG4503"/>
      <c r="AH4503"/>
      <c r="AI4503" s="20"/>
      <c r="AJ4503"/>
      <c r="AK4503"/>
      <c r="AL4503"/>
      <c r="AM4503"/>
      <c r="AN4503" s="20"/>
      <c r="AO4503"/>
      <c r="AT4503" s="14"/>
      <c r="AU4503" s="14"/>
      <c r="AV4503" s="14"/>
      <c r="AW4503" s="14"/>
    </row>
    <row r="4504" spans="1:49" s="10" customFormat="1">
      <c r="A4504" s="12"/>
      <c r="C4504"/>
      <c r="D4504"/>
      <c r="E4504" s="20"/>
      <c r="F4504"/>
      <c r="G4504"/>
      <c r="H4504"/>
      <c r="I4504"/>
      <c r="J4504" s="20"/>
      <c r="K4504"/>
      <c r="L4504"/>
      <c r="M4504"/>
      <c r="N4504"/>
      <c r="O4504" s="20"/>
      <c r="P4504"/>
      <c r="Q4504"/>
      <c r="R4504"/>
      <c r="S4504"/>
      <c r="T4504" s="20"/>
      <c r="U4504"/>
      <c r="V4504"/>
      <c r="W4504"/>
      <c r="X4504"/>
      <c r="Y4504" s="20"/>
      <c r="Z4504"/>
      <c r="AA4504"/>
      <c r="AB4504"/>
      <c r="AC4504"/>
      <c r="AD4504" s="20"/>
      <c r="AE4504"/>
      <c r="AF4504"/>
      <c r="AG4504"/>
      <c r="AH4504"/>
      <c r="AI4504" s="20"/>
      <c r="AJ4504"/>
      <c r="AK4504"/>
      <c r="AL4504"/>
      <c r="AM4504"/>
      <c r="AN4504" s="20"/>
      <c r="AO4504"/>
      <c r="AT4504" s="14"/>
      <c r="AU4504" s="14"/>
      <c r="AV4504" s="14"/>
      <c r="AW4504" s="14"/>
    </row>
    <row r="4505" spans="1:49" s="10" customFormat="1">
      <c r="A4505" s="12"/>
      <c r="C4505"/>
      <c r="D4505"/>
      <c r="E4505" s="20"/>
      <c r="F4505"/>
      <c r="G4505"/>
      <c r="H4505"/>
      <c r="I4505"/>
      <c r="J4505" s="20"/>
      <c r="K4505"/>
      <c r="L4505"/>
      <c r="M4505"/>
      <c r="N4505"/>
      <c r="O4505" s="20"/>
      <c r="P4505"/>
      <c r="Q4505"/>
      <c r="R4505"/>
      <c r="S4505"/>
      <c r="T4505" s="20"/>
      <c r="U4505"/>
      <c r="V4505"/>
      <c r="W4505"/>
      <c r="X4505"/>
      <c r="Y4505" s="20"/>
      <c r="Z4505"/>
      <c r="AA4505"/>
      <c r="AB4505"/>
      <c r="AC4505"/>
      <c r="AD4505" s="20"/>
      <c r="AE4505"/>
      <c r="AF4505"/>
      <c r="AG4505"/>
      <c r="AH4505"/>
      <c r="AI4505" s="20"/>
      <c r="AJ4505"/>
      <c r="AK4505"/>
      <c r="AL4505"/>
      <c r="AM4505"/>
      <c r="AN4505" s="20"/>
      <c r="AO4505"/>
      <c r="AT4505" s="14"/>
      <c r="AU4505" s="14"/>
      <c r="AV4505" s="14"/>
      <c r="AW4505" s="14"/>
    </row>
    <row r="4506" spans="1:49" s="10" customFormat="1">
      <c r="A4506" s="12"/>
      <c r="C4506"/>
      <c r="D4506"/>
      <c r="E4506" s="20"/>
      <c r="F4506"/>
      <c r="G4506"/>
      <c r="H4506"/>
      <c r="I4506"/>
      <c r="J4506" s="20"/>
      <c r="K4506"/>
      <c r="L4506"/>
      <c r="M4506"/>
      <c r="N4506"/>
      <c r="O4506" s="20"/>
      <c r="P4506"/>
      <c r="Q4506"/>
      <c r="R4506"/>
      <c r="S4506"/>
      <c r="T4506" s="20"/>
      <c r="U4506"/>
      <c r="V4506"/>
      <c r="W4506"/>
      <c r="X4506"/>
      <c r="Y4506" s="20"/>
      <c r="Z4506"/>
      <c r="AA4506"/>
      <c r="AB4506"/>
      <c r="AC4506"/>
      <c r="AD4506" s="20"/>
      <c r="AE4506"/>
      <c r="AF4506"/>
      <c r="AG4506"/>
      <c r="AH4506"/>
      <c r="AI4506" s="20"/>
      <c r="AJ4506"/>
      <c r="AK4506"/>
      <c r="AL4506"/>
      <c r="AM4506"/>
      <c r="AN4506" s="20"/>
      <c r="AO4506"/>
      <c r="AT4506" s="14"/>
      <c r="AU4506" s="14"/>
      <c r="AV4506" s="14"/>
      <c r="AW4506" s="14"/>
    </row>
    <row r="4507" spans="1:49" s="10" customFormat="1">
      <c r="A4507" s="12"/>
      <c r="C4507"/>
      <c r="D4507"/>
      <c r="E4507" s="20"/>
      <c r="F4507"/>
      <c r="G4507"/>
      <c r="H4507"/>
      <c r="I4507"/>
      <c r="J4507" s="20"/>
      <c r="K4507"/>
      <c r="L4507"/>
      <c r="M4507"/>
      <c r="N4507"/>
      <c r="O4507" s="20"/>
      <c r="P4507"/>
      <c r="Q4507"/>
      <c r="R4507"/>
      <c r="S4507"/>
      <c r="T4507" s="20"/>
      <c r="U4507"/>
      <c r="V4507"/>
      <c r="W4507"/>
      <c r="X4507"/>
      <c r="Y4507" s="20"/>
      <c r="Z4507"/>
      <c r="AA4507"/>
      <c r="AB4507"/>
      <c r="AC4507"/>
      <c r="AD4507" s="20"/>
      <c r="AE4507"/>
      <c r="AF4507"/>
      <c r="AG4507"/>
      <c r="AH4507"/>
      <c r="AI4507" s="20"/>
      <c r="AJ4507"/>
      <c r="AK4507"/>
      <c r="AL4507"/>
      <c r="AM4507"/>
      <c r="AN4507" s="20"/>
      <c r="AO4507"/>
      <c r="AT4507" s="14"/>
      <c r="AU4507" s="14"/>
      <c r="AV4507" s="14"/>
      <c r="AW4507" s="14"/>
    </row>
    <row r="4508" spans="1:49" s="10" customFormat="1">
      <c r="A4508" s="12"/>
      <c r="C4508"/>
      <c r="D4508"/>
      <c r="E4508" s="20"/>
      <c r="F4508"/>
      <c r="G4508"/>
      <c r="H4508"/>
      <c r="I4508"/>
      <c r="J4508" s="20"/>
      <c r="K4508"/>
      <c r="L4508"/>
      <c r="M4508"/>
      <c r="N4508"/>
      <c r="O4508" s="20"/>
      <c r="P4508"/>
      <c r="Q4508"/>
      <c r="R4508"/>
      <c r="S4508"/>
      <c r="T4508" s="20"/>
      <c r="U4508"/>
      <c r="V4508"/>
      <c r="W4508"/>
      <c r="X4508"/>
      <c r="Y4508" s="20"/>
      <c r="Z4508"/>
      <c r="AA4508"/>
      <c r="AB4508"/>
      <c r="AC4508"/>
      <c r="AD4508" s="20"/>
      <c r="AE4508"/>
      <c r="AF4508"/>
      <c r="AG4508"/>
      <c r="AH4508"/>
      <c r="AI4508" s="20"/>
      <c r="AJ4508"/>
      <c r="AK4508"/>
      <c r="AL4508"/>
      <c r="AM4508"/>
      <c r="AN4508" s="20"/>
      <c r="AO4508"/>
      <c r="AT4508" s="14"/>
      <c r="AU4508" s="14"/>
      <c r="AV4508" s="14"/>
      <c r="AW4508" s="14"/>
    </row>
    <row r="4509" spans="1:49" s="10" customFormat="1">
      <c r="A4509" s="12"/>
      <c r="C4509"/>
      <c r="D4509"/>
      <c r="E4509" s="20"/>
      <c r="F4509"/>
      <c r="G4509"/>
      <c r="H4509"/>
      <c r="I4509"/>
      <c r="J4509" s="20"/>
      <c r="K4509"/>
      <c r="L4509"/>
      <c r="M4509"/>
      <c r="N4509"/>
      <c r="O4509" s="20"/>
      <c r="P4509"/>
      <c r="Q4509"/>
      <c r="R4509"/>
      <c r="S4509"/>
      <c r="T4509" s="20"/>
      <c r="U4509"/>
      <c r="V4509"/>
      <c r="W4509"/>
      <c r="X4509"/>
      <c r="Y4509" s="20"/>
      <c r="Z4509"/>
      <c r="AA4509"/>
      <c r="AB4509"/>
      <c r="AC4509"/>
      <c r="AD4509" s="20"/>
      <c r="AE4509"/>
      <c r="AF4509"/>
      <c r="AG4509"/>
      <c r="AH4509"/>
      <c r="AI4509" s="20"/>
      <c r="AJ4509"/>
      <c r="AK4509"/>
      <c r="AL4509"/>
      <c r="AM4509"/>
      <c r="AN4509" s="20"/>
      <c r="AO4509"/>
      <c r="AT4509" s="14"/>
      <c r="AU4509" s="14"/>
      <c r="AV4509" s="14"/>
      <c r="AW4509" s="14"/>
    </row>
    <row r="4510" spans="1:49" s="10" customFormat="1">
      <c r="A4510" s="12"/>
      <c r="C4510"/>
      <c r="D4510"/>
      <c r="E4510" s="20"/>
      <c r="F4510"/>
      <c r="G4510"/>
      <c r="H4510"/>
      <c r="I4510"/>
      <c r="J4510" s="20"/>
      <c r="K4510"/>
      <c r="L4510"/>
      <c r="M4510"/>
      <c r="N4510"/>
      <c r="O4510" s="20"/>
      <c r="P4510"/>
      <c r="Q4510"/>
      <c r="R4510"/>
      <c r="S4510"/>
      <c r="T4510" s="20"/>
      <c r="U4510"/>
      <c r="V4510"/>
      <c r="W4510"/>
      <c r="X4510"/>
      <c r="Y4510" s="20"/>
      <c r="Z4510"/>
      <c r="AA4510"/>
      <c r="AB4510"/>
      <c r="AC4510"/>
      <c r="AD4510" s="20"/>
      <c r="AE4510"/>
      <c r="AF4510"/>
      <c r="AG4510"/>
      <c r="AH4510"/>
      <c r="AI4510" s="20"/>
      <c r="AJ4510"/>
      <c r="AK4510"/>
      <c r="AL4510"/>
      <c r="AM4510"/>
      <c r="AN4510" s="20"/>
      <c r="AO4510"/>
      <c r="AT4510" s="14"/>
      <c r="AU4510" s="14"/>
      <c r="AV4510" s="14"/>
      <c r="AW4510" s="14"/>
    </row>
    <row r="4511" spans="1:49" s="10" customFormat="1">
      <c r="A4511" s="12"/>
      <c r="C4511"/>
      <c r="D4511"/>
      <c r="E4511" s="20"/>
      <c r="F4511"/>
      <c r="G4511"/>
      <c r="H4511"/>
      <c r="I4511"/>
      <c r="J4511" s="20"/>
      <c r="K4511"/>
      <c r="L4511"/>
      <c r="M4511"/>
      <c r="N4511"/>
      <c r="O4511" s="20"/>
      <c r="P4511"/>
      <c r="Q4511"/>
      <c r="R4511"/>
      <c r="S4511"/>
      <c r="T4511" s="20"/>
      <c r="U4511"/>
      <c r="V4511"/>
      <c r="W4511"/>
      <c r="X4511"/>
      <c r="Y4511" s="20"/>
      <c r="Z4511"/>
      <c r="AA4511"/>
      <c r="AB4511"/>
      <c r="AC4511"/>
      <c r="AD4511" s="20"/>
      <c r="AE4511"/>
      <c r="AF4511"/>
      <c r="AG4511"/>
      <c r="AH4511"/>
      <c r="AI4511" s="20"/>
      <c r="AJ4511"/>
      <c r="AK4511"/>
      <c r="AL4511"/>
      <c r="AM4511"/>
      <c r="AN4511" s="20"/>
      <c r="AO4511"/>
      <c r="AT4511" s="14"/>
      <c r="AU4511" s="14"/>
      <c r="AV4511" s="14"/>
      <c r="AW4511" s="14"/>
    </row>
    <row r="4512" spans="1:49" s="10" customFormat="1">
      <c r="A4512" s="12"/>
      <c r="C4512"/>
      <c r="D4512"/>
      <c r="E4512" s="20"/>
      <c r="F4512"/>
      <c r="G4512"/>
      <c r="H4512"/>
      <c r="I4512"/>
      <c r="J4512" s="20"/>
      <c r="K4512"/>
      <c r="L4512"/>
      <c r="M4512"/>
      <c r="N4512"/>
      <c r="O4512" s="20"/>
      <c r="P4512"/>
      <c r="Q4512"/>
      <c r="R4512"/>
      <c r="S4512"/>
      <c r="T4512" s="20"/>
      <c r="U4512"/>
      <c r="V4512"/>
      <c r="W4512"/>
      <c r="X4512"/>
      <c r="Y4512" s="20"/>
      <c r="Z4512"/>
      <c r="AA4512"/>
      <c r="AB4512"/>
      <c r="AC4512"/>
      <c r="AD4512" s="20"/>
      <c r="AE4512"/>
      <c r="AF4512"/>
      <c r="AG4512"/>
      <c r="AH4512"/>
      <c r="AI4512" s="20"/>
      <c r="AJ4512"/>
      <c r="AK4512"/>
      <c r="AL4512"/>
      <c r="AM4512"/>
      <c r="AN4512" s="20"/>
      <c r="AO4512"/>
      <c r="AT4512" s="14"/>
      <c r="AU4512" s="14"/>
      <c r="AV4512" s="14"/>
      <c r="AW4512" s="14"/>
    </row>
    <row r="4513" spans="1:49" s="10" customFormat="1">
      <c r="A4513" s="12"/>
      <c r="C4513"/>
      <c r="D4513"/>
      <c r="E4513" s="20"/>
      <c r="F4513"/>
      <c r="G4513"/>
      <c r="H4513"/>
      <c r="I4513"/>
      <c r="J4513" s="20"/>
      <c r="K4513"/>
      <c r="L4513"/>
      <c r="M4513"/>
      <c r="N4513"/>
      <c r="O4513" s="20"/>
      <c r="P4513"/>
      <c r="Q4513"/>
      <c r="R4513"/>
      <c r="S4513"/>
      <c r="T4513" s="20"/>
      <c r="U4513"/>
      <c r="V4513"/>
      <c r="W4513"/>
      <c r="X4513"/>
      <c r="Y4513" s="20"/>
      <c r="Z4513"/>
      <c r="AA4513"/>
      <c r="AB4513"/>
      <c r="AC4513"/>
      <c r="AD4513" s="20"/>
      <c r="AE4513"/>
      <c r="AF4513"/>
      <c r="AG4513"/>
      <c r="AH4513"/>
      <c r="AI4513" s="20"/>
      <c r="AJ4513"/>
      <c r="AK4513"/>
      <c r="AL4513"/>
      <c r="AM4513"/>
      <c r="AN4513" s="20"/>
      <c r="AO4513"/>
      <c r="AT4513" s="14"/>
      <c r="AU4513" s="14"/>
      <c r="AV4513" s="14"/>
      <c r="AW4513" s="14"/>
    </row>
    <row r="4514" spans="1:49" s="10" customFormat="1">
      <c r="A4514" s="12"/>
      <c r="C4514"/>
      <c r="D4514"/>
      <c r="E4514" s="20"/>
      <c r="F4514"/>
      <c r="G4514"/>
      <c r="H4514"/>
      <c r="I4514"/>
      <c r="J4514" s="20"/>
      <c r="K4514"/>
      <c r="L4514"/>
      <c r="M4514"/>
      <c r="N4514"/>
      <c r="O4514" s="20"/>
      <c r="P4514"/>
      <c r="Q4514"/>
      <c r="R4514"/>
      <c r="S4514"/>
      <c r="T4514" s="20"/>
      <c r="U4514"/>
      <c r="V4514"/>
      <c r="W4514"/>
      <c r="X4514"/>
      <c r="Y4514" s="20"/>
      <c r="Z4514"/>
      <c r="AA4514"/>
      <c r="AB4514"/>
      <c r="AC4514"/>
      <c r="AD4514" s="20"/>
      <c r="AE4514"/>
      <c r="AF4514"/>
      <c r="AG4514"/>
      <c r="AH4514"/>
      <c r="AI4514" s="20"/>
      <c r="AJ4514"/>
      <c r="AK4514"/>
      <c r="AL4514"/>
      <c r="AM4514"/>
      <c r="AN4514" s="20"/>
      <c r="AO4514"/>
      <c r="AT4514" s="14"/>
      <c r="AU4514" s="14"/>
      <c r="AV4514" s="14"/>
      <c r="AW4514" s="14"/>
    </row>
    <row r="4515" spans="1:49" s="10" customFormat="1">
      <c r="A4515" s="12"/>
      <c r="C4515"/>
      <c r="D4515"/>
      <c r="E4515" s="20"/>
      <c r="F4515"/>
      <c r="G4515"/>
      <c r="H4515"/>
      <c r="I4515"/>
      <c r="J4515" s="20"/>
      <c r="K4515"/>
      <c r="L4515"/>
      <c r="M4515"/>
      <c r="N4515"/>
      <c r="O4515" s="20"/>
      <c r="P4515"/>
      <c r="Q4515"/>
      <c r="R4515"/>
      <c r="S4515"/>
      <c r="T4515" s="20"/>
      <c r="U4515"/>
      <c r="V4515"/>
      <c r="W4515"/>
      <c r="X4515"/>
      <c r="Y4515" s="20"/>
      <c r="Z4515"/>
      <c r="AA4515"/>
      <c r="AB4515"/>
      <c r="AC4515"/>
      <c r="AD4515" s="20"/>
      <c r="AE4515"/>
      <c r="AF4515"/>
      <c r="AG4515"/>
      <c r="AH4515"/>
      <c r="AI4515" s="20"/>
      <c r="AJ4515"/>
      <c r="AK4515"/>
      <c r="AL4515"/>
      <c r="AM4515"/>
      <c r="AN4515" s="20"/>
      <c r="AO4515"/>
      <c r="AT4515" s="14"/>
      <c r="AU4515" s="14"/>
      <c r="AV4515" s="14"/>
      <c r="AW4515" s="14"/>
    </row>
    <row r="4516" spans="1:49" s="10" customFormat="1">
      <c r="A4516" s="12"/>
      <c r="C4516"/>
      <c r="D4516"/>
      <c r="E4516" s="20"/>
      <c r="F4516"/>
      <c r="G4516"/>
      <c r="H4516"/>
      <c r="I4516"/>
      <c r="J4516" s="20"/>
      <c r="K4516"/>
      <c r="L4516"/>
      <c r="M4516"/>
      <c r="N4516"/>
      <c r="O4516" s="20"/>
      <c r="P4516"/>
      <c r="Q4516"/>
      <c r="R4516"/>
      <c r="S4516"/>
      <c r="T4516" s="20"/>
      <c r="U4516"/>
      <c r="V4516"/>
      <c r="W4516"/>
      <c r="X4516"/>
      <c r="Y4516" s="20"/>
      <c r="Z4516"/>
      <c r="AA4516"/>
      <c r="AB4516"/>
      <c r="AC4516"/>
      <c r="AD4516" s="20"/>
      <c r="AE4516"/>
      <c r="AF4516"/>
      <c r="AG4516"/>
      <c r="AH4516"/>
      <c r="AI4516" s="20"/>
      <c r="AJ4516"/>
      <c r="AK4516"/>
      <c r="AL4516"/>
      <c r="AM4516"/>
      <c r="AN4516" s="20"/>
      <c r="AO4516"/>
      <c r="AT4516" s="14"/>
      <c r="AU4516" s="14"/>
      <c r="AV4516" s="14"/>
      <c r="AW4516" s="14"/>
    </row>
    <row r="4517" spans="1:49" s="10" customFormat="1">
      <c r="A4517" s="12"/>
      <c r="C4517"/>
      <c r="D4517"/>
      <c r="E4517" s="20"/>
      <c r="F4517"/>
      <c r="G4517"/>
      <c r="H4517"/>
      <c r="I4517"/>
      <c r="J4517" s="20"/>
      <c r="K4517"/>
      <c r="L4517"/>
      <c r="M4517"/>
      <c r="N4517"/>
      <c r="O4517" s="20"/>
      <c r="P4517"/>
      <c r="Q4517"/>
      <c r="R4517"/>
      <c r="S4517"/>
      <c r="T4517" s="20"/>
      <c r="U4517"/>
      <c r="V4517"/>
      <c r="W4517"/>
      <c r="X4517"/>
      <c r="Y4517" s="20"/>
      <c r="Z4517"/>
      <c r="AA4517"/>
      <c r="AB4517"/>
      <c r="AC4517"/>
      <c r="AD4517" s="20"/>
      <c r="AE4517"/>
      <c r="AF4517"/>
      <c r="AG4517"/>
      <c r="AH4517"/>
      <c r="AI4517" s="20"/>
      <c r="AJ4517"/>
      <c r="AK4517"/>
      <c r="AL4517"/>
      <c r="AM4517"/>
      <c r="AN4517" s="20"/>
      <c r="AO4517"/>
      <c r="AT4517" s="14"/>
      <c r="AU4517" s="14"/>
      <c r="AV4517" s="14"/>
      <c r="AW4517" s="14"/>
    </row>
    <row r="4518" spans="1:49" s="10" customFormat="1">
      <c r="A4518" s="12"/>
      <c r="C4518"/>
      <c r="D4518"/>
      <c r="E4518" s="20"/>
      <c r="F4518"/>
      <c r="G4518"/>
      <c r="H4518"/>
      <c r="I4518"/>
      <c r="J4518" s="20"/>
      <c r="K4518"/>
      <c r="L4518"/>
      <c r="M4518"/>
      <c r="N4518"/>
      <c r="O4518" s="20"/>
      <c r="P4518"/>
      <c r="Q4518"/>
      <c r="R4518"/>
      <c r="S4518"/>
      <c r="T4518" s="20"/>
      <c r="U4518"/>
      <c r="V4518"/>
      <c r="W4518"/>
      <c r="X4518"/>
      <c r="Y4518" s="20"/>
      <c r="Z4518"/>
      <c r="AA4518"/>
      <c r="AB4518"/>
      <c r="AC4518"/>
      <c r="AD4518" s="20"/>
      <c r="AE4518"/>
      <c r="AF4518"/>
      <c r="AG4518"/>
      <c r="AH4518"/>
      <c r="AI4518" s="20"/>
      <c r="AJ4518"/>
      <c r="AK4518"/>
      <c r="AL4518"/>
      <c r="AM4518"/>
      <c r="AN4518" s="20"/>
      <c r="AO4518"/>
      <c r="AT4518" s="14"/>
      <c r="AU4518" s="14"/>
      <c r="AV4518" s="14"/>
      <c r="AW4518" s="14"/>
    </row>
    <row r="4519" spans="1:49" s="10" customFormat="1">
      <c r="A4519" s="12"/>
      <c r="C4519"/>
      <c r="D4519"/>
      <c r="E4519" s="20"/>
      <c r="F4519"/>
      <c r="G4519"/>
      <c r="H4519"/>
      <c r="I4519"/>
      <c r="J4519" s="20"/>
      <c r="K4519"/>
      <c r="L4519"/>
      <c r="M4519"/>
      <c r="N4519"/>
      <c r="O4519" s="20"/>
      <c r="P4519"/>
      <c r="Q4519"/>
      <c r="R4519"/>
      <c r="S4519"/>
      <c r="T4519" s="20"/>
      <c r="U4519"/>
      <c r="V4519"/>
      <c r="W4519"/>
      <c r="X4519"/>
      <c r="Y4519" s="20"/>
      <c r="Z4519"/>
      <c r="AA4519"/>
      <c r="AB4519"/>
      <c r="AC4519"/>
      <c r="AD4519" s="20"/>
      <c r="AE4519"/>
      <c r="AF4519"/>
      <c r="AG4519"/>
      <c r="AH4519"/>
      <c r="AI4519" s="20"/>
      <c r="AJ4519"/>
      <c r="AK4519"/>
      <c r="AL4519"/>
      <c r="AM4519"/>
      <c r="AN4519" s="20"/>
      <c r="AO4519"/>
      <c r="AT4519" s="14"/>
      <c r="AU4519" s="14"/>
      <c r="AV4519" s="14"/>
      <c r="AW4519" s="14"/>
    </row>
    <row r="4520" spans="1:49" s="10" customFormat="1">
      <c r="A4520" s="12"/>
      <c r="C4520"/>
      <c r="D4520"/>
      <c r="E4520" s="20"/>
      <c r="F4520"/>
      <c r="G4520"/>
      <c r="H4520"/>
      <c r="I4520"/>
      <c r="J4520" s="20"/>
      <c r="K4520"/>
      <c r="L4520"/>
      <c r="M4520"/>
      <c r="N4520"/>
      <c r="O4520" s="20"/>
      <c r="P4520"/>
      <c r="Q4520"/>
      <c r="R4520"/>
      <c r="S4520"/>
      <c r="T4520" s="20"/>
      <c r="U4520"/>
      <c r="V4520"/>
      <c r="W4520"/>
      <c r="X4520"/>
      <c r="Y4520" s="20"/>
      <c r="Z4520"/>
      <c r="AA4520"/>
      <c r="AB4520"/>
      <c r="AC4520"/>
      <c r="AD4520" s="20"/>
      <c r="AE4520"/>
      <c r="AF4520"/>
      <c r="AG4520"/>
      <c r="AH4520"/>
      <c r="AI4520" s="20"/>
      <c r="AJ4520"/>
      <c r="AK4520"/>
      <c r="AL4520"/>
      <c r="AM4520"/>
      <c r="AN4520" s="20"/>
      <c r="AO4520"/>
      <c r="AT4520" s="14"/>
      <c r="AU4520" s="14"/>
      <c r="AV4520" s="14"/>
      <c r="AW4520" s="14"/>
    </row>
    <row r="4521" spans="1:49" s="10" customFormat="1">
      <c r="A4521" s="12"/>
      <c r="C4521"/>
      <c r="D4521"/>
      <c r="E4521" s="20"/>
      <c r="F4521"/>
      <c r="G4521"/>
      <c r="H4521"/>
      <c r="I4521"/>
      <c r="J4521" s="20"/>
      <c r="K4521"/>
      <c r="L4521"/>
      <c r="M4521"/>
      <c r="N4521"/>
      <c r="O4521" s="20"/>
      <c r="P4521"/>
      <c r="Q4521"/>
      <c r="R4521"/>
      <c r="S4521"/>
      <c r="T4521" s="20"/>
      <c r="U4521"/>
      <c r="V4521"/>
      <c r="W4521"/>
      <c r="X4521"/>
      <c r="Y4521" s="20"/>
      <c r="Z4521"/>
      <c r="AA4521"/>
      <c r="AB4521"/>
      <c r="AC4521"/>
      <c r="AD4521" s="20"/>
      <c r="AE4521"/>
      <c r="AF4521"/>
      <c r="AG4521"/>
      <c r="AH4521"/>
      <c r="AI4521" s="20"/>
      <c r="AJ4521"/>
      <c r="AK4521"/>
      <c r="AL4521"/>
      <c r="AM4521"/>
      <c r="AN4521" s="20"/>
      <c r="AO4521"/>
      <c r="AT4521" s="14"/>
      <c r="AU4521" s="14"/>
      <c r="AV4521" s="14"/>
      <c r="AW4521" s="14"/>
    </row>
    <row r="4522" spans="1:49" s="10" customFormat="1">
      <c r="A4522" s="12"/>
      <c r="C4522"/>
      <c r="D4522"/>
      <c r="E4522" s="20"/>
      <c r="F4522"/>
      <c r="G4522"/>
      <c r="H4522"/>
      <c r="I4522"/>
      <c r="J4522" s="20"/>
      <c r="K4522"/>
      <c r="L4522"/>
      <c r="M4522"/>
      <c r="N4522"/>
      <c r="O4522" s="20"/>
      <c r="P4522"/>
      <c r="Q4522"/>
      <c r="R4522"/>
      <c r="S4522"/>
      <c r="T4522" s="20"/>
      <c r="U4522"/>
      <c r="V4522"/>
      <c r="W4522"/>
      <c r="X4522"/>
      <c r="Y4522" s="20"/>
      <c r="Z4522"/>
      <c r="AA4522"/>
      <c r="AB4522"/>
      <c r="AC4522"/>
      <c r="AD4522" s="20"/>
      <c r="AE4522"/>
      <c r="AF4522"/>
      <c r="AG4522"/>
      <c r="AH4522"/>
      <c r="AI4522" s="20"/>
      <c r="AJ4522"/>
      <c r="AK4522"/>
      <c r="AL4522"/>
      <c r="AM4522"/>
      <c r="AN4522" s="20"/>
      <c r="AO4522"/>
      <c r="AT4522" s="14"/>
      <c r="AU4522" s="14"/>
      <c r="AV4522" s="14"/>
      <c r="AW4522" s="14"/>
    </row>
    <row r="4523" spans="1:49" s="10" customFormat="1">
      <c r="A4523" s="12"/>
      <c r="C4523"/>
      <c r="D4523"/>
      <c r="E4523" s="20"/>
      <c r="F4523"/>
      <c r="G4523"/>
      <c r="H4523"/>
      <c r="I4523"/>
      <c r="J4523" s="20"/>
      <c r="K4523"/>
      <c r="L4523"/>
      <c r="M4523"/>
      <c r="N4523"/>
      <c r="O4523" s="20"/>
      <c r="P4523"/>
      <c r="Q4523"/>
      <c r="R4523"/>
      <c r="S4523"/>
      <c r="T4523" s="20"/>
      <c r="U4523"/>
      <c r="V4523"/>
      <c r="W4523"/>
      <c r="X4523"/>
      <c r="Y4523" s="20"/>
      <c r="Z4523"/>
      <c r="AA4523"/>
      <c r="AB4523"/>
      <c r="AC4523"/>
      <c r="AD4523" s="20"/>
      <c r="AE4523"/>
      <c r="AF4523"/>
      <c r="AG4523"/>
      <c r="AH4523"/>
      <c r="AI4523" s="20"/>
      <c r="AJ4523"/>
      <c r="AK4523"/>
      <c r="AL4523"/>
      <c r="AM4523"/>
      <c r="AN4523" s="20"/>
      <c r="AO4523"/>
      <c r="AT4523" s="14"/>
      <c r="AU4523" s="14"/>
      <c r="AV4523" s="14"/>
      <c r="AW4523" s="14"/>
    </row>
    <row r="4524" spans="1:49" s="10" customFormat="1">
      <c r="A4524" s="12"/>
      <c r="C4524"/>
      <c r="D4524"/>
      <c r="E4524" s="20"/>
      <c r="F4524"/>
      <c r="G4524"/>
      <c r="H4524"/>
      <c r="I4524"/>
      <c r="J4524" s="20"/>
      <c r="K4524"/>
      <c r="L4524"/>
      <c r="M4524"/>
      <c r="N4524"/>
      <c r="O4524" s="20"/>
      <c r="P4524"/>
      <c r="Q4524"/>
      <c r="R4524"/>
      <c r="S4524"/>
      <c r="T4524" s="20"/>
      <c r="U4524"/>
      <c r="V4524"/>
      <c r="W4524"/>
      <c r="X4524"/>
      <c r="Y4524" s="20"/>
      <c r="Z4524"/>
      <c r="AA4524"/>
      <c r="AB4524"/>
      <c r="AC4524"/>
      <c r="AD4524" s="20"/>
      <c r="AE4524"/>
      <c r="AF4524"/>
      <c r="AG4524"/>
      <c r="AH4524"/>
      <c r="AI4524" s="20"/>
      <c r="AJ4524"/>
      <c r="AK4524"/>
      <c r="AL4524"/>
      <c r="AM4524"/>
      <c r="AN4524" s="20"/>
      <c r="AO4524"/>
      <c r="AT4524" s="14"/>
      <c r="AU4524" s="14"/>
      <c r="AV4524" s="14"/>
      <c r="AW4524" s="14"/>
    </row>
    <row r="4525" spans="1:49" s="10" customFormat="1">
      <c r="A4525" s="12"/>
      <c r="C4525"/>
      <c r="D4525"/>
      <c r="E4525" s="20"/>
      <c r="F4525"/>
      <c r="G4525"/>
      <c r="H4525"/>
      <c r="I4525"/>
      <c r="J4525" s="20"/>
      <c r="K4525"/>
      <c r="L4525"/>
      <c r="M4525"/>
      <c r="N4525"/>
      <c r="O4525" s="20"/>
      <c r="P4525"/>
      <c r="Q4525"/>
      <c r="R4525"/>
      <c r="S4525"/>
      <c r="T4525" s="20"/>
      <c r="U4525"/>
      <c r="V4525"/>
      <c r="W4525"/>
      <c r="X4525"/>
      <c r="Y4525" s="20"/>
      <c r="Z4525"/>
      <c r="AA4525"/>
      <c r="AB4525"/>
      <c r="AC4525"/>
      <c r="AD4525" s="20"/>
      <c r="AE4525"/>
      <c r="AF4525"/>
      <c r="AG4525"/>
      <c r="AH4525"/>
      <c r="AI4525" s="20"/>
      <c r="AJ4525"/>
      <c r="AK4525"/>
      <c r="AL4525"/>
      <c r="AM4525"/>
      <c r="AN4525" s="20"/>
      <c r="AO4525"/>
      <c r="AT4525" s="14"/>
      <c r="AU4525" s="14"/>
      <c r="AV4525" s="14"/>
      <c r="AW4525" s="14"/>
    </row>
    <row r="4526" spans="1:49" s="10" customFormat="1">
      <c r="A4526" s="12"/>
      <c r="C4526"/>
      <c r="D4526"/>
      <c r="E4526" s="20"/>
      <c r="F4526"/>
      <c r="G4526"/>
      <c r="H4526"/>
      <c r="I4526"/>
      <c r="J4526" s="20"/>
      <c r="K4526"/>
      <c r="L4526"/>
      <c r="M4526"/>
      <c r="N4526"/>
      <c r="O4526" s="20"/>
      <c r="P4526"/>
      <c r="Q4526"/>
      <c r="R4526"/>
      <c r="S4526"/>
      <c r="T4526" s="20"/>
      <c r="U4526"/>
      <c r="V4526"/>
      <c r="W4526"/>
      <c r="X4526"/>
      <c r="Y4526" s="20"/>
      <c r="Z4526"/>
      <c r="AA4526"/>
      <c r="AB4526"/>
      <c r="AC4526"/>
      <c r="AD4526" s="20"/>
      <c r="AE4526"/>
      <c r="AF4526"/>
      <c r="AG4526"/>
      <c r="AH4526"/>
      <c r="AI4526" s="20"/>
      <c r="AJ4526"/>
      <c r="AK4526"/>
      <c r="AL4526"/>
      <c r="AM4526"/>
      <c r="AN4526" s="20"/>
      <c r="AO4526"/>
      <c r="AT4526" s="14"/>
      <c r="AU4526" s="14"/>
      <c r="AV4526" s="14"/>
      <c r="AW4526" s="14"/>
    </row>
    <row r="4527" spans="1:49" s="10" customFormat="1">
      <c r="A4527" s="12"/>
      <c r="C4527"/>
      <c r="D4527"/>
      <c r="E4527" s="20"/>
      <c r="F4527"/>
      <c r="G4527"/>
      <c r="H4527"/>
      <c r="I4527"/>
      <c r="J4527" s="20"/>
      <c r="K4527"/>
      <c r="L4527"/>
      <c r="M4527"/>
      <c r="N4527"/>
      <c r="O4527" s="20"/>
      <c r="P4527"/>
      <c r="Q4527"/>
      <c r="R4527"/>
      <c r="S4527"/>
      <c r="T4527" s="20"/>
      <c r="U4527"/>
      <c r="V4527"/>
      <c r="W4527"/>
      <c r="X4527"/>
      <c r="Y4527" s="20"/>
      <c r="Z4527"/>
      <c r="AA4527"/>
      <c r="AB4527"/>
      <c r="AC4527"/>
      <c r="AD4527" s="20"/>
      <c r="AE4527"/>
      <c r="AF4527"/>
      <c r="AG4527"/>
      <c r="AH4527"/>
      <c r="AI4527" s="20"/>
      <c r="AJ4527"/>
      <c r="AK4527"/>
      <c r="AL4527"/>
      <c r="AM4527"/>
      <c r="AN4527" s="20"/>
      <c r="AO4527"/>
      <c r="AT4527" s="14"/>
      <c r="AU4527" s="14"/>
      <c r="AV4527" s="14"/>
      <c r="AW4527" s="14"/>
    </row>
    <row r="4528" spans="1:49" s="10" customFormat="1">
      <c r="A4528" s="12"/>
      <c r="C4528"/>
      <c r="D4528"/>
      <c r="E4528" s="20"/>
      <c r="F4528"/>
      <c r="G4528"/>
      <c r="H4528"/>
      <c r="I4528"/>
      <c r="J4528" s="20"/>
      <c r="K4528"/>
      <c r="L4528"/>
      <c r="M4528"/>
      <c r="N4528"/>
      <c r="O4528" s="20"/>
      <c r="P4528"/>
      <c r="Q4528"/>
      <c r="R4528"/>
      <c r="S4528"/>
      <c r="T4528" s="20"/>
      <c r="U4528"/>
      <c r="V4528"/>
      <c r="W4528"/>
      <c r="X4528"/>
      <c r="Y4528" s="20"/>
      <c r="Z4528"/>
      <c r="AA4528"/>
      <c r="AB4528"/>
      <c r="AC4528"/>
      <c r="AD4528" s="20"/>
      <c r="AE4528"/>
      <c r="AF4528"/>
      <c r="AG4528"/>
      <c r="AH4528"/>
      <c r="AI4528" s="20"/>
      <c r="AJ4528"/>
      <c r="AK4528"/>
      <c r="AL4528"/>
      <c r="AM4528"/>
      <c r="AN4528" s="20"/>
      <c r="AO4528"/>
      <c r="AT4528" s="14"/>
      <c r="AU4528" s="14"/>
      <c r="AV4528" s="14"/>
      <c r="AW4528" s="14"/>
    </row>
    <row r="4529" spans="1:49" s="10" customFormat="1">
      <c r="A4529" s="12"/>
      <c r="C4529"/>
      <c r="D4529"/>
      <c r="E4529" s="20"/>
      <c r="F4529"/>
      <c r="G4529"/>
      <c r="H4529"/>
      <c r="I4529"/>
      <c r="J4529" s="20"/>
      <c r="K4529"/>
      <c r="L4529"/>
      <c r="M4529"/>
      <c r="N4529"/>
      <c r="O4529" s="20"/>
      <c r="P4529"/>
      <c r="Q4529"/>
      <c r="R4529"/>
      <c r="S4529"/>
      <c r="T4529" s="20"/>
      <c r="U4529"/>
      <c r="V4529"/>
      <c r="W4529"/>
      <c r="X4529"/>
      <c r="Y4529" s="20"/>
      <c r="Z4529"/>
      <c r="AA4529"/>
      <c r="AB4529"/>
      <c r="AC4529"/>
      <c r="AD4529" s="20"/>
      <c r="AE4529"/>
      <c r="AF4529"/>
      <c r="AG4529"/>
      <c r="AH4529"/>
      <c r="AI4529" s="20"/>
      <c r="AJ4529"/>
      <c r="AK4529"/>
      <c r="AL4529"/>
      <c r="AM4529"/>
      <c r="AN4529" s="20"/>
      <c r="AO4529"/>
      <c r="AT4529" s="14"/>
      <c r="AU4529" s="14"/>
      <c r="AV4529" s="14"/>
      <c r="AW4529" s="14"/>
    </row>
    <row r="4530" spans="1:49" s="10" customFormat="1">
      <c r="A4530" s="12"/>
      <c r="C4530"/>
      <c r="D4530"/>
      <c r="E4530" s="20"/>
      <c r="F4530"/>
      <c r="G4530"/>
      <c r="H4530"/>
      <c r="I4530"/>
      <c r="J4530" s="20"/>
      <c r="K4530"/>
      <c r="L4530"/>
      <c r="M4530"/>
      <c r="N4530"/>
      <c r="O4530" s="20"/>
      <c r="P4530"/>
      <c r="Q4530"/>
      <c r="R4530"/>
      <c r="S4530"/>
      <c r="T4530" s="20"/>
      <c r="U4530"/>
      <c r="V4530"/>
      <c r="W4530"/>
      <c r="X4530"/>
      <c r="Y4530" s="20"/>
      <c r="Z4530"/>
      <c r="AA4530"/>
      <c r="AB4530"/>
      <c r="AC4530"/>
      <c r="AD4530" s="20"/>
      <c r="AE4530"/>
      <c r="AF4530"/>
      <c r="AG4530"/>
      <c r="AH4530"/>
      <c r="AI4530" s="20"/>
      <c r="AJ4530"/>
      <c r="AK4530"/>
      <c r="AL4530"/>
      <c r="AM4530"/>
      <c r="AN4530" s="20"/>
      <c r="AO4530"/>
      <c r="AT4530" s="14"/>
      <c r="AU4530" s="14"/>
      <c r="AV4530" s="14"/>
      <c r="AW4530" s="14"/>
    </row>
    <row r="4531" spans="1:49" s="10" customFormat="1">
      <c r="A4531" s="12"/>
      <c r="C4531"/>
      <c r="D4531"/>
      <c r="E4531" s="20"/>
      <c r="F4531"/>
      <c r="G4531"/>
      <c r="H4531"/>
      <c r="I4531"/>
      <c r="J4531" s="20"/>
      <c r="K4531"/>
      <c r="L4531"/>
      <c r="M4531"/>
      <c r="N4531"/>
      <c r="O4531" s="20"/>
      <c r="P4531"/>
      <c r="Q4531"/>
      <c r="R4531"/>
      <c r="S4531"/>
      <c r="T4531" s="20"/>
      <c r="U4531"/>
      <c r="V4531"/>
      <c r="W4531"/>
      <c r="X4531"/>
      <c r="Y4531" s="20"/>
      <c r="Z4531"/>
      <c r="AA4531"/>
      <c r="AB4531"/>
      <c r="AC4531"/>
      <c r="AD4531" s="20"/>
      <c r="AE4531"/>
      <c r="AF4531"/>
      <c r="AG4531"/>
      <c r="AH4531"/>
      <c r="AI4531" s="20"/>
      <c r="AJ4531"/>
      <c r="AK4531"/>
      <c r="AL4531"/>
      <c r="AM4531"/>
      <c r="AN4531" s="20"/>
      <c r="AO4531"/>
      <c r="AT4531" s="14"/>
      <c r="AU4531" s="14"/>
      <c r="AV4531" s="14"/>
      <c r="AW4531" s="14"/>
    </row>
    <row r="4532" spans="1:49" s="10" customFormat="1">
      <c r="A4532" s="12"/>
      <c r="C4532"/>
      <c r="D4532"/>
      <c r="E4532" s="20"/>
      <c r="F4532"/>
      <c r="G4532"/>
      <c r="H4532"/>
      <c r="I4532"/>
      <c r="J4532" s="20"/>
      <c r="K4532"/>
      <c r="L4532"/>
      <c r="M4532"/>
      <c r="N4532"/>
      <c r="O4532" s="20"/>
      <c r="P4532"/>
      <c r="Q4532"/>
      <c r="R4532"/>
      <c r="S4532"/>
      <c r="T4532" s="20"/>
      <c r="U4532"/>
      <c r="V4532"/>
      <c r="W4532"/>
      <c r="X4532"/>
      <c r="Y4532" s="20"/>
      <c r="Z4532"/>
      <c r="AA4532"/>
      <c r="AB4532"/>
      <c r="AC4532"/>
      <c r="AD4532" s="20"/>
      <c r="AE4532"/>
      <c r="AF4532"/>
      <c r="AG4532"/>
      <c r="AH4532"/>
      <c r="AI4532" s="20"/>
      <c r="AJ4532"/>
      <c r="AK4532"/>
      <c r="AL4532"/>
      <c r="AM4532"/>
      <c r="AN4532" s="20"/>
      <c r="AO4532"/>
      <c r="AT4532" s="14"/>
      <c r="AU4532" s="14"/>
      <c r="AV4532" s="14"/>
      <c r="AW4532" s="14"/>
    </row>
    <row r="4533" spans="1:49" s="10" customFormat="1">
      <c r="A4533" s="12"/>
      <c r="C4533"/>
      <c r="D4533"/>
      <c r="E4533" s="20"/>
      <c r="F4533"/>
      <c r="G4533"/>
      <c r="H4533"/>
      <c r="I4533"/>
      <c r="J4533" s="20"/>
      <c r="K4533"/>
      <c r="L4533"/>
      <c r="M4533"/>
      <c r="N4533"/>
      <c r="O4533" s="20"/>
      <c r="P4533"/>
      <c r="Q4533"/>
      <c r="R4533"/>
      <c r="S4533"/>
      <c r="T4533" s="20"/>
      <c r="U4533"/>
      <c r="V4533"/>
      <c r="W4533"/>
      <c r="X4533"/>
      <c r="Y4533" s="20"/>
      <c r="Z4533"/>
      <c r="AA4533"/>
      <c r="AB4533"/>
      <c r="AC4533"/>
      <c r="AD4533" s="20"/>
      <c r="AE4533"/>
      <c r="AF4533"/>
      <c r="AG4533"/>
      <c r="AH4533"/>
      <c r="AI4533" s="20"/>
      <c r="AJ4533"/>
      <c r="AK4533"/>
      <c r="AL4533"/>
      <c r="AM4533"/>
      <c r="AN4533" s="20"/>
      <c r="AO4533"/>
      <c r="AT4533" s="14"/>
      <c r="AU4533" s="14"/>
      <c r="AV4533" s="14"/>
      <c r="AW4533" s="14"/>
    </row>
    <row r="4534" spans="1:49" s="10" customFormat="1">
      <c r="A4534" s="12"/>
      <c r="C4534"/>
      <c r="D4534"/>
      <c r="E4534" s="20"/>
      <c r="F4534"/>
      <c r="G4534"/>
      <c r="H4534"/>
      <c r="I4534"/>
      <c r="J4534" s="20"/>
      <c r="K4534"/>
      <c r="L4534"/>
      <c r="M4534"/>
      <c r="N4534"/>
      <c r="O4534" s="20"/>
      <c r="P4534"/>
      <c r="Q4534"/>
      <c r="R4534"/>
      <c r="S4534"/>
      <c r="T4534" s="20"/>
      <c r="U4534"/>
      <c r="V4534"/>
      <c r="W4534"/>
      <c r="X4534"/>
      <c r="Y4534" s="20"/>
      <c r="Z4534"/>
      <c r="AA4534"/>
      <c r="AB4534"/>
      <c r="AC4534"/>
      <c r="AD4534" s="20"/>
      <c r="AE4534"/>
      <c r="AF4534"/>
      <c r="AG4534"/>
      <c r="AH4534"/>
      <c r="AI4534" s="20"/>
      <c r="AJ4534"/>
      <c r="AK4534"/>
      <c r="AL4534"/>
      <c r="AM4534"/>
      <c r="AN4534" s="20"/>
      <c r="AO4534"/>
      <c r="AT4534" s="14"/>
      <c r="AU4534" s="14"/>
      <c r="AV4534" s="14"/>
      <c r="AW4534" s="14"/>
    </row>
    <row r="4535" spans="1:49" s="10" customFormat="1">
      <c r="A4535" s="12"/>
      <c r="C4535"/>
      <c r="D4535"/>
      <c r="E4535" s="20"/>
      <c r="F4535"/>
      <c r="G4535"/>
      <c r="H4535"/>
      <c r="I4535"/>
      <c r="J4535" s="20"/>
      <c r="K4535"/>
      <c r="L4535"/>
      <c r="M4535"/>
      <c r="N4535"/>
      <c r="O4535" s="20"/>
      <c r="P4535"/>
      <c r="Q4535"/>
      <c r="R4535"/>
      <c r="S4535"/>
      <c r="T4535" s="20"/>
      <c r="U4535"/>
      <c r="V4535"/>
      <c r="W4535"/>
      <c r="X4535"/>
      <c r="Y4535" s="20"/>
      <c r="Z4535"/>
      <c r="AA4535"/>
      <c r="AB4535"/>
      <c r="AC4535"/>
      <c r="AD4535" s="20"/>
      <c r="AE4535"/>
      <c r="AF4535"/>
      <c r="AG4535"/>
      <c r="AH4535"/>
      <c r="AI4535" s="20"/>
      <c r="AJ4535"/>
      <c r="AK4535"/>
      <c r="AL4535"/>
      <c r="AM4535"/>
      <c r="AN4535" s="20"/>
      <c r="AO4535"/>
      <c r="AT4535" s="14"/>
      <c r="AU4535" s="14"/>
      <c r="AV4535" s="14"/>
      <c r="AW4535" s="14"/>
    </row>
    <row r="4536" spans="1:49" s="10" customFormat="1">
      <c r="A4536" s="12"/>
      <c r="C4536"/>
      <c r="D4536"/>
      <c r="E4536" s="20"/>
      <c r="F4536"/>
      <c r="G4536"/>
      <c r="H4536"/>
      <c r="I4536"/>
      <c r="J4536" s="20"/>
      <c r="K4536"/>
      <c r="L4536"/>
      <c r="M4536"/>
      <c r="N4536"/>
      <c r="O4536" s="20"/>
      <c r="P4536"/>
      <c r="Q4536"/>
      <c r="R4536"/>
      <c r="S4536"/>
      <c r="T4536" s="20"/>
      <c r="U4536"/>
      <c r="V4536"/>
      <c r="W4536"/>
      <c r="X4536"/>
      <c r="Y4536" s="20"/>
      <c r="Z4536"/>
      <c r="AA4536"/>
      <c r="AB4536"/>
      <c r="AC4536"/>
      <c r="AD4536" s="20"/>
      <c r="AE4536"/>
      <c r="AF4536"/>
      <c r="AG4536"/>
      <c r="AH4536"/>
      <c r="AI4536" s="20"/>
      <c r="AJ4536"/>
      <c r="AK4536"/>
      <c r="AL4536"/>
      <c r="AM4536"/>
      <c r="AN4536" s="20"/>
      <c r="AO4536"/>
      <c r="AT4536" s="14"/>
      <c r="AU4536" s="14"/>
      <c r="AV4536" s="14"/>
      <c r="AW4536" s="14"/>
    </row>
    <row r="4537" spans="1:49" s="10" customFormat="1">
      <c r="A4537" s="12"/>
      <c r="C4537"/>
      <c r="D4537"/>
      <c r="E4537" s="20"/>
      <c r="F4537"/>
      <c r="G4537"/>
      <c r="H4537"/>
      <c r="I4537"/>
      <c r="J4537" s="20"/>
      <c r="K4537"/>
      <c r="L4537"/>
      <c r="M4537"/>
      <c r="N4537"/>
      <c r="O4537" s="20"/>
      <c r="P4537"/>
      <c r="Q4537"/>
      <c r="R4537"/>
      <c r="S4537"/>
      <c r="T4537" s="20"/>
      <c r="U4537"/>
      <c r="V4537"/>
      <c r="W4537"/>
      <c r="X4537"/>
      <c r="Y4537" s="20"/>
      <c r="Z4537"/>
      <c r="AA4537"/>
      <c r="AB4537"/>
      <c r="AC4537"/>
      <c r="AD4537" s="20"/>
      <c r="AE4537"/>
      <c r="AF4537"/>
      <c r="AG4537"/>
      <c r="AH4537"/>
      <c r="AI4537" s="20"/>
      <c r="AJ4537"/>
      <c r="AK4537"/>
      <c r="AL4537"/>
      <c r="AM4537"/>
      <c r="AN4537" s="20"/>
      <c r="AO4537"/>
      <c r="AT4537" s="14"/>
      <c r="AU4537" s="14"/>
      <c r="AV4537" s="14"/>
      <c r="AW4537" s="14"/>
    </row>
    <row r="4538" spans="1:49" s="10" customFormat="1">
      <c r="A4538" s="12"/>
      <c r="C4538"/>
      <c r="D4538"/>
      <c r="E4538" s="20"/>
      <c r="F4538"/>
      <c r="G4538"/>
      <c r="H4538"/>
      <c r="I4538"/>
      <c r="J4538" s="20"/>
      <c r="K4538"/>
      <c r="L4538"/>
      <c r="M4538"/>
      <c r="N4538"/>
      <c r="O4538" s="20"/>
      <c r="P4538"/>
      <c r="Q4538"/>
      <c r="R4538"/>
      <c r="S4538"/>
      <c r="T4538" s="20"/>
      <c r="U4538"/>
      <c r="V4538"/>
      <c r="W4538"/>
      <c r="X4538"/>
      <c r="Y4538" s="20"/>
      <c r="Z4538"/>
      <c r="AA4538"/>
      <c r="AB4538"/>
      <c r="AC4538"/>
      <c r="AD4538" s="20"/>
      <c r="AE4538"/>
      <c r="AF4538"/>
      <c r="AG4538"/>
      <c r="AH4538"/>
      <c r="AI4538" s="20"/>
      <c r="AJ4538"/>
      <c r="AK4538"/>
      <c r="AL4538"/>
      <c r="AM4538"/>
      <c r="AN4538" s="20"/>
      <c r="AO4538"/>
      <c r="AT4538" s="14"/>
      <c r="AU4538" s="14"/>
      <c r="AV4538" s="14"/>
      <c r="AW4538" s="14"/>
    </row>
    <row r="4539" spans="1:49" s="10" customFormat="1">
      <c r="A4539" s="12"/>
      <c r="C4539"/>
      <c r="D4539"/>
      <c r="E4539" s="20"/>
      <c r="F4539"/>
      <c r="G4539"/>
      <c r="H4539"/>
      <c r="I4539"/>
      <c r="J4539" s="20"/>
      <c r="K4539"/>
      <c r="L4539"/>
      <c r="M4539"/>
      <c r="N4539"/>
      <c r="O4539" s="20"/>
      <c r="P4539"/>
      <c r="Q4539"/>
      <c r="R4539"/>
      <c r="S4539"/>
      <c r="T4539" s="20"/>
      <c r="U4539"/>
      <c r="V4539"/>
      <c r="W4539"/>
      <c r="X4539"/>
      <c r="Y4539" s="20"/>
      <c r="Z4539"/>
      <c r="AA4539"/>
      <c r="AB4539"/>
      <c r="AC4539"/>
      <c r="AD4539" s="20"/>
      <c r="AE4539"/>
      <c r="AF4539"/>
      <c r="AG4539"/>
      <c r="AH4539"/>
      <c r="AI4539" s="20"/>
      <c r="AJ4539"/>
      <c r="AK4539"/>
      <c r="AL4539"/>
      <c r="AM4539"/>
      <c r="AN4539" s="20"/>
      <c r="AO4539"/>
      <c r="AT4539" s="14"/>
      <c r="AU4539" s="14"/>
      <c r="AV4539" s="14"/>
      <c r="AW4539" s="14"/>
    </row>
    <row r="4540" spans="1:49" s="10" customFormat="1">
      <c r="A4540" s="12"/>
      <c r="C4540"/>
      <c r="D4540"/>
      <c r="E4540" s="20"/>
      <c r="F4540"/>
      <c r="G4540"/>
      <c r="H4540"/>
      <c r="I4540"/>
      <c r="J4540" s="20"/>
      <c r="K4540"/>
      <c r="L4540"/>
      <c r="M4540"/>
      <c r="N4540"/>
      <c r="O4540" s="20"/>
      <c r="P4540"/>
      <c r="Q4540"/>
      <c r="R4540"/>
      <c r="S4540"/>
      <c r="T4540" s="20"/>
      <c r="U4540"/>
      <c r="V4540"/>
      <c r="W4540"/>
      <c r="X4540"/>
      <c r="Y4540" s="20"/>
      <c r="Z4540"/>
      <c r="AA4540"/>
      <c r="AB4540"/>
      <c r="AC4540"/>
      <c r="AD4540" s="20"/>
      <c r="AE4540"/>
      <c r="AF4540"/>
      <c r="AG4540"/>
      <c r="AH4540"/>
      <c r="AI4540" s="20"/>
      <c r="AJ4540"/>
      <c r="AK4540"/>
      <c r="AL4540"/>
      <c r="AM4540"/>
      <c r="AN4540" s="20"/>
      <c r="AO4540"/>
      <c r="AT4540" s="14"/>
      <c r="AU4540" s="14"/>
      <c r="AV4540" s="14"/>
      <c r="AW4540" s="14"/>
    </row>
    <row r="4541" spans="1:49" s="10" customFormat="1">
      <c r="A4541" s="12"/>
      <c r="C4541"/>
      <c r="D4541"/>
      <c r="E4541" s="20"/>
      <c r="F4541"/>
      <c r="G4541"/>
      <c r="H4541"/>
      <c r="I4541"/>
      <c r="J4541" s="20"/>
      <c r="K4541"/>
      <c r="L4541"/>
      <c r="M4541"/>
      <c r="N4541"/>
      <c r="O4541" s="20"/>
      <c r="P4541"/>
      <c r="Q4541"/>
      <c r="R4541"/>
      <c r="S4541"/>
      <c r="T4541" s="20"/>
      <c r="U4541"/>
      <c r="V4541"/>
      <c r="W4541"/>
      <c r="X4541"/>
      <c r="Y4541" s="20"/>
      <c r="Z4541"/>
      <c r="AA4541"/>
      <c r="AB4541"/>
      <c r="AC4541"/>
      <c r="AD4541" s="20"/>
      <c r="AE4541"/>
      <c r="AF4541"/>
      <c r="AG4541"/>
      <c r="AH4541"/>
      <c r="AI4541" s="20"/>
      <c r="AJ4541"/>
      <c r="AK4541"/>
      <c r="AL4541"/>
      <c r="AM4541"/>
      <c r="AN4541" s="20"/>
      <c r="AO4541"/>
      <c r="AT4541" s="14"/>
      <c r="AU4541" s="14"/>
      <c r="AV4541" s="14"/>
      <c r="AW4541" s="14"/>
    </row>
    <row r="4542" spans="1:49" s="10" customFormat="1">
      <c r="A4542" s="12"/>
      <c r="C4542"/>
      <c r="D4542"/>
      <c r="E4542" s="20"/>
      <c r="F4542"/>
      <c r="G4542"/>
      <c r="H4542"/>
      <c r="I4542"/>
      <c r="J4542" s="20"/>
      <c r="K4542"/>
      <c r="L4542"/>
      <c r="M4542"/>
      <c r="N4542"/>
      <c r="O4542" s="20"/>
      <c r="P4542"/>
      <c r="Q4542"/>
      <c r="R4542"/>
      <c r="S4542"/>
      <c r="T4542" s="20"/>
      <c r="U4542"/>
      <c r="V4542"/>
      <c r="W4542"/>
      <c r="X4542"/>
      <c r="Y4542" s="20"/>
      <c r="Z4542"/>
      <c r="AA4542"/>
      <c r="AB4542"/>
      <c r="AC4542"/>
      <c r="AD4542" s="20"/>
      <c r="AE4542"/>
      <c r="AF4542"/>
      <c r="AG4542"/>
      <c r="AH4542"/>
      <c r="AI4542" s="20"/>
      <c r="AJ4542"/>
      <c r="AK4542"/>
      <c r="AL4542"/>
      <c r="AM4542"/>
      <c r="AN4542" s="20"/>
      <c r="AO4542"/>
      <c r="AT4542" s="14"/>
      <c r="AU4542" s="14"/>
      <c r="AV4542" s="14"/>
      <c r="AW4542" s="14"/>
    </row>
    <row r="4543" spans="1:49" s="10" customFormat="1">
      <c r="A4543" s="12"/>
      <c r="C4543"/>
      <c r="D4543"/>
      <c r="E4543" s="20"/>
      <c r="F4543"/>
      <c r="G4543"/>
      <c r="H4543"/>
      <c r="I4543"/>
      <c r="J4543" s="20"/>
      <c r="K4543"/>
      <c r="L4543"/>
      <c r="M4543"/>
      <c r="N4543"/>
      <c r="O4543" s="20"/>
      <c r="P4543"/>
      <c r="Q4543"/>
      <c r="R4543"/>
      <c r="S4543"/>
      <c r="T4543" s="20"/>
      <c r="U4543"/>
      <c r="V4543"/>
      <c r="W4543"/>
      <c r="X4543"/>
      <c r="Y4543" s="20"/>
      <c r="Z4543"/>
      <c r="AA4543"/>
      <c r="AB4543"/>
      <c r="AC4543"/>
      <c r="AD4543" s="20"/>
      <c r="AE4543"/>
      <c r="AF4543"/>
      <c r="AG4543"/>
      <c r="AH4543"/>
      <c r="AI4543" s="20"/>
      <c r="AJ4543"/>
      <c r="AK4543"/>
      <c r="AL4543"/>
      <c r="AM4543"/>
      <c r="AN4543" s="20"/>
      <c r="AO4543"/>
      <c r="AT4543" s="14"/>
      <c r="AU4543" s="14"/>
      <c r="AV4543" s="14"/>
      <c r="AW4543" s="14"/>
    </row>
    <row r="4544" spans="1:49" s="10" customFormat="1">
      <c r="A4544" s="12"/>
      <c r="C4544"/>
      <c r="D4544"/>
      <c r="E4544" s="20"/>
      <c r="F4544"/>
      <c r="G4544"/>
      <c r="H4544"/>
      <c r="I4544"/>
      <c r="J4544" s="20"/>
      <c r="K4544"/>
      <c r="L4544"/>
      <c r="M4544"/>
      <c r="N4544"/>
      <c r="O4544" s="20"/>
      <c r="P4544"/>
      <c r="Q4544"/>
      <c r="R4544"/>
      <c r="S4544"/>
      <c r="T4544" s="20"/>
      <c r="U4544"/>
      <c r="V4544"/>
      <c r="W4544"/>
      <c r="X4544"/>
      <c r="Y4544" s="20"/>
      <c r="Z4544"/>
      <c r="AA4544"/>
      <c r="AB4544"/>
      <c r="AC4544"/>
      <c r="AD4544" s="20"/>
      <c r="AE4544"/>
      <c r="AF4544"/>
      <c r="AG4544"/>
      <c r="AH4544"/>
      <c r="AI4544" s="20"/>
      <c r="AJ4544"/>
      <c r="AK4544"/>
      <c r="AL4544"/>
      <c r="AM4544"/>
      <c r="AN4544" s="20"/>
      <c r="AO4544"/>
      <c r="AT4544" s="14"/>
      <c r="AU4544" s="14"/>
      <c r="AV4544" s="14"/>
      <c r="AW4544" s="14"/>
    </row>
    <row r="4545" spans="1:49" s="10" customFormat="1">
      <c r="A4545" s="12"/>
      <c r="C4545"/>
      <c r="D4545"/>
      <c r="E4545" s="20"/>
      <c r="F4545"/>
      <c r="G4545"/>
      <c r="H4545"/>
      <c r="I4545"/>
      <c r="J4545" s="20"/>
      <c r="K4545"/>
      <c r="L4545"/>
      <c r="M4545"/>
      <c r="N4545"/>
      <c r="O4545" s="20"/>
      <c r="P4545"/>
      <c r="Q4545"/>
      <c r="R4545"/>
      <c r="S4545"/>
      <c r="T4545" s="20"/>
      <c r="U4545"/>
      <c r="V4545"/>
      <c r="W4545"/>
      <c r="X4545"/>
      <c r="Y4545" s="20"/>
      <c r="Z4545"/>
      <c r="AA4545"/>
      <c r="AB4545"/>
      <c r="AC4545"/>
      <c r="AD4545" s="20"/>
      <c r="AE4545"/>
      <c r="AF4545"/>
      <c r="AG4545"/>
      <c r="AH4545"/>
      <c r="AI4545" s="20"/>
      <c r="AJ4545"/>
      <c r="AK4545"/>
      <c r="AL4545"/>
      <c r="AM4545"/>
      <c r="AN4545" s="20"/>
      <c r="AO4545"/>
      <c r="AT4545" s="14"/>
      <c r="AU4545" s="14"/>
      <c r="AV4545" s="14"/>
      <c r="AW4545" s="14"/>
    </row>
    <row r="4546" spans="1:49" s="10" customFormat="1">
      <c r="A4546" s="12"/>
      <c r="C4546"/>
      <c r="D4546"/>
      <c r="E4546" s="20"/>
      <c r="F4546"/>
      <c r="G4546"/>
      <c r="H4546"/>
      <c r="I4546"/>
      <c r="J4546" s="20"/>
      <c r="K4546"/>
      <c r="L4546"/>
      <c r="M4546"/>
      <c r="N4546"/>
      <c r="O4546" s="20"/>
      <c r="P4546"/>
      <c r="Q4546"/>
      <c r="R4546"/>
      <c r="S4546"/>
      <c r="T4546" s="20"/>
      <c r="U4546"/>
      <c r="V4546"/>
      <c r="W4546"/>
      <c r="X4546"/>
      <c r="Y4546" s="20"/>
      <c r="Z4546"/>
      <c r="AA4546"/>
      <c r="AB4546"/>
      <c r="AC4546"/>
      <c r="AD4546" s="20"/>
      <c r="AE4546"/>
      <c r="AF4546"/>
      <c r="AG4546"/>
      <c r="AH4546"/>
      <c r="AI4546" s="20"/>
      <c r="AJ4546"/>
      <c r="AK4546"/>
      <c r="AL4546"/>
      <c r="AM4546"/>
      <c r="AN4546" s="20"/>
      <c r="AO4546"/>
      <c r="AT4546" s="14"/>
      <c r="AU4546" s="14"/>
      <c r="AV4546" s="14"/>
      <c r="AW4546" s="14"/>
    </row>
    <row r="4547" spans="1:49" s="10" customFormat="1">
      <c r="A4547" s="12"/>
      <c r="C4547"/>
      <c r="D4547"/>
      <c r="E4547" s="20"/>
      <c r="F4547"/>
      <c r="G4547"/>
      <c r="H4547"/>
      <c r="I4547"/>
      <c r="J4547" s="20"/>
      <c r="K4547"/>
      <c r="L4547"/>
      <c r="M4547"/>
      <c r="N4547"/>
      <c r="O4547" s="20"/>
      <c r="P4547"/>
      <c r="Q4547"/>
      <c r="R4547"/>
      <c r="S4547"/>
      <c r="T4547" s="20"/>
      <c r="U4547"/>
      <c r="V4547"/>
      <c r="W4547"/>
      <c r="X4547"/>
      <c r="Y4547" s="20"/>
      <c r="Z4547"/>
      <c r="AA4547"/>
      <c r="AB4547"/>
      <c r="AC4547"/>
      <c r="AD4547" s="20"/>
      <c r="AE4547"/>
      <c r="AF4547"/>
      <c r="AG4547"/>
      <c r="AH4547"/>
      <c r="AI4547" s="20"/>
      <c r="AJ4547"/>
      <c r="AK4547"/>
      <c r="AL4547"/>
      <c r="AM4547"/>
      <c r="AN4547" s="20"/>
      <c r="AO4547"/>
      <c r="AT4547" s="14"/>
      <c r="AU4547" s="14"/>
      <c r="AV4547" s="14"/>
      <c r="AW4547" s="14"/>
    </row>
    <row r="4548" spans="1:49" s="10" customFormat="1">
      <c r="A4548" s="12"/>
      <c r="C4548"/>
      <c r="D4548"/>
      <c r="E4548" s="20"/>
      <c r="F4548"/>
      <c r="G4548"/>
      <c r="H4548"/>
      <c r="I4548"/>
      <c r="J4548" s="20"/>
      <c r="K4548"/>
      <c r="L4548"/>
      <c r="M4548"/>
      <c r="N4548"/>
      <c r="O4548" s="20"/>
      <c r="P4548"/>
      <c r="Q4548"/>
      <c r="R4548"/>
      <c r="S4548"/>
      <c r="T4548" s="20"/>
      <c r="U4548"/>
      <c r="V4548"/>
      <c r="W4548"/>
      <c r="X4548"/>
      <c r="Y4548" s="20"/>
      <c r="Z4548"/>
      <c r="AA4548"/>
      <c r="AB4548"/>
      <c r="AC4548"/>
      <c r="AD4548" s="20"/>
      <c r="AE4548"/>
      <c r="AF4548"/>
      <c r="AG4548"/>
      <c r="AH4548"/>
      <c r="AI4548" s="20"/>
      <c r="AJ4548"/>
      <c r="AK4548"/>
      <c r="AL4548"/>
      <c r="AM4548"/>
      <c r="AN4548" s="20"/>
      <c r="AO4548"/>
      <c r="AT4548" s="14"/>
      <c r="AU4548" s="14"/>
      <c r="AV4548" s="14"/>
      <c r="AW4548" s="14"/>
    </row>
    <row r="4549" spans="1:49" s="10" customFormat="1">
      <c r="A4549" s="12"/>
      <c r="C4549"/>
      <c r="D4549"/>
      <c r="E4549" s="20"/>
      <c r="F4549"/>
      <c r="G4549"/>
      <c r="H4549"/>
      <c r="I4549"/>
      <c r="J4549" s="20"/>
      <c r="K4549"/>
      <c r="L4549"/>
      <c r="M4549"/>
      <c r="N4549"/>
      <c r="O4549" s="20"/>
      <c r="P4549"/>
      <c r="Q4549"/>
      <c r="R4549"/>
      <c r="S4549"/>
      <c r="T4549" s="20"/>
      <c r="U4549"/>
      <c r="V4549"/>
      <c r="W4549"/>
      <c r="X4549"/>
      <c r="Y4549" s="20"/>
      <c r="Z4549"/>
      <c r="AA4549"/>
      <c r="AB4549"/>
      <c r="AC4549"/>
      <c r="AD4549" s="20"/>
      <c r="AE4549"/>
      <c r="AF4549"/>
      <c r="AG4549"/>
      <c r="AH4549"/>
      <c r="AI4549" s="20"/>
      <c r="AJ4549"/>
      <c r="AK4549"/>
      <c r="AL4549"/>
      <c r="AM4549"/>
      <c r="AN4549" s="20"/>
      <c r="AO4549"/>
      <c r="AT4549" s="14"/>
      <c r="AU4549" s="14"/>
      <c r="AV4549" s="14"/>
      <c r="AW4549" s="14"/>
    </row>
    <row r="4550" spans="1:49" s="10" customFormat="1">
      <c r="A4550" s="12"/>
      <c r="C4550"/>
      <c r="D4550"/>
      <c r="E4550" s="20"/>
      <c r="F4550"/>
      <c r="G4550"/>
      <c r="H4550"/>
      <c r="I4550"/>
      <c r="J4550" s="20"/>
      <c r="K4550"/>
      <c r="L4550"/>
      <c r="M4550"/>
      <c r="N4550"/>
      <c r="O4550" s="20"/>
      <c r="P4550"/>
      <c r="Q4550"/>
      <c r="R4550"/>
      <c r="S4550"/>
      <c r="T4550" s="20"/>
      <c r="U4550"/>
      <c r="V4550"/>
      <c r="W4550"/>
      <c r="X4550"/>
      <c r="Y4550" s="20"/>
      <c r="Z4550"/>
      <c r="AA4550"/>
      <c r="AB4550"/>
      <c r="AC4550"/>
      <c r="AD4550" s="20"/>
      <c r="AE4550"/>
      <c r="AF4550"/>
      <c r="AG4550"/>
      <c r="AH4550"/>
      <c r="AI4550" s="20"/>
      <c r="AJ4550"/>
      <c r="AK4550"/>
      <c r="AL4550"/>
      <c r="AM4550"/>
      <c r="AN4550" s="20"/>
      <c r="AO4550"/>
      <c r="AT4550" s="14"/>
      <c r="AU4550" s="14"/>
      <c r="AV4550" s="14"/>
      <c r="AW4550" s="14"/>
    </row>
    <row r="4551" spans="1:49" s="10" customFormat="1">
      <c r="A4551" s="12"/>
      <c r="C4551"/>
      <c r="D4551"/>
      <c r="E4551" s="20"/>
      <c r="F4551"/>
      <c r="G4551"/>
      <c r="H4551"/>
      <c r="I4551"/>
      <c r="J4551" s="20"/>
      <c r="K4551"/>
      <c r="L4551"/>
      <c r="M4551"/>
      <c r="N4551"/>
      <c r="O4551" s="20"/>
      <c r="P4551"/>
      <c r="Q4551"/>
      <c r="R4551"/>
      <c r="S4551"/>
      <c r="T4551" s="20"/>
      <c r="U4551"/>
      <c r="V4551"/>
      <c r="W4551"/>
      <c r="X4551"/>
      <c r="Y4551" s="20"/>
      <c r="Z4551"/>
      <c r="AA4551"/>
      <c r="AB4551"/>
      <c r="AC4551"/>
      <c r="AD4551" s="20"/>
      <c r="AE4551"/>
      <c r="AF4551"/>
      <c r="AG4551"/>
      <c r="AH4551"/>
      <c r="AI4551" s="20"/>
      <c r="AJ4551"/>
      <c r="AK4551"/>
      <c r="AL4551"/>
      <c r="AM4551"/>
      <c r="AN4551" s="20"/>
      <c r="AO4551"/>
      <c r="AT4551" s="14"/>
      <c r="AU4551" s="14"/>
      <c r="AV4551" s="14"/>
      <c r="AW4551" s="14"/>
    </row>
    <row r="4552" spans="1:49" s="10" customFormat="1">
      <c r="A4552" s="12"/>
      <c r="C4552"/>
      <c r="D4552"/>
      <c r="E4552" s="20"/>
      <c r="F4552"/>
      <c r="G4552"/>
      <c r="H4552"/>
      <c r="I4552"/>
      <c r="J4552" s="20"/>
      <c r="K4552"/>
      <c r="L4552"/>
      <c r="M4552"/>
      <c r="N4552"/>
      <c r="O4552" s="20"/>
      <c r="P4552"/>
      <c r="Q4552"/>
      <c r="R4552"/>
      <c r="S4552"/>
      <c r="T4552" s="20"/>
      <c r="U4552"/>
      <c r="V4552"/>
      <c r="W4552"/>
      <c r="X4552"/>
      <c r="Y4552" s="20"/>
      <c r="Z4552"/>
      <c r="AA4552"/>
      <c r="AB4552"/>
      <c r="AC4552"/>
      <c r="AD4552" s="20"/>
      <c r="AE4552"/>
      <c r="AF4552"/>
      <c r="AG4552"/>
      <c r="AH4552"/>
      <c r="AI4552" s="20"/>
      <c r="AJ4552"/>
      <c r="AK4552"/>
      <c r="AL4552"/>
      <c r="AM4552"/>
      <c r="AN4552" s="20"/>
      <c r="AO4552"/>
      <c r="AT4552" s="14"/>
      <c r="AU4552" s="14"/>
      <c r="AV4552" s="14"/>
      <c r="AW4552" s="14"/>
    </row>
    <row r="4553" spans="1:49" s="10" customFormat="1">
      <c r="A4553" s="12"/>
      <c r="C4553"/>
      <c r="D4553"/>
      <c r="E4553" s="20"/>
      <c r="F4553"/>
      <c r="G4553"/>
      <c r="H4553"/>
      <c r="I4553"/>
      <c r="J4553" s="20"/>
      <c r="K4553"/>
      <c r="L4553"/>
      <c r="M4553"/>
      <c r="N4553"/>
      <c r="O4553" s="20"/>
      <c r="P4553"/>
      <c r="Q4553"/>
      <c r="R4553"/>
      <c r="S4553"/>
      <c r="T4553" s="20"/>
      <c r="U4553"/>
      <c r="V4553"/>
      <c r="W4553"/>
      <c r="X4553"/>
      <c r="Y4553" s="20"/>
      <c r="Z4553"/>
      <c r="AA4553"/>
      <c r="AB4553"/>
      <c r="AC4553"/>
      <c r="AD4553" s="20"/>
      <c r="AE4553"/>
      <c r="AF4553"/>
      <c r="AG4553"/>
      <c r="AH4553"/>
      <c r="AI4553" s="20"/>
      <c r="AJ4553"/>
      <c r="AK4553"/>
      <c r="AL4553"/>
      <c r="AM4553"/>
      <c r="AN4553" s="20"/>
      <c r="AO4553"/>
      <c r="AT4553" s="14"/>
      <c r="AU4553" s="14"/>
      <c r="AV4553" s="14"/>
      <c r="AW4553" s="14"/>
    </row>
    <row r="4554" spans="1:49" s="10" customFormat="1">
      <c r="A4554" s="12"/>
      <c r="C4554"/>
      <c r="D4554"/>
      <c r="E4554" s="20"/>
      <c r="F4554"/>
      <c r="G4554"/>
      <c r="H4554"/>
      <c r="I4554"/>
      <c r="J4554" s="20"/>
      <c r="K4554"/>
      <c r="L4554"/>
      <c r="M4554"/>
      <c r="N4554"/>
      <c r="O4554" s="20"/>
      <c r="P4554"/>
      <c r="Q4554"/>
      <c r="R4554"/>
      <c r="S4554"/>
      <c r="T4554" s="20"/>
      <c r="U4554"/>
      <c r="V4554"/>
      <c r="W4554"/>
      <c r="X4554"/>
      <c r="Y4554" s="20"/>
      <c r="Z4554"/>
      <c r="AA4554"/>
      <c r="AB4554"/>
      <c r="AC4554"/>
      <c r="AD4554" s="20"/>
      <c r="AE4554"/>
      <c r="AF4554"/>
      <c r="AG4554"/>
      <c r="AH4554"/>
      <c r="AI4554" s="20"/>
      <c r="AJ4554"/>
      <c r="AK4554"/>
      <c r="AL4554"/>
      <c r="AM4554"/>
      <c r="AN4554" s="20"/>
      <c r="AO4554"/>
      <c r="AT4554" s="14"/>
      <c r="AU4554" s="14"/>
      <c r="AV4554" s="14"/>
      <c r="AW4554" s="14"/>
    </row>
    <row r="4555" spans="1:49" s="10" customFormat="1">
      <c r="A4555" s="12"/>
      <c r="C4555"/>
      <c r="D4555"/>
      <c r="E4555" s="20"/>
      <c r="F4555"/>
      <c r="G4555"/>
      <c r="H4555"/>
      <c r="I4555"/>
      <c r="J4555" s="20"/>
      <c r="K4555"/>
      <c r="L4555"/>
      <c r="M4555"/>
      <c r="N4555"/>
      <c r="O4555" s="20"/>
      <c r="P4555"/>
      <c r="Q4555"/>
      <c r="R4555"/>
      <c r="S4555"/>
      <c r="T4555" s="20"/>
      <c r="U4555"/>
      <c r="V4555"/>
      <c r="W4555"/>
      <c r="X4555"/>
      <c r="Y4555" s="20"/>
      <c r="Z4555"/>
      <c r="AA4555"/>
      <c r="AB4555"/>
      <c r="AC4555"/>
      <c r="AD4555" s="20"/>
      <c r="AE4555"/>
      <c r="AF4555"/>
      <c r="AG4555"/>
      <c r="AH4555"/>
      <c r="AI4555" s="20"/>
      <c r="AJ4555"/>
      <c r="AK4555"/>
      <c r="AL4555"/>
      <c r="AM4555"/>
      <c r="AN4555" s="20"/>
      <c r="AO4555"/>
      <c r="AT4555" s="14"/>
      <c r="AU4555" s="14"/>
      <c r="AV4555" s="14"/>
      <c r="AW4555" s="14"/>
    </row>
    <row r="4556" spans="1:49" s="10" customFormat="1">
      <c r="A4556" s="12"/>
      <c r="C4556"/>
      <c r="D4556"/>
      <c r="E4556" s="20"/>
      <c r="F4556"/>
      <c r="G4556"/>
      <c r="H4556"/>
      <c r="I4556"/>
      <c r="J4556" s="20"/>
      <c r="K4556"/>
      <c r="L4556"/>
      <c r="M4556"/>
      <c r="N4556"/>
      <c r="O4556" s="20"/>
      <c r="P4556"/>
      <c r="Q4556"/>
      <c r="R4556"/>
      <c r="S4556"/>
      <c r="T4556" s="20"/>
      <c r="U4556"/>
      <c r="V4556"/>
      <c r="W4556"/>
      <c r="X4556"/>
      <c r="Y4556" s="20"/>
      <c r="Z4556"/>
      <c r="AA4556"/>
      <c r="AB4556"/>
      <c r="AC4556"/>
      <c r="AD4556" s="20"/>
      <c r="AE4556"/>
      <c r="AF4556"/>
      <c r="AG4556"/>
      <c r="AH4556"/>
      <c r="AI4556" s="20"/>
      <c r="AJ4556"/>
      <c r="AK4556"/>
      <c r="AL4556"/>
      <c r="AM4556"/>
      <c r="AN4556" s="20"/>
      <c r="AO4556"/>
      <c r="AT4556" s="14"/>
      <c r="AU4556" s="14"/>
      <c r="AV4556" s="14"/>
      <c r="AW4556" s="14"/>
    </row>
    <row r="4557" spans="1:49" s="10" customFormat="1">
      <c r="A4557" s="12"/>
      <c r="C4557"/>
      <c r="D4557"/>
      <c r="E4557" s="20"/>
      <c r="F4557"/>
      <c r="G4557"/>
      <c r="H4557"/>
      <c r="I4557"/>
      <c r="J4557" s="20"/>
      <c r="K4557"/>
      <c r="L4557"/>
      <c r="M4557"/>
      <c r="N4557"/>
      <c r="O4557" s="20"/>
      <c r="P4557"/>
      <c r="Q4557"/>
      <c r="R4557"/>
      <c r="S4557"/>
      <c r="T4557" s="20"/>
      <c r="U4557"/>
      <c r="V4557"/>
      <c r="W4557"/>
      <c r="X4557"/>
      <c r="Y4557" s="20"/>
      <c r="Z4557"/>
      <c r="AA4557"/>
      <c r="AB4557"/>
      <c r="AC4557"/>
      <c r="AD4557" s="20"/>
      <c r="AE4557"/>
      <c r="AF4557"/>
      <c r="AG4557"/>
      <c r="AH4557"/>
      <c r="AI4557" s="20"/>
      <c r="AJ4557"/>
      <c r="AK4557"/>
      <c r="AL4557"/>
      <c r="AM4557"/>
      <c r="AN4557" s="20"/>
      <c r="AO4557"/>
      <c r="AT4557" s="14"/>
      <c r="AU4557" s="14"/>
      <c r="AV4557" s="14"/>
      <c r="AW4557" s="14"/>
    </row>
    <row r="4558" spans="1:49" s="10" customFormat="1">
      <c r="A4558" s="12"/>
      <c r="C4558"/>
      <c r="D4558"/>
      <c r="E4558" s="20"/>
      <c r="F4558"/>
      <c r="G4558"/>
      <c r="H4558"/>
      <c r="I4558"/>
      <c r="J4558" s="20"/>
      <c r="K4558"/>
      <c r="L4558"/>
      <c r="M4558"/>
      <c r="N4558"/>
      <c r="O4558" s="20"/>
      <c r="P4558"/>
      <c r="Q4558"/>
      <c r="R4558"/>
      <c r="S4558"/>
      <c r="T4558" s="20"/>
      <c r="U4558"/>
      <c r="V4558"/>
      <c r="W4558"/>
      <c r="X4558"/>
      <c r="Y4558" s="20"/>
      <c r="Z4558"/>
      <c r="AA4558"/>
      <c r="AB4558"/>
      <c r="AC4558"/>
      <c r="AD4558" s="20"/>
      <c r="AE4558"/>
      <c r="AF4558"/>
      <c r="AG4558"/>
      <c r="AH4558"/>
      <c r="AI4558" s="20"/>
      <c r="AJ4558"/>
      <c r="AK4558"/>
      <c r="AL4558"/>
      <c r="AM4558"/>
      <c r="AN4558" s="20"/>
      <c r="AO4558"/>
      <c r="AT4558" s="14"/>
      <c r="AU4558" s="14"/>
      <c r="AV4558" s="14"/>
      <c r="AW4558" s="14"/>
    </row>
    <row r="4559" spans="1:49" s="10" customFormat="1">
      <c r="A4559" s="12"/>
      <c r="C4559"/>
      <c r="D4559"/>
      <c r="E4559" s="20"/>
      <c r="F4559"/>
      <c r="G4559"/>
      <c r="H4559"/>
      <c r="I4559"/>
      <c r="J4559" s="20"/>
      <c r="K4559"/>
      <c r="L4559"/>
      <c r="M4559"/>
      <c r="N4559"/>
      <c r="O4559" s="20"/>
      <c r="P4559"/>
      <c r="Q4559"/>
      <c r="R4559"/>
      <c r="S4559"/>
      <c r="T4559" s="20"/>
      <c r="U4559"/>
      <c r="V4559"/>
      <c r="W4559"/>
      <c r="X4559"/>
      <c r="Y4559" s="20"/>
      <c r="Z4559"/>
      <c r="AA4559"/>
      <c r="AB4559"/>
      <c r="AC4559"/>
      <c r="AD4559" s="20"/>
      <c r="AE4559"/>
      <c r="AF4559"/>
      <c r="AG4559"/>
      <c r="AH4559"/>
      <c r="AI4559" s="20"/>
      <c r="AJ4559"/>
      <c r="AK4559"/>
      <c r="AL4559"/>
      <c r="AM4559"/>
      <c r="AN4559" s="20"/>
      <c r="AO4559"/>
      <c r="AT4559" s="14"/>
      <c r="AU4559" s="14"/>
      <c r="AV4559" s="14"/>
      <c r="AW4559" s="14"/>
    </row>
    <row r="4560" spans="1:49" s="10" customFormat="1">
      <c r="A4560" s="12"/>
      <c r="C4560"/>
      <c r="D4560"/>
      <c r="E4560" s="20"/>
      <c r="F4560"/>
      <c r="G4560"/>
      <c r="H4560"/>
      <c r="I4560"/>
      <c r="J4560" s="20"/>
      <c r="K4560"/>
      <c r="L4560"/>
      <c r="M4560"/>
      <c r="N4560"/>
      <c r="O4560" s="20"/>
      <c r="P4560"/>
      <c r="Q4560"/>
      <c r="R4560"/>
      <c r="S4560"/>
      <c r="T4560" s="20"/>
      <c r="U4560"/>
      <c r="V4560"/>
      <c r="W4560"/>
      <c r="X4560"/>
      <c r="Y4560" s="20"/>
      <c r="Z4560"/>
      <c r="AA4560"/>
      <c r="AB4560"/>
      <c r="AC4560"/>
      <c r="AD4560" s="20"/>
      <c r="AE4560"/>
      <c r="AF4560"/>
      <c r="AG4560"/>
      <c r="AH4560"/>
      <c r="AI4560" s="20"/>
      <c r="AJ4560"/>
      <c r="AK4560"/>
      <c r="AL4560"/>
      <c r="AM4560"/>
      <c r="AN4560" s="20"/>
      <c r="AO4560"/>
      <c r="AT4560" s="14"/>
      <c r="AU4560" s="14"/>
      <c r="AV4560" s="14"/>
      <c r="AW4560" s="14"/>
    </row>
    <row r="4561" spans="1:49" s="10" customFormat="1">
      <c r="A4561" s="12"/>
      <c r="C4561"/>
      <c r="D4561"/>
      <c r="E4561" s="20"/>
      <c r="F4561"/>
      <c r="G4561"/>
      <c r="H4561"/>
      <c r="I4561"/>
      <c r="J4561" s="20"/>
      <c r="K4561"/>
      <c r="L4561"/>
      <c r="M4561"/>
      <c r="N4561"/>
      <c r="O4561" s="20"/>
      <c r="P4561"/>
      <c r="Q4561"/>
      <c r="R4561"/>
      <c r="S4561"/>
      <c r="T4561" s="20"/>
      <c r="U4561"/>
      <c r="V4561"/>
      <c r="W4561"/>
      <c r="X4561"/>
      <c r="Y4561" s="20"/>
      <c r="Z4561"/>
      <c r="AA4561"/>
      <c r="AB4561"/>
      <c r="AC4561"/>
      <c r="AD4561" s="20"/>
      <c r="AE4561"/>
      <c r="AF4561"/>
      <c r="AG4561"/>
      <c r="AH4561"/>
      <c r="AI4561" s="20"/>
      <c r="AJ4561"/>
      <c r="AK4561"/>
      <c r="AL4561"/>
      <c r="AM4561"/>
      <c r="AN4561" s="20"/>
      <c r="AO4561"/>
      <c r="AT4561" s="14"/>
      <c r="AU4561" s="14"/>
      <c r="AV4561" s="14"/>
      <c r="AW4561" s="14"/>
    </row>
    <row r="4562" spans="1:49" s="10" customFormat="1">
      <c r="A4562" s="12"/>
      <c r="C4562"/>
      <c r="D4562"/>
      <c r="E4562" s="20"/>
      <c r="F4562"/>
      <c r="G4562"/>
      <c r="H4562"/>
      <c r="I4562"/>
      <c r="J4562" s="20"/>
      <c r="K4562"/>
      <c r="L4562"/>
      <c r="M4562"/>
      <c r="N4562"/>
      <c r="O4562" s="20"/>
      <c r="P4562"/>
      <c r="Q4562"/>
      <c r="R4562"/>
      <c r="S4562"/>
      <c r="T4562" s="20"/>
      <c r="U4562"/>
      <c r="V4562"/>
      <c r="W4562"/>
      <c r="X4562"/>
      <c r="Y4562" s="20"/>
      <c r="Z4562"/>
      <c r="AA4562"/>
      <c r="AB4562"/>
      <c r="AC4562"/>
      <c r="AD4562" s="20"/>
      <c r="AE4562"/>
      <c r="AF4562"/>
      <c r="AG4562"/>
      <c r="AH4562"/>
      <c r="AI4562" s="20"/>
      <c r="AJ4562"/>
      <c r="AK4562"/>
      <c r="AL4562"/>
      <c r="AM4562"/>
      <c r="AN4562" s="20"/>
      <c r="AO4562"/>
      <c r="AT4562" s="14"/>
      <c r="AU4562" s="14"/>
      <c r="AV4562" s="14"/>
      <c r="AW4562" s="14"/>
    </row>
    <row r="4563" spans="1:49" s="10" customFormat="1">
      <c r="A4563" s="12"/>
      <c r="C4563"/>
      <c r="D4563"/>
      <c r="E4563" s="20"/>
      <c r="F4563"/>
      <c r="G4563"/>
      <c r="H4563"/>
      <c r="I4563"/>
      <c r="J4563" s="20"/>
      <c r="K4563"/>
      <c r="L4563"/>
      <c r="M4563"/>
      <c r="N4563"/>
      <c r="O4563" s="20"/>
      <c r="P4563"/>
      <c r="Q4563"/>
      <c r="R4563"/>
      <c r="S4563"/>
      <c r="T4563" s="20"/>
      <c r="U4563"/>
      <c r="V4563"/>
      <c r="W4563"/>
      <c r="X4563"/>
      <c r="Y4563" s="20"/>
      <c r="Z4563"/>
      <c r="AA4563"/>
      <c r="AB4563"/>
      <c r="AC4563"/>
      <c r="AD4563" s="20"/>
      <c r="AE4563"/>
      <c r="AF4563"/>
      <c r="AG4563"/>
      <c r="AH4563"/>
      <c r="AI4563" s="20"/>
      <c r="AJ4563"/>
      <c r="AK4563"/>
      <c r="AL4563"/>
      <c r="AM4563"/>
      <c r="AN4563" s="20"/>
      <c r="AO4563"/>
      <c r="AT4563" s="14"/>
      <c r="AU4563" s="14"/>
      <c r="AV4563" s="14"/>
      <c r="AW4563" s="14"/>
    </row>
    <row r="4564" spans="1:49" s="10" customFormat="1">
      <c r="A4564" s="12"/>
      <c r="C4564"/>
      <c r="D4564"/>
      <c r="E4564" s="20"/>
      <c r="F4564"/>
      <c r="G4564"/>
      <c r="H4564"/>
      <c r="I4564"/>
      <c r="J4564" s="20"/>
      <c r="K4564"/>
      <c r="L4564"/>
      <c r="M4564"/>
      <c r="N4564"/>
      <c r="O4564" s="20"/>
      <c r="P4564"/>
      <c r="Q4564"/>
      <c r="R4564"/>
      <c r="S4564"/>
      <c r="T4564" s="20"/>
      <c r="U4564"/>
      <c r="V4564"/>
      <c r="W4564"/>
      <c r="X4564"/>
      <c r="Y4564" s="20"/>
      <c r="Z4564"/>
      <c r="AA4564"/>
      <c r="AB4564"/>
      <c r="AC4564"/>
      <c r="AD4564" s="20"/>
      <c r="AE4564"/>
      <c r="AF4564"/>
      <c r="AG4564"/>
      <c r="AH4564"/>
      <c r="AI4564" s="20"/>
      <c r="AJ4564"/>
      <c r="AK4564"/>
      <c r="AL4564"/>
      <c r="AM4564"/>
      <c r="AN4564" s="20"/>
      <c r="AO4564"/>
      <c r="AT4564" s="14"/>
      <c r="AU4564" s="14"/>
      <c r="AV4564" s="14"/>
      <c r="AW4564" s="14"/>
    </row>
    <row r="4565" spans="1:49" s="10" customFormat="1">
      <c r="A4565" s="12"/>
      <c r="C4565"/>
      <c r="D4565"/>
      <c r="E4565" s="20"/>
      <c r="F4565"/>
      <c r="G4565"/>
      <c r="H4565"/>
      <c r="I4565"/>
      <c r="J4565" s="20"/>
      <c r="K4565"/>
      <c r="L4565"/>
      <c r="M4565"/>
      <c r="N4565"/>
      <c r="O4565" s="20"/>
      <c r="P4565"/>
      <c r="Q4565"/>
      <c r="R4565"/>
      <c r="S4565"/>
      <c r="T4565" s="20"/>
      <c r="U4565"/>
      <c r="V4565"/>
      <c r="W4565"/>
      <c r="X4565"/>
      <c r="Y4565" s="20"/>
      <c r="Z4565"/>
      <c r="AA4565"/>
      <c r="AB4565"/>
      <c r="AC4565"/>
      <c r="AD4565" s="20"/>
      <c r="AE4565"/>
      <c r="AF4565"/>
      <c r="AG4565"/>
      <c r="AH4565"/>
      <c r="AI4565" s="20"/>
      <c r="AJ4565"/>
      <c r="AK4565"/>
      <c r="AL4565"/>
      <c r="AM4565"/>
      <c r="AN4565" s="20"/>
      <c r="AO4565"/>
      <c r="AT4565" s="14"/>
      <c r="AU4565" s="14"/>
      <c r="AV4565" s="14"/>
      <c r="AW4565" s="14"/>
    </row>
    <row r="4566" spans="1:49" s="10" customFormat="1">
      <c r="A4566" s="12"/>
      <c r="C4566"/>
      <c r="D4566"/>
      <c r="E4566" s="20"/>
      <c r="F4566"/>
      <c r="G4566"/>
      <c r="H4566"/>
      <c r="I4566"/>
      <c r="J4566" s="20"/>
      <c r="K4566"/>
      <c r="L4566"/>
      <c r="M4566"/>
      <c r="N4566"/>
      <c r="O4566" s="20"/>
      <c r="P4566"/>
      <c r="Q4566"/>
      <c r="R4566"/>
      <c r="S4566"/>
      <c r="T4566" s="20"/>
      <c r="U4566"/>
      <c r="V4566"/>
      <c r="W4566"/>
      <c r="X4566"/>
      <c r="Y4566" s="20"/>
      <c r="Z4566"/>
      <c r="AA4566"/>
      <c r="AB4566"/>
      <c r="AC4566"/>
      <c r="AD4566" s="20"/>
      <c r="AE4566"/>
      <c r="AF4566"/>
      <c r="AG4566"/>
      <c r="AH4566"/>
      <c r="AI4566" s="20"/>
      <c r="AJ4566"/>
      <c r="AK4566"/>
      <c r="AL4566"/>
      <c r="AM4566"/>
      <c r="AN4566" s="20"/>
      <c r="AO4566"/>
      <c r="AT4566" s="14"/>
      <c r="AU4566" s="14"/>
      <c r="AV4566" s="14"/>
      <c r="AW4566" s="14"/>
    </row>
    <row r="4567" spans="1:49" s="10" customFormat="1">
      <c r="A4567" s="12"/>
      <c r="C4567"/>
      <c r="D4567"/>
      <c r="E4567" s="20"/>
      <c r="F4567"/>
      <c r="G4567"/>
      <c r="H4567"/>
      <c r="I4567"/>
      <c r="J4567" s="20"/>
      <c r="K4567"/>
      <c r="L4567"/>
      <c r="M4567"/>
      <c r="N4567"/>
      <c r="O4567" s="20"/>
      <c r="P4567"/>
      <c r="Q4567"/>
      <c r="R4567"/>
      <c r="S4567"/>
      <c r="T4567" s="20"/>
      <c r="U4567"/>
      <c r="V4567"/>
      <c r="W4567"/>
      <c r="X4567"/>
      <c r="Y4567" s="20"/>
      <c r="Z4567"/>
      <c r="AA4567"/>
      <c r="AB4567"/>
      <c r="AC4567"/>
      <c r="AD4567" s="20"/>
      <c r="AE4567"/>
      <c r="AF4567"/>
      <c r="AG4567"/>
      <c r="AH4567"/>
      <c r="AI4567" s="20"/>
      <c r="AJ4567"/>
      <c r="AK4567"/>
      <c r="AL4567"/>
      <c r="AM4567"/>
      <c r="AN4567" s="20"/>
      <c r="AO4567"/>
      <c r="AT4567" s="14"/>
      <c r="AU4567" s="14"/>
      <c r="AV4567" s="14"/>
      <c r="AW4567" s="14"/>
    </row>
    <row r="4568" spans="1:49" s="10" customFormat="1">
      <c r="A4568" s="12"/>
      <c r="C4568"/>
      <c r="D4568"/>
      <c r="E4568" s="20"/>
      <c r="F4568"/>
      <c r="G4568"/>
      <c r="H4568"/>
      <c r="I4568"/>
      <c r="J4568" s="20"/>
      <c r="K4568"/>
      <c r="L4568"/>
      <c r="M4568"/>
      <c r="N4568"/>
      <c r="O4568" s="20"/>
      <c r="P4568"/>
      <c r="Q4568"/>
      <c r="R4568"/>
      <c r="S4568"/>
      <c r="T4568" s="20"/>
      <c r="U4568"/>
      <c r="V4568"/>
      <c r="W4568"/>
      <c r="X4568"/>
      <c r="Y4568" s="20"/>
      <c r="Z4568"/>
      <c r="AA4568"/>
      <c r="AB4568"/>
      <c r="AC4568"/>
      <c r="AD4568" s="20"/>
      <c r="AE4568"/>
      <c r="AF4568"/>
      <c r="AG4568"/>
      <c r="AH4568"/>
      <c r="AI4568" s="20"/>
      <c r="AJ4568"/>
      <c r="AK4568"/>
      <c r="AL4568"/>
      <c r="AM4568"/>
      <c r="AN4568" s="20"/>
      <c r="AO4568"/>
      <c r="AT4568" s="14"/>
      <c r="AU4568" s="14"/>
      <c r="AV4568" s="14"/>
      <c r="AW4568" s="14"/>
    </row>
    <row r="4569" spans="1:49" s="10" customFormat="1">
      <c r="A4569" s="12"/>
      <c r="C4569"/>
      <c r="D4569"/>
      <c r="E4569" s="20"/>
      <c r="F4569"/>
      <c r="G4569"/>
      <c r="H4569"/>
      <c r="I4569"/>
      <c r="J4569" s="20"/>
      <c r="K4569"/>
      <c r="L4569"/>
      <c r="M4569"/>
      <c r="N4569"/>
      <c r="O4569" s="20"/>
      <c r="P4569"/>
      <c r="Q4569"/>
      <c r="R4569"/>
      <c r="S4569"/>
      <c r="T4569" s="20"/>
      <c r="U4569"/>
      <c r="V4569"/>
      <c r="W4569"/>
      <c r="X4569"/>
      <c r="Y4569" s="20"/>
      <c r="Z4569"/>
      <c r="AA4569"/>
      <c r="AB4569"/>
      <c r="AC4569"/>
      <c r="AD4569" s="20"/>
      <c r="AE4569"/>
      <c r="AF4569"/>
      <c r="AG4569"/>
      <c r="AH4569"/>
      <c r="AI4569" s="20"/>
      <c r="AJ4569"/>
      <c r="AK4569"/>
      <c r="AL4569"/>
      <c r="AM4569"/>
      <c r="AN4569" s="20"/>
      <c r="AO4569"/>
      <c r="AT4569" s="14"/>
      <c r="AU4569" s="14"/>
      <c r="AV4569" s="14"/>
      <c r="AW4569" s="14"/>
    </row>
    <row r="4570" spans="1:49" s="10" customFormat="1">
      <c r="A4570" s="12"/>
      <c r="C4570"/>
      <c r="D4570"/>
      <c r="E4570" s="20"/>
      <c r="F4570"/>
      <c r="G4570"/>
      <c r="H4570"/>
      <c r="I4570"/>
      <c r="J4570" s="20"/>
      <c r="K4570"/>
      <c r="L4570"/>
      <c r="M4570"/>
      <c r="N4570"/>
      <c r="O4570" s="20"/>
      <c r="P4570"/>
      <c r="Q4570"/>
      <c r="R4570"/>
      <c r="S4570"/>
      <c r="T4570" s="20"/>
      <c r="U4570"/>
      <c r="V4570"/>
      <c r="W4570"/>
      <c r="X4570"/>
      <c r="Y4570" s="20"/>
      <c r="Z4570"/>
      <c r="AA4570"/>
      <c r="AB4570"/>
      <c r="AC4570"/>
      <c r="AD4570" s="20"/>
      <c r="AE4570"/>
      <c r="AF4570"/>
      <c r="AG4570"/>
      <c r="AH4570"/>
      <c r="AI4570" s="20"/>
      <c r="AJ4570"/>
      <c r="AK4570"/>
      <c r="AL4570"/>
      <c r="AM4570"/>
      <c r="AN4570" s="20"/>
      <c r="AO4570"/>
      <c r="AT4570" s="14"/>
      <c r="AU4570" s="14"/>
      <c r="AV4570" s="14"/>
      <c r="AW4570" s="14"/>
    </row>
    <row r="4571" spans="1:49" s="10" customFormat="1">
      <c r="A4571" s="12"/>
      <c r="C4571"/>
      <c r="D4571"/>
      <c r="E4571" s="20"/>
      <c r="F4571"/>
      <c r="G4571"/>
      <c r="H4571"/>
      <c r="I4571"/>
      <c r="J4571" s="20"/>
      <c r="K4571"/>
      <c r="L4571"/>
      <c r="M4571"/>
      <c r="N4571"/>
      <c r="O4571" s="20"/>
      <c r="P4571"/>
      <c r="Q4571"/>
      <c r="R4571"/>
      <c r="S4571"/>
      <c r="T4571" s="20"/>
      <c r="U4571"/>
      <c r="V4571"/>
      <c r="W4571"/>
      <c r="X4571"/>
      <c r="Y4571" s="20"/>
      <c r="Z4571"/>
      <c r="AA4571"/>
      <c r="AB4571"/>
      <c r="AC4571"/>
      <c r="AD4571" s="20"/>
      <c r="AE4571"/>
      <c r="AF4571"/>
      <c r="AG4571"/>
      <c r="AH4571"/>
      <c r="AI4571" s="20"/>
      <c r="AJ4571"/>
      <c r="AK4571"/>
      <c r="AL4571"/>
      <c r="AM4571"/>
      <c r="AN4571" s="20"/>
      <c r="AO4571"/>
      <c r="AT4571" s="14"/>
      <c r="AU4571" s="14"/>
      <c r="AV4571" s="14"/>
      <c r="AW4571" s="14"/>
    </row>
    <row r="4572" spans="1:49" s="10" customFormat="1">
      <c r="A4572" s="12"/>
      <c r="C4572"/>
      <c r="D4572"/>
      <c r="E4572" s="20"/>
      <c r="F4572"/>
      <c r="G4572"/>
      <c r="H4572"/>
      <c r="I4572"/>
      <c r="J4572" s="20"/>
      <c r="K4572"/>
      <c r="L4572"/>
      <c r="M4572"/>
      <c r="N4572"/>
      <c r="O4572" s="20"/>
      <c r="P4572"/>
      <c r="Q4572"/>
      <c r="R4572"/>
      <c r="S4572"/>
      <c r="T4572" s="20"/>
      <c r="U4572"/>
      <c r="V4572"/>
      <c r="W4572"/>
      <c r="X4572"/>
      <c r="Y4572" s="20"/>
      <c r="Z4572"/>
      <c r="AA4572"/>
      <c r="AB4572"/>
      <c r="AC4572"/>
      <c r="AD4572" s="20"/>
      <c r="AE4572"/>
      <c r="AF4572"/>
      <c r="AG4572"/>
      <c r="AH4572"/>
      <c r="AI4572" s="20"/>
      <c r="AJ4572"/>
      <c r="AK4572"/>
      <c r="AL4572"/>
      <c r="AM4572"/>
      <c r="AN4572" s="20"/>
      <c r="AO4572"/>
      <c r="AT4572" s="14"/>
      <c r="AU4572" s="14"/>
      <c r="AV4572" s="14"/>
      <c r="AW4572" s="14"/>
    </row>
    <row r="4573" spans="1:49" s="10" customFormat="1">
      <c r="A4573" s="12"/>
      <c r="C4573"/>
      <c r="D4573"/>
      <c r="E4573" s="20"/>
      <c r="F4573"/>
      <c r="G4573"/>
      <c r="H4573"/>
      <c r="I4573"/>
      <c r="J4573" s="20"/>
      <c r="K4573"/>
      <c r="L4573"/>
      <c r="M4573"/>
      <c r="N4573"/>
      <c r="O4573" s="20"/>
      <c r="P4573"/>
      <c r="Q4573"/>
      <c r="R4573"/>
      <c r="S4573"/>
      <c r="T4573" s="20"/>
      <c r="U4573"/>
      <c r="V4573"/>
      <c r="W4573"/>
      <c r="X4573"/>
      <c r="Y4573" s="20"/>
      <c r="Z4573"/>
      <c r="AA4573"/>
      <c r="AB4573"/>
      <c r="AC4573"/>
      <c r="AD4573" s="20"/>
      <c r="AE4573"/>
      <c r="AF4573"/>
      <c r="AG4573"/>
      <c r="AH4573"/>
      <c r="AI4573" s="20"/>
      <c r="AJ4573"/>
      <c r="AK4573"/>
      <c r="AL4573"/>
      <c r="AM4573"/>
      <c r="AN4573" s="20"/>
      <c r="AO4573"/>
      <c r="AT4573" s="14"/>
      <c r="AU4573" s="14"/>
      <c r="AV4573" s="14"/>
      <c r="AW4573" s="14"/>
    </row>
    <row r="4574" spans="1:49" s="10" customFormat="1">
      <c r="A4574" s="12"/>
      <c r="C4574"/>
      <c r="D4574"/>
      <c r="E4574" s="20"/>
      <c r="F4574"/>
      <c r="G4574"/>
      <c r="H4574"/>
      <c r="I4574"/>
      <c r="J4574" s="20"/>
      <c r="K4574"/>
      <c r="L4574"/>
      <c r="M4574"/>
      <c r="N4574"/>
      <c r="O4574" s="20"/>
      <c r="P4574"/>
      <c r="Q4574"/>
      <c r="R4574"/>
      <c r="S4574"/>
      <c r="T4574" s="20"/>
      <c r="U4574"/>
      <c r="V4574"/>
      <c r="W4574"/>
      <c r="X4574"/>
      <c r="Y4574" s="20"/>
      <c r="Z4574"/>
      <c r="AA4574"/>
      <c r="AB4574"/>
      <c r="AC4574"/>
      <c r="AD4574" s="20"/>
      <c r="AE4574"/>
      <c r="AF4574"/>
      <c r="AG4574"/>
      <c r="AH4574"/>
      <c r="AI4574" s="20"/>
      <c r="AJ4574"/>
      <c r="AK4574"/>
      <c r="AL4574"/>
      <c r="AM4574"/>
      <c r="AN4574" s="20"/>
      <c r="AO4574"/>
      <c r="AT4574" s="14"/>
      <c r="AU4574" s="14"/>
      <c r="AV4574" s="14"/>
      <c r="AW4574" s="14"/>
    </row>
    <row r="4575" spans="1:49" s="10" customFormat="1">
      <c r="A4575" s="12"/>
      <c r="C4575"/>
      <c r="D4575"/>
      <c r="E4575" s="20"/>
      <c r="F4575"/>
      <c r="G4575"/>
      <c r="H4575"/>
      <c r="I4575"/>
      <c r="J4575" s="20"/>
      <c r="K4575"/>
      <c r="L4575"/>
      <c r="M4575"/>
      <c r="N4575"/>
      <c r="O4575" s="20"/>
      <c r="P4575"/>
      <c r="Q4575"/>
      <c r="R4575"/>
      <c r="S4575"/>
      <c r="T4575" s="20"/>
      <c r="U4575"/>
      <c r="V4575"/>
      <c r="W4575"/>
      <c r="X4575"/>
      <c r="Y4575" s="20"/>
      <c r="Z4575"/>
      <c r="AA4575"/>
      <c r="AB4575"/>
      <c r="AC4575"/>
      <c r="AD4575" s="20"/>
      <c r="AE4575"/>
      <c r="AF4575"/>
      <c r="AG4575"/>
      <c r="AH4575"/>
      <c r="AI4575" s="20"/>
      <c r="AJ4575"/>
      <c r="AK4575"/>
      <c r="AL4575"/>
      <c r="AM4575"/>
      <c r="AN4575" s="20"/>
      <c r="AO4575"/>
      <c r="AT4575" s="14"/>
      <c r="AU4575" s="14"/>
      <c r="AV4575" s="14"/>
      <c r="AW4575" s="14"/>
    </row>
    <row r="4576" spans="1:49" s="10" customFormat="1">
      <c r="A4576" s="12"/>
      <c r="C4576"/>
      <c r="D4576"/>
      <c r="E4576" s="20"/>
      <c r="F4576"/>
      <c r="G4576"/>
      <c r="H4576"/>
      <c r="I4576"/>
      <c r="J4576" s="20"/>
      <c r="K4576"/>
      <c r="L4576"/>
      <c r="M4576"/>
      <c r="N4576"/>
      <c r="O4576" s="20"/>
      <c r="P4576"/>
      <c r="Q4576"/>
      <c r="R4576"/>
      <c r="S4576"/>
      <c r="T4576" s="20"/>
      <c r="U4576"/>
      <c r="V4576"/>
      <c r="W4576"/>
      <c r="X4576"/>
      <c r="Y4576" s="20"/>
      <c r="Z4576"/>
      <c r="AA4576"/>
      <c r="AB4576"/>
      <c r="AC4576"/>
      <c r="AD4576" s="20"/>
      <c r="AE4576"/>
      <c r="AF4576"/>
      <c r="AG4576"/>
      <c r="AH4576"/>
      <c r="AI4576" s="20"/>
      <c r="AJ4576"/>
      <c r="AK4576"/>
      <c r="AL4576"/>
      <c r="AM4576"/>
      <c r="AN4576" s="20"/>
      <c r="AO4576"/>
      <c r="AT4576" s="14"/>
      <c r="AU4576" s="14"/>
      <c r="AV4576" s="14"/>
      <c r="AW4576" s="14"/>
    </row>
    <row r="4577" spans="1:49" s="10" customFormat="1">
      <c r="A4577" s="12"/>
      <c r="C4577"/>
      <c r="D4577"/>
      <c r="E4577" s="20"/>
      <c r="F4577"/>
      <c r="G4577"/>
      <c r="H4577"/>
      <c r="I4577"/>
      <c r="J4577" s="20"/>
      <c r="K4577"/>
      <c r="L4577"/>
      <c r="M4577"/>
      <c r="N4577"/>
      <c r="O4577" s="20"/>
      <c r="P4577"/>
      <c r="Q4577"/>
      <c r="R4577"/>
      <c r="S4577"/>
      <c r="T4577" s="20"/>
      <c r="U4577"/>
      <c r="V4577"/>
      <c r="W4577"/>
      <c r="X4577"/>
      <c r="Y4577" s="20"/>
      <c r="Z4577"/>
      <c r="AA4577"/>
      <c r="AB4577"/>
      <c r="AC4577"/>
      <c r="AD4577" s="20"/>
      <c r="AE4577"/>
      <c r="AF4577"/>
      <c r="AG4577"/>
      <c r="AH4577"/>
      <c r="AI4577" s="20"/>
      <c r="AJ4577"/>
      <c r="AK4577"/>
      <c r="AL4577"/>
      <c r="AM4577"/>
      <c r="AN4577" s="20"/>
      <c r="AO4577"/>
      <c r="AT4577" s="14"/>
      <c r="AU4577" s="14"/>
      <c r="AV4577" s="14"/>
      <c r="AW4577" s="14"/>
    </row>
    <row r="4578" spans="1:49" s="10" customFormat="1">
      <c r="A4578" s="12"/>
      <c r="C4578"/>
      <c r="D4578"/>
      <c r="E4578" s="20"/>
      <c r="F4578"/>
      <c r="G4578"/>
      <c r="H4578"/>
      <c r="I4578"/>
      <c r="J4578" s="20"/>
      <c r="K4578"/>
      <c r="L4578"/>
      <c r="M4578"/>
      <c r="N4578"/>
      <c r="O4578" s="20"/>
      <c r="P4578"/>
      <c r="Q4578"/>
      <c r="R4578"/>
      <c r="S4578"/>
      <c r="T4578" s="20"/>
      <c r="U4578"/>
      <c r="V4578"/>
      <c r="W4578"/>
      <c r="X4578"/>
      <c r="Y4578" s="20"/>
      <c r="Z4578"/>
      <c r="AA4578"/>
      <c r="AB4578"/>
      <c r="AC4578"/>
      <c r="AD4578" s="20"/>
      <c r="AE4578"/>
      <c r="AF4578"/>
      <c r="AG4578"/>
      <c r="AH4578"/>
      <c r="AI4578" s="20"/>
      <c r="AJ4578"/>
      <c r="AK4578"/>
      <c r="AL4578"/>
      <c r="AM4578"/>
      <c r="AN4578" s="20"/>
      <c r="AO4578"/>
      <c r="AT4578" s="14"/>
      <c r="AU4578" s="14"/>
      <c r="AV4578" s="14"/>
      <c r="AW4578" s="14"/>
    </row>
    <row r="4579" spans="1:49" s="10" customFormat="1">
      <c r="A4579" s="12"/>
      <c r="C4579"/>
      <c r="D4579"/>
      <c r="E4579" s="20"/>
      <c r="F4579"/>
      <c r="G4579"/>
      <c r="H4579"/>
      <c r="I4579"/>
      <c r="J4579" s="20"/>
      <c r="K4579"/>
      <c r="L4579"/>
      <c r="M4579"/>
      <c r="N4579"/>
      <c r="O4579" s="20"/>
      <c r="P4579"/>
      <c r="Q4579"/>
      <c r="R4579"/>
      <c r="S4579"/>
      <c r="T4579" s="20"/>
      <c r="U4579"/>
      <c r="V4579"/>
      <c r="W4579"/>
      <c r="X4579"/>
      <c r="Y4579" s="20"/>
      <c r="Z4579"/>
      <c r="AA4579"/>
      <c r="AB4579"/>
      <c r="AC4579"/>
      <c r="AD4579" s="20"/>
      <c r="AE4579"/>
      <c r="AF4579"/>
      <c r="AG4579"/>
      <c r="AH4579"/>
      <c r="AI4579" s="20"/>
      <c r="AJ4579"/>
      <c r="AK4579"/>
      <c r="AL4579"/>
      <c r="AM4579"/>
      <c r="AN4579" s="20"/>
      <c r="AO4579"/>
      <c r="AT4579" s="14"/>
      <c r="AU4579" s="14"/>
      <c r="AV4579" s="14"/>
      <c r="AW4579" s="14"/>
    </row>
    <row r="4580" spans="1:49" s="10" customFormat="1">
      <c r="A4580" s="12"/>
      <c r="C4580"/>
      <c r="D4580"/>
      <c r="E4580" s="20"/>
      <c r="F4580"/>
      <c r="G4580"/>
      <c r="H4580"/>
      <c r="I4580"/>
      <c r="J4580" s="20"/>
      <c r="K4580"/>
      <c r="L4580"/>
      <c r="M4580"/>
      <c r="N4580"/>
      <c r="O4580" s="20"/>
      <c r="P4580"/>
      <c r="Q4580"/>
      <c r="R4580"/>
      <c r="S4580"/>
      <c r="T4580" s="20"/>
      <c r="U4580"/>
      <c r="V4580"/>
      <c r="W4580"/>
      <c r="X4580"/>
      <c r="Y4580" s="20"/>
      <c r="Z4580"/>
      <c r="AA4580"/>
      <c r="AB4580"/>
      <c r="AC4580"/>
      <c r="AD4580" s="20"/>
      <c r="AE4580"/>
      <c r="AF4580"/>
      <c r="AG4580"/>
      <c r="AH4580"/>
      <c r="AI4580" s="20"/>
      <c r="AJ4580"/>
      <c r="AK4580"/>
      <c r="AL4580"/>
      <c r="AM4580"/>
      <c r="AN4580" s="20"/>
      <c r="AO4580"/>
      <c r="AT4580" s="14"/>
      <c r="AU4580" s="14"/>
      <c r="AV4580" s="14"/>
      <c r="AW4580" s="14"/>
    </row>
    <row r="4581" spans="1:49" s="10" customFormat="1">
      <c r="A4581" s="12"/>
      <c r="C4581"/>
      <c r="D4581"/>
      <c r="E4581" s="20"/>
      <c r="F4581"/>
      <c r="G4581"/>
      <c r="H4581"/>
      <c r="I4581"/>
      <c r="J4581" s="20"/>
      <c r="K4581"/>
      <c r="L4581"/>
      <c r="M4581"/>
      <c r="N4581"/>
      <c r="O4581" s="20"/>
      <c r="P4581"/>
      <c r="Q4581"/>
      <c r="R4581"/>
      <c r="S4581"/>
      <c r="T4581" s="20"/>
      <c r="U4581"/>
      <c r="V4581"/>
      <c r="W4581"/>
      <c r="X4581"/>
      <c r="Y4581" s="20"/>
      <c r="Z4581"/>
      <c r="AA4581"/>
      <c r="AB4581"/>
      <c r="AC4581"/>
      <c r="AD4581" s="20"/>
      <c r="AE4581"/>
      <c r="AF4581"/>
      <c r="AG4581"/>
      <c r="AH4581"/>
      <c r="AI4581" s="20"/>
      <c r="AJ4581"/>
      <c r="AK4581"/>
      <c r="AL4581"/>
      <c r="AM4581"/>
      <c r="AN4581" s="20"/>
      <c r="AO4581"/>
      <c r="AT4581" s="14"/>
      <c r="AU4581" s="14"/>
      <c r="AV4581" s="14"/>
      <c r="AW4581" s="14"/>
    </row>
    <row r="4582" spans="1:49" s="10" customFormat="1">
      <c r="A4582" s="12"/>
      <c r="C4582"/>
      <c r="D4582"/>
      <c r="E4582" s="20"/>
      <c r="F4582"/>
      <c r="G4582"/>
      <c r="H4582"/>
      <c r="I4582"/>
      <c r="J4582" s="20"/>
      <c r="K4582"/>
      <c r="L4582"/>
      <c r="M4582"/>
      <c r="N4582"/>
      <c r="O4582" s="20"/>
      <c r="P4582"/>
      <c r="Q4582"/>
      <c r="R4582"/>
      <c r="S4582"/>
      <c r="T4582" s="20"/>
      <c r="U4582"/>
      <c r="V4582"/>
      <c r="W4582"/>
      <c r="X4582"/>
      <c r="Y4582" s="20"/>
      <c r="Z4582"/>
      <c r="AA4582"/>
      <c r="AB4582"/>
      <c r="AC4582"/>
      <c r="AD4582" s="20"/>
      <c r="AE4582"/>
      <c r="AF4582"/>
      <c r="AG4582"/>
      <c r="AH4582"/>
      <c r="AI4582" s="20"/>
      <c r="AJ4582"/>
      <c r="AK4582"/>
      <c r="AL4582"/>
      <c r="AM4582"/>
      <c r="AN4582" s="20"/>
      <c r="AO4582"/>
      <c r="AT4582" s="14"/>
      <c r="AU4582" s="14"/>
      <c r="AV4582" s="14"/>
      <c r="AW4582" s="14"/>
    </row>
    <row r="4583" spans="1:49" s="10" customFormat="1">
      <c r="A4583" s="12"/>
      <c r="C4583"/>
      <c r="D4583"/>
      <c r="E4583" s="20"/>
      <c r="F4583"/>
      <c r="G4583"/>
      <c r="H4583"/>
      <c r="I4583"/>
      <c r="J4583" s="20"/>
      <c r="K4583"/>
      <c r="L4583"/>
      <c r="M4583"/>
      <c r="N4583"/>
      <c r="O4583" s="20"/>
      <c r="P4583"/>
      <c r="Q4583"/>
      <c r="R4583"/>
      <c r="S4583"/>
      <c r="T4583" s="20"/>
      <c r="U4583"/>
      <c r="V4583"/>
      <c r="W4583"/>
      <c r="X4583"/>
      <c r="Y4583" s="20"/>
      <c r="Z4583"/>
      <c r="AA4583"/>
      <c r="AB4583"/>
      <c r="AC4583"/>
      <c r="AD4583" s="20"/>
      <c r="AE4583"/>
      <c r="AF4583"/>
      <c r="AG4583"/>
      <c r="AH4583"/>
      <c r="AI4583" s="20"/>
      <c r="AJ4583"/>
      <c r="AK4583"/>
      <c r="AL4583"/>
      <c r="AM4583"/>
      <c r="AN4583" s="20"/>
      <c r="AO4583"/>
      <c r="AT4583" s="14"/>
      <c r="AU4583" s="14"/>
      <c r="AV4583" s="14"/>
      <c r="AW4583" s="14"/>
    </row>
    <row r="4584" spans="1:49" s="10" customFormat="1">
      <c r="A4584" s="12"/>
      <c r="C4584"/>
      <c r="D4584"/>
      <c r="E4584" s="20"/>
      <c r="F4584"/>
      <c r="G4584"/>
      <c r="H4584"/>
      <c r="I4584"/>
      <c r="J4584" s="20"/>
      <c r="K4584"/>
      <c r="L4584"/>
      <c r="M4584"/>
      <c r="N4584"/>
      <c r="O4584" s="20"/>
      <c r="P4584"/>
      <c r="Q4584"/>
      <c r="R4584"/>
      <c r="S4584"/>
      <c r="T4584" s="20"/>
      <c r="U4584"/>
      <c r="V4584"/>
      <c r="W4584"/>
      <c r="X4584"/>
      <c r="Y4584" s="20"/>
      <c r="Z4584"/>
      <c r="AA4584"/>
      <c r="AB4584"/>
      <c r="AC4584"/>
      <c r="AD4584" s="20"/>
      <c r="AE4584"/>
      <c r="AF4584"/>
      <c r="AG4584"/>
      <c r="AH4584"/>
      <c r="AI4584" s="20"/>
      <c r="AJ4584"/>
      <c r="AK4584"/>
      <c r="AL4584"/>
      <c r="AM4584"/>
      <c r="AN4584" s="20"/>
      <c r="AO4584"/>
      <c r="AT4584" s="14"/>
      <c r="AU4584" s="14"/>
      <c r="AV4584" s="14"/>
      <c r="AW4584" s="14"/>
    </row>
    <row r="4585" spans="1:49" s="10" customFormat="1">
      <c r="A4585" s="12"/>
      <c r="C4585"/>
      <c r="D4585"/>
      <c r="E4585" s="20"/>
      <c r="F4585"/>
      <c r="G4585"/>
      <c r="H4585"/>
      <c r="I4585"/>
      <c r="J4585" s="20"/>
      <c r="K4585"/>
      <c r="L4585"/>
      <c r="M4585"/>
      <c r="N4585"/>
      <c r="O4585" s="20"/>
      <c r="P4585"/>
      <c r="Q4585"/>
      <c r="R4585"/>
      <c r="S4585"/>
      <c r="T4585" s="20"/>
      <c r="U4585"/>
      <c r="V4585"/>
      <c r="W4585"/>
      <c r="X4585"/>
      <c r="Y4585" s="20"/>
      <c r="Z4585"/>
      <c r="AA4585"/>
      <c r="AB4585"/>
      <c r="AC4585"/>
      <c r="AD4585" s="20"/>
      <c r="AE4585"/>
      <c r="AF4585"/>
      <c r="AG4585"/>
      <c r="AH4585"/>
      <c r="AI4585" s="20"/>
      <c r="AJ4585"/>
      <c r="AK4585"/>
      <c r="AL4585"/>
      <c r="AM4585"/>
      <c r="AN4585" s="20"/>
      <c r="AO4585"/>
      <c r="AT4585" s="14"/>
      <c r="AU4585" s="14"/>
      <c r="AV4585" s="14"/>
      <c r="AW4585" s="14"/>
    </row>
    <row r="4586" spans="1:49" s="10" customFormat="1">
      <c r="A4586" s="12"/>
      <c r="C4586"/>
      <c r="D4586"/>
      <c r="E4586" s="20"/>
      <c r="F4586"/>
      <c r="G4586"/>
      <c r="H4586"/>
      <c r="I4586"/>
      <c r="J4586" s="20"/>
      <c r="K4586"/>
      <c r="L4586"/>
      <c r="M4586"/>
      <c r="N4586"/>
      <c r="O4586" s="20"/>
      <c r="P4586"/>
      <c r="Q4586"/>
      <c r="R4586"/>
      <c r="S4586"/>
      <c r="T4586" s="20"/>
      <c r="U4586"/>
      <c r="V4586"/>
      <c r="W4586"/>
      <c r="X4586"/>
      <c r="Y4586" s="20"/>
      <c r="Z4586"/>
      <c r="AA4586"/>
      <c r="AB4586"/>
      <c r="AC4586"/>
      <c r="AD4586" s="20"/>
      <c r="AE4586"/>
      <c r="AF4586"/>
      <c r="AG4586"/>
      <c r="AH4586"/>
      <c r="AI4586" s="20"/>
      <c r="AJ4586"/>
      <c r="AK4586"/>
      <c r="AL4586"/>
      <c r="AM4586"/>
      <c r="AN4586" s="20"/>
      <c r="AO4586"/>
      <c r="AT4586" s="14"/>
      <c r="AU4586" s="14"/>
      <c r="AV4586" s="14"/>
      <c r="AW4586" s="14"/>
    </row>
    <row r="4587" spans="1:49" s="10" customFormat="1">
      <c r="A4587" s="12"/>
      <c r="C4587"/>
      <c r="D4587"/>
      <c r="E4587" s="20"/>
      <c r="F4587"/>
      <c r="G4587"/>
      <c r="H4587"/>
      <c r="I4587"/>
      <c r="J4587" s="20"/>
      <c r="K4587"/>
      <c r="L4587"/>
      <c r="M4587"/>
      <c r="N4587"/>
      <c r="O4587" s="20"/>
      <c r="P4587"/>
      <c r="Q4587"/>
      <c r="R4587"/>
      <c r="S4587"/>
      <c r="T4587" s="20"/>
      <c r="U4587"/>
      <c r="V4587"/>
      <c r="W4587"/>
      <c r="X4587"/>
      <c r="Y4587" s="20"/>
      <c r="Z4587"/>
      <c r="AA4587"/>
      <c r="AB4587"/>
      <c r="AC4587"/>
      <c r="AD4587" s="20"/>
      <c r="AE4587"/>
      <c r="AF4587"/>
      <c r="AG4587"/>
      <c r="AH4587"/>
      <c r="AI4587" s="20"/>
      <c r="AJ4587"/>
      <c r="AK4587"/>
      <c r="AL4587"/>
      <c r="AM4587"/>
      <c r="AN4587" s="20"/>
      <c r="AO4587"/>
      <c r="AT4587" s="14"/>
      <c r="AU4587" s="14"/>
      <c r="AV4587" s="14"/>
      <c r="AW4587" s="14"/>
    </row>
    <row r="4588" spans="1:49" s="10" customFormat="1">
      <c r="A4588" s="12"/>
      <c r="C4588"/>
      <c r="D4588"/>
      <c r="E4588" s="20"/>
      <c r="F4588"/>
      <c r="G4588"/>
      <c r="H4588"/>
      <c r="I4588"/>
      <c r="J4588" s="20"/>
      <c r="K4588"/>
      <c r="L4588"/>
      <c r="M4588"/>
      <c r="N4588"/>
      <c r="O4588" s="20"/>
      <c r="P4588"/>
      <c r="Q4588"/>
      <c r="R4588"/>
      <c r="S4588"/>
      <c r="T4588" s="20"/>
      <c r="U4588"/>
      <c r="V4588"/>
      <c r="W4588"/>
      <c r="X4588"/>
      <c r="Y4588" s="20"/>
      <c r="Z4588"/>
      <c r="AA4588"/>
      <c r="AB4588"/>
      <c r="AC4588"/>
      <c r="AD4588" s="20"/>
      <c r="AE4588"/>
      <c r="AF4588"/>
      <c r="AG4588"/>
      <c r="AH4588"/>
      <c r="AI4588" s="20"/>
      <c r="AJ4588"/>
      <c r="AK4588"/>
      <c r="AL4588"/>
      <c r="AM4588"/>
      <c r="AN4588" s="20"/>
      <c r="AO4588"/>
      <c r="AT4588" s="14"/>
      <c r="AU4588" s="14"/>
      <c r="AV4588" s="14"/>
      <c r="AW4588" s="14"/>
    </row>
    <row r="4589" spans="1:49" s="10" customFormat="1">
      <c r="A4589" s="12"/>
      <c r="C4589"/>
      <c r="D4589"/>
      <c r="E4589" s="20"/>
      <c r="F4589"/>
      <c r="G4589"/>
      <c r="H4589"/>
      <c r="I4589"/>
      <c r="J4589" s="20"/>
      <c r="K4589"/>
      <c r="L4589"/>
      <c r="M4589"/>
      <c r="N4589"/>
      <c r="O4589" s="20"/>
      <c r="P4589"/>
      <c r="Q4589"/>
      <c r="R4589"/>
      <c r="S4589"/>
      <c r="T4589" s="20"/>
      <c r="U4589"/>
      <c r="V4589"/>
      <c r="W4589"/>
      <c r="X4589"/>
      <c r="Y4589" s="20"/>
      <c r="Z4589"/>
      <c r="AA4589"/>
      <c r="AB4589"/>
      <c r="AC4589"/>
      <c r="AD4589" s="20"/>
      <c r="AE4589"/>
      <c r="AF4589"/>
      <c r="AG4589"/>
      <c r="AH4589"/>
      <c r="AI4589" s="20"/>
      <c r="AJ4589"/>
      <c r="AK4589"/>
      <c r="AL4589"/>
      <c r="AM4589"/>
      <c r="AN4589" s="20"/>
      <c r="AO4589"/>
      <c r="AT4589" s="14"/>
      <c r="AU4589" s="14"/>
      <c r="AV4589" s="14"/>
      <c r="AW4589" s="14"/>
    </row>
    <row r="4590" spans="1:49" s="10" customFormat="1">
      <c r="A4590" s="12"/>
      <c r="C4590"/>
      <c r="D4590"/>
      <c r="E4590" s="20"/>
      <c r="F4590"/>
      <c r="G4590"/>
      <c r="H4590"/>
      <c r="I4590"/>
      <c r="J4590" s="20"/>
      <c r="K4590"/>
      <c r="L4590"/>
      <c r="M4590"/>
      <c r="N4590"/>
      <c r="O4590" s="20"/>
      <c r="P4590"/>
      <c r="Q4590"/>
      <c r="R4590"/>
      <c r="S4590"/>
      <c r="T4590" s="20"/>
      <c r="U4590"/>
      <c r="V4590"/>
      <c r="W4590"/>
      <c r="X4590"/>
      <c r="Y4590" s="20"/>
      <c r="Z4590"/>
      <c r="AA4590"/>
      <c r="AB4590"/>
      <c r="AC4590"/>
      <c r="AD4590" s="20"/>
      <c r="AE4590"/>
      <c r="AF4590"/>
      <c r="AG4590"/>
      <c r="AH4590"/>
      <c r="AI4590" s="20"/>
      <c r="AJ4590"/>
      <c r="AK4590"/>
      <c r="AL4590"/>
      <c r="AM4590"/>
      <c r="AN4590" s="20"/>
      <c r="AO4590"/>
      <c r="AT4590" s="14"/>
      <c r="AU4590" s="14"/>
      <c r="AV4590" s="14"/>
      <c r="AW4590" s="14"/>
    </row>
    <row r="4591" spans="1:49" s="10" customFormat="1">
      <c r="A4591" s="12"/>
      <c r="C4591"/>
      <c r="D4591"/>
      <c r="E4591" s="20"/>
      <c r="F4591"/>
      <c r="G4591"/>
      <c r="H4591"/>
      <c r="I4591"/>
      <c r="J4591" s="20"/>
      <c r="K4591"/>
      <c r="L4591"/>
      <c r="M4591"/>
      <c r="N4591"/>
      <c r="O4591" s="20"/>
      <c r="P4591"/>
      <c r="Q4591"/>
      <c r="R4591"/>
      <c r="S4591"/>
      <c r="T4591" s="20"/>
      <c r="U4591"/>
      <c r="V4591"/>
      <c r="W4591"/>
      <c r="X4591"/>
      <c r="Y4591" s="20"/>
      <c r="Z4591"/>
      <c r="AA4591"/>
      <c r="AB4591"/>
      <c r="AC4591"/>
      <c r="AD4591" s="20"/>
      <c r="AE4591"/>
      <c r="AF4591"/>
      <c r="AG4591"/>
      <c r="AH4591"/>
      <c r="AI4591" s="20"/>
      <c r="AJ4591"/>
      <c r="AK4591"/>
      <c r="AL4591"/>
      <c r="AM4591"/>
      <c r="AN4591" s="20"/>
      <c r="AO4591"/>
      <c r="AT4591" s="14"/>
      <c r="AU4591" s="14"/>
      <c r="AV4591" s="14"/>
      <c r="AW4591" s="14"/>
    </row>
    <row r="4592" spans="1:49" s="10" customFormat="1">
      <c r="A4592" s="12"/>
      <c r="C4592"/>
      <c r="D4592"/>
      <c r="E4592" s="20"/>
      <c r="F4592"/>
      <c r="G4592"/>
      <c r="H4592"/>
      <c r="I4592"/>
      <c r="J4592" s="20"/>
      <c r="K4592"/>
      <c r="L4592"/>
      <c r="M4592"/>
      <c r="N4592"/>
      <c r="O4592" s="20"/>
      <c r="P4592"/>
      <c r="Q4592"/>
      <c r="R4592"/>
      <c r="S4592"/>
      <c r="T4592" s="20"/>
      <c r="U4592"/>
      <c r="V4592"/>
      <c r="W4592"/>
      <c r="X4592"/>
      <c r="Y4592" s="20"/>
      <c r="Z4592"/>
      <c r="AA4592"/>
      <c r="AB4592"/>
      <c r="AC4592"/>
      <c r="AD4592" s="20"/>
      <c r="AE4592"/>
      <c r="AF4592"/>
      <c r="AG4592"/>
      <c r="AH4592"/>
      <c r="AI4592" s="20"/>
      <c r="AJ4592"/>
      <c r="AK4592"/>
      <c r="AL4592"/>
      <c r="AM4592"/>
      <c r="AN4592" s="20"/>
      <c r="AO4592"/>
      <c r="AT4592" s="14"/>
      <c r="AU4592" s="14"/>
      <c r="AV4592" s="14"/>
      <c r="AW4592" s="14"/>
    </row>
    <row r="4593" spans="1:49" s="10" customFormat="1">
      <c r="A4593" s="12"/>
      <c r="C4593"/>
      <c r="D4593"/>
      <c r="E4593" s="20"/>
      <c r="F4593"/>
      <c r="G4593"/>
      <c r="H4593"/>
      <c r="I4593"/>
      <c r="J4593" s="20"/>
      <c r="K4593"/>
      <c r="L4593"/>
      <c r="M4593"/>
      <c r="N4593"/>
      <c r="O4593" s="20"/>
      <c r="P4593"/>
      <c r="Q4593"/>
      <c r="R4593"/>
      <c r="S4593"/>
      <c r="T4593" s="20"/>
      <c r="U4593"/>
      <c r="V4593"/>
      <c r="W4593"/>
      <c r="X4593"/>
      <c r="Y4593" s="20"/>
      <c r="Z4593"/>
      <c r="AA4593"/>
      <c r="AB4593"/>
      <c r="AC4593"/>
      <c r="AD4593" s="20"/>
      <c r="AE4593"/>
      <c r="AF4593"/>
      <c r="AG4593"/>
      <c r="AH4593"/>
      <c r="AI4593" s="20"/>
      <c r="AJ4593"/>
      <c r="AK4593"/>
      <c r="AL4593"/>
      <c r="AM4593"/>
      <c r="AN4593" s="20"/>
      <c r="AO4593"/>
      <c r="AT4593" s="14"/>
      <c r="AU4593" s="14"/>
      <c r="AV4593" s="14"/>
      <c r="AW4593" s="14"/>
    </row>
    <row r="4594" spans="1:49" s="10" customFormat="1">
      <c r="A4594" s="12"/>
      <c r="C4594"/>
      <c r="D4594"/>
      <c r="E4594" s="20"/>
      <c r="F4594"/>
      <c r="G4594"/>
      <c r="H4594"/>
      <c r="I4594"/>
      <c r="J4594" s="20"/>
      <c r="K4594"/>
      <c r="L4594"/>
      <c r="M4594"/>
      <c r="N4594"/>
      <c r="O4594" s="20"/>
      <c r="P4594"/>
      <c r="Q4594"/>
      <c r="R4594"/>
      <c r="S4594"/>
      <c r="T4594" s="20"/>
      <c r="U4594"/>
      <c r="V4594"/>
      <c r="W4594"/>
      <c r="X4594"/>
      <c r="Y4594" s="20"/>
      <c r="Z4594"/>
      <c r="AA4594"/>
      <c r="AB4594"/>
      <c r="AC4594"/>
      <c r="AD4594" s="20"/>
      <c r="AE4594"/>
      <c r="AF4594"/>
      <c r="AG4594"/>
      <c r="AH4594"/>
      <c r="AI4594" s="20"/>
      <c r="AJ4594"/>
      <c r="AK4594"/>
      <c r="AL4594"/>
      <c r="AM4594"/>
      <c r="AN4594" s="20"/>
      <c r="AO4594"/>
      <c r="AT4594" s="14"/>
      <c r="AU4594" s="14"/>
      <c r="AV4594" s="14"/>
      <c r="AW4594" s="14"/>
    </row>
    <row r="4595" spans="1:49" s="10" customFormat="1">
      <c r="A4595" s="12"/>
      <c r="C4595"/>
      <c r="D4595"/>
      <c r="E4595" s="20"/>
      <c r="F4595"/>
      <c r="G4595"/>
      <c r="H4595"/>
      <c r="I4595"/>
      <c r="J4595" s="20"/>
      <c r="K4595"/>
      <c r="L4595"/>
      <c r="M4595"/>
      <c r="N4595"/>
      <c r="O4595" s="20"/>
      <c r="P4595"/>
      <c r="Q4595"/>
      <c r="R4595"/>
      <c r="S4595"/>
      <c r="T4595" s="20"/>
      <c r="U4595"/>
      <c r="V4595"/>
      <c r="W4595"/>
      <c r="X4595"/>
      <c r="Y4595" s="20"/>
      <c r="Z4595"/>
      <c r="AA4595"/>
      <c r="AB4595"/>
      <c r="AC4595"/>
      <c r="AD4595" s="20"/>
      <c r="AE4595"/>
      <c r="AF4595"/>
      <c r="AG4595"/>
      <c r="AH4595"/>
      <c r="AI4595" s="20"/>
      <c r="AJ4595"/>
      <c r="AK4595"/>
      <c r="AL4595"/>
      <c r="AM4595"/>
      <c r="AN4595" s="20"/>
      <c r="AO4595"/>
      <c r="AT4595" s="14"/>
      <c r="AU4595" s="14"/>
      <c r="AV4595" s="14"/>
      <c r="AW4595" s="14"/>
    </row>
    <row r="4596" spans="1:49" s="10" customFormat="1">
      <c r="A4596" s="12"/>
      <c r="C4596"/>
      <c r="D4596"/>
      <c r="E4596" s="20"/>
      <c r="F4596"/>
      <c r="G4596"/>
      <c r="H4596"/>
      <c r="I4596"/>
      <c r="J4596" s="20"/>
      <c r="K4596"/>
      <c r="L4596"/>
      <c r="M4596"/>
      <c r="N4596"/>
      <c r="O4596" s="20"/>
      <c r="P4596"/>
      <c r="Q4596"/>
      <c r="R4596"/>
      <c r="S4596"/>
      <c r="T4596" s="20"/>
      <c r="U4596"/>
      <c r="V4596"/>
      <c r="W4596"/>
      <c r="X4596"/>
      <c r="Y4596" s="20"/>
      <c r="Z4596"/>
      <c r="AA4596"/>
      <c r="AB4596"/>
      <c r="AC4596"/>
      <c r="AD4596" s="20"/>
      <c r="AE4596"/>
      <c r="AF4596"/>
      <c r="AG4596"/>
      <c r="AH4596"/>
      <c r="AI4596" s="20"/>
      <c r="AJ4596"/>
      <c r="AK4596"/>
      <c r="AL4596"/>
      <c r="AM4596"/>
      <c r="AN4596" s="20"/>
      <c r="AO4596"/>
      <c r="AT4596" s="14"/>
      <c r="AU4596" s="14"/>
      <c r="AV4596" s="14"/>
      <c r="AW4596" s="14"/>
    </row>
    <row r="4597" spans="1:49" s="10" customFormat="1">
      <c r="A4597" s="12"/>
      <c r="C4597"/>
      <c r="D4597"/>
      <c r="E4597" s="20"/>
      <c r="F4597"/>
      <c r="G4597"/>
      <c r="H4597"/>
      <c r="I4597"/>
      <c r="J4597" s="20"/>
      <c r="K4597"/>
      <c r="L4597"/>
      <c r="M4597"/>
      <c r="N4597"/>
      <c r="O4597" s="20"/>
      <c r="P4597"/>
      <c r="Q4597"/>
      <c r="R4597"/>
      <c r="S4597"/>
      <c r="T4597" s="20"/>
      <c r="U4597"/>
      <c r="V4597"/>
      <c r="W4597"/>
      <c r="X4597"/>
      <c r="Y4597" s="20"/>
      <c r="Z4597"/>
      <c r="AA4597"/>
      <c r="AB4597"/>
      <c r="AC4597"/>
      <c r="AD4597" s="20"/>
      <c r="AE4597"/>
      <c r="AF4597"/>
      <c r="AG4597"/>
      <c r="AH4597"/>
      <c r="AI4597" s="20"/>
      <c r="AJ4597"/>
      <c r="AK4597"/>
      <c r="AL4597"/>
      <c r="AM4597"/>
      <c r="AN4597" s="20"/>
      <c r="AO4597"/>
      <c r="AT4597" s="14"/>
      <c r="AU4597" s="14"/>
      <c r="AV4597" s="14"/>
      <c r="AW4597" s="14"/>
    </row>
    <row r="4598" spans="1:49" s="10" customFormat="1">
      <c r="A4598" s="12"/>
      <c r="C4598"/>
      <c r="D4598"/>
      <c r="E4598" s="20"/>
      <c r="F4598"/>
      <c r="G4598"/>
      <c r="H4598"/>
      <c r="I4598"/>
      <c r="J4598" s="20"/>
      <c r="K4598"/>
      <c r="L4598"/>
      <c r="M4598"/>
      <c r="N4598"/>
      <c r="O4598" s="20"/>
      <c r="P4598"/>
      <c r="Q4598"/>
      <c r="R4598"/>
      <c r="S4598"/>
      <c r="T4598" s="20"/>
      <c r="U4598"/>
      <c r="V4598"/>
      <c r="W4598"/>
      <c r="X4598"/>
      <c r="Y4598" s="20"/>
      <c r="Z4598"/>
      <c r="AA4598"/>
      <c r="AB4598"/>
      <c r="AC4598"/>
      <c r="AD4598" s="20"/>
      <c r="AE4598"/>
      <c r="AF4598"/>
      <c r="AG4598"/>
      <c r="AH4598"/>
      <c r="AI4598" s="20"/>
      <c r="AJ4598"/>
      <c r="AK4598"/>
      <c r="AL4598"/>
      <c r="AM4598"/>
      <c r="AN4598" s="20"/>
      <c r="AO4598"/>
      <c r="AT4598" s="14"/>
      <c r="AU4598" s="14"/>
      <c r="AV4598" s="14"/>
      <c r="AW4598" s="14"/>
    </row>
    <row r="4599" spans="1:49" s="10" customFormat="1">
      <c r="A4599" s="12"/>
      <c r="C4599"/>
      <c r="D4599"/>
      <c r="E4599" s="20"/>
      <c r="F4599"/>
      <c r="G4599"/>
      <c r="H4599"/>
      <c r="I4599"/>
      <c r="J4599" s="20"/>
      <c r="K4599"/>
      <c r="L4599"/>
      <c r="M4599"/>
      <c r="N4599"/>
      <c r="O4599" s="20"/>
      <c r="P4599"/>
      <c r="Q4599"/>
      <c r="R4599"/>
      <c r="S4599"/>
      <c r="T4599" s="20"/>
      <c r="U4599"/>
      <c r="V4599"/>
      <c r="W4599"/>
      <c r="X4599"/>
      <c r="Y4599" s="20"/>
      <c r="Z4599"/>
      <c r="AA4599"/>
      <c r="AB4599"/>
      <c r="AC4599"/>
      <c r="AD4599" s="20"/>
      <c r="AE4599"/>
      <c r="AF4599"/>
      <c r="AG4599"/>
      <c r="AH4599"/>
      <c r="AI4599" s="20"/>
      <c r="AJ4599"/>
      <c r="AK4599"/>
      <c r="AL4599"/>
      <c r="AM4599"/>
      <c r="AN4599" s="20"/>
      <c r="AO4599"/>
      <c r="AT4599" s="14"/>
      <c r="AU4599" s="14"/>
      <c r="AV4599" s="14"/>
      <c r="AW4599" s="14"/>
    </row>
    <row r="4600" spans="1:49" s="10" customFormat="1">
      <c r="A4600" s="12"/>
      <c r="C4600"/>
      <c r="D4600"/>
      <c r="E4600" s="20"/>
      <c r="F4600"/>
      <c r="G4600"/>
      <c r="H4600"/>
      <c r="I4600"/>
      <c r="J4600" s="20"/>
      <c r="K4600"/>
      <c r="L4600"/>
      <c r="M4600"/>
      <c r="N4600"/>
      <c r="O4600" s="20"/>
      <c r="P4600"/>
      <c r="Q4600"/>
      <c r="R4600"/>
      <c r="S4600"/>
      <c r="T4600" s="20"/>
      <c r="U4600"/>
      <c r="V4600"/>
      <c r="W4600"/>
      <c r="X4600"/>
      <c r="Y4600" s="20"/>
      <c r="Z4600"/>
      <c r="AA4600"/>
      <c r="AB4600"/>
      <c r="AC4600"/>
      <c r="AD4600" s="20"/>
      <c r="AE4600"/>
      <c r="AF4600"/>
      <c r="AG4600"/>
      <c r="AH4600"/>
      <c r="AI4600" s="20"/>
      <c r="AJ4600"/>
      <c r="AK4600"/>
      <c r="AL4600"/>
      <c r="AM4600"/>
      <c r="AN4600" s="20"/>
      <c r="AO4600"/>
      <c r="AT4600" s="14"/>
      <c r="AU4600" s="14"/>
      <c r="AV4600" s="14"/>
      <c r="AW4600" s="14"/>
    </row>
    <row r="4601" spans="1:49" s="10" customFormat="1">
      <c r="A4601" s="12"/>
      <c r="C4601"/>
      <c r="D4601"/>
      <c r="E4601" s="20"/>
      <c r="F4601"/>
      <c r="G4601"/>
      <c r="H4601"/>
      <c r="I4601"/>
      <c r="J4601" s="20"/>
      <c r="K4601"/>
      <c r="L4601"/>
      <c r="M4601"/>
      <c r="N4601"/>
      <c r="O4601" s="20"/>
      <c r="P4601"/>
      <c r="Q4601"/>
      <c r="R4601"/>
      <c r="S4601"/>
      <c r="T4601" s="20"/>
      <c r="U4601"/>
      <c r="V4601"/>
      <c r="W4601"/>
      <c r="X4601"/>
      <c r="Y4601" s="20"/>
      <c r="Z4601"/>
      <c r="AA4601"/>
      <c r="AB4601"/>
      <c r="AC4601"/>
      <c r="AD4601" s="20"/>
      <c r="AE4601"/>
      <c r="AF4601"/>
      <c r="AG4601"/>
      <c r="AH4601"/>
      <c r="AI4601" s="20"/>
      <c r="AJ4601"/>
      <c r="AK4601"/>
      <c r="AL4601"/>
      <c r="AM4601"/>
      <c r="AN4601" s="20"/>
      <c r="AO4601"/>
      <c r="AT4601" s="14"/>
      <c r="AU4601" s="14"/>
      <c r="AV4601" s="14"/>
      <c r="AW4601" s="14"/>
    </row>
    <row r="4602" spans="1:49" s="10" customFormat="1">
      <c r="A4602" s="12"/>
      <c r="C4602"/>
      <c r="D4602"/>
      <c r="E4602" s="20"/>
      <c r="F4602"/>
      <c r="G4602"/>
      <c r="H4602"/>
      <c r="I4602"/>
      <c r="J4602" s="20"/>
      <c r="K4602"/>
      <c r="L4602"/>
      <c r="M4602"/>
      <c r="N4602"/>
      <c r="O4602" s="20"/>
      <c r="P4602"/>
      <c r="Q4602"/>
      <c r="R4602"/>
      <c r="S4602"/>
      <c r="T4602" s="20"/>
      <c r="U4602"/>
      <c r="V4602"/>
      <c r="W4602"/>
      <c r="X4602"/>
      <c r="Y4602" s="20"/>
      <c r="Z4602"/>
      <c r="AA4602"/>
      <c r="AB4602"/>
      <c r="AC4602"/>
      <c r="AD4602" s="20"/>
      <c r="AE4602"/>
      <c r="AF4602"/>
      <c r="AG4602"/>
      <c r="AH4602"/>
      <c r="AI4602" s="20"/>
      <c r="AJ4602"/>
      <c r="AK4602"/>
      <c r="AL4602"/>
      <c r="AM4602"/>
      <c r="AN4602" s="20"/>
      <c r="AO4602"/>
      <c r="AT4602" s="14"/>
      <c r="AU4602" s="14"/>
      <c r="AV4602" s="14"/>
      <c r="AW4602" s="14"/>
    </row>
    <row r="4603" spans="1:49" s="10" customFormat="1">
      <c r="A4603" s="12"/>
      <c r="C4603"/>
      <c r="D4603"/>
      <c r="E4603" s="20"/>
      <c r="F4603"/>
      <c r="G4603"/>
      <c r="H4603"/>
      <c r="I4603"/>
      <c r="J4603" s="20"/>
      <c r="K4603"/>
      <c r="L4603"/>
      <c r="M4603"/>
      <c r="N4603"/>
      <c r="O4603" s="20"/>
      <c r="P4603"/>
      <c r="Q4603"/>
      <c r="R4603"/>
      <c r="S4603"/>
      <c r="T4603" s="20"/>
      <c r="U4603"/>
      <c r="V4603"/>
      <c r="W4603"/>
      <c r="X4603"/>
      <c r="Y4603" s="20"/>
      <c r="Z4603"/>
      <c r="AA4603"/>
      <c r="AB4603"/>
      <c r="AC4603"/>
      <c r="AD4603" s="20"/>
      <c r="AE4603"/>
      <c r="AF4603"/>
      <c r="AG4603"/>
      <c r="AH4603"/>
      <c r="AI4603" s="20"/>
      <c r="AJ4603"/>
      <c r="AK4603"/>
      <c r="AL4603"/>
      <c r="AM4603"/>
      <c r="AN4603" s="20"/>
      <c r="AO4603"/>
      <c r="AT4603" s="14"/>
      <c r="AU4603" s="14"/>
      <c r="AV4603" s="14"/>
      <c r="AW4603" s="14"/>
    </row>
    <row r="4604" spans="1:49" s="10" customFormat="1">
      <c r="A4604" s="12"/>
      <c r="C4604"/>
      <c r="D4604"/>
      <c r="E4604" s="20"/>
      <c r="F4604"/>
      <c r="G4604"/>
      <c r="H4604"/>
      <c r="I4604"/>
      <c r="J4604" s="20"/>
      <c r="K4604"/>
      <c r="L4604"/>
      <c r="M4604"/>
      <c r="N4604"/>
      <c r="O4604" s="20"/>
      <c r="P4604"/>
      <c r="Q4604"/>
      <c r="R4604"/>
      <c r="S4604"/>
      <c r="T4604" s="20"/>
      <c r="U4604"/>
      <c r="V4604"/>
      <c r="W4604"/>
      <c r="X4604"/>
      <c r="Y4604" s="20"/>
      <c r="Z4604"/>
      <c r="AA4604"/>
      <c r="AB4604"/>
      <c r="AC4604"/>
      <c r="AD4604" s="20"/>
      <c r="AE4604"/>
      <c r="AF4604"/>
      <c r="AG4604"/>
      <c r="AH4604"/>
      <c r="AI4604" s="20"/>
      <c r="AJ4604"/>
      <c r="AK4604"/>
      <c r="AL4604"/>
      <c r="AM4604"/>
      <c r="AN4604" s="20"/>
      <c r="AO4604"/>
      <c r="AT4604" s="14"/>
      <c r="AU4604" s="14"/>
      <c r="AV4604" s="14"/>
      <c r="AW4604" s="14"/>
    </row>
    <row r="4605" spans="1:49" s="10" customFormat="1">
      <c r="A4605" s="12"/>
      <c r="C4605"/>
      <c r="D4605"/>
      <c r="E4605" s="20"/>
      <c r="F4605"/>
      <c r="G4605"/>
      <c r="H4605"/>
      <c r="I4605"/>
      <c r="J4605" s="20"/>
      <c r="K4605"/>
      <c r="L4605"/>
      <c r="M4605"/>
      <c r="N4605"/>
      <c r="O4605" s="20"/>
      <c r="P4605"/>
      <c r="Q4605"/>
      <c r="R4605"/>
      <c r="S4605"/>
      <c r="T4605" s="20"/>
      <c r="U4605"/>
      <c r="V4605"/>
      <c r="W4605"/>
      <c r="X4605"/>
      <c r="Y4605" s="20"/>
      <c r="Z4605"/>
      <c r="AA4605"/>
      <c r="AB4605"/>
      <c r="AC4605"/>
      <c r="AD4605" s="20"/>
      <c r="AE4605"/>
      <c r="AF4605"/>
      <c r="AG4605"/>
      <c r="AH4605"/>
      <c r="AI4605" s="20"/>
      <c r="AJ4605"/>
      <c r="AK4605"/>
      <c r="AL4605"/>
      <c r="AM4605"/>
      <c r="AN4605" s="20"/>
      <c r="AO4605"/>
      <c r="AT4605" s="14"/>
      <c r="AU4605" s="14"/>
      <c r="AV4605" s="14"/>
      <c r="AW4605" s="14"/>
    </row>
    <row r="4606" spans="1:49" s="10" customFormat="1">
      <c r="A4606" s="12"/>
      <c r="C4606"/>
      <c r="D4606"/>
      <c r="E4606" s="20"/>
      <c r="F4606"/>
      <c r="G4606"/>
      <c r="H4606"/>
      <c r="I4606"/>
      <c r="J4606" s="20"/>
      <c r="K4606"/>
      <c r="L4606"/>
      <c r="M4606"/>
      <c r="N4606"/>
      <c r="O4606" s="20"/>
      <c r="P4606"/>
      <c r="Q4606"/>
      <c r="R4606"/>
      <c r="S4606"/>
      <c r="T4606" s="20"/>
      <c r="U4606"/>
      <c r="V4606"/>
      <c r="W4606"/>
      <c r="X4606"/>
      <c r="Y4606" s="20"/>
      <c r="Z4606"/>
      <c r="AA4606"/>
      <c r="AB4606"/>
      <c r="AC4606"/>
      <c r="AD4606" s="20"/>
      <c r="AE4606"/>
      <c r="AF4606"/>
      <c r="AG4606"/>
      <c r="AH4606"/>
      <c r="AI4606" s="20"/>
      <c r="AJ4606"/>
      <c r="AK4606"/>
      <c r="AL4606"/>
      <c r="AM4606"/>
      <c r="AN4606" s="20"/>
      <c r="AO4606"/>
      <c r="AT4606" s="14"/>
      <c r="AU4606" s="14"/>
      <c r="AV4606" s="14"/>
      <c r="AW4606" s="14"/>
    </row>
    <row r="4607" spans="1:49" s="10" customFormat="1">
      <c r="A4607" s="12"/>
      <c r="C4607"/>
      <c r="D4607"/>
      <c r="E4607" s="20"/>
      <c r="F4607"/>
      <c r="G4607"/>
      <c r="H4607"/>
      <c r="I4607"/>
      <c r="J4607" s="20"/>
      <c r="K4607"/>
      <c r="L4607"/>
      <c r="M4607"/>
      <c r="N4607"/>
      <c r="O4607" s="20"/>
      <c r="P4607"/>
      <c r="Q4607"/>
      <c r="R4607"/>
      <c r="S4607"/>
      <c r="T4607" s="20"/>
      <c r="U4607"/>
      <c r="V4607"/>
      <c r="W4607"/>
      <c r="X4607"/>
      <c r="Y4607" s="20"/>
      <c r="Z4607"/>
      <c r="AA4607"/>
      <c r="AB4607"/>
      <c r="AC4607"/>
      <c r="AD4607" s="20"/>
      <c r="AE4607"/>
      <c r="AF4607"/>
      <c r="AG4607"/>
      <c r="AH4607"/>
      <c r="AI4607" s="20"/>
      <c r="AJ4607"/>
      <c r="AK4607"/>
      <c r="AL4607"/>
      <c r="AM4607"/>
      <c r="AN4607" s="20"/>
      <c r="AO4607"/>
      <c r="AT4607" s="14"/>
      <c r="AU4607" s="14"/>
      <c r="AV4607" s="14"/>
      <c r="AW4607" s="14"/>
    </row>
    <row r="4608" spans="1:49" s="10" customFormat="1">
      <c r="A4608" s="12"/>
      <c r="C4608"/>
      <c r="D4608"/>
      <c r="E4608" s="20"/>
      <c r="F4608"/>
      <c r="G4608"/>
      <c r="H4608"/>
      <c r="I4608"/>
      <c r="J4608" s="20"/>
      <c r="K4608"/>
      <c r="L4608"/>
      <c r="M4608"/>
      <c r="N4608"/>
      <c r="O4608" s="20"/>
      <c r="P4608"/>
      <c r="Q4608"/>
      <c r="R4608"/>
      <c r="S4608"/>
      <c r="T4608" s="20"/>
      <c r="U4608"/>
      <c r="V4608"/>
      <c r="W4608"/>
      <c r="X4608"/>
      <c r="Y4608" s="20"/>
      <c r="Z4608"/>
      <c r="AA4608"/>
      <c r="AB4608"/>
      <c r="AC4608"/>
      <c r="AD4608" s="20"/>
      <c r="AE4608"/>
      <c r="AF4608"/>
      <c r="AG4608"/>
      <c r="AH4608"/>
      <c r="AI4608" s="20"/>
      <c r="AJ4608"/>
      <c r="AK4608"/>
      <c r="AL4608"/>
      <c r="AM4608"/>
      <c r="AN4608" s="20"/>
      <c r="AO4608"/>
      <c r="AT4608" s="14"/>
      <c r="AU4608" s="14"/>
      <c r="AV4608" s="14"/>
      <c r="AW4608" s="14"/>
    </row>
    <row r="4609" spans="1:49" s="10" customFormat="1">
      <c r="A4609" s="12"/>
      <c r="C4609"/>
      <c r="D4609"/>
      <c r="E4609" s="20"/>
      <c r="F4609"/>
      <c r="G4609"/>
      <c r="H4609"/>
      <c r="I4609"/>
      <c r="J4609" s="20"/>
      <c r="K4609"/>
      <c r="L4609"/>
      <c r="M4609"/>
      <c r="N4609"/>
      <c r="O4609" s="20"/>
      <c r="P4609"/>
      <c r="Q4609"/>
      <c r="R4609"/>
      <c r="S4609"/>
      <c r="T4609" s="20"/>
      <c r="U4609"/>
      <c r="V4609"/>
      <c r="W4609"/>
      <c r="X4609"/>
      <c r="Y4609" s="20"/>
      <c r="Z4609"/>
      <c r="AA4609"/>
      <c r="AB4609"/>
      <c r="AC4609"/>
      <c r="AD4609" s="20"/>
      <c r="AE4609"/>
      <c r="AF4609"/>
      <c r="AG4609"/>
      <c r="AH4609"/>
      <c r="AI4609" s="20"/>
      <c r="AJ4609"/>
      <c r="AK4609"/>
      <c r="AL4609"/>
      <c r="AM4609"/>
      <c r="AN4609" s="20"/>
      <c r="AO4609"/>
      <c r="AT4609" s="14"/>
      <c r="AU4609" s="14"/>
      <c r="AV4609" s="14"/>
      <c r="AW4609" s="14"/>
    </row>
    <row r="4610" spans="1:49" s="10" customFormat="1">
      <c r="A4610" s="12"/>
      <c r="C4610"/>
      <c r="D4610"/>
      <c r="E4610" s="20"/>
      <c r="F4610"/>
      <c r="G4610"/>
      <c r="H4610"/>
      <c r="I4610"/>
      <c r="J4610" s="20"/>
      <c r="K4610"/>
      <c r="L4610"/>
      <c r="M4610"/>
      <c r="N4610"/>
      <c r="O4610" s="20"/>
      <c r="P4610"/>
      <c r="Q4610"/>
      <c r="R4610"/>
      <c r="S4610"/>
      <c r="T4610" s="20"/>
      <c r="U4610"/>
      <c r="V4610"/>
      <c r="W4610"/>
      <c r="X4610"/>
      <c r="Y4610" s="20"/>
      <c r="Z4610"/>
      <c r="AA4610"/>
      <c r="AB4610"/>
      <c r="AC4610"/>
      <c r="AD4610" s="20"/>
      <c r="AE4610"/>
      <c r="AF4610"/>
      <c r="AG4610"/>
      <c r="AH4610"/>
      <c r="AI4610" s="20"/>
      <c r="AJ4610"/>
      <c r="AK4610"/>
      <c r="AL4610"/>
      <c r="AM4610"/>
      <c r="AN4610" s="20"/>
      <c r="AO4610"/>
      <c r="AT4610" s="14"/>
      <c r="AU4610" s="14"/>
      <c r="AV4610" s="14"/>
      <c r="AW4610" s="14"/>
    </row>
    <row r="4611" spans="1:49" s="10" customFormat="1">
      <c r="A4611" s="12"/>
      <c r="C4611"/>
      <c r="D4611"/>
      <c r="E4611" s="20"/>
      <c r="F4611"/>
      <c r="G4611"/>
      <c r="H4611"/>
      <c r="I4611"/>
      <c r="J4611" s="20"/>
      <c r="K4611"/>
      <c r="L4611"/>
      <c r="M4611"/>
      <c r="N4611"/>
      <c r="O4611" s="20"/>
      <c r="P4611"/>
      <c r="Q4611"/>
      <c r="R4611"/>
      <c r="S4611"/>
      <c r="T4611" s="20"/>
      <c r="U4611"/>
      <c r="V4611"/>
      <c r="W4611"/>
      <c r="X4611"/>
      <c r="Y4611" s="20"/>
      <c r="Z4611"/>
      <c r="AA4611"/>
      <c r="AB4611"/>
      <c r="AC4611"/>
      <c r="AD4611" s="20"/>
      <c r="AE4611"/>
      <c r="AF4611"/>
      <c r="AG4611"/>
      <c r="AH4611"/>
      <c r="AI4611" s="20"/>
      <c r="AJ4611"/>
      <c r="AK4611"/>
      <c r="AL4611"/>
      <c r="AM4611"/>
      <c r="AN4611" s="20"/>
      <c r="AO4611"/>
      <c r="AT4611" s="14"/>
      <c r="AU4611" s="14"/>
      <c r="AV4611" s="14"/>
      <c r="AW4611" s="14"/>
    </row>
    <row r="4612" spans="1:49" s="10" customFormat="1">
      <c r="A4612" s="12"/>
      <c r="C4612"/>
      <c r="D4612"/>
      <c r="E4612" s="20"/>
      <c r="F4612"/>
      <c r="G4612"/>
      <c r="H4612"/>
      <c r="I4612"/>
      <c r="J4612" s="20"/>
      <c r="K4612"/>
      <c r="L4612"/>
      <c r="M4612"/>
      <c r="N4612"/>
      <c r="O4612" s="20"/>
      <c r="P4612"/>
      <c r="Q4612"/>
      <c r="R4612"/>
      <c r="S4612"/>
      <c r="T4612" s="20"/>
      <c r="U4612"/>
      <c r="V4612"/>
      <c r="W4612"/>
      <c r="X4612"/>
      <c r="Y4612" s="20"/>
      <c r="Z4612"/>
      <c r="AA4612"/>
      <c r="AB4612"/>
      <c r="AC4612"/>
      <c r="AD4612" s="20"/>
      <c r="AE4612"/>
      <c r="AF4612"/>
      <c r="AG4612"/>
      <c r="AH4612"/>
      <c r="AI4612" s="20"/>
      <c r="AJ4612"/>
      <c r="AK4612"/>
      <c r="AL4612"/>
      <c r="AM4612"/>
      <c r="AN4612" s="20"/>
      <c r="AO4612"/>
      <c r="AT4612" s="14"/>
      <c r="AU4612" s="14"/>
      <c r="AV4612" s="14"/>
      <c r="AW4612" s="14"/>
    </row>
    <row r="4613" spans="1:49" s="10" customFormat="1">
      <c r="A4613" s="12"/>
      <c r="C4613"/>
      <c r="D4613"/>
      <c r="E4613" s="20"/>
      <c r="F4613"/>
      <c r="G4613"/>
      <c r="H4613"/>
      <c r="I4613"/>
      <c r="J4613" s="20"/>
      <c r="K4613"/>
      <c r="L4613"/>
      <c r="M4613"/>
      <c r="N4613"/>
      <c r="O4613" s="20"/>
      <c r="P4613"/>
      <c r="Q4613"/>
      <c r="R4613"/>
      <c r="S4613"/>
      <c r="T4613" s="20"/>
      <c r="U4613"/>
      <c r="V4613"/>
      <c r="W4613"/>
      <c r="X4613"/>
      <c r="Y4613" s="20"/>
      <c r="Z4613"/>
      <c r="AA4613"/>
      <c r="AB4613"/>
      <c r="AC4613"/>
      <c r="AD4613" s="20"/>
      <c r="AE4613"/>
      <c r="AF4613"/>
      <c r="AG4613"/>
      <c r="AH4613"/>
      <c r="AI4613" s="20"/>
      <c r="AJ4613"/>
      <c r="AK4613"/>
      <c r="AL4613"/>
      <c r="AM4613"/>
      <c r="AN4613" s="20"/>
      <c r="AO4613"/>
      <c r="AT4613" s="14"/>
      <c r="AU4613" s="14"/>
      <c r="AV4613" s="14"/>
      <c r="AW4613" s="14"/>
    </row>
    <row r="4614" spans="1:49" s="10" customFormat="1">
      <c r="A4614" s="12"/>
      <c r="C4614"/>
      <c r="D4614"/>
      <c r="E4614" s="20"/>
      <c r="F4614"/>
      <c r="G4614"/>
      <c r="H4614"/>
      <c r="I4614"/>
      <c r="J4614" s="20"/>
      <c r="K4614"/>
      <c r="L4614"/>
      <c r="M4614"/>
      <c r="N4614"/>
      <c r="O4614" s="20"/>
      <c r="P4614"/>
      <c r="Q4614"/>
      <c r="R4614"/>
      <c r="S4614"/>
      <c r="T4614" s="20"/>
      <c r="U4614"/>
      <c r="V4614"/>
      <c r="W4614"/>
      <c r="X4614"/>
      <c r="Y4614" s="20"/>
      <c r="Z4614"/>
      <c r="AA4614"/>
      <c r="AB4614"/>
      <c r="AC4614"/>
      <c r="AD4614" s="20"/>
      <c r="AE4614"/>
      <c r="AF4614"/>
      <c r="AG4614"/>
      <c r="AH4614"/>
      <c r="AI4614" s="20"/>
      <c r="AJ4614"/>
      <c r="AK4614"/>
      <c r="AL4614"/>
      <c r="AM4614"/>
      <c r="AN4614" s="20"/>
      <c r="AO4614"/>
      <c r="AT4614" s="14"/>
      <c r="AU4614" s="14"/>
      <c r="AV4614" s="14"/>
      <c r="AW4614" s="14"/>
    </row>
    <row r="4615" spans="1:49" s="10" customFormat="1">
      <c r="A4615" s="12"/>
      <c r="C4615"/>
      <c r="D4615"/>
      <c r="E4615" s="20"/>
      <c r="F4615"/>
      <c r="G4615"/>
      <c r="H4615"/>
      <c r="I4615"/>
      <c r="J4615" s="20"/>
      <c r="K4615"/>
      <c r="L4615"/>
      <c r="M4615"/>
      <c r="N4615"/>
      <c r="O4615" s="20"/>
      <c r="P4615"/>
      <c r="Q4615"/>
      <c r="R4615"/>
      <c r="S4615"/>
      <c r="T4615" s="20"/>
      <c r="U4615"/>
      <c r="V4615"/>
      <c r="W4615"/>
      <c r="X4615"/>
      <c r="Y4615" s="20"/>
      <c r="Z4615"/>
      <c r="AA4615"/>
      <c r="AB4615"/>
      <c r="AC4615"/>
      <c r="AD4615" s="20"/>
      <c r="AE4615"/>
      <c r="AF4615"/>
      <c r="AG4615"/>
      <c r="AH4615"/>
      <c r="AI4615" s="20"/>
      <c r="AJ4615"/>
      <c r="AK4615"/>
      <c r="AL4615"/>
      <c r="AM4615"/>
      <c r="AN4615" s="20"/>
      <c r="AO4615"/>
      <c r="AT4615" s="14"/>
      <c r="AU4615" s="14"/>
      <c r="AV4615" s="14"/>
      <c r="AW4615" s="14"/>
    </row>
    <row r="4616" spans="1:49" s="10" customFormat="1">
      <c r="A4616" s="12"/>
      <c r="C4616"/>
      <c r="D4616"/>
      <c r="E4616" s="20"/>
      <c r="F4616"/>
      <c r="G4616"/>
      <c r="H4616"/>
      <c r="I4616"/>
      <c r="J4616" s="20"/>
      <c r="K4616"/>
      <c r="L4616"/>
      <c r="M4616"/>
      <c r="N4616"/>
      <c r="O4616" s="20"/>
      <c r="P4616"/>
      <c r="Q4616"/>
      <c r="R4616"/>
      <c r="S4616"/>
      <c r="T4616" s="20"/>
      <c r="U4616"/>
      <c r="V4616"/>
      <c r="W4616"/>
      <c r="X4616"/>
      <c r="Y4616" s="20"/>
      <c r="Z4616"/>
      <c r="AA4616"/>
      <c r="AB4616"/>
      <c r="AC4616"/>
      <c r="AD4616" s="20"/>
      <c r="AE4616"/>
      <c r="AF4616"/>
      <c r="AG4616"/>
      <c r="AH4616"/>
      <c r="AI4616" s="20"/>
      <c r="AJ4616"/>
      <c r="AK4616"/>
      <c r="AL4616"/>
      <c r="AM4616"/>
      <c r="AN4616" s="20"/>
      <c r="AO4616"/>
      <c r="AT4616" s="14"/>
      <c r="AU4616" s="14"/>
      <c r="AV4616" s="14"/>
      <c r="AW4616" s="14"/>
    </row>
    <row r="4617" spans="1:49" s="10" customFormat="1">
      <c r="A4617" s="12"/>
      <c r="C4617"/>
      <c r="D4617"/>
      <c r="E4617" s="20"/>
      <c r="F4617"/>
      <c r="G4617"/>
      <c r="H4617"/>
      <c r="I4617"/>
      <c r="J4617" s="20"/>
      <c r="K4617"/>
      <c r="L4617"/>
      <c r="M4617"/>
      <c r="N4617"/>
      <c r="O4617" s="20"/>
      <c r="P4617"/>
      <c r="Q4617"/>
      <c r="R4617"/>
      <c r="S4617"/>
      <c r="T4617" s="20"/>
      <c r="U4617"/>
      <c r="V4617"/>
      <c r="W4617"/>
      <c r="X4617"/>
      <c r="Y4617" s="20"/>
      <c r="Z4617"/>
      <c r="AA4617"/>
      <c r="AB4617"/>
      <c r="AC4617"/>
      <c r="AD4617" s="20"/>
      <c r="AE4617"/>
      <c r="AF4617"/>
      <c r="AG4617"/>
      <c r="AH4617"/>
      <c r="AI4617" s="20"/>
      <c r="AJ4617"/>
      <c r="AK4617"/>
      <c r="AL4617"/>
      <c r="AM4617"/>
      <c r="AN4617" s="20"/>
      <c r="AO4617"/>
      <c r="AT4617" s="14"/>
      <c r="AU4617" s="14"/>
      <c r="AV4617" s="14"/>
      <c r="AW4617" s="14"/>
    </row>
    <row r="4618" spans="1:49" s="10" customFormat="1">
      <c r="A4618" s="12"/>
      <c r="C4618"/>
      <c r="D4618"/>
      <c r="E4618" s="20"/>
      <c r="F4618"/>
      <c r="G4618"/>
      <c r="H4618"/>
      <c r="I4618"/>
      <c r="J4618" s="20"/>
      <c r="K4618"/>
      <c r="L4618"/>
      <c r="M4618"/>
      <c r="N4618"/>
      <c r="O4618" s="20"/>
      <c r="P4618"/>
      <c r="Q4618"/>
      <c r="R4618"/>
      <c r="S4618"/>
      <c r="T4618" s="20"/>
      <c r="U4618"/>
      <c r="V4618"/>
      <c r="W4618"/>
      <c r="X4618"/>
      <c r="Y4618" s="20"/>
      <c r="Z4618"/>
      <c r="AA4618"/>
      <c r="AB4618"/>
      <c r="AC4618"/>
      <c r="AD4618" s="20"/>
      <c r="AE4618"/>
      <c r="AF4618"/>
      <c r="AG4618"/>
      <c r="AH4618"/>
      <c r="AI4618" s="20"/>
      <c r="AJ4618"/>
      <c r="AK4618"/>
      <c r="AL4618"/>
      <c r="AM4618"/>
      <c r="AN4618" s="20"/>
      <c r="AO4618"/>
      <c r="AT4618" s="14"/>
      <c r="AU4618" s="14"/>
      <c r="AV4618" s="14"/>
      <c r="AW4618" s="14"/>
    </row>
    <row r="4619" spans="1:49" s="10" customFormat="1">
      <c r="A4619" s="12"/>
      <c r="C4619"/>
      <c r="D4619"/>
      <c r="E4619" s="20"/>
      <c r="F4619"/>
      <c r="G4619"/>
      <c r="H4619"/>
      <c r="I4619"/>
      <c r="J4619" s="20"/>
      <c r="K4619"/>
      <c r="L4619"/>
      <c r="M4619"/>
      <c r="N4619"/>
      <c r="O4619" s="20"/>
      <c r="P4619"/>
      <c r="Q4619"/>
      <c r="R4619"/>
      <c r="S4619"/>
      <c r="T4619" s="20"/>
      <c r="U4619"/>
      <c r="V4619"/>
      <c r="W4619"/>
      <c r="X4619"/>
      <c r="Y4619" s="20"/>
      <c r="Z4619"/>
      <c r="AA4619"/>
      <c r="AB4619"/>
      <c r="AC4619"/>
      <c r="AD4619" s="20"/>
      <c r="AE4619"/>
      <c r="AF4619"/>
      <c r="AG4619"/>
      <c r="AH4619"/>
      <c r="AI4619" s="20"/>
      <c r="AJ4619"/>
      <c r="AK4619"/>
      <c r="AL4619"/>
      <c r="AM4619"/>
      <c r="AN4619" s="20"/>
      <c r="AO4619"/>
      <c r="AT4619" s="14"/>
      <c r="AU4619" s="14"/>
      <c r="AV4619" s="14"/>
      <c r="AW4619" s="14"/>
    </row>
    <row r="4620" spans="1:49" s="10" customFormat="1">
      <c r="A4620" s="12"/>
      <c r="C4620"/>
      <c r="D4620"/>
      <c r="E4620" s="20"/>
      <c r="F4620"/>
      <c r="G4620"/>
      <c r="H4620"/>
      <c r="I4620"/>
      <c r="J4620" s="20"/>
      <c r="K4620"/>
      <c r="L4620"/>
      <c r="M4620"/>
      <c r="N4620"/>
      <c r="O4620" s="20"/>
      <c r="P4620"/>
      <c r="Q4620"/>
      <c r="R4620"/>
      <c r="S4620"/>
      <c r="T4620" s="20"/>
      <c r="U4620"/>
      <c r="V4620"/>
      <c r="W4620"/>
      <c r="X4620"/>
      <c r="Y4620" s="20"/>
      <c r="Z4620"/>
      <c r="AA4620"/>
      <c r="AB4620"/>
      <c r="AC4620"/>
      <c r="AD4620" s="20"/>
      <c r="AE4620"/>
      <c r="AF4620"/>
      <c r="AG4620"/>
      <c r="AH4620"/>
      <c r="AI4620" s="20"/>
      <c r="AJ4620"/>
      <c r="AK4620"/>
      <c r="AL4620"/>
      <c r="AM4620"/>
      <c r="AN4620" s="20"/>
      <c r="AO4620"/>
      <c r="AT4620" s="14"/>
      <c r="AU4620" s="14"/>
      <c r="AV4620" s="14"/>
      <c r="AW4620" s="14"/>
    </row>
    <row r="4621" spans="1:49" s="10" customFormat="1">
      <c r="A4621" s="12"/>
      <c r="C4621"/>
      <c r="D4621"/>
      <c r="E4621" s="20"/>
      <c r="F4621"/>
      <c r="G4621"/>
      <c r="H4621"/>
      <c r="I4621"/>
      <c r="J4621" s="20"/>
      <c r="K4621"/>
      <c r="L4621"/>
      <c r="M4621"/>
      <c r="N4621"/>
      <c r="O4621" s="20"/>
      <c r="P4621"/>
      <c r="Q4621"/>
      <c r="R4621"/>
      <c r="S4621"/>
      <c r="T4621" s="20"/>
      <c r="U4621"/>
      <c r="V4621"/>
      <c r="W4621"/>
      <c r="X4621"/>
      <c r="Y4621" s="20"/>
      <c r="Z4621"/>
      <c r="AA4621"/>
      <c r="AB4621"/>
      <c r="AC4621"/>
      <c r="AD4621" s="20"/>
      <c r="AE4621"/>
      <c r="AF4621"/>
      <c r="AG4621"/>
      <c r="AH4621"/>
      <c r="AI4621" s="20"/>
      <c r="AJ4621"/>
      <c r="AK4621"/>
      <c r="AL4621"/>
      <c r="AM4621"/>
      <c r="AN4621" s="20"/>
      <c r="AO4621"/>
      <c r="AT4621" s="14"/>
      <c r="AU4621" s="14"/>
      <c r="AV4621" s="14"/>
      <c r="AW4621" s="14"/>
    </row>
    <row r="4622" spans="1:49" s="10" customFormat="1">
      <c r="A4622" s="12"/>
      <c r="C4622"/>
      <c r="D4622"/>
      <c r="E4622" s="20"/>
      <c r="F4622"/>
      <c r="G4622"/>
      <c r="H4622"/>
      <c r="I4622"/>
      <c r="J4622" s="20"/>
      <c r="K4622"/>
      <c r="L4622"/>
      <c r="M4622"/>
      <c r="N4622"/>
      <c r="O4622" s="20"/>
      <c r="P4622"/>
      <c r="Q4622"/>
      <c r="R4622"/>
      <c r="S4622"/>
      <c r="T4622" s="20"/>
      <c r="U4622"/>
      <c r="V4622"/>
      <c r="W4622"/>
      <c r="X4622"/>
      <c r="Y4622" s="20"/>
      <c r="Z4622"/>
      <c r="AA4622"/>
      <c r="AB4622"/>
      <c r="AC4622"/>
      <c r="AD4622" s="20"/>
      <c r="AE4622"/>
      <c r="AF4622"/>
      <c r="AG4622"/>
      <c r="AH4622"/>
      <c r="AI4622" s="20"/>
      <c r="AJ4622"/>
      <c r="AK4622"/>
      <c r="AL4622"/>
      <c r="AM4622"/>
      <c r="AN4622" s="20"/>
      <c r="AO4622"/>
      <c r="AT4622" s="14"/>
      <c r="AU4622" s="14"/>
      <c r="AV4622" s="14"/>
      <c r="AW4622" s="14"/>
    </row>
    <row r="4623" spans="1:49" s="10" customFormat="1">
      <c r="A4623" s="12"/>
      <c r="C4623"/>
      <c r="D4623"/>
      <c r="E4623" s="20"/>
      <c r="F4623"/>
      <c r="G4623"/>
      <c r="H4623"/>
      <c r="I4623"/>
      <c r="J4623" s="20"/>
      <c r="K4623"/>
      <c r="L4623"/>
      <c r="M4623"/>
      <c r="N4623"/>
      <c r="O4623" s="20"/>
      <c r="P4623"/>
      <c r="Q4623"/>
      <c r="R4623"/>
      <c r="S4623"/>
      <c r="T4623" s="20"/>
      <c r="U4623"/>
      <c r="V4623"/>
      <c r="W4623"/>
      <c r="X4623"/>
      <c r="Y4623" s="20"/>
      <c r="Z4623"/>
      <c r="AA4623"/>
      <c r="AB4623"/>
      <c r="AC4623"/>
      <c r="AD4623" s="20"/>
      <c r="AE4623"/>
      <c r="AF4623"/>
      <c r="AG4623"/>
      <c r="AH4623"/>
      <c r="AI4623" s="20"/>
      <c r="AJ4623"/>
      <c r="AK4623"/>
      <c r="AL4623"/>
      <c r="AM4623"/>
      <c r="AN4623" s="20"/>
      <c r="AO4623"/>
      <c r="AT4623" s="14"/>
      <c r="AU4623" s="14"/>
      <c r="AV4623" s="14"/>
      <c r="AW4623" s="14"/>
    </row>
    <row r="4624" spans="1:49" s="10" customFormat="1">
      <c r="A4624" s="12"/>
      <c r="C4624"/>
      <c r="D4624"/>
      <c r="E4624" s="20"/>
      <c r="F4624"/>
      <c r="G4624"/>
      <c r="H4624"/>
      <c r="I4624"/>
      <c r="J4624" s="20"/>
      <c r="K4624"/>
      <c r="L4624"/>
      <c r="M4624"/>
      <c r="N4624"/>
      <c r="O4624" s="20"/>
      <c r="P4624"/>
      <c r="Q4624"/>
      <c r="R4624"/>
      <c r="S4624"/>
      <c r="T4624" s="20"/>
      <c r="U4624"/>
      <c r="V4624"/>
      <c r="W4624"/>
      <c r="X4624"/>
      <c r="Y4624" s="20"/>
      <c r="Z4624"/>
      <c r="AA4624"/>
      <c r="AB4624"/>
      <c r="AC4624"/>
      <c r="AD4624" s="20"/>
      <c r="AE4624"/>
      <c r="AF4624"/>
      <c r="AG4624"/>
      <c r="AH4624"/>
      <c r="AI4624" s="20"/>
      <c r="AJ4624"/>
      <c r="AK4624"/>
      <c r="AL4624"/>
      <c r="AM4624"/>
      <c r="AN4624" s="20"/>
      <c r="AO4624"/>
      <c r="AT4624" s="14"/>
      <c r="AU4624" s="14"/>
      <c r="AV4624" s="14"/>
      <c r="AW4624" s="14"/>
    </row>
    <row r="4625" spans="1:49" s="10" customFormat="1">
      <c r="A4625" s="12"/>
      <c r="C4625"/>
      <c r="D4625"/>
      <c r="E4625" s="20"/>
      <c r="F4625"/>
      <c r="G4625"/>
      <c r="H4625"/>
      <c r="I4625"/>
      <c r="J4625" s="20"/>
      <c r="K4625"/>
      <c r="L4625"/>
      <c r="M4625"/>
      <c r="N4625"/>
      <c r="O4625" s="20"/>
      <c r="P4625"/>
      <c r="Q4625"/>
      <c r="R4625"/>
      <c r="S4625"/>
      <c r="T4625" s="20"/>
      <c r="U4625"/>
      <c r="V4625"/>
      <c r="W4625"/>
      <c r="X4625"/>
      <c r="Y4625" s="20"/>
      <c r="Z4625"/>
      <c r="AA4625"/>
      <c r="AB4625"/>
      <c r="AC4625"/>
      <c r="AD4625" s="20"/>
      <c r="AE4625"/>
      <c r="AF4625"/>
      <c r="AG4625"/>
      <c r="AH4625"/>
      <c r="AI4625" s="20"/>
      <c r="AJ4625"/>
      <c r="AK4625"/>
      <c r="AL4625"/>
      <c r="AM4625"/>
      <c r="AN4625" s="20"/>
      <c r="AO4625"/>
      <c r="AT4625" s="14"/>
      <c r="AU4625" s="14"/>
      <c r="AV4625" s="14"/>
      <c r="AW4625" s="14"/>
    </row>
    <row r="4626" spans="1:49" s="10" customFormat="1">
      <c r="A4626" s="12"/>
      <c r="C4626"/>
      <c r="D4626"/>
      <c r="E4626" s="20"/>
      <c r="F4626"/>
      <c r="G4626"/>
      <c r="H4626"/>
      <c r="I4626"/>
      <c r="J4626" s="20"/>
      <c r="K4626"/>
      <c r="L4626"/>
      <c r="M4626"/>
      <c r="N4626"/>
      <c r="O4626" s="20"/>
      <c r="P4626"/>
      <c r="Q4626"/>
      <c r="R4626"/>
      <c r="S4626"/>
      <c r="T4626" s="20"/>
      <c r="U4626"/>
      <c r="V4626"/>
      <c r="W4626"/>
      <c r="X4626"/>
      <c r="Y4626" s="20"/>
      <c r="Z4626"/>
      <c r="AA4626"/>
      <c r="AB4626"/>
      <c r="AC4626"/>
      <c r="AD4626" s="20"/>
      <c r="AE4626"/>
      <c r="AF4626"/>
      <c r="AG4626"/>
      <c r="AH4626"/>
      <c r="AI4626" s="20"/>
      <c r="AJ4626"/>
      <c r="AK4626"/>
      <c r="AL4626"/>
      <c r="AM4626"/>
      <c r="AN4626" s="20"/>
      <c r="AO4626"/>
      <c r="AT4626" s="14"/>
      <c r="AU4626" s="14"/>
      <c r="AV4626" s="14"/>
      <c r="AW4626" s="14"/>
    </row>
    <row r="4627" spans="1:49" s="10" customFormat="1">
      <c r="A4627" s="12"/>
      <c r="C4627"/>
      <c r="D4627"/>
      <c r="E4627" s="20"/>
      <c r="F4627"/>
      <c r="G4627"/>
      <c r="H4627"/>
      <c r="I4627"/>
      <c r="J4627" s="20"/>
      <c r="K4627"/>
      <c r="L4627"/>
      <c r="M4627"/>
      <c r="N4627"/>
      <c r="O4627" s="20"/>
      <c r="P4627"/>
      <c r="Q4627"/>
      <c r="R4627"/>
      <c r="S4627"/>
      <c r="T4627" s="20"/>
      <c r="U4627"/>
      <c r="V4627"/>
      <c r="W4627"/>
      <c r="X4627"/>
      <c r="Y4627" s="20"/>
      <c r="Z4627"/>
      <c r="AA4627"/>
      <c r="AB4627"/>
      <c r="AC4627"/>
      <c r="AD4627" s="20"/>
      <c r="AE4627"/>
      <c r="AF4627"/>
      <c r="AG4627"/>
      <c r="AH4627"/>
      <c r="AI4627" s="20"/>
      <c r="AJ4627"/>
      <c r="AK4627"/>
      <c r="AL4627"/>
      <c r="AM4627"/>
      <c r="AN4627" s="20"/>
      <c r="AO4627"/>
      <c r="AT4627" s="14"/>
      <c r="AU4627" s="14"/>
      <c r="AV4627" s="14"/>
      <c r="AW4627" s="14"/>
    </row>
    <row r="4628" spans="1:49" s="10" customFormat="1">
      <c r="A4628" s="12"/>
      <c r="C4628"/>
      <c r="D4628"/>
      <c r="E4628" s="20"/>
      <c r="F4628"/>
      <c r="G4628"/>
      <c r="H4628"/>
      <c r="I4628"/>
      <c r="J4628" s="20"/>
      <c r="K4628"/>
      <c r="L4628"/>
      <c r="M4628"/>
      <c r="N4628"/>
      <c r="O4628" s="20"/>
      <c r="P4628"/>
      <c r="Q4628"/>
      <c r="R4628"/>
      <c r="S4628"/>
      <c r="T4628" s="20"/>
      <c r="U4628"/>
      <c r="V4628"/>
      <c r="W4628"/>
      <c r="X4628"/>
      <c r="Y4628" s="20"/>
      <c r="Z4628"/>
      <c r="AA4628"/>
      <c r="AB4628"/>
      <c r="AC4628"/>
      <c r="AD4628" s="20"/>
      <c r="AE4628"/>
      <c r="AF4628"/>
      <c r="AG4628"/>
      <c r="AH4628"/>
      <c r="AI4628" s="20"/>
      <c r="AJ4628"/>
      <c r="AK4628"/>
      <c r="AL4628"/>
      <c r="AM4628"/>
      <c r="AN4628" s="20"/>
      <c r="AO4628"/>
      <c r="AT4628" s="14"/>
      <c r="AU4628" s="14"/>
      <c r="AV4628" s="14"/>
      <c r="AW4628" s="14"/>
    </row>
    <row r="4629" spans="1:49" s="10" customFormat="1">
      <c r="A4629" s="12"/>
      <c r="C4629"/>
      <c r="D4629"/>
      <c r="E4629" s="20"/>
      <c r="F4629"/>
      <c r="G4629"/>
      <c r="H4629"/>
      <c r="I4629"/>
      <c r="J4629" s="20"/>
      <c r="K4629"/>
      <c r="L4629"/>
      <c r="M4629"/>
      <c r="N4629"/>
      <c r="O4629" s="20"/>
      <c r="P4629"/>
      <c r="Q4629"/>
      <c r="R4629"/>
      <c r="S4629"/>
      <c r="T4629" s="20"/>
      <c r="U4629"/>
      <c r="V4629"/>
      <c r="W4629"/>
      <c r="X4629"/>
      <c r="Y4629" s="20"/>
      <c r="Z4629"/>
      <c r="AA4629"/>
      <c r="AB4629"/>
      <c r="AC4629"/>
      <c r="AD4629" s="20"/>
      <c r="AE4629"/>
      <c r="AF4629"/>
      <c r="AG4629"/>
      <c r="AH4629"/>
      <c r="AI4629" s="20"/>
      <c r="AJ4629"/>
      <c r="AK4629"/>
      <c r="AL4629"/>
      <c r="AM4629"/>
      <c r="AN4629" s="20"/>
      <c r="AO4629"/>
      <c r="AT4629" s="14"/>
      <c r="AU4629" s="14"/>
      <c r="AV4629" s="14"/>
      <c r="AW4629" s="14"/>
    </row>
    <row r="4630" spans="1:49" s="10" customFormat="1">
      <c r="A4630" s="12"/>
      <c r="C4630"/>
      <c r="D4630"/>
      <c r="E4630" s="20"/>
      <c r="F4630"/>
      <c r="G4630"/>
      <c r="H4630"/>
      <c r="I4630"/>
      <c r="J4630" s="20"/>
      <c r="K4630"/>
      <c r="L4630"/>
      <c r="M4630"/>
      <c r="N4630"/>
      <c r="O4630" s="20"/>
      <c r="P4630"/>
      <c r="Q4630"/>
      <c r="R4630"/>
      <c r="S4630"/>
      <c r="T4630" s="20"/>
      <c r="U4630"/>
      <c r="V4630"/>
      <c r="W4630"/>
      <c r="X4630"/>
      <c r="Y4630" s="20"/>
      <c r="Z4630"/>
      <c r="AA4630"/>
      <c r="AB4630"/>
      <c r="AC4630"/>
      <c r="AD4630" s="20"/>
      <c r="AE4630"/>
      <c r="AF4630"/>
      <c r="AG4630"/>
      <c r="AH4630"/>
      <c r="AI4630" s="20"/>
      <c r="AJ4630"/>
      <c r="AK4630"/>
      <c r="AL4630"/>
      <c r="AM4630"/>
      <c r="AN4630" s="20"/>
      <c r="AO4630"/>
      <c r="AT4630" s="14"/>
      <c r="AU4630" s="14"/>
      <c r="AV4630" s="14"/>
      <c r="AW4630" s="14"/>
    </row>
    <row r="4631" spans="1:49" s="10" customFormat="1">
      <c r="A4631" s="12"/>
      <c r="C4631"/>
      <c r="D4631"/>
      <c r="E4631" s="20"/>
      <c r="F4631"/>
      <c r="G4631"/>
      <c r="H4631"/>
      <c r="I4631"/>
      <c r="J4631" s="20"/>
      <c r="K4631"/>
      <c r="L4631"/>
      <c r="M4631"/>
      <c r="N4631"/>
      <c r="O4631" s="20"/>
      <c r="P4631"/>
      <c r="Q4631"/>
      <c r="R4631"/>
      <c r="S4631"/>
      <c r="T4631" s="20"/>
      <c r="U4631"/>
      <c r="V4631"/>
      <c r="W4631"/>
      <c r="X4631"/>
      <c r="Y4631" s="20"/>
      <c r="Z4631"/>
      <c r="AA4631"/>
      <c r="AB4631"/>
      <c r="AC4631"/>
      <c r="AD4631" s="20"/>
      <c r="AE4631"/>
      <c r="AF4631"/>
      <c r="AG4631"/>
      <c r="AH4631"/>
      <c r="AI4631" s="20"/>
      <c r="AJ4631"/>
      <c r="AK4631"/>
      <c r="AL4631"/>
      <c r="AM4631"/>
      <c r="AN4631" s="20"/>
      <c r="AO4631"/>
      <c r="AT4631" s="14"/>
      <c r="AU4631" s="14"/>
      <c r="AV4631" s="14"/>
      <c r="AW4631" s="14"/>
    </row>
    <row r="4632" spans="1:49" s="10" customFormat="1">
      <c r="A4632" s="12"/>
      <c r="C4632"/>
      <c r="D4632"/>
      <c r="E4632" s="20"/>
      <c r="F4632"/>
      <c r="G4632"/>
      <c r="H4632"/>
      <c r="I4632"/>
      <c r="J4632" s="20"/>
      <c r="K4632"/>
      <c r="L4632"/>
      <c r="M4632"/>
      <c r="N4632"/>
      <c r="O4632" s="20"/>
      <c r="P4632"/>
      <c r="Q4632"/>
      <c r="R4632"/>
      <c r="S4632"/>
      <c r="T4632" s="20"/>
      <c r="U4632"/>
      <c r="V4632"/>
      <c r="W4632"/>
      <c r="X4632"/>
      <c r="Y4632" s="20"/>
      <c r="Z4632"/>
      <c r="AA4632"/>
      <c r="AB4632"/>
      <c r="AC4632"/>
      <c r="AD4632" s="20"/>
      <c r="AE4632"/>
      <c r="AF4632"/>
      <c r="AG4632"/>
      <c r="AH4632"/>
      <c r="AI4632" s="20"/>
      <c r="AJ4632"/>
      <c r="AK4632"/>
      <c r="AL4632"/>
      <c r="AM4632"/>
      <c r="AN4632" s="20"/>
      <c r="AO4632"/>
      <c r="AT4632" s="14"/>
      <c r="AU4632" s="14"/>
      <c r="AV4632" s="14"/>
      <c r="AW4632" s="14"/>
    </row>
    <row r="4633" spans="1:49" s="10" customFormat="1">
      <c r="A4633" s="12"/>
      <c r="C4633"/>
      <c r="D4633"/>
      <c r="E4633" s="20"/>
      <c r="F4633"/>
      <c r="G4633"/>
      <c r="H4633"/>
      <c r="I4633"/>
      <c r="J4633" s="20"/>
      <c r="K4633"/>
      <c r="L4633"/>
      <c r="M4633"/>
      <c r="N4633"/>
      <c r="O4633" s="20"/>
      <c r="P4633"/>
      <c r="Q4633"/>
      <c r="R4633"/>
      <c r="S4633"/>
      <c r="T4633" s="20"/>
      <c r="U4633"/>
      <c r="V4633"/>
      <c r="W4633"/>
      <c r="X4633"/>
      <c r="Y4633" s="20"/>
      <c r="Z4633"/>
      <c r="AA4633"/>
      <c r="AB4633"/>
      <c r="AC4633"/>
      <c r="AD4633" s="20"/>
      <c r="AE4633"/>
      <c r="AF4633"/>
      <c r="AG4633"/>
      <c r="AH4633"/>
      <c r="AI4633" s="20"/>
      <c r="AJ4633"/>
      <c r="AK4633"/>
      <c r="AL4633"/>
      <c r="AM4633"/>
      <c r="AN4633" s="20"/>
      <c r="AO4633"/>
      <c r="AT4633" s="14"/>
      <c r="AU4633" s="14"/>
      <c r="AV4633" s="14"/>
      <c r="AW4633" s="14"/>
    </row>
    <row r="4634" spans="1:49" s="10" customFormat="1">
      <c r="A4634" s="12"/>
      <c r="C4634"/>
      <c r="D4634"/>
      <c r="E4634" s="20"/>
      <c r="F4634"/>
      <c r="G4634"/>
      <c r="H4634"/>
      <c r="I4634"/>
      <c r="J4634" s="20"/>
      <c r="K4634"/>
      <c r="L4634"/>
      <c r="M4634"/>
      <c r="N4634"/>
      <c r="O4634" s="20"/>
      <c r="P4634"/>
      <c r="Q4634"/>
      <c r="R4634"/>
      <c r="S4634"/>
      <c r="T4634" s="20"/>
      <c r="U4634"/>
      <c r="V4634"/>
      <c r="W4634"/>
      <c r="X4634"/>
      <c r="Y4634" s="20"/>
      <c r="Z4634"/>
      <c r="AA4634"/>
      <c r="AB4634"/>
      <c r="AC4634"/>
      <c r="AD4634" s="20"/>
      <c r="AE4634"/>
      <c r="AF4634"/>
      <c r="AG4634"/>
      <c r="AH4634"/>
      <c r="AI4634" s="20"/>
      <c r="AJ4634"/>
      <c r="AK4634"/>
      <c r="AL4634"/>
      <c r="AM4634"/>
      <c r="AN4634" s="20"/>
      <c r="AO4634"/>
      <c r="AT4634" s="14"/>
      <c r="AU4634" s="14"/>
      <c r="AV4634" s="14"/>
      <c r="AW4634" s="14"/>
    </row>
    <row r="4635" spans="1:49" s="10" customFormat="1">
      <c r="A4635" s="12"/>
      <c r="C4635"/>
      <c r="D4635"/>
      <c r="E4635" s="20"/>
      <c r="F4635"/>
      <c r="G4635"/>
      <c r="H4635"/>
      <c r="I4635"/>
      <c r="J4635" s="20"/>
      <c r="K4635"/>
      <c r="L4635"/>
      <c r="M4635"/>
      <c r="N4635"/>
      <c r="O4635" s="20"/>
      <c r="P4635"/>
      <c r="Q4635"/>
      <c r="R4635"/>
      <c r="S4635"/>
      <c r="T4635" s="20"/>
      <c r="U4635"/>
      <c r="V4635"/>
      <c r="W4635"/>
      <c r="X4635"/>
      <c r="Y4635" s="20"/>
      <c r="Z4635"/>
      <c r="AA4635"/>
      <c r="AB4635"/>
      <c r="AC4635"/>
      <c r="AD4635" s="20"/>
      <c r="AE4635"/>
      <c r="AF4635"/>
      <c r="AG4635"/>
      <c r="AH4635"/>
      <c r="AI4635" s="20"/>
      <c r="AJ4635"/>
      <c r="AK4635"/>
      <c r="AL4635"/>
      <c r="AM4635"/>
      <c r="AN4635" s="20"/>
      <c r="AO4635"/>
      <c r="AT4635" s="14"/>
      <c r="AU4635" s="14"/>
      <c r="AV4635" s="14"/>
      <c r="AW4635" s="14"/>
    </row>
    <row r="4636" spans="1:49" s="10" customFormat="1">
      <c r="A4636" s="12"/>
      <c r="C4636"/>
      <c r="D4636"/>
      <c r="E4636" s="20"/>
      <c r="F4636"/>
      <c r="G4636"/>
      <c r="H4636"/>
      <c r="I4636"/>
      <c r="J4636" s="20"/>
      <c r="K4636"/>
      <c r="L4636"/>
      <c r="M4636"/>
      <c r="N4636"/>
      <c r="O4636" s="20"/>
      <c r="P4636"/>
      <c r="Q4636"/>
      <c r="R4636"/>
      <c r="S4636"/>
      <c r="T4636" s="20"/>
      <c r="U4636"/>
      <c r="V4636"/>
      <c r="W4636"/>
      <c r="X4636"/>
      <c r="Y4636" s="20"/>
      <c r="Z4636"/>
      <c r="AA4636"/>
      <c r="AB4636"/>
      <c r="AC4636"/>
      <c r="AD4636" s="20"/>
      <c r="AE4636"/>
      <c r="AF4636"/>
      <c r="AG4636"/>
      <c r="AH4636"/>
      <c r="AI4636" s="20"/>
      <c r="AJ4636"/>
      <c r="AK4636"/>
      <c r="AL4636"/>
      <c r="AM4636"/>
      <c r="AN4636" s="20"/>
      <c r="AO4636"/>
      <c r="AT4636" s="14"/>
      <c r="AU4636" s="14"/>
      <c r="AV4636" s="14"/>
      <c r="AW4636" s="14"/>
    </row>
    <row r="4637" spans="1:49" s="10" customFormat="1">
      <c r="A4637" s="12"/>
      <c r="C4637"/>
      <c r="D4637"/>
      <c r="E4637" s="20"/>
      <c r="F4637"/>
      <c r="G4637"/>
      <c r="H4637"/>
      <c r="I4637"/>
      <c r="J4637" s="20"/>
      <c r="K4637"/>
      <c r="L4637"/>
      <c r="M4637"/>
      <c r="N4637"/>
      <c r="O4637" s="20"/>
      <c r="P4637"/>
      <c r="Q4637"/>
      <c r="R4637"/>
      <c r="S4637"/>
      <c r="T4637" s="20"/>
      <c r="U4637"/>
      <c r="V4637"/>
      <c r="W4637"/>
      <c r="X4637"/>
      <c r="Y4637" s="20"/>
      <c r="Z4637"/>
      <c r="AA4637"/>
      <c r="AB4637"/>
      <c r="AC4637"/>
      <c r="AD4637" s="20"/>
      <c r="AE4637"/>
      <c r="AF4637"/>
      <c r="AG4637"/>
      <c r="AH4637"/>
      <c r="AI4637" s="20"/>
      <c r="AJ4637"/>
      <c r="AK4637"/>
      <c r="AL4637"/>
      <c r="AM4637"/>
      <c r="AN4637" s="20"/>
      <c r="AO4637"/>
      <c r="AT4637" s="14"/>
      <c r="AU4637" s="14"/>
      <c r="AV4637" s="14"/>
      <c r="AW4637" s="14"/>
    </row>
    <row r="4638" spans="1:49" s="10" customFormat="1">
      <c r="A4638" s="12"/>
      <c r="C4638"/>
      <c r="D4638"/>
      <c r="E4638" s="20"/>
      <c r="F4638"/>
      <c r="G4638"/>
      <c r="H4638"/>
      <c r="I4638"/>
      <c r="J4638" s="20"/>
      <c r="K4638"/>
      <c r="L4638"/>
      <c r="M4638"/>
      <c r="N4638"/>
      <c r="O4638" s="20"/>
      <c r="P4638"/>
      <c r="Q4638"/>
      <c r="R4638"/>
      <c r="S4638"/>
      <c r="T4638" s="20"/>
      <c r="U4638"/>
      <c r="V4638"/>
      <c r="W4638"/>
      <c r="X4638"/>
      <c r="Y4638" s="20"/>
      <c r="Z4638"/>
      <c r="AA4638"/>
      <c r="AB4638"/>
      <c r="AC4638"/>
      <c r="AD4638" s="20"/>
      <c r="AE4638"/>
      <c r="AF4638"/>
      <c r="AG4638"/>
      <c r="AH4638"/>
      <c r="AI4638" s="20"/>
      <c r="AJ4638"/>
      <c r="AK4638"/>
      <c r="AL4638"/>
      <c r="AM4638"/>
      <c r="AN4638" s="20"/>
      <c r="AO4638"/>
      <c r="AT4638" s="14"/>
      <c r="AU4638" s="14"/>
      <c r="AV4638" s="14"/>
      <c r="AW4638" s="14"/>
    </row>
    <row r="4639" spans="1:49" s="10" customFormat="1">
      <c r="A4639" s="12"/>
      <c r="C4639"/>
      <c r="D4639"/>
      <c r="E4639" s="20"/>
      <c r="F4639"/>
      <c r="G4639"/>
      <c r="H4639"/>
      <c r="I4639"/>
      <c r="J4639" s="20"/>
      <c r="K4639"/>
      <c r="L4639"/>
      <c r="M4639"/>
      <c r="N4639"/>
      <c r="O4639" s="20"/>
      <c r="P4639"/>
      <c r="Q4639"/>
      <c r="R4639"/>
      <c r="S4639"/>
      <c r="T4639" s="20"/>
      <c r="U4639"/>
      <c r="V4639"/>
      <c r="W4639"/>
      <c r="X4639"/>
      <c r="Y4639" s="20"/>
      <c r="Z4639"/>
      <c r="AA4639"/>
      <c r="AB4639"/>
      <c r="AC4639"/>
      <c r="AD4639" s="20"/>
      <c r="AE4639"/>
      <c r="AF4639"/>
      <c r="AG4639"/>
      <c r="AH4639"/>
      <c r="AI4639" s="20"/>
      <c r="AJ4639"/>
      <c r="AK4639"/>
      <c r="AL4639"/>
      <c r="AM4639"/>
      <c r="AN4639" s="20"/>
      <c r="AO4639"/>
      <c r="AT4639" s="14"/>
      <c r="AU4639" s="14"/>
      <c r="AV4639" s="14"/>
      <c r="AW4639" s="14"/>
    </row>
    <row r="4640" spans="1:49" s="10" customFormat="1">
      <c r="A4640" s="12"/>
      <c r="C4640"/>
      <c r="D4640"/>
      <c r="E4640" s="20"/>
      <c r="F4640"/>
      <c r="G4640"/>
      <c r="H4640"/>
      <c r="I4640"/>
      <c r="J4640" s="20"/>
      <c r="K4640"/>
      <c r="L4640"/>
      <c r="M4640"/>
      <c r="N4640"/>
      <c r="O4640" s="20"/>
      <c r="P4640"/>
      <c r="Q4640"/>
      <c r="R4640"/>
      <c r="S4640"/>
      <c r="T4640" s="20"/>
      <c r="U4640"/>
      <c r="V4640"/>
      <c r="W4640"/>
      <c r="X4640"/>
      <c r="Y4640" s="20"/>
      <c r="Z4640"/>
      <c r="AA4640"/>
      <c r="AB4640"/>
      <c r="AC4640"/>
      <c r="AD4640" s="20"/>
      <c r="AE4640"/>
      <c r="AF4640"/>
      <c r="AG4640"/>
      <c r="AH4640"/>
      <c r="AI4640" s="20"/>
      <c r="AJ4640"/>
      <c r="AK4640"/>
      <c r="AL4640"/>
      <c r="AM4640"/>
      <c r="AN4640" s="20"/>
      <c r="AO4640"/>
      <c r="AT4640" s="14"/>
      <c r="AU4640" s="14"/>
      <c r="AV4640" s="14"/>
      <c r="AW4640" s="14"/>
    </row>
    <row r="4641" spans="1:49" s="10" customFormat="1">
      <c r="A4641" s="12"/>
      <c r="C4641"/>
      <c r="D4641"/>
      <c r="E4641" s="20"/>
      <c r="F4641"/>
      <c r="G4641"/>
      <c r="H4641"/>
      <c r="I4641"/>
      <c r="J4641" s="20"/>
      <c r="K4641"/>
      <c r="L4641"/>
      <c r="M4641"/>
      <c r="N4641"/>
      <c r="O4641" s="20"/>
      <c r="P4641"/>
      <c r="Q4641"/>
      <c r="R4641"/>
      <c r="S4641"/>
      <c r="T4641" s="20"/>
      <c r="U4641"/>
      <c r="V4641"/>
      <c r="W4641"/>
      <c r="X4641"/>
      <c r="Y4641" s="20"/>
      <c r="Z4641"/>
      <c r="AA4641"/>
      <c r="AB4641"/>
      <c r="AC4641"/>
      <c r="AD4641" s="20"/>
      <c r="AE4641"/>
      <c r="AF4641"/>
      <c r="AG4641"/>
      <c r="AH4641"/>
      <c r="AI4641" s="20"/>
      <c r="AJ4641"/>
      <c r="AK4641"/>
      <c r="AL4641"/>
      <c r="AM4641"/>
      <c r="AN4641" s="20"/>
      <c r="AO4641"/>
      <c r="AT4641" s="14"/>
      <c r="AU4641" s="14"/>
      <c r="AV4641" s="14"/>
      <c r="AW4641" s="14"/>
    </row>
    <row r="4642" spans="1:49" s="10" customFormat="1">
      <c r="A4642" s="12"/>
      <c r="C4642"/>
      <c r="D4642"/>
      <c r="E4642" s="20"/>
      <c r="F4642"/>
      <c r="G4642"/>
      <c r="H4642"/>
      <c r="I4642"/>
      <c r="J4642" s="20"/>
      <c r="K4642"/>
      <c r="L4642"/>
      <c r="M4642"/>
      <c r="N4642"/>
      <c r="O4642" s="20"/>
      <c r="P4642"/>
      <c r="Q4642"/>
      <c r="R4642"/>
      <c r="S4642"/>
      <c r="T4642" s="20"/>
      <c r="U4642"/>
      <c r="V4642"/>
      <c r="W4642"/>
      <c r="X4642"/>
      <c r="Y4642" s="20"/>
      <c r="Z4642"/>
      <c r="AA4642"/>
      <c r="AB4642"/>
      <c r="AC4642"/>
      <c r="AD4642" s="20"/>
      <c r="AE4642"/>
      <c r="AF4642"/>
      <c r="AG4642"/>
      <c r="AH4642"/>
      <c r="AI4642" s="20"/>
      <c r="AJ4642"/>
      <c r="AK4642"/>
      <c r="AL4642"/>
      <c r="AM4642"/>
      <c r="AN4642" s="20"/>
      <c r="AO4642"/>
      <c r="AT4642" s="14"/>
      <c r="AU4642" s="14"/>
      <c r="AV4642" s="14"/>
      <c r="AW4642" s="14"/>
    </row>
    <row r="4643" spans="1:49" s="10" customFormat="1">
      <c r="A4643" s="12"/>
      <c r="C4643"/>
      <c r="D4643"/>
      <c r="E4643" s="20"/>
      <c r="F4643"/>
      <c r="G4643"/>
      <c r="H4643"/>
      <c r="I4643"/>
      <c r="J4643" s="20"/>
      <c r="K4643"/>
      <c r="L4643"/>
      <c r="M4643"/>
      <c r="N4643"/>
      <c r="O4643" s="20"/>
      <c r="P4643"/>
      <c r="Q4643"/>
      <c r="R4643"/>
      <c r="S4643"/>
      <c r="T4643" s="20"/>
      <c r="U4643"/>
      <c r="V4643"/>
      <c r="W4643"/>
      <c r="X4643"/>
      <c r="Y4643" s="20"/>
      <c r="Z4643"/>
      <c r="AA4643"/>
      <c r="AB4643"/>
      <c r="AC4643"/>
      <c r="AD4643" s="20"/>
      <c r="AE4643"/>
      <c r="AF4643"/>
      <c r="AG4643"/>
      <c r="AH4643"/>
      <c r="AI4643" s="20"/>
      <c r="AJ4643"/>
      <c r="AK4643"/>
      <c r="AL4643"/>
      <c r="AM4643"/>
      <c r="AN4643" s="20"/>
      <c r="AO4643"/>
      <c r="AT4643" s="14"/>
      <c r="AU4643" s="14"/>
      <c r="AV4643" s="14"/>
      <c r="AW4643" s="14"/>
    </row>
    <row r="4644" spans="1:49" s="10" customFormat="1">
      <c r="A4644" s="12"/>
      <c r="C4644"/>
      <c r="D4644"/>
      <c r="E4644" s="20"/>
      <c r="F4644"/>
      <c r="G4644"/>
      <c r="H4644"/>
      <c r="I4644"/>
      <c r="J4644" s="20"/>
      <c r="K4644"/>
      <c r="L4644"/>
      <c r="M4644"/>
      <c r="N4644"/>
      <c r="O4644" s="20"/>
      <c r="P4644"/>
      <c r="Q4644"/>
      <c r="R4644"/>
      <c r="S4644"/>
      <c r="T4644" s="20"/>
      <c r="U4644"/>
      <c r="V4644"/>
      <c r="W4644"/>
      <c r="X4644"/>
      <c r="Y4644" s="20"/>
      <c r="Z4644"/>
      <c r="AA4644"/>
      <c r="AB4644"/>
      <c r="AC4644"/>
      <c r="AD4644" s="20"/>
      <c r="AE4644"/>
      <c r="AF4644"/>
      <c r="AG4644"/>
      <c r="AH4644"/>
      <c r="AI4644" s="20"/>
      <c r="AJ4644"/>
      <c r="AK4644"/>
      <c r="AL4644"/>
      <c r="AM4644"/>
      <c r="AN4644" s="20"/>
      <c r="AO4644"/>
      <c r="AT4644" s="14"/>
      <c r="AU4644" s="14"/>
      <c r="AV4644" s="14"/>
      <c r="AW4644" s="14"/>
    </row>
    <row r="4645" spans="1:49" s="10" customFormat="1">
      <c r="A4645" s="12"/>
      <c r="C4645"/>
      <c r="D4645"/>
      <c r="E4645" s="20"/>
      <c r="F4645"/>
      <c r="G4645"/>
      <c r="H4645"/>
      <c r="I4645"/>
      <c r="J4645" s="20"/>
      <c r="K4645"/>
      <c r="L4645"/>
      <c r="M4645"/>
      <c r="N4645"/>
      <c r="O4645" s="20"/>
      <c r="P4645"/>
      <c r="Q4645"/>
      <c r="R4645"/>
      <c r="S4645"/>
      <c r="T4645" s="20"/>
      <c r="U4645"/>
      <c r="V4645"/>
      <c r="W4645"/>
      <c r="X4645"/>
      <c r="Y4645" s="20"/>
      <c r="Z4645"/>
      <c r="AA4645"/>
      <c r="AB4645"/>
      <c r="AC4645"/>
      <c r="AD4645" s="20"/>
      <c r="AE4645"/>
      <c r="AF4645"/>
      <c r="AG4645"/>
      <c r="AH4645"/>
      <c r="AI4645" s="20"/>
      <c r="AJ4645"/>
      <c r="AK4645"/>
      <c r="AL4645"/>
      <c r="AM4645"/>
      <c r="AN4645" s="20"/>
      <c r="AO4645"/>
      <c r="AT4645" s="14"/>
      <c r="AU4645" s="14"/>
      <c r="AV4645" s="14"/>
      <c r="AW4645" s="14"/>
    </row>
    <row r="4646" spans="1:49" s="10" customFormat="1">
      <c r="A4646" s="12"/>
      <c r="C4646"/>
      <c r="D4646"/>
      <c r="E4646" s="20"/>
      <c r="F4646"/>
      <c r="G4646"/>
      <c r="H4646"/>
      <c r="I4646"/>
      <c r="J4646" s="20"/>
      <c r="K4646"/>
      <c r="L4646"/>
      <c r="M4646"/>
      <c r="N4646"/>
      <c r="O4646" s="20"/>
      <c r="P4646"/>
      <c r="Q4646"/>
      <c r="R4646"/>
      <c r="S4646"/>
      <c r="T4646" s="20"/>
      <c r="U4646"/>
      <c r="V4646"/>
      <c r="W4646"/>
      <c r="X4646"/>
      <c r="Y4646" s="20"/>
      <c r="Z4646"/>
      <c r="AA4646"/>
      <c r="AB4646"/>
      <c r="AC4646"/>
      <c r="AD4646" s="20"/>
      <c r="AE4646"/>
      <c r="AF4646"/>
      <c r="AG4646"/>
      <c r="AH4646"/>
      <c r="AI4646" s="20"/>
      <c r="AJ4646"/>
      <c r="AK4646"/>
      <c r="AL4646"/>
      <c r="AM4646"/>
      <c r="AN4646" s="20"/>
      <c r="AO4646"/>
      <c r="AT4646" s="14"/>
      <c r="AU4646" s="14"/>
      <c r="AV4646" s="14"/>
      <c r="AW4646" s="14"/>
    </row>
    <row r="4647" spans="1:49" s="10" customFormat="1">
      <c r="A4647" s="12"/>
      <c r="C4647"/>
      <c r="D4647"/>
      <c r="E4647" s="20"/>
      <c r="F4647"/>
      <c r="G4647"/>
      <c r="H4647"/>
      <c r="I4647"/>
      <c r="J4647" s="20"/>
      <c r="K4647"/>
      <c r="L4647"/>
      <c r="M4647"/>
      <c r="N4647"/>
      <c r="O4647" s="20"/>
      <c r="P4647"/>
      <c r="Q4647"/>
      <c r="R4647"/>
      <c r="S4647"/>
      <c r="T4647" s="20"/>
      <c r="U4647"/>
      <c r="V4647"/>
      <c r="W4647"/>
      <c r="X4647"/>
      <c r="Y4647" s="20"/>
      <c r="Z4647"/>
      <c r="AA4647"/>
      <c r="AB4647"/>
      <c r="AC4647"/>
      <c r="AD4647" s="20"/>
      <c r="AE4647"/>
      <c r="AF4647"/>
      <c r="AG4647"/>
      <c r="AH4647"/>
      <c r="AI4647" s="20"/>
      <c r="AJ4647"/>
      <c r="AK4647"/>
      <c r="AL4647"/>
      <c r="AM4647"/>
      <c r="AN4647" s="20"/>
      <c r="AO4647"/>
      <c r="AT4647" s="14"/>
      <c r="AU4647" s="14"/>
      <c r="AV4647" s="14"/>
      <c r="AW4647" s="14"/>
    </row>
    <row r="4648" spans="1:49" s="10" customFormat="1">
      <c r="A4648" s="12"/>
      <c r="C4648"/>
      <c r="D4648"/>
      <c r="E4648" s="20"/>
      <c r="F4648"/>
      <c r="G4648"/>
      <c r="H4648"/>
      <c r="I4648"/>
      <c r="J4648" s="20"/>
      <c r="K4648"/>
      <c r="L4648"/>
      <c r="M4648"/>
      <c r="N4648"/>
      <c r="O4648" s="20"/>
      <c r="P4648"/>
      <c r="Q4648"/>
      <c r="R4648"/>
      <c r="S4648"/>
      <c r="T4648" s="20"/>
      <c r="U4648"/>
      <c r="V4648"/>
      <c r="W4648"/>
      <c r="X4648"/>
      <c r="Y4648" s="20"/>
      <c r="Z4648"/>
      <c r="AA4648"/>
      <c r="AB4648"/>
      <c r="AC4648"/>
      <c r="AD4648" s="20"/>
      <c r="AE4648"/>
      <c r="AF4648"/>
      <c r="AG4648"/>
      <c r="AH4648"/>
      <c r="AI4648" s="20"/>
      <c r="AJ4648"/>
      <c r="AK4648"/>
      <c r="AL4648"/>
      <c r="AM4648"/>
      <c r="AN4648" s="20"/>
      <c r="AO4648"/>
      <c r="AT4648" s="14"/>
      <c r="AU4648" s="14"/>
      <c r="AV4648" s="14"/>
      <c r="AW4648" s="14"/>
    </row>
    <row r="4649" spans="1:49" s="10" customFormat="1">
      <c r="A4649" s="12"/>
      <c r="C4649"/>
      <c r="D4649"/>
      <c r="E4649" s="20"/>
      <c r="F4649"/>
      <c r="G4649"/>
      <c r="H4649"/>
      <c r="I4649"/>
      <c r="J4649" s="20"/>
      <c r="K4649"/>
      <c r="L4649"/>
      <c r="M4649"/>
      <c r="N4649"/>
      <c r="O4649" s="20"/>
      <c r="P4649"/>
      <c r="Q4649"/>
      <c r="R4649"/>
      <c r="S4649"/>
      <c r="T4649" s="20"/>
      <c r="U4649"/>
      <c r="V4649"/>
      <c r="W4649"/>
      <c r="X4649"/>
      <c r="Y4649" s="20"/>
      <c r="Z4649"/>
      <c r="AA4649"/>
      <c r="AB4649"/>
      <c r="AC4649"/>
      <c r="AD4649" s="20"/>
      <c r="AE4649"/>
      <c r="AF4649"/>
      <c r="AG4649"/>
      <c r="AH4649"/>
      <c r="AI4649" s="20"/>
      <c r="AJ4649"/>
      <c r="AK4649"/>
      <c r="AL4649"/>
      <c r="AM4649"/>
      <c r="AN4649" s="20"/>
      <c r="AO4649"/>
      <c r="AT4649" s="14"/>
      <c r="AU4649" s="14"/>
      <c r="AV4649" s="14"/>
      <c r="AW4649" s="14"/>
    </row>
    <row r="4650" spans="1:49" s="10" customFormat="1">
      <c r="A4650" s="12"/>
      <c r="C4650"/>
      <c r="D4650"/>
      <c r="E4650" s="20"/>
      <c r="F4650"/>
      <c r="G4650"/>
      <c r="H4650"/>
      <c r="I4650"/>
      <c r="J4650" s="20"/>
      <c r="K4650"/>
      <c r="L4650"/>
      <c r="M4650"/>
      <c r="N4650"/>
      <c r="O4650" s="20"/>
      <c r="P4650"/>
      <c r="Q4650"/>
      <c r="R4650"/>
      <c r="S4650"/>
      <c r="T4650" s="20"/>
      <c r="U4650"/>
      <c r="V4650"/>
      <c r="W4650"/>
      <c r="X4650"/>
      <c r="Y4650" s="20"/>
      <c r="Z4650"/>
      <c r="AA4650"/>
      <c r="AB4650"/>
      <c r="AC4650"/>
      <c r="AD4650" s="20"/>
      <c r="AE4650"/>
      <c r="AF4650"/>
      <c r="AG4650"/>
      <c r="AH4650"/>
      <c r="AI4650" s="20"/>
      <c r="AJ4650"/>
      <c r="AK4650"/>
      <c r="AL4650"/>
      <c r="AM4650"/>
      <c r="AN4650" s="20"/>
      <c r="AO4650"/>
      <c r="AT4650" s="14"/>
      <c r="AU4650" s="14"/>
      <c r="AV4650" s="14"/>
      <c r="AW4650" s="14"/>
    </row>
    <row r="4651" spans="1:49" s="10" customFormat="1">
      <c r="A4651" s="12"/>
      <c r="C4651"/>
      <c r="D4651"/>
      <c r="E4651" s="20"/>
      <c r="F4651"/>
      <c r="G4651"/>
      <c r="H4651"/>
      <c r="I4651"/>
      <c r="J4651" s="20"/>
      <c r="K4651"/>
      <c r="L4651"/>
      <c r="M4651"/>
      <c r="N4651"/>
      <c r="O4651" s="20"/>
      <c r="P4651"/>
      <c r="Q4651"/>
      <c r="R4651"/>
      <c r="S4651"/>
      <c r="T4651" s="20"/>
      <c r="U4651"/>
      <c r="V4651"/>
      <c r="W4651"/>
      <c r="X4651"/>
      <c r="Y4651" s="20"/>
      <c r="Z4651"/>
      <c r="AA4651"/>
      <c r="AB4651"/>
      <c r="AC4651"/>
      <c r="AD4651" s="20"/>
      <c r="AE4651"/>
      <c r="AF4651"/>
      <c r="AG4651"/>
      <c r="AH4651"/>
      <c r="AI4651" s="20"/>
      <c r="AJ4651"/>
      <c r="AK4651"/>
      <c r="AL4651"/>
      <c r="AM4651"/>
      <c r="AN4651" s="20"/>
      <c r="AO4651"/>
      <c r="AT4651" s="14"/>
      <c r="AU4651" s="14"/>
      <c r="AV4651" s="14"/>
      <c r="AW4651" s="14"/>
    </row>
    <row r="4652" spans="1:49" s="10" customFormat="1">
      <c r="A4652" s="12"/>
      <c r="C4652"/>
      <c r="D4652"/>
      <c r="E4652" s="20"/>
      <c r="F4652"/>
      <c r="G4652"/>
      <c r="H4652"/>
      <c r="I4652"/>
      <c r="J4652" s="20"/>
      <c r="K4652"/>
      <c r="L4652"/>
      <c r="M4652"/>
      <c r="N4652"/>
      <c r="O4652" s="20"/>
      <c r="P4652"/>
      <c r="Q4652"/>
      <c r="R4652"/>
      <c r="S4652"/>
      <c r="T4652" s="20"/>
      <c r="U4652"/>
      <c r="V4652"/>
      <c r="W4652"/>
      <c r="X4652"/>
      <c r="Y4652" s="20"/>
      <c r="Z4652"/>
      <c r="AA4652"/>
      <c r="AB4652"/>
      <c r="AC4652"/>
      <c r="AD4652" s="20"/>
      <c r="AE4652"/>
      <c r="AF4652"/>
      <c r="AG4652"/>
      <c r="AH4652"/>
      <c r="AI4652" s="20"/>
      <c r="AJ4652"/>
      <c r="AK4652"/>
      <c r="AL4652"/>
      <c r="AM4652"/>
      <c r="AN4652" s="20"/>
      <c r="AO4652"/>
      <c r="AT4652" s="14"/>
      <c r="AU4652" s="14"/>
      <c r="AV4652" s="14"/>
      <c r="AW4652" s="14"/>
    </row>
    <row r="4653" spans="1:49" s="10" customFormat="1">
      <c r="A4653" s="12"/>
      <c r="C4653"/>
      <c r="D4653"/>
      <c r="E4653" s="20"/>
      <c r="F4653"/>
      <c r="G4653"/>
      <c r="H4653"/>
      <c r="I4653"/>
      <c r="J4653" s="20"/>
      <c r="K4653"/>
      <c r="L4653"/>
      <c r="M4653"/>
      <c r="N4653"/>
      <c r="O4653" s="20"/>
      <c r="P4653"/>
      <c r="Q4653"/>
      <c r="R4653"/>
      <c r="S4653"/>
      <c r="T4653" s="20"/>
      <c r="U4653"/>
      <c r="V4653"/>
      <c r="W4653"/>
      <c r="X4653"/>
      <c r="Y4653" s="20"/>
      <c r="Z4653"/>
      <c r="AA4653"/>
      <c r="AB4653"/>
      <c r="AC4653"/>
      <c r="AD4653" s="20"/>
      <c r="AE4653"/>
      <c r="AF4653"/>
      <c r="AG4653"/>
      <c r="AH4653"/>
      <c r="AI4653" s="20"/>
      <c r="AJ4653"/>
      <c r="AK4653"/>
      <c r="AL4653"/>
      <c r="AM4653"/>
      <c r="AN4653" s="20"/>
      <c r="AO4653"/>
      <c r="AT4653" s="14"/>
      <c r="AU4653" s="14"/>
      <c r="AV4653" s="14"/>
      <c r="AW4653" s="14"/>
    </row>
    <row r="4654" spans="1:49" s="10" customFormat="1">
      <c r="A4654" s="12"/>
      <c r="C4654"/>
      <c r="D4654"/>
      <c r="E4654" s="20"/>
      <c r="F4654"/>
      <c r="G4654"/>
      <c r="H4654"/>
      <c r="I4654"/>
      <c r="J4654" s="20"/>
      <c r="K4654"/>
      <c r="L4654"/>
      <c r="M4654"/>
      <c r="N4654"/>
      <c r="O4654" s="20"/>
      <c r="P4654"/>
      <c r="Q4654"/>
      <c r="R4654"/>
      <c r="S4654"/>
      <c r="T4654" s="20"/>
      <c r="U4654"/>
      <c r="V4654"/>
      <c r="W4654"/>
      <c r="X4654"/>
      <c r="Y4654" s="20"/>
      <c r="Z4654"/>
      <c r="AA4654"/>
      <c r="AB4654"/>
      <c r="AC4654"/>
      <c r="AD4654" s="20"/>
      <c r="AE4654"/>
      <c r="AF4654"/>
      <c r="AG4654"/>
      <c r="AH4654"/>
      <c r="AI4654" s="20"/>
      <c r="AJ4654"/>
      <c r="AK4654"/>
      <c r="AL4654"/>
      <c r="AM4654"/>
      <c r="AN4654" s="20"/>
      <c r="AO4654"/>
      <c r="AT4654" s="14"/>
      <c r="AU4654" s="14"/>
      <c r="AV4654" s="14"/>
      <c r="AW4654" s="14"/>
    </row>
    <row r="4655" spans="1:49" s="10" customFormat="1">
      <c r="A4655" s="12"/>
      <c r="C4655"/>
      <c r="D4655"/>
      <c r="E4655" s="20"/>
      <c r="F4655"/>
      <c r="G4655"/>
      <c r="H4655"/>
      <c r="I4655"/>
      <c r="J4655" s="20"/>
      <c r="K4655"/>
      <c r="L4655"/>
      <c r="M4655"/>
      <c r="N4655"/>
      <c r="O4655" s="20"/>
      <c r="P4655"/>
      <c r="Q4655"/>
      <c r="R4655"/>
      <c r="S4655"/>
      <c r="T4655" s="20"/>
      <c r="U4655"/>
      <c r="V4655"/>
      <c r="W4655"/>
      <c r="X4655"/>
      <c r="Y4655" s="20"/>
      <c r="Z4655"/>
      <c r="AA4655"/>
      <c r="AB4655"/>
      <c r="AC4655"/>
      <c r="AD4655" s="20"/>
      <c r="AE4655"/>
      <c r="AF4655"/>
      <c r="AG4655"/>
      <c r="AH4655"/>
      <c r="AI4655" s="20"/>
      <c r="AJ4655"/>
      <c r="AK4655"/>
      <c r="AL4655"/>
      <c r="AM4655"/>
      <c r="AN4655" s="20"/>
      <c r="AO4655"/>
      <c r="AT4655" s="14"/>
      <c r="AU4655" s="14"/>
      <c r="AV4655" s="14"/>
      <c r="AW4655" s="14"/>
    </row>
    <row r="4656" spans="1:49" s="10" customFormat="1">
      <c r="A4656" s="12"/>
      <c r="C4656"/>
      <c r="D4656"/>
      <c r="E4656" s="20"/>
      <c r="F4656"/>
      <c r="G4656"/>
      <c r="H4656"/>
      <c r="I4656"/>
      <c r="J4656" s="20"/>
      <c r="K4656"/>
      <c r="L4656"/>
      <c r="M4656"/>
      <c r="N4656"/>
      <c r="O4656" s="20"/>
      <c r="P4656"/>
      <c r="Q4656"/>
      <c r="R4656"/>
      <c r="S4656"/>
      <c r="T4656" s="20"/>
      <c r="U4656"/>
      <c r="V4656"/>
      <c r="W4656"/>
      <c r="X4656"/>
      <c r="Y4656" s="20"/>
      <c r="Z4656"/>
      <c r="AA4656"/>
      <c r="AB4656"/>
      <c r="AC4656"/>
      <c r="AD4656" s="20"/>
      <c r="AE4656"/>
      <c r="AF4656"/>
      <c r="AG4656"/>
      <c r="AH4656"/>
      <c r="AI4656" s="20"/>
      <c r="AJ4656"/>
      <c r="AK4656"/>
      <c r="AL4656"/>
      <c r="AM4656"/>
      <c r="AN4656" s="20"/>
      <c r="AO4656"/>
      <c r="AT4656" s="14"/>
      <c r="AU4656" s="14"/>
      <c r="AV4656" s="14"/>
      <c r="AW4656" s="14"/>
    </row>
    <row r="4657" spans="1:49" s="10" customFormat="1">
      <c r="A4657" s="12"/>
      <c r="C4657"/>
      <c r="D4657"/>
      <c r="E4657" s="20"/>
      <c r="F4657"/>
      <c r="G4657"/>
      <c r="H4657"/>
      <c r="I4657"/>
      <c r="J4657" s="20"/>
      <c r="K4657"/>
      <c r="L4657"/>
      <c r="M4657"/>
      <c r="N4657"/>
      <c r="O4657" s="20"/>
      <c r="P4657"/>
      <c r="Q4657"/>
      <c r="R4657"/>
      <c r="S4657"/>
      <c r="T4657" s="20"/>
      <c r="U4657"/>
      <c r="V4657"/>
      <c r="W4657"/>
      <c r="X4657"/>
      <c r="Y4657" s="20"/>
      <c r="Z4657"/>
      <c r="AA4657"/>
      <c r="AB4657"/>
      <c r="AC4657"/>
      <c r="AD4657" s="20"/>
      <c r="AE4657"/>
      <c r="AF4657"/>
      <c r="AG4657"/>
      <c r="AH4657"/>
      <c r="AI4657" s="20"/>
      <c r="AJ4657"/>
      <c r="AK4657"/>
      <c r="AL4657"/>
      <c r="AM4657"/>
      <c r="AN4657" s="20"/>
      <c r="AO4657"/>
      <c r="AT4657" s="14"/>
      <c r="AU4657" s="14"/>
      <c r="AV4657" s="14"/>
      <c r="AW4657" s="14"/>
    </row>
    <row r="4658" spans="1:49" s="10" customFormat="1">
      <c r="A4658" s="12"/>
      <c r="C4658"/>
      <c r="D4658"/>
      <c r="E4658" s="20"/>
      <c r="F4658"/>
      <c r="G4658"/>
      <c r="H4658"/>
      <c r="I4658"/>
      <c r="J4658" s="20"/>
      <c r="K4658"/>
      <c r="L4658"/>
      <c r="M4658"/>
      <c r="N4658"/>
      <c r="O4658" s="20"/>
      <c r="P4658"/>
      <c r="Q4658"/>
      <c r="R4658"/>
      <c r="S4658"/>
      <c r="T4658" s="20"/>
      <c r="U4658"/>
      <c r="V4658"/>
      <c r="W4658"/>
      <c r="X4658"/>
      <c r="Y4658" s="20"/>
      <c r="Z4658"/>
      <c r="AA4658"/>
      <c r="AB4658"/>
      <c r="AC4658"/>
      <c r="AD4658" s="20"/>
      <c r="AE4658"/>
      <c r="AF4658"/>
      <c r="AG4658"/>
      <c r="AH4658"/>
      <c r="AI4658" s="20"/>
      <c r="AJ4658"/>
      <c r="AK4658"/>
      <c r="AL4658"/>
      <c r="AM4658"/>
      <c r="AN4658" s="20"/>
      <c r="AO4658"/>
      <c r="AT4658" s="14"/>
      <c r="AU4658" s="14"/>
      <c r="AV4658" s="14"/>
      <c r="AW4658" s="14"/>
    </row>
    <row r="4659" spans="1:49" s="10" customFormat="1">
      <c r="A4659" s="12"/>
      <c r="C4659"/>
      <c r="D4659"/>
      <c r="E4659" s="20"/>
      <c r="F4659"/>
      <c r="G4659"/>
      <c r="H4659"/>
      <c r="I4659"/>
      <c r="J4659" s="20"/>
      <c r="K4659"/>
      <c r="L4659"/>
      <c r="M4659"/>
      <c r="N4659"/>
      <c r="O4659" s="20"/>
      <c r="P4659"/>
      <c r="Q4659"/>
      <c r="R4659"/>
      <c r="S4659"/>
      <c r="T4659" s="20"/>
      <c r="U4659"/>
      <c r="V4659"/>
      <c r="W4659"/>
      <c r="X4659"/>
      <c r="Y4659" s="20"/>
      <c r="Z4659"/>
      <c r="AA4659"/>
      <c r="AB4659"/>
      <c r="AC4659"/>
      <c r="AD4659" s="20"/>
      <c r="AE4659"/>
      <c r="AF4659"/>
      <c r="AG4659"/>
      <c r="AH4659"/>
      <c r="AI4659" s="20"/>
      <c r="AJ4659"/>
      <c r="AK4659"/>
      <c r="AL4659"/>
      <c r="AM4659"/>
      <c r="AN4659" s="20"/>
      <c r="AO4659"/>
      <c r="AT4659" s="14"/>
      <c r="AU4659" s="14"/>
      <c r="AV4659" s="14"/>
      <c r="AW4659" s="14"/>
    </row>
    <row r="4660" spans="1:49" s="10" customFormat="1">
      <c r="A4660" s="12"/>
      <c r="C4660"/>
      <c r="D4660"/>
      <c r="E4660" s="20"/>
      <c r="F4660"/>
      <c r="G4660"/>
      <c r="H4660"/>
      <c r="I4660"/>
      <c r="J4660" s="20"/>
      <c r="K4660"/>
      <c r="L4660"/>
      <c r="M4660"/>
      <c r="N4660"/>
      <c r="O4660" s="20"/>
      <c r="P4660"/>
      <c r="Q4660"/>
      <c r="R4660"/>
      <c r="S4660"/>
      <c r="T4660" s="20"/>
      <c r="U4660"/>
      <c r="V4660"/>
      <c r="W4660"/>
      <c r="X4660"/>
      <c r="Y4660" s="20"/>
      <c r="Z4660"/>
      <c r="AA4660"/>
      <c r="AB4660"/>
      <c r="AC4660"/>
      <c r="AD4660" s="20"/>
      <c r="AE4660"/>
      <c r="AF4660"/>
      <c r="AG4660"/>
      <c r="AH4660"/>
      <c r="AI4660" s="20"/>
      <c r="AJ4660"/>
      <c r="AK4660"/>
      <c r="AL4660"/>
      <c r="AM4660"/>
      <c r="AN4660" s="20"/>
      <c r="AO4660"/>
      <c r="AT4660" s="14"/>
      <c r="AU4660" s="14"/>
      <c r="AV4660" s="14"/>
      <c r="AW4660" s="14"/>
    </row>
    <row r="4661" spans="1:49" s="10" customFormat="1">
      <c r="A4661" s="12"/>
      <c r="C4661"/>
      <c r="D4661"/>
      <c r="E4661" s="20"/>
      <c r="F4661"/>
      <c r="G4661"/>
      <c r="H4661"/>
      <c r="I4661"/>
      <c r="J4661" s="20"/>
      <c r="K4661"/>
      <c r="L4661"/>
      <c r="M4661"/>
      <c r="N4661"/>
      <c r="O4661" s="20"/>
      <c r="P4661"/>
      <c r="Q4661"/>
      <c r="R4661"/>
      <c r="S4661"/>
      <c r="T4661" s="20"/>
      <c r="U4661"/>
      <c r="V4661"/>
      <c r="W4661"/>
      <c r="X4661"/>
      <c r="Y4661" s="20"/>
      <c r="Z4661"/>
      <c r="AA4661"/>
      <c r="AB4661"/>
      <c r="AC4661"/>
      <c r="AD4661" s="20"/>
      <c r="AE4661"/>
      <c r="AF4661"/>
      <c r="AG4661"/>
      <c r="AH4661"/>
      <c r="AI4661" s="20"/>
      <c r="AJ4661"/>
      <c r="AK4661"/>
      <c r="AL4661"/>
      <c r="AM4661"/>
      <c r="AN4661" s="20"/>
      <c r="AO4661"/>
      <c r="AT4661" s="14"/>
      <c r="AU4661" s="14"/>
      <c r="AV4661" s="14"/>
      <c r="AW4661" s="14"/>
    </row>
    <row r="4662" spans="1:49" s="10" customFormat="1">
      <c r="A4662" s="12"/>
      <c r="C4662"/>
      <c r="D4662"/>
      <c r="E4662" s="20"/>
      <c r="F4662"/>
      <c r="G4662"/>
      <c r="H4662"/>
      <c r="I4662"/>
      <c r="J4662" s="20"/>
      <c r="K4662"/>
      <c r="L4662"/>
      <c r="M4662"/>
      <c r="N4662"/>
      <c r="O4662" s="20"/>
      <c r="P4662"/>
      <c r="Q4662"/>
      <c r="R4662"/>
      <c r="S4662"/>
      <c r="T4662" s="20"/>
      <c r="U4662"/>
      <c r="V4662"/>
      <c r="W4662"/>
      <c r="X4662"/>
      <c r="Y4662" s="20"/>
      <c r="Z4662"/>
      <c r="AA4662"/>
      <c r="AB4662"/>
      <c r="AC4662"/>
      <c r="AD4662" s="20"/>
      <c r="AE4662"/>
      <c r="AF4662"/>
      <c r="AG4662"/>
      <c r="AH4662"/>
      <c r="AI4662" s="20"/>
      <c r="AJ4662"/>
      <c r="AK4662"/>
      <c r="AL4662"/>
      <c r="AM4662"/>
      <c r="AN4662" s="20"/>
      <c r="AO4662"/>
      <c r="AT4662" s="14"/>
      <c r="AU4662" s="14"/>
      <c r="AV4662" s="14"/>
      <c r="AW4662" s="14"/>
    </row>
    <row r="4663" spans="1:49" s="10" customFormat="1">
      <c r="A4663" s="12"/>
      <c r="C4663"/>
      <c r="D4663"/>
      <c r="E4663" s="20"/>
      <c r="F4663"/>
      <c r="G4663"/>
      <c r="H4663"/>
      <c r="I4663"/>
      <c r="J4663" s="20"/>
      <c r="K4663"/>
      <c r="L4663"/>
      <c r="M4663"/>
      <c r="N4663"/>
      <c r="O4663" s="20"/>
      <c r="P4663"/>
      <c r="Q4663"/>
      <c r="R4663"/>
      <c r="S4663"/>
      <c r="T4663" s="20"/>
      <c r="U4663"/>
      <c r="V4663"/>
      <c r="W4663"/>
      <c r="X4663"/>
      <c r="Y4663" s="20"/>
      <c r="Z4663"/>
      <c r="AA4663"/>
      <c r="AB4663"/>
      <c r="AC4663"/>
      <c r="AD4663" s="20"/>
      <c r="AE4663"/>
      <c r="AF4663"/>
      <c r="AG4663"/>
      <c r="AH4663"/>
      <c r="AI4663" s="20"/>
      <c r="AJ4663"/>
      <c r="AK4663"/>
      <c r="AL4663"/>
      <c r="AM4663"/>
      <c r="AN4663" s="20"/>
      <c r="AO4663"/>
      <c r="AT4663" s="14"/>
      <c r="AU4663" s="14"/>
      <c r="AV4663" s="14"/>
      <c r="AW4663" s="14"/>
    </row>
    <row r="4664" spans="1:49" s="10" customFormat="1">
      <c r="A4664" s="12"/>
      <c r="C4664"/>
      <c r="D4664"/>
      <c r="E4664" s="20"/>
      <c r="F4664"/>
      <c r="G4664"/>
      <c r="H4664"/>
      <c r="I4664"/>
      <c r="J4664" s="20"/>
      <c r="K4664"/>
      <c r="L4664"/>
      <c r="M4664"/>
      <c r="N4664"/>
      <c r="O4664" s="20"/>
      <c r="P4664"/>
      <c r="Q4664"/>
      <c r="R4664"/>
      <c r="S4664"/>
      <c r="T4664" s="20"/>
      <c r="U4664"/>
      <c r="V4664"/>
      <c r="W4664"/>
      <c r="X4664"/>
      <c r="Y4664" s="20"/>
      <c r="Z4664"/>
      <c r="AA4664"/>
      <c r="AB4664"/>
      <c r="AC4664"/>
      <c r="AD4664" s="20"/>
      <c r="AE4664"/>
      <c r="AF4664"/>
      <c r="AG4664"/>
      <c r="AH4664"/>
      <c r="AI4664" s="20"/>
      <c r="AJ4664"/>
      <c r="AK4664"/>
      <c r="AL4664"/>
      <c r="AM4664"/>
      <c r="AN4664" s="20"/>
      <c r="AO4664"/>
      <c r="AT4664" s="14"/>
      <c r="AU4664" s="14"/>
      <c r="AV4664" s="14"/>
      <c r="AW4664" s="14"/>
    </row>
    <row r="4665" spans="1:49" s="10" customFormat="1">
      <c r="A4665" s="12"/>
      <c r="C4665"/>
      <c r="D4665"/>
      <c r="E4665" s="20"/>
      <c r="F4665"/>
      <c r="G4665"/>
      <c r="H4665"/>
      <c r="I4665"/>
      <c r="J4665" s="20"/>
      <c r="K4665"/>
      <c r="L4665"/>
      <c r="M4665"/>
      <c r="N4665"/>
      <c r="O4665" s="20"/>
      <c r="P4665"/>
      <c r="Q4665"/>
      <c r="R4665"/>
      <c r="S4665"/>
      <c r="T4665" s="20"/>
      <c r="U4665"/>
      <c r="V4665"/>
      <c r="W4665"/>
      <c r="X4665"/>
      <c r="Y4665" s="20"/>
      <c r="Z4665"/>
      <c r="AA4665"/>
      <c r="AB4665"/>
      <c r="AC4665"/>
      <c r="AD4665" s="20"/>
      <c r="AE4665"/>
      <c r="AF4665"/>
      <c r="AG4665"/>
      <c r="AH4665"/>
      <c r="AI4665" s="20"/>
      <c r="AJ4665"/>
      <c r="AK4665"/>
      <c r="AL4665"/>
      <c r="AM4665"/>
      <c r="AN4665" s="20"/>
      <c r="AO4665"/>
      <c r="AT4665" s="14"/>
      <c r="AU4665" s="14"/>
      <c r="AV4665" s="14"/>
      <c r="AW4665" s="14"/>
    </row>
    <row r="4666" spans="1:49" s="10" customFormat="1">
      <c r="A4666" s="12"/>
      <c r="C4666"/>
      <c r="D4666"/>
      <c r="E4666" s="20"/>
      <c r="F4666"/>
      <c r="G4666"/>
      <c r="H4666"/>
      <c r="I4666"/>
      <c r="J4666" s="20"/>
      <c r="K4666"/>
      <c r="L4666"/>
      <c r="M4666"/>
      <c r="N4666"/>
      <c r="O4666" s="20"/>
      <c r="P4666"/>
      <c r="Q4666"/>
      <c r="R4666"/>
      <c r="S4666"/>
      <c r="T4666" s="20"/>
      <c r="U4666"/>
      <c r="V4666"/>
      <c r="W4666"/>
      <c r="X4666"/>
      <c r="Y4666" s="20"/>
      <c r="Z4666"/>
      <c r="AA4666"/>
      <c r="AB4666"/>
      <c r="AC4666"/>
      <c r="AD4666" s="20"/>
      <c r="AE4666"/>
      <c r="AF4666"/>
      <c r="AG4666"/>
      <c r="AH4666"/>
      <c r="AI4666" s="20"/>
      <c r="AJ4666"/>
      <c r="AK4666"/>
      <c r="AL4666"/>
      <c r="AM4666"/>
      <c r="AN4666" s="20"/>
      <c r="AO4666"/>
      <c r="AT4666" s="14"/>
      <c r="AU4666" s="14"/>
      <c r="AV4666" s="14"/>
      <c r="AW4666" s="14"/>
    </row>
    <row r="4667" spans="1:49" s="10" customFormat="1">
      <c r="A4667" s="12"/>
      <c r="C4667"/>
      <c r="D4667"/>
      <c r="E4667" s="20"/>
      <c r="F4667"/>
      <c r="G4667"/>
      <c r="H4667"/>
      <c r="I4667"/>
      <c r="J4667" s="20"/>
      <c r="K4667"/>
      <c r="L4667"/>
      <c r="M4667"/>
      <c r="N4667"/>
      <c r="O4667" s="20"/>
      <c r="P4667"/>
      <c r="Q4667"/>
      <c r="R4667"/>
      <c r="S4667"/>
      <c r="T4667" s="20"/>
      <c r="U4667"/>
      <c r="V4667"/>
      <c r="W4667"/>
      <c r="X4667"/>
      <c r="Y4667" s="20"/>
      <c r="Z4667"/>
      <c r="AA4667"/>
      <c r="AB4667"/>
      <c r="AC4667"/>
      <c r="AD4667" s="20"/>
      <c r="AE4667"/>
      <c r="AF4667"/>
      <c r="AG4667"/>
      <c r="AH4667"/>
      <c r="AI4667" s="20"/>
      <c r="AJ4667"/>
      <c r="AK4667"/>
      <c r="AL4667"/>
      <c r="AM4667"/>
      <c r="AN4667" s="20"/>
      <c r="AO4667"/>
      <c r="AT4667" s="14"/>
      <c r="AU4667" s="14"/>
      <c r="AV4667" s="14"/>
      <c r="AW4667" s="14"/>
    </row>
    <row r="4668" spans="1:49" s="10" customFormat="1">
      <c r="A4668" s="12"/>
      <c r="C4668"/>
      <c r="D4668"/>
      <c r="E4668" s="20"/>
      <c r="F4668"/>
      <c r="G4668"/>
      <c r="H4668"/>
      <c r="I4668"/>
      <c r="J4668" s="20"/>
      <c r="K4668"/>
      <c r="L4668"/>
      <c r="M4668"/>
      <c r="N4668"/>
      <c r="O4668" s="20"/>
      <c r="P4668"/>
      <c r="Q4668"/>
      <c r="R4668"/>
      <c r="S4668"/>
      <c r="T4668" s="20"/>
      <c r="U4668"/>
      <c r="V4668"/>
      <c r="W4668"/>
      <c r="X4668"/>
      <c r="Y4668" s="20"/>
      <c r="Z4668"/>
      <c r="AA4668"/>
      <c r="AB4668"/>
      <c r="AC4668"/>
      <c r="AD4668" s="20"/>
      <c r="AE4668"/>
      <c r="AF4668"/>
      <c r="AG4668"/>
      <c r="AH4668"/>
      <c r="AI4668" s="20"/>
      <c r="AJ4668"/>
      <c r="AK4668"/>
      <c r="AL4668"/>
      <c r="AM4668"/>
      <c r="AN4668" s="20"/>
      <c r="AO4668"/>
      <c r="AT4668" s="14"/>
      <c r="AU4668" s="14"/>
      <c r="AV4668" s="14"/>
      <c r="AW4668" s="14"/>
    </row>
    <row r="4669" spans="1:49" s="10" customFormat="1">
      <c r="A4669" s="12"/>
      <c r="C4669"/>
      <c r="D4669"/>
      <c r="E4669" s="20"/>
      <c r="F4669"/>
      <c r="G4669"/>
      <c r="H4669"/>
      <c r="I4669"/>
      <c r="J4669" s="20"/>
      <c r="K4669"/>
      <c r="L4669"/>
      <c r="M4669"/>
      <c r="N4669"/>
      <c r="O4669" s="20"/>
      <c r="P4669"/>
      <c r="Q4669"/>
      <c r="R4669"/>
      <c r="S4669"/>
      <c r="T4669" s="20"/>
      <c r="U4669"/>
      <c r="V4669"/>
      <c r="W4669"/>
      <c r="X4669"/>
      <c r="Y4669" s="20"/>
      <c r="Z4669"/>
      <c r="AA4669"/>
      <c r="AB4669"/>
      <c r="AC4669"/>
      <c r="AD4669" s="20"/>
      <c r="AE4669"/>
      <c r="AF4669"/>
      <c r="AG4669"/>
      <c r="AH4669"/>
      <c r="AI4669" s="20"/>
      <c r="AJ4669"/>
      <c r="AK4669"/>
      <c r="AL4669"/>
      <c r="AM4669"/>
      <c r="AN4669" s="20"/>
      <c r="AO4669"/>
      <c r="AT4669" s="14"/>
      <c r="AU4669" s="14"/>
      <c r="AV4669" s="14"/>
      <c r="AW4669" s="14"/>
    </row>
    <row r="4670" spans="1:49" s="10" customFormat="1">
      <c r="A4670" s="12"/>
      <c r="C4670"/>
      <c r="D4670"/>
      <c r="E4670" s="20"/>
      <c r="F4670"/>
      <c r="G4670"/>
      <c r="H4670"/>
      <c r="I4670"/>
      <c r="J4670" s="20"/>
      <c r="K4670"/>
      <c r="L4670"/>
      <c r="M4670"/>
      <c r="N4670"/>
      <c r="O4670" s="20"/>
      <c r="P4670"/>
      <c r="Q4670"/>
      <c r="R4670"/>
      <c r="S4670"/>
      <c r="T4670" s="20"/>
      <c r="U4670"/>
      <c r="V4670"/>
      <c r="W4670"/>
      <c r="X4670"/>
      <c r="Y4670" s="20"/>
      <c r="Z4670"/>
      <c r="AA4670"/>
      <c r="AB4670"/>
      <c r="AC4670"/>
      <c r="AD4670" s="20"/>
      <c r="AE4670"/>
      <c r="AF4670"/>
      <c r="AG4670"/>
      <c r="AH4670"/>
      <c r="AI4670" s="20"/>
      <c r="AJ4670"/>
      <c r="AK4670"/>
      <c r="AL4670"/>
      <c r="AM4670"/>
      <c r="AN4670" s="20"/>
      <c r="AO4670"/>
      <c r="AT4670" s="14"/>
      <c r="AU4670" s="14"/>
      <c r="AV4670" s="14"/>
      <c r="AW4670" s="14"/>
    </row>
    <row r="4671" spans="1:49" s="10" customFormat="1">
      <c r="A4671" s="12"/>
      <c r="C4671"/>
      <c r="D4671"/>
      <c r="E4671" s="20"/>
      <c r="F4671"/>
      <c r="G4671"/>
      <c r="H4671"/>
      <c r="I4671"/>
      <c r="J4671" s="20"/>
      <c r="K4671"/>
      <c r="L4671"/>
      <c r="M4671"/>
      <c r="N4671"/>
      <c r="O4671" s="20"/>
      <c r="P4671"/>
      <c r="Q4671"/>
      <c r="R4671"/>
      <c r="S4671"/>
      <c r="T4671" s="20"/>
      <c r="U4671"/>
      <c r="V4671"/>
      <c r="W4671"/>
      <c r="X4671"/>
      <c r="Y4671" s="20"/>
      <c r="Z4671"/>
      <c r="AA4671"/>
      <c r="AB4671"/>
      <c r="AC4671"/>
      <c r="AD4671" s="20"/>
      <c r="AE4671"/>
      <c r="AF4671"/>
      <c r="AG4671"/>
      <c r="AH4671"/>
      <c r="AI4671" s="20"/>
      <c r="AJ4671"/>
      <c r="AK4671"/>
      <c r="AL4671"/>
      <c r="AM4671"/>
      <c r="AN4671" s="20"/>
      <c r="AO4671"/>
      <c r="AT4671" s="14"/>
      <c r="AU4671" s="14"/>
      <c r="AV4671" s="14"/>
      <c r="AW4671" s="14"/>
    </row>
    <row r="4672" spans="1:49" s="10" customFormat="1">
      <c r="A4672" s="12"/>
      <c r="C4672"/>
      <c r="D4672"/>
      <c r="E4672" s="20"/>
      <c r="F4672"/>
      <c r="G4672"/>
      <c r="H4672"/>
      <c r="I4672"/>
      <c r="J4672" s="20"/>
      <c r="K4672"/>
      <c r="L4672"/>
      <c r="M4672"/>
      <c r="N4672"/>
      <c r="O4672" s="20"/>
      <c r="P4672"/>
      <c r="Q4672"/>
      <c r="R4672"/>
      <c r="S4672"/>
      <c r="T4672" s="20"/>
      <c r="U4672"/>
      <c r="V4672"/>
      <c r="W4672"/>
      <c r="X4672"/>
      <c r="Y4672" s="20"/>
      <c r="Z4672"/>
      <c r="AA4672"/>
      <c r="AB4672"/>
      <c r="AC4672"/>
      <c r="AD4672" s="20"/>
      <c r="AE4672"/>
      <c r="AF4672"/>
      <c r="AG4672"/>
      <c r="AH4672"/>
      <c r="AI4672" s="20"/>
      <c r="AJ4672"/>
      <c r="AK4672"/>
      <c r="AL4672"/>
      <c r="AM4672"/>
      <c r="AN4672" s="20"/>
      <c r="AO4672"/>
      <c r="AT4672" s="14"/>
      <c r="AU4672" s="14"/>
      <c r="AV4672" s="14"/>
      <c r="AW4672" s="14"/>
    </row>
    <row r="4673" spans="1:49" s="10" customFormat="1">
      <c r="A4673" s="12"/>
      <c r="C4673"/>
      <c r="D4673"/>
      <c r="E4673" s="20"/>
      <c r="F4673"/>
      <c r="G4673"/>
      <c r="H4673"/>
      <c r="I4673"/>
      <c r="J4673" s="20"/>
      <c r="K4673"/>
      <c r="L4673"/>
      <c r="M4673"/>
      <c r="N4673"/>
      <c r="O4673" s="20"/>
      <c r="P4673"/>
      <c r="Q4673"/>
      <c r="R4673"/>
      <c r="S4673"/>
      <c r="T4673" s="20"/>
      <c r="U4673"/>
      <c r="V4673"/>
      <c r="W4673"/>
      <c r="X4673"/>
      <c r="Y4673" s="20"/>
      <c r="Z4673"/>
      <c r="AA4673"/>
      <c r="AB4673"/>
      <c r="AC4673"/>
      <c r="AD4673" s="20"/>
      <c r="AE4673"/>
      <c r="AF4673"/>
      <c r="AG4673"/>
      <c r="AH4673"/>
      <c r="AI4673" s="20"/>
      <c r="AJ4673"/>
      <c r="AK4673"/>
      <c r="AL4673"/>
      <c r="AM4673"/>
      <c r="AN4673" s="20"/>
      <c r="AO4673"/>
      <c r="AT4673" s="14"/>
      <c r="AU4673" s="14"/>
      <c r="AV4673" s="14"/>
      <c r="AW4673" s="14"/>
    </row>
    <row r="4674" spans="1:49" s="10" customFormat="1">
      <c r="A4674" s="12"/>
      <c r="C4674"/>
      <c r="D4674"/>
      <c r="E4674" s="20"/>
      <c r="F4674"/>
      <c r="G4674"/>
      <c r="H4674"/>
      <c r="I4674"/>
      <c r="J4674" s="20"/>
      <c r="K4674"/>
      <c r="L4674"/>
      <c r="M4674"/>
      <c r="N4674"/>
      <c r="O4674" s="20"/>
      <c r="P4674"/>
      <c r="Q4674"/>
      <c r="R4674"/>
      <c r="S4674"/>
      <c r="T4674" s="20"/>
      <c r="U4674"/>
      <c r="V4674"/>
      <c r="W4674"/>
      <c r="X4674"/>
      <c r="Y4674" s="20"/>
      <c r="Z4674"/>
      <c r="AA4674"/>
      <c r="AB4674"/>
      <c r="AC4674"/>
      <c r="AD4674" s="20"/>
      <c r="AE4674"/>
      <c r="AF4674"/>
      <c r="AG4674"/>
      <c r="AH4674"/>
      <c r="AI4674" s="20"/>
      <c r="AJ4674"/>
      <c r="AK4674"/>
      <c r="AL4674"/>
      <c r="AM4674"/>
      <c r="AN4674" s="20"/>
      <c r="AO4674"/>
      <c r="AT4674" s="14"/>
      <c r="AU4674" s="14"/>
      <c r="AV4674" s="14"/>
      <c r="AW4674" s="14"/>
    </row>
    <row r="4675" spans="1:49" s="10" customFormat="1">
      <c r="A4675" s="12"/>
      <c r="C4675"/>
      <c r="D4675"/>
      <c r="E4675" s="20"/>
      <c r="F4675"/>
      <c r="G4675"/>
      <c r="H4675"/>
      <c r="I4675"/>
      <c r="J4675" s="20"/>
      <c r="K4675"/>
      <c r="L4675"/>
      <c r="M4675"/>
      <c r="N4675"/>
      <c r="O4675" s="20"/>
      <c r="P4675"/>
      <c r="Q4675"/>
      <c r="R4675"/>
      <c r="S4675"/>
      <c r="T4675" s="20"/>
      <c r="U4675"/>
      <c r="V4675"/>
      <c r="W4675"/>
      <c r="X4675"/>
      <c r="Y4675" s="20"/>
      <c r="Z4675"/>
      <c r="AA4675"/>
      <c r="AB4675"/>
      <c r="AC4675"/>
      <c r="AD4675" s="20"/>
      <c r="AE4675"/>
      <c r="AF4675"/>
      <c r="AG4675"/>
      <c r="AH4675"/>
      <c r="AI4675" s="20"/>
      <c r="AJ4675"/>
      <c r="AK4675"/>
      <c r="AL4675"/>
      <c r="AM4675"/>
      <c r="AN4675" s="20"/>
      <c r="AO4675"/>
      <c r="AT4675" s="14"/>
      <c r="AU4675" s="14"/>
      <c r="AV4675" s="14"/>
      <c r="AW4675" s="14"/>
    </row>
    <row r="4676" spans="1:49" s="10" customFormat="1">
      <c r="A4676" s="12"/>
      <c r="C4676"/>
      <c r="D4676"/>
      <c r="E4676" s="20"/>
      <c r="F4676"/>
      <c r="G4676"/>
      <c r="H4676"/>
      <c r="I4676"/>
      <c r="J4676" s="20"/>
      <c r="K4676"/>
      <c r="L4676"/>
      <c r="M4676"/>
      <c r="N4676"/>
      <c r="O4676" s="20"/>
      <c r="P4676"/>
      <c r="Q4676"/>
      <c r="R4676"/>
      <c r="S4676"/>
      <c r="T4676" s="20"/>
      <c r="U4676"/>
      <c r="V4676"/>
      <c r="W4676"/>
      <c r="X4676"/>
      <c r="Y4676" s="20"/>
      <c r="Z4676"/>
      <c r="AA4676"/>
      <c r="AB4676"/>
      <c r="AC4676"/>
      <c r="AD4676" s="20"/>
      <c r="AE4676"/>
      <c r="AF4676"/>
      <c r="AG4676"/>
      <c r="AH4676"/>
      <c r="AI4676" s="20"/>
      <c r="AJ4676"/>
      <c r="AK4676"/>
      <c r="AL4676"/>
      <c r="AM4676"/>
      <c r="AN4676" s="20"/>
      <c r="AO4676"/>
      <c r="AT4676" s="14"/>
      <c r="AU4676" s="14"/>
      <c r="AV4676" s="14"/>
      <c r="AW4676" s="14"/>
    </row>
    <row r="4677" spans="1:49" s="10" customFormat="1">
      <c r="A4677" s="12"/>
      <c r="C4677"/>
      <c r="D4677"/>
      <c r="E4677" s="20"/>
      <c r="F4677"/>
      <c r="G4677"/>
      <c r="H4677"/>
      <c r="I4677"/>
      <c r="J4677" s="20"/>
      <c r="K4677"/>
      <c r="L4677"/>
      <c r="M4677"/>
      <c r="N4677"/>
      <c r="O4677" s="20"/>
      <c r="P4677"/>
      <c r="Q4677"/>
      <c r="R4677"/>
      <c r="S4677"/>
      <c r="T4677" s="20"/>
      <c r="U4677"/>
      <c r="V4677"/>
      <c r="W4677"/>
      <c r="X4677"/>
      <c r="Y4677" s="20"/>
      <c r="Z4677"/>
      <c r="AA4677"/>
      <c r="AB4677"/>
      <c r="AC4677"/>
      <c r="AD4677" s="20"/>
      <c r="AE4677"/>
      <c r="AF4677"/>
      <c r="AG4677"/>
      <c r="AH4677"/>
      <c r="AI4677" s="20"/>
      <c r="AJ4677"/>
      <c r="AK4677"/>
      <c r="AL4677"/>
      <c r="AM4677"/>
      <c r="AN4677" s="20"/>
      <c r="AO4677"/>
      <c r="AT4677" s="14"/>
      <c r="AU4677" s="14"/>
      <c r="AV4677" s="14"/>
      <c r="AW4677" s="14"/>
    </row>
    <row r="4678" spans="1:49" s="10" customFormat="1">
      <c r="A4678" s="12"/>
      <c r="C4678"/>
      <c r="D4678"/>
      <c r="E4678" s="20"/>
      <c r="F4678"/>
      <c r="G4678"/>
      <c r="H4678"/>
      <c r="I4678"/>
      <c r="J4678" s="20"/>
      <c r="K4678"/>
      <c r="L4678"/>
      <c r="M4678"/>
      <c r="N4678"/>
      <c r="O4678" s="20"/>
      <c r="P4678"/>
      <c r="Q4678"/>
      <c r="R4678"/>
      <c r="S4678"/>
      <c r="T4678" s="20"/>
      <c r="U4678"/>
      <c r="V4678"/>
      <c r="W4678"/>
      <c r="X4678"/>
      <c r="Y4678" s="20"/>
      <c r="Z4678"/>
      <c r="AA4678"/>
      <c r="AB4678"/>
      <c r="AC4678"/>
      <c r="AD4678" s="20"/>
      <c r="AE4678"/>
      <c r="AF4678"/>
      <c r="AG4678"/>
      <c r="AH4678"/>
      <c r="AI4678" s="20"/>
      <c r="AJ4678"/>
      <c r="AK4678"/>
      <c r="AL4678"/>
      <c r="AM4678"/>
      <c r="AN4678" s="20"/>
      <c r="AO4678"/>
      <c r="AT4678" s="14"/>
      <c r="AU4678" s="14"/>
      <c r="AV4678" s="14"/>
      <c r="AW4678" s="14"/>
    </row>
    <row r="4679" spans="1:49" s="10" customFormat="1">
      <c r="A4679" s="12"/>
      <c r="C4679"/>
      <c r="D4679"/>
      <c r="E4679" s="20"/>
      <c r="F4679"/>
      <c r="G4679"/>
      <c r="H4679"/>
      <c r="I4679"/>
      <c r="J4679" s="20"/>
      <c r="K4679"/>
      <c r="L4679"/>
      <c r="M4679"/>
      <c r="N4679"/>
      <c r="O4679" s="20"/>
      <c r="P4679"/>
      <c r="Q4679"/>
      <c r="R4679"/>
      <c r="S4679"/>
      <c r="T4679" s="20"/>
      <c r="U4679"/>
      <c r="V4679"/>
      <c r="W4679"/>
      <c r="X4679"/>
      <c r="Y4679" s="20"/>
      <c r="Z4679"/>
      <c r="AA4679"/>
      <c r="AB4679"/>
      <c r="AC4679"/>
      <c r="AD4679" s="20"/>
      <c r="AE4679"/>
      <c r="AF4679"/>
      <c r="AG4679"/>
      <c r="AH4679"/>
      <c r="AI4679" s="20"/>
      <c r="AJ4679"/>
      <c r="AK4679"/>
      <c r="AL4679"/>
      <c r="AM4679"/>
      <c r="AN4679" s="20"/>
      <c r="AO4679"/>
      <c r="AT4679" s="14"/>
      <c r="AU4679" s="14"/>
      <c r="AV4679" s="14"/>
      <c r="AW4679" s="14"/>
    </row>
    <row r="4680" spans="1:49" s="10" customFormat="1">
      <c r="A4680" s="12"/>
      <c r="C4680"/>
      <c r="D4680"/>
      <c r="E4680" s="20"/>
      <c r="F4680"/>
      <c r="G4680"/>
      <c r="H4680"/>
      <c r="I4680"/>
      <c r="J4680" s="20"/>
      <c r="K4680"/>
      <c r="L4680"/>
      <c r="M4680"/>
      <c r="N4680"/>
      <c r="O4680" s="20"/>
      <c r="P4680"/>
      <c r="Q4680"/>
      <c r="R4680"/>
      <c r="S4680"/>
      <c r="T4680" s="20"/>
      <c r="U4680"/>
      <c r="V4680"/>
      <c r="W4680"/>
      <c r="X4680"/>
      <c r="Y4680" s="20"/>
      <c r="Z4680"/>
      <c r="AA4680"/>
      <c r="AB4680"/>
      <c r="AC4680"/>
      <c r="AD4680" s="20"/>
      <c r="AE4680"/>
      <c r="AF4680"/>
      <c r="AG4680"/>
      <c r="AH4680"/>
      <c r="AI4680" s="20"/>
      <c r="AJ4680"/>
      <c r="AK4680"/>
      <c r="AL4680"/>
      <c r="AM4680"/>
      <c r="AN4680" s="20"/>
      <c r="AO4680"/>
      <c r="AT4680" s="14"/>
      <c r="AU4680" s="14"/>
      <c r="AV4680" s="14"/>
      <c r="AW4680" s="14"/>
    </row>
    <row r="4681" spans="1:49" s="10" customFormat="1">
      <c r="A4681" s="12"/>
      <c r="C4681"/>
      <c r="D4681"/>
      <c r="E4681" s="20"/>
      <c r="F4681"/>
      <c r="G4681"/>
      <c r="H4681"/>
      <c r="I4681"/>
      <c r="J4681" s="20"/>
      <c r="K4681"/>
      <c r="L4681"/>
      <c r="M4681"/>
      <c r="N4681"/>
      <c r="O4681" s="20"/>
      <c r="P4681"/>
      <c r="Q4681"/>
      <c r="R4681"/>
      <c r="S4681"/>
      <c r="T4681" s="20"/>
      <c r="U4681"/>
      <c r="V4681"/>
      <c r="W4681"/>
      <c r="X4681"/>
      <c r="Y4681" s="20"/>
      <c r="Z4681"/>
      <c r="AA4681"/>
      <c r="AB4681"/>
      <c r="AC4681"/>
      <c r="AD4681" s="20"/>
      <c r="AE4681"/>
      <c r="AF4681"/>
      <c r="AG4681"/>
      <c r="AH4681"/>
      <c r="AI4681" s="20"/>
      <c r="AJ4681"/>
      <c r="AK4681"/>
      <c r="AL4681"/>
      <c r="AM4681"/>
      <c r="AN4681" s="20"/>
      <c r="AO4681"/>
      <c r="AT4681" s="14"/>
      <c r="AU4681" s="14"/>
      <c r="AV4681" s="14"/>
      <c r="AW4681" s="14"/>
    </row>
    <row r="4682" spans="1:49" s="10" customFormat="1">
      <c r="A4682" s="12"/>
      <c r="C4682"/>
      <c r="D4682"/>
      <c r="E4682" s="20"/>
      <c r="F4682"/>
      <c r="G4682"/>
      <c r="H4682"/>
      <c r="I4682"/>
      <c r="J4682" s="20"/>
      <c r="K4682"/>
      <c r="L4682"/>
      <c r="M4682"/>
      <c r="N4682"/>
      <c r="O4682" s="20"/>
      <c r="P4682"/>
      <c r="Q4682"/>
      <c r="R4682"/>
      <c r="S4682"/>
      <c r="T4682" s="20"/>
      <c r="U4682"/>
      <c r="V4682"/>
      <c r="W4682"/>
      <c r="X4682"/>
      <c r="Y4682" s="20"/>
      <c r="Z4682"/>
      <c r="AA4682"/>
      <c r="AB4682"/>
      <c r="AC4682"/>
      <c r="AD4682" s="20"/>
      <c r="AE4682"/>
      <c r="AF4682"/>
      <c r="AG4682"/>
      <c r="AH4682"/>
      <c r="AI4682" s="20"/>
      <c r="AJ4682"/>
      <c r="AK4682"/>
      <c r="AL4682"/>
      <c r="AM4682"/>
      <c r="AN4682" s="20"/>
      <c r="AO4682"/>
      <c r="AT4682" s="14"/>
      <c r="AU4682" s="14"/>
      <c r="AV4682" s="14"/>
      <c r="AW4682" s="14"/>
    </row>
    <row r="4683" spans="1:49" s="10" customFormat="1">
      <c r="A4683" s="12"/>
      <c r="C4683"/>
      <c r="D4683"/>
      <c r="E4683" s="20"/>
      <c r="F4683"/>
      <c r="G4683"/>
      <c r="H4683"/>
      <c r="I4683"/>
      <c r="J4683" s="20"/>
      <c r="K4683"/>
      <c r="L4683"/>
      <c r="M4683"/>
      <c r="N4683"/>
      <c r="O4683" s="20"/>
      <c r="P4683"/>
      <c r="Q4683"/>
      <c r="R4683"/>
      <c r="S4683"/>
      <c r="T4683" s="20"/>
      <c r="U4683"/>
      <c r="V4683"/>
      <c r="W4683"/>
      <c r="X4683"/>
      <c r="Y4683" s="20"/>
      <c r="Z4683"/>
      <c r="AA4683"/>
      <c r="AB4683"/>
      <c r="AC4683"/>
      <c r="AD4683" s="20"/>
      <c r="AE4683"/>
      <c r="AF4683"/>
      <c r="AG4683"/>
      <c r="AH4683"/>
      <c r="AI4683" s="20"/>
      <c r="AJ4683"/>
      <c r="AK4683"/>
      <c r="AL4683"/>
      <c r="AM4683"/>
      <c r="AN4683" s="20"/>
      <c r="AO4683"/>
      <c r="AT4683" s="14"/>
      <c r="AU4683" s="14"/>
      <c r="AV4683" s="14"/>
      <c r="AW4683" s="14"/>
    </row>
    <row r="4684" spans="1:49" s="10" customFormat="1">
      <c r="A4684" s="12"/>
      <c r="C4684"/>
      <c r="D4684"/>
      <c r="E4684" s="20"/>
      <c r="F4684"/>
      <c r="G4684"/>
      <c r="H4684"/>
      <c r="I4684"/>
      <c r="J4684" s="20"/>
      <c r="K4684"/>
      <c r="L4684"/>
      <c r="M4684"/>
      <c r="N4684"/>
      <c r="O4684" s="20"/>
      <c r="P4684"/>
      <c r="Q4684"/>
      <c r="R4684"/>
      <c r="S4684"/>
      <c r="T4684" s="20"/>
      <c r="U4684"/>
      <c r="V4684"/>
      <c r="W4684"/>
      <c r="X4684"/>
      <c r="Y4684" s="20"/>
      <c r="Z4684"/>
      <c r="AA4684"/>
      <c r="AB4684"/>
      <c r="AC4684"/>
      <c r="AD4684" s="20"/>
      <c r="AE4684"/>
      <c r="AF4684"/>
      <c r="AG4684"/>
      <c r="AH4684"/>
      <c r="AI4684" s="20"/>
      <c r="AJ4684"/>
      <c r="AK4684"/>
      <c r="AL4684"/>
      <c r="AM4684"/>
      <c r="AN4684" s="20"/>
      <c r="AO4684"/>
      <c r="AT4684" s="14"/>
      <c r="AU4684" s="14"/>
      <c r="AV4684" s="14"/>
      <c r="AW4684" s="14"/>
    </row>
    <row r="4685" spans="1:49" s="10" customFormat="1">
      <c r="A4685" s="12"/>
      <c r="C4685"/>
      <c r="D4685"/>
      <c r="E4685" s="20"/>
      <c r="F4685"/>
      <c r="G4685"/>
      <c r="H4685"/>
      <c r="I4685"/>
      <c r="J4685" s="20"/>
      <c r="K4685"/>
      <c r="L4685"/>
      <c r="M4685"/>
      <c r="N4685"/>
      <c r="O4685" s="20"/>
      <c r="P4685"/>
      <c r="Q4685"/>
      <c r="R4685"/>
      <c r="S4685"/>
      <c r="T4685" s="20"/>
      <c r="U4685"/>
      <c r="V4685"/>
      <c r="W4685"/>
      <c r="X4685"/>
      <c r="Y4685" s="20"/>
      <c r="Z4685"/>
      <c r="AA4685"/>
      <c r="AB4685"/>
      <c r="AC4685"/>
      <c r="AD4685" s="20"/>
      <c r="AE4685"/>
      <c r="AF4685"/>
      <c r="AG4685"/>
      <c r="AH4685"/>
      <c r="AI4685" s="20"/>
      <c r="AJ4685"/>
      <c r="AK4685"/>
      <c r="AL4685"/>
      <c r="AM4685"/>
      <c r="AN4685" s="20"/>
      <c r="AO4685"/>
      <c r="AT4685" s="14"/>
      <c r="AU4685" s="14"/>
      <c r="AV4685" s="14"/>
      <c r="AW4685" s="14"/>
    </row>
    <row r="4686" spans="1:49" s="10" customFormat="1">
      <c r="A4686" s="12"/>
      <c r="C4686"/>
      <c r="D4686"/>
      <c r="E4686" s="20"/>
      <c r="F4686"/>
      <c r="G4686"/>
      <c r="H4686"/>
      <c r="I4686"/>
      <c r="J4686" s="20"/>
      <c r="K4686"/>
      <c r="L4686"/>
      <c r="M4686"/>
      <c r="N4686"/>
      <c r="O4686" s="20"/>
      <c r="P4686"/>
      <c r="Q4686"/>
      <c r="R4686"/>
      <c r="S4686"/>
      <c r="T4686" s="20"/>
      <c r="U4686"/>
      <c r="V4686"/>
      <c r="W4686"/>
      <c r="X4686"/>
      <c r="Y4686" s="20"/>
      <c r="Z4686"/>
      <c r="AA4686"/>
      <c r="AB4686"/>
      <c r="AC4686"/>
      <c r="AD4686" s="20"/>
      <c r="AE4686"/>
      <c r="AF4686"/>
      <c r="AG4686"/>
      <c r="AH4686"/>
      <c r="AI4686" s="20"/>
      <c r="AJ4686"/>
      <c r="AK4686"/>
      <c r="AL4686"/>
      <c r="AM4686"/>
      <c r="AN4686" s="20"/>
      <c r="AO4686"/>
      <c r="AT4686" s="14"/>
      <c r="AU4686" s="14"/>
      <c r="AV4686" s="14"/>
      <c r="AW4686" s="14"/>
    </row>
    <row r="4687" spans="1:49" s="10" customFormat="1">
      <c r="A4687" s="12"/>
      <c r="C4687"/>
      <c r="D4687"/>
      <c r="E4687" s="20"/>
      <c r="F4687"/>
      <c r="G4687"/>
      <c r="H4687"/>
      <c r="I4687"/>
      <c r="J4687" s="20"/>
      <c r="K4687"/>
      <c r="L4687"/>
      <c r="M4687"/>
      <c r="N4687"/>
      <c r="O4687" s="20"/>
      <c r="P4687"/>
      <c r="Q4687"/>
      <c r="R4687"/>
      <c r="S4687"/>
      <c r="T4687" s="20"/>
      <c r="U4687"/>
      <c r="V4687"/>
      <c r="W4687"/>
      <c r="X4687"/>
      <c r="Y4687" s="20"/>
      <c r="Z4687"/>
      <c r="AA4687"/>
      <c r="AB4687"/>
      <c r="AC4687"/>
      <c r="AD4687" s="20"/>
      <c r="AE4687"/>
      <c r="AF4687"/>
      <c r="AG4687"/>
      <c r="AH4687"/>
      <c r="AI4687" s="20"/>
      <c r="AJ4687"/>
      <c r="AK4687"/>
      <c r="AL4687"/>
      <c r="AM4687"/>
      <c r="AN4687" s="20"/>
      <c r="AO4687"/>
      <c r="AT4687" s="14"/>
      <c r="AU4687" s="14"/>
      <c r="AV4687" s="14"/>
      <c r="AW4687" s="14"/>
    </row>
    <row r="4688" spans="1:49" s="10" customFormat="1">
      <c r="A4688" s="12"/>
      <c r="C4688"/>
      <c r="D4688"/>
      <c r="E4688" s="20"/>
      <c r="F4688"/>
      <c r="G4688"/>
      <c r="H4688"/>
      <c r="I4688"/>
      <c r="J4688" s="20"/>
      <c r="K4688"/>
      <c r="L4688"/>
      <c r="M4688"/>
      <c r="N4688"/>
      <c r="O4688" s="20"/>
      <c r="P4688"/>
      <c r="Q4688"/>
      <c r="R4688"/>
      <c r="S4688"/>
      <c r="T4688" s="20"/>
      <c r="U4688"/>
      <c r="V4688"/>
      <c r="W4688"/>
      <c r="X4688"/>
      <c r="Y4688" s="20"/>
      <c r="Z4688"/>
      <c r="AA4688"/>
      <c r="AB4688"/>
      <c r="AC4688"/>
      <c r="AD4688" s="20"/>
      <c r="AE4688"/>
      <c r="AF4688"/>
      <c r="AG4688"/>
      <c r="AH4688"/>
      <c r="AI4688" s="20"/>
      <c r="AJ4688"/>
      <c r="AK4688"/>
      <c r="AL4688"/>
      <c r="AM4688"/>
      <c r="AN4688" s="20"/>
      <c r="AO4688"/>
      <c r="AT4688" s="14"/>
      <c r="AU4688" s="14"/>
      <c r="AV4688" s="14"/>
      <c r="AW4688" s="14"/>
    </row>
    <row r="4689" spans="1:49" s="10" customFormat="1">
      <c r="A4689" s="12"/>
      <c r="C4689"/>
      <c r="D4689"/>
      <c r="E4689" s="20"/>
      <c r="F4689"/>
      <c r="G4689"/>
      <c r="H4689"/>
      <c r="I4689"/>
      <c r="J4689" s="20"/>
      <c r="K4689"/>
      <c r="L4689"/>
      <c r="M4689"/>
      <c r="N4689"/>
      <c r="O4689" s="20"/>
      <c r="P4689"/>
      <c r="Q4689"/>
      <c r="R4689"/>
      <c r="S4689"/>
      <c r="T4689" s="20"/>
      <c r="U4689"/>
      <c r="V4689"/>
      <c r="W4689"/>
      <c r="X4689"/>
      <c r="Y4689" s="20"/>
      <c r="Z4689"/>
      <c r="AA4689"/>
      <c r="AB4689"/>
      <c r="AC4689"/>
      <c r="AD4689" s="20"/>
      <c r="AE4689"/>
      <c r="AF4689"/>
      <c r="AG4689"/>
      <c r="AH4689"/>
      <c r="AI4689" s="20"/>
      <c r="AJ4689"/>
      <c r="AK4689"/>
      <c r="AL4689"/>
      <c r="AM4689"/>
      <c r="AN4689" s="20"/>
      <c r="AO4689"/>
      <c r="AT4689" s="14"/>
      <c r="AU4689" s="14"/>
      <c r="AV4689" s="14"/>
      <c r="AW4689" s="14"/>
    </row>
    <row r="4690" spans="1:49" s="10" customFormat="1">
      <c r="A4690" s="12"/>
      <c r="C4690"/>
      <c r="D4690"/>
      <c r="E4690" s="20"/>
      <c r="F4690"/>
      <c r="G4690"/>
      <c r="H4690"/>
      <c r="I4690"/>
      <c r="J4690" s="20"/>
      <c r="K4690"/>
      <c r="L4690"/>
      <c r="M4690"/>
      <c r="N4690"/>
      <c r="O4690" s="20"/>
      <c r="P4690"/>
      <c r="Q4690"/>
      <c r="R4690"/>
      <c r="S4690"/>
      <c r="T4690" s="20"/>
      <c r="U4690"/>
      <c r="V4690"/>
      <c r="W4690"/>
      <c r="X4690"/>
      <c r="Y4690" s="20"/>
      <c r="Z4690"/>
      <c r="AA4690"/>
      <c r="AB4690"/>
      <c r="AC4690"/>
      <c r="AD4690" s="20"/>
      <c r="AE4690"/>
      <c r="AF4690"/>
      <c r="AG4690"/>
      <c r="AH4690"/>
      <c r="AI4690" s="20"/>
      <c r="AJ4690"/>
      <c r="AK4690"/>
      <c r="AL4690"/>
      <c r="AM4690"/>
      <c r="AN4690" s="20"/>
      <c r="AO4690"/>
      <c r="AT4690" s="14"/>
      <c r="AU4690" s="14"/>
      <c r="AV4690" s="14"/>
      <c r="AW4690" s="14"/>
    </row>
    <row r="4691" spans="1:49" s="10" customFormat="1">
      <c r="A4691" s="12"/>
      <c r="C4691"/>
      <c r="D4691"/>
      <c r="E4691" s="20"/>
      <c r="F4691"/>
      <c r="G4691"/>
      <c r="H4691"/>
      <c r="I4691"/>
      <c r="J4691" s="20"/>
      <c r="K4691"/>
      <c r="L4691"/>
      <c r="M4691"/>
      <c r="N4691"/>
      <c r="O4691" s="20"/>
      <c r="P4691"/>
      <c r="Q4691"/>
      <c r="R4691"/>
      <c r="S4691"/>
      <c r="T4691" s="20"/>
      <c r="U4691"/>
      <c r="V4691"/>
      <c r="W4691"/>
      <c r="X4691"/>
      <c r="Y4691" s="20"/>
      <c r="Z4691"/>
      <c r="AA4691"/>
      <c r="AB4691"/>
      <c r="AC4691"/>
      <c r="AD4691" s="20"/>
      <c r="AE4691"/>
      <c r="AF4691"/>
      <c r="AG4691"/>
      <c r="AH4691"/>
      <c r="AI4691" s="20"/>
      <c r="AJ4691"/>
      <c r="AK4691"/>
      <c r="AL4691"/>
      <c r="AM4691"/>
      <c r="AN4691" s="20"/>
      <c r="AO4691"/>
      <c r="AT4691" s="14"/>
      <c r="AU4691" s="14"/>
      <c r="AV4691" s="14"/>
      <c r="AW4691" s="14"/>
    </row>
    <row r="4692" spans="1:49" s="10" customFormat="1">
      <c r="A4692" s="12"/>
      <c r="C4692"/>
      <c r="D4692"/>
      <c r="E4692" s="20"/>
      <c r="F4692"/>
      <c r="G4692"/>
      <c r="H4692"/>
      <c r="I4692"/>
      <c r="J4692" s="20"/>
      <c r="K4692"/>
      <c r="L4692"/>
      <c r="M4692"/>
      <c r="N4692"/>
      <c r="O4692" s="20"/>
      <c r="P4692"/>
      <c r="Q4692"/>
      <c r="R4692"/>
      <c r="S4692"/>
      <c r="T4692" s="20"/>
      <c r="U4692"/>
      <c r="V4692"/>
      <c r="W4692"/>
      <c r="X4692"/>
      <c r="Y4692" s="20"/>
      <c r="Z4692"/>
      <c r="AA4692"/>
      <c r="AB4692"/>
      <c r="AC4692"/>
      <c r="AD4692" s="20"/>
      <c r="AE4692"/>
      <c r="AF4692"/>
      <c r="AG4692"/>
      <c r="AH4692"/>
      <c r="AI4692" s="20"/>
      <c r="AJ4692"/>
      <c r="AK4692"/>
      <c r="AL4692"/>
      <c r="AM4692"/>
      <c r="AN4692" s="20"/>
      <c r="AO4692"/>
      <c r="AT4692" s="14"/>
      <c r="AU4692" s="14"/>
      <c r="AV4692" s="14"/>
      <c r="AW4692" s="14"/>
    </row>
    <row r="4693" spans="1:49" s="10" customFormat="1">
      <c r="A4693" s="12"/>
      <c r="C4693"/>
      <c r="D4693"/>
      <c r="E4693" s="20"/>
      <c r="F4693"/>
      <c r="G4693"/>
      <c r="H4693"/>
      <c r="I4693"/>
      <c r="J4693" s="20"/>
      <c r="K4693"/>
      <c r="L4693"/>
      <c r="M4693"/>
      <c r="N4693"/>
      <c r="O4693" s="20"/>
      <c r="P4693"/>
      <c r="Q4693"/>
      <c r="R4693"/>
      <c r="S4693"/>
      <c r="T4693" s="20"/>
      <c r="U4693"/>
      <c r="V4693"/>
      <c r="W4693"/>
      <c r="X4693"/>
      <c r="Y4693" s="20"/>
      <c r="Z4693"/>
      <c r="AA4693"/>
      <c r="AB4693"/>
      <c r="AC4693"/>
      <c r="AD4693" s="20"/>
      <c r="AE4693"/>
      <c r="AF4693"/>
      <c r="AG4693"/>
      <c r="AH4693"/>
      <c r="AI4693" s="20"/>
      <c r="AJ4693"/>
      <c r="AK4693"/>
      <c r="AL4693"/>
      <c r="AM4693"/>
      <c r="AN4693" s="20"/>
      <c r="AO4693"/>
      <c r="AT4693" s="14"/>
      <c r="AU4693" s="14"/>
      <c r="AV4693" s="14"/>
      <c r="AW4693" s="14"/>
    </row>
    <row r="4694" spans="1:49" s="10" customFormat="1">
      <c r="A4694" s="12"/>
      <c r="C4694"/>
      <c r="D4694"/>
      <c r="E4694" s="20"/>
      <c r="F4694"/>
      <c r="G4694"/>
      <c r="H4694"/>
      <c r="I4694"/>
      <c r="J4694" s="20"/>
      <c r="K4694"/>
      <c r="L4694"/>
      <c r="M4694"/>
      <c r="N4694"/>
      <c r="O4694" s="20"/>
      <c r="P4694"/>
      <c r="Q4694"/>
      <c r="R4694"/>
      <c r="S4694"/>
      <c r="T4694" s="20"/>
      <c r="U4694"/>
      <c r="V4694"/>
      <c r="W4694"/>
      <c r="X4694"/>
      <c r="Y4694" s="20"/>
      <c r="Z4694"/>
      <c r="AA4694"/>
      <c r="AB4694"/>
      <c r="AC4694"/>
      <c r="AD4694" s="20"/>
      <c r="AE4694"/>
      <c r="AF4694"/>
      <c r="AG4694"/>
      <c r="AH4694"/>
      <c r="AI4694" s="20"/>
      <c r="AJ4694"/>
      <c r="AK4694"/>
      <c r="AL4694"/>
      <c r="AM4694"/>
      <c r="AN4694" s="20"/>
      <c r="AO4694"/>
      <c r="AT4694" s="14"/>
      <c r="AU4694" s="14"/>
      <c r="AV4694" s="14"/>
      <c r="AW4694" s="14"/>
    </row>
    <row r="4695" spans="1:49" s="10" customFormat="1">
      <c r="A4695" s="12"/>
      <c r="C4695"/>
      <c r="D4695"/>
      <c r="E4695" s="20"/>
      <c r="F4695"/>
      <c r="G4695"/>
      <c r="H4695"/>
      <c r="I4695"/>
      <c r="J4695" s="20"/>
      <c r="K4695"/>
      <c r="L4695"/>
      <c r="M4695"/>
      <c r="N4695"/>
      <c r="O4695" s="20"/>
      <c r="P4695"/>
      <c r="Q4695"/>
      <c r="R4695"/>
      <c r="S4695"/>
      <c r="T4695" s="20"/>
      <c r="U4695"/>
      <c r="V4695"/>
      <c r="W4695"/>
      <c r="X4695"/>
      <c r="Y4695" s="20"/>
      <c r="Z4695"/>
      <c r="AA4695"/>
      <c r="AB4695"/>
      <c r="AC4695"/>
      <c r="AD4695" s="20"/>
      <c r="AE4695"/>
      <c r="AF4695"/>
      <c r="AG4695"/>
      <c r="AH4695"/>
      <c r="AI4695" s="20"/>
      <c r="AJ4695"/>
      <c r="AK4695"/>
      <c r="AL4695"/>
      <c r="AM4695"/>
      <c r="AN4695" s="20"/>
      <c r="AO4695"/>
      <c r="AT4695" s="14"/>
      <c r="AU4695" s="14"/>
      <c r="AV4695" s="14"/>
      <c r="AW4695" s="14"/>
    </row>
    <row r="4696" spans="1:49" s="10" customFormat="1">
      <c r="A4696" s="12"/>
      <c r="C4696"/>
      <c r="D4696"/>
      <c r="E4696" s="20"/>
      <c r="F4696"/>
      <c r="G4696"/>
      <c r="H4696"/>
      <c r="I4696"/>
      <c r="J4696" s="20"/>
      <c r="K4696"/>
      <c r="L4696"/>
      <c r="M4696"/>
      <c r="N4696"/>
      <c r="O4696" s="20"/>
      <c r="P4696"/>
      <c r="Q4696"/>
      <c r="R4696"/>
      <c r="S4696"/>
      <c r="T4696" s="20"/>
      <c r="U4696"/>
      <c r="V4696"/>
      <c r="W4696"/>
      <c r="X4696"/>
      <c r="Y4696" s="20"/>
      <c r="Z4696"/>
      <c r="AA4696"/>
      <c r="AB4696"/>
      <c r="AC4696"/>
      <c r="AD4696" s="20"/>
      <c r="AE4696"/>
      <c r="AF4696"/>
      <c r="AG4696"/>
      <c r="AH4696"/>
      <c r="AI4696" s="20"/>
      <c r="AJ4696"/>
      <c r="AK4696"/>
      <c r="AL4696"/>
      <c r="AM4696"/>
      <c r="AN4696" s="20"/>
      <c r="AO4696"/>
      <c r="AT4696" s="14"/>
      <c r="AU4696" s="14"/>
      <c r="AV4696" s="14"/>
      <c r="AW4696" s="14"/>
    </row>
    <row r="4697" spans="1:49" s="10" customFormat="1">
      <c r="A4697" s="12"/>
      <c r="C4697"/>
      <c r="D4697"/>
      <c r="E4697" s="20"/>
      <c r="F4697"/>
      <c r="G4697"/>
      <c r="H4697"/>
      <c r="I4697"/>
      <c r="J4697" s="20"/>
      <c r="K4697"/>
      <c r="L4697"/>
      <c r="M4697"/>
      <c r="N4697"/>
      <c r="O4697" s="20"/>
      <c r="P4697"/>
      <c r="Q4697"/>
      <c r="R4697"/>
      <c r="S4697"/>
      <c r="T4697" s="20"/>
      <c r="U4697"/>
      <c r="V4697"/>
      <c r="W4697"/>
      <c r="X4697"/>
      <c r="Y4697" s="20"/>
      <c r="Z4697"/>
      <c r="AA4697"/>
      <c r="AB4697"/>
      <c r="AC4697"/>
      <c r="AD4697" s="20"/>
      <c r="AE4697"/>
      <c r="AF4697"/>
      <c r="AG4697"/>
      <c r="AH4697"/>
      <c r="AI4697" s="20"/>
      <c r="AJ4697"/>
      <c r="AK4697"/>
      <c r="AL4697"/>
      <c r="AM4697"/>
      <c r="AN4697" s="20"/>
      <c r="AO4697"/>
      <c r="AT4697" s="14"/>
      <c r="AU4697" s="14"/>
      <c r="AV4697" s="14"/>
      <c r="AW4697" s="14"/>
    </row>
    <row r="4698" spans="1:49" s="10" customFormat="1">
      <c r="A4698" s="12"/>
      <c r="C4698"/>
      <c r="D4698"/>
      <c r="E4698" s="20"/>
      <c r="F4698"/>
      <c r="G4698"/>
      <c r="H4698"/>
      <c r="I4698"/>
      <c r="J4698" s="20"/>
      <c r="K4698"/>
      <c r="L4698"/>
      <c r="M4698"/>
      <c r="N4698"/>
      <c r="O4698" s="20"/>
      <c r="P4698"/>
      <c r="Q4698"/>
      <c r="R4698"/>
      <c r="S4698"/>
      <c r="T4698" s="20"/>
      <c r="U4698"/>
      <c r="V4698"/>
      <c r="W4698"/>
      <c r="X4698"/>
      <c r="Y4698" s="20"/>
      <c r="Z4698"/>
      <c r="AA4698"/>
      <c r="AB4698"/>
      <c r="AC4698"/>
      <c r="AD4698" s="20"/>
      <c r="AE4698"/>
      <c r="AF4698"/>
      <c r="AG4698"/>
      <c r="AH4698"/>
      <c r="AI4698" s="20"/>
      <c r="AJ4698"/>
      <c r="AK4698"/>
      <c r="AL4698"/>
      <c r="AM4698"/>
      <c r="AN4698" s="20"/>
      <c r="AO4698"/>
      <c r="AT4698" s="14"/>
      <c r="AU4698" s="14"/>
      <c r="AV4698" s="14"/>
      <c r="AW4698" s="14"/>
    </row>
    <row r="4699" spans="1:49" s="10" customFormat="1">
      <c r="A4699" s="12"/>
      <c r="C4699"/>
      <c r="D4699"/>
      <c r="E4699" s="20"/>
      <c r="F4699"/>
      <c r="G4699"/>
      <c r="H4699"/>
      <c r="I4699"/>
      <c r="J4699" s="20"/>
      <c r="K4699"/>
      <c r="L4699"/>
      <c r="M4699"/>
      <c r="N4699"/>
      <c r="O4699" s="20"/>
      <c r="P4699"/>
      <c r="Q4699"/>
      <c r="R4699"/>
      <c r="S4699"/>
      <c r="T4699" s="20"/>
      <c r="U4699"/>
      <c r="V4699"/>
      <c r="W4699"/>
      <c r="X4699"/>
      <c r="Y4699" s="20"/>
      <c r="Z4699"/>
      <c r="AA4699"/>
      <c r="AB4699"/>
      <c r="AC4699"/>
      <c r="AD4699" s="20"/>
      <c r="AE4699"/>
      <c r="AF4699"/>
      <c r="AG4699"/>
      <c r="AH4699"/>
      <c r="AI4699" s="20"/>
      <c r="AJ4699"/>
      <c r="AK4699"/>
      <c r="AL4699"/>
      <c r="AM4699"/>
      <c r="AN4699" s="20"/>
      <c r="AO4699"/>
      <c r="AT4699" s="14"/>
      <c r="AU4699" s="14"/>
      <c r="AV4699" s="14"/>
      <c r="AW4699" s="14"/>
    </row>
    <row r="4700" spans="1:49" s="10" customFormat="1">
      <c r="A4700" s="12"/>
      <c r="C4700"/>
      <c r="D4700"/>
      <c r="E4700" s="20"/>
      <c r="F4700"/>
      <c r="G4700"/>
      <c r="H4700"/>
      <c r="I4700"/>
      <c r="J4700" s="20"/>
      <c r="K4700"/>
      <c r="L4700"/>
      <c r="M4700"/>
      <c r="N4700"/>
      <c r="O4700" s="20"/>
      <c r="P4700"/>
      <c r="Q4700"/>
      <c r="R4700"/>
      <c r="S4700"/>
      <c r="T4700" s="20"/>
      <c r="U4700"/>
      <c r="V4700"/>
      <c r="W4700"/>
      <c r="X4700"/>
      <c r="Y4700" s="20"/>
      <c r="Z4700"/>
      <c r="AA4700"/>
      <c r="AB4700"/>
      <c r="AC4700"/>
      <c r="AD4700" s="20"/>
      <c r="AE4700"/>
      <c r="AF4700"/>
      <c r="AG4700"/>
      <c r="AH4700"/>
      <c r="AI4700" s="20"/>
      <c r="AJ4700"/>
      <c r="AK4700"/>
      <c r="AL4700"/>
      <c r="AM4700"/>
      <c r="AN4700" s="20"/>
      <c r="AO4700"/>
      <c r="AT4700" s="14"/>
      <c r="AU4700" s="14"/>
      <c r="AV4700" s="14"/>
      <c r="AW4700" s="14"/>
    </row>
    <row r="4701" spans="1:49" s="10" customFormat="1">
      <c r="A4701" s="12"/>
      <c r="C4701"/>
      <c r="D4701"/>
      <c r="E4701" s="20"/>
      <c r="F4701"/>
      <c r="G4701"/>
      <c r="H4701"/>
      <c r="I4701"/>
      <c r="J4701" s="20"/>
      <c r="K4701"/>
      <c r="L4701"/>
      <c r="M4701"/>
      <c r="N4701"/>
      <c r="O4701" s="20"/>
      <c r="P4701"/>
      <c r="Q4701"/>
      <c r="R4701"/>
      <c r="S4701"/>
      <c r="T4701" s="20"/>
      <c r="U4701"/>
      <c r="V4701"/>
      <c r="W4701"/>
      <c r="X4701"/>
      <c r="Y4701" s="20"/>
      <c r="Z4701"/>
      <c r="AA4701"/>
      <c r="AB4701"/>
      <c r="AC4701"/>
      <c r="AD4701" s="20"/>
      <c r="AE4701"/>
      <c r="AF4701"/>
      <c r="AG4701"/>
      <c r="AH4701"/>
      <c r="AI4701" s="20"/>
      <c r="AJ4701"/>
      <c r="AK4701"/>
      <c r="AL4701"/>
      <c r="AM4701"/>
      <c r="AN4701" s="20"/>
      <c r="AO4701"/>
      <c r="AT4701" s="14"/>
      <c r="AU4701" s="14"/>
      <c r="AV4701" s="14"/>
      <c r="AW4701" s="14"/>
    </row>
    <row r="4702" spans="1:49" s="10" customFormat="1">
      <c r="A4702" s="12"/>
      <c r="C4702"/>
      <c r="D4702"/>
      <c r="E4702" s="20"/>
      <c r="F4702"/>
      <c r="G4702"/>
      <c r="H4702"/>
      <c r="I4702"/>
      <c r="J4702" s="20"/>
      <c r="K4702"/>
      <c r="L4702"/>
      <c r="M4702"/>
      <c r="N4702"/>
      <c r="O4702" s="20"/>
      <c r="P4702"/>
      <c r="Q4702"/>
      <c r="R4702"/>
      <c r="S4702"/>
      <c r="T4702" s="20"/>
      <c r="U4702"/>
      <c r="V4702"/>
      <c r="W4702"/>
      <c r="X4702"/>
      <c r="Y4702" s="20"/>
      <c r="Z4702"/>
      <c r="AA4702"/>
      <c r="AB4702"/>
      <c r="AC4702"/>
      <c r="AD4702" s="20"/>
      <c r="AE4702"/>
      <c r="AF4702"/>
      <c r="AG4702"/>
      <c r="AH4702"/>
      <c r="AI4702" s="20"/>
      <c r="AJ4702"/>
      <c r="AK4702"/>
      <c r="AL4702"/>
      <c r="AM4702"/>
      <c r="AN4702" s="20"/>
      <c r="AO4702"/>
      <c r="AT4702" s="14"/>
      <c r="AU4702" s="14"/>
      <c r="AV4702" s="14"/>
      <c r="AW4702" s="14"/>
    </row>
    <row r="4703" spans="1:49" s="10" customFormat="1">
      <c r="A4703" s="12"/>
      <c r="C4703"/>
      <c r="D4703"/>
      <c r="E4703" s="20"/>
      <c r="F4703"/>
      <c r="G4703"/>
      <c r="H4703"/>
      <c r="I4703"/>
      <c r="J4703" s="20"/>
      <c r="K4703"/>
      <c r="L4703"/>
      <c r="M4703"/>
      <c r="N4703"/>
      <c r="O4703" s="20"/>
      <c r="P4703"/>
      <c r="Q4703"/>
      <c r="R4703"/>
      <c r="S4703"/>
      <c r="T4703" s="20"/>
      <c r="U4703"/>
      <c r="V4703"/>
      <c r="W4703"/>
      <c r="X4703"/>
      <c r="Y4703" s="20"/>
      <c r="Z4703"/>
      <c r="AA4703"/>
      <c r="AB4703"/>
      <c r="AC4703"/>
      <c r="AD4703" s="20"/>
      <c r="AE4703"/>
      <c r="AF4703"/>
      <c r="AG4703"/>
      <c r="AH4703"/>
      <c r="AI4703" s="20"/>
      <c r="AJ4703"/>
      <c r="AK4703"/>
      <c r="AL4703"/>
      <c r="AM4703"/>
      <c r="AN4703" s="20"/>
      <c r="AO4703"/>
      <c r="AT4703" s="14"/>
      <c r="AU4703" s="14"/>
      <c r="AV4703" s="14"/>
      <c r="AW4703" s="14"/>
    </row>
    <row r="4704" spans="1:49" s="10" customFormat="1">
      <c r="A4704" s="12"/>
      <c r="C4704"/>
      <c r="D4704"/>
      <c r="E4704" s="20"/>
      <c r="F4704"/>
      <c r="G4704"/>
      <c r="H4704"/>
      <c r="I4704"/>
      <c r="J4704" s="20"/>
      <c r="K4704"/>
      <c r="L4704"/>
      <c r="M4704"/>
      <c r="N4704"/>
      <c r="O4704" s="20"/>
      <c r="P4704"/>
      <c r="Q4704"/>
      <c r="R4704"/>
      <c r="S4704"/>
      <c r="T4704" s="20"/>
      <c r="U4704"/>
      <c r="V4704"/>
      <c r="W4704"/>
      <c r="X4704"/>
      <c r="Y4704" s="20"/>
      <c r="Z4704"/>
      <c r="AA4704"/>
      <c r="AB4704"/>
      <c r="AC4704"/>
      <c r="AD4704" s="20"/>
      <c r="AE4704"/>
      <c r="AF4704"/>
      <c r="AG4704"/>
      <c r="AH4704"/>
      <c r="AI4704" s="20"/>
      <c r="AJ4704"/>
      <c r="AK4704"/>
      <c r="AL4704"/>
      <c r="AM4704"/>
      <c r="AN4704" s="20"/>
      <c r="AO4704"/>
      <c r="AT4704" s="14"/>
      <c r="AU4704" s="14"/>
      <c r="AV4704" s="14"/>
      <c r="AW4704" s="14"/>
    </row>
    <row r="4705" spans="1:49" s="10" customFormat="1">
      <c r="A4705" s="12"/>
      <c r="C4705"/>
      <c r="D4705"/>
      <c r="E4705" s="20"/>
      <c r="F4705"/>
      <c r="G4705"/>
      <c r="H4705"/>
      <c r="I4705"/>
      <c r="J4705" s="20"/>
      <c r="K4705"/>
      <c r="L4705"/>
      <c r="M4705"/>
      <c r="N4705"/>
      <c r="O4705" s="20"/>
      <c r="P4705"/>
      <c r="Q4705"/>
      <c r="R4705"/>
      <c r="S4705"/>
      <c r="T4705" s="20"/>
      <c r="U4705"/>
      <c r="V4705"/>
      <c r="W4705"/>
      <c r="X4705"/>
      <c r="Y4705" s="20"/>
      <c r="Z4705"/>
      <c r="AA4705"/>
      <c r="AB4705"/>
      <c r="AC4705"/>
      <c r="AD4705" s="20"/>
      <c r="AE4705"/>
      <c r="AF4705"/>
      <c r="AG4705"/>
      <c r="AH4705"/>
      <c r="AI4705" s="20"/>
      <c r="AJ4705"/>
      <c r="AK4705"/>
      <c r="AL4705"/>
      <c r="AM4705"/>
      <c r="AN4705" s="20"/>
      <c r="AO4705"/>
      <c r="AT4705" s="14"/>
      <c r="AU4705" s="14"/>
      <c r="AV4705" s="14"/>
      <c r="AW4705" s="14"/>
    </row>
    <row r="4706" spans="1:49" s="10" customFormat="1">
      <c r="A4706" s="12"/>
      <c r="C4706"/>
      <c r="D4706"/>
      <c r="E4706" s="20"/>
      <c r="F4706"/>
      <c r="G4706"/>
      <c r="H4706"/>
      <c r="I4706"/>
      <c r="J4706" s="20"/>
      <c r="K4706"/>
      <c r="L4706"/>
      <c r="M4706"/>
      <c r="N4706"/>
      <c r="O4706" s="20"/>
      <c r="P4706"/>
      <c r="Q4706"/>
      <c r="R4706"/>
      <c r="S4706"/>
      <c r="T4706" s="20"/>
      <c r="U4706"/>
      <c r="V4706"/>
      <c r="W4706"/>
      <c r="X4706"/>
      <c r="Y4706" s="20"/>
      <c r="Z4706"/>
      <c r="AA4706"/>
      <c r="AB4706"/>
      <c r="AC4706"/>
      <c r="AD4706" s="20"/>
      <c r="AE4706"/>
      <c r="AF4706"/>
      <c r="AG4706"/>
      <c r="AH4706"/>
      <c r="AI4706" s="20"/>
      <c r="AJ4706"/>
      <c r="AK4706"/>
      <c r="AL4706"/>
      <c r="AM4706"/>
      <c r="AN4706" s="20"/>
      <c r="AO4706"/>
      <c r="AT4706" s="14"/>
      <c r="AU4706" s="14"/>
      <c r="AV4706" s="14"/>
      <c r="AW4706" s="14"/>
    </row>
    <row r="4707" spans="1:49" s="10" customFormat="1">
      <c r="A4707" s="12"/>
      <c r="C4707"/>
      <c r="D4707"/>
      <c r="E4707" s="20"/>
      <c r="F4707"/>
      <c r="G4707"/>
      <c r="H4707"/>
      <c r="I4707"/>
      <c r="J4707" s="20"/>
      <c r="K4707"/>
      <c r="L4707"/>
      <c r="M4707"/>
      <c r="N4707"/>
      <c r="O4707" s="20"/>
      <c r="P4707"/>
      <c r="Q4707"/>
      <c r="R4707"/>
      <c r="S4707"/>
      <c r="T4707" s="20"/>
      <c r="U4707"/>
      <c r="V4707"/>
      <c r="W4707"/>
      <c r="X4707"/>
      <c r="Y4707" s="20"/>
      <c r="Z4707"/>
      <c r="AA4707"/>
      <c r="AB4707"/>
      <c r="AC4707"/>
      <c r="AD4707" s="20"/>
      <c r="AE4707"/>
      <c r="AF4707"/>
      <c r="AG4707"/>
      <c r="AH4707"/>
      <c r="AI4707" s="20"/>
      <c r="AJ4707"/>
      <c r="AK4707"/>
      <c r="AL4707"/>
      <c r="AM4707"/>
      <c r="AN4707" s="20"/>
      <c r="AO4707"/>
      <c r="AT4707" s="14"/>
      <c r="AU4707" s="14"/>
      <c r="AV4707" s="14"/>
      <c r="AW4707" s="14"/>
    </row>
    <row r="4708" spans="1:49" s="10" customFormat="1">
      <c r="A4708" s="12"/>
      <c r="C4708"/>
      <c r="D4708"/>
      <c r="E4708" s="20"/>
      <c r="F4708"/>
      <c r="G4708"/>
      <c r="H4708"/>
      <c r="I4708"/>
      <c r="J4708" s="20"/>
      <c r="K4708"/>
      <c r="L4708"/>
      <c r="M4708"/>
      <c r="N4708"/>
      <c r="O4708" s="20"/>
      <c r="P4708"/>
      <c r="Q4708"/>
      <c r="R4708"/>
      <c r="S4708"/>
      <c r="T4708" s="20"/>
      <c r="U4708"/>
      <c r="V4708"/>
      <c r="W4708"/>
      <c r="X4708"/>
      <c r="Y4708" s="20"/>
      <c r="Z4708"/>
      <c r="AA4708"/>
      <c r="AB4708"/>
      <c r="AC4708"/>
      <c r="AD4708" s="20"/>
      <c r="AE4708"/>
      <c r="AF4708"/>
      <c r="AG4708"/>
      <c r="AH4708"/>
      <c r="AI4708" s="20"/>
      <c r="AJ4708"/>
      <c r="AK4708"/>
      <c r="AL4708"/>
      <c r="AM4708"/>
      <c r="AN4708" s="20"/>
      <c r="AO4708"/>
      <c r="AT4708" s="14"/>
      <c r="AU4708" s="14"/>
      <c r="AV4708" s="14"/>
      <c r="AW4708" s="14"/>
    </row>
    <row r="4709" spans="1:49" s="10" customFormat="1">
      <c r="A4709" s="12"/>
      <c r="C4709"/>
      <c r="D4709"/>
      <c r="E4709" s="20"/>
      <c r="F4709"/>
      <c r="G4709"/>
      <c r="H4709"/>
      <c r="I4709"/>
      <c r="J4709" s="20"/>
      <c r="K4709"/>
      <c r="L4709"/>
      <c r="M4709"/>
      <c r="N4709"/>
      <c r="O4709" s="20"/>
      <c r="P4709"/>
      <c r="Q4709"/>
      <c r="R4709"/>
      <c r="S4709"/>
      <c r="T4709" s="20"/>
      <c r="U4709"/>
      <c r="V4709"/>
      <c r="W4709"/>
      <c r="X4709"/>
      <c r="Y4709" s="20"/>
      <c r="Z4709"/>
      <c r="AA4709"/>
      <c r="AB4709"/>
      <c r="AC4709"/>
      <c r="AD4709" s="20"/>
      <c r="AE4709"/>
      <c r="AF4709"/>
      <c r="AG4709"/>
      <c r="AH4709"/>
      <c r="AI4709" s="20"/>
      <c r="AJ4709"/>
      <c r="AK4709"/>
      <c r="AL4709"/>
      <c r="AM4709"/>
      <c r="AN4709" s="20"/>
      <c r="AO4709"/>
      <c r="AT4709" s="14"/>
      <c r="AU4709" s="14"/>
      <c r="AV4709" s="14"/>
      <c r="AW4709" s="14"/>
    </row>
    <row r="4710" spans="1:49" s="10" customFormat="1">
      <c r="A4710" s="12"/>
      <c r="C4710"/>
      <c r="D4710"/>
      <c r="E4710" s="20"/>
      <c r="F4710"/>
      <c r="G4710"/>
      <c r="H4710"/>
      <c r="I4710"/>
      <c r="J4710" s="20"/>
      <c r="K4710"/>
      <c r="L4710"/>
      <c r="M4710"/>
      <c r="N4710"/>
      <c r="O4710" s="20"/>
      <c r="P4710"/>
      <c r="Q4710"/>
      <c r="R4710"/>
      <c r="S4710"/>
      <c r="T4710" s="20"/>
      <c r="U4710"/>
      <c r="V4710"/>
      <c r="W4710"/>
      <c r="X4710"/>
      <c r="Y4710" s="20"/>
      <c r="Z4710"/>
      <c r="AA4710"/>
      <c r="AB4710"/>
      <c r="AC4710"/>
      <c r="AD4710" s="20"/>
      <c r="AE4710"/>
      <c r="AF4710"/>
      <c r="AG4710"/>
      <c r="AH4710"/>
      <c r="AI4710" s="20"/>
      <c r="AJ4710"/>
      <c r="AK4710"/>
      <c r="AL4710"/>
      <c r="AM4710"/>
      <c r="AN4710" s="20"/>
      <c r="AO4710"/>
      <c r="AT4710" s="14"/>
      <c r="AU4710" s="14"/>
      <c r="AV4710" s="14"/>
      <c r="AW4710" s="14"/>
    </row>
    <row r="4711" spans="1:49" s="10" customFormat="1">
      <c r="A4711" s="12"/>
      <c r="C4711"/>
      <c r="D4711"/>
      <c r="E4711" s="20"/>
      <c r="F4711"/>
      <c r="G4711"/>
      <c r="H4711"/>
      <c r="I4711"/>
      <c r="J4711" s="20"/>
      <c r="K4711"/>
      <c r="L4711"/>
      <c r="M4711"/>
      <c r="N4711"/>
      <c r="O4711" s="20"/>
      <c r="P4711"/>
      <c r="Q4711"/>
      <c r="R4711"/>
      <c r="S4711"/>
      <c r="T4711" s="20"/>
      <c r="U4711"/>
      <c r="V4711"/>
      <c r="W4711"/>
      <c r="X4711"/>
      <c r="Y4711" s="20"/>
      <c r="Z4711"/>
      <c r="AA4711"/>
      <c r="AB4711"/>
      <c r="AC4711"/>
      <c r="AD4711" s="20"/>
      <c r="AE4711"/>
      <c r="AF4711"/>
      <c r="AG4711"/>
      <c r="AH4711"/>
      <c r="AI4711" s="20"/>
      <c r="AJ4711"/>
      <c r="AK4711"/>
      <c r="AL4711"/>
      <c r="AM4711"/>
      <c r="AN4711" s="20"/>
      <c r="AO4711"/>
      <c r="AT4711" s="14"/>
      <c r="AU4711" s="14"/>
      <c r="AV4711" s="14"/>
      <c r="AW4711" s="14"/>
    </row>
    <row r="4712" spans="1:49" s="10" customFormat="1">
      <c r="A4712" s="12"/>
      <c r="C4712"/>
      <c r="D4712"/>
      <c r="E4712" s="20"/>
      <c r="F4712"/>
      <c r="G4712"/>
      <c r="H4712"/>
      <c r="I4712"/>
      <c r="J4712" s="20"/>
      <c r="K4712"/>
      <c r="L4712"/>
      <c r="M4712"/>
      <c r="N4712"/>
      <c r="O4712" s="20"/>
      <c r="P4712"/>
      <c r="Q4712"/>
      <c r="R4712"/>
      <c r="S4712"/>
      <c r="T4712" s="20"/>
      <c r="U4712"/>
      <c r="V4712"/>
      <c r="W4712"/>
      <c r="X4712"/>
      <c r="Y4712" s="20"/>
      <c r="Z4712"/>
      <c r="AA4712"/>
      <c r="AB4712"/>
      <c r="AC4712"/>
      <c r="AD4712" s="20"/>
      <c r="AE4712"/>
      <c r="AF4712"/>
      <c r="AG4712"/>
      <c r="AH4712"/>
      <c r="AI4712" s="20"/>
      <c r="AJ4712"/>
      <c r="AK4712"/>
      <c r="AL4712"/>
      <c r="AM4712"/>
      <c r="AN4712" s="20"/>
      <c r="AO4712"/>
      <c r="AT4712" s="14"/>
      <c r="AU4712" s="14"/>
      <c r="AV4712" s="14"/>
      <c r="AW4712" s="14"/>
    </row>
    <row r="4713" spans="1:49" s="10" customFormat="1">
      <c r="A4713" s="12"/>
      <c r="C4713"/>
      <c r="D4713"/>
      <c r="E4713" s="20"/>
      <c r="F4713"/>
      <c r="G4713"/>
      <c r="H4713"/>
      <c r="I4713"/>
      <c r="J4713" s="20"/>
      <c r="K4713"/>
      <c r="L4713"/>
      <c r="M4713"/>
      <c r="N4713"/>
      <c r="O4713" s="20"/>
      <c r="P4713"/>
      <c r="Q4713"/>
      <c r="R4713"/>
      <c r="S4713"/>
      <c r="T4713" s="20"/>
      <c r="U4713"/>
      <c r="V4713"/>
      <c r="W4713"/>
      <c r="X4713"/>
      <c r="Y4713" s="20"/>
      <c r="Z4713"/>
      <c r="AA4713"/>
      <c r="AB4713"/>
      <c r="AC4713"/>
      <c r="AD4713" s="20"/>
      <c r="AE4713"/>
      <c r="AF4713"/>
      <c r="AG4713"/>
      <c r="AH4713"/>
      <c r="AI4713" s="20"/>
      <c r="AJ4713"/>
      <c r="AK4713"/>
      <c r="AL4713"/>
      <c r="AM4713"/>
      <c r="AN4713" s="20"/>
      <c r="AO4713"/>
      <c r="AT4713" s="14"/>
      <c r="AU4713" s="14"/>
      <c r="AV4713" s="14"/>
      <c r="AW4713" s="14"/>
    </row>
    <row r="4714" spans="1:49" s="10" customFormat="1">
      <c r="A4714" s="12"/>
      <c r="C4714"/>
      <c r="D4714"/>
      <c r="E4714" s="20"/>
      <c r="F4714"/>
      <c r="G4714"/>
      <c r="H4714"/>
      <c r="I4714"/>
      <c r="J4714" s="20"/>
      <c r="K4714"/>
      <c r="L4714"/>
      <c r="M4714"/>
      <c r="N4714"/>
      <c r="O4714" s="20"/>
      <c r="P4714"/>
      <c r="Q4714"/>
      <c r="R4714"/>
      <c r="S4714"/>
      <c r="T4714" s="20"/>
      <c r="U4714"/>
      <c r="V4714"/>
      <c r="W4714"/>
      <c r="X4714"/>
      <c r="Y4714" s="20"/>
      <c r="Z4714"/>
      <c r="AA4714"/>
      <c r="AB4714"/>
      <c r="AC4714"/>
      <c r="AD4714" s="20"/>
      <c r="AE4714"/>
      <c r="AF4714"/>
      <c r="AG4714"/>
      <c r="AH4714"/>
      <c r="AI4714" s="20"/>
      <c r="AJ4714"/>
      <c r="AK4714"/>
      <c r="AL4714"/>
      <c r="AM4714"/>
      <c r="AN4714" s="20"/>
      <c r="AO4714"/>
      <c r="AT4714" s="14"/>
      <c r="AU4714" s="14"/>
      <c r="AV4714" s="14"/>
      <c r="AW4714" s="14"/>
    </row>
    <row r="4715" spans="1:49" s="10" customFormat="1">
      <c r="A4715" s="12"/>
      <c r="C4715"/>
      <c r="D4715"/>
      <c r="E4715" s="20"/>
      <c r="F4715"/>
      <c r="G4715"/>
      <c r="H4715"/>
      <c r="I4715"/>
      <c r="J4715" s="20"/>
      <c r="K4715"/>
      <c r="L4715"/>
      <c r="M4715"/>
      <c r="N4715"/>
      <c r="O4715" s="20"/>
      <c r="P4715"/>
      <c r="Q4715"/>
      <c r="R4715"/>
      <c r="S4715"/>
      <c r="T4715" s="20"/>
      <c r="U4715"/>
      <c r="V4715"/>
      <c r="W4715"/>
      <c r="X4715"/>
      <c r="Y4715" s="20"/>
      <c r="Z4715"/>
      <c r="AA4715"/>
      <c r="AB4715"/>
      <c r="AC4715"/>
      <c r="AD4715" s="20"/>
      <c r="AE4715"/>
      <c r="AF4715"/>
      <c r="AG4715"/>
      <c r="AH4715"/>
      <c r="AI4715" s="20"/>
      <c r="AJ4715"/>
      <c r="AK4715"/>
      <c r="AL4715"/>
      <c r="AM4715"/>
      <c r="AN4715" s="20"/>
      <c r="AO4715"/>
      <c r="AT4715" s="14"/>
      <c r="AU4715" s="14"/>
      <c r="AV4715" s="14"/>
      <c r="AW4715" s="14"/>
    </row>
    <row r="4716" spans="1:49" s="10" customFormat="1">
      <c r="A4716" s="12"/>
      <c r="C4716"/>
      <c r="D4716"/>
      <c r="E4716" s="20"/>
      <c r="F4716"/>
      <c r="G4716"/>
      <c r="H4716"/>
      <c r="I4716"/>
      <c r="J4716" s="20"/>
      <c r="K4716"/>
      <c r="L4716"/>
      <c r="M4716"/>
      <c r="N4716"/>
      <c r="O4716" s="20"/>
      <c r="P4716"/>
      <c r="Q4716"/>
      <c r="R4716"/>
      <c r="S4716"/>
      <c r="T4716" s="20"/>
      <c r="U4716"/>
      <c r="V4716"/>
      <c r="W4716"/>
      <c r="X4716"/>
      <c r="Y4716" s="20"/>
      <c r="Z4716"/>
      <c r="AA4716"/>
      <c r="AB4716"/>
      <c r="AC4716"/>
      <c r="AD4716" s="20"/>
      <c r="AE4716"/>
      <c r="AF4716"/>
      <c r="AG4716"/>
      <c r="AH4716"/>
      <c r="AI4716" s="20"/>
      <c r="AJ4716"/>
      <c r="AK4716"/>
      <c r="AL4716"/>
      <c r="AM4716"/>
      <c r="AN4716" s="20"/>
      <c r="AO4716"/>
      <c r="AT4716" s="14"/>
      <c r="AU4716" s="14"/>
      <c r="AV4716" s="14"/>
      <c r="AW4716" s="14"/>
    </row>
    <row r="4717" spans="1:49" s="10" customFormat="1">
      <c r="A4717" s="12"/>
      <c r="C4717"/>
      <c r="D4717"/>
      <c r="E4717" s="20"/>
      <c r="F4717"/>
      <c r="G4717"/>
      <c r="H4717"/>
      <c r="I4717"/>
      <c r="J4717" s="20"/>
      <c r="K4717"/>
      <c r="L4717"/>
      <c r="M4717"/>
      <c r="N4717"/>
      <c r="O4717" s="20"/>
      <c r="P4717"/>
      <c r="Q4717"/>
      <c r="R4717"/>
      <c r="S4717"/>
      <c r="T4717" s="20"/>
      <c r="U4717"/>
      <c r="V4717"/>
      <c r="W4717"/>
      <c r="X4717"/>
      <c r="Y4717" s="20"/>
      <c r="Z4717"/>
      <c r="AA4717"/>
      <c r="AB4717"/>
      <c r="AC4717"/>
      <c r="AD4717" s="20"/>
      <c r="AE4717"/>
      <c r="AF4717"/>
      <c r="AG4717"/>
      <c r="AH4717"/>
      <c r="AI4717" s="20"/>
      <c r="AJ4717"/>
      <c r="AK4717"/>
      <c r="AL4717"/>
      <c r="AM4717"/>
      <c r="AN4717" s="20"/>
      <c r="AO4717"/>
      <c r="AT4717" s="14"/>
      <c r="AU4717" s="14"/>
      <c r="AV4717" s="14"/>
      <c r="AW4717" s="14"/>
    </row>
    <row r="4718" spans="1:49" s="10" customFormat="1">
      <c r="A4718" s="12"/>
      <c r="C4718"/>
      <c r="D4718"/>
      <c r="E4718" s="20"/>
      <c r="F4718"/>
      <c r="G4718"/>
      <c r="H4718"/>
      <c r="I4718"/>
      <c r="J4718" s="20"/>
      <c r="K4718"/>
      <c r="L4718"/>
      <c r="M4718"/>
      <c r="N4718"/>
      <c r="O4718" s="20"/>
      <c r="P4718"/>
      <c r="Q4718"/>
      <c r="R4718"/>
      <c r="S4718"/>
      <c r="T4718" s="20"/>
      <c r="U4718"/>
      <c r="V4718"/>
      <c r="W4718"/>
      <c r="X4718"/>
      <c r="Y4718" s="20"/>
      <c r="Z4718"/>
      <c r="AA4718"/>
      <c r="AB4718"/>
      <c r="AC4718"/>
      <c r="AD4718" s="20"/>
      <c r="AE4718"/>
      <c r="AF4718"/>
      <c r="AG4718"/>
      <c r="AH4718"/>
      <c r="AI4718" s="20"/>
      <c r="AJ4718"/>
      <c r="AK4718"/>
      <c r="AL4718"/>
      <c r="AM4718"/>
      <c r="AN4718" s="20"/>
      <c r="AO4718"/>
      <c r="AT4718" s="14"/>
      <c r="AU4718" s="14"/>
      <c r="AV4718" s="14"/>
      <c r="AW4718" s="14"/>
    </row>
    <row r="4719" spans="1:49" s="10" customFormat="1">
      <c r="A4719" s="12"/>
      <c r="C4719"/>
      <c r="D4719"/>
      <c r="E4719" s="20"/>
      <c r="F4719"/>
      <c r="G4719"/>
      <c r="H4719"/>
      <c r="I4719"/>
      <c r="J4719" s="20"/>
      <c r="K4719"/>
      <c r="L4719"/>
      <c r="M4719"/>
      <c r="N4719"/>
      <c r="O4719" s="20"/>
      <c r="P4719"/>
      <c r="Q4719"/>
      <c r="R4719"/>
      <c r="S4719"/>
      <c r="T4719" s="20"/>
      <c r="U4719"/>
      <c r="V4719"/>
      <c r="W4719"/>
      <c r="X4719"/>
      <c r="Y4719" s="20"/>
      <c r="Z4719"/>
      <c r="AA4719"/>
      <c r="AB4719"/>
      <c r="AC4719"/>
      <c r="AD4719" s="20"/>
      <c r="AE4719"/>
      <c r="AF4719"/>
      <c r="AG4719"/>
      <c r="AH4719"/>
      <c r="AI4719" s="20"/>
      <c r="AJ4719"/>
      <c r="AK4719"/>
      <c r="AL4719"/>
      <c r="AM4719"/>
      <c r="AN4719" s="20"/>
      <c r="AO4719"/>
      <c r="AT4719" s="14"/>
      <c r="AU4719" s="14"/>
      <c r="AV4719" s="14"/>
      <c r="AW4719" s="14"/>
    </row>
    <row r="4720" spans="1:49" s="10" customFormat="1">
      <c r="A4720" s="12"/>
      <c r="C4720"/>
      <c r="D4720"/>
      <c r="E4720" s="20"/>
      <c r="F4720"/>
      <c r="G4720"/>
      <c r="H4720"/>
      <c r="I4720"/>
      <c r="J4720" s="20"/>
      <c r="K4720"/>
      <c r="L4720"/>
      <c r="M4720"/>
      <c r="N4720"/>
      <c r="O4720" s="20"/>
      <c r="P4720"/>
      <c r="Q4720"/>
      <c r="R4720"/>
      <c r="S4720"/>
      <c r="T4720" s="20"/>
      <c r="U4720"/>
      <c r="V4720"/>
      <c r="W4720"/>
      <c r="X4720"/>
      <c r="Y4720" s="20"/>
      <c r="Z4720"/>
      <c r="AA4720"/>
      <c r="AB4720"/>
      <c r="AC4720"/>
      <c r="AD4720" s="20"/>
      <c r="AE4720"/>
      <c r="AF4720"/>
      <c r="AG4720"/>
      <c r="AH4720"/>
      <c r="AI4720" s="20"/>
      <c r="AJ4720"/>
      <c r="AK4720"/>
      <c r="AL4720"/>
      <c r="AM4720"/>
      <c r="AN4720" s="20"/>
      <c r="AO4720"/>
      <c r="AT4720" s="14"/>
      <c r="AU4720" s="14"/>
      <c r="AV4720" s="14"/>
      <c r="AW4720" s="14"/>
    </row>
    <row r="4721" spans="1:49" s="10" customFormat="1">
      <c r="A4721" s="12"/>
      <c r="C4721"/>
      <c r="D4721"/>
      <c r="E4721" s="20"/>
      <c r="F4721"/>
      <c r="G4721"/>
      <c r="H4721"/>
      <c r="I4721"/>
      <c r="J4721" s="20"/>
      <c r="K4721"/>
      <c r="L4721"/>
      <c r="M4721"/>
      <c r="N4721"/>
      <c r="O4721" s="20"/>
      <c r="P4721"/>
      <c r="Q4721"/>
      <c r="R4721"/>
      <c r="S4721"/>
      <c r="T4721" s="20"/>
      <c r="U4721"/>
      <c r="V4721"/>
      <c r="W4721"/>
      <c r="X4721"/>
      <c r="Y4721" s="20"/>
      <c r="Z4721"/>
      <c r="AA4721"/>
      <c r="AB4721"/>
      <c r="AC4721"/>
      <c r="AD4721" s="20"/>
      <c r="AE4721"/>
      <c r="AF4721"/>
      <c r="AG4721"/>
      <c r="AH4721"/>
      <c r="AI4721" s="20"/>
      <c r="AJ4721"/>
      <c r="AK4721"/>
      <c r="AL4721"/>
      <c r="AM4721"/>
      <c r="AN4721" s="20"/>
      <c r="AO4721"/>
      <c r="AT4721" s="14"/>
      <c r="AU4721" s="14"/>
      <c r="AV4721" s="14"/>
      <c r="AW4721" s="14"/>
    </row>
    <row r="4722" spans="1:49" s="10" customFormat="1">
      <c r="A4722" s="12"/>
      <c r="C4722"/>
      <c r="D4722"/>
      <c r="E4722" s="20"/>
      <c r="F4722"/>
      <c r="G4722"/>
      <c r="H4722"/>
      <c r="I4722"/>
      <c r="J4722" s="20"/>
      <c r="K4722"/>
      <c r="L4722"/>
      <c r="M4722"/>
      <c r="N4722"/>
      <c r="O4722" s="20"/>
      <c r="P4722"/>
      <c r="Q4722"/>
      <c r="R4722"/>
      <c r="S4722"/>
      <c r="T4722" s="20"/>
      <c r="U4722"/>
      <c r="V4722"/>
      <c r="W4722"/>
      <c r="X4722"/>
      <c r="Y4722" s="20"/>
      <c r="Z4722"/>
      <c r="AA4722"/>
      <c r="AB4722"/>
      <c r="AC4722"/>
      <c r="AD4722" s="20"/>
      <c r="AE4722"/>
      <c r="AF4722"/>
      <c r="AG4722"/>
      <c r="AH4722"/>
      <c r="AI4722" s="20"/>
      <c r="AJ4722"/>
      <c r="AK4722"/>
      <c r="AL4722"/>
      <c r="AM4722"/>
      <c r="AN4722" s="20"/>
      <c r="AO4722"/>
      <c r="AT4722" s="14"/>
      <c r="AU4722" s="14"/>
      <c r="AV4722" s="14"/>
      <c r="AW4722" s="14"/>
    </row>
    <row r="4723" spans="1:49" s="10" customFormat="1">
      <c r="A4723" s="12"/>
      <c r="C4723"/>
      <c r="D4723"/>
      <c r="E4723" s="20"/>
      <c r="F4723"/>
      <c r="G4723"/>
      <c r="H4723"/>
      <c r="I4723"/>
      <c r="J4723" s="20"/>
      <c r="K4723"/>
      <c r="L4723"/>
      <c r="M4723"/>
      <c r="N4723"/>
      <c r="O4723" s="20"/>
      <c r="P4723"/>
      <c r="Q4723"/>
      <c r="R4723"/>
      <c r="S4723"/>
      <c r="T4723" s="20"/>
      <c r="U4723"/>
      <c r="V4723"/>
      <c r="W4723"/>
      <c r="X4723"/>
      <c r="Y4723" s="20"/>
      <c r="Z4723"/>
      <c r="AA4723"/>
      <c r="AB4723"/>
      <c r="AC4723"/>
      <c r="AD4723" s="20"/>
      <c r="AE4723"/>
      <c r="AF4723"/>
      <c r="AG4723"/>
      <c r="AH4723"/>
      <c r="AI4723" s="20"/>
      <c r="AJ4723"/>
      <c r="AK4723"/>
      <c r="AL4723"/>
      <c r="AM4723"/>
      <c r="AN4723" s="20"/>
      <c r="AO4723"/>
      <c r="AT4723" s="14"/>
      <c r="AU4723" s="14"/>
      <c r="AV4723" s="14"/>
      <c r="AW4723" s="14"/>
    </row>
    <row r="4724" spans="1:49" s="10" customFormat="1">
      <c r="A4724" s="12"/>
      <c r="C4724"/>
      <c r="D4724"/>
      <c r="E4724" s="20"/>
      <c r="F4724"/>
      <c r="G4724"/>
      <c r="H4724"/>
      <c r="I4724"/>
      <c r="J4724" s="20"/>
      <c r="K4724"/>
      <c r="L4724"/>
      <c r="M4724"/>
      <c r="N4724"/>
      <c r="O4724" s="20"/>
      <c r="P4724"/>
      <c r="Q4724"/>
      <c r="R4724"/>
      <c r="S4724"/>
      <c r="T4724" s="20"/>
      <c r="U4724"/>
      <c r="V4724"/>
      <c r="W4724"/>
      <c r="X4724"/>
      <c r="Y4724" s="20"/>
      <c r="Z4724"/>
      <c r="AA4724"/>
      <c r="AB4724"/>
      <c r="AC4724"/>
      <c r="AD4724" s="20"/>
      <c r="AE4724"/>
      <c r="AF4724"/>
      <c r="AG4724"/>
      <c r="AH4724"/>
      <c r="AI4724" s="20"/>
      <c r="AJ4724"/>
      <c r="AK4724"/>
      <c r="AL4724"/>
      <c r="AM4724"/>
      <c r="AN4724" s="20"/>
      <c r="AO4724"/>
      <c r="AT4724" s="14"/>
      <c r="AU4724" s="14"/>
      <c r="AV4724" s="14"/>
      <c r="AW4724" s="14"/>
    </row>
    <row r="4725" spans="1:49" s="10" customFormat="1">
      <c r="A4725" s="12"/>
      <c r="C4725"/>
      <c r="D4725"/>
      <c r="E4725" s="20"/>
      <c r="F4725"/>
      <c r="G4725"/>
      <c r="H4725"/>
      <c r="I4725"/>
      <c r="J4725" s="20"/>
      <c r="K4725"/>
      <c r="L4725"/>
      <c r="M4725"/>
      <c r="N4725"/>
      <c r="O4725" s="20"/>
      <c r="P4725"/>
      <c r="Q4725"/>
      <c r="R4725"/>
      <c r="S4725"/>
      <c r="T4725" s="20"/>
      <c r="U4725"/>
      <c r="V4725"/>
      <c r="W4725"/>
      <c r="X4725"/>
      <c r="Y4725" s="20"/>
      <c r="Z4725"/>
      <c r="AA4725"/>
      <c r="AB4725"/>
      <c r="AC4725"/>
      <c r="AD4725" s="20"/>
      <c r="AE4725"/>
      <c r="AF4725"/>
      <c r="AG4725"/>
      <c r="AH4725"/>
      <c r="AI4725" s="20"/>
      <c r="AJ4725"/>
      <c r="AK4725"/>
      <c r="AL4725"/>
      <c r="AM4725"/>
      <c r="AN4725" s="20"/>
      <c r="AO4725"/>
      <c r="AT4725" s="14"/>
      <c r="AU4725" s="14"/>
      <c r="AV4725" s="14"/>
      <c r="AW4725" s="14"/>
    </row>
    <row r="4726" spans="1:49" s="10" customFormat="1">
      <c r="A4726" s="12"/>
      <c r="C4726"/>
      <c r="D4726"/>
      <c r="E4726" s="20"/>
      <c r="F4726"/>
      <c r="G4726"/>
      <c r="H4726"/>
      <c r="I4726"/>
      <c r="J4726" s="20"/>
      <c r="K4726"/>
      <c r="L4726"/>
      <c r="M4726"/>
      <c r="N4726"/>
      <c r="O4726" s="20"/>
      <c r="P4726"/>
      <c r="Q4726"/>
      <c r="R4726"/>
      <c r="S4726"/>
      <c r="T4726" s="20"/>
      <c r="U4726"/>
      <c r="V4726"/>
      <c r="W4726"/>
      <c r="X4726"/>
      <c r="Y4726" s="20"/>
      <c r="Z4726"/>
      <c r="AA4726"/>
      <c r="AB4726"/>
      <c r="AC4726"/>
      <c r="AD4726" s="20"/>
      <c r="AE4726"/>
      <c r="AF4726"/>
      <c r="AG4726"/>
      <c r="AH4726"/>
      <c r="AI4726" s="20"/>
      <c r="AJ4726"/>
      <c r="AK4726"/>
      <c r="AL4726"/>
      <c r="AM4726"/>
      <c r="AN4726" s="20"/>
      <c r="AO4726"/>
      <c r="AT4726" s="14"/>
      <c r="AU4726" s="14"/>
      <c r="AV4726" s="14"/>
      <c r="AW4726" s="14"/>
    </row>
    <row r="4727" spans="1:49" s="10" customFormat="1">
      <c r="A4727" s="12"/>
      <c r="C4727"/>
      <c r="D4727"/>
      <c r="E4727" s="20"/>
      <c r="F4727"/>
      <c r="G4727"/>
      <c r="H4727"/>
      <c r="I4727"/>
      <c r="J4727" s="20"/>
      <c r="K4727"/>
      <c r="L4727"/>
      <c r="M4727"/>
      <c r="N4727"/>
      <c r="O4727" s="20"/>
      <c r="P4727"/>
      <c r="Q4727"/>
      <c r="R4727"/>
      <c r="S4727"/>
      <c r="T4727" s="20"/>
      <c r="U4727"/>
      <c r="V4727"/>
      <c r="W4727"/>
      <c r="X4727"/>
      <c r="Y4727" s="20"/>
      <c r="Z4727"/>
      <c r="AA4727"/>
      <c r="AB4727"/>
      <c r="AC4727"/>
      <c r="AD4727" s="20"/>
      <c r="AE4727"/>
      <c r="AF4727"/>
      <c r="AG4727"/>
      <c r="AH4727"/>
      <c r="AI4727" s="20"/>
      <c r="AJ4727"/>
      <c r="AK4727"/>
      <c r="AL4727"/>
      <c r="AM4727"/>
      <c r="AN4727" s="20"/>
      <c r="AO4727"/>
      <c r="AT4727" s="14"/>
      <c r="AU4727" s="14"/>
      <c r="AV4727" s="14"/>
      <c r="AW4727" s="14"/>
    </row>
    <row r="4728" spans="1:49" s="10" customFormat="1">
      <c r="A4728" s="12"/>
      <c r="C4728"/>
      <c r="D4728"/>
      <c r="E4728" s="20"/>
      <c r="F4728"/>
      <c r="G4728"/>
      <c r="H4728"/>
      <c r="I4728"/>
      <c r="J4728" s="20"/>
      <c r="K4728"/>
      <c r="L4728"/>
      <c r="M4728"/>
      <c r="N4728"/>
      <c r="O4728" s="20"/>
      <c r="P4728"/>
      <c r="Q4728"/>
      <c r="R4728"/>
      <c r="S4728"/>
      <c r="T4728" s="20"/>
      <c r="U4728"/>
      <c r="V4728"/>
      <c r="W4728"/>
      <c r="X4728"/>
      <c r="Y4728" s="20"/>
      <c r="Z4728"/>
      <c r="AA4728"/>
      <c r="AB4728"/>
      <c r="AC4728"/>
      <c r="AD4728" s="20"/>
      <c r="AE4728"/>
      <c r="AF4728"/>
      <c r="AG4728"/>
      <c r="AH4728"/>
      <c r="AI4728" s="20"/>
      <c r="AJ4728"/>
      <c r="AK4728"/>
      <c r="AL4728"/>
      <c r="AM4728"/>
      <c r="AN4728" s="20"/>
      <c r="AO4728"/>
      <c r="AT4728" s="14"/>
      <c r="AU4728" s="14"/>
      <c r="AV4728" s="14"/>
      <c r="AW4728" s="14"/>
    </row>
    <row r="4729" spans="1:49" s="10" customFormat="1">
      <c r="A4729" s="12"/>
      <c r="C4729"/>
      <c r="D4729"/>
      <c r="E4729" s="20"/>
      <c r="F4729"/>
      <c r="G4729"/>
      <c r="H4729"/>
      <c r="I4729"/>
      <c r="J4729" s="20"/>
      <c r="K4729"/>
      <c r="L4729"/>
      <c r="M4729"/>
      <c r="N4729"/>
      <c r="O4729" s="20"/>
      <c r="P4729"/>
      <c r="Q4729"/>
      <c r="R4729"/>
      <c r="S4729"/>
      <c r="T4729" s="20"/>
      <c r="U4729"/>
      <c r="V4729"/>
      <c r="W4729"/>
      <c r="X4729"/>
      <c r="Y4729" s="20"/>
      <c r="Z4729"/>
      <c r="AA4729"/>
      <c r="AB4729"/>
      <c r="AC4729"/>
      <c r="AD4729" s="20"/>
      <c r="AE4729"/>
      <c r="AF4729"/>
      <c r="AG4729"/>
      <c r="AH4729"/>
      <c r="AI4729" s="20"/>
      <c r="AJ4729"/>
      <c r="AK4729"/>
      <c r="AL4729"/>
      <c r="AM4729"/>
      <c r="AN4729" s="20"/>
      <c r="AO4729"/>
      <c r="AT4729" s="14"/>
      <c r="AU4729" s="14"/>
      <c r="AV4729" s="14"/>
      <c r="AW4729" s="14"/>
    </row>
    <row r="4730" spans="1:49" s="10" customFormat="1">
      <c r="A4730" s="12"/>
      <c r="C4730"/>
      <c r="D4730"/>
      <c r="E4730" s="20"/>
      <c r="F4730"/>
      <c r="G4730"/>
      <c r="H4730"/>
      <c r="I4730"/>
      <c r="J4730" s="20"/>
      <c r="K4730"/>
      <c r="L4730"/>
      <c r="M4730"/>
      <c r="N4730"/>
      <c r="O4730" s="20"/>
      <c r="P4730"/>
      <c r="Q4730"/>
      <c r="R4730"/>
      <c r="S4730"/>
      <c r="T4730" s="20"/>
      <c r="U4730"/>
      <c r="V4730"/>
      <c r="W4730"/>
      <c r="X4730"/>
      <c r="Y4730" s="20"/>
      <c r="Z4730"/>
      <c r="AA4730"/>
      <c r="AB4730"/>
      <c r="AC4730"/>
      <c r="AD4730" s="20"/>
      <c r="AE4730"/>
      <c r="AF4730"/>
      <c r="AG4730"/>
      <c r="AH4730"/>
      <c r="AI4730" s="20"/>
      <c r="AJ4730"/>
      <c r="AK4730"/>
      <c r="AL4730"/>
      <c r="AM4730"/>
      <c r="AN4730" s="20"/>
      <c r="AO4730"/>
      <c r="AT4730" s="14"/>
      <c r="AU4730" s="14"/>
      <c r="AV4730" s="14"/>
      <c r="AW4730" s="14"/>
    </row>
    <row r="4731" spans="1:49" s="10" customFormat="1">
      <c r="A4731" s="12"/>
      <c r="C4731"/>
      <c r="D4731"/>
      <c r="E4731" s="20"/>
      <c r="F4731"/>
      <c r="G4731"/>
      <c r="H4731"/>
      <c r="I4731"/>
      <c r="J4731" s="20"/>
      <c r="K4731"/>
      <c r="L4731"/>
      <c r="M4731"/>
      <c r="N4731"/>
      <c r="O4731" s="20"/>
      <c r="P4731"/>
      <c r="Q4731"/>
      <c r="R4731"/>
      <c r="S4731"/>
      <c r="T4731" s="20"/>
      <c r="U4731"/>
      <c r="V4731"/>
      <c r="W4731"/>
      <c r="X4731"/>
      <c r="Y4731" s="20"/>
      <c r="Z4731"/>
      <c r="AA4731"/>
      <c r="AB4731"/>
      <c r="AC4731"/>
      <c r="AD4731" s="20"/>
      <c r="AE4731"/>
      <c r="AF4731"/>
      <c r="AG4731"/>
      <c r="AH4731"/>
      <c r="AI4731" s="20"/>
      <c r="AJ4731"/>
      <c r="AK4731"/>
      <c r="AL4731"/>
      <c r="AM4731"/>
      <c r="AN4731" s="20"/>
      <c r="AO4731"/>
      <c r="AT4731" s="14"/>
      <c r="AU4731" s="14"/>
      <c r="AV4731" s="14"/>
      <c r="AW4731" s="14"/>
    </row>
    <row r="4732" spans="1:49" s="10" customFormat="1">
      <c r="A4732" s="12"/>
      <c r="C4732"/>
      <c r="D4732"/>
      <c r="E4732" s="20"/>
      <c r="F4732"/>
      <c r="G4732"/>
      <c r="H4732"/>
      <c r="I4732"/>
      <c r="J4732" s="20"/>
      <c r="K4732"/>
      <c r="L4732"/>
      <c r="M4732"/>
      <c r="N4732"/>
      <c r="O4732" s="20"/>
      <c r="P4732"/>
      <c r="Q4732"/>
      <c r="R4732"/>
      <c r="S4732"/>
      <c r="T4732" s="20"/>
      <c r="U4732"/>
      <c r="V4732"/>
      <c r="W4732"/>
      <c r="X4732"/>
      <c r="Y4732" s="20"/>
      <c r="Z4732"/>
      <c r="AA4732"/>
      <c r="AB4732"/>
      <c r="AC4732"/>
      <c r="AD4732" s="20"/>
      <c r="AE4732"/>
      <c r="AF4732"/>
      <c r="AG4732"/>
      <c r="AH4732"/>
      <c r="AI4732" s="20"/>
      <c r="AJ4732"/>
      <c r="AK4732"/>
      <c r="AL4732"/>
      <c r="AM4732"/>
      <c r="AN4732" s="20"/>
      <c r="AO4732"/>
      <c r="AT4732" s="14"/>
      <c r="AU4732" s="14"/>
      <c r="AV4732" s="14"/>
      <c r="AW4732" s="14"/>
    </row>
    <row r="4733" spans="1:49" s="10" customFormat="1">
      <c r="A4733" s="12"/>
      <c r="C4733"/>
      <c r="D4733"/>
      <c r="E4733" s="20"/>
      <c r="F4733"/>
      <c r="G4733"/>
      <c r="H4733"/>
      <c r="I4733"/>
      <c r="J4733" s="20"/>
      <c r="K4733"/>
      <c r="L4733"/>
      <c r="M4733"/>
      <c r="N4733"/>
      <c r="O4733" s="20"/>
      <c r="P4733"/>
      <c r="Q4733"/>
      <c r="R4733"/>
      <c r="S4733"/>
      <c r="T4733" s="20"/>
      <c r="U4733"/>
      <c r="V4733"/>
      <c r="W4733"/>
      <c r="X4733"/>
      <c r="Y4733" s="20"/>
      <c r="Z4733"/>
      <c r="AA4733"/>
      <c r="AB4733"/>
      <c r="AC4733"/>
      <c r="AD4733" s="20"/>
      <c r="AE4733"/>
      <c r="AF4733"/>
      <c r="AG4733"/>
      <c r="AH4733"/>
      <c r="AI4733" s="20"/>
      <c r="AJ4733"/>
      <c r="AK4733"/>
      <c r="AL4733"/>
      <c r="AM4733"/>
      <c r="AN4733" s="20"/>
      <c r="AO4733"/>
      <c r="AT4733" s="14"/>
      <c r="AU4733" s="14"/>
      <c r="AV4733" s="14"/>
      <c r="AW4733" s="14"/>
    </row>
    <row r="4734" spans="1:49" s="10" customFormat="1">
      <c r="A4734" s="12"/>
      <c r="C4734"/>
      <c r="D4734"/>
      <c r="E4734" s="20"/>
      <c r="F4734"/>
      <c r="G4734"/>
      <c r="H4734"/>
      <c r="I4734"/>
      <c r="J4734" s="20"/>
      <c r="K4734"/>
      <c r="L4734"/>
      <c r="M4734"/>
      <c r="N4734"/>
      <c r="O4734" s="20"/>
      <c r="P4734"/>
      <c r="Q4734"/>
      <c r="R4734"/>
      <c r="S4734"/>
      <c r="T4734" s="20"/>
      <c r="U4734"/>
      <c r="V4734"/>
      <c r="W4734"/>
      <c r="X4734"/>
      <c r="Y4734" s="20"/>
      <c r="Z4734"/>
      <c r="AA4734"/>
      <c r="AB4734"/>
      <c r="AC4734"/>
      <c r="AD4734" s="20"/>
      <c r="AE4734"/>
      <c r="AF4734"/>
      <c r="AG4734"/>
      <c r="AH4734"/>
      <c r="AI4734" s="20"/>
      <c r="AJ4734"/>
      <c r="AK4734"/>
      <c r="AL4734"/>
      <c r="AM4734"/>
      <c r="AN4734" s="20"/>
      <c r="AO4734"/>
      <c r="AT4734" s="14"/>
      <c r="AU4734" s="14"/>
      <c r="AV4734" s="14"/>
      <c r="AW4734" s="14"/>
    </row>
    <row r="4735" spans="1:49" s="10" customFormat="1">
      <c r="A4735" s="12"/>
      <c r="C4735"/>
      <c r="D4735"/>
      <c r="E4735" s="20"/>
      <c r="F4735"/>
      <c r="G4735"/>
      <c r="H4735"/>
      <c r="I4735"/>
      <c r="J4735" s="20"/>
      <c r="K4735"/>
      <c r="L4735"/>
      <c r="M4735"/>
      <c r="N4735"/>
      <c r="O4735" s="20"/>
      <c r="P4735"/>
      <c r="Q4735"/>
      <c r="R4735"/>
      <c r="S4735"/>
      <c r="T4735" s="20"/>
      <c r="U4735"/>
      <c r="V4735"/>
      <c r="W4735"/>
      <c r="X4735"/>
      <c r="Y4735" s="20"/>
      <c r="Z4735"/>
      <c r="AA4735"/>
      <c r="AB4735"/>
      <c r="AC4735"/>
      <c r="AD4735" s="20"/>
      <c r="AE4735"/>
      <c r="AF4735"/>
      <c r="AG4735"/>
      <c r="AH4735"/>
      <c r="AI4735" s="20"/>
      <c r="AJ4735"/>
      <c r="AK4735"/>
      <c r="AL4735"/>
      <c r="AM4735"/>
      <c r="AN4735" s="20"/>
      <c r="AO4735"/>
      <c r="AT4735" s="14"/>
      <c r="AU4735" s="14"/>
      <c r="AV4735" s="14"/>
      <c r="AW4735" s="14"/>
    </row>
    <row r="4736" spans="1:49" s="10" customFormat="1">
      <c r="A4736" s="12"/>
      <c r="C4736"/>
      <c r="D4736"/>
      <c r="E4736" s="20"/>
      <c r="F4736"/>
      <c r="G4736"/>
      <c r="H4736"/>
      <c r="I4736"/>
      <c r="J4736" s="20"/>
      <c r="K4736"/>
      <c r="L4736"/>
      <c r="M4736"/>
      <c r="N4736"/>
      <c r="O4736" s="20"/>
      <c r="P4736"/>
      <c r="Q4736"/>
      <c r="R4736"/>
      <c r="S4736"/>
      <c r="T4736" s="20"/>
      <c r="U4736"/>
      <c r="V4736"/>
      <c r="W4736"/>
      <c r="X4736"/>
      <c r="Y4736" s="20"/>
      <c r="Z4736"/>
      <c r="AA4736"/>
      <c r="AB4736"/>
      <c r="AC4736"/>
      <c r="AD4736" s="20"/>
      <c r="AE4736"/>
      <c r="AF4736"/>
      <c r="AG4736"/>
      <c r="AH4736"/>
      <c r="AI4736" s="20"/>
      <c r="AJ4736"/>
      <c r="AK4736"/>
      <c r="AL4736"/>
      <c r="AM4736"/>
      <c r="AN4736" s="20"/>
      <c r="AO4736"/>
      <c r="AT4736" s="14"/>
      <c r="AU4736" s="14"/>
      <c r="AV4736" s="14"/>
      <c r="AW4736" s="14"/>
    </row>
    <row r="4737" spans="1:49" s="10" customFormat="1">
      <c r="A4737" s="12"/>
      <c r="C4737"/>
      <c r="D4737"/>
      <c r="E4737" s="20"/>
      <c r="F4737"/>
      <c r="G4737"/>
      <c r="H4737"/>
      <c r="I4737"/>
      <c r="J4737" s="20"/>
      <c r="K4737"/>
      <c r="L4737"/>
      <c r="M4737"/>
      <c r="N4737"/>
      <c r="O4737" s="20"/>
      <c r="P4737"/>
      <c r="Q4737"/>
      <c r="R4737"/>
      <c r="S4737"/>
      <c r="T4737" s="20"/>
      <c r="U4737"/>
      <c r="V4737"/>
      <c r="W4737"/>
      <c r="X4737"/>
      <c r="Y4737" s="20"/>
      <c r="Z4737"/>
      <c r="AA4737"/>
      <c r="AB4737"/>
      <c r="AC4737"/>
      <c r="AD4737" s="20"/>
      <c r="AE4737"/>
      <c r="AF4737"/>
      <c r="AG4737"/>
      <c r="AH4737"/>
      <c r="AI4737" s="20"/>
      <c r="AJ4737"/>
      <c r="AK4737"/>
      <c r="AL4737"/>
      <c r="AM4737"/>
      <c r="AN4737" s="20"/>
      <c r="AO4737"/>
      <c r="AT4737" s="14"/>
      <c r="AU4737" s="14"/>
      <c r="AV4737" s="14"/>
      <c r="AW4737" s="14"/>
    </row>
    <row r="4738" spans="1:49" s="10" customFormat="1">
      <c r="A4738" s="12"/>
      <c r="C4738"/>
      <c r="D4738"/>
      <c r="E4738" s="20"/>
      <c r="F4738"/>
      <c r="G4738"/>
      <c r="H4738"/>
      <c r="I4738"/>
      <c r="J4738" s="20"/>
      <c r="K4738"/>
      <c r="L4738"/>
      <c r="M4738"/>
      <c r="N4738"/>
      <c r="O4738" s="20"/>
      <c r="P4738"/>
      <c r="Q4738"/>
      <c r="R4738"/>
      <c r="S4738"/>
      <c r="T4738" s="20"/>
      <c r="U4738"/>
      <c r="V4738"/>
      <c r="W4738"/>
      <c r="X4738"/>
      <c r="Y4738" s="20"/>
      <c r="Z4738"/>
      <c r="AA4738"/>
      <c r="AB4738"/>
      <c r="AC4738"/>
      <c r="AD4738" s="20"/>
      <c r="AE4738"/>
      <c r="AF4738"/>
      <c r="AG4738"/>
      <c r="AH4738"/>
      <c r="AI4738" s="20"/>
      <c r="AJ4738"/>
      <c r="AK4738"/>
      <c r="AL4738"/>
      <c r="AM4738"/>
      <c r="AN4738" s="20"/>
      <c r="AO4738"/>
      <c r="AT4738" s="14"/>
      <c r="AU4738" s="14"/>
      <c r="AV4738" s="14"/>
      <c r="AW4738" s="14"/>
    </row>
    <row r="4739" spans="1:49" s="10" customFormat="1">
      <c r="A4739" s="12"/>
      <c r="C4739"/>
      <c r="D4739"/>
      <c r="E4739" s="20"/>
      <c r="F4739"/>
      <c r="G4739"/>
      <c r="H4739"/>
      <c r="I4739"/>
      <c r="J4739" s="20"/>
      <c r="K4739"/>
      <c r="L4739"/>
      <c r="M4739"/>
      <c r="N4739"/>
      <c r="O4739" s="20"/>
      <c r="P4739"/>
      <c r="Q4739"/>
      <c r="R4739"/>
      <c r="S4739"/>
      <c r="T4739" s="20"/>
      <c r="U4739"/>
      <c r="V4739"/>
      <c r="W4739"/>
      <c r="X4739"/>
      <c r="Y4739" s="20"/>
      <c r="Z4739"/>
      <c r="AA4739"/>
      <c r="AB4739"/>
      <c r="AC4739"/>
      <c r="AD4739" s="20"/>
      <c r="AE4739"/>
      <c r="AF4739"/>
      <c r="AG4739"/>
      <c r="AH4739"/>
      <c r="AI4739" s="20"/>
      <c r="AJ4739"/>
      <c r="AK4739"/>
      <c r="AL4739"/>
      <c r="AM4739"/>
      <c r="AN4739" s="20"/>
      <c r="AO4739"/>
      <c r="AT4739" s="14"/>
      <c r="AU4739" s="14"/>
      <c r="AV4739" s="14"/>
      <c r="AW4739" s="14"/>
    </row>
    <row r="4740" spans="1:49" s="10" customFormat="1">
      <c r="A4740" s="12"/>
      <c r="C4740"/>
      <c r="D4740"/>
      <c r="E4740" s="20"/>
      <c r="F4740"/>
      <c r="G4740"/>
      <c r="H4740"/>
      <c r="I4740"/>
      <c r="J4740" s="20"/>
      <c r="K4740"/>
      <c r="L4740"/>
      <c r="M4740"/>
      <c r="N4740"/>
      <c r="O4740" s="20"/>
      <c r="P4740"/>
      <c r="Q4740"/>
      <c r="R4740"/>
      <c r="S4740"/>
      <c r="T4740" s="20"/>
      <c r="U4740"/>
      <c r="V4740"/>
      <c r="W4740"/>
      <c r="X4740"/>
      <c r="Y4740" s="20"/>
      <c r="Z4740"/>
      <c r="AA4740"/>
      <c r="AB4740"/>
      <c r="AC4740"/>
      <c r="AD4740" s="20"/>
      <c r="AE4740"/>
      <c r="AF4740"/>
      <c r="AG4740"/>
      <c r="AH4740"/>
      <c r="AI4740" s="20"/>
      <c r="AJ4740"/>
      <c r="AK4740"/>
      <c r="AL4740"/>
      <c r="AM4740"/>
      <c r="AN4740" s="20"/>
      <c r="AO4740"/>
      <c r="AT4740" s="14"/>
      <c r="AU4740" s="14"/>
      <c r="AV4740" s="14"/>
      <c r="AW4740" s="14"/>
    </row>
    <row r="4741" spans="1:49" s="10" customFormat="1">
      <c r="A4741" s="12"/>
      <c r="C4741"/>
      <c r="D4741"/>
      <c r="E4741" s="20"/>
      <c r="F4741"/>
      <c r="G4741"/>
      <c r="H4741"/>
      <c r="I4741"/>
      <c r="J4741" s="20"/>
      <c r="K4741"/>
      <c r="L4741"/>
      <c r="M4741"/>
      <c r="N4741"/>
      <c r="O4741" s="20"/>
      <c r="P4741"/>
      <c r="Q4741"/>
      <c r="R4741"/>
      <c r="S4741"/>
      <c r="T4741" s="20"/>
      <c r="U4741"/>
      <c r="V4741"/>
      <c r="W4741"/>
      <c r="X4741"/>
      <c r="Y4741" s="20"/>
      <c r="Z4741"/>
      <c r="AA4741"/>
      <c r="AB4741"/>
      <c r="AC4741"/>
      <c r="AD4741" s="20"/>
      <c r="AE4741"/>
      <c r="AF4741"/>
      <c r="AG4741"/>
      <c r="AH4741"/>
      <c r="AI4741" s="20"/>
      <c r="AJ4741"/>
      <c r="AK4741"/>
      <c r="AL4741"/>
      <c r="AM4741"/>
      <c r="AN4741" s="20"/>
      <c r="AO4741"/>
      <c r="AT4741" s="14"/>
      <c r="AU4741" s="14"/>
      <c r="AV4741" s="14"/>
      <c r="AW4741" s="14"/>
    </row>
    <row r="4742" spans="1:49" s="10" customFormat="1">
      <c r="A4742" s="12"/>
      <c r="C4742"/>
      <c r="D4742"/>
      <c r="E4742" s="20"/>
      <c r="F4742"/>
      <c r="G4742"/>
      <c r="H4742"/>
      <c r="I4742"/>
      <c r="J4742" s="20"/>
      <c r="K4742"/>
      <c r="L4742"/>
      <c r="M4742"/>
      <c r="N4742"/>
      <c r="O4742" s="20"/>
      <c r="P4742"/>
      <c r="Q4742"/>
      <c r="R4742"/>
      <c r="S4742"/>
      <c r="T4742" s="20"/>
      <c r="U4742"/>
      <c r="V4742"/>
      <c r="W4742"/>
      <c r="X4742"/>
      <c r="Y4742" s="20"/>
      <c r="Z4742"/>
      <c r="AA4742"/>
      <c r="AB4742"/>
      <c r="AC4742"/>
      <c r="AD4742" s="20"/>
      <c r="AE4742"/>
      <c r="AF4742"/>
      <c r="AG4742"/>
      <c r="AH4742"/>
      <c r="AI4742" s="20"/>
      <c r="AJ4742"/>
      <c r="AK4742"/>
      <c r="AL4742"/>
      <c r="AM4742"/>
      <c r="AN4742" s="20"/>
      <c r="AO4742"/>
      <c r="AT4742" s="14"/>
      <c r="AU4742" s="14"/>
      <c r="AV4742" s="14"/>
      <c r="AW4742" s="14"/>
    </row>
    <row r="4743" spans="1:49" s="10" customFormat="1">
      <c r="A4743" s="12"/>
      <c r="C4743"/>
      <c r="D4743"/>
      <c r="E4743" s="20"/>
      <c r="F4743"/>
      <c r="G4743"/>
      <c r="H4743"/>
      <c r="I4743"/>
      <c r="J4743" s="20"/>
      <c r="K4743"/>
      <c r="L4743"/>
      <c r="M4743"/>
      <c r="N4743"/>
      <c r="O4743" s="20"/>
      <c r="P4743"/>
      <c r="Q4743"/>
      <c r="R4743"/>
      <c r="S4743"/>
      <c r="T4743" s="20"/>
      <c r="U4743"/>
      <c r="V4743"/>
      <c r="W4743"/>
      <c r="X4743"/>
      <c r="Y4743" s="20"/>
      <c r="Z4743"/>
      <c r="AA4743"/>
      <c r="AB4743"/>
      <c r="AC4743"/>
      <c r="AD4743" s="20"/>
      <c r="AE4743"/>
      <c r="AF4743"/>
      <c r="AG4743"/>
      <c r="AH4743"/>
      <c r="AI4743" s="20"/>
      <c r="AJ4743"/>
      <c r="AK4743"/>
      <c r="AL4743"/>
      <c r="AM4743"/>
      <c r="AN4743" s="20"/>
      <c r="AO4743"/>
      <c r="AT4743" s="14"/>
      <c r="AU4743" s="14"/>
      <c r="AV4743" s="14"/>
      <c r="AW4743" s="14"/>
    </row>
    <row r="4744" spans="1:49" s="10" customFormat="1">
      <c r="A4744" s="12"/>
      <c r="C4744"/>
      <c r="D4744"/>
      <c r="E4744" s="20"/>
      <c r="F4744"/>
      <c r="G4744"/>
      <c r="H4744"/>
      <c r="I4744"/>
      <c r="J4744" s="20"/>
      <c r="K4744"/>
      <c r="L4744"/>
      <c r="M4744"/>
      <c r="N4744"/>
      <c r="O4744" s="20"/>
      <c r="P4744"/>
      <c r="Q4744"/>
      <c r="R4744"/>
      <c r="S4744"/>
      <c r="T4744" s="20"/>
      <c r="U4744"/>
      <c r="V4744"/>
      <c r="W4744"/>
      <c r="X4744"/>
      <c r="Y4744" s="20"/>
      <c r="Z4744"/>
      <c r="AA4744"/>
      <c r="AB4744"/>
      <c r="AC4744"/>
      <c r="AD4744" s="20"/>
      <c r="AE4744"/>
      <c r="AF4744"/>
      <c r="AG4744"/>
      <c r="AH4744"/>
      <c r="AI4744" s="20"/>
      <c r="AJ4744"/>
      <c r="AK4744"/>
      <c r="AL4744"/>
      <c r="AM4744"/>
      <c r="AN4744" s="20"/>
      <c r="AO4744"/>
      <c r="AT4744" s="14"/>
      <c r="AU4744" s="14"/>
      <c r="AV4744" s="14"/>
      <c r="AW4744" s="14"/>
    </row>
    <row r="4745" spans="1:49" s="10" customFormat="1">
      <c r="A4745" s="12"/>
      <c r="C4745"/>
      <c r="D4745"/>
      <c r="E4745" s="20"/>
      <c r="F4745"/>
      <c r="G4745"/>
      <c r="H4745"/>
      <c r="I4745"/>
      <c r="J4745" s="20"/>
      <c r="K4745"/>
      <c r="L4745"/>
      <c r="M4745"/>
      <c r="N4745"/>
      <c r="O4745" s="20"/>
      <c r="P4745"/>
      <c r="Q4745"/>
      <c r="R4745"/>
      <c r="S4745"/>
      <c r="T4745" s="20"/>
      <c r="U4745"/>
      <c r="V4745"/>
      <c r="W4745"/>
      <c r="X4745"/>
      <c r="Y4745" s="20"/>
      <c r="Z4745"/>
      <c r="AA4745"/>
      <c r="AB4745"/>
      <c r="AC4745"/>
      <c r="AD4745" s="20"/>
      <c r="AE4745"/>
      <c r="AF4745"/>
      <c r="AG4745"/>
      <c r="AH4745"/>
      <c r="AI4745" s="20"/>
      <c r="AJ4745"/>
      <c r="AK4745"/>
      <c r="AL4745"/>
      <c r="AM4745"/>
      <c r="AN4745" s="20"/>
      <c r="AO4745"/>
      <c r="AT4745" s="14"/>
      <c r="AU4745" s="14"/>
      <c r="AV4745" s="14"/>
      <c r="AW4745" s="14"/>
    </row>
    <row r="4746" spans="1:49" s="10" customFormat="1">
      <c r="A4746" s="12"/>
      <c r="C4746"/>
      <c r="D4746"/>
      <c r="E4746" s="20"/>
      <c r="F4746"/>
      <c r="G4746"/>
      <c r="H4746"/>
      <c r="I4746"/>
      <c r="J4746" s="20"/>
      <c r="K4746"/>
      <c r="L4746"/>
      <c r="M4746"/>
      <c r="N4746"/>
      <c r="O4746" s="20"/>
      <c r="P4746"/>
      <c r="Q4746"/>
      <c r="R4746"/>
      <c r="S4746"/>
      <c r="T4746" s="20"/>
      <c r="U4746"/>
      <c r="V4746"/>
      <c r="W4746"/>
      <c r="X4746"/>
      <c r="Y4746" s="20"/>
      <c r="Z4746"/>
      <c r="AA4746"/>
      <c r="AB4746"/>
      <c r="AC4746"/>
      <c r="AD4746" s="20"/>
      <c r="AE4746"/>
      <c r="AF4746"/>
      <c r="AG4746"/>
      <c r="AH4746"/>
      <c r="AI4746" s="20"/>
      <c r="AJ4746"/>
      <c r="AK4746"/>
      <c r="AL4746"/>
      <c r="AM4746"/>
      <c r="AN4746" s="20"/>
      <c r="AO4746"/>
      <c r="AT4746" s="14"/>
      <c r="AU4746" s="14"/>
      <c r="AV4746" s="14"/>
      <c r="AW4746" s="14"/>
    </row>
    <row r="4747" spans="1:49" s="10" customFormat="1">
      <c r="A4747" s="12"/>
      <c r="C4747"/>
      <c r="D4747"/>
      <c r="E4747" s="20"/>
      <c r="F4747"/>
      <c r="G4747"/>
      <c r="H4747"/>
      <c r="I4747"/>
      <c r="J4747" s="20"/>
      <c r="K4747"/>
      <c r="L4747"/>
      <c r="M4747"/>
      <c r="N4747"/>
      <c r="O4747" s="20"/>
      <c r="P4747"/>
      <c r="Q4747"/>
      <c r="R4747"/>
      <c r="S4747"/>
      <c r="T4747" s="20"/>
      <c r="U4747"/>
      <c r="V4747"/>
      <c r="W4747"/>
      <c r="X4747"/>
      <c r="Y4747" s="20"/>
      <c r="Z4747"/>
      <c r="AA4747"/>
      <c r="AB4747"/>
      <c r="AC4747"/>
      <c r="AD4747" s="20"/>
      <c r="AE4747"/>
      <c r="AF4747"/>
      <c r="AG4747"/>
      <c r="AH4747"/>
      <c r="AI4747" s="20"/>
      <c r="AJ4747"/>
      <c r="AK4747"/>
      <c r="AL4747"/>
      <c r="AM4747"/>
      <c r="AN4747" s="20"/>
      <c r="AO4747"/>
      <c r="AT4747" s="14"/>
      <c r="AU4747" s="14"/>
      <c r="AV4747" s="14"/>
      <c r="AW4747" s="14"/>
    </row>
    <row r="4748" spans="1:49" s="10" customFormat="1">
      <c r="A4748" s="12"/>
      <c r="C4748"/>
      <c r="D4748"/>
      <c r="E4748" s="20"/>
      <c r="F4748"/>
      <c r="G4748"/>
      <c r="H4748"/>
      <c r="I4748"/>
      <c r="J4748" s="20"/>
      <c r="K4748"/>
      <c r="L4748"/>
      <c r="M4748"/>
      <c r="N4748"/>
      <c r="O4748" s="20"/>
      <c r="P4748"/>
      <c r="Q4748"/>
      <c r="R4748"/>
      <c r="S4748"/>
      <c r="T4748" s="20"/>
      <c r="U4748"/>
      <c r="V4748"/>
      <c r="W4748"/>
      <c r="X4748"/>
      <c r="Y4748" s="20"/>
      <c r="Z4748"/>
      <c r="AA4748"/>
      <c r="AB4748"/>
      <c r="AC4748"/>
      <c r="AD4748" s="20"/>
      <c r="AE4748"/>
      <c r="AF4748"/>
      <c r="AG4748"/>
      <c r="AH4748"/>
      <c r="AI4748" s="20"/>
      <c r="AJ4748"/>
      <c r="AK4748"/>
      <c r="AL4748"/>
      <c r="AM4748"/>
      <c r="AN4748" s="20"/>
      <c r="AO4748"/>
      <c r="AT4748" s="14"/>
      <c r="AU4748" s="14"/>
      <c r="AV4748" s="14"/>
      <c r="AW4748" s="14"/>
    </row>
    <row r="4749" spans="1:49" s="10" customFormat="1">
      <c r="A4749" s="12"/>
      <c r="C4749"/>
      <c r="D4749"/>
      <c r="E4749" s="20"/>
      <c r="F4749"/>
      <c r="G4749"/>
      <c r="H4749"/>
      <c r="I4749"/>
      <c r="J4749" s="20"/>
      <c r="K4749"/>
      <c r="L4749"/>
      <c r="M4749"/>
      <c r="N4749"/>
      <c r="O4749" s="20"/>
      <c r="P4749"/>
      <c r="Q4749"/>
      <c r="R4749"/>
      <c r="S4749"/>
      <c r="T4749" s="20"/>
      <c r="U4749"/>
      <c r="V4749"/>
      <c r="W4749"/>
      <c r="X4749"/>
      <c r="Y4749" s="20"/>
      <c r="Z4749"/>
      <c r="AA4749"/>
      <c r="AB4749"/>
      <c r="AC4749"/>
      <c r="AD4749" s="20"/>
      <c r="AE4749"/>
      <c r="AF4749"/>
      <c r="AG4749"/>
      <c r="AH4749"/>
      <c r="AI4749" s="20"/>
      <c r="AJ4749"/>
      <c r="AK4749"/>
      <c r="AL4749"/>
      <c r="AM4749"/>
      <c r="AN4749" s="20"/>
      <c r="AO4749"/>
      <c r="AT4749" s="14"/>
      <c r="AU4749" s="14"/>
      <c r="AV4749" s="14"/>
      <c r="AW4749" s="14"/>
    </row>
    <row r="4750" spans="1:49" s="10" customFormat="1">
      <c r="A4750" s="12"/>
      <c r="C4750"/>
      <c r="D4750"/>
      <c r="E4750" s="20"/>
      <c r="F4750"/>
      <c r="G4750"/>
      <c r="H4750"/>
      <c r="I4750"/>
      <c r="J4750" s="20"/>
      <c r="K4750"/>
      <c r="L4750"/>
      <c r="M4750"/>
      <c r="N4750"/>
      <c r="O4750" s="20"/>
      <c r="P4750"/>
      <c r="Q4750"/>
      <c r="R4750"/>
      <c r="S4750"/>
      <c r="T4750" s="20"/>
      <c r="U4750"/>
      <c r="V4750"/>
      <c r="W4750"/>
      <c r="X4750"/>
      <c r="Y4750" s="20"/>
      <c r="Z4750"/>
      <c r="AA4750"/>
      <c r="AB4750"/>
      <c r="AC4750"/>
      <c r="AD4750" s="20"/>
      <c r="AE4750"/>
      <c r="AF4750"/>
      <c r="AG4750"/>
      <c r="AH4750"/>
      <c r="AI4750" s="20"/>
      <c r="AJ4750"/>
      <c r="AK4750"/>
      <c r="AL4750"/>
      <c r="AM4750"/>
      <c r="AN4750" s="20"/>
      <c r="AO4750"/>
      <c r="AT4750" s="14"/>
      <c r="AU4750" s="14"/>
      <c r="AV4750" s="14"/>
      <c r="AW4750" s="14"/>
    </row>
    <row r="4751" spans="1:49" s="10" customFormat="1">
      <c r="A4751" s="12"/>
      <c r="C4751"/>
      <c r="D4751"/>
      <c r="E4751" s="20"/>
      <c r="F4751"/>
      <c r="G4751"/>
      <c r="H4751"/>
      <c r="I4751"/>
      <c r="J4751" s="20"/>
      <c r="K4751"/>
      <c r="L4751"/>
      <c r="M4751"/>
      <c r="N4751"/>
      <c r="O4751" s="20"/>
      <c r="P4751"/>
      <c r="Q4751"/>
      <c r="R4751"/>
      <c r="S4751"/>
      <c r="T4751" s="20"/>
      <c r="U4751"/>
      <c r="V4751"/>
      <c r="W4751"/>
      <c r="X4751"/>
      <c r="Y4751" s="20"/>
      <c r="Z4751"/>
      <c r="AA4751"/>
      <c r="AB4751"/>
      <c r="AC4751"/>
      <c r="AD4751" s="20"/>
      <c r="AE4751"/>
      <c r="AF4751"/>
      <c r="AG4751"/>
      <c r="AH4751"/>
      <c r="AI4751" s="20"/>
      <c r="AJ4751"/>
      <c r="AK4751"/>
      <c r="AL4751"/>
      <c r="AM4751"/>
      <c r="AN4751" s="20"/>
      <c r="AO4751"/>
      <c r="AT4751" s="14"/>
      <c r="AU4751" s="14"/>
      <c r="AV4751" s="14"/>
      <c r="AW4751" s="14"/>
    </row>
    <row r="4752" spans="1:49" s="10" customFormat="1">
      <c r="A4752" s="12"/>
      <c r="C4752"/>
      <c r="D4752"/>
      <c r="E4752" s="20"/>
      <c r="F4752"/>
      <c r="G4752"/>
      <c r="H4752"/>
      <c r="I4752"/>
      <c r="J4752" s="20"/>
      <c r="K4752"/>
      <c r="L4752"/>
      <c r="M4752"/>
      <c r="N4752"/>
      <c r="O4752" s="20"/>
      <c r="P4752"/>
      <c r="Q4752"/>
      <c r="R4752"/>
      <c r="S4752"/>
      <c r="T4752" s="20"/>
      <c r="U4752"/>
      <c r="V4752"/>
      <c r="W4752"/>
      <c r="X4752"/>
      <c r="Y4752" s="20"/>
      <c r="Z4752"/>
      <c r="AA4752"/>
      <c r="AB4752"/>
      <c r="AC4752"/>
      <c r="AD4752" s="20"/>
      <c r="AE4752"/>
      <c r="AF4752"/>
      <c r="AG4752"/>
      <c r="AH4752"/>
      <c r="AI4752" s="20"/>
      <c r="AJ4752"/>
      <c r="AK4752"/>
      <c r="AL4752"/>
      <c r="AM4752"/>
      <c r="AN4752" s="20"/>
      <c r="AO4752"/>
      <c r="AT4752" s="14"/>
      <c r="AU4752" s="14"/>
      <c r="AV4752" s="14"/>
      <c r="AW4752" s="14"/>
    </row>
    <row r="4753" spans="1:49" s="10" customFormat="1">
      <c r="A4753" s="12"/>
      <c r="C4753"/>
      <c r="D4753"/>
      <c r="E4753" s="20"/>
      <c r="F4753"/>
      <c r="G4753"/>
      <c r="H4753"/>
      <c r="I4753"/>
      <c r="J4753" s="20"/>
      <c r="K4753"/>
      <c r="L4753"/>
      <c r="M4753"/>
      <c r="N4753"/>
      <c r="O4753" s="20"/>
      <c r="P4753"/>
      <c r="Q4753"/>
      <c r="R4753"/>
      <c r="S4753"/>
      <c r="T4753" s="20"/>
      <c r="U4753"/>
      <c r="V4753"/>
      <c r="W4753"/>
      <c r="X4753"/>
      <c r="Y4753" s="20"/>
      <c r="Z4753"/>
      <c r="AA4753"/>
      <c r="AB4753"/>
      <c r="AC4753"/>
      <c r="AD4753" s="20"/>
      <c r="AE4753"/>
      <c r="AF4753"/>
      <c r="AG4753"/>
      <c r="AH4753"/>
      <c r="AI4753" s="20"/>
      <c r="AJ4753"/>
      <c r="AK4753"/>
      <c r="AL4753"/>
      <c r="AM4753"/>
      <c r="AN4753" s="20"/>
      <c r="AO4753"/>
      <c r="AT4753" s="14"/>
      <c r="AU4753" s="14"/>
      <c r="AV4753" s="14"/>
      <c r="AW4753" s="14"/>
    </row>
    <row r="4754" spans="1:49" s="10" customFormat="1">
      <c r="A4754" s="12"/>
      <c r="C4754"/>
      <c r="D4754"/>
      <c r="E4754" s="20"/>
      <c r="F4754"/>
      <c r="G4754"/>
      <c r="H4754"/>
      <c r="I4754"/>
      <c r="J4754" s="20"/>
      <c r="K4754"/>
      <c r="L4754"/>
      <c r="M4754"/>
      <c r="N4754"/>
      <c r="O4754" s="20"/>
      <c r="P4754"/>
      <c r="Q4754"/>
      <c r="R4754"/>
      <c r="S4754"/>
      <c r="T4754" s="20"/>
      <c r="U4754"/>
      <c r="V4754"/>
      <c r="W4754"/>
      <c r="X4754"/>
      <c r="Y4754" s="20"/>
      <c r="Z4754"/>
      <c r="AA4754"/>
      <c r="AB4754"/>
      <c r="AC4754"/>
      <c r="AD4754" s="20"/>
      <c r="AE4754"/>
      <c r="AF4754"/>
      <c r="AG4754"/>
      <c r="AH4754"/>
      <c r="AI4754" s="20"/>
      <c r="AJ4754"/>
      <c r="AK4754"/>
      <c r="AL4754"/>
      <c r="AM4754"/>
      <c r="AN4754" s="20"/>
      <c r="AO4754"/>
      <c r="AT4754" s="14"/>
      <c r="AU4754" s="14"/>
      <c r="AV4754" s="14"/>
      <c r="AW4754" s="14"/>
    </row>
    <row r="4755" spans="1:49" s="10" customFormat="1">
      <c r="A4755" s="12"/>
      <c r="C4755"/>
      <c r="D4755"/>
      <c r="E4755" s="20"/>
      <c r="F4755"/>
      <c r="G4755"/>
      <c r="H4755"/>
      <c r="I4755"/>
      <c r="J4755" s="20"/>
      <c r="K4755"/>
      <c r="L4755"/>
      <c r="M4755"/>
      <c r="N4755"/>
      <c r="O4755" s="20"/>
      <c r="P4755"/>
      <c r="Q4755"/>
      <c r="R4755"/>
      <c r="S4755"/>
      <c r="T4755" s="20"/>
      <c r="U4755"/>
      <c r="V4755"/>
      <c r="W4755"/>
      <c r="X4755"/>
      <c r="Y4755" s="20"/>
      <c r="Z4755"/>
      <c r="AA4755"/>
      <c r="AB4755"/>
      <c r="AC4755"/>
      <c r="AD4755" s="20"/>
      <c r="AE4755"/>
      <c r="AF4755"/>
      <c r="AG4755"/>
      <c r="AH4755"/>
      <c r="AI4755" s="20"/>
      <c r="AJ4755"/>
      <c r="AK4755"/>
      <c r="AL4755"/>
      <c r="AM4755"/>
      <c r="AN4755" s="20"/>
      <c r="AO4755"/>
      <c r="AT4755" s="14"/>
      <c r="AU4755" s="14"/>
      <c r="AV4755" s="14"/>
      <c r="AW4755" s="14"/>
    </row>
    <row r="4756" spans="1:49" s="10" customFormat="1">
      <c r="A4756" s="12"/>
      <c r="C4756"/>
      <c r="D4756"/>
      <c r="E4756" s="20"/>
      <c r="F4756"/>
      <c r="G4756"/>
      <c r="H4756"/>
      <c r="I4756"/>
      <c r="J4756" s="20"/>
      <c r="K4756"/>
      <c r="L4756"/>
      <c r="M4756"/>
      <c r="N4756"/>
      <c r="O4756" s="20"/>
      <c r="P4756"/>
      <c r="Q4756"/>
      <c r="R4756"/>
      <c r="S4756"/>
      <c r="T4756" s="20"/>
      <c r="U4756"/>
      <c r="V4756"/>
      <c r="W4756"/>
      <c r="X4756"/>
      <c r="Y4756" s="20"/>
      <c r="Z4756"/>
      <c r="AA4756"/>
      <c r="AB4756"/>
      <c r="AC4756"/>
      <c r="AD4756" s="20"/>
      <c r="AE4756"/>
      <c r="AF4756"/>
      <c r="AG4756"/>
      <c r="AH4756"/>
      <c r="AI4756" s="20"/>
      <c r="AJ4756"/>
      <c r="AK4756"/>
      <c r="AL4756"/>
      <c r="AM4756"/>
      <c r="AN4756" s="20"/>
      <c r="AO4756"/>
      <c r="AT4756" s="14"/>
      <c r="AU4756" s="14"/>
      <c r="AV4756" s="14"/>
      <c r="AW4756" s="14"/>
    </row>
    <row r="4757" spans="1:49" s="10" customFormat="1">
      <c r="A4757" s="12"/>
      <c r="C4757"/>
      <c r="D4757"/>
      <c r="E4757" s="20"/>
      <c r="F4757"/>
      <c r="G4757"/>
      <c r="H4757"/>
      <c r="I4757"/>
      <c r="J4757" s="20"/>
      <c r="K4757"/>
      <c r="L4757"/>
      <c r="M4757"/>
      <c r="N4757"/>
      <c r="O4757" s="20"/>
      <c r="P4757"/>
      <c r="Q4757"/>
      <c r="R4757"/>
      <c r="S4757"/>
      <c r="T4757" s="20"/>
      <c r="U4757"/>
      <c r="V4757"/>
      <c r="W4757"/>
      <c r="X4757"/>
      <c r="Y4757" s="20"/>
      <c r="Z4757"/>
      <c r="AA4757"/>
      <c r="AB4757"/>
      <c r="AC4757"/>
      <c r="AD4757" s="20"/>
      <c r="AE4757"/>
      <c r="AF4757"/>
      <c r="AG4757"/>
      <c r="AH4757"/>
      <c r="AI4757" s="20"/>
      <c r="AJ4757"/>
      <c r="AK4757"/>
      <c r="AL4757"/>
      <c r="AM4757"/>
      <c r="AN4757" s="20"/>
      <c r="AO4757"/>
      <c r="AT4757" s="14"/>
      <c r="AU4757" s="14"/>
      <c r="AV4757" s="14"/>
      <c r="AW4757" s="14"/>
    </row>
    <row r="4758" spans="1:49" s="10" customFormat="1">
      <c r="A4758" s="12"/>
      <c r="C4758"/>
      <c r="D4758"/>
      <c r="E4758" s="20"/>
      <c r="F4758"/>
      <c r="G4758"/>
      <c r="H4758"/>
      <c r="I4758"/>
      <c r="J4758" s="20"/>
      <c r="K4758"/>
      <c r="L4758"/>
      <c r="M4758"/>
      <c r="N4758"/>
      <c r="O4758" s="20"/>
      <c r="P4758"/>
      <c r="Q4758"/>
      <c r="R4758"/>
      <c r="S4758"/>
      <c r="T4758" s="20"/>
      <c r="U4758"/>
      <c r="V4758"/>
      <c r="W4758"/>
      <c r="X4758"/>
      <c r="Y4758" s="20"/>
      <c r="Z4758"/>
      <c r="AA4758"/>
      <c r="AB4758"/>
      <c r="AC4758"/>
      <c r="AD4758" s="20"/>
      <c r="AE4758"/>
      <c r="AF4758"/>
      <c r="AG4758"/>
      <c r="AH4758"/>
      <c r="AI4758" s="20"/>
      <c r="AJ4758"/>
      <c r="AK4758"/>
      <c r="AL4758"/>
      <c r="AM4758"/>
      <c r="AN4758" s="20"/>
      <c r="AO4758"/>
      <c r="AT4758" s="14"/>
      <c r="AU4758" s="14"/>
      <c r="AV4758" s="14"/>
      <c r="AW4758" s="14"/>
    </row>
    <row r="4759" spans="1:49" s="10" customFormat="1">
      <c r="A4759" s="12"/>
      <c r="C4759"/>
      <c r="D4759"/>
      <c r="E4759" s="20"/>
      <c r="F4759"/>
      <c r="G4759"/>
      <c r="H4759"/>
      <c r="I4759"/>
      <c r="J4759" s="20"/>
      <c r="K4759"/>
      <c r="L4759"/>
      <c r="M4759"/>
      <c r="N4759"/>
      <c r="O4759" s="20"/>
      <c r="P4759"/>
      <c r="Q4759"/>
      <c r="R4759"/>
      <c r="S4759"/>
      <c r="T4759" s="20"/>
      <c r="U4759"/>
      <c r="V4759"/>
      <c r="W4759"/>
      <c r="X4759"/>
      <c r="Y4759" s="20"/>
      <c r="Z4759"/>
      <c r="AA4759"/>
      <c r="AB4759"/>
      <c r="AC4759"/>
      <c r="AD4759" s="20"/>
      <c r="AE4759"/>
      <c r="AF4759"/>
      <c r="AG4759"/>
      <c r="AH4759"/>
      <c r="AI4759" s="20"/>
      <c r="AJ4759"/>
      <c r="AK4759"/>
      <c r="AL4759"/>
      <c r="AM4759"/>
      <c r="AN4759" s="20"/>
      <c r="AO4759"/>
      <c r="AT4759" s="14"/>
      <c r="AU4759" s="14"/>
      <c r="AV4759" s="14"/>
      <c r="AW4759" s="14"/>
    </row>
    <row r="4760" spans="1:49" s="10" customFormat="1">
      <c r="A4760" s="12"/>
      <c r="C4760"/>
      <c r="D4760"/>
      <c r="E4760" s="20"/>
      <c r="F4760"/>
      <c r="G4760"/>
      <c r="H4760"/>
      <c r="I4760"/>
      <c r="J4760" s="20"/>
      <c r="K4760"/>
      <c r="L4760"/>
      <c r="M4760"/>
      <c r="N4760"/>
      <c r="O4760" s="20"/>
      <c r="P4760"/>
      <c r="Q4760"/>
      <c r="R4760"/>
      <c r="S4760"/>
      <c r="T4760" s="20"/>
      <c r="U4760"/>
      <c r="V4760"/>
      <c r="W4760"/>
      <c r="X4760"/>
      <c r="Y4760" s="20"/>
      <c r="Z4760"/>
      <c r="AA4760"/>
      <c r="AB4760"/>
      <c r="AC4760"/>
      <c r="AD4760" s="20"/>
      <c r="AE4760"/>
      <c r="AF4760"/>
      <c r="AG4760"/>
      <c r="AH4760"/>
      <c r="AI4760" s="20"/>
      <c r="AJ4760"/>
      <c r="AK4760"/>
      <c r="AL4760"/>
      <c r="AM4760"/>
      <c r="AN4760" s="20"/>
      <c r="AO4760"/>
      <c r="AT4760" s="14"/>
      <c r="AU4760" s="14"/>
      <c r="AV4760" s="14"/>
      <c r="AW4760" s="14"/>
    </row>
    <row r="4761" spans="1:49" s="10" customFormat="1">
      <c r="A4761" s="12"/>
      <c r="C4761"/>
      <c r="D4761"/>
      <c r="E4761" s="20"/>
      <c r="F4761"/>
      <c r="G4761"/>
      <c r="H4761"/>
      <c r="I4761"/>
      <c r="J4761" s="20"/>
      <c r="K4761"/>
      <c r="L4761"/>
      <c r="M4761"/>
      <c r="N4761"/>
      <c r="O4761" s="20"/>
      <c r="P4761"/>
      <c r="Q4761"/>
      <c r="R4761"/>
      <c r="S4761"/>
      <c r="T4761" s="20"/>
      <c r="U4761"/>
      <c r="V4761"/>
      <c r="W4761"/>
      <c r="X4761"/>
      <c r="Y4761" s="20"/>
      <c r="Z4761"/>
      <c r="AA4761"/>
      <c r="AB4761"/>
      <c r="AC4761"/>
      <c r="AD4761" s="20"/>
      <c r="AE4761"/>
      <c r="AF4761"/>
      <c r="AG4761"/>
      <c r="AH4761"/>
      <c r="AI4761" s="20"/>
      <c r="AJ4761"/>
      <c r="AK4761"/>
      <c r="AL4761"/>
      <c r="AM4761"/>
      <c r="AN4761" s="20"/>
      <c r="AO4761"/>
      <c r="AT4761" s="14"/>
      <c r="AU4761" s="14"/>
      <c r="AV4761" s="14"/>
      <c r="AW4761" s="14"/>
    </row>
    <row r="4762" spans="1:49" s="10" customFormat="1">
      <c r="A4762" s="12"/>
      <c r="C4762"/>
      <c r="D4762"/>
      <c r="E4762" s="20"/>
      <c r="F4762"/>
      <c r="G4762"/>
      <c r="H4762"/>
      <c r="I4762"/>
      <c r="J4762" s="20"/>
      <c r="K4762"/>
      <c r="L4762"/>
      <c r="M4762"/>
      <c r="N4762"/>
      <c r="O4762" s="20"/>
      <c r="P4762"/>
      <c r="Q4762"/>
      <c r="R4762"/>
      <c r="S4762"/>
      <c r="T4762" s="20"/>
      <c r="U4762"/>
      <c r="V4762"/>
      <c r="W4762"/>
      <c r="X4762"/>
      <c r="Y4762" s="20"/>
      <c r="Z4762"/>
      <c r="AA4762"/>
      <c r="AB4762"/>
      <c r="AC4762"/>
      <c r="AD4762" s="20"/>
      <c r="AE4762"/>
      <c r="AF4762"/>
      <c r="AG4762"/>
      <c r="AH4762"/>
      <c r="AI4762" s="20"/>
      <c r="AJ4762"/>
      <c r="AK4762"/>
      <c r="AL4762"/>
      <c r="AM4762"/>
      <c r="AN4762" s="20"/>
      <c r="AO4762"/>
      <c r="AT4762" s="14"/>
      <c r="AU4762" s="14"/>
      <c r="AV4762" s="14"/>
      <c r="AW4762" s="14"/>
    </row>
    <row r="4763" spans="1:49" s="10" customFormat="1">
      <c r="A4763" s="12"/>
      <c r="C4763"/>
      <c r="D4763"/>
      <c r="E4763" s="20"/>
      <c r="F4763"/>
      <c r="G4763"/>
      <c r="H4763"/>
      <c r="I4763"/>
      <c r="J4763" s="20"/>
      <c r="K4763"/>
      <c r="L4763"/>
      <c r="M4763"/>
      <c r="N4763"/>
      <c r="O4763" s="20"/>
      <c r="P4763"/>
      <c r="Q4763"/>
      <c r="R4763"/>
      <c r="S4763"/>
      <c r="T4763" s="20"/>
      <c r="U4763"/>
      <c r="V4763"/>
      <c r="W4763"/>
      <c r="X4763"/>
      <c r="Y4763" s="20"/>
      <c r="Z4763"/>
      <c r="AA4763"/>
      <c r="AB4763"/>
      <c r="AC4763"/>
      <c r="AD4763" s="20"/>
      <c r="AE4763"/>
      <c r="AF4763"/>
      <c r="AG4763"/>
      <c r="AH4763"/>
      <c r="AI4763" s="20"/>
      <c r="AJ4763"/>
      <c r="AK4763"/>
      <c r="AL4763"/>
      <c r="AM4763"/>
      <c r="AN4763" s="20"/>
      <c r="AO4763"/>
      <c r="AT4763" s="14"/>
      <c r="AU4763" s="14"/>
      <c r="AV4763" s="14"/>
      <c r="AW4763" s="14"/>
    </row>
    <row r="4764" spans="1:49" s="10" customFormat="1">
      <c r="A4764" s="12"/>
      <c r="C4764"/>
      <c r="D4764"/>
      <c r="E4764" s="20"/>
      <c r="F4764"/>
      <c r="G4764"/>
      <c r="H4764"/>
      <c r="I4764"/>
      <c r="J4764" s="20"/>
      <c r="K4764"/>
      <c r="L4764"/>
      <c r="M4764"/>
      <c r="N4764"/>
      <c r="O4764" s="20"/>
      <c r="P4764"/>
      <c r="Q4764"/>
      <c r="R4764"/>
      <c r="S4764"/>
      <c r="T4764" s="20"/>
      <c r="U4764"/>
      <c r="V4764"/>
      <c r="W4764"/>
      <c r="X4764"/>
      <c r="Y4764" s="20"/>
      <c r="Z4764"/>
      <c r="AA4764"/>
      <c r="AB4764"/>
      <c r="AC4764"/>
      <c r="AD4764" s="20"/>
      <c r="AE4764"/>
      <c r="AF4764"/>
      <c r="AG4764"/>
      <c r="AH4764"/>
      <c r="AI4764" s="20"/>
      <c r="AJ4764"/>
      <c r="AK4764"/>
      <c r="AL4764"/>
      <c r="AM4764"/>
      <c r="AN4764" s="20"/>
      <c r="AO4764"/>
      <c r="AT4764" s="14"/>
      <c r="AU4764" s="14"/>
      <c r="AV4764" s="14"/>
      <c r="AW4764" s="14"/>
    </row>
    <row r="4765" spans="1:49" s="10" customFormat="1">
      <c r="A4765" s="12"/>
      <c r="C4765"/>
      <c r="D4765"/>
      <c r="E4765" s="20"/>
      <c r="F4765"/>
      <c r="G4765"/>
      <c r="H4765"/>
      <c r="I4765"/>
      <c r="J4765" s="20"/>
      <c r="K4765"/>
      <c r="L4765"/>
      <c r="M4765"/>
      <c r="N4765"/>
      <c r="O4765" s="20"/>
      <c r="P4765"/>
      <c r="Q4765"/>
      <c r="R4765"/>
      <c r="S4765"/>
      <c r="T4765" s="20"/>
      <c r="U4765"/>
      <c r="V4765"/>
      <c r="W4765"/>
      <c r="X4765"/>
      <c r="Y4765" s="20"/>
      <c r="Z4765"/>
      <c r="AA4765"/>
      <c r="AB4765"/>
      <c r="AC4765"/>
      <c r="AD4765" s="20"/>
      <c r="AE4765"/>
      <c r="AF4765"/>
      <c r="AG4765"/>
      <c r="AH4765"/>
      <c r="AI4765" s="20"/>
      <c r="AJ4765"/>
      <c r="AK4765"/>
      <c r="AL4765"/>
      <c r="AM4765"/>
      <c r="AN4765" s="20"/>
      <c r="AO4765"/>
      <c r="AT4765" s="14"/>
      <c r="AU4765" s="14"/>
      <c r="AV4765" s="14"/>
      <c r="AW4765" s="14"/>
    </row>
    <row r="4766" spans="1:49" s="10" customFormat="1">
      <c r="A4766" s="12"/>
      <c r="C4766"/>
      <c r="D4766"/>
      <c r="E4766" s="20"/>
      <c r="F4766"/>
      <c r="G4766"/>
      <c r="H4766"/>
      <c r="I4766"/>
      <c r="J4766" s="20"/>
      <c r="K4766"/>
      <c r="L4766"/>
      <c r="M4766"/>
      <c r="N4766"/>
      <c r="O4766" s="20"/>
      <c r="P4766"/>
      <c r="Q4766"/>
      <c r="R4766"/>
      <c r="S4766"/>
      <c r="T4766" s="20"/>
      <c r="U4766"/>
      <c r="V4766"/>
      <c r="W4766"/>
      <c r="X4766"/>
      <c r="Y4766" s="20"/>
      <c r="Z4766"/>
      <c r="AA4766"/>
      <c r="AB4766"/>
      <c r="AC4766"/>
      <c r="AD4766" s="20"/>
      <c r="AE4766"/>
      <c r="AF4766"/>
      <c r="AG4766"/>
      <c r="AH4766"/>
      <c r="AI4766" s="20"/>
      <c r="AJ4766"/>
      <c r="AK4766"/>
      <c r="AL4766"/>
      <c r="AM4766"/>
      <c r="AN4766" s="20"/>
      <c r="AO4766"/>
      <c r="AT4766" s="14"/>
      <c r="AU4766" s="14"/>
      <c r="AV4766" s="14"/>
      <c r="AW4766" s="14"/>
    </row>
    <row r="4767" spans="1:49" s="10" customFormat="1">
      <c r="A4767" s="12"/>
      <c r="C4767"/>
      <c r="D4767"/>
      <c r="E4767" s="20"/>
      <c r="F4767"/>
      <c r="G4767"/>
      <c r="H4767"/>
      <c r="I4767"/>
      <c r="J4767" s="20"/>
      <c r="K4767"/>
      <c r="L4767"/>
      <c r="M4767"/>
      <c r="N4767"/>
      <c r="O4767" s="20"/>
      <c r="P4767"/>
      <c r="Q4767"/>
      <c r="R4767"/>
      <c r="S4767"/>
      <c r="T4767" s="20"/>
      <c r="U4767"/>
      <c r="V4767"/>
      <c r="W4767"/>
      <c r="X4767"/>
      <c r="Y4767" s="20"/>
      <c r="Z4767"/>
      <c r="AA4767"/>
      <c r="AB4767"/>
      <c r="AC4767"/>
      <c r="AD4767" s="20"/>
      <c r="AE4767"/>
      <c r="AF4767"/>
      <c r="AG4767"/>
      <c r="AH4767"/>
      <c r="AI4767" s="20"/>
      <c r="AJ4767"/>
      <c r="AK4767"/>
      <c r="AL4767"/>
      <c r="AM4767"/>
      <c r="AN4767" s="20"/>
      <c r="AO4767"/>
      <c r="AT4767" s="14"/>
      <c r="AU4767" s="14"/>
      <c r="AV4767" s="14"/>
      <c r="AW4767" s="14"/>
    </row>
    <row r="4768" spans="1:49" s="10" customFormat="1">
      <c r="A4768" s="12"/>
      <c r="C4768"/>
      <c r="D4768"/>
      <c r="E4768" s="20"/>
      <c r="F4768"/>
      <c r="G4768"/>
      <c r="H4768"/>
      <c r="I4768"/>
      <c r="J4768" s="20"/>
      <c r="K4768"/>
      <c r="L4768"/>
      <c r="M4768"/>
      <c r="N4768"/>
      <c r="O4768" s="20"/>
      <c r="P4768"/>
      <c r="Q4768"/>
      <c r="R4768"/>
      <c r="S4768"/>
      <c r="T4768" s="20"/>
      <c r="U4768"/>
      <c r="V4768"/>
      <c r="W4768"/>
      <c r="X4768"/>
      <c r="Y4768" s="20"/>
      <c r="Z4768"/>
      <c r="AA4768"/>
      <c r="AB4768"/>
      <c r="AC4768"/>
      <c r="AD4768" s="20"/>
      <c r="AE4768"/>
      <c r="AF4768"/>
      <c r="AG4768"/>
      <c r="AH4768"/>
      <c r="AI4768" s="20"/>
      <c r="AJ4768"/>
      <c r="AK4768"/>
      <c r="AL4768"/>
      <c r="AM4768"/>
      <c r="AN4768" s="20"/>
      <c r="AO4768"/>
      <c r="AT4768" s="14"/>
      <c r="AU4768" s="14"/>
      <c r="AV4768" s="14"/>
      <c r="AW4768" s="14"/>
    </row>
    <row r="4769" spans="1:49" s="10" customFormat="1">
      <c r="A4769" s="12"/>
      <c r="C4769"/>
      <c r="D4769"/>
      <c r="E4769" s="20"/>
      <c r="F4769"/>
      <c r="G4769"/>
      <c r="H4769"/>
      <c r="I4769"/>
      <c r="J4769" s="20"/>
      <c r="K4769"/>
      <c r="L4769"/>
      <c r="M4769"/>
      <c r="N4769"/>
      <c r="O4769" s="20"/>
      <c r="P4769"/>
      <c r="Q4769"/>
      <c r="R4769"/>
      <c r="S4769"/>
      <c r="T4769" s="20"/>
      <c r="U4769"/>
      <c r="V4769"/>
      <c r="W4769"/>
      <c r="X4769"/>
      <c r="Y4769" s="20"/>
      <c r="Z4769"/>
      <c r="AA4769"/>
      <c r="AB4769"/>
      <c r="AC4769"/>
      <c r="AD4769" s="20"/>
      <c r="AE4769"/>
      <c r="AF4769"/>
      <c r="AG4769"/>
      <c r="AH4769"/>
      <c r="AI4769" s="20"/>
      <c r="AJ4769"/>
      <c r="AK4769"/>
      <c r="AL4769"/>
      <c r="AM4769"/>
      <c r="AN4769" s="20"/>
      <c r="AO4769"/>
      <c r="AT4769" s="14"/>
      <c r="AU4769" s="14"/>
      <c r="AV4769" s="14"/>
      <c r="AW4769" s="14"/>
    </row>
    <row r="4770" spans="1:49" s="10" customFormat="1">
      <c r="A4770" s="12"/>
      <c r="C4770"/>
      <c r="D4770"/>
      <c r="E4770" s="20"/>
      <c r="F4770"/>
      <c r="G4770"/>
      <c r="H4770"/>
      <c r="I4770"/>
      <c r="J4770" s="20"/>
      <c r="K4770"/>
      <c r="L4770"/>
      <c r="M4770"/>
      <c r="N4770"/>
      <c r="O4770" s="20"/>
      <c r="P4770"/>
      <c r="Q4770"/>
      <c r="R4770"/>
      <c r="S4770"/>
      <c r="T4770" s="20"/>
      <c r="U4770"/>
      <c r="V4770"/>
      <c r="W4770"/>
      <c r="X4770"/>
      <c r="Y4770" s="20"/>
      <c r="Z4770"/>
      <c r="AA4770"/>
      <c r="AB4770"/>
      <c r="AC4770"/>
      <c r="AD4770" s="20"/>
      <c r="AE4770"/>
      <c r="AF4770"/>
      <c r="AG4770"/>
      <c r="AH4770"/>
      <c r="AI4770" s="20"/>
      <c r="AJ4770"/>
      <c r="AK4770"/>
      <c r="AL4770"/>
      <c r="AM4770"/>
      <c r="AN4770" s="20"/>
      <c r="AO4770"/>
      <c r="AT4770" s="14"/>
      <c r="AU4770" s="14"/>
      <c r="AV4770" s="14"/>
      <c r="AW4770" s="14"/>
    </row>
    <row r="4771" spans="1:49" s="10" customFormat="1">
      <c r="A4771" s="12"/>
      <c r="C4771"/>
      <c r="D4771"/>
      <c r="E4771" s="20"/>
      <c r="F4771"/>
      <c r="G4771"/>
      <c r="H4771"/>
      <c r="I4771"/>
      <c r="J4771" s="20"/>
      <c r="K4771"/>
      <c r="L4771"/>
      <c r="M4771"/>
      <c r="N4771"/>
      <c r="O4771" s="20"/>
      <c r="P4771"/>
      <c r="Q4771"/>
      <c r="R4771"/>
      <c r="S4771"/>
      <c r="T4771" s="20"/>
      <c r="U4771"/>
      <c r="V4771"/>
      <c r="W4771"/>
      <c r="X4771"/>
      <c r="Y4771" s="20"/>
      <c r="Z4771"/>
      <c r="AA4771"/>
      <c r="AB4771"/>
      <c r="AC4771"/>
      <c r="AD4771" s="20"/>
      <c r="AE4771"/>
      <c r="AF4771"/>
      <c r="AG4771"/>
      <c r="AH4771"/>
      <c r="AI4771" s="20"/>
      <c r="AJ4771"/>
      <c r="AK4771"/>
      <c r="AL4771"/>
      <c r="AM4771"/>
      <c r="AN4771" s="20"/>
      <c r="AO4771"/>
      <c r="AT4771" s="14"/>
      <c r="AU4771" s="14"/>
      <c r="AV4771" s="14"/>
      <c r="AW4771" s="14"/>
    </row>
    <row r="4772" spans="1:49" s="10" customFormat="1">
      <c r="A4772" s="12"/>
      <c r="C4772"/>
      <c r="D4772"/>
      <c r="E4772" s="20"/>
      <c r="F4772"/>
      <c r="G4772"/>
      <c r="H4772"/>
      <c r="I4772"/>
      <c r="J4772" s="20"/>
      <c r="K4772"/>
      <c r="L4772"/>
      <c r="M4772"/>
      <c r="N4772"/>
      <c r="O4772" s="20"/>
      <c r="P4772"/>
      <c r="Q4772"/>
      <c r="R4772"/>
      <c r="S4772"/>
      <c r="T4772" s="20"/>
      <c r="U4772"/>
      <c r="V4772"/>
      <c r="W4772"/>
      <c r="X4772"/>
      <c r="Y4772" s="20"/>
      <c r="Z4772"/>
      <c r="AA4772"/>
      <c r="AB4772"/>
      <c r="AC4772"/>
      <c r="AD4772" s="20"/>
      <c r="AE4772"/>
      <c r="AF4772"/>
      <c r="AG4772"/>
      <c r="AH4772"/>
      <c r="AI4772" s="20"/>
      <c r="AJ4772"/>
      <c r="AK4772"/>
      <c r="AL4772"/>
      <c r="AM4772"/>
      <c r="AN4772" s="20"/>
      <c r="AO4772"/>
      <c r="AT4772" s="14"/>
      <c r="AU4772" s="14"/>
      <c r="AV4772" s="14"/>
      <c r="AW4772" s="14"/>
    </row>
    <row r="4773" spans="1:49" s="10" customFormat="1">
      <c r="A4773" s="12"/>
      <c r="C4773"/>
      <c r="D4773"/>
      <c r="E4773" s="20"/>
      <c r="F4773"/>
      <c r="G4773"/>
      <c r="H4773"/>
      <c r="I4773"/>
      <c r="J4773" s="20"/>
      <c r="K4773"/>
      <c r="L4773"/>
      <c r="M4773"/>
      <c r="N4773"/>
      <c r="O4773" s="20"/>
      <c r="P4773"/>
      <c r="Q4773"/>
      <c r="R4773"/>
      <c r="S4773"/>
      <c r="T4773" s="20"/>
      <c r="U4773"/>
      <c r="V4773"/>
      <c r="W4773"/>
      <c r="X4773"/>
      <c r="Y4773" s="20"/>
      <c r="Z4773"/>
      <c r="AA4773"/>
      <c r="AB4773"/>
      <c r="AC4773"/>
      <c r="AD4773" s="20"/>
      <c r="AE4773"/>
      <c r="AF4773"/>
      <c r="AG4773"/>
      <c r="AH4773"/>
      <c r="AI4773" s="20"/>
      <c r="AJ4773"/>
      <c r="AK4773"/>
      <c r="AL4773"/>
      <c r="AM4773"/>
      <c r="AN4773" s="20"/>
      <c r="AO4773"/>
      <c r="AT4773" s="14"/>
      <c r="AU4773" s="14"/>
      <c r="AV4773" s="14"/>
      <c r="AW4773" s="14"/>
    </row>
    <row r="4774" spans="1:49" s="10" customFormat="1">
      <c r="A4774" s="12"/>
      <c r="C4774"/>
      <c r="D4774"/>
      <c r="E4774" s="20"/>
      <c r="F4774"/>
      <c r="G4774"/>
      <c r="H4774"/>
      <c r="I4774"/>
      <c r="J4774" s="20"/>
      <c r="K4774"/>
      <c r="L4774"/>
      <c r="M4774"/>
      <c r="N4774"/>
      <c r="O4774" s="20"/>
      <c r="P4774"/>
      <c r="Q4774"/>
      <c r="R4774"/>
      <c r="S4774"/>
      <c r="T4774" s="20"/>
      <c r="U4774"/>
      <c r="V4774"/>
      <c r="W4774"/>
      <c r="X4774"/>
      <c r="Y4774" s="20"/>
      <c r="Z4774"/>
      <c r="AA4774"/>
      <c r="AB4774"/>
      <c r="AC4774"/>
      <c r="AD4774" s="20"/>
      <c r="AE4774"/>
      <c r="AF4774"/>
      <c r="AG4774"/>
      <c r="AH4774"/>
      <c r="AI4774" s="20"/>
      <c r="AJ4774"/>
      <c r="AK4774"/>
      <c r="AL4774"/>
      <c r="AM4774"/>
      <c r="AN4774" s="20"/>
      <c r="AO4774"/>
      <c r="AT4774" s="14"/>
      <c r="AU4774" s="14"/>
      <c r="AV4774" s="14"/>
      <c r="AW4774" s="14"/>
    </row>
    <row r="4775" spans="1:49" s="10" customFormat="1">
      <c r="A4775" s="12"/>
      <c r="C4775"/>
      <c r="D4775"/>
      <c r="E4775" s="20"/>
      <c r="F4775"/>
      <c r="G4775"/>
      <c r="H4775"/>
      <c r="I4775"/>
      <c r="J4775" s="20"/>
      <c r="K4775"/>
      <c r="L4775"/>
      <c r="M4775"/>
      <c r="N4775"/>
      <c r="O4775" s="20"/>
      <c r="P4775"/>
      <c r="Q4775"/>
      <c r="R4775"/>
      <c r="S4775"/>
      <c r="T4775" s="20"/>
      <c r="U4775"/>
      <c r="V4775"/>
      <c r="W4775"/>
      <c r="X4775"/>
      <c r="Y4775" s="20"/>
      <c r="Z4775"/>
      <c r="AA4775"/>
      <c r="AB4775"/>
      <c r="AC4775"/>
      <c r="AD4775" s="20"/>
      <c r="AE4775"/>
      <c r="AF4775"/>
      <c r="AG4775"/>
      <c r="AH4775"/>
      <c r="AI4775" s="20"/>
      <c r="AJ4775"/>
      <c r="AK4775"/>
      <c r="AL4775"/>
      <c r="AM4775"/>
      <c r="AN4775" s="20"/>
      <c r="AO4775"/>
      <c r="AT4775" s="14"/>
      <c r="AU4775" s="14"/>
      <c r="AV4775" s="14"/>
      <c r="AW4775" s="14"/>
    </row>
    <row r="4776" spans="1:49" s="10" customFormat="1">
      <c r="A4776" s="12"/>
      <c r="C4776"/>
      <c r="D4776"/>
      <c r="E4776" s="20"/>
      <c r="F4776"/>
      <c r="G4776"/>
      <c r="H4776"/>
      <c r="I4776"/>
      <c r="J4776" s="20"/>
      <c r="K4776"/>
      <c r="L4776"/>
      <c r="M4776"/>
      <c r="N4776"/>
      <c r="O4776" s="20"/>
      <c r="P4776"/>
      <c r="Q4776"/>
      <c r="R4776"/>
      <c r="S4776"/>
      <c r="T4776" s="20"/>
      <c r="U4776"/>
      <c r="V4776"/>
      <c r="W4776"/>
      <c r="X4776"/>
      <c r="Y4776" s="20"/>
      <c r="Z4776"/>
      <c r="AA4776"/>
      <c r="AB4776"/>
      <c r="AC4776"/>
      <c r="AD4776" s="20"/>
      <c r="AE4776"/>
      <c r="AF4776"/>
      <c r="AG4776"/>
      <c r="AH4776"/>
      <c r="AI4776" s="20"/>
      <c r="AJ4776"/>
      <c r="AK4776"/>
      <c r="AL4776"/>
      <c r="AM4776"/>
      <c r="AN4776" s="20"/>
      <c r="AO4776"/>
      <c r="AT4776" s="14"/>
      <c r="AU4776" s="14"/>
      <c r="AV4776" s="14"/>
      <c r="AW4776" s="14"/>
    </row>
    <row r="4777" spans="1:49" s="10" customFormat="1">
      <c r="A4777" s="12"/>
      <c r="C4777"/>
      <c r="D4777"/>
      <c r="E4777" s="20"/>
      <c r="F4777"/>
      <c r="G4777"/>
      <c r="H4777"/>
      <c r="I4777"/>
      <c r="J4777" s="20"/>
      <c r="K4777"/>
      <c r="L4777"/>
      <c r="M4777"/>
      <c r="N4777"/>
      <c r="O4777" s="20"/>
      <c r="P4777"/>
      <c r="Q4777"/>
      <c r="R4777"/>
      <c r="S4777"/>
      <c r="T4777" s="20"/>
      <c r="U4777"/>
      <c r="V4777"/>
      <c r="W4777"/>
      <c r="X4777"/>
      <c r="Y4777" s="20"/>
      <c r="Z4777"/>
      <c r="AA4777"/>
      <c r="AB4777"/>
      <c r="AC4777"/>
      <c r="AD4777" s="20"/>
      <c r="AE4777"/>
      <c r="AF4777"/>
      <c r="AG4777"/>
      <c r="AH4777"/>
      <c r="AI4777" s="20"/>
      <c r="AJ4777"/>
      <c r="AK4777"/>
      <c r="AL4777"/>
      <c r="AM4777"/>
      <c r="AN4777" s="20"/>
      <c r="AO4777"/>
      <c r="AT4777" s="14"/>
      <c r="AU4777" s="14"/>
      <c r="AV4777" s="14"/>
      <c r="AW4777" s="14"/>
    </row>
    <row r="4778" spans="1:49" s="10" customFormat="1">
      <c r="A4778" s="12"/>
      <c r="C4778"/>
      <c r="D4778"/>
      <c r="E4778" s="20"/>
      <c r="F4778"/>
      <c r="G4778"/>
      <c r="H4778"/>
      <c r="I4778"/>
      <c r="J4778" s="20"/>
      <c r="K4778"/>
      <c r="L4778"/>
      <c r="M4778"/>
      <c r="N4778"/>
      <c r="O4778" s="20"/>
      <c r="P4778"/>
      <c r="Q4778"/>
      <c r="R4778"/>
      <c r="S4778"/>
      <c r="T4778" s="20"/>
      <c r="U4778"/>
      <c r="V4778"/>
      <c r="W4778"/>
      <c r="X4778"/>
      <c r="Y4778" s="20"/>
      <c r="Z4778"/>
      <c r="AA4778"/>
      <c r="AB4778"/>
      <c r="AC4778"/>
      <c r="AD4778" s="20"/>
      <c r="AE4778"/>
      <c r="AF4778"/>
      <c r="AG4778"/>
      <c r="AH4778"/>
      <c r="AI4778" s="20"/>
      <c r="AJ4778"/>
      <c r="AK4778"/>
      <c r="AL4778"/>
      <c r="AM4778"/>
      <c r="AN4778" s="20"/>
      <c r="AO4778"/>
      <c r="AT4778" s="14"/>
      <c r="AU4778" s="14"/>
      <c r="AV4778" s="14"/>
      <c r="AW4778" s="14"/>
    </row>
    <row r="4779" spans="1:49" s="10" customFormat="1">
      <c r="A4779" s="12"/>
      <c r="C4779"/>
      <c r="D4779"/>
      <c r="E4779" s="20"/>
      <c r="F4779"/>
      <c r="G4779"/>
      <c r="H4779"/>
      <c r="I4779"/>
      <c r="J4779" s="20"/>
      <c r="K4779"/>
      <c r="L4779"/>
      <c r="M4779"/>
      <c r="N4779"/>
      <c r="O4779" s="20"/>
      <c r="P4779"/>
      <c r="Q4779"/>
      <c r="R4779"/>
      <c r="S4779"/>
      <c r="T4779" s="20"/>
      <c r="U4779"/>
      <c r="V4779"/>
      <c r="W4779"/>
      <c r="X4779"/>
      <c r="Y4779" s="20"/>
      <c r="Z4779"/>
      <c r="AA4779"/>
      <c r="AB4779"/>
      <c r="AC4779"/>
      <c r="AD4779" s="20"/>
      <c r="AE4779"/>
      <c r="AF4779"/>
      <c r="AG4779"/>
      <c r="AH4779"/>
      <c r="AI4779" s="20"/>
      <c r="AJ4779"/>
      <c r="AK4779"/>
      <c r="AL4779"/>
      <c r="AM4779"/>
      <c r="AN4779" s="20"/>
      <c r="AO4779"/>
      <c r="AT4779" s="14"/>
      <c r="AU4779" s="14"/>
      <c r="AV4779" s="14"/>
      <c r="AW4779" s="14"/>
    </row>
    <row r="4780" spans="1:49" s="10" customFormat="1">
      <c r="A4780" s="12"/>
      <c r="C4780"/>
      <c r="D4780"/>
      <c r="E4780" s="20"/>
      <c r="F4780"/>
      <c r="G4780"/>
      <c r="H4780"/>
      <c r="I4780"/>
      <c r="J4780" s="20"/>
      <c r="K4780"/>
      <c r="L4780"/>
      <c r="M4780"/>
      <c r="N4780"/>
      <c r="O4780" s="20"/>
      <c r="P4780"/>
      <c r="Q4780"/>
      <c r="R4780"/>
      <c r="S4780"/>
      <c r="T4780" s="20"/>
      <c r="U4780"/>
      <c r="V4780"/>
      <c r="W4780"/>
      <c r="X4780"/>
      <c r="Y4780" s="20"/>
      <c r="Z4780"/>
      <c r="AA4780"/>
      <c r="AB4780"/>
      <c r="AC4780"/>
      <c r="AD4780" s="20"/>
      <c r="AE4780"/>
      <c r="AF4780"/>
      <c r="AG4780"/>
      <c r="AH4780"/>
      <c r="AI4780" s="20"/>
      <c r="AJ4780"/>
      <c r="AK4780"/>
      <c r="AL4780"/>
      <c r="AM4780"/>
      <c r="AN4780" s="20"/>
      <c r="AO4780"/>
      <c r="AT4780" s="14"/>
      <c r="AU4780" s="14"/>
      <c r="AV4780" s="14"/>
      <c r="AW4780" s="14"/>
    </row>
    <row r="4781" spans="1:49" s="10" customFormat="1">
      <c r="A4781" s="12"/>
      <c r="C4781"/>
      <c r="D4781"/>
      <c r="E4781" s="20"/>
      <c r="F4781"/>
      <c r="G4781"/>
      <c r="H4781"/>
      <c r="I4781"/>
      <c r="J4781" s="20"/>
      <c r="K4781"/>
      <c r="L4781"/>
      <c r="M4781"/>
      <c r="N4781"/>
      <c r="O4781" s="20"/>
      <c r="P4781"/>
      <c r="Q4781"/>
      <c r="R4781"/>
      <c r="S4781"/>
      <c r="T4781" s="20"/>
      <c r="U4781"/>
      <c r="V4781"/>
      <c r="W4781"/>
      <c r="X4781"/>
      <c r="Y4781" s="20"/>
      <c r="Z4781"/>
      <c r="AA4781"/>
      <c r="AB4781"/>
      <c r="AC4781"/>
      <c r="AD4781" s="20"/>
      <c r="AE4781"/>
      <c r="AF4781"/>
      <c r="AG4781"/>
      <c r="AH4781"/>
      <c r="AI4781" s="20"/>
      <c r="AJ4781"/>
      <c r="AK4781"/>
      <c r="AL4781"/>
      <c r="AM4781"/>
      <c r="AN4781" s="20"/>
      <c r="AO4781"/>
      <c r="AT4781" s="14"/>
      <c r="AU4781" s="14"/>
      <c r="AV4781" s="14"/>
      <c r="AW4781" s="14"/>
    </row>
    <row r="4782" spans="1:49" s="10" customFormat="1">
      <c r="A4782" s="12"/>
      <c r="C4782"/>
      <c r="D4782"/>
      <c r="E4782" s="20"/>
      <c r="F4782"/>
      <c r="G4782"/>
      <c r="H4782"/>
      <c r="I4782"/>
      <c r="J4782" s="20"/>
      <c r="K4782"/>
      <c r="L4782"/>
      <c r="M4782"/>
      <c r="N4782"/>
      <c r="O4782" s="20"/>
      <c r="P4782"/>
      <c r="Q4782"/>
      <c r="R4782"/>
      <c r="S4782"/>
      <c r="T4782" s="20"/>
      <c r="U4782"/>
      <c r="V4782"/>
      <c r="W4782"/>
      <c r="X4782"/>
      <c r="Y4782" s="20"/>
      <c r="Z4782"/>
      <c r="AA4782"/>
      <c r="AB4782"/>
      <c r="AC4782"/>
      <c r="AD4782" s="20"/>
      <c r="AE4782"/>
      <c r="AF4782"/>
      <c r="AG4782"/>
      <c r="AH4782"/>
      <c r="AI4782" s="20"/>
      <c r="AJ4782"/>
      <c r="AK4782"/>
      <c r="AL4782"/>
      <c r="AM4782"/>
      <c r="AN4782" s="20"/>
      <c r="AO4782"/>
      <c r="AT4782" s="14"/>
      <c r="AU4782" s="14"/>
      <c r="AV4782" s="14"/>
      <c r="AW4782" s="14"/>
    </row>
    <row r="4783" spans="1:49" s="10" customFormat="1">
      <c r="A4783" s="12"/>
      <c r="C4783"/>
      <c r="D4783"/>
      <c r="E4783" s="20"/>
      <c r="F4783"/>
      <c r="G4783"/>
      <c r="H4783"/>
      <c r="I4783"/>
      <c r="J4783" s="20"/>
      <c r="K4783"/>
      <c r="L4783"/>
      <c r="M4783"/>
      <c r="N4783"/>
      <c r="O4783" s="20"/>
      <c r="P4783"/>
      <c r="Q4783"/>
      <c r="R4783"/>
      <c r="S4783"/>
      <c r="T4783" s="20"/>
      <c r="U4783"/>
      <c r="V4783"/>
      <c r="W4783"/>
      <c r="X4783"/>
      <c r="Y4783" s="20"/>
      <c r="Z4783"/>
      <c r="AA4783"/>
      <c r="AB4783"/>
      <c r="AC4783"/>
      <c r="AD4783" s="20"/>
      <c r="AE4783"/>
      <c r="AF4783"/>
      <c r="AG4783"/>
      <c r="AH4783"/>
      <c r="AI4783" s="20"/>
      <c r="AJ4783"/>
      <c r="AK4783"/>
      <c r="AL4783"/>
      <c r="AM4783"/>
      <c r="AN4783" s="20"/>
      <c r="AO4783"/>
      <c r="AT4783" s="14"/>
      <c r="AU4783" s="14"/>
      <c r="AV4783" s="14"/>
      <c r="AW4783" s="14"/>
    </row>
    <row r="4784" spans="1:49" s="10" customFormat="1">
      <c r="A4784" s="12"/>
      <c r="C4784"/>
      <c r="D4784"/>
      <c r="E4784" s="20"/>
      <c r="F4784"/>
      <c r="G4784"/>
      <c r="H4784"/>
      <c r="I4784"/>
      <c r="J4784" s="20"/>
      <c r="K4784"/>
      <c r="L4784"/>
      <c r="M4784"/>
      <c r="N4784"/>
      <c r="O4784" s="20"/>
      <c r="P4784"/>
      <c r="Q4784"/>
      <c r="R4784"/>
      <c r="S4784"/>
      <c r="T4784" s="20"/>
      <c r="U4784"/>
      <c r="V4784"/>
      <c r="W4784"/>
      <c r="X4784"/>
      <c r="Y4784" s="20"/>
      <c r="Z4784"/>
      <c r="AA4784"/>
      <c r="AB4784"/>
      <c r="AC4784"/>
      <c r="AD4784" s="20"/>
      <c r="AE4784"/>
      <c r="AF4784"/>
      <c r="AG4784"/>
      <c r="AH4784"/>
      <c r="AI4784" s="20"/>
      <c r="AJ4784"/>
      <c r="AK4784"/>
      <c r="AL4784"/>
      <c r="AM4784"/>
      <c r="AN4784" s="20"/>
      <c r="AO4784"/>
      <c r="AT4784" s="14"/>
      <c r="AU4784" s="14"/>
      <c r="AV4784" s="14"/>
      <c r="AW4784" s="14"/>
    </row>
    <row r="4785" spans="1:49" s="10" customFormat="1">
      <c r="A4785" s="12"/>
      <c r="C4785"/>
      <c r="D4785"/>
      <c r="E4785" s="20"/>
      <c r="F4785"/>
      <c r="G4785"/>
      <c r="H4785"/>
      <c r="I4785"/>
      <c r="J4785" s="20"/>
      <c r="K4785"/>
      <c r="L4785"/>
      <c r="M4785"/>
      <c r="N4785"/>
      <c r="O4785" s="20"/>
      <c r="P4785"/>
      <c r="Q4785"/>
      <c r="R4785"/>
      <c r="S4785"/>
      <c r="T4785" s="20"/>
      <c r="U4785"/>
      <c r="V4785"/>
      <c r="W4785"/>
      <c r="X4785"/>
      <c r="Y4785" s="20"/>
      <c r="Z4785"/>
      <c r="AA4785"/>
      <c r="AB4785"/>
      <c r="AC4785"/>
      <c r="AD4785" s="20"/>
      <c r="AE4785"/>
      <c r="AF4785"/>
      <c r="AG4785"/>
      <c r="AH4785"/>
      <c r="AI4785" s="20"/>
      <c r="AJ4785"/>
      <c r="AK4785"/>
      <c r="AL4785"/>
      <c r="AM4785"/>
      <c r="AN4785" s="20"/>
      <c r="AO4785"/>
      <c r="AT4785" s="14"/>
      <c r="AU4785" s="14"/>
      <c r="AV4785" s="14"/>
      <c r="AW4785" s="14"/>
    </row>
    <row r="4786" spans="1:49" s="10" customFormat="1">
      <c r="A4786" s="12"/>
      <c r="C4786"/>
      <c r="D4786"/>
      <c r="E4786" s="20"/>
      <c r="F4786"/>
      <c r="G4786"/>
      <c r="H4786"/>
      <c r="I4786"/>
      <c r="J4786" s="20"/>
      <c r="K4786"/>
      <c r="L4786"/>
      <c r="M4786"/>
      <c r="N4786"/>
      <c r="O4786" s="20"/>
      <c r="P4786"/>
      <c r="Q4786"/>
      <c r="R4786"/>
      <c r="S4786"/>
      <c r="T4786" s="20"/>
      <c r="U4786"/>
      <c r="V4786"/>
      <c r="W4786"/>
      <c r="X4786"/>
      <c r="Y4786" s="20"/>
      <c r="Z4786"/>
      <c r="AA4786"/>
      <c r="AB4786"/>
      <c r="AC4786"/>
      <c r="AD4786" s="20"/>
      <c r="AE4786"/>
      <c r="AF4786"/>
      <c r="AG4786"/>
      <c r="AH4786"/>
      <c r="AI4786" s="20"/>
      <c r="AJ4786"/>
      <c r="AK4786"/>
      <c r="AL4786"/>
      <c r="AM4786"/>
      <c r="AN4786" s="20"/>
      <c r="AO4786"/>
      <c r="AT4786" s="14"/>
      <c r="AU4786" s="14"/>
      <c r="AV4786" s="14"/>
      <c r="AW4786" s="14"/>
    </row>
    <row r="4787" spans="1:49" s="10" customFormat="1">
      <c r="A4787" s="12"/>
      <c r="C4787"/>
      <c r="D4787"/>
      <c r="E4787" s="20"/>
      <c r="F4787"/>
      <c r="G4787"/>
      <c r="H4787"/>
      <c r="I4787"/>
      <c r="J4787" s="20"/>
      <c r="K4787"/>
      <c r="L4787"/>
      <c r="M4787"/>
      <c r="N4787"/>
      <c r="O4787" s="20"/>
      <c r="P4787"/>
      <c r="Q4787"/>
      <c r="R4787"/>
      <c r="S4787"/>
      <c r="T4787" s="20"/>
      <c r="U4787"/>
      <c r="V4787"/>
      <c r="W4787"/>
      <c r="X4787"/>
      <c r="Y4787" s="20"/>
      <c r="Z4787"/>
      <c r="AA4787"/>
      <c r="AB4787"/>
      <c r="AC4787"/>
      <c r="AD4787" s="20"/>
      <c r="AE4787"/>
      <c r="AF4787"/>
      <c r="AG4787"/>
      <c r="AH4787"/>
      <c r="AI4787" s="20"/>
      <c r="AJ4787"/>
      <c r="AK4787"/>
      <c r="AL4787"/>
      <c r="AM4787"/>
      <c r="AN4787" s="20"/>
      <c r="AO4787"/>
      <c r="AT4787" s="14"/>
      <c r="AU4787" s="14"/>
      <c r="AV4787" s="14"/>
      <c r="AW4787" s="14"/>
    </row>
    <row r="4788" spans="1:49" s="10" customFormat="1">
      <c r="A4788" s="12"/>
      <c r="C4788"/>
      <c r="D4788"/>
      <c r="E4788" s="20"/>
      <c r="F4788"/>
      <c r="G4788"/>
      <c r="H4788"/>
      <c r="I4788"/>
      <c r="J4788" s="20"/>
      <c r="K4788"/>
      <c r="L4788"/>
      <c r="M4788"/>
      <c r="N4788"/>
      <c r="O4788" s="20"/>
      <c r="P4788"/>
      <c r="Q4788"/>
      <c r="R4788"/>
      <c r="S4788"/>
      <c r="T4788" s="20"/>
      <c r="U4788"/>
      <c r="V4788"/>
      <c r="W4788"/>
      <c r="X4788"/>
      <c r="Y4788" s="20"/>
      <c r="Z4788"/>
      <c r="AA4788"/>
      <c r="AB4788"/>
      <c r="AC4788"/>
      <c r="AD4788" s="20"/>
      <c r="AE4788"/>
      <c r="AF4788"/>
      <c r="AG4788"/>
      <c r="AH4788"/>
      <c r="AI4788" s="20"/>
      <c r="AJ4788"/>
      <c r="AK4788"/>
      <c r="AL4788"/>
      <c r="AM4788"/>
      <c r="AN4788" s="20"/>
      <c r="AO4788"/>
      <c r="AT4788" s="14"/>
      <c r="AU4788" s="14"/>
      <c r="AV4788" s="14"/>
      <c r="AW4788" s="14"/>
    </row>
    <row r="4789" spans="1:49" s="10" customFormat="1">
      <c r="A4789" s="12"/>
      <c r="C4789"/>
      <c r="D4789"/>
      <c r="E4789" s="20"/>
      <c r="F4789"/>
      <c r="G4789"/>
      <c r="H4789"/>
      <c r="I4789"/>
      <c r="J4789" s="20"/>
      <c r="K4789"/>
      <c r="L4789"/>
      <c r="M4789"/>
      <c r="N4789"/>
      <c r="O4789" s="20"/>
      <c r="P4789"/>
      <c r="Q4789"/>
      <c r="R4789"/>
      <c r="S4789"/>
      <c r="T4789" s="20"/>
      <c r="U4789"/>
      <c r="V4789"/>
      <c r="W4789"/>
      <c r="X4789"/>
      <c r="Y4789" s="20"/>
      <c r="Z4789"/>
      <c r="AA4789"/>
      <c r="AB4789"/>
      <c r="AC4789"/>
      <c r="AD4789" s="20"/>
      <c r="AE4789"/>
      <c r="AF4789"/>
      <c r="AG4789"/>
      <c r="AH4789"/>
      <c r="AI4789" s="20"/>
      <c r="AJ4789"/>
      <c r="AK4789"/>
      <c r="AL4789"/>
      <c r="AM4789"/>
      <c r="AN4789" s="20"/>
      <c r="AO4789"/>
      <c r="AT4789" s="14"/>
      <c r="AU4789" s="14"/>
      <c r="AV4789" s="14"/>
      <c r="AW4789" s="14"/>
    </row>
    <row r="4790" spans="1:49" s="10" customFormat="1">
      <c r="A4790" s="12"/>
      <c r="C4790"/>
      <c r="D4790"/>
      <c r="E4790" s="20"/>
      <c r="F4790"/>
      <c r="G4790"/>
      <c r="H4790"/>
      <c r="I4790"/>
      <c r="J4790" s="20"/>
      <c r="K4790"/>
      <c r="L4790"/>
      <c r="M4790"/>
      <c r="N4790"/>
      <c r="O4790" s="20"/>
      <c r="P4790"/>
      <c r="Q4790"/>
      <c r="R4790"/>
      <c r="S4790"/>
      <c r="T4790" s="20"/>
      <c r="U4790"/>
      <c r="V4790"/>
      <c r="W4790"/>
      <c r="X4790"/>
      <c r="Y4790" s="20"/>
      <c r="Z4790"/>
      <c r="AA4790"/>
      <c r="AB4790"/>
      <c r="AC4790"/>
      <c r="AD4790" s="20"/>
      <c r="AE4790"/>
      <c r="AF4790"/>
      <c r="AG4790"/>
      <c r="AH4790"/>
      <c r="AI4790" s="20"/>
      <c r="AJ4790"/>
      <c r="AK4790"/>
      <c r="AL4790"/>
      <c r="AM4790"/>
      <c r="AN4790" s="20"/>
      <c r="AO4790"/>
      <c r="AT4790" s="14"/>
      <c r="AU4790" s="14"/>
      <c r="AV4790" s="14"/>
      <c r="AW4790" s="14"/>
    </row>
    <row r="4791" spans="1:49" s="10" customFormat="1">
      <c r="A4791" s="12"/>
      <c r="C4791"/>
      <c r="D4791"/>
      <c r="E4791" s="20"/>
      <c r="F4791"/>
      <c r="G4791"/>
      <c r="H4791"/>
      <c r="I4791"/>
      <c r="J4791" s="20"/>
      <c r="K4791"/>
      <c r="L4791"/>
      <c r="M4791"/>
      <c r="N4791"/>
      <c r="O4791" s="20"/>
      <c r="P4791"/>
      <c r="Q4791"/>
      <c r="R4791"/>
      <c r="S4791"/>
      <c r="T4791" s="20"/>
      <c r="U4791"/>
      <c r="V4791"/>
      <c r="W4791"/>
      <c r="X4791"/>
      <c r="Y4791" s="20"/>
      <c r="Z4791"/>
      <c r="AA4791"/>
      <c r="AB4791"/>
      <c r="AC4791"/>
      <c r="AD4791" s="20"/>
      <c r="AE4791"/>
      <c r="AF4791"/>
      <c r="AG4791"/>
      <c r="AH4791"/>
      <c r="AI4791" s="20"/>
      <c r="AJ4791"/>
      <c r="AK4791"/>
      <c r="AL4791"/>
      <c r="AM4791"/>
      <c r="AN4791" s="20"/>
      <c r="AO4791"/>
      <c r="AT4791" s="14"/>
      <c r="AU4791" s="14"/>
      <c r="AV4791" s="14"/>
      <c r="AW4791" s="14"/>
    </row>
    <row r="4792" spans="1:49" s="10" customFormat="1">
      <c r="A4792" s="12"/>
      <c r="C4792"/>
      <c r="D4792"/>
      <c r="E4792" s="20"/>
      <c r="F4792"/>
      <c r="G4792"/>
      <c r="H4792"/>
      <c r="I4792"/>
      <c r="J4792" s="20"/>
      <c r="K4792"/>
      <c r="L4792"/>
      <c r="M4792"/>
      <c r="N4792"/>
      <c r="O4792" s="20"/>
      <c r="P4792"/>
      <c r="Q4792"/>
      <c r="R4792"/>
      <c r="S4792"/>
      <c r="T4792" s="20"/>
      <c r="U4792"/>
      <c r="V4792"/>
      <c r="W4792"/>
      <c r="X4792"/>
      <c r="Y4792" s="20"/>
      <c r="Z4792"/>
      <c r="AA4792"/>
      <c r="AB4792"/>
      <c r="AC4792"/>
      <c r="AD4792" s="20"/>
      <c r="AE4792"/>
      <c r="AF4792"/>
      <c r="AG4792"/>
      <c r="AH4792"/>
      <c r="AI4792" s="20"/>
      <c r="AJ4792"/>
      <c r="AK4792"/>
      <c r="AL4792"/>
      <c r="AM4792"/>
      <c r="AN4792" s="20"/>
      <c r="AO4792"/>
      <c r="AT4792" s="14"/>
      <c r="AU4792" s="14"/>
      <c r="AV4792" s="14"/>
      <c r="AW4792" s="14"/>
    </row>
    <row r="4793" spans="1:49" s="10" customFormat="1">
      <c r="A4793" s="12"/>
      <c r="C4793"/>
      <c r="D4793"/>
      <c r="E4793" s="20"/>
      <c r="F4793"/>
      <c r="G4793"/>
      <c r="H4793"/>
      <c r="I4793"/>
      <c r="J4793" s="20"/>
      <c r="K4793"/>
      <c r="L4793"/>
      <c r="M4793"/>
      <c r="N4793"/>
      <c r="O4793" s="20"/>
      <c r="P4793"/>
      <c r="Q4793"/>
      <c r="R4793"/>
      <c r="S4793"/>
      <c r="T4793" s="20"/>
      <c r="U4793"/>
      <c r="V4793"/>
      <c r="W4793"/>
      <c r="X4793"/>
      <c r="Y4793" s="20"/>
      <c r="Z4793"/>
      <c r="AA4793"/>
      <c r="AB4793"/>
      <c r="AC4793"/>
      <c r="AD4793" s="20"/>
      <c r="AE4793"/>
      <c r="AF4793"/>
      <c r="AG4793"/>
      <c r="AH4793"/>
      <c r="AI4793" s="20"/>
      <c r="AJ4793"/>
      <c r="AK4793"/>
      <c r="AL4793"/>
      <c r="AM4793"/>
      <c r="AN4793" s="20"/>
      <c r="AO4793"/>
      <c r="AT4793" s="14"/>
      <c r="AU4793" s="14"/>
      <c r="AV4793" s="14"/>
      <c r="AW4793" s="14"/>
    </row>
    <row r="4794" spans="1:49" s="10" customFormat="1">
      <c r="A4794" s="12"/>
      <c r="C4794"/>
      <c r="D4794"/>
      <c r="E4794" s="20"/>
      <c r="F4794"/>
      <c r="G4794"/>
      <c r="H4794"/>
      <c r="I4794"/>
      <c r="J4794" s="20"/>
      <c r="K4794"/>
      <c r="L4794"/>
      <c r="M4794"/>
      <c r="N4794"/>
      <c r="O4794" s="20"/>
      <c r="P4794"/>
      <c r="Q4794"/>
      <c r="R4794"/>
      <c r="S4794"/>
      <c r="T4794" s="20"/>
      <c r="U4794"/>
      <c r="V4794"/>
      <c r="W4794"/>
      <c r="X4794"/>
      <c r="Y4794" s="20"/>
      <c r="Z4794"/>
      <c r="AA4794"/>
      <c r="AB4794"/>
      <c r="AC4794"/>
      <c r="AD4794" s="20"/>
      <c r="AE4794"/>
      <c r="AF4794"/>
      <c r="AG4794"/>
      <c r="AH4794"/>
      <c r="AI4794" s="20"/>
      <c r="AJ4794"/>
      <c r="AK4794"/>
      <c r="AL4794"/>
      <c r="AM4794"/>
      <c r="AN4794" s="20"/>
      <c r="AO4794"/>
      <c r="AT4794" s="14"/>
      <c r="AU4794" s="14"/>
      <c r="AV4794" s="14"/>
      <c r="AW4794" s="14"/>
    </row>
    <row r="4795" spans="1:49" s="10" customFormat="1">
      <c r="A4795" s="12"/>
      <c r="C4795"/>
      <c r="D4795"/>
      <c r="E4795" s="20"/>
      <c r="F4795"/>
      <c r="G4795"/>
      <c r="H4795"/>
      <c r="I4795"/>
      <c r="J4795" s="20"/>
      <c r="K4795"/>
      <c r="L4795"/>
      <c r="M4795"/>
      <c r="N4795"/>
      <c r="O4795" s="20"/>
      <c r="P4795"/>
      <c r="Q4795"/>
      <c r="R4795"/>
      <c r="S4795"/>
      <c r="T4795" s="20"/>
      <c r="U4795"/>
      <c r="V4795"/>
      <c r="W4795"/>
      <c r="X4795"/>
      <c r="Y4795" s="20"/>
      <c r="Z4795"/>
      <c r="AA4795"/>
      <c r="AB4795"/>
      <c r="AC4795"/>
      <c r="AD4795" s="20"/>
      <c r="AE4795"/>
      <c r="AF4795"/>
      <c r="AG4795"/>
      <c r="AH4795"/>
      <c r="AI4795" s="20"/>
      <c r="AJ4795"/>
      <c r="AK4795"/>
      <c r="AL4795"/>
      <c r="AM4795"/>
      <c r="AN4795" s="20"/>
      <c r="AO4795"/>
      <c r="AT4795" s="14"/>
      <c r="AU4795" s="14"/>
      <c r="AV4795" s="14"/>
      <c r="AW4795" s="14"/>
    </row>
    <row r="4796" spans="1:49" s="10" customFormat="1">
      <c r="A4796" s="12"/>
      <c r="C4796"/>
      <c r="D4796"/>
      <c r="E4796" s="20"/>
      <c r="F4796"/>
      <c r="G4796"/>
      <c r="H4796"/>
      <c r="I4796"/>
      <c r="J4796" s="20"/>
      <c r="K4796"/>
      <c r="L4796"/>
      <c r="M4796"/>
      <c r="N4796"/>
      <c r="O4796" s="20"/>
      <c r="P4796"/>
      <c r="Q4796"/>
      <c r="R4796"/>
      <c r="S4796"/>
      <c r="T4796" s="20"/>
      <c r="U4796"/>
      <c r="V4796"/>
      <c r="W4796"/>
      <c r="X4796"/>
      <c r="Y4796" s="20"/>
      <c r="Z4796"/>
      <c r="AA4796"/>
      <c r="AB4796"/>
      <c r="AC4796"/>
      <c r="AD4796" s="20"/>
      <c r="AE4796"/>
      <c r="AF4796"/>
      <c r="AG4796"/>
      <c r="AH4796"/>
      <c r="AI4796" s="20"/>
      <c r="AJ4796"/>
      <c r="AK4796"/>
      <c r="AL4796"/>
      <c r="AM4796"/>
      <c r="AN4796" s="20"/>
      <c r="AO4796"/>
      <c r="AT4796" s="14"/>
      <c r="AU4796" s="14"/>
      <c r="AV4796" s="14"/>
      <c r="AW4796" s="14"/>
    </row>
    <row r="4797" spans="1:49" s="10" customFormat="1">
      <c r="A4797" s="12"/>
      <c r="C4797"/>
      <c r="D4797"/>
      <c r="E4797" s="20"/>
      <c r="F4797"/>
      <c r="G4797"/>
      <c r="H4797"/>
      <c r="I4797"/>
      <c r="J4797" s="20"/>
      <c r="K4797"/>
      <c r="L4797"/>
      <c r="M4797"/>
      <c r="N4797"/>
      <c r="O4797" s="20"/>
      <c r="P4797"/>
      <c r="Q4797"/>
      <c r="R4797"/>
      <c r="S4797"/>
      <c r="T4797" s="20"/>
      <c r="U4797"/>
      <c r="V4797"/>
      <c r="W4797"/>
      <c r="X4797"/>
      <c r="Y4797" s="20"/>
      <c r="Z4797"/>
      <c r="AA4797"/>
      <c r="AB4797"/>
      <c r="AC4797"/>
      <c r="AD4797" s="20"/>
      <c r="AE4797"/>
      <c r="AF4797"/>
      <c r="AG4797"/>
      <c r="AH4797"/>
      <c r="AI4797" s="20"/>
      <c r="AJ4797"/>
      <c r="AK4797"/>
      <c r="AL4797"/>
      <c r="AM4797"/>
      <c r="AN4797" s="20"/>
      <c r="AO4797"/>
      <c r="AT4797" s="14"/>
      <c r="AU4797" s="14"/>
      <c r="AV4797" s="14"/>
      <c r="AW4797" s="14"/>
    </row>
    <row r="4798" spans="1:49" s="10" customFormat="1">
      <c r="A4798" s="12"/>
      <c r="C4798"/>
      <c r="D4798"/>
      <c r="E4798" s="20"/>
      <c r="F4798"/>
      <c r="G4798"/>
      <c r="H4798"/>
      <c r="I4798"/>
      <c r="J4798" s="20"/>
      <c r="K4798"/>
      <c r="L4798"/>
      <c r="M4798"/>
      <c r="N4798"/>
      <c r="O4798" s="20"/>
      <c r="P4798"/>
      <c r="Q4798"/>
      <c r="R4798"/>
      <c r="S4798"/>
      <c r="T4798" s="20"/>
      <c r="U4798"/>
      <c r="V4798"/>
      <c r="W4798"/>
      <c r="X4798"/>
      <c r="Y4798" s="20"/>
      <c r="Z4798"/>
      <c r="AA4798"/>
      <c r="AB4798"/>
      <c r="AC4798"/>
      <c r="AD4798" s="20"/>
      <c r="AE4798"/>
      <c r="AF4798"/>
      <c r="AG4798"/>
      <c r="AH4798"/>
      <c r="AI4798" s="20"/>
      <c r="AJ4798"/>
      <c r="AK4798"/>
      <c r="AL4798"/>
      <c r="AM4798"/>
      <c r="AN4798" s="20"/>
      <c r="AO4798"/>
      <c r="AT4798" s="14"/>
      <c r="AU4798" s="14"/>
      <c r="AV4798" s="14"/>
      <c r="AW4798" s="14"/>
    </row>
    <row r="4799" spans="1:49" s="10" customFormat="1">
      <c r="A4799" s="12"/>
      <c r="C4799"/>
      <c r="D4799"/>
      <c r="E4799" s="20"/>
      <c r="F4799"/>
      <c r="G4799"/>
      <c r="H4799"/>
      <c r="I4799"/>
      <c r="J4799" s="20"/>
      <c r="K4799"/>
      <c r="L4799"/>
      <c r="M4799"/>
      <c r="N4799"/>
      <c r="O4799" s="20"/>
      <c r="P4799"/>
      <c r="Q4799"/>
      <c r="R4799"/>
      <c r="S4799"/>
      <c r="T4799" s="20"/>
      <c r="U4799"/>
      <c r="V4799"/>
      <c r="W4799"/>
      <c r="X4799"/>
      <c r="Y4799" s="20"/>
      <c r="Z4799"/>
      <c r="AA4799"/>
      <c r="AB4799"/>
      <c r="AC4799"/>
      <c r="AD4799" s="20"/>
      <c r="AE4799"/>
      <c r="AF4799"/>
      <c r="AG4799"/>
      <c r="AH4799"/>
      <c r="AI4799" s="20"/>
      <c r="AJ4799"/>
      <c r="AK4799"/>
      <c r="AL4799"/>
      <c r="AM4799"/>
      <c r="AN4799" s="20"/>
      <c r="AO4799"/>
      <c r="AT4799" s="14"/>
      <c r="AU4799" s="14"/>
      <c r="AV4799" s="14"/>
      <c r="AW4799" s="14"/>
    </row>
    <row r="4800" spans="1:49" s="10" customFormat="1">
      <c r="A4800" s="12"/>
      <c r="C4800"/>
      <c r="D4800"/>
      <c r="E4800" s="20"/>
      <c r="F4800"/>
      <c r="G4800"/>
      <c r="H4800"/>
      <c r="I4800"/>
      <c r="J4800" s="20"/>
      <c r="K4800"/>
      <c r="L4800"/>
      <c r="M4800"/>
      <c r="N4800"/>
      <c r="O4800" s="20"/>
      <c r="P4800"/>
      <c r="Q4800"/>
      <c r="R4800"/>
      <c r="S4800"/>
      <c r="T4800" s="20"/>
      <c r="U4800"/>
      <c r="V4800"/>
      <c r="W4800"/>
      <c r="X4800"/>
      <c r="Y4800" s="20"/>
      <c r="Z4800"/>
      <c r="AA4800"/>
      <c r="AB4800"/>
      <c r="AC4800"/>
      <c r="AD4800" s="20"/>
      <c r="AE4800"/>
      <c r="AF4800"/>
      <c r="AG4800"/>
      <c r="AH4800"/>
      <c r="AI4800" s="20"/>
      <c r="AJ4800"/>
      <c r="AK4800"/>
      <c r="AL4800"/>
      <c r="AM4800"/>
      <c r="AN4800" s="20"/>
      <c r="AO4800"/>
      <c r="AT4800" s="14"/>
      <c r="AU4800" s="14"/>
      <c r="AV4800" s="14"/>
      <c r="AW4800" s="14"/>
    </row>
    <row r="4801" spans="1:49" s="10" customFormat="1">
      <c r="A4801" s="12"/>
      <c r="C4801"/>
      <c r="D4801"/>
      <c r="E4801" s="20"/>
      <c r="F4801"/>
      <c r="G4801"/>
      <c r="H4801"/>
      <c r="I4801"/>
      <c r="J4801" s="20"/>
      <c r="K4801"/>
      <c r="L4801"/>
      <c r="M4801"/>
      <c r="N4801"/>
      <c r="O4801" s="20"/>
      <c r="P4801"/>
      <c r="Q4801"/>
      <c r="R4801"/>
      <c r="S4801"/>
      <c r="T4801" s="20"/>
      <c r="U4801"/>
      <c r="V4801"/>
      <c r="W4801"/>
      <c r="X4801"/>
      <c r="Y4801" s="20"/>
      <c r="Z4801"/>
      <c r="AA4801"/>
      <c r="AB4801"/>
      <c r="AC4801"/>
      <c r="AD4801" s="20"/>
      <c r="AE4801"/>
      <c r="AF4801"/>
      <c r="AG4801"/>
      <c r="AH4801"/>
      <c r="AI4801" s="20"/>
      <c r="AJ4801"/>
      <c r="AK4801"/>
      <c r="AL4801"/>
      <c r="AM4801"/>
      <c r="AN4801" s="20"/>
      <c r="AO4801"/>
      <c r="AT4801" s="14"/>
      <c r="AU4801" s="14"/>
      <c r="AV4801" s="14"/>
      <c r="AW4801" s="14"/>
    </row>
    <row r="4802" spans="1:49" s="10" customFormat="1">
      <c r="A4802" s="12"/>
      <c r="C4802"/>
      <c r="D4802"/>
      <c r="E4802" s="20"/>
      <c r="F4802"/>
      <c r="G4802"/>
      <c r="H4802"/>
      <c r="I4802"/>
      <c r="J4802" s="20"/>
      <c r="K4802"/>
      <c r="L4802"/>
      <c r="M4802"/>
      <c r="N4802"/>
      <c r="O4802" s="20"/>
      <c r="P4802"/>
      <c r="Q4802"/>
      <c r="R4802"/>
      <c r="S4802"/>
      <c r="T4802" s="20"/>
      <c r="U4802"/>
      <c r="V4802"/>
      <c r="W4802"/>
      <c r="X4802"/>
      <c r="Y4802" s="20"/>
      <c r="Z4802"/>
      <c r="AA4802"/>
      <c r="AB4802"/>
      <c r="AC4802"/>
      <c r="AD4802" s="20"/>
      <c r="AE4802"/>
      <c r="AF4802"/>
      <c r="AG4802"/>
      <c r="AH4802"/>
      <c r="AI4802" s="20"/>
      <c r="AJ4802"/>
      <c r="AK4802"/>
      <c r="AL4802"/>
      <c r="AM4802"/>
      <c r="AN4802" s="20"/>
      <c r="AO4802"/>
      <c r="AT4802" s="14"/>
      <c r="AU4802" s="14"/>
      <c r="AV4802" s="14"/>
      <c r="AW4802" s="14"/>
    </row>
    <row r="4803" spans="1:49" s="10" customFormat="1">
      <c r="A4803" s="12"/>
      <c r="C4803"/>
      <c r="D4803"/>
      <c r="E4803" s="20"/>
      <c r="F4803"/>
      <c r="G4803"/>
      <c r="H4803"/>
      <c r="I4803"/>
      <c r="J4803" s="20"/>
      <c r="K4803"/>
      <c r="L4803"/>
      <c r="M4803"/>
      <c r="N4803"/>
      <c r="O4803" s="20"/>
      <c r="P4803"/>
      <c r="Q4803"/>
      <c r="R4803"/>
      <c r="S4803"/>
      <c r="T4803" s="20"/>
      <c r="U4803"/>
      <c r="V4803"/>
      <c r="W4803"/>
      <c r="X4803"/>
      <c r="Y4803" s="20"/>
      <c r="Z4803"/>
      <c r="AA4803"/>
      <c r="AB4803"/>
      <c r="AC4803"/>
      <c r="AD4803" s="20"/>
      <c r="AE4803"/>
      <c r="AF4803"/>
      <c r="AG4803"/>
      <c r="AH4803"/>
      <c r="AI4803" s="20"/>
      <c r="AJ4803"/>
      <c r="AK4803"/>
      <c r="AL4803"/>
      <c r="AM4803"/>
      <c r="AN4803" s="20"/>
      <c r="AO4803"/>
      <c r="AT4803" s="14"/>
      <c r="AU4803" s="14"/>
      <c r="AV4803" s="14"/>
      <c r="AW4803" s="14"/>
    </row>
    <row r="4804" spans="1:49" s="10" customFormat="1">
      <c r="A4804" s="12"/>
      <c r="C4804"/>
      <c r="D4804"/>
      <c r="E4804" s="20"/>
      <c r="F4804"/>
      <c r="G4804"/>
      <c r="H4804"/>
      <c r="I4804"/>
      <c r="J4804" s="20"/>
      <c r="K4804"/>
      <c r="L4804"/>
      <c r="M4804"/>
      <c r="N4804"/>
      <c r="O4804" s="20"/>
      <c r="P4804"/>
      <c r="Q4804"/>
      <c r="R4804"/>
      <c r="S4804"/>
      <c r="T4804" s="20"/>
      <c r="U4804"/>
      <c r="V4804"/>
      <c r="W4804"/>
      <c r="X4804"/>
      <c r="Y4804" s="20"/>
      <c r="Z4804"/>
      <c r="AA4804"/>
      <c r="AB4804"/>
      <c r="AC4804"/>
      <c r="AD4804" s="20"/>
      <c r="AE4804"/>
      <c r="AF4804"/>
      <c r="AG4804"/>
      <c r="AH4804"/>
      <c r="AI4804" s="20"/>
      <c r="AJ4804"/>
      <c r="AK4804"/>
      <c r="AL4804"/>
      <c r="AM4804"/>
      <c r="AN4804" s="20"/>
      <c r="AO4804"/>
      <c r="AT4804" s="14"/>
      <c r="AU4804" s="14"/>
      <c r="AV4804" s="14"/>
      <c r="AW4804" s="14"/>
    </row>
    <row r="4805" spans="1:49" s="10" customFormat="1">
      <c r="A4805" s="12"/>
      <c r="C4805"/>
      <c r="D4805"/>
      <c r="E4805" s="20"/>
      <c r="F4805"/>
      <c r="G4805"/>
      <c r="H4805"/>
      <c r="I4805"/>
      <c r="J4805" s="20"/>
      <c r="K4805"/>
      <c r="L4805"/>
      <c r="M4805"/>
      <c r="N4805"/>
      <c r="O4805" s="20"/>
      <c r="P4805"/>
      <c r="Q4805"/>
      <c r="R4805"/>
      <c r="S4805"/>
      <c r="T4805" s="20"/>
      <c r="U4805"/>
      <c r="V4805"/>
      <c r="W4805"/>
      <c r="X4805"/>
      <c r="Y4805" s="20"/>
      <c r="Z4805"/>
      <c r="AA4805"/>
      <c r="AB4805"/>
      <c r="AC4805"/>
      <c r="AD4805" s="20"/>
      <c r="AE4805"/>
      <c r="AF4805"/>
      <c r="AG4805"/>
      <c r="AH4805"/>
      <c r="AI4805" s="20"/>
      <c r="AJ4805"/>
      <c r="AK4805"/>
      <c r="AL4805"/>
      <c r="AM4805"/>
      <c r="AN4805" s="20"/>
      <c r="AO4805"/>
      <c r="AT4805" s="14"/>
      <c r="AU4805" s="14"/>
      <c r="AV4805" s="14"/>
      <c r="AW4805" s="14"/>
    </row>
    <row r="4806" spans="1:49" s="10" customFormat="1">
      <c r="A4806" s="12"/>
      <c r="C4806"/>
      <c r="D4806"/>
      <c r="E4806" s="20"/>
      <c r="F4806"/>
      <c r="G4806"/>
      <c r="H4806"/>
      <c r="I4806"/>
      <c r="J4806" s="20"/>
      <c r="K4806"/>
      <c r="L4806"/>
      <c r="M4806"/>
      <c r="N4806"/>
      <c r="O4806" s="20"/>
      <c r="P4806"/>
      <c r="Q4806"/>
      <c r="R4806"/>
      <c r="S4806"/>
      <c r="T4806" s="20"/>
      <c r="U4806"/>
      <c r="V4806"/>
      <c r="W4806"/>
      <c r="X4806"/>
      <c r="Y4806" s="20"/>
      <c r="Z4806"/>
      <c r="AA4806"/>
      <c r="AB4806"/>
      <c r="AC4806"/>
      <c r="AD4806" s="20"/>
      <c r="AE4806"/>
      <c r="AF4806"/>
      <c r="AG4806"/>
      <c r="AH4806"/>
      <c r="AI4806" s="20"/>
      <c r="AJ4806"/>
      <c r="AK4806"/>
      <c r="AL4806"/>
      <c r="AM4806"/>
      <c r="AN4806" s="20"/>
      <c r="AO4806"/>
      <c r="AT4806" s="14"/>
      <c r="AU4806" s="14"/>
      <c r="AV4806" s="14"/>
      <c r="AW4806" s="14"/>
    </row>
    <row r="4807" spans="1:49" s="10" customFormat="1">
      <c r="A4807" s="12"/>
      <c r="C4807"/>
      <c r="D4807"/>
      <c r="E4807" s="20"/>
      <c r="F4807"/>
      <c r="G4807"/>
      <c r="H4807"/>
      <c r="I4807"/>
      <c r="J4807" s="20"/>
      <c r="K4807"/>
      <c r="L4807"/>
      <c r="M4807"/>
      <c r="N4807"/>
      <c r="O4807" s="20"/>
      <c r="P4807"/>
      <c r="Q4807"/>
      <c r="R4807"/>
      <c r="S4807"/>
      <c r="T4807" s="20"/>
      <c r="U4807"/>
      <c r="V4807"/>
      <c r="W4807"/>
      <c r="X4807"/>
      <c r="Y4807" s="20"/>
      <c r="Z4807"/>
      <c r="AA4807"/>
      <c r="AB4807"/>
      <c r="AC4807"/>
      <c r="AD4807" s="20"/>
      <c r="AE4807"/>
      <c r="AF4807"/>
      <c r="AG4807"/>
      <c r="AH4807"/>
      <c r="AI4807" s="20"/>
      <c r="AJ4807"/>
      <c r="AK4807"/>
      <c r="AL4807"/>
      <c r="AM4807"/>
      <c r="AN4807" s="20"/>
      <c r="AO4807"/>
      <c r="AT4807" s="14"/>
      <c r="AU4807" s="14"/>
      <c r="AV4807" s="14"/>
      <c r="AW4807" s="14"/>
    </row>
    <row r="4808" spans="1:49" s="10" customFormat="1">
      <c r="A4808" s="12"/>
      <c r="C4808"/>
      <c r="D4808"/>
      <c r="E4808" s="20"/>
      <c r="F4808"/>
      <c r="G4808"/>
      <c r="H4808"/>
      <c r="I4808"/>
      <c r="J4808" s="20"/>
      <c r="K4808"/>
      <c r="L4808"/>
      <c r="M4808"/>
      <c r="N4808"/>
      <c r="O4808" s="20"/>
      <c r="P4808"/>
      <c r="Q4808"/>
      <c r="R4808"/>
      <c r="S4808"/>
      <c r="T4808" s="20"/>
      <c r="U4808"/>
      <c r="V4808"/>
      <c r="W4808"/>
      <c r="X4808"/>
      <c r="Y4808" s="20"/>
      <c r="Z4808"/>
      <c r="AA4808"/>
      <c r="AB4808"/>
      <c r="AC4808"/>
      <c r="AD4808" s="20"/>
      <c r="AE4808"/>
      <c r="AF4808"/>
      <c r="AG4808"/>
      <c r="AH4808"/>
      <c r="AI4808" s="20"/>
      <c r="AJ4808"/>
      <c r="AK4808"/>
      <c r="AL4808"/>
      <c r="AM4808"/>
      <c r="AN4808" s="20"/>
      <c r="AO4808"/>
      <c r="AT4808" s="14"/>
      <c r="AU4808" s="14"/>
      <c r="AV4808" s="14"/>
      <c r="AW4808" s="14"/>
    </row>
    <row r="4809" spans="1:49" s="10" customFormat="1">
      <c r="A4809" s="12"/>
      <c r="C4809"/>
      <c r="D4809"/>
      <c r="E4809" s="20"/>
      <c r="F4809"/>
      <c r="G4809"/>
      <c r="H4809"/>
      <c r="I4809"/>
      <c r="J4809" s="20"/>
      <c r="K4809"/>
      <c r="L4809"/>
      <c r="M4809"/>
      <c r="N4809"/>
      <c r="O4809" s="20"/>
      <c r="P4809"/>
      <c r="Q4809"/>
      <c r="R4809"/>
      <c r="S4809"/>
      <c r="T4809" s="20"/>
      <c r="U4809"/>
      <c r="V4809"/>
      <c r="W4809"/>
      <c r="X4809"/>
      <c r="Y4809" s="20"/>
      <c r="Z4809"/>
      <c r="AA4809"/>
      <c r="AB4809"/>
      <c r="AC4809"/>
      <c r="AD4809" s="20"/>
      <c r="AE4809"/>
      <c r="AF4809"/>
      <c r="AG4809"/>
      <c r="AH4809"/>
      <c r="AI4809" s="20"/>
      <c r="AJ4809"/>
      <c r="AK4809"/>
      <c r="AL4809"/>
      <c r="AM4809"/>
      <c r="AN4809" s="20"/>
      <c r="AO4809"/>
      <c r="AT4809" s="14"/>
      <c r="AU4809" s="14"/>
      <c r="AV4809" s="14"/>
      <c r="AW4809" s="14"/>
    </row>
    <row r="4810" spans="1:49" s="10" customFormat="1">
      <c r="A4810" s="12"/>
      <c r="C4810"/>
      <c r="D4810"/>
      <c r="E4810" s="20"/>
      <c r="F4810"/>
      <c r="G4810"/>
      <c r="H4810"/>
      <c r="I4810"/>
      <c r="J4810" s="20"/>
      <c r="K4810"/>
      <c r="L4810"/>
      <c r="M4810"/>
      <c r="N4810"/>
      <c r="O4810" s="20"/>
      <c r="P4810"/>
      <c r="Q4810"/>
      <c r="R4810"/>
      <c r="S4810"/>
      <c r="T4810" s="20"/>
      <c r="U4810"/>
      <c r="V4810"/>
      <c r="W4810"/>
      <c r="X4810"/>
      <c r="Y4810" s="20"/>
      <c r="Z4810"/>
      <c r="AA4810"/>
      <c r="AB4810"/>
      <c r="AC4810"/>
      <c r="AD4810" s="20"/>
      <c r="AE4810"/>
      <c r="AF4810"/>
      <c r="AG4810"/>
      <c r="AH4810"/>
      <c r="AI4810" s="20"/>
      <c r="AJ4810"/>
      <c r="AK4810"/>
      <c r="AL4810"/>
      <c r="AM4810"/>
      <c r="AN4810" s="20"/>
      <c r="AO4810"/>
      <c r="AT4810" s="14"/>
      <c r="AU4810" s="14"/>
      <c r="AV4810" s="14"/>
      <c r="AW4810" s="14"/>
    </row>
    <row r="4811" spans="1:49" s="10" customFormat="1">
      <c r="A4811" s="12"/>
      <c r="C4811"/>
      <c r="D4811"/>
      <c r="E4811" s="20"/>
      <c r="F4811"/>
      <c r="G4811"/>
      <c r="H4811"/>
      <c r="I4811"/>
      <c r="J4811" s="20"/>
      <c r="K4811"/>
      <c r="L4811"/>
      <c r="M4811"/>
      <c r="N4811"/>
      <c r="O4811" s="20"/>
      <c r="P4811"/>
      <c r="Q4811"/>
      <c r="R4811"/>
      <c r="S4811"/>
      <c r="T4811" s="20"/>
      <c r="U4811"/>
      <c r="V4811"/>
      <c r="W4811"/>
      <c r="X4811"/>
      <c r="Y4811" s="20"/>
      <c r="Z4811"/>
      <c r="AA4811"/>
      <c r="AB4811"/>
      <c r="AC4811"/>
      <c r="AD4811" s="20"/>
      <c r="AE4811"/>
      <c r="AF4811"/>
      <c r="AG4811"/>
      <c r="AH4811"/>
      <c r="AI4811" s="20"/>
      <c r="AJ4811"/>
      <c r="AK4811"/>
      <c r="AL4811"/>
      <c r="AM4811"/>
      <c r="AN4811" s="20"/>
      <c r="AO4811"/>
      <c r="AT4811" s="14"/>
      <c r="AU4811" s="14"/>
      <c r="AV4811" s="14"/>
      <c r="AW4811" s="14"/>
    </row>
    <row r="4812" spans="1:49" s="10" customFormat="1">
      <c r="A4812" s="12"/>
      <c r="C4812"/>
      <c r="D4812"/>
      <c r="E4812" s="20"/>
      <c r="F4812"/>
      <c r="G4812"/>
      <c r="H4812"/>
      <c r="I4812"/>
      <c r="J4812" s="20"/>
      <c r="K4812"/>
      <c r="L4812"/>
      <c r="M4812"/>
      <c r="N4812"/>
      <c r="O4812" s="20"/>
      <c r="P4812"/>
      <c r="Q4812"/>
      <c r="R4812"/>
      <c r="S4812"/>
      <c r="T4812" s="20"/>
      <c r="U4812"/>
      <c r="V4812"/>
      <c r="W4812"/>
      <c r="X4812"/>
      <c r="Y4812" s="20"/>
      <c r="Z4812"/>
      <c r="AA4812"/>
      <c r="AB4812"/>
      <c r="AC4812"/>
      <c r="AD4812" s="20"/>
      <c r="AE4812"/>
      <c r="AF4812"/>
      <c r="AG4812"/>
      <c r="AH4812"/>
      <c r="AI4812" s="20"/>
      <c r="AJ4812"/>
      <c r="AK4812"/>
      <c r="AL4812"/>
      <c r="AM4812"/>
      <c r="AN4812" s="20"/>
      <c r="AO4812"/>
      <c r="AT4812" s="14"/>
      <c r="AU4812" s="14"/>
      <c r="AV4812" s="14"/>
      <c r="AW4812" s="14"/>
    </row>
    <row r="4813" spans="1:49" s="10" customFormat="1">
      <c r="A4813" s="12"/>
      <c r="C4813"/>
      <c r="D4813"/>
      <c r="E4813" s="20"/>
      <c r="F4813"/>
      <c r="G4813"/>
      <c r="H4813"/>
      <c r="I4813"/>
      <c r="J4813" s="20"/>
      <c r="K4813"/>
      <c r="L4813"/>
      <c r="M4813"/>
      <c r="N4813"/>
      <c r="O4813" s="20"/>
      <c r="P4813"/>
      <c r="Q4813"/>
      <c r="R4813"/>
      <c r="S4813"/>
      <c r="T4813" s="20"/>
      <c r="U4813"/>
      <c r="V4813"/>
      <c r="W4813"/>
      <c r="X4813"/>
      <c r="Y4813" s="20"/>
      <c r="Z4813"/>
      <c r="AA4813"/>
      <c r="AB4813"/>
      <c r="AC4813"/>
      <c r="AD4813" s="20"/>
      <c r="AE4813"/>
      <c r="AF4813"/>
      <c r="AG4813"/>
      <c r="AH4813"/>
      <c r="AI4813" s="20"/>
      <c r="AJ4813"/>
      <c r="AK4813"/>
      <c r="AL4813"/>
      <c r="AM4813"/>
      <c r="AN4813" s="20"/>
      <c r="AO4813"/>
      <c r="AT4813" s="14"/>
      <c r="AU4813" s="14"/>
      <c r="AV4813" s="14"/>
      <c r="AW4813" s="14"/>
    </row>
    <row r="4814" spans="1:49" s="10" customFormat="1">
      <c r="A4814" s="12"/>
      <c r="C4814"/>
      <c r="D4814"/>
      <c r="E4814" s="20"/>
      <c r="F4814"/>
      <c r="G4814"/>
      <c r="H4814"/>
      <c r="I4814"/>
      <c r="J4814" s="20"/>
      <c r="K4814"/>
      <c r="L4814"/>
      <c r="M4814"/>
      <c r="N4814"/>
      <c r="O4814" s="20"/>
      <c r="P4814"/>
      <c r="Q4814"/>
      <c r="R4814"/>
      <c r="S4814"/>
      <c r="T4814" s="20"/>
      <c r="U4814"/>
      <c r="V4814"/>
      <c r="W4814"/>
      <c r="X4814"/>
      <c r="Y4814" s="20"/>
      <c r="Z4814"/>
      <c r="AA4814"/>
      <c r="AB4814"/>
      <c r="AC4814"/>
      <c r="AD4814" s="20"/>
      <c r="AE4814"/>
      <c r="AF4814"/>
      <c r="AG4814"/>
      <c r="AH4814"/>
      <c r="AI4814" s="20"/>
      <c r="AJ4814"/>
      <c r="AK4814"/>
      <c r="AL4814"/>
      <c r="AM4814"/>
      <c r="AN4814" s="20"/>
      <c r="AO4814"/>
      <c r="AT4814" s="14"/>
      <c r="AU4814" s="14"/>
      <c r="AV4814" s="14"/>
      <c r="AW4814" s="14"/>
    </row>
    <row r="4815" spans="1:49" s="10" customFormat="1">
      <c r="A4815" s="12"/>
      <c r="C4815"/>
      <c r="D4815"/>
      <c r="E4815" s="20"/>
      <c r="F4815"/>
      <c r="G4815"/>
      <c r="H4815"/>
      <c r="I4815"/>
      <c r="J4815" s="20"/>
      <c r="K4815"/>
      <c r="L4815"/>
      <c r="M4815"/>
      <c r="N4815"/>
      <c r="O4815" s="20"/>
      <c r="P4815"/>
      <c r="Q4815"/>
      <c r="R4815"/>
      <c r="S4815"/>
      <c r="T4815" s="20"/>
      <c r="U4815"/>
      <c r="V4815"/>
      <c r="W4815"/>
      <c r="X4815"/>
      <c r="Y4815" s="20"/>
      <c r="Z4815"/>
      <c r="AA4815"/>
      <c r="AB4815"/>
      <c r="AC4815"/>
      <c r="AD4815" s="20"/>
      <c r="AE4815"/>
      <c r="AF4815"/>
      <c r="AG4815"/>
      <c r="AH4815"/>
      <c r="AI4815" s="20"/>
      <c r="AJ4815"/>
      <c r="AK4815"/>
      <c r="AL4815"/>
      <c r="AM4815"/>
      <c r="AN4815" s="20"/>
      <c r="AO4815"/>
      <c r="AT4815" s="14"/>
      <c r="AU4815" s="14"/>
      <c r="AV4815" s="14"/>
      <c r="AW4815" s="14"/>
    </row>
    <row r="4816" spans="1:49" s="10" customFormat="1">
      <c r="A4816" s="12"/>
      <c r="C4816"/>
      <c r="D4816"/>
      <c r="E4816" s="20"/>
      <c r="F4816"/>
      <c r="G4816"/>
      <c r="H4816"/>
      <c r="I4816"/>
      <c r="J4816" s="20"/>
      <c r="K4816"/>
      <c r="L4816"/>
      <c r="M4816"/>
      <c r="N4816"/>
      <c r="O4816" s="20"/>
      <c r="P4816"/>
      <c r="Q4816"/>
      <c r="R4816"/>
      <c r="S4816"/>
      <c r="T4816" s="20"/>
      <c r="U4816"/>
      <c r="V4816"/>
      <c r="W4816"/>
      <c r="X4816"/>
      <c r="Y4816" s="20"/>
      <c r="Z4816"/>
      <c r="AA4816"/>
      <c r="AB4816"/>
      <c r="AC4816"/>
      <c r="AD4816" s="20"/>
      <c r="AE4816"/>
      <c r="AF4816"/>
      <c r="AG4816"/>
      <c r="AH4816"/>
      <c r="AI4816" s="20"/>
      <c r="AJ4816"/>
      <c r="AK4816"/>
      <c r="AL4816"/>
      <c r="AM4816"/>
      <c r="AN4816" s="20"/>
      <c r="AO4816"/>
      <c r="AT4816" s="14"/>
      <c r="AU4816" s="14"/>
      <c r="AV4816" s="14"/>
      <c r="AW4816" s="14"/>
    </row>
    <row r="4817" spans="1:49" s="10" customFormat="1">
      <c r="A4817" s="12"/>
      <c r="C4817"/>
      <c r="D4817"/>
      <c r="E4817" s="20"/>
      <c r="F4817"/>
      <c r="G4817"/>
      <c r="H4817"/>
      <c r="I4817"/>
      <c r="J4817" s="20"/>
      <c r="K4817"/>
      <c r="L4817"/>
      <c r="M4817"/>
      <c r="N4817"/>
      <c r="O4817" s="20"/>
      <c r="P4817"/>
      <c r="Q4817"/>
      <c r="R4817"/>
      <c r="S4817"/>
      <c r="T4817" s="20"/>
      <c r="U4817"/>
      <c r="V4817"/>
      <c r="W4817"/>
      <c r="X4817"/>
      <c r="Y4817" s="20"/>
      <c r="Z4817"/>
      <c r="AA4817"/>
      <c r="AB4817"/>
      <c r="AC4817"/>
      <c r="AD4817" s="20"/>
      <c r="AE4817"/>
      <c r="AF4817"/>
      <c r="AG4817"/>
      <c r="AH4817"/>
      <c r="AI4817" s="20"/>
      <c r="AJ4817"/>
      <c r="AK4817"/>
      <c r="AL4817"/>
      <c r="AM4817"/>
      <c r="AN4817" s="20"/>
      <c r="AO4817"/>
      <c r="AT4817" s="14"/>
      <c r="AU4817" s="14"/>
      <c r="AV4817" s="14"/>
      <c r="AW4817" s="14"/>
    </row>
    <row r="4818" spans="1:49" s="10" customFormat="1">
      <c r="A4818" s="12"/>
      <c r="C4818"/>
      <c r="D4818"/>
      <c r="E4818" s="20"/>
      <c r="F4818"/>
      <c r="G4818"/>
      <c r="H4818"/>
      <c r="I4818"/>
      <c r="J4818" s="20"/>
      <c r="K4818"/>
      <c r="L4818"/>
      <c r="M4818"/>
      <c r="N4818"/>
      <c r="O4818" s="20"/>
      <c r="P4818"/>
      <c r="Q4818"/>
      <c r="R4818"/>
      <c r="S4818"/>
      <c r="T4818" s="20"/>
      <c r="U4818"/>
      <c r="V4818"/>
      <c r="W4818"/>
      <c r="X4818"/>
      <c r="Y4818" s="20"/>
      <c r="Z4818"/>
      <c r="AA4818"/>
      <c r="AB4818"/>
      <c r="AC4818"/>
      <c r="AD4818" s="20"/>
      <c r="AE4818"/>
      <c r="AF4818"/>
      <c r="AG4818"/>
      <c r="AH4818"/>
      <c r="AI4818" s="20"/>
      <c r="AJ4818"/>
      <c r="AK4818"/>
      <c r="AL4818"/>
      <c r="AM4818"/>
      <c r="AN4818" s="20"/>
      <c r="AO4818"/>
      <c r="AT4818" s="14"/>
      <c r="AU4818" s="14"/>
      <c r="AV4818" s="14"/>
      <c r="AW4818" s="14"/>
    </row>
    <row r="4819" spans="1:49" s="10" customFormat="1">
      <c r="A4819" s="12"/>
      <c r="C4819"/>
      <c r="D4819"/>
      <c r="E4819" s="20"/>
      <c r="F4819"/>
      <c r="G4819"/>
      <c r="H4819"/>
      <c r="I4819"/>
      <c r="J4819" s="20"/>
      <c r="K4819"/>
      <c r="L4819"/>
      <c r="M4819"/>
      <c r="N4819"/>
      <c r="O4819" s="20"/>
      <c r="P4819"/>
      <c r="Q4819"/>
      <c r="R4819"/>
      <c r="S4819"/>
      <c r="T4819" s="20"/>
      <c r="U4819"/>
      <c r="V4819"/>
      <c r="W4819"/>
      <c r="X4819"/>
      <c r="Y4819" s="20"/>
      <c r="Z4819"/>
      <c r="AA4819"/>
      <c r="AB4819"/>
      <c r="AC4819"/>
      <c r="AD4819" s="20"/>
      <c r="AE4819"/>
      <c r="AF4819"/>
      <c r="AG4819"/>
      <c r="AH4819"/>
      <c r="AI4819" s="20"/>
      <c r="AJ4819"/>
      <c r="AK4819"/>
      <c r="AL4819"/>
      <c r="AM4819"/>
      <c r="AN4819" s="20"/>
      <c r="AO4819"/>
      <c r="AT4819" s="14"/>
      <c r="AU4819" s="14"/>
      <c r="AV4819" s="14"/>
      <c r="AW4819" s="14"/>
    </row>
    <row r="4820" spans="1:49" s="10" customFormat="1">
      <c r="A4820" s="12"/>
      <c r="C4820"/>
      <c r="D4820"/>
      <c r="E4820" s="20"/>
      <c r="F4820"/>
      <c r="G4820"/>
      <c r="H4820"/>
      <c r="I4820"/>
      <c r="J4820" s="20"/>
      <c r="K4820"/>
      <c r="L4820"/>
      <c r="M4820"/>
      <c r="N4820"/>
      <c r="O4820" s="20"/>
      <c r="P4820"/>
      <c r="Q4820"/>
      <c r="R4820"/>
      <c r="S4820"/>
      <c r="T4820" s="20"/>
      <c r="U4820"/>
      <c r="V4820"/>
      <c r="W4820"/>
      <c r="X4820"/>
      <c r="Y4820" s="20"/>
      <c r="Z4820"/>
      <c r="AA4820"/>
      <c r="AB4820"/>
      <c r="AC4820"/>
      <c r="AD4820" s="20"/>
      <c r="AE4820"/>
      <c r="AF4820"/>
      <c r="AG4820"/>
      <c r="AH4820"/>
      <c r="AI4820" s="20"/>
      <c r="AJ4820"/>
      <c r="AK4820"/>
      <c r="AL4820"/>
      <c r="AM4820"/>
      <c r="AN4820" s="20"/>
      <c r="AO4820"/>
      <c r="AT4820" s="14"/>
      <c r="AU4820" s="14"/>
      <c r="AV4820" s="14"/>
      <c r="AW4820" s="14"/>
    </row>
    <row r="4821" spans="1:49" s="10" customFormat="1">
      <c r="A4821" s="12"/>
      <c r="C4821"/>
      <c r="D4821"/>
      <c r="E4821" s="20"/>
      <c r="F4821"/>
      <c r="G4821"/>
      <c r="H4821"/>
      <c r="I4821"/>
      <c r="J4821" s="20"/>
      <c r="K4821"/>
      <c r="L4821"/>
      <c r="M4821"/>
      <c r="N4821"/>
      <c r="O4821" s="20"/>
      <c r="P4821"/>
      <c r="Q4821"/>
      <c r="R4821"/>
      <c r="S4821"/>
      <c r="T4821" s="20"/>
      <c r="U4821"/>
      <c r="V4821"/>
      <c r="W4821"/>
      <c r="X4821"/>
      <c r="Y4821" s="20"/>
      <c r="Z4821"/>
      <c r="AA4821"/>
      <c r="AB4821"/>
      <c r="AC4821"/>
      <c r="AD4821" s="20"/>
      <c r="AE4821"/>
      <c r="AF4821"/>
      <c r="AG4821"/>
      <c r="AH4821"/>
      <c r="AI4821" s="20"/>
      <c r="AJ4821"/>
      <c r="AK4821"/>
      <c r="AL4821"/>
      <c r="AM4821"/>
      <c r="AN4821" s="20"/>
      <c r="AO4821"/>
      <c r="AT4821" s="14"/>
      <c r="AU4821" s="14"/>
      <c r="AV4821" s="14"/>
      <c r="AW4821" s="14"/>
    </row>
    <row r="4822" spans="1:49" s="10" customFormat="1">
      <c r="A4822" s="12"/>
      <c r="C4822"/>
      <c r="D4822"/>
      <c r="E4822" s="20"/>
      <c r="F4822"/>
      <c r="G4822"/>
      <c r="H4822"/>
      <c r="I4822"/>
      <c r="J4822" s="20"/>
      <c r="K4822"/>
      <c r="L4822"/>
      <c r="M4822"/>
      <c r="N4822"/>
      <c r="O4822" s="20"/>
      <c r="P4822"/>
      <c r="Q4822"/>
      <c r="R4822"/>
      <c r="S4822"/>
      <c r="T4822" s="20"/>
      <c r="U4822"/>
      <c r="V4822"/>
      <c r="W4822"/>
      <c r="X4822"/>
      <c r="Y4822" s="20"/>
      <c r="Z4822"/>
      <c r="AA4822"/>
      <c r="AB4822"/>
      <c r="AC4822"/>
      <c r="AD4822" s="20"/>
      <c r="AE4822"/>
      <c r="AF4822"/>
      <c r="AG4822"/>
      <c r="AH4822"/>
      <c r="AI4822" s="20"/>
      <c r="AJ4822"/>
      <c r="AK4822"/>
      <c r="AL4822"/>
      <c r="AM4822"/>
      <c r="AN4822" s="20"/>
      <c r="AO4822"/>
      <c r="AT4822" s="14"/>
      <c r="AU4822" s="14"/>
      <c r="AV4822" s="14"/>
      <c r="AW4822" s="14"/>
    </row>
    <row r="4823" spans="1:49" s="10" customFormat="1">
      <c r="A4823" s="12"/>
      <c r="C4823"/>
      <c r="D4823"/>
      <c r="E4823" s="20"/>
      <c r="F4823"/>
      <c r="G4823"/>
      <c r="H4823"/>
      <c r="I4823"/>
      <c r="J4823" s="20"/>
      <c r="K4823"/>
      <c r="L4823"/>
      <c r="M4823"/>
      <c r="N4823"/>
      <c r="O4823" s="20"/>
      <c r="P4823"/>
      <c r="Q4823"/>
      <c r="R4823"/>
      <c r="S4823"/>
      <c r="T4823" s="20"/>
      <c r="U4823"/>
      <c r="V4823"/>
      <c r="W4823"/>
      <c r="X4823"/>
      <c r="Y4823" s="20"/>
      <c r="Z4823"/>
      <c r="AA4823"/>
      <c r="AB4823"/>
      <c r="AC4823"/>
      <c r="AD4823" s="20"/>
      <c r="AE4823"/>
      <c r="AF4823"/>
      <c r="AG4823"/>
      <c r="AH4823"/>
      <c r="AI4823" s="20"/>
      <c r="AJ4823"/>
      <c r="AK4823"/>
      <c r="AL4823"/>
      <c r="AM4823"/>
      <c r="AN4823" s="20"/>
      <c r="AO4823"/>
      <c r="AT4823" s="14"/>
      <c r="AU4823" s="14"/>
      <c r="AV4823" s="14"/>
      <c r="AW4823" s="14"/>
    </row>
    <row r="4824" spans="1:49" s="10" customFormat="1">
      <c r="A4824" s="12"/>
      <c r="C4824"/>
      <c r="D4824"/>
      <c r="E4824" s="20"/>
      <c r="F4824"/>
      <c r="G4824"/>
      <c r="H4824"/>
      <c r="I4824"/>
      <c r="J4824" s="20"/>
      <c r="K4824"/>
      <c r="L4824"/>
      <c r="M4824"/>
      <c r="N4824"/>
      <c r="O4824" s="20"/>
      <c r="P4824"/>
      <c r="Q4824"/>
      <c r="R4824"/>
      <c r="S4824"/>
      <c r="T4824" s="20"/>
      <c r="U4824"/>
      <c r="V4824"/>
      <c r="W4824"/>
      <c r="X4824"/>
      <c r="Y4824" s="20"/>
      <c r="Z4824"/>
      <c r="AA4824"/>
      <c r="AB4824"/>
      <c r="AC4824"/>
      <c r="AD4824" s="20"/>
      <c r="AE4824"/>
      <c r="AF4824"/>
      <c r="AG4824"/>
      <c r="AH4824"/>
      <c r="AI4824" s="20"/>
      <c r="AJ4824"/>
      <c r="AK4824"/>
      <c r="AL4824"/>
      <c r="AM4824"/>
      <c r="AN4824" s="20"/>
      <c r="AO4824"/>
      <c r="AT4824" s="14"/>
      <c r="AU4824" s="14"/>
      <c r="AV4824" s="14"/>
      <c r="AW4824" s="14"/>
    </row>
    <row r="4825" spans="1:49" s="10" customFormat="1">
      <c r="A4825" s="12"/>
      <c r="C4825"/>
      <c r="D4825"/>
      <c r="E4825" s="20"/>
      <c r="F4825"/>
      <c r="G4825"/>
      <c r="H4825"/>
      <c r="I4825"/>
      <c r="J4825" s="20"/>
      <c r="K4825"/>
      <c r="L4825"/>
      <c r="M4825"/>
      <c r="N4825"/>
      <c r="O4825" s="20"/>
      <c r="P4825"/>
      <c r="Q4825"/>
      <c r="R4825"/>
      <c r="S4825"/>
      <c r="T4825" s="20"/>
      <c r="U4825"/>
      <c r="V4825"/>
      <c r="W4825"/>
      <c r="X4825"/>
      <c r="Y4825" s="20"/>
      <c r="Z4825"/>
      <c r="AA4825"/>
      <c r="AB4825"/>
      <c r="AC4825"/>
      <c r="AD4825" s="20"/>
      <c r="AE4825"/>
      <c r="AF4825"/>
      <c r="AG4825"/>
      <c r="AH4825"/>
      <c r="AI4825" s="20"/>
      <c r="AJ4825"/>
      <c r="AK4825"/>
      <c r="AL4825"/>
      <c r="AM4825"/>
      <c r="AN4825" s="20"/>
      <c r="AO4825"/>
      <c r="AT4825" s="14"/>
      <c r="AU4825" s="14"/>
      <c r="AV4825" s="14"/>
      <c r="AW4825" s="14"/>
    </row>
    <row r="4826" spans="1:49" s="10" customFormat="1">
      <c r="A4826" s="12"/>
      <c r="C4826"/>
      <c r="D4826"/>
      <c r="E4826" s="20"/>
      <c r="F4826"/>
      <c r="G4826"/>
      <c r="H4826"/>
      <c r="I4826"/>
      <c r="J4826" s="20"/>
      <c r="K4826"/>
      <c r="L4826"/>
      <c r="M4826"/>
      <c r="N4826"/>
      <c r="O4826" s="20"/>
      <c r="P4826"/>
      <c r="Q4826"/>
      <c r="R4826"/>
      <c r="S4826"/>
      <c r="T4826" s="20"/>
      <c r="U4826"/>
      <c r="V4826"/>
      <c r="W4826"/>
      <c r="X4826"/>
      <c r="Y4826" s="20"/>
      <c r="Z4826"/>
      <c r="AA4826"/>
      <c r="AB4826"/>
      <c r="AC4826"/>
      <c r="AD4826" s="20"/>
      <c r="AE4826"/>
      <c r="AF4826"/>
      <c r="AG4826"/>
      <c r="AH4826"/>
      <c r="AI4826" s="20"/>
      <c r="AJ4826"/>
      <c r="AK4826"/>
      <c r="AL4826"/>
      <c r="AM4826"/>
      <c r="AN4826" s="20"/>
      <c r="AO4826"/>
      <c r="AT4826" s="14"/>
      <c r="AU4826" s="14"/>
      <c r="AV4826" s="14"/>
      <c r="AW4826" s="14"/>
    </row>
    <row r="4827" spans="1:49" s="10" customFormat="1">
      <c r="A4827" s="12"/>
      <c r="C4827"/>
      <c r="D4827"/>
      <c r="E4827" s="20"/>
      <c r="F4827"/>
      <c r="G4827"/>
      <c r="H4827"/>
      <c r="I4827"/>
      <c r="J4827" s="20"/>
      <c r="K4827"/>
      <c r="L4827"/>
      <c r="M4827"/>
      <c r="N4827"/>
      <c r="O4827" s="20"/>
      <c r="P4827"/>
      <c r="Q4827"/>
      <c r="R4827"/>
      <c r="S4827"/>
      <c r="T4827" s="20"/>
      <c r="U4827"/>
      <c r="V4827"/>
      <c r="W4827"/>
      <c r="X4827"/>
      <c r="Y4827" s="20"/>
      <c r="Z4827"/>
      <c r="AA4827"/>
      <c r="AB4827"/>
      <c r="AC4827"/>
      <c r="AD4827" s="20"/>
      <c r="AE4827"/>
      <c r="AF4827"/>
      <c r="AG4827"/>
      <c r="AH4827"/>
      <c r="AI4827" s="20"/>
      <c r="AJ4827"/>
      <c r="AK4827"/>
      <c r="AL4827"/>
      <c r="AM4827"/>
      <c r="AN4827" s="20"/>
      <c r="AO4827"/>
      <c r="AT4827" s="14"/>
      <c r="AU4827" s="14"/>
      <c r="AV4827" s="14"/>
      <c r="AW4827" s="14"/>
    </row>
    <row r="4828" spans="1:49" s="10" customFormat="1">
      <c r="A4828" s="12"/>
      <c r="C4828"/>
      <c r="D4828"/>
      <c r="E4828" s="20"/>
      <c r="F4828"/>
      <c r="G4828"/>
      <c r="H4828"/>
      <c r="I4828"/>
      <c r="J4828" s="20"/>
      <c r="K4828"/>
      <c r="L4828"/>
      <c r="M4828"/>
      <c r="N4828"/>
      <c r="O4828" s="20"/>
      <c r="P4828"/>
      <c r="Q4828"/>
      <c r="R4828"/>
      <c r="S4828"/>
      <c r="T4828" s="20"/>
      <c r="U4828"/>
      <c r="V4828"/>
      <c r="W4828"/>
      <c r="X4828"/>
      <c r="Y4828" s="20"/>
      <c r="Z4828"/>
      <c r="AA4828"/>
      <c r="AB4828"/>
      <c r="AC4828"/>
      <c r="AD4828" s="20"/>
      <c r="AE4828"/>
      <c r="AF4828"/>
      <c r="AG4828"/>
      <c r="AH4828"/>
      <c r="AI4828" s="20"/>
      <c r="AJ4828"/>
      <c r="AK4828"/>
      <c r="AL4828"/>
      <c r="AM4828"/>
      <c r="AN4828" s="20"/>
      <c r="AO4828"/>
      <c r="AT4828" s="14"/>
      <c r="AU4828" s="14"/>
      <c r="AV4828" s="14"/>
      <c r="AW4828" s="14"/>
    </row>
    <row r="4829" spans="1:49" s="10" customFormat="1">
      <c r="A4829" s="12"/>
      <c r="C4829"/>
      <c r="D4829"/>
      <c r="E4829" s="20"/>
      <c r="F4829"/>
      <c r="G4829"/>
      <c r="H4829"/>
      <c r="I4829"/>
      <c r="J4829" s="20"/>
      <c r="K4829"/>
      <c r="L4829"/>
      <c r="M4829"/>
      <c r="N4829"/>
      <c r="O4829" s="20"/>
      <c r="P4829"/>
      <c r="Q4829"/>
      <c r="R4829"/>
      <c r="S4829"/>
      <c r="T4829" s="20"/>
      <c r="U4829"/>
      <c r="V4829"/>
      <c r="W4829"/>
      <c r="X4829"/>
      <c r="Y4829" s="20"/>
      <c r="Z4829"/>
      <c r="AA4829"/>
      <c r="AB4829"/>
      <c r="AC4829"/>
      <c r="AD4829" s="20"/>
      <c r="AE4829"/>
      <c r="AF4829"/>
      <c r="AG4829"/>
      <c r="AH4829"/>
      <c r="AI4829" s="20"/>
      <c r="AJ4829"/>
      <c r="AK4829"/>
      <c r="AL4829"/>
      <c r="AM4829"/>
      <c r="AN4829" s="20"/>
      <c r="AO4829"/>
      <c r="AT4829" s="14"/>
      <c r="AU4829" s="14"/>
      <c r="AV4829" s="14"/>
      <c r="AW4829" s="14"/>
    </row>
    <row r="4830" spans="1:49" s="10" customFormat="1">
      <c r="A4830" s="12"/>
      <c r="C4830"/>
      <c r="D4830"/>
      <c r="E4830" s="20"/>
      <c r="F4830"/>
      <c r="G4830"/>
      <c r="H4830"/>
      <c r="I4830"/>
      <c r="J4830" s="20"/>
      <c r="K4830"/>
      <c r="L4830"/>
      <c r="M4830"/>
      <c r="N4830"/>
      <c r="O4830" s="20"/>
      <c r="P4830"/>
      <c r="Q4830"/>
      <c r="R4830"/>
      <c r="S4830"/>
      <c r="T4830" s="20"/>
      <c r="U4830"/>
      <c r="V4830"/>
      <c r="W4830"/>
      <c r="X4830"/>
      <c r="Y4830" s="20"/>
      <c r="Z4830"/>
      <c r="AA4830"/>
      <c r="AB4830"/>
      <c r="AC4830"/>
      <c r="AD4830" s="20"/>
      <c r="AE4830"/>
      <c r="AF4830"/>
      <c r="AG4830"/>
      <c r="AH4830"/>
      <c r="AI4830" s="20"/>
      <c r="AJ4830"/>
      <c r="AK4830"/>
      <c r="AL4830"/>
      <c r="AM4830"/>
      <c r="AN4830" s="20"/>
      <c r="AO4830"/>
      <c r="AT4830" s="14"/>
      <c r="AU4830" s="14"/>
      <c r="AV4830" s="14"/>
      <c r="AW4830" s="14"/>
    </row>
    <row r="4831" spans="1:49" s="10" customFormat="1">
      <c r="A4831" s="12"/>
      <c r="C4831"/>
      <c r="D4831"/>
      <c r="E4831" s="20"/>
      <c r="F4831"/>
      <c r="G4831"/>
      <c r="H4831"/>
      <c r="I4831"/>
      <c r="J4831" s="20"/>
      <c r="K4831"/>
      <c r="L4831"/>
      <c r="M4831"/>
      <c r="N4831"/>
      <c r="O4831" s="20"/>
      <c r="P4831"/>
      <c r="Q4831"/>
      <c r="R4831"/>
      <c r="S4831"/>
      <c r="T4831" s="20"/>
      <c r="U4831"/>
      <c r="V4831"/>
      <c r="W4831"/>
      <c r="X4831"/>
      <c r="Y4831" s="20"/>
      <c r="Z4831"/>
      <c r="AA4831"/>
      <c r="AB4831"/>
      <c r="AC4831"/>
      <c r="AD4831" s="20"/>
      <c r="AE4831"/>
      <c r="AF4831"/>
      <c r="AG4831"/>
      <c r="AH4831"/>
      <c r="AI4831" s="20"/>
      <c r="AJ4831"/>
      <c r="AK4831"/>
      <c r="AL4831"/>
      <c r="AM4831"/>
      <c r="AN4831" s="20"/>
      <c r="AO4831"/>
      <c r="AT4831" s="14"/>
      <c r="AU4831" s="14"/>
      <c r="AV4831" s="14"/>
      <c r="AW4831" s="14"/>
    </row>
    <row r="4832" spans="1:49" s="10" customFormat="1">
      <c r="A4832" s="12"/>
      <c r="C4832"/>
      <c r="D4832"/>
      <c r="E4832" s="20"/>
      <c r="F4832"/>
      <c r="G4832"/>
      <c r="H4832"/>
      <c r="I4832"/>
      <c r="J4832" s="20"/>
      <c r="K4832"/>
      <c r="L4832"/>
      <c r="M4832"/>
      <c r="N4832"/>
      <c r="O4832" s="20"/>
      <c r="P4832"/>
      <c r="Q4832"/>
      <c r="R4832"/>
      <c r="S4832"/>
      <c r="T4832" s="20"/>
      <c r="U4832"/>
      <c r="V4832"/>
      <c r="W4832"/>
      <c r="X4832"/>
      <c r="Y4832" s="20"/>
      <c r="Z4832"/>
      <c r="AA4832"/>
      <c r="AB4832"/>
      <c r="AC4832"/>
      <c r="AD4832" s="20"/>
      <c r="AE4832"/>
      <c r="AF4832"/>
      <c r="AG4832"/>
      <c r="AH4832"/>
      <c r="AI4832" s="20"/>
      <c r="AJ4832"/>
      <c r="AK4832"/>
      <c r="AL4832"/>
      <c r="AM4832"/>
      <c r="AN4832" s="20"/>
      <c r="AO4832"/>
      <c r="AT4832" s="14"/>
      <c r="AU4832" s="14"/>
      <c r="AV4832" s="14"/>
      <c r="AW4832" s="14"/>
    </row>
    <row r="4833" spans="1:49" s="10" customFormat="1">
      <c r="A4833" s="12"/>
      <c r="C4833"/>
      <c r="D4833"/>
      <c r="E4833" s="20"/>
      <c r="F4833"/>
      <c r="G4833"/>
      <c r="H4833"/>
      <c r="I4833"/>
      <c r="J4833" s="20"/>
      <c r="K4833"/>
      <c r="L4833"/>
      <c r="M4833"/>
      <c r="N4833"/>
      <c r="O4833" s="20"/>
      <c r="P4833"/>
      <c r="Q4833"/>
      <c r="R4833"/>
      <c r="S4833"/>
      <c r="T4833" s="20"/>
      <c r="U4833"/>
      <c r="V4833"/>
      <c r="W4833"/>
      <c r="X4833"/>
      <c r="Y4833" s="20"/>
      <c r="Z4833"/>
      <c r="AA4833"/>
      <c r="AB4833"/>
      <c r="AC4833"/>
      <c r="AD4833" s="20"/>
      <c r="AE4833"/>
      <c r="AF4833"/>
      <c r="AG4833"/>
      <c r="AH4833"/>
      <c r="AI4833" s="20"/>
      <c r="AJ4833"/>
      <c r="AK4833"/>
      <c r="AL4833"/>
      <c r="AM4833"/>
      <c r="AN4833" s="20"/>
      <c r="AO4833"/>
      <c r="AT4833" s="14"/>
      <c r="AU4833" s="14"/>
      <c r="AV4833" s="14"/>
      <c r="AW4833" s="14"/>
    </row>
    <row r="4834" spans="1:49" s="10" customFormat="1">
      <c r="A4834" s="12"/>
      <c r="C4834"/>
      <c r="D4834"/>
      <c r="E4834" s="20"/>
      <c r="F4834"/>
      <c r="G4834"/>
      <c r="H4834"/>
      <c r="I4834"/>
      <c r="J4834" s="20"/>
      <c r="K4834"/>
      <c r="L4834"/>
      <c r="M4834"/>
      <c r="N4834"/>
      <c r="O4834" s="20"/>
      <c r="P4834"/>
      <c r="Q4834"/>
      <c r="R4834"/>
      <c r="S4834"/>
      <c r="T4834" s="20"/>
      <c r="U4834"/>
      <c r="V4834"/>
      <c r="W4834"/>
      <c r="X4834"/>
      <c r="Y4834" s="20"/>
      <c r="Z4834"/>
      <c r="AA4834"/>
      <c r="AB4834"/>
      <c r="AC4834"/>
      <c r="AD4834" s="20"/>
      <c r="AE4834"/>
      <c r="AF4834"/>
      <c r="AG4834"/>
      <c r="AH4834"/>
      <c r="AI4834" s="20"/>
      <c r="AJ4834"/>
      <c r="AK4834"/>
      <c r="AL4834"/>
      <c r="AM4834"/>
      <c r="AN4834" s="20"/>
      <c r="AO4834"/>
      <c r="AT4834" s="14"/>
      <c r="AU4834" s="14"/>
      <c r="AV4834" s="14"/>
      <c r="AW4834" s="14"/>
    </row>
    <row r="4835" spans="1:49" s="10" customFormat="1">
      <c r="A4835" s="12"/>
      <c r="C4835"/>
      <c r="D4835"/>
      <c r="E4835" s="20"/>
      <c r="F4835"/>
      <c r="G4835"/>
      <c r="H4835"/>
      <c r="I4835"/>
      <c r="J4835" s="20"/>
      <c r="K4835"/>
      <c r="L4835"/>
      <c r="M4835"/>
      <c r="N4835"/>
      <c r="O4835" s="20"/>
      <c r="P4835"/>
      <c r="Q4835"/>
      <c r="R4835"/>
      <c r="S4835"/>
      <c r="T4835" s="20"/>
      <c r="U4835"/>
      <c r="V4835"/>
      <c r="W4835"/>
      <c r="X4835"/>
      <c r="Y4835" s="20"/>
      <c r="Z4835"/>
      <c r="AA4835"/>
      <c r="AB4835"/>
      <c r="AC4835"/>
      <c r="AD4835" s="20"/>
      <c r="AE4835"/>
      <c r="AF4835"/>
      <c r="AG4835"/>
      <c r="AH4835"/>
      <c r="AI4835" s="20"/>
      <c r="AJ4835"/>
      <c r="AK4835"/>
      <c r="AL4835"/>
      <c r="AM4835"/>
      <c r="AN4835" s="20"/>
      <c r="AO4835"/>
      <c r="AT4835" s="14"/>
      <c r="AU4835" s="14"/>
      <c r="AV4835" s="14"/>
      <c r="AW4835" s="14"/>
    </row>
    <row r="4836" spans="1:49" s="10" customFormat="1">
      <c r="A4836" s="12"/>
      <c r="C4836"/>
      <c r="D4836"/>
      <c r="E4836" s="20"/>
      <c r="F4836"/>
      <c r="G4836"/>
      <c r="H4836"/>
      <c r="I4836"/>
      <c r="J4836" s="20"/>
      <c r="K4836"/>
      <c r="L4836"/>
      <c r="M4836"/>
      <c r="N4836"/>
      <c r="O4836" s="20"/>
      <c r="P4836"/>
      <c r="Q4836"/>
      <c r="R4836"/>
      <c r="S4836"/>
      <c r="T4836" s="20"/>
      <c r="U4836"/>
      <c r="V4836"/>
      <c r="W4836"/>
      <c r="X4836"/>
      <c r="Y4836" s="20"/>
      <c r="Z4836"/>
      <c r="AA4836"/>
      <c r="AB4836"/>
      <c r="AC4836"/>
      <c r="AD4836" s="20"/>
      <c r="AE4836"/>
      <c r="AF4836"/>
      <c r="AG4836"/>
      <c r="AH4836"/>
      <c r="AI4836" s="20"/>
      <c r="AJ4836"/>
      <c r="AK4836"/>
      <c r="AL4836"/>
      <c r="AM4836"/>
      <c r="AN4836" s="20"/>
      <c r="AO4836"/>
      <c r="AT4836" s="14"/>
      <c r="AU4836" s="14"/>
      <c r="AV4836" s="14"/>
      <c r="AW4836" s="14"/>
    </row>
    <row r="4837" spans="1:49" s="10" customFormat="1">
      <c r="A4837" s="12"/>
      <c r="C4837"/>
      <c r="D4837"/>
      <c r="E4837" s="20"/>
      <c r="F4837"/>
      <c r="G4837"/>
      <c r="H4837"/>
      <c r="I4837"/>
      <c r="J4837" s="20"/>
      <c r="K4837"/>
      <c r="L4837"/>
      <c r="M4837"/>
      <c r="N4837"/>
      <c r="O4837" s="20"/>
      <c r="P4837"/>
      <c r="Q4837"/>
      <c r="R4837"/>
      <c r="S4837"/>
      <c r="T4837" s="20"/>
      <c r="U4837"/>
      <c r="V4837"/>
      <c r="W4837"/>
      <c r="X4837"/>
      <c r="Y4837" s="20"/>
      <c r="Z4837"/>
      <c r="AA4837"/>
      <c r="AB4837"/>
      <c r="AC4837"/>
      <c r="AD4837" s="20"/>
      <c r="AE4837"/>
      <c r="AF4837"/>
      <c r="AG4837"/>
      <c r="AH4837"/>
      <c r="AI4837" s="20"/>
      <c r="AJ4837"/>
      <c r="AK4837"/>
      <c r="AL4837"/>
      <c r="AM4837"/>
      <c r="AN4837" s="20"/>
      <c r="AO4837"/>
      <c r="AT4837" s="14"/>
      <c r="AU4837" s="14"/>
      <c r="AV4837" s="14"/>
      <c r="AW4837" s="14"/>
    </row>
    <row r="4838" spans="1:49" s="10" customFormat="1">
      <c r="A4838" s="12"/>
      <c r="C4838"/>
      <c r="D4838"/>
      <c r="E4838" s="20"/>
      <c r="F4838"/>
      <c r="G4838"/>
      <c r="H4838"/>
      <c r="I4838"/>
      <c r="J4838" s="20"/>
      <c r="K4838"/>
      <c r="L4838"/>
      <c r="M4838"/>
      <c r="N4838"/>
      <c r="O4838" s="20"/>
      <c r="P4838"/>
      <c r="Q4838"/>
      <c r="R4838"/>
      <c r="S4838"/>
      <c r="T4838" s="20"/>
      <c r="U4838"/>
      <c r="V4838"/>
      <c r="W4838"/>
      <c r="X4838"/>
      <c r="Y4838" s="20"/>
      <c r="Z4838"/>
      <c r="AA4838"/>
      <c r="AB4838"/>
      <c r="AC4838"/>
      <c r="AD4838" s="20"/>
      <c r="AE4838"/>
      <c r="AF4838"/>
      <c r="AG4838"/>
      <c r="AH4838"/>
      <c r="AI4838" s="20"/>
      <c r="AJ4838"/>
      <c r="AK4838"/>
      <c r="AL4838"/>
      <c r="AM4838"/>
      <c r="AN4838" s="20"/>
      <c r="AO4838"/>
      <c r="AT4838" s="14"/>
      <c r="AU4838" s="14"/>
      <c r="AV4838" s="14"/>
      <c r="AW4838" s="14"/>
    </row>
    <row r="4839" spans="1:49" s="10" customFormat="1">
      <c r="A4839" s="12"/>
      <c r="C4839"/>
      <c r="D4839"/>
      <c r="E4839" s="20"/>
      <c r="F4839"/>
      <c r="G4839"/>
      <c r="H4839"/>
      <c r="I4839"/>
      <c r="J4839" s="20"/>
      <c r="K4839"/>
      <c r="L4839"/>
      <c r="M4839"/>
      <c r="N4839"/>
      <c r="O4839" s="20"/>
      <c r="P4839"/>
      <c r="Q4839"/>
      <c r="R4839"/>
      <c r="S4839"/>
      <c r="T4839" s="20"/>
      <c r="U4839"/>
      <c r="V4839"/>
      <c r="W4839"/>
      <c r="X4839"/>
      <c r="Y4839" s="20"/>
      <c r="Z4839"/>
      <c r="AA4839"/>
      <c r="AB4839"/>
      <c r="AC4839"/>
      <c r="AD4839" s="20"/>
      <c r="AE4839"/>
      <c r="AF4839"/>
      <c r="AG4839"/>
      <c r="AH4839"/>
      <c r="AI4839" s="20"/>
      <c r="AJ4839"/>
      <c r="AK4839"/>
      <c r="AL4839"/>
      <c r="AM4839"/>
      <c r="AN4839" s="20"/>
      <c r="AO4839"/>
      <c r="AT4839" s="14"/>
      <c r="AU4839" s="14"/>
      <c r="AV4839" s="14"/>
      <c r="AW4839" s="14"/>
    </row>
    <row r="4840" spans="1:49" s="10" customFormat="1">
      <c r="A4840" s="12"/>
      <c r="C4840"/>
      <c r="D4840"/>
      <c r="E4840" s="20"/>
      <c r="F4840"/>
      <c r="G4840"/>
      <c r="H4840"/>
      <c r="I4840"/>
      <c r="J4840" s="20"/>
      <c r="K4840"/>
      <c r="L4840"/>
      <c r="M4840"/>
      <c r="N4840"/>
      <c r="O4840" s="20"/>
      <c r="P4840"/>
      <c r="Q4840"/>
      <c r="R4840"/>
      <c r="S4840"/>
      <c r="T4840" s="20"/>
      <c r="U4840"/>
      <c r="V4840"/>
      <c r="W4840"/>
      <c r="X4840"/>
      <c r="Y4840" s="20"/>
      <c r="Z4840"/>
      <c r="AA4840"/>
      <c r="AB4840"/>
      <c r="AC4840"/>
      <c r="AD4840" s="20"/>
      <c r="AE4840"/>
      <c r="AF4840"/>
      <c r="AG4840"/>
      <c r="AH4840"/>
      <c r="AI4840" s="20"/>
      <c r="AJ4840"/>
      <c r="AK4840"/>
      <c r="AL4840"/>
      <c r="AM4840"/>
      <c r="AN4840" s="20"/>
      <c r="AO4840"/>
      <c r="AT4840" s="14"/>
      <c r="AU4840" s="14"/>
      <c r="AV4840" s="14"/>
      <c r="AW4840" s="14"/>
    </row>
    <row r="4841" spans="1:49" s="10" customFormat="1">
      <c r="A4841" s="12"/>
      <c r="C4841"/>
      <c r="D4841"/>
      <c r="E4841" s="20"/>
      <c r="F4841"/>
      <c r="G4841"/>
      <c r="H4841"/>
      <c r="I4841"/>
      <c r="J4841" s="20"/>
      <c r="K4841"/>
      <c r="L4841"/>
      <c r="M4841"/>
      <c r="N4841"/>
      <c r="O4841" s="20"/>
      <c r="P4841"/>
      <c r="Q4841"/>
      <c r="R4841"/>
      <c r="S4841"/>
      <c r="T4841" s="20"/>
      <c r="U4841"/>
      <c r="V4841"/>
      <c r="W4841"/>
      <c r="X4841"/>
      <c r="Y4841" s="20"/>
      <c r="Z4841"/>
      <c r="AA4841"/>
      <c r="AB4841"/>
      <c r="AC4841"/>
      <c r="AD4841" s="20"/>
      <c r="AE4841"/>
      <c r="AF4841"/>
      <c r="AG4841"/>
      <c r="AH4841"/>
      <c r="AI4841" s="20"/>
      <c r="AJ4841"/>
      <c r="AK4841"/>
      <c r="AL4841"/>
      <c r="AM4841"/>
      <c r="AN4841" s="20"/>
      <c r="AO4841"/>
      <c r="AT4841" s="14"/>
      <c r="AU4841" s="14"/>
      <c r="AV4841" s="14"/>
      <c r="AW4841" s="14"/>
    </row>
    <row r="4842" spans="1:49" s="10" customFormat="1">
      <c r="A4842" s="12"/>
      <c r="C4842"/>
      <c r="D4842"/>
      <c r="E4842" s="20"/>
      <c r="F4842"/>
      <c r="G4842"/>
      <c r="H4842"/>
      <c r="I4842"/>
      <c r="J4842" s="20"/>
      <c r="K4842"/>
      <c r="L4842"/>
      <c r="M4842"/>
      <c r="N4842"/>
      <c r="O4842" s="20"/>
      <c r="P4842"/>
      <c r="Q4842"/>
      <c r="R4842"/>
      <c r="S4842"/>
      <c r="T4842" s="20"/>
      <c r="U4842"/>
      <c r="V4842"/>
      <c r="W4842"/>
      <c r="X4842"/>
      <c r="Y4842" s="20"/>
      <c r="Z4842"/>
      <c r="AA4842"/>
      <c r="AB4842"/>
      <c r="AC4842"/>
      <c r="AD4842" s="20"/>
      <c r="AE4842"/>
      <c r="AF4842"/>
      <c r="AG4842"/>
      <c r="AH4842"/>
      <c r="AI4842" s="20"/>
      <c r="AJ4842"/>
      <c r="AK4842"/>
      <c r="AL4842"/>
      <c r="AM4842"/>
      <c r="AN4842" s="20"/>
      <c r="AO4842"/>
      <c r="AT4842" s="14"/>
      <c r="AU4842" s="14"/>
      <c r="AV4842" s="14"/>
      <c r="AW4842" s="14"/>
    </row>
    <row r="4843" spans="1:49" s="10" customFormat="1">
      <c r="A4843" s="12"/>
      <c r="C4843"/>
      <c r="D4843"/>
      <c r="E4843" s="20"/>
      <c r="F4843"/>
      <c r="G4843"/>
      <c r="H4843"/>
      <c r="I4843"/>
      <c r="J4843" s="20"/>
      <c r="K4843"/>
      <c r="L4843"/>
      <c r="M4843"/>
      <c r="N4843"/>
      <c r="O4843" s="20"/>
      <c r="P4843"/>
      <c r="Q4843"/>
      <c r="R4843"/>
      <c r="S4843"/>
      <c r="T4843" s="20"/>
      <c r="U4843"/>
      <c r="V4843"/>
      <c r="W4843"/>
      <c r="X4843"/>
      <c r="Y4843" s="20"/>
      <c r="Z4843"/>
      <c r="AA4843"/>
      <c r="AB4843"/>
      <c r="AC4843"/>
      <c r="AD4843" s="20"/>
      <c r="AE4843"/>
      <c r="AF4843"/>
      <c r="AG4843"/>
      <c r="AH4843"/>
      <c r="AI4843" s="20"/>
      <c r="AJ4843"/>
      <c r="AK4843"/>
      <c r="AL4843"/>
      <c r="AM4843"/>
      <c r="AN4843" s="20"/>
      <c r="AO4843"/>
      <c r="AT4843" s="14"/>
      <c r="AU4843" s="14"/>
      <c r="AV4843" s="14"/>
      <c r="AW4843" s="14"/>
    </row>
    <row r="4844" spans="1:49" s="10" customFormat="1">
      <c r="A4844" s="12"/>
      <c r="C4844"/>
      <c r="D4844"/>
      <c r="E4844" s="20"/>
      <c r="F4844"/>
      <c r="G4844"/>
      <c r="H4844"/>
      <c r="I4844"/>
      <c r="J4844" s="20"/>
      <c r="K4844"/>
      <c r="L4844"/>
      <c r="M4844"/>
      <c r="N4844"/>
      <c r="O4844" s="20"/>
      <c r="P4844"/>
      <c r="Q4844"/>
      <c r="R4844"/>
      <c r="S4844"/>
      <c r="T4844" s="20"/>
      <c r="U4844"/>
      <c r="V4844"/>
      <c r="W4844"/>
      <c r="X4844"/>
      <c r="Y4844" s="20"/>
      <c r="Z4844"/>
      <c r="AA4844"/>
      <c r="AB4844"/>
      <c r="AC4844"/>
      <c r="AD4844" s="20"/>
      <c r="AE4844"/>
      <c r="AF4844"/>
      <c r="AG4844"/>
      <c r="AH4844"/>
      <c r="AI4844" s="20"/>
      <c r="AJ4844"/>
      <c r="AK4844"/>
      <c r="AL4844"/>
      <c r="AM4844"/>
      <c r="AN4844" s="20"/>
      <c r="AO4844"/>
      <c r="AT4844" s="14"/>
      <c r="AU4844" s="14"/>
      <c r="AV4844" s="14"/>
      <c r="AW4844" s="14"/>
    </row>
    <row r="4845" spans="1:49" s="10" customFormat="1">
      <c r="A4845" s="12"/>
      <c r="C4845"/>
      <c r="D4845"/>
      <c r="E4845" s="20"/>
      <c r="F4845"/>
      <c r="G4845"/>
      <c r="H4845"/>
      <c r="I4845"/>
      <c r="J4845" s="20"/>
      <c r="K4845"/>
      <c r="L4845"/>
      <c r="M4845"/>
      <c r="N4845"/>
      <c r="O4845" s="20"/>
      <c r="P4845"/>
      <c r="Q4845"/>
      <c r="R4845"/>
      <c r="S4845"/>
      <c r="T4845" s="20"/>
      <c r="U4845"/>
      <c r="V4845"/>
      <c r="W4845"/>
      <c r="X4845"/>
      <c r="Y4845" s="20"/>
      <c r="Z4845"/>
      <c r="AA4845"/>
      <c r="AB4845"/>
      <c r="AC4845"/>
      <c r="AD4845" s="20"/>
      <c r="AE4845"/>
      <c r="AF4845"/>
      <c r="AG4845"/>
      <c r="AH4845"/>
      <c r="AI4845" s="20"/>
      <c r="AJ4845"/>
      <c r="AK4845"/>
      <c r="AL4845"/>
      <c r="AM4845"/>
      <c r="AN4845" s="20"/>
      <c r="AO4845"/>
      <c r="AT4845" s="14"/>
      <c r="AU4845" s="14"/>
      <c r="AV4845" s="14"/>
      <c r="AW4845" s="14"/>
    </row>
    <row r="4846" spans="1:49" s="10" customFormat="1">
      <c r="A4846" s="12"/>
      <c r="C4846"/>
      <c r="D4846"/>
      <c r="E4846" s="20"/>
      <c r="F4846"/>
      <c r="G4846"/>
      <c r="H4846"/>
      <c r="I4846"/>
      <c r="J4846" s="20"/>
      <c r="K4846"/>
      <c r="L4846"/>
      <c r="M4846"/>
      <c r="N4846"/>
      <c r="O4846" s="20"/>
      <c r="P4846"/>
      <c r="Q4846"/>
      <c r="R4846"/>
      <c r="S4846"/>
      <c r="T4846" s="20"/>
      <c r="U4846"/>
      <c r="V4846"/>
      <c r="W4846"/>
      <c r="X4846"/>
      <c r="Y4846" s="20"/>
      <c r="Z4846"/>
      <c r="AA4846"/>
      <c r="AB4846"/>
      <c r="AC4846"/>
      <c r="AD4846" s="20"/>
      <c r="AE4846"/>
      <c r="AF4846"/>
      <c r="AG4846"/>
      <c r="AH4846"/>
      <c r="AI4846" s="20"/>
      <c r="AJ4846"/>
      <c r="AK4846"/>
      <c r="AL4846"/>
      <c r="AM4846"/>
      <c r="AN4846" s="20"/>
      <c r="AO4846"/>
      <c r="AT4846" s="14"/>
      <c r="AU4846" s="14"/>
      <c r="AV4846" s="14"/>
      <c r="AW4846" s="14"/>
    </row>
    <row r="4847" spans="1:49" s="10" customFormat="1">
      <c r="A4847" s="12"/>
      <c r="C4847"/>
      <c r="D4847"/>
      <c r="E4847" s="20"/>
      <c r="F4847"/>
      <c r="G4847"/>
      <c r="H4847"/>
      <c r="I4847"/>
      <c r="J4847" s="20"/>
      <c r="K4847"/>
      <c r="L4847"/>
      <c r="M4847"/>
      <c r="N4847"/>
      <c r="O4847" s="20"/>
      <c r="P4847"/>
      <c r="Q4847"/>
      <c r="R4847"/>
      <c r="S4847"/>
      <c r="T4847" s="20"/>
      <c r="U4847"/>
      <c r="V4847"/>
      <c r="W4847"/>
      <c r="X4847"/>
      <c r="Y4847" s="20"/>
      <c r="Z4847"/>
      <c r="AA4847"/>
      <c r="AB4847"/>
      <c r="AC4847"/>
      <c r="AD4847" s="20"/>
      <c r="AE4847"/>
      <c r="AF4847"/>
      <c r="AG4847"/>
      <c r="AH4847"/>
      <c r="AI4847" s="20"/>
      <c r="AJ4847"/>
      <c r="AK4847"/>
      <c r="AL4847"/>
      <c r="AM4847"/>
      <c r="AN4847" s="20"/>
      <c r="AO4847"/>
      <c r="AT4847" s="14"/>
      <c r="AU4847" s="14"/>
      <c r="AV4847" s="14"/>
      <c r="AW4847" s="14"/>
    </row>
    <row r="4848" spans="1:49" s="10" customFormat="1">
      <c r="A4848" s="12"/>
      <c r="C4848"/>
      <c r="D4848"/>
      <c r="E4848" s="20"/>
      <c r="F4848"/>
      <c r="G4848"/>
      <c r="H4848"/>
      <c r="I4848"/>
      <c r="J4848" s="20"/>
      <c r="K4848"/>
      <c r="L4848"/>
      <c r="M4848"/>
      <c r="N4848"/>
      <c r="O4848" s="20"/>
      <c r="P4848"/>
      <c r="Q4848"/>
      <c r="R4848"/>
      <c r="S4848"/>
      <c r="T4848" s="20"/>
      <c r="U4848"/>
      <c r="V4848"/>
      <c r="W4848"/>
      <c r="X4848"/>
      <c r="Y4848" s="20"/>
      <c r="Z4848"/>
      <c r="AA4848"/>
      <c r="AB4848"/>
      <c r="AC4848"/>
      <c r="AD4848" s="20"/>
      <c r="AE4848"/>
      <c r="AF4848"/>
      <c r="AG4848"/>
      <c r="AH4848"/>
      <c r="AI4848" s="20"/>
      <c r="AJ4848"/>
      <c r="AK4848"/>
      <c r="AL4848"/>
      <c r="AM4848"/>
      <c r="AN4848" s="20"/>
      <c r="AO4848"/>
      <c r="AT4848" s="14"/>
      <c r="AU4848" s="14"/>
      <c r="AV4848" s="14"/>
      <c r="AW4848" s="14"/>
    </row>
    <row r="4849" spans="1:49" s="10" customFormat="1">
      <c r="A4849" s="12"/>
      <c r="C4849"/>
      <c r="D4849"/>
      <c r="E4849" s="20"/>
      <c r="F4849"/>
      <c r="G4849"/>
      <c r="H4849"/>
      <c r="I4849"/>
      <c r="J4849" s="20"/>
      <c r="K4849"/>
      <c r="L4849"/>
      <c r="M4849"/>
      <c r="N4849"/>
      <c r="O4849" s="20"/>
      <c r="P4849"/>
      <c r="Q4849"/>
      <c r="R4849"/>
      <c r="S4849"/>
      <c r="T4849" s="20"/>
      <c r="U4849"/>
      <c r="V4849"/>
      <c r="W4849"/>
      <c r="X4849"/>
      <c r="Y4849" s="20"/>
      <c r="Z4849"/>
      <c r="AA4849"/>
      <c r="AB4849"/>
      <c r="AC4849"/>
      <c r="AD4849" s="20"/>
      <c r="AE4849"/>
      <c r="AF4849"/>
      <c r="AG4849"/>
      <c r="AH4849"/>
      <c r="AI4849" s="20"/>
      <c r="AJ4849"/>
      <c r="AK4849"/>
      <c r="AL4849"/>
      <c r="AM4849"/>
      <c r="AN4849" s="20"/>
      <c r="AO4849"/>
      <c r="AT4849" s="14"/>
      <c r="AU4849" s="14"/>
      <c r="AV4849" s="14"/>
      <c r="AW4849" s="14"/>
    </row>
    <row r="4850" spans="1:49" s="10" customFormat="1">
      <c r="A4850" s="12"/>
      <c r="C4850"/>
      <c r="D4850"/>
      <c r="E4850" s="20"/>
      <c r="F4850"/>
      <c r="G4850"/>
      <c r="H4850"/>
      <c r="I4850"/>
      <c r="J4850" s="20"/>
      <c r="K4850"/>
      <c r="L4850"/>
      <c r="M4850"/>
      <c r="N4850"/>
      <c r="O4850" s="20"/>
      <c r="P4850"/>
      <c r="Q4850"/>
      <c r="R4850"/>
      <c r="S4850"/>
      <c r="T4850" s="20"/>
      <c r="U4850"/>
      <c r="V4850"/>
      <c r="W4850"/>
      <c r="X4850"/>
      <c r="Y4850" s="20"/>
      <c r="Z4850"/>
      <c r="AA4850"/>
      <c r="AB4850"/>
      <c r="AC4850"/>
      <c r="AD4850" s="20"/>
      <c r="AE4850"/>
      <c r="AF4850"/>
      <c r="AG4850"/>
      <c r="AH4850"/>
      <c r="AI4850" s="20"/>
      <c r="AJ4850"/>
      <c r="AK4850"/>
      <c r="AL4850"/>
      <c r="AM4850"/>
      <c r="AN4850" s="20"/>
      <c r="AO4850"/>
      <c r="AT4850" s="14"/>
      <c r="AU4850" s="14"/>
      <c r="AV4850" s="14"/>
      <c r="AW4850" s="14"/>
    </row>
    <row r="4851" spans="1:49" s="10" customFormat="1">
      <c r="A4851" s="12"/>
      <c r="C4851"/>
      <c r="D4851"/>
      <c r="E4851" s="20"/>
      <c r="F4851"/>
      <c r="G4851"/>
      <c r="H4851"/>
      <c r="I4851"/>
      <c r="J4851" s="20"/>
      <c r="K4851"/>
      <c r="L4851"/>
      <c r="M4851"/>
      <c r="N4851"/>
      <c r="O4851" s="20"/>
      <c r="P4851"/>
      <c r="Q4851"/>
      <c r="R4851"/>
      <c r="S4851"/>
      <c r="T4851" s="20"/>
      <c r="U4851"/>
      <c r="V4851"/>
      <c r="W4851"/>
      <c r="X4851"/>
      <c r="Y4851" s="20"/>
      <c r="Z4851"/>
      <c r="AA4851"/>
      <c r="AB4851"/>
      <c r="AC4851"/>
      <c r="AD4851" s="20"/>
      <c r="AE4851"/>
      <c r="AF4851"/>
      <c r="AG4851"/>
      <c r="AH4851"/>
      <c r="AI4851" s="20"/>
      <c r="AJ4851"/>
      <c r="AK4851"/>
      <c r="AL4851"/>
      <c r="AM4851"/>
      <c r="AN4851" s="20"/>
      <c r="AO4851"/>
      <c r="AT4851" s="14"/>
      <c r="AU4851" s="14"/>
      <c r="AV4851" s="14"/>
      <c r="AW4851" s="14"/>
    </row>
    <row r="4852" spans="1:49" s="10" customFormat="1">
      <c r="A4852" s="12"/>
      <c r="C4852"/>
      <c r="D4852"/>
      <c r="E4852" s="20"/>
      <c r="F4852"/>
      <c r="G4852"/>
      <c r="H4852"/>
      <c r="I4852"/>
      <c r="J4852" s="20"/>
      <c r="K4852"/>
      <c r="L4852"/>
      <c r="M4852"/>
      <c r="N4852"/>
      <c r="O4852" s="20"/>
      <c r="P4852"/>
      <c r="Q4852"/>
      <c r="R4852"/>
      <c r="S4852"/>
      <c r="T4852" s="20"/>
      <c r="U4852"/>
      <c r="V4852"/>
      <c r="W4852"/>
      <c r="X4852"/>
      <c r="Y4852" s="20"/>
      <c r="Z4852"/>
      <c r="AA4852"/>
      <c r="AB4852"/>
      <c r="AC4852"/>
      <c r="AD4852" s="20"/>
      <c r="AE4852"/>
      <c r="AF4852"/>
      <c r="AG4852"/>
      <c r="AH4852"/>
      <c r="AI4852" s="20"/>
      <c r="AJ4852"/>
      <c r="AK4852"/>
      <c r="AL4852"/>
      <c r="AM4852"/>
      <c r="AN4852" s="20"/>
      <c r="AO4852"/>
      <c r="AT4852" s="14"/>
      <c r="AU4852" s="14"/>
      <c r="AV4852" s="14"/>
      <c r="AW4852" s="14"/>
    </row>
    <row r="4853" spans="1:49" s="10" customFormat="1">
      <c r="A4853" s="12"/>
      <c r="C4853"/>
      <c r="D4853"/>
      <c r="E4853" s="20"/>
      <c r="F4853"/>
      <c r="G4853"/>
      <c r="H4853"/>
      <c r="I4853"/>
      <c r="J4853" s="20"/>
      <c r="K4853"/>
      <c r="L4853"/>
      <c r="M4853"/>
      <c r="N4853"/>
      <c r="O4853" s="20"/>
      <c r="P4853"/>
      <c r="Q4853"/>
      <c r="R4853"/>
      <c r="S4853"/>
      <c r="T4853" s="20"/>
      <c r="U4853"/>
      <c r="V4853"/>
      <c r="W4853"/>
      <c r="X4853"/>
      <c r="Y4853" s="20"/>
      <c r="Z4853"/>
      <c r="AA4853"/>
      <c r="AB4853"/>
      <c r="AC4853"/>
      <c r="AD4853" s="20"/>
      <c r="AE4853"/>
      <c r="AF4853"/>
      <c r="AG4853"/>
      <c r="AH4853"/>
      <c r="AI4853" s="20"/>
      <c r="AJ4853"/>
      <c r="AK4853"/>
      <c r="AL4853"/>
      <c r="AM4853"/>
      <c r="AN4853" s="20"/>
      <c r="AO4853"/>
      <c r="AT4853" s="14"/>
      <c r="AU4853" s="14"/>
      <c r="AV4853" s="14"/>
      <c r="AW4853" s="14"/>
    </row>
    <row r="4854" spans="1:49" s="10" customFormat="1">
      <c r="A4854" s="12"/>
      <c r="C4854"/>
      <c r="D4854"/>
      <c r="E4854" s="20"/>
      <c r="F4854"/>
      <c r="G4854"/>
      <c r="H4854"/>
      <c r="I4854"/>
      <c r="J4854" s="20"/>
      <c r="K4854"/>
      <c r="L4854"/>
      <c r="M4854"/>
      <c r="N4854"/>
      <c r="O4854" s="20"/>
      <c r="P4854"/>
      <c r="Q4854"/>
      <c r="R4854"/>
      <c r="S4854"/>
      <c r="T4854" s="20"/>
      <c r="U4854"/>
      <c r="V4854"/>
      <c r="W4854"/>
      <c r="X4854"/>
      <c r="Y4854" s="20"/>
      <c r="Z4854"/>
      <c r="AA4854"/>
      <c r="AB4854"/>
      <c r="AC4854"/>
      <c r="AD4854" s="20"/>
      <c r="AE4854"/>
      <c r="AF4854"/>
      <c r="AG4854"/>
      <c r="AH4854"/>
      <c r="AI4854" s="20"/>
      <c r="AJ4854"/>
      <c r="AK4854"/>
      <c r="AL4854"/>
      <c r="AM4854"/>
      <c r="AN4854" s="20"/>
      <c r="AO4854"/>
      <c r="AT4854" s="14"/>
      <c r="AU4854" s="14"/>
      <c r="AV4854" s="14"/>
      <c r="AW4854" s="14"/>
    </row>
    <row r="4855" spans="1:49" s="10" customFormat="1">
      <c r="A4855" s="12"/>
      <c r="C4855"/>
      <c r="D4855"/>
      <c r="E4855" s="20"/>
      <c r="F4855"/>
      <c r="G4855"/>
      <c r="H4855"/>
      <c r="I4855"/>
      <c r="J4855" s="20"/>
      <c r="K4855"/>
      <c r="L4855"/>
      <c r="M4855"/>
      <c r="N4855"/>
      <c r="O4855" s="20"/>
      <c r="P4855"/>
      <c r="Q4855"/>
      <c r="R4855"/>
      <c r="S4855"/>
      <c r="T4855" s="20"/>
      <c r="U4855"/>
      <c r="V4855"/>
      <c r="W4855"/>
      <c r="X4855"/>
      <c r="Y4855" s="20"/>
      <c r="Z4855"/>
      <c r="AA4855"/>
      <c r="AB4855"/>
      <c r="AC4855"/>
      <c r="AD4855" s="20"/>
      <c r="AE4855"/>
      <c r="AF4855"/>
      <c r="AG4855"/>
      <c r="AH4855"/>
      <c r="AI4855" s="20"/>
      <c r="AJ4855"/>
      <c r="AK4855"/>
      <c r="AL4855"/>
      <c r="AM4855"/>
      <c r="AN4855" s="20"/>
      <c r="AO4855"/>
      <c r="AT4855" s="14"/>
      <c r="AU4855" s="14"/>
      <c r="AV4855" s="14"/>
      <c r="AW4855" s="14"/>
    </row>
    <row r="4856" spans="1:49" s="10" customFormat="1">
      <c r="A4856" s="12"/>
      <c r="C4856"/>
      <c r="D4856"/>
      <c r="E4856" s="20"/>
      <c r="F4856"/>
      <c r="G4856"/>
      <c r="H4856"/>
      <c r="I4856"/>
      <c r="J4856" s="20"/>
      <c r="K4856"/>
      <c r="L4856"/>
      <c r="M4856"/>
      <c r="N4856"/>
      <c r="O4856" s="20"/>
      <c r="P4856"/>
      <c r="Q4856"/>
      <c r="R4856"/>
      <c r="S4856"/>
      <c r="T4856" s="20"/>
      <c r="U4856"/>
      <c r="V4856"/>
      <c r="W4856"/>
      <c r="X4856"/>
      <c r="Y4856" s="20"/>
      <c r="Z4856"/>
      <c r="AA4856"/>
      <c r="AB4856"/>
      <c r="AC4856"/>
      <c r="AD4856" s="20"/>
      <c r="AE4856"/>
      <c r="AF4856"/>
      <c r="AG4856"/>
      <c r="AH4856"/>
      <c r="AI4856" s="20"/>
      <c r="AJ4856"/>
      <c r="AK4856"/>
      <c r="AL4856"/>
      <c r="AM4856"/>
      <c r="AN4856" s="20"/>
      <c r="AO4856"/>
      <c r="AT4856" s="14"/>
      <c r="AU4856" s="14"/>
      <c r="AV4856" s="14"/>
      <c r="AW4856" s="14"/>
    </row>
    <row r="4857" spans="1:49" s="10" customFormat="1">
      <c r="A4857" s="12"/>
      <c r="C4857"/>
      <c r="D4857"/>
      <c r="E4857" s="20"/>
      <c r="F4857"/>
      <c r="G4857"/>
      <c r="H4857"/>
      <c r="I4857"/>
      <c r="J4857" s="20"/>
      <c r="K4857"/>
      <c r="L4857"/>
      <c r="M4857"/>
      <c r="N4857"/>
      <c r="O4857" s="20"/>
      <c r="P4857"/>
      <c r="Q4857"/>
      <c r="R4857"/>
      <c r="S4857"/>
      <c r="T4857" s="20"/>
      <c r="U4857"/>
      <c r="V4857"/>
      <c r="W4857"/>
      <c r="X4857"/>
      <c r="Y4857" s="20"/>
      <c r="Z4857"/>
      <c r="AA4857"/>
      <c r="AB4857"/>
      <c r="AC4857"/>
      <c r="AD4857" s="20"/>
      <c r="AE4857"/>
      <c r="AF4857"/>
      <c r="AG4857"/>
      <c r="AH4857"/>
      <c r="AI4857" s="20"/>
      <c r="AJ4857"/>
      <c r="AK4857"/>
      <c r="AL4857"/>
      <c r="AM4857"/>
      <c r="AN4857" s="20"/>
      <c r="AO4857"/>
      <c r="AT4857" s="14"/>
      <c r="AU4857" s="14"/>
      <c r="AV4857" s="14"/>
      <c r="AW4857" s="14"/>
    </row>
    <row r="4858" spans="1:49" s="10" customFormat="1">
      <c r="A4858" s="12"/>
      <c r="C4858"/>
      <c r="D4858"/>
      <c r="E4858" s="20"/>
      <c r="F4858"/>
      <c r="G4858"/>
      <c r="H4858"/>
      <c r="I4858"/>
      <c r="J4858" s="20"/>
      <c r="K4858"/>
      <c r="L4858"/>
      <c r="M4858"/>
      <c r="N4858"/>
      <c r="O4858" s="20"/>
      <c r="P4858"/>
      <c r="Q4858"/>
      <c r="R4858"/>
      <c r="S4858"/>
      <c r="T4858" s="20"/>
      <c r="U4858"/>
      <c r="V4858"/>
      <c r="W4858"/>
      <c r="X4858"/>
      <c r="Y4858" s="20"/>
      <c r="Z4858"/>
      <c r="AA4858"/>
      <c r="AB4858"/>
      <c r="AC4858"/>
      <c r="AD4858" s="20"/>
      <c r="AE4858"/>
      <c r="AF4858"/>
      <c r="AG4858"/>
      <c r="AH4858"/>
      <c r="AI4858" s="20"/>
      <c r="AJ4858"/>
      <c r="AK4858"/>
      <c r="AL4858"/>
      <c r="AM4858"/>
      <c r="AN4858" s="20"/>
      <c r="AO4858"/>
      <c r="AT4858" s="14"/>
      <c r="AU4858" s="14"/>
      <c r="AV4858" s="14"/>
      <c r="AW4858" s="14"/>
    </row>
    <row r="4859" spans="1:49" s="10" customFormat="1">
      <c r="A4859" s="12"/>
      <c r="C4859"/>
      <c r="D4859"/>
      <c r="E4859" s="20"/>
      <c r="F4859"/>
      <c r="G4859"/>
      <c r="H4859"/>
      <c r="I4859"/>
      <c r="J4859" s="20"/>
      <c r="K4859"/>
      <c r="L4859"/>
      <c r="M4859"/>
      <c r="N4859"/>
      <c r="O4859" s="20"/>
      <c r="P4859"/>
      <c r="Q4859"/>
      <c r="R4859"/>
      <c r="S4859"/>
      <c r="T4859" s="20"/>
      <c r="U4859"/>
      <c r="V4859"/>
      <c r="W4859"/>
      <c r="X4859"/>
      <c r="Y4859" s="20"/>
      <c r="Z4859"/>
      <c r="AA4859"/>
      <c r="AB4859"/>
      <c r="AC4859"/>
      <c r="AD4859" s="20"/>
      <c r="AE4859"/>
      <c r="AF4859"/>
      <c r="AG4859"/>
      <c r="AH4859"/>
      <c r="AI4859" s="20"/>
      <c r="AJ4859"/>
      <c r="AK4859"/>
      <c r="AL4859"/>
      <c r="AM4859"/>
      <c r="AN4859" s="20"/>
      <c r="AO4859"/>
      <c r="AT4859" s="14"/>
      <c r="AU4859" s="14"/>
      <c r="AV4859" s="14"/>
      <c r="AW4859" s="14"/>
    </row>
    <row r="4860" spans="1:49" s="10" customFormat="1">
      <c r="A4860" s="12"/>
      <c r="C4860"/>
      <c r="D4860"/>
      <c r="E4860" s="20"/>
      <c r="F4860"/>
      <c r="G4860"/>
      <c r="H4860"/>
      <c r="I4860"/>
      <c r="J4860" s="20"/>
      <c r="K4860"/>
      <c r="L4860"/>
      <c r="M4860"/>
      <c r="N4860"/>
      <c r="O4860" s="20"/>
      <c r="P4860"/>
      <c r="Q4860"/>
      <c r="R4860"/>
      <c r="S4860"/>
      <c r="T4860" s="20"/>
      <c r="U4860"/>
      <c r="V4860"/>
      <c r="W4860"/>
      <c r="X4860"/>
      <c r="Y4860" s="20"/>
      <c r="Z4860"/>
      <c r="AA4860"/>
      <c r="AB4860"/>
      <c r="AC4860"/>
      <c r="AD4860" s="20"/>
      <c r="AE4860"/>
      <c r="AF4860"/>
      <c r="AG4860"/>
      <c r="AH4860"/>
      <c r="AI4860" s="20"/>
      <c r="AJ4860"/>
      <c r="AK4860"/>
      <c r="AL4860"/>
      <c r="AM4860"/>
      <c r="AN4860" s="20"/>
      <c r="AO4860"/>
      <c r="AT4860" s="14"/>
      <c r="AU4860" s="14"/>
      <c r="AV4860" s="14"/>
      <c r="AW4860" s="14"/>
    </row>
    <row r="4861" spans="1:49" s="10" customFormat="1">
      <c r="A4861" s="12"/>
      <c r="C4861"/>
      <c r="D4861"/>
      <c r="E4861" s="20"/>
      <c r="F4861"/>
      <c r="G4861"/>
      <c r="H4861"/>
      <c r="I4861"/>
      <c r="J4861" s="20"/>
      <c r="K4861"/>
      <c r="L4861"/>
      <c r="M4861"/>
      <c r="N4861"/>
      <c r="O4861" s="20"/>
      <c r="P4861"/>
      <c r="Q4861"/>
      <c r="R4861"/>
      <c r="S4861"/>
      <c r="T4861" s="20"/>
      <c r="U4861"/>
      <c r="V4861"/>
      <c r="W4861"/>
      <c r="X4861"/>
      <c r="Y4861" s="20"/>
      <c r="Z4861"/>
      <c r="AA4861"/>
      <c r="AB4861"/>
      <c r="AC4861"/>
      <c r="AD4861" s="20"/>
      <c r="AE4861"/>
      <c r="AF4861"/>
      <c r="AG4861"/>
      <c r="AH4861"/>
      <c r="AI4861" s="20"/>
      <c r="AJ4861"/>
      <c r="AK4861"/>
      <c r="AL4861"/>
      <c r="AM4861"/>
      <c r="AN4861" s="20"/>
      <c r="AO4861"/>
      <c r="AT4861" s="14"/>
      <c r="AU4861" s="14"/>
      <c r="AV4861" s="14"/>
      <c r="AW4861" s="14"/>
    </row>
    <row r="4862" spans="1:49" s="10" customFormat="1">
      <c r="A4862" s="12"/>
      <c r="C4862"/>
      <c r="D4862"/>
      <c r="E4862" s="20"/>
      <c r="F4862"/>
      <c r="G4862"/>
      <c r="H4862"/>
      <c r="I4862"/>
      <c r="J4862" s="20"/>
      <c r="K4862"/>
      <c r="L4862"/>
      <c r="M4862"/>
      <c r="N4862"/>
      <c r="O4862" s="20"/>
      <c r="P4862"/>
      <c r="Q4862"/>
      <c r="R4862"/>
      <c r="S4862"/>
      <c r="T4862" s="20"/>
      <c r="U4862"/>
      <c r="V4862"/>
      <c r="W4862"/>
      <c r="X4862"/>
      <c r="Y4862" s="20"/>
      <c r="Z4862"/>
      <c r="AA4862"/>
      <c r="AB4862"/>
      <c r="AC4862"/>
      <c r="AD4862" s="20"/>
      <c r="AE4862"/>
      <c r="AF4862"/>
      <c r="AG4862"/>
      <c r="AH4862"/>
      <c r="AI4862" s="20"/>
      <c r="AJ4862"/>
      <c r="AK4862"/>
      <c r="AL4862"/>
      <c r="AM4862"/>
      <c r="AN4862" s="20"/>
      <c r="AO4862"/>
      <c r="AT4862" s="14"/>
      <c r="AU4862" s="14"/>
      <c r="AV4862" s="14"/>
      <c r="AW4862" s="14"/>
    </row>
    <row r="4863" spans="1:49" s="10" customFormat="1">
      <c r="A4863" s="12"/>
      <c r="C4863"/>
      <c r="D4863"/>
      <c r="E4863" s="20"/>
      <c r="F4863"/>
      <c r="G4863"/>
      <c r="H4863"/>
      <c r="I4863"/>
      <c r="J4863" s="20"/>
      <c r="K4863"/>
      <c r="L4863"/>
      <c r="M4863"/>
      <c r="N4863"/>
      <c r="O4863" s="20"/>
      <c r="P4863"/>
      <c r="Q4863"/>
      <c r="R4863"/>
      <c r="S4863"/>
      <c r="T4863" s="20"/>
      <c r="U4863"/>
      <c r="V4863"/>
      <c r="W4863"/>
      <c r="X4863"/>
      <c r="Y4863" s="20"/>
      <c r="Z4863"/>
      <c r="AA4863"/>
      <c r="AB4863"/>
      <c r="AC4863"/>
      <c r="AD4863" s="20"/>
      <c r="AE4863"/>
      <c r="AF4863"/>
      <c r="AG4863"/>
      <c r="AH4863"/>
      <c r="AI4863" s="20"/>
      <c r="AJ4863"/>
      <c r="AK4863"/>
      <c r="AL4863"/>
      <c r="AM4863"/>
      <c r="AN4863" s="20"/>
      <c r="AO4863"/>
      <c r="AT4863" s="14"/>
      <c r="AU4863" s="14"/>
      <c r="AV4863" s="14"/>
      <c r="AW4863" s="14"/>
    </row>
    <row r="4864" spans="1:49" s="10" customFormat="1">
      <c r="A4864" s="12"/>
      <c r="C4864"/>
      <c r="D4864"/>
      <c r="E4864" s="20"/>
      <c r="F4864"/>
      <c r="G4864"/>
      <c r="H4864"/>
      <c r="I4864"/>
      <c r="J4864" s="20"/>
      <c r="K4864"/>
      <c r="L4864"/>
      <c r="M4864"/>
      <c r="N4864"/>
      <c r="O4864" s="20"/>
      <c r="P4864"/>
      <c r="Q4864"/>
      <c r="R4864"/>
      <c r="S4864"/>
      <c r="T4864" s="20"/>
      <c r="U4864"/>
      <c r="V4864"/>
      <c r="W4864"/>
      <c r="X4864"/>
      <c r="Y4864" s="20"/>
      <c r="Z4864"/>
      <c r="AA4864"/>
      <c r="AB4864"/>
      <c r="AC4864"/>
      <c r="AD4864" s="20"/>
      <c r="AE4864"/>
      <c r="AF4864"/>
      <c r="AG4864"/>
      <c r="AH4864"/>
      <c r="AI4864" s="20"/>
      <c r="AJ4864"/>
      <c r="AK4864"/>
      <c r="AL4864"/>
      <c r="AM4864"/>
      <c r="AN4864" s="20"/>
      <c r="AO4864"/>
      <c r="AT4864" s="14"/>
      <c r="AU4864" s="14"/>
      <c r="AV4864" s="14"/>
      <c r="AW4864" s="14"/>
    </row>
    <row r="4865" spans="1:49" s="10" customFormat="1">
      <c r="A4865" s="12"/>
      <c r="C4865"/>
      <c r="D4865"/>
      <c r="E4865" s="20"/>
      <c r="F4865"/>
      <c r="G4865"/>
      <c r="H4865"/>
      <c r="I4865"/>
      <c r="J4865" s="20"/>
      <c r="K4865"/>
      <c r="L4865"/>
      <c r="M4865"/>
      <c r="N4865"/>
      <c r="O4865" s="20"/>
      <c r="P4865"/>
      <c r="Q4865"/>
      <c r="R4865"/>
      <c r="S4865"/>
      <c r="T4865" s="20"/>
      <c r="U4865"/>
      <c r="V4865"/>
      <c r="W4865"/>
      <c r="X4865"/>
      <c r="Y4865" s="20"/>
      <c r="Z4865"/>
      <c r="AA4865"/>
      <c r="AB4865"/>
      <c r="AC4865"/>
      <c r="AD4865" s="20"/>
      <c r="AE4865"/>
      <c r="AF4865"/>
      <c r="AG4865"/>
      <c r="AH4865"/>
      <c r="AI4865" s="20"/>
      <c r="AJ4865"/>
      <c r="AK4865"/>
      <c r="AL4865"/>
      <c r="AM4865"/>
      <c r="AN4865" s="20"/>
      <c r="AO4865"/>
      <c r="AT4865" s="14"/>
      <c r="AU4865" s="14"/>
      <c r="AV4865" s="14"/>
      <c r="AW4865" s="14"/>
    </row>
    <row r="4866" spans="1:49" s="10" customFormat="1">
      <c r="A4866" s="12"/>
      <c r="C4866"/>
      <c r="D4866"/>
      <c r="E4866" s="20"/>
      <c r="F4866"/>
      <c r="G4866"/>
      <c r="H4866"/>
      <c r="I4866"/>
      <c r="J4866" s="20"/>
      <c r="K4866"/>
      <c r="L4866"/>
      <c r="M4866"/>
      <c r="N4866"/>
      <c r="O4866" s="20"/>
      <c r="P4866"/>
      <c r="Q4866"/>
      <c r="R4866"/>
      <c r="S4866"/>
      <c r="T4866" s="20"/>
      <c r="U4866"/>
      <c r="V4866"/>
      <c r="W4866"/>
      <c r="X4866"/>
      <c r="Y4866" s="20"/>
      <c r="Z4866"/>
      <c r="AA4866"/>
      <c r="AB4866"/>
      <c r="AC4866"/>
      <c r="AD4866" s="20"/>
      <c r="AE4866"/>
      <c r="AF4866"/>
      <c r="AG4866"/>
      <c r="AH4866"/>
      <c r="AI4866" s="20"/>
      <c r="AJ4866"/>
      <c r="AK4866"/>
      <c r="AL4866"/>
      <c r="AM4866"/>
      <c r="AN4866" s="20"/>
      <c r="AO4866"/>
      <c r="AT4866" s="14"/>
      <c r="AU4866" s="14"/>
      <c r="AV4866" s="14"/>
      <c r="AW4866" s="14"/>
    </row>
    <row r="4867" spans="1:49" s="10" customFormat="1">
      <c r="A4867" s="12"/>
      <c r="C4867"/>
      <c r="D4867"/>
      <c r="E4867" s="20"/>
      <c r="F4867"/>
      <c r="G4867"/>
      <c r="H4867"/>
      <c r="I4867"/>
      <c r="J4867" s="20"/>
      <c r="K4867"/>
      <c r="L4867"/>
      <c r="M4867"/>
      <c r="N4867"/>
      <c r="O4867" s="20"/>
      <c r="P4867"/>
      <c r="Q4867"/>
      <c r="R4867"/>
      <c r="S4867"/>
      <c r="T4867" s="20"/>
      <c r="U4867"/>
      <c r="V4867"/>
      <c r="W4867"/>
      <c r="X4867"/>
      <c r="Y4867" s="20"/>
      <c r="Z4867"/>
      <c r="AA4867"/>
      <c r="AB4867"/>
      <c r="AC4867"/>
      <c r="AD4867" s="20"/>
      <c r="AE4867"/>
      <c r="AF4867"/>
      <c r="AG4867"/>
      <c r="AH4867"/>
      <c r="AI4867" s="20"/>
      <c r="AJ4867"/>
      <c r="AK4867"/>
      <c r="AL4867"/>
      <c r="AM4867"/>
      <c r="AN4867" s="20"/>
      <c r="AO4867"/>
      <c r="AT4867" s="14"/>
      <c r="AU4867" s="14"/>
      <c r="AV4867" s="14"/>
      <c r="AW4867" s="14"/>
    </row>
    <row r="4868" spans="1:49" s="10" customFormat="1">
      <c r="A4868" s="12"/>
      <c r="C4868"/>
      <c r="D4868"/>
      <c r="E4868" s="20"/>
      <c r="F4868"/>
      <c r="G4868"/>
      <c r="H4868"/>
      <c r="I4868"/>
      <c r="J4868" s="20"/>
      <c r="K4868"/>
      <c r="L4868"/>
      <c r="M4868"/>
      <c r="N4868"/>
      <c r="O4868" s="20"/>
      <c r="P4868"/>
      <c r="Q4868"/>
      <c r="R4868"/>
      <c r="S4868"/>
      <c r="T4868" s="20"/>
      <c r="U4868"/>
      <c r="V4868"/>
      <c r="W4868"/>
      <c r="X4868"/>
      <c r="Y4868" s="20"/>
      <c r="Z4868"/>
      <c r="AA4868"/>
      <c r="AB4868"/>
      <c r="AC4868"/>
      <c r="AD4868" s="20"/>
      <c r="AE4868"/>
      <c r="AF4868"/>
      <c r="AG4868"/>
      <c r="AH4868"/>
      <c r="AI4868" s="20"/>
      <c r="AJ4868"/>
      <c r="AK4868"/>
      <c r="AL4868"/>
      <c r="AM4868"/>
      <c r="AN4868" s="20"/>
      <c r="AO4868"/>
      <c r="AT4868" s="14"/>
      <c r="AU4868" s="14"/>
      <c r="AV4868" s="14"/>
      <c r="AW4868" s="14"/>
    </row>
    <row r="4869" spans="1:49" s="10" customFormat="1">
      <c r="A4869" s="12"/>
      <c r="C4869"/>
      <c r="D4869"/>
      <c r="E4869" s="20"/>
      <c r="F4869"/>
      <c r="G4869"/>
      <c r="H4869"/>
      <c r="I4869"/>
      <c r="J4869" s="20"/>
      <c r="K4869"/>
      <c r="L4869"/>
      <c r="M4869"/>
      <c r="N4869"/>
      <c r="O4869" s="20"/>
      <c r="P4869"/>
      <c r="Q4869"/>
      <c r="R4869"/>
      <c r="S4869"/>
      <c r="T4869" s="20"/>
      <c r="U4869"/>
      <c r="V4869"/>
      <c r="W4869"/>
      <c r="X4869"/>
      <c r="Y4869" s="20"/>
      <c r="Z4869"/>
      <c r="AA4869"/>
      <c r="AB4869"/>
      <c r="AC4869"/>
      <c r="AD4869" s="20"/>
      <c r="AE4869"/>
      <c r="AF4869"/>
      <c r="AG4869"/>
      <c r="AH4869"/>
      <c r="AI4869" s="20"/>
      <c r="AJ4869"/>
      <c r="AK4869"/>
      <c r="AL4869"/>
      <c r="AM4869"/>
      <c r="AN4869" s="20"/>
      <c r="AO4869"/>
      <c r="AT4869" s="14"/>
      <c r="AU4869" s="14"/>
      <c r="AV4869" s="14"/>
      <c r="AW4869" s="14"/>
    </row>
    <row r="4870" spans="1:49" s="10" customFormat="1">
      <c r="A4870" s="12"/>
      <c r="C4870"/>
      <c r="D4870"/>
      <c r="E4870" s="20"/>
      <c r="F4870"/>
      <c r="G4870"/>
      <c r="H4870"/>
      <c r="I4870"/>
      <c r="J4870" s="20"/>
      <c r="K4870"/>
      <c r="L4870"/>
      <c r="M4870"/>
      <c r="N4870"/>
      <c r="O4870" s="20"/>
      <c r="P4870"/>
      <c r="Q4870"/>
      <c r="R4870"/>
      <c r="S4870"/>
      <c r="T4870" s="20"/>
      <c r="U4870"/>
      <c r="V4870"/>
      <c r="W4870"/>
      <c r="X4870"/>
      <c r="Y4870" s="20"/>
      <c r="Z4870"/>
      <c r="AA4870"/>
      <c r="AB4870"/>
      <c r="AC4870"/>
      <c r="AD4870" s="20"/>
      <c r="AE4870"/>
      <c r="AF4870"/>
      <c r="AG4870"/>
      <c r="AH4870"/>
      <c r="AI4870" s="20"/>
      <c r="AJ4870"/>
      <c r="AK4870"/>
      <c r="AL4870"/>
      <c r="AM4870"/>
      <c r="AN4870" s="20"/>
      <c r="AO4870"/>
      <c r="AT4870" s="14"/>
      <c r="AU4870" s="14"/>
      <c r="AV4870" s="14"/>
      <c r="AW4870" s="14"/>
    </row>
    <row r="4871" spans="1:49" s="10" customFormat="1">
      <c r="A4871" s="12"/>
      <c r="C4871"/>
      <c r="D4871"/>
      <c r="E4871" s="20"/>
      <c r="F4871"/>
      <c r="G4871"/>
      <c r="H4871"/>
      <c r="I4871"/>
      <c r="J4871" s="20"/>
      <c r="K4871"/>
      <c r="L4871"/>
      <c r="M4871"/>
      <c r="N4871"/>
      <c r="O4871" s="20"/>
      <c r="P4871"/>
      <c r="Q4871"/>
      <c r="R4871"/>
      <c r="S4871"/>
      <c r="T4871" s="20"/>
      <c r="U4871"/>
      <c r="V4871"/>
      <c r="W4871"/>
      <c r="X4871"/>
      <c r="Y4871" s="20"/>
      <c r="Z4871"/>
      <c r="AA4871"/>
      <c r="AB4871"/>
      <c r="AC4871"/>
      <c r="AD4871" s="20"/>
      <c r="AE4871"/>
      <c r="AF4871"/>
      <c r="AG4871"/>
      <c r="AH4871"/>
      <c r="AI4871" s="20"/>
      <c r="AJ4871"/>
      <c r="AK4871"/>
      <c r="AL4871"/>
      <c r="AM4871"/>
      <c r="AN4871" s="20"/>
      <c r="AO4871"/>
      <c r="AT4871" s="14"/>
      <c r="AU4871" s="14"/>
      <c r="AV4871" s="14"/>
      <c r="AW4871" s="14"/>
    </row>
    <row r="4872" spans="1:49" s="10" customFormat="1">
      <c r="A4872" s="12"/>
      <c r="C4872"/>
      <c r="D4872"/>
      <c r="E4872" s="20"/>
      <c r="F4872"/>
      <c r="G4872"/>
      <c r="H4872"/>
      <c r="I4872"/>
      <c r="J4872" s="20"/>
      <c r="K4872"/>
      <c r="L4872"/>
      <c r="M4872"/>
      <c r="N4872"/>
      <c r="O4872" s="20"/>
      <c r="P4872"/>
      <c r="Q4872"/>
      <c r="R4872"/>
      <c r="S4872"/>
      <c r="T4872" s="20"/>
      <c r="U4872"/>
      <c r="V4872"/>
      <c r="W4872"/>
      <c r="X4872"/>
      <c r="Y4872" s="20"/>
      <c r="Z4872"/>
      <c r="AA4872"/>
      <c r="AB4872"/>
      <c r="AC4872"/>
      <c r="AD4872" s="20"/>
      <c r="AE4872"/>
      <c r="AF4872"/>
      <c r="AG4872"/>
      <c r="AH4872"/>
      <c r="AI4872" s="20"/>
      <c r="AJ4872"/>
      <c r="AK4872"/>
      <c r="AL4872"/>
      <c r="AM4872"/>
      <c r="AN4872" s="20"/>
      <c r="AO4872"/>
      <c r="AT4872" s="14"/>
      <c r="AU4872" s="14"/>
      <c r="AV4872" s="14"/>
      <c r="AW4872" s="14"/>
    </row>
    <row r="4873" spans="1:49" s="10" customFormat="1">
      <c r="A4873" s="12"/>
      <c r="C4873"/>
      <c r="D4873"/>
      <c r="E4873" s="20"/>
      <c r="F4873"/>
      <c r="G4873"/>
      <c r="H4873"/>
      <c r="I4873"/>
      <c r="J4873" s="20"/>
      <c r="K4873"/>
      <c r="L4873"/>
      <c r="M4873"/>
      <c r="N4873"/>
      <c r="O4873" s="20"/>
      <c r="P4873"/>
      <c r="Q4873"/>
      <c r="R4873"/>
      <c r="S4873"/>
      <c r="T4873" s="20"/>
      <c r="U4873"/>
      <c r="V4873"/>
      <c r="W4873"/>
      <c r="X4873"/>
      <c r="Y4873" s="20"/>
      <c r="Z4873"/>
      <c r="AA4873"/>
      <c r="AB4873"/>
      <c r="AC4873"/>
      <c r="AD4873" s="20"/>
      <c r="AE4873"/>
      <c r="AF4873"/>
      <c r="AG4873"/>
      <c r="AH4873"/>
      <c r="AI4873" s="20"/>
      <c r="AJ4873"/>
      <c r="AK4873"/>
      <c r="AL4873"/>
      <c r="AM4873"/>
      <c r="AN4873" s="20"/>
      <c r="AO4873"/>
      <c r="AT4873" s="14"/>
      <c r="AU4873" s="14"/>
      <c r="AV4873" s="14"/>
      <c r="AW4873" s="14"/>
    </row>
    <row r="4874" spans="1:49" s="10" customFormat="1">
      <c r="A4874" s="12"/>
      <c r="C4874"/>
      <c r="D4874"/>
      <c r="E4874" s="20"/>
      <c r="F4874"/>
      <c r="G4874"/>
      <c r="H4874"/>
      <c r="I4874"/>
      <c r="J4874" s="20"/>
      <c r="K4874"/>
      <c r="L4874"/>
      <c r="M4874"/>
      <c r="N4874"/>
      <c r="O4874" s="20"/>
      <c r="P4874"/>
      <c r="Q4874"/>
      <c r="R4874"/>
      <c r="S4874"/>
      <c r="T4874" s="20"/>
      <c r="U4874"/>
      <c r="V4874"/>
      <c r="W4874"/>
      <c r="X4874"/>
      <c r="Y4874" s="20"/>
      <c r="Z4874"/>
      <c r="AA4874"/>
      <c r="AB4874"/>
      <c r="AC4874"/>
      <c r="AD4874" s="20"/>
      <c r="AE4874"/>
      <c r="AF4874"/>
      <c r="AG4874"/>
      <c r="AH4874"/>
      <c r="AI4874" s="20"/>
      <c r="AJ4874"/>
      <c r="AK4874"/>
      <c r="AL4874"/>
      <c r="AM4874"/>
      <c r="AN4874" s="20"/>
      <c r="AO4874"/>
      <c r="AT4874" s="14"/>
      <c r="AU4874" s="14"/>
      <c r="AV4874" s="14"/>
      <c r="AW4874" s="14"/>
    </row>
    <row r="4875" spans="1:49" s="10" customFormat="1">
      <c r="A4875" s="12"/>
      <c r="C4875"/>
      <c r="D4875"/>
      <c r="E4875" s="20"/>
      <c r="F4875"/>
      <c r="G4875"/>
      <c r="H4875"/>
      <c r="I4875"/>
      <c r="J4875" s="20"/>
      <c r="K4875"/>
      <c r="L4875"/>
      <c r="M4875"/>
      <c r="N4875"/>
      <c r="O4875" s="20"/>
      <c r="P4875"/>
      <c r="Q4875"/>
      <c r="R4875"/>
      <c r="S4875"/>
      <c r="T4875" s="20"/>
      <c r="U4875"/>
      <c r="V4875"/>
      <c r="W4875"/>
      <c r="X4875"/>
      <c r="Y4875" s="20"/>
      <c r="Z4875"/>
      <c r="AA4875"/>
      <c r="AB4875"/>
      <c r="AC4875"/>
      <c r="AD4875" s="20"/>
      <c r="AE4875"/>
      <c r="AF4875"/>
      <c r="AG4875"/>
      <c r="AH4875"/>
      <c r="AI4875" s="20"/>
      <c r="AJ4875"/>
      <c r="AK4875"/>
      <c r="AL4875"/>
      <c r="AM4875"/>
      <c r="AN4875" s="20"/>
      <c r="AO4875"/>
      <c r="AT4875" s="14"/>
      <c r="AU4875" s="14"/>
      <c r="AV4875" s="14"/>
      <c r="AW4875" s="14"/>
    </row>
    <row r="4876" spans="1:49" s="10" customFormat="1">
      <c r="A4876" s="12"/>
      <c r="C4876"/>
      <c r="D4876"/>
      <c r="E4876" s="20"/>
      <c r="F4876"/>
      <c r="G4876"/>
      <c r="H4876"/>
      <c r="I4876"/>
      <c r="J4876" s="20"/>
      <c r="K4876"/>
      <c r="L4876"/>
      <c r="M4876"/>
      <c r="N4876"/>
      <c r="O4876" s="20"/>
      <c r="P4876"/>
      <c r="Q4876"/>
      <c r="R4876"/>
      <c r="S4876"/>
      <c r="T4876" s="20"/>
      <c r="U4876"/>
      <c r="V4876"/>
      <c r="W4876"/>
      <c r="X4876"/>
      <c r="Y4876" s="20"/>
      <c r="Z4876"/>
      <c r="AA4876"/>
      <c r="AB4876"/>
      <c r="AC4876"/>
      <c r="AD4876" s="20"/>
      <c r="AE4876"/>
      <c r="AF4876"/>
      <c r="AG4876"/>
      <c r="AH4876"/>
      <c r="AI4876" s="20"/>
      <c r="AJ4876"/>
      <c r="AK4876"/>
      <c r="AL4876"/>
      <c r="AM4876"/>
      <c r="AN4876" s="20"/>
      <c r="AO4876"/>
      <c r="AT4876" s="14"/>
      <c r="AU4876" s="14"/>
      <c r="AV4876" s="14"/>
      <c r="AW4876" s="14"/>
    </row>
    <row r="4877" spans="1:49" s="10" customFormat="1">
      <c r="A4877" s="12"/>
      <c r="C4877"/>
      <c r="D4877"/>
      <c r="E4877" s="20"/>
      <c r="F4877"/>
      <c r="G4877"/>
      <c r="H4877"/>
      <c r="I4877"/>
      <c r="J4877" s="20"/>
      <c r="K4877"/>
      <c r="L4877"/>
      <c r="M4877"/>
      <c r="N4877"/>
      <c r="O4877" s="20"/>
      <c r="P4877"/>
      <c r="Q4877"/>
      <c r="R4877"/>
      <c r="S4877"/>
      <c r="T4877" s="20"/>
      <c r="U4877"/>
      <c r="V4877"/>
      <c r="W4877"/>
      <c r="X4877"/>
      <c r="Y4877" s="20"/>
      <c r="Z4877"/>
      <c r="AA4877"/>
      <c r="AB4877"/>
      <c r="AC4877"/>
      <c r="AD4877" s="20"/>
      <c r="AE4877"/>
      <c r="AF4877"/>
      <c r="AG4877"/>
      <c r="AH4877"/>
      <c r="AI4877" s="20"/>
      <c r="AJ4877"/>
      <c r="AK4877"/>
      <c r="AL4877"/>
      <c r="AM4877"/>
      <c r="AN4877" s="20"/>
      <c r="AO4877"/>
      <c r="AT4877" s="14"/>
      <c r="AU4877" s="14"/>
      <c r="AV4877" s="14"/>
      <c r="AW4877" s="14"/>
    </row>
    <row r="4878" spans="1:49" s="10" customFormat="1">
      <c r="A4878" s="12"/>
      <c r="C4878"/>
      <c r="D4878"/>
      <c r="E4878" s="20"/>
      <c r="F4878"/>
      <c r="G4878"/>
      <c r="H4878"/>
      <c r="I4878"/>
      <c r="J4878" s="20"/>
      <c r="K4878"/>
      <c r="L4878"/>
      <c r="M4878"/>
      <c r="N4878"/>
      <c r="O4878" s="20"/>
      <c r="P4878"/>
      <c r="Q4878"/>
      <c r="R4878"/>
      <c r="S4878"/>
      <c r="T4878" s="20"/>
      <c r="U4878"/>
      <c r="V4878"/>
      <c r="W4878"/>
      <c r="X4878"/>
      <c r="Y4878" s="20"/>
      <c r="Z4878"/>
      <c r="AA4878"/>
      <c r="AB4878"/>
      <c r="AC4878"/>
      <c r="AD4878" s="20"/>
      <c r="AE4878"/>
      <c r="AF4878"/>
      <c r="AG4878"/>
      <c r="AH4878"/>
      <c r="AI4878" s="20"/>
      <c r="AJ4878"/>
      <c r="AK4878"/>
      <c r="AL4878"/>
      <c r="AM4878"/>
      <c r="AN4878" s="20"/>
      <c r="AO4878"/>
      <c r="AT4878" s="14"/>
      <c r="AU4878" s="14"/>
      <c r="AV4878" s="14"/>
      <c r="AW4878" s="14"/>
    </row>
    <row r="4879" spans="1:49" s="10" customFormat="1">
      <c r="A4879" s="12"/>
      <c r="C4879"/>
      <c r="D4879"/>
      <c r="E4879" s="20"/>
      <c r="F4879"/>
      <c r="G4879"/>
      <c r="H4879"/>
      <c r="I4879"/>
      <c r="J4879" s="20"/>
      <c r="K4879"/>
      <c r="L4879"/>
      <c r="M4879"/>
      <c r="N4879"/>
      <c r="O4879" s="20"/>
      <c r="P4879"/>
      <c r="Q4879"/>
      <c r="R4879"/>
      <c r="S4879"/>
      <c r="T4879" s="20"/>
      <c r="U4879"/>
      <c r="V4879"/>
      <c r="W4879"/>
      <c r="X4879"/>
      <c r="Y4879" s="20"/>
      <c r="Z4879"/>
      <c r="AA4879"/>
      <c r="AB4879"/>
      <c r="AC4879"/>
      <c r="AD4879" s="20"/>
      <c r="AE4879"/>
      <c r="AF4879"/>
      <c r="AG4879"/>
      <c r="AH4879"/>
      <c r="AI4879" s="20"/>
      <c r="AJ4879"/>
      <c r="AK4879"/>
      <c r="AL4879"/>
      <c r="AM4879"/>
      <c r="AN4879" s="20"/>
      <c r="AO4879"/>
      <c r="AT4879" s="14"/>
      <c r="AU4879" s="14"/>
      <c r="AV4879" s="14"/>
      <c r="AW4879" s="14"/>
    </row>
    <row r="4880" spans="1:49" s="10" customFormat="1">
      <c r="A4880" s="12"/>
      <c r="C4880"/>
      <c r="D4880"/>
      <c r="E4880" s="20"/>
      <c r="F4880"/>
      <c r="G4880"/>
      <c r="H4880"/>
      <c r="I4880"/>
      <c r="J4880" s="20"/>
      <c r="K4880"/>
      <c r="L4880"/>
      <c r="M4880"/>
      <c r="N4880"/>
      <c r="O4880" s="20"/>
      <c r="P4880"/>
      <c r="Q4880"/>
      <c r="R4880"/>
      <c r="S4880"/>
      <c r="T4880" s="20"/>
      <c r="U4880"/>
      <c r="V4880"/>
      <c r="W4880"/>
      <c r="X4880"/>
      <c r="Y4880" s="20"/>
      <c r="Z4880"/>
      <c r="AA4880"/>
      <c r="AB4880"/>
      <c r="AC4880"/>
      <c r="AD4880" s="20"/>
      <c r="AE4880"/>
      <c r="AF4880"/>
      <c r="AG4880"/>
      <c r="AH4880"/>
      <c r="AI4880" s="20"/>
      <c r="AJ4880"/>
      <c r="AK4880"/>
      <c r="AL4880"/>
      <c r="AM4880"/>
      <c r="AN4880" s="20"/>
      <c r="AO4880"/>
      <c r="AT4880" s="14"/>
      <c r="AU4880" s="14"/>
      <c r="AV4880" s="14"/>
      <c r="AW4880" s="14"/>
    </row>
    <row r="4881" spans="1:49" s="10" customFormat="1">
      <c r="A4881" s="12"/>
      <c r="C4881"/>
      <c r="D4881"/>
      <c r="E4881" s="20"/>
      <c r="F4881"/>
      <c r="G4881"/>
      <c r="H4881"/>
      <c r="I4881"/>
      <c r="J4881" s="20"/>
      <c r="K4881"/>
      <c r="L4881"/>
      <c r="M4881"/>
      <c r="N4881"/>
      <c r="O4881" s="20"/>
      <c r="P4881"/>
      <c r="Q4881"/>
      <c r="R4881"/>
      <c r="S4881"/>
      <c r="T4881" s="20"/>
      <c r="U4881"/>
      <c r="V4881"/>
      <c r="W4881"/>
      <c r="X4881"/>
      <c r="Y4881" s="20"/>
      <c r="Z4881"/>
      <c r="AA4881"/>
      <c r="AB4881"/>
      <c r="AC4881"/>
      <c r="AD4881" s="20"/>
      <c r="AE4881"/>
      <c r="AF4881"/>
      <c r="AG4881"/>
      <c r="AH4881"/>
      <c r="AI4881" s="20"/>
      <c r="AJ4881"/>
      <c r="AK4881"/>
      <c r="AL4881"/>
      <c r="AM4881"/>
      <c r="AN4881" s="20"/>
      <c r="AO4881"/>
      <c r="AT4881" s="14"/>
      <c r="AU4881" s="14"/>
      <c r="AV4881" s="14"/>
      <c r="AW4881" s="14"/>
    </row>
    <row r="4882" spans="1:49" s="10" customFormat="1">
      <c r="A4882" s="12"/>
      <c r="C4882"/>
      <c r="D4882"/>
      <c r="E4882" s="20"/>
      <c r="F4882"/>
      <c r="G4882"/>
      <c r="H4882"/>
      <c r="I4882"/>
      <c r="J4882" s="20"/>
      <c r="K4882"/>
      <c r="L4882"/>
      <c r="M4882"/>
      <c r="N4882"/>
      <c r="O4882" s="20"/>
      <c r="P4882"/>
      <c r="Q4882"/>
      <c r="R4882"/>
      <c r="S4882"/>
      <c r="T4882" s="20"/>
      <c r="U4882"/>
      <c r="V4882"/>
      <c r="W4882"/>
      <c r="X4882"/>
      <c r="Y4882" s="20"/>
      <c r="Z4882"/>
      <c r="AA4882"/>
      <c r="AB4882"/>
      <c r="AC4882"/>
      <c r="AD4882" s="20"/>
      <c r="AE4882"/>
      <c r="AF4882"/>
      <c r="AG4882"/>
      <c r="AH4882"/>
      <c r="AI4882" s="20"/>
      <c r="AJ4882"/>
      <c r="AK4882"/>
      <c r="AL4882"/>
      <c r="AM4882"/>
      <c r="AN4882" s="20"/>
      <c r="AO4882"/>
      <c r="AT4882" s="14"/>
      <c r="AU4882" s="14"/>
      <c r="AV4882" s="14"/>
      <c r="AW4882" s="14"/>
    </row>
    <row r="4883" spans="1:49" s="10" customFormat="1">
      <c r="A4883" s="12"/>
      <c r="C4883"/>
      <c r="D4883"/>
      <c r="E4883" s="20"/>
      <c r="F4883"/>
      <c r="G4883"/>
      <c r="H4883"/>
      <c r="I4883"/>
      <c r="J4883" s="20"/>
      <c r="K4883"/>
      <c r="L4883"/>
      <c r="M4883"/>
      <c r="N4883"/>
      <c r="O4883" s="20"/>
      <c r="P4883"/>
      <c r="Q4883"/>
      <c r="R4883"/>
      <c r="S4883"/>
      <c r="T4883" s="20"/>
      <c r="U4883"/>
      <c r="V4883"/>
      <c r="W4883"/>
      <c r="X4883"/>
      <c r="Y4883" s="20"/>
      <c r="Z4883"/>
      <c r="AA4883"/>
      <c r="AB4883"/>
      <c r="AC4883"/>
      <c r="AD4883" s="20"/>
      <c r="AE4883"/>
      <c r="AF4883"/>
      <c r="AG4883"/>
      <c r="AH4883"/>
      <c r="AI4883" s="20"/>
      <c r="AJ4883"/>
      <c r="AK4883"/>
      <c r="AL4883"/>
      <c r="AM4883"/>
      <c r="AN4883" s="20"/>
      <c r="AO4883"/>
      <c r="AT4883" s="14"/>
      <c r="AU4883" s="14"/>
      <c r="AV4883" s="14"/>
      <c r="AW4883" s="14"/>
    </row>
    <row r="4884" spans="1:49" s="10" customFormat="1">
      <c r="A4884" s="12"/>
      <c r="C4884"/>
      <c r="D4884"/>
      <c r="E4884" s="20"/>
      <c r="F4884"/>
      <c r="G4884"/>
      <c r="H4884"/>
      <c r="I4884"/>
      <c r="J4884" s="20"/>
      <c r="K4884"/>
      <c r="L4884"/>
      <c r="M4884"/>
      <c r="N4884"/>
      <c r="O4884" s="20"/>
      <c r="P4884"/>
      <c r="Q4884"/>
      <c r="R4884"/>
      <c r="S4884"/>
      <c r="T4884" s="20"/>
      <c r="U4884"/>
      <c r="V4884"/>
      <c r="W4884"/>
      <c r="X4884"/>
      <c r="Y4884" s="20"/>
      <c r="Z4884"/>
      <c r="AA4884"/>
      <c r="AB4884"/>
      <c r="AC4884"/>
      <c r="AD4884" s="20"/>
      <c r="AE4884"/>
      <c r="AF4884"/>
      <c r="AG4884"/>
      <c r="AH4884"/>
      <c r="AI4884" s="20"/>
      <c r="AJ4884"/>
      <c r="AK4884"/>
      <c r="AL4884"/>
      <c r="AM4884"/>
      <c r="AN4884" s="20"/>
      <c r="AO4884"/>
      <c r="AT4884" s="14"/>
      <c r="AU4884" s="14"/>
      <c r="AV4884" s="14"/>
      <c r="AW4884" s="14"/>
    </row>
    <row r="4885" spans="1:49" s="10" customFormat="1">
      <c r="A4885" s="12"/>
      <c r="C4885"/>
      <c r="D4885"/>
      <c r="E4885" s="20"/>
      <c r="F4885"/>
      <c r="G4885"/>
      <c r="H4885"/>
      <c r="I4885"/>
      <c r="J4885" s="20"/>
      <c r="K4885"/>
      <c r="L4885"/>
      <c r="M4885"/>
      <c r="N4885"/>
      <c r="O4885" s="20"/>
      <c r="P4885"/>
      <c r="Q4885"/>
      <c r="R4885"/>
      <c r="S4885"/>
      <c r="T4885" s="20"/>
      <c r="U4885"/>
      <c r="V4885"/>
      <c r="W4885"/>
      <c r="X4885"/>
      <c r="Y4885" s="20"/>
      <c r="Z4885"/>
      <c r="AA4885"/>
      <c r="AB4885"/>
      <c r="AC4885"/>
      <c r="AD4885" s="20"/>
      <c r="AE4885"/>
      <c r="AF4885"/>
      <c r="AG4885"/>
      <c r="AH4885"/>
      <c r="AI4885" s="20"/>
      <c r="AJ4885"/>
      <c r="AK4885"/>
      <c r="AL4885"/>
      <c r="AM4885"/>
      <c r="AN4885" s="20"/>
      <c r="AO4885"/>
      <c r="AT4885" s="14"/>
      <c r="AU4885" s="14"/>
      <c r="AV4885" s="14"/>
      <c r="AW4885" s="14"/>
    </row>
    <row r="4886" spans="1:49" s="10" customFormat="1">
      <c r="A4886" s="12"/>
      <c r="C4886"/>
      <c r="D4886"/>
      <c r="E4886" s="20"/>
      <c r="F4886"/>
      <c r="G4886"/>
      <c r="H4886"/>
      <c r="I4886"/>
      <c r="J4886" s="20"/>
      <c r="K4886"/>
      <c r="L4886"/>
      <c r="M4886"/>
      <c r="N4886"/>
      <c r="O4886" s="20"/>
      <c r="P4886"/>
      <c r="Q4886"/>
      <c r="R4886"/>
      <c r="S4886"/>
      <c r="T4886" s="20"/>
      <c r="U4886"/>
      <c r="V4886"/>
      <c r="W4886"/>
      <c r="X4886"/>
      <c r="Y4886" s="20"/>
      <c r="Z4886"/>
      <c r="AA4886"/>
      <c r="AB4886"/>
      <c r="AC4886"/>
      <c r="AD4886" s="20"/>
      <c r="AE4886"/>
      <c r="AF4886"/>
      <c r="AG4886"/>
      <c r="AH4886"/>
      <c r="AI4886" s="20"/>
      <c r="AJ4886"/>
      <c r="AK4886"/>
      <c r="AL4886"/>
      <c r="AM4886"/>
      <c r="AN4886" s="20"/>
      <c r="AO4886"/>
      <c r="AT4886" s="14"/>
      <c r="AU4886" s="14"/>
      <c r="AV4886" s="14"/>
      <c r="AW4886" s="14"/>
    </row>
    <row r="4887" spans="1:49" s="10" customFormat="1">
      <c r="A4887" s="12"/>
      <c r="C4887"/>
      <c r="D4887"/>
      <c r="E4887" s="20"/>
      <c r="F4887"/>
      <c r="G4887"/>
      <c r="H4887"/>
      <c r="I4887"/>
      <c r="J4887" s="20"/>
      <c r="K4887"/>
      <c r="L4887"/>
      <c r="M4887"/>
      <c r="N4887"/>
      <c r="O4887" s="20"/>
      <c r="P4887"/>
      <c r="Q4887"/>
      <c r="R4887"/>
      <c r="S4887"/>
      <c r="T4887" s="20"/>
      <c r="U4887"/>
      <c r="V4887"/>
      <c r="W4887"/>
      <c r="X4887"/>
      <c r="Y4887" s="20"/>
      <c r="Z4887"/>
      <c r="AA4887"/>
      <c r="AB4887"/>
      <c r="AC4887"/>
      <c r="AD4887" s="20"/>
      <c r="AE4887"/>
      <c r="AF4887"/>
      <c r="AG4887"/>
      <c r="AH4887"/>
      <c r="AI4887" s="20"/>
      <c r="AJ4887"/>
      <c r="AK4887"/>
      <c r="AL4887"/>
      <c r="AM4887"/>
      <c r="AN4887" s="20"/>
      <c r="AO4887"/>
      <c r="AT4887" s="14"/>
      <c r="AU4887" s="14"/>
      <c r="AV4887" s="14"/>
      <c r="AW4887" s="14"/>
    </row>
    <row r="4888" spans="1:49" s="10" customFormat="1">
      <c r="A4888" s="12"/>
      <c r="C4888"/>
      <c r="D4888"/>
      <c r="E4888" s="20"/>
      <c r="F4888"/>
      <c r="G4888"/>
      <c r="H4888"/>
      <c r="I4888"/>
      <c r="J4888" s="20"/>
      <c r="K4888"/>
      <c r="L4888"/>
      <c r="M4888"/>
      <c r="N4888"/>
      <c r="O4888" s="20"/>
      <c r="P4888"/>
      <c r="Q4888"/>
      <c r="R4888"/>
      <c r="S4888"/>
      <c r="T4888" s="20"/>
      <c r="U4888"/>
      <c r="V4888"/>
      <c r="W4888"/>
      <c r="X4888"/>
      <c r="Y4888" s="20"/>
      <c r="Z4888"/>
      <c r="AA4888"/>
      <c r="AB4888"/>
      <c r="AC4888"/>
      <c r="AD4888" s="20"/>
      <c r="AE4888"/>
      <c r="AF4888"/>
      <c r="AG4888"/>
      <c r="AH4888"/>
      <c r="AI4888" s="20"/>
      <c r="AJ4888"/>
      <c r="AK4888"/>
      <c r="AL4888"/>
      <c r="AM4888"/>
      <c r="AN4888" s="20"/>
      <c r="AO4888"/>
      <c r="AT4888" s="14"/>
      <c r="AU4888" s="14"/>
      <c r="AV4888" s="14"/>
      <c r="AW4888" s="14"/>
    </row>
    <row r="4889" spans="1:49" s="10" customFormat="1">
      <c r="A4889" s="12"/>
      <c r="C4889"/>
      <c r="D4889"/>
      <c r="E4889" s="20"/>
      <c r="F4889"/>
      <c r="G4889"/>
      <c r="H4889"/>
      <c r="I4889"/>
      <c r="J4889" s="20"/>
      <c r="K4889"/>
      <c r="L4889"/>
      <c r="M4889"/>
      <c r="N4889"/>
      <c r="O4889" s="20"/>
      <c r="P4889"/>
      <c r="Q4889"/>
      <c r="R4889"/>
      <c r="S4889"/>
      <c r="T4889" s="20"/>
      <c r="U4889"/>
      <c r="V4889"/>
      <c r="W4889"/>
      <c r="X4889"/>
      <c r="Y4889" s="20"/>
      <c r="Z4889"/>
      <c r="AA4889"/>
      <c r="AB4889"/>
      <c r="AC4889"/>
      <c r="AD4889" s="20"/>
      <c r="AE4889"/>
      <c r="AF4889"/>
      <c r="AG4889"/>
      <c r="AH4889"/>
      <c r="AI4889" s="20"/>
      <c r="AJ4889"/>
      <c r="AK4889"/>
      <c r="AL4889"/>
      <c r="AM4889"/>
      <c r="AN4889" s="20"/>
      <c r="AO4889"/>
      <c r="AT4889" s="14"/>
      <c r="AU4889" s="14"/>
      <c r="AV4889" s="14"/>
      <c r="AW4889" s="14"/>
    </row>
    <row r="4890" spans="1:49" s="10" customFormat="1">
      <c r="A4890" s="12"/>
      <c r="C4890"/>
      <c r="D4890"/>
      <c r="E4890" s="20"/>
      <c r="F4890"/>
      <c r="G4890"/>
      <c r="H4890"/>
      <c r="I4890"/>
      <c r="J4890" s="20"/>
      <c r="K4890"/>
      <c r="L4890"/>
      <c r="M4890"/>
      <c r="N4890"/>
      <c r="O4890" s="20"/>
      <c r="P4890"/>
      <c r="Q4890"/>
      <c r="R4890"/>
      <c r="S4890"/>
      <c r="T4890" s="20"/>
      <c r="U4890"/>
      <c r="V4890"/>
      <c r="W4890"/>
      <c r="X4890"/>
      <c r="Y4890" s="20"/>
      <c r="Z4890"/>
      <c r="AA4890"/>
      <c r="AB4890"/>
      <c r="AC4890"/>
      <c r="AD4890" s="20"/>
      <c r="AE4890"/>
      <c r="AF4890"/>
      <c r="AG4890"/>
      <c r="AH4890"/>
      <c r="AI4890" s="20"/>
      <c r="AJ4890"/>
      <c r="AK4890"/>
      <c r="AL4890"/>
      <c r="AM4890"/>
      <c r="AN4890" s="20"/>
      <c r="AO4890"/>
      <c r="AT4890" s="14"/>
      <c r="AU4890" s="14"/>
      <c r="AV4890" s="14"/>
      <c r="AW4890" s="14"/>
    </row>
    <row r="4891" spans="1:49" s="10" customFormat="1">
      <c r="A4891" s="12"/>
      <c r="C4891"/>
      <c r="D4891"/>
      <c r="E4891" s="20"/>
      <c r="F4891"/>
      <c r="G4891"/>
      <c r="H4891"/>
      <c r="I4891"/>
      <c r="J4891" s="20"/>
      <c r="K4891"/>
      <c r="L4891"/>
      <c r="M4891"/>
      <c r="N4891"/>
      <c r="O4891" s="20"/>
      <c r="P4891"/>
      <c r="Q4891"/>
      <c r="R4891"/>
      <c r="S4891"/>
      <c r="T4891" s="20"/>
      <c r="U4891"/>
      <c r="V4891"/>
      <c r="W4891"/>
      <c r="X4891"/>
      <c r="Y4891" s="20"/>
      <c r="Z4891"/>
      <c r="AA4891"/>
      <c r="AB4891"/>
      <c r="AC4891"/>
      <c r="AD4891" s="20"/>
      <c r="AE4891"/>
      <c r="AF4891"/>
      <c r="AG4891"/>
      <c r="AH4891"/>
      <c r="AI4891" s="20"/>
      <c r="AJ4891"/>
      <c r="AK4891"/>
      <c r="AL4891"/>
      <c r="AM4891"/>
      <c r="AN4891" s="20"/>
      <c r="AO4891"/>
      <c r="AT4891" s="14"/>
      <c r="AU4891" s="14"/>
      <c r="AV4891" s="14"/>
      <c r="AW4891" s="14"/>
    </row>
    <row r="4892" spans="1:49" s="10" customFormat="1">
      <c r="A4892" s="12"/>
      <c r="C4892"/>
      <c r="D4892"/>
      <c r="E4892" s="20"/>
      <c r="F4892"/>
      <c r="G4892"/>
      <c r="H4892"/>
      <c r="I4892"/>
      <c r="J4892" s="20"/>
      <c r="K4892"/>
      <c r="L4892"/>
      <c r="M4892"/>
      <c r="N4892"/>
      <c r="O4892" s="20"/>
      <c r="P4892"/>
      <c r="Q4892"/>
      <c r="R4892"/>
      <c r="S4892"/>
      <c r="T4892" s="20"/>
      <c r="U4892"/>
      <c r="V4892"/>
      <c r="W4892"/>
      <c r="X4892"/>
      <c r="Y4892" s="20"/>
      <c r="Z4892"/>
      <c r="AA4892"/>
      <c r="AB4892"/>
      <c r="AC4892"/>
      <c r="AD4892" s="20"/>
      <c r="AE4892"/>
      <c r="AF4892"/>
      <c r="AG4892"/>
      <c r="AH4892"/>
      <c r="AI4892" s="20"/>
      <c r="AJ4892"/>
      <c r="AK4892"/>
      <c r="AL4892"/>
      <c r="AM4892"/>
      <c r="AN4892" s="20"/>
      <c r="AO4892"/>
      <c r="AT4892" s="14"/>
      <c r="AU4892" s="14"/>
      <c r="AV4892" s="14"/>
      <c r="AW4892" s="14"/>
    </row>
    <row r="4893" spans="1:49" s="10" customFormat="1">
      <c r="A4893" s="12"/>
      <c r="C4893"/>
      <c r="D4893"/>
      <c r="E4893" s="20"/>
      <c r="F4893"/>
      <c r="G4893"/>
      <c r="H4893"/>
      <c r="I4893"/>
      <c r="J4893" s="20"/>
      <c r="K4893"/>
      <c r="L4893"/>
      <c r="M4893"/>
      <c r="N4893"/>
      <c r="O4893" s="20"/>
      <c r="P4893"/>
      <c r="Q4893"/>
      <c r="R4893"/>
      <c r="S4893"/>
      <c r="T4893" s="20"/>
      <c r="U4893"/>
      <c r="V4893"/>
      <c r="W4893"/>
      <c r="X4893"/>
      <c r="Y4893" s="20"/>
      <c r="Z4893"/>
      <c r="AA4893"/>
      <c r="AB4893"/>
      <c r="AC4893"/>
      <c r="AD4893" s="20"/>
      <c r="AE4893"/>
      <c r="AF4893"/>
      <c r="AG4893"/>
      <c r="AH4893"/>
      <c r="AI4893" s="20"/>
      <c r="AJ4893"/>
      <c r="AK4893"/>
      <c r="AL4893"/>
      <c r="AM4893"/>
      <c r="AN4893" s="20"/>
      <c r="AO4893"/>
      <c r="AT4893" s="14"/>
      <c r="AU4893" s="14"/>
      <c r="AV4893" s="14"/>
      <c r="AW4893" s="14"/>
    </row>
    <row r="4894" spans="1:49" s="10" customFormat="1">
      <c r="A4894" s="12"/>
      <c r="C4894"/>
      <c r="D4894"/>
      <c r="E4894" s="20"/>
      <c r="F4894"/>
      <c r="G4894"/>
      <c r="H4894"/>
      <c r="I4894"/>
      <c r="J4894" s="20"/>
      <c r="K4894"/>
      <c r="L4894"/>
      <c r="M4894"/>
      <c r="N4894"/>
      <c r="O4894" s="20"/>
      <c r="P4894"/>
      <c r="Q4894"/>
      <c r="R4894"/>
      <c r="S4894"/>
      <c r="T4894" s="20"/>
      <c r="U4894"/>
      <c r="V4894"/>
      <c r="W4894"/>
      <c r="X4894"/>
      <c r="Y4894" s="20"/>
      <c r="Z4894"/>
      <c r="AA4894"/>
      <c r="AB4894"/>
      <c r="AC4894"/>
      <c r="AD4894" s="20"/>
      <c r="AE4894"/>
      <c r="AF4894"/>
      <c r="AG4894"/>
      <c r="AH4894"/>
      <c r="AI4894" s="20"/>
      <c r="AJ4894"/>
      <c r="AK4894"/>
      <c r="AL4894"/>
      <c r="AM4894"/>
      <c r="AN4894" s="20"/>
      <c r="AO4894"/>
      <c r="AT4894" s="14"/>
      <c r="AU4894" s="14"/>
      <c r="AV4894" s="14"/>
      <c r="AW4894" s="14"/>
    </row>
    <row r="4895" spans="1:49" s="10" customFormat="1">
      <c r="A4895" s="12"/>
      <c r="C4895"/>
      <c r="D4895"/>
      <c r="E4895" s="20"/>
      <c r="F4895"/>
      <c r="G4895"/>
      <c r="H4895"/>
      <c r="I4895"/>
      <c r="J4895" s="20"/>
      <c r="K4895"/>
      <c r="L4895"/>
      <c r="M4895"/>
      <c r="N4895"/>
      <c r="O4895" s="20"/>
      <c r="P4895"/>
      <c r="Q4895"/>
      <c r="R4895"/>
      <c r="S4895"/>
      <c r="T4895" s="20"/>
      <c r="U4895"/>
      <c r="V4895"/>
      <c r="W4895"/>
      <c r="X4895"/>
      <c r="Y4895" s="20"/>
      <c r="Z4895"/>
      <c r="AA4895"/>
      <c r="AB4895"/>
      <c r="AC4895"/>
      <c r="AD4895" s="20"/>
      <c r="AE4895"/>
      <c r="AF4895"/>
      <c r="AG4895"/>
      <c r="AH4895"/>
      <c r="AI4895" s="20"/>
      <c r="AJ4895"/>
      <c r="AK4895"/>
      <c r="AL4895"/>
      <c r="AM4895"/>
      <c r="AN4895" s="20"/>
      <c r="AO4895"/>
      <c r="AT4895" s="14"/>
      <c r="AU4895" s="14"/>
      <c r="AV4895" s="14"/>
      <c r="AW4895" s="14"/>
    </row>
    <row r="4896" spans="1:49" s="10" customFormat="1">
      <c r="A4896" s="12"/>
      <c r="C4896"/>
      <c r="D4896"/>
      <c r="E4896" s="20"/>
      <c r="F4896"/>
      <c r="G4896"/>
      <c r="H4896"/>
      <c r="I4896"/>
      <c r="J4896" s="20"/>
      <c r="K4896"/>
      <c r="L4896"/>
      <c r="M4896"/>
      <c r="N4896"/>
      <c r="O4896" s="20"/>
      <c r="P4896"/>
      <c r="Q4896"/>
      <c r="R4896"/>
      <c r="S4896"/>
      <c r="T4896" s="20"/>
      <c r="U4896"/>
      <c r="V4896"/>
      <c r="W4896"/>
      <c r="X4896"/>
      <c r="Y4896" s="20"/>
      <c r="Z4896"/>
      <c r="AA4896"/>
      <c r="AB4896"/>
      <c r="AC4896"/>
      <c r="AD4896" s="20"/>
      <c r="AE4896"/>
      <c r="AF4896"/>
      <c r="AG4896"/>
      <c r="AH4896"/>
      <c r="AI4896" s="20"/>
      <c r="AJ4896"/>
      <c r="AK4896"/>
      <c r="AL4896"/>
      <c r="AM4896"/>
      <c r="AN4896" s="20"/>
      <c r="AO4896"/>
      <c r="AT4896" s="14"/>
      <c r="AU4896" s="14"/>
      <c r="AV4896" s="14"/>
      <c r="AW4896" s="14"/>
    </row>
    <row r="4897" spans="1:49" s="10" customFormat="1">
      <c r="A4897" s="12"/>
      <c r="C4897"/>
      <c r="D4897"/>
      <c r="E4897" s="20"/>
      <c r="F4897"/>
      <c r="G4897"/>
      <c r="H4897"/>
      <c r="I4897"/>
      <c r="J4897" s="20"/>
      <c r="K4897"/>
      <c r="L4897"/>
      <c r="M4897"/>
      <c r="N4897"/>
      <c r="O4897" s="20"/>
      <c r="P4897"/>
      <c r="Q4897"/>
      <c r="R4897"/>
      <c r="S4897"/>
      <c r="T4897" s="20"/>
      <c r="U4897"/>
      <c r="V4897"/>
      <c r="W4897"/>
      <c r="X4897"/>
      <c r="Y4897" s="20"/>
      <c r="Z4897"/>
      <c r="AA4897"/>
      <c r="AB4897"/>
      <c r="AC4897"/>
      <c r="AD4897" s="20"/>
      <c r="AE4897"/>
      <c r="AF4897"/>
      <c r="AG4897"/>
      <c r="AH4897"/>
      <c r="AI4897" s="20"/>
      <c r="AJ4897"/>
      <c r="AK4897"/>
      <c r="AL4897"/>
      <c r="AM4897"/>
      <c r="AN4897" s="20"/>
      <c r="AO4897"/>
      <c r="AT4897" s="14"/>
      <c r="AU4897" s="14"/>
      <c r="AV4897" s="14"/>
      <c r="AW4897" s="14"/>
    </row>
    <row r="4898" spans="1:49" s="10" customFormat="1">
      <c r="A4898" s="12"/>
      <c r="C4898"/>
      <c r="D4898"/>
      <c r="E4898" s="20"/>
      <c r="F4898"/>
      <c r="G4898"/>
      <c r="H4898"/>
      <c r="I4898"/>
      <c r="J4898" s="20"/>
      <c r="K4898"/>
      <c r="L4898"/>
      <c r="M4898"/>
      <c r="N4898"/>
      <c r="O4898" s="20"/>
      <c r="P4898"/>
      <c r="Q4898"/>
      <c r="R4898"/>
      <c r="S4898"/>
      <c r="T4898" s="20"/>
      <c r="U4898"/>
      <c r="V4898"/>
      <c r="W4898"/>
      <c r="X4898"/>
      <c r="Y4898" s="20"/>
      <c r="Z4898"/>
      <c r="AA4898"/>
      <c r="AB4898"/>
      <c r="AC4898"/>
      <c r="AD4898" s="20"/>
      <c r="AE4898"/>
      <c r="AF4898"/>
      <c r="AG4898"/>
      <c r="AH4898"/>
      <c r="AI4898" s="20"/>
      <c r="AJ4898"/>
      <c r="AK4898"/>
      <c r="AL4898"/>
      <c r="AM4898"/>
      <c r="AN4898" s="20"/>
      <c r="AO4898"/>
      <c r="AT4898" s="14"/>
      <c r="AU4898" s="14"/>
      <c r="AV4898" s="14"/>
      <c r="AW4898" s="14"/>
    </row>
    <row r="4899" spans="1:49" s="10" customFormat="1">
      <c r="A4899" s="12"/>
      <c r="C4899"/>
      <c r="D4899"/>
      <c r="E4899" s="20"/>
      <c r="F4899"/>
      <c r="G4899"/>
      <c r="H4899"/>
      <c r="I4899"/>
      <c r="J4899" s="20"/>
      <c r="K4899"/>
      <c r="L4899"/>
      <c r="M4899"/>
      <c r="N4899"/>
      <c r="O4899" s="20"/>
      <c r="P4899"/>
      <c r="Q4899"/>
      <c r="R4899"/>
      <c r="S4899"/>
      <c r="T4899" s="20"/>
      <c r="U4899"/>
      <c r="V4899"/>
      <c r="W4899"/>
      <c r="X4899"/>
      <c r="Y4899" s="20"/>
      <c r="Z4899"/>
      <c r="AA4899"/>
      <c r="AB4899"/>
      <c r="AC4899"/>
      <c r="AD4899" s="20"/>
      <c r="AE4899"/>
      <c r="AF4899"/>
      <c r="AG4899"/>
      <c r="AH4899"/>
      <c r="AI4899" s="20"/>
      <c r="AJ4899"/>
      <c r="AK4899"/>
      <c r="AL4899"/>
      <c r="AM4899"/>
      <c r="AN4899" s="20"/>
      <c r="AO4899"/>
      <c r="AT4899" s="14"/>
      <c r="AU4899" s="14"/>
      <c r="AV4899" s="14"/>
      <c r="AW4899" s="14"/>
    </row>
    <row r="4900" spans="1:49" s="10" customFormat="1">
      <c r="A4900" s="12"/>
      <c r="C4900"/>
      <c r="D4900"/>
      <c r="E4900" s="20"/>
      <c r="F4900"/>
      <c r="G4900"/>
      <c r="H4900"/>
      <c r="I4900"/>
      <c r="J4900" s="20"/>
      <c r="K4900"/>
      <c r="L4900"/>
      <c r="M4900"/>
      <c r="N4900"/>
      <c r="O4900" s="20"/>
      <c r="P4900"/>
      <c r="Q4900"/>
      <c r="R4900"/>
      <c r="S4900"/>
      <c r="T4900" s="20"/>
      <c r="U4900"/>
      <c r="V4900"/>
      <c r="W4900"/>
      <c r="X4900"/>
      <c r="Y4900" s="20"/>
      <c r="Z4900"/>
      <c r="AA4900"/>
      <c r="AB4900"/>
      <c r="AC4900"/>
      <c r="AD4900" s="20"/>
      <c r="AE4900"/>
      <c r="AF4900"/>
      <c r="AG4900"/>
      <c r="AH4900"/>
      <c r="AI4900" s="20"/>
      <c r="AJ4900"/>
      <c r="AK4900"/>
      <c r="AL4900"/>
      <c r="AM4900"/>
      <c r="AN4900" s="20"/>
      <c r="AO4900"/>
      <c r="AT4900" s="14"/>
      <c r="AU4900" s="14"/>
      <c r="AV4900" s="14"/>
      <c r="AW4900" s="14"/>
    </row>
    <row r="4901" spans="1:49" s="10" customFormat="1">
      <c r="A4901" s="12"/>
      <c r="C4901"/>
      <c r="D4901"/>
      <c r="E4901" s="20"/>
      <c r="F4901"/>
      <c r="G4901"/>
      <c r="H4901"/>
      <c r="I4901"/>
      <c r="J4901" s="20"/>
      <c r="K4901"/>
      <c r="L4901"/>
      <c r="M4901"/>
      <c r="N4901"/>
      <c r="O4901" s="20"/>
      <c r="P4901"/>
      <c r="Q4901"/>
      <c r="R4901"/>
      <c r="S4901"/>
      <c r="T4901" s="20"/>
      <c r="U4901"/>
      <c r="V4901"/>
      <c r="W4901"/>
      <c r="X4901"/>
      <c r="Y4901" s="20"/>
      <c r="Z4901"/>
      <c r="AA4901"/>
      <c r="AB4901"/>
      <c r="AC4901"/>
      <c r="AD4901" s="20"/>
      <c r="AE4901"/>
      <c r="AF4901"/>
      <c r="AG4901"/>
      <c r="AH4901"/>
      <c r="AI4901" s="20"/>
      <c r="AJ4901"/>
      <c r="AK4901"/>
      <c r="AL4901"/>
      <c r="AM4901"/>
      <c r="AN4901" s="20"/>
      <c r="AO4901"/>
      <c r="AT4901" s="14"/>
      <c r="AU4901" s="14"/>
      <c r="AV4901" s="14"/>
      <c r="AW4901" s="14"/>
    </row>
    <row r="4902" spans="1:49" s="10" customFormat="1">
      <c r="A4902" s="12"/>
      <c r="C4902"/>
      <c r="D4902"/>
      <c r="E4902" s="20"/>
      <c r="F4902"/>
      <c r="G4902"/>
      <c r="H4902"/>
      <c r="I4902"/>
      <c r="J4902" s="20"/>
      <c r="K4902"/>
      <c r="L4902"/>
      <c r="M4902"/>
      <c r="N4902"/>
      <c r="O4902" s="20"/>
      <c r="P4902"/>
      <c r="Q4902"/>
      <c r="R4902"/>
      <c r="S4902"/>
      <c r="T4902" s="20"/>
      <c r="U4902"/>
      <c r="V4902"/>
      <c r="W4902"/>
      <c r="X4902"/>
      <c r="Y4902" s="20"/>
      <c r="Z4902"/>
      <c r="AA4902"/>
      <c r="AB4902"/>
      <c r="AC4902"/>
      <c r="AD4902" s="20"/>
      <c r="AE4902"/>
      <c r="AF4902"/>
      <c r="AG4902"/>
      <c r="AH4902"/>
      <c r="AI4902" s="20"/>
      <c r="AJ4902"/>
      <c r="AK4902"/>
      <c r="AL4902"/>
      <c r="AM4902"/>
      <c r="AN4902" s="20"/>
      <c r="AO4902"/>
      <c r="AT4902" s="14"/>
      <c r="AU4902" s="14"/>
      <c r="AV4902" s="14"/>
      <c r="AW4902" s="14"/>
    </row>
    <row r="4903" spans="1:49" s="10" customFormat="1">
      <c r="A4903" s="12"/>
      <c r="C4903"/>
      <c r="D4903"/>
      <c r="E4903" s="20"/>
      <c r="F4903"/>
      <c r="G4903"/>
      <c r="H4903"/>
      <c r="I4903"/>
      <c r="J4903" s="20"/>
      <c r="K4903"/>
      <c r="L4903"/>
      <c r="M4903"/>
      <c r="N4903"/>
      <c r="O4903" s="20"/>
      <c r="P4903"/>
      <c r="Q4903"/>
      <c r="R4903"/>
      <c r="S4903"/>
      <c r="T4903" s="20"/>
      <c r="U4903"/>
      <c r="V4903"/>
      <c r="W4903"/>
      <c r="X4903"/>
      <c r="Y4903" s="20"/>
      <c r="Z4903"/>
      <c r="AA4903"/>
      <c r="AB4903"/>
      <c r="AC4903"/>
      <c r="AD4903" s="20"/>
      <c r="AE4903"/>
      <c r="AF4903"/>
      <c r="AG4903"/>
      <c r="AH4903"/>
      <c r="AI4903" s="20"/>
      <c r="AJ4903"/>
      <c r="AK4903"/>
      <c r="AL4903"/>
      <c r="AM4903"/>
      <c r="AN4903" s="20"/>
      <c r="AO4903"/>
      <c r="AT4903" s="14"/>
      <c r="AU4903" s="14"/>
      <c r="AV4903" s="14"/>
      <c r="AW4903" s="14"/>
    </row>
    <row r="4904" spans="1:49" s="10" customFormat="1">
      <c r="A4904" s="12"/>
      <c r="C4904"/>
      <c r="D4904"/>
      <c r="E4904" s="20"/>
      <c r="F4904"/>
      <c r="G4904"/>
      <c r="H4904"/>
      <c r="I4904"/>
      <c r="J4904" s="20"/>
      <c r="K4904"/>
      <c r="L4904"/>
      <c r="M4904"/>
      <c r="N4904"/>
      <c r="O4904" s="20"/>
      <c r="P4904"/>
      <c r="Q4904"/>
      <c r="R4904"/>
      <c r="S4904"/>
      <c r="T4904" s="20"/>
      <c r="U4904"/>
      <c r="V4904"/>
      <c r="W4904"/>
      <c r="X4904"/>
      <c r="Y4904" s="20"/>
      <c r="Z4904"/>
      <c r="AA4904"/>
      <c r="AB4904"/>
      <c r="AC4904"/>
      <c r="AD4904" s="20"/>
      <c r="AE4904"/>
      <c r="AF4904"/>
      <c r="AG4904"/>
      <c r="AH4904"/>
      <c r="AI4904" s="20"/>
      <c r="AJ4904"/>
      <c r="AK4904"/>
      <c r="AL4904"/>
      <c r="AM4904"/>
      <c r="AN4904" s="20"/>
      <c r="AO4904"/>
      <c r="AT4904" s="14"/>
      <c r="AU4904" s="14"/>
      <c r="AV4904" s="14"/>
      <c r="AW4904" s="14"/>
    </row>
    <row r="4905" spans="1:49" s="10" customFormat="1">
      <c r="A4905" s="12"/>
      <c r="C4905"/>
      <c r="D4905"/>
      <c r="E4905" s="20"/>
      <c r="F4905"/>
      <c r="G4905"/>
      <c r="H4905"/>
      <c r="I4905"/>
      <c r="J4905" s="20"/>
      <c r="K4905"/>
      <c r="L4905"/>
      <c r="M4905"/>
      <c r="N4905"/>
      <c r="O4905" s="20"/>
      <c r="P4905"/>
      <c r="Q4905"/>
      <c r="R4905"/>
      <c r="S4905"/>
      <c r="T4905" s="20"/>
      <c r="U4905"/>
      <c r="V4905"/>
      <c r="W4905"/>
      <c r="X4905"/>
      <c r="Y4905" s="20"/>
      <c r="Z4905"/>
      <c r="AA4905"/>
      <c r="AB4905"/>
      <c r="AC4905"/>
      <c r="AD4905" s="20"/>
      <c r="AE4905"/>
      <c r="AF4905"/>
      <c r="AG4905"/>
      <c r="AH4905"/>
      <c r="AI4905" s="20"/>
      <c r="AJ4905"/>
      <c r="AK4905"/>
      <c r="AL4905"/>
      <c r="AM4905"/>
      <c r="AN4905" s="20"/>
      <c r="AO4905"/>
      <c r="AT4905" s="14"/>
      <c r="AU4905" s="14"/>
      <c r="AV4905" s="14"/>
      <c r="AW4905" s="14"/>
    </row>
    <row r="4906" spans="1:49" s="10" customFormat="1">
      <c r="A4906" s="12"/>
      <c r="C4906"/>
      <c r="D4906"/>
      <c r="E4906" s="20"/>
      <c r="F4906"/>
      <c r="G4906"/>
      <c r="H4906"/>
      <c r="I4906"/>
      <c r="J4906" s="20"/>
      <c r="K4906"/>
      <c r="L4906"/>
      <c r="M4906"/>
      <c r="N4906"/>
      <c r="O4906" s="20"/>
      <c r="P4906"/>
      <c r="Q4906"/>
      <c r="R4906"/>
      <c r="S4906"/>
      <c r="T4906" s="20"/>
      <c r="U4906"/>
      <c r="V4906"/>
      <c r="W4906"/>
      <c r="X4906"/>
      <c r="Y4906" s="20"/>
      <c r="Z4906"/>
      <c r="AA4906"/>
      <c r="AB4906"/>
      <c r="AC4906"/>
      <c r="AD4906" s="20"/>
      <c r="AE4906"/>
      <c r="AF4906"/>
      <c r="AG4906"/>
      <c r="AH4906"/>
      <c r="AI4906" s="20"/>
      <c r="AJ4906"/>
      <c r="AK4906"/>
      <c r="AL4906"/>
      <c r="AM4906"/>
      <c r="AN4906" s="20"/>
      <c r="AO4906"/>
      <c r="AT4906" s="14"/>
      <c r="AU4906" s="14"/>
      <c r="AV4906" s="14"/>
      <c r="AW4906" s="14"/>
    </row>
    <row r="4907" spans="1:49" s="10" customFormat="1">
      <c r="A4907" s="12"/>
      <c r="C4907"/>
      <c r="D4907"/>
      <c r="E4907" s="20"/>
      <c r="F4907"/>
      <c r="G4907"/>
      <c r="H4907"/>
      <c r="I4907"/>
      <c r="J4907" s="20"/>
      <c r="K4907"/>
      <c r="L4907"/>
      <c r="M4907"/>
      <c r="N4907"/>
      <c r="O4907" s="20"/>
      <c r="P4907"/>
      <c r="Q4907"/>
      <c r="R4907"/>
      <c r="S4907"/>
      <c r="T4907" s="20"/>
      <c r="U4907"/>
      <c r="V4907"/>
      <c r="W4907"/>
      <c r="X4907"/>
      <c r="Y4907" s="20"/>
      <c r="Z4907"/>
      <c r="AA4907"/>
      <c r="AB4907"/>
      <c r="AC4907"/>
      <c r="AD4907" s="20"/>
      <c r="AE4907"/>
      <c r="AF4907"/>
      <c r="AG4907"/>
      <c r="AH4907"/>
      <c r="AI4907" s="20"/>
      <c r="AJ4907"/>
      <c r="AK4907"/>
      <c r="AL4907"/>
      <c r="AM4907"/>
      <c r="AN4907" s="20"/>
      <c r="AO4907"/>
      <c r="AT4907" s="14"/>
      <c r="AU4907" s="14"/>
      <c r="AV4907" s="14"/>
      <c r="AW4907" s="14"/>
    </row>
    <row r="4908" spans="1:49" s="10" customFormat="1">
      <c r="A4908" s="12"/>
      <c r="C4908"/>
      <c r="D4908"/>
      <c r="E4908" s="20"/>
      <c r="F4908"/>
      <c r="G4908"/>
      <c r="H4908"/>
      <c r="I4908"/>
      <c r="J4908" s="20"/>
      <c r="K4908"/>
      <c r="L4908"/>
      <c r="M4908"/>
      <c r="N4908"/>
      <c r="O4908" s="20"/>
      <c r="P4908"/>
      <c r="Q4908"/>
      <c r="R4908"/>
      <c r="S4908"/>
      <c r="T4908" s="20"/>
      <c r="U4908"/>
      <c r="V4908"/>
      <c r="W4908"/>
      <c r="X4908"/>
      <c r="Y4908" s="20"/>
      <c r="Z4908"/>
      <c r="AA4908"/>
      <c r="AB4908"/>
      <c r="AC4908"/>
      <c r="AD4908" s="20"/>
      <c r="AE4908"/>
      <c r="AF4908"/>
      <c r="AG4908"/>
      <c r="AH4908"/>
      <c r="AI4908" s="20"/>
      <c r="AJ4908"/>
      <c r="AK4908"/>
      <c r="AL4908"/>
      <c r="AM4908"/>
      <c r="AN4908" s="20"/>
      <c r="AO4908"/>
      <c r="AT4908" s="14"/>
      <c r="AU4908" s="14"/>
      <c r="AV4908" s="14"/>
      <c r="AW4908" s="14"/>
    </row>
    <row r="4909" spans="1:49" s="10" customFormat="1">
      <c r="A4909" s="12"/>
      <c r="C4909"/>
      <c r="D4909"/>
      <c r="E4909" s="20"/>
      <c r="F4909"/>
      <c r="G4909"/>
      <c r="H4909"/>
      <c r="I4909"/>
      <c r="J4909" s="20"/>
      <c r="K4909"/>
      <c r="L4909"/>
      <c r="M4909"/>
      <c r="N4909"/>
      <c r="O4909" s="20"/>
      <c r="P4909"/>
      <c r="Q4909"/>
      <c r="R4909"/>
      <c r="S4909"/>
      <c r="T4909" s="20"/>
      <c r="U4909"/>
      <c r="V4909"/>
      <c r="W4909"/>
      <c r="X4909"/>
      <c r="Y4909" s="20"/>
      <c r="Z4909"/>
      <c r="AA4909"/>
      <c r="AB4909"/>
      <c r="AC4909"/>
      <c r="AD4909" s="20"/>
      <c r="AE4909"/>
      <c r="AF4909"/>
      <c r="AG4909"/>
      <c r="AH4909"/>
      <c r="AI4909" s="20"/>
      <c r="AJ4909"/>
      <c r="AK4909"/>
      <c r="AL4909"/>
      <c r="AM4909"/>
      <c r="AN4909" s="20"/>
      <c r="AO4909"/>
      <c r="AT4909" s="14"/>
      <c r="AU4909" s="14"/>
      <c r="AV4909" s="14"/>
      <c r="AW4909" s="14"/>
    </row>
    <row r="4910" spans="1:49" s="10" customFormat="1">
      <c r="A4910" s="12"/>
      <c r="C4910"/>
      <c r="D4910"/>
      <c r="E4910" s="20"/>
      <c r="F4910"/>
      <c r="G4910"/>
      <c r="H4910"/>
      <c r="I4910"/>
      <c r="J4910" s="20"/>
      <c r="K4910"/>
      <c r="L4910"/>
      <c r="M4910"/>
      <c r="N4910"/>
      <c r="O4910" s="20"/>
      <c r="P4910"/>
      <c r="Q4910"/>
      <c r="R4910"/>
      <c r="S4910"/>
      <c r="T4910" s="20"/>
      <c r="U4910"/>
      <c r="V4910"/>
      <c r="W4910"/>
      <c r="X4910"/>
      <c r="Y4910" s="20"/>
      <c r="Z4910"/>
      <c r="AA4910"/>
      <c r="AB4910"/>
      <c r="AC4910"/>
      <c r="AD4910" s="20"/>
      <c r="AE4910"/>
      <c r="AF4910"/>
      <c r="AG4910"/>
      <c r="AH4910"/>
      <c r="AI4910" s="20"/>
      <c r="AJ4910"/>
      <c r="AK4910"/>
      <c r="AL4910"/>
      <c r="AM4910"/>
      <c r="AN4910" s="20"/>
      <c r="AO4910"/>
      <c r="AT4910" s="14"/>
      <c r="AU4910" s="14"/>
      <c r="AV4910" s="14"/>
      <c r="AW4910" s="14"/>
    </row>
    <row r="4911" spans="1:49" s="10" customFormat="1">
      <c r="A4911" s="12"/>
      <c r="C4911"/>
      <c r="D4911"/>
      <c r="E4911" s="20"/>
      <c r="F4911"/>
      <c r="G4911"/>
      <c r="H4911"/>
      <c r="I4911"/>
      <c r="J4911" s="20"/>
      <c r="K4911"/>
      <c r="L4911"/>
      <c r="M4911"/>
      <c r="N4911"/>
      <c r="O4911" s="20"/>
      <c r="P4911"/>
      <c r="Q4911"/>
      <c r="R4911"/>
      <c r="S4911"/>
      <c r="T4911" s="20"/>
      <c r="U4911"/>
      <c r="V4911"/>
      <c r="W4911"/>
      <c r="X4911"/>
      <c r="Y4911" s="20"/>
      <c r="Z4911"/>
      <c r="AA4911"/>
      <c r="AB4911"/>
      <c r="AC4911"/>
      <c r="AD4911" s="20"/>
      <c r="AE4911"/>
      <c r="AF4911"/>
      <c r="AG4911"/>
      <c r="AH4911"/>
      <c r="AI4911" s="20"/>
      <c r="AJ4911"/>
      <c r="AK4911"/>
      <c r="AL4911"/>
      <c r="AM4911"/>
      <c r="AN4911" s="20"/>
      <c r="AO4911"/>
      <c r="AT4911" s="14"/>
      <c r="AU4911" s="14"/>
      <c r="AV4911" s="14"/>
      <c r="AW4911" s="14"/>
    </row>
    <row r="4912" spans="1:49" s="10" customFormat="1">
      <c r="A4912" s="12"/>
      <c r="C4912"/>
      <c r="D4912"/>
      <c r="E4912" s="20"/>
      <c r="F4912"/>
      <c r="G4912"/>
      <c r="H4912"/>
      <c r="I4912"/>
      <c r="J4912" s="20"/>
      <c r="K4912"/>
      <c r="L4912"/>
      <c r="M4912"/>
      <c r="N4912"/>
      <c r="O4912" s="20"/>
      <c r="P4912"/>
      <c r="Q4912"/>
      <c r="R4912"/>
      <c r="S4912"/>
      <c r="T4912" s="20"/>
      <c r="U4912"/>
      <c r="V4912"/>
      <c r="W4912"/>
      <c r="X4912"/>
      <c r="Y4912" s="20"/>
      <c r="Z4912"/>
      <c r="AA4912"/>
      <c r="AB4912"/>
      <c r="AC4912"/>
      <c r="AD4912" s="20"/>
      <c r="AE4912"/>
      <c r="AF4912"/>
      <c r="AG4912"/>
      <c r="AH4912"/>
      <c r="AI4912" s="20"/>
      <c r="AJ4912"/>
      <c r="AK4912"/>
      <c r="AL4912"/>
      <c r="AM4912"/>
      <c r="AN4912" s="20"/>
      <c r="AO4912"/>
      <c r="AT4912" s="14"/>
      <c r="AU4912" s="14"/>
      <c r="AV4912" s="14"/>
      <c r="AW4912" s="14"/>
    </row>
    <row r="4913" spans="1:49" s="10" customFormat="1">
      <c r="A4913" s="12"/>
      <c r="C4913"/>
      <c r="D4913"/>
      <c r="E4913" s="20"/>
      <c r="F4913"/>
      <c r="G4913"/>
      <c r="H4913"/>
      <c r="I4913"/>
      <c r="J4913" s="20"/>
      <c r="K4913"/>
      <c r="L4913"/>
      <c r="M4913"/>
      <c r="N4913"/>
      <c r="O4913" s="20"/>
      <c r="P4913"/>
      <c r="Q4913"/>
      <c r="R4913"/>
      <c r="S4913"/>
      <c r="T4913" s="20"/>
      <c r="U4913"/>
      <c r="V4913"/>
      <c r="W4913"/>
      <c r="X4913"/>
      <c r="Y4913" s="20"/>
      <c r="Z4913"/>
      <c r="AA4913"/>
      <c r="AB4913"/>
      <c r="AC4913"/>
      <c r="AD4913" s="20"/>
      <c r="AE4913"/>
      <c r="AF4913"/>
      <c r="AG4913"/>
      <c r="AH4913"/>
      <c r="AI4913" s="20"/>
      <c r="AJ4913"/>
      <c r="AK4913"/>
      <c r="AL4913"/>
      <c r="AM4913"/>
      <c r="AN4913" s="20"/>
      <c r="AO4913"/>
      <c r="AT4913" s="14"/>
      <c r="AU4913" s="14"/>
      <c r="AV4913" s="14"/>
      <c r="AW4913" s="14"/>
    </row>
    <row r="4914" spans="1:49" s="10" customFormat="1">
      <c r="A4914" s="12"/>
      <c r="C4914"/>
      <c r="D4914"/>
      <c r="E4914" s="20"/>
      <c r="F4914"/>
      <c r="G4914"/>
      <c r="H4914"/>
      <c r="I4914"/>
      <c r="J4914" s="20"/>
      <c r="K4914"/>
      <c r="L4914"/>
      <c r="M4914"/>
      <c r="N4914"/>
      <c r="O4914" s="20"/>
      <c r="P4914"/>
      <c r="Q4914"/>
      <c r="R4914"/>
      <c r="S4914"/>
      <c r="T4914" s="20"/>
      <c r="U4914"/>
      <c r="V4914"/>
      <c r="W4914"/>
      <c r="X4914"/>
      <c r="Y4914" s="20"/>
      <c r="Z4914"/>
      <c r="AA4914"/>
      <c r="AB4914"/>
      <c r="AC4914"/>
      <c r="AD4914" s="20"/>
      <c r="AE4914"/>
      <c r="AF4914"/>
      <c r="AG4914"/>
      <c r="AH4914"/>
      <c r="AI4914" s="20"/>
      <c r="AJ4914"/>
      <c r="AK4914"/>
      <c r="AL4914"/>
      <c r="AM4914"/>
      <c r="AN4914" s="20"/>
      <c r="AO4914"/>
      <c r="AT4914" s="14"/>
      <c r="AU4914" s="14"/>
      <c r="AV4914" s="14"/>
      <c r="AW4914" s="14"/>
    </row>
    <row r="4915" spans="1:49" s="10" customFormat="1">
      <c r="A4915" s="12"/>
      <c r="C4915"/>
      <c r="D4915"/>
      <c r="E4915" s="20"/>
      <c r="F4915"/>
      <c r="G4915"/>
      <c r="H4915"/>
      <c r="I4915"/>
      <c r="J4915" s="20"/>
      <c r="K4915"/>
      <c r="L4915"/>
      <c r="M4915"/>
      <c r="N4915"/>
      <c r="O4915" s="20"/>
      <c r="P4915"/>
      <c r="Q4915"/>
      <c r="R4915"/>
      <c r="S4915"/>
      <c r="T4915" s="20"/>
      <c r="U4915"/>
      <c r="V4915"/>
      <c r="W4915"/>
      <c r="X4915"/>
      <c r="Y4915" s="20"/>
      <c r="Z4915"/>
      <c r="AA4915"/>
      <c r="AB4915"/>
      <c r="AC4915"/>
      <c r="AD4915" s="20"/>
      <c r="AE4915"/>
      <c r="AF4915"/>
      <c r="AG4915"/>
      <c r="AH4915"/>
      <c r="AI4915" s="20"/>
      <c r="AJ4915"/>
      <c r="AK4915"/>
      <c r="AL4915"/>
      <c r="AM4915"/>
      <c r="AN4915" s="20"/>
      <c r="AO4915"/>
      <c r="AT4915" s="14"/>
      <c r="AU4915" s="14"/>
      <c r="AV4915" s="14"/>
      <c r="AW4915" s="14"/>
    </row>
    <row r="4916" spans="1:49" s="10" customFormat="1">
      <c r="A4916" s="12"/>
      <c r="C4916"/>
      <c r="D4916"/>
      <c r="E4916" s="20"/>
      <c r="F4916"/>
      <c r="G4916"/>
      <c r="H4916"/>
      <c r="I4916"/>
      <c r="J4916" s="20"/>
      <c r="K4916"/>
      <c r="L4916"/>
      <c r="M4916"/>
      <c r="N4916"/>
      <c r="O4916" s="20"/>
      <c r="P4916"/>
      <c r="Q4916"/>
      <c r="R4916"/>
      <c r="S4916"/>
      <c r="T4916" s="20"/>
      <c r="U4916"/>
      <c r="V4916"/>
      <c r="W4916"/>
      <c r="X4916"/>
      <c r="Y4916" s="20"/>
      <c r="Z4916"/>
      <c r="AA4916"/>
      <c r="AB4916"/>
      <c r="AC4916"/>
      <c r="AD4916" s="20"/>
      <c r="AE4916"/>
      <c r="AF4916"/>
      <c r="AG4916"/>
      <c r="AH4916"/>
      <c r="AI4916" s="20"/>
      <c r="AJ4916"/>
      <c r="AK4916"/>
      <c r="AL4916"/>
      <c r="AM4916"/>
      <c r="AN4916" s="20"/>
      <c r="AO4916"/>
      <c r="AT4916" s="14"/>
      <c r="AU4916" s="14"/>
      <c r="AV4916" s="14"/>
      <c r="AW4916" s="14"/>
    </row>
    <row r="4917" spans="1:49" s="10" customFormat="1">
      <c r="A4917" s="12"/>
      <c r="C4917"/>
      <c r="D4917"/>
      <c r="E4917" s="20"/>
      <c r="F4917"/>
      <c r="G4917"/>
      <c r="H4917"/>
      <c r="I4917"/>
      <c r="J4917" s="20"/>
      <c r="K4917"/>
      <c r="L4917"/>
      <c r="M4917"/>
      <c r="N4917"/>
      <c r="O4917" s="20"/>
      <c r="P4917"/>
      <c r="Q4917"/>
      <c r="R4917"/>
      <c r="S4917"/>
      <c r="T4917" s="20"/>
      <c r="U4917"/>
      <c r="V4917"/>
      <c r="W4917"/>
      <c r="X4917"/>
      <c r="Y4917" s="20"/>
      <c r="Z4917"/>
      <c r="AA4917"/>
      <c r="AB4917"/>
      <c r="AC4917"/>
      <c r="AD4917" s="20"/>
      <c r="AE4917"/>
      <c r="AF4917"/>
      <c r="AG4917"/>
      <c r="AH4917"/>
      <c r="AI4917" s="20"/>
      <c r="AJ4917"/>
      <c r="AK4917"/>
      <c r="AL4917"/>
      <c r="AM4917"/>
      <c r="AN4917" s="20"/>
      <c r="AO4917"/>
      <c r="AT4917" s="14"/>
      <c r="AU4917" s="14"/>
      <c r="AV4917" s="14"/>
      <c r="AW4917" s="14"/>
    </row>
    <row r="4918" spans="1:49" s="10" customFormat="1">
      <c r="A4918" s="12"/>
      <c r="C4918"/>
      <c r="D4918"/>
      <c r="E4918" s="20"/>
      <c r="F4918"/>
      <c r="G4918"/>
      <c r="H4918"/>
      <c r="I4918"/>
      <c r="J4918" s="20"/>
      <c r="K4918"/>
      <c r="L4918"/>
      <c r="M4918"/>
      <c r="N4918"/>
      <c r="O4918" s="20"/>
      <c r="P4918"/>
      <c r="Q4918"/>
      <c r="R4918"/>
      <c r="S4918"/>
      <c r="T4918" s="20"/>
      <c r="U4918"/>
      <c r="V4918"/>
      <c r="W4918"/>
      <c r="X4918"/>
      <c r="Y4918" s="20"/>
      <c r="Z4918"/>
      <c r="AA4918"/>
      <c r="AB4918"/>
      <c r="AC4918"/>
      <c r="AD4918" s="20"/>
      <c r="AE4918"/>
      <c r="AF4918"/>
      <c r="AG4918"/>
      <c r="AH4918"/>
      <c r="AI4918" s="20"/>
      <c r="AJ4918"/>
      <c r="AK4918"/>
      <c r="AL4918"/>
      <c r="AM4918"/>
      <c r="AN4918" s="20"/>
      <c r="AO4918"/>
      <c r="AT4918" s="14"/>
      <c r="AU4918" s="14"/>
      <c r="AV4918" s="14"/>
      <c r="AW4918" s="14"/>
    </row>
    <row r="4919" spans="1:49" s="10" customFormat="1">
      <c r="A4919" s="12"/>
      <c r="C4919"/>
      <c r="D4919"/>
      <c r="E4919" s="20"/>
      <c r="F4919"/>
      <c r="G4919"/>
      <c r="H4919"/>
      <c r="I4919"/>
      <c r="J4919" s="20"/>
      <c r="K4919"/>
      <c r="L4919"/>
      <c r="M4919"/>
      <c r="N4919"/>
      <c r="O4919" s="20"/>
      <c r="P4919"/>
      <c r="Q4919"/>
      <c r="R4919"/>
      <c r="S4919"/>
      <c r="T4919" s="20"/>
      <c r="U4919"/>
      <c r="V4919"/>
      <c r="W4919"/>
      <c r="X4919"/>
      <c r="Y4919" s="20"/>
      <c r="Z4919"/>
      <c r="AA4919"/>
      <c r="AB4919"/>
      <c r="AC4919"/>
      <c r="AD4919" s="20"/>
      <c r="AE4919"/>
      <c r="AF4919"/>
      <c r="AG4919"/>
      <c r="AH4919"/>
      <c r="AI4919" s="20"/>
      <c r="AJ4919"/>
      <c r="AK4919"/>
      <c r="AL4919"/>
      <c r="AM4919"/>
      <c r="AN4919" s="20"/>
      <c r="AO4919"/>
      <c r="AT4919" s="14"/>
      <c r="AU4919" s="14"/>
      <c r="AV4919" s="14"/>
      <c r="AW4919" s="14"/>
    </row>
    <row r="4920" spans="1:49" s="10" customFormat="1">
      <c r="A4920" s="12"/>
      <c r="C4920"/>
      <c r="D4920"/>
      <c r="E4920" s="20"/>
      <c r="F4920"/>
      <c r="G4920"/>
      <c r="H4920"/>
      <c r="I4920"/>
      <c r="J4920" s="20"/>
      <c r="K4920"/>
      <c r="L4920"/>
      <c r="M4920"/>
      <c r="N4920"/>
      <c r="O4920" s="20"/>
      <c r="P4920"/>
      <c r="Q4920"/>
      <c r="R4920"/>
      <c r="S4920"/>
      <c r="T4920" s="20"/>
      <c r="U4920"/>
      <c r="V4920"/>
      <c r="W4920"/>
      <c r="X4920"/>
      <c r="Y4920" s="20"/>
      <c r="Z4920"/>
      <c r="AA4920"/>
      <c r="AB4920"/>
      <c r="AC4920"/>
      <c r="AD4920" s="20"/>
      <c r="AE4920"/>
      <c r="AF4920"/>
      <c r="AG4920"/>
      <c r="AH4920"/>
      <c r="AI4920" s="20"/>
      <c r="AJ4920"/>
      <c r="AK4920"/>
      <c r="AL4920"/>
      <c r="AM4920"/>
      <c r="AN4920" s="20"/>
      <c r="AO4920"/>
      <c r="AT4920" s="14"/>
      <c r="AU4920" s="14"/>
      <c r="AV4920" s="14"/>
      <c r="AW4920" s="14"/>
    </row>
    <row r="4921" spans="1:49" s="10" customFormat="1">
      <c r="A4921" s="12"/>
      <c r="C4921"/>
      <c r="D4921"/>
      <c r="E4921" s="20"/>
      <c r="F4921"/>
      <c r="G4921"/>
      <c r="H4921"/>
      <c r="I4921"/>
      <c r="J4921" s="20"/>
      <c r="K4921"/>
      <c r="L4921"/>
      <c r="M4921"/>
      <c r="N4921"/>
      <c r="O4921" s="20"/>
      <c r="P4921"/>
      <c r="Q4921"/>
      <c r="R4921"/>
      <c r="S4921"/>
      <c r="T4921" s="20"/>
      <c r="U4921"/>
      <c r="V4921"/>
      <c r="W4921"/>
      <c r="X4921"/>
      <c r="Y4921" s="20"/>
      <c r="Z4921"/>
      <c r="AA4921"/>
      <c r="AB4921"/>
      <c r="AC4921"/>
      <c r="AD4921" s="20"/>
      <c r="AE4921"/>
      <c r="AF4921"/>
      <c r="AG4921"/>
      <c r="AH4921"/>
      <c r="AI4921" s="20"/>
      <c r="AJ4921"/>
      <c r="AK4921"/>
      <c r="AL4921"/>
      <c r="AM4921"/>
      <c r="AN4921" s="20"/>
      <c r="AO4921"/>
      <c r="AT4921" s="14"/>
      <c r="AU4921" s="14"/>
      <c r="AV4921" s="14"/>
      <c r="AW4921" s="14"/>
    </row>
    <row r="4922" spans="1:49" s="10" customFormat="1">
      <c r="A4922" s="12"/>
      <c r="C4922"/>
      <c r="D4922"/>
      <c r="E4922" s="20"/>
      <c r="F4922"/>
      <c r="G4922"/>
      <c r="H4922"/>
      <c r="I4922"/>
      <c r="J4922" s="20"/>
      <c r="K4922"/>
      <c r="L4922"/>
      <c r="M4922"/>
      <c r="N4922"/>
      <c r="O4922" s="20"/>
      <c r="P4922"/>
      <c r="Q4922"/>
      <c r="R4922"/>
      <c r="S4922"/>
      <c r="T4922" s="20"/>
      <c r="U4922"/>
      <c r="V4922"/>
      <c r="W4922"/>
      <c r="X4922"/>
      <c r="Y4922" s="20"/>
      <c r="Z4922"/>
      <c r="AA4922"/>
      <c r="AB4922"/>
      <c r="AC4922"/>
      <c r="AD4922" s="20"/>
      <c r="AE4922"/>
      <c r="AF4922"/>
      <c r="AG4922"/>
      <c r="AH4922"/>
      <c r="AI4922" s="20"/>
      <c r="AJ4922"/>
      <c r="AK4922"/>
      <c r="AL4922"/>
      <c r="AM4922"/>
      <c r="AN4922" s="20"/>
      <c r="AO4922"/>
      <c r="AT4922" s="14"/>
      <c r="AU4922" s="14"/>
      <c r="AV4922" s="14"/>
      <c r="AW4922" s="14"/>
    </row>
    <row r="4923" spans="1:49" s="10" customFormat="1">
      <c r="A4923" s="12"/>
      <c r="C4923"/>
      <c r="D4923"/>
      <c r="E4923" s="20"/>
      <c r="F4923"/>
      <c r="G4923"/>
      <c r="H4923"/>
      <c r="I4923"/>
      <c r="J4923" s="20"/>
      <c r="K4923"/>
      <c r="L4923"/>
      <c r="M4923"/>
      <c r="N4923"/>
      <c r="O4923" s="20"/>
      <c r="P4923"/>
      <c r="Q4923"/>
      <c r="R4923"/>
      <c r="S4923"/>
      <c r="T4923" s="20"/>
      <c r="U4923"/>
      <c r="V4923"/>
      <c r="W4923"/>
      <c r="X4923"/>
      <c r="Y4923" s="20"/>
      <c r="Z4923"/>
      <c r="AA4923"/>
      <c r="AB4923"/>
      <c r="AC4923"/>
      <c r="AD4923" s="20"/>
      <c r="AE4923"/>
      <c r="AF4923"/>
      <c r="AG4923"/>
      <c r="AH4923"/>
      <c r="AI4923" s="20"/>
      <c r="AJ4923"/>
      <c r="AK4923"/>
      <c r="AL4923"/>
      <c r="AM4923"/>
      <c r="AN4923" s="20"/>
      <c r="AO4923"/>
      <c r="AT4923" s="14"/>
      <c r="AU4923" s="14"/>
      <c r="AV4923" s="14"/>
      <c r="AW4923" s="14"/>
    </row>
    <row r="4924" spans="1:49" s="10" customFormat="1">
      <c r="A4924" s="12"/>
      <c r="C4924"/>
      <c r="D4924"/>
      <c r="E4924" s="20"/>
      <c r="F4924"/>
      <c r="G4924"/>
      <c r="H4924"/>
      <c r="I4924"/>
      <c r="J4924" s="20"/>
      <c r="K4924"/>
      <c r="L4924"/>
      <c r="M4924"/>
      <c r="N4924"/>
      <c r="O4924" s="20"/>
      <c r="P4924"/>
      <c r="Q4924"/>
      <c r="R4924"/>
      <c r="S4924"/>
      <c r="T4924" s="20"/>
      <c r="U4924"/>
      <c r="V4924"/>
      <c r="W4924"/>
      <c r="X4924"/>
      <c r="Y4924" s="20"/>
      <c r="Z4924"/>
      <c r="AA4924"/>
      <c r="AB4924"/>
      <c r="AC4924"/>
      <c r="AD4924" s="20"/>
      <c r="AE4924"/>
      <c r="AF4924"/>
      <c r="AG4924"/>
      <c r="AH4924"/>
      <c r="AI4924" s="20"/>
      <c r="AJ4924"/>
      <c r="AK4924"/>
      <c r="AL4924"/>
      <c r="AM4924"/>
      <c r="AN4924" s="20"/>
      <c r="AO4924"/>
      <c r="AT4924" s="14"/>
      <c r="AU4924" s="14"/>
      <c r="AV4924" s="14"/>
      <c r="AW4924" s="14"/>
    </row>
    <row r="4925" spans="1:49" s="10" customFormat="1">
      <c r="A4925" s="12"/>
      <c r="C4925"/>
      <c r="D4925"/>
      <c r="E4925" s="20"/>
      <c r="F4925"/>
      <c r="G4925"/>
      <c r="H4925"/>
      <c r="I4925"/>
      <c r="J4925" s="20"/>
      <c r="K4925"/>
      <c r="L4925"/>
      <c r="M4925"/>
      <c r="N4925"/>
      <c r="O4925" s="20"/>
      <c r="P4925"/>
      <c r="Q4925"/>
      <c r="R4925"/>
      <c r="S4925"/>
      <c r="T4925" s="20"/>
      <c r="U4925"/>
      <c r="V4925"/>
      <c r="W4925"/>
      <c r="X4925"/>
      <c r="Y4925" s="20"/>
      <c r="Z4925"/>
      <c r="AA4925"/>
      <c r="AB4925"/>
      <c r="AC4925"/>
      <c r="AD4925" s="20"/>
      <c r="AE4925"/>
      <c r="AF4925"/>
      <c r="AG4925"/>
      <c r="AH4925"/>
      <c r="AI4925" s="20"/>
      <c r="AJ4925"/>
      <c r="AK4925"/>
      <c r="AL4925"/>
      <c r="AM4925"/>
      <c r="AN4925" s="20"/>
      <c r="AO4925"/>
      <c r="AT4925" s="14"/>
      <c r="AU4925" s="14"/>
      <c r="AV4925" s="14"/>
      <c r="AW4925" s="14"/>
    </row>
    <row r="4926" spans="1:49" s="10" customFormat="1">
      <c r="A4926" s="12"/>
      <c r="C4926"/>
      <c r="D4926"/>
      <c r="E4926" s="20"/>
      <c r="F4926"/>
      <c r="G4926"/>
      <c r="H4926"/>
      <c r="I4926"/>
      <c r="J4926" s="20"/>
      <c r="K4926"/>
      <c r="L4926"/>
      <c r="M4926"/>
      <c r="N4926"/>
      <c r="O4926" s="20"/>
      <c r="P4926"/>
      <c r="Q4926"/>
      <c r="R4926"/>
      <c r="S4926"/>
      <c r="T4926" s="20"/>
      <c r="U4926"/>
      <c r="V4926"/>
      <c r="W4926"/>
      <c r="X4926"/>
      <c r="Y4926" s="20"/>
      <c r="Z4926"/>
      <c r="AA4926"/>
      <c r="AB4926"/>
      <c r="AC4926"/>
      <c r="AD4926" s="20"/>
      <c r="AE4926"/>
      <c r="AF4926"/>
      <c r="AG4926"/>
      <c r="AH4926"/>
      <c r="AI4926" s="20"/>
      <c r="AJ4926"/>
      <c r="AK4926"/>
      <c r="AL4926"/>
      <c r="AM4926"/>
      <c r="AN4926" s="20"/>
      <c r="AO4926"/>
      <c r="AT4926" s="14"/>
      <c r="AU4926" s="14"/>
      <c r="AV4926" s="14"/>
      <c r="AW4926" s="14"/>
    </row>
    <row r="4927" spans="1:49" s="10" customFormat="1">
      <c r="A4927" s="12"/>
      <c r="C4927"/>
      <c r="D4927"/>
      <c r="E4927" s="20"/>
      <c r="F4927"/>
      <c r="G4927"/>
      <c r="H4927"/>
      <c r="I4927"/>
      <c r="J4927" s="20"/>
      <c r="K4927"/>
      <c r="L4927"/>
      <c r="M4927"/>
      <c r="N4927"/>
      <c r="O4927" s="20"/>
      <c r="P4927"/>
      <c r="Q4927"/>
      <c r="R4927"/>
      <c r="S4927"/>
      <c r="T4927" s="20"/>
      <c r="U4927"/>
      <c r="V4927"/>
      <c r="W4927"/>
      <c r="X4927"/>
      <c r="Y4927" s="20"/>
      <c r="Z4927"/>
      <c r="AA4927"/>
      <c r="AB4927"/>
      <c r="AC4927"/>
      <c r="AD4927" s="20"/>
      <c r="AE4927"/>
      <c r="AF4927"/>
      <c r="AG4927"/>
      <c r="AH4927"/>
      <c r="AI4927" s="20"/>
      <c r="AJ4927"/>
      <c r="AK4927"/>
      <c r="AL4927"/>
      <c r="AM4927"/>
      <c r="AN4927" s="20"/>
      <c r="AO4927"/>
      <c r="AT4927" s="14"/>
      <c r="AU4927" s="14"/>
      <c r="AV4927" s="14"/>
      <c r="AW4927" s="14"/>
    </row>
    <row r="4928" spans="1:49" s="10" customFormat="1">
      <c r="A4928" s="12"/>
      <c r="C4928"/>
      <c r="D4928"/>
      <c r="E4928" s="20"/>
      <c r="F4928"/>
      <c r="G4928"/>
      <c r="H4928"/>
      <c r="I4928"/>
      <c r="J4928" s="20"/>
      <c r="K4928"/>
      <c r="L4928"/>
      <c r="M4928"/>
      <c r="N4928"/>
      <c r="O4928" s="20"/>
      <c r="P4928"/>
      <c r="Q4928"/>
      <c r="R4928"/>
      <c r="S4928"/>
      <c r="T4928" s="20"/>
      <c r="U4928"/>
      <c r="V4928"/>
      <c r="W4928"/>
      <c r="X4928"/>
      <c r="Y4928" s="20"/>
      <c r="Z4928"/>
      <c r="AA4928"/>
      <c r="AB4928"/>
      <c r="AC4928"/>
      <c r="AD4928" s="20"/>
      <c r="AE4928"/>
      <c r="AF4928"/>
      <c r="AG4928"/>
      <c r="AH4928"/>
      <c r="AI4928" s="20"/>
      <c r="AJ4928"/>
      <c r="AK4928"/>
      <c r="AL4928"/>
      <c r="AM4928"/>
      <c r="AN4928" s="20"/>
      <c r="AO4928"/>
      <c r="AT4928" s="14"/>
      <c r="AU4928" s="14"/>
      <c r="AV4928" s="14"/>
      <c r="AW4928" s="14"/>
    </row>
    <row r="4929" spans="1:49" s="10" customFormat="1">
      <c r="A4929" s="12"/>
      <c r="C4929"/>
      <c r="D4929"/>
      <c r="E4929" s="20"/>
      <c r="F4929"/>
      <c r="G4929"/>
      <c r="H4929"/>
      <c r="I4929"/>
      <c r="J4929" s="20"/>
      <c r="K4929"/>
      <c r="L4929"/>
      <c r="M4929"/>
      <c r="N4929"/>
      <c r="O4929" s="20"/>
      <c r="P4929"/>
      <c r="Q4929"/>
      <c r="R4929"/>
      <c r="S4929"/>
      <c r="T4929" s="20"/>
      <c r="U4929"/>
      <c r="V4929"/>
      <c r="W4929"/>
      <c r="X4929"/>
      <c r="Y4929" s="20"/>
      <c r="Z4929"/>
      <c r="AA4929"/>
      <c r="AB4929"/>
      <c r="AC4929"/>
      <c r="AD4929" s="20"/>
      <c r="AE4929"/>
      <c r="AF4929"/>
      <c r="AG4929"/>
      <c r="AH4929"/>
      <c r="AI4929" s="20"/>
      <c r="AJ4929"/>
      <c r="AK4929"/>
      <c r="AL4929"/>
      <c r="AM4929"/>
      <c r="AN4929" s="20"/>
      <c r="AO4929"/>
      <c r="AT4929" s="14"/>
      <c r="AU4929" s="14"/>
      <c r="AV4929" s="14"/>
      <c r="AW4929" s="14"/>
    </row>
    <row r="4930" spans="1:49" s="10" customFormat="1">
      <c r="A4930" s="12"/>
      <c r="C4930"/>
      <c r="D4930"/>
      <c r="E4930" s="20"/>
      <c r="F4930"/>
      <c r="G4930"/>
      <c r="H4930"/>
      <c r="I4930"/>
      <c r="J4930" s="20"/>
      <c r="K4930"/>
      <c r="L4930"/>
      <c r="M4930"/>
      <c r="N4930"/>
      <c r="O4930" s="20"/>
      <c r="P4930"/>
      <c r="Q4930"/>
      <c r="R4930"/>
      <c r="S4930"/>
      <c r="T4930" s="20"/>
      <c r="U4930"/>
      <c r="V4930"/>
      <c r="W4930"/>
      <c r="X4930"/>
      <c r="Y4930" s="20"/>
      <c r="Z4930"/>
      <c r="AA4930"/>
      <c r="AB4930"/>
      <c r="AC4930"/>
      <c r="AD4930" s="20"/>
      <c r="AE4930"/>
      <c r="AF4930"/>
      <c r="AG4930"/>
      <c r="AH4930"/>
      <c r="AI4930" s="20"/>
      <c r="AJ4930"/>
      <c r="AK4930"/>
      <c r="AL4930"/>
      <c r="AM4930"/>
      <c r="AN4930" s="20"/>
      <c r="AO4930"/>
      <c r="AT4930" s="14"/>
      <c r="AU4930" s="14"/>
      <c r="AV4930" s="14"/>
      <c r="AW4930" s="14"/>
    </row>
    <row r="4931" spans="1:49" s="10" customFormat="1">
      <c r="A4931" s="12"/>
      <c r="C4931"/>
      <c r="D4931"/>
      <c r="E4931" s="20"/>
      <c r="F4931"/>
      <c r="G4931"/>
      <c r="H4931"/>
      <c r="I4931"/>
      <c r="J4931" s="20"/>
      <c r="K4931"/>
      <c r="L4931"/>
      <c r="M4931"/>
      <c r="N4931"/>
      <c r="O4931" s="20"/>
      <c r="P4931"/>
      <c r="Q4931"/>
      <c r="R4931"/>
      <c r="S4931"/>
      <c r="T4931" s="20"/>
      <c r="U4931"/>
      <c r="V4931"/>
      <c r="W4931"/>
      <c r="X4931"/>
      <c r="Y4931" s="20"/>
      <c r="Z4931"/>
      <c r="AA4931"/>
      <c r="AB4931"/>
      <c r="AC4931"/>
      <c r="AD4931" s="20"/>
      <c r="AE4931"/>
      <c r="AF4931"/>
      <c r="AG4931"/>
      <c r="AH4931"/>
      <c r="AI4931" s="20"/>
      <c r="AJ4931"/>
      <c r="AK4931"/>
      <c r="AL4931"/>
      <c r="AM4931"/>
      <c r="AN4931" s="20"/>
      <c r="AO4931"/>
      <c r="AT4931" s="14"/>
      <c r="AU4931" s="14"/>
      <c r="AV4931" s="14"/>
      <c r="AW4931" s="14"/>
    </row>
    <row r="4932" spans="1:49" s="10" customFormat="1">
      <c r="A4932" s="12"/>
      <c r="C4932"/>
      <c r="D4932"/>
      <c r="E4932" s="20"/>
      <c r="F4932"/>
      <c r="G4932"/>
      <c r="H4932"/>
      <c r="I4932"/>
      <c r="J4932" s="20"/>
      <c r="K4932"/>
      <c r="L4932"/>
      <c r="M4932"/>
      <c r="N4932"/>
      <c r="O4932" s="20"/>
      <c r="P4932"/>
      <c r="Q4932"/>
      <c r="R4932"/>
      <c r="S4932"/>
      <c r="T4932" s="20"/>
      <c r="U4932"/>
      <c r="V4932"/>
      <c r="W4932"/>
      <c r="X4932"/>
      <c r="Y4932" s="20"/>
      <c r="Z4932"/>
      <c r="AA4932"/>
      <c r="AB4932"/>
      <c r="AC4932"/>
      <c r="AD4932" s="20"/>
      <c r="AE4932"/>
      <c r="AF4932"/>
      <c r="AG4932"/>
      <c r="AH4932"/>
      <c r="AI4932" s="20"/>
      <c r="AJ4932"/>
      <c r="AK4932"/>
      <c r="AL4932"/>
      <c r="AM4932"/>
      <c r="AN4932" s="20"/>
      <c r="AO4932"/>
      <c r="AT4932" s="14"/>
      <c r="AU4932" s="14"/>
      <c r="AV4932" s="14"/>
      <c r="AW4932" s="14"/>
    </row>
    <row r="4933" spans="1:49" s="10" customFormat="1">
      <c r="A4933" s="12"/>
      <c r="C4933"/>
      <c r="D4933"/>
      <c r="E4933" s="20"/>
      <c r="F4933"/>
      <c r="G4933"/>
      <c r="H4933"/>
      <c r="I4933"/>
      <c r="J4933" s="20"/>
      <c r="K4933"/>
      <c r="L4933"/>
      <c r="M4933"/>
      <c r="N4933"/>
      <c r="O4933" s="20"/>
      <c r="P4933"/>
      <c r="Q4933"/>
      <c r="R4933"/>
      <c r="S4933"/>
      <c r="T4933" s="20"/>
      <c r="U4933"/>
      <c r="V4933"/>
      <c r="W4933"/>
      <c r="X4933"/>
      <c r="Y4933" s="20"/>
      <c r="Z4933"/>
      <c r="AA4933"/>
      <c r="AB4933"/>
      <c r="AC4933"/>
      <c r="AD4933" s="20"/>
      <c r="AE4933"/>
      <c r="AF4933"/>
      <c r="AG4933"/>
      <c r="AH4933"/>
      <c r="AI4933" s="20"/>
      <c r="AJ4933"/>
      <c r="AK4933"/>
      <c r="AL4933"/>
      <c r="AM4933"/>
      <c r="AN4933" s="20"/>
      <c r="AO4933"/>
      <c r="AT4933" s="14"/>
      <c r="AU4933" s="14"/>
      <c r="AV4933" s="14"/>
      <c r="AW4933" s="14"/>
    </row>
    <row r="4934" spans="1:49" s="10" customFormat="1">
      <c r="A4934" s="12"/>
      <c r="C4934"/>
      <c r="D4934"/>
      <c r="E4934" s="20"/>
      <c r="F4934"/>
      <c r="G4934"/>
      <c r="H4934"/>
      <c r="I4934"/>
      <c r="J4934" s="20"/>
      <c r="K4934"/>
      <c r="L4934"/>
      <c r="M4934"/>
      <c r="N4934"/>
      <c r="O4934" s="20"/>
      <c r="P4934"/>
      <c r="Q4934"/>
      <c r="R4934"/>
      <c r="S4934"/>
      <c r="T4934" s="20"/>
      <c r="U4934"/>
      <c r="V4934"/>
      <c r="W4934"/>
      <c r="X4934"/>
      <c r="Y4934" s="20"/>
      <c r="Z4934"/>
      <c r="AA4934"/>
      <c r="AB4934"/>
      <c r="AC4934"/>
      <c r="AD4934" s="20"/>
      <c r="AE4934"/>
      <c r="AF4934"/>
      <c r="AG4934"/>
      <c r="AH4934"/>
      <c r="AI4934" s="20"/>
      <c r="AJ4934"/>
      <c r="AK4934"/>
      <c r="AL4934"/>
      <c r="AM4934"/>
      <c r="AN4934" s="20"/>
      <c r="AO4934"/>
      <c r="AT4934" s="14"/>
      <c r="AU4934" s="14"/>
      <c r="AV4934" s="14"/>
      <c r="AW4934" s="14"/>
    </row>
    <row r="4935" spans="1:49" s="10" customFormat="1">
      <c r="A4935" s="12"/>
      <c r="C4935"/>
      <c r="D4935"/>
      <c r="E4935" s="20"/>
      <c r="F4935"/>
      <c r="G4935"/>
      <c r="H4935"/>
      <c r="I4935"/>
      <c r="J4935" s="20"/>
      <c r="K4935"/>
      <c r="L4935"/>
      <c r="M4935"/>
      <c r="N4935"/>
      <c r="O4935" s="20"/>
      <c r="P4935"/>
      <c r="Q4935"/>
      <c r="R4935"/>
      <c r="S4935"/>
      <c r="T4935" s="20"/>
      <c r="U4935"/>
      <c r="V4935"/>
      <c r="W4935"/>
      <c r="X4935"/>
      <c r="Y4935" s="20"/>
      <c r="Z4935"/>
      <c r="AA4935"/>
      <c r="AB4935"/>
      <c r="AC4935"/>
      <c r="AD4935" s="20"/>
      <c r="AE4935"/>
      <c r="AF4935"/>
      <c r="AG4935"/>
      <c r="AH4935"/>
      <c r="AI4935" s="20"/>
      <c r="AJ4935"/>
      <c r="AK4935"/>
      <c r="AL4935"/>
      <c r="AM4935"/>
      <c r="AN4935" s="20"/>
      <c r="AO4935"/>
      <c r="AT4935" s="14"/>
      <c r="AU4935" s="14"/>
      <c r="AV4935" s="14"/>
      <c r="AW4935" s="14"/>
    </row>
    <row r="4936" spans="1:49" s="10" customFormat="1">
      <c r="A4936" s="12"/>
      <c r="C4936"/>
      <c r="D4936"/>
      <c r="E4936" s="20"/>
      <c r="F4936"/>
      <c r="G4936"/>
      <c r="H4936"/>
      <c r="I4936"/>
      <c r="J4936" s="20"/>
      <c r="K4936"/>
      <c r="L4936"/>
      <c r="M4936"/>
      <c r="N4936"/>
      <c r="O4936" s="20"/>
      <c r="P4936"/>
      <c r="Q4936"/>
      <c r="R4936"/>
      <c r="S4936"/>
      <c r="T4936" s="20"/>
      <c r="U4936"/>
      <c r="V4936"/>
      <c r="W4936"/>
      <c r="X4936"/>
      <c r="Y4936" s="20"/>
      <c r="Z4936"/>
      <c r="AA4936"/>
      <c r="AB4936"/>
      <c r="AC4936"/>
      <c r="AD4936" s="20"/>
      <c r="AE4936"/>
      <c r="AF4936"/>
      <c r="AG4936"/>
      <c r="AH4936"/>
      <c r="AI4936" s="20"/>
      <c r="AJ4936"/>
      <c r="AK4936"/>
      <c r="AL4936"/>
      <c r="AM4936"/>
      <c r="AN4936" s="20"/>
      <c r="AO4936"/>
      <c r="AT4936" s="14"/>
      <c r="AU4936" s="14"/>
      <c r="AV4936" s="14"/>
      <c r="AW4936" s="14"/>
    </row>
    <row r="4937" spans="1:49" s="10" customFormat="1">
      <c r="A4937" s="12"/>
      <c r="C4937"/>
      <c r="D4937"/>
      <c r="E4937" s="20"/>
      <c r="F4937"/>
      <c r="G4937"/>
      <c r="H4937"/>
      <c r="I4937"/>
      <c r="J4937" s="20"/>
      <c r="K4937"/>
      <c r="L4937"/>
      <c r="M4937"/>
      <c r="N4937"/>
      <c r="O4937" s="20"/>
      <c r="P4937"/>
      <c r="Q4937"/>
      <c r="R4937"/>
      <c r="S4937"/>
      <c r="T4937" s="20"/>
      <c r="U4937"/>
      <c r="V4937"/>
      <c r="W4937"/>
      <c r="X4937"/>
      <c r="Y4937" s="20"/>
      <c r="Z4937"/>
      <c r="AA4937"/>
      <c r="AB4937"/>
      <c r="AC4937"/>
      <c r="AD4937" s="20"/>
      <c r="AE4937"/>
      <c r="AF4937"/>
      <c r="AG4937"/>
      <c r="AH4937"/>
      <c r="AI4937" s="20"/>
      <c r="AJ4937"/>
      <c r="AK4937"/>
      <c r="AL4937"/>
      <c r="AM4937"/>
      <c r="AN4937" s="20"/>
      <c r="AO4937"/>
      <c r="AT4937" s="14"/>
      <c r="AU4937" s="14"/>
      <c r="AV4937" s="14"/>
      <c r="AW4937" s="14"/>
    </row>
    <row r="4938" spans="1:49" s="10" customFormat="1">
      <c r="A4938" s="12"/>
      <c r="C4938"/>
      <c r="D4938"/>
      <c r="E4938" s="20"/>
      <c r="F4938"/>
      <c r="G4938"/>
      <c r="H4938"/>
      <c r="I4938"/>
      <c r="J4938" s="20"/>
      <c r="K4938"/>
      <c r="L4938"/>
      <c r="M4938"/>
      <c r="N4938"/>
      <c r="O4938" s="20"/>
      <c r="P4938"/>
      <c r="Q4938"/>
      <c r="R4938"/>
      <c r="S4938"/>
      <c r="T4938" s="20"/>
      <c r="U4938"/>
      <c r="V4938"/>
      <c r="W4938"/>
      <c r="X4938"/>
      <c r="Y4938" s="20"/>
      <c r="Z4938"/>
      <c r="AA4938"/>
      <c r="AB4938"/>
      <c r="AC4938"/>
      <c r="AD4938" s="20"/>
      <c r="AE4938"/>
      <c r="AF4938"/>
      <c r="AG4938"/>
      <c r="AH4938"/>
      <c r="AI4938" s="20"/>
      <c r="AJ4938"/>
      <c r="AK4938"/>
      <c r="AL4938"/>
      <c r="AM4938"/>
      <c r="AN4938" s="20"/>
      <c r="AO4938"/>
      <c r="AT4938" s="14"/>
      <c r="AU4938" s="14"/>
      <c r="AV4938" s="14"/>
      <c r="AW4938" s="14"/>
    </row>
    <row r="4939" spans="1:49" s="10" customFormat="1">
      <c r="A4939" s="12"/>
      <c r="C4939"/>
      <c r="D4939"/>
      <c r="E4939" s="20"/>
      <c r="F4939"/>
      <c r="G4939"/>
      <c r="H4939"/>
      <c r="I4939"/>
      <c r="J4939" s="20"/>
      <c r="K4939"/>
      <c r="L4939"/>
      <c r="M4939"/>
      <c r="N4939"/>
      <c r="O4939" s="20"/>
      <c r="P4939"/>
      <c r="Q4939"/>
      <c r="R4939"/>
      <c r="S4939"/>
      <c r="T4939" s="20"/>
      <c r="U4939"/>
      <c r="V4939"/>
      <c r="W4939"/>
      <c r="X4939"/>
      <c r="Y4939" s="20"/>
      <c r="Z4939"/>
      <c r="AA4939"/>
      <c r="AB4939"/>
      <c r="AC4939"/>
      <c r="AD4939" s="20"/>
      <c r="AE4939"/>
      <c r="AF4939"/>
      <c r="AG4939"/>
      <c r="AH4939"/>
      <c r="AI4939" s="20"/>
      <c r="AJ4939"/>
      <c r="AK4939"/>
      <c r="AL4939"/>
      <c r="AM4939"/>
      <c r="AN4939" s="20"/>
      <c r="AO4939"/>
      <c r="AT4939" s="14"/>
      <c r="AU4939" s="14"/>
      <c r="AV4939" s="14"/>
      <c r="AW4939" s="14"/>
    </row>
    <row r="4940" spans="1:49" s="10" customFormat="1">
      <c r="A4940" s="12"/>
      <c r="C4940"/>
      <c r="D4940"/>
      <c r="E4940" s="20"/>
      <c r="F4940"/>
      <c r="G4940"/>
      <c r="H4940"/>
      <c r="I4940"/>
      <c r="J4940" s="20"/>
      <c r="K4940"/>
      <c r="L4940"/>
      <c r="M4940"/>
      <c r="N4940"/>
      <c r="O4940" s="20"/>
      <c r="P4940"/>
      <c r="Q4940"/>
      <c r="R4940"/>
      <c r="S4940"/>
      <c r="T4940" s="20"/>
      <c r="U4940"/>
      <c r="V4940"/>
      <c r="W4940"/>
      <c r="X4940"/>
      <c r="Y4940" s="20"/>
      <c r="Z4940"/>
      <c r="AA4940"/>
      <c r="AB4940"/>
      <c r="AC4940"/>
      <c r="AD4940" s="20"/>
      <c r="AE4940"/>
      <c r="AF4940"/>
      <c r="AG4940"/>
      <c r="AH4940"/>
      <c r="AI4940" s="20"/>
      <c r="AJ4940"/>
      <c r="AK4940"/>
      <c r="AL4940"/>
      <c r="AM4940"/>
      <c r="AN4940" s="20"/>
      <c r="AO4940"/>
      <c r="AT4940" s="14"/>
      <c r="AU4940" s="14"/>
      <c r="AV4940" s="14"/>
      <c r="AW4940" s="14"/>
    </row>
    <row r="4941" spans="1:49" s="10" customFormat="1">
      <c r="A4941" s="12"/>
      <c r="C4941"/>
      <c r="D4941"/>
      <c r="E4941" s="20"/>
      <c r="F4941"/>
      <c r="G4941"/>
      <c r="H4941"/>
      <c r="I4941"/>
      <c r="J4941" s="20"/>
      <c r="K4941"/>
      <c r="L4941"/>
      <c r="M4941"/>
      <c r="N4941"/>
      <c r="O4941" s="20"/>
      <c r="P4941"/>
      <c r="Q4941"/>
      <c r="R4941"/>
      <c r="S4941"/>
      <c r="T4941" s="20"/>
      <c r="U4941"/>
      <c r="V4941"/>
      <c r="W4941"/>
      <c r="X4941"/>
      <c r="Y4941" s="20"/>
      <c r="Z4941"/>
      <c r="AA4941"/>
      <c r="AB4941"/>
      <c r="AC4941"/>
      <c r="AD4941" s="20"/>
      <c r="AE4941"/>
      <c r="AF4941"/>
      <c r="AG4941"/>
      <c r="AH4941"/>
      <c r="AI4941" s="20"/>
      <c r="AJ4941"/>
      <c r="AK4941"/>
      <c r="AL4941"/>
      <c r="AM4941"/>
      <c r="AN4941" s="20"/>
      <c r="AO4941"/>
      <c r="AT4941" s="14"/>
      <c r="AU4941" s="14"/>
      <c r="AV4941" s="14"/>
      <c r="AW4941" s="14"/>
    </row>
    <row r="4942" spans="1:49" s="10" customFormat="1">
      <c r="A4942" s="12"/>
      <c r="C4942"/>
      <c r="D4942"/>
      <c r="E4942" s="20"/>
      <c r="F4942"/>
      <c r="G4942"/>
      <c r="H4942"/>
      <c r="I4942"/>
      <c r="J4942" s="20"/>
      <c r="K4942"/>
      <c r="L4942"/>
      <c r="M4942"/>
      <c r="N4942"/>
      <c r="O4942" s="20"/>
      <c r="P4942"/>
      <c r="Q4942"/>
      <c r="R4942"/>
      <c r="S4942"/>
      <c r="T4942" s="20"/>
      <c r="U4942"/>
      <c r="V4942"/>
      <c r="W4942"/>
      <c r="X4942"/>
      <c r="Y4942" s="20"/>
      <c r="Z4942"/>
      <c r="AA4942"/>
      <c r="AB4942"/>
      <c r="AC4942"/>
      <c r="AD4942" s="20"/>
      <c r="AE4942"/>
      <c r="AF4942"/>
      <c r="AG4942"/>
      <c r="AH4942"/>
      <c r="AI4942" s="20"/>
      <c r="AJ4942"/>
      <c r="AK4942"/>
      <c r="AL4942"/>
      <c r="AM4942"/>
      <c r="AN4942" s="20"/>
      <c r="AO4942"/>
      <c r="AT4942" s="14"/>
      <c r="AU4942" s="14"/>
      <c r="AV4942" s="14"/>
      <c r="AW4942" s="14"/>
    </row>
    <row r="4943" spans="1:49" s="10" customFormat="1">
      <c r="A4943" s="12"/>
      <c r="C4943"/>
      <c r="D4943"/>
      <c r="E4943" s="20"/>
      <c r="F4943"/>
      <c r="G4943"/>
      <c r="H4943"/>
      <c r="I4943"/>
      <c r="J4943" s="20"/>
      <c r="K4943"/>
      <c r="L4943"/>
      <c r="M4943"/>
      <c r="N4943"/>
      <c r="O4943" s="20"/>
      <c r="P4943"/>
      <c r="Q4943"/>
      <c r="R4943"/>
      <c r="S4943"/>
      <c r="T4943" s="20"/>
      <c r="U4943"/>
      <c r="V4943"/>
      <c r="W4943"/>
      <c r="X4943"/>
      <c r="Y4943" s="20"/>
      <c r="Z4943"/>
      <c r="AA4943"/>
      <c r="AB4943"/>
      <c r="AC4943"/>
      <c r="AD4943" s="20"/>
      <c r="AE4943"/>
      <c r="AF4943"/>
      <c r="AG4943"/>
      <c r="AH4943"/>
      <c r="AI4943" s="20"/>
      <c r="AJ4943"/>
      <c r="AK4943"/>
      <c r="AL4943"/>
      <c r="AM4943"/>
      <c r="AN4943" s="20"/>
      <c r="AO4943"/>
      <c r="AT4943" s="14"/>
      <c r="AU4943" s="14"/>
      <c r="AV4943" s="14"/>
      <c r="AW4943" s="14"/>
    </row>
    <row r="4944" spans="1:49" s="10" customFormat="1">
      <c r="A4944" s="12"/>
      <c r="C4944"/>
      <c r="D4944"/>
      <c r="E4944" s="20"/>
      <c r="F4944"/>
      <c r="G4944"/>
      <c r="H4944"/>
      <c r="I4944"/>
      <c r="J4944" s="20"/>
      <c r="K4944"/>
      <c r="L4944"/>
      <c r="M4944"/>
      <c r="N4944"/>
      <c r="O4944" s="20"/>
      <c r="P4944"/>
      <c r="Q4944"/>
      <c r="R4944"/>
      <c r="S4944"/>
      <c r="T4944" s="20"/>
      <c r="U4944"/>
      <c r="V4944"/>
      <c r="W4944"/>
      <c r="X4944"/>
      <c r="Y4944" s="20"/>
      <c r="Z4944"/>
      <c r="AA4944"/>
      <c r="AB4944"/>
      <c r="AC4944"/>
      <c r="AD4944" s="20"/>
      <c r="AE4944"/>
      <c r="AF4944"/>
      <c r="AG4944"/>
      <c r="AH4944"/>
      <c r="AI4944" s="20"/>
      <c r="AJ4944"/>
      <c r="AK4944"/>
      <c r="AL4944"/>
      <c r="AM4944"/>
      <c r="AN4944" s="20"/>
      <c r="AO4944"/>
      <c r="AT4944" s="14"/>
      <c r="AU4944" s="14"/>
      <c r="AV4944" s="14"/>
      <c r="AW4944" s="14"/>
    </row>
    <row r="4945" spans="1:49" s="10" customFormat="1">
      <c r="A4945" s="12"/>
      <c r="C4945"/>
      <c r="D4945"/>
      <c r="E4945" s="20"/>
      <c r="F4945"/>
      <c r="G4945"/>
      <c r="H4945"/>
      <c r="I4945"/>
      <c r="J4945" s="20"/>
      <c r="K4945"/>
      <c r="L4945"/>
      <c r="M4945"/>
      <c r="N4945"/>
      <c r="O4945" s="20"/>
      <c r="P4945"/>
      <c r="Q4945"/>
      <c r="R4945"/>
      <c r="S4945"/>
      <c r="T4945" s="20"/>
      <c r="U4945"/>
      <c r="V4945"/>
      <c r="W4945"/>
      <c r="X4945"/>
      <c r="Y4945" s="20"/>
      <c r="Z4945"/>
      <c r="AA4945"/>
      <c r="AB4945"/>
      <c r="AC4945"/>
      <c r="AD4945" s="20"/>
      <c r="AE4945"/>
      <c r="AF4945"/>
      <c r="AG4945"/>
      <c r="AH4945"/>
      <c r="AI4945" s="20"/>
      <c r="AJ4945"/>
      <c r="AK4945"/>
      <c r="AL4945"/>
      <c r="AM4945"/>
      <c r="AN4945" s="20"/>
      <c r="AO4945"/>
      <c r="AT4945" s="14"/>
      <c r="AU4945" s="14"/>
      <c r="AV4945" s="14"/>
      <c r="AW4945" s="14"/>
    </row>
    <row r="4946" spans="1:49" s="10" customFormat="1">
      <c r="A4946" s="12"/>
      <c r="C4946"/>
      <c r="D4946"/>
      <c r="E4946" s="20"/>
      <c r="F4946"/>
      <c r="G4946"/>
      <c r="H4946"/>
      <c r="I4946"/>
      <c r="J4946" s="20"/>
      <c r="K4946"/>
      <c r="L4946"/>
      <c r="M4946"/>
      <c r="N4946"/>
      <c r="O4946" s="20"/>
      <c r="P4946"/>
      <c r="Q4946"/>
      <c r="R4946"/>
      <c r="S4946"/>
      <c r="T4946" s="20"/>
      <c r="U4946"/>
      <c r="V4946"/>
      <c r="W4946"/>
      <c r="X4946"/>
      <c r="Y4946" s="20"/>
      <c r="Z4946"/>
      <c r="AA4946"/>
      <c r="AB4946"/>
      <c r="AC4946"/>
      <c r="AD4946" s="20"/>
      <c r="AE4946"/>
      <c r="AF4946"/>
      <c r="AG4946"/>
      <c r="AH4946"/>
      <c r="AI4946" s="20"/>
      <c r="AJ4946"/>
      <c r="AK4946"/>
      <c r="AL4946"/>
      <c r="AM4946"/>
      <c r="AN4946" s="20"/>
      <c r="AO4946"/>
      <c r="AT4946" s="14"/>
      <c r="AU4946" s="14"/>
      <c r="AV4946" s="14"/>
      <c r="AW4946" s="14"/>
    </row>
    <row r="4947" spans="1:49" s="10" customFormat="1">
      <c r="A4947" s="12"/>
      <c r="C4947"/>
      <c r="D4947"/>
      <c r="E4947" s="20"/>
      <c r="F4947"/>
      <c r="G4947"/>
      <c r="H4947"/>
      <c r="I4947"/>
      <c r="J4947" s="20"/>
      <c r="K4947"/>
      <c r="L4947"/>
      <c r="M4947"/>
      <c r="N4947"/>
      <c r="O4947" s="20"/>
      <c r="P4947"/>
      <c r="Q4947"/>
      <c r="R4947"/>
      <c r="S4947"/>
      <c r="T4947" s="20"/>
      <c r="U4947"/>
      <c r="V4947"/>
      <c r="W4947"/>
      <c r="X4947"/>
      <c r="Y4947" s="20"/>
      <c r="Z4947"/>
      <c r="AA4947"/>
      <c r="AB4947"/>
      <c r="AC4947"/>
      <c r="AD4947" s="20"/>
      <c r="AE4947"/>
      <c r="AF4947"/>
      <c r="AG4947"/>
      <c r="AH4947"/>
      <c r="AI4947" s="20"/>
      <c r="AJ4947"/>
      <c r="AK4947"/>
      <c r="AL4947"/>
      <c r="AM4947"/>
      <c r="AN4947" s="20"/>
      <c r="AO4947"/>
      <c r="AT4947" s="14"/>
      <c r="AU4947" s="14"/>
      <c r="AV4947" s="14"/>
      <c r="AW4947" s="14"/>
    </row>
    <row r="4948" spans="1:49" s="10" customFormat="1">
      <c r="A4948" s="12"/>
      <c r="C4948"/>
      <c r="D4948"/>
      <c r="E4948" s="20"/>
      <c r="F4948"/>
      <c r="G4948"/>
      <c r="H4948"/>
      <c r="I4948"/>
      <c r="J4948" s="20"/>
      <c r="K4948"/>
      <c r="L4948"/>
      <c r="M4948"/>
      <c r="N4948"/>
      <c r="O4948" s="20"/>
      <c r="P4948"/>
      <c r="Q4948"/>
      <c r="R4948"/>
      <c r="S4948"/>
      <c r="T4948" s="20"/>
      <c r="U4948"/>
      <c r="V4948"/>
      <c r="W4948"/>
      <c r="X4948"/>
      <c r="Y4948" s="20"/>
      <c r="Z4948"/>
      <c r="AA4948"/>
      <c r="AB4948"/>
      <c r="AC4948"/>
      <c r="AD4948" s="20"/>
      <c r="AE4948"/>
      <c r="AF4948"/>
      <c r="AG4948"/>
      <c r="AH4948"/>
      <c r="AI4948" s="20"/>
      <c r="AJ4948"/>
      <c r="AK4948"/>
      <c r="AL4948"/>
      <c r="AM4948"/>
      <c r="AN4948" s="20"/>
      <c r="AO4948"/>
      <c r="AT4948" s="14"/>
      <c r="AU4948" s="14"/>
      <c r="AV4948" s="14"/>
      <c r="AW4948" s="14"/>
    </row>
    <row r="4949" spans="1:49" s="10" customFormat="1">
      <c r="A4949" s="12"/>
      <c r="C4949"/>
      <c r="D4949"/>
      <c r="E4949" s="20"/>
      <c r="F4949"/>
      <c r="G4949"/>
      <c r="H4949"/>
      <c r="I4949"/>
      <c r="J4949" s="20"/>
      <c r="K4949"/>
      <c r="L4949"/>
      <c r="M4949"/>
      <c r="N4949"/>
      <c r="O4949" s="20"/>
      <c r="P4949"/>
      <c r="Q4949"/>
      <c r="R4949"/>
      <c r="S4949"/>
      <c r="T4949" s="20"/>
      <c r="U4949"/>
      <c r="V4949"/>
      <c r="W4949"/>
      <c r="X4949"/>
      <c r="Y4949" s="20"/>
      <c r="Z4949"/>
      <c r="AA4949"/>
      <c r="AB4949"/>
      <c r="AC4949"/>
      <c r="AD4949" s="20"/>
      <c r="AE4949"/>
      <c r="AF4949"/>
      <c r="AG4949"/>
      <c r="AH4949"/>
      <c r="AI4949" s="20"/>
      <c r="AJ4949"/>
      <c r="AK4949"/>
      <c r="AL4949"/>
      <c r="AM4949"/>
      <c r="AN4949" s="20"/>
      <c r="AO4949"/>
      <c r="AT4949" s="14"/>
      <c r="AU4949" s="14"/>
      <c r="AV4949" s="14"/>
      <c r="AW4949" s="14"/>
    </row>
    <row r="4950" spans="1:49" s="10" customFormat="1">
      <c r="A4950" s="12"/>
      <c r="C4950"/>
      <c r="D4950"/>
      <c r="E4950" s="20"/>
      <c r="F4950"/>
      <c r="G4950"/>
      <c r="H4950"/>
      <c r="I4950"/>
      <c r="J4950" s="20"/>
      <c r="K4950"/>
      <c r="L4950"/>
      <c r="M4950"/>
      <c r="N4950"/>
      <c r="O4950" s="20"/>
      <c r="P4950"/>
      <c r="Q4950"/>
      <c r="R4950"/>
      <c r="S4950"/>
      <c r="T4950" s="20"/>
      <c r="U4950"/>
      <c r="V4950"/>
      <c r="W4950"/>
      <c r="X4950"/>
      <c r="Y4950" s="20"/>
      <c r="Z4950"/>
      <c r="AA4950"/>
      <c r="AB4950"/>
      <c r="AC4950"/>
      <c r="AD4950" s="20"/>
      <c r="AE4950"/>
      <c r="AF4950"/>
      <c r="AG4950"/>
      <c r="AH4950"/>
      <c r="AI4950" s="20"/>
      <c r="AJ4950"/>
      <c r="AK4950"/>
      <c r="AL4950"/>
      <c r="AM4950"/>
      <c r="AN4950" s="20"/>
      <c r="AO4950"/>
      <c r="AT4950" s="14"/>
      <c r="AU4950" s="14"/>
      <c r="AV4950" s="14"/>
      <c r="AW4950" s="14"/>
    </row>
    <row r="4951" spans="1:49" s="10" customFormat="1">
      <c r="A4951" s="12"/>
      <c r="C4951"/>
      <c r="D4951"/>
      <c r="E4951" s="20"/>
      <c r="F4951"/>
      <c r="G4951"/>
      <c r="H4951"/>
      <c r="I4951"/>
      <c r="J4951" s="20"/>
      <c r="K4951"/>
      <c r="L4951"/>
      <c r="M4951"/>
      <c r="N4951"/>
      <c r="O4951" s="20"/>
      <c r="P4951"/>
      <c r="Q4951"/>
      <c r="R4951"/>
      <c r="S4951"/>
      <c r="T4951" s="20"/>
      <c r="U4951"/>
      <c r="V4951"/>
      <c r="W4951"/>
      <c r="X4951"/>
      <c r="Y4951" s="20"/>
      <c r="Z4951"/>
      <c r="AA4951"/>
      <c r="AB4951"/>
      <c r="AC4951"/>
      <c r="AD4951" s="20"/>
      <c r="AE4951"/>
      <c r="AF4951"/>
      <c r="AG4951"/>
      <c r="AH4951"/>
      <c r="AI4951" s="20"/>
      <c r="AJ4951"/>
      <c r="AK4951"/>
      <c r="AL4951"/>
      <c r="AM4951"/>
      <c r="AN4951" s="20"/>
      <c r="AO4951"/>
      <c r="AT4951" s="14"/>
      <c r="AU4951" s="14"/>
      <c r="AV4951" s="14"/>
      <c r="AW4951" s="14"/>
    </row>
    <row r="4952" spans="1:49" s="10" customFormat="1">
      <c r="A4952" s="12"/>
      <c r="C4952"/>
      <c r="D4952"/>
      <c r="E4952" s="20"/>
      <c r="F4952"/>
      <c r="G4952"/>
      <c r="H4952"/>
      <c r="I4952"/>
      <c r="J4952" s="20"/>
      <c r="K4952"/>
      <c r="L4952"/>
      <c r="M4952"/>
      <c r="N4952"/>
      <c r="O4952" s="20"/>
      <c r="P4952"/>
      <c r="Q4952"/>
      <c r="R4952"/>
      <c r="S4952"/>
      <c r="T4952" s="20"/>
      <c r="U4952"/>
      <c r="V4952"/>
      <c r="W4952"/>
      <c r="X4952"/>
      <c r="Y4952" s="20"/>
      <c r="Z4952"/>
      <c r="AA4952"/>
      <c r="AB4952"/>
      <c r="AC4952"/>
      <c r="AD4952" s="20"/>
      <c r="AE4952"/>
      <c r="AF4952"/>
      <c r="AG4952"/>
      <c r="AH4952"/>
      <c r="AI4952" s="20"/>
      <c r="AJ4952"/>
      <c r="AK4952"/>
      <c r="AL4952"/>
      <c r="AM4952"/>
      <c r="AN4952" s="20"/>
      <c r="AO4952"/>
      <c r="AT4952" s="14"/>
      <c r="AU4952" s="14"/>
      <c r="AV4952" s="14"/>
      <c r="AW4952" s="14"/>
    </row>
    <row r="4953" spans="1:49" s="10" customFormat="1">
      <c r="A4953" s="12"/>
      <c r="C4953"/>
      <c r="D4953"/>
      <c r="E4953" s="20"/>
      <c r="F4953"/>
      <c r="G4953"/>
      <c r="H4953"/>
      <c r="I4953"/>
      <c r="J4953" s="20"/>
      <c r="K4953"/>
      <c r="L4953"/>
      <c r="M4953"/>
      <c r="N4953"/>
      <c r="O4953" s="20"/>
      <c r="P4953"/>
      <c r="Q4953"/>
      <c r="R4953"/>
      <c r="S4953"/>
      <c r="T4953" s="20"/>
      <c r="U4953"/>
      <c r="V4953"/>
      <c r="W4953"/>
      <c r="X4953"/>
      <c r="Y4953" s="20"/>
      <c r="Z4953"/>
      <c r="AA4953"/>
      <c r="AB4953"/>
      <c r="AC4953"/>
      <c r="AD4953" s="20"/>
      <c r="AE4953"/>
      <c r="AF4953"/>
      <c r="AG4953"/>
      <c r="AH4953"/>
      <c r="AI4953" s="20"/>
      <c r="AJ4953"/>
      <c r="AK4953"/>
      <c r="AL4953"/>
      <c r="AM4953"/>
      <c r="AN4953" s="20"/>
      <c r="AO4953"/>
      <c r="AT4953" s="14"/>
      <c r="AU4953" s="14"/>
      <c r="AV4953" s="14"/>
      <c r="AW4953" s="14"/>
    </row>
    <row r="4954" spans="1:49" s="10" customFormat="1">
      <c r="A4954" s="12"/>
      <c r="C4954"/>
      <c r="D4954"/>
      <c r="E4954" s="20"/>
      <c r="F4954"/>
      <c r="G4954"/>
      <c r="H4954"/>
      <c r="I4954"/>
      <c r="J4954" s="20"/>
      <c r="K4954"/>
      <c r="L4954"/>
      <c r="M4954"/>
      <c r="N4954"/>
      <c r="O4954" s="20"/>
      <c r="P4954"/>
      <c r="Q4954"/>
      <c r="R4954"/>
      <c r="S4954"/>
      <c r="T4954" s="20"/>
      <c r="U4954"/>
      <c r="V4954"/>
      <c r="W4954"/>
      <c r="X4954"/>
      <c r="Y4954" s="20"/>
      <c r="Z4954"/>
      <c r="AA4954"/>
      <c r="AB4954"/>
      <c r="AC4954"/>
      <c r="AD4954" s="20"/>
      <c r="AE4954"/>
      <c r="AF4954"/>
      <c r="AG4954"/>
      <c r="AH4954"/>
      <c r="AI4954" s="20"/>
      <c r="AJ4954"/>
      <c r="AK4954"/>
      <c r="AL4954"/>
      <c r="AM4954"/>
      <c r="AN4954" s="20"/>
      <c r="AO4954"/>
      <c r="AT4954" s="14"/>
      <c r="AU4954" s="14"/>
      <c r="AV4954" s="14"/>
      <c r="AW4954" s="14"/>
    </row>
    <row r="4955" spans="1:49" s="10" customFormat="1">
      <c r="A4955" s="12"/>
      <c r="C4955"/>
      <c r="D4955"/>
      <c r="E4955" s="20"/>
      <c r="F4955"/>
      <c r="G4955"/>
      <c r="H4955"/>
      <c r="I4955"/>
      <c r="J4955" s="20"/>
      <c r="K4955"/>
      <c r="L4955"/>
      <c r="M4955"/>
      <c r="N4955"/>
      <c r="O4955" s="20"/>
      <c r="P4955"/>
      <c r="Q4955"/>
      <c r="R4955"/>
      <c r="S4955"/>
      <c r="T4955" s="20"/>
      <c r="U4955"/>
      <c r="V4955"/>
      <c r="W4955"/>
      <c r="X4955"/>
      <c r="Y4955" s="20"/>
      <c r="Z4955"/>
      <c r="AA4955"/>
      <c r="AB4955"/>
      <c r="AC4955"/>
      <c r="AD4955" s="20"/>
      <c r="AE4955"/>
      <c r="AF4955"/>
      <c r="AG4955"/>
      <c r="AH4955"/>
      <c r="AI4955" s="20"/>
      <c r="AJ4955"/>
      <c r="AK4955"/>
      <c r="AL4955"/>
      <c r="AM4955"/>
      <c r="AN4955" s="20"/>
      <c r="AO4955"/>
      <c r="AT4955" s="14"/>
      <c r="AU4955" s="14"/>
      <c r="AV4955" s="14"/>
      <c r="AW4955" s="14"/>
    </row>
    <row r="4956" spans="1:49" s="10" customFormat="1">
      <c r="A4956" s="12"/>
      <c r="C4956"/>
      <c r="D4956"/>
      <c r="E4956" s="20"/>
      <c r="F4956"/>
      <c r="G4956"/>
      <c r="H4956"/>
      <c r="I4956"/>
      <c r="J4956" s="20"/>
      <c r="K4956"/>
      <c r="L4956"/>
      <c r="M4956"/>
      <c r="N4956"/>
      <c r="O4956" s="20"/>
      <c r="P4956"/>
      <c r="Q4956"/>
      <c r="R4956"/>
      <c r="S4956"/>
      <c r="T4956" s="20"/>
      <c r="U4956"/>
      <c r="V4956"/>
      <c r="W4956"/>
      <c r="X4956"/>
      <c r="Y4956" s="20"/>
      <c r="Z4956"/>
      <c r="AA4956"/>
      <c r="AB4956"/>
      <c r="AC4956"/>
      <c r="AD4956" s="20"/>
      <c r="AE4956"/>
      <c r="AF4956"/>
      <c r="AG4956"/>
      <c r="AH4956"/>
      <c r="AI4956" s="20"/>
      <c r="AJ4956"/>
      <c r="AK4956"/>
      <c r="AL4956"/>
      <c r="AM4956"/>
      <c r="AN4956" s="20"/>
      <c r="AO4956"/>
      <c r="AT4956" s="14"/>
      <c r="AU4956" s="14"/>
      <c r="AV4956" s="14"/>
      <c r="AW4956" s="14"/>
    </row>
    <row r="4957" spans="1:49" s="10" customFormat="1">
      <c r="A4957" s="12"/>
      <c r="C4957"/>
      <c r="D4957"/>
      <c r="E4957" s="20"/>
      <c r="F4957"/>
      <c r="G4957"/>
      <c r="H4957"/>
      <c r="I4957"/>
      <c r="J4957" s="20"/>
      <c r="K4957"/>
      <c r="L4957"/>
      <c r="M4957"/>
      <c r="N4957"/>
      <c r="O4957" s="20"/>
      <c r="P4957"/>
      <c r="Q4957"/>
      <c r="R4957"/>
      <c r="S4957"/>
      <c r="T4957" s="20"/>
      <c r="U4957"/>
      <c r="V4957"/>
      <c r="W4957"/>
      <c r="X4957"/>
      <c r="Y4957" s="20"/>
      <c r="Z4957"/>
      <c r="AA4957"/>
      <c r="AB4957"/>
      <c r="AC4957"/>
      <c r="AD4957" s="20"/>
      <c r="AE4957"/>
      <c r="AF4957"/>
      <c r="AG4957"/>
      <c r="AH4957"/>
      <c r="AI4957" s="20"/>
      <c r="AJ4957"/>
      <c r="AK4957"/>
      <c r="AL4957"/>
      <c r="AM4957"/>
      <c r="AN4957" s="20"/>
      <c r="AO4957"/>
      <c r="AT4957" s="14"/>
      <c r="AU4957" s="14"/>
      <c r="AV4957" s="14"/>
      <c r="AW4957" s="14"/>
    </row>
    <row r="4958" spans="1:49" s="10" customFormat="1">
      <c r="A4958" s="12"/>
      <c r="C4958"/>
      <c r="D4958"/>
      <c r="E4958" s="20"/>
      <c r="F4958"/>
      <c r="G4958"/>
      <c r="H4958"/>
      <c r="I4958"/>
      <c r="J4958" s="20"/>
      <c r="K4958"/>
      <c r="L4958"/>
      <c r="M4958"/>
      <c r="N4958"/>
      <c r="O4958" s="20"/>
      <c r="P4958"/>
      <c r="Q4958"/>
      <c r="R4958"/>
      <c r="S4958"/>
      <c r="T4958" s="20"/>
      <c r="U4958"/>
      <c r="V4958"/>
      <c r="W4958"/>
      <c r="X4958"/>
      <c r="Y4958" s="20"/>
      <c r="Z4958"/>
      <c r="AA4958"/>
      <c r="AB4958"/>
      <c r="AC4958"/>
      <c r="AD4958" s="20"/>
      <c r="AE4958"/>
      <c r="AF4958"/>
      <c r="AG4958"/>
      <c r="AH4958"/>
      <c r="AI4958" s="20"/>
      <c r="AJ4958"/>
      <c r="AK4958"/>
      <c r="AL4958"/>
      <c r="AM4958"/>
      <c r="AN4958" s="20"/>
      <c r="AO4958"/>
      <c r="AT4958" s="14"/>
      <c r="AU4958" s="14"/>
      <c r="AV4958" s="14"/>
      <c r="AW4958" s="14"/>
    </row>
    <row r="4959" spans="1:49" s="10" customFormat="1">
      <c r="A4959" s="12"/>
      <c r="C4959"/>
      <c r="D4959"/>
      <c r="E4959" s="20"/>
      <c r="F4959"/>
      <c r="G4959"/>
      <c r="H4959"/>
      <c r="I4959"/>
      <c r="J4959" s="20"/>
      <c r="K4959"/>
      <c r="L4959"/>
      <c r="M4959"/>
      <c r="N4959"/>
      <c r="O4959" s="20"/>
      <c r="P4959"/>
      <c r="Q4959"/>
      <c r="R4959"/>
      <c r="S4959"/>
      <c r="T4959" s="20"/>
      <c r="U4959"/>
      <c r="V4959"/>
      <c r="W4959"/>
      <c r="X4959"/>
      <c r="Y4959" s="20"/>
      <c r="Z4959"/>
      <c r="AA4959"/>
      <c r="AB4959"/>
      <c r="AC4959"/>
      <c r="AD4959" s="20"/>
      <c r="AE4959"/>
      <c r="AF4959"/>
      <c r="AG4959"/>
      <c r="AH4959"/>
      <c r="AI4959" s="20"/>
      <c r="AJ4959"/>
      <c r="AK4959"/>
      <c r="AL4959"/>
      <c r="AM4959"/>
      <c r="AN4959" s="20"/>
      <c r="AO4959"/>
      <c r="AT4959" s="14"/>
      <c r="AU4959" s="14"/>
      <c r="AV4959" s="14"/>
      <c r="AW4959" s="14"/>
    </row>
    <row r="4960" spans="1:49" s="10" customFormat="1">
      <c r="A4960" s="12"/>
      <c r="C4960"/>
      <c r="D4960"/>
      <c r="E4960" s="20"/>
      <c r="F4960"/>
      <c r="G4960"/>
      <c r="H4960"/>
      <c r="I4960"/>
      <c r="J4960" s="20"/>
      <c r="K4960"/>
      <c r="L4960"/>
      <c r="M4960"/>
      <c r="N4960"/>
      <c r="O4960" s="20"/>
      <c r="P4960"/>
      <c r="Q4960"/>
      <c r="R4960"/>
      <c r="S4960"/>
      <c r="T4960" s="20"/>
      <c r="U4960"/>
      <c r="V4960"/>
      <c r="W4960"/>
      <c r="X4960"/>
      <c r="Y4960" s="20"/>
      <c r="Z4960"/>
      <c r="AA4960"/>
      <c r="AB4960"/>
      <c r="AC4960"/>
      <c r="AD4960" s="20"/>
      <c r="AE4960"/>
      <c r="AF4960"/>
      <c r="AG4960"/>
      <c r="AH4960"/>
      <c r="AI4960" s="20"/>
      <c r="AJ4960"/>
      <c r="AK4960"/>
      <c r="AL4960"/>
      <c r="AM4960"/>
      <c r="AN4960" s="20"/>
      <c r="AO4960"/>
      <c r="AT4960" s="14"/>
      <c r="AU4960" s="14"/>
      <c r="AV4960" s="14"/>
      <c r="AW4960" s="14"/>
    </row>
    <row r="4961" spans="1:49" s="10" customFormat="1">
      <c r="A4961" s="12"/>
      <c r="C4961"/>
      <c r="D4961"/>
      <c r="E4961" s="20"/>
      <c r="F4961"/>
      <c r="G4961"/>
      <c r="H4961"/>
      <c r="I4961"/>
      <c r="J4961" s="20"/>
      <c r="K4961"/>
      <c r="L4961"/>
      <c r="M4961"/>
      <c r="N4961"/>
      <c r="O4961" s="20"/>
      <c r="P4961"/>
      <c r="Q4961"/>
      <c r="R4961"/>
      <c r="S4961"/>
      <c r="T4961" s="20"/>
      <c r="U4961"/>
      <c r="V4961"/>
      <c r="W4961"/>
      <c r="X4961"/>
      <c r="Y4961" s="20"/>
      <c r="Z4961"/>
      <c r="AA4961"/>
      <c r="AB4961"/>
      <c r="AC4961"/>
      <c r="AD4961" s="20"/>
      <c r="AE4961"/>
      <c r="AF4961"/>
      <c r="AG4961"/>
      <c r="AH4961"/>
      <c r="AI4961" s="20"/>
      <c r="AJ4961"/>
      <c r="AK4961"/>
      <c r="AL4961"/>
      <c r="AM4961"/>
      <c r="AN4961" s="20"/>
      <c r="AO4961"/>
      <c r="AT4961" s="14"/>
      <c r="AU4961" s="14"/>
      <c r="AV4961" s="14"/>
      <c r="AW4961" s="14"/>
    </row>
    <row r="4962" spans="1:49" s="10" customFormat="1">
      <c r="A4962" s="12"/>
      <c r="C4962"/>
      <c r="D4962"/>
      <c r="E4962" s="20"/>
      <c r="F4962"/>
      <c r="G4962"/>
      <c r="H4962"/>
      <c r="I4962"/>
      <c r="J4962" s="20"/>
      <c r="K4962"/>
      <c r="L4962"/>
      <c r="M4962"/>
      <c r="N4962"/>
      <c r="O4962" s="20"/>
      <c r="P4962"/>
      <c r="Q4962"/>
      <c r="R4962"/>
      <c r="S4962"/>
      <c r="T4962" s="20"/>
      <c r="U4962"/>
      <c r="V4962"/>
      <c r="W4962"/>
      <c r="X4962"/>
      <c r="Y4962" s="20"/>
      <c r="Z4962"/>
      <c r="AA4962"/>
      <c r="AB4962"/>
      <c r="AC4962"/>
      <c r="AD4962" s="20"/>
      <c r="AE4962"/>
      <c r="AF4962"/>
      <c r="AG4962"/>
      <c r="AH4962"/>
      <c r="AI4962" s="20"/>
      <c r="AJ4962"/>
      <c r="AK4962"/>
      <c r="AL4962"/>
      <c r="AM4962"/>
      <c r="AN4962" s="20"/>
      <c r="AO4962"/>
      <c r="AT4962" s="14"/>
      <c r="AU4962" s="14"/>
      <c r="AV4962" s="14"/>
      <c r="AW4962" s="14"/>
    </row>
    <row r="4963" spans="1:49" s="10" customFormat="1">
      <c r="A4963" s="12"/>
      <c r="C4963"/>
      <c r="D4963"/>
      <c r="E4963" s="20"/>
      <c r="F4963"/>
      <c r="G4963"/>
      <c r="H4963"/>
      <c r="I4963"/>
      <c r="J4963" s="20"/>
      <c r="K4963"/>
      <c r="L4963"/>
      <c r="M4963"/>
      <c r="N4963"/>
      <c r="O4963" s="20"/>
      <c r="P4963"/>
      <c r="Q4963"/>
      <c r="R4963"/>
      <c r="S4963"/>
      <c r="T4963" s="20"/>
      <c r="U4963"/>
      <c r="V4963"/>
      <c r="W4963"/>
      <c r="X4963"/>
      <c r="Y4963" s="20"/>
      <c r="Z4963"/>
      <c r="AA4963"/>
      <c r="AB4963"/>
      <c r="AC4963"/>
      <c r="AD4963" s="20"/>
      <c r="AE4963"/>
      <c r="AF4963"/>
      <c r="AG4963"/>
      <c r="AH4963"/>
      <c r="AI4963" s="20"/>
      <c r="AJ4963"/>
      <c r="AK4963"/>
      <c r="AL4963"/>
      <c r="AM4963"/>
      <c r="AN4963" s="20"/>
      <c r="AO4963"/>
      <c r="AT4963" s="14"/>
      <c r="AU4963" s="14"/>
      <c r="AV4963" s="14"/>
      <c r="AW4963" s="14"/>
    </row>
    <row r="4964" spans="1:49" s="10" customFormat="1">
      <c r="A4964" s="12"/>
      <c r="C4964"/>
      <c r="D4964"/>
      <c r="E4964" s="20"/>
      <c r="F4964"/>
      <c r="G4964"/>
      <c r="H4964"/>
      <c r="I4964"/>
      <c r="J4964" s="20"/>
      <c r="K4964"/>
      <c r="L4964"/>
      <c r="M4964"/>
      <c r="N4964"/>
      <c r="O4964" s="20"/>
      <c r="P4964"/>
      <c r="Q4964"/>
      <c r="R4964"/>
      <c r="S4964"/>
      <c r="T4964" s="20"/>
      <c r="U4964"/>
      <c r="V4964"/>
      <c r="W4964"/>
      <c r="X4964"/>
      <c r="Y4964" s="20"/>
      <c r="Z4964"/>
      <c r="AA4964"/>
      <c r="AB4964"/>
      <c r="AC4964"/>
      <c r="AD4964" s="20"/>
      <c r="AE4964"/>
      <c r="AF4964"/>
      <c r="AG4964"/>
      <c r="AH4964"/>
      <c r="AI4964" s="20"/>
      <c r="AJ4964"/>
      <c r="AK4964"/>
      <c r="AL4964"/>
      <c r="AM4964"/>
      <c r="AN4964" s="20"/>
      <c r="AO4964"/>
      <c r="AT4964" s="14"/>
      <c r="AU4964" s="14"/>
      <c r="AV4964" s="14"/>
      <c r="AW4964" s="14"/>
    </row>
    <row r="4965" spans="1:49" s="10" customFormat="1">
      <c r="A4965" s="12"/>
      <c r="C4965"/>
      <c r="D4965"/>
      <c r="E4965" s="20"/>
      <c r="F4965"/>
      <c r="G4965"/>
      <c r="H4965"/>
      <c r="I4965"/>
      <c r="J4965" s="20"/>
      <c r="K4965"/>
      <c r="L4965"/>
      <c r="M4965"/>
      <c r="N4965"/>
      <c r="O4965" s="20"/>
      <c r="P4965"/>
      <c r="Q4965"/>
      <c r="R4965"/>
      <c r="S4965"/>
      <c r="T4965" s="20"/>
      <c r="U4965"/>
      <c r="V4965"/>
      <c r="W4965"/>
      <c r="X4965"/>
      <c r="Y4965" s="20"/>
      <c r="Z4965"/>
      <c r="AA4965"/>
      <c r="AB4965"/>
      <c r="AC4965"/>
      <c r="AD4965" s="20"/>
      <c r="AE4965"/>
      <c r="AF4965"/>
      <c r="AG4965"/>
      <c r="AH4965"/>
      <c r="AI4965" s="20"/>
      <c r="AJ4965"/>
      <c r="AK4965"/>
      <c r="AL4965"/>
      <c r="AM4965"/>
      <c r="AN4965" s="20"/>
      <c r="AO4965"/>
      <c r="AT4965" s="14"/>
      <c r="AU4965" s="14"/>
      <c r="AV4965" s="14"/>
      <c r="AW4965" s="14"/>
    </row>
    <row r="4966" spans="1:49" s="10" customFormat="1">
      <c r="A4966" s="12"/>
      <c r="C4966"/>
      <c r="D4966"/>
      <c r="E4966" s="20"/>
      <c r="F4966"/>
      <c r="G4966"/>
      <c r="H4966"/>
      <c r="I4966"/>
      <c r="J4966" s="20"/>
      <c r="K4966"/>
      <c r="L4966"/>
      <c r="M4966"/>
      <c r="N4966"/>
      <c r="O4966" s="20"/>
      <c r="P4966"/>
      <c r="Q4966"/>
      <c r="R4966"/>
      <c r="S4966"/>
      <c r="T4966" s="20"/>
      <c r="U4966"/>
      <c r="V4966"/>
      <c r="W4966"/>
      <c r="X4966"/>
      <c r="Y4966" s="20"/>
      <c r="Z4966"/>
      <c r="AA4966"/>
      <c r="AB4966"/>
      <c r="AC4966"/>
      <c r="AD4966" s="20"/>
      <c r="AE4966"/>
      <c r="AF4966"/>
      <c r="AG4966"/>
      <c r="AH4966"/>
      <c r="AI4966" s="20"/>
      <c r="AJ4966"/>
      <c r="AK4966"/>
      <c r="AL4966"/>
      <c r="AM4966"/>
      <c r="AN4966" s="20"/>
      <c r="AO4966"/>
      <c r="AT4966" s="14"/>
      <c r="AU4966" s="14"/>
      <c r="AV4966" s="14"/>
      <c r="AW4966" s="14"/>
    </row>
    <row r="4967" spans="1:49" s="10" customFormat="1">
      <c r="A4967" s="12"/>
      <c r="C4967"/>
      <c r="D4967"/>
      <c r="E4967" s="20"/>
      <c r="F4967"/>
      <c r="G4967"/>
      <c r="H4967"/>
      <c r="I4967"/>
      <c r="J4967" s="20"/>
      <c r="K4967"/>
      <c r="L4967"/>
      <c r="M4967"/>
      <c r="N4967"/>
      <c r="O4967" s="20"/>
      <c r="P4967"/>
      <c r="Q4967"/>
      <c r="R4967"/>
      <c r="S4967"/>
      <c r="T4967" s="20"/>
      <c r="U4967"/>
      <c r="V4967"/>
      <c r="W4967"/>
      <c r="X4967"/>
      <c r="Y4967" s="20"/>
      <c r="Z4967"/>
      <c r="AA4967"/>
      <c r="AB4967"/>
      <c r="AC4967"/>
      <c r="AD4967" s="20"/>
      <c r="AE4967"/>
      <c r="AF4967"/>
      <c r="AG4967"/>
      <c r="AH4967"/>
      <c r="AI4967" s="20"/>
      <c r="AJ4967"/>
      <c r="AK4967"/>
      <c r="AL4967"/>
      <c r="AM4967"/>
      <c r="AN4967" s="20"/>
      <c r="AO4967"/>
      <c r="AT4967" s="14"/>
      <c r="AU4967" s="14"/>
      <c r="AV4967" s="14"/>
      <c r="AW4967" s="14"/>
    </row>
    <row r="4968" spans="1:49" s="10" customFormat="1">
      <c r="A4968" s="12"/>
      <c r="C4968"/>
      <c r="D4968"/>
      <c r="E4968" s="20"/>
      <c r="F4968"/>
      <c r="G4968"/>
      <c r="H4968"/>
      <c r="I4968"/>
      <c r="J4968" s="20"/>
      <c r="K4968"/>
      <c r="L4968"/>
      <c r="M4968"/>
      <c r="N4968"/>
      <c r="O4968" s="20"/>
      <c r="P4968"/>
      <c r="Q4968"/>
      <c r="R4968"/>
      <c r="S4968"/>
      <c r="T4968" s="20"/>
      <c r="U4968"/>
      <c r="V4968"/>
      <c r="W4968"/>
      <c r="X4968"/>
      <c r="Y4968" s="20"/>
      <c r="Z4968"/>
      <c r="AA4968"/>
      <c r="AB4968"/>
      <c r="AC4968"/>
      <c r="AD4968" s="20"/>
      <c r="AE4968"/>
      <c r="AF4968"/>
      <c r="AG4968"/>
      <c r="AH4968"/>
      <c r="AI4968" s="20"/>
      <c r="AJ4968"/>
      <c r="AK4968"/>
      <c r="AL4968"/>
      <c r="AM4968"/>
      <c r="AN4968" s="20"/>
      <c r="AO4968"/>
      <c r="AT4968" s="14"/>
      <c r="AU4968" s="14"/>
      <c r="AV4968" s="14"/>
      <c r="AW4968" s="14"/>
    </row>
    <row r="4969" spans="1:49" s="10" customFormat="1">
      <c r="A4969" s="12"/>
      <c r="C4969"/>
      <c r="D4969"/>
      <c r="E4969" s="20"/>
      <c r="F4969"/>
      <c r="G4969"/>
      <c r="H4969"/>
      <c r="I4969"/>
      <c r="J4969" s="20"/>
      <c r="K4969"/>
      <c r="L4969"/>
      <c r="M4969"/>
      <c r="N4969"/>
      <c r="O4969" s="20"/>
      <c r="P4969"/>
      <c r="Q4969"/>
      <c r="R4969"/>
      <c r="S4969"/>
      <c r="T4969" s="20"/>
      <c r="U4969"/>
      <c r="V4969"/>
      <c r="W4969"/>
      <c r="X4969"/>
      <c r="Y4969" s="20"/>
      <c r="Z4969"/>
      <c r="AA4969"/>
      <c r="AB4969"/>
      <c r="AC4969"/>
      <c r="AD4969" s="20"/>
      <c r="AE4969"/>
      <c r="AF4969"/>
      <c r="AG4969"/>
      <c r="AH4969"/>
      <c r="AI4969" s="20"/>
      <c r="AJ4969"/>
      <c r="AK4969"/>
      <c r="AL4969"/>
      <c r="AM4969"/>
      <c r="AN4969" s="20"/>
      <c r="AO4969"/>
      <c r="AT4969" s="14"/>
      <c r="AU4969" s="14"/>
      <c r="AV4969" s="14"/>
      <c r="AW4969" s="14"/>
    </row>
    <row r="4970" spans="1:49" s="10" customFormat="1">
      <c r="A4970" s="12"/>
      <c r="C4970"/>
      <c r="D4970"/>
      <c r="E4970" s="20"/>
      <c r="F4970"/>
      <c r="G4970"/>
      <c r="H4970"/>
      <c r="I4970"/>
      <c r="J4970" s="20"/>
      <c r="K4970"/>
      <c r="L4970"/>
      <c r="M4970"/>
      <c r="N4970"/>
      <c r="O4970" s="20"/>
      <c r="P4970"/>
      <c r="Q4970"/>
      <c r="R4970"/>
      <c r="S4970"/>
      <c r="T4970" s="20"/>
      <c r="U4970"/>
      <c r="V4970"/>
      <c r="W4970"/>
      <c r="X4970"/>
      <c r="Y4970" s="20"/>
      <c r="Z4970"/>
      <c r="AA4970"/>
      <c r="AB4970"/>
      <c r="AC4970"/>
      <c r="AD4970" s="20"/>
      <c r="AE4970"/>
      <c r="AF4970"/>
      <c r="AG4970"/>
      <c r="AH4970"/>
      <c r="AI4970" s="20"/>
      <c r="AJ4970"/>
      <c r="AK4970"/>
      <c r="AL4970"/>
      <c r="AM4970"/>
      <c r="AN4970" s="20"/>
      <c r="AO4970"/>
      <c r="AT4970" s="14"/>
      <c r="AU4970" s="14"/>
      <c r="AV4970" s="14"/>
      <c r="AW4970" s="14"/>
    </row>
    <row r="4971" spans="1:49" s="10" customFormat="1">
      <c r="A4971" s="12"/>
      <c r="C4971"/>
      <c r="D4971"/>
      <c r="E4971" s="20"/>
      <c r="F4971"/>
      <c r="G4971"/>
      <c r="H4971"/>
      <c r="I4971"/>
      <c r="J4971" s="20"/>
      <c r="K4971"/>
      <c r="L4971"/>
      <c r="M4971"/>
      <c r="N4971"/>
      <c r="O4971" s="20"/>
      <c r="P4971"/>
      <c r="Q4971"/>
      <c r="R4971"/>
      <c r="S4971"/>
      <c r="T4971" s="20"/>
      <c r="U4971"/>
      <c r="V4971"/>
      <c r="W4971"/>
      <c r="X4971"/>
      <c r="Y4971" s="20"/>
      <c r="Z4971"/>
      <c r="AA4971"/>
      <c r="AB4971"/>
      <c r="AC4971"/>
      <c r="AD4971" s="20"/>
      <c r="AE4971"/>
      <c r="AF4971"/>
      <c r="AG4971"/>
      <c r="AH4971"/>
      <c r="AI4971" s="20"/>
      <c r="AJ4971"/>
      <c r="AK4971"/>
      <c r="AL4971"/>
      <c r="AM4971"/>
      <c r="AN4971" s="20"/>
      <c r="AO4971"/>
      <c r="AT4971" s="14"/>
      <c r="AU4971" s="14"/>
      <c r="AV4971" s="14"/>
      <c r="AW4971" s="14"/>
    </row>
    <row r="4972" spans="1:49" s="10" customFormat="1">
      <c r="A4972" s="12"/>
      <c r="C4972"/>
      <c r="D4972"/>
      <c r="E4972" s="20"/>
      <c r="F4972"/>
      <c r="G4972"/>
      <c r="H4972"/>
      <c r="I4972"/>
      <c r="J4972" s="20"/>
      <c r="K4972"/>
      <c r="L4972"/>
      <c r="M4972"/>
      <c r="N4972"/>
      <c r="O4972" s="20"/>
      <c r="P4972"/>
      <c r="Q4972"/>
      <c r="R4972"/>
      <c r="S4972"/>
      <c r="T4972" s="20"/>
      <c r="U4972"/>
      <c r="V4972"/>
      <c r="W4972"/>
      <c r="X4972"/>
      <c r="Y4972" s="20"/>
      <c r="Z4972"/>
      <c r="AA4972"/>
      <c r="AB4972"/>
      <c r="AC4972"/>
      <c r="AD4972" s="20"/>
      <c r="AE4972"/>
      <c r="AF4972"/>
      <c r="AG4972"/>
      <c r="AH4972"/>
      <c r="AI4972" s="20"/>
      <c r="AJ4972"/>
      <c r="AK4972"/>
      <c r="AL4972"/>
      <c r="AM4972"/>
      <c r="AN4972" s="20"/>
      <c r="AO4972"/>
      <c r="AT4972" s="14"/>
      <c r="AU4972" s="14"/>
      <c r="AV4972" s="14"/>
      <c r="AW4972" s="14"/>
    </row>
    <row r="4973" spans="1:49" s="10" customFormat="1">
      <c r="A4973" s="12"/>
      <c r="C4973"/>
      <c r="D4973"/>
      <c r="E4973" s="20"/>
      <c r="F4973"/>
      <c r="G4973"/>
      <c r="H4973"/>
      <c r="I4973"/>
      <c r="J4973" s="20"/>
      <c r="K4973"/>
      <c r="L4973"/>
      <c r="M4973"/>
      <c r="N4973"/>
      <c r="O4973" s="20"/>
      <c r="P4973"/>
      <c r="Q4973"/>
      <c r="R4973"/>
      <c r="S4973"/>
      <c r="T4973" s="20"/>
      <c r="U4973"/>
      <c r="V4973"/>
      <c r="W4973"/>
      <c r="X4973"/>
      <c r="Y4973" s="20"/>
      <c r="Z4973"/>
      <c r="AA4973"/>
      <c r="AB4973"/>
      <c r="AC4973"/>
      <c r="AD4973" s="20"/>
      <c r="AE4973"/>
      <c r="AF4973"/>
      <c r="AG4973"/>
      <c r="AH4973"/>
      <c r="AI4973" s="20"/>
      <c r="AJ4973"/>
      <c r="AK4973"/>
      <c r="AL4973"/>
      <c r="AM4973"/>
      <c r="AN4973" s="20"/>
      <c r="AO4973"/>
      <c r="AT4973" s="14"/>
      <c r="AU4973" s="14"/>
      <c r="AV4973" s="14"/>
      <c r="AW4973" s="14"/>
    </row>
    <row r="4974" spans="1:49" s="10" customFormat="1">
      <c r="A4974" s="12"/>
      <c r="C4974"/>
      <c r="D4974"/>
      <c r="E4974" s="20"/>
      <c r="F4974"/>
      <c r="G4974"/>
      <c r="H4974"/>
      <c r="I4974"/>
      <c r="J4974" s="20"/>
      <c r="K4974"/>
      <c r="L4974"/>
      <c r="M4974"/>
      <c r="N4974"/>
      <c r="O4974" s="20"/>
      <c r="P4974"/>
      <c r="Q4974"/>
      <c r="R4974"/>
      <c r="S4974"/>
      <c r="T4974" s="20"/>
      <c r="U4974"/>
      <c r="V4974"/>
      <c r="W4974"/>
      <c r="X4974"/>
      <c r="Y4974" s="20"/>
      <c r="Z4974"/>
      <c r="AA4974"/>
      <c r="AB4974"/>
      <c r="AC4974"/>
      <c r="AD4974" s="20"/>
      <c r="AE4974"/>
      <c r="AF4974"/>
      <c r="AG4974"/>
      <c r="AH4974"/>
      <c r="AI4974" s="20"/>
      <c r="AJ4974"/>
      <c r="AK4974"/>
      <c r="AL4974"/>
      <c r="AM4974"/>
      <c r="AN4974" s="20"/>
      <c r="AO4974"/>
      <c r="AT4974" s="14"/>
      <c r="AU4974" s="14"/>
      <c r="AV4974" s="14"/>
      <c r="AW4974" s="14"/>
    </row>
    <row r="4975" spans="1:49" s="10" customFormat="1">
      <c r="A4975" s="12"/>
      <c r="C4975"/>
      <c r="D4975"/>
      <c r="E4975" s="20"/>
      <c r="F4975"/>
      <c r="G4975"/>
      <c r="H4975"/>
      <c r="I4975"/>
      <c r="J4975" s="20"/>
      <c r="K4975"/>
      <c r="L4975"/>
      <c r="M4975"/>
      <c r="N4975"/>
      <c r="O4975" s="20"/>
      <c r="P4975"/>
      <c r="Q4975"/>
      <c r="R4975"/>
      <c r="S4975"/>
      <c r="T4975" s="20"/>
      <c r="U4975"/>
      <c r="V4975"/>
      <c r="W4975"/>
      <c r="X4975"/>
      <c r="Y4975" s="20"/>
      <c r="Z4975"/>
      <c r="AA4975"/>
      <c r="AB4975"/>
      <c r="AC4975"/>
      <c r="AD4975" s="20"/>
      <c r="AE4975"/>
      <c r="AF4975"/>
      <c r="AG4975"/>
      <c r="AH4975"/>
      <c r="AI4975" s="20"/>
      <c r="AJ4975"/>
      <c r="AK4975"/>
      <c r="AL4975"/>
      <c r="AM4975"/>
      <c r="AN4975" s="20"/>
      <c r="AO4975"/>
      <c r="AT4975" s="14"/>
      <c r="AU4975" s="14"/>
      <c r="AV4975" s="14"/>
      <c r="AW4975" s="14"/>
    </row>
    <row r="4976" spans="1:49" s="10" customFormat="1">
      <c r="A4976" s="12"/>
      <c r="C4976"/>
      <c r="D4976"/>
      <c r="E4976" s="20"/>
      <c r="F4976"/>
      <c r="G4976"/>
      <c r="H4976"/>
      <c r="I4976"/>
      <c r="J4976" s="20"/>
      <c r="K4976"/>
      <c r="L4976"/>
      <c r="M4976"/>
      <c r="N4976"/>
      <c r="O4976" s="20"/>
      <c r="P4976"/>
      <c r="Q4976"/>
      <c r="R4976"/>
      <c r="S4976"/>
      <c r="T4976" s="20"/>
      <c r="U4976"/>
      <c r="V4976"/>
      <c r="W4976"/>
      <c r="X4976"/>
      <c r="Y4976" s="20"/>
      <c r="Z4976"/>
      <c r="AA4976"/>
      <c r="AB4976"/>
      <c r="AC4976"/>
      <c r="AD4976" s="20"/>
      <c r="AE4976"/>
      <c r="AF4976"/>
      <c r="AG4976"/>
      <c r="AH4976"/>
      <c r="AI4976" s="20"/>
      <c r="AJ4976"/>
      <c r="AK4976"/>
      <c r="AL4976"/>
      <c r="AM4976"/>
      <c r="AN4976" s="20"/>
      <c r="AO4976"/>
      <c r="AT4976" s="14"/>
      <c r="AU4976" s="14"/>
      <c r="AV4976" s="14"/>
      <c r="AW4976" s="14"/>
    </row>
    <row r="4977" spans="1:49" s="10" customFormat="1">
      <c r="A4977" s="12"/>
      <c r="C4977"/>
      <c r="D4977"/>
      <c r="E4977" s="20"/>
      <c r="F4977"/>
      <c r="G4977"/>
      <c r="H4977"/>
      <c r="I4977"/>
      <c r="J4977" s="20"/>
      <c r="K4977"/>
      <c r="L4977"/>
      <c r="M4977"/>
      <c r="N4977"/>
      <c r="O4977" s="20"/>
      <c r="P4977"/>
      <c r="Q4977"/>
      <c r="R4977"/>
      <c r="S4977"/>
      <c r="T4977" s="20"/>
      <c r="U4977"/>
      <c r="V4977"/>
      <c r="W4977"/>
      <c r="X4977"/>
      <c r="Y4977" s="20"/>
      <c r="Z4977"/>
      <c r="AA4977"/>
      <c r="AB4977"/>
      <c r="AC4977"/>
      <c r="AD4977" s="20"/>
      <c r="AE4977"/>
      <c r="AF4977"/>
      <c r="AG4977"/>
      <c r="AH4977"/>
      <c r="AI4977" s="20"/>
      <c r="AJ4977"/>
      <c r="AK4977"/>
      <c r="AL4977"/>
      <c r="AM4977"/>
      <c r="AN4977" s="20"/>
      <c r="AO4977"/>
      <c r="AT4977" s="14"/>
      <c r="AU4977" s="14"/>
      <c r="AV4977" s="14"/>
      <c r="AW4977" s="14"/>
    </row>
    <row r="4978" spans="1:49" s="10" customFormat="1">
      <c r="A4978" s="12"/>
      <c r="C4978"/>
      <c r="D4978"/>
      <c r="E4978" s="20"/>
      <c r="F4978"/>
      <c r="G4978"/>
      <c r="H4978"/>
      <c r="I4978"/>
      <c r="J4978" s="20"/>
      <c r="K4978"/>
      <c r="L4978"/>
      <c r="M4978"/>
      <c r="N4978"/>
      <c r="O4978" s="20"/>
      <c r="P4978"/>
      <c r="Q4978"/>
      <c r="R4978"/>
      <c r="S4978"/>
      <c r="T4978" s="20"/>
      <c r="U4978"/>
      <c r="V4978"/>
      <c r="W4978"/>
      <c r="X4978"/>
      <c r="Y4978" s="20"/>
      <c r="Z4978"/>
      <c r="AA4978"/>
      <c r="AB4978"/>
      <c r="AC4978"/>
      <c r="AD4978" s="20"/>
      <c r="AE4978"/>
      <c r="AF4978"/>
      <c r="AG4978"/>
      <c r="AH4978"/>
      <c r="AI4978" s="20"/>
      <c r="AJ4978"/>
      <c r="AK4978"/>
      <c r="AL4978"/>
      <c r="AM4978"/>
      <c r="AN4978" s="20"/>
      <c r="AO4978"/>
      <c r="AT4978" s="14"/>
      <c r="AU4978" s="14"/>
      <c r="AV4978" s="14"/>
      <c r="AW4978" s="14"/>
    </row>
    <row r="4979" spans="1:49" s="10" customFormat="1">
      <c r="A4979" s="12"/>
      <c r="C4979"/>
      <c r="D4979"/>
      <c r="E4979" s="20"/>
      <c r="F4979"/>
      <c r="G4979"/>
      <c r="H4979"/>
      <c r="I4979"/>
      <c r="J4979" s="20"/>
      <c r="K4979"/>
      <c r="L4979"/>
      <c r="M4979"/>
      <c r="N4979"/>
      <c r="O4979" s="20"/>
      <c r="P4979"/>
      <c r="Q4979"/>
      <c r="R4979"/>
      <c r="S4979"/>
      <c r="T4979" s="20"/>
      <c r="U4979"/>
      <c r="V4979"/>
      <c r="W4979"/>
      <c r="X4979"/>
      <c r="Y4979" s="20"/>
      <c r="Z4979"/>
      <c r="AA4979"/>
      <c r="AB4979"/>
      <c r="AC4979"/>
      <c r="AD4979" s="20"/>
      <c r="AE4979"/>
      <c r="AF4979"/>
      <c r="AG4979"/>
      <c r="AH4979"/>
      <c r="AI4979" s="20"/>
      <c r="AJ4979"/>
      <c r="AK4979"/>
      <c r="AL4979"/>
      <c r="AM4979"/>
      <c r="AN4979" s="20"/>
      <c r="AO4979"/>
      <c r="AT4979" s="14"/>
      <c r="AU4979" s="14"/>
      <c r="AV4979" s="14"/>
      <c r="AW4979" s="14"/>
    </row>
    <row r="4980" spans="1:49" s="10" customFormat="1">
      <c r="A4980" s="12"/>
      <c r="C4980"/>
      <c r="D4980"/>
      <c r="E4980" s="20"/>
      <c r="F4980"/>
      <c r="G4980"/>
      <c r="H4980"/>
      <c r="I4980"/>
      <c r="J4980" s="20"/>
      <c r="K4980"/>
      <c r="L4980"/>
      <c r="M4980"/>
      <c r="N4980"/>
      <c r="O4980" s="20"/>
      <c r="P4980"/>
      <c r="Q4980"/>
      <c r="R4980"/>
      <c r="S4980"/>
      <c r="T4980" s="20"/>
      <c r="U4980"/>
      <c r="V4980"/>
      <c r="W4980"/>
      <c r="X4980"/>
      <c r="Y4980" s="20"/>
      <c r="Z4980"/>
      <c r="AA4980"/>
      <c r="AB4980"/>
      <c r="AC4980"/>
      <c r="AD4980" s="20"/>
      <c r="AE4980"/>
      <c r="AF4980"/>
      <c r="AG4980"/>
      <c r="AH4980"/>
      <c r="AI4980" s="20"/>
      <c r="AJ4980"/>
      <c r="AK4980"/>
      <c r="AL4980"/>
      <c r="AM4980"/>
      <c r="AN4980" s="20"/>
      <c r="AO4980"/>
      <c r="AT4980" s="14"/>
      <c r="AU4980" s="14"/>
      <c r="AV4980" s="14"/>
      <c r="AW4980" s="14"/>
    </row>
    <row r="4981" spans="1:49" s="10" customFormat="1">
      <c r="A4981" s="12"/>
      <c r="C4981"/>
      <c r="D4981"/>
      <c r="E4981" s="20"/>
      <c r="F4981"/>
      <c r="G4981"/>
      <c r="H4981"/>
      <c r="I4981"/>
      <c r="J4981" s="20"/>
      <c r="K4981"/>
      <c r="L4981"/>
      <c r="M4981"/>
      <c r="N4981"/>
      <c r="O4981" s="20"/>
      <c r="P4981"/>
      <c r="Q4981"/>
      <c r="R4981"/>
      <c r="S4981"/>
      <c r="T4981" s="20"/>
      <c r="U4981"/>
      <c r="V4981"/>
      <c r="W4981"/>
      <c r="X4981"/>
      <c r="Y4981" s="20"/>
      <c r="Z4981"/>
      <c r="AA4981"/>
      <c r="AB4981"/>
      <c r="AC4981"/>
      <c r="AD4981" s="20"/>
      <c r="AE4981"/>
      <c r="AF4981"/>
      <c r="AG4981"/>
      <c r="AH4981"/>
      <c r="AI4981" s="20"/>
      <c r="AJ4981"/>
      <c r="AK4981"/>
      <c r="AL4981"/>
      <c r="AM4981"/>
      <c r="AN4981" s="20"/>
      <c r="AO4981"/>
      <c r="AT4981" s="14"/>
      <c r="AU4981" s="14"/>
      <c r="AV4981" s="14"/>
      <c r="AW4981" s="14"/>
    </row>
    <row r="4982" spans="1:49" s="10" customFormat="1">
      <c r="A4982" s="12"/>
      <c r="C4982"/>
      <c r="D4982"/>
      <c r="E4982" s="20"/>
      <c r="F4982"/>
      <c r="G4982"/>
      <c r="H4982"/>
      <c r="I4982"/>
      <c r="J4982" s="20"/>
      <c r="K4982"/>
      <c r="L4982"/>
      <c r="M4982"/>
      <c r="N4982"/>
      <c r="O4982" s="20"/>
      <c r="P4982"/>
      <c r="Q4982"/>
      <c r="R4982"/>
      <c r="S4982"/>
      <c r="T4982" s="20"/>
      <c r="U4982"/>
      <c r="V4982"/>
      <c r="W4982"/>
      <c r="X4982"/>
      <c r="Y4982" s="20"/>
      <c r="Z4982"/>
      <c r="AA4982"/>
      <c r="AB4982"/>
      <c r="AC4982"/>
      <c r="AD4982" s="20"/>
      <c r="AE4982"/>
      <c r="AF4982"/>
      <c r="AG4982"/>
      <c r="AH4982"/>
      <c r="AI4982" s="20"/>
      <c r="AJ4982"/>
      <c r="AK4982"/>
      <c r="AL4982"/>
      <c r="AM4982"/>
      <c r="AN4982" s="20"/>
      <c r="AO4982"/>
      <c r="AT4982" s="14"/>
      <c r="AU4982" s="14"/>
      <c r="AV4982" s="14"/>
      <c r="AW4982" s="14"/>
    </row>
    <row r="4983" spans="1:49" s="10" customFormat="1">
      <c r="A4983" s="12"/>
      <c r="C4983"/>
      <c r="D4983"/>
      <c r="E4983" s="20"/>
      <c r="F4983"/>
      <c r="G4983"/>
      <c r="H4983"/>
      <c r="I4983"/>
      <c r="J4983" s="20"/>
      <c r="K4983"/>
      <c r="L4983"/>
      <c r="M4983"/>
      <c r="N4983"/>
      <c r="O4983" s="20"/>
      <c r="P4983"/>
      <c r="Q4983"/>
      <c r="R4983"/>
      <c r="S4983"/>
      <c r="T4983" s="20"/>
      <c r="U4983"/>
      <c r="V4983"/>
      <c r="W4983"/>
      <c r="X4983"/>
      <c r="Y4983" s="20"/>
      <c r="Z4983"/>
      <c r="AA4983"/>
      <c r="AB4983"/>
      <c r="AC4983"/>
      <c r="AD4983" s="20"/>
      <c r="AE4983"/>
      <c r="AF4983"/>
      <c r="AG4983"/>
      <c r="AH4983"/>
      <c r="AI4983" s="20"/>
      <c r="AJ4983"/>
      <c r="AK4983"/>
      <c r="AL4983"/>
      <c r="AM4983"/>
      <c r="AN4983" s="20"/>
      <c r="AO4983"/>
      <c r="AT4983" s="14"/>
      <c r="AU4983" s="14"/>
      <c r="AV4983" s="14"/>
      <c r="AW4983" s="14"/>
    </row>
    <row r="4984" spans="1:49" s="10" customFormat="1">
      <c r="A4984" s="12"/>
      <c r="C4984"/>
      <c r="D4984"/>
      <c r="E4984" s="20"/>
      <c r="F4984"/>
      <c r="G4984"/>
      <c r="H4984"/>
      <c r="I4984"/>
      <c r="J4984" s="20"/>
      <c r="K4984"/>
      <c r="L4984"/>
      <c r="M4984"/>
      <c r="N4984"/>
      <c r="O4984" s="20"/>
      <c r="P4984"/>
      <c r="Q4984"/>
      <c r="R4984"/>
      <c r="S4984"/>
      <c r="T4984" s="20"/>
      <c r="U4984"/>
      <c r="V4984"/>
      <c r="W4984"/>
      <c r="X4984"/>
      <c r="Y4984" s="20"/>
      <c r="Z4984"/>
      <c r="AA4984"/>
      <c r="AB4984"/>
      <c r="AC4984"/>
      <c r="AD4984" s="20"/>
      <c r="AE4984"/>
      <c r="AF4984"/>
      <c r="AG4984"/>
      <c r="AH4984"/>
      <c r="AI4984" s="20"/>
      <c r="AJ4984"/>
      <c r="AK4984"/>
      <c r="AL4984"/>
      <c r="AM4984"/>
      <c r="AN4984" s="20"/>
      <c r="AO4984"/>
      <c r="AT4984" s="14"/>
      <c r="AU4984" s="14"/>
      <c r="AV4984" s="14"/>
      <c r="AW4984" s="14"/>
    </row>
    <row r="4985" spans="1:49" s="10" customFormat="1">
      <c r="A4985" s="12"/>
      <c r="C4985"/>
      <c r="D4985"/>
      <c r="E4985" s="20"/>
      <c r="F4985"/>
      <c r="G4985"/>
      <c r="H4985"/>
      <c r="I4985"/>
      <c r="J4985" s="20"/>
      <c r="K4985"/>
      <c r="L4985"/>
      <c r="M4985"/>
      <c r="N4985"/>
      <c r="O4985" s="20"/>
      <c r="P4985"/>
      <c r="Q4985"/>
      <c r="R4985"/>
      <c r="S4985"/>
      <c r="T4985" s="20"/>
      <c r="U4985"/>
      <c r="V4985"/>
      <c r="W4985"/>
      <c r="X4985"/>
      <c r="Y4985" s="20"/>
      <c r="Z4985"/>
      <c r="AA4985"/>
      <c r="AB4985"/>
      <c r="AC4985"/>
      <c r="AD4985" s="20"/>
      <c r="AE4985"/>
      <c r="AF4985"/>
      <c r="AG4985"/>
      <c r="AH4985"/>
      <c r="AI4985" s="20"/>
      <c r="AJ4985"/>
      <c r="AK4985"/>
      <c r="AL4985"/>
      <c r="AM4985"/>
      <c r="AN4985" s="20"/>
      <c r="AO4985"/>
      <c r="AT4985" s="14"/>
      <c r="AU4985" s="14"/>
      <c r="AV4985" s="14"/>
      <c r="AW4985" s="14"/>
    </row>
    <row r="4986" spans="1:49" s="10" customFormat="1">
      <c r="A4986" s="12"/>
      <c r="C4986"/>
      <c r="D4986"/>
      <c r="E4986" s="20"/>
      <c r="F4986"/>
      <c r="G4986"/>
      <c r="H4986"/>
      <c r="I4986"/>
      <c r="J4986" s="20"/>
      <c r="K4986"/>
      <c r="L4986"/>
      <c r="M4986"/>
      <c r="N4986"/>
      <c r="O4986" s="20"/>
      <c r="P4986"/>
      <c r="Q4986"/>
      <c r="R4986"/>
      <c r="S4986"/>
      <c r="T4986" s="20"/>
      <c r="U4986"/>
      <c r="V4986"/>
      <c r="W4986"/>
      <c r="X4986"/>
      <c r="Y4986" s="20"/>
      <c r="Z4986"/>
      <c r="AA4986"/>
      <c r="AB4986"/>
      <c r="AC4986"/>
      <c r="AD4986" s="20"/>
      <c r="AE4986"/>
      <c r="AF4986"/>
      <c r="AG4986"/>
      <c r="AH4986"/>
      <c r="AI4986" s="20"/>
      <c r="AJ4986"/>
      <c r="AK4986"/>
      <c r="AL4986"/>
      <c r="AM4986"/>
      <c r="AN4986" s="20"/>
      <c r="AO4986"/>
      <c r="AT4986" s="14"/>
      <c r="AU4986" s="14"/>
      <c r="AV4986" s="14"/>
      <c r="AW4986" s="14"/>
    </row>
    <row r="4987" spans="1:49" s="10" customFormat="1">
      <c r="A4987" s="12"/>
      <c r="C4987"/>
      <c r="D4987"/>
      <c r="E4987" s="20"/>
      <c r="F4987"/>
      <c r="G4987"/>
      <c r="H4987"/>
      <c r="I4987"/>
      <c r="J4987" s="20"/>
      <c r="K4987"/>
      <c r="L4987"/>
      <c r="M4987"/>
      <c r="N4987"/>
      <c r="O4987" s="20"/>
      <c r="P4987"/>
      <c r="Q4987"/>
      <c r="R4987"/>
      <c r="S4987"/>
      <c r="T4987" s="20"/>
      <c r="U4987"/>
      <c r="V4987"/>
      <c r="W4987"/>
      <c r="X4987"/>
      <c r="Y4987" s="20"/>
      <c r="Z4987"/>
      <c r="AA4987"/>
      <c r="AB4987"/>
      <c r="AC4987"/>
      <c r="AD4987" s="20"/>
      <c r="AE4987"/>
      <c r="AF4987"/>
      <c r="AG4987"/>
      <c r="AH4987"/>
      <c r="AI4987" s="20"/>
      <c r="AJ4987"/>
      <c r="AK4987"/>
      <c r="AL4987"/>
      <c r="AM4987"/>
      <c r="AN4987" s="20"/>
      <c r="AO4987"/>
      <c r="AT4987" s="14"/>
      <c r="AU4987" s="14"/>
      <c r="AV4987" s="14"/>
      <c r="AW4987" s="14"/>
    </row>
    <row r="4988" spans="1:49" s="10" customFormat="1">
      <c r="A4988" s="12"/>
      <c r="C4988"/>
      <c r="D4988"/>
      <c r="E4988" s="20"/>
      <c r="F4988"/>
      <c r="G4988"/>
      <c r="H4988"/>
      <c r="I4988"/>
      <c r="J4988" s="20"/>
      <c r="K4988"/>
      <c r="L4988"/>
      <c r="M4988"/>
      <c r="N4988"/>
      <c r="O4988" s="20"/>
      <c r="P4988"/>
      <c r="Q4988"/>
      <c r="R4988"/>
      <c r="S4988"/>
      <c r="T4988" s="20"/>
      <c r="U4988"/>
      <c r="V4988"/>
      <c r="W4988"/>
      <c r="X4988"/>
      <c r="Y4988" s="20"/>
      <c r="Z4988"/>
      <c r="AA4988"/>
      <c r="AB4988"/>
      <c r="AC4988"/>
      <c r="AD4988" s="20"/>
      <c r="AE4988"/>
      <c r="AF4988"/>
      <c r="AG4988"/>
      <c r="AH4988"/>
      <c r="AI4988" s="20"/>
      <c r="AJ4988"/>
      <c r="AK4988"/>
      <c r="AL4988"/>
      <c r="AM4988"/>
      <c r="AN4988" s="20"/>
      <c r="AO4988"/>
      <c r="AT4988" s="14"/>
      <c r="AU4988" s="14"/>
      <c r="AV4988" s="14"/>
      <c r="AW4988" s="14"/>
    </row>
    <row r="4989" spans="1:49" s="10" customFormat="1">
      <c r="A4989" s="12"/>
      <c r="C4989"/>
      <c r="D4989"/>
      <c r="E4989" s="20"/>
      <c r="F4989"/>
      <c r="G4989"/>
      <c r="H4989"/>
      <c r="I4989"/>
      <c r="J4989" s="20"/>
      <c r="K4989"/>
      <c r="L4989"/>
      <c r="M4989"/>
      <c r="N4989"/>
      <c r="O4989" s="20"/>
      <c r="P4989"/>
      <c r="Q4989"/>
      <c r="R4989"/>
      <c r="S4989"/>
      <c r="T4989" s="20"/>
      <c r="U4989"/>
      <c r="V4989"/>
      <c r="W4989"/>
      <c r="X4989"/>
      <c r="Y4989" s="20"/>
      <c r="Z4989"/>
      <c r="AA4989"/>
      <c r="AB4989"/>
      <c r="AC4989"/>
      <c r="AD4989" s="20"/>
      <c r="AE4989"/>
      <c r="AF4989"/>
      <c r="AG4989"/>
      <c r="AH4989"/>
      <c r="AI4989" s="20"/>
      <c r="AJ4989"/>
      <c r="AK4989"/>
      <c r="AL4989"/>
      <c r="AM4989"/>
      <c r="AN4989" s="20"/>
      <c r="AO4989"/>
      <c r="AT4989" s="14"/>
      <c r="AU4989" s="14"/>
      <c r="AV4989" s="14"/>
      <c r="AW4989" s="14"/>
    </row>
    <row r="4990" spans="1:49" s="10" customFormat="1">
      <c r="A4990" s="12"/>
      <c r="C4990"/>
      <c r="D4990"/>
      <c r="E4990" s="20"/>
      <c r="F4990"/>
      <c r="G4990"/>
      <c r="H4990"/>
      <c r="I4990"/>
      <c r="J4990" s="20"/>
      <c r="K4990"/>
      <c r="L4990"/>
      <c r="M4990"/>
      <c r="N4990"/>
      <c r="O4990" s="20"/>
      <c r="P4990"/>
      <c r="Q4990"/>
      <c r="R4990"/>
      <c r="S4990"/>
      <c r="T4990" s="20"/>
      <c r="U4990"/>
      <c r="V4990"/>
      <c r="W4990"/>
      <c r="X4990"/>
      <c r="Y4990" s="20"/>
      <c r="Z4990"/>
      <c r="AA4990"/>
      <c r="AB4990"/>
      <c r="AC4990"/>
      <c r="AD4990" s="20"/>
      <c r="AE4990"/>
      <c r="AF4990"/>
      <c r="AG4990"/>
      <c r="AH4990"/>
      <c r="AI4990" s="20"/>
      <c r="AJ4990"/>
      <c r="AK4990"/>
      <c r="AL4990"/>
      <c r="AM4990"/>
      <c r="AN4990" s="20"/>
      <c r="AO4990"/>
      <c r="AT4990" s="14"/>
      <c r="AU4990" s="14"/>
      <c r="AV4990" s="14"/>
      <c r="AW4990" s="14"/>
    </row>
    <row r="4991" spans="1:49" s="10" customFormat="1">
      <c r="A4991" s="12"/>
      <c r="C4991"/>
      <c r="D4991"/>
      <c r="E4991" s="20"/>
      <c r="F4991"/>
      <c r="G4991"/>
      <c r="H4991"/>
      <c r="I4991"/>
      <c r="J4991" s="20"/>
      <c r="K4991"/>
      <c r="L4991"/>
      <c r="M4991"/>
      <c r="N4991"/>
      <c r="O4991" s="20"/>
      <c r="P4991"/>
      <c r="Q4991"/>
      <c r="R4991"/>
      <c r="S4991"/>
      <c r="T4991" s="20"/>
      <c r="U4991"/>
      <c r="V4991"/>
      <c r="W4991"/>
      <c r="X4991"/>
      <c r="Y4991" s="20"/>
      <c r="Z4991"/>
      <c r="AA4991"/>
      <c r="AB4991"/>
      <c r="AC4991"/>
      <c r="AD4991" s="20"/>
      <c r="AE4991"/>
      <c r="AF4991"/>
      <c r="AG4991"/>
      <c r="AH4991"/>
      <c r="AI4991" s="20"/>
      <c r="AJ4991"/>
      <c r="AK4991"/>
      <c r="AL4991"/>
      <c r="AM4991"/>
      <c r="AN4991" s="20"/>
      <c r="AO4991"/>
      <c r="AT4991" s="14"/>
      <c r="AU4991" s="14"/>
      <c r="AV4991" s="14"/>
      <c r="AW4991" s="14"/>
    </row>
    <row r="4992" spans="1:49" s="10" customFormat="1">
      <c r="A4992" s="12"/>
      <c r="C4992"/>
      <c r="D4992"/>
      <c r="E4992" s="20"/>
      <c r="F4992"/>
      <c r="G4992"/>
      <c r="H4992"/>
      <c r="I4992"/>
      <c r="J4992" s="20"/>
      <c r="K4992"/>
      <c r="L4992"/>
      <c r="M4992"/>
      <c r="N4992"/>
      <c r="O4992" s="20"/>
      <c r="P4992"/>
      <c r="Q4992"/>
      <c r="R4992"/>
      <c r="S4992"/>
      <c r="T4992" s="20"/>
      <c r="U4992"/>
      <c r="V4992"/>
      <c r="W4992"/>
      <c r="X4992"/>
      <c r="Y4992" s="20"/>
      <c r="Z4992"/>
      <c r="AA4992"/>
      <c r="AB4992"/>
      <c r="AC4992"/>
      <c r="AD4992" s="20"/>
      <c r="AE4992"/>
      <c r="AF4992"/>
      <c r="AG4992"/>
      <c r="AH4992"/>
      <c r="AI4992" s="20"/>
      <c r="AJ4992"/>
      <c r="AK4992"/>
      <c r="AL4992"/>
      <c r="AM4992"/>
      <c r="AN4992" s="20"/>
      <c r="AO4992"/>
      <c r="AT4992" s="14"/>
      <c r="AU4992" s="14"/>
      <c r="AV4992" s="14"/>
      <c r="AW4992" s="14"/>
    </row>
    <row r="4993" spans="1:49" s="10" customFormat="1">
      <c r="A4993" s="12"/>
      <c r="C4993"/>
      <c r="D4993"/>
      <c r="E4993" s="20"/>
      <c r="F4993"/>
      <c r="G4993"/>
      <c r="H4993"/>
      <c r="I4993"/>
      <c r="J4993" s="20"/>
      <c r="K4993"/>
      <c r="L4993"/>
      <c r="M4993"/>
      <c r="N4993"/>
      <c r="O4993" s="20"/>
      <c r="P4993"/>
      <c r="Q4993"/>
      <c r="R4993"/>
      <c r="S4993"/>
      <c r="T4993" s="20"/>
      <c r="U4993"/>
      <c r="V4993"/>
      <c r="W4993"/>
      <c r="X4993"/>
      <c r="Y4993" s="20"/>
      <c r="Z4993"/>
      <c r="AA4993"/>
      <c r="AB4993"/>
      <c r="AC4993"/>
      <c r="AD4993" s="20"/>
      <c r="AE4993"/>
      <c r="AF4993"/>
      <c r="AG4993"/>
      <c r="AH4993"/>
      <c r="AI4993" s="20"/>
      <c r="AJ4993"/>
      <c r="AK4993"/>
      <c r="AL4993"/>
      <c r="AM4993"/>
      <c r="AN4993" s="20"/>
      <c r="AO4993"/>
      <c r="AT4993" s="14"/>
      <c r="AU4993" s="14"/>
      <c r="AV4993" s="14"/>
      <c r="AW4993" s="14"/>
    </row>
    <row r="4994" spans="1:49" s="10" customFormat="1">
      <c r="A4994" s="12"/>
      <c r="C4994"/>
      <c r="D4994"/>
      <c r="E4994" s="20"/>
      <c r="F4994"/>
      <c r="G4994"/>
      <c r="H4994"/>
      <c r="I4994"/>
      <c r="J4994" s="20"/>
      <c r="K4994"/>
      <c r="L4994"/>
      <c r="M4994"/>
      <c r="N4994"/>
      <c r="O4994" s="20"/>
      <c r="P4994"/>
      <c r="Q4994"/>
      <c r="R4994"/>
      <c r="S4994"/>
      <c r="T4994" s="20"/>
      <c r="U4994"/>
      <c r="V4994"/>
      <c r="W4994"/>
      <c r="X4994"/>
      <c r="Y4994" s="20"/>
      <c r="Z4994"/>
      <c r="AA4994"/>
      <c r="AB4994"/>
      <c r="AC4994"/>
      <c r="AD4994" s="20"/>
      <c r="AE4994"/>
      <c r="AF4994"/>
      <c r="AG4994"/>
      <c r="AH4994"/>
      <c r="AI4994" s="20"/>
      <c r="AJ4994"/>
      <c r="AK4994"/>
      <c r="AL4994"/>
      <c r="AM4994"/>
      <c r="AN4994" s="20"/>
      <c r="AO4994"/>
      <c r="AT4994" s="14"/>
      <c r="AU4994" s="14"/>
      <c r="AV4994" s="14"/>
      <c r="AW4994" s="14"/>
    </row>
    <row r="4995" spans="1:49" s="10" customFormat="1">
      <c r="A4995" s="12"/>
      <c r="C4995"/>
      <c r="D4995"/>
      <c r="E4995" s="20"/>
      <c r="F4995"/>
      <c r="G4995"/>
      <c r="H4995"/>
      <c r="I4995"/>
      <c r="J4995" s="20"/>
      <c r="K4995"/>
      <c r="L4995"/>
      <c r="M4995"/>
      <c r="N4995"/>
      <c r="O4995" s="20"/>
      <c r="P4995"/>
      <c r="Q4995"/>
      <c r="R4995"/>
      <c r="S4995"/>
      <c r="T4995" s="20"/>
      <c r="U4995"/>
      <c r="V4995"/>
      <c r="W4995"/>
      <c r="X4995"/>
      <c r="Y4995" s="20"/>
      <c r="Z4995"/>
      <c r="AA4995"/>
      <c r="AB4995"/>
      <c r="AC4995"/>
      <c r="AD4995" s="20"/>
      <c r="AE4995"/>
      <c r="AF4995"/>
      <c r="AG4995"/>
      <c r="AH4995"/>
      <c r="AI4995" s="20"/>
      <c r="AJ4995"/>
      <c r="AK4995"/>
      <c r="AL4995"/>
      <c r="AM4995"/>
      <c r="AN4995" s="20"/>
      <c r="AO4995"/>
      <c r="AT4995" s="14"/>
      <c r="AU4995" s="14"/>
      <c r="AV4995" s="14"/>
      <c r="AW4995" s="14"/>
    </row>
    <row r="4996" spans="1:49" s="10" customFormat="1">
      <c r="A4996" s="12"/>
      <c r="C4996"/>
      <c r="D4996"/>
      <c r="E4996" s="20"/>
      <c r="F4996"/>
      <c r="G4996"/>
      <c r="H4996"/>
      <c r="I4996"/>
      <c r="J4996" s="20"/>
      <c r="K4996"/>
      <c r="L4996"/>
      <c r="M4996"/>
      <c r="N4996"/>
      <c r="O4996" s="20"/>
      <c r="P4996"/>
      <c r="Q4996"/>
      <c r="R4996"/>
      <c r="S4996"/>
      <c r="T4996" s="20"/>
      <c r="U4996"/>
      <c r="V4996"/>
      <c r="W4996"/>
      <c r="X4996"/>
      <c r="Y4996" s="20"/>
      <c r="Z4996"/>
      <c r="AA4996"/>
      <c r="AB4996"/>
      <c r="AC4996"/>
      <c r="AD4996" s="20"/>
      <c r="AE4996"/>
      <c r="AF4996"/>
      <c r="AG4996"/>
      <c r="AH4996"/>
      <c r="AI4996" s="20"/>
      <c r="AJ4996"/>
      <c r="AK4996"/>
      <c r="AL4996"/>
      <c r="AM4996"/>
      <c r="AN4996" s="20"/>
      <c r="AO4996"/>
      <c r="AT4996" s="14"/>
      <c r="AU4996" s="14"/>
      <c r="AV4996" s="14"/>
      <c r="AW4996" s="14"/>
    </row>
    <row r="4997" spans="1:49" s="10" customFormat="1">
      <c r="A4997" s="12"/>
      <c r="C4997"/>
      <c r="D4997"/>
      <c r="E4997" s="20"/>
      <c r="F4997"/>
      <c r="G4997"/>
      <c r="H4997"/>
      <c r="I4997"/>
      <c r="J4997" s="20"/>
      <c r="K4997"/>
      <c r="L4997"/>
      <c r="M4997"/>
      <c r="N4997"/>
      <c r="O4997" s="20"/>
      <c r="P4997"/>
      <c r="Q4997"/>
      <c r="R4997"/>
      <c r="S4997"/>
      <c r="T4997" s="20"/>
      <c r="U4997"/>
      <c r="V4997"/>
      <c r="W4997"/>
      <c r="X4997"/>
      <c r="Y4997" s="20"/>
      <c r="Z4997"/>
      <c r="AA4997"/>
      <c r="AB4997"/>
      <c r="AC4997"/>
      <c r="AD4997" s="20"/>
      <c r="AE4997"/>
      <c r="AF4997"/>
      <c r="AG4997"/>
      <c r="AH4997"/>
      <c r="AI4997" s="20"/>
      <c r="AJ4997"/>
      <c r="AK4997"/>
      <c r="AL4997"/>
      <c r="AM4997"/>
      <c r="AN4997" s="20"/>
      <c r="AO4997"/>
      <c r="AT4997" s="14"/>
      <c r="AU4997" s="14"/>
      <c r="AV4997" s="14"/>
      <c r="AW4997" s="14"/>
    </row>
    <row r="4998" spans="1:49" s="10" customFormat="1">
      <c r="A4998" s="12"/>
      <c r="C4998"/>
      <c r="D4998"/>
      <c r="E4998" s="20"/>
      <c r="F4998"/>
      <c r="G4998"/>
      <c r="H4998"/>
      <c r="I4998"/>
      <c r="J4998" s="20"/>
      <c r="K4998"/>
      <c r="L4998"/>
      <c r="M4998"/>
      <c r="N4998"/>
      <c r="O4998" s="20"/>
      <c r="P4998"/>
      <c r="Q4998"/>
      <c r="R4998"/>
      <c r="S4998"/>
      <c r="T4998" s="20"/>
      <c r="U4998"/>
      <c r="V4998"/>
      <c r="W4998"/>
      <c r="X4998"/>
      <c r="Y4998" s="20"/>
      <c r="Z4998"/>
      <c r="AA4998"/>
      <c r="AB4998"/>
      <c r="AC4998"/>
      <c r="AD4998" s="20"/>
      <c r="AE4998"/>
      <c r="AF4998"/>
      <c r="AG4998"/>
      <c r="AH4998"/>
      <c r="AI4998" s="20"/>
      <c r="AJ4998"/>
      <c r="AK4998"/>
      <c r="AL4998"/>
      <c r="AM4998"/>
      <c r="AN4998" s="20"/>
      <c r="AO4998"/>
      <c r="AT4998" s="14"/>
      <c r="AU4998" s="14"/>
      <c r="AV4998" s="14"/>
      <c r="AW4998" s="14"/>
    </row>
    <row r="4999" spans="1:49" s="10" customFormat="1">
      <c r="A4999" s="12"/>
      <c r="C4999"/>
      <c r="D4999"/>
      <c r="E4999" s="20"/>
      <c r="F4999"/>
      <c r="G4999"/>
      <c r="H4999"/>
      <c r="I4999"/>
      <c r="J4999" s="20"/>
      <c r="K4999"/>
      <c r="L4999"/>
      <c r="M4999"/>
      <c r="N4999"/>
      <c r="O4999" s="20"/>
      <c r="P4999"/>
      <c r="Q4999"/>
      <c r="R4999"/>
      <c r="S4999"/>
      <c r="T4999" s="20"/>
      <c r="U4999"/>
      <c r="V4999"/>
      <c r="W4999"/>
      <c r="X4999"/>
      <c r="Y4999" s="20"/>
      <c r="Z4999"/>
      <c r="AA4999"/>
      <c r="AB4999"/>
      <c r="AC4999"/>
      <c r="AD4999" s="20"/>
      <c r="AE4999"/>
      <c r="AF4999"/>
      <c r="AG4999"/>
      <c r="AH4999"/>
      <c r="AI4999" s="20"/>
      <c r="AJ4999"/>
      <c r="AK4999"/>
      <c r="AL4999"/>
      <c r="AM4999"/>
      <c r="AN4999" s="20"/>
      <c r="AO4999"/>
      <c r="AT4999" s="14"/>
      <c r="AU4999" s="14"/>
      <c r="AV4999" s="14"/>
      <c r="AW4999" s="14"/>
    </row>
    <row r="5000" spans="1:49" s="10" customFormat="1">
      <c r="A5000" s="12"/>
      <c r="C5000"/>
      <c r="D5000"/>
      <c r="E5000" s="20"/>
      <c r="F5000"/>
      <c r="G5000"/>
      <c r="H5000"/>
      <c r="I5000"/>
      <c r="J5000" s="20"/>
      <c r="K5000"/>
      <c r="L5000"/>
      <c r="M5000"/>
      <c r="N5000"/>
      <c r="O5000" s="20"/>
      <c r="P5000"/>
      <c r="Q5000"/>
      <c r="R5000"/>
      <c r="S5000"/>
      <c r="T5000" s="20"/>
      <c r="U5000"/>
      <c r="V5000"/>
      <c r="W5000"/>
      <c r="X5000"/>
      <c r="Y5000" s="20"/>
      <c r="Z5000"/>
      <c r="AA5000"/>
      <c r="AB5000"/>
      <c r="AC5000"/>
      <c r="AD5000" s="20"/>
      <c r="AE5000"/>
      <c r="AF5000"/>
      <c r="AG5000"/>
      <c r="AH5000"/>
      <c r="AI5000" s="20"/>
      <c r="AJ5000"/>
      <c r="AK5000"/>
      <c r="AL5000"/>
      <c r="AM5000"/>
      <c r="AN5000" s="20"/>
      <c r="AO5000"/>
      <c r="AT5000" s="14"/>
      <c r="AU5000" s="14"/>
      <c r="AV5000" s="14"/>
      <c r="AW5000" s="14"/>
    </row>
    <row r="5001" spans="1:49" s="10" customFormat="1">
      <c r="A5001" s="12"/>
      <c r="C5001"/>
      <c r="D5001"/>
      <c r="E5001" s="20"/>
      <c r="F5001"/>
      <c r="G5001"/>
      <c r="H5001"/>
      <c r="I5001"/>
      <c r="J5001" s="20"/>
      <c r="K5001"/>
      <c r="L5001"/>
      <c r="M5001"/>
      <c r="N5001"/>
      <c r="O5001" s="20"/>
      <c r="P5001"/>
      <c r="Q5001"/>
      <c r="R5001"/>
      <c r="S5001"/>
      <c r="T5001" s="20"/>
      <c r="U5001"/>
      <c r="V5001"/>
      <c r="W5001"/>
      <c r="X5001"/>
      <c r="Y5001" s="20"/>
      <c r="Z5001"/>
      <c r="AA5001"/>
      <c r="AB5001"/>
      <c r="AC5001"/>
      <c r="AD5001" s="20"/>
      <c r="AE5001"/>
      <c r="AF5001"/>
      <c r="AG5001"/>
      <c r="AH5001"/>
      <c r="AI5001" s="20"/>
      <c r="AJ5001"/>
      <c r="AK5001"/>
      <c r="AL5001"/>
      <c r="AM5001"/>
      <c r="AN5001" s="20"/>
      <c r="AO5001"/>
      <c r="AT5001" s="14"/>
      <c r="AU5001" s="14"/>
      <c r="AV5001" s="14"/>
      <c r="AW5001" s="14"/>
    </row>
    <row r="5002" spans="1:49" s="10" customFormat="1">
      <c r="A5002" s="12"/>
      <c r="C5002"/>
      <c r="D5002"/>
      <c r="E5002" s="20"/>
      <c r="F5002"/>
      <c r="G5002"/>
      <c r="H5002"/>
      <c r="I5002"/>
      <c r="J5002" s="20"/>
      <c r="K5002"/>
      <c r="L5002"/>
      <c r="M5002"/>
      <c r="N5002"/>
      <c r="O5002" s="20"/>
      <c r="P5002"/>
      <c r="Q5002"/>
      <c r="R5002"/>
      <c r="S5002"/>
      <c r="T5002" s="20"/>
      <c r="U5002"/>
      <c r="V5002"/>
      <c r="W5002"/>
      <c r="X5002"/>
      <c r="Y5002" s="20"/>
      <c r="Z5002"/>
      <c r="AA5002"/>
      <c r="AB5002"/>
      <c r="AC5002"/>
      <c r="AD5002" s="20"/>
      <c r="AE5002"/>
      <c r="AF5002"/>
      <c r="AG5002"/>
      <c r="AH5002"/>
      <c r="AI5002" s="20"/>
      <c r="AJ5002"/>
      <c r="AK5002"/>
      <c r="AL5002"/>
      <c r="AM5002"/>
      <c r="AN5002" s="20"/>
      <c r="AO5002"/>
      <c r="AT5002" s="14"/>
      <c r="AU5002" s="14"/>
      <c r="AV5002" s="14"/>
      <c r="AW5002" s="14"/>
    </row>
    <row r="5003" spans="1:49" s="10" customFormat="1">
      <c r="A5003" s="12"/>
      <c r="C5003"/>
      <c r="D5003"/>
      <c r="E5003" s="20"/>
      <c r="F5003"/>
      <c r="G5003"/>
      <c r="H5003"/>
      <c r="I5003"/>
      <c r="J5003" s="20"/>
      <c r="K5003"/>
      <c r="L5003"/>
      <c r="M5003"/>
      <c r="N5003"/>
      <c r="O5003" s="20"/>
      <c r="P5003"/>
      <c r="Q5003"/>
      <c r="R5003"/>
      <c r="S5003"/>
      <c r="T5003" s="20"/>
      <c r="U5003"/>
      <c r="V5003"/>
      <c r="W5003"/>
      <c r="X5003"/>
      <c r="Y5003" s="20"/>
      <c r="Z5003"/>
      <c r="AA5003"/>
      <c r="AB5003"/>
      <c r="AC5003"/>
      <c r="AD5003" s="20"/>
      <c r="AE5003"/>
      <c r="AF5003"/>
      <c r="AG5003"/>
      <c r="AH5003"/>
      <c r="AI5003" s="20"/>
      <c r="AJ5003"/>
      <c r="AK5003"/>
      <c r="AL5003"/>
      <c r="AM5003"/>
      <c r="AN5003" s="20"/>
      <c r="AO5003"/>
      <c r="AT5003" s="14"/>
      <c r="AU5003" s="14"/>
      <c r="AV5003" s="14"/>
      <c r="AW5003" s="14"/>
    </row>
    <row r="5004" spans="1:49" s="10" customFormat="1">
      <c r="A5004" s="12"/>
      <c r="C5004"/>
      <c r="D5004"/>
      <c r="E5004" s="20"/>
      <c r="F5004"/>
      <c r="G5004"/>
      <c r="H5004"/>
      <c r="I5004"/>
      <c r="J5004" s="20"/>
      <c r="K5004"/>
      <c r="L5004"/>
      <c r="M5004"/>
      <c r="N5004"/>
      <c r="O5004" s="20"/>
      <c r="P5004"/>
      <c r="Q5004"/>
      <c r="R5004"/>
      <c r="S5004"/>
      <c r="T5004" s="20"/>
      <c r="U5004"/>
      <c r="V5004"/>
      <c r="W5004"/>
      <c r="X5004"/>
      <c r="Y5004" s="20"/>
      <c r="Z5004"/>
      <c r="AA5004"/>
      <c r="AB5004"/>
      <c r="AC5004"/>
      <c r="AD5004" s="20"/>
      <c r="AE5004"/>
      <c r="AF5004"/>
      <c r="AG5004"/>
      <c r="AH5004"/>
      <c r="AI5004" s="20"/>
      <c r="AJ5004"/>
      <c r="AK5004"/>
      <c r="AL5004"/>
      <c r="AM5004"/>
      <c r="AN5004" s="20"/>
      <c r="AO5004"/>
      <c r="AT5004" s="14"/>
      <c r="AU5004" s="14"/>
      <c r="AV5004" s="14"/>
      <c r="AW5004" s="14"/>
    </row>
    <row r="5005" spans="1:49" s="10" customFormat="1">
      <c r="A5005" s="12"/>
      <c r="C5005"/>
      <c r="D5005"/>
      <c r="E5005" s="20"/>
      <c r="F5005"/>
      <c r="G5005"/>
      <c r="H5005"/>
      <c r="I5005"/>
      <c r="J5005" s="20"/>
      <c r="K5005"/>
      <c r="L5005"/>
      <c r="M5005"/>
      <c r="N5005"/>
      <c r="O5005" s="20"/>
      <c r="P5005"/>
      <c r="Q5005"/>
      <c r="R5005"/>
      <c r="S5005"/>
      <c r="T5005" s="20"/>
      <c r="U5005"/>
      <c r="V5005"/>
      <c r="W5005"/>
      <c r="X5005"/>
      <c r="Y5005" s="20"/>
      <c r="Z5005"/>
      <c r="AA5005"/>
      <c r="AB5005"/>
      <c r="AC5005"/>
      <c r="AD5005" s="20"/>
      <c r="AE5005"/>
      <c r="AF5005"/>
      <c r="AG5005"/>
      <c r="AH5005"/>
      <c r="AI5005" s="20"/>
      <c r="AJ5005"/>
      <c r="AK5005"/>
      <c r="AL5005"/>
      <c r="AM5005"/>
      <c r="AN5005" s="20"/>
      <c r="AO5005"/>
      <c r="AT5005" s="14"/>
      <c r="AU5005" s="14"/>
      <c r="AV5005" s="14"/>
      <c r="AW5005" s="14"/>
    </row>
    <row r="5006" spans="1:49" s="10" customFormat="1">
      <c r="A5006" s="12"/>
      <c r="C5006"/>
      <c r="D5006"/>
      <c r="E5006" s="20"/>
      <c r="F5006"/>
      <c r="G5006"/>
      <c r="H5006"/>
      <c r="I5006"/>
      <c r="J5006" s="20"/>
      <c r="K5006"/>
      <c r="L5006"/>
      <c r="M5006"/>
      <c r="N5006"/>
      <c r="O5006" s="20"/>
      <c r="P5006"/>
      <c r="Q5006"/>
      <c r="R5006"/>
      <c r="S5006"/>
      <c r="T5006" s="20"/>
      <c r="U5006"/>
      <c r="V5006"/>
      <c r="W5006"/>
      <c r="X5006"/>
      <c r="Y5006" s="20"/>
      <c r="Z5006"/>
      <c r="AA5006"/>
      <c r="AB5006"/>
      <c r="AC5006"/>
      <c r="AD5006" s="20"/>
      <c r="AE5006"/>
      <c r="AF5006"/>
      <c r="AG5006"/>
      <c r="AH5006"/>
      <c r="AI5006" s="20"/>
      <c r="AJ5006"/>
      <c r="AK5006"/>
      <c r="AL5006"/>
      <c r="AM5006"/>
      <c r="AN5006" s="20"/>
      <c r="AO5006"/>
      <c r="AT5006" s="14"/>
      <c r="AU5006" s="14"/>
      <c r="AV5006" s="14"/>
      <c r="AW5006" s="14"/>
    </row>
    <row r="5007" spans="1:49" s="10" customFormat="1">
      <c r="A5007" s="12"/>
      <c r="C5007"/>
      <c r="D5007"/>
      <c r="E5007" s="20"/>
      <c r="F5007"/>
      <c r="G5007"/>
      <c r="H5007"/>
      <c r="I5007"/>
      <c r="J5007" s="20"/>
      <c r="K5007"/>
      <c r="L5007"/>
      <c r="M5007"/>
      <c r="N5007"/>
      <c r="O5007" s="20"/>
      <c r="P5007"/>
      <c r="Q5007"/>
      <c r="R5007"/>
      <c r="S5007"/>
      <c r="T5007" s="20"/>
      <c r="U5007"/>
      <c r="V5007"/>
      <c r="W5007"/>
      <c r="X5007"/>
      <c r="Y5007" s="20"/>
      <c r="Z5007"/>
      <c r="AA5007"/>
      <c r="AB5007"/>
      <c r="AC5007"/>
      <c r="AD5007" s="20"/>
      <c r="AE5007"/>
      <c r="AF5007"/>
      <c r="AG5007"/>
      <c r="AH5007"/>
      <c r="AI5007" s="20"/>
      <c r="AJ5007"/>
      <c r="AK5007"/>
      <c r="AL5007"/>
      <c r="AM5007"/>
      <c r="AN5007" s="20"/>
      <c r="AO5007"/>
      <c r="AT5007" s="14"/>
      <c r="AU5007" s="14"/>
      <c r="AV5007" s="14"/>
      <c r="AW5007" s="14"/>
    </row>
    <row r="5008" spans="1:49" s="10" customFormat="1">
      <c r="A5008" s="12"/>
      <c r="C5008"/>
      <c r="D5008"/>
      <c r="E5008" s="20"/>
      <c r="F5008"/>
      <c r="G5008"/>
      <c r="H5008"/>
      <c r="I5008"/>
      <c r="J5008" s="20"/>
      <c r="K5008"/>
      <c r="L5008"/>
      <c r="M5008"/>
      <c r="N5008"/>
      <c r="O5008" s="20"/>
      <c r="P5008"/>
      <c r="Q5008"/>
      <c r="R5008"/>
      <c r="S5008"/>
      <c r="T5008" s="20"/>
      <c r="U5008"/>
      <c r="V5008"/>
      <c r="W5008"/>
      <c r="X5008"/>
      <c r="Y5008" s="20"/>
      <c r="Z5008"/>
      <c r="AA5008"/>
      <c r="AB5008"/>
      <c r="AC5008"/>
      <c r="AD5008" s="20"/>
      <c r="AE5008"/>
      <c r="AF5008"/>
      <c r="AG5008"/>
      <c r="AH5008"/>
      <c r="AI5008" s="20"/>
      <c r="AJ5008"/>
      <c r="AK5008"/>
      <c r="AL5008"/>
      <c r="AM5008"/>
      <c r="AN5008" s="20"/>
      <c r="AO5008"/>
      <c r="AT5008" s="14"/>
      <c r="AU5008" s="14"/>
      <c r="AV5008" s="14"/>
      <c r="AW5008" s="14"/>
    </row>
    <row r="5009" spans="1:49" s="10" customFormat="1">
      <c r="A5009" s="12"/>
      <c r="C5009"/>
      <c r="D5009"/>
      <c r="E5009" s="20"/>
      <c r="F5009"/>
      <c r="G5009"/>
      <c r="H5009"/>
      <c r="I5009"/>
      <c r="J5009" s="20"/>
      <c r="K5009"/>
      <c r="L5009"/>
      <c r="M5009"/>
      <c r="N5009"/>
      <c r="O5009" s="20"/>
      <c r="P5009"/>
      <c r="Q5009"/>
      <c r="R5009"/>
      <c r="S5009"/>
      <c r="T5009" s="20"/>
      <c r="U5009"/>
      <c r="V5009"/>
      <c r="W5009"/>
      <c r="X5009"/>
      <c r="Y5009" s="20"/>
      <c r="Z5009"/>
      <c r="AA5009"/>
      <c r="AB5009"/>
      <c r="AC5009"/>
      <c r="AD5009" s="20"/>
      <c r="AE5009"/>
      <c r="AF5009"/>
      <c r="AG5009"/>
      <c r="AH5009"/>
      <c r="AI5009" s="20"/>
      <c r="AJ5009"/>
      <c r="AK5009"/>
      <c r="AL5009"/>
      <c r="AM5009"/>
      <c r="AN5009" s="20"/>
      <c r="AO5009"/>
      <c r="AT5009" s="14"/>
      <c r="AU5009" s="14"/>
      <c r="AV5009" s="14"/>
      <c r="AW5009" s="14"/>
    </row>
    <row r="5010" spans="1:49" s="10" customFormat="1">
      <c r="A5010" s="12"/>
      <c r="C5010"/>
      <c r="D5010"/>
      <c r="E5010" s="20"/>
      <c r="F5010"/>
      <c r="G5010"/>
      <c r="H5010"/>
      <c r="I5010"/>
      <c r="J5010" s="20"/>
      <c r="K5010"/>
      <c r="L5010"/>
      <c r="M5010"/>
      <c r="N5010"/>
      <c r="O5010" s="20"/>
      <c r="P5010"/>
      <c r="Q5010"/>
      <c r="R5010"/>
      <c r="S5010"/>
      <c r="T5010" s="20"/>
      <c r="U5010"/>
      <c r="V5010"/>
      <c r="W5010"/>
      <c r="X5010"/>
      <c r="Y5010" s="20"/>
      <c r="Z5010"/>
      <c r="AA5010"/>
      <c r="AB5010"/>
      <c r="AC5010"/>
      <c r="AD5010" s="20"/>
      <c r="AE5010"/>
      <c r="AF5010"/>
      <c r="AG5010"/>
      <c r="AH5010"/>
      <c r="AI5010" s="20"/>
      <c r="AJ5010"/>
      <c r="AK5010"/>
      <c r="AL5010"/>
      <c r="AM5010"/>
      <c r="AN5010" s="20"/>
      <c r="AO5010"/>
      <c r="AT5010" s="14"/>
      <c r="AU5010" s="14"/>
      <c r="AV5010" s="14"/>
      <c r="AW5010" s="14"/>
    </row>
    <row r="5011" spans="1:49" s="10" customFormat="1">
      <c r="A5011" s="12"/>
      <c r="C5011"/>
      <c r="D5011"/>
      <c r="E5011" s="20"/>
      <c r="F5011"/>
      <c r="G5011"/>
      <c r="H5011"/>
      <c r="I5011"/>
      <c r="J5011" s="20"/>
      <c r="K5011"/>
      <c r="L5011"/>
      <c r="M5011"/>
      <c r="N5011"/>
      <c r="O5011" s="20"/>
      <c r="P5011"/>
      <c r="Q5011"/>
      <c r="R5011"/>
      <c r="S5011"/>
      <c r="T5011" s="20"/>
      <c r="U5011"/>
      <c r="V5011"/>
      <c r="W5011"/>
      <c r="X5011"/>
      <c r="Y5011" s="20"/>
      <c r="Z5011"/>
      <c r="AA5011"/>
      <c r="AB5011"/>
      <c r="AC5011"/>
      <c r="AD5011" s="20"/>
      <c r="AE5011"/>
      <c r="AF5011"/>
      <c r="AG5011"/>
      <c r="AH5011"/>
      <c r="AI5011" s="20"/>
      <c r="AJ5011"/>
      <c r="AK5011"/>
      <c r="AL5011"/>
      <c r="AM5011"/>
      <c r="AN5011" s="20"/>
      <c r="AO5011"/>
      <c r="AT5011" s="14"/>
      <c r="AU5011" s="14"/>
      <c r="AV5011" s="14"/>
      <c r="AW5011" s="14"/>
    </row>
    <row r="5012" spans="1:49" s="10" customFormat="1">
      <c r="A5012" s="12"/>
      <c r="C5012"/>
      <c r="D5012"/>
      <c r="E5012" s="20"/>
      <c r="F5012"/>
      <c r="G5012"/>
      <c r="H5012"/>
      <c r="I5012"/>
      <c r="J5012" s="20"/>
      <c r="K5012"/>
      <c r="L5012"/>
      <c r="M5012"/>
      <c r="N5012"/>
      <c r="O5012" s="20"/>
      <c r="P5012"/>
      <c r="Q5012"/>
      <c r="R5012"/>
      <c r="S5012"/>
      <c r="T5012" s="20"/>
      <c r="U5012"/>
      <c r="V5012"/>
      <c r="W5012"/>
      <c r="X5012"/>
      <c r="Y5012" s="20"/>
      <c r="Z5012"/>
      <c r="AA5012"/>
      <c r="AB5012"/>
      <c r="AC5012"/>
      <c r="AD5012" s="20"/>
      <c r="AE5012"/>
      <c r="AF5012"/>
      <c r="AG5012"/>
      <c r="AH5012"/>
      <c r="AI5012" s="20"/>
      <c r="AJ5012"/>
      <c r="AK5012"/>
      <c r="AL5012"/>
      <c r="AM5012"/>
      <c r="AN5012" s="20"/>
      <c r="AO5012"/>
      <c r="AT5012" s="14"/>
      <c r="AU5012" s="14"/>
      <c r="AV5012" s="14"/>
      <c r="AW5012" s="14"/>
    </row>
    <row r="5013" spans="1:49" s="10" customFormat="1">
      <c r="A5013" s="12"/>
      <c r="C5013"/>
      <c r="D5013"/>
      <c r="E5013" s="20"/>
      <c r="F5013"/>
      <c r="G5013"/>
      <c r="H5013"/>
      <c r="I5013"/>
      <c r="J5013" s="20"/>
      <c r="K5013"/>
      <c r="L5013"/>
      <c r="M5013"/>
      <c r="N5013"/>
      <c r="O5013" s="20"/>
      <c r="P5013"/>
      <c r="Q5013"/>
      <c r="R5013"/>
      <c r="S5013"/>
      <c r="T5013" s="20"/>
      <c r="U5013"/>
      <c r="V5013"/>
      <c r="W5013"/>
      <c r="X5013"/>
      <c r="Y5013" s="20"/>
      <c r="Z5013"/>
      <c r="AA5013"/>
      <c r="AB5013"/>
      <c r="AC5013"/>
      <c r="AD5013" s="20"/>
      <c r="AE5013"/>
      <c r="AF5013"/>
      <c r="AG5013"/>
      <c r="AH5013"/>
      <c r="AI5013" s="20"/>
      <c r="AJ5013"/>
      <c r="AK5013"/>
      <c r="AL5013"/>
      <c r="AM5013"/>
      <c r="AN5013" s="20"/>
      <c r="AO5013"/>
      <c r="AT5013" s="14"/>
      <c r="AU5013" s="14"/>
      <c r="AV5013" s="14"/>
      <c r="AW5013" s="14"/>
    </row>
    <row r="5014" spans="1:49" s="10" customFormat="1">
      <c r="A5014" s="12"/>
      <c r="C5014"/>
      <c r="D5014"/>
      <c r="E5014" s="20"/>
      <c r="F5014"/>
      <c r="G5014"/>
      <c r="H5014"/>
      <c r="I5014"/>
      <c r="J5014" s="20"/>
      <c r="K5014"/>
      <c r="L5014"/>
      <c r="M5014"/>
      <c r="N5014"/>
      <c r="O5014" s="20"/>
      <c r="P5014"/>
      <c r="Q5014"/>
      <c r="R5014"/>
      <c r="S5014"/>
      <c r="T5014" s="20"/>
      <c r="U5014"/>
      <c r="V5014"/>
      <c r="W5014"/>
      <c r="X5014"/>
      <c r="Y5014" s="20"/>
      <c r="Z5014"/>
      <c r="AA5014"/>
      <c r="AB5014"/>
      <c r="AC5014"/>
      <c r="AD5014" s="20"/>
      <c r="AE5014"/>
      <c r="AF5014"/>
      <c r="AG5014"/>
      <c r="AH5014"/>
      <c r="AI5014" s="20"/>
      <c r="AJ5014"/>
      <c r="AK5014"/>
      <c r="AL5014"/>
      <c r="AM5014"/>
      <c r="AN5014" s="20"/>
      <c r="AO5014"/>
      <c r="AT5014" s="14"/>
      <c r="AU5014" s="14"/>
      <c r="AV5014" s="14"/>
      <c r="AW5014" s="14"/>
    </row>
    <row r="5015" spans="1:49" s="10" customFormat="1">
      <c r="A5015" s="12"/>
      <c r="C5015"/>
      <c r="D5015"/>
      <c r="E5015" s="20"/>
      <c r="F5015"/>
      <c r="G5015"/>
      <c r="H5015"/>
      <c r="I5015"/>
      <c r="J5015" s="20"/>
      <c r="K5015"/>
      <c r="L5015"/>
      <c r="M5015"/>
      <c r="N5015"/>
      <c r="O5015" s="20"/>
      <c r="P5015"/>
      <c r="Q5015"/>
      <c r="R5015"/>
      <c r="S5015"/>
      <c r="T5015" s="20"/>
      <c r="U5015"/>
      <c r="V5015"/>
      <c r="W5015"/>
      <c r="X5015"/>
      <c r="Y5015" s="20"/>
      <c r="Z5015"/>
      <c r="AA5015"/>
      <c r="AB5015"/>
      <c r="AC5015"/>
      <c r="AD5015" s="20"/>
      <c r="AE5015"/>
      <c r="AF5015"/>
      <c r="AG5015"/>
      <c r="AH5015"/>
      <c r="AI5015" s="20"/>
      <c r="AJ5015"/>
      <c r="AK5015"/>
      <c r="AL5015"/>
      <c r="AM5015"/>
      <c r="AN5015" s="20"/>
      <c r="AO5015"/>
      <c r="AT5015" s="14"/>
      <c r="AU5015" s="14"/>
      <c r="AV5015" s="14"/>
      <c r="AW5015" s="14"/>
    </row>
    <row r="5016" spans="1:49" s="10" customFormat="1">
      <c r="A5016" s="12"/>
      <c r="C5016"/>
      <c r="D5016"/>
      <c r="E5016" s="20"/>
      <c r="F5016"/>
      <c r="G5016"/>
      <c r="H5016"/>
      <c r="I5016"/>
      <c r="J5016" s="20"/>
      <c r="K5016"/>
      <c r="L5016"/>
      <c r="M5016"/>
      <c r="N5016"/>
      <c r="O5016" s="20"/>
      <c r="P5016"/>
      <c r="Q5016"/>
      <c r="R5016"/>
      <c r="S5016"/>
      <c r="T5016" s="20"/>
      <c r="U5016"/>
      <c r="V5016"/>
      <c r="W5016"/>
      <c r="X5016"/>
      <c r="Y5016" s="20"/>
      <c r="Z5016"/>
      <c r="AA5016"/>
      <c r="AB5016"/>
      <c r="AC5016"/>
      <c r="AD5016" s="20"/>
      <c r="AE5016"/>
      <c r="AF5016"/>
      <c r="AG5016"/>
      <c r="AH5016"/>
      <c r="AI5016" s="20"/>
      <c r="AJ5016"/>
      <c r="AK5016"/>
      <c r="AL5016"/>
      <c r="AM5016"/>
      <c r="AN5016" s="20"/>
      <c r="AO5016"/>
      <c r="AT5016" s="14"/>
      <c r="AU5016" s="14"/>
      <c r="AV5016" s="14"/>
      <c r="AW5016" s="14"/>
    </row>
    <row r="5017" spans="1:49" s="10" customFormat="1">
      <c r="A5017" s="12"/>
      <c r="C5017"/>
      <c r="D5017"/>
      <c r="E5017" s="20"/>
      <c r="F5017"/>
      <c r="G5017"/>
      <c r="H5017"/>
      <c r="I5017"/>
      <c r="J5017" s="20"/>
      <c r="K5017"/>
      <c r="L5017"/>
      <c r="M5017"/>
      <c r="N5017"/>
      <c r="O5017" s="20"/>
      <c r="P5017"/>
      <c r="Q5017"/>
      <c r="R5017"/>
      <c r="S5017"/>
      <c r="T5017" s="20"/>
      <c r="U5017"/>
      <c r="V5017"/>
      <c r="W5017"/>
      <c r="X5017"/>
      <c r="Y5017" s="20"/>
      <c r="Z5017"/>
      <c r="AA5017"/>
      <c r="AB5017"/>
      <c r="AC5017"/>
      <c r="AD5017" s="20"/>
      <c r="AE5017"/>
      <c r="AF5017"/>
      <c r="AG5017"/>
      <c r="AH5017"/>
      <c r="AI5017" s="20"/>
      <c r="AJ5017"/>
      <c r="AK5017"/>
      <c r="AL5017"/>
      <c r="AM5017"/>
      <c r="AN5017" s="20"/>
      <c r="AO5017"/>
      <c r="AT5017" s="14"/>
      <c r="AU5017" s="14"/>
      <c r="AV5017" s="14"/>
      <c r="AW5017" s="14"/>
    </row>
    <row r="5018" spans="1:49" s="10" customFormat="1">
      <c r="A5018" s="12"/>
      <c r="C5018"/>
      <c r="D5018"/>
      <c r="E5018" s="20"/>
      <c r="F5018"/>
      <c r="G5018"/>
      <c r="H5018"/>
      <c r="I5018"/>
      <c r="J5018" s="20"/>
      <c r="K5018"/>
      <c r="L5018"/>
      <c r="M5018"/>
      <c r="N5018"/>
      <c r="O5018" s="20"/>
      <c r="P5018"/>
      <c r="Q5018"/>
      <c r="R5018"/>
      <c r="S5018"/>
      <c r="T5018" s="20"/>
      <c r="U5018"/>
      <c r="V5018"/>
      <c r="W5018"/>
      <c r="X5018"/>
      <c r="Y5018" s="20"/>
      <c r="Z5018"/>
      <c r="AA5018"/>
      <c r="AB5018"/>
      <c r="AC5018"/>
      <c r="AD5018" s="20"/>
      <c r="AE5018"/>
      <c r="AF5018"/>
      <c r="AG5018"/>
      <c r="AH5018"/>
      <c r="AI5018" s="20"/>
      <c r="AJ5018"/>
      <c r="AK5018"/>
      <c r="AL5018"/>
      <c r="AM5018"/>
      <c r="AN5018" s="20"/>
      <c r="AO5018"/>
      <c r="AT5018" s="14"/>
      <c r="AU5018" s="14"/>
      <c r="AV5018" s="14"/>
      <c r="AW5018" s="14"/>
    </row>
    <row r="5019" spans="1:49" s="10" customFormat="1">
      <c r="A5019" s="12"/>
      <c r="C5019"/>
      <c r="D5019"/>
      <c r="E5019" s="20"/>
      <c r="F5019"/>
      <c r="G5019"/>
      <c r="H5019"/>
      <c r="I5019"/>
      <c r="J5019" s="20"/>
      <c r="K5019"/>
      <c r="L5019"/>
      <c r="M5019"/>
      <c r="N5019"/>
      <c r="O5019" s="20"/>
      <c r="P5019"/>
      <c r="Q5019"/>
      <c r="R5019"/>
      <c r="S5019"/>
      <c r="T5019" s="20"/>
      <c r="U5019"/>
      <c r="V5019"/>
      <c r="W5019"/>
      <c r="X5019"/>
      <c r="Y5019" s="20"/>
      <c r="Z5019"/>
      <c r="AA5019"/>
      <c r="AB5019"/>
      <c r="AC5019"/>
      <c r="AD5019" s="20"/>
      <c r="AE5019"/>
      <c r="AF5019"/>
      <c r="AG5019"/>
      <c r="AH5019"/>
      <c r="AI5019" s="20"/>
      <c r="AJ5019"/>
      <c r="AK5019"/>
      <c r="AL5019"/>
      <c r="AM5019"/>
      <c r="AN5019" s="20"/>
      <c r="AO5019"/>
      <c r="AT5019" s="14"/>
      <c r="AU5019" s="14"/>
      <c r="AV5019" s="14"/>
      <c r="AW5019" s="14"/>
    </row>
    <row r="5020" spans="1:49" s="10" customFormat="1">
      <c r="A5020" s="12"/>
      <c r="C5020"/>
      <c r="D5020"/>
      <c r="E5020" s="20"/>
      <c r="F5020"/>
      <c r="G5020"/>
      <c r="H5020"/>
      <c r="I5020"/>
      <c r="J5020" s="20"/>
      <c r="K5020"/>
      <c r="L5020"/>
      <c r="M5020"/>
      <c r="N5020"/>
      <c r="O5020" s="20"/>
      <c r="P5020"/>
      <c r="Q5020"/>
      <c r="R5020"/>
      <c r="S5020"/>
      <c r="T5020" s="20"/>
      <c r="U5020"/>
      <c r="V5020"/>
      <c r="W5020"/>
      <c r="X5020"/>
      <c r="Y5020" s="20"/>
      <c r="Z5020"/>
      <c r="AA5020"/>
      <c r="AB5020"/>
      <c r="AC5020"/>
      <c r="AD5020" s="20"/>
      <c r="AE5020"/>
      <c r="AF5020"/>
      <c r="AG5020"/>
      <c r="AH5020"/>
      <c r="AI5020" s="20"/>
      <c r="AJ5020"/>
      <c r="AK5020"/>
      <c r="AL5020"/>
      <c r="AM5020"/>
      <c r="AN5020" s="20"/>
      <c r="AO5020"/>
      <c r="AT5020" s="14"/>
      <c r="AU5020" s="14"/>
      <c r="AV5020" s="14"/>
      <c r="AW5020" s="14"/>
    </row>
    <row r="5021" spans="1:49" s="10" customFormat="1">
      <c r="A5021" s="12"/>
      <c r="C5021"/>
      <c r="D5021"/>
      <c r="E5021" s="20"/>
      <c r="F5021"/>
      <c r="G5021"/>
      <c r="H5021"/>
      <c r="I5021"/>
      <c r="J5021" s="20"/>
      <c r="K5021"/>
      <c r="L5021"/>
      <c r="M5021"/>
      <c r="N5021"/>
      <c r="O5021" s="20"/>
      <c r="P5021"/>
      <c r="Q5021"/>
      <c r="R5021"/>
      <c r="S5021"/>
      <c r="T5021" s="20"/>
      <c r="U5021"/>
      <c r="V5021"/>
      <c r="W5021"/>
      <c r="X5021"/>
      <c r="Y5021" s="20"/>
      <c r="Z5021"/>
      <c r="AA5021"/>
      <c r="AB5021"/>
      <c r="AC5021"/>
      <c r="AD5021" s="20"/>
      <c r="AE5021"/>
      <c r="AF5021"/>
      <c r="AG5021"/>
      <c r="AH5021"/>
      <c r="AI5021" s="20"/>
      <c r="AJ5021"/>
      <c r="AK5021"/>
      <c r="AL5021"/>
      <c r="AM5021"/>
      <c r="AN5021" s="20"/>
      <c r="AO5021"/>
      <c r="AT5021" s="14"/>
      <c r="AU5021" s="14"/>
      <c r="AV5021" s="14"/>
      <c r="AW5021" s="14"/>
    </row>
    <row r="5022" spans="1:49" s="10" customFormat="1">
      <c r="A5022" s="12"/>
      <c r="C5022"/>
      <c r="D5022"/>
      <c r="E5022" s="20"/>
      <c r="F5022"/>
      <c r="G5022"/>
      <c r="H5022"/>
      <c r="I5022"/>
      <c r="J5022" s="20"/>
      <c r="K5022"/>
      <c r="L5022"/>
      <c r="M5022"/>
      <c r="N5022"/>
      <c r="O5022" s="20"/>
      <c r="P5022"/>
      <c r="Q5022"/>
      <c r="R5022"/>
      <c r="S5022"/>
      <c r="T5022" s="20"/>
      <c r="U5022"/>
      <c r="V5022"/>
      <c r="W5022"/>
      <c r="X5022"/>
      <c r="Y5022" s="20"/>
      <c r="Z5022"/>
      <c r="AA5022"/>
      <c r="AB5022"/>
      <c r="AC5022"/>
      <c r="AD5022" s="20"/>
      <c r="AE5022"/>
      <c r="AF5022"/>
      <c r="AG5022"/>
      <c r="AH5022"/>
      <c r="AI5022" s="20"/>
      <c r="AJ5022"/>
      <c r="AK5022"/>
      <c r="AL5022"/>
      <c r="AM5022"/>
      <c r="AN5022" s="20"/>
      <c r="AO5022"/>
      <c r="AT5022" s="14"/>
      <c r="AU5022" s="14"/>
      <c r="AV5022" s="14"/>
      <c r="AW5022" s="14"/>
    </row>
    <row r="5023" spans="1:49" s="10" customFormat="1">
      <c r="A5023" s="12"/>
      <c r="C5023"/>
      <c r="D5023"/>
      <c r="E5023" s="20"/>
      <c r="F5023"/>
      <c r="G5023"/>
      <c r="H5023"/>
      <c r="I5023"/>
      <c r="J5023" s="20"/>
      <c r="K5023"/>
      <c r="L5023"/>
      <c r="M5023"/>
      <c r="N5023"/>
      <c r="O5023" s="20"/>
      <c r="P5023"/>
      <c r="Q5023"/>
      <c r="R5023"/>
      <c r="S5023"/>
      <c r="T5023" s="20"/>
      <c r="U5023"/>
      <c r="V5023"/>
      <c r="W5023"/>
      <c r="X5023"/>
      <c r="Y5023" s="20"/>
      <c r="Z5023"/>
      <c r="AA5023"/>
      <c r="AB5023"/>
      <c r="AC5023"/>
      <c r="AD5023" s="20"/>
      <c r="AE5023"/>
      <c r="AF5023"/>
      <c r="AG5023"/>
      <c r="AH5023"/>
      <c r="AI5023" s="20"/>
      <c r="AJ5023"/>
      <c r="AK5023"/>
      <c r="AL5023"/>
      <c r="AM5023"/>
      <c r="AN5023" s="20"/>
      <c r="AO5023"/>
      <c r="AT5023" s="14"/>
      <c r="AU5023" s="14"/>
      <c r="AV5023" s="14"/>
      <c r="AW5023" s="14"/>
    </row>
    <row r="5024" spans="1:49" s="10" customFormat="1">
      <c r="A5024" s="12"/>
      <c r="C5024"/>
      <c r="D5024"/>
      <c r="E5024" s="20"/>
      <c r="F5024"/>
      <c r="G5024"/>
      <c r="H5024"/>
      <c r="I5024"/>
      <c r="J5024" s="20"/>
      <c r="K5024"/>
      <c r="L5024"/>
      <c r="M5024"/>
      <c r="N5024"/>
      <c r="O5024" s="20"/>
      <c r="P5024"/>
      <c r="Q5024"/>
      <c r="R5024"/>
      <c r="S5024"/>
      <c r="T5024" s="20"/>
      <c r="U5024"/>
      <c r="V5024"/>
      <c r="W5024"/>
      <c r="X5024"/>
      <c r="Y5024" s="20"/>
      <c r="Z5024"/>
      <c r="AA5024"/>
      <c r="AB5024"/>
      <c r="AC5024"/>
      <c r="AD5024" s="20"/>
      <c r="AE5024"/>
      <c r="AF5024"/>
      <c r="AG5024"/>
      <c r="AH5024"/>
      <c r="AI5024" s="20"/>
      <c r="AJ5024"/>
      <c r="AK5024"/>
      <c r="AL5024"/>
      <c r="AM5024"/>
      <c r="AN5024" s="20"/>
      <c r="AO5024"/>
      <c r="AT5024" s="14"/>
      <c r="AU5024" s="14"/>
      <c r="AV5024" s="14"/>
      <c r="AW5024" s="14"/>
    </row>
    <row r="5025" spans="1:49" s="10" customFormat="1">
      <c r="A5025" s="12"/>
      <c r="C5025"/>
      <c r="D5025"/>
      <c r="E5025" s="20"/>
      <c r="F5025"/>
      <c r="G5025"/>
      <c r="H5025"/>
      <c r="I5025"/>
      <c r="J5025" s="20"/>
      <c r="K5025"/>
      <c r="L5025"/>
      <c r="M5025"/>
      <c r="N5025"/>
      <c r="O5025" s="20"/>
      <c r="P5025"/>
      <c r="Q5025"/>
      <c r="R5025"/>
      <c r="S5025"/>
      <c r="T5025" s="20"/>
      <c r="U5025"/>
      <c r="V5025"/>
      <c r="W5025"/>
      <c r="X5025"/>
      <c r="Y5025" s="20"/>
      <c r="Z5025"/>
      <c r="AA5025"/>
      <c r="AB5025"/>
      <c r="AC5025"/>
      <c r="AD5025" s="20"/>
      <c r="AE5025"/>
      <c r="AF5025"/>
      <c r="AG5025"/>
      <c r="AH5025"/>
      <c r="AI5025" s="20"/>
      <c r="AJ5025"/>
      <c r="AK5025"/>
      <c r="AL5025"/>
      <c r="AM5025"/>
      <c r="AN5025" s="20"/>
      <c r="AO5025"/>
      <c r="AT5025" s="14"/>
      <c r="AU5025" s="14"/>
      <c r="AV5025" s="14"/>
      <c r="AW5025" s="14"/>
    </row>
    <row r="5026" spans="1:49" s="10" customFormat="1">
      <c r="A5026" s="12"/>
      <c r="C5026"/>
      <c r="D5026"/>
      <c r="E5026" s="20"/>
      <c r="F5026"/>
      <c r="G5026"/>
      <c r="H5026"/>
      <c r="I5026"/>
      <c r="J5026" s="20"/>
      <c r="K5026"/>
      <c r="L5026"/>
      <c r="M5026"/>
      <c r="N5026"/>
      <c r="O5026" s="20"/>
      <c r="P5026"/>
      <c r="Q5026"/>
      <c r="R5026"/>
      <c r="S5026"/>
      <c r="T5026" s="20"/>
      <c r="U5026"/>
      <c r="V5026"/>
      <c r="W5026"/>
      <c r="X5026"/>
      <c r="Y5026" s="20"/>
      <c r="Z5026"/>
      <c r="AA5026"/>
      <c r="AB5026"/>
      <c r="AC5026"/>
      <c r="AD5026" s="20"/>
      <c r="AE5026"/>
      <c r="AF5026"/>
      <c r="AG5026"/>
      <c r="AH5026"/>
      <c r="AI5026" s="20"/>
      <c r="AJ5026"/>
      <c r="AK5026"/>
      <c r="AL5026"/>
      <c r="AM5026"/>
      <c r="AN5026" s="20"/>
      <c r="AO5026"/>
      <c r="AT5026" s="14"/>
      <c r="AU5026" s="14"/>
      <c r="AV5026" s="14"/>
      <c r="AW5026" s="14"/>
    </row>
    <row r="5027" spans="1:49" s="10" customFormat="1">
      <c r="A5027" s="12"/>
      <c r="C5027"/>
      <c r="D5027"/>
      <c r="E5027" s="20"/>
      <c r="F5027"/>
      <c r="G5027"/>
      <c r="H5027"/>
      <c r="I5027"/>
      <c r="J5027" s="20"/>
      <c r="K5027"/>
      <c r="L5027"/>
      <c r="M5027"/>
      <c r="N5027"/>
      <c r="O5027" s="20"/>
      <c r="P5027"/>
      <c r="Q5027"/>
      <c r="R5027"/>
      <c r="S5027"/>
      <c r="T5027" s="20"/>
      <c r="U5027"/>
      <c r="V5027"/>
      <c r="W5027"/>
      <c r="X5027"/>
      <c r="Y5027" s="20"/>
      <c r="Z5027"/>
      <c r="AA5027"/>
      <c r="AB5027"/>
      <c r="AC5027"/>
      <c r="AD5027" s="20"/>
      <c r="AE5027"/>
      <c r="AF5027"/>
      <c r="AG5027"/>
      <c r="AH5027"/>
      <c r="AI5027" s="20"/>
      <c r="AJ5027"/>
      <c r="AK5027"/>
      <c r="AL5027"/>
      <c r="AM5027"/>
      <c r="AN5027" s="20"/>
      <c r="AO5027"/>
      <c r="AT5027" s="14"/>
      <c r="AU5027" s="14"/>
      <c r="AV5027" s="14"/>
      <c r="AW5027" s="14"/>
    </row>
    <row r="5028" spans="1:49" s="10" customFormat="1">
      <c r="A5028" s="12"/>
      <c r="C5028"/>
      <c r="D5028"/>
      <c r="E5028" s="20"/>
      <c r="F5028"/>
      <c r="G5028"/>
      <c r="H5028"/>
      <c r="I5028"/>
      <c r="J5028" s="20"/>
      <c r="K5028"/>
      <c r="L5028"/>
      <c r="M5028"/>
      <c r="N5028"/>
      <c r="O5028" s="20"/>
      <c r="P5028"/>
      <c r="Q5028"/>
      <c r="R5028"/>
      <c r="S5028"/>
      <c r="T5028" s="20"/>
      <c r="U5028"/>
      <c r="V5028"/>
      <c r="W5028"/>
      <c r="X5028"/>
      <c r="Y5028" s="20"/>
      <c r="Z5028"/>
      <c r="AA5028"/>
      <c r="AB5028"/>
      <c r="AC5028"/>
      <c r="AD5028" s="20"/>
      <c r="AE5028"/>
      <c r="AF5028"/>
      <c r="AG5028"/>
      <c r="AH5028"/>
      <c r="AI5028" s="20"/>
      <c r="AJ5028"/>
      <c r="AK5028"/>
      <c r="AL5028"/>
      <c r="AM5028"/>
      <c r="AN5028" s="20"/>
      <c r="AO5028"/>
      <c r="AT5028" s="14"/>
      <c r="AU5028" s="14"/>
      <c r="AV5028" s="14"/>
      <c r="AW5028" s="14"/>
    </row>
    <row r="5029" spans="1:49" s="10" customFormat="1">
      <c r="A5029" s="12"/>
      <c r="C5029"/>
      <c r="D5029"/>
      <c r="E5029" s="20"/>
      <c r="F5029"/>
      <c r="G5029"/>
      <c r="H5029"/>
      <c r="I5029"/>
      <c r="J5029" s="20"/>
      <c r="K5029"/>
      <c r="L5029"/>
      <c r="M5029"/>
      <c r="N5029"/>
      <c r="O5029" s="20"/>
      <c r="P5029"/>
      <c r="Q5029"/>
      <c r="R5029"/>
      <c r="S5029"/>
      <c r="T5029" s="20"/>
      <c r="U5029"/>
      <c r="V5029"/>
      <c r="W5029"/>
      <c r="X5029"/>
      <c r="Y5029" s="20"/>
      <c r="Z5029"/>
      <c r="AA5029"/>
      <c r="AB5029"/>
      <c r="AC5029"/>
      <c r="AD5029" s="20"/>
      <c r="AE5029"/>
      <c r="AF5029"/>
      <c r="AG5029"/>
      <c r="AH5029"/>
      <c r="AI5029" s="20"/>
      <c r="AJ5029"/>
      <c r="AK5029"/>
      <c r="AL5029"/>
      <c r="AM5029"/>
      <c r="AN5029" s="20"/>
      <c r="AO5029"/>
      <c r="AT5029" s="14"/>
      <c r="AU5029" s="14"/>
      <c r="AV5029" s="14"/>
      <c r="AW5029" s="14"/>
    </row>
    <row r="5030" spans="1:49" s="10" customFormat="1">
      <c r="A5030" s="12"/>
      <c r="C5030"/>
      <c r="D5030"/>
      <c r="E5030" s="20"/>
      <c r="F5030"/>
      <c r="G5030"/>
      <c r="H5030"/>
      <c r="I5030"/>
      <c r="J5030" s="20"/>
      <c r="K5030"/>
      <c r="L5030"/>
      <c r="M5030"/>
      <c r="N5030"/>
      <c r="O5030" s="20"/>
      <c r="P5030"/>
      <c r="Q5030"/>
      <c r="R5030"/>
      <c r="S5030"/>
      <c r="T5030" s="20"/>
      <c r="U5030"/>
      <c r="V5030"/>
      <c r="W5030"/>
      <c r="X5030"/>
      <c r="Y5030" s="20"/>
      <c r="Z5030"/>
      <c r="AA5030"/>
      <c r="AB5030"/>
      <c r="AC5030"/>
      <c r="AD5030" s="20"/>
      <c r="AE5030"/>
      <c r="AF5030"/>
      <c r="AG5030"/>
      <c r="AH5030"/>
      <c r="AI5030" s="20"/>
      <c r="AJ5030"/>
      <c r="AK5030"/>
      <c r="AL5030"/>
      <c r="AM5030"/>
      <c r="AN5030" s="20"/>
      <c r="AO5030"/>
      <c r="AT5030" s="14"/>
      <c r="AU5030" s="14"/>
      <c r="AV5030" s="14"/>
      <c r="AW5030" s="14"/>
    </row>
    <row r="5031" spans="1:49" s="10" customFormat="1">
      <c r="A5031" s="12"/>
      <c r="C5031"/>
      <c r="D5031"/>
      <c r="E5031" s="20"/>
      <c r="F5031"/>
      <c r="G5031"/>
      <c r="H5031"/>
      <c r="I5031"/>
      <c r="J5031" s="20"/>
      <c r="K5031"/>
      <c r="L5031"/>
      <c r="M5031"/>
      <c r="N5031"/>
      <c r="O5031" s="20"/>
      <c r="P5031"/>
      <c r="Q5031"/>
      <c r="R5031"/>
      <c r="S5031"/>
      <c r="T5031" s="20"/>
      <c r="U5031"/>
      <c r="V5031"/>
      <c r="W5031"/>
      <c r="X5031"/>
      <c r="Y5031" s="20"/>
      <c r="Z5031"/>
      <c r="AA5031"/>
      <c r="AB5031"/>
      <c r="AC5031"/>
      <c r="AD5031" s="20"/>
      <c r="AE5031"/>
      <c r="AF5031"/>
      <c r="AG5031"/>
      <c r="AH5031"/>
      <c r="AI5031" s="20"/>
      <c r="AJ5031"/>
      <c r="AK5031"/>
      <c r="AL5031"/>
      <c r="AM5031"/>
      <c r="AN5031" s="20"/>
      <c r="AO5031"/>
      <c r="AT5031" s="14"/>
      <c r="AU5031" s="14"/>
      <c r="AV5031" s="14"/>
      <c r="AW5031" s="14"/>
    </row>
    <row r="5032" spans="1:49" s="10" customFormat="1">
      <c r="A5032" s="12"/>
      <c r="C5032"/>
      <c r="D5032"/>
      <c r="E5032" s="20"/>
      <c r="F5032"/>
      <c r="G5032"/>
      <c r="H5032"/>
      <c r="I5032"/>
      <c r="J5032" s="20"/>
      <c r="K5032"/>
      <c r="L5032"/>
      <c r="M5032"/>
      <c r="N5032"/>
      <c r="O5032" s="20"/>
      <c r="P5032"/>
      <c r="Q5032"/>
      <c r="R5032"/>
      <c r="S5032"/>
      <c r="T5032" s="20"/>
      <c r="U5032"/>
      <c r="V5032"/>
      <c r="W5032"/>
      <c r="X5032"/>
      <c r="Y5032" s="20"/>
      <c r="Z5032"/>
      <c r="AA5032"/>
      <c r="AB5032"/>
      <c r="AC5032"/>
      <c r="AD5032" s="20"/>
      <c r="AE5032"/>
      <c r="AF5032"/>
      <c r="AG5032"/>
      <c r="AH5032"/>
      <c r="AI5032" s="20"/>
      <c r="AJ5032"/>
      <c r="AK5032"/>
      <c r="AL5032"/>
      <c r="AM5032"/>
      <c r="AN5032" s="20"/>
      <c r="AO5032"/>
      <c r="AT5032" s="14"/>
      <c r="AU5032" s="14"/>
      <c r="AV5032" s="14"/>
      <c r="AW5032" s="14"/>
    </row>
    <row r="5033" spans="1:49" s="10" customFormat="1">
      <c r="A5033" s="12"/>
      <c r="C5033"/>
      <c r="D5033"/>
      <c r="E5033" s="20"/>
      <c r="F5033"/>
      <c r="G5033"/>
      <c r="H5033"/>
      <c r="I5033"/>
      <c r="J5033" s="20"/>
      <c r="K5033"/>
      <c r="L5033"/>
      <c r="M5033"/>
      <c r="N5033"/>
      <c r="O5033" s="20"/>
      <c r="P5033"/>
      <c r="Q5033"/>
      <c r="R5033"/>
      <c r="S5033"/>
      <c r="T5033" s="20"/>
      <c r="U5033"/>
      <c r="V5033"/>
      <c r="W5033"/>
      <c r="X5033"/>
      <c r="Y5033" s="20"/>
      <c r="Z5033"/>
      <c r="AA5033"/>
      <c r="AB5033"/>
      <c r="AC5033"/>
      <c r="AD5033" s="20"/>
      <c r="AE5033"/>
      <c r="AF5033"/>
      <c r="AG5033"/>
      <c r="AH5033"/>
      <c r="AI5033" s="20"/>
      <c r="AJ5033"/>
      <c r="AK5033"/>
      <c r="AL5033"/>
      <c r="AM5033"/>
      <c r="AN5033" s="20"/>
      <c r="AO5033"/>
      <c r="AT5033" s="14"/>
      <c r="AU5033" s="14"/>
      <c r="AV5033" s="14"/>
      <c r="AW5033" s="14"/>
    </row>
    <row r="5034" spans="1:49" s="10" customFormat="1">
      <c r="A5034" s="12"/>
      <c r="C5034"/>
      <c r="D5034"/>
      <c r="E5034" s="20"/>
      <c r="F5034"/>
      <c r="G5034"/>
      <c r="H5034"/>
      <c r="I5034"/>
      <c r="J5034" s="20"/>
      <c r="K5034"/>
      <c r="L5034"/>
      <c r="M5034"/>
      <c r="N5034"/>
      <c r="O5034" s="20"/>
      <c r="P5034"/>
      <c r="Q5034"/>
      <c r="R5034"/>
      <c r="S5034"/>
      <c r="T5034" s="20"/>
      <c r="U5034"/>
      <c r="V5034"/>
      <c r="W5034"/>
      <c r="X5034"/>
      <c r="Y5034" s="20"/>
      <c r="Z5034"/>
      <c r="AA5034"/>
      <c r="AB5034"/>
      <c r="AC5034"/>
      <c r="AD5034" s="20"/>
      <c r="AE5034"/>
      <c r="AF5034"/>
      <c r="AG5034"/>
      <c r="AH5034"/>
      <c r="AI5034" s="20"/>
      <c r="AJ5034"/>
      <c r="AK5034"/>
      <c r="AL5034"/>
      <c r="AM5034"/>
      <c r="AN5034" s="20"/>
      <c r="AO5034"/>
      <c r="AT5034" s="14"/>
      <c r="AU5034" s="14"/>
      <c r="AV5034" s="14"/>
      <c r="AW5034" s="14"/>
    </row>
    <row r="5035" spans="1:49" s="10" customFormat="1">
      <c r="A5035" s="12"/>
      <c r="C5035"/>
      <c r="D5035"/>
      <c r="E5035" s="20"/>
      <c r="F5035"/>
      <c r="G5035"/>
      <c r="H5035"/>
      <c r="I5035"/>
      <c r="J5035" s="20"/>
      <c r="K5035"/>
      <c r="L5035"/>
      <c r="M5035"/>
      <c r="N5035"/>
      <c r="O5035" s="20"/>
      <c r="P5035"/>
      <c r="Q5035"/>
      <c r="R5035"/>
      <c r="S5035"/>
      <c r="T5035" s="20"/>
      <c r="U5035"/>
      <c r="V5035"/>
      <c r="W5035"/>
      <c r="X5035"/>
      <c r="Y5035" s="20"/>
      <c r="Z5035"/>
      <c r="AA5035"/>
      <c r="AB5035"/>
      <c r="AC5035"/>
      <c r="AD5035" s="20"/>
      <c r="AE5035"/>
      <c r="AF5035"/>
      <c r="AG5035"/>
      <c r="AH5035"/>
      <c r="AI5035" s="20"/>
      <c r="AJ5035"/>
      <c r="AK5035"/>
      <c r="AL5035"/>
      <c r="AM5035"/>
      <c r="AN5035" s="20"/>
      <c r="AO5035"/>
      <c r="AT5035" s="14"/>
      <c r="AU5035" s="14"/>
      <c r="AV5035" s="14"/>
      <c r="AW5035" s="14"/>
    </row>
    <row r="5036" spans="1:49" s="10" customFormat="1">
      <c r="A5036" s="12"/>
      <c r="C5036"/>
      <c r="D5036"/>
      <c r="E5036" s="20"/>
      <c r="F5036"/>
      <c r="G5036"/>
      <c r="H5036"/>
      <c r="I5036"/>
      <c r="J5036" s="20"/>
      <c r="K5036"/>
      <c r="L5036"/>
      <c r="M5036"/>
      <c r="N5036"/>
      <c r="O5036" s="20"/>
      <c r="P5036"/>
      <c r="Q5036"/>
      <c r="R5036"/>
      <c r="S5036"/>
      <c r="T5036" s="20"/>
      <c r="U5036"/>
      <c r="V5036"/>
      <c r="W5036"/>
      <c r="X5036"/>
      <c r="Y5036" s="20"/>
      <c r="Z5036"/>
      <c r="AA5036"/>
      <c r="AB5036"/>
      <c r="AC5036"/>
      <c r="AD5036" s="20"/>
      <c r="AE5036"/>
      <c r="AF5036"/>
      <c r="AG5036"/>
      <c r="AH5036"/>
      <c r="AI5036" s="20"/>
      <c r="AJ5036"/>
      <c r="AK5036"/>
      <c r="AL5036"/>
      <c r="AM5036"/>
      <c r="AN5036" s="20"/>
      <c r="AO5036"/>
      <c r="AT5036" s="14"/>
      <c r="AU5036" s="14"/>
      <c r="AV5036" s="14"/>
      <c r="AW5036" s="14"/>
    </row>
    <row r="5037" spans="1:49" s="10" customFormat="1">
      <c r="A5037" s="12"/>
      <c r="C5037"/>
      <c r="D5037"/>
      <c r="E5037" s="20"/>
      <c r="F5037"/>
      <c r="G5037"/>
      <c r="H5037"/>
      <c r="I5037"/>
      <c r="J5037" s="20"/>
      <c r="K5037"/>
      <c r="L5037"/>
      <c r="M5037"/>
      <c r="N5037"/>
      <c r="O5037" s="20"/>
      <c r="P5037"/>
      <c r="Q5037"/>
      <c r="R5037"/>
      <c r="S5037"/>
      <c r="T5037" s="20"/>
      <c r="U5037"/>
      <c r="V5037"/>
      <c r="W5037"/>
      <c r="X5037"/>
      <c r="Y5037" s="20"/>
      <c r="Z5037"/>
      <c r="AA5037"/>
      <c r="AB5037"/>
      <c r="AC5037"/>
      <c r="AD5037" s="20"/>
      <c r="AE5037"/>
      <c r="AF5037"/>
      <c r="AG5037"/>
      <c r="AH5037"/>
      <c r="AI5037" s="20"/>
      <c r="AJ5037"/>
      <c r="AK5037"/>
      <c r="AL5037"/>
      <c r="AM5037"/>
      <c r="AN5037" s="20"/>
      <c r="AO5037"/>
      <c r="AT5037" s="14"/>
      <c r="AU5037" s="14"/>
      <c r="AV5037" s="14"/>
      <c r="AW5037" s="14"/>
    </row>
    <row r="5038" spans="1:49" s="10" customFormat="1">
      <c r="A5038" s="12"/>
      <c r="C5038"/>
      <c r="D5038"/>
      <c r="E5038" s="20"/>
      <c r="F5038"/>
      <c r="G5038"/>
      <c r="H5038"/>
      <c r="I5038"/>
      <c r="J5038" s="20"/>
      <c r="K5038"/>
      <c r="L5038"/>
      <c r="M5038"/>
      <c r="N5038"/>
      <c r="O5038" s="20"/>
      <c r="P5038"/>
      <c r="Q5038"/>
      <c r="R5038"/>
      <c r="S5038"/>
      <c r="T5038" s="20"/>
      <c r="U5038"/>
      <c r="V5038"/>
      <c r="W5038"/>
      <c r="X5038"/>
      <c r="Y5038" s="20"/>
      <c r="Z5038"/>
      <c r="AA5038"/>
      <c r="AB5038"/>
      <c r="AC5038"/>
      <c r="AD5038" s="20"/>
      <c r="AE5038"/>
      <c r="AF5038"/>
      <c r="AG5038"/>
      <c r="AH5038"/>
      <c r="AI5038" s="20"/>
      <c r="AJ5038"/>
      <c r="AK5038"/>
      <c r="AL5038"/>
      <c r="AM5038"/>
      <c r="AN5038" s="20"/>
      <c r="AO5038"/>
      <c r="AT5038" s="14"/>
      <c r="AU5038" s="14"/>
      <c r="AV5038" s="14"/>
      <c r="AW5038" s="14"/>
    </row>
    <row r="5039" spans="1:49" s="10" customFormat="1">
      <c r="A5039" s="12"/>
      <c r="C5039"/>
      <c r="D5039"/>
      <c r="E5039" s="20"/>
      <c r="F5039"/>
      <c r="G5039"/>
      <c r="H5039"/>
      <c r="I5039"/>
      <c r="J5039" s="20"/>
      <c r="K5039"/>
      <c r="L5039"/>
      <c r="M5039"/>
      <c r="N5039"/>
      <c r="O5039" s="20"/>
      <c r="P5039"/>
      <c r="Q5039"/>
      <c r="R5039"/>
      <c r="S5039"/>
      <c r="T5039" s="20"/>
      <c r="U5039"/>
      <c r="V5039"/>
      <c r="W5039"/>
      <c r="X5039"/>
      <c r="Y5039" s="20"/>
      <c r="Z5039"/>
      <c r="AA5039"/>
      <c r="AB5039"/>
      <c r="AC5039"/>
      <c r="AD5039" s="20"/>
      <c r="AE5039"/>
      <c r="AF5039"/>
      <c r="AG5039"/>
      <c r="AH5039"/>
      <c r="AI5039" s="20"/>
      <c r="AJ5039"/>
      <c r="AK5039"/>
      <c r="AL5039"/>
      <c r="AM5039"/>
      <c r="AN5039" s="20"/>
      <c r="AO5039"/>
      <c r="AT5039" s="14"/>
      <c r="AU5039" s="14"/>
      <c r="AV5039" s="14"/>
      <c r="AW5039" s="14"/>
    </row>
    <row r="5040" spans="1:49" s="10" customFormat="1">
      <c r="A5040" s="12"/>
      <c r="C5040"/>
      <c r="D5040"/>
      <c r="E5040" s="20"/>
      <c r="F5040"/>
      <c r="G5040"/>
      <c r="H5040"/>
      <c r="I5040"/>
      <c r="J5040" s="20"/>
      <c r="K5040"/>
      <c r="L5040"/>
      <c r="M5040"/>
      <c r="N5040"/>
      <c r="O5040" s="20"/>
      <c r="P5040"/>
      <c r="Q5040"/>
      <c r="R5040"/>
      <c r="S5040"/>
      <c r="T5040" s="20"/>
      <c r="U5040"/>
      <c r="V5040"/>
      <c r="W5040"/>
      <c r="X5040"/>
      <c r="Y5040" s="20"/>
      <c r="Z5040"/>
      <c r="AA5040"/>
      <c r="AB5040"/>
      <c r="AC5040"/>
      <c r="AD5040" s="20"/>
      <c r="AE5040"/>
      <c r="AF5040"/>
      <c r="AG5040"/>
      <c r="AH5040"/>
      <c r="AI5040" s="20"/>
      <c r="AJ5040"/>
      <c r="AK5040"/>
      <c r="AL5040"/>
      <c r="AM5040"/>
      <c r="AN5040" s="20"/>
      <c r="AO5040"/>
      <c r="AT5040" s="14"/>
      <c r="AU5040" s="14"/>
      <c r="AV5040" s="14"/>
      <c r="AW5040" s="14"/>
    </row>
    <row r="5041" spans="1:49" s="10" customFormat="1">
      <c r="A5041" s="12"/>
      <c r="C5041"/>
      <c r="D5041"/>
      <c r="E5041" s="20"/>
      <c r="F5041"/>
      <c r="G5041"/>
      <c r="H5041"/>
      <c r="I5041"/>
      <c r="J5041" s="20"/>
      <c r="K5041"/>
      <c r="L5041"/>
      <c r="M5041"/>
      <c r="N5041"/>
      <c r="O5041" s="20"/>
      <c r="P5041"/>
      <c r="Q5041"/>
      <c r="R5041"/>
      <c r="S5041"/>
      <c r="T5041" s="20"/>
      <c r="U5041"/>
      <c r="V5041"/>
      <c r="W5041"/>
      <c r="X5041"/>
      <c r="Y5041" s="20"/>
      <c r="Z5041"/>
      <c r="AA5041"/>
      <c r="AB5041"/>
      <c r="AC5041"/>
      <c r="AD5041" s="20"/>
      <c r="AE5041"/>
      <c r="AF5041"/>
      <c r="AG5041"/>
      <c r="AH5041"/>
      <c r="AI5041" s="20"/>
      <c r="AJ5041"/>
      <c r="AK5041"/>
      <c r="AL5041"/>
      <c r="AM5041"/>
      <c r="AN5041" s="20"/>
      <c r="AO5041"/>
      <c r="AT5041" s="14"/>
      <c r="AU5041" s="14"/>
      <c r="AV5041" s="14"/>
      <c r="AW5041" s="14"/>
    </row>
    <row r="5042" spans="1:49" s="10" customFormat="1">
      <c r="A5042" s="12"/>
      <c r="C5042"/>
      <c r="D5042"/>
      <c r="E5042" s="20"/>
      <c r="F5042"/>
      <c r="G5042"/>
      <c r="H5042"/>
      <c r="I5042"/>
      <c r="J5042" s="20"/>
      <c r="K5042"/>
      <c r="L5042"/>
      <c r="M5042"/>
      <c r="N5042"/>
      <c r="O5042" s="20"/>
      <c r="P5042"/>
      <c r="Q5042"/>
      <c r="R5042"/>
      <c r="S5042"/>
      <c r="T5042" s="20"/>
      <c r="U5042"/>
      <c r="V5042"/>
      <c r="W5042"/>
      <c r="X5042"/>
      <c r="Y5042" s="20"/>
      <c r="Z5042"/>
      <c r="AA5042"/>
      <c r="AB5042"/>
      <c r="AC5042"/>
      <c r="AD5042" s="20"/>
      <c r="AE5042"/>
      <c r="AF5042"/>
      <c r="AG5042"/>
      <c r="AH5042"/>
      <c r="AI5042" s="20"/>
      <c r="AJ5042"/>
      <c r="AK5042"/>
      <c r="AL5042"/>
      <c r="AM5042"/>
      <c r="AN5042" s="20"/>
      <c r="AO5042"/>
      <c r="AT5042" s="14"/>
      <c r="AU5042" s="14"/>
      <c r="AV5042" s="14"/>
      <c r="AW5042" s="14"/>
    </row>
    <row r="5043" spans="1:49" s="10" customFormat="1">
      <c r="A5043" s="12"/>
      <c r="C5043"/>
      <c r="D5043"/>
      <c r="E5043" s="20"/>
      <c r="F5043"/>
      <c r="G5043"/>
      <c r="H5043"/>
      <c r="I5043"/>
      <c r="J5043" s="20"/>
      <c r="K5043"/>
      <c r="L5043"/>
      <c r="M5043"/>
      <c r="N5043"/>
      <c r="O5043" s="20"/>
      <c r="P5043"/>
      <c r="Q5043"/>
      <c r="R5043"/>
      <c r="S5043"/>
      <c r="T5043" s="20"/>
      <c r="U5043"/>
      <c r="V5043"/>
      <c r="W5043"/>
      <c r="X5043"/>
      <c r="Y5043" s="20"/>
      <c r="Z5043"/>
      <c r="AA5043"/>
      <c r="AB5043"/>
      <c r="AC5043"/>
      <c r="AD5043" s="20"/>
      <c r="AE5043"/>
      <c r="AF5043"/>
      <c r="AG5043"/>
      <c r="AH5043"/>
      <c r="AI5043" s="20"/>
      <c r="AJ5043"/>
      <c r="AK5043"/>
      <c r="AL5043"/>
      <c r="AM5043"/>
      <c r="AN5043" s="20"/>
      <c r="AO5043"/>
      <c r="AT5043" s="14"/>
      <c r="AU5043" s="14"/>
      <c r="AV5043" s="14"/>
      <c r="AW5043" s="14"/>
    </row>
    <row r="5044" spans="1:49" s="10" customFormat="1">
      <c r="A5044" s="12"/>
      <c r="C5044"/>
      <c r="D5044"/>
      <c r="E5044" s="20"/>
      <c r="F5044"/>
      <c r="G5044"/>
      <c r="H5044"/>
      <c r="I5044"/>
      <c r="J5044" s="20"/>
      <c r="K5044"/>
      <c r="L5044"/>
      <c r="M5044"/>
      <c r="N5044"/>
      <c r="O5044" s="20"/>
      <c r="P5044"/>
      <c r="Q5044"/>
      <c r="R5044"/>
      <c r="S5044"/>
      <c r="T5044" s="20"/>
      <c r="U5044"/>
      <c r="V5044"/>
      <c r="W5044"/>
      <c r="X5044"/>
      <c r="Y5044" s="20"/>
      <c r="Z5044"/>
      <c r="AA5044"/>
      <c r="AB5044"/>
      <c r="AC5044"/>
      <c r="AD5044" s="20"/>
      <c r="AE5044"/>
      <c r="AF5044"/>
      <c r="AG5044"/>
      <c r="AH5044"/>
      <c r="AI5044" s="20"/>
      <c r="AJ5044"/>
      <c r="AK5044"/>
      <c r="AL5044"/>
      <c r="AM5044"/>
      <c r="AN5044" s="20"/>
      <c r="AO5044"/>
      <c r="AT5044" s="14"/>
      <c r="AU5044" s="14"/>
      <c r="AV5044" s="14"/>
      <c r="AW5044" s="14"/>
    </row>
    <row r="5045" spans="1:49" s="10" customFormat="1">
      <c r="A5045" s="12"/>
      <c r="C5045"/>
      <c r="D5045"/>
      <c r="E5045" s="20"/>
      <c r="F5045"/>
      <c r="G5045"/>
      <c r="H5045"/>
      <c r="I5045"/>
      <c r="J5045" s="20"/>
      <c r="K5045"/>
      <c r="L5045"/>
      <c r="M5045"/>
      <c r="N5045"/>
      <c r="O5045" s="20"/>
      <c r="P5045"/>
      <c r="Q5045"/>
      <c r="R5045"/>
      <c r="S5045"/>
      <c r="T5045" s="20"/>
      <c r="U5045"/>
      <c r="V5045"/>
      <c r="W5045"/>
      <c r="X5045"/>
      <c r="Y5045" s="20"/>
      <c r="Z5045"/>
      <c r="AA5045"/>
      <c r="AB5045"/>
      <c r="AC5045"/>
      <c r="AD5045" s="20"/>
      <c r="AE5045"/>
      <c r="AF5045"/>
      <c r="AG5045"/>
      <c r="AH5045"/>
      <c r="AI5045" s="20"/>
      <c r="AJ5045"/>
      <c r="AK5045"/>
      <c r="AL5045"/>
      <c r="AM5045"/>
      <c r="AN5045" s="20"/>
      <c r="AO5045"/>
      <c r="AT5045" s="14"/>
      <c r="AU5045" s="14"/>
      <c r="AV5045" s="14"/>
      <c r="AW5045" s="14"/>
    </row>
    <row r="5046" spans="1:49" s="10" customFormat="1">
      <c r="A5046" s="12"/>
      <c r="C5046"/>
      <c r="D5046"/>
      <c r="E5046" s="20"/>
      <c r="F5046"/>
      <c r="G5046"/>
      <c r="H5046"/>
      <c r="I5046"/>
      <c r="J5046" s="20"/>
      <c r="K5046"/>
      <c r="L5046"/>
      <c r="M5046"/>
      <c r="N5046"/>
      <c r="O5046" s="20"/>
      <c r="P5046"/>
      <c r="Q5046"/>
      <c r="R5046"/>
      <c r="S5046"/>
      <c r="T5046" s="20"/>
      <c r="U5046"/>
      <c r="V5046"/>
      <c r="W5046"/>
      <c r="X5046"/>
      <c r="Y5046" s="20"/>
      <c r="Z5046"/>
      <c r="AA5046"/>
      <c r="AB5046"/>
      <c r="AC5046"/>
      <c r="AD5046" s="20"/>
      <c r="AE5046"/>
      <c r="AF5046"/>
      <c r="AG5046"/>
      <c r="AH5046"/>
      <c r="AI5046" s="20"/>
      <c r="AJ5046"/>
      <c r="AK5046"/>
      <c r="AL5046"/>
      <c r="AM5046"/>
      <c r="AN5046" s="20"/>
      <c r="AO5046"/>
      <c r="AT5046" s="14"/>
      <c r="AU5046" s="14"/>
      <c r="AV5046" s="14"/>
      <c r="AW5046" s="14"/>
    </row>
    <row r="5047" spans="1:49" s="10" customFormat="1">
      <c r="A5047" s="12"/>
      <c r="C5047"/>
      <c r="D5047"/>
      <c r="E5047" s="20"/>
      <c r="F5047"/>
      <c r="G5047"/>
      <c r="H5047"/>
      <c r="I5047"/>
      <c r="J5047" s="20"/>
      <c r="K5047"/>
      <c r="L5047"/>
      <c r="M5047"/>
      <c r="N5047"/>
      <c r="O5047" s="20"/>
      <c r="P5047"/>
      <c r="Q5047"/>
      <c r="R5047"/>
      <c r="S5047"/>
      <c r="T5047" s="20"/>
      <c r="U5047"/>
      <c r="V5047"/>
      <c r="W5047"/>
      <c r="X5047"/>
      <c r="Y5047" s="20"/>
      <c r="Z5047"/>
      <c r="AA5047"/>
      <c r="AB5047"/>
      <c r="AC5047"/>
      <c r="AD5047" s="20"/>
      <c r="AE5047"/>
      <c r="AF5047"/>
      <c r="AG5047"/>
      <c r="AH5047"/>
      <c r="AI5047" s="20"/>
      <c r="AJ5047"/>
      <c r="AK5047"/>
      <c r="AL5047"/>
      <c r="AM5047"/>
      <c r="AN5047" s="20"/>
      <c r="AO5047"/>
      <c r="AT5047" s="14"/>
      <c r="AU5047" s="14"/>
      <c r="AV5047" s="14"/>
      <c r="AW5047" s="14"/>
    </row>
    <row r="5048" spans="1:49" s="10" customFormat="1">
      <c r="A5048" s="12"/>
      <c r="C5048"/>
      <c r="D5048"/>
      <c r="E5048" s="20"/>
      <c r="F5048"/>
      <c r="G5048"/>
      <c r="H5048"/>
      <c r="I5048"/>
      <c r="J5048" s="20"/>
      <c r="K5048"/>
      <c r="L5048"/>
      <c r="M5048"/>
      <c r="N5048"/>
      <c r="O5048" s="20"/>
      <c r="P5048"/>
      <c r="Q5048"/>
      <c r="R5048"/>
      <c r="S5048"/>
      <c r="T5048" s="20"/>
      <c r="U5048"/>
      <c r="V5048"/>
      <c r="W5048"/>
      <c r="X5048"/>
      <c r="Y5048" s="20"/>
      <c r="Z5048"/>
      <c r="AA5048"/>
      <c r="AB5048"/>
      <c r="AC5048"/>
      <c r="AD5048" s="20"/>
      <c r="AE5048"/>
      <c r="AF5048"/>
      <c r="AG5048"/>
      <c r="AH5048"/>
      <c r="AI5048" s="20"/>
      <c r="AJ5048"/>
      <c r="AK5048"/>
      <c r="AL5048"/>
      <c r="AM5048"/>
      <c r="AN5048" s="20"/>
      <c r="AO5048"/>
      <c r="AT5048" s="14"/>
      <c r="AU5048" s="14"/>
      <c r="AV5048" s="14"/>
      <c r="AW5048" s="14"/>
    </row>
    <row r="5049" spans="1:49" s="10" customFormat="1">
      <c r="A5049" s="12"/>
      <c r="C5049"/>
      <c r="D5049"/>
      <c r="E5049" s="20"/>
      <c r="F5049"/>
      <c r="G5049"/>
      <c r="H5049"/>
      <c r="I5049"/>
      <c r="J5049" s="20"/>
      <c r="K5049"/>
      <c r="L5049"/>
      <c r="M5049"/>
      <c r="N5049"/>
      <c r="O5049" s="20"/>
      <c r="P5049"/>
      <c r="Q5049"/>
      <c r="R5049"/>
      <c r="S5049"/>
      <c r="T5049" s="20"/>
      <c r="U5049"/>
      <c r="V5049"/>
      <c r="W5049"/>
      <c r="X5049"/>
      <c r="Y5049" s="20"/>
      <c r="Z5049"/>
      <c r="AA5049"/>
      <c r="AB5049"/>
      <c r="AC5049"/>
      <c r="AD5049" s="20"/>
      <c r="AE5049"/>
      <c r="AF5049"/>
      <c r="AG5049"/>
      <c r="AH5049"/>
      <c r="AI5049" s="20"/>
      <c r="AJ5049"/>
      <c r="AK5049"/>
      <c r="AL5049"/>
      <c r="AM5049"/>
      <c r="AN5049" s="20"/>
      <c r="AO5049"/>
      <c r="AT5049" s="14"/>
      <c r="AU5049" s="14"/>
      <c r="AV5049" s="14"/>
      <c r="AW5049" s="14"/>
    </row>
    <row r="5050" spans="1:49" s="10" customFormat="1">
      <c r="A5050" s="12"/>
      <c r="C5050"/>
      <c r="D5050"/>
      <c r="E5050" s="20"/>
      <c r="F5050"/>
      <c r="G5050"/>
      <c r="H5050"/>
      <c r="I5050"/>
      <c r="J5050" s="20"/>
      <c r="K5050"/>
      <c r="L5050"/>
      <c r="M5050"/>
      <c r="N5050"/>
      <c r="O5050" s="20"/>
      <c r="P5050"/>
      <c r="Q5050"/>
      <c r="R5050"/>
      <c r="S5050"/>
      <c r="T5050" s="20"/>
      <c r="U5050"/>
      <c r="V5050"/>
      <c r="W5050"/>
      <c r="X5050"/>
      <c r="Y5050" s="20"/>
      <c r="Z5050"/>
      <c r="AA5050"/>
      <c r="AB5050"/>
      <c r="AC5050"/>
      <c r="AD5050" s="20"/>
      <c r="AE5050"/>
      <c r="AF5050"/>
      <c r="AG5050"/>
      <c r="AH5050"/>
      <c r="AI5050" s="20"/>
      <c r="AJ5050"/>
      <c r="AK5050"/>
      <c r="AL5050"/>
      <c r="AM5050"/>
      <c r="AN5050" s="20"/>
      <c r="AO5050"/>
      <c r="AT5050" s="14"/>
      <c r="AU5050" s="14"/>
      <c r="AV5050" s="14"/>
      <c r="AW5050" s="14"/>
    </row>
    <row r="5051" spans="1:49" s="10" customFormat="1">
      <c r="A5051" s="12"/>
      <c r="C5051"/>
      <c r="D5051"/>
      <c r="E5051" s="20"/>
      <c r="F5051"/>
      <c r="G5051"/>
      <c r="H5051"/>
      <c r="I5051"/>
      <c r="J5051" s="20"/>
      <c r="K5051"/>
      <c r="L5051"/>
      <c r="M5051"/>
      <c r="N5051"/>
      <c r="O5051" s="20"/>
      <c r="P5051"/>
      <c r="Q5051"/>
      <c r="R5051"/>
      <c r="S5051"/>
      <c r="T5051" s="20"/>
      <c r="U5051"/>
      <c r="V5051"/>
      <c r="W5051"/>
      <c r="X5051"/>
      <c r="Y5051" s="20"/>
      <c r="Z5051"/>
      <c r="AA5051"/>
      <c r="AB5051"/>
      <c r="AC5051"/>
      <c r="AD5051" s="20"/>
      <c r="AE5051"/>
      <c r="AF5051"/>
      <c r="AG5051"/>
      <c r="AH5051"/>
      <c r="AI5051" s="20"/>
      <c r="AJ5051"/>
      <c r="AK5051"/>
      <c r="AL5051"/>
      <c r="AM5051"/>
      <c r="AN5051" s="20"/>
      <c r="AO5051"/>
      <c r="AT5051" s="14"/>
      <c r="AU5051" s="14"/>
      <c r="AV5051" s="14"/>
      <c r="AW5051" s="14"/>
    </row>
    <row r="5052" spans="1:49" s="10" customFormat="1">
      <c r="A5052" s="12"/>
      <c r="C5052"/>
      <c r="D5052"/>
      <c r="E5052" s="20"/>
      <c r="F5052"/>
      <c r="G5052"/>
      <c r="H5052"/>
      <c r="I5052"/>
      <c r="J5052" s="20"/>
      <c r="K5052"/>
      <c r="L5052"/>
      <c r="M5052"/>
      <c r="N5052"/>
      <c r="O5052" s="20"/>
      <c r="P5052"/>
      <c r="Q5052"/>
      <c r="R5052"/>
      <c r="S5052"/>
      <c r="T5052" s="20"/>
      <c r="U5052"/>
      <c r="V5052"/>
      <c r="W5052"/>
      <c r="X5052"/>
      <c r="Y5052" s="20"/>
      <c r="Z5052"/>
      <c r="AA5052"/>
      <c r="AB5052"/>
      <c r="AC5052"/>
      <c r="AD5052" s="20"/>
      <c r="AE5052"/>
      <c r="AF5052"/>
      <c r="AG5052"/>
      <c r="AH5052"/>
      <c r="AI5052" s="20"/>
      <c r="AJ5052"/>
      <c r="AK5052"/>
      <c r="AL5052"/>
      <c r="AM5052"/>
      <c r="AN5052" s="20"/>
      <c r="AO5052"/>
      <c r="AT5052" s="14"/>
      <c r="AU5052" s="14"/>
      <c r="AV5052" s="14"/>
      <c r="AW5052" s="14"/>
    </row>
    <row r="5053" spans="1:49" s="10" customFormat="1">
      <c r="A5053" s="12"/>
      <c r="C5053"/>
      <c r="D5053"/>
      <c r="E5053" s="20"/>
      <c r="F5053"/>
      <c r="G5053"/>
      <c r="H5053"/>
      <c r="I5053"/>
      <c r="J5053" s="20"/>
      <c r="K5053"/>
      <c r="L5053"/>
      <c r="M5053"/>
      <c r="N5053"/>
      <c r="O5053" s="20"/>
      <c r="P5053"/>
      <c r="Q5053"/>
      <c r="R5053"/>
      <c r="S5053"/>
      <c r="T5053" s="20"/>
      <c r="U5053"/>
      <c r="V5053"/>
      <c r="W5053"/>
      <c r="X5053"/>
      <c r="Y5053" s="20"/>
      <c r="Z5053"/>
      <c r="AA5053"/>
      <c r="AB5053"/>
      <c r="AC5053"/>
      <c r="AD5053" s="20"/>
      <c r="AE5053"/>
      <c r="AF5053"/>
      <c r="AG5053"/>
      <c r="AH5053"/>
      <c r="AI5053" s="20"/>
      <c r="AJ5053"/>
      <c r="AK5053"/>
      <c r="AL5053"/>
      <c r="AM5053"/>
      <c r="AN5053" s="20"/>
      <c r="AO5053"/>
      <c r="AT5053" s="14"/>
      <c r="AU5053" s="14"/>
      <c r="AV5053" s="14"/>
      <c r="AW5053" s="14"/>
    </row>
    <row r="5054" spans="1:49" s="10" customFormat="1">
      <c r="A5054" s="12"/>
      <c r="C5054"/>
      <c r="D5054"/>
      <c r="E5054" s="20"/>
      <c r="F5054"/>
      <c r="G5054"/>
      <c r="H5054"/>
      <c r="I5054"/>
      <c r="J5054" s="20"/>
      <c r="K5054"/>
      <c r="L5054"/>
      <c r="M5054"/>
      <c r="N5054"/>
      <c r="O5054" s="20"/>
      <c r="P5054"/>
      <c r="Q5054"/>
      <c r="R5054"/>
      <c r="S5054"/>
      <c r="T5054" s="20"/>
      <c r="U5054"/>
      <c r="V5054"/>
      <c r="W5054"/>
      <c r="X5054"/>
      <c r="Y5054" s="20"/>
      <c r="Z5054"/>
      <c r="AA5054"/>
      <c r="AB5054"/>
      <c r="AC5054"/>
      <c r="AD5054" s="20"/>
      <c r="AE5054"/>
      <c r="AF5054"/>
      <c r="AG5054"/>
      <c r="AH5054"/>
      <c r="AI5054" s="20"/>
      <c r="AJ5054"/>
      <c r="AK5054"/>
      <c r="AL5054"/>
      <c r="AM5054"/>
      <c r="AN5054" s="20"/>
      <c r="AO5054"/>
      <c r="AT5054" s="14"/>
      <c r="AU5054" s="14"/>
      <c r="AV5054" s="14"/>
      <c r="AW5054" s="14"/>
    </row>
    <row r="5055" spans="1:49" s="10" customFormat="1">
      <c r="A5055" s="12"/>
      <c r="C5055"/>
      <c r="D5055"/>
      <c r="E5055" s="20"/>
      <c r="F5055"/>
      <c r="G5055"/>
      <c r="H5055"/>
      <c r="I5055"/>
      <c r="J5055" s="20"/>
      <c r="K5055"/>
      <c r="L5055"/>
      <c r="M5055"/>
      <c r="N5055"/>
      <c r="O5055" s="20"/>
      <c r="P5055"/>
      <c r="Q5055"/>
      <c r="R5055"/>
      <c r="S5055"/>
      <c r="T5055" s="20"/>
      <c r="U5055"/>
      <c r="V5055"/>
      <c r="W5055"/>
      <c r="X5055"/>
      <c r="Y5055" s="20"/>
      <c r="Z5055"/>
      <c r="AA5055"/>
      <c r="AB5055"/>
      <c r="AC5055"/>
      <c r="AD5055" s="20"/>
      <c r="AE5055"/>
      <c r="AF5055"/>
      <c r="AG5055"/>
      <c r="AH5055"/>
      <c r="AI5055" s="20"/>
      <c r="AJ5055"/>
      <c r="AK5055"/>
      <c r="AL5055"/>
      <c r="AM5055"/>
      <c r="AN5055" s="20"/>
      <c r="AO5055"/>
      <c r="AT5055" s="14"/>
      <c r="AU5055" s="14"/>
      <c r="AV5055" s="14"/>
      <c r="AW5055" s="14"/>
    </row>
    <row r="5056" spans="1:49" s="10" customFormat="1">
      <c r="A5056" s="12"/>
      <c r="C5056"/>
      <c r="D5056"/>
      <c r="E5056" s="20"/>
      <c r="F5056"/>
      <c r="G5056"/>
      <c r="H5056"/>
      <c r="I5056"/>
      <c r="J5056" s="20"/>
      <c r="K5056"/>
      <c r="L5056"/>
      <c r="M5056"/>
      <c r="N5056"/>
      <c r="O5056" s="20"/>
      <c r="P5056"/>
      <c r="Q5056"/>
      <c r="R5056"/>
      <c r="S5056"/>
      <c r="T5056" s="20"/>
      <c r="U5056"/>
      <c r="V5056"/>
      <c r="W5056"/>
      <c r="X5056"/>
      <c r="Y5056" s="20"/>
      <c r="Z5056"/>
      <c r="AA5056"/>
      <c r="AB5056"/>
      <c r="AC5056"/>
      <c r="AD5056" s="20"/>
      <c r="AE5056"/>
      <c r="AF5056"/>
      <c r="AG5056"/>
      <c r="AH5056"/>
      <c r="AI5056" s="20"/>
      <c r="AJ5056"/>
      <c r="AK5056"/>
      <c r="AL5056"/>
      <c r="AM5056"/>
      <c r="AN5056" s="20"/>
      <c r="AO5056"/>
      <c r="AT5056" s="14"/>
      <c r="AU5056" s="14"/>
      <c r="AV5056" s="14"/>
      <c r="AW5056" s="14"/>
    </row>
    <row r="5057" spans="1:49" s="10" customFormat="1">
      <c r="A5057" s="12"/>
      <c r="C5057"/>
      <c r="D5057"/>
      <c r="E5057" s="20"/>
      <c r="F5057"/>
      <c r="G5057"/>
      <c r="H5057"/>
      <c r="I5057"/>
      <c r="J5057" s="20"/>
      <c r="K5057"/>
      <c r="L5057"/>
      <c r="M5057"/>
      <c r="N5057"/>
      <c r="O5057" s="20"/>
      <c r="P5057"/>
      <c r="Q5057"/>
      <c r="R5057"/>
      <c r="S5057"/>
      <c r="T5057" s="20"/>
      <c r="U5057"/>
      <c r="V5057"/>
      <c r="W5057"/>
      <c r="X5057"/>
      <c r="Y5057" s="20"/>
      <c r="Z5057"/>
      <c r="AA5057"/>
      <c r="AB5057"/>
      <c r="AC5057"/>
      <c r="AD5057" s="20"/>
      <c r="AE5057"/>
      <c r="AF5057"/>
      <c r="AG5057"/>
      <c r="AH5057"/>
      <c r="AI5057" s="20"/>
      <c r="AJ5057"/>
      <c r="AK5057"/>
      <c r="AL5057"/>
      <c r="AM5057"/>
      <c r="AN5057" s="20"/>
      <c r="AO5057"/>
      <c r="AT5057" s="14"/>
      <c r="AU5057" s="14"/>
      <c r="AV5057" s="14"/>
      <c r="AW5057" s="14"/>
    </row>
    <row r="5058" spans="1:49" s="10" customFormat="1">
      <c r="A5058" s="12"/>
      <c r="C5058"/>
      <c r="D5058"/>
      <c r="E5058" s="20"/>
      <c r="F5058"/>
      <c r="G5058"/>
      <c r="H5058"/>
      <c r="I5058"/>
      <c r="J5058" s="20"/>
      <c r="K5058"/>
      <c r="L5058"/>
      <c r="M5058"/>
      <c r="N5058"/>
      <c r="O5058" s="20"/>
      <c r="P5058"/>
      <c r="Q5058"/>
      <c r="R5058"/>
      <c r="S5058"/>
      <c r="T5058" s="20"/>
      <c r="U5058"/>
      <c r="V5058"/>
      <c r="W5058"/>
      <c r="X5058"/>
      <c r="Y5058" s="20"/>
      <c r="Z5058"/>
      <c r="AA5058"/>
      <c r="AB5058"/>
      <c r="AC5058"/>
      <c r="AD5058" s="20"/>
      <c r="AE5058"/>
      <c r="AF5058"/>
      <c r="AG5058"/>
      <c r="AH5058"/>
      <c r="AI5058" s="20"/>
      <c r="AJ5058"/>
      <c r="AK5058"/>
      <c r="AL5058"/>
      <c r="AM5058"/>
      <c r="AN5058" s="20"/>
      <c r="AO5058"/>
      <c r="AT5058" s="14"/>
      <c r="AU5058" s="14"/>
      <c r="AV5058" s="14"/>
      <c r="AW5058" s="14"/>
    </row>
    <row r="5059" spans="1:49" s="10" customFormat="1">
      <c r="A5059" s="12"/>
      <c r="C5059"/>
      <c r="D5059"/>
      <c r="E5059" s="20"/>
      <c r="F5059"/>
      <c r="G5059"/>
      <c r="H5059"/>
      <c r="I5059"/>
      <c r="J5059" s="20"/>
      <c r="K5059"/>
      <c r="L5059"/>
      <c r="M5059"/>
      <c r="N5059"/>
      <c r="O5059" s="20"/>
      <c r="P5059"/>
      <c r="Q5059"/>
      <c r="R5059"/>
      <c r="S5059"/>
      <c r="T5059" s="20"/>
      <c r="U5059"/>
      <c r="V5059"/>
      <c r="W5059"/>
      <c r="X5059"/>
      <c r="Y5059" s="20"/>
      <c r="Z5059"/>
      <c r="AA5059"/>
      <c r="AB5059"/>
      <c r="AC5059"/>
      <c r="AD5059" s="20"/>
      <c r="AE5059"/>
      <c r="AF5059"/>
      <c r="AG5059"/>
      <c r="AH5059"/>
      <c r="AI5059" s="20"/>
      <c r="AJ5059"/>
      <c r="AK5059"/>
      <c r="AL5059"/>
      <c r="AM5059"/>
      <c r="AN5059" s="20"/>
      <c r="AO5059"/>
      <c r="AT5059" s="14"/>
      <c r="AU5059" s="14"/>
      <c r="AV5059" s="14"/>
      <c r="AW5059" s="14"/>
    </row>
    <row r="5060" spans="1:49" s="10" customFormat="1">
      <c r="A5060" s="12"/>
      <c r="C5060"/>
      <c r="D5060"/>
      <c r="E5060" s="20"/>
      <c r="F5060"/>
      <c r="G5060"/>
      <c r="H5060"/>
      <c r="I5060"/>
      <c r="J5060" s="20"/>
      <c r="K5060"/>
      <c r="L5060"/>
      <c r="M5060"/>
      <c r="N5060"/>
      <c r="O5060" s="20"/>
      <c r="P5060"/>
      <c r="Q5060"/>
      <c r="R5060"/>
      <c r="S5060"/>
      <c r="T5060" s="20"/>
      <c r="U5060"/>
      <c r="V5060"/>
      <c r="W5060"/>
      <c r="X5060"/>
      <c r="Y5060" s="20"/>
      <c r="Z5060"/>
      <c r="AA5060"/>
      <c r="AB5060"/>
      <c r="AC5060"/>
      <c r="AD5060" s="20"/>
      <c r="AE5060"/>
      <c r="AF5060"/>
      <c r="AG5060"/>
      <c r="AH5060"/>
      <c r="AI5060" s="20"/>
      <c r="AJ5060"/>
      <c r="AK5060"/>
      <c r="AL5060"/>
      <c r="AM5060"/>
      <c r="AN5060" s="20"/>
      <c r="AO5060"/>
      <c r="AT5060" s="14"/>
      <c r="AU5060" s="14"/>
      <c r="AV5060" s="14"/>
      <c r="AW5060" s="14"/>
    </row>
    <row r="5061" spans="1:49" s="10" customFormat="1">
      <c r="A5061" s="12"/>
      <c r="C5061"/>
      <c r="D5061"/>
      <c r="E5061" s="20"/>
      <c r="F5061"/>
      <c r="G5061"/>
      <c r="H5061"/>
      <c r="I5061"/>
      <c r="J5061" s="20"/>
      <c r="K5061"/>
      <c r="L5061"/>
      <c r="M5061"/>
      <c r="N5061"/>
      <c r="O5061" s="20"/>
      <c r="P5061"/>
      <c r="Q5061"/>
      <c r="R5061"/>
      <c r="S5061"/>
      <c r="T5061" s="20"/>
      <c r="U5061"/>
      <c r="V5061"/>
      <c r="W5061"/>
      <c r="X5061"/>
      <c r="Y5061" s="20"/>
      <c r="Z5061"/>
      <c r="AA5061"/>
      <c r="AB5061"/>
      <c r="AC5061"/>
      <c r="AD5061" s="20"/>
      <c r="AE5061"/>
      <c r="AF5061"/>
      <c r="AG5061"/>
      <c r="AH5061"/>
      <c r="AI5061" s="20"/>
      <c r="AJ5061"/>
      <c r="AK5061"/>
      <c r="AL5061"/>
      <c r="AM5061"/>
      <c r="AN5061" s="20"/>
      <c r="AO5061"/>
      <c r="AT5061" s="14"/>
      <c r="AU5061" s="14"/>
      <c r="AV5061" s="14"/>
      <c r="AW5061" s="14"/>
    </row>
    <row r="5062" spans="1:49" s="10" customFormat="1">
      <c r="A5062" s="12"/>
      <c r="C5062"/>
      <c r="D5062"/>
      <c r="E5062" s="20"/>
      <c r="F5062"/>
      <c r="G5062"/>
      <c r="H5062"/>
      <c r="I5062"/>
      <c r="J5062" s="20"/>
      <c r="K5062"/>
      <c r="L5062"/>
      <c r="M5062"/>
      <c r="N5062"/>
      <c r="O5062" s="20"/>
      <c r="P5062"/>
      <c r="Q5062"/>
      <c r="R5062"/>
      <c r="S5062"/>
      <c r="T5062" s="20"/>
      <c r="U5062"/>
      <c r="V5062"/>
      <c r="W5062"/>
      <c r="X5062"/>
      <c r="Y5062" s="20"/>
      <c r="Z5062"/>
      <c r="AA5062"/>
      <c r="AB5062"/>
      <c r="AC5062"/>
      <c r="AD5062" s="20"/>
      <c r="AE5062"/>
      <c r="AF5062"/>
      <c r="AG5062"/>
      <c r="AH5062"/>
      <c r="AI5062" s="20"/>
      <c r="AJ5062"/>
      <c r="AK5062"/>
      <c r="AL5062"/>
      <c r="AM5062"/>
      <c r="AN5062" s="20"/>
      <c r="AO5062"/>
      <c r="AT5062" s="14"/>
      <c r="AU5062" s="14"/>
      <c r="AV5062" s="14"/>
      <c r="AW5062" s="14"/>
    </row>
    <row r="5063" spans="1:49" s="10" customFormat="1">
      <c r="A5063" s="12"/>
      <c r="C5063"/>
      <c r="D5063"/>
      <c r="E5063" s="20"/>
      <c r="F5063"/>
      <c r="G5063"/>
      <c r="H5063"/>
      <c r="I5063"/>
      <c r="J5063" s="20"/>
      <c r="K5063"/>
      <c r="L5063"/>
      <c r="M5063"/>
      <c r="N5063"/>
      <c r="O5063" s="20"/>
      <c r="P5063"/>
      <c r="Q5063"/>
      <c r="R5063"/>
      <c r="S5063"/>
      <c r="T5063" s="20"/>
      <c r="U5063"/>
      <c r="V5063"/>
      <c r="W5063"/>
      <c r="X5063"/>
      <c r="Y5063" s="20"/>
      <c r="Z5063"/>
      <c r="AA5063"/>
      <c r="AB5063"/>
      <c r="AC5063"/>
      <c r="AD5063" s="20"/>
      <c r="AE5063"/>
      <c r="AF5063"/>
      <c r="AG5063"/>
      <c r="AH5063"/>
      <c r="AI5063" s="20"/>
      <c r="AJ5063"/>
      <c r="AK5063"/>
      <c r="AL5063"/>
      <c r="AM5063"/>
      <c r="AN5063" s="20"/>
      <c r="AO5063"/>
      <c r="AT5063" s="14"/>
      <c r="AU5063" s="14"/>
      <c r="AV5063" s="14"/>
      <c r="AW5063" s="14"/>
    </row>
    <row r="5064" spans="1:49" s="10" customFormat="1">
      <c r="A5064" s="12"/>
      <c r="C5064"/>
      <c r="D5064"/>
      <c r="E5064" s="20"/>
      <c r="F5064"/>
      <c r="G5064"/>
      <c r="H5064"/>
      <c r="I5064"/>
      <c r="J5064" s="20"/>
      <c r="K5064"/>
      <c r="L5064"/>
      <c r="M5064"/>
      <c r="N5064"/>
      <c r="O5064" s="20"/>
      <c r="P5064"/>
      <c r="Q5064"/>
      <c r="R5064"/>
      <c r="S5064"/>
      <c r="T5064" s="20"/>
      <c r="U5064"/>
      <c r="V5064"/>
      <c r="W5064"/>
      <c r="X5064"/>
      <c r="Y5064" s="20"/>
      <c r="Z5064"/>
      <c r="AA5064"/>
      <c r="AB5064"/>
      <c r="AC5064"/>
      <c r="AD5064" s="20"/>
      <c r="AE5064"/>
      <c r="AF5064"/>
      <c r="AG5064"/>
      <c r="AH5064"/>
      <c r="AI5064" s="20"/>
      <c r="AJ5064"/>
      <c r="AK5064"/>
      <c r="AL5064"/>
      <c r="AM5064"/>
      <c r="AN5064" s="20"/>
      <c r="AO5064"/>
      <c r="AT5064" s="14"/>
      <c r="AU5064" s="14"/>
      <c r="AV5064" s="14"/>
      <c r="AW5064" s="14"/>
    </row>
    <row r="5065" spans="1:49" s="10" customFormat="1">
      <c r="A5065" s="12"/>
      <c r="C5065"/>
      <c r="D5065"/>
      <c r="E5065" s="20"/>
      <c r="F5065"/>
      <c r="G5065"/>
      <c r="H5065"/>
      <c r="I5065"/>
      <c r="J5065" s="20"/>
      <c r="K5065"/>
      <c r="L5065"/>
      <c r="M5065"/>
      <c r="N5065"/>
      <c r="O5065" s="20"/>
      <c r="P5065"/>
      <c r="Q5065"/>
      <c r="R5065"/>
      <c r="S5065"/>
      <c r="T5065" s="20"/>
      <c r="U5065"/>
      <c r="V5065"/>
      <c r="W5065"/>
      <c r="X5065"/>
      <c r="Y5065" s="20"/>
      <c r="Z5065"/>
      <c r="AA5065"/>
      <c r="AB5065"/>
      <c r="AC5065"/>
      <c r="AD5065" s="20"/>
      <c r="AE5065"/>
      <c r="AF5065"/>
      <c r="AG5065"/>
      <c r="AH5065"/>
      <c r="AI5065" s="20"/>
      <c r="AJ5065"/>
      <c r="AK5065"/>
      <c r="AL5065"/>
      <c r="AM5065"/>
      <c r="AN5065" s="20"/>
      <c r="AO5065"/>
      <c r="AT5065" s="14"/>
      <c r="AU5065" s="14"/>
      <c r="AV5065" s="14"/>
      <c r="AW5065" s="14"/>
    </row>
    <row r="5066" spans="1:49" s="10" customFormat="1">
      <c r="A5066" s="12"/>
      <c r="C5066"/>
      <c r="D5066"/>
      <c r="E5066" s="20"/>
      <c r="F5066"/>
      <c r="G5066"/>
      <c r="H5066"/>
      <c r="I5066"/>
      <c r="J5066" s="20"/>
      <c r="K5066"/>
      <c r="L5066"/>
      <c r="M5066"/>
      <c r="N5066"/>
      <c r="O5066" s="20"/>
      <c r="P5066"/>
      <c r="Q5066"/>
      <c r="R5066"/>
      <c r="S5066"/>
      <c r="T5066" s="20"/>
      <c r="U5066"/>
      <c r="V5066"/>
      <c r="W5066"/>
      <c r="X5066"/>
      <c r="Y5066" s="20"/>
      <c r="Z5066"/>
      <c r="AA5066"/>
      <c r="AB5066"/>
      <c r="AC5066"/>
      <c r="AD5066" s="20"/>
      <c r="AE5066"/>
      <c r="AF5066"/>
      <c r="AG5066"/>
      <c r="AH5066"/>
      <c r="AI5066" s="20"/>
      <c r="AJ5066"/>
      <c r="AK5066"/>
      <c r="AL5066"/>
      <c r="AM5066"/>
      <c r="AN5066" s="20"/>
      <c r="AO5066"/>
      <c r="AT5066" s="14"/>
      <c r="AU5066" s="14"/>
      <c r="AV5066" s="14"/>
      <c r="AW5066" s="14"/>
    </row>
    <row r="5067" spans="1:49" s="10" customFormat="1">
      <c r="A5067" s="12"/>
      <c r="C5067"/>
      <c r="D5067"/>
      <c r="E5067" s="20"/>
      <c r="F5067"/>
      <c r="G5067"/>
      <c r="H5067"/>
      <c r="I5067"/>
      <c r="J5067" s="20"/>
      <c r="K5067"/>
      <c r="L5067"/>
      <c r="M5067"/>
      <c r="N5067"/>
      <c r="O5067" s="20"/>
      <c r="P5067"/>
      <c r="Q5067"/>
      <c r="R5067"/>
      <c r="S5067"/>
      <c r="T5067" s="20"/>
      <c r="U5067"/>
      <c r="V5067"/>
      <c r="W5067"/>
      <c r="X5067"/>
      <c r="Y5067" s="20"/>
      <c r="Z5067"/>
      <c r="AA5067"/>
      <c r="AB5067"/>
      <c r="AC5067"/>
      <c r="AD5067" s="20"/>
      <c r="AE5067"/>
      <c r="AF5067"/>
      <c r="AG5067"/>
      <c r="AH5067"/>
      <c r="AI5067" s="20"/>
      <c r="AJ5067"/>
      <c r="AK5067"/>
      <c r="AL5067"/>
      <c r="AM5067"/>
      <c r="AN5067" s="20"/>
      <c r="AO5067"/>
      <c r="AT5067" s="14"/>
      <c r="AU5067" s="14"/>
      <c r="AV5067" s="14"/>
      <c r="AW5067" s="14"/>
    </row>
    <row r="5068" spans="1:49" s="10" customFormat="1">
      <c r="A5068" s="12"/>
      <c r="C5068"/>
      <c r="D5068"/>
      <c r="E5068" s="20"/>
      <c r="F5068"/>
      <c r="G5068"/>
      <c r="H5068"/>
      <c r="I5068"/>
      <c r="J5068" s="20"/>
      <c r="K5068"/>
      <c r="L5068"/>
      <c r="M5068"/>
      <c r="N5068"/>
      <c r="O5068" s="20"/>
      <c r="P5068"/>
      <c r="Q5068"/>
      <c r="R5068"/>
      <c r="S5068"/>
      <c r="T5068" s="20"/>
      <c r="U5068"/>
      <c r="V5068"/>
      <c r="W5068"/>
      <c r="X5068"/>
      <c r="Y5068" s="20"/>
      <c r="Z5068"/>
      <c r="AA5068"/>
      <c r="AB5068"/>
      <c r="AC5068"/>
      <c r="AD5068" s="20"/>
      <c r="AE5068"/>
      <c r="AF5068"/>
      <c r="AG5068"/>
      <c r="AH5068"/>
      <c r="AI5068" s="20"/>
      <c r="AJ5068"/>
      <c r="AK5068"/>
      <c r="AL5068"/>
      <c r="AM5068"/>
      <c r="AN5068" s="20"/>
      <c r="AO5068"/>
      <c r="AT5068" s="14"/>
      <c r="AU5068" s="14"/>
      <c r="AV5068" s="14"/>
      <c r="AW5068" s="14"/>
    </row>
    <row r="5069" spans="1:49" s="10" customFormat="1">
      <c r="A5069" s="12"/>
      <c r="C5069"/>
      <c r="D5069"/>
      <c r="E5069" s="20"/>
      <c r="F5069"/>
      <c r="G5069"/>
      <c r="H5069"/>
      <c r="I5069"/>
      <c r="J5069" s="20"/>
      <c r="K5069"/>
      <c r="L5069"/>
      <c r="M5069"/>
      <c r="N5069"/>
      <c r="O5069" s="20"/>
      <c r="P5069"/>
      <c r="Q5069"/>
      <c r="R5069"/>
      <c r="S5069"/>
      <c r="T5069" s="20"/>
      <c r="U5069"/>
      <c r="V5069"/>
      <c r="W5069"/>
      <c r="X5069"/>
      <c r="Y5069" s="20"/>
      <c r="Z5069"/>
      <c r="AA5069"/>
      <c r="AB5069"/>
      <c r="AC5069"/>
      <c r="AD5069" s="20"/>
      <c r="AE5069"/>
      <c r="AF5069"/>
      <c r="AG5069"/>
      <c r="AH5069"/>
      <c r="AI5069" s="20"/>
      <c r="AJ5069"/>
      <c r="AK5069"/>
      <c r="AL5069"/>
      <c r="AM5069"/>
      <c r="AN5069" s="20"/>
      <c r="AO5069"/>
      <c r="AT5069" s="14"/>
      <c r="AU5069" s="14"/>
      <c r="AV5069" s="14"/>
      <c r="AW5069" s="14"/>
    </row>
    <row r="5070" spans="1:49" s="10" customFormat="1">
      <c r="A5070" s="12"/>
      <c r="C5070"/>
      <c r="D5070"/>
      <c r="E5070" s="20"/>
      <c r="F5070"/>
      <c r="G5070"/>
      <c r="H5070"/>
      <c r="I5070"/>
      <c r="J5070" s="20"/>
      <c r="K5070"/>
      <c r="L5070"/>
      <c r="M5070"/>
      <c r="N5070"/>
      <c r="O5070" s="20"/>
      <c r="P5070"/>
      <c r="Q5070"/>
      <c r="R5070"/>
      <c r="S5070"/>
      <c r="T5070" s="20"/>
      <c r="U5070"/>
      <c r="V5070"/>
      <c r="W5070"/>
      <c r="X5070"/>
      <c r="Y5070" s="20"/>
      <c r="Z5070"/>
      <c r="AA5070"/>
      <c r="AB5070"/>
      <c r="AC5070"/>
      <c r="AD5070" s="20"/>
      <c r="AE5070"/>
      <c r="AF5070"/>
      <c r="AG5070"/>
      <c r="AH5070"/>
      <c r="AI5070" s="20"/>
      <c r="AJ5070"/>
      <c r="AK5070"/>
      <c r="AL5070"/>
      <c r="AM5070"/>
      <c r="AN5070" s="20"/>
      <c r="AO5070"/>
      <c r="AT5070" s="14"/>
      <c r="AU5070" s="14"/>
      <c r="AV5070" s="14"/>
      <c r="AW5070" s="14"/>
    </row>
    <row r="5071" spans="1:49" s="10" customFormat="1">
      <c r="A5071" s="12"/>
      <c r="C5071"/>
      <c r="D5071"/>
      <c r="E5071" s="20"/>
      <c r="F5071"/>
      <c r="G5071"/>
      <c r="H5071"/>
      <c r="I5071"/>
      <c r="J5071" s="20"/>
      <c r="K5071"/>
      <c r="L5071"/>
      <c r="M5071"/>
      <c r="N5071"/>
      <c r="O5071" s="20"/>
      <c r="P5071"/>
      <c r="Q5071"/>
      <c r="R5071"/>
      <c r="S5071"/>
      <c r="T5071" s="20"/>
      <c r="U5071"/>
      <c r="V5071"/>
      <c r="W5071"/>
      <c r="X5071"/>
      <c r="Y5071" s="20"/>
      <c r="Z5071"/>
      <c r="AA5071"/>
      <c r="AB5071"/>
      <c r="AC5071"/>
      <c r="AD5071" s="20"/>
      <c r="AE5071"/>
      <c r="AF5071"/>
      <c r="AG5071"/>
      <c r="AH5071"/>
      <c r="AI5071" s="20"/>
      <c r="AJ5071"/>
      <c r="AK5071"/>
      <c r="AL5071"/>
      <c r="AM5071"/>
      <c r="AN5071" s="20"/>
      <c r="AO5071"/>
      <c r="AT5071" s="14"/>
      <c r="AU5071" s="14"/>
      <c r="AV5071" s="14"/>
      <c r="AW5071" s="14"/>
    </row>
    <row r="5072" spans="1:49" s="10" customFormat="1">
      <c r="A5072" s="12"/>
      <c r="C5072"/>
      <c r="D5072"/>
      <c r="E5072" s="20"/>
      <c r="F5072"/>
      <c r="G5072"/>
      <c r="H5072"/>
      <c r="I5072"/>
      <c r="J5072" s="20"/>
      <c r="K5072"/>
      <c r="L5072"/>
      <c r="M5072"/>
      <c r="N5072"/>
      <c r="O5072" s="20"/>
      <c r="P5072"/>
      <c r="Q5072"/>
      <c r="R5072"/>
      <c r="S5072"/>
      <c r="T5072" s="20"/>
      <c r="U5072"/>
      <c r="V5072"/>
      <c r="W5072"/>
      <c r="X5072"/>
      <c r="Y5072" s="20"/>
      <c r="Z5072"/>
      <c r="AA5072"/>
      <c r="AB5072"/>
      <c r="AC5072"/>
      <c r="AD5072" s="20"/>
      <c r="AE5072"/>
      <c r="AF5072"/>
      <c r="AG5072"/>
      <c r="AH5072"/>
      <c r="AI5072" s="20"/>
      <c r="AJ5072"/>
      <c r="AK5072"/>
      <c r="AL5072"/>
      <c r="AM5072"/>
      <c r="AN5072" s="20"/>
      <c r="AO5072"/>
      <c r="AT5072" s="14"/>
      <c r="AU5072" s="14"/>
      <c r="AV5072" s="14"/>
      <c r="AW5072" s="14"/>
    </row>
    <row r="5073" spans="1:49" s="10" customFormat="1">
      <c r="A5073" s="12"/>
      <c r="C5073"/>
      <c r="D5073"/>
      <c r="E5073" s="20"/>
      <c r="F5073"/>
      <c r="G5073"/>
      <c r="H5073"/>
      <c r="I5073"/>
      <c r="J5073" s="20"/>
      <c r="K5073"/>
      <c r="L5073"/>
      <c r="M5073"/>
      <c r="N5073"/>
      <c r="O5073" s="20"/>
      <c r="P5073"/>
      <c r="Q5073"/>
      <c r="R5073"/>
      <c r="S5073"/>
      <c r="T5073" s="20"/>
      <c r="U5073"/>
      <c r="V5073"/>
      <c r="W5073"/>
      <c r="X5073"/>
      <c r="Y5073" s="20"/>
      <c r="Z5073"/>
      <c r="AA5073"/>
      <c r="AB5073"/>
      <c r="AC5073"/>
      <c r="AD5073" s="20"/>
      <c r="AE5073"/>
      <c r="AF5073"/>
      <c r="AG5073"/>
      <c r="AH5073"/>
      <c r="AI5073" s="20"/>
      <c r="AJ5073"/>
      <c r="AK5073"/>
      <c r="AL5073"/>
      <c r="AM5073"/>
      <c r="AN5073" s="20"/>
      <c r="AO5073"/>
      <c r="AT5073" s="14"/>
      <c r="AU5073" s="14"/>
      <c r="AV5073" s="14"/>
      <c r="AW5073" s="14"/>
    </row>
    <row r="5074" spans="1:49" s="10" customFormat="1">
      <c r="A5074" s="12"/>
      <c r="C5074"/>
      <c r="D5074"/>
      <c r="E5074" s="20"/>
      <c r="F5074"/>
      <c r="G5074"/>
      <c r="H5074"/>
      <c r="I5074"/>
      <c r="J5074" s="20"/>
      <c r="K5074"/>
      <c r="L5074"/>
      <c r="M5074"/>
      <c r="N5074"/>
      <c r="O5074" s="20"/>
      <c r="P5074"/>
      <c r="Q5074"/>
      <c r="R5074"/>
      <c r="S5074"/>
      <c r="T5074" s="20"/>
      <c r="U5074"/>
      <c r="V5074"/>
      <c r="W5074"/>
      <c r="X5074"/>
      <c r="Y5074" s="20"/>
      <c r="Z5074"/>
      <c r="AA5074"/>
      <c r="AB5074"/>
      <c r="AC5074"/>
      <c r="AD5074" s="20"/>
      <c r="AE5074"/>
      <c r="AF5074"/>
      <c r="AG5074"/>
      <c r="AH5074"/>
      <c r="AI5074" s="20"/>
      <c r="AJ5074"/>
      <c r="AK5074"/>
      <c r="AL5074"/>
      <c r="AM5074"/>
      <c r="AN5074" s="20"/>
      <c r="AO5074"/>
      <c r="AT5074" s="14"/>
      <c r="AU5074" s="14"/>
      <c r="AV5074" s="14"/>
      <c r="AW5074" s="14"/>
    </row>
    <row r="5075" spans="1:49" s="10" customFormat="1">
      <c r="A5075" s="12"/>
      <c r="C5075"/>
      <c r="D5075"/>
      <c r="E5075" s="20"/>
      <c r="F5075"/>
      <c r="G5075"/>
      <c r="H5075"/>
      <c r="I5075"/>
      <c r="J5075" s="20"/>
      <c r="K5075"/>
      <c r="L5075"/>
      <c r="M5075"/>
      <c r="N5075"/>
      <c r="O5075" s="20"/>
      <c r="P5075"/>
      <c r="Q5075"/>
      <c r="R5075"/>
      <c r="S5075"/>
      <c r="T5075" s="20"/>
      <c r="U5075"/>
      <c r="V5075"/>
      <c r="W5075"/>
      <c r="X5075"/>
      <c r="Y5075" s="20"/>
      <c r="Z5075"/>
      <c r="AA5075"/>
      <c r="AB5075"/>
      <c r="AC5075"/>
      <c r="AD5075" s="20"/>
      <c r="AE5075"/>
      <c r="AF5075"/>
      <c r="AG5075"/>
      <c r="AH5075"/>
      <c r="AI5075" s="20"/>
      <c r="AJ5075"/>
      <c r="AK5075"/>
      <c r="AL5075"/>
      <c r="AM5075"/>
      <c r="AN5075" s="20"/>
      <c r="AO5075"/>
      <c r="AT5075" s="14"/>
      <c r="AU5075" s="14"/>
      <c r="AV5075" s="14"/>
      <c r="AW5075" s="14"/>
    </row>
    <row r="5076" spans="1:49" s="10" customFormat="1">
      <c r="A5076" s="12"/>
      <c r="C5076"/>
      <c r="D5076"/>
      <c r="E5076" s="20"/>
      <c r="F5076"/>
      <c r="G5076"/>
      <c r="H5076"/>
      <c r="I5076"/>
      <c r="J5076" s="20"/>
      <c r="K5076"/>
      <c r="L5076"/>
      <c r="M5076"/>
      <c r="N5076"/>
      <c r="O5076" s="20"/>
      <c r="P5076"/>
      <c r="Q5076"/>
      <c r="R5076"/>
      <c r="S5076"/>
      <c r="T5076" s="20"/>
      <c r="U5076"/>
      <c r="V5076"/>
      <c r="W5076"/>
      <c r="X5076"/>
      <c r="Y5076" s="20"/>
      <c r="Z5076"/>
      <c r="AA5076"/>
      <c r="AB5076"/>
      <c r="AC5076"/>
      <c r="AD5076" s="20"/>
      <c r="AE5076"/>
      <c r="AF5076"/>
      <c r="AG5076"/>
      <c r="AH5076"/>
      <c r="AI5076" s="20"/>
      <c r="AJ5076"/>
      <c r="AK5076"/>
      <c r="AL5076"/>
      <c r="AM5076"/>
      <c r="AN5076" s="20"/>
      <c r="AO5076"/>
      <c r="AT5076" s="14"/>
      <c r="AU5076" s="14"/>
      <c r="AV5076" s="14"/>
      <c r="AW5076" s="14"/>
    </row>
    <row r="5077" spans="1:49" s="10" customFormat="1">
      <c r="A5077" s="12"/>
      <c r="C5077"/>
      <c r="D5077"/>
      <c r="E5077" s="20"/>
      <c r="F5077"/>
      <c r="G5077"/>
      <c r="H5077"/>
      <c r="I5077"/>
      <c r="J5077" s="20"/>
      <c r="K5077"/>
      <c r="L5077"/>
      <c r="M5077"/>
      <c r="N5077"/>
      <c r="O5077" s="20"/>
      <c r="P5077"/>
      <c r="Q5077"/>
      <c r="R5077"/>
      <c r="S5077"/>
      <c r="T5077" s="20"/>
      <c r="U5077"/>
      <c r="V5077"/>
      <c r="W5077"/>
      <c r="X5077"/>
      <c r="Y5077" s="20"/>
      <c r="Z5077"/>
      <c r="AA5077"/>
      <c r="AB5077"/>
      <c r="AC5077"/>
      <c r="AD5077" s="20"/>
      <c r="AE5077"/>
      <c r="AF5077"/>
      <c r="AG5077"/>
      <c r="AH5077"/>
      <c r="AI5077" s="20"/>
      <c r="AJ5077"/>
      <c r="AK5077"/>
      <c r="AL5077"/>
      <c r="AM5077"/>
      <c r="AN5077" s="20"/>
      <c r="AO5077"/>
      <c r="AT5077" s="14"/>
      <c r="AU5077" s="14"/>
      <c r="AV5077" s="14"/>
      <c r="AW5077" s="14"/>
    </row>
    <row r="5078" spans="1:49" s="10" customFormat="1">
      <c r="A5078" s="12"/>
      <c r="C5078"/>
      <c r="D5078"/>
      <c r="E5078" s="20"/>
      <c r="F5078"/>
      <c r="G5078"/>
      <c r="H5078"/>
      <c r="I5078"/>
      <c r="J5078" s="20"/>
      <c r="K5078"/>
      <c r="L5078"/>
      <c r="M5078"/>
      <c r="N5078"/>
      <c r="O5078" s="20"/>
      <c r="P5078"/>
      <c r="Q5078"/>
      <c r="R5078"/>
      <c r="S5078"/>
      <c r="T5078" s="20"/>
      <c r="U5078"/>
      <c r="V5078"/>
      <c r="W5078"/>
      <c r="X5078"/>
      <c r="Y5078" s="20"/>
      <c r="Z5078"/>
      <c r="AA5078"/>
      <c r="AB5078"/>
      <c r="AC5078"/>
      <c r="AD5078" s="20"/>
      <c r="AE5078"/>
      <c r="AF5078"/>
      <c r="AG5078"/>
      <c r="AH5078"/>
      <c r="AI5078" s="20"/>
      <c r="AJ5078"/>
      <c r="AK5078"/>
      <c r="AL5078"/>
      <c r="AM5078"/>
      <c r="AN5078" s="20"/>
      <c r="AO5078"/>
      <c r="AT5078" s="14"/>
      <c r="AU5078" s="14"/>
      <c r="AV5078" s="14"/>
      <c r="AW5078" s="14"/>
    </row>
    <row r="5079" spans="1:49" s="10" customFormat="1">
      <c r="A5079" s="12"/>
      <c r="C5079"/>
      <c r="D5079"/>
      <c r="E5079" s="20"/>
      <c r="F5079"/>
      <c r="G5079"/>
      <c r="H5079"/>
      <c r="I5079"/>
      <c r="J5079" s="20"/>
      <c r="K5079"/>
      <c r="L5079"/>
      <c r="M5079"/>
      <c r="N5079"/>
      <c r="O5079" s="20"/>
      <c r="P5079"/>
      <c r="Q5079"/>
      <c r="R5079"/>
      <c r="S5079"/>
      <c r="T5079" s="20"/>
      <c r="U5079"/>
      <c r="V5079"/>
      <c r="W5079"/>
      <c r="X5079"/>
      <c r="Y5079" s="20"/>
      <c r="Z5079"/>
      <c r="AA5079"/>
      <c r="AB5079"/>
      <c r="AC5079"/>
      <c r="AD5079" s="20"/>
      <c r="AE5079"/>
      <c r="AF5079"/>
      <c r="AG5079"/>
      <c r="AH5079"/>
      <c r="AI5079" s="20"/>
      <c r="AJ5079"/>
      <c r="AK5079"/>
      <c r="AL5079"/>
      <c r="AM5079"/>
      <c r="AN5079" s="20"/>
      <c r="AO5079"/>
      <c r="AT5079" s="14"/>
      <c r="AU5079" s="14"/>
      <c r="AV5079" s="14"/>
      <c r="AW5079" s="14"/>
    </row>
    <row r="5080" spans="1:49" s="10" customFormat="1">
      <c r="A5080" s="12"/>
      <c r="C5080"/>
      <c r="D5080"/>
      <c r="E5080" s="20"/>
      <c r="F5080"/>
      <c r="G5080"/>
      <c r="H5080"/>
      <c r="I5080"/>
      <c r="J5080" s="20"/>
      <c r="K5080"/>
      <c r="L5080"/>
      <c r="M5080"/>
      <c r="N5080"/>
      <c r="O5080" s="20"/>
      <c r="P5080"/>
      <c r="Q5080"/>
      <c r="R5080"/>
      <c r="S5080"/>
      <c r="T5080" s="20"/>
      <c r="U5080"/>
      <c r="V5080"/>
      <c r="W5080"/>
      <c r="X5080"/>
      <c r="Y5080" s="20"/>
      <c r="Z5080"/>
      <c r="AA5080"/>
      <c r="AB5080"/>
      <c r="AC5080"/>
      <c r="AD5080" s="20"/>
      <c r="AE5080"/>
      <c r="AF5080"/>
      <c r="AG5080"/>
      <c r="AH5080"/>
      <c r="AI5080" s="20"/>
      <c r="AJ5080"/>
      <c r="AK5080"/>
      <c r="AL5080"/>
      <c r="AM5080"/>
      <c r="AN5080" s="20"/>
      <c r="AO5080"/>
      <c r="AT5080" s="14"/>
      <c r="AU5080" s="14"/>
      <c r="AV5080" s="14"/>
      <c r="AW5080" s="14"/>
    </row>
    <row r="5081" spans="1:49" s="10" customFormat="1">
      <c r="A5081" s="12"/>
      <c r="C5081"/>
      <c r="D5081"/>
      <c r="E5081" s="20"/>
      <c r="F5081"/>
      <c r="G5081"/>
      <c r="H5081"/>
      <c r="I5081"/>
      <c r="J5081" s="20"/>
      <c r="K5081"/>
      <c r="L5081"/>
      <c r="M5081"/>
      <c r="N5081"/>
      <c r="O5081" s="20"/>
      <c r="P5081"/>
      <c r="Q5081"/>
      <c r="R5081"/>
      <c r="S5081"/>
      <c r="T5081" s="20"/>
      <c r="U5081"/>
      <c r="V5081"/>
      <c r="W5081"/>
      <c r="X5081"/>
      <c r="Y5081" s="20"/>
      <c r="Z5081"/>
      <c r="AA5081"/>
      <c r="AB5081"/>
      <c r="AC5081"/>
      <c r="AD5081" s="20"/>
      <c r="AE5081"/>
      <c r="AF5081"/>
      <c r="AG5081"/>
      <c r="AH5081"/>
      <c r="AI5081" s="20"/>
      <c r="AJ5081"/>
      <c r="AK5081"/>
      <c r="AL5081"/>
      <c r="AM5081"/>
      <c r="AN5081" s="20"/>
      <c r="AO5081"/>
      <c r="AT5081" s="14"/>
      <c r="AU5081" s="14"/>
      <c r="AV5081" s="14"/>
      <c r="AW5081" s="14"/>
    </row>
    <row r="5082" spans="1:49" s="10" customFormat="1">
      <c r="A5082" s="12"/>
      <c r="C5082"/>
      <c r="D5082"/>
      <c r="E5082" s="20"/>
      <c r="F5082"/>
      <c r="G5082"/>
      <c r="H5082"/>
      <c r="I5082"/>
      <c r="J5082" s="20"/>
      <c r="K5082"/>
      <c r="L5082"/>
      <c r="M5082"/>
      <c r="N5082"/>
      <c r="O5082" s="20"/>
      <c r="P5082"/>
      <c r="Q5082"/>
      <c r="R5082"/>
      <c r="S5082"/>
      <c r="T5082" s="20"/>
      <c r="U5082"/>
      <c r="V5082"/>
      <c r="W5082"/>
      <c r="X5082"/>
      <c r="Y5082" s="20"/>
      <c r="Z5082"/>
      <c r="AA5082"/>
      <c r="AB5082"/>
      <c r="AC5082"/>
      <c r="AD5082" s="20"/>
      <c r="AE5082"/>
      <c r="AF5082"/>
      <c r="AG5082"/>
      <c r="AH5082"/>
      <c r="AI5082" s="20"/>
      <c r="AJ5082"/>
      <c r="AK5082"/>
      <c r="AL5082"/>
      <c r="AM5082"/>
      <c r="AN5082" s="20"/>
      <c r="AO5082"/>
      <c r="AT5082" s="14"/>
      <c r="AU5082" s="14"/>
      <c r="AV5082" s="14"/>
      <c r="AW5082" s="14"/>
    </row>
    <row r="5083" spans="1:49" s="10" customFormat="1">
      <c r="A5083" s="12"/>
      <c r="C5083"/>
      <c r="D5083"/>
      <c r="E5083" s="20"/>
      <c r="F5083"/>
      <c r="G5083"/>
      <c r="H5083"/>
      <c r="I5083"/>
      <c r="J5083" s="20"/>
      <c r="K5083"/>
      <c r="L5083"/>
      <c r="M5083"/>
      <c r="N5083"/>
      <c r="O5083" s="20"/>
      <c r="P5083"/>
      <c r="Q5083"/>
      <c r="R5083"/>
      <c r="S5083"/>
      <c r="T5083" s="20"/>
      <c r="U5083"/>
      <c r="V5083"/>
      <c r="W5083"/>
      <c r="X5083"/>
      <c r="Y5083" s="20"/>
      <c r="Z5083"/>
      <c r="AA5083"/>
      <c r="AB5083"/>
      <c r="AC5083"/>
      <c r="AD5083" s="20"/>
      <c r="AE5083"/>
      <c r="AF5083"/>
      <c r="AG5083"/>
      <c r="AH5083"/>
      <c r="AI5083" s="20"/>
      <c r="AJ5083"/>
      <c r="AK5083"/>
      <c r="AL5083"/>
      <c r="AM5083"/>
      <c r="AN5083" s="20"/>
      <c r="AO5083"/>
      <c r="AT5083" s="14"/>
      <c r="AU5083" s="14"/>
      <c r="AV5083" s="14"/>
      <c r="AW5083" s="14"/>
    </row>
    <row r="5084" spans="1:49" s="10" customFormat="1">
      <c r="A5084" s="12"/>
      <c r="C5084"/>
      <c r="D5084"/>
      <c r="E5084" s="20"/>
      <c r="F5084"/>
      <c r="G5084"/>
      <c r="H5084"/>
      <c r="I5084"/>
      <c r="J5084" s="20"/>
      <c r="K5084"/>
      <c r="L5084"/>
      <c r="M5084"/>
      <c r="N5084"/>
      <c r="O5084" s="20"/>
      <c r="P5084"/>
      <c r="Q5084"/>
      <c r="R5084"/>
      <c r="S5084"/>
      <c r="T5084" s="20"/>
      <c r="U5084"/>
      <c r="V5084"/>
      <c r="W5084"/>
      <c r="X5084"/>
      <c r="Y5084" s="20"/>
      <c r="Z5084"/>
      <c r="AA5084"/>
      <c r="AB5084"/>
      <c r="AC5084"/>
      <c r="AD5084" s="20"/>
      <c r="AE5084"/>
      <c r="AF5084"/>
      <c r="AG5084"/>
      <c r="AH5084"/>
      <c r="AI5084" s="20"/>
      <c r="AJ5084"/>
      <c r="AK5084"/>
      <c r="AL5084"/>
      <c r="AM5084"/>
      <c r="AN5084" s="20"/>
      <c r="AO5084"/>
      <c r="AT5084" s="14"/>
      <c r="AU5084" s="14"/>
      <c r="AV5084" s="14"/>
      <c r="AW5084" s="14"/>
    </row>
    <row r="5085" spans="1:49" s="10" customFormat="1">
      <c r="A5085" s="12"/>
      <c r="C5085"/>
      <c r="D5085"/>
      <c r="E5085" s="20"/>
      <c r="F5085"/>
      <c r="G5085"/>
      <c r="H5085"/>
      <c r="I5085"/>
      <c r="J5085" s="20"/>
      <c r="K5085"/>
      <c r="L5085"/>
      <c r="M5085"/>
      <c r="N5085"/>
      <c r="O5085" s="20"/>
      <c r="P5085"/>
      <c r="Q5085"/>
      <c r="R5085"/>
      <c r="S5085"/>
      <c r="T5085" s="20"/>
      <c r="U5085"/>
      <c r="V5085"/>
      <c r="W5085"/>
      <c r="X5085"/>
      <c r="Y5085" s="20"/>
      <c r="Z5085"/>
      <c r="AA5085"/>
      <c r="AB5085"/>
      <c r="AC5085"/>
      <c r="AD5085" s="20"/>
      <c r="AE5085"/>
      <c r="AF5085"/>
      <c r="AG5085"/>
      <c r="AH5085"/>
      <c r="AI5085" s="20"/>
      <c r="AJ5085"/>
      <c r="AK5085"/>
      <c r="AL5085"/>
      <c r="AM5085"/>
      <c r="AN5085" s="20"/>
      <c r="AO5085"/>
      <c r="AT5085" s="14"/>
      <c r="AU5085" s="14"/>
      <c r="AV5085" s="14"/>
      <c r="AW5085" s="14"/>
    </row>
    <row r="5086" spans="1:49" s="10" customFormat="1">
      <c r="A5086" s="12"/>
      <c r="C5086"/>
      <c r="D5086"/>
      <c r="E5086" s="20"/>
      <c r="F5086"/>
      <c r="G5086"/>
      <c r="H5086"/>
      <c r="I5086"/>
      <c r="J5086" s="20"/>
      <c r="K5086"/>
      <c r="L5086"/>
      <c r="M5086"/>
      <c r="N5086"/>
      <c r="O5086" s="20"/>
      <c r="P5086"/>
      <c r="Q5086"/>
      <c r="R5086"/>
      <c r="S5086"/>
      <c r="T5086" s="20"/>
      <c r="U5086"/>
      <c r="V5086"/>
      <c r="W5086"/>
      <c r="X5086"/>
      <c r="Y5086" s="20"/>
      <c r="Z5086"/>
      <c r="AA5086"/>
      <c r="AB5086"/>
      <c r="AC5086"/>
      <c r="AD5086" s="20"/>
      <c r="AE5086"/>
      <c r="AF5086"/>
      <c r="AG5086"/>
      <c r="AH5086"/>
      <c r="AI5086" s="20"/>
      <c r="AJ5086"/>
      <c r="AK5086"/>
      <c r="AL5086"/>
      <c r="AM5086"/>
      <c r="AN5086" s="20"/>
      <c r="AO5086"/>
      <c r="AT5086" s="14"/>
      <c r="AU5086" s="14"/>
      <c r="AV5086" s="14"/>
      <c r="AW5086" s="14"/>
    </row>
    <row r="5087" spans="1:49" s="10" customFormat="1">
      <c r="A5087" s="12"/>
      <c r="C5087"/>
      <c r="D5087"/>
      <c r="E5087" s="20"/>
      <c r="F5087"/>
      <c r="G5087"/>
      <c r="H5087"/>
      <c r="I5087"/>
      <c r="J5087" s="20"/>
      <c r="K5087"/>
      <c r="L5087"/>
      <c r="M5087"/>
      <c r="N5087"/>
      <c r="O5087" s="20"/>
      <c r="P5087"/>
      <c r="Q5087"/>
      <c r="R5087"/>
      <c r="S5087"/>
      <c r="T5087" s="20"/>
      <c r="U5087"/>
      <c r="V5087"/>
      <c r="W5087"/>
      <c r="X5087"/>
      <c r="Y5087" s="20"/>
      <c r="Z5087"/>
      <c r="AA5087"/>
      <c r="AB5087"/>
      <c r="AC5087"/>
      <c r="AD5087" s="20"/>
      <c r="AE5087"/>
      <c r="AF5087"/>
      <c r="AG5087"/>
      <c r="AH5087"/>
      <c r="AI5087" s="20"/>
      <c r="AJ5087"/>
      <c r="AK5087"/>
      <c r="AL5087"/>
      <c r="AM5087"/>
      <c r="AN5087" s="20"/>
      <c r="AO5087"/>
      <c r="AT5087" s="14"/>
      <c r="AU5087" s="14"/>
      <c r="AV5087" s="14"/>
      <c r="AW5087" s="14"/>
    </row>
    <row r="5088" spans="1:49" s="10" customFormat="1">
      <c r="A5088" s="12"/>
      <c r="C5088"/>
      <c r="D5088"/>
      <c r="E5088" s="20"/>
      <c r="F5088"/>
      <c r="G5088"/>
      <c r="H5088"/>
      <c r="I5088"/>
      <c r="J5088" s="20"/>
      <c r="K5088"/>
      <c r="L5088"/>
      <c r="M5088"/>
      <c r="N5088"/>
      <c r="O5088" s="20"/>
      <c r="P5088"/>
      <c r="Q5088"/>
      <c r="R5088"/>
      <c r="S5088"/>
      <c r="T5088" s="20"/>
      <c r="U5088"/>
      <c r="V5088"/>
      <c r="W5088"/>
      <c r="X5088"/>
      <c r="Y5088" s="20"/>
      <c r="Z5088"/>
      <c r="AA5088"/>
      <c r="AB5088"/>
      <c r="AC5088"/>
      <c r="AD5088" s="20"/>
      <c r="AE5088"/>
      <c r="AF5088"/>
      <c r="AG5088"/>
      <c r="AH5088"/>
      <c r="AI5088" s="20"/>
      <c r="AJ5088"/>
      <c r="AK5088"/>
      <c r="AL5088"/>
      <c r="AM5088"/>
      <c r="AN5088" s="20"/>
      <c r="AO5088"/>
      <c r="AT5088" s="14"/>
      <c r="AU5088" s="14"/>
      <c r="AV5088" s="14"/>
      <c r="AW5088" s="14"/>
    </row>
    <row r="5089" spans="1:49" s="10" customFormat="1">
      <c r="A5089" s="12"/>
      <c r="C5089"/>
      <c r="D5089"/>
      <c r="E5089" s="20"/>
      <c r="F5089"/>
      <c r="G5089"/>
      <c r="H5089"/>
      <c r="I5089"/>
      <c r="J5089" s="20"/>
      <c r="K5089"/>
      <c r="L5089"/>
      <c r="M5089"/>
      <c r="N5089"/>
      <c r="O5089" s="20"/>
      <c r="P5089"/>
      <c r="Q5089"/>
      <c r="R5089"/>
      <c r="S5089"/>
      <c r="T5089" s="20"/>
      <c r="U5089"/>
      <c r="V5089"/>
      <c r="W5089"/>
      <c r="X5089"/>
      <c r="Y5089" s="20"/>
      <c r="Z5089"/>
      <c r="AA5089"/>
      <c r="AB5089"/>
      <c r="AC5089"/>
      <c r="AD5089" s="20"/>
      <c r="AE5089"/>
      <c r="AF5089"/>
      <c r="AG5089"/>
      <c r="AH5089"/>
      <c r="AI5089" s="20"/>
      <c r="AJ5089"/>
      <c r="AK5089"/>
      <c r="AL5089"/>
      <c r="AM5089"/>
      <c r="AN5089" s="20"/>
      <c r="AO5089"/>
      <c r="AT5089" s="14"/>
      <c r="AU5089" s="14"/>
      <c r="AV5089" s="14"/>
      <c r="AW5089" s="14"/>
    </row>
    <row r="5090" spans="1:49" s="10" customFormat="1">
      <c r="A5090" s="12"/>
      <c r="C5090"/>
      <c r="D5090"/>
      <c r="E5090" s="20"/>
      <c r="F5090"/>
      <c r="G5090"/>
      <c r="H5090"/>
      <c r="I5090"/>
      <c r="J5090" s="20"/>
      <c r="K5090"/>
      <c r="L5090"/>
      <c r="M5090"/>
      <c r="N5090"/>
      <c r="O5090" s="20"/>
      <c r="P5090"/>
      <c r="Q5090"/>
      <c r="R5090"/>
      <c r="S5090"/>
      <c r="T5090" s="20"/>
      <c r="U5090"/>
      <c r="V5090"/>
      <c r="W5090"/>
      <c r="X5090"/>
      <c r="Y5090" s="20"/>
      <c r="Z5090"/>
      <c r="AA5090"/>
      <c r="AB5090"/>
      <c r="AC5090"/>
      <c r="AD5090" s="20"/>
      <c r="AE5090"/>
      <c r="AF5090"/>
      <c r="AG5090"/>
      <c r="AH5090"/>
      <c r="AI5090" s="20"/>
      <c r="AJ5090"/>
      <c r="AK5090"/>
      <c r="AL5090"/>
      <c r="AM5090"/>
      <c r="AN5090" s="20"/>
      <c r="AO5090"/>
      <c r="AT5090" s="14"/>
      <c r="AU5090" s="14"/>
      <c r="AV5090" s="14"/>
      <c r="AW5090" s="14"/>
    </row>
    <row r="5091" spans="1:49" s="10" customFormat="1">
      <c r="A5091" s="12"/>
      <c r="C5091"/>
      <c r="D5091"/>
      <c r="E5091" s="20"/>
      <c r="F5091"/>
      <c r="G5091"/>
      <c r="H5091"/>
      <c r="I5091"/>
      <c r="J5091" s="20"/>
      <c r="K5091"/>
      <c r="L5091"/>
      <c r="M5091"/>
      <c r="N5091"/>
      <c r="O5091" s="20"/>
      <c r="P5091"/>
      <c r="Q5091"/>
      <c r="R5091"/>
      <c r="S5091"/>
      <c r="T5091" s="20"/>
      <c r="U5091"/>
      <c r="V5091"/>
      <c r="W5091"/>
      <c r="X5091"/>
      <c r="Y5091" s="20"/>
      <c r="Z5091"/>
      <c r="AA5091"/>
      <c r="AB5091"/>
      <c r="AC5091"/>
      <c r="AD5091" s="20"/>
      <c r="AE5091"/>
      <c r="AF5091"/>
      <c r="AG5091"/>
      <c r="AH5091"/>
      <c r="AI5091" s="20"/>
      <c r="AJ5091"/>
      <c r="AK5091"/>
      <c r="AL5091"/>
      <c r="AM5091"/>
      <c r="AN5091" s="20"/>
      <c r="AO5091"/>
      <c r="AT5091" s="14"/>
      <c r="AU5091" s="14"/>
      <c r="AV5091" s="14"/>
      <c r="AW5091" s="14"/>
    </row>
    <row r="5092" spans="1:49" s="10" customFormat="1">
      <c r="A5092" s="12"/>
      <c r="C5092"/>
      <c r="D5092"/>
      <c r="E5092" s="20"/>
      <c r="F5092"/>
      <c r="G5092"/>
      <c r="H5092"/>
      <c r="I5092"/>
      <c r="J5092" s="20"/>
      <c r="K5092"/>
      <c r="L5092"/>
      <c r="M5092"/>
      <c r="N5092"/>
      <c r="O5092" s="20"/>
      <c r="P5092"/>
      <c r="Q5092"/>
      <c r="R5092"/>
      <c r="S5092"/>
      <c r="T5092" s="20"/>
      <c r="U5092"/>
      <c r="V5092"/>
      <c r="W5092"/>
      <c r="X5092"/>
      <c r="Y5092" s="20"/>
      <c r="Z5092"/>
      <c r="AA5092"/>
      <c r="AB5092"/>
      <c r="AC5092"/>
      <c r="AD5092" s="20"/>
      <c r="AE5092"/>
      <c r="AF5092"/>
      <c r="AG5092"/>
      <c r="AH5092"/>
      <c r="AI5092" s="20"/>
      <c r="AJ5092"/>
      <c r="AK5092"/>
      <c r="AL5092"/>
      <c r="AM5092"/>
      <c r="AN5092" s="20"/>
      <c r="AO5092"/>
      <c r="AT5092" s="14"/>
      <c r="AU5092" s="14"/>
      <c r="AV5092" s="14"/>
      <c r="AW5092" s="14"/>
    </row>
    <row r="5093" spans="1:49" s="10" customFormat="1">
      <c r="A5093" s="12"/>
      <c r="C5093"/>
      <c r="D5093"/>
      <c r="E5093" s="20"/>
      <c r="F5093"/>
      <c r="G5093"/>
      <c r="H5093"/>
      <c r="I5093"/>
      <c r="J5093" s="20"/>
      <c r="K5093"/>
      <c r="L5093"/>
      <c r="M5093"/>
      <c r="N5093"/>
      <c r="O5093" s="20"/>
      <c r="P5093"/>
      <c r="Q5093"/>
      <c r="R5093"/>
      <c r="S5093"/>
      <c r="T5093" s="20"/>
      <c r="U5093"/>
      <c r="V5093"/>
      <c r="W5093"/>
      <c r="X5093"/>
      <c r="Y5093" s="20"/>
      <c r="Z5093"/>
      <c r="AA5093"/>
      <c r="AB5093"/>
      <c r="AC5093"/>
      <c r="AD5093" s="20"/>
      <c r="AE5093"/>
      <c r="AF5093"/>
      <c r="AG5093"/>
      <c r="AH5093"/>
      <c r="AI5093" s="20"/>
      <c r="AJ5093"/>
      <c r="AK5093"/>
      <c r="AL5093"/>
      <c r="AM5093"/>
      <c r="AN5093" s="20"/>
      <c r="AO5093"/>
      <c r="AT5093" s="14"/>
      <c r="AU5093" s="14"/>
      <c r="AV5093" s="14"/>
      <c r="AW5093" s="14"/>
    </row>
    <row r="5094" spans="1:49" s="10" customFormat="1">
      <c r="A5094" s="12"/>
      <c r="C5094"/>
      <c r="D5094"/>
      <c r="E5094" s="20"/>
      <c r="F5094"/>
      <c r="G5094"/>
      <c r="H5094"/>
      <c r="I5094"/>
      <c r="J5094" s="20"/>
      <c r="K5094"/>
      <c r="L5094"/>
      <c r="M5094"/>
      <c r="N5094"/>
      <c r="O5094" s="20"/>
      <c r="P5094"/>
      <c r="Q5094"/>
      <c r="R5094"/>
      <c r="S5094"/>
      <c r="T5094" s="20"/>
      <c r="U5094"/>
      <c r="V5094"/>
      <c r="W5094"/>
      <c r="X5094"/>
      <c r="Y5094" s="20"/>
      <c r="Z5094"/>
      <c r="AA5094"/>
      <c r="AB5094"/>
      <c r="AC5094"/>
      <c r="AD5094" s="20"/>
      <c r="AE5094"/>
      <c r="AF5094"/>
      <c r="AG5094"/>
      <c r="AH5094"/>
      <c r="AI5094" s="20"/>
      <c r="AJ5094"/>
      <c r="AK5094"/>
      <c r="AL5094"/>
      <c r="AM5094"/>
      <c r="AN5094" s="20"/>
      <c r="AO5094"/>
      <c r="AT5094" s="14"/>
      <c r="AU5094" s="14"/>
      <c r="AV5094" s="14"/>
      <c r="AW5094" s="14"/>
    </row>
    <row r="5095" spans="1:49" s="10" customFormat="1">
      <c r="A5095" s="12"/>
      <c r="C5095"/>
      <c r="D5095"/>
      <c r="E5095" s="20"/>
      <c r="F5095"/>
      <c r="G5095"/>
      <c r="H5095"/>
      <c r="I5095"/>
      <c r="J5095" s="20"/>
      <c r="K5095"/>
      <c r="L5095"/>
      <c r="M5095"/>
      <c r="N5095"/>
      <c r="O5095" s="20"/>
      <c r="P5095"/>
      <c r="Q5095"/>
      <c r="R5095"/>
      <c r="S5095"/>
      <c r="T5095" s="20"/>
      <c r="U5095"/>
      <c r="V5095"/>
      <c r="W5095"/>
      <c r="X5095"/>
      <c r="Y5095" s="20"/>
      <c r="Z5095"/>
      <c r="AA5095"/>
      <c r="AB5095"/>
      <c r="AC5095"/>
      <c r="AD5095" s="20"/>
      <c r="AE5095"/>
      <c r="AF5095"/>
      <c r="AG5095"/>
      <c r="AH5095"/>
      <c r="AI5095" s="20"/>
      <c r="AJ5095"/>
      <c r="AK5095"/>
      <c r="AL5095"/>
      <c r="AM5095"/>
      <c r="AN5095" s="20"/>
      <c r="AO5095"/>
      <c r="AT5095" s="14"/>
      <c r="AU5095" s="14"/>
      <c r="AV5095" s="14"/>
      <c r="AW5095" s="14"/>
    </row>
    <row r="5096" spans="1:49" s="10" customFormat="1">
      <c r="A5096" s="12"/>
      <c r="C5096"/>
      <c r="D5096"/>
      <c r="E5096" s="20"/>
      <c r="F5096"/>
      <c r="G5096"/>
      <c r="H5096"/>
      <c r="I5096"/>
      <c r="J5096" s="20"/>
      <c r="K5096"/>
      <c r="L5096"/>
      <c r="M5096"/>
      <c r="N5096"/>
      <c r="O5096" s="20"/>
      <c r="P5096"/>
      <c r="Q5096"/>
      <c r="R5096"/>
      <c r="S5096"/>
      <c r="T5096" s="20"/>
      <c r="U5096"/>
      <c r="V5096"/>
      <c r="W5096"/>
      <c r="X5096"/>
      <c r="Y5096" s="20"/>
      <c r="Z5096"/>
      <c r="AA5096"/>
      <c r="AB5096"/>
      <c r="AC5096"/>
      <c r="AD5096" s="20"/>
      <c r="AE5096"/>
      <c r="AF5096"/>
      <c r="AG5096"/>
      <c r="AH5096"/>
      <c r="AI5096" s="20"/>
      <c r="AJ5096"/>
      <c r="AK5096"/>
      <c r="AL5096"/>
      <c r="AM5096"/>
      <c r="AN5096" s="20"/>
      <c r="AO5096"/>
      <c r="AT5096" s="14"/>
      <c r="AU5096" s="14"/>
      <c r="AV5096" s="14"/>
      <c r="AW5096" s="14"/>
    </row>
    <row r="5097" spans="1:49" s="10" customFormat="1">
      <c r="A5097" s="12"/>
      <c r="C5097"/>
      <c r="D5097"/>
      <c r="E5097" s="20"/>
      <c r="F5097"/>
      <c r="G5097"/>
      <c r="H5097"/>
      <c r="I5097"/>
      <c r="J5097" s="20"/>
      <c r="K5097"/>
      <c r="L5097"/>
      <c r="M5097"/>
      <c r="N5097"/>
      <c r="O5097" s="20"/>
      <c r="P5097"/>
      <c r="Q5097"/>
      <c r="R5097"/>
      <c r="S5097"/>
      <c r="T5097" s="20"/>
      <c r="U5097"/>
      <c r="V5097"/>
      <c r="W5097"/>
      <c r="X5097"/>
      <c r="Y5097" s="20"/>
      <c r="Z5097"/>
      <c r="AA5097"/>
      <c r="AB5097"/>
      <c r="AC5097"/>
      <c r="AD5097" s="20"/>
      <c r="AE5097"/>
      <c r="AF5097"/>
      <c r="AG5097"/>
      <c r="AH5097"/>
      <c r="AI5097" s="20"/>
      <c r="AJ5097"/>
      <c r="AK5097"/>
      <c r="AL5097"/>
      <c r="AM5097"/>
      <c r="AN5097" s="20"/>
      <c r="AO5097"/>
      <c r="AT5097" s="14"/>
      <c r="AU5097" s="14"/>
      <c r="AV5097" s="14"/>
      <c r="AW5097" s="14"/>
    </row>
    <row r="5098" spans="1:49" s="10" customFormat="1">
      <c r="A5098" s="12"/>
      <c r="C5098"/>
      <c r="D5098"/>
      <c r="E5098" s="20"/>
      <c r="F5098"/>
      <c r="G5098"/>
      <c r="H5098"/>
      <c r="I5098"/>
      <c r="J5098" s="20"/>
      <c r="K5098"/>
      <c r="L5098"/>
      <c r="M5098"/>
      <c r="N5098"/>
      <c r="O5098" s="20"/>
      <c r="P5098"/>
      <c r="Q5098"/>
      <c r="R5098"/>
      <c r="S5098"/>
      <c r="T5098" s="20"/>
      <c r="U5098"/>
      <c r="V5098"/>
      <c r="W5098"/>
      <c r="X5098"/>
      <c r="Y5098" s="20"/>
      <c r="Z5098"/>
      <c r="AA5098"/>
      <c r="AB5098"/>
      <c r="AC5098"/>
      <c r="AD5098" s="20"/>
      <c r="AE5098"/>
      <c r="AF5098"/>
      <c r="AG5098"/>
      <c r="AH5098"/>
      <c r="AI5098" s="20"/>
      <c r="AJ5098"/>
      <c r="AK5098"/>
      <c r="AL5098"/>
      <c r="AM5098"/>
      <c r="AN5098" s="20"/>
      <c r="AO5098"/>
      <c r="AT5098" s="14"/>
      <c r="AU5098" s="14"/>
      <c r="AV5098" s="14"/>
      <c r="AW5098" s="14"/>
    </row>
    <row r="5099" spans="1:49" s="10" customFormat="1">
      <c r="A5099" s="12"/>
      <c r="C5099"/>
      <c r="D5099"/>
      <c r="E5099" s="20"/>
      <c r="F5099"/>
      <c r="G5099"/>
      <c r="H5099"/>
      <c r="I5099"/>
      <c r="J5099" s="20"/>
      <c r="K5099"/>
      <c r="L5099"/>
      <c r="M5099"/>
      <c r="N5099"/>
      <c r="O5099" s="20"/>
      <c r="P5099"/>
      <c r="Q5099"/>
      <c r="R5099"/>
      <c r="S5099"/>
      <c r="T5099" s="20"/>
      <c r="U5099"/>
      <c r="V5099"/>
      <c r="W5099"/>
      <c r="X5099"/>
      <c r="Y5099" s="20"/>
      <c r="Z5099"/>
      <c r="AA5099"/>
      <c r="AB5099"/>
      <c r="AC5099"/>
      <c r="AD5099" s="20"/>
      <c r="AE5099"/>
      <c r="AF5099"/>
      <c r="AG5099"/>
      <c r="AH5099"/>
      <c r="AI5099" s="20"/>
      <c r="AJ5099"/>
      <c r="AK5099"/>
      <c r="AL5099"/>
      <c r="AM5099"/>
      <c r="AN5099" s="20"/>
      <c r="AO5099"/>
      <c r="AT5099" s="14"/>
      <c r="AU5099" s="14"/>
      <c r="AV5099" s="14"/>
      <c r="AW5099" s="14"/>
    </row>
    <row r="5100" spans="1:49" s="10" customFormat="1">
      <c r="A5100" s="12"/>
      <c r="C5100"/>
      <c r="D5100"/>
      <c r="E5100" s="20"/>
      <c r="F5100"/>
      <c r="G5100"/>
      <c r="H5100"/>
      <c r="I5100"/>
      <c r="J5100" s="20"/>
      <c r="K5100"/>
      <c r="L5100"/>
      <c r="M5100"/>
      <c r="N5100"/>
      <c r="O5100" s="20"/>
      <c r="P5100"/>
      <c r="Q5100"/>
      <c r="R5100"/>
      <c r="S5100"/>
      <c r="T5100" s="20"/>
      <c r="U5100"/>
      <c r="V5100"/>
      <c r="W5100"/>
      <c r="X5100"/>
      <c r="Y5100" s="20"/>
      <c r="Z5100"/>
      <c r="AA5100"/>
      <c r="AB5100"/>
      <c r="AC5100"/>
      <c r="AD5100" s="20"/>
      <c r="AE5100"/>
      <c r="AF5100"/>
      <c r="AG5100"/>
      <c r="AH5100"/>
      <c r="AI5100" s="20"/>
      <c r="AJ5100"/>
      <c r="AK5100"/>
      <c r="AL5100"/>
      <c r="AM5100"/>
      <c r="AN5100" s="20"/>
      <c r="AO5100"/>
      <c r="AT5100" s="14"/>
      <c r="AU5100" s="14"/>
      <c r="AV5100" s="14"/>
      <c r="AW5100" s="14"/>
    </row>
    <row r="5101" spans="1:49" s="10" customFormat="1">
      <c r="A5101" s="12"/>
      <c r="C5101"/>
      <c r="D5101"/>
      <c r="E5101" s="20"/>
      <c r="F5101"/>
      <c r="G5101"/>
      <c r="H5101"/>
      <c r="I5101"/>
      <c r="J5101" s="20"/>
      <c r="K5101"/>
      <c r="L5101"/>
      <c r="M5101"/>
      <c r="N5101"/>
      <c r="O5101" s="20"/>
      <c r="P5101"/>
      <c r="Q5101"/>
      <c r="R5101"/>
      <c r="S5101"/>
      <c r="T5101" s="20"/>
      <c r="U5101"/>
      <c r="V5101"/>
      <c r="W5101"/>
      <c r="X5101"/>
      <c r="Y5101" s="20"/>
      <c r="Z5101"/>
      <c r="AA5101"/>
      <c r="AB5101"/>
      <c r="AC5101"/>
      <c r="AD5101" s="20"/>
      <c r="AE5101"/>
      <c r="AF5101"/>
      <c r="AG5101"/>
      <c r="AH5101"/>
      <c r="AI5101" s="20"/>
      <c r="AJ5101"/>
      <c r="AK5101"/>
      <c r="AL5101"/>
      <c r="AM5101"/>
      <c r="AN5101" s="20"/>
      <c r="AO5101"/>
      <c r="AT5101" s="14"/>
      <c r="AU5101" s="14"/>
      <c r="AV5101" s="14"/>
      <c r="AW5101" s="14"/>
    </row>
    <row r="5102" spans="1:49" s="10" customFormat="1">
      <c r="A5102" s="12"/>
      <c r="C5102"/>
      <c r="D5102"/>
      <c r="E5102" s="20"/>
      <c r="F5102"/>
      <c r="G5102"/>
      <c r="H5102"/>
      <c r="I5102"/>
      <c r="J5102" s="20"/>
      <c r="K5102"/>
      <c r="L5102"/>
      <c r="M5102"/>
      <c r="N5102"/>
      <c r="O5102" s="20"/>
      <c r="P5102"/>
      <c r="Q5102"/>
      <c r="R5102"/>
      <c r="S5102"/>
      <c r="T5102" s="20"/>
      <c r="U5102"/>
      <c r="V5102"/>
      <c r="W5102"/>
      <c r="X5102"/>
      <c r="Y5102" s="20"/>
      <c r="Z5102"/>
      <c r="AA5102"/>
      <c r="AB5102"/>
      <c r="AC5102"/>
      <c r="AD5102" s="20"/>
      <c r="AE5102"/>
      <c r="AF5102"/>
      <c r="AG5102"/>
      <c r="AH5102"/>
      <c r="AI5102" s="20"/>
      <c r="AJ5102"/>
      <c r="AK5102"/>
      <c r="AL5102"/>
      <c r="AM5102"/>
      <c r="AN5102" s="20"/>
      <c r="AO5102"/>
      <c r="AT5102" s="14"/>
      <c r="AU5102" s="14"/>
      <c r="AV5102" s="14"/>
      <c r="AW5102" s="14"/>
    </row>
    <row r="5103" spans="1:49" s="10" customFormat="1">
      <c r="A5103" s="12"/>
      <c r="C5103"/>
      <c r="D5103"/>
      <c r="E5103" s="20"/>
      <c r="F5103"/>
      <c r="G5103"/>
      <c r="H5103"/>
      <c r="I5103"/>
      <c r="J5103" s="20"/>
      <c r="K5103"/>
      <c r="L5103"/>
      <c r="M5103"/>
      <c r="N5103"/>
      <c r="O5103" s="20"/>
      <c r="P5103"/>
      <c r="Q5103"/>
      <c r="R5103"/>
      <c r="S5103"/>
      <c r="T5103" s="20"/>
      <c r="U5103"/>
      <c r="V5103"/>
      <c r="W5103"/>
      <c r="X5103"/>
      <c r="Y5103" s="20"/>
      <c r="Z5103"/>
      <c r="AA5103"/>
      <c r="AB5103"/>
      <c r="AC5103"/>
      <c r="AD5103" s="20"/>
      <c r="AE5103"/>
      <c r="AF5103"/>
      <c r="AG5103"/>
      <c r="AH5103"/>
      <c r="AI5103" s="20"/>
      <c r="AJ5103"/>
      <c r="AK5103"/>
      <c r="AL5103"/>
      <c r="AM5103"/>
      <c r="AN5103" s="20"/>
      <c r="AO5103"/>
      <c r="AT5103" s="14"/>
      <c r="AU5103" s="14"/>
      <c r="AV5103" s="14"/>
      <c r="AW5103" s="14"/>
    </row>
    <row r="5104" spans="1:49" s="10" customFormat="1">
      <c r="A5104" s="12"/>
      <c r="C5104"/>
      <c r="D5104"/>
      <c r="E5104" s="20"/>
      <c r="F5104"/>
      <c r="G5104"/>
      <c r="H5104"/>
      <c r="I5104"/>
      <c r="J5104" s="20"/>
      <c r="K5104"/>
      <c r="L5104"/>
      <c r="M5104"/>
      <c r="N5104"/>
      <c r="O5104" s="20"/>
      <c r="P5104"/>
      <c r="Q5104"/>
      <c r="R5104"/>
      <c r="S5104"/>
      <c r="T5104" s="20"/>
      <c r="U5104"/>
      <c r="V5104"/>
      <c r="W5104"/>
      <c r="X5104"/>
      <c r="Y5104" s="20"/>
      <c r="Z5104"/>
      <c r="AA5104"/>
      <c r="AB5104"/>
      <c r="AC5104"/>
      <c r="AD5104" s="20"/>
      <c r="AE5104"/>
      <c r="AF5104"/>
      <c r="AG5104"/>
      <c r="AH5104"/>
      <c r="AI5104" s="20"/>
      <c r="AJ5104"/>
      <c r="AK5104"/>
      <c r="AL5104"/>
      <c r="AM5104"/>
      <c r="AN5104" s="20"/>
      <c r="AO5104"/>
      <c r="AT5104" s="14"/>
      <c r="AU5104" s="14"/>
      <c r="AV5104" s="14"/>
      <c r="AW5104" s="14"/>
    </row>
    <row r="5105" spans="1:49" s="10" customFormat="1">
      <c r="A5105" s="12"/>
      <c r="C5105"/>
      <c r="D5105"/>
      <c r="E5105" s="20"/>
      <c r="F5105"/>
      <c r="G5105"/>
      <c r="H5105"/>
      <c r="I5105"/>
      <c r="J5105" s="20"/>
      <c r="K5105"/>
      <c r="L5105"/>
      <c r="M5105"/>
      <c r="N5105"/>
      <c r="O5105" s="20"/>
      <c r="P5105"/>
      <c r="Q5105"/>
      <c r="R5105"/>
      <c r="S5105"/>
      <c r="T5105" s="20"/>
      <c r="U5105"/>
      <c r="V5105"/>
      <c r="W5105"/>
      <c r="X5105"/>
      <c r="Y5105" s="20"/>
      <c r="Z5105"/>
      <c r="AA5105"/>
      <c r="AB5105"/>
      <c r="AC5105"/>
      <c r="AD5105" s="20"/>
      <c r="AE5105"/>
      <c r="AF5105"/>
      <c r="AG5105"/>
      <c r="AH5105"/>
      <c r="AI5105" s="20"/>
      <c r="AJ5105"/>
      <c r="AK5105"/>
      <c r="AL5105"/>
      <c r="AM5105"/>
      <c r="AN5105" s="20"/>
      <c r="AO5105"/>
      <c r="AT5105" s="14"/>
      <c r="AU5105" s="14"/>
      <c r="AV5105" s="14"/>
      <c r="AW5105" s="14"/>
    </row>
    <row r="5106" spans="1:49" s="10" customFormat="1">
      <c r="A5106" s="12"/>
      <c r="C5106"/>
      <c r="D5106"/>
      <c r="E5106" s="20"/>
      <c r="F5106"/>
      <c r="G5106"/>
      <c r="H5106"/>
      <c r="I5106"/>
      <c r="J5106" s="20"/>
      <c r="K5106"/>
      <c r="L5106"/>
      <c r="M5106"/>
      <c r="N5106"/>
      <c r="O5106" s="20"/>
      <c r="P5106"/>
      <c r="Q5106"/>
      <c r="R5106"/>
      <c r="S5106"/>
      <c r="T5106" s="20"/>
      <c r="U5106"/>
      <c r="V5106"/>
      <c r="W5106"/>
      <c r="X5106"/>
      <c r="Y5106" s="20"/>
      <c r="Z5106"/>
      <c r="AA5106"/>
      <c r="AB5106"/>
      <c r="AC5106"/>
      <c r="AD5106" s="20"/>
      <c r="AE5106"/>
      <c r="AF5106"/>
      <c r="AG5106"/>
      <c r="AH5106"/>
      <c r="AI5106" s="20"/>
      <c r="AJ5106"/>
      <c r="AK5106"/>
      <c r="AL5106"/>
      <c r="AM5106"/>
      <c r="AN5106" s="20"/>
      <c r="AO5106"/>
      <c r="AT5106" s="14"/>
      <c r="AU5106" s="14"/>
      <c r="AV5106" s="14"/>
      <c r="AW5106" s="14"/>
    </row>
    <row r="5107" spans="1:49" s="10" customFormat="1">
      <c r="A5107" s="12"/>
      <c r="C5107"/>
      <c r="D5107"/>
      <c r="E5107" s="20"/>
      <c r="F5107"/>
      <c r="G5107"/>
      <c r="H5107"/>
      <c r="I5107"/>
      <c r="J5107" s="20"/>
      <c r="K5107"/>
      <c r="L5107"/>
      <c r="M5107"/>
      <c r="N5107"/>
      <c r="O5107" s="20"/>
      <c r="P5107"/>
      <c r="Q5107"/>
      <c r="R5107"/>
      <c r="S5107"/>
      <c r="T5107" s="20"/>
      <c r="U5107"/>
      <c r="V5107"/>
      <c r="W5107"/>
      <c r="X5107"/>
      <c r="Y5107" s="20"/>
      <c r="Z5107"/>
      <c r="AA5107"/>
      <c r="AB5107"/>
      <c r="AC5107"/>
      <c r="AD5107" s="20"/>
      <c r="AE5107"/>
      <c r="AF5107"/>
      <c r="AG5107"/>
      <c r="AH5107"/>
      <c r="AI5107" s="20"/>
      <c r="AJ5107"/>
      <c r="AK5107"/>
      <c r="AL5107"/>
      <c r="AM5107"/>
      <c r="AN5107" s="20"/>
      <c r="AO5107"/>
      <c r="AT5107" s="14"/>
      <c r="AU5107" s="14"/>
      <c r="AV5107" s="14"/>
      <c r="AW5107" s="14"/>
    </row>
    <row r="5108" spans="1:49" s="10" customFormat="1">
      <c r="A5108" s="12"/>
      <c r="C5108"/>
      <c r="D5108"/>
      <c r="E5108" s="20"/>
      <c r="F5108"/>
      <c r="G5108"/>
      <c r="H5108"/>
      <c r="I5108"/>
      <c r="J5108" s="20"/>
      <c r="K5108"/>
      <c r="L5108"/>
      <c r="M5108"/>
      <c r="N5108"/>
      <c r="O5108" s="20"/>
      <c r="P5108"/>
      <c r="Q5108"/>
      <c r="R5108"/>
      <c r="S5108"/>
      <c r="T5108" s="20"/>
      <c r="U5108"/>
      <c r="V5108"/>
      <c r="W5108"/>
      <c r="X5108"/>
      <c r="Y5108" s="20"/>
      <c r="Z5108"/>
      <c r="AA5108"/>
      <c r="AB5108"/>
      <c r="AC5108"/>
      <c r="AD5108" s="20"/>
      <c r="AE5108"/>
      <c r="AF5108"/>
      <c r="AG5108"/>
      <c r="AH5108"/>
      <c r="AI5108" s="20"/>
      <c r="AJ5108"/>
      <c r="AK5108"/>
      <c r="AL5108"/>
      <c r="AM5108"/>
      <c r="AN5108" s="20"/>
      <c r="AO5108"/>
      <c r="AT5108" s="14"/>
      <c r="AU5108" s="14"/>
      <c r="AV5108" s="14"/>
      <c r="AW5108" s="14"/>
    </row>
    <row r="5109" spans="1:49" s="10" customFormat="1">
      <c r="A5109" s="12"/>
      <c r="C5109"/>
      <c r="D5109"/>
      <c r="E5109" s="20"/>
      <c r="F5109"/>
      <c r="G5109"/>
      <c r="H5109"/>
      <c r="I5109"/>
      <c r="J5109" s="20"/>
      <c r="K5109"/>
      <c r="L5109"/>
      <c r="M5109"/>
      <c r="N5109"/>
      <c r="O5109" s="20"/>
      <c r="P5109"/>
      <c r="Q5109"/>
      <c r="R5109"/>
      <c r="S5109"/>
      <c r="T5109" s="20"/>
      <c r="U5109"/>
      <c r="V5109"/>
      <c r="W5109"/>
      <c r="X5109"/>
      <c r="Y5109" s="20"/>
      <c r="Z5109"/>
      <c r="AA5109"/>
      <c r="AB5109"/>
      <c r="AC5109"/>
      <c r="AD5109" s="20"/>
      <c r="AE5109"/>
      <c r="AF5109"/>
      <c r="AG5109"/>
      <c r="AH5109"/>
      <c r="AI5109" s="20"/>
      <c r="AJ5109"/>
      <c r="AK5109"/>
      <c r="AL5109"/>
      <c r="AM5109"/>
      <c r="AN5109" s="20"/>
      <c r="AO5109"/>
      <c r="AT5109" s="14"/>
      <c r="AU5109" s="14"/>
      <c r="AV5109" s="14"/>
      <c r="AW5109" s="14"/>
    </row>
    <row r="5110" spans="1:49" s="10" customFormat="1">
      <c r="A5110" s="12"/>
      <c r="C5110"/>
      <c r="D5110"/>
      <c r="E5110" s="20"/>
      <c r="F5110"/>
      <c r="G5110"/>
      <c r="H5110"/>
      <c r="I5110"/>
      <c r="J5110" s="20"/>
      <c r="K5110"/>
      <c r="L5110"/>
      <c r="M5110"/>
      <c r="N5110"/>
      <c r="O5110" s="20"/>
      <c r="P5110"/>
      <c r="Q5110"/>
      <c r="R5110"/>
      <c r="S5110"/>
      <c r="T5110" s="20"/>
      <c r="U5110"/>
      <c r="V5110"/>
      <c r="W5110"/>
      <c r="X5110"/>
      <c r="Y5110" s="20"/>
      <c r="Z5110"/>
      <c r="AA5110"/>
      <c r="AB5110"/>
      <c r="AC5110"/>
      <c r="AD5110" s="20"/>
      <c r="AE5110"/>
      <c r="AF5110"/>
      <c r="AG5110"/>
      <c r="AH5110"/>
      <c r="AI5110" s="20"/>
      <c r="AJ5110"/>
      <c r="AK5110"/>
      <c r="AL5110"/>
      <c r="AM5110"/>
      <c r="AN5110" s="20"/>
      <c r="AO5110"/>
      <c r="AT5110" s="14"/>
      <c r="AU5110" s="14"/>
      <c r="AV5110" s="14"/>
      <c r="AW5110" s="14"/>
    </row>
    <row r="5111" spans="1:49" s="10" customFormat="1">
      <c r="A5111" s="12"/>
      <c r="C5111"/>
      <c r="D5111"/>
      <c r="E5111" s="20"/>
      <c r="F5111"/>
      <c r="G5111"/>
      <c r="H5111"/>
      <c r="I5111"/>
      <c r="J5111" s="20"/>
      <c r="K5111"/>
      <c r="L5111"/>
      <c r="M5111"/>
      <c r="N5111"/>
      <c r="O5111" s="20"/>
      <c r="P5111"/>
      <c r="Q5111"/>
      <c r="R5111"/>
      <c r="S5111"/>
      <c r="T5111" s="20"/>
      <c r="U5111"/>
      <c r="V5111"/>
      <c r="W5111"/>
      <c r="X5111"/>
      <c r="Y5111" s="20"/>
      <c r="Z5111"/>
      <c r="AA5111"/>
      <c r="AB5111"/>
      <c r="AC5111"/>
      <c r="AD5111" s="20"/>
      <c r="AE5111"/>
      <c r="AF5111"/>
      <c r="AG5111"/>
      <c r="AH5111"/>
      <c r="AI5111" s="20"/>
      <c r="AJ5111"/>
      <c r="AK5111"/>
      <c r="AL5111"/>
      <c r="AM5111"/>
      <c r="AN5111" s="20"/>
      <c r="AO5111"/>
      <c r="AT5111" s="14"/>
      <c r="AU5111" s="14"/>
      <c r="AV5111" s="14"/>
      <c r="AW5111" s="14"/>
    </row>
    <row r="5112" spans="1:49" s="10" customFormat="1">
      <c r="A5112" s="12"/>
      <c r="C5112"/>
      <c r="D5112"/>
      <c r="E5112" s="20"/>
      <c r="F5112"/>
      <c r="G5112"/>
      <c r="H5112"/>
      <c r="I5112"/>
      <c r="J5112" s="20"/>
      <c r="K5112"/>
      <c r="L5112"/>
      <c r="M5112"/>
      <c r="N5112"/>
      <c r="O5112" s="20"/>
      <c r="P5112"/>
      <c r="Q5112"/>
      <c r="R5112"/>
      <c r="S5112"/>
      <c r="T5112" s="20"/>
      <c r="U5112"/>
      <c r="V5112"/>
      <c r="W5112"/>
      <c r="X5112"/>
      <c r="Y5112" s="20"/>
      <c r="Z5112"/>
      <c r="AA5112"/>
      <c r="AB5112"/>
      <c r="AC5112"/>
      <c r="AD5112" s="20"/>
      <c r="AE5112"/>
      <c r="AF5112"/>
      <c r="AG5112"/>
      <c r="AH5112"/>
      <c r="AI5112" s="20"/>
      <c r="AJ5112"/>
      <c r="AK5112"/>
      <c r="AL5112"/>
      <c r="AM5112"/>
      <c r="AN5112" s="20"/>
      <c r="AO5112"/>
      <c r="AT5112" s="14"/>
      <c r="AU5112" s="14"/>
      <c r="AV5112" s="14"/>
      <c r="AW5112" s="14"/>
    </row>
    <row r="5113" spans="1:49" s="10" customFormat="1">
      <c r="A5113" s="12"/>
      <c r="C5113"/>
      <c r="D5113"/>
      <c r="E5113" s="20"/>
      <c r="F5113"/>
      <c r="G5113"/>
      <c r="H5113"/>
      <c r="I5113"/>
      <c r="J5113" s="20"/>
      <c r="K5113"/>
      <c r="L5113"/>
      <c r="M5113"/>
      <c r="N5113"/>
      <c r="O5113" s="20"/>
      <c r="P5113"/>
      <c r="Q5113"/>
      <c r="R5113"/>
      <c r="S5113"/>
      <c r="T5113" s="20"/>
      <c r="U5113"/>
      <c r="V5113"/>
      <c r="W5113"/>
      <c r="X5113"/>
      <c r="Y5113" s="20"/>
      <c r="Z5113"/>
      <c r="AA5113"/>
      <c r="AB5113"/>
      <c r="AC5113"/>
      <c r="AD5113" s="20"/>
      <c r="AE5113"/>
      <c r="AF5113"/>
      <c r="AG5113"/>
      <c r="AH5113"/>
      <c r="AI5113" s="20"/>
      <c r="AJ5113"/>
      <c r="AK5113"/>
      <c r="AL5113"/>
      <c r="AM5113"/>
      <c r="AN5113" s="20"/>
      <c r="AO5113"/>
      <c r="AT5113" s="14"/>
      <c r="AU5113" s="14"/>
      <c r="AV5113" s="14"/>
      <c r="AW5113" s="14"/>
    </row>
    <row r="5114" spans="1:49" s="10" customFormat="1">
      <c r="A5114" s="12"/>
      <c r="C5114"/>
      <c r="D5114"/>
      <c r="E5114" s="20"/>
      <c r="F5114"/>
      <c r="G5114"/>
      <c r="H5114"/>
      <c r="I5114"/>
      <c r="J5114" s="20"/>
      <c r="K5114"/>
      <c r="L5114"/>
      <c r="M5114"/>
      <c r="N5114"/>
      <c r="O5114" s="20"/>
      <c r="P5114"/>
      <c r="Q5114"/>
      <c r="R5114"/>
      <c r="S5114"/>
      <c r="T5114" s="20"/>
      <c r="U5114"/>
      <c r="V5114"/>
      <c r="W5114"/>
      <c r="X5114"/>
      <c r="Y5114" s="20"/>
      <c r="Z5114"/>
      <c r="AA5114"/>
      <c r="AB5114"/>
      <c r="AC5114"/>
      <c r="AD5114" s="20"/>
      <c r="AE5114"/>
      <c r="AF5114"/>
      <c r="AG5114"/>
      <c r="AH5114"/>
      <c r="AI5114" s="20"/>
      <c r="AJ5114"/>
      <c r="AK5114"/>
      <c r="AL5114"/>
      <c r="AM5114"/>
      <c r="AN5114" s="20"/>
      <c r="AO5114"/>
      <c r="AT5114" s="14"/>
      <c r="AU5114" s="14"/>
      <c r="AV5114" s="14"/>
      <c r="AW5114" s="14"/>
    </row>
    <row r="5115" spans="1:49" s="10" customFormat="1">
      <c r="A5115" s="12"/>
      <c r="C5115"/>
      <c r="D5115"/>
      <c r="E5115" s="20"/>
      <c r="F5115"/>
      <c r="G5115"/>
      <c r="H5115"/>
      <c r="I5115"/>
      <c r="J5115" s="20"/>
      <c r="K5115"/>
      <c r="L5115"/>
      <c r="M5115"/>
      <c r="N5115"/>
      <c r="O5115" s="20"/>
      <c r="P5115"/>
      <c r="Q5115"/>
      <c r="R5115"/>
      <c r="S5115"/>
      <c r="T5115" s="20"/>
      <c r="U5115"/>
      <c r="V5115"/>
      <c r="W5115"/>
      <c r="X5115"/>
      <c r="Y5115" s="20"/>
      <c r="Z5115"/>
      <c r="AA5115"/>
      <c r="AB5115"/>
      <c r="AC5115"/>
      <c r="AD5115" s="20"/>
      <c r="AE5115"/>
      <c r="AF5115"/>
      <c r="AG5115"/>
      <c r="AH5115"/>
      <c r="AI5115" s="20"/>
      <c r="AJ5115"/>
      <c r="AK5115"/>
      <c r="AL5115"/>
      <c r="AM5115"/>
      <c r="AN5115" s="20"/>
      <c r="AO5115"/>
      <c r="AT5115" s="14"/>
      <c r="AU5115" s="14"/>
      <c r="AV5115" s="14"/>
      <c r="AW5115" s="14"/>
    </row>
    <row r="5116" spans="1:49" s="10" customFormat="1">
      <c r="A5116" s="12"/>
      <c r="C5116"/>
      <c r="D5116"/>
      <c r="E5116" s="20"/>
      <c r="F5116"/>
      <c r="G5116"/>
      <c r="H5116"/>
      <c r="I5116"/>
      <c r="J5116" s="20"/>
      <c r="K5116"/>
      <c r="L5116"/>
      <c r="M5116"/>
      <c r="N5116"/>
      <c r="O5116" s="20"/>
      <c r="P5116"/>
      <c r="Q5116"/>
      <c r="R5116"/>
      <c r="S5116"/>
      <c r="T5116" s="20"/>
      <c r="U5116"/>
      <c r="V5116"/>
      <c r="W5116"/>
      <c r="X5116"/>
      <c r="Y5116" s="20"/>
      <c r="Z5116"/>
      <c r="AA5116"/>
      <c r="AB5116"/>
      <c r="AC5116"/>
      <c r="AD5116" s="20"/>
      <c r="AE5116"/>
      <c r="AF5116"/>
      <c r="AG5116"/>
      <c r="AH5116"/>
      <c r="AI5116" s="20"/>
      <c r="AJ5116"/>
      <c r="AK5116"/>
      <c r="AL5116"/>
      <c r="AM5116"/>
      <c r="AN5116" s="20"/>
      <c r="AO5116"/>
      <c r="AT5116" s="14"/>
      <c r="AU5116" s="14"/>
      <c r="AV5116" s="14"/>
      <c r="AW5116" s="14"/>
    </row>
    <row r="5117" spans="1:49" s="10" customFormat="1">
      <c r="A5117" s="12"/>
      <c r="C5117"/>
      <c r="D5117"/>
      <c r="E5117" s="20"/>
      <c r="F5117"/>
      <c r="G5117"/>
      <c r="H5117"/>
      <c r="I5117"/>
      <c r="J5117" s="20"/>
      <c r="K5117"/>
      <c r="L5117"/>
      <c r="M5117"/>
      <c r="N5117"/>
      <c r="O5117" s="20"/>
      <c r="P5117"/>
      <c r="Q5117"/>
      <c r="R5117"/>
      <c r="S5117"/>
      <c r="T5117" s="20"/>
      <c r="U5117"/>
      <c r="V5117"/>
      <c r="W5117"/>
      <c r="X5117"/>
      <c r="Y5117" s="20"/>
      <c r="Z5117"/>
      <c r="AA5117"/>
      <c r="AB5117"/>
      <c r="AC5117"/>
      <c r="AD5117" s="20"/>
      <c r="AE5117"/>
      <c r="AF5117"/>
      <c r="AG5117"/>
      <c r="AH5117"/>
      <c r="AI5117" s="20"/>
      <c r="AJ5117"/>
      <c r="AK5117"/>
      <c r="AL5117"/>
      <c r="AM5117"/>
      <c r="AN5117" s="20"/>
      <c r="AO5117"/>
      <c r="AT5117" s="14"/>
      <c r="AU5117" s="14"/>
      <c r="AV5117" s="14"/>
      <c r="AW5117" s="14"/>
    </row>
    <row r="5118" spans="1:49" s="10" customFormat="1">
      <c r="A5118" s="12"/>
      <c r="C5118"/>
      <c r="D5118"/>
      <c r="E5118" s="20"/>
      <c r="F5118"/>
      <c r="G5118"/>
      <c r="H5118"/>
      <c r="I5118"/>
      <c r="J5118" s="20"/>
      <c r="K5118"/>
      <c r="L5118"/>
      <c r="M5118"/>
      <c r="N5118"/>
      <c r="O5118" s="20"/>
      <c r="P5118"/>
      <c r="Q5118"/>
      <c r="R5118"/>
      <c r="S5118"/>
      <c r="T5118" s="20"/>
      <c r="U5118"/>
      <c r="V5118"/>
      <c r="W5118"/>
      <c r="X5118"/>
      <c r="Y5118" s="20"/>
      <c r="Z5118"/>
      <c r="AA5118"/>
      <c r="AB5118"/>
      <c r="AC5118"/>
      <c r="AD5118" s="20"/>
      <c r="AE5118"/>
      <c r="AF5118"/>
      <c r="AG5118"/>
      <c r="AH5118"/>
      <c r="AI5118" s="20"/>
      <c r="AJ5118"/>
      <c r="AK5118"/>
      <c r="AL5118"/>
      <c r="AM5118"/>
      <c r="AN5118" s="20"/>
      <c r="AO5118"/>
      <c r="AT5118" s="14"/>
      <c r="AU5118" s="14"/>
      <c r="AV5118" s="14"/>
      <c r="AW5118" s="14"/>
    </row>
    <row r="5119" spans="1:49" s="10" customFormat="1">
      <c r="A5119" s="12"/>
      <c r="C5119"/>
      <c r="D5119"/>
      <c r="E5119" s="20"/>
      <c r="F5119"/>
      <c r="G5119"/>
      <c r="H5119"/>
      <c r="I5119"/>
      <c r="J5119" s="20"/>
      <c r="K5119"/>
      <c r="L5119"/>
      <c r="M5119"/>
      <c r="N5119"/>
      <c r="O5119" s="20"/>
      <c r="P5119"/>
      <c r="Q5119"/>
      <c r="R5119"/>
      <c r="S5119"/>
      <c r="T5119" s="20"/>
      <c r="U5119"/>
      <c r="V5119"/>
      <c r="W5119"/>
      <c r="X5119"/>
      <c r="Y5119" s="20"/>
      <c r="Z5119"/>
      <c r="AA5119"/>
      <c r="AB5119"/>
      <c r="AC5119"/>
      <c r="AD5119" s="20"/>
      <c r="AE5119"/>
      <c r="AF5119"/>
      <c r="AG5119"/>
      <c r="AH5119"/>
      <c r="AI5119" s="20"/>
      <c r="AJ5119"/>
      <c r="AK5119"/>
      <c r="AL5119"/>
      <c r="AM5119"/>
      <c r="AN5119" s="20"/>
      <c r="AO5119"/>
      <c r="AT5119" s="14"/>
      <c r="AU5119" s="14"/>
      <c r="AV5119" s="14"/>
      <c r="AW5119" s="14"/>
    </row>
    <row r="5120" spans="1:49" s="10" customFormat="1">
      <c r="A5120" s="12"/>
      <c r="C5120"/>
      <c r="D5120"/>
      <c r="E5120" s="20"/>
      <c r="F5120"/>
      <c r="G5120"/>
      <c r="H5120"/>
      <c r="I5120"/>
      <c r="J5120" s="20"/>
      <c r="K5120"/>
      <c r="L5120"/>
      <c r="M5120"/>
      <c r="N5120"/>
      <c r="O5120" s="20"/>
      <c r="P5120"/>
      <c r="Q5120"/>
      <c r="R5120"/>
      <c r="S5120"/>
      <c r="T5120" s="20"/>
      <c r="U5120"/>
      <c r="V5120"/>
      <c r="W5120"/>
      <c r="X5120"/>
      <c r="Y5120" s="20"/>
      <c r="Z5120"/>
      <c r="AA5120"/>
      <c r="AB5120"/>
      <c r="AC5120"/>
      <c r="AD5120" s="20"/>
      <c r="AE5120"/>
      <c r="AF5120"/>
      <c r="AG5120"/>
      <c r="AH5120"/>
      <c r="AI5120" s="20"/>
      <c r="AJ5120"/>
      <c r="AK5120"/>
      <c r="AL5120"/>
      <c r="AM5120"/>
      <c r="AN5120" s="20"/>
      <c r="AO5120"/>
      <c r="AT5120" s="14"/>
      <c r="AU5120" s="14"/>
      <c r="AV5120" s="14"/>
      <c r="AW5120" s="14"/>
    </row>
    <row r="5121" spans="1:49" s="10" customFormat="1">
      <c r="A5121" s="12"/>
      <c r="C5121"/>
      <c r="D5121"/>
      <c r="E5121" s="20"/>
      <c r="F5121"/>
      <c r="G5121"/>
      <c r="H5121"/>
      <c r="I5121"/>
      <c r="J5121" s="20"/>
      <c r="K5121"/>
      <c r="L5121"/>
      <c r="M5121"/>
      <c r="N5121"/>
      <c r="O5121" s="20"/>
      <c r="P5121"/>
      <c r="Q5121"/>
      <c r="R5121"/>
      <c r="S5121"/>
      <c r="T5121" s="20"/>
      <c r="U5121"/>
      <c r="V5121"/>
      <c r="W5121"/>
      <c r="X5121"/>
      <c r="Y5121" s="20"/>
      <c r="Z5121"/>
      <c r="AA5121"/>
      <c r="AB5121"/>
      <c r="AC5121"/>
      <c r="AD5121" s="20"/>
      <c r="AE5121"/>
      <c r="AF5121"/>
      <c r="AG5121"/>
      <c r="AH5121"/>
      <c r="AI5121" s="20"/>
      <c r="AJ5121"/>
      <c r="AK5121"/>
      <c r="AL5121"/>
      <c r="AM5121"/>
      <c r="AN5121" s="20"/>
      <c r="AO5121"/>
      <c r="AT5121" s="14"/>
      <c r="AU5121" s="14"/>
      <c r="AV5121" s="14"/>
      <c r="AW5121" s="14"/>
    </row>
    <row r="5122" spans="1:49" s="10" customFormat="1">
      <c r="A5122" s="12"/>
      <c r="C5122"/>
      <c r="D5122"/>
      <c r="E5122" s="20"/>
      <c r="F5122"/>
      <c r="G5122"/>
      <c r="H5122"/>
      <c r="I5122"/>
      <c r="J5122" s="20"/>
      <c r="K5122"/>
      <c r="L5122"/>
      <c r="M5122"/>
      <c r="N5122"/>
      <c r="O5122" s="20"/>
      <c r="P5122"/>
      <c r="Q5122"/>
      <c r="R5122"/>
      <c r="S5122"/>
      <c r="T5122" s="20"/>
      <c r="U5122"/>
      <c r="V5122"/>
      <c r="W5122"/>
      <c r="X5122"/>
      <c r="Y5122" s="20"/>
      <c r="Z5122"/>
      <c r="AA5122"/>
      <c r="AB5122"/>
      <c r="AC5122"/>
      <c r="AD5122" s="20"/>
      <c r="AE5122"/>
      <c r="AF5122"/>
      <c r="AG5122"/>
      <c r="AH5122"/>
      <c r="AI5122" s="20"/>
      <c r="AJ5122"/>
      <c r="AK5122"/>
      <c r="AL5122"/>
      <c r="AM5122"/>
      <c r="AN5122" s="20"/>
      <c r="AO5122"/>
      <c r="AT5122" s="14"/>
      <c r="AU5122" s="14"/>
      <c r="AV5122" s="14"/>
      <c r="AW5122" s="14"/>
    </row>
    <row r="5123" spans="1:49" s="10" customFormat="1">
      <c r="A5123" s="12"/>
      <c r="C5123"/>
      <c r="D5123"/>
      <c r="E5123" s="20"/>
      <c r="F5123"/>
      <c r="G5123"/>
      <c r="H5123"/>
      <c r="I5123"/>
      <c r="J5123" s="20"/>
      <c r="K5123"/>
      <c r="L5123"/>
      <c r="M5123"/>
      <c r="N5123"/>
      <c r="O5123" s="20"/>
      <c r="P5123"/>
      <c r="Q5123"/>
      <c r="R5123"/>
      <c r="S5123"/>
      <c r="T5123" s="20"/>
      <c r="U5123"/>
      <c r="V5123"/>
      <c r="W5123"/>
      <c r="X5123"/>
      <c r="Y5123" s="20"/>
      <c r="Z5123"/>
      <c r="AA5123"/>
      <c r="AB5123"/>
      <c r="AC5123"/>
      <c r="AD5123" s="20"/>
      <c r="AE5123"/>
      <c r="AF5123"/>
      <c r="AG5123"/>
      <c r="AH5123"/>
      <c r="AI5123" s="20"/>
      <c r="AJ5123"/>
      <c r="AK5123"/>
      <c r="AL5123"/>
      <c r="AM5123"/>
      <c r="AN5123" s="20"/>
      <c r="AO5123"/>
      <c r="AT5123" s="14"/>
      <c r="AU5123" s="14"/>
      <c r="AV5123" s="14"/>
      <c r="AW5123" s="14"/>
    </row>
    <row r="5124" spans="1:49" s="10" customFormat="1">
      <c r="A5124" s="12"/>
      <c r="C5124"/>
      <c r="D5124"/>
      <c r="E5124" s="20"/>
      <c r="F5124"/>
      <c r="G5124"/>
      <c r="H5124"/>
      <c r="I5124"/>
      <c r="J5124" s="20"/>
      <c r="K5124"/>
      <c r="L5124"/>
      <c r="M5124"/>
      <c r="N5124"/>
      <c r="O5124" s="20"/>
      <c r="P5124"/>
      <c r="Q5124"/>
      <c r="R5124"/>
      <c r="S5124"/>
      <c r="T5124" s="20"/>
      <c r="U5124"/>
      <c r="V5124"/>
      <c r="W5124"/>
      <c r="X5124"/>
      <c r="Y5124" s="20"/>
      <c r="Z5124"/>
      <c r="AA5124"/>
      <c r="AB5124"/>
      <c r="AC5124"/>
      <c r="AD5124" s="20"/>
      <c r="AE5124"/>
      <c r="AF5124"/>
      <c r="AG5124"/>
      <c r="AH5124"/>
      <c r="AI5124" s="20"/>
      <c r="AJ5124"/>
      <c r="AK5124"/>
      <c r="AL5124"/>
      <c r="AM5124"/>
      <c r="AN5124" s="20"/>
      <c r="AO5124"/>
      <c r="AT5124" s="14"/>
      <c r="AU5124" s="14"/>
      <c r="AV5124" s="14"/>
      <c r="AW5124" s="14"/>
    </row>
    <row r="5125" spans="1:49" s="10" customFormat="1">
      <c r="A5125" s="12"/>
      <c r="C5125"/>
      <c r="D5125"/>
      <c r="E5125" s="20"/>
      <c r="F5125"/>
      <c r="G5125"/>
      <c r="H5125"/>
      <c r="I5125"/>
      <c r="J5125" s="20"/>
      <c r="K5125"/>
      <c r="L5125"/>
      <c r="M5125"/>
      <c r="N5125"/>
      <c r="O5125" s="20"/>
      <c r="P5125"/>
      <c r="Q5125"/>
      <c r="R5125"/>
      <c r="S5125"/>
      <c r="T5125" s="20"/>
      <c r="U5125"/>
      <c r="V5125"/>
      <c r="W5125"/>
      <c r="X5125"/>
      <c r="Y5125" s="20"/>
      <c r="Z5125"/>
      <c r="AA5125"/>
      <c r="AB5125"/>
      <c r="AC5125"/>
      <c r="AD5125" s="20"/>
      <c r="AE5125"/>
      <c r="AF5125"/>
      <c r="AG5125"/>
      <c r="AH5125"/>
      <c r="AI5125" s="20"/>
      <c r="AJ5125"/>
      <c r="AK5125"/>
      <c r="AL5125"/>
      <c r="AM5125"/>
      <c r="AN5125" s="20"/>
      <c r="AO5125"/>
      <c r="AT5125" s="14"/>
      <c r="AU5125" s="14"/>
      <c r="AV5125" s="14"/>
      <c r="AW5125" s="14"/>
    </row>
    <row r="5126" spans="1:49" s="10" customFormat="1">
      <c r="A5126" s="12"/>
      <c r="C5126"/>
      <c r="D5126"/>
      <c r="E5126" s="20"/>
      <c r="F5126"/>
      <c r="G5126"/>
      <c r="H5126"/>
      <c r="I5126"/>
      <c r="J5126" s="20"/>
      <c r="K5126"/>
      <c r="L5126"/>
      <c r="M5126"/>
      <c r="N5126"/>
      <c r="O5126" s="20"/>
      <c r="P5126"/>
      <c r="Q5126"/>
      <c r="R5126"/>
      <c r="S5126"/>
      <c r="T5126" s="20"/>
      <c r="U5126"/>
      <c r="V5126"/>
      <c r="W5126"/>
      <c r="X5126"/>
      <c r="Y5126" s="20"/>
      <c r="Z5126"/>
      <c r="AA5126"/>
      <c r="AB5126"/>
      <c r="AC5126"/>
      <c r="AD5126" s="20"/>
      <c r="AE5126"/>
      <c r="AF5126"/>
      <c r="AG5126"/>
      <c r="AH5126"/>
      <c r="AI5126" s="20"/>
      <c r="AJ5126"/>
      <c r="AK5126"/>
      <c r="AL5126"/>
      <c r="AM5126"/>
      <c r="AN5126" s="20"/>
      <c r="AO5126"/>
      <c r="AT5126" s="14"/>
      <c r="AU5126" s="14"/>
      <c r="AV5126" s="14"/>
      <c r="AW5126" s="14"/>
    </row>
    <row r="5127" spans="1:49" s="10" customFormat="1">
      <c r="A5127" s="12"/>
      <c r="C5127"/>
      <c r="D5127"/>
      <c r="E5127" s="20"/>
      <c r="F5127"/>
      <c r="G5127"/>
      <c r="H5127"/>
      <c r="I5127"/>
      <c r="J5127" s="20"/>
      <c r="K5127"/>
      <c r="L5127"/>
      <c r="M5127"/>
      <c r="N5127"/>
      <c r="O5127" s="20"/>
      <c r="P5127"/>
      <c r="Q5127"/>
      <c r="R5127"/>
      <c r="S5127"/>
      <c r="T5127" s="20"/>
      <c r="U5127"/>
      <c r="V5127"/>
      <c r="W5127"/>
      <c r="X5127"/>
      <c r="Y5127" s="20"/>
      <c r="Z5127"/>
      <c r="AA5127"/>
      <c r="AB5127"/>
      <c r="AC5127"/>
      <c r="AD5127" s="20"/>
      <c r="AE5127"/>
      <c r="AF5127"/>
      <c r="AG5127"/>
      <c r="AH5127"/>
      <c r="AI5127" s="20"/>
      <c r="AJ5127"/>
      <c r="AK5127"/>
      <c r="AL5127"/>
      <c r="AM5127"/>
      <c r="AN5127" s="20"/>
      <c r="AO5127"/>
      <c r="AT5127" s="14"/>
      <c r="AU5127" s="14"/>
      <c r="AV5127" s="14"/>
      <c r="AW5127" s="14"/>
    </row>
    <row r="5128" spans="1:49" s="10" customFormat="1">
      <c r="A5128" s="12"/>
      <c r="C5128"/>
      <c r="D5128"/>
      <c r="E5128" s="20"/>
      <c r="F5128"/>
      <c r="G5128"/>
      <c r="H5128"/>
      <c r="I5128"/>
      <c r="J5128" s="20"/>
      <c r="K5128"/>
      <c r="L5128"/>
      <c r="M5128"/>
      <c r="N5128"/>
      <c r="O5128" s="20"/>
      <c r="P5128"/>
      <c r="Q5128"/>
      <c r="R5128"/>
      <c r="S5128"/>
      <c r="T5128" s="20"/>
      <c r="U5128"/>
      <c r="V5128"/>
      <c r="W5128"/>
      <c r="X5128"/>
      <c r="Y5128" s="20"/>
      <c r="Z5128"/>
      <c r="AA5128"/>
      <c r="AB5128"/>
      <c r="AC5128"/>
      <c r="AD5128" s="20"/>
      <c r="AE5128"/>
      <c r="AF5128"/>
      <c r="AG5128"/>
      <c r="AH5128"/>
      <c r="AI5128" s="20"/>
      <c r="AJ5128"/>
      <c r="AK5128"/>
      <c r="AL5128"/>
      <c r="AM5128"/>
      <c r="AN5128" s="20"/>
      <c r="AO5128"/>
      <c r="AT5128" s="14"/>
      <c r="AU5128" s="14"/>
      <c r="AV5128" s="14"/>
      <c r="AW5128" s="14"/>
    </row>
    <row r="5129" spans="1:49" s="10" customFormat="1">
      <c r="A5129" s="12"/>
      <c r="C5129"/>
      <c r="D5129"/>
      <c r="E5129" s="20"/>
      <c r="F5129"/>
      <c r="G5129"/>
      <c r="H5129"/>
      <c r="I5129"/>
      <c r="J5129" s="20"/>
      <c r="K5129"/>
      <c r="L5129"/>
      <c r="M5129"/>
      <c r="N5129"/>
      <c r="O5129" s="20"/>
      <c r="P5129"/>
      <c r="Q5129"/>
      <c r="R5129"/>
      <c r="S5129"/>
      <c r="T5129" s="20"/>
      <c r="U5129"/>
      <c r="V5129"/>
      <c r="W5129"/>
      <c r="X5129"/>
      <c r="Y5129" s="20"/>
      <c r="Z5129"/>
      <c r="AA5129"/>
      <c r="AB5129"/>
      <c r="AC5129"/>
      <c r="AD5129" s="20"/>
      <c r="AE5129"/>
      <c r="AF5129"/>
      <c r="AG5129"/>
      <c r="AH5129"/>
      <c r="AI5129" s="20"/>
      <c r="AJ5129"/>
      <c r="AK5129"/>
      <c r="AL5129"/>
      <c r="AM5129"/>
      <c r="AN5129" s="20"/>
      <c r="AO5129"/>
      <c r="AT5129" s="14"/>
      <c r="AU5129" s="14"/>
      <c r="AV5129" s="14"/>
      <c r="AW5129" s="14"/>
    </row>
    <row r="5130" spans="1:49" s="10" customFormat="1">
      <c r="A5130" s="12"/>
      <c r="C5130"/>
      <c r="D5130"/>
      <c r="E5130" s="20"/>
      <c r="F5130"/>
      <c r="G5130"/>
      <c r="H5130"/>
      <c r="I5130"/>
      <c r="J5130" s="20"/>
      <c r="K5130"/>
      <c r="L5130"/>
      <c r="M5130"/>
      <c r="N5130"/>
      <c r="O5130" s="20"/>
      <c r="P5130"/>
      <c r="Q5130"/>
      <c r="R5130"/>
      <c r="S5130"/>
      <c r="T5130" s="20"/>
      <c r="U5130"/>
      <c r="V5130"/>
      <c r="W5130"/>
      <c r="X5130"/>
      <c r="Y5130" s="20"/>
      <c r="Z5130"/>
      <c r="AA5130"/>
      <c r="AB5130"/>
      <c r="AC5130"/>
      <c r="AD5130" s="20"/>
      <c r="AE5130"/>
      <c r="AF5130"/>
      <c r="AG5130"/>
      <c r="AH5130"/>
      <c r="AI5130" s="20"/>
      <c r="AJ5130"/>
      <c r="AK5130"/>
      <c r="AL5130"/>
      <c r="AM5130"/>
      <c r="AN5130" s="20"/>
      <c r="AO5130"/>
      <c r="AT5130" s="14"/>
      <c r="AU5130" s="14"/>
      <c r="AV5130" s="14"/>
      <c r="AW5130" s="14"/>
    </row>
    <row r="5131" spans="1:49" s="10" customFormat="1">
      <c r="A5131" s="12"/>
      <c r="C5131"/>
      <c r="D5131"/>
      <c r="E5131" s="20"/>
      <c r="F5131"/>
      <c r="G5131"/>
      <c r="H5131"/>
      <c r="I5131"/>
      <c r="J5131" s="20"/>
      <c r="K5131"/>
      <c r="L5131"/>
      <c r="M5131"/>
      <c r="N5131"/>
      <c r="O5131" s="20"/>
      <c r="P5131"/>
      <c r="Q5131"/>
      <c r="R5131"/>
      <c r="S5131"/>
      <c r="T5131" s="20"/>
      <c r="U5131"/>
      <c r="V5131"/>
      <c r="W5131"/>
      <c r="X5131"/>
      <c r="Y5131" s="20"/>
      <c r="Z5131"/>
      <c r="AA5131"/>
      <c r="AB5131"/>
      <c r="AC5131"/>
      <c r="AD5131" s="20"/>
      <c r="AE5131"/>
      <c r="AF5131"/>
      <c r="AG5131"/>
      <c r="AH5131"/>
      <c r="AI5131" s="20"/>
      <c r="AJ5131"/>
      <c r="AK5131"/>
      <c r="AL5131"/>
      <c r="AM5131"/>
      <c r="AN5131" s="20"/>
      <c r="AO5131"/>
      <c r="AT5131" s="14"/>
      <c r="AU5131" s="14"/>
      <c r="AV5131" s="14"/>
      <c r="AW5131" s="14"/>
    </row>
    <row r="5132" spans="1:49" s="10" customFormat="1">
      <c r="A5132" s="12"/>
      <c r="C5132"/>
      <c r="D5132"/>
      <c r="E5132" s="20"/>
      <c r="F5132"/>
      <c r="G5132"/>
      <c r="H5132"/>
      <c r="I5132"/>
      <c r="J5132" s="20"/>
      <c r="K5132"/>
      <c r="L5132"/>
      <c r="M5132"/>
      <c r="N5132"/>
      <c r="O5132" s="20"/>
      <c r="P5132"/>
      <c r="Q5132"/>
      <c r="R5132"/>
      <c r="S5132"/>
      <c r="T5132" s="20"/>
      <c r="U5132"/>
      <c r="V5132"/>
      <c r="W5132"/>
      <c r="X5132"/>
      <c r="Y5132" s="20"/>
      <c r="Z5132"/>
      <c r="AA5132"/>
      <c r="AB5132"/>
      <c r="AC5132"/>
      <c r="AD5132" s="20"/>
      <c r="AE5132"/>
      <c r="AF5132"/>
      <c r="AG5132"/>
      <c r="AH5132"/>
      <c r="AI5132" s="20"/>
      <c r="AJ5132"/>
      <c r="AK5132"/>
      <c r="AL5132"/>
      <c r="AM5132"/>
      <c r="AN5132" s="20"/>
      <c r="AO5132"/>
      <c r="AT5132" s="14"/>
      <c r="AU5132" s="14"/>
      <c r="AV5132" s="14"/>
      <c r="AW5132" s="14"/>
    </row>
    <row r="5133" spans="1:49" s="10" customFormat="1">
      <c r="A5133" s="12"/>
      <c r="C5133"/>
      <c r="D5133"/>
      <c r="E5133" s="20"/>
      <c r="F5133"/>
      <c r="G5133"/>
      <c r="H5133"/>
      <c r="I5133"/>
      <c r="J5133" s="20"/>
      <c r="K5133"/>
      <c r="L5133"/>
      <c r="M5133"/>
      <c r="N5133"/>
      <c r="O5133" s="20"/>
      <c r="P5133"/>
      <c r="Q5133"/>
      <c r="R5133"/>
      <c r="S5133"/>
      <c r="T5133" s="20"/>
      <c r="U5133"/>
      <c r="V5133"/>
      <c r="W5133"/>
      <c r="X5133"/>
      <c r="Y5133" s="20"/>
      <c r="Z5133"/>
      <c r="AA5133"/>
      <c r="AB5133"/>
      <c r="AC5133"/>
      <c r="AD5133" s="20"/>
      <c r="AE5133"/>
      <c r="AF5133"/>
      <c r="AG5133"/>
      <c r="AH5133"/>
      <c r="AI5133" s="20"/>
      <c r="AJ5133"/>
      <c r="AK5133"/>
      <c r="AL5133"/>
      <c r="AM5133"/>
      <c r="AN5133" s="20"/>
      <c r="AO5133"/>
      <c r="AT5133" s="14"/>
      <c r="AU5133" s="14"/>
      <c r="AV5133" s="14"/>
      <c r="AW5133" s="14"/>
    </row>
    <row r="5134" spans="1:49" s="10" customFormat="1">
      <c r="A5134" s="12"/>
      <c r="C5134"/>
      <c r="D5134"/>
      <c r="E5134" s="20"/>
      <c r="F5134"/>
      <c r="G5134"/>
      <c r="H5134"/>
      <c r="I5134"/>
      <c r="J5134" s="20"/>
      <c r="K5134"/>
      <c r="L5134"/>
      <c r="M5134"/>
      <c r="N5134"/>
      <c r="O5134" s="20"/>
      <c r="P5134"/>
      <c r="Q5134"/>
      <c r="R5134"/>
      <c r="S5134"/>
      <c r="T5134" s="20"/>
      <c r="U5134"/>
      <c r="V5134"/>
      <c r="W5134"/>
      <c r="X5134"/>
      <c r="Y5134" s="20"/>
      <c r="Z5134"/>
      <c r="AA5134"/>
      <c r="AB5134"/>
      <c r="AC5134"/>
      <c r="AD5134" s="20"/>
      <c r="AE5134"/>
      <c r="AF5134"/>
      <c r="AG5134"/>
      <c r="AH5134"/>
      <c r="AI5134" s="20"/>
      <c r="AJ5134"/>
      <c r="AK5134"/>
      <c r="AL5134"/>
      <c r="AM5134"/>
      <c r="AN5134" s="20"/>
      <c r="AO5134"/>
      <c r="AT5134" s="14"/>
      <c r="AU5134" s="14"/>
      <c r="AV5134" s="14"/>
      <c r="AW5134" s="14"/>
    </row>
    <row r="5135" spans="1:49" s="10" customFormat="1">
      <c r="A5135" s="12"/>
      <c r="C5135"/>
      <c r="D5135"/>
      <c r="E5135" s="20"/>
      <c r="F5135"/>
      <c r="G5135"/>
      <c r="H5135"/>
      <c r="I5135"/>
      <c r="J5135" s="20"/>
      <c r="K5135"/>
      <c r="L5135"/>
      <c r="M5135"/>
      <c r="N5135"/>
      <c r="O5135" s="20"/>
      <c r="P5135"/>
      <c r="Q5135"/>
      <c r="R5135"/>
      <c r="S5135"/>
      <c r="T5135" s="20"/>
      <c r="U5135"/>
      <c r="V5135"/>
      <c r="W5135"/>
      <c r="X5135"/>
      <c r="Y5135" s="20"/>
      <c r="Z5135"/>
      <c r="AA5135"/>
      <c r="AB5135"/>
      <c r="AC5135"/>
      <c r="AD5135" s="20"/>
      <c r="AE5135"/>
      <c r="AF5135"/>
      <c r="AG5135"/>
      <c r="AH5135"/>
      <c r="AI5135" s="20"/>
      <c r="AJ5135"/>
      <c r="AK5135"/>
      <c r="AL5135"/>
      <c r="AM5135"/>
      <c r="AN5135" s="20"/>
      <c r="AO5135"/>
      <c r="AT5135" s="14"/>
      <c r="AU5135" s="14"/>
      <c r="AV5135" s="14"/>
      <c r="AW5135" s="14"/>
    </row>
    <row r="5136" spans="1:49" s="10" customFormat="1">
      <c r="A5136" s="12"/>
      <c r="C5136"/>
      <c r="D5136"/>
      <c r="E5136" s="20"/>
      <c r="F5136"/>
      <c r="G5136"/>
      <c r="H5136"/>
      <c r="I5136"/>
      <c r="J5136" s="20"/>
      <c r="K5136"/>
      <c r="L5136"/>
      <c r="M5136"/>
      <c r="N5136"/>
      <c r="O5136" s="20"/>
      <c r="P5136"/>
      <c r="Q5136"/>
      <c r="R5136"/>
      <c r="S5136"/>
      <c r="T5136" s="20"/>
      <c r="U5136"/>
      <c r="V5136"/>
      <c r="W5136"/>
      <c r="X5136"/>
      <c r="Y5136" s="20"/>
      <c r="Z5136"/>
      <c r="AA5136"/>
      <c r="AB5136"/>
      <c r="AC5136"/>
      <c r="AD5136" s="20"/>
      <c r="AE5136"/>
      <c r="AF5136"/>
      <c r="AG5136"/>
      <c r="AH5136"/>
      <c r="AI5136" s="20"/>
      <c r="AJ5136"/>
      <c r="AK5136"/>
      <c r="AL5136"/>
      <c r="AM5136"/>
      <c r="AN5136" s="20"/>
      <c r="AO5136"/>
      <c r="AT5136" s="14"/>
      <c r="AU5136" s="14"/>
      <c r="AV5136" s="14"/>
      <c r="AW5136" s="14"/>
    </row>
    <row r="5137" spans="1:49" s="10" customFormat="1">
      <c r="A5137" s="12"/>
      <c r="C5137"/>
      <c r="D5137"/>
      <c r="E5137" s="20"/>
      <c r="F5137"/>
      <c r="G5137"/>
      <c r="H5137"/>
      <c r="I5137"/>
      <c r="J5137" s="20"/>
      <c r="K5137"/>
      <c r="L5137"/>
      <c r="M5137"/>
      <c r="N5137"/>
      <c r="O5137" s="20"/>
      <c r="P5137"/>
      <c r="Q5137"/>
      <c r="R5137"/>
      <c r="S5137"/>
      <c r="T5137" s="20"/>
      <c r="U5137"/>
      <c r="V5137"/>
      <c r="W5137"/>
      <c r="X5137"/>
      <c r="Y5137" s="20"/>
      <c r="Z5137"/>
      <c r="AA5137"/>
      <c r="AB5137"/>
      <c r="AC5137"/>
      <c r="AD5137" s="20"/>
      <c r="AE5137"/>
      <c r="AF5137"/>
      <c r="AG5137"/>
      <c r="AH5137"/>
      <c r="AI5137" s="20"/>
      <c r="AJ5137"/>
      <c r="AK5137"/>
      <c r="AL5137"/>
      <c r="AM5137"/>
      <c r="AN5137" s="20"/>
      <c r="AO5137"/>
      <c r="AT5137" s="14"/>
      <c r="AU5137" s="14"/>
      <c r="AV5137" s="14"/>
      <c r="AW5137" s="14"/>
    </row>
    <row r="5138" spans="1:49" s="10" customFormat="1">
      <c r="A5138" s="12"/>
      <c r="C5138"/>
      <c r="D5138"/>
      <c r="E5138" s="20"/>
      <c r="F5138"/>
      <c r="G5138"/>
      <c r="H5138"/>
      <c r="I5138"/>
      <c r="J5138" s="20"/>
      <c r="K5138"/>
      <c r="L5138"/>
      <c r="M5138"/>
      <c r="N5138"/>
      <c r="O5138" s="20"/>
      <c r="P5138"/>
      <c r="Q5138"/>
      <c r="R5138"/>
      <c r="S5138"/>
      <c r="T5138" s="20"/>
      <c r="U5138"/>
      <c r="V5138"/>
      <c r="W5138"/>
      <c r="X5138"/>
      <c r="Y5138" s="20"/>
      <c r="Z5138"/>
      <c r="AA5138"/>
      <c r="AB5138"/>
      <c r="AC5138"/>
      <c r="AD5138" s="20"/>
      <c r="AE5138"/>
      <c r="AF5138"/>
      <c r="AG5138"/>
      <c r="AH5138"/>
      <c r="AI5138" s="20"/>
      <c r="AJ5138"/>
      <c r="AK5138"/>
      <c r="AL5138"/>
      <c r="AM5138"/>
      <c r="AN5138" s="20"/>
      <c r="AO5138"/>
      <c r="AT5138" s="14"/>
      <c r="AU5138" s="14"/>
      <c r="AV5138" s="14"/>
      <c r="AW5138" s="14"/>
    </row>
    <row r="5139" spans="1:49" s="10" customFormat="1">
      <c r="A5139" s="12"/>
      <c r="C5139"/>
      <c r="D5139"/>
      <c r="E5139" s="20"/>
      <c r="F5139"/>
      <c r="G5139"/>
      <c r="H5139"/>
      <c r="I5139"/>
      <c r="J5139" s="20"/>
      <c r="K5139"/>
      <c r="L5139"/>
      <c r="M5139"/>
      <c r="N5139"/>
      <c r="O5139" s="20"/>
      <c r="P5139"/>
      <c r="Q5139"/>
      <c r="R5139"/>
      <c r="S5139"/>
      <c r="T5139" s="20"/>
      <c r="U5139"/>
      <c r="V5139"/>
      <c r="W5139"/>
      <c r="X5139"/>
      <c r="Y5139" s="20"/>
      <c r="Z5139"/>
      <c r="AA5139"/>
      <c r="AB5139"/>
      <c r="AC5139"/>
      <c r="AD5139" s="20"/>
      <c r="AE5139"/>
      <c r="AF5139"/>
      <c r="AG5139"/>
      <c r="AH5139"/>
      <c r="AI5139" s="20"/>
      <c r="AJ5139"/>
      <c r="AK5139"/>
      <c r="AL5139"/>
      <c r="AM5139"/>
      <c r="AN5139" s="20"/>
      <c r="AO5139"/>
      <c r="AT5139" s="14"/>
      <c r="AU5139" s="14"/>
      <c r="AV5139" s="14"/>
      <c r="AW5139" s="14"/>
    </row>
    <row r="5140" spans="1:49" s="10" customFormat="1">
      <c r="A5140" s="12"/>
      <c r="C5140"/>
      <c r="D5140"/>
      <c r="E5140" s="20"/>
      <c r="F5140"/>
      <c r="G5140"/>
      <c r="H5140"/>
      <c r="I5140"/>
      <c r="J5140" s="20"/>
      <c r="K5140"/>
      <c r="L5140"/>
      <c r="M5140"/>
      <c r="N5140"/>
      <c r="O5140" s="20"/>
      <c r="P5140"/>
      <c r="Q5140"/>
      <c r="R5140"/>
      <c r="S5140"/>
      <c r="T5140" s="20"/>
      <c r="U5140"/>
      <c r="V5140"/>
      <c r="W5140"/>
      <c r="X5140"/>
      <c r="Y5140" s="20"/>
      <c r="Z5140"/>
      <c r="AA5140"/>
      <c r="AB5140"/>
      <c r="AC5140"/>
      <c r="AD5140" s="20"/>
      <c r="AE5140"/>
      <c r="AF5140"/>
      <c r="AG5140"/>
      <c r="AH5140"/>
      <c r="AI5140" s="20"/>
      <c r="AJ5140"/>
      <c r="AK5140"/>
      <c r="AL5140"/>
      <c r="AM5140"/>
      <c r="AN5140" s="20"/>
      <c r="AO5140"/>
      <c r="AT5140" s="14"/>
      <c r="AU5140" s="14"/>
      <c r="AV5140" s="14"/>
      <c r="AW5140" s="14"/>
    </row>
    <row r="5141" spans="1:49" s="10" customFormat="1">
      <c r="A5141" s="12"/>
      <c r="C5141"/>
      <c r="D5141"/>
      <c r="E5141" s="20"/>
      <c r="F5141"/>
      <c r="G5141"/>
      <c r="H5141"/>
      <c r="I5141"/>
      <c r="J5141" s="20"/>
      <c r="K5141"/>
      <c r="L5141"/>
      <c r="M5141"/>
      <c r="N5141"/>
      <c r="O5141" s="20"/>
      <c r="P5141"/>
      <c r="Q5141"/>
      <c r="R5141"/>
      <c r="S5141"/>
      <c r="T5141" s="20"/>
      <c r="U5141"/>
      <c r="V5141"/>
      <c r="W5141"/>
      <c r="X5141"/>
      <c r="Y5141" s="20"/>
      <c r="Z5141"/>
      <c r="AA5141"/>
      <c r="AB5141"/>
      <c r="AC5141"/>
      <c r="AD5141" s="20"/>
      <c r="AE5141"/>
      <c r="AF5141"/>
      <c r="AG5141"/>
      <c r="AH5141"/>
      <c r="AI5141" s="20"/>
      <c r="AJ5141"/>
      <c r="AK5141"/>
      <c r="AL5141"/>
      <c r="AM5141"/>
      <c r="AN5141" s="20"/>
      <c r="AO5141"/>
      <c r="AT5141" s="14"/>
      <c r="AU5141" s="14"/>
      <c r="AV5141" s="14"/>
      <c r="AW5141" s="14"/>
    </row>
    <row r="5142" spans="1:49" s="10" customFormat="1">
      <c r="A5142" s="12"/>
      <c r="C5142"/>
      <c r="D5142"/>
      <c r="E5142" s="20"/>
      <c r="F5142"/>
      <c r="G5142"/>
      <c r="H5142"/>
      <c r="I5142"/>
      <c r="J5142" s="20"/>
      <c r="K5142"/>
      <c r="L5142"/>
      <c r="M5142"/>
      <c r="N5142"/>
      <c r="O5142" s="20"/>
      <c r="P5142"/>
      <c r="Q5142"/>
      <c r="R5142"/>
      <c r="S5142"/>
      <c r="T5142" s="20"/>
      <c r="U5142"/>
      <c r="V5142"/>
      <c r="W5142"/>
      <c r="X5142"/>
      <c r="Y5142" s="20"/>
      <c r="Z5142"/>
      <c r="AA5142"/>
      <c r="AB5142"/>
      <c r="AC5142"/>
      <c r="AD5142" s="20"/>
      <c r="AE5142"/>
      <c r="AF5142"/>
      <c r="AG5142"/>
      <c r="AH5142"/>
      <c r="AI5142" s="20"/>
      <c r="AJ5142"/>
      <c r="AK5142"/>
      <c r="AL5142"/>
      <c r="AM5142"/>
      <c r="AN5142" s="20"/>
      <c r="AO5142"/>
      <c r="AT5142" s="14"/>
      <c r="AU5142" s="14"/>
      <c r="AV5142" s="14"/>
      <c r="AW5142" s="14"/>
    </row>
    <row r="5143" spans="1:49" s="10" customFormat="1">
      <c r="A5143" s="12"/>
      <c r="C5143"/>
      <c r="D5143"/>
      <c r="E5143" s="20"/>
      <c r="F5143"/>
      <c r="G5143"/>
      <c r="H5143"/>
      <c r="I5143"/>
      <c r="J5143" s="20"/>
      <c r="K5143"/>
      <c r="L5143"/>
      <c r="M5143"/>
      <c r="N5143"/>
      <c r="O5143" s="20"/>
      <c r="P5143"/>
      <c r="Q5143"/>
      <c r="R5143"/>
      <c r="S5143"/>
      <c r="T5143" s="20"/>
      <c r="U5143"/>
      <c r="V5143"/>
      <c r="W5143"/>
      <c r="X5143"/>
      <c r="Y5143" s="20"/>
      <c r="Z5143"/>
      <c r="AA5143"/>
      <c r="AB5143"/>
      <c r="AC5143"/>
      <c r="AD5143" s="20"/>
      <c r="AE5143"/>
      <c r="AF5143"/>
      <c r="AG5143"/>
      <c r="AH5143"/>
      <c r="AI5143" s="20"/>
      <c r="AJ5143"/>
      <c r="AK5143"/>
      <c r="AL5143"/>
      <c r="AM5143"/>
      <c r="AN5143" s="20"/>
      <c r="AO5143"/>
      <c r="AT5143" s="14"/>
      <c r="AU5143" s="14"/>
      <c r="AV5143" s="14"/>
      <c r="AW5143" s="14"/>
    </row>
    <row r="5144" spans="1:49" s="10" customFormat="1">
      <c r="A5144" s="12"/>
      <c r="C5144"/>
      <c r="D5144"/>
      <c r="E5144" s="20"/>
      <c r="F5144"/>
      <c r="G5144"/>
      <c r="H5144"/>
      <c r="I5144"/>
      <c r="J5144" s="20"/>
      <c r="K5144"/>
      <c r="L5144"/>
      <c r="M5144"/>
      <c r="N5144"/>
      <c r="O5144" s="20"/>
      <c r="P5144"/>
      <c r="Q5144"/>
      <c r="R5144"/>
      <c r="S5144"/>
      <c r="T5144" s="20"/>
      <c r="U5144"/>
      <c r="V5144"/>
      <c r="W5144"/>
      <c r="X5144"/>
      <c r="Y5144" s="20"/>
      <c r="Z5144"/>
      <c r="AA5144"/>
      <c r="AB5144"/>
      <c r="AC5144"/>
      <c r="AD5144" s="20"/>
      <c r="AE5144"/>
      <c r="AF5144"/>
      <c r="AG5144"/>
      <c r="AH5144"/>
      <c r="AI5144" s="20"/>
      <c r="AJ5144"/>
      <c r="AK5144"/>
      <c r="AL5144"/>
      <c r="AM5144"/>
      <c r="AN5144" s="20"/>
      <c r="AO5144"/>
      <c r="AT5144" s="14"/>
      <c r="AU5144" s="14"/>
      <c r="AV5144" s="14"/>
      <c r="AW5144" s="14"/>
    </row>
    <row r="5145" spans="1:49" s="10" customFormat="1">
      <c r="A5145" s="12"/>
      <c r="C5145"/>
      <c r="D5145"/>
      <c r="E5145" s="20"/>
      <c r="F5145"/>
      <c r="G5145"/>
      <c r="H5145"/>
      <c r="I5145"/>
      <c r="J5145" s="20"/>
      <c r="K5145"/>
      <c r="L5145"/>
      <c r="M5145"/>
      <c r="N5145"/>
      <c r="O5145" s="20"/>
      <c r="P5145"/>
      <c r="Q5145"/>
      <c r="R5145"/>
      <c r="S5145"/>
      <c r="T5145" s="20"/>
      <c r="U5145"/>
      <c r="V5145"/>
      <c r="W5145"/>
      <c r="X5145"/>
      <c r="Y5145" s="20"/>
      <c r="Z5145"/>
      <c r="AA5145"/>
      <c r="AB5145"/>
      <c r="AC5145"/>
      <c r="AD5145" s="20"/>
      <c r="AE5145"/>
      <c r="AF5145"/>
      <c r="AG5145"/>
      <c r="AH5145"/>
      <c r="AI5145" s="20"/>
      <c r="AJ5145"/>
      <c r="AK5145"/>
      <c r="AL5145"/>
      <c r="AM5145"/>
      <c r="AN5145" s="20"/>
      <c r="AO5145"/>
      <c r="AT5145" s="14"/>
      <c r="AU5145" s="14"/>
      <c r="AV5145" s="14"/>
      <c r="AW5145" s="14"/>
    </row>
    <row r="5146" spans="1:49" s="10" customFormat="1">
      <c r="A5146" s="12"/>
      <c r="C5146"/>
      <c r="D5146"/>
      <c r="E5146" s="20"/>
      <c r="F5146"/>
      <c r="G5146"/>
      <c r="H5146"/>
      <c r="I5146"/>
      <c r="J5146" s="20"/>
      <c r="K5146"/>
      <c r="L5146"/>
      <c r="M5146"/>
      <c r="N5146"/>
      <c r="O5146" s="20"/>
      <c r="P5146"/>
      <c r="Q5146"/>
      <c r="R5146"/>
      <c r="S5146"/>
      <c r="T5146" s="20"/>
      <c r="U5146"/>
      <c r="V5146"/>
      <c r="W5146"/>
      <c r="X5146"/>
      <c r="Y5146" s="20"/>
      <c r="Z5146"/>
      <c r="AA5146"/>
      <c r="AB5146"/>
      <c r="AC5146"/>
      <c r="AD5146" s="20"/>
      <c r="AE5146"/>
      <c r="AF5146"/>
      <c r="AG5146"/>
      <c r="AH5146"/>
      <c r="AI5146" s="20"/>
      <c r="AJ5146"/>
      <c r="AK5146"/>
      <c r="AL5146"/>
      <c r="AM5146"/>
      <c r="AN5146" s="20"/>
      <c r="AO5146"/>
      <c r="AT5146" s="14"/>
      <c r="AU5146" s="14"/>
      <c r="AV5146" s="14"/>
      <c r="AW5146" s="14"/>
    </row>
    <row r="5147" spans="1:49" s="10" customFormat="1">
      <c r="A5147" s="12"/>
      <c r="C5147"/>
      <c r="D5147"/>
      <c r="E5147" s="20"/>
      <c r="F5147"/>
      <c r="G5147"/>
      <c r="H5147"/>
      <c r="I5147"/>
      <c r="J5147" s="20"/>
      <c r="K5147"/>
      <c r="L5147"/>
      <c r="M5147"/>
      <c r="N5147"/>
      <c r="O5147" s="20"/>
      <c r="P5147"/>
      <c r="Q5147"/>
      <c r="R5147"/>
      <c r="S5147"/>
      <c r="T5147" s="20"/>
      <c r="U5147"/>
      <c r="V5147"/>
      <c r="W5147"/>
      <c r="X5147"/>
      <c r="Y5147" s="20"/>
      <c r="Z5147"/>
      <c r="AA5147"/>
      <c r="AB5147"/>
      <c r="AC5147"/>
      <c r="AD5147" s="20"/>
      <c r="AE5147"/>
      <c r="AF5147"/>
      <c r="AG5147"/>
      <c r="AH5147"/>
      <c r="AI5147" s="20"/>
      <c r="AJ5147"/>
      <c r="AK5147"/>
      <c r="AL5147"/>
      <c r="AM5147"/>
      <c r="AN5147" s="20"/>
      <c r="AO5147"/>
      <c r="AT5147" s="14"/>
      <c r="AU5147" s="14"/>
      <c r="AV5147" s="14"/>
      <c r="AW5147" s="14"/>
    </row>
    <row r="5148" spans="1:49" s="10" customFormat="1">
      <c r="A5148" s="12"/>
      <c r="C5148"/>
      <c r="D5148"/>
      <c r="E5148" s="20"/>
      <c r="F5148"/>
      <c r="G5148"/>
      <c r="H5148"/>
      <c r="I5148"/>
      <c r="J5148" s="20"/>
      <c r="K5148"/>
      <c r="L5148"/>
      <c r="M5148"/>
      <c r="N5148"/>
      <c r="O5148" s="20"/>
      <c r="P5148"/>
      <c r="Q5148"/>
      <c r="R5148"/>
      <c r="S5148"/>
      <c r="T5148" s="20"/>
      <c r="U5148"/>
      <c r="V5148"/>
      <c r="W5148"/>
      <c r="X5148"/>
      <c r="Y5148" s="20"/>
      <c r="Z5148"/>
      <c r="AA5148"/>
      <c r="AB5148"/>
      <c r="AC5148"/>
      <c r="AD5148" s="20"/>
      <c r="AE5148"/>
      <c r="AF5148"/>
      <c r="AG5148"/>
      <c r="AH5148"/>
      <c r="AI5148" s="20"/>
      <c r="AJ5148"/>
      <c r="AK5148"/>
      <c r="AL5148"/>
      <c r="AM5148"/>
      <c r="AN5148" s="20"/>
      <c r="AO5148"/>
      <c r="AT5148" s="14"/>
      <c r="AU5148" s="14"/>
      <c r="AV5148" s="14"/>
      <c r="AW5148" s="14"/>
    </row>
    <row r="5149" spans="1:49" s="10" customFormat="1">
      <c r="A5149" s="12"/>
      <c r="C5149"/>
      <c r="D5149"/>
      <c r="E5149" s="20"/>
      <c r="F5149"/>
      <c r="G5149"/>
      <c r="H5149"/>
      <c r="I5149"/>
      <c r="J5149" s="20"/>
      <c r="K5149"/>
      <c r="L5149"/>
      <c r="M5149"/>
      <c r="N5149"/>
      <c r="O5149" s="20"/>
      <c r="P5149"/>
      <c r="Q5149"/>
      <c r="R5149"/>
      <c r="S5149"/>
      <c r="T5149" s="20"/>
      <c r="U5149"/>
      <c r="V5149"/>
      <c r="W5149"/>
      <c r="X5149"/>
      <c r="Y5149" s="20"/>
      <c r="Z5149"/>
      <c r="AA5149"/>
      <c r="AB5149"/>
      <c r="AC5149"/>
      <c r="AD5149" s="20"/>
      <c r="AE5149"/>
      <c r="AF5149"/>
      <c r="AG5149"/>
      <c r="AH5149"/>
      <c r="AI5149" s="20"/>
      <c r="AJ5149"/>
      <c r="AK5149"/>
      <c r="AL5149"/>
      <c r="AM5149"/>
      <c r="AN5149" s="20"/>
      <c r="AO5149"/>
      <c r="AT5149" s="14"/>
      <c r="AU5149" s="14"/>
      <c r="AV5149" s="14"/>
      <c r="AW5149" s="14"/>
    </row>
    <row r="5150" spans="1:49" s="10" customFormat="1">
      <c r="A5150" s="12"/>
      <c r="C5150"/>
      <c r="D5150"/>
      <c r="E5150" s="20"/>
      <c r="F5150"/>
      <c r="G5150"/>
      <c r="H5150"/>
      <c r="I5150"/>
      <c r="J5150" s="20"/>
      <c r="K5150"/>
      <c r="L5150"/>
      <c r="M5150"/>
      <c r="N5150"/>
      <c r="O5150" s="20"/>
      <c r="P5150"/>
      <c r="Q5150"/>
      <c r="R5150"/>
      <c r="S5150"/>
      <c r="T5150" s="20"/>
      <c r="U5150"/>
      <c r="V5150"/>
      <c r="W5150"/>
      <c r="X5150"/>
      <c r="Y5150" s="20"/>
      <c r="Z5150"/>
      <c r="AA5150"/>
      <c r="AB5150"/>
      <c r="AC5150"/>
      <c r="AD5150" s="20"/>
      <c r="AE5150"/>
      <c r="AF5150"/>
      <c r="AG5150"/>
      <c r="AH5150"/>
      <c r="AI5150" s="20"/>
      <c r="AJ5150"/>
      <c r="AK5150"/>
      <c r="AL5150"/>
      <c r="AM5150"/>
      <c r="AN5150" s="20"/>
      <c r="AO5150"/>
      <c r="AT5150" s="14"/>
      <c r="AU5150" s="14"/>
      <c r="AV5150" s="14"/>
      <c r="AW5150" s="14"/>
    </row>
    <row r="5151" spans="1:49" s="10" customFormat="1">
      <c r="A5151" s="12"/>
      <c r="C5151"/>
      <c r="D5151"/>
      <c r="E5151" s="20"/>
      <c r="F5151"/>
      <c r="G5151"/>
      <c r="H5151"/>
      <c r="I5151"/>
      <c r="J5151" s="20"/>
      <c r="K5151"/>
      <c r="L5151"/>
      <c r="M5151"/>
      <c r="N5151"/>
      <c r="O5151" s="20"/>
      <c r="P5151"/>
      <c r="Q5151"/>
      <c r="R5151"/>
      <c r="S5151"/>
      <c r="T5151" s="20"/>
      <c r="U5151"/>
      <c r="V5151"/>
      <c r="W5151"/>
      <c r="X5151"/>
      <c r="Y5151" s="20"/>
      <c r="Z5151"/>
      <c r="AA5151"/>
      <c r="AB5151"/>
      <c r="AC5151"/>
      <c r="AD5151" s="20"/>
      <c r="AE5151"/>
      <c r="AF5151"/>
      <c r="AG5151"/>
      <c r="AH5151"/>
      <c r="AI5151" s="20"/>
      <c r="AJ5151"/>
      <c r="AK5151"/>
      <c r="AL5151"/>
      <c r="AM5151"/>
      <c r="AN5151" s="20"/>
      <c r="AO5151"/>
      <c r="AT5151" s="14"/>
      <c r="AU5151" s="14"/>
      <c r="AV5151" s="14"/>
      <c r="AW5151" s="14"/>
    </row>
    <row r="5152" spans="1:49" s="10" customFormat="1">
      <c r="A5152" s="12"/>
      <c r="C5152"/>
      <c r="D5152"/>
      <c r="E5152" s="20"/>
      <c r="F5152"/>
      <c r="G5152"/>
      <c r="H5152"/>
      <c r="I5152"/>
      <c r="J5152" s="20"/>
      <c r="K5152"/>
      <c r="L5152"/>
      <c r="M5152"/>
      <c r="N5152"/>
      <c r="O5152" s="20"/>
      <c r="P5152"/>
      <c r="Q5152"/>
      <c r="R5152"/>
      <c r="S5152"/>
      <c r="T5152" s="20"/>
      <c r="U5152"/>
      <c r="V5152"/>
      <c r="W5152"/>
      <c r="X5152"/>
      <c r="Y5152" s="20"/>
      <c r="Z5152"/>
      <c r="AA5152"/>
      <c r="AB5152"/>
      <c r="AC5152"/>
      <c r="AD5152" s="20"/>
      <c r="AE5152"/>
      <c r="AF5152"/>
      <c r="AG5152"/>
      <c r="AH5152"/>
      <c r="AI5152" s="20"/>
      <c r="AJ5152"/>
      <c r="AK5152"/>
      <c r="AL5152"/>
      <c r="AM5152"/>
      <c r="AN5152" s="20"/>
      <c r="AO5152"/>
      <c r="AT5152" s="14"/>
      <c r="AU5152" s="14"/>
      <c r="AV5152" s="14"/>
      <c r="AW5152" s="14"/>
    </row>
    <row r="5153" spans="1:49" s="10" customFormat="1">
      <c r="A5153" s="12"/>
      <c r="C5153"/>
      <c r="D5153"/>
      <c r="E5153" s="20"/>
      <c r="F5153"/>
      <c r="G5153"/>
      <c r="H5153"/>
      <c r="I5153"/>
      <c r="J5153" s="20"/>
      <c r="K5153"/>
      <c r="L5153"/>
      <c r="M5153"/>
      <c r="N5153"/>
      <c r="O5153" s="20"/>
      <c r="P5153"/>
      <c r="Q5153"/>
      <c r="R5153"/>
      <c r="S5153"/>
      <c r="T5153" s="20"/>
      <c r="U5153"/>
      <c r="V5153"/>
      <c r="W5153"/>
      <c r="X5153"/>
      <c r="Y5153" s="20"/>
      <c r="Z5153"/>
      <c r="AA5153"/>
      <c r="AB5153"/>
      <c r="AC5153"/>
      <c r="AD5153" s="20"/>
      <c r="AE5153"/>
      <c r="AF5153"/>
      <c r="AG5153"/>
      <c r="AH5153"/>
      <c r="AI5153" s="20"/>
      <c r="AJ5153"/>
      <c r="AK5153"/>
      <c r="AL5153"/>
      <c r="AM5153"/>
      <c r="AN5153" s="20"/>
      <c r="AO5153"/>
      <c r="AT5153" s="14"/>
      <c r="AU5153" s="14"/>
      <c r="AV5153" s="14"/>
      <c r="AW5153" s="14"/>
    </row>
    <row r="5154" spans="1:49" s="10" customFormat="1">
      <c r="A5154" s="12"/>
      <c r="C5154"/>
      <c r="D5154"/>
      <c r="E5154" s="20"/>
      <c r="F5154"/>
      <c r="G5154"/>
      <c r="H5154"/>
      <c r="I5154"/>
      <c r="J5154" s="20"/>
      <c r="K5154"/>
      <c r="L5154"/>
      <c r="M5154"/>
      <c r="N5154"/>
      <c r="O5154" s="20"/>
      <c r="P5154"/>
      <c r="Q5154"/>
      <c r="R5154"/>
      <c r="S5154"/>
      <c r="T5154" s="20"/>
      <c r="U5154"/>
      <c r="V5154"/>
      <c r="W5154"/>
      <c r="X5154"/>
      <c r="Y5154" s="20"/>
      <c r="Z5154"/>
      <c r="AA5154"/>
      <c r="AB5154"/>
      <c r="AC5154"/>
      <c r="AD5154" s="20"/>
      <c r="AE5154"/>
      <c r="AF5154"/>
      <c r="AG5154"/>
      <c r="AH5154"/>
      <c r="AI5154" s="20"/>
      <c r="AJ5154"/>
      <c r="AK5154"/>
      <c r="AL5154"/>
      <c r="AM5154"/>
      <c r="AN5154" s="20"/>
      <c r="AO5154"/>
      <c r="AT5154" s="14"/>
      <c r="AU5154" s="14"/>
      <c r="AV5154" s="14"/>
      <c r="AW5154" s="14"/>
    </row>
    <row r="5155" spans="1:49" s="10" customFormat="1">
      <c r="A5155" s="12"/>
      <c r="C5155"/>
      <c r="D5155"/>
      <c r="E5155" s="20"/>
      <c r="F5155"/>
      <c r="G5155"/>
      <c r="H5155"/>
      <c r="I5155"/>
      <c r="J5155" s="20"/>
      <c r="K5155"/>
      <c r="L5155"/>
      <c r="M5155"/>
      <c r="N5155"/>
      <c r="O5155" s="20"/>
      <c r="P5155"/>
      <c r="Q5155"/>
      <c r="R5155"/>
      <c r="S5155"/>
      <c r="T5155" s="20"/>
      <c r="U5155"/>
      <c r="V5155"/>
      <c r="W5155"/>
      <c r="X5155"/>
      <c r="Y5155" s="20"/>
      <c r="Z5155"/>
      <c r="AA5155"/>
      <c r="AB5155"/>
      <c r="AC5155"/>
      <c r="AD5155" s="20"/>
      <c r="AE5155"/>
      <c r="AF5155"/>
      <c r="AG5155"/>
      <c r="AH5155"/>
      <c r="AI5155" s="20"/>
      <c r="AJ5155"/>
      <c r="AK5155"/>
      <c r="AL5155"/>
      <c r="AM5155"/>
      <c r="AN5155" s="20"/>
      <c r="AO5155"/>
      <c r="AT5155" s="14"/>
      <c r="AU5155" s="14"/>
      <c r="AV5155" s="14"/>
      <c r="AW5155" s="14"/>
    </row>
    <row r="5156" spans="1:49" s="10" customFormat="1">
      <c r="A5156" s="12"/>
      <c r="C5156"/>
      <c r="D5156"/>
      <c r="E5156" s="20"/>
      <c r="F5156"/>
      <c r="G5156"/>
      <c r="H5156"/>
      <c r="I5156"/>
      <c r="J5156" s="20"/>
      <c r="K5156"/>
      <c r="L5156"/>
      <c r="M5156"/>
      <c r="N5156"/>
      <c r="O5156" s="20"/>
      <c r="P5156"/>
      <c r="Q5156"/>
      <c r="R5156"/>
      <c r="S5156"/>
      <c r="T5156" s="20"/>
      <c r="U5156"/>
      <c r="V5156"/>
      <c r="W5156"/>
      <c r="X5156"/>
      <c r="Y5156" s="20"/>
      <c r="Z5156"/>
      <c r="AA5156"/>
      <c r="AB5156"/>
      <c r="AC5156"/>
      <c r="AD5156" s="20"/>
      <c r="AE5156"/>
      <c r="AF5156"/>
      <c r="AG5156"/>
      <c r="AH5156"/>
      <c r="AI5156" s="20"/>
      <c r="AJ5156"/>
      <c r="AK5156"/>
      <c r="AL5156"/>
      <c r="AM5156"/>
      <c r="AN5156" s="20"/>
      <c r="AO5156"/>
      <c r="AT5156" s="14"/>
      <c r="AU5156" s="14"/>
      <c r="AV5156" s="14"/>
      <c r="AW5156" s="14"/>
    </row>
    <row r="5157" spans="1:49" s="10" customFormat="1">
      <c r="A5157" s="12"/>
      <c r="C5157"/>
      <c r="D5157"/>
      <c r="E5157" s="20"/>
      <c r="F5157"/>
      <c r="G5157"/>
      <c r="H5157"/>
      <c r="I5157"/>
      <c r="J5157" s="20"/>
      <c r="K5157"/>
      <c r="L5157"/>
      <c r="M5157"/>
      <c r="N5157"/>
      <c r="O5157" s="20"/>
      <c r="P5157"/>
      <c r="Q5157"/>
      <c r="R5157"/>
      <c r="S5157"/>
      <c r="T5157" s="20"/>
      <c r="U5157"/>
      <c r="V5157"/>
      <c r="W5157"/>
      <c r="X5157"/>
      <c r="Y5157" s="20"/>
      <c r="Z5157"/>
      <c r="AA5157"/>
      <c r="AB5157"/>
      <c r="AC5157"/>
      <c r="AD5157" s="20"/>
      <c r="AE5157"/>
      <c r="AF5157"/>
      <c r="AG5157"/>
      <c r="AH5157"/>
      <c r="AI5157" s="20"/>
      <c r="AJ5157"/>
      <c r="AK5157"/>
      <c r="AL5157"/>
      <c r="AM5157"/>
      <c r="AN5157" s="20"/>
      <c r="AO5157"/>
      <c r="AT5157" s="14"/>
      <c r="AU5157" s="14"/>
      <c r="AV5157" s="14"/>
      <c r="AW5157" s="14"/>
    </row>
    <row r="5158" spans="1:49" s="10" customFormat="1">
      <c r="A5158" s="12"/>
      <c r="C5158"/>
      <c r="D5158"/>
      <c r="E5158" s="20"/>
      <c r="F5158"/>
      <c r="G5158"/>
      <c r="H5158"/>
      <c r="I5158"/>
      <c r="J5158" s="20"/>
      <c r="K5158"/>
      <c r="L5158"/>
      <c r="M5158"/>
      <c r="N5158"/>
      <c r="O5158" s="20"/>
      <c r="P5158"/>
      <c r="Q5158"/>
      <c r="R5158"/>
      <c r="S5158"/>
      <c r="T5158" s="20"/>
      <c r="U5158"/>
      <c r="V5158"/>
      <c r="W5158"/>
      <c r="X5158"/>
      <c r="Y5158" s="20"/>
      <c r="Z5158"/>
      <c r="AA5158"/>
      <c r="AB5158"/>
      <c r="AC5158"/>
      <c r="AD5158" s="20"/>
      <c r="AE5158"/>
      <c r="AF5158"/>
      <c r="AG5158"/>
      <c r="AH5158"/>
      <c r="AI5158" s="20"/>
      <c r="AJ5158"/>
      <c r="AK5158"/>
      <c r="AL5158"/>
      <c r="AM5158"/>
      <c r="AN5158" s="20"/>
      <c r="AO5158"/>
      <c r="AT5158" s="14"/>
      <c r="AU5158" s="14"/>
      <c r="AV5158" s="14"/>
      <c r="AW5158" s="14"/>
    </row>
    <row r="5159" spans="1:49" s="10" customFormat="1">
      <c r="A5159" s="12"/>
      <c r="C5159"/>
      <c r="D5159"/>
      <c r="E5159" s="20"/>
      <c r="F5159"/>
      <c r="G5159"/>
      <c r="H5159"/>
      <c r="I5159"/>
      <c r="J5159" s="20"/>
      <c r="K5159"/>
      <c r="L5159"/>
      <c r="M5159"/>
      <c r="N5159"/>
      <c r="O5159" s="20"/>
      <c r="P5159"/>
      <c r="Q5159"/>
      <c r="R5159"/>
      <c r="S5159"/>
      <c r="T5159" s="20"/>
      <c r="U5159"/>
      <c r="V5159"/>
      <c r="W5159"/>
      <c r="X5159"/>
      <c r="Y5159" s="20"/>
      <c r="Z5159"/>
      <c r="AA5159"/>
      <c r="AB5159"/>
      <c r="AC5159"/>
      <c r="AD5159" s="20"/>
      <c r="AE5159"/>
      <c r="AF5159"/>
      <c r="AG5159"/>
      <c r="AH5159"/>
      <c r="AI5159" s="20"/>
      <c r="AJ5159"/>
      <c r="AK5159"/>
      <c r="AL5159"/>
      <c r="AM5159"/>
      <c r="AN5159" s="20"/>
      <c r="AO5159"/>
      <c r="AT5159" s="14"/>
      <c r="AU5159" s="14"/>
      <c r="AV5159" s="14"/>
      <c r="AW5159" s="14"/>
    </row>
    <row r="5160" spans="1:49" s="10" customFormat="1">
      <c r="A5160" s="12"/>
      <c r="C5160"/>
      <c r="D5160"/>
      <c r="E5160" s="20"/>
      <c r="F5160"/>
      <c r="G5160"/>
      <c r="H5160"/>
      <c r="I5160"/>
      <c r="J5160" s="20"/>
      <c r="K5160"/>
      <c r="L5160"/>
      <c r="M5160"/>
      <c r="N5160"/>
      <c r="O5160" s="20"/>
      <c r="P5160"/>
      <c r="Q5160"/>
      <c r="R5160"/>
      <c r="S5160"/>
      <c r="T5160" s="20"/>
      <c r="U5160"/>
      <c r="V5160"/>
      <c r="W5160"/>
      <c r="X5160"/>
      <c r="Y5160" s="20"/>
      <c r="Z5160"/>
      <c r="AA5160"/>
      <c r="AB5160"/>
      <c r="AC5160"/>
      <c r="AD5160" s="20"/>
      <c r="AE5160"/>
      <c r="AF5160"/>
      <c r="AG5160"/>
      <c r="AH5160"/>
      <c r="AI5160" s="20"/>
      <c r="AJ5160"/>
      <c r="AK5160"/>
      <c r="AL5160"/>
      <c r="AM5160"/>
      <c r="AN5160" s="20"/>
      <c r="AO5160"/>
      <c r="AT5160" s="14"/>
      <c r="AU5160" s="14"/>
      <c r="AV5160" s="14"/>
      <c r="AW5160" s="14"/>
    </row>
    <row r="5161" spans="1:49" s="10" customFormat="1">
      <c r="A5161" s="12"/>
      <c r="C5161"/>
      <c r="D5161"/>
      <c r="E5161" s="20"/>
      <c r="F5161"/>
      <c r="G5161"/>
      <c r="H5161"/>
      <c r="I5161"/>
      <c r="J5161" s="20"/>
      <c r="K5161"/>
      <c r="L5161"/>
      <c r="M5161"/>
      <c r="N5161"/>
      <c r="O5161" s="20"/>
      <c r="P5161"/>
      <c r="Q5161"/>
      <c r="R5161"/>
      <c r="S5161"/>
      <c r="T5161" s="20"/>
      <c r="U5161"/>
      <c r="V5161"/>
      <c r="W5161"/>
      <c r="X5161"/>
      <c r="Y5161" s="20"/>
      <c r="Z5161"/>
      <c r="AA5161"/>
      <c r="AB5161"/>
      <c r="AC5161"/>
      <c r="AD5161" s="20"/>
      <c r="AE5161"/>
      <c r="AF5161"/>
      <c r="AG5161"/>
      <c r="AH5161"/>
      <c r="AI5161" s="20"/>
      <c r="AJ5161"/>
      <c r="AK5161"/>
      <c r="AL5161"/>
      <c r="AM5161"/>
      <c r="AN5161" s="20"/>
      <c r="AO5161"/>
      <c r="AT5161" s="14"/>
      <c r="AU5161" s="14"/>
      <c r="AV5161" s="14"/>
      <c r="AW5161" s="14"/>
    </row>
    <row r="5162" spans="1:49" s="10" customFormat="1">
      <c r="A5162" s="12"/>
      <c r="C5162"/>
      <c r="D5162"/>
      <c r="E5162" s="20"/>
      <c r="F5162"/>
      <c r="G5162"/>
      <c r="H5162"/>
      <c r="I5162"/>
      <c r="J5162" s="20"/>
      <c r="K5162"/>
      <c r="L5162"/>
      <c r="M5162"/>
      <c r="N5162"/>
      <c r="O5162" s="20"/>
      <c r="P5162"/>
      <c r="Q5162"/>
      <c r="R5162"/>
      <c r="S5162"/>
      <c r="T5162" s="20"/>
      <c r="U5162"/>
      <c r="V5162"/>
      <c r="W5162"/>
      <c r="X5162"/>
      <c r="Y5162" s="20"/>
      <c r="Z5162"/>
      <c r="AA5162"/>
      <c r="AB5162"/>
      <c r="AC5162"/>
      <c r="AD5162" s="20"/>
      <c r="AE5162"/>
      <c r="AF5162"/>
      <c r="AG5162"/>
      <c r="AH5162"/>
      <c r="AI5162" s="20"/>
      <c r="AJ5162"/>
      <c r="AK5162"/>
      <c r="AL5162"/>
      <c r="AM5162"/>
      <c r="AN5162" s="20"/>
      <c r="AO5162"/>
      <c r="AT5162" s="14"/>
      <c r="AU5162" s="14"/>
      <c r="AV5162" s="14"/>
      <c r="AW5162" s="14"/>
    </row>
    <row r="5163" spans="1:49" s="10" customFormat="1">
      <c r="A5163" s="12"/>
      <c r="C5163"/>
      <c r="D5163"/>
      <c r="E5163" s="20"/>
      <c r="F5163"/>
      <c r="G5163"/>
      <c r="H5163"/>
      <c r="I5163"/>
      <c r="J5163" s="20"/>
      <c r="K5163"/>
      <c r="L5163"/>
      <c r="M5163"/>
      <c r="N5163"/>
      <c r="O5163" s="20"/>
      <c r="P5163"/>
      <c r="Q5163"/>
      <c r="R5163"/>
      <c r="S5163"/>
      <c r="T5163" s="20"/>
      <c r="U5163"/>
      <c r="V5163"/>
      <c r="W5163"/>
      <c r="X5163"/>
      <c r="Y5163" s="20"/>
      <c r="Z5163"/>
      <c r="AA5163"/>
      <c r="AB5163"/>
      <c r="AC5163"/>
      <c r="AD5163" s="20"/>
      <c r="AE5163"/>
      <c r="AF5163"/>
      <c r="AG5163"/>
      <c r="AH5163"/>
      <c r="AI5163" s="20"/>
      <c r="AJ5163"/>
      <c r="AK5163"/>
      <c r="AL5163"/>
      <c r="AM5163"/>
      <c r="AN5163" s="20"/>
      <c r="AO5163"/>
      <c r="AT5163" s="14"/>
      <c r="AU5163" s="14"/>
      <c r="AV5163" s="14"/>
      <c r="AW5163" s="14"/>
    </row>
    <row r="5164" spans="1:49" s="10" customFormat="1">
      <c r="A5164" s="12"/>
      <c r="C5164"/>
      <c r="D5164"/>
      <c r="E5164" s="20"/>
      <c r="F5164"/>
      <c r="G5164"/>
      <c r="H5164"/>
      <c r="I5164"/>
      <c r="J5164" s="20"/>
      <c r="K5164"/>
      <c r="L5164"/>
      <c r="M5164"/>
      <c r="N5164"/>
      <c r="O5164" s="20"/>
      <c r="P5164"/>
      <c r="Q5164"/>
      <c r="R5164"/>
      <c r="S5164"/>
      <c r="T5164" s="20"/>
      <c r="U5164"/>
      <c r="V5164"/>
      <c r="W5164"/>
      <c r="X5164"/>
      <c r="Y5164" s="20"/>
      <c r="Z5164"/>
      <c r="AA5164"/>
      <c r="AB5164"/>
      <c r="AC5164"/>
      <c r="AD5164" s="20"/>
      <c r="AE5164"/>
      <c r="AF5164"/>
      <c r="AG5164"/>
      <c r="AH5164"/>
      <c r="AI5164" s="20"/>
      <c r="AJ5164"/>
      <c r="AK5164"/>
      <c r="AL5164"/>
      <c r="AM5164"/>
      <c r="AN5164" s="20"/>
      <c r="AO5164"/>
      <c r="AT5164" s="14"/>
      <c r="AU5164" s="14"/>
      <c r="AV5164" s="14"/>
      <c r="AW5164" s="14"/>
    </row>
    <row r="5165" spans="1:49" s="10" customFormat="1">
      <c r="A5165" s="12"/>
      <c r="C5165"/>
      <c r="D5165"/>
      <c r="E5165" s="20"/>
      <c r="F5165"/>
      <c r="G5165"/>
      <c r="H5165"/>
      <c r="I5165"/>
      <c r="J5165" s="20"/>
      <c r="K5165"/>
      <c r="L5165"/>
      <c r="M5165"/>
      <c r="N5165"/>
      <c r="O5165" s="20"/>
      <c r="P5165"/>
      <c r="Q5165"/>
      <c r="R5165"/>
      <c r="S5165"/>
      <c r="T5165" s="20"/>
      <c r="U5165"/>
      <c r="V5165"/>
      <c r="W5165"/>
      <c r="X5165"/>
      <c r="Y5165" s="20"/>
      <c r="Z5165"/>
      <c r="AA5165"/>
      <c r="AB5165"/>
      <c r="AC5165"/>
      <c r="AD5165" s="20"/>
      <c r="AE5165"/>
      <c r="AF5165"/>
      <c r="AG5165"/>
      <c r="AH5165"/>
      <c r="AI5165" s="20"/>
      <c r="AJ5165"/>
      <c r="AK5165"/>
      <c r="AL5165"/>
      <c r="AM5165"/>
      <c r="AN5165" s="20"/>
      <c r="AO5165"/>
      <c r="AT5165" s="14"/>
      <c r="AU5165" s="14"/>
      <c r="AV5165" s="14"/>
      <c r="AW5165" s="14"/>
    </row>
    <row r="5166" spans="1:49" s="10" customFormat="1">
      <c r="A5166" s="12"/>
      <c r="C5166"/>
      <c r="D5166"/>
      <c r="E5166" s="20"/>
      <c r="F5166"/>
      <c r="G5166"/>
      <c r="H5166"/>
      <c r="I5166"/>
      <c r="J5166" s="20"/>
      <c r="K5166"/>
      <c r="L5166"/>
      <c r="M5166"/>
      <c r="N5166"/>
      <c r="O5166" s="20"/>
      <c r="P5166"/>
      <c r="Q5166"/>
      <c r="R5166"/>
      <c r="S5166"/>
      <c r="T5166" s="20"/>
      <c r="U5166"/>
      <c r="V5166"/>
      <c r="W5166"/>
      <c r="X5166"/>
      <c r="Y5166" s="20"/>
      <c r="Z5166"/>
      <c r="AA5166"/>
      <c r="AB5166"/>
      <c r="AC5166"/>
      <c r="AD5166" s="20"/>
      <c r="AE5166"/>
      <c r="AF5166"/>
      <c r="AG5166"/>
      <c r="AH5166"/>
      <c r="AI5166" s="20"/>
      <c r="AJ5166"/>
      <c r="AK5166"/>
      <c r="AL5166"/>
      <c r="AM5166"/>
      <c r="AN5166" s="20"/>
      <c r="AO5166"/>
      <c r="AT5166" s="14"/>
      <c r="AU5166" s="14"/>
      <c r="AV5166" s="14"/>
      <c r="AW5166" s="14"/>
    </row>
    <row r="5167" spans="1:49" s="10" customFormat="1">
      <c r="A5167" s="12"/>
      <c r="C5167"/>
      <c r="D5167"/>
      <c r="E5167" s="20"/>
      <c r="F5167"/>
      <c r="G5167"/>
      <c r="H5167"/>
      <c r="I5167"/>
      <c r="J5167" s="20"/>
      <c r="K5167"/>
      <c r="L5167"/>
      <c r="M5167"/>
      <c r="N5167"/>
      <c r="O5167" s="20"/>
      <c r="P5167"/>
      <c r="Q5167"/>
      <c r="R5167"/>
      <c r="S5167"/>
      <c r="T5167" s="20"/>
      <c r="U5167"/>
      <c r="V5167"/>
      <c r="W5167"/>
      <c r="X5167"/>
      <c r="Y5167" s="20"/>
      <c r="Z5167"/>
      <c r="AA5167"/>
      <c r="AB5167"/>
      <c r="AC5167"/>
      <c r="AD5167" s="20"/>
      <c r="AE5167"/>
      <c r="AF5167"/>
      <c r="AG5167"/>
      <c r="AH5167"/>
      <c r="AI5167" s="20"/>
      <c r="AJ5167"/>
      <c r="AK5167"/>
      <c r="AL5167"/>
      <c r="AM5167"/>
      <c r="AN5167" s="20"/>
      <c r="AO5167"/>
      <c r="AT5167" s="14"/>
      <c r="AU5167" s="14"/>
      <c r="AV5167" s="14"/>
      <c r="AW5167" s="14"/>
    </row>
    <row r="5168" spans="1:49" s="10" customFormat="1">
      <c r="A5168" s="12"/>
      <c r="C5168"/>
      <c r="D5168"/>
      <c r="E5168" s="20"/>
      <c r="F5168"/>
      <c r="G5168"/>
      <c r="H5168"/>
      <c r="I5168"/>
      <c r="J5168" s="20"/>
      <c r="K5168"/>
      <c r="L5168"/>
      <c r="M5168"/>
      <c r="N5168"/>
      <c r="O5168" s="20"/>
      <c r="P5168"/>
      <c r="Q5168"/>
      <c r="R5168"/>
      <c r="S5168"/>
      <c r="T5168" s="20"/>
      <c r="U5168"/>
      <c r="V5168"/>
      <c r="W5168"/>
      <c r="X5168"/>
      <c r="Y5168" s="20"/>
      <c r="Z5168"/>
      <c r="AA5168"/>
      <c r="AB5168"/>
      <c r="AC5168"/>
      <c r="AD5168" s="20"/>
      <c r="AE5168"/>
      <c r="AF5168"/>
      <c r="AG5168"/>
      <c r="AH5168"/>
      <c r="AI5168" s="20"/>
      <c r="AJ5168"/>
      <c r="AK5168"/>
      <c r="AL5168"/>
      <c r="AM5168"/>
      <c r="AN5168" s="20"/>
      <c r="AO5168"/>
      <c r="AT5168" s="14"/>
      <c r="AU5168" s="14"/>
      <c r="AV5168" s="14"/>
      <c r="AW5168" s="14"/>
    </row>
    <row r="5169" spans="1:49" s="10" customFormat="1">
      <c r="A5169" s="12"/>
      <c r="C5169"/>
      <c r="D5169"/>
      <c r="E5169" s="20"/>
      <c r="F5169"/>
      <c r="G5169"/>
      <c r="H5169"/>
      <c r="I5169"/>
      <c r="J5169" s="20"/>
      <c r="K5169"/>
      <c r="L5169"/>
      <c r="M5169"/>
      <c r="N5169"/>
      <c r="O5169" s="20"/>
      <c r="P5169"/>
      <c r="Q5169"/>
      <c r="R5169"/>
      <c r="S5169"/>
      <c r="T5169" s="20"/>
      <c r="U5169"/>
      <c r="V5169"/>
      <c r="W5169"/>
      <c r="X5169"/>
      <c r="Y5169" s="20"/>
      <c r="Z5169"/>
      <c r="AA5169"/>
      <c r="AB5169"/>
      <c r="AC5169"/>
      <c r="AD5169" s="20"/>
      <c r="AE5169"/>
      <c r="AF5169"/>
      <c r="AG5169"/>
      <c r="AH5169"/>
      <c r="AI5169" s="20"/>
      <c r="AJ5169"/>
      <c r="AK5169"/>
      <c r="AL5169"/>
      <c r="AM5169"/>
      <c r="AN5169" s="20"/>
      <c r="AO5169"/>
      <c r="AT5169" s="14"/>
      <c r="AU5169" s="14"/>
      <c r="AV5169" s="14"/>
      <c r="AW5169" s="14"/>
    </row>
    <row r="5170" spans="1:49" s="10" customFormat="1">
      <c r="A5170" s="12"/>
      <c r="C5170"/>
      <c r="D5170"/>
      <c r="E5170" s="20"/>
      <c r="F5170"/>
      <c r="G5170"/>
      <c r="H5170"/>
      <c r="I5170"/>
      <c r="J5170" s="20"/>
      <c r="K5170"/>
      <c r="L5170"/>
      <c r="M5170"/>
      <c r="N5170"/>
      <c r="O5170" s="20"/>
      <c r="P5170"/>
      <c r="Q5170"/>
      <c r="R5170"/>
      <c r="S5170"/>
      <c r="T5170" s="20"/>
      <c r="U5170"/>
      <c r="V5170"/>
      <c r="W5170"/>
      <c r="X5170"/>
      <c r="Y5170" s="20"/>
      <c r="Z5170"/>
      <c r="AA5170"/>
      <c r="AB5170"/>
      <c r="AC5170"/>
      <c r="AD5170" s="20"/>
      <c r="AE5170"/>
      <c r="AF5170"/>
      <c r="AG5170"/>
      <c r="AH5170"/>
      <c r="AI5170" s="20"/>
      <c r="AJ5170"/>
      <c r="AK5170"/>
      <c r="AL5170"/>
      <c r="AM5170"/>
      <c r="AN5170" s="20"/>
      <c r="AO5170"/>
      <c r="AT5170" s="14"/>
      <c r="AU5170" s="14"/>
      <c r="AV5170" s="14"/>
      <c r="AW5170" s="14"/>
    </row>
    <row r="5171" spans="1:49" s="10" customFormat="1">
      <c r="A5171" s="12"/>
      <c r="C5171"/>
      <c r="D5171"/>
      <c r="E5171" s="20"/>
      <c r="F5171"/>
      <c r="G5171"/>
      <c r="H5171"/>
      <c r="I5171"/>
      <c r="J5171" s="20"/>
      <c r="K5171"/>
      <c r="L5171"/>
      <c r="M5171"/>
      <c r="N5171"/>
      <c r="O5171" s="20"/>
      <c r="P5171"/>
      <c r="Q5171"/>
      <c r="R5171"/>
      <c r="S5171"/>
      <c r="T5171" s="20"/>
      <c r="U5171"/>
      <c r="V5171"/>
      <c r="W5171"/>
      <c r="X5171"/>
      <c r="Y5171" s="20"/>
      <c r="Z5171"/>
      <c r="AA5171"/>
      <c r="AB5171"/>
      <c r="AC5171"/>
      <c r="AD5171" s="20"/>
      <c r="AE5171"/>
      <c r="AF5171"/>
      <c r="AG5171"/>
      <c r="AH5171"/>
      <c r="AI5171" s="20"/>
      <c r="AJ5171"/>
      <c r="AK5171"/>
      <c r="AL5171"/>
      <c r="AM5171"/>
      <c r="AN5171" s="20"/>
      <c r="AO5171"/>
      <c r="AT5171" s="14"/>
      <c r="AU5171" s="14"/>
      <c r="AV5171" s="14"/>
      <c r="AW5171" s="14"/>
    </row>
    <row r="5172" spans="1:49" s="10" customFormat="1">
      <c r="A5172" s="12"/>
      <c r="C5172"/>
      <c r="D5172"/>
      <c r="E5172" s="20"/>
      <c r="F5172"/>
      <c r="G5172"/>
      <c r="H5172"/>
      <c r="I5172"/>
      <c r="J5172" s="20"/>
      <c r="K5172"/>
      <c r="L5172"/>
      <c r="M5172"/>
      <c r="N5172"/>
      <c r="O5172" s="20"/>
      <c r="P5172"/>
      <c r="Q5172"/>
      <c r="R5172"/>
      <c r="S5172"/>
      <c r="T5172" s="20"/>
      <c r="U5172"/>
      <c r="V5172"/>
      <c r="W5172"/>
      <c r="X5172"/>
      <c r="Y5172" s="20"/>
      <c r="Z5172"/>
      <c r="AA5172"/>
      <c r="AB5172"/>
      <c r="AC5172"/>
      <c r="AD5172" s="20"/>
      <c r="AE5172"/>
      <c r="AF5172"/>
      <c r="AG5172"/>
      <c r="AH5172"/>
      <c r="AI5172" s="20"/>
      <c r="AJ5172"/>
      <c r="AK5172"/>
      <c r="AL5172"/>
      <c r="AM5172"/>
      <c r="AN5172" s="20"/>
      <c r="AO5172"/>
      <c r="AT5172" s="14"/>
      <c r="AU5172" s="14"/>
      <c r="AV5172" s="14"/>
      <c r="AW5172" s="14"/>
    </row>
    <row r="5173" spans="1:49" s="10" customFormat="1">
      <c r="A5173" s="12"/>
      <c r="C5173"/>
      <c r="D5173"/>
      <c r="E5173" s="20"/>
      <c r="F5173"/>
      <c r="G5173"/>
      <c r="H5173"/>
      <c r="I5173"/>
      <c r="J5173" s="20"/>
      <c r="K5173"/>
      <c r="L5173"/>
      <c r="M5173"/>
      <c r="N5173"/>
      <c r="O5173" s="20"/>
      <c r="P5173"/>
      <c r="Q5173"/>
      <c r="R5173"/>
      <c r="S5173"/>
      <c r="T5173" s="20"/>
      <c r="U5173"/>
      <c r="V5173"/>
      <c r="W5173"/>
      <c r="X5173"/>
      <c r="Y5173" s="20"/>
      <c r="Z5173"/>
      <c r="AA5173"/>
      <c r="AB5173"/>
      <c r="AC5173"/>
      <c r="AD5173" s="20"/>
      <c r="AE5173"/>
      <c r="AF5173"/>
      <c r="AG5173"/>
      <c r="AH5173"/>
      <c r="AI5173" s="20"/>
      <c r="AJ5173"/>
      <c r="AK5173"/>
      <c r="AL5173"/>
      <c r="AM5173"/>
      <c r="AN5173" s="20"/>
      <c r="AO5173"/>
      <c r="AT5173" s="14"/>
      <c r="AU5173" s="14"/>
      <c r="AV5173" s="14"/>
      <c r="AW5173" s="14"/>
    </row>
    <row r="5174" spans="1:49" s="10" customFormat="1">
      <c r="A5174" s="12"/>
      <c r="C5174"/>
      <c r="D5174"/>
      <c r="E5174" s="20"/>
      <c r="F5174"/>
      <c r="G5174"/>
      <c r="H5174"/>
      <c r="I5174"/>
      <c r="J5174" s="20"/>
      <c r="K5174"/>
      <c r="L5174"/>
      <c r="M5174"/>
      <c r="N5174"/>
      <c r="O5174" s="20"/>
      <c r="P5174"/>
      <c r="Q5174"/>
      <c r="R5174"/>
      <c r="S5174"/>
      <c r="T5174" s="20"/>
      <c r="U5174"/>
      <c r="V5174"/>
      <c r="W5174"/>
      <c r="X5174"/>
      <c r="Y5174" s="20"/>
      <c r="Z5174"/>
      <c r="AA5174"/>
      <c r="AB5174"/>
      <c r="AC5174"/>
      <c r="AD5174" s="20"/>
      <c r="AE5174"/>
      <c r="AF5174"/>
      <c r="AG5174"/>
      <c r="AH5174"/>
      <c r="AI5174" s="20"/>
      <c r="AJ5174"/>
      <c r="AK5174"/>
      <c r="AL5174"/>
      <c r="AM5174"/>
      <c r="AN5174" s="20"/>
      <c r="AO5174"/>
      <c r="AT5174" s="14"/>
      <c r="AU5174" s="14"/>
      <c r="AV5174" s="14"/>
      <c r="AW5174" s="14"/>
    </row>
    <row r="5175" spans="1:49" s="10" customFormat="1">
      <c r="A5175" s="12"/>
      <c r="C5175"/>
      <c r="D5175"/>
      <c r="E5175" s="20"/>
      <c r="F5175"/>
      <c r="G5175"/>
      <c r="H5175"/>
      <c r="I5175"/>
      <c r="J5175" s="20"/>
      <c r="K5175"/>
      <c r="L5175"/>
      <c r="M5175"/>
      <c r="N5175"/>
      <c r="O5175" s="20"/>
      <c r="P5175"/>
      <c r="Q5175"/>
      <c r="R5175"/>
      <c r="S5175"/>
      <c r="T5175" s="20"/>
      <c r="U5175"/>
      <c r="V5175"/>
      <c r="W5175"/>
      <c r="X5175"/>
      <c r="Y5175" s="20"/>
      <c r="Z5175"/>
      <c r="AA5175"/>
      <c r="AB5175"/>
      <c r="AC5175"/>
      <c r="AD5175" s="20"/>
      <c r="AE5175"/>
      <c r="AF5175"/>
      <c r="AG5175"/>
      <c r="AH5175"/>
      <c r="AI5175" s="20"/>
      <c r="AJ5175"/>
      <c r="AK5175"/>
      <c r="AL5175"/>
      <c r="AM5175"/>
      <c r="AN5175" s="20"/>
      <c r="AO5175"/>
      <c r="AT5175" s="14"/>
      <c r="AU5175" s="14"/>
      <c r="AV5175" s="14"/>
      <c r="AW5175" s="14"/>
    </row>
    <row r="5176" spans="1:49" s="10" customFormat="1">
      <c r="A5176" s="12"/>
      <c r="C5176"/>
      <c r="D5176"/>
      <c r="E5176" s="20"/>
      <c r="F5176"/>
      <c r="G5176"/>
      <c r="H5176"/>
      <c r="I5176"/>
      <c r="J5176" s="20"/>
      <c r="K5176"/>
      <c r="L5176"/>
      <c r="M5176"/>
      <c r="N5176"/>
      <c r="O5176" s="20"/>
      <c r="P5176"/>
      <c r="Q5176"/>
      <c r="R5176"/>
      <c r="S5176"/>
      <c r="T5176" s="20"/>
      <c r="U5176"/>
      <c r="V5176"/>
      <c r="W5176"/>
      <c r="X5176"/>
      <c r="Y5176" s="20"/>
      <c r="Z5176"/>
      <c r="AA5176"/>
      <c r="AB5176"/>
      <c r="AC5176"/>
      <c r="AD5176" s="20"/>
      <c r="AE5176"/>
      <c r="AF5176"/>
      <c r="AG5176"/>
      <c r="AH5176"/>
      <c r="AI5176" s="20"/>
      <c r="AJ5176"/>
      <c r="AK5176"/>
      <c r="AL5176"/>
      <c r="AM5176"/>
      <c r="AN5176" s="20"/>
      <c r="AO5176"/>
      <c r="AT5176" s="14"/>
      <c r="AU5176" s="14"/>
      <c r="AV5176" s="14"/>
      <c r="AW5176" s="14"/>
    </row>
    <row r="5177" spans="1:49" s="10" customFormat="1">
      <c r="A5177" s="12"/>
      <c r="C5177"/>
      <c r="D5177"/>
      <c r="E5177" s="20"/>
      <c r="F5177"/>
      <c r="G5177"/>
      <c r="H5177"/>
      <c r="I5177"/>
      <c r="J5177" s="20"/>
      <c r="K5177"/>
      <c r="L5177"/>
      <c r="M5177"/>
      <c r="N5177"/>
      <c r="O5177" s="20"/>
      <c r="P5177"/>
      <c r="Q5177"/>
      <c r="R5177"/>
      <c r="S5177"/>
      <c r="T5177" s="20"/>
      <c r="U5177"/>
      <c r="V5177"/>
      <c r="W5177"/>
      <c r="X5177"/>
      <c r="Y5177" s="20"/>
      <c r="Z5177"/>
      <c r="AA5177"/>
      <c r="AB5177"/>
      <c r="AC5177"/>
      <c r="AD5177" s="20"/>
      <c r="AE5177"/>
      <c r="AF5177"/>
      <c r="AG5177"/>
      <c r="AH5177"/>
      <c r="AI5177" s="20"/>
      <c r="AJ5177"/>
      <c r="AK5177"/>
      <c r="AL5177"/>
      <c r="AM5177"/>
      <c r="AN5177" s="20"/>
      <c r="AO5177"/>
      <c r="AT5177" s="14"/>
      <c r="AU5177" s="14"/>
      <c r="AV5177" s="14"/>
      <c r="AW5177" s="14"/>
    </row>
    <row r="5178" spans="1:49" s="10" customFormat="1">
      <c r="A5178" s="12"/>
      <c r="C5178"/>
      <c r="D5178"/>
      <c r="E5178" s="20"/>
      <c r="F5178"/>
      <c r="G5178"/>
      <c r="H5178"/>
      <c r="I5178"/>
      <c r="J5178" s="20"/>
      <c r="K5178"/>
      <c r="L5178"/>
      <c r="M5178"/>
      <c r="N5178"/>
      <c r="O5178" s="20"/>
      <c r="P5178"/>
      <c r="Q5178"/>
      <c r="R5178"/>
      <c r="S5178"/>
      <c r="T5178" s="20"/>
      <c r="U5178"/>
      <c r="V5178"/>
      <c r="W5178"/>
      <c r="X5178"/>
      <c r="Y5178" s="20"/>
      <c r="Z5178"/>
      <c r="AA5178"/>
      <c r="AB5178"/>
      <c r="AC5178"/>
      <c r="AD5178" s="20"/>
      <c r="AE5178"/>
      <c r="AF5178"/>
      <c r="AG5178"/>
      <c r="AH5178"/>
      <c r="AI5178" s="20"/>
      <c r="AJ5178"/>
      <c r="AK5178"/>
      <c r="AL5178"/>
      <c r="AM5178"/>
      <c r="AN5178" s="20"/>
      <c r="AO5178"/>
      <c r="AT5178" s="14"/>
      <c r="AU5178" s="14"/>
      <c r="AV5178" s="14"/>
      <c r="AW5178" s="14"/>
    </row>
    <row r="5179" spans="1:49" s="10" customFormat="1">
      <c r="A5179" s="12"/>
      <c r="C5179"/>
      <c r="D5179"/>
      <c r="E5179" s="20"/>
      <c r="F5179"/>
      <c r="G5179"/>
      <c r="H5179"/>
      <c r="I5179"/>
      <c r="J5179" s="20"/>
      <c r="K5179"/>
      <c r="L5179"/>
      <c r="M5179"/>
      <c r="N5179"/>
      <c r="O5179" s="20"/>
      <c r="P5179"/>
      <c r="Q5179"/>
      <c r="R5179"/>
      <c r="S5179"/>
      <c r="T5179" s="20"/>
      <c r="U5179"/>
      <c r="V5179"/>
      <c r="W5179"/>
      <c r="X5179"/>
      <c r="Y5179" s="20"/>
      <c r="Z5179"/>
      <c r="AA5179"/>
      <c r="AB5179"/>
      <c r="AC5179"/>
      <c r="AD5179" s="20"/>
      <c r="AE5179"/>
      <c r="AF5179"/>
      <c r="AG5179"/>
      <c r="AH5179"/>
      <c r="AI5179" s="20"/>
      <c r="AJ5179"/>
      <c r="AK5179"/>
      <c r="AL5179"/>
      <c r="AM5179"/>
      <c r="AN5179" s="20"/>
      <c r="AO5179"/>
      <c r="AT5179" s="14"/>
      <c r="AU5179" s="14"/>
      <c r="AV5179" s="14"/>
      <c r="AW5179" s="14"/>
    </row>
    <row r="5180" spans="1:49" s="10" customFormat="1">
      <c r="A5180" s="12"/>
      <c r="C5180"/>
      <c r="D5180"/>
      <c r="E5180" s="20"/>
      <c r="F5180"/>
      <c r="G5180"/>
      <c r="H5180"/>
      <c r="I5180"/>
      <c r="J5180" s="20"/>
      <c r="K5180"/>
      <c r="L5180"/>
      <c r="M5180"/>
      <c r="N5180"/>
      <c r="O5180" s="20"/>
      <c r="P5180"/>
      <c r="Q5180"/>
      <c r="R5180"/>
      <c r="S5180"/>
      <c r="T5180" s="20"/>
      <c r="U5180"/>
      <c r="V5180"/>
      <c r="W5180"/>
      <c r="X5180"/>
      <c r="Y5180" s="20"/>
      <c r="Z5180"/>
      <c r="AA5180"/>
      <c r="AB5180"/>
      <c r="AC5180"/>
      <c r="AD5180" s="20"/>
      <c r="AE5180"/>
      <c r="AF5180"/>
      <c r="AG5180"/>
      <c r="AH5180"/>
      <c r="AI5180" s="20"/>
      <c r="AJ5180"/>
      <c r="AK5180"/>
      <c r="AL5180"/>
      <c r="AM5180"/>
      <c r="AN5180" s="20"/>
      <c r="AO5180"/>
      <c r="AT5180" s="14"/>
      <c r="AU5180" s="14"/>
      <c r="AV5180" s="14"/>
      <c r="AW5180" s="14"/>
    </row>
    <row r="5181" spans="1:49" s="10" customFormat="1">
      <c r="A5181" s="12"/>
      <c r="C5181"/>
      <c r="D5181"/>
      <c r="E5181" s="20"/>
      <c r="F5181"/>
      <c r="G5181"/>
      <c r="H5181"/>
      <c r="I5181"/>
      <c r="J5181" s="20"/>
      <c r="K5181"/>
      <c r="L5181"/>
      <c r="M5181"/>
      <c r="N5181"/>
      <c r="O5181" s="20"/>
      <c r="P5181"/>
      <c r="Q5181"/>
      <c r="R5181"/>
      <c r="S5181"/>
      <c r="T5181" s="20"/>
      <c r="U5181"/>
      <c r="V5181"/>
      <c r="W5181"/>
      <c r="X5181"/>
      <c r="Y5181" s="20"/>
      <c r="Z5181"/>
      <c r="AA5181"/>
      <c r="AB5181"/>
      <c r="AC5181"/>
      <c r="AD5181" s="20"/>
      <c r="AE5181"/>
      <c r="AF5181"/>
      <c r="AG5181"/>
      <c r="AH5181"/>
      <c r="AI5181" s="20"/>
      <c r="AJ5181"/>
      <c r="AK5181"/>
      <c r="AL5181"/>
      <c r="AM5181"/>
      <c r="AN5181" s="20"/>
      <c r="AO5181"/>
      <c r="AT5181" s="14"/>
      <c r="AU5181" s="14"/>
      <c r="AV5181" s="14"/>
      <c r="AW5181" s="14"/>
    </row>
    <row r="5182" spans="1:49" s="10" customFormat="1">
      <c r="A5182" s="12"/>
      <c r="C5182"/>
      <c r="D5182"/>
      <c r="E5182" s="20"/>
      <c r="F5182"/>
      <c r="G5182"/>
      <c r="H5182"/>
      <c r="I5182"/>
      <c r="J5182" s="20"/>
      <c r="K5182"/>
      <c r="L5182"/>
      <c r="M5182"/>
      <c r="N5182"/>
      <c r="O5182" s="20"/>
      <c r="P5182"/>
      <c r="Q5182"/>
      <c r="R5182"/>
      <c r="S5182"/>
      <c r="T5182" s="20"/>
      <c r="U5182"/>
      <c r="V5182"/>
      <c r="W5182"/>
      <c r="X5182"/>
      <c r="Y5182" s="20"/>
      <c r="Z5182"/>
      <c r="AA5182"/>
      <c r="AB5182"/>
      <c r="AC5182"/>
      <c r="AD5182" s="20"/>
      <c r="AE5182"/>
      <c r="AF5182"/>
      <c r="AG5182"/>
      <c r="AH5182"/>
      <c r="AI5182" s="20"/>
      <c r="AJ5182"/>
      <c r="AK5182"/>
      <c r="AL5182"/>
      <c r="AM5182"/>
      <c r="AN5182" s="20"/>
      <c r="AO5182"/>
      <c r="AT5182" s="14"/>
      <c r="AU5182" s="14"/>
      <c r="AV5182" s="14"/>
      <c r="AW5182" s="14"/>
    </row>
    <row r="5183" spans="1:49" s="10" customFormat="1">
      <c r="A5183" s="12"/>
      <c r="C5183"/>
      <c r="D5183"/>
      <c r="E5183" s="20"/>
      <c r="F5183"/>
      <c r="G5183"/>
      <c r="H5183"/>
      <c r="I5183"/>
      <c r="J5183" s="20"/>
      <c r="K5183"/>
      <c r="L5183"/>
      <c r="M5183"/>
      <c r="N5183"/>
      <c r="O5183" s="20"/>
      <c r="P5183"/>
      <c r="Q5183"/>
      <c r="R5183"/>
      <c r="S5183"/>
      <c r="T5183" s="20"/>
      <c r="U5183"/>
      <c r="V5183"/>
      <c r="W5183"/>
      <c r="X5183"/>
      <c r="Y5183" s="20"/>
      <c r="Z5183"/>
      <c r="AA5183"/>
      <c r="AB5183"/>
      <c r="AC5183"/>
      <c r="AD5183" s="20"/>
      <c r="AE5183"/>
      <c r="AF5183"/>
      <c r="AG5183"/>
      <c r="AH5183"/>
      <c r="AI5183" s="20"/>
      <c r="AJ5183"/>
      <c r="AK5183"/>
      <c r="AL5183"/>
      <c r="AM5183"/>
      <c r="AN5183" s="20"/>
      <c r="AO5183"/>
      <c r="AT5183" s="14"/>
      <c r="AU5183" s="14"/>
      <c r="AV5183" s="14"/>
      <c r="AW5183" s="14"/>
    </row>
    <row r="5184" spans="1:49" s="10" customFormat="1">
      <c r="A5184" s="12"/>
      <c r="C5184"/>
      <c r="D5184"/>
      <c r="E5184" s="20"/>
      <c r="F5184"/>
      <c r="G5184"/>
      <c r="H5184"/>
      <c r="I5184"/>
      <c r="J5184" s="20"/>
      <c r="K5184"/>
      <c r="L5184"/>
      <c r="M5184"/>
      <c r="N5184"/>
      <c r="O5184" s="20"/>
      <c r="P5184"/>
      <c r="Q5184"/>
      <c r="R5184"/>
      <c r="S5184"/>
      <c r="T5184" s="20"/>
      <c r="U5184"/>
      <c r="V5184"/>
      <c r="W5184"/>
      <c r="X5184"/>
      <c r="Y5184" s="20"/>
      <c r="Z5184"/>
      <c r="AA5184"/>
      <c r="AB5184"/>
      <c r="AC5184"/>
      <c r="AD5184" s="20"/>
      <c r="AE5184"/>
      <c r="AF5184"/>
      <c r="AG5184"/>
      <c r="AH5184"/>
      <c r="AI5184" s="20"/>
      <c r="AJ5184"/>
      <c r="AK5184"/>
      <c r="AL5184"/>
      <c r="AM5184"/>
      <c r="AN5184" s="20"/>
      <c r="AO5184"/>
      <c r="AT5184" s="14"/>
      <c r="AU5184" s="14"/>
      <c r="AV5184" s="14"/>
      <c r="AW5184" s="14"/>
    </row>
    <row r="5185" spans="1:49" s="10" customFormat="1">
      <c r="A5185" s="12"/>
      <c r="C5185"/>
      <c r="D5185"/>
      <c r="E5185" s="20"/>
      <c r="F5185"/>
      <c r="G5185"/>
      <c r="H5185"/>
      <c r="I5185"/>
      <c r="J5185" s="20"/>
      <c r="K5185"/>
      <c r="L5185"/>
      <c r="M5185"/>
      <c r="N5185"/>
      <c r="O5185" s="20"/>
      <c r="P5185"/>
      <c r="Q5185"/>
      <c r="R5185"/>
      <c r="S5185"/>
      <c r="T5185" s="20"/>
      <c r="U5185"/>
      <c r="V5185"/>
      <c r="W5185"/>
      <c r="X5185"/>
      <c r="Y5185" s="20"/>
      <c r="Z5185"/>
      <c r="AA5185"/>
      <c r="AB5185"/>
      <c r="AC5185"/>
      <c r="AD5185" s="20"/>
      <c r="AE5185"/>
      <c r="AF5185"/>
      <c r="AG5185"/>
      <c r="AH5185"/>
      <c r="AI5185" s="20"/>
      <c r="AJ5185"/>
      <c r="AK5185"/>
      <c r="AL5185"/>
      <c r="AM5185"/>
      <c r="AN5185" s="20"/>
      <c r="AO5185"/>
      <c r="AT5185" s="14"/>
      <c r="AU5185" s="14"/>
      <c r="AV5185" s="14"/>
      <c r="AW5185" s="14"/>
    </row>
    <row r="5186" spans="1:49" s="10" customFormat="1">
      <c r="A5186" s="12"/>
      <c r="C5186"/>
      <c r="D5186"/>
      <c r="E5186" s="20"/>
      <c r="F5186"/>
      <c r="G5186"/>
      <c r="H5186"/>
      <c r="I5186"/>
      <c r="J5186" s="20"/>
      <c r="K5186"/>
      <c r="L5186"/>
      <c r="M5186"/>
      <c r="N5186"/>
      <c r="O5186" s="20"/>
      <c r="P5186"/>
      <c r="Q5186"/>
      <c r="R5186"/>
      <c r="S5186"/>
      <c r="T5186" s="20"/>
      <c r="U5186"/>
      <c r="V5186"/>
      <c r="W5186"/>
      <c r="X5186"/>
      <c r="Y5186" s="20"/>
      <c r="Z5186"/>
      <c r="AA5186"/>
      <c r="AB5186"/>
      <c r="AC5186"/>
      <c r="AD5186" s="20"/>
      <c r="AE5186"/>
      <c r="AF5186"/>
      <c r="AG5186"/>
      <c r="AH5186"/>
      <c r="AI5186" s="20"/>
      <c r="AJ5186"/>
      <c r="AK5186"/>
      <c r="AL5186"/>
      <c r="AM5186"/>
      <c r="AN5186" s="20"/>
      <c r="AO5186"/>
      <c r="AT5186" s="14"/>
      <c r="AU5186" s="14"/>
      <c r="AV5186" s="14"/>
      <c r="AW5186" s="14"/>
    </row>
    <row r="5187" spans="1:49" s="10" customFormat="1">
      <c r="A5187" s="12"/>
      <c r="C5187"/>
      <c r="D5187"/>
      <c r="E5187" s="20"/>
      <c r="F5187"/>
      <c r="G5187"/>
      <c r="H5187"/>
      <c r="I5187"/>
      <c r="J5187" s="20"/>
      <c r="K5187"/>
      <c r="L5187"/>
      <c r="M5187"/>
      <c r="N5187"/>
      <c r="O5187" s="20"/>
      <c r="P5187"/>
      <c r="Q5187"/>
      <c r="R5187"/>
      <c r="S5187"/>
      <c r="T5187" s="20"/>
      <c r="U5187"/>
      <c r="V5187"/>
      <c r="W5187"/>
      <c r="X5187"/>
      <c r="Y5187" s="20"/>
      <c r="Z5187"/>
      <c r="AA5187"/>
      <c r="AB5187"/>
      <c r="AC5187"/>
      <c r="AD5187" s="20"/>
      <c r="AE5187"/>
      <c r="AF5187"/>
      <c r="AG5187"/>
      <c r="AH5187"/>
      <c r="AI5187" s="20"/>
      <c r="AJ5187"/>
      <c r="AK5187"/>
      <c r="AL5187"/>
      <c r="AM5187"/>
      <c r="AN5187" s="20"/>
      <c r="AO5187"/>
      <c r="AT5187" s="14"/>
      <c r="AU5187" s="14"/>
      <c r="AV5187" s="14"/>
      <c r="AW5187" s="14"/>
    </row>
    <row r="5188" spans="1:49" s="10" customFormat="1">
      <c r="A5188" s="12"/>
      <c r="C5188"/>
      <c r="D5188"/>
      <c r="E5188" s="20"/>
      <c r="F5188"/>
      <c r="G5188"/>
      <c r="H5188"/>
      <c r="I5188"/>
      <c r="J5188" s="20"/>
      <c r="K5188"/>
      <c r="L5188"/>
      <c r="M5188"/>
      <c r="N5188"/>
      <c r="O5188" s="20"/>
      <c r="P5188"/>
      <c r="Q5188"/>
      <c r="R5188"/>
      <c r="S5188"/>
      <c r="T5188" s="20"/>
      <c r="U5188"/>
      <c r="V5188"/>
      <c r="W5188"/>
      <c r="X5188"/>
      <c r="Y5188" s="20"/>
      <c r="Z5188"/>
      <c r="AA5188"/>
      <c r="AB5188"/>
      <c r="AC5188"/>
      <c r="AD5188" s="20"/>
      <c r="AE5188"/>
      <c r="AF5188"/>
      <c r="AG5188"/>
      <c r="AH5188"/>
      <c r="AI5188" s="20"/>
      <c r="AJ5188"/>
      <c r="AK5188"/>
      <c r="AL5188"/>
      <c r="AM5188"/>
      <c r="AN5188" s="20"/>
      <c r="AO5188"/>
      <c r="AT5188" s="14"/>
      <c r="AU5188" s="14"/>
      <c r="AV5188" s="14"/>
      <c r="AW5188" s="14"/>
    </row>
    <row r="5189" spans="1:49" s="10" customFormat="1">
      <c r="A5189" s="12"/>
      <c r="C5189"/>
      <c r="D5189"/>
      <c r="E5189" s="20"/>
      <c r="F5189"/>
      <c r="G5189"/>
      <c r="H5189"/>
      <c r="I5189"/>
      <c r="J5189" s="20"/>
      <c r="K5189"/>
      <c r="L5189"/>
      <c r="M5189"/>
      <c r="N5189"/>
      <c r="O5189" s="20"/>
      <c r="P5189"/>
      <c r="Q5189"/>
      <c r="R5189"/>
      <c r="S5189"/>
      <c r="T5189" s="20"/>
      <c r="U5189"/>
      <c r="V5189"/>
      <c r="W5189"/>
      <c r="X5189"/>
      <c r="Y5189" s="20"/>
      <c r="Z5189"/>
      <c r="AA5189"/>
      <c r="AB5189"/>
      <c r="AC5189"/>
      <c r="AD5189" s="20"/>
      <c r="AE5189"/>
      <c r="AF5189"/>
      <c r="AG5189"/>
      <c r="AH5189"/>
      <c r="AI5189" s="20"/>
      <c r="AJ5189"/>
      <c r="AK5189"/>
      <c r="AL5189"/>
      <c r="AM5189"/>
      <c r="AN5189" s="20"/>
      <c r="AO5189"/>
      <c r="AT5189" s="14"/>
      <c r="AU5189" s="14"/>
      <c r="AV5189" s="14"/>
      <c r="AW5189" s="14"/>
    </row>
    <row r="5190" spans="1:49" s="10" customFormat="1">
      <c r="A5190" s="12"/>
      <c r="C5190"/>
      <c r="D5190"/>
      <c r="E5190" s="20"/>
      <c r="F5190"/>
      <c r="G5190"/>
      <c r="H5190"/>
      <c r="I5190"/>
      <c r="J5190" s="20"/>
      <c r="K5190"/>
      <c r="L5190"/>
      <c r="M5190"/>
      <c r="N5190"/>
      <c r="O5190" s="20"/>
      <c r="P5190"/>
      <c r="Q5190"/>
      <c r="R5190"/>
      <c r="S5190"/>
      <c r="T5190" s="20"/>
      <c r="U5190"/>
      <c r="V5190"/>
      <c r="W5190"/>
      <c r="X5190"/>
      <c r="Y5190" s="20"/>
      <c r="Z5190"/>
      <c r="AA5190"/>
      <c r="AB5190"/>
      <c r="AC5190"/>
      <c r="AD5190" s="20"/>
      <c r="AE5190"/>
      <c r="AF5190"/>
      <c r="AG5190"/>
      <c r="AH5190"/>
      <c r="AI5190" s="20"/>
      <c r="AJ5190"/>
      <c r="AK5190"/>
      <c r="AL5190"/>
      <c r="AM5190"/>
      <c r="AN5190" s="20"/>
      <c r="AO5190"/>
      <c r="AT5190" s="14"/>
      <c r="AU5190" s="14"/>
      <c r="AV5190" s="14"/>
      <c r="AW5190" s="14"/>
    </row>
    <row r="5191" spans="1:49" s="10" customFormat="1">
      <c r="A5191" s="12"/>
      <c r="C5191"/>
      <c r="D5191"/>
      <c r="E5191" s="20"/>
      <c r="F5191"/>
      <c r="G5191"/>
      <c r="H5191"/>
      <c r="I5191"/>
      <c r="J5191" s="20"/>
      <c r="K5191"/>
      <c r="L5191"/>
      <c r="M5191"/>
      <c r="N5191"/>
      <c r="O5191" s="20"/>
      <c r="P5191"/>
      <c r="Q5191"/>
      <c r="R5191"/>
      <c r="S5191"/>
      <c r="T5191" s="20"/>
      <c r="U5191"/>
      <c r="V5191"/>
      <c r="W5191"/>
      <c r="X5191"/>
      <c r="Y5191" s="20"/>
      <c r="Z5191"/>
      <c r="AA5191"/>
      <c r="AB5191"/>
      <c r="AC5191"/>
      <c r="AD5191" s="20"/>
      <c r="AE5191"/>
      <c r="AF5191"/>
      <c r="AG5191"/>
      <c r="AH5191"/>
      <c r="AI5191" s="20"/>
      <c r="AJ5191"/>
      <c r="AK5191"/>
      <c r="AL5191"/>
      <c r="AM5191"/>
      <c r="AN5191" s="20"/>
      <c r="AO5191"/>
      <c r="AT5191" s="14"/>
      <c r="AU5191" s="14"/>
      <c r="AV5191" s="14"/>
      <c r="AW5191" s="14"/>
    </row>
    <row r="5192" spans="1:49" s="10" customFormat="1">
      <c r="A5192" s="12"/>
      <c r="C5192"/>
      <c r="D5192"/>
      <c r="E5192" s="20"/>
      <c r="F5192"/>
      <c r="G5192"/>
      <c r="H5192"/>
      <c r="I5192"/>
      <c r="J5192" s="20"/>
      <c r="K5192"/>
      <c r="L5192"/>
      <c r="M5192"/>
      <c r="N5192"/>
      <c r="O5192" s="20"/>
      <c r="P5192"/>
      <c r="Q5192"/>
      <c r="R5192"/>
      <c r="S5192"/>
      <c r="T5192" s="20"/>
      <c r="U5192"/>
      <c r="V5192"/>
      <c r="W5192"/>
      <c r="X5192"/>
      <c r="Y5192" s="20"/>
      <c r="Z5192"/>
      <c r="AA5192"/>
      <c r="AB5192"/>
      <c r="AC5192"/>
      <c r="AD5192" s="20"/>
      <c r="AE5192"/>
      <c r="AF5192"/>
      <c r="AG5192"/>
      <c r="AH5192"/>
      <c r="AI5192" s="20"/>
      <c r="AJ5192"/>
      <c r="AK5192"/>
      <c r="AL5192"/>
      <c r="AM5192"/>
      <c r="AN5192" s="20"/>
      <c r="AO5192"/>
      <c r="AT5192" s="14"/>
      <c r="AU5192" s="14"/>
      <c r="AV5192" s="14"/>
      <c r="AW5192" s="14"/>
    </row>
    <row r="5193" spans="1:49" s="10" customFormat="1">
      <c r="A5193" s="12"/>
      <c r="C5193"/>
      <c r="D5193"/>
      <c r="E5193" s="20"/>
      <c r="F5193"/>
      <c r="G5193"/>
      <c r="H5193"/>
      <c r="I5193"/>
      <c r="J5193" s="20"/>
      <c r="K5193"/>
      <c r="L5193"/>
      <c r="M5193"/>
      <c r="N5193"/>
      <c r="O5193" s="20"/>
      <c r="P5193"/>
      <c r="Q5193"/>
      <c r="R5193"/>
      <c r="S5193"/>
      <c r="T5193" s="20"/>
      <c r="U5193"/>
      <c r="V5193"/>
      <c r="W5193"/>
      <c r="X5193"/>
      <c r="Y5193" s="20"/>
      <c r="Z5193"/>
      <c r="AA5193"/>
      <c r="AB5193"/>
      <c r="AC5193"/>
      <c r="AD5193" s="20"/>
      <c r="AE5193"/>
      <c r="AF5193"/>
      <c r="AG5193"/>
      <c r="AH5193"/>
      <c r="AI5193" s="20"/>
      <c r="AJ5193"/>
      <c r="AK5193"/>
      <c r="AL5193"/>
      <c r="AM5193"/>
      <c r="AN5193" s="20"/>
      <c r="AO5193"/>
      <c r="AT5193" s="14"/>
      <c r="AU5193" s="14"/>
      <c r="AV5193" s="14"/>
      <c r="AW5193" s="14"/>
    </row>
    <row r="5194" spans="1:49" s="10" customFormat="1">
      <c r="A5194" s="12"/>
      <c r="C5194"/>
      <c r="D5194"/>
      <c r="E5194" s="20"/>
      <c r="F5194"/>
      <c r="G5194"/>
      <c r="H5194"/>
      <c r="I5194"/>
      <c r="J5194" s="20"/>
      <c r="K5194"/>
      <c r="L5194"/>
      <c r="M5194"/>
      <c r="N5194"/>
      <c r="O5194" s="20"/>
      <c r="P5194"/>
      <c r="Q5194"/>
      <c r="R5194"/>
      <c r="S5194"/>
      <c r="T5194" s="20"/>
      <c r="U5194"/>
      <c r="V5194"/>
      <c r="W5194"/>
      <c r="X5194"/>
      <c r="Y5194" s="20"/>
      <c r="Z5194"/>
      <c r="AA5194"/>
      <c r="AB5194"/>
      <c r="AC5194"/>
      <c r="AD5194" s="20"/>
      <c r="AE5194"/>
      <c r="AF5194"/>
      <c r="AG5194"/>
      <c r="AH5194"/>
      <c r="AI5194" s="20"/>
      <c r="AJ5194"/>
      <c r="AK5194"/>
      <c r="AL5194"/>
      <c r="AM5194"/>
      <c r="AN5194" s="20"/>
      <c r="AO5194"/>
      <c r="AT5194" s="14"/>
      <c r="AU5194" s="14"/>
      <c r="AV5194" s="14"/>
      <c r="AW5194" s="14"/>
    </row>
    <row r="5195" spans="1:49" s="10" customFormat="1">
      <c r="A5195" s="12"/>
      <c r="C5195"/>
      <c r="D5195"/>
      <c r="E5195" s="20"/>
      <c r="F5195"/>
      <c r="G5195"/>
      <c r="H5195"/>
      <c r="I5195"/>
      <c r="J5195" s="20"/>
      <c r="K5195"/>
      <c r="L5195"/>
      <c r="M5195"/>
      <c r="N5195"/>
      <c r="O5195" s="20"/>
      <c r="P5195"/>
      <c r="Q5195"/>
      <c r="R5195"/>
      <c r="S5195"/>
      <c r="T5195" s="20"/>
      <c r="U5195"/>
      <c r="V5195"/>
      <c r="W5195"/>
      <c r="X5195"/>
      <c r="Y5195" s="20"/>
      <c r="Z5195"/>
      <c r="AA5195"/>
      <c r="AB5195"/>
      <c r="AC5195"/>
      <c r="AD5195" s="20"/>
      <c r="AE5195"/>
      <c r="AF5195"/>
      <c r="AG5195"/>
      <c r="AH5195"/>
      <c r="AI5195" s="20"/>
      <c r="AJ5195"/>
      <c r="AK5195"/>
      <c r="AL5195"/>
      <c r="AM5195"/>
      <c r="AN5195" s="20"/>
      <c r="AO5195"/>
      <c r="AT5195" s="14"/>
      <c r="AU5195" s="14"/>
      <c r="AV5195" s="14"/>
      <c r="AW5195" s="14"/>
    </row>
    <row r="5196" spans="1:49" s="10" customFormat="1">
      <c r="A5196" s="12"/>
      <c r="C5196"/>
      <c r="D5196"/>
      <c r="E5196" s="20"/>
      <c r="F5196"/>
      <c r="G5196"/>
      <c r="H5196"/>
      <c r="I5196"/>
      <c r="J5196" s="20"/>
      <c r="K5196"/>
      <c r="L5196"/>
      <c r="M5196"/>
      <c r="N5196"/>
      <c r="O5196" s="20"/>
      <c r="P5196"/>
      <c r="Q5196"/>
      <c r="R5196"/>
      <c r="S5196"/>
      <c r="T5196" s="20"/>
      <c r="U5196"/>
      <c r="V5196"/>
      <c r="W5196"/>
      <c r="X5196"/>
      <c r="Y5196" s="20"/>
      <c r="Z5196"/>
      <c r="AA5196"/>
      <c r="AB5196"/>
      <c r="AC5196"/>
      <c r="AD5196" s="20"/>
      <c r="AE5196"/>
      <c r="AF5196"/>
      <c r="AG5196"/>
      <c r="AH5196"/>
      <c r="AI5196" s="20"/>
      <c r="AJ5196"/>
      <c r="AK5196"/>
      <c r="AL5196"/>
      <c r="AM5196"/>
      <c r="AN5196" s="20"/>
      <c r="AO5196"/>
      <c r="AT5196" s="14"/>
      <c r="AU5196" s="14"/>
      <c r="AV5196" s="14"/>
      <c r="AW5196" s="14"/>
    </row>
    <row r="5197" spans="1:49" s="10" customFormat="1">
      <c r="A5197" s="12"/>
      <c r="C5197"/>
      <c r="D5197"/>
      <c r="E5197" s="20"/>
      <c r="F5197"/>
      <c r="G5197"/>
      <c r="H5197"/>
      <c r="I5197"/>
      <c r="J5197" s="20"/>
      <c r="K5197"/>
      <c r="L5197"/>
      <c r="M5197"/>
      <c r="N5197"/>
      <c r="O5197" s="20"/>
      <c r="P5197"/>
      <c r="Q5197"/>
      <c r="R5197"/>
      <c r="S5197"/>
      <c r="T5197" s="20"/>
      <c r="U5197"/>
      <c r="V5197"/>
      <c r="W5197"/>
      <c r="X5197"/>
      <c r="Y5197" s="20"/>
      <c r="Z5197"/>
      <c r="AA5197"/>
      <c r="AB5197"/>
      <c r="AC5197"/>
      <c r="AD5197" s="20"/>
      <c r="AE5197"/>
      <c r="AF5197"/>
      <c r="AG5197"/>
      <c r="AH5197"/>
      <c r="AI5197" s="20"/>
      <c r="AJ5197"/>
      <c r="AK5197"/>
      <c r="AL5197"/>
      <c r="AM5197"/>
      <c r="AN5197" s="20"/>
      <c r="AO5197"/>
      <c r="AT5197" s="14"/>
      <c r="AU5197" s="14"/>
      <c r="AV5197" s="14"/>
      <c r="AW5197" s="14"/>
    </row>
    <row r="5198" spans="1:49" s="10" customFormat="1">
      <c r="A5198" s="12"/>
      <c r="C5198"/>
      <c r="D5198"/>
      <c r="E5198" s="20"/>
      <c r="F5198"/>
      <c r="G5198"/>
      <c r="H5198"/>
      <c r="I5198"/>
      <c r="J5198" s="20"/>
      <c r="K5198"/>
      <c r="L5198"/>
      <c r="M5198"/>
      <c r="N5198"/>
      <c r="O5198" s="20"/>
      <c r="P5198"/>
      <c r="Q5198"/>
      <c r="R5198"/>
      <c r="S5198"/>
      <c r="T5198" s="20"/>
      <c r="U5198"/>
      <c r="V5198"/>
      <c r="W5198"/>
      <c r="X5198"/>
      <c r="Y5198" s="20"/>
      <c r="Z5198"/>
      <c r="AA5198"/>
      <c r="AB5198"/>
      <c r="AC5198"/>
      <c r="AD5198" s="20"/>
      <c r="AE5198"/>
      <c r="AF5198"/>
      <c r="AG5198"/>
      <c r="AH5198"/>
      <c r="AI5198" s="20"/>
      <c r="AJ5198"/>
      <c r="AK5198"/>
      <c r="AL5198"/>
      <c r="AM5198"/>
      <c r="AN5198" s="20"/>
      <c r="AO5198"/>
      <c r="AT5198" s="14"/>
      <c r="AU5198" s="14"/>
      <c r="AV5198" s="14"/>
      <c r="AW5198" s="14"/>
    </row>
    <row r="5199" spans="1:49" s="10" customFormat="1">
      <c r="A5199" s="12"/>
      <c r="C5199"/>
      <c r="D5199"/>
      <c r="E5199" s="20"/>
      <c r="F5199"/>
      <c r="G5199"/>
      <c r="H5199"/>
      <c r="I5199"/>
      <c r="J5199" s="20"/>
      <c r="K5199"/>
      <c r="L5199"/>
      <c r="M5199"/>
      <c r="N5199"/>
      <c r="O5199" s="20"/>
      <c r="P5199"/>
      <c r="Q5199"/>
      <c r="R5199"/>
      <c r="S5199"/>
      <c r="T5199" s="20"/>
      <c r="U5199"/>
      <c r="V5199"/>
      <c r="W5199"/>
      <c r="X5199"/>
      <c r="Y5199" s="20"/>
      <c r="Z5199"/>
      <c r="AA5199"/>
      <c r="AB5199"/>
      <c r="AC5199"/>
      <c r="AD5199" s="20"/>
      <c r="AE5199"/>
      <c r="AF5199"/>
      <c r="AG5199"/>
      <c r="AH5199"/>
      <c r="AI5199" s="20"/>
      <c r="AJ5199"/>
      <c r="AK5199"/>
      <c r="AL5199"/>
      <c r="AM5199"/>
      <c r="AN5199" s="20"/>
      <c r="AO5199"/>
      <c r="AT5199" s="14"/>
      <c r="AU5199" s="14"/>
      <c r="AV5199" s="14"/>
      <c r="AW5199" s="14"/>
    </row>
    <row r="5200" spans="1:49" s="10" customFormat="1">
      <c r="A5200" s="12"/>
      <c r="C5200"/>
      <c r="D5200"/>
      <c r="E5200" s="20"/>
      <c r="F5200"/>
      <c r="G5200"/>
      <c r="H5200"/>
      <c r="I5200"/>
      <c r="J5200" s="20"/>
      <c r="K5200"/>
      <c r="L5200"/>
      <c r="M5200"/>
      <c r="N5200"/>
      <c r="O5200" s="20"/>
      <c r="P5200"/>
      <c r="Q5200"/>
      <c r="R5200"/>
      <c r="S5200"/>
      <c r="T5200" s="20"/>
      <c r="U5200"/>
      <c r="V5200"/>
      <c r="W5200"/>
      <c r="X5200"/>
      <c r="Y5200" s="20"/>
      <c r="Z5200"/>
      <c r="AA5200"/>
      <c r="AB5200"/>
      <c r="AC5200"/>
      <c r="AD5200" s="20"/>
      <c r="AE5200"/>
      <c r="AF5200"/>
      <c r="AG5200"/>
      <c r="AH5200"/>
      <c r="AI5200" s="20"/>
      <c r="AJ5200"/>
      <c r="AK5200"/>
      <c r="AL5200"/>
      <c r="AM5200"/>
      <c r="AN5200" s="20"/>
      <c r="AO5200"/>
      <c r="AT5200" s="14"/>
      <c r="AU5200" s="14"/>
      <c r="AV5200" s="14"/>
      <c r="AW5200" s="14"/>
    </row>
    <row r="5201" spans="1:49" s="10" customFormat="1">
      <c r="A5201" s="12"/>
      <c r="C5201"/>
      <c r="D5201"/>
      <c r="E5201" s="20"/>
      <c r="F5201"/>
      <c r="G5201"/>
      <c r="H5201"/>
      <c r="I5201"/>
      <c r="J5201" s="20"/>
      <c r="K5201"/>
      <c r="L5201"/>
      <c r="M5201"/>
      <c r="N5201"/>
      <c r="O5201" s="20"/>
      <c r="P5201"/>
      <c r="Q5201"/>
      <c r="R5201"/>
      <c r="S5201"/>
      <c r="T5201" s="20"/>
      <c r="U5201"/>
      <c r="V5201"/>
      <c r="W5201"/>
      <c r="X5201"/>
      <c r="Y5201" s="20"/>
      <c r="Z5201"/>
      <c r="AA5201"/>
      <c r="AB5201"/>
      <c r="AC5201"/>
      <c r="AD5201" s="20"/>
      <c r="AE5201"/>
      <c r="AF5201"/>
      <c r="AG5201"/>
      <c r="AH5201"/>
      <c r="AI5201" s="20"/>
      <c r="AJ5201"/>
      <c r="AK5201"/>
      <c r="AL5201"/>
      <c r="AM5201"/>
      <c r="AN5201" s="20"/>
      <c r="AO5201"/>
      <c r="AT5201" s="14"/>
      <c r="AU5201" s="14"/>
      <c r="AV5201" s="14"/>
      <c r="AW5201" s="14"/>
    </row>
    <row r="5202" spans="1:49" s="10" customFormat="1">
      <c r="A5202" s="12"/>
      <c r="C5202"/>
      <c r="D5202"/>
      <c r="E5202" s="20"/>
      <c r="F5202"/>
      <c r="G5202"/>
      <c r="H5202"/>
      <c r="I5202"/>
      <c r="J5202" s="20"/>
      <c r="K5202"/>
      <c r="L5202"/>
      <c r="M5202"/>
      <c r="N5202"/>
      <c r="O5202" s="20"/>
      <c r="P5202"/>
      <c r="Q5202"/>
      <c r="R5202"/>
      <c r="S5202"/>
      <c r="T5202" s="20"/>
      <c r="U5202"/>
      <c r="V5202"/>
      <c r="W5202"/>
      <c r="X5202"/>
      <c r="Y5202" s="20"/>
      <c r="Z5202"/>
      <c r="AA5202"/>
      <c r="AB5202"/>
      <c r="AC5202"/>
      <c r="AD5202" s="20"/>
      <c r="AE5202"/>
      <c r="AF5202"/>
      <c r="AG5202"/>
      <c r="AH5202"/>
      <c r="AI5202" s="20"/>
      <c r="AJ5202"/>
      <c r="AK5202"/>
      <c r="AL5202"/>
      <c r="AM5202"/>
      <c r="AN5202" s="20"/>
      <c r="AO5202"/>
      <c r="AT5202" s="14"/>
      <c r="AU5202" s="14"/>
      <c r="AV5202" s="14"/>
      <c r="AW5202" s="14"/>
    </row>
    <row r="5203" spans="1:49" s="10" customFormat="1">
      <c r="A5203" s="12"/>
      <c r="C5203"/>
      <c r="D5203"/>
      <c r="E5203" s="20"/>
      <c r="F5203"/>
      <c r="G5203"/>
      <c r="H5203"/>
      <c r="I5203"/>
      <c r="J5203" s="20"/>
      <c r="K5203"/>
      <c r="L5203"/>
      <c r="M5203"/>
      <c r="N5203"/>
      <c r="O5203" s="20"/>
      <c r="P5203"/>
      <c r="Q5203"/>
      <c r="R5203"/>
      <c r="S5203"/>
      <c r="T5203" s="20"/>
      <c r="U5203"/>
      <c r="V5203"/>
      <c r="W5203"/>
      <c r="X5203"/>
      <c r="Y5203" s="20"/>
      <c r="Z5203"/>
      <c r="AA5203"/>
      <c r="AB5203"/>
      <c r="AC5203"/>
      <c r="AD5203" s="20"/>
      <c r="AE5203"/>
      <c r="AF5203"/>
      <c r="AG5203"/>
      <c r="AH5203"/>
      <c r="AI5203" s="20"/>
      <c r="AJ5203"/>
      <c r="AK5203"/>
      <c r="AL5203"/>
      <c r="AM5203"/>
      <c r="AN5203" s="20"/>
      <c r="AO5203"/>
      <c r="AT5203" s="14"/>
      <c r="AU5203" s="14"/>
      <c r="AV5203" s="14"/>
      <c r="AW5203" s="14"/>
    </row>
    <row r="5204" spans="1:49" s="10" customFormat="1">
      <c r="A5204" s="12"/>
      <c r="C5204"/>
      <c r="D5204"/>
      <c r="E5204" s="20"/>
      <c r="F5204"/>
      <c r="G5204"/>
      <c r="H5204"/>
      <c r="I5204"/>
      <c r="J5204" s="20"/>
      <c r="K5204"/>
      <c r="L5204"/>
      <c r="M5204"/>
      <c r="N5204"/>
      <c r="O5204" s="20"/>
      <c r="P5204"/>
      <c r="Q5204"/>
      <c r="R5204"/>
      <c r="S5204"/>
      <c r="T5204" s="20"/>
      <c r="U5204"/>
      <c r="V5204"/>
      <c r="W5204"/>
      <c r="X5204"/>
      <c r="Y5204" s="20"/>
      <c r="Z5204"/>
      <c r="AA5204"/>
      <c r="AB5204"/>
      <c r="AC5204"/>
      <c r="AD5204" s="20"/>
      <c r="AE5204"/>
      <c r="AF5204"/>
      <c r="AG5204"/>
      <c r="AH5204"/>
      <c r="AI5204" s="20"/>
      <c r="AJ5204"/>
      <c r="AK5204"/>
      <c r="AL5204"/>
      <c r="AM5204"/>
      <c r="AN5204" s="20"/>
      <c r="AO5204"/>
      <c r="AT5204" s="14"/>
      <c r="AU5204" s="14"/>
      <c r="AV5204" s="14"/>
      <c r="AW5204" s="14"/>
    </row>
    <row r="5205" spans="1:49" s="10" customFormat="1">
      <c r="A5205" s="12"/>
      <c r="C5205"/>
      <c r="D5205"/>
      <c r="E5205" s="20"/>
      <c r="F5205"/>
      <c r="G5205"/>
      <c r="H5205"/>
      <c r="I5205"/>
      <c r="J5205" s="20"/>
      <c r="K5205"/>
      <c r="L5205"/>
      <c r="M5205"/>
      <c r="N5205"/>
      <c r="O5205" s="20"/>
      <c r="P5205"/>
      <c r="Q5205"/>
      <c r="R5205"/>
      <c r="S5205"/>
      <c r="T5205" s="20"/>
      <c r="U5205"/>
      <c r="V5205"/>
      <c r="W5205"/>
      <c r="X5205"/>
      <c r="Y5205" s="20"/>
      <c r="Z5205"/>
      <c r="AA5205"/>
      <c r="AB5205"/>
      <c r="AC5205"/>
      <c r="AD5205" s="20"/>
      <c r="AE5205"/>
      <c r="AF5205"/>
      <c r="AG5205"/>
      <c r="AH5205"/>
      <c r="AI5205" s="20"/>
      <c r="AJ5205"/>
      <c r="AK5205"/>
      <c r="AL5205"/>
      <c r="AM5205"/>
      <c r="AN5205" s="20"/>
      <c r="AO5205"/>
      <c r="AT5205" s="14"/>
      <c r="AU5205" s="14"/>
      <c r="AV5205" s="14"/>
      <c r="AW5205" s="14"/>
    </row>
    <row r="5206" spans="1:49" s="10" customFormat="1">
      <c r="A5206" s="12"/>
      <c r="C5206"/>
      <c r="D5206"/>
      <c r="E5206" s="20"/>
      <c r="F5206"/>
      <c r="G5206"/>
      <c r="H5206"/>
      <c r="I5206"/>
      <c r="J5206" s="20"/>
      <c r="K5206"/>
      <c r="L5206"/>
      <c r="M5206"/>
      <c r="N5206"/>
      <c r="O5206" s="20"/>
      <c r="P5206"/>
      <c r="Q5206"/>
      <c r="R5206"/>
      <c r="S5206"/>
      <c r="T5206" s="20"/>
      <c r="U5206"/>
      <c r="V5206"/>
      <c r="W5206"/>
      <c r="X5206"/>
      <c r="Y5206" s="20"/>
      <c r="Z5206"/>
      <c r="AA5206"/>
      <c r="AB5206"/>
      <c r="AC5206"/>
      <c r="AD5206" s="20"/>
      <c r="AE5206"/>
      <c r="AF5206"/>
      <c r="AG5206"/>
      <c r="AH5206"/>
      <c r="AI5206" s="20"/>
      <c r="AJ5206"/>
      <c r="AK5206"/>
      <c r="AL5206"/>
      <c r="AM5206"/>
      <c r="AN5206" s="20"/>
      <c r="AO5206"/>
      <c r="AT5206" s="14"/>
      <c r="AU5206" s="14"/>
      <c r="AV5206" s="14"/>
      <c r="AW5206" s="14"/>
    </row>
    <row r="5207" spans="1:49" s="10" customFormat="1">
      <c r="A5207" s="12"/>
      <c r="C5207"/>
      <c r="D5207"/>
      <c r="E5207" s="20"/>
      <c r="F5207"/>
      <c r="G5207"/>
      <c r="H5207"/>
      <c r="I5207"/>
      <c r="J5207" s="20"/>
      <c r="K5207"/>
      <c r="L5207"/>
      <c r="M5207"/>
      <c r="N5207"/>
      <c r="O5207" s="20"/>
      <c r="P5207"/>
      <c r="Q5207"/>
      <c r="R5207"/>
      <c r="S5207"/>
      <c r="T5207" s="20"/>
      <c r="U5207"/>
      <c r="V5207"/>
      <c r="W5207"/>
      <c r="X5207"/>
      <c r="Y5207" s="20"/>
      <c r="Z5207"/>
      <c r="AA5207"/>
      <c r="AB5207"/>
      <c r="AC5207"/>
      <c r="AD5207" s="20"/>
      <c r="AE5207"/>
      <c r="AF5207"/>
      <c r="AG5207"/>
      <c r="AH5207"/>
      <c r="AI5207" s="20"/>
      <c r="AJ5207"/>
      <c r="AK5207"/>
      <c r="AL5207"/>
      <c r="AM5207"/>
      <c r="AN5207" s="20"/>
      <c r="AO5207"/>
      <c r="AT5207" s="14"/>
      <c r="AU5207" s="14"/>
      <c r="AV5207" s="14"/>
      <c r="AW5207" s="14"/>
    </row>
    <row r="5208" spans="1:49" s="10" customFormat="1">
      <c r="A5208" s="12"/>
      <c r="C5208"/>
      <c r="D5208"/>
      <c r="E5208" s="20"/>
      <c r="F5208"/>
      <c r="G5208"/>
      <c r="H5208"/>
      <c r="I5208"/>
      <c r="J5208" s="20"/>
      <c r="K5208"/>
      <c r="L5208"/>
      <c r="M5208"/>
      <c r="N5208"/>
      <c r="O5208" s="20"/>
      <c r="P5208"/>
      <c r="Q5208"/>
      <c r="R5208"/>
      <c r="S5208"/>
      <c r="T5208" s="20"/>
      <c r="U5208"/>
      <c r="V5208"/>
      <c r="W5208"/>
      <c r="X5208"/>
      <c r="Y5208" s="20"/>
      <c r="Z5208"/>
      <c r="AA5208"/>
      <c r="AB5208"/>
      <c r="AC5208"/>
      <c r="AD5208" s="20"/>
      <c r="AE5208"/>
      <c r="AF5208"/>
      <c r="AG5208"/>
      <c r="AH5208"/>
      <c r="AI5208" s="20"/>
      <c r="AJ5208"/>
      <c r="AK5208"/>
      <c r="AL5208"/>
      <c r="AM5208"/>
      <c r="AN5208" s="20"/>
      <c r="AO5208"/>
      <c r="AT5208" s="14"/>
      <c r="AU5208" s="14"/>
      <c r="AV5208" s="14"/>
      <c r="AW5208" s="14"/>
    </row>
    <row r="5209" spans="1:49" s="10" customFormat="1">
      <c r="A5209" s="12"/>
      <c r="C5209"/>
      <c r="D5209"/>
      <c r="E5209" s="20"/>
      <c r="F5209"/>
      <c r="G5209"/>
      <c r="H5209"/>
      <c r="I5209"/>
      <c r="J5209" s="20"/>
      <c r="K5209"/>
      <c r="L5209"/>
      <c r="M5209"/>
      <c r="N5209"/>
      <c r="O5209" s="20"/>
      <c r="P5209"/>
      <c r="Q5209"/>
      <c r="R5209"/>
      <c r="S5209"/>
      <c r="T5209" s="20"/>
      <c r="U5209"/>
      <c r="V5209"/>
      <c r="W5209"/>
      <c r="X5209"/>
      <c r="Y5209" s="20"/>
      <c r="Z5209"/>
      <c r="AA5209"/>
      <c r="AB5209"/>
      <c r="AC5209"/>
      <c r="AD5209" s="20"/>
      <c r="AE5209"/>
      <c r="AF5209"/>
      <c r="AG5209"/>
      <c r="AH5209"/>
      <c r="AI5209" s="20"/>
      <c r="AJ5209"/>
      <c r="AK5209"/>
      <c r="AL5209"/>
      <c r="AM5209"/>
      <c r="AN5209" s="20"/>
      <c r="AO5209"/>
      <c r="AT5209" s="14"/>
      <c r="AU5209" s="14"/>
      <c r="AV5209" s="14"/>
      <c r="AW5209" s="14"/>
    </row>
    <row r="5210" spans="1:49" s="10" customFormat="1">
      <c r="A5210" s="12"/>
      <c r="C5210"/>
      <c r="D5210"/>
      <c r="E5210" s="20"/>
      <c r="F5210"/>
      <c r="G5210"/>
      <c r="H5210"/>
      <c r="I5210"/>
      <c r="J5210" s="20"/>
      <c r="K5210"/>
      <c r="L5210"/>
      <c r="M5210"/>
      <c r="N5210"/>
      <c r="O5210" s="20"/>
      <c r="P5210"/>
      <c r="Q5210"/>
      <c r="R5210"/>
      <c r="S5210"/>
      <c r="T5210" s="20"/>
      <c r="U5210"/>
      <c r="V5210"/>
      <c r="W5210"/>
      <c r="X5210"/>
      <c r="Y5210" s="20"/>
      <c r="Z5210"/>
      <c r="AA5210"/>
      <c r="AB5210"/>
      <c r="AC5210"/>
      <c r="AD5210" s="20"/>
      <c r="AE5210"/>
      <c r="AF5210"/>
      <c r="AG5210"/>
      <c r="AH5210"/>
      <c r="AI5210" s="20"/>
      <c r="AJ5210"/>
      <c r="AK5210"/>
      <c r="AL5210"/>
      <c r="AM5210"/>
      <c r="AN5210" s="20"/>
      <c r="AO5210"/>
      <c r="AT5210" s="14"/>
      <c r="AU5210" s="14"/>
      <c r="AV5210" s="14"/>
      <c r="AW5210" s="14"/>
    </row>
    <row r="5211" spans="1:49" s="10" customFormat="1">
      <c r="A5211" s="12"/>
      <c r="C5211"/>
      <c r="D5211"/>
      <c r="E5211" s="20"/>
      <c r="F5211"/>
      <c r="G5211"/>
      <c r="H5211"/>
      <c r="I5211"/>
      <c r="J5211" s="20"/>
      <c r="K5211"/>
      <c r="L5211"/>
      <c r="M5211"/>
      <c r="N5211"/>
      <c r="O5211" s="20"/>
      <c r="P5211"/>
      <c r="Q5211"/>
      <c r="R5211"/>
      <c r="S5211"/>
      <c r="T5211" s="20"/>
      <c r="U5211"/>
      <c r="V5211"/>
      <c r="W5211"/>
      <c r="X5211"/>
      <c r="Y5211" s="20"/>
      <c r="Z5211"/>
      <c r="AA5211"/>
      <c r="AB5211"/>
      <c r="AC5211"/>
      <c r="AD5211" s="20"/>
      <c r="AE5211"/>
      <c r="AF5211"/>
      <c r="AG5211"/>
      <c r="AH5211"/>
      <c r="AI5211" s="20"/>
      <c r="AJ5211"/>
      <c r="AK5211"/>
      <c r="AL5211"/>
      <c r="AM5211"/>
      <c r="AN5211" s="20"/>
      <c r="AO5211"/>
      <c r="AT5211" s="14"/>
      <c r="AU5211" s="14"/>
      <c r="AV5211" s="14"/>
      <c r="AW5211" s="14"/>
    </row>
    <row r="5212" spans="1:49" s="10" customFormat="1">
      <c r="A5212" s="12"/>
      <c r="C5212"/>
      <c r="D5212"/>
      <c r="E5212" s="20"/>
      <c r="F5212"/>
      <c r="G5212"/>
      <c r="H5212"/>
      <c r="I5212"/>
      <c r="J5212" s="20"/>
      <c r="K5212"/>
      <c r="L5212"/>
      <c r="M5212"/>
      <c r="N5212"/>
      <c r="O5212" s="20"/>
      <c r="P5212"/>
      <c r="Q5212"/>
      <c r="R5212"/>
      <c r="S5212"/>
      <c r="T5212" s="20"/>
      <c r="U5212"/>
      <c r="V5212"/>
      <c r="W5212"/>
      <c r="X5212"/>
      <c r="Y5212" s="20"/>
      <c r="Z5212"/>
      <c r="AA5212"/>
      <c r="AB5212"/>
      <c r="AC5212"/>
      <c r="AD5212" s="20"/>
      <c r="AE5212"/>
      <c r="AF5212"/>
      <c r="AG5212"/>
      <c r="AH5212"/>
      <c r="AI5212" s="20"/>
      <c r="AJ5212"/>
      <c r="AK5212"/>
      <c r="AL5212"/>
      <c r="AM5212"/>
      <c r="AN5212" s="20"/>
      <c r="AO5212"/>
      <c r="AT5212" s="14"/>
      <c r="AU5212" s="14"/>
      <c r="AV5212" s="14"/>
      <c r="AW5212" s="14"/>
    </row>
    <row r="5213" spans="1:49" s="10" customFormat="1">
      <c r="A5213" s="12"/>
      <c r="C5213"/>
      <c r="D5213"/>
      <c r="E5213" s="20"/>
      <c r="F5213"/>
      <c r="G5213"/>
      <c r="H5213"/>
      <c r="I5213"/>
      <c r="J5213" s="20"/>
      <c r="K5213"/>
      <c r="L5213"/>
      <c r="M5213"/>
      <c r="N5213"/>
      <c r="O5213" s="20"/>
      <c r="P5213"/>
      <c r="Q5213"/>
      <c r="R5213"/>
      <c r="S5213"/>
      <c r="T5213" s="20"/>
      <c r="U5213"/>
      <c r="V5213"/>
      <c r="W5213"/>
      <c r="X5213"/>
      <c r="Y5213" s="20"/>
      <c r="Z5213"/>
      <c r="AA5213"/>
      <c r="AB5213"/>
      <c r="AC5213"/>
      <c r="AD5213" s="20"/>
      <c r="AE5213"/>
      <c r="AF5213"/>
      <c r="AG5213"/>
      <c r="AH5213"/>
      <c r="AI5213" s="20"/>
      <c r="AJ5213"/>
      <c r="AK5213"/>
      <c r="AL5213"/>
      <c r="AM5213"/>
      <c r="AN5213" s="20"/>
      <c r="AO5213"/>
      <c r="AT5213" s="14"/>
      <c r="AU5213" s="14"/>
      <c r="AV5213" s="14"/>
      <c r="AW5213" s="14"/>
    </row>
    <row r="5214" spans="1:49" s="10" customFormat="1">
      <c r="A5214" s="12"/>
      <c r="C5214"/>
      <c r="D5214"/>
      <c r="E5214" s="20"/>
      <c r="F5214"/>
      <c r="G5214"/>
      <c r="H5214"/>
      <c r="I5214"/>
      <c r="J5214" s="20"/>
      <c r="K5214"/>
      <c r="L5214"/>
      <c r="M5214"/>
      <c r="N5214"/>
      <c r="O5214" s="20"/>
      <c r="P5214"/>
      <c r="Q5214"/>
      <c r="R5214"/>
      <c r="S5214"/>
      <c r="T5214" s="20"/>
      <c r="U5214"/>
      <c r="V5214"/>
      <c r="W5214"/>
      <c r="X5214"/>
      <c r="Y5214" s="20"/>
      <c r="Z5214"/>
      <c r="AA5214"/>
      <c r="AB5214"/>
      <c r="AC5214"/>
      <c r="AD5214" s="20"/>
      <c r="AE5214"/>
      <c r="AF5214"/>
      <c r="AG5214"/>
      <c r="AH5214"/>
      <c r="AI5214" s="20"/>
      <c r="AJ5214"/>
      <c r="AK5214"/>
      <c r="AL5214"/>
      <c r="AM5214"/>
      <c r="AN5214" s="20"/>
      <c r="AO5214"/>
      <c r="AT5214" s="14"/>
      <c r="AU5214" s="14"/>
      <c r="AV5214" s="14"/>
      <c r="AW5214" s="14"/>
    </row>
    <row r="5215" spans="1:49" s="10" customFormat="1">
      <c r="A5215" s="12"/>
      <c r="C5215"/>
      <c r="D5215"/>
      <c r="E5215" s="20"/>
      <c r="F5215"/>
      <c r="G5215"/>
      <c r="H5215"/>
      <c r="I5215"/>
      <c r="J5215" s="20"/>
      <c r="K5215"/>
      <c r="L5215"/>
      <c r="M5215"/>
      <c r="N5215"/>
      <c r="O5215" s="20"/>
      <c r="P5215"/>
      <c r="Q5215"/>
      <c r="R5215"/>
      <c r="S5215"/>
      <c r="T5215" s="20"/>
      <c r="U5215"/>
      <c r="V5215"/>
      <c r="W5215"/>
      <c r="X5215"/>
      <c r="Y5215" s="20"/>
      <c r="Z5215"/>
      <c r="AA5215"/>
      <c r="AB5215"/>
      <c r="AC5215"/>
      <c r="AD5215" s="20"/>
      <c r="AE5215"/>
      <c r="AF5215"/>
      <c r="AG5215"/>
      <c r="AH5215"/>
      <c r="AI5215" s="20"/>
      <c r="AJ5215"/>
      <c r="AK5215"/>
      <c r="AL5215"/>
      <c r="AM5215"/>
      <c r="AN5215" s="20"/>
      <c r="AO5215"/>
      <c r="AT5215" s="14"/>
      <c r="AU5215" s="14"/>
      <c r="AV5215" s="14"/>
      <c r="AW5215" s="14"/>
    </row>
    <row r="5216" spans="1:49" s="10" customFormat="1">
      <c r="A5216" s="12"/>
      <c r="C5216"/>
      <c r="D5216"/>
      <c r="E5216" s="20"/>
      <c r="F5216"/>
      <c r="G5216"/>
      <c r="H5216"/>
      <c r="I5216"/>
      <c r="J5216" s="20"/>
      <c r="K5216"/>
      <c r="L5216"/>
      <c r="M5216"/>
      <c r="N5216"/>
      <c r="O5216" s="20"/>
      <c r="P5216"/>
      <c r="Q5216"/>
      <c r="R5216"/>
      <c r="S5216"/>
      <c r="T5216" s="20"/>
      <c r="U5216"/>
      <c r="V5216"/>
      <c r="W5216"/>
      <c r="X5216"/>
      <c r="Y5216" s="20"/>
      <c r="Z5216"/>
      <c r="AA5216"/>
      <c r="AB5216"/>
      <c r="AC5216"/>
      <c r="AD5216" s="20"/>
      <c r="AE5216"/>
      <c r="AF5216"/>
      <c r="AG5216"/>
      <c r="AH5216"/>
      <c r="AI5216" s="20"/>
      <c r="AJ5216"/>
      <c r="AK5216"/>
      <c r="AL5216"/>
      <c r="AM5216"/>
      <c r="AN5216" s="20"/>
      <c r="AO5216"/>
      <c r="AT5216" s="14"/>
      <c r="AU5216" s="14"/>
      <c r="AV5216" s="14"/>
      <c r="AW5216" s="14"/>
    </row>
    <row r="5217" spans="1:49" s="10" customFormat="1">
      <c r="A5217" s="12"/>
      <c r="C5217"/>
      <c r="D5217"/>
      <c r="E5217" s="20"/>
      <c r="F5217"/>
      <c r="G5217"/>
      <c r="H5217"/>
      <c r="I5217"/>
      <c r="J5217" s="20"/>
      <c r="K5217"/>
      <c r="L5217"/>
      <c r="M5217"/>
      <c r="N5217"/>
      <c r="O5217" s="20"/>
      <c r="P5217"/>
      <c r="Q5217"/>
      <c r="R5217"/>
      <c r="S5217"/>
      <c r="T5217" s="20"/>
      <c r="U5217"/>
      <c r="V5217"/>
      <c r="W5217"/>
      <c r="X5217"/>
      <c r="Y5217" s="20"/>
      <c r="Z5217"/>
      <c r="AA5217"/>
      <c r="AB5217"/>
      <c r="AC5217"/>
      <c r="AD5217" s="20"/>
      <c r="AE5217"/>
      <c r="AF5217"/>
      <c r="AG5217"/>
      <c r="AH5217"/>
      <c r="AI5217" s="20"/>
      <c r="AJ5217"/>
      <c r="AK5217"/>
      <c r="AL5217"/>
      <c r="AM5217"/>
      <c r="AN5217" s="20"/>
      <c r="AO5217"/>
      <c r="AT5217" s="14"/>
      <c r="AU5217" s="14"/>
      <c r="AV5217" s="14"/>
      <c r="AW5217" s="14"/>
    </row>
    <row r="5218" spans="1:49" s="10" customFormat="1">
      <c r="A5218" s="12"/>
      <c r="C5218"/>
      <c r="D5218"/>
      <c r="E5218" s="20"/>
      <c r="F5218"/>
      <c r="G5218"/>
      <c r="H5218"/>
      <c r="I5218"/>
      <c r="J5218" s="20"/>
      <c r="K5218"/>
      <c r="L5218"/>
      <c r="M5218"/>
      <c r="N5218"/>
      <c r="O5218" s="20"/>
      <c r="P5218"/>
      <c r="Q5218"/>
      <c r="R5218"/>
      <c r="S5218"/>
      <c r="T5218" s="20"/>
      <c r="U5218"/>
      <c r="V5218"/>
      <c r="W5218"/>
      <c r="X5218"/>
      <c r="Y5218" s="20"/>
      <c r="Z5218"/>
      <c r="AA5218"/>
      <c r="AB5218"/>
      <c r="AC5218"/>
      <c r="AD5218" s="20"/>
      <c r="AE5218"/>
      <c r="AF5218"/>
      <c r="AG5218"/>
      <c r="AH5218"/>
      <c r="AI5218" s="20"/>
      <c r="AJ5218"/>
      <c r="AK5218"/>
      <c r="AL5218"/>
      <c r="AM5218"/>
      <c r="AN5218" s="20"/>
      <c r="AO5218"/>
      <c r="AT5218" s="14"/>
      <c r="AU5218" s="14"/>
      <c r="AV5218" s="14"/>
      <c r="AW5218" s="14"/>
    </row>
    <row r="5219" spans="1:49" s="10" customFormat="1">
      <c r="A5219" s="12"/>
      <c r="C5219"/>
      <c r="D5219"/>
      <c r="E5219" s="20"/>
      <c r="F5219"/>
      <c r="G5219"/>
      <c r="H5219"/>
      <c r="I5219"/>
      <c r="J5219" s="20"/>
      <c r="K5219"/>
      <c r="L5219"/>
      <c r="M5219"/>
      <c r="N5219"/>
      <c r="O5219" s="20"/>
      <c r="P5219"/>
      <c r="Q5219"/>
      <c r="R5219"/>
      <c r="S5219"/>
      <c r="T5219" s="20"/>
      <c r="U5219"/>
      <c r="V5219"/>
      <c r="W5219"/>
      <c r="X5219"/>
      <c r="Y5219" s="20"/>
      <c r="Z5219"/>
      <c r="AA5219"/>
      <c r="AB5219"/>
      <c r="AC5219"/>
      <c r="AD5219" s="20"/>
      <c r="AE5219"/>
      <c r="AF5219"/>
      <c r="AG5219"/>
      <c r="AH5219"/>
      <c r="AI5219" s="20"/>
      <c r="AJ5219"/>
      <c r="AK5219"/>
      <c r="AL5219"/>
      <c r="AM5219"/>
      <c r="AN5219" s="20"/>
      <c r="AO5219"/>
      <c r="AT5219" s="14"/>
      <c r="AU5219" s="14"/>
      <c r="AV5219" s="14"/>
      <c r="AW5219" s="14"/>
    </row>
    <row r="5220" spans="1:49" s="10" customFormat="1">
      <c r="A5220" s="12"/>
      <c r="C5220"/>
      <c r="D5220"/>
      <c r="E5220" s="20"/>
      <c r="F5220"/>
      <c r="G5220"/>
      <c r="H5220"/>
      <c r="I5220"/>
      <c r="J5220" s="20"/>
      <c r="K5220"/>
      <c r="L5220"/>
      <c r="M5220"/>
      <c r="N5220"/>
      <c r="O5220" s="20"/>
      <c r="P5220"/>
      <c r="Q5220"/>
      <c r="R5220"/>
      <c r="S5220"/>
      <c r="T5220" s="20"/>
      <c r="U5220"/>
      <c r="V5220"/>
      <c r="W5220"/>
      <c r="X5220"/>
      <c r="Y5220" s="20"/>
      <c r="Z5220"/>
      <c r="AA5220"/>
      <c r="AB5220"/>
      <c r="AC5220"/>
      <c r="AD5220" s="20"/>
      <c r="AE5220"/>
      <c r="AF5220"/>
      <c r="AG5220"/>
      <c r="AH5220"/>
      <c r="AI5220" s="20"/>
      <c r="AJ5220"/>
      <c r="AK5220"/>
      <c r="AL5220"/>
      <c r="AM5220"/>
      <c r="AN5220" s="20"/>
      <c r="AO5220"/>
      <c r="AT5220" s="14"/>
      <c r="AU5220" s="14"/>
      <c r="AV5220" s="14"/>
      <c r="AW5220" s="14"/>
    </row>
    <row r="5221" spans="1:49" s="10" customFormat="1">
      <c r="A5221" s="12"/>
      <c r="C5221"/>
      <c r="D5221"/>
      <c r="E5221" s="20"/>
      <c r="F5221"/>
      <c r="G5221"/>
      <c r="H5221"/>
      <c r="I5221"/>
      <c r="J5221" s="20"/>
      <c r="K5221"/>
      <c r="L5221"/>
      <c r="M5221"/>
      <c r="N5221"/>
      <c r="O5221" s="20"/>
      <c r="P5221"/>
      <c r="Q5221"/>
      <c r="R5221"/>
      <c r="S5221"/>
      <c r="T5221" s="20"/>
      <c r="U5221"/>
      <c r="V5221"/>
      <c r="W5221"/>
      <c r="X5221"/>
      <c r="Y5221" s="20"/>
      <c r="Z5221"/>
      <c r="AA5221"/>
      <c r="AB5221"/>
      <c r="AC5221"/>
      <c r="AD5221" s="20"/>
      <c r="AE5221"/>
      <c r="AF5221"/>
      <c r="AG5221"/>
      <c r="AH5221"/>
      <c r="AI5221" s="20"/>
      <c r="AJ5221"/>
      <c r="AK5221"/>
      <c r="AL5221"/>
      <c r="AM5221"/>
      <c r="AN5221" s="20"/>
      <c r="AO5221"/>
      <c r="AT5221" s="14"/>
      <c r="AU5221" s="14"/>
      <c r="AV5221" s="14"/>
      <c r="AW5221" s="14"/>
    </row>
    <row r="5222" spans="1:49" s="10" customFormat="1">
      <c r="A5222" s="12"/>
      <c r="C5222"/>
      <c r="D5222"/>
      <c r="E5222" s="20"/>
      <c r="F5222"/>
      <c r="G5222"/>
      <c r="H5222"/>
      <c r="I5222"/>
      <c r="J5222" s="20"/>
      <c r="K5222"/>
      <c r="L5222"/>
      <c r="M5222"/>
      <c r="N5222"/>
      <c r="O5222" s="20"/>
      <c r="P5222"/>
      <c r="Q5222"/>
      <c r="R5222"/>
      <c r="S5222"/>
      <c r="T5222" s="20"/>
      <c r="U5222"/>
      <c r="V5222"/>
      <c r="W5222"/>
      <c r="X5222"/>
      <c r="Y5222" s="20"/>
      <c r="Z5222"/>
      <c r="AA5222"/>
      <c r="AB5222"/>
      <c r="AC5222"/>
      <c r="AD5222" s="20"/>
      <c r="AE5222"/>
      <c r="AF5222"/>
      <c r="AG5222"/>
      <c r="AH5222"/>
      <c r="AI5222" s="20"/>
      <c r="AJ5222"/>
      <c r="AK5222"/>
      <c r="AL5222"/>
      <c r="AM5222"/>
      <c r="AN5222" s="20"/>
      <c r="AO5222"/>
      <c r="AT5222" s="14"/>
      <c r="AU5222" s="14"/>
      <c r="AV5222" s="14"/>
      <c r="AW5222" s="14"/>
    </row>
    <row r="5223" spans="1:49" s="10" customFormat="1">
      <c r="A5223" s="12"/>
      <c r="C5223"/>
      <c r="D5223"/>
      <c r="E5223" s="20"/>
      <c r="F5223"/>
      <c r="G5223"/>
      <c r="H5223"/>
      <c r="I5223"/>
      <c r="J5223" s="20"/>
      <c r="K5223"/>
      <c r="L5223"/>
      <c r="M5223"/>
      <c r="N5223"/>
      <c r="O5223" s="20"/>
      <c r="P5223"/>
      <c r="Q5223"/>
      <c r="R5223"/>
      <c r="S5223"/>
      <c r="T5223" s="20"/>
      <c r="U5223"/>
      <c r="V5223"/>
      <c r="W5223"/>
      <c r="X5223"/>
      <c r="Y5223" s="20"/>
      <c r="Z5223"/>
      <c r="AA5223"/>
      <c r="AB5223"/>
      <c r="AC5223"/>
      <c r="AD5223" s="20"/>
      <c r="AE5223"/>
      <c r="AF5223"/>
      <c r="AG5223"/>
      <c r="AH5223"/>
      <c r="AI5223" s="20"/>
      <c r="AJ5223"/>
      <c r="AK5223"/>
      <c r="AL5223"/>
      <c r="AM5223"/>
      <c r="AN5223" s="20"/>
      <c r="AO5223"/>
      <c r="AT5223" s="14"/>
      <c r="AU5223" s="14"/>
      <c r="AV5223" s="14"/>
      <c r="AW5223" s="14"/>
    </row>
    <row r="5224" spans="1:49" s="10" customFormat="1">
      <c r="A5224" s="12"/>
      <c r="C5224"/>
      <c r="D5224"/>
      <c r="E5224" s="20"/>
      <c r="F5224"/>
      <c r="G5224"/>
      <c r="H5224"/>
      <c r="I5224"/>
      <c r="J5224" s="20"/>
      <c r="K5224"/>
      <c r="L5224"/>
      <c r="M5224"/>
      <c r="N5224"/>
      <c r="O5224" s="20"/>
      <c r="P5224"/>
      <c r="Q5224"/>
      <c r="R5224"/>
      <c r="S5224"/>
      <c r="T5224" s="20"/>
      <c r="U5224"/>
      <c r="V5224"/>
      <c r="W5224"/>
      <c r="X5224"/>
      <c r="Y5224" s="20"/>
      <c r="Z5224"/>
      <c r="AA5224"/>
      <c r="AB5224"/>
      <c r="AC5224"/>
      <c r="AD5224" s="20"/>
      <c r="AE5224"/>
      <c r="AF5224"/>
      <c r="AG5224"/>
      <c r="AH5224"/>
      <c r="AI5224" s="20"/>
      <c r="AJ5224"/>
      <c r="AK5224"/>
      <c r="AL5224"/>
      <c r="AM5224"/>
      <c r="AN5224" s="20"/>
      <c r="AO5224"/>
      <c r="AT5224" s="14"/>
      <c r="AU5224" s="14"/>
      <c r="AV5224" s="14"/>
      <c r="AW5224" s="14"/>
    </row>
    <row r="5225" spans="1:49" s="10" customFormat="1">
      <c r="A5225" s="12"/>
      <c r="C5225"/>
      <c r="D5225"/>
      <c r="E5225" s="20"/>
      <c r="F5225"/>
      <c r="G5225"/>
      <c r="H5225"/>
      <c r="I5225"/>
      <c r="J5225" s="20"/>
      <c r="K5225"/>
      <c r="L5225"/>
      <c r="M5225"/>
      <c r="N5225"/>
      <c r="O5225" s="20"/>
      <c r="P5225"/>
      <c r="Q5225"/>
      <c r="R5225"/>
      <c r="S5225"/>
      <c r="T5225" s="20"/>
      <c r="U5225"/>
      <c r="V5225"/>
      <c r="W5225"/>
      <c r="X5225"/>
      <c r="Y5225" s="20"/>
      <c r="Z5225"/>
      <c r="AA5225"/>
      <c r="AB5225"/>
      <c r="AC5225"/>
      <c r="AD5225" s="20"/>
      <c r="AE5225"/>
      <c r="AF5225"/>
      <c r="AG5225"/>
      <c r="AH5225"/>
      <c r="AI5225" s="20"/>
      <c r="AJ5225"/>
      <c r="AK5225"/>
      <c r="AL5225"/>
      <c r="AM5225"/>
      <c r="AN5225" s="20"/>
      <c r="AO5225"/>
      <c r="AT5225" s="14"/>
      <c r="AU5225" s="14"/>
      <c r="AV5225" s="14"/>
      <c r="AW5225" s="14"/>
    </row>
    <row r="5226" spans="1:49" s="10" customFormat="1">
      <c r="A5226" s="12"/>
      <c r="C5226"/>
      <c r="D5226"/>
      <c r="E5226" s="20"/>
      <c r="F5226"/>
      <c r="G5226"/>
      <c r="H5226"/>
      <c r="I5226"/>
      <c r="J5226" s="20"/>
      <c r="K5226"/>
      <c r="L5226"/>
      <c r="M5226"/>
      <c r="N5226"/>
      <c r="O5226" s="20"/>
      <c r="P5226"/>
      <c r="Q5226"/>
      <c r="R5226"/>
      <c r="S5226"/>
      <c r="T5226" s="20"/>
      <c r="U5226"/>
      <c r="V5226"/>
      <c r="W5226"/>
      <c r="X5226"/>
      <c r="Y5226" s="20"/>
      <c r="Z5226"/>
      <c r="AA5226"/>
      <c r="AB5226"/>
      <c r="AC5226"/>
      <c r="AD5226" s="20"/>
      <c r="AE5226"/>
      <c r="AF5226"/>
      <c r="AG5226"/>
      <c r="AH5226"/>
      <c r="AI5226" s="20"/>
      <c r="AJ5226"/>
      <c r="AK5226"/>
      <c r="AL5226"/>
      <c r="AM5226"/>
      <c r="AN5226" s="20"/>
      <c r="AO5226"/>
      <c r="AT5226" s="14"/>
      <c r="AU5226" s="14"/>
      <c r="AV5226" s="14"/>
      <c r="AW5226" s="14"/>
    </row>
    <row r="5227" spans="1:49" s="10" customFormat="1">
      <c r="A5227" s="12"/>
      <c r="C5227"/>
      <c r="D5227"/>
      <c r="E5227" s="20"/>
      <c r="F5227"/>
      <c r="G5227"/>
      <c r="H5227"/>
      <c r="I5227"/>
      <c r="J5227" s="20"/>
      <c r="K5227"/>
      <c r="L5227"/>
      <c r="M5227"/>
      <c r="N5227"/>
      <c r="O5227" s="20"/>
      <c r="P5227"/>
      <c r="Q5227"/>
      <c r="R5227"/>
      <c r="S5227"/>
      <c r="T5227" s="20"/>
      <c r="U5227"/>
      <c r="V5227"/>
      <c r="W5227"/>
      <c r="X5227"/>
      <c r="Y5227" s="20"/>
      <c r="Z5227"/>
      <c r="AA5227"/>
      <c r="AB5227"/>
      <c r="AC5227"/>
      <c r="AD5227" s="20"/>
      <c r="AE5227"/>
      <c r="AF5227"/>
      <c r="AG5227"/>
      <c r="AH5227"/>
      <c r="AI5227" s="20"/>
      <c r="AJ5227"/>
      <c r="AK5227"/>
      <c r="AL5227"/>
      <c r="AM5227"/>
      <c r="AN5227" s="20"/>
      <c r="AO5227"/>
      <c r="AT5227" s="14"/>
      <c r="AU5227" s="14"/>
      <c r="AV5227" s="14"/>
      <c r="AW5227" s="14"/>
    </row>
    <row r="5228" spans="1:49" s="10" customFormat="1">
      <c r="A5228" s="12"/>
      <c r="C5228"/>
      <c r="D5228"/>
      <c r="E5228" s="20"/>
      <c r="F5228"/>
      <c r="G5228"/>
      <c r="H5228"/>
      <c r="I5228"/>
      <c r="J5228" s="20"/>
      <c r="K5228"/>
      <c r="L5228"/>
      <c r="M5228"/>
      <c r="N5228"/>
      <c r="O5228" s="20"/>
      <c r="P5228"/>
      <c r="Q5228"/>
      <c r="R5228"/>
      <c r="S5228"/>
      <c r="T5228" s="20"/>
      <c r="U5228"/>
      <c r="V5228"/>
      <c r="W5228"/>
      <c r="X5228"/>
      <c r="Y5228" s="20"/>
      <c r="Z5228"/>
      <c r="AA5228"/>
      <c r="AB5228"/>
      <c r="AC5228"/>
      <c r="AD5228" s="20"/>
      <c r="AE5228"/>
      <c r="AF5228"/>
      <c r="AG5228"/>
      <c r="AH5228"/>
      <c r="AI5228" s="20"/>
      <c r="AJ5228"/>
      <c r="AK5228"/>
      <c r="AL5228"/>
      <c r="AM5228"/>
      <c r="AN5228" s="20"/>
      <c r="AO5228"/>
      <c r="AT5228" s="14"/>
      <c r="AU5228" s="14"/>
      <c r="AV5228" s="14"/>
      <c r="AW5228" s="14"/>
    </row>
    <row r="5229" spans="1:49" s="10" customFormat="1">
      <c r="A5229" s="12"/>
      <c r="C5229"/>
      <c r="D5229"/>
      <c r="E5229" s="20"/>
      <c r="F5229"/>
      <c r="G5229"/>
      <c r="H5229"/>
      <c r="I5229"/>
      <c r="J5229" s="20"/>
      <c r="K5229"/>
      <c r="L5229"/>
      <c r="M5229"/>
      <c r="N5229"/>
      <c r="O5229" s="20"/>
      <c r="P5229"/>
      <c r="Q5229"/>
      <c r="R5229"/>
      <c r="S5229"/>
      <c r="T5229" s="20"/>
      <c r="U5229"/>
      <c r="V5229"/>
      <c r="W5229"/>
      <c r="X5229"/>
      <c r="Y5229" s="20"/>
      <c r="Z5229"/>
      <c r="AA5229"/>
      <c r="AB5229"/>
      <c r="AC5229"/>
      <c r="AD5229" s="20"/>
      <c r="AE5229"/>
      <c r="AF5229"/>
      <c r="AG5229"/>
      <c r="AH5229"/>
      <c r="AI5229" s="20"/>
      <c r="AJ5229"/>
      <c r="AK5229"/>
      <c r="AL5229"/>
      <c r="AM5229"/>
      <c r="AN5229" s="20"/>
      <c r="AO5229"/>
      <c r="AT5229" s="14"/>
      <c r="AU5229" s="14"/>
      <c r="AV5229" s="14"/>
      <c r="AW5229" s="14"/>
    </row>
    <row r="5230" spans="1:49" s="10" customFormat="1">
      <c r="A5230" s="12"/>
      <c r="C5230"/>
      <c r="D5230"/>
      <c r="E5230" s="20"/>
      <c r="F5230"/>
      <c r="G5230"/>
      <c r="H5230"/>
      <c r="I5230"/>
      <c r="J5230" s="20"/>
      <c r="K5230"/>
      <c r="L5230"/>
      <c r="M5230"/>
      <c r="N5230"/>
      <c r="O5230" s="20"/>
      <c r="P5230"/>
      <c r="Q5230"/>
      <c r="R5230"/>
      <c r="S5230"/>
      <c r="T5230" s="20"/>
      <c r="U5230"/>
      <c r="V5230"/>
      <c r="W5230"/>
      <c r="X5230"/>
      <c r="Y5230" s="20"/>
      <c r="Z5230"/>
      <c r="AA5230"/>
      <c r="AB5230"/>
      <c r="AC5230"/>
      <c r="AD5230" s="20"/>
      <c r="AE5230"/>
      <c r="AF5230"/>
      <c r="AG5230"/>
      <c r="AH5230"/>
      <c r="AI5230" s="20"/>
      <c r="AJ5230"/>
      <c r="AK5230"/>
      <c r="AL5230"/>
      <c r="AM5230"/>
      <c r="AN5230" s="20"/>
      <c r="AO5230"/>
      <c r="AT5230" s="14"/>
      <c r="AU5230" s="14"/>
      <c r="AV5230" s="14"/>
      <c r="AW5230" s="14"/>
    </row>
    <row r="5231" spans="1:49" s="10" customFormat="1">
      <c r="A5231" s="12"/>
      <c r="C5231"/>
      <c r="D5231"/>
      <c r="E5231" s="20"/>
      <c r="F5231"/>
      <c r="G5231"/>
      <c r="H5231"/>
      <c r="I5231"/>
      <c r="J5231" s="20"/>
      <c r="K5231"/>
      <c r="L5231"/>
      <c r="M5231"/>
      <c r="N5231"/>
      <c r="O5231" s="20"/>
      <c r="P5231"/>
      <c r="Q5231"/>
      <c r="R5231"/>
      <c r="S5231"/>
      <c r="T5231" s="20"/>
      <c r="U5231"/>
      <c r="V5231"/>
      <c r="W5231"/>
      <c r="X5231"/>
      <c r="Y5231" s="20"/>
      <c r="Z5231"/>
      <c r="AA5231"/>
      <c r="AB5231"/>
      <c r="AC5231"/>
      <c r="AD5231" s="20"/>
      <c r="AE5231"/>
      <c r="AF5231"/>
      <c r="AG5231"/>
      <c r="AH5231"/>
      <c r="AI5231" s="20"/>
      <c r="AJ5231"/>
      <c r="AK5231"/>
      <c r="AL5231"/>
      <c r="AM5231"/>
      <c r="AN5231" s="20"/>
      <c r="AO5231"/>
      <c r="AT5231" s="14"/>
      <c r="AU5231" s="14"/>
      <c r="AV5231" s="14"/>
      <c r="AW5231" s="14"/>
    </row>
    <row r="5232" spans="1:49" s="10" customFormat="1">
      <c r="A5232" s="12"/>
      <c r="C5232"/>
      <c r="D5232"/>
      <c r="E5232" s="20"/>
      <c r="F5232"/>
      <c r="G5232"/>
      <c r="H5232"/>
      <c r="I5232"/>
      <c r="J5232" s="20"/>
      <c r="K5232"/>
      <c r="L5232"/>
      <c r="M5232"/>
      <c r="N5232"/>
      <c r="O5232" s="20"/>
      <c r="P5232"/>
      <c r="Q5232"/>
      <c r="R5232"/>
      <c r="S5232"/>
      <c r="T5232" s="20"/>
      <c r="U5232"/>
      <c r="V5232"/>
      <c r="W5232"/>
      <c r="X5232"/>
      <c r="Y5232" s="20"/>
      <c r="Z5232"/>
      <c r="AA5232"/>
      <c r="AB5232"/>
      <c r="AC5232"/>
      <c r="AD5232" s="20"/>
      <c r="AE5232"/>
      <c r="AF5232"/>
      <c r="AG5232"/>
      <c r="AH5232"/>
      <c r="AI5232" s="20"/>
      <c r="AJ5232"/>
      <c r="AK5232"/>
      <c r="AL5232"/>
      <c r="AM5232"/>
      <c r="AN5232" s="20"/>
      <c r="AO5232"/>
      <c r="AT5232" s="14"/>
      <c r="AU5232" s="14"/>
      <c r="AV5232" s="14"/>
      <c r="AW5232" s="14"/>
    </row>
    <row r="5233" spans="1:49" s="10" customFormat="1">
      <c r="A5233" s="12"/>
      <c r="C5233"/>
      <c r="D5233"/>
      <c r="E5233" s="20"/>
      <c r="F5233"/>
      <c r="G5233"/>
      <c r="H5233"/>
      <c r="I5233"/>
      <c r="J5233" s="20"/>
      <c r="K5233"/>
      <c r="L5233"/>
      <c r="M5233"/>
      <c r="N5233"/>
      <c r="O5233" s="20"/>
      <c r="P5233"/>
      <c r="Q5233"/>
      <c r="R5233"/>
      <c r="S5233"/>
      <c r="T5233" s="20"/>
      <c r="U5233"/>
      <c r="V5233"/>
      <c r="W5233"/>
      <c r="X5233"/>
      <c r="Y5233" s="20"/>
      <c r="Z5233"/>
      <c r="AA5233"/>
      <c r="AB5233"/>
      <c r="AC5233"/>
      <c r="AD5233" s="20"/>
      <c r="AE5233"/>
      <c r="AF5233"/>
      <c r="AG5233"/>
      <c r="AH5233"/>
      <c r="AI5233" s="20"/>
      <c r="AJ5233"/>
      <c r="AK5233"/>
      <c r="AL5233"/>
      <c r="AM5233"/>
      <c r="AN5233" s="20"/>
      <c r="AO5233"/>
      <c r="AT5233" s="14"/>
      <c r="AU5233" s="14"/>
      <c r="AV5233" s="14"/>
      <c r="AW5233" s="14"/>
    </row>
    <row r="5234" spans="1:49" s="10" customFormat="1">
      <c r="A5234" s="12"/>
      <c r="C5234"/>
      <c r="D5234"/>
      <c r="E5234" s="20"/>
      <c r="F5234"/>
      <c r="G5234"/>
      <c r="H5234"/>
      <c r="I5234"/>
      <c r="J5234" s="20"/>
      <c r="K5234"/>
      <c r="L5234"/>
      <c r="M5234"/>
      <c r="N5234"/>
      <c r="O5234" s="20"/>
      <c r="P5234"/>
      <c r="Q5234"/>
      <c r="R5234"/>
      <c r="S5234"/>
      <c r="T5234" s="20"/>
      <c r="U5234"/>
      <c r="V5234"/>
      <c r="W5234"/>
      <c r="X5234"/>
      <c r="Y5234" s="20"/>
      <c r="Z5234"/>
      <c r="AA5234"/>
      <c r="AB5234"/>
      <c r="AC5234"/>
      <c r="AD5234" s="20"/>
      <c r="AE5234"/>
      <c r="AF5234"/>
      <c r="AG5234"/>
      <c r="AH5234"/>
      <c r="AI5234" s="20"/>
      <c r="AJ5234"/>
      <c r="AK5234"/>
      <c r="AL5234"/>
      <c r="AM5234"/>
      <c r="AN5234" s="20"/>
      <c r="AO5234"/>
      <c r="AT5234" s="14"/>
      <c r="AU5234" s="14"/>
      <c r="AV5234" s="14"/>
      <c r="AW5234" s="14"/>
    </row>
    <row r="5235" spans="1:49" s="10" customFormat="1">
      <c r="A5235" s="12"/>
      <c r="C5235"/>
      <c r="D5235"/>
      <c r="E5235" s="20"/>
      <c r="F5235"/>
      <c r="G5235"/>
      <c r="H5235"/>
      <c r="I5235"/>
      <c r="J5235" s="20"/>
      <c r="K5235"/>
      <c r="L5235"/>
      <c r="M5235"/>
      <c r="N5235"/>
      <c r="O5235" s="20"/>
      <c r="P5235"/>
      <c r="Q5235"/>
      <c r="R5235"/>
      <c r="S5235"/>
      <c r="T5235" s="20"/>
      <c r="U5235"/>
      <c r="V5235"/>
      <c r="W5235"/>
      <c r="X5235"/>
      <c r="Y5235" s="20"/>
      <c r="Z5235"/>
      <c r="AA5235"/>
      <c r="AB5235"/>
      <c r="AC5235"/>
      <c r="AD5235" s="20"/>
      <c r="AE5235"/>
      <c r="AF5235"/>
      <c r="AG5235"/>
      <c r="AH5235"/>
      <c r="AI5235" s="20"/>
      <c r="AJ5235"/>
      <c r="AK5235"/>
      <c r="AL5235"/>
      <c r="AM5235"/>
      <c r="AN5235" s="20"/>
      <c r="AO5235"/>
      <c r="AT5235" s="14"/>
      <c r="AU5235" s="14"/>
      <c r="AV5235" s="14"/>
      <c r="AW5235" s="14"/>
    </row>
    <row r="5236" spans="1:49" s="10" customFormat="1">
      <c r="A5236" s="12"/>
      <c r="C5236"/>
      <c r="D5236"/>
      <c r="E5236" s="20"/>
      <c r="F5236"/>
      <c r="G5236"/>
      <c r="H5236"/>
      <c r="I5236"/>
      <c r="J5236" s="20"/>
      <c r="K5236"/>
      <c r="L5236"/>
      <c r="M5236"/>
      <c r="N5236"/>
      <c r="O5236" s="20"/>
      <c r="P5236"/>
      <c r="Q5236"/>
      <c r="R5236"/>
      <c r="S5236"/>
      <c r="T5236" s="20"/>
      <c r="U5236"/>
      <c r="V5236"/>
      <c r="W5236"/>
      <c r="X5236"/>
      <c r="Y5236" s="20"/>
      <c r="Z5236"/>
      <c r="AA5236"/>
      <c r="AB5236"/>
      <c r="AC5236"/>
      <c r="AD5236" s="20"/>
      <c r="AE5236"/>
      <c r="AF5236"/>
      <c r="AG5236"/>
      <c r="AH5236"/>
      <c r="AI5236" s="20"/>
      <c r="AJ5236"/>
      <c r="AK5236"/>
      <c r="AL5236"/>
      <c r="AM5236"/>
      <c r="AN5236" s="20"/>
      <c r="AO5236"/>
      <c r="AT5236" s="14"/>
      <c r="AU5236" s="14"/>
      <c r="AV5236" s="14"/>
      <c r="AW5236" s="14"/>
    </row>
    <row r="5237" spans="1:49" s="10" customFormat="1">
      <c r="A5237" s="12"/>
      <c r="C5237"/>
      <c r="D5237"/>
      <c r="E5237" s="20"/>
      <c r="F5237"/>
      <c r="G5237"/>
      <c r="H5237"/>
      <c r="I5237"/>
      <c r="J5237" s="20"/>
      <c r="K5237"/>
      <c r="L5237"/>
      <c r="M5237"/>
      <c r="N5237"/>
      <c r="O5237" s="20"/>
      <c r="P5237"/>
      <c r="Q5237"/>
      <c r="R5237"/>
      <c r="S5237"/>
      <c r="T5237" s="20"/>
      <c r="U5237"/>
      <c r="V5237"/>
      <c r="W5237"/>
      <c r="X5237"/>
      <c r="Y5237" s="20"/>
      <c r="Z5237"/>
      <c r="AA5237"/>
      <c r="AB5237"/>
      <c r="AC5237"/>
      <c r="AD5237" s="20"/>
      <c r="AE5237"/>
      <c r="AF5237"/>
      <c r="AG5237"/>
      <c r="AH5237"/>
      <c r="AI5237" s="20"/>
      <c r="AJ5237"/>
      <c r="AK5237"/>
      <c r="AL5237"/>
      <c r="AM5237"/>
      <c r="AN5237" s="20"/>
      <c r="AO5237"/>
      <c r="AT5237" s="14"/>
      <c r="AU5237" s="14"/>
      <c r="AV5237" s="14"/>
      <c r="AW5237" s="14"/>
    </row>
    <row r="5238" spans="1:49" s="10" customFormat="1">
      <c r="A5238" s="12"/>
      <c r="C5238"/>
      <c r="D5238"/>
      <c r="E5238" s="20"/>
      <c r="F5238"/>
      <c r="G5238"/>
      <c r="H5238"/>
      <c r="I5238"/>
      <c r="J5238" s="20"/>
      <c r="K5238"/>
      <c r="L5238"/>
      <c r="M5238"/>
      <c r="N5238"/>
      <c r="O5238" s="20"/>
      <c r="P5238"/>
      <c r="Q5238"/>
      <c r="R5238"/>
      <c r="S5238"/>
      <c r="T5238" s="20"/>
      <c r="U5238"/>
      <c r="V5238"/>
      <c r="W5238"/>
      <c r="X5238"/>
      <c r="Y5238" s="20"/>
      <c r="Z5238"/>
      <c r="AA5238"/>
      <c r="AB5238"/>
      <c r="AC5238"/>
      <c r="AD5238" s="20"/>
      <c r="AE5238"/>
      <c r="AF5238"/>
      <c r="AG5238"/>
      <c r="AH5238"/>
      <c r="AI5238" s="20"/>
      <c r="AJ5238"/>
      <c r="AK5238"/>
      <c r="AL5238"/>
      <c r="AM5238"/>
      <c r="AN5238" s="20"/>
      <c r="AO5238"/>
      <c r="AT5238" s="14"/>
      <c r="AU5238" s="14"/>
      <c r="AV5238" s="14"/>
      <c r="AW5238" s="14"/>
    </row>
    <row r="5239" spans="1:49" s="10" customFormat="1">
      <c r="A5239" s="12"/>
      <c r="C5239"/>
      <c r="D5239"/>
      <c r="E5239" s="20"/>
      <c r="F5239"/>
      <c r="G5239"/>
      <c r="H5239"/>
      <c r="I5239"/>
      <c r="J5239" s="20"/>
      <c r="K5239"/>
      <c r="L5239"/>
      <c r="M5239"/>
      <c r="N5239"/>
      <c r="O5239" s="20"/>
      <c r="P5239"/>
      <c r="Q5239"/>
      <c r="R5239"/>
      <c r="S5239"/>
      <c r="T5239" s="20"/>
      <c r="U5239"/>
      <c r="V5239"/>
      <c r="W5239"/>
      <c r="X5239"/>
      <c r="Y5239" s="20"/>
      <c r="Z5239"/>
      <c r="AA5239"/>
      <c r="AB5239"/>
      <c r="AC5239"/>
      <c r="AD5239" s="20"/>
      <c r="AE5239"/>
      <c r="AF5239"/>
      <c r="AG5239"/>
      <c r="AH5239"/>
      <c r="AI5239" s="20"/>
      <c r="AJ5239"/>
      <c r="AK5239"/>
      <c r="AL5239"/>
      <c r="AM5239"/>
      <c r="AN5239" s="20"/>
      <c r="AO5239"/>
      <c r="AT5239" s="14"/>
      <c r="AU5239" s="14"/>
      <c r="AV5239" s="14"/>
      <c r="AW5239" s="14"/>
    </row>
    <row r="5240" spans="1:49" s="10" customFormat="1">
      <c r="A5240" s="12"/>
      <c r="C5240"/>
      <c r="D5240"/>
      <c r="E5240" s="20"/>
      <c r="F5240"/>
      <c r="G5240"/>
      <c r="H5240"/>
      <c r="I5240"/>
      <c r="J5240" s="20"/>
      <c r="K5240"/>
      <c r="L5240"/>
      <c r="M5240"/>
      <c r="N5240"/>
      <c r="O5240" s="20"/>
      <c r="P5240"/>
      <c r="Q5240"/>
      <c r="R5240"/>
      <c r="S5240"/>
      <c r="T5240" s="20"/>
      <c r="U5240"/>
      <c r="V5240"/>
      <c r="W5240"/>
      <c r="X5240"/>
      <c r="Y5240" s="20"/>
      <c r="Z5240"/>
      <c r="AA5240"/>
      <c r="AB5240"/>
      <c r="AC5240"/>
      <c r="AD5240" s="20"/>
      <c r="AE5240"/>
      <c r="AF5240"/>
      <c r="AG5240"/>
      <c r="AH5240"/>
      <c r="AI5240" s="20"/>
      <c r="AJ5240"/>
      <c r="AK5240"/>
      <c r="AL5240"/>
      <c r="AM5240"/>
      <c r="AN5240" s="20"/>
      <c r="AO5240"/>
      <c r="AT5240" s="14"/>
      <c r="AU5240" s="14"/>
      <c r="AV5240" s="14"/>
      <c r="AW5240" s="14"/>
    </row>
    <row r="5241" spans="1:49" s="10" customFormat="1">
      <c r="A5241" s="12"/>
      <c r="C5241"/>
      <c r="D5241"/>
      <c r="E5241" s="20"/>
      <c r="F5241"/>
      <c r="G5241"/>
      <c r="H5241"/>
      <c r="I5241"/>
      <c r="J5241" s="20"/>
      <c r="K5241"/>
      <c r="L5241"/>
      <c r="M5241"/>
      <c r="N5241"/>
      <c r="O5241" s="20"/>
      <c r="P5241"/>
      <c r="Q5241"/>
      <c r="R5241"/>
      <c r="S5241"/>
      <c r="T5241" s="20"/>
      <c r="U5241"/>
      <c r="V5241"/>
      <c r="W5241"/>
      <c r="X5241"/>
      <c r="Y5241" s="20"/>
      <c r="Z5241"/>
      <c r="AA5241"/>
      <c r="AB5241"/>
      <c r="AC5241"/>
      <c r="AD5241" s="20"/>
      <c r="AE5241"/>
      <c r="AF5241"/>
      <c r="AG5241"/>
      <c r="AH5241"/>
      <c r="AI5241" s="20"/>
      <c r="AJ5241"/>
      <c r="AK5241"/>
      <c r="AL5241"/>
      <c r="AM5241"/>
      <c r="AN5241" s="20"/>
      <c r="AO5241"/>
      <c r="AT5241" s="14"/>
      <c r="AU5241" s="14"/>
      <c r="AV5241" s="14"/>
      <c r="AW5241" s="14"/>
    </row>
    <row r="5242" spans="1:49" s="10" customFormat="1">
      <c r="A5242" s="12"/>
      <c r="C5242"/>
      <c r="D5242"/>
      <c r="E5242" s="20"/>
      <c r="F5242"/>
      <c r="G5242"/>
      <c r="H5242"/>
      <c r="I5242"/>
      <c r="J5242" s="20"/>
      <c r="K5242"/>
      <c r="L5242"/>
      <c r="M5242"/>
      <c r="N5242"/>
      <c r="O5242" s="20"/>
      <c r="P5242"/>
      <c r="Q5242"/>
      <c r="R5242"/>
      <c r="S5242"/>
      <c r="T5242" s="20"/>
      <c r="U5242"/>
      <c r="V5242"/>
      <c r="W5242"/>
      <c r="X5242"/>
      <c r="Y5242" s="20"/>
      <c r="Z5242"/>
      <c r="AA5242"/>
      <c r="AB5242"/>
      <c r="AC5242"/>
      <c r="AD5242" s="20"/>
      <c r="AE5242"/>
      <c r="AF5242"/>
      <c r="AG5242"/>
      <c r="AH5242"/>
      <c r="AI5242" s="20"/>
      <c r="AJ5242"/>
      <c r="AK5242"/>
      <c r="AL5242"/>
      <c r="AM5242"/>
      <c r="AN5242" s="20"/>
      <c r="AO5242"/>
      <c r="AT5242" s="14"/>
      <c r="AU5242" s="14"/>
      <c r="AV5242" s="14"/>
      <c r="AW5242" s="14"/>
    </row>
    <row r="5243" spans="1:49" s="10" customFormat="1">
      <c r="A5243" s="12"/>
      <c r="C5243"/>
      <c r="D5243"/>
      <c r="E5243" s="20"/>
      <c r="F5243"/>
      <c r="G5243"/>
      <c r="H5243"/>
      <c r="I5243"/>
      <c r="J5243" s="20"/>
      <c r="K5243"/>
      <c r="L5243"/>
      <c r="M5243"/>
      <c r="N5243"/>
      <c r="O5243" s="20"/>
      <c r="P5243"/>
      <c r="Q5243"/>
      <c r="R5243"/>
      <c r="S5243"/>
      <c r="T5243" s="20"/>
      <c r="U5243"/>
      <c r="V5243"/>
      <c r="W5243"/>
      <c r="X5243"/>
      <c r="Y5243" s="20"/>
      <c r="Z5243"/>
      <c r="AA5243"/>
      <c r="AB5243"/>
      <c r="AC5243"/>
      <c r="AD5243" s="20"/>
      <c r="AE5243"/>
      <c r="AF5243"/>
      <c r="AG5243"/>
      <c r="AH5243"/>
      <c r="AI5243" s="20"/>
      <c r="AJ5243"/>
      <c r="AK5243"/>
      <c r="AL5243"/>
      <c r="AM5243"/>
      <c r="AN5243" s="20"/>
      <c r="AO5243"/>
      <c r="AT5243" s="14"/>
      <c r="AU5243" s="14"/>
      <c r="AV5243" s="14"/>
      <c r="AW5243" s="14"/>
    </row>
    <row r="5244" spans="1:49" s="10" customFormat="1">
      <c r="A5244" s="12"/>
      <c r="C5244"/>
      <c r="D5244"/>
      <c r="E5244" s="20"/>
      <c r="F5244"/>
      <c r="G5244"/>
      <c r="H5244"/>
      <c r="I5244"/>
      <c r="J5244" s="20"/>
      <c r="K5244"/>
      <c r="L5244"/>
      <c r="M5244"/>
      <c r="N5244"/>
      <c r="O5244" s="20"/>
      <c r="P5244"/>
      <c r="Q5244"/>
      <c r="R5244"/>
      <c r="S5244"/>
      <c r="T5244" s="20"/>
      <c r="U5244"/>
      <c r="V5244"/>
      <c r="W5244"/>
      <c r="X5244"/>
      <c r="Y5244" s="20"/>
      <c r="Z5244"/>
      <c r="AA5244"/>
      <c r="AB5244"/>
      <c r="AC5244"/>
      <c r="AD5244" s="20"/>
      <c r="AE5244"/>
      <c r="AF5244"/>
      <c r="AG5244"/>
      <c r="AH5244"/>
      <c r="AI5244" s="20"/>
      <c r="AJ5244"/>
      <c r="AK5244"/>
      <c r="AL5244"/>
      <c r="AM5244"/>
      <c r="AN5244" s="20"/>
      <c r="AO5244"/>
      <c r="AT5244" s="14"/>
      <c r="AU5244" s="14"/>
      <c r="AV5244" s="14"/>
      <c r="AW5244" s="14"/>
    </row>
    <row r="5245" spans="1:49" s="10" customFormat="1">
      <c r="A5245" s="12"/>
      <c r="C5245"/>
      <c r="D5245"/>
      <c r="E5245" s="20"/>
      <c r="F5245"/>
      <c r="G5245"/>
      <c r="H5245"/>
      <c r="I5245"/>
      <c r="J5245" s="20"/>
      <c r="K5245"/>
      <c r="L5245"/>
      <c r="M5245"/>
      <c r="N5245"/>
      <c r="O5245" s="20"/>
      <c r="P5245"/>
      <c r="Q5245"/>
      <c r="R5245"/>
      <c r="S5245"/>
      <c r="T5245" s="20"/>
      <c r="U5245"/>
      <c r="V5245"/>
      <c r="W5245"/>
      <c r="X5245"/>
      <c r="Y5245" s="20"/>
      <c r="Z5245"/>
      <c r="AA5245"/>
      <c r="AB5245"/>
      <c r="AC5245"/>
      <c r="AD5245" s="20"/>
      <c r="AE5245"/>
      <c r="AF5245"/>
      <c r="AG5245"/>
      <c r="AH5245"/>
      <c r="AI5245" s="20"/>
      <c r="AJ5245"/>
      <c r="AK5245"/>
      <c r="AL5245"/>
      <c r="AM5245"/>
      <c r="AN5245" s="20"/>
      <c r="AO5245"/>
      <c r="AT5245" s="14"/>
      <c r="AU5245" s="14"/>
      <c r="AV5245" s="14"/>
      <c r="AW5245" s="14"/>
    </row>
    <row r="5246" spans="1:49" s="10" customFormat="1">
      <c r="A5246" s="12"/>
      <c r="C5246"/>
      <c r="D5246"/>
      <c r="E5246" s="20"/>
      <c r="F5246"/>
      <c r="G5246"/>
      <c r="H5246"/>
      <c r="I5246"/>
      <c r="J5246" s="20"/>
      <c r="K5246"/>
      <c r="L5246"/>
      <c r="M5246"/>
      <c r="N5246"/>
      <c r="O5246" s="20"/>
      <c r="P5246"/>
      <c r="Q5246"/>
      <c r="R5246"/>
      <c r="S5246"/>
      <c r="T5246" s="20"/>
      <c r="U5246"/>
      <c r="V5246"/>
      <c r="W5246"/>
      <c r="X5246"/>
      <c r="Y5246" s="20"/>
      <c r="Z5246"/>
      <c r="AA5246"/>
      <c r="AB5246"/>
      <c r="AC5246"/>
      <c r="AD5246" s="20"/>
      <c r="AE5246"/>
      <c r="AF5246"/>
      <c r="AG5246"/>
      <c r="AH5246"/>
      <c r="AI5246" s="20"/>
      <c r="AJ5246"/>
      <c r="AK5246"/>
      <c r="AL5246"/>
      <c r="AM5246"/>
      <c r="AN5246" s="20"/>
      <c r="AO5246"/>
      <c r="AT5246" s="14"/>
      <c r="AU5246" s="14"/>
      <c r="AV5246" s="14"/>
      <c r="AW5246" s="14"/>
    </row>
    <row r="5247" spans="1:49" s="10" customFormat="1">
      <c r="A5247" s="12"/>
      <c r="C5247"/>
      <c r="D5247"/>
      <c r="E5247" s="20"/>
      <c r="F5247"/>
      <c r="G5247"/>
      <c r="H5247"/>
      <c r="I5247"/>
      <c r="J5247" s="20"/>
      <c r="K5247"/>
      <c r="L5247"/>
      <c r="M5247"/>
      <c r="N5247"/>
      <c r="O5247" s="20"/>
      <c r="P5247"/>
      <c r="Q5247"/>
      <c r="R5247"/>
      <c r="S5247"/>
      <c r="T5247" s="20"/>
      <c r="U5247"/>
      <c r="V5247"/>
      <c r="W5247"/>
      <c r="X5247"/>
      <c r="Y5247" s="20"/>
      <c r="Z5247"/>
      <c r="AA5247"/>
      <c r="AB5247"/>
      <c r="AC5247"/>
      <c r="AD5247" s="20"/>
      <c r="AE5247"/>
      <c r="AF5247"/>
      <c r="AG5247"/>
      <c r="AH5247"/>
      <c r="AI5247" s="20"/>
      <c r="AJ5247"/>
      <c r="AK5247"/>
      <c r="AL5247"/>
      <c r="AM5247"/>
      <c r="AN5247" s="20"/>
      <c r="AO5247"/>
      <c r="AT5247" s="14"/>
      <c r="AU5247" s="14"/>
      <c r="AV5247" s="14"/>
      <c r="AW5247" s="14"/>
    </row>
    <row r="5248" spans="1:49" s="10" customFormat="1">
      <c r="A5248" s="12"/>
      <c r="C5248"/>
      <c r="D5248"/>
      <c r="E5248" s="20"/>
      <c r="F5248"/>
      <c r="G5248"/>
      <c r="H5248"/>
      <c r="I5248"/>
      <c r="J5248" s="20"/>
      <c r="K5248"/>
      <c r="L5248"/>
      <c r="M5248"/>
      <c r="N5248"/>
      <c r="O5248" s="20"/>
      <c r="P5248"/>
      <c r="Q5248"/>
      <c r="R5248"/>
      <c r="S5248"/>
      <c r="T5248" s="20"/>
      <c r="U5248"/>
      <c r="V5248"/>
      <c r="W5248"/>
      <c r="X5248"/>
      <c r="Y5248" s="20"/>
      <c r="Z5248"/>
      <c r="AA5248"/>
      <c r="AB5248"/>
      <c r="AC5248"/>
      <c r="AD5248" s="20"/>
      <c r="AE5248"/>
      <c r="AF5248"/>
      <c r="AG5248"/>
      <c r="AH5248"/>
      <c r="AI5248" s="20"/>
      <c r="AJ5248"/>
      <c r="AK5248"/>
      <c r="AL5248"/>
      <c r="AM5248"/>
      <c r="AN5248" s="20"/>
      <c r="AO5248"/>
      <c r="AT5248" s="14"/>
      <c r="AU5248" s="14"/>
      <c r="AV5248" s="14"/>
      <c r="AW5248" s="14"/>
    </row>
    <row r="5249" spans="1:49" s="10" customFormat="1">
      <c r="A5249" s="12"/>
      <c r="C5249"/>
      <c r="D5249"/>
      <c r="E5249" s="20"/>
      <c r="F5249"/>
      <c r="G5249"/>
      <c r="H5249"/>
      <c r="I5249"/>
      <c r="J5249" s="20"/>
      <c r="K5249"/>
      <c r="L5249"/>
      <c r="M5249"/>
      <c r="N5249"/>
      <c r="O5249" s="20"/>
      <c r="P5249"/>
      <c r="Q5249"/>
      <c r="R5249"/>
      <c r="S5249"/>
      <c r="T5249" s="20"/>
      <c r="U5249"/>
      <c r="V5249"/>
      <c r="W5249"/>
      <c r="X5249"/>
      <c r="Y5249" s="20"/>
      <c r="Z5249"/>
      <c r="AA5249"/>
      <c r="AB5249"/>
      <c r="AC5249"/>
      <c r="AD5249" s="20"/>
      <c r="AE5249"/>
      <c r="AF5249"/>
      <c r="AG5249"/>
      <c r="AH5249"/>
      <c r="AI5249" s="20"/>
      <c r="AJ5249"/>
      <c r="AK5249"/>
      <c r="AL5249"/>
      <c r="AM5249"/>
      <c r="AN5249" s="20"/>
      <c r="AO5249"/>
      <c r="AT5249" s="14"/>
      <c r="AU5249" s="14"/>
      <c r="AV5249" s="14"/>
      <c r="AW5249" s="14"/>
    </row>
    <row r="5250" spans="1:49" s="10" customFormat="1">
      <c r="A5250" s="12"/>
      <c r="C5250"/>
      <c r="D5250"/>
      <c r="E5250" s="20"/>
      <c r="F5250"/>
      <c r="G5250"/>
      <c r="H5250"/>
      <c r="I5250"/>
      <c r="J5250" s="20"/>
      <c r="K5250"/>
      <c r="L5250"/>
      <c r="M5250"/>
      <c r="N5250"/>
      <c r="O5250" s="20"/>
      <c r="P5250"/>
      <c r="Q5250"/>
      <c r="R5250"/>
      <c r="S5250"/>
      <c r="T5250" s="20"/>
      <c r="U5250"/>
      <c r="V5250"/>
      <c r="W5250"/>
      <c r="X5250"/>
      <c r="Y5250" s="20"/>
      <c r="Z5250"/>
      <c r="AA5250"/>
      <c r="AB5250"/>
      <c r="AC5250"/>
      <c r="AD5250" s="20"/>
      <c r="AE5250"/>
      <c r="AF5250"/>
      <c r="AG5250"/>
      <c r="AH5250"/>
      <c r="AI5250" s="20"/>
      <c r="AJ5250"/>
      <c r="AK5250"/>
      <c r="AL5250"/>
      <c r="AM5250"/>
      <c r="AN5250" s="20"/>
      <c r="AO5250"/>
      <c r="AT5250" s="14"/>
      <c r="AU5250" s="14"/>
      <c r="AV5250" s="14"/>
      <c r="AW5250" s="14"/>
    </row>
    <row r="5251" spans="1:49" s="10" customFormat="1">
      <c r="A5251" s="12"/>
      <c r="C5251"/>
      <c r="D5251"/>
      <c r="E5251" s="20"/>
      <c r="F5251"/>
      <c r="G5251"/>
      <c r="H5251"/>
      <c r="I5251"/>
      <c r="J5251" s="20"/>
      <c r="K5251"/>
      <c r="L5251"/>
      <c r="M5251"/>
      <c r="N5251"/>
      <c r="O5251" s="20"/>
      <c r="P5251"/>
      <c r="Q5251"/>
      <c r="R5251"/>
      <c r="S5251"/>
      <c r="T5251" s="20"/>
      <c r="U5251"/>
      <c r="V5251"/>
      <c r="W5251"/>
      <c r="X5251"/>
      <c r="Y5251" s="20"/>
      <c r="Z5251"/>
      <c r="AA5251"/>
      <c r="AB5251"/>
      <c r="AC5251"/>
      <c r="AD5251" s="20"/>
      <c r="AE5251"/>
      <c r="AF5251"/>
      <c r="AG5251"/>
      <c r="AH5251"/>
      <c r="AI5251" s="20"/>
      <c r="AJ5251"/>
      <c r="AK5251"/>
      <c r="AL5251"/>
      <c r="AM5251"/>
      <c r="AN5251" s="20"/>
      <c r="AO5251"/>
      <c r="AT5251" s="14"/>
      <c r="AU5251" s="14"/>
      <c r="AV5251" s="14"/>
      <c r="AW5251" s="14"/>
    </row>
    <row r="5252" spans="1:49" s="10" customFormat="1">
      <c r="A5252" s="12"/>
      <c r="C5252"/>
      <c r="D5252"/>
      <c r="E5252" s="20"/>
      <c r="F5252"/>
      <c r="G5252"/>
      <c r="H5252"/>
      <c r="I5252"/>
      <c r="J5252" s="20"/>
      <c r="K5252"/>
      <c r="L5252"/>
      <c r="M5252"/>
      <c r="N5252"/>
      <c r="O5252" s="20"/>
      <c r="P5252"/>
      <c r="Q5252"/>
      <c r="R5252"/>
      <c r="S5252"/>
      <c r="T5252" s="20"/>
      <c r="U5252"/>
      <c r="V5252"/>
      <c r="W5252"/>
      <c r="X5252"/>
      <c r="Y5252" s="20"/>
      <c r="Z5252"/>
      <c r="AA5252"/>
      <c r="AB5252"/>
      <c r="AC5252"/>
      <c r="AD5252" s="20"/>
      <c r="AE5252"/>
      <c r="AF5252"/>
      <c r="AG5252"/>
      <c r="AH5252"/>
      <c r="AI5252" s="20"/>
      <c r="AJ5252"/>
      <c r="AK5252"/>
      <c r="AL5252"/>
      <c r="AM5252"/>
      <c r="AN5252" s="20"/>
      <c r="AO5252"/>
      <c r="AT5252" s="14"/>
      <c r="AU5252" s="14"/>
      <c r="AV5252" s="14"/>
      <c r="AW5252" s="14"/>
    </row>
    <row r="5253" spans="1:49" s="10" customFormat="1">
      <c r="A5253" s="12"/>
      <c r="C5253"/>
      <c r="D5253"/>
      <c r="E5253" s="20"/>
      <c r="F5253"/>
      <c r="G5253"/>
      <c r="H5253"/>
      <c r="I5253"/>
      <c r="J5253" s="20"/>
      <c r="K5253"/>
      <c r="L5253"/>
      <c r="M5253"/>
      <c r="N5253"/>
      <c r="O5253" s="20"/>
      <c r="P5253"/>
      <c r="Q5253"/>
      <c r="R5253"/>
      <c r="S5253"/>
      <c r="T5253" s="20"/>
      <c r="U5253"/>
      <c r="V5253"/>
      <c r="W5253"/>
      <c r="X5253"/>
      <c r="Y5253" s="20"/>
      <c r="Z5253"/>
      <c r="AA5253"/>
      <c r="AB5253"/>
      <c r="AC5253"/>
      <c r="AD5253" s="20"/>
      <c r="AE5253"/>
      <c r="AF5253"/>
      <c r="AG5253"/>
      <c r="AH5253"/>
      <c r="AI5253" s="20"/>
      <c r="AJ5253"/>
      <c r="AK5253"/>
      <c r="AL5253"/>
      <c r="AM5253"/>
      <c r="AN5253" s="20"/>
      <c r="AO5253"/>
      <c r="AT5253" s="14"/>
      <c r="AU5253" s="14"/>
      <c r="AV5253" s="14"/>
      <c r="AW5253" s="14"/>
    </row>
    <row r="5254" spans="1:49" s="10" customFormat="1">
      <c r="A5254" s="12"/>
      <c r="C5254"/>
      <c r="D5254"/>
      <c r="E5254" s="20"/>
      <c r="F5254"/>
      <c r="G5254"/>
      <c r="H5254"/>
      <c r="I5254"/>
      <c r="J5254" s="20"/>
      <c r="K5254"/>
      <c r="L5254"/>
      <c r="M5254"/>
      <c r="N5254"/>
      <c r="O5254" s="20"/>
      <c r="P5254"/>
      <c r="Q5254"/>
      <c r="R5254"/>
      <c r="S5254"/>
      <c r="T5254" s="20"/>
      <c r="U5254"/>
      <c r="V5254"/>
      <c r="W5254"/>
      <c r="X5254"/>
      <c r="Y5254" s="20"/>
      <c r="Z5254"/>
      <c r="AA5254"/>
      <c r="AB5254"/>
      <c r="AC5254"/>
      <c r="AD5254" s="20"/>
      <c r="AE5254"/>
      <c r="AF5254"/>
      <c r="AG5254"/>
      <c r="AH5254"/>
      <c r="AI5254" s="20"/>
      <c r="AJ5254"/>
      <c r="AK5254"/>
      <c r="AL5254"/>
      <c r="AM5254"/>
      <c r="AN5254" s="20"/>
      <c r="AO5254"/>
      <c r="AT5254" s="14"/>
      <c r="AU5254" s="14"/>
      <c r="AV5254" s="14"/>
      <c r="AW5254" s="14"/>
    </row>
    <row r="5255" spans="1:49" s="10" customFormat="1">
      <c r="A5255" s="12"/>
      <c r="C5255"/>
      <c r="D5255"/>
      <c r="E5255" s="20"/>
      <c r="F5255"/>
      <c r="G5255"/>
      <c r="H5255"/>
      <c r="I5255"/>
      <c r="J5255" s="20"/>
      <c r="K5255"/>
      <c r="L5255"/>
      <c r="M5255"/>
      <c r="N5255"/>
      <c r="O5255" s="20"/>
      <c r="P5255"/>
      <c r="Q5255"/>
      <c r="R5255"/>
      <c r="S5255"/>
      <c r="T5255" s="20"/>
      <c r="U5255"/>
      <c r="V5255"/>
      <c r="W5255"/>
      <c r="X5255"/>
      <c r="Y5255" s="20"/>
      <c r="Z5255"/>
      <c r="AA5255"/>
      <c r="AB5255"/>
      <c r="AC5255"/>
      <c r="AD5255" s="20"/>
      <c r="AE5255"/>
      <c r="AF5255"/>
      <c r="AG5255"/>
      <c r="AH5255"/>
      <c r="AI5255" s="20"/>
      <c r="AJ5255"/>
      <c r="AK5255"/>
      <c r="AL5255"/>
      <c r="AM5255"/>
      <c r="AN5255" s="20"/>
      <c r="AO5255"/>
      <c r="AT5255" s="14"/>
      <c r="AU5255" s="14"/>
      <c r="AV5255" s="14"/>
      <c r="AW5255" s="14"/>
    </row>
    <row r="5256" spans="1:49" s="10" customFormat="1">
      <c r="A5256" s="12"/>
      <c r="C5256"/>
      <c r="D5256"/>
      <c r="E5256" s="20"/>
      <c r="F5256"/>
      <c r="G5256"/>
      <c r="H5256"/>
      <c r="I5256"/>
      <c r="J5256" s="20"/>
      <c r="K5256"/>
      <c r="L5256"/>
      <c r="M5256"/>
      <c r="N5256"/>
      <c r="O5256" s="20"/>
      <c r="P5256"/>
      <c r="Q5256"/>
      <c r="R5256"/>
      <c r="S5256"/>
      <c r="T5256" s="20"/>
      <c r="U5256"/>
      <c r="V5256"/>
      <c r="W5256"/>
      <c r="X5256"/>
      <c r="Y5256" s="20"/>
      <c r="Z5256"/>
      <c r="AA5256"/>
      <c r="AB5256"/>
      <c r="AC5256"/>
      <c r="AD5256" s="20"/>
      <c r="AE5256"/>
      <c r="AF5256"/>
      <c r="AG5256"/>
      <c r="AH5256"/>
      <c r="AI5256" s="20"/>
      <c r="AJ5256"/>
      <c r="AK5256"/>
      <c r="AL5256"/>
      <c r="AM5256"/>
      <c r="AN5256" s="20"/>
      <c r="AO5256"/>
      <c r="AT5256" s="14"/>
      <c r="AU5256" s="14"/>
      <c r="AV5256" s="14"/>
      <c r="AW5256" s="14"/>
    </row>
    <row r="5257" spans="1:49" s="10" customFormat="1">
      <c r="A5257" s="12"/>
      <c r="C5257"/>
      <c r="D5257"/>
      <c r="E5257" s="20"/>
      <c r="F5257"/>
      <c r="G5257"/>
      <c r="H5257"/>
      <c r="I5257"/>
      <c r="J5257" s="20"/>
      <c r="K5257"/>
      <c r="L5257"/>
      <c r="M5257"/>
      <c r="N5257"/>
      <c r="O5257" s="20"/>
      <c r="P5257"/>
      <c r="Q5257"/>
      <c r="R5257"/>
      <c r="S5257"/>
      <c r="T5257" s="20"/>
      <c r="U5257"/>
      <c r="V5257"/>
      <c r="W5257"/>
      <c r="X5257"/>
      <c r="Y5257" s="20"/>
      <c r="Z5257"/>
      <c r="AA5257"/>
      <c r="AB5257"/>
      <c r="AC5257"/>
      <c r="AD5257" s="20"/>
      <c r="AE5257"/>
      <c r="AF5257"/>
      <c r="AG5257"/>
      <c r="AH5257"/>
      <c r="AI5257" s="20"/>
      <c r="AJ5257"/>
      <c r="AK5257"/>
      <c r="AL5257"/>
      <c r="AM5257"/>
      <c r="AN5257" s="20"/>
      <c r="AO5257"/>
      <c r="AT5257" s="14"/>
      <c r="AU5257" s="14"/>
      <c r="AV5257" s="14"/>
      <c r="AW5257" s="14"/>
    </row>
    <row r="5258" spans="1:49" s="10" customFormat="1">
      <c r="A5258" s="12"/>
      <c r="C5258"/>
      <c r="D5258"/>
      <c r="E5258" s="20"/>
      <c r="F5258"/>
      <c r="G5258"/>
      <c r="H5258"/>
      <c r="I5258"/>
      <c r="J5258" s="20"/>
      <c r="K5258"/>
      <c r="L5258"/>
      <c r="M5258"/>
      <c r="N5258"/>
      <c r="O5258" s="20"/>
      <c r="P5258"/>
      <c r="Q5258"/>
      <c r="R5258"/>
      <c r="S5258"/>
      <c r="T5258" s="20"/>
      <c r="U5258"/>
      <c r="V5258"/>
      <c r="W5258"/>
      <c r="X5258"/>
      <c r="Y5258" s="20"/>
      <c r="Z5258"/>
      <c r="AA5258"/>
      <c r="AB5258"/>
      <c r="AC5258"/>
      <c r="AD5258" s="20"/>
      <c r="AE5258"/>
      <c r="AF5258"/>
      <c r="AG5258"/>
      <c r="AH5258"/>
      <c r="AI5258" s="20"/>
      <c r="AJ5258"/>
      <c r="AK5258"/>
      <c r="AL5258"/>
      <c r="AM5258"/>
      <c r="AN5258" s="20"/>
      <c r="AO5258"/>
      <c r="AT5258" s="14"/>
      <c r="AU5258" s="14"/>
      <c r="AV5258" s="14"/>
      <c r="AW5258" s="14"/>
    </row>
    <row r="5259" spans="1:49" s="10" customFormat="1">
      <c r="A5259" s="12"/>
      <c r="C5259"/>
      <c r="D5259"/>
      <c r="E5259" s="20"/>
      <c r="F5259"/>
      <c r="G5259"/>
      <c r="H5259"/>
      <c r="I5259"/>
      <c r="J5259" s="20"/>
      <c r="K5259"/>
      <c r="L5259"/>
      <c r="M5259"/>
      <c r="N5259"/>
      <c r="O5259" s="20"/>
      <c r="P5259"/>
      <c r="Q5259"/>
      <c r="R5259"/>
      <c r="S5259"/>
      <c r="T5259" s="20"/>
      <c r="U5259"/>
      <c r="V5259"/>
      <c r="W5259"/>
      <c r="X5259"/>
      <c r="Y5259" s="20"/>
      <c r="Z5259"/>
      <c r="AA5259"/>
      <c r="AB5259"/>
      <c r="AC5259"/>
      <c r="AD5259" s="20"/>
      <c r="AE5259"/>
      <c r="AF5259"/>
      <c r="AG5259"/>
      <c r="AH5259"/>
      <c r="AI5259" s="20"/>
      <c r="AJ5259"/>
      <c r="AK5259"/>
      <c r="AL5259"/>
      <c r="AM5259"/>
      <c r="AN5259" s="20"/>
      <c r="AO5259"/>
      <c r="AT5259" s="14"/>
      <c r="AU5259" s="14"/>
      <c r="AV5259" s="14"/>
      <c r="AW5259" s="14"/>
    </row>
    <row r="5260" spans="1:49" s="10" customFormat="1">
      <c r="A5260" s="12"/>
      <c r="C5260"/>
      <c r="D5260"/>
      <c r="E5260" s="20"/>
      <c r="F5260"/>
      <c r="G5260"/>
      <c r="H5260"/>
      <c r="I5260"/>
      <c r="J5260" s="20"/>
      <c r="K5260"/>
      <c r="L5260"/>
      <c r="M5260"/>
      <c r="N5260"/>
      <c r="O5260" s="20"/>
      <c r="P5260"/>
      <c r="Q5260"/>
      <c r="R5260"/>
      <c r="S5260"/>
      <c r="T5260" s="20"/>
      <c r="U5260"/>
      <c r="V5260"/>
      <c r="W5260"/>
      <c r="X5260"/>
      <c r="Y5260" s="20"/>
      <c r="Z5260"/>
      <c r="AA5260"/>
      <c r="AB5260"/>
      <c r="AC5260"/>
      <c r="AD5260" s="20"/>
      <c r="AE5260"/>
      <c r="AF5260"/>
      <c r="AG5260"/>
      <c r="AH5260"/>
      <c r="AI5260" s="20"/>
      <c r="AJ5260"/>
      <c r="AK5260"/>
      <c r="AL5260"/>
      <c r="AM5260"/>
      <c r="AN5260" s="20"/>
      <c r="AO5260"/>
      <c r="AT5260" s="14"/>
      <c r="AU5260" s="14"/>
      <c r="AV5260" s="14"/>
      <c r="AW5260" s="14"/>
    </row>
    <row r="5261" spans="1:49" s="10" customFormat="1">
      <c r="A5261" s="12"/>
      <c r="C5261"/>
      <c r="D5261"/>
      <c r="E5261" s="20"/>
      <c r="F5261"/>
      <c r="G5261"/>
      <c r="H5261"/>
      <c r="I5261"/>
      <c r="J5261" s="20"/>
      <c r="K5261"/>
      <c r="L5261"/>
      <c r="M5261"/>
      <c r="N5261"/>
      <c r="O5261" s="20"/>
      <c r="P5261"/>
      <c r="Q5261"/>
      <c r="R5261"/>
      <c r="S5261"/>
      <c r="T5261" s="20"/>
      <c r="U5261"/>
      <c r="V5261"/>
      <c r="W5261"/>
      <c r="X5261"/>
      <c r="Y5261" s="20"/>
      <c r="Z5261"/>
      <c r="AA5261"/>
      <c r="AB5261"/>
      <c r="AC5261"/>
      <c r="AD5261" s="20"/>
      <c r="AE5261"/>
      <c r="AF5261"/>
      <c r="AG5261"/>
      <c r="AH5261"/>
      <c r="AI5261" s="20"/>
      <c r="AJ5261"/>
      <c r="AK5261"/>
      <c r="AL5261"/>
      <c r="AM5261"/>
      <c r="AN5261" s="20"/>
      <c r="AO5261"/>
      <c r="AT5261" s="14"/>
      <c r="AU5261" s="14"/>
      <c r="AV5261" s="14"/>
      <c r="AW5261" s="14"/>
    </row>
    <row r="5262" spans="1:49" s="10" customFormat="1">
      <c r="A5262" s="12"/>
      <c r="C5262"/>
      <c r="D5262"/>
      <c r="E5262" s="20"/>
      <c r="F5262"/>
      <c r="G5262"/>
      <c r="H5262"/>
      <c r="I5262"/>
      <c r="J5262" s="20"/>
      <c r="K5262"/>
      <c r="L5262"/>
      <c r="M5262"/>
      <c r="N5262"/>
      <c r="O5262" s="20"/>
      <c r="P5262"/>
      <c r="Q5262"/>
      <c r="R5262"/>
      <c r="S5262"/>
      <c r="T5262" s="20"/>
      <c r="U5262"/>
      <c r="V5262"/>
      <c r="W5262"/>
      <c r="X5262"/>
      <c r="Y5262" s="20"/>
      <c r="Z5262"/>
      <c r="AA5262"/>
      <c r="AB5262"/>
      <c r="AC5262"/>
      <c r="AD5262" s="20"/>
      <c r="AE5262"/>
      <c r="AF5262"/>
      <c r="AG5262"/>
      <c r="AH5262"/>
      <c r="AI5262" s="20"/>
      <c r="AJ5262"/>
      <c r="AK5262"/>
      <c r="AL5262"/>
      <c r="AM5262"/>
      <c r="AN5262" s="20"/>
      <c r="AO5262"/>
      <c r="AT5262" s="14"/>
      <c r="AU5262" s="14"/>
      <c r="AV5262" s="14"/>
      <c r="AW5262" s="14"/>
    </row>
    <row r="5263" spans="1:49" s="10" customFormat="1">
      <c r="A5263" s="12"/>
      <c r="C5263"/>
      <c r="D5263"/>
      <c r="E5263" s="20"/>
      <c r="F5263"/>
      <c r="G5263"/>
      <c r="H5263"/>
      <c r="I5263"/>
      <c r="J5263" s="20"/>
      <c r="K5263"/>
      <c r="L5263"/>
      <c r="M5263"/>
      <c r="N5263"/>
      <c r="O5263" s="20"/>
      <c r="P5263"/>
      <c r="Q5263"/>
      <c r="R5263"/>
      <c r="S5263"/>
      <c r="T5263" s="20"/>
      <c r="U5263"/>
      <c r="V5263"/>
      <c r="W5263"/>
      <c r="X5263"/>
      <c r="Y5263" s="20"/>
      <c r="Z5263"/>
      <c r="AA5263"/>
      <c r="AB5263"/>
      <c r="AC5263"/>
      <c r="AD5263" s="20"/>
      <c r="AE5263"/>
      <c r="AF5263"/>
      <c r="AG5263"/>
      <c r="AH5263"/>
      <c r="AI5263" s="20"/>
      <c r="AJ5263"/>
      <c r="AK5263"/>
      <c r="AL5263"/>
      <c r="AM5263"/>
      <c r="AN5263" s="20"/>
      <c r="AO5263"/>
      <c r="AT5263" s="14"/>
      <c r="AU5263" s="14"/>
      <c r="AV5263" s="14"/>
      <c r="AW5263" s="14"/>
    </row>
    <row r="5264" spans="1:49" s="10" customFormat="1">
      <c r="A5264" s="12"/>
      <c r="C5264"/>
      <c r="D5264"/>
      <c r="E5264" s="20"/>
      <c r="F5264"/>
      <c r="G5264"/>
      <c r="H5264"/>
      <c r="I5264"/>
      <c r="J5264" s="20"/>
      <c r="K5264"/>
      <c r="L5264"/>
      <c r="M5264"/>
      <c r="N5264"/>
      <c r="O5264" s="20"/>
      <c r="P5264"/>
      <c r="Q5264"/>
      <c r="R5264"/>
      <c r="S5264"/>
      <c r="T5264" s="20"/>
      <c r="U5264"/>
      <c r="V5264"/>
      <c r="W5264"/>
      <c r="X5264"/>
      <c r="Y5264" s="20"/>
      <c r="Z5264"/>
      <c r="AA5264"/>
      <c r="AB5264"/>
      <c r="AC5264"/>
      <c r="AD5264" s="20"/>
      <c r="AE5264"/>
      <c r="AF5264"/>
      <c r="AG5264"/>
      <c r="AH5264"/>
      <c r="AI5264" s="20"/>
      <c r="AJ5264"/>
      <c r="AK5264"/>
      <c r="AL5264"/>
      <c r="AM5264"/>
      <c r="AN5264" s="20"/>
      <c r="AO5264"/>
      <c r="AT5264" s="14"/>
      <c r="AU5264" s="14"/>
      <c r="AV5264" s="14"/>
      <c r="AW5264" s="14"/>
    </row>
    <row r="5265" spans="1:49" s="10" customFormat="1">
      <c r="A5265" s="12"/>
      <c r="C5265"/>
      <c r="D5265"/>
      <c r="E5265" s="20"/>
      <c r="F5265"/>
      <c r="G5265"/>
      <c r="H5265"/>
      <c r="I5265"/>
      <c r="J5265" s="20"/>
      <c r="K5265"/>
      <c r="L5265"/>
      <c r="M5265"/>
      <c r="N5265"/>
      <c r="O5265" s="20"/>
      <c r="P5265"/>
      <c r="Q5265"/>
      <c r="R5265"/>
      <c r="S5265"/>
      <c r="T5265" s="20"/>
      <c r="U5265"/>
      <c r="V5265"/>
      <c r="W5265"/>
      <c r="X5265"/>
      <c r="Y5265" s="20"/>
      <c r="Z5265"/>
      <c r="AA5265"/>
      <c r="AB5265"/>
      <c r="AC5265"/>
      <c r="AD5265" s="20"/>
      <c r="AE5265"/>
      <c r="AF5265"/>
      <c r="AG5265"/>
      <c r="AH5265"/>
      <c r="AI5265" s="20"/>
      <c r="AJ5265"/>
      <c r="AK5265"/>
      <c r="AL5265"/>
      <c r="AM5265"/>
      <c r="AN5265" s="20"/>
      <c r="AO5265"/>
      <c r="AT5265" s="14"/>
      <c r="AU5265" s="14"/>
      <c r="AV5265" s="14"/>
      <c r="AW5265" s="14"/>
    </row>
    <row r="5266" spans="1:49" s="10" customFormat="1">
      <c r="A5266" s="12"/>
      <c r="C5266"/>
      <c r="D5266"/>
      <c r="E5266" s="20"/>
      <c r="F5266"/>
      <c r="G5266"/>
      <c r="H5266"/>
      <c r="I5266"/>
      <c r="J5266" s="20"/>
      <c r="K5266"/>
      <c r="L5266"/>
      <c r="M5266"/>
      <c r="N5266"/>
      <c r="O5266" s="20"/>
      <c r="P5266"/>
      <c r="Q5266"/>
      <c r="R5266"/>
      <c r="S5266"/>
      <c r="T5266" s="20"/>
      <c r="U5266"/>
      <c r="V5266"/>
      <c r="W5266"/>
      <c r="X5266"/>
      <c r="Y5266" s="20"/>
      <c r="Z5266"/>
      <c r="AA5266"/>
      <c r="AB5266"/>
      <c r="AC5266"/>
      <c r="AD5266" s="20"/>
      <c r="AE5266"/>
      <c r="AF5266"/>
      <c r="AG5266"/>
      <c r="AH5266"/>
      <c r="AI5266" s="20"/>
      <c r="AJ5266"/>
      <c r="AK5266"/>
      <c r="AL5266"/>
      <c r="AM5266"/>
      <c r="AN5266" s="20"/>
      <c r="AO5266"/>
      <c r="AT5266" s="14"/>
      <c r="AU5266" s="14"/>
      <c r="AV5266" s="14"/>
      <c r="AW5266" s="14"/>
    </row>
    <row r="5267" spans="1:49" s="10" customFormat="1">
      <c r="A5267" s="12"/>
      <c r="C5267"/>
      <c r="D5267"/>
      <c r="E5267" s="20"/>
      <c r="F5267"/>
      <c r="G5267"/>
      <c r="H5267"/>
      <c r="I5267"/>
      <c r="J5267" s="20"/>
      <c r="K5267"/>
      <c r="L5267"/>
      <c r="M5267"/>
      <c r="N5267"/>
      <c r="O5267" s="20"/>
      <c r="P5267"/>
      <c r="Q5267"/>
      <c r="R5267"/>
      <c r="S5267"/>
      <c r="T5267" s="20"/>
      <c r="U5267"/>
      <c r="V5267"/>
      <c r="W5267"/>
      <c r="X5267"/>
      <c r="Y5267" s="20"/>
      <c r="Z5267"/>
      <c r="AA5267"/>
      <c r="AB5267"/>
      <c r="AC5267"/>
      <c r="AD5267" s="20"/>
      <c r="AE5267"/>
      <c r="AF5267"/>
      <c r="AG5267"/>
      <c r="AH5267"/>
      <c r="AI5267" s="20"/>
      <c r="AJ5267"/>
      <c r="AK5267"/>
      <c r="AL5267"/>
      <c r="AM5267"/>
      <c r="AN5267" s="20"/>
      <c r="AO5267"/>
      <c r="AT5267" s="14"/>
      <c r="AU5267" s="14"/>
      <c r="AV5267" s="14"/>
      <c r="AW5267" s="14"/>
    </row>
    <row r="5268" spans="1:49" s="10" customFormat="1">
      <c r="A5268" s="12"/>
      <c r="C5268"/>
      <c r="D5268"/>
      <c r="E5268" s="20"/>
      <c r="F5268"/>
      <c r="G5268"/>
      <c r="H5268"/>
      <c r="I5268"/>
      <c r="J5268" s="20"/>
      <c r="K5268"/>
      <c r="L5268"/>
      <c r="M5268"/>
      <c r="N5268"/>
      <c r="O5268" s="20"/>
      <c r="P5268"/>
      <c r="Q5268"/>
      <c r="R5268"/>
      <c r="S5268"/>
      <c r="T5268" s="20"/>
      <c r="U5268"/>
      <c r="V5268"/>
      <c r="W5268"/>
      <c r="X5268"/>
      <c r="Y5268" s="20"/>
      <c r="Z5268"/>
      <c r="AA5268"/>
      <c r="AB5268"/>
      <c r="AC5268"/>
      <c r="AD5268" s="20"/>
      <c r="AE5268"/>
      <c r="AF5268"/>
      <c r="AG5268"/>
      <c r="AH5268"/>
      <c r="AI5268" s="20"/>
      <c r="AJ5268"/>
      <c r="AK5268"/>
      <c r="AL5268"/>
      <c r="AM5268"/>
      <c r="AN5268" s="20"/>
      <c r="AO5268"/>
      <c r="AT5268" s="14"/>
      <c r="AU5268" s="14"/>
      <c r="AV5268" s="14"/>
      <c r="AW5268" s="14"/>
    </row>
    <row r="5269" spans="1:49" s="10" customFormat="1">
      <c r="A5269" s="12"/>
      <c r="C5269"/>
      <c r="D5269"/>
      <c r="E5269" s="20"/>
      <c r="F5269"/>
      <c r="G5269"/>
      <c r="H5269"/>
      <c r="I5269"/>
      <c r="J5269" s="20"/>
      <c r="K5269"/>
      <c r="L5269"/>
      <c r="M5269"/>
      <c r="N5269"/>
      <c r="O5269" s="20"/>
      <c r="P5269"/>
      <c r="Q5269"/>
      <c r="R5269"/>
      <c r="S5269"/>
      <c r="T5269" s="20"/>
      <c r="U5269"/>
      <c r="V5269"/>
      <c r="W5269"/>
      <c r="X5269"/>
      <c r="Y5269" s="20"/>
      <c r="Z5269"/>
      <c r="AA5269"/>
      <c r="AB5269"/>
      <c r="AC5269"/>
      <c r="AD5269" s="20"/>
      <c r="AE5269"/>
      <c r="AF5269"/>
      <c r="AG5269"/>
      <c r="AH5269"/>
      <c r="AI5269" s="20"/>
      <c r="AJ5269"/>
      <c r="AK5269"/>
      <c r="AL5269"/>
      <c r="AM5269"/>
      <c r="AN5269" s="20"/>
      <c r="AO5269"/>
      <c r="AT5269" s="14"/>
      <c r="AU5269" s="14"/>
      <c r="AV5269" s="14"/>
      <c r="AW5269" s="14"/>
    </row>
    <row r="5270" spans="1:49" s="10" customFormat="1">
      <c r="A5270" s="12"/>
      <c r="C5270"/>
      <c r="D5270"/>
      <c r="E5270" s="20"/>
      <c r="F5270"/>
      <c r="G5270"/>
      <c r="H5270"/>
      <c r="I5270"/>
      <c r="J5270" s="20"/>
      <c r="K5270"/>
      <c r="L5270"/>
      <c r="M5270"/>
      <c r="N5270"/>
      <c r="O5270" s="20"/>
      <c r="P5270"/>
      <c r="Q5270"/>
      <c r="R5270"/>
      <c r="S5270"/>
      <c r="T5270" s="20"/>
      <c r="U5270"/>
      <c r="V5270"/>
      <c r="W5270"/>
      <c r="X5270"/>
      <c r="Y5270" s="20"/>
      <c r="Z5270"/>
      <c r="AA5270"/>
      <c r="AB5270"/>
      <c r="AC5270"/>
      <c r="AD5270" s="20"/>
      <c r="AE5270"/>
      <c r="AF5270"/>
      <c r="AG5270"/>
      <c r="AH5270"/>
      <c r="AI5270" s="20"/>
      <c r="AJ5270"/>
      <c r="AK5270"/>
      <c r="AL5270"/>
      <c r="AM5270"/>
      <c r="AN5270" s="20"/>
      <c r="AO5270"/>
      <c r="AT5270" s="14"/>
      <c r="AU5270" s="14"/>
      <c r="AV5270" s="14"/>
      <c r="AW5270" s="14"/>
    </row>
    <row r="5271" spans="1:49" s="10" customFormat="1">
      <c r="A5271" s="12"/>
      <c r="C5271"/>
      <c r="D5271"/>
      <c r="E5271" s="20"/>
      <c r="F5271"/>
      <c r="G5271"/>
      <c r="H5271"/>
      <c r="I5271"/>
      <c r="J5271" s="20"/>
      <c r="K5271"/>
      <c r="L5271"/>
      <c r="M5271"/>
      <c r="N5271"/>
      <c r="O5271" s="20"/>
      <c r="P5271"/>
      <c r="Q5271"/>
      <c r="R5271"/>
      <c r="S5271"/>
      <c r="T5271" s="20"/>
      <c r="U5271"/>
      <c r="V5271"/>
      <c r="W5271"/>
      <c r="X5271"/>
      <c r="Y5271" s="20"/>
      <c r="Z5271"/>
      <c r="AA5271"/>
      <c r="AB5271"/>
      <c r="AC5271"/>
      <c r="AD5271" s="20"/>
      <c r="AE5271"/>
      <c r="AF5271"/>
      <c r="AG5271"/>
      <c r="AH5271"/>
      <c r="AI5271" s="20"/>
      <c r="AJ5271"/>
      <c r="AK5271"/>
      <c r="AL5271"/>
      <c r="AM5271"/>
      <c r="AN5271" s="20"/>
      <c r="AO5271"/>
      <c r="AT5271" s="14"/>
      <c r="AU5271" s="14"/>
      <c r="AV5271" s="14"/>
      <c r="AW5271" s="14"/>
    </row>
    <row r="5272" spans="1:49" s="10" customFormat="1">
      <c r="A5272" s="12"/>
      <c r="C5272"/>
      <c r="D5272"/>
      <c r="E5272" s="20"/>
      <c r="F5272"/>
      <c r="G5272"/>
      <c r="H5272"/>
      <c r="I5272"/>
      <c r="J5272" s="20"/>
      <c r="K5272"/>
      <c r="L5272"/>
      <c r="M5272"/>
      <c r="N5272"/>
      <c r="O5272" s="20"/>
      <c r="P5272"/>
      <c r="Q5272"/>
      <c r="R5272"/>
      <c r="S5272"/>
      <c r="T5272" s="20"/>
      <c r="U5272"/>
      <c r="V5272"/>
      <c r="W5272"/>
      <c r="X5272"/>
      <c r="Y5272" s="20"/>
      <c r="Z5272"/>
      <c r="AA5272"/>
      <c r="AB5272"/>
      <c r="AC5272"/>
      <c r="AD5272" s="20"/>
      <c r="AE5272"/>
      <c r="AF5272"/>
      <c r="AG5272"/>
      <c r="AH5272"/>
      <c r="AI5272" s="20"/>
      <c r="AJ5272"/>
      <c r="AK5272"/>
      <c r="AL5272"/>
      <c r="AM5272"/>
      <c r="AN5272" s="20"/>
      <c r="AO5272"/>
      <c r="AT5272" s="14"/>
      <c r="AU5272" s="14"/>
      <c r="AV5272" s="14"/>
      <c r="AW5272" s="14"/>
    </row>
    <row r="5273" spans="1:49" s="10" customFormat="1">
      <c r="A5273" s="12"/>
      <c r="C5273"/>
      <c r="D5273"/>
      <c r="E5273" s="20"/>
      <c r="F5273"/>
      <c r="G5273"/>
      <c r="H5273"/>
      <c r="I5273"/>
      <c r="J5273" s="20"/>
      <c r="K5273"/>
      <c r="L5273"/>
      <c r="M5273"/>
      <c r="N5273"/>
      <c r="O5273" s="20"/>
      <c r="P5273"/>
      <c r="Q5273"/>
      <c r="R5273"/>
      <c r="S5273"/>
      <c r="T5273" s="20"/>
      <c r="U5273"/>
      <c r="V5273"/>
      <c r="W5273"/>
      <c r="X5273"/>
      <c r="Y5273" s="20"/>
      <c r="Z5273"/>
      <c r="AA5273"/>
      <c r="AB5273"/>
      <c r="AC5273"/>
      <c r="AD5273" s="20"/>
      <c r="AE5273"/>
      <c r="AF5273"/>
      <c r="AG5273"/>
      <c r="AH5273"/>
      <c r="AI5273" s="20"/>
      <c r="AJ5273"/>
      <c r="AK5273"/>
      <c r="AL5273"/>
      <c r="AM5273"/>
      <c r="AN5273" s="20"/>
      <c r="AO5273"/>
      <c r="AT5273" s="14"/>
      <c r="AU5273" s="14"/>
      <c r="AV5273" s="14"/>
      <c r="AW5273" s="14"/>
    </row>
    <row r="5274" spans="1:49" s="10" customFormat="1">
      <c r="A5274" s="12"/>
      <c r="C5274"/>
      <c r="D5274"/>
      <c r="E5274" s="20"/>
      <c r="F5274"/>
      <c r="G5274"/>
      <c r="H5274"/>
      <c r="I5274"/>
      <c r="J5274" s="20"/>
      <c r="K5274"/>
      <c r="L5274"/>
      <c r="M5274"/>
      <c r="N5274"/>
      <c r="O5274" s="20"/>
      <c r="P5274"/>
      <c r="Q5274"/>
      <c r="R5274"/>
      <c r="S5274"/>
      <c r="T5274" s="20"/>
      <c r="U5274"/>
      <c r="V5274"/>
      <c r="W5274"/>
      <c r="X5274"/>
      <c r="Y5274" s="20"/>
      <c r="Z5274"/>
      <c r="AA5274"/>
      <c r="AB5274"/>
      <c r="AC5274"/>
      <c r="AD5274" s="20"/>
      <c r="AE5274"/>
      <c r="AF5274"/>
      <c r="AG5274"/>
      <c r="AH5274"/>
      <c r="AI5274" s="20"/>
      <c r="AJ5274"/>
      <c r="AK5274"/>
      <c r="AL5274"/>
      <c r="AM5274"/>
      <c r="AN5274" s="20"/>
      <c r="AO5274"/>
      <c r="AT5274" s="14"/>
      <c r="AU5274" s="14"/>
      <c r="AV5274" s="14"/>
      <c r="AW5274" s="14"/>
    </row>
    <row r="5275" spans="1:49" s="10" customFormat="1">
      <c r="A5275" s="12"/>
      <c r="C5275"/>
      <c r="D5275"/>
      <c r="E5275" s="20"/>
      <c r="F5275"/>
      <c r="G5275"/>
      <c r="H5275"/>
      <c r="I5275"/>
      <c r="J5275" s="20"/>
      <c r="K5275"/>
      <c r="L5275"/>
      <c r="M5275"/>
      <c r="N5275"/>
      <c r="O5275" s="20"/>
      <c r="P5275"/>
      <c r="Q5275"/>
      <c r="R5275"/>
      <c r="S5275"/>
      <c r="T5275" s="20"/>
      <c r="U5275"/>
      <c r="V5275"/>
      <c r="W5275"/>
      <c r="X5275"/>
      <c r="Y5275" s="20"/>
      <c r="Z5275"/>
      <c r="AA5275"/>
      <c r="AB5275"/>
      <c r="AC5275"/>
      <c r="AD5275" s="20"/>
      <c r="AE5275"/>
      <c r="AF5275"/>
      <c r="AG5275"/>
      <c r="AH5275"/>
      <c r="AI5275" s="20"/>
      <c r="AJ5275"/>
      <c r="AK5275"/>
      <c r="AL5275"/>
      <c r="AM5275"/>
      <c r="AN5275" s="20"/>
      <c r="AO5275"/>
      <c r="AT5275" s="14"/>
      <c r="AU5275" s="14"/>
      <c r="AV5275" s="14"/>
      <c r="AW5275" s="14"/>
    </row>
    <row r="5276" spans="1:49" s="10" customFormat="1">
      <c r="A5276" s="12"/>
      <c r="C5276"/>
      <c r="D5276"/>
      <c r="E5276" s="20"/>
      <c r="F5276"/>
      <c r="G5276"/>
      <c r="H5276"/>
      <c r="I5276"/>
      <c r="J5276" s="20"/>
      <c r="K5276"/>
      <c r="L5276"/>
      <c r="M5276"/>
      <c r="N5276"/>
      <c r="O5276" s="20"/>
      <c r="P5276"/>
      <c r="Q5276"/>
      <c r="R5276"/>
      <c r="S5276"/>
      <c r="T5276" s="20"/>
      <c r="U5276"/>
      <c r="V5276"/>
      <c r="W5276"/>
      <c r="X5276"/>
      <c r="Y5276" s="20"/>
      <c r="Z5276"/>
      <c r="AA5276"/>
      <c r="AB5276"/>
      <c r="AC5276"/>
      <c r="AD5276" s="20"/>
      <c r="AE5276"/>
      <c r="AF5276"/>
      <c r="AG5276"/>
      <c r="AH5276"/>
      <c r="AI5276" s="20"/>
      <c r="AJ5276"/>
      <c r="AK5276"/>
      <c r="AL5276"/>
      <c r="AM5276"/>
      <c r="AN5276" s="20"/>
      <c r="AO5276"/>
      <c r="AT5276" s="14"/>
      <c r="AU5276" s="14"/>
      <c r="AV5276" s="14"/>
      <c r="AW5276" s="14"/>
    </row>
    <row r="5277" spans="1:49" s="10" customFormat="1">
      <c r="A5277" s="12"/>
      <c r="C5277"/>
      <c r="D5277"/>
      <c r="E5277" s="20"/>
      <c r="F5277"/>
      <c r="G5277"/>
      <c r="H5277"/>
      <c r="I5277"/>
      <c r="J5277" s="20"/>
      <c r="K5277"/>
      <c r="L5277"/>
      <c r="M5277"/>
      <c r="N5277"/>
      <c r="O5277" s="20"/>
      <c r="P5277"/>
      <c r="Q5277"/>
      <c r="R5277"/>
      <c r="S5277"/>
      <c r="T5277" s="20"/>
      <c r="U5277"/>
      <c r="V5277"/>
      <c r="W5277"/>
      <c r="X5277"/>
      <c r="Y5277" s="20"/>
      <c r="Z5277"/>
      <c r="AA5277"/>
      <c r="AB5277"/>
      <c r="AC5277"/>
      <c r="AD5277" s="20"/>
      <c r="AE5277"/>
      <c r="AF5277"/>
      <c r="AG5277"/>
      <c r="AH5277"/>
      <c r="AI5277" s="20"/>
      <c r="AJ5277"/>
      <c r="AK5277"/>
      <c r="AL5277"/>
      <c r="AM5277"/>
      <c r="AN5277" s="20"/>
      <c r="AO5277"/>
      <c r="AT5277" s="14"/>
      <c r="AU5277" s="14"/>
      <c r="AV5277" s="14"/>
      <c r="AW5277" s="14"/>
    </row>
    <row r="5278" spans="1:49" s="10" customFormat="1">
      <c r="A5278" s="12"/>
      <c r="C5278"/>
      <c r="D5278"/>
      <c r="E5278" s="20"/>
      <c r="F5278"/>
      <c r="G5278"/>
      <c r="H5278"/>
      <c r="I5278"/>
      <c r="J5278" s="20"/>
      <c r="K5278"/>
      <c r="L5278"/>
      <c r="M5278"/>
      <c r="N5278"/>
      <c r="O5278" s="20"/>
      <c r="P5278"/>
      <c r="Q5278"/>
      <c r="R5278"/>
      <c r="S5278"/>
      <c r="T5278" s="20"/>
      <c r="U5278"/>
      <c r="V5278"/>
      <c r="W5278"/>
      <c r="X5278"/>
      <c r="Y5278" s="20"/>
      <c r="Z5278"/>
      <c r="AA5278"/>
      <c r="AB5278"/>
      <c r="AC5278"/>
      <c r="AD5278" s="20"/>
      <c r="AE5278"/>
      <c r="AF5278"/>
      <c r="AG5278"/>
      <c r="AH5278"/>
      <c r="AI5278" s="20"/>
      <c r="AJ5278"/>
      <c r="AK5278"/>
      <c r="AL5278"/>
      <c r="AM5278"/>
      <c r="AN5278" s="20"/>
      <c r="AO5278"/>
      <c r="AT5278" s="14"/>
      <c r="AU5278" s="14"/>
      <c r="AV5278" s="14"/>
      <c r="AW5278" s="14"/>
    </row>
    <row r="5279" spans="1:49" s="10" customFormat="1">
      <c r="A5279" s="12"/>
      <c r="C5279"/>
      <c r="D5279"/>
      <c r="E5279" s="20"/>
      <c r="F5279"/>
      <c r="G5279"/>
      <c r="H5279"/>
      <c r="I5279"/>
      <c r="J5279" s="20"/>
      <c r="K5279"/>
      <c r="L5279"/>
      <c r="M5279"/>
      <c r="N5279"/>
      <c r="O5279" s="20"/>
      <c r="P5279"/>
      <c r="Q5279"/>
      <c r="R5279"/>
      <c r="S5279"/>
      <c r="T5279" s="20"/>
      <c r="U5279"/>
      <c r="V5279"/>
      <c r="W5279"/>
      <c r="X5279"/>
      <c r="Y5279" s="20"/>
      <c r="Z5279"/>
      <c r="AA5279"/>
      <c r="AB5279"/>
      <c r="AC5279"/>
      <c r="AD5279" s="20"/>
      <c r="AE5279"/>
      <c r="AF5279"/>
      <c r="AG5279"/>
      <c r="AH5279"/>
      <c r="AI5279" s="20"/>
      <c r="AJ5279"/>
      <c r="AK5279"/>
      <c r="AL5279"/>
      <c r="AM5279"/>
      <c r="AN5279" s="20"/>
      <c r="AO5279"/>
      <c r="AT5279" s="14"/>
      <c r="AU5279" s="14"/>
      <c r="AV5279" s="14"/>
      <c r="AW5279" s="14"/>
    </row>
    <row r="5280" spans="1:49" s="10" customFormat="1">
      <c r="A5280" s="12"/>
      <c r="C5280"/>
      <c r="D5280"/>
      <c r="E5280" s="20"/>
      <c r="F5280"/>
      <c r="G5280"/>
      <c r="H5280"/>
      <c r="I5280"/>
      <c r="J5280" s="20"/>
      <c r="K5280"/>
      <c r="L5280"/>
      <c r="M5280"/>
      <c r="N5280"/>
      <c r="O5280" s="20"/>
      <c r="P5280"/>
      <c r="Q5280"/>
      <c r="R5280"/>
      <c r="S5280"/>
      <c r="T5280" s="20"/>
      <c r="U5280"/>
      <c r="V5280"/>
      <c r="W5280"/>
      <c r="X5280"/>
      <c r="Y5280" s="20"/>
      <c r="Z5280"/>
      <c r="AA5280"/>
      <c r="AB5280"/>
      <c r="AC5280"/>
      <c r="AD5280" s="20"/>
      <c r="AE5280"/>
      <c r="AF5280"/>
      <c r="AG5280"/>
      <c r="AH5280"/>
      <c r="AI5280" s="20"/>
      <c r="AJ5280"/>
      <c r="AK5280"/>
      <c r="AL5280"/>
      <c r="AM5280"/>
      <c r="AN5280" s="20"/>
      <c r="AO5280"/>
      <c r="AT5280" s="14"/>
      <c r="AU5280" s="14"/>
      <c r="AV5280" s="14"/>
      <c r="AW5280" s="14"/>
    </row>
    <row r="5281" spans="1:49" s="10" customFormat="1">
      <c r="A5281" s="12"/>
      <c r="C5281"/>
      <c r="D5281"/>
      <c r="E5281" s="20"/>
      <c r="F5281"/>
      <c r="G5281"/>
      <c r="H5281"/>
      <c r="I5281"/>
      <c r="J5281" s="20"/>
      <c r="K5281"/>
      <c r="L5281"/>
      <c r="M5281"/>
      <c r="N5281"/>
      <c r="O5281" s="20"/>
      <c r="P5281"/>
      <c r="Q5281"/>
      <c r="R5281"/>
      <c r="S5281"/>
      <c r="T5281" s="20"/>
      <c r="U5281"/>
      <c r="V5281"/>
      <c r="W5281"/>
      <c r="X5281"/>
      <c r="Y5281" s="20"/>
      <c r="Z5281"/>
      <c r="AA5281"/>
      <c r="AB5281"/>
      <c r="AC5281"/>
      <c r="AD5281" s="20"/>
      <c r="AE5281"/>
      <c r="AF5281"/>
      <c r="AG5281"/>
      <c r="AH5281"/>
      <c r="AI5281" s="20"/>
      <c r="AJ5281"/>
      <c r="AK5281"/>
      <c r="AL5281"/>
      <c r="AM5281"/>
      <c r="AN5281" s="20"/>
      <c r="AO5281"/>
      <c r="AT5281" s="14"/>
      <c r="AU5281" s="14"/>
      <c r="AV5281" s="14"/>
      <c r="AW5281" s="14"/>
    </row>
    <row r="5282" spans="1:49" s="10" customFormat="1">
      <c r="A5282" s="12"/>
      <c r="C5282"/>
      <c r="D5282"/>
      <c r="E5282" s="20"/>
      <c r="F5282"/>
      <c r="G5282"/>
      <c r="H5282"/>
      <c r="I5282"/>
      <c r="J5282" s="20"/>
      <c r="K5282"/>
      <c r="L5282"/>
      <c r="M5282"/>
      <c r="N5282"/>
      <c r="O5282" s="20"/>
      <c r="P5282"/>
      <c r="Q5282"/>
      <c r="R5282"/>
      <c r="S5282"/>
      <c r="T5282" s="20"/>
      <c r="U5282"/>
      <c r="V5282"/>
      <c r="W5282"/>
      <c r="X5282"/>
      <c r="Y5282" s="20"/>
      <c r="Z5282"/>
      <c r="AA5282"/>
      <c r="AB5282"/>
      <c r="AC5282"/>
      <c r="AD5282" s="20"/>
      <c r="AE5282"/>
      <c r="AF5282"/>
      <c r="AG5282"/>
      <c r="AH5282"/>
      <c r="AI5282" s="20"/>
      <c r="AJ5282"/>
      <c r="AK5282"/>
      <c r="AL5282"/>
      <c r="AM5282"/>
      <c r="AN5282" s="20"/>
      <c r="AO5282"/>
      <c r="AT5282" s="14"/>
      <c r="AU5282" s="14"/>
      <c r="AV5282" s="14"/>
      <c r="AW5282" s="14"/>
    </row>
    <row r="5283" spans="1:49" s="10" customFormat="1">
      <c r="A5283" s="12"/>
      <c r="C5283"/>
      <c r="D5283"/>
      <c r="E5283" s="20"/>
      <c r="F5283"/>
      <c r="G5283"/>
      <c r="H5283"/>
      <c r="I5283"/>
      <c r="J5283" s="20"/>
      <c r="K5283"/>
      <c r="L5283"/>
      <c r="M5283"/>
      <c r="N5283"/>
      <c r="O5283" s="20"/>
      <c r="P5283"/>
      <c r="Q5283"/>
      <c r="R5283"/>
      <c r="S5283"/>
      <c r="T5283" s="20"/>
      <c r="U5283"/>
      <c r="V5283"/>
      <c r="W5283"/>
      <c r="X5283"/>
      <c r="Y5283" s="20"/>
      <c r="Z5283"/>
      <c r="AA5283"/>
      <c r="AB5283"/>
      <c r="AC5283"/>
      <c r="AD5283" s="20"/>
      <c r="AE5283"/>
      <c r="AF5283"/>
      <c r="AG5283"/>
      <c r="AH5283"/>
      <c r="AI5283" s="20"/>
      <c r="AJ5283"/>
      <c r="AK5283"/>
      <c r="AL5283"/>
      <c r="AM5283"/>
      <c r="AN5283" s="20"/>
      <c r="AO5283"/>
      <c r="AT5283" s="14"/>
      <c r="AU5283" s="14"/>
      <c r="AV5283" s="14"/>
      <c r="AW5283" s="14"/>
    </row>
    <row r="5284" spans="1:49" s="10" customFormat="1">
      <c r="A5284" s="12"/>
      <c r="C5284"/>
      <c r="D5284"/>
      <c r="E5284" s="20"/>
      <c r="F5284"/>
      <c r="G5284"/>
      <c r="H5284"/>
      <c r="I5284"/>
      <c r="J5284" s="20"/>
      <c r="K5284"/>
      <c r="L5284"/>
      <c r="M5284"/>
      <c r="N5284"/>
      <c r="O5284" s="20"/>
      <c r="P5284"/>
      <c r="Q5284"/>
      <c r="R5284"/>
      <c r="S5284"/>
      <c r="T5284" s="20"/>
      <c r="U5284"/>
      <c r="V5284"/>
      <c r="W5284"/>
      <c r="X5284"/>
      <c r="Y5284" s="20"/>
      <c r="Z5284"/>
      <c r="AA5284"/>
      <c r="AB5284"/>
      <c r="AC5284"/>
      <c r="AD5284" s="20"/>
      <c r="AE5284"/>
      <c r="AF5284"/>
      <c r="AG5284"/>
      <c r="AH5284"/>
      <c r="AI5284" s="20"/>
      <c r="AJ5284"/>
      <c r="AK5284"/>
      <c r="AL5284"/>
      <c r="AM5284"/>
      <c r="AN5284" s="20"/>
      <c r="AO5284"/>
      <c r="AT5284" s="14"/>
      <c r="AU5284" s="14"/>
      <c r="AV5284" s="14"/>
      <c r="AW5284" s="14"/>
    </row>
    <row r="5285" spans="1:49" s="10" customFormat="1">
      <c r="A5285" s="12"/>
      <c r="C5285"/>
      <c r="D5285"/>
      <c r="E5285" s="20"/>
      <c r="F5285"/>
      <c r="G5285"/>
      <c r="H5285"/>
      <c r="I5285"/>
      <c r="J5285" s="20"/>
      <c r="K5285"/>
      <c r="L5285"/>
      <c r="M5285"/>
      <c r="N5285"/>
      <c r="O5285" s="20"/>
      <c r="P5285"/>
      <c r="Q5285"/>
      <c r="R5285"/>
      <c r="S5285"/>
      <c r="T5285" s="20"/>
      <c r="U5285"/>
      <c r="V5285"/>
      <c r="W5285"/>
      <c r="X5285"/>
      <c r="Y5285" s="20"/>
      <c r="Z5285"/>
      <c r="AA5285"/>
      <c r="AB5285"/>
      <c r="AC5285"/>
      <c r="AD5285" s="20"/>
      <c r="AE5285"/>
      <c r="AF5285"/>
      <c r="AG5285"/>
      <c r="AH5285"/>
      <c r="AI5285" s="20"/>
      <c r="AJ5285"/>
      <c r="AK5285"/>
      <c r="AL5285"/>
      <c r="AM5285"/>
      <c r="AN5285" s="20"/>
      <c r="AO5285"/>
      <c r="AT5285" s="14"/>
      <c r="AU5285" s="14"/>
      <c r="AV5285" s="14"/>
      <c r="AW5285" s="14"/>
    </row>
    <row r="5286" spans="1:49" s="10" customFormat="1">
      <c r="A5286" s="12"/>
      <c r="C5286"/>
      <c r="D5286"/>
      <c r="E5286" s="20"/>
      <c r="F5286"/>
      <c r="G5286"/>
      <c r="H5286"/>
      <c r="I5286"/>
      <c r="J5286" s="20"/>
      <c r="K5286"/>
      <c r="L5286"/>
      <c r="M5286"/>
      <c r="N5286"/>
      <c r="O5286" s="20"/>
      <c r="P5286"/>
      <c r="Q5286"/>
      <c r="R5286"/>
      <c r="S5286"/>
      <c r="T5286" s="20"/>
      <c r="U5286"/>
      <c r="V5286"/>
      <c r="W5286"/>
      <c r="X5286"/>
      <c r="Y5286" s="20"/>
      <c r="Z5286"/>
      <c r="AA5286"/>
      <c r="AB5286"/>
      <c r="AC5286"/>
      <c r="AD5286" s="20"/>
      <c r="AE5286"/>
      <c r="AF5286"/>
      <c r="AG5286"/>
      <c r="AH5286"/>
      <c r="AI5286" s="20"/>
      <c r="AJ5286"/>
      <c r="AK5286"/>
      <c r="AL5286"/>
      <c r="AM5286"/>
      <c r="AN5286" s="20"/>
      <c r="AO5286"/>
      <c r="AT5286" s="14"/>
      <c r="AU5286" s="14"/>
      <c r="AV5286" s="14"/>
      <c r="AW5286" s="14"/>
    </row>
    <row r="5287" spans="1:49" s="10" customFormat="1">
      <c r="A5287" s="12"/>
      <c r="C5287"/>
      <c r="D5287"/>
      <c r="E5287" s="20"/>
      <c r="F5287"/>
      <c r="G5287"/>
      <c r="H5287"/>
      <c r="I5287"/>
      <c r="J5287" s="20"/>
      <c r="K5287"/>
      <c r="L5287"/>
      <c r="M5287"/>
      <c r="N5287"/>
      <c r="O5287" s="20"/>
      <c r="P5287"/>
      <c r="Q5287"/>
      <c r="R5287"/>
      <c r="S5287"/>
      <c r="T5287" s="20"/>
      <c r="U5287"/>
      <c r="V5287"/>
      <c r="W5287"/>
      <c r="X5287"/>
      <c r="Y5287" s="20"/>
      <c r="Z5287"/>
      <c r="AA5287"/>
      <c r="AB5287"/>
      <c r="AC5287"/>
      <c r="AD5287" s="20"/>
      <c r="AE5287"/>
      <c r="AF5287"/>
      <c r="AG5287"/>
      <c r="AH5287"/>
      <c r="AI5287" s="20"/>
      <c r="AJ5287"/>
      <c r="AK5287"/>
      <c r="AL5287"/>
      <c r="AM5287"/>
      <c r="AN5287" s="20"/>
      <c r="AO5287"/>
      <c r="AT5287" s="14"/>
      <c r="AU5287" s="14"/>
      <c r="AV5287" s="14"/>
      <c r="AW5287" s="14"/>
    </row>
    <row r="5288" spans="1:49" s="10" customFormat="1">
      <c r="A5288" s="12"/>
      <c r="C5288"/>
      <c r="D5288"/>
      <c r="E5288" s="20"/>
      <c r="F5288"/>
      <c r="G5288"/>
      <c r="H5288"/>
      <c r="I5288"/>
      <c r="J5288" s="20"/>
      <c r="K5288"/>
      <c r="L5288"/>
      <c r="M5288"/>
      <c r="N5288"/>
      <c r="O5288" s="20"/>
      <c r="P5288"/>
      <c r="Q5288"/>
      <c r="R5288"/>
      <c r="S5288"/>
      <c r="T5288" s="20"/>
      <c r="U5288"/>
      <c r="V5288"/>
      <c r="W5288"/>
      <c r="X5288"/>
      <c r="Y5288" s="20"/>
      <c r="Z5288"/>
      <c r="AA5288"/>
      <c r="AB5288"/>
      <c r="AC5288"/>
      <c r="AD5288" s="20"/>
      <c r="AE5288"/>
      <c r="AF5288"/>
      <c r="AG5288"/>
      <c r="AH5288"/>
      <c r="AI5288" s="20"/>
      <c r="AJ5288"/>
      <c r="AK5288"/>
      <c r="AL5288"/>
      <c r="AM5288"/>
      <c r="AN5288" s="20"/>
      <c r="AO5288"/>
      <c r="AT5288" s="14"/>
      <c r="AU5288" s="14"/>
      <c r="AV5288" s="14"/>
      <c r="AW5288" s="14"/>
    </row>
    <row r="5289" spans="1:49" s="10" customFormat="1">
      <c r="A5289" s="12"/>
      <c r="C5289"/>
      <c r="D5289"/>
      <c r="E5289" s="20"/>
      <c r="F5289"/>
      <c r="G5289"/>
      <c r="H5289"/>
      <c r="I5289"/>
      <c r="J5289" s="20"/>
      <c r="K5289"/>
      <c r="L5289"/>
      <c r="M5289"/>
      <c r="N5289"/>
      <c r="O5289" s="20"/>
      <c r="P5289"/>
      <c r="Q5289"/>
      <c r="R5289"/>
      <c r="S5289"/>
      <c r="T5289" s="20"/>
      <c r="U5289"/>
      <c r="V5289"/>
      <c r="W5289"/>
      <c r="X5289"/>
      <c r="Y5289" s="20"/>
      <c r="Z5289"/>
      <c r="AA5289"/>
      <c r="AB5289"/>
      <c r="AC5289"/>
      <c r="AD5289" s="20"/>
      <c r="AE5289"/>
      <c r="AF5289"/>
      <c r="AG5289"/>
      <c r="AH5289"/>
      <c r="AI5289" s="20"/>
      <c r="AJ5289"/>
      <c r="AK5289"/>
      <c r="AL5289"/>
      <c r="AM5289"/>
      <c r="AN5289" s="20"/>
      <c r="AO5289"/>
      <c r="AT5289" s="14"/>
      <c r="AU5289" s="14"/>
      <c r="AV5289" s="14"/>
      <c r="AW5289" s="14"/>
    </row>
    <row r="5290" spans="1:49" s="10" customFormat="1">
      <c r="A5290" s="12"/>
      <c r="C5290"/>
      <c r="D5290"/>
      <c r="E5290" s="20"/>
      <c r="F5290"/>
      <c r="G5290"/>
      <c r="H5290"/>
      <c r="I5290"/>
      <c r="J5290" s="20"/>
      <c r="K5290"/>
      <c r="L5290"/>
      <c r="M5290"/>
      <c r="N5290"/>
      <c r="O5290" s="20"/>
      <c r="P5290"/>
      <c r="Q5290"/>
      <c r="R5290"/>
      <c r="S5290"/>
      <c r="T5290" s="20"/>
      <c r="U5290"/>
      <c r="V5290"/>
      <c r="W5290"/>
      <c r="X5290"/>
      <c r="Y5290" s="20"/>
      <c r="Z5290"/>
      <c r="AA5290"/>
      <c r="AB5290"/>
      <c r="AC5290"/>
      <c r="AD5290" s="20"/>
      <c r="AE5290"/>
      <c r="AF5290"/>
      <c r="AG5290"/>
      <c r="AH5290"/>
      <c r="AI5290" s="20"/>
      <c r="AJ5290"/>
      <c r="AK5290"/>
      <c r="AL5290"/>
      <c r="AM5290"/>
      <c r="AN5290" s="20"/>
      <c r="AO5290"/>
      <c r="AT5290" s="14"/>
      <c r="AU5290" s="14"/>
      <c r="AV5290" s="14"/>
      <c r="AW5290" s="14"/>
    </row>
    <row r="5291" spans="1:49" s="10" customFormat="1">
      <c r="A5291" s="12"/>
      <c r="C5291"/>
      <c r="D5291"/>
      <c r="E5291" s="20"/>
      <c r="F5291"/>
      <c r="G5291"/>
      <c r="H5291"/>
      <c r="I5291"/>
      <c r="J5291" s="20"/>
      <c r="K5291"/>
      <c r="L5291"/>
      <c r="M5291"/>
      <c r="N5291"/>
      <c r="O5291" s="20"/>
      <c r="P5291"/>
      <c r="Q5291"/>
      <c r="R5291"/>
      <c r="S5291"/>
      <c r="T5291" s="20"/>
      <c r="U5291"/>
      <c r="V5291"/>
      <c r="W5291"/>
      <c r="X5291"/>
      <c r="Y5291" s="20"/>
      <c r="Z5291"/>
      <c r="AA5291"/>
      <c r="AB5291"/>
      <c r="AC5291"/>
      <c r="AD5291" s="20"/>
      <c r="AE5291"/>
      <c r="AF5291"/>
      <c r="AG5291"/>
      <c r="AH5291"/>
      <c r="AI5291" s="20"/>
      <c r="AJ5291"/>
      <c r="AK5291"/>
      <c r="AL5291"/>
      <c r="AM5291"/>
      <c r="AN5291" s="20"/>
      <c r="AO5291"/>
      <c r="AT5291" s="14"/>
      <c r="AU5291" s="14"/>
      <c r="AV5291" s="14"/>
      <c r="AW5291" s="14"/>
    </row>
    <row r="5292" spans="1:49" s="10" customFormat="1">
      <c r="A5292" s="12"/>
      <c r="C5292"/>
      <c r="D5292"/>
      <c r="E5292" s="20"/>
      <c r="F5292"/>
      <c r="G5292"/>
      <c r="H5292"/>
      <c r="I5292"/>
      <c r="J5292" s="20"/>
      <c r="K5292"/>
      <c r="L5292"/>
      <c r="M5292"/>
      <c r="N5292"/>
      <c r="O5292" s="20"/>
      <c r="P5292"/>
      <c r="Q5292"/>
      <c r="R5292"/>
      <c r="S5292"/>
      <c r="T5292" s="20"/>
      <c r="U5292"/>
      <c r="V5292"/>
      <c r="W5292"/>
      <c r="X5292"/>
      <c r="Y5292" s="20"/>
      <c r="Z5292"/>
      <c r="AA5292"/>
      <c r="AB5292"/>
      <c r="AC5292"/>
      <c r="AD5292" s="20"/>
      <c r="AE5292"/>
      <c r="AF5292"/>
      <c r="AG5292"/>
      <c r="AH5292"/>
      <c r="AI5292" s="20"/>
      <c r="AJ5292"/>
      <c r="AK5292"/>
      <c r="AL5292"/>
      <c r="AM5292"/>
      <c r="AN5292" s="20"/>
      <c r="AO5292"/>
      <c r="AT5292" s="14"/>
      <c r="AU5292" s="14"/>
      <c r="AV5292" s="14"/>
      <c r="AW5292" s="14"/>
    </row>
    <row r="5293" spans="1:49" s="10" customFormat="1">
      <c r="A5293" s="12"/>
      <c r="C5293"/>
      <c r="D5293"/>
      <c r="E5293" s="20"/>
      <c r="F5293"/>
      <c r="G5293"/>
      <c r="H5293"/>
      <c r="I5293"/>
      <c r="J5293" s="20"/>
      <c r="K5293"/>
      <c r="L5293"/>
      <c r="M5293"/>
      <c r="N5293"/>
      <c r="O5293" s="20"/>
      <c r="P5293"/>
      <c r="Q5293"/>
      <c r="R5293"/>
      <c r="S5293"/>
      <c r="T5293" s="20"/>
      <c r="U5293"/>
      <c r="V5293"/>
      <c r="W5293"/>
      <c r="X5293"/>
      <c r="Y5293" s="20"/>
      <c r="Z5293"/>
      <c r="AA5293"/>
      <c r="AB5293"/>
      <c r="AC5293"/>
      <c r="AD5293" s="20"/>
      <c r="AE5293"/>
      <c r="AF5293"/>
      <c r="AG5293"/>
      <c r="AH5293"/>
      <c r="AI5293" s="20"/>
      <c r="AJ5293"/>
      <c r="AK5293"/>
      <c r="AL5293"/>
      <c r="AM5293"/>
      <c r="AN5293" s="20"/>
      <c r="AO5293"/>
      <c r="AT5293" s="14"/>
      <c r="AU5293" s="14"/>
      <c r="AV5293" s="14"/>
      <c r="AW5293" s="14"/>
    </row>
    <row r="5294" spans="1:49" s="10" customFormat="1">
      <c r="A5294" s="12"/>
      <c r="C5294"/>
      <c r="D5294"/>
      <c r="E5294" s="20"/>
      <c r="F5294"/>
      <c r="G5294"/>
      <c r="H5294"/>
      <c r="I5294"/>
      <c r="J5294" s="20"/>
      <c r="K5294"/>
      <c r="L5294"/>
      <c r="M5294"/>
      <c r="N5294"/>
      <c r="O5294" s="20"/>
      <c r="P5294"/>
      <c r="Q5294"/>
      <c r="R5294"/>
      <c r="S5294"/>
      <c r="T5294" s="20"/>
      <c r="U5294"/>
      <c r="V5294"/>
      <c r="W5294"/>
      <c r="X5294"/>
      <c r="Y5294" s="20"/>
      <c r="Z5294"/>
      <c r="AA5294"/>
      <c r="AB5294"/>
      <c r="AC5294"/>
      <c r="AD5294" s="20"/>
      <c r="AE5294"/>
      <c r="AF5294"/>
      <c r="AG5294"/>
      <c r="AH5294"/>
      <c r="AI5294" s="20"/>
      <c r="AJ5294"/>
      <c r="AK5294"/>
      <c r="AL5294"/>
      <c r="AM5294"/>
      <c r="AN5294" s="20"/>
      <c r="AO5294"/>
      <c r="AT5294" s="14"/>
      <c r="AU5294" s="14"/>
      <c r="AV5294" s="14"/>
      <c r="AW5294" s="14"/>
    </row>
    <row r="5295" spans="1:49" s="10" customFormat="1">
      <c r="A5295" s="12"/>
      <c r="C5295"/>
      <c r="D5295"/>
      <c r="E5295" s="20"/>
      <c r="F5295"/>
      <c r="G5295"/>
      <c r="H5295"/>
      <c r="I5295"/>
      <c r="J5295" s="20"/>
      <c r="K5295"/>
      <c r="L5295"/>
      <c r="M5295"/>
      <c r="N5295"/>
      <c r="O5295" s="20"/>
      <c r="P5295"/>
      <c r="Q5295"/>
      <c r="R5295"/>
      <c r="S5295"/>
      <c r="T5295" s="20"/>
      <c r="U5295"/>
      <c r="V5295"/>
      <c r="W5295"/>
      <c r="X5295"/>
      <c r="Y5295" s="20"/>
      <c r="Z5295"/>
      <c r="AA5295"/>
      <c r="AB5295"/>
      <c r="AC5295"/>
      <c r="AD5295" s="20"/>
      <c r="AE5295"/>
      <c r="AF5295"/>
      <c r="AG5295"/>
      <c r="AH5295"/>
      <c r="AI5295" s="20"/>
      <c r="AJ5295"/>
      <c r="AK5295"/>
      <c r="AL5295"/>
      <c r="AM5295"/>
      <c r="AN5295" s="20"/>
      <c r="AO5295"/>
      <c r="AT5295" s="14"/>
      <c r="AU5295" s="14"/>
      <c r="AV5295" s="14"/>
      <c r="AW5295" s="14"/>
    </row>
    <row r="5296" spans="1:49" s="10" customFormat="1">
      <c r="A5296" s="12"/>
      <c r="C5296"/>
      <c r="D5296"/>
      <c r="E5296" s="20"/>
      <c r="F5296"/>
      <c r="G5296"/>
      <c r="H5296"/>
      <c r="I5296"/>
      <c r="J5296" s="20"/>
      <c r="K5296"/>
      <c r="L5296"/>
      <c r="M5296"/>
      <c r="N5296"/>
      <c r="O5296" s="20"/>
      <c r="P5296"/>
      <c r="Q5296"/>
      <c r="R5296"/>
      <c r="S5296"/>
      <c r="T5296" s="20"/>
      <c r="U5296"/>
      <c r="V5296"/>
      <c r="W5296"/>
      <c r="X5296"/>
      <c r="Y5296" s="20"/>
      <c r="Z5296"/>
      <c r="AA5296"/>
      <c r="AB5296"/>
      <c r="AC5296"/>
      <c r="AD5296" s="20"/>
      <c r="AE5296"/>
      <c r="AF5296"/>
      <c r="AG5296"/>
      <c r="AH5296"/>
      <c r="AI5296" s="20"/>
      <c r="AJ5296"/>
      <c r="AK5296"/>
      <c r="AL5296"/>
      <c r="AM5296"/>
      <c r="AN5296" s="20"/>
      <c r="AO5296"/>
      <c r="AT5296" s="14"/>
      <c r="AU5296" s="14"/>
      <c r="AV5296" s="14"/>
      <c r="AW5296" s="14"/>
    </row>
    <row r="5297" spans="1:49" s="10" customFormat="1">
      <c r="A5297" s="12"/>
      <c r="C5297"/>
      <c r="D5297"/>
      <c r="E5297" s="20"/>
      <c r="F5297"/>
      <c r="G5297"/>
      <c r="H5297"/>
      <c r="I5297"/>
      <c r="J5297" s="20"/>
      <c r="K5297"/>
      <c r="L5297"/>
      <c r="M5297"/>
      <c r="N5297"/>
      <c r="O5297" s="20"/>
      <c r="P5297"/>
      <c r="Q5297"/>
      <c r="R5297"/>
      <c r="S5297"/>
      <c r="T5297" s="20"/>
      <c r="U5297"/>
      <c r="V5297"/>
      <c r="W5297"/>
      <c r="X5297"/>
      <c r="Y5297" s="20"/>
      <c r="Z5297"/>
      <c r="AA5297"/>
      <c r="AB5297"/>
      <c r="AC5297"/>
      <c r="AD5297" s="20"/>
      <c r="AE5297"/>
      <c r="AF5297"/>
      <c r="AG5297"/>
      <c r="AH5297"/>
      <c r="AI5297" s="20"/>
      <c r="AJ5297"/>
      <c r="AK5297"/>
      <c r="AL5297"/>
      <c r="AM5297"/>
      <c r="AN5297" s="20"/>
      <c r="AO5297"/>
      <c r="AT5297" s="14"/>
      <c r="AU5297" s="14"/>
      <c r="AV5297" s="14"/>
      <c r="AW5297" s="14"/>
    </row>
    <row r="5298" spans="1:49" s="10" customFormat="1">
      <c r="A5298" s="12"/>
      <c r="C5298"/>
      <c r="D5298"/>
      <c r="E5298" s="20"/>
      <c r="F5298"/>
      <c r="G5298"/>
      <c r="H5298"/>
      <c r="I5298"/>
      <c r="J5298" s="20"/>
      <c r="K5298"/>
      <c r="L5298"/>
      <c r="M5298"/>
      <c r="N5298"/>
      <c r="O5298" s="20"/>
      <c r="P5298"/>
      <c r="Q5298"/>
      <c r="R5298"/>
      <c r="S5298"/>
      <c r="T5298" s="20"/>
      <c r="U5298"/>
      <c r="V5298"/>
      <c r="W5298"/>
      <c r="X5298"/>
      <c r="Y5298" s="20"/>
      <c r="Z5298"/>
      <c r="AA5298"/>
      <c r="AB5298"/>
      <c r="AC5298"/>
      <c r="AD5298" s="20"/>
      <c r="AE5298"/>
      <c r="AF5298"/>
      <c r="AG5298"/>
      <c r="AH5298"/>
      <c r="AI5298" s="20"/>
      <c r="AJ5298"/>
      <c r="AK5298"/>
      <c r="AL5298"/>
      <c r="AM5298"/>
      <c r="AN5298" s="20"/>
      <c r="AO5298"/>
      <c r="AT5298" s="14"/>
      <c r="AU5298" s="14"/>
      <c r="AV5298" s="14"/>
      <c r="AW5298" s="14"/>
    </row>
    <row r="5299" spans="1:49" s="10" customFormat="1">
      <c r="A5299" s="12"/>
      <c r="C5299"/>
      <c r="D5299"/>
      <c r="E5299" s="20"/>
      <c r="F5299"/>
      <c r="G5299"/>
      <c r="H5299"/>
      <c r="I5299"/>
      <c r="J5299" s="20"/>
      <c r="K5299"/>
      <c r="L5299"/>
      <c r="M5299"/>
      <c r="N5299"/>
      <c r="O5299" s="20"/>
      <c r="P5299"/>
      <c r="Q5299"/>
      <c r="R5299"/>
      <c r="S5299"/>
      <c r="T5299" s="20"/>
      <c r="U5299"/>
      <c r="V5299"/>
      <c r="W5299"/>
      <c r="X5299"/>
      <c r="Y5299" s="20"/>
      <c r="Z5299"/>
      <c r="AA5299"/>
      <c r="AB5299"/>
      <c r="AC5299"/>
      <c r="AD5299" s="20"/>
      <c r="AE5299"/>
      <c r="AF5299"/>
      <c r="AG5299"/>
      <c r="AH5299"/>
      <c r="AI5299" s="20"/>
      <c r="AJ5299"/>
      <c r="AK5299"/>
      <c r="AL5299"/>
      <c r="AM5299"/>
      <c r="AN5299" s="20"/>
      <c r="AO5299"/>
      <c r="AT5299" s="14"/>
      <c r="AU5299" s="14"/>
      <c r="AV5299" s="14"/>
      <c r="AW5299" s="14"/>
    </row>
    <row r="5300" spans="1:49" s="10" customFormat="1">
      <c r="A5300" s="12"/>
      <c r="C5300"/>
      <c r="D5300"/>
      <c r="E5300" s="20"/>
      <c r="F5300"/>
      <c r="G5300"/>
      <c r="H5300"/>
      <c r="I5300"/>
      <c r="J5300" s="20"/>
      <c r="K5300"/>
      <c r="L5300"/>
      <c r="M5300"/>
      <c r="N5300"/>
      <c r="O5300" s="20"/>
      <c r="P5300"/>
      <c r="Q5300"/>
      <c r="R5300"/>
      <c r="S5300"/>
      <c r="T5300" s="20"/>
      <c r="U5300"/>
      <c r="V5300"/>
      <c r="W5300"/>
      <c r="X5300"/>
      <c r="Y5300" s="20"/>
      <c r="Z5300"/>
      <c r="AA5300"/>
      <c r="AB5300"/>
      <c r="AC5300"/>
      <c r="AD5300" s="20"/>
      <c r="AE5300"/>
      <c r="AF5300"/>
      <c r="AG5300"/>
      <c r="AH5300"/>
      <c r="AI5300" s="20"/>
      <c r="AJ5300"/>
      <c r="AK5300"/>
      <c r="AL5300"/>
      <c r="AM5300"/>
      <c r="AN5300" s="20"/>
      <c r="AO5300"/>
      <c r="AT5300" s="14"/>
      <c r="AU5300" s="14"/>
      <c r="AV5300" s="14"/>
      <c r="AW5300" s="14"/>
    </row>
    <row r="5301" spans="1:49" s="10" customFormat="1">
      <c r="A5301" s="12"/>
      <c r="C5301"/>
      <c r="D5301"/>
      <c r="E5301" s="20"/>
      <c r="F5301"/>
      <c r="G5301"/>
      <c r="H5301"/>
      <c r="I5301"/>
      <c r="J5301" s="20"/>
      <c r="K5301"/>
      <c r="L5301"/>
      <c r="M5301"/>
      <c r="N5301"/>
      <c r="O5301" s="20"/>
      <c r="P5301"/>
      <c r="Q5301"/>
      <c r="R5301"/>
      <c r="S5301"/>
      <c r="T5301" s="20"/>
      <c r="U5301"/>
      <c r="V5301"/>
      <c r="W5301"/>
      <c r="X5301"/>
      <c r="Y5301" s="20"/>
      <c r="Z5301"/>
      <c r="AA5301"/>
      <c r="AB5301"/>
      <c r="AC5301"/>
      <c r="AD5301" s="20"/>
      <c r="AE5301"/>
      <c r="AF5301"/>
      <c r="AG5301"/>
      <c r="AH5301"/>
      <c r="AI5301" s="20"/>
      <c r="AJ5301"/>
      <c r="AK5301"/>
      <c r="AL5301"/>
      <c r="AM5301"/>
      <c r="AN5301" s="20"/>
      <c r="AO5301"/>
      <c r="AT5301" s="14"/>
      <c r="AU5301" s="14"/>
      <c r="AV5301" s="14"/>
      <c r="AW5301" s="14"/>
    </row>
    <row r="5302" spans="1:49" s="10" customFormat="1">
      <c r="A5302" s="12"/>
      <c r="C5302"/>
      <c r="D5302"/>
      <c r="E5302" s="20"/>
      <c r="F5302"/>
      <c r="G5302"/>
      <c r="H5302"/>
      <c r="I5302"/>
      <c r="J5302" s="20"/>
      <c r="K5302"/>
      <c r="L5302"/>
      <c r="M5302"/>
      <c r="N5302"/>
      <c r="O5302" s="20"/>
      <c r="P5302"/>
      <c r="Q5302"/>
      <c r="R5302"/>
      <c r="S5302"/>
      <c r="T5302" s="20"/>
      <c r="U5302"/>
      <c r="V5302"/>
      <c r="W5302"/>
      <c r="X5302"/>
      <c r="Y5302" s="20"/>
      <c r="Z5302"/>
      <c r="AA5302"/>
      <c r="AB5302"/>
      <c r="AC5302"/>
      <c r="AD5302" s="20"/>
      <c r="AE5302"/>
      <c r="AF5302"/>
      <c r="AG5302"/>
      <c r="AH5302"/>
      <c r="AI5302" s="20"/>
      <c r="AJ5302"/>
      <c r="AK5302"/>
      <c r="AL5302"/>
      <c r="AM5302"/>
      <c r="AN5302" s="20"/>
      <c r="AO5302"/>
      <c r="AT5302" s="14"/>
      <c r="AU5302" s="14"/>
      <c r="AV5302" s="14"/>
      <c r="AW5302" s="14"/>
    </row>
    <row r="5303" spans="1:49" s="10" customFormat="1">
      <c r="A5303" s="12"/>
      <c r="C5303"/>
      <c r="D5303"/>
      <c r="E5303" s="20"/>
      <c r="F5303"/>
      <c r="G5303"/>
      <c r="H5303"/>
      <c r="I5303"/>
      <c r="J5303" s="20"/>
      <c r="K5303"/>
      <c r="L5303"/>
      <c r="M5303"/>
      <c r="N5303"/>
      <c r="O5303" s="20"/>
      <c r="P5303"/>
      <c r="Q5303"/>
      <c r="R5303"/>
      <c r="S5303"/>
      <c r="T5303" s="20"/>
      <c r="U5303"/>
      <c r="V5303"/>
      <c r="W5303"/>
      <c r="X5303"/>
      <c r="Y5303" s="20"/>
      <c r="Z5303"/>
      <c r="AA5303"/>
      <c r="AB5303"/>
      <c r="AC5303"/>
      <c r="AD5303" s="20"/>
      <c r="AE5303"/>
      <c r="AF5303"/>
      <c r="AG5303"/>
      <c r="AH5303"/>
      <c r="AI5303" s="20"/>
      <c r="AJ5303"/>
      <c r="AK5303"/>
      <c r="AL5303"/>
      <c r="AM5303"/>
      <c r="AN5303" s="20"/>
      <c r="AO5303"/>
      <c r="AT5303" s="14"/>
      <c r="AU5303" s="14"/>
      <c r="AV5303" s="14"/>
      <c r="AW5303" s="14"/>
    </row>
    <row r="5304" spans="1:49" s="10" customFormat="1">
      <c r="A5304" s="12"/>
      <c r="C5304"/>
      <c r="D5304"/>
      <c r="E5304" s="20"/>
      <c r="F5304"/>
      <c r="G5304"/>
      <c r="H5304"/>
      <c r="I5304"/>
      <c r="J5304" s="20"/>
      <c r="K5304"/>
      <c r="L5304"/>
      <c r="M5304"/>
      <c r="N5304"/>
      <c r="O5304" s="20"/>
      <c r="P5304"/>
      <c r="Q5304"/>
      <c r="R5304"/>
      <c r="S5304"/>
      <c r="T5304" s="20"/>
      <c r="U5304"/>
      <c r="V5304"/>
      <c r="W5304"/>
      <c r="X5304"/>
      <c r="Y5304" s="20"/>
      <c r="Z5304"/>
      <c r="AA5304"/>
      <c r="AB5304"/>
      <c r="AC5304"/>
      <c r="AD5304" s="20"/>
      <c r="AE5304"/>
      <c r="AF5304"/>
      <c r="AG5304"/>
      <c r="AH5304"/>
      <c r="AI5304" s="20"/>
      <c r="AJ5304"/>
      <c r="AK5304"/>
      <c r="AL5304"/>
      <c r="AM5304"/>
      <c r="AN5304" s="20"/>
      <c r="AO5304"/>
      <c r="AT5304" s="14"/>
      <c r="AU5304" s="14"/>
      <c r="AV5304" s="14"/>
      <c r="AW5304" s="14"/>
    </row>
    <row r="5305" spans="1:49" s="10" customFormat="1">
      <c r="A5305" s="12"/>
      <c r="C5305"/>
      <c r="D5305"/>
      <c r="E5305" s="20"/>
      <c r="F5305"/>
      <c r="G5305"/>
      <c r="H5305"/>
      <c r="I5305"/>
      <c r="J5305" s="20"/>
      <c r="K5305"/>
      <c r="L5305"/>
      <c r="M5305"/>
      <c r="N5305"/>
      <c r="O5305" s="20"/>
      <c r="P5305"/>
      <c r="Q5305"/>
      <c r="R5305"/>
      <c r="S5305"/>
      <c r="T5305" s="20"/>
      <c r="U5305"/>
      <c r="V5305"/>
      <c r="W5305"/>
      <c r="X5305"/>
      <c r="Y5305" s="20"/>
      <c r="Z5305"/>
      <c r="AA5305"/>
      <c r="AB5305"/>
      <c r="AC5305"/>
      <c r="AD5305" s="20"/>
      <c r="AE5305"/>
      <c r="AF5305"/>
      <c r="AG5305"/>
      <c r="AH5305"/>
      <c r="AI5305" s="20"/>
      <c r="AJ5305"/>
      <c r="AK5305"/>
      <c r="AL5305"/>
      <c r="AM5305"/>
      <c r="AN5305" s="20"/>
      <c r="AO5305"/>
      <c r="AT5305" s="14"/>
      <c r="AU5305" s="14"/>
      <c r="AV5305" s="14"/>
      <c r="AW5305" s="14"/>
    </row>
    <row r="5306" spans="1:49" s="10" customFormat="1">
      <c r="A5306" s="12"/>
      <c r="C5306"/>
      <c r="D5306"/>
      <c r="E5306" s="20"/>
      <c r="F5306"/>
      <c r="G5306"/>
      <c r="H5306"/>
      <c r="I5306"/>
      <c r="J5306" s="20"/>
      <c r="K5306"/>
      <c r="L5306"/>
      <c r="M5306"/>
      <c r="N5306"/>
      <c r="O5306" s="20"/>
      <c r="P5306"/>
      <c r="Q5306"/>
      <c r="R5306"/>
      <c r="S5306"/>
      <c r="T5306" s="20"/>
      <c r="U5306"/>
      <c r="V5306"/>
      <c r="W5306"/>
      <c r="X5306"/>
      <c r="Y5306" s="20"/>
      <c r="Z5306"/>
      <c r="AA5306"/>
      <c r="AB5306"/>
      <c r="AC5306"/>
      <c r="AD5306" s="20"/>
      <c r="AE5306"/>
      <c r="AF5306"/>
      <c r="AG5306"/>
      <c r="AH5306"/>
      <c r="AI5306" s="20"/>
      <c r="AJ5306"/>
      <c r="AK5306"/>
      <c r="AL5306"/>
      <c r="AM5306"/>
      <c r="AN5306" s="20"/>
      <c r="AO5306"/>
      <c r="AT5306" s="14"/>
      <c r="AU5306" s="14"/>
      <c r="AV5306" s="14"/>
      <c r="AW5306" s="14"/>
    </row>
    <row r="5307" spans="1:49" s="10" customFormat="1">
      <c r="A5307" s="12"/>
      <c r="C5307"/>
      <c r="D5307"/>
      <c r="E5307" s="20"/>
      <c r="F5307"/>
      <c r="G5307"/>
      <c r="H5307"/>
      <c r="I5307"/>
      <c r="J5307" s="20"/>
      <c r="K5307"/>
      <c r="L5307"/>
      <c r="M5307"/>
      <c r="N5307"/>
      <c r="O5307" s="20"/>
      <c r="P5307"/>
      <c r="Q5307"/>
      <c r="R5307"/>
      <c r="S5307"/>
      <c r="T5307" s="20"/>
      <c r="U5307"/>
      <c r="V5307"/>
      <c r="W5307"/>
      <c r="X5307"/>
      <c r="Y5307" s="20"/>
      <c r="Z5307"/>
      <c r="AA5307"/>
      <c r="AB5307"/>
      <c r="AC5307"/>
      <c r="AD5307" s="20"/>
      <c r="AE5307"/>
      <c r="AF5307"/>
      <c r="AG5307"/>
      <c r="AH5307"/>
      <c r="AI5307" s="20"/>
      <c r="AJ5307"/>
      <c r="AK5307"/>
      <c r="AL5307"/>
      <c r="AM5307"/>
      <c r="AN5307" s="20"/>
      <c r="AO5307"/>
      <c r="AT5307" s="14"/>
      <c r="AU5307" s="14"/>
      <c r="AV5307" s="14"/>
      <c r="AW5307" s="14"/>
    </row>
    <row r="5308" spans="1:49" s="10" customFormat="1">
      <c r="A5308" s="12"/>
      <c r="C5308"/>
      <c r="D5308"/>
      <c r="E5308" s="20"/>
      <c r="F5308"/>
      <c r="G5308"/>
      <c r="H5308"/>
      <c r="I5308"/>
      <c r="J5308" s="20"/>
      <c r="K5308"/>
      <c r="L5308"/>
      <c r="M5308"/>
      <c r="N5308"/>
      <c r="O5308" s="20"/>
      <c r="P5308"/>
      <c r="Q5308"/>
      <c r="R5308"/>
      <c r="S5308"/>
      <c r="T5308" s="20"/>
      <c r="U5308"/>
      <c r="V5308"/>
      <c r="W5308"/>
      <c r="X5308"/>
      <c r="Y5308" s="20"/>
      <c r="Z5308"/>
      <c r="AA5308"/>
      <c r="AB5308"/>
      <c r="AC5308"/>
      <c r="AD5308" s="20"/>
      <c r="AE5308"/>
      <c r="AF5308"/>
      <c r="AG5308"/>
      <c r="AH5308"/>
      <c r="AI5308" s="20"/>
      <c r="AJ5308"/>
      <c r="AK5308"/>
      <c r="AL5308"/>
      <c r="AM5308"/>
      <c r="AN5308" s="20"/>
      <c r="AO5308"/>
      <c r="AT5308" s="14"/>
      <c r="AU5308" s="14"/>
      <c r="AV5308" s="14"/>
      <c r="AW5308" s="14"/>
    </row>
    <row r="5309" spans="1:49" s="10" customFormat="1">
      <c r="A5309" s="12"/>
      <c r="C5309"/>
      <c r="D5309"/>
      <c r="E5309" s="20"/>
      <c r="F5309"/>
      <c r="G5309"/>
      <c r="H5309"/>
      <c r="I5309"/>
      <c r="J5309" s="20"/>
      <c r="K5309"/>
      <c r="L5309"/>
      <c r="M5309"/>
      <c r="N5309"/>
      <c r="O5309" s="20"/>
      <c r="P5309"/>
      <c r="Q5309"/>
      <c r="R5309"/>
      <c r="S5309"/>
      <c r="T5309" s="20"/>
      <c r="U5309"/>
      <c r="V5309"/>
      <c r="W5309"/>
      <c r="X5309"/>
      <c r="Y5309" s="20"/>
      <c r="Z5309"/>
      <c r="AA5309"/>
      <c r="AB5309"/>
      <c r="AC5309"/>
      <c r="AD5309" s="20"/>
      <c r="AE5309"/>
      <c r="AF5309"/>
      <c r="AG5309"/>
      <c r="AH5309"/>
      <c r="AI5309" s="20"/>
      <c r="AJ5309"/>
      <c r="AK5309"/>
      <c r="AL5309"/>
      <c r="AM5309"/>
      <c r="AN5309" s="20"/>
      <c r="AO5309"/>
      <c r="AT5309" s="14"/>
      <c r="AU5309" s="14"/>
      <c r="AV5309" s="14"/>
      <c r="AW5309" s="14"/>
    </row>
    <row r="5310" spans="1:49" s="10" customFormat="1">
      <c r="A5310" s="12"/>
      <c r="C5310"/>
      <c r="D5310"/>
      <c r="E5310" s="20"/>
      <c r="F5310"/>
      <c r="G5310"/>
      <c r="H5310"/>
      <c r="I5310"/>
      <c r="J5310" s="20"/>
      <c r="K5310"/>
      <c r="L5310"/>
      <c r="M5310"/>
      <c r="N5310"/>
      <c r="O5310" s="20"/>
      <c r="P5310"/>
      <c r="Q5310"/>
      <c r="R5310"/>
      <c r="S5310"/>
      <c r="T5310" s="20"/>
      <c r="U5310"/>
      <c r="V5310"/>
      <c r="W5310"/>
      <c r="X5310"/>
      <c r="Y5310" s="20"/>
      <c r="Z5310"/>
      <c r="AA5310"/>
      <c r="AB5310"/>
      <c r="AC5310"/>
      <c r="AD5310" s="20"/>
      <c r="AE5310"/>
      <c r="AF5310"/>
      <c r="AG5310"/>
      <c r="AH5310"/>
      <c r="AI5310" s="20"/>
      <c r="AJ5310"/>
      <c r="AK5310"/>
      <c r="AL5310"/>
      <c r="AM5310"/>
      <c r="AN5310" s="20"/>
      <c r="AO5310"/>
      <c r="AT5310" s="14"/>
      <c r="AU5310" s="14"/>
      <c r="AV5310" s="14"/>
      <c r="AW5310" s="14"/>
    </row>
    <row r="5311" spans="1:49" s="10" customFormat="1">
      <c r="A5311" s="12"/>
      <c r="C5311"/>
      <c r="D5311"/>
      <c r="E5311" s="20"/>
      <c r="F5311"/>
      <c r="G5311"/>
      <c r="H5311"/>
      <c r="I5311"/>
      <c r="J5311" s="20"/>
      <c r="K5311"/>
      <c r="L5311"/>
      <c r="M5311"/>
      <c r="N5311"/>
      <c r="O5311" s="20"/>
      <c r="P5311"/>
      <c r="Q5311"/>
      <c r="R5311"/>
      <c r="S5311"/>
      <c r="T5311" s="20"/>
      <c r="U5311"/>
      <c r="V5311"/>
      <c r="W5311"/>
      <c r="X5311"/>
      <c r="Y5311" s="20"/>
      <c r="Z5311"/>
      <c r="AA5311"/>
      <c r="AB5311"/>
      <c r="AC5311"/>
      <c r="AD5311" s="20"/>
      <c r="AE5311"/>
      <c r="AF5311"/>
      <c r="AG5311"/>
      <c r="AH5311"/>
      <c r="AI5311" s="20"/>
      <c r="AJ5311"/>
      <c r="AK5311"/>
      <c r="AL5311"/>
      <c r="AM5311"/>
      <c r="AN5311" s="20"/>
      <c r="AO5311"/>
      <c r="AT5311" s="14"/>
      <c r="AU5311" s="14"/>
      <c r="AV5311" s="14"/>
      <c r="AW5311" s="14"/>
    </row>
    <row r="5312" spans="1:49" s="10" customFormat="1">
      <c r="A5312" s="12"/>
      <c r="C5312"/>
      <c r="D5312"/>
      <c r="E5312" s="20"/>
      <c r="F5312"/>
      <c r="G5312"/>
      <c r="H5312"/>
      <c r="I5312"/>
      <c r="J5312" s="20"/>
      <c r="K5312"/>
      <c r="L5312"/>
      <c r="M5312"/>
      <c r="N5312"/>
      <c r="O5312" s="20"/>
      <c r="P5312"/>
      <c r="Q5312"/>
      <c r="R5312"/>
      <c r="S5312"/>
      <c r="T5312" s="20"/>
      <c r="U5312"/>
      <c r="V5312"/>
      <c r="W5312"/>
      <c r="X5312"/>
      <c r="Y5312" s="20"/>
      <c r="Z5312"/>
      <c r="AA5312"/>
      <c r="AB5312"/>
      <c r="AC5312"/>
      <c r="AD5312" s="20"/>
      <c r="AE5312"/>
      <c r="AF5312"/>
      <c r="AG5312"/>
      <c r="AH5312"/>
      <c r="AI5312" s="20"/>
      <c r="AJ5312"/>
      <c r="AK5312"/>
      <c r="AL5312"/>
      <c r="AM5312"/>
      <c r="AN5312" s="20"/>
      <c r="AO5312"/>
      <c r="AT5312" s="14"/>
      <c r="AU5312" s="14"/>
      <c r="AV5312" s="14"/>
      <c r="AW5312" s="14"/>
    </row>
    <row r="5313" spans="1:49" s="10" customFormat="1">
      <c r="A5313" s="12"/>
      <c r="C5313"/>
      <c r="D5313"/>
      <c r="E5313" s="20"/>
      <c r="F5313"/>
      <c r="G5313"/>
      <c r="H5313"/>
      <c r="I5313"/>
      <c r="J5313" s="20"/>
      <c r="K5313"/>
      <c r="L5313"/>
      <c r="M5313"/>
      <c r="N5313"/>
      <c r="O5313" s="20"/>
      <c r="P5313"/>
      <c r="Q5313"/>
      <c r="R5313"/>
      <c r="S5313"/>
      <c r="T5313" s="20"/>
      <c r="U5313"/>
      <c r="V5313"/>
      <c r="W5313"/>
      <c r="X5313"/>
      <c r="Y5313" s="20"/>
      <c r="Z5313"/>
      <c r="AA5313"/>
      <c r="AB5313"/>
      <c r="AC5313"/>
      <c r="AD5313" s="20"/>
      <c r="AE5313"/>
      <c r="AF5313"/>
      <c r="AG5313"/>
      <c r="AH5313"/>
      <c r="AI5313" s="20"/>
      <c r="AJ5313"/>
      <c r="AK5313"/>
      <c r="AL5313"/>
      <c r="AM5313"/>
      <c r="AN5313" s="20"/>
      <c r="AO5313"/>
      <c r="AT5313" s="14"/>
      <c r="AU5313" s="14"/>
      <c r="AV5313" s="14"/>
      <c r="AW5313" s="14"/>
    </row>
    <row r="5314" spans="1:49" s="10" customFormat="1">
      <c r="A5314" s="12"/>
      <c r="C5314"/>
      <c r="D5314"/>
      <c r="E5314" s="20"/>
      <c r="F5314"/>
      <c r="G5314"/>
      <c r="H5314"/>
      <c r="I5314"/>
      <c r="J5314" s="20"/>
      <c r="K5314"/>
      <c r="L5314"/>
      <c r="M5314"/>
      <c r="N5314"/>
      <c r="O5314" s="20"/>
      <c r="P5314"/>
      <c r="Q5314"/>
      <c r="R5314"/>
      <c r="S5314"/>
      <c r="T5314" s="20"/>
      <c r="U5314"/>
      <c r="V5314"/>
      <c r="W5314"/>
      <c r="X5314"/>
      <c r="Y5314" s="20"/>
      <c r="Z5314"/>
      <c r="AA5314"/>
      <c r="AB5314"/>
      <c r="AC5314"/>
      <c r="AD5314" s="20"/>
      <c r="AE5314"/>
      <c r="AF5314"/>
      <c r="AG5314"/>
      <c r="AH5314"/>
      <c r="AI5314" s="20"/>
      <c r="AJ5314"/>
      <c r="AK5314"/>
      <c r="AL5314"/>
      <c r="AM5314"/>
      <c r="AN5314" s="20"/>
      <c r="AO5314"/>
      <c r="AT5314" s="14"/>
      <c r="AU5314" s="14"/>
      <c r="AV5314" s="14"/>
      <c r="AW5314" s="14"/>
    </row>
    <row r="5315" spans="1:49" s="10" customFormat="1">
      <c r="A5315" s="12"/>
      <c r="C5315"/>
      <c r="D5315"/>
      <c r="E5315" s="20"/>
      <c r="F5315"/>
      <c r="G5315"/>
      <c r="H5315"/>
      <c r="I5315"/>
      <c r="J5315" s="20"/>
      <c r="K5315"/>
      <c r="L5315"/>
      <c r="M5315"/>
      <c r="N5315"/>
      <c r="O5315" s="20"/>
      <c r="P5315"/>
      <c r="Q5315"/>
      <c r="R5315"/>
      <c r="S5315"/>
      <c r="T5315" s="20"/>
      <c r="U5315"/>
      <c r="V5315"/>
      <c r="W5315"/>
      <c r="X5315"/>
      <c r="Y5315" s="20"/>
      <c r="Z5315"/>
      <c r="AA5315"/>
      <c r="AB5315"/>
      <c r="AC5315"/>
      <c r="AD5315" s="20"/>
      <c r="AE5315"/>
      <c r="AF5315"/>
      <c r="AG5315"/>
      <c r="AH5315"/>
      <c r="AI5315" s="20"/>
      <c r="AJ5315"/>
      <c r="AK5315"/>
      <c r="AL5315"/>
      <c r="AM5315"/>
      <c r="AN5315" s="20"/>
      <c r="AO5315"/>
      <c r="AT5315" s="14"/>
      <c r="AU5315" s="14"/>
      <c r="AV5315" s="14"/>
      <c r="AW5315" s="14"/>
    </row>
    <row r="5316" spans="1:49" s="10" customFormat="1">
      <c r="A5316" s="12"/>
      <c r="C5316"/>
      <c r="D5316"/>
      <c r="E5316" s="20"/>
      <c r="F5316"/>
      <c r="G5316"/>
      <c r="H5316"/>
      <c r="I5316"/>
      <c r="J5316" s="20"/>
      <c r="K5316"/>
      <c r="L5316"/>
      <c r="M5316"/>
      <c r="N5316"/>
      <c r="O5316" s="20"/>
      <c r="P5316"/>
      <c r="Q5316"/>
      <c r="R5316"/>
      <c r="S5316"/>
      <c r="T5316" s="20"/>
      <c r="U5316"/>
      <c r="V5316"/>
      <c r="W5316"/>
      <c r="X5316"/>
      <c r="Y5316" s="20"/>
      <c r="Z5316"/>
      <c r="AA5316"/>
      <c r="AB5316"/>
      <c r="AC5316"/>
      <c r="AD5316" s="20"/>
      <c r="AE5316"/>
      <c r="AF5316"/>
      <c r="AG5316"/>
      <c r="AH5316"/>
      <c r="AI5316" s="20"/>
      <c r="AJ5316"/>
      <c r="AK5316"/>
      <c r="AL5316"/>
      <c r="AM5316"/>
      <c r="AN5316" s="20"/>
      <c r="AO5316"/>
      <c r="AT5316" s="14"/>
      <c r="AU5316" s="14"/>
      <c r="AV5316" s="14"/>
      <c r="AW5316" s="14"/>
    </row>
    <row r="5317" spans="1:49" s="10" customFormat="1">
      <c r="A5317" s="12"/>
      <c r="C5317"/>
      <c r="D5317"/>
      <c r="E5317" s="20"/>
      <c r="F5317"/>
      <c r="G5317"/>
      <c r="H5317"/>
      <c r="I5317"/>
      <c r="J5317" s="20"/>
      <c r="K5317"/>
      <c r="L5317"/>
      <c r="M5317"/>
      <c r="N5317"/>
      <c r="O5317" s="20"/>
      <c r="P5317"/>
      <c r="Q5317"/>
      <c r="R5317"/>
      <c r="S5317"/>
      <c r="T5317" s="20"/>
      <c r="U5317"/>
      <c r="V5317"/>
      <c r="W5317"/>
      <c r="X5317"/>
      <c r="Y5317" s="20"/>
      <c r="Z5317"/>
      <c r="AA5317"/>
      <c r="AB5317"/>
      <c r="AC5317"/>
      <c r="AD5317" s="20"/>
      <c r="AE5317"/>
      <c r="AF5317"/>
      <c r="AG5317"/>
      <c r="AH5317"/>
      <c r="AI5317" s="20"/>
      <c r="AJ5317"/>
      <c r="AK5317"/>
      <c r="AL5317"/>
      <c r="AM5317"/>
      <c r="AN5317" s="20"/>
      <c r="AO5317"/>
      <c r="AT5317" s="14"/>
      <c r="AU5317" s="14"/>
      <c r="AV5317" s="14"/>
      <c r="AW5317" s="14"/>
    </row>
    <row r="5318" spans="1:49" s="10" customFormat="1">
      <c r="A5318" s="12"/>
      <c r="C5318"/>
      <c r="D5318"/>
      <c r="E5318" s="20"/>
      <c r="F5318"/>
      <c r="G5318"/>
      <c r="H5318"/>
      <c r="I5318"/>
      <c r="J5318" s="20"/>
      <c r="K5318"/>
      <c r="L5318"/>
      <c r="M5318"/>
      <c r="N5318"/>
      <c r="O5318" s="20"/>
      <c r="P5318"/>
      <c r="Q5318"/>
      <c r="R5318"/>
      <c r="S5318"/>
      <c r="T5318" s="20"/>
      <c r="U5318"/>
      <c r="V5318"/>
      <c r="W5318"/>
      <c r="X5318"/>
      <c r="Y5318" s="20"/>
      <c r="Z5318"/>
      <c r="AA5318"/>
      <c r="AB5318"/>
      <c r="AC5318"/>
      <c r="AD5318" s="20"/>
      <c r="AE5318"/>
      <c r="AF5318"/>
      <c r="AG5318"/>
      <c r="AH5318"/>
      <c r="AI5318" s="20"/>
      <c r="AJ5318"/>
      <c r="AK5318"/>
      <c r="AL5318"/>
      <c r="AM5318"/>
      <c r="AN5318" s="20"/>
      <c r="AO5318"/>
      <c r="AT5318" s="14"/>
      <c r="AU5318" s="14"/>
      <c r="AV5318" s="14"/>
      <c r="AW5318" s="14"/>
    </row>
    <row r="5319" spans="1:49" s="10" customFormat="1">
      <c r="A5319" s="12"/>
      <c r="C5319"/>
      <c r="D5319"/>
      <c r="E5319" s="20"/>
      <c r="F5319"/>
      <c r="G5319"/>
      <c r="H5319"/>
      <c r="I5319"/>
      <c r="J5319" s="20"/>
      <c r="K5319"/>
      <c r="L5319"/>
      <c r="M5319"/>
      <c r="N5319"/>
      <c r="O5319" s="20"/>
      <c r="P5319"/>
      <c r="Q5319"/>
      <c r="R5319"/>
      <c r="S5319"/>
      <c r="T5319" s="20"/>
      <c r="U5319"/>
      <c r="V5319"/>
      <c r="W5319"/>
      <c r="X5319"/>
      <c r="Y5319" s="20"/>
      <c r="Z5319"/>
      <c r="AA5319"/>
      <c r="AB5319"/>
      <c r="AC5319"/>
      <c r="AD5319" s="20"/>
      <c r="AE5319"/>
      <c r="AF5319"/>
      <c r="AG5319"/>
      <c r="AH5319"/>
      <c r="AI5319" s="20"/>
      <c r="AJ5319"/>
      <c r="AK5319"/>
      <c r="AL5319"/>
      <c r="AM5319"/>
      <c r="AN5319" s="20"/>
      <c r="AO5319"/>
      <c r="AT5319" s="14"/>
      <c r="AU5319" s="14"/>
      <c r="AV5319" s="14"/>
      <c r="AW5319" s="14"/>
    </row>
    <row r="5320" spans="1:49" s="10" customFormat="1">
      <c r="A5320" s="12"/>
      <c r="C5320"/>
      <c r="D5320"/>
      <c r="E5320" s="20"/>
      <c r="F5320"/>
      <c r="G5320"/>
      <c r="H5320"/>
      <c r="I5320"/>
      <c r="J5320" s="20"/>
      <c r="K5320"/>
      <c r="L5320"/>
      <c r="M5320"/>
      <c r="N5320"/>
      <c r="O5320" s="20"/>
      <c r="P5320"/>
      <c r="Q5320"/>
      <c r="R5320"/>
      <c r="S5320"/>
      <c r="T5320" s="20"/>
      <c r="U5320"/>
      <c r="V5320"/>
      <c r="W5320"/>
      <c r="X5320"/>
      <c r="Y5320" s="20"/>
      <c r="Z5320"/>
      <c r="AA5320"/>
      <c r="AB5320"/>
      <c r="AC5320"/>
      <c r="AD5320" s="20"/>
      <c r="AE5320"/>
      <c r="AF5320"/>
      <c r="AG5320"/>
      <c r="AH5320"/>
      <c r="AI5320" s="20"/>
      <c r="AJ5320"/>
      <c r="AK5320"/>
      <c r="AL5320"/>
      <c r="AM5320"/>
      <c r="AN5320" s="20"/>
      <c r="AO5320"/>
      <c r="AT5320" s="14"/>
      <c r="AU5320" s="14"/>
      <c r="AV5320" s="14"/>
      <c r="AW5320" s="14"/>
    </row>
    <row r="5321" spans="1:49" s="10" customFormat="1">
      <c r="A5321" s="12"/>
      <c r="C5321"/>
      <c r="D5321"/>
      <c r="E5321" s="20"/>
      <c r="F5321"/>
      <c r="G5321"/>
      <c r="H5321"/>
      <c r="I5321"/>
      <c r="J5321" s="20"/>
      <c r="K5321"/>
      <c r="L5321"/>
      <c r="M5321"/>
      <c r="N5321"/>
      <c r="O5321" s="20"/>
      <c r="P5321"/>
      <c r="Q5321"/>
      <c r="R5321"/>
      <c r="S5321"/>
      <c r="T5321" s="20"/>
      <c r="U5321"/>
      <c r="V5321"/>
      <c r="W5321"/>
      <c r="X5321"/>
      <c r="Y5321" s="20"/>
      <c r="Z5321"/>
      <c r="AA5321"/>
      <c r="AB5321"/>
      <c r="AC5321"/>
      <c r="AD5321" s="20"/>
      <c r="AE5321"/>
      <c r="AF5321"/>
      <c r="AG5321"/>
      <c r="AH5321"/>
      <c r="AI5321" s="20"/>
      <c r="AJ5321"/>
      <c r="AK5321"/>
      <c r="AL5321"/>
      <c r="AM5321"/>
      <c r="AN5321" s="20"/>
      <c r="AO5321"/>
      <c r="AT5321" s="14"/>
      <c r="AU5321" s="14"/>
      <c r="AV5321" s="14"/>
      <c r="AW5321" s="14"/>
    </row>
    <row r="5322" spans="1:49" s="10" customFormat="1">
      <c r="A5322" s="12"/>
      <c r="C5322"/>
      <c r="D5322"/>
      <c r="E5322" s="20"/>
      <c r="F5322"/>
      <c r="G5322"/>
      <c r="H5322"/>
      <c r="I5322"/>
      <c r="J5322" s="20"/>
      <c r="K5322"/>
      <c r="L5322"/>
      <c r="M5322"/>
      <c r="N5322"/>
      <c r="O5322" s="20"/>
      <c r="P5322"/>
      <c r="Q5322"/>
      <c r="R5322"/>
      <c r="S5322"/>
      <c r="T5322" s="20"/>
      <c r="U5322"/>
      <c r="V5322"/>
      <c r="W5322"/>
      <c r="X5322"/>
      <c r="Y5322" s="20"/>
      <c r="Z5322"/>
      <c r="AA5322"/>
      <c r="AB5322"/>
      <c r="AC5322"/>
      <c r="AD5322" s="20"/>
      <c r="AE5322"/>
      <c r="AF5322"/>
      <c r="AG5322"/>
      <c r="AH5322"/>
      <c r="AI5322" s="20"/>
      <c r="AJ5322"/>
      <c r="AK5322"/>
      <c r="AL5322"/>
      <c r="AM5322"/>
      <c r="AN5322" s="20"/>
      <c r="AO5322"/>
      <c r="AT5322" s="14"/>
      <c r="AU5322" s="14"/>
      <c r="AV5322" s="14"/>
      <c r="AW5322" s="14"/>
    </row>
    <row r="5323" spans="1:49" s="10" customFormat="1">
      <c r="A5323" s="12"/>
      <c r="C5323"/>
      <c r="D5323"/>
      <c r="E5323" s="20"/>
      <c r="F5323"/>
      <c r="G5323"/>
      <c r="H5323"/>
      <c r="I5323"/>
      <c r="J5323" s="20"/>
      <c r="K5323"/>
      <c r="L5323"/>
      <c r="M5323"/>
      <c r="N5323"/>
      <c r="O5323" s="20"/>
      <c r="P5323"/>
      <c r="Q5323"/>
      <c r="R5323"/>
      <c r="S5323"/>
      <c r="T5323" s="20"/>
      <c r="U5323"/>
      <c r="V5323"/>
      <c r="W5323"/>
      <c r="X5323"/>
      <c r="Y5323" s="20"/>
      <c r="Z5323"/>
      <c r="AA5323"/>
      <c r="AB5323"/>
      <c r="AC5323"/>
      <c r="AD5323" s="20"/>
      <c r="AE5323"/>
      <c r="AF5323"/>
      <c r="AG5323"/>
      <c r="AH5323"/>
      <c r="AI5323" s="20"/>
      <c r="AJ5323"/>
      <c r="AK5323"/>
      <c r="AL5323"/>
      <c r="AM5323"/>
      <c r="AN5323" s="20"/>
      <c r="AO5323"/>
      <c r="AT5323" s="14"/>
      <c r="AU5323" s="14"/>
      <c r="AV5323" s="14"/>
      <c r="AW5323" s="14"/>
    </row>
    <row r="5324" spans="1:49" s="10" customFormat="1">
      <c r="A5324" s="12"/>
      <c r="C5324"/>
      <c r="D5324"/>
      <c r="E5324" s="20"/>
      <c r="F5324"/>
      <c r="G5324"/>
      <c r="H5324"/>
      <c r="I5324"/>
      <c r="J5324" s="20"/>
      <c r="K5324"/>
      <c r="L5324"/>
      <c r="M5324"/>
      <c r="N5324"/>
      <c r="O5324" s="20"/>
      <c r="P5324"/>
      <c r="Q5324"/>
      <c r="R5324"/>
      <c r="S5324"/>
      <c r="T5324" s="20"/>
      <c r="U5324"/>
      <c r="V5324"/>
      <c r="W5324"/>
      <c r="X5324"/>
      <c r="Y5324" s="20"/>
      <c r="Z5324"/>
      <c r="AA5324"/>
      <c r="AB5324"/>
      <c r="AC5324"/>
      <c r="AD5324" s="20"/>
      <c r="AE5324"/>
      <c r="AF5324"/>
      <c r="AG5324"/>
      <c r="AH5324"/>
      <c r="AI5324" s="20"/>
      <c r="AJ5324"/>
      <c r="AK5324"/>
      <c r="AL5324"/>
      <c r="AM5324"/>
      <c r="AN5324" s="20"/>
      <c r="AO5324"/>
      <c r="AT5324" s="14"/>
      <c r="AU5324" s="14"/>
      <c r="AV5324" s="14"/>
      <c r="AW5324" s="14"/>
    </row>
    <row r="5325" spans="1:49" s="10" customFormat="1">
      <c r="A5325" s="12"/>
      <c r="C5325"/>
      <c r="D5325"/>
      <c r="E5325" s="20"/>
      <c r="F5325"/>
      <c r="G5325"/>
      <c r="H5325"/>
      <c r="I5325"/>
      <c r="J5325" s="20"/>
      <c r="K5325"/>
      <c r="L5325"/>
      <c r="M5325"/>
      <c r="N5325"/>
      <c r="O5325" s="20"/>
      <c r="P5325"/>
      <c r="Q5325"/>
      <c r="R5325"/>
      <c r="S5325"/>
      <c r="T5325" s="20"/>
      <c r="U5325"/>
      <c r="V5325"/>
      <c r="W5325"/>
      <c r="X5325"/>
      <c r="Y5325" s="20"/>
      <c r="Z5325"/>
      <c r="AA5325"/>
      <c r="AB5325"/>
      <c r="AC5325"/>
      <c r="AD5325" s="20"/>
      <c r="AE5325"/>
      <c r="AF5325"/>
      <c r="AG5325"/>
      <c r="AH5325"/>
      <c r="AI5325" s="20"/>
      <c r="AJ5325"/>
      <c r="AK5325"/>
      <c r="AL5325"/>
      <c r="AM5325"/>
      <c r="AN5325" s="20"/>
      <c r="AO5325"/>
      <c r="AT5325" s="14"/>
      <c r="AU5325" s="14"/>
      <c r="AV5325" s="14"/>
      <c r="AW5325" s="14"/>
    </row>
    <row r="5326" spans="1:49" s="10" customFormat="1">
      <c r="A5326" s="12"/>
      <c r="C5326"/>
      <c r="D5326"/>
      <c r="E5326" s="20"/>
      <c r="F5326"/>
      <c r="G5326"/>
      <c r="H5326"/>
      <c r="I5326"/>
      <c r="J5326" s="20"/>
      <c r="K5326"/>
      <c r="L5326"/>
      <c r="M5326"/>
      <c r="N5326"/>
      <c r="O5326" s="20"/>
      <c r="P5326"/>
      <c r="Q5326"/>
      <c r="R5326"/>
      <c r="S5326"/>
      <c r="T5326" s="20"/>
      <c r="U5326"/>
      <c r="V5326"/>
      <c r="W5326"/>
      <c r="X5326"/>
      <c r="Y5326" s="20"/>
      <c r="Z5326"/>
      <c r="AA5326"/>
      <c r="AB5326"/>
      <c r="AC5326"/>
      <c r="AD5326" s="20"/>
      <c r="AE5326"/>
      <c r="AF5326"/>
      <c r="AG5326"/>
      <c r="AH5326"/>
      <c r="AI5326" s="20"/>
      <c r="AJ5326"/>
      <c r="AK5326"/>
      <c r="AL5326"/>
      <c r="AM5326"/>
      <c r="AN5326" s="20"/>
      <c r="AO5326"/>
      <c r="AT5326" s="14"/>
      <c r="AU5326" s="14"/>
      <c r="AV5326" s="14"/>
      <c r="AW5326" s="14"/>
    </row>
    <row r="5327" spans="1:49" s="10" customFormat="1">
      <c r="A5327" s="12"/>
      <c r="C5327"/>
      <c r="D5327"/>
      <c r="E5327" s="20"/>
      <c r="F5327"/>
      <c r="G5327"/>
      <c r="H5327"/>
      <c r="I5327"/>
      <c r="J5327" s="20"/>
      <c r="K5327"/>
      <c r="L5327"/>
      <c r="M5327"/>
      <c r="N5327"/>
      <c r="O5327" s="20"/>
      <c r="P5327"/>
      <c r="Q5327"/>
      <c r="R5327"/>
      <c r="S5327"/>
      <c r="T5327" s="20"/>
      <c r="U5327"/>
      <c r="V5327"/>
      <c r="W5327"/>
      <c r="X5327"/>
      <c r="Y5327" s="20"/>
      <c r="Z5327"/>
      <c r="AA5327"/>
      <c r="AB5327"/>
      <c r="AC5327"/>
      <c r="AD5327" s="20"/>
      <c r="AE5327"/>
      <c r="AF5327"/>
      <c r="AG5327"/>
      <c r="AH5327"/>
      <c r="AI5327" s="20"/>
      <c r="AJ5327"/>
      <c r="AK5327"/>
      <c r="AL5327"/>
      <c r="AM5327"/>
      <c r="AN5327" s="20"/>
      <c r="AO5327"/>
      <c r="AT5327" s="14"/>
      <c r="AU5327" s="14"/>
      <c r="AV5327" s="14"/>
      <c r="AW5327" s="14"/>
    </row>
    <row r="5328" spans="1:49" s="10" customFormat="1">
      <c r="A5328" s="12"/>
      <c r="C5328"/>
      <c r="D5328"/>
      <c r="E5328" s="20"/>
      <c r="F5328"/>
      <c r="G5328"/>
      <c r="H5328"/>
      <c r="I5328"/>
      <c r="J5328" s="20"/>
      <c r="K5328"/>
      <c r="L5328"/>
      <c r="M5328"/>
      <c r="N5328"/>
      <c r="O5328" s="20"/>
      <c r="P5328"/>
      <c r="Q5328"/>
      <c r="R5328"/>
      <c r="S5328"/>
      <c r="T5328" s="20"/>
      <c r="U5328"/>
      <c r="V5328"/>
      <c r="W5328"/>
      <c r="X5328"/>
      <c r="Y5328" s="20"/>
      <c r="Z5328"/>
      <c r="AA5328"/>
      <c r="AB5328"/>
      <c r="AC5328"/>
      <c r="AD5328" s="20"/>
      <c r="AE5328"/>
      <c r="AF5328"/>
      <c r="AG5328"/>
      <c r="AH5328"/>
      <c r="AI5328" s="20"/>
      <c r="AJ5328"/>
      <c r="AK5328"/>
      <c r="AL5328"/>
      <c r="AM5328"/>
      <c r="AN5328" s="20"/>
      <c r="AO5328"/>
      <c r="AT5328" s="14"/>
      <c r="AU5328" s="14"/>
      <c r="AV5328" s="14"/>
      <c r="AW5328" s="14"/>
    </row>
    <row r="5329" spans="1:49" s="10" customFormat="1">
      <c r="A5329" s="12"/>
      <c r="C5329"/>
      <c r="D5329"/>
      <c r="E5329" s="20"/>
      <c r="F5329"/>
      <c r="G5329"/>
      <c r="H5329"/>
      <c r="I5329"/>
      <c r="J5329" s="20"/>
      <c r="K5329"/>
      <c r="L5329"/>
      <c r="M5329"/>
      <c r="N5329"/>
      <c r="O5329" s="20"/>
      <c r="P5329"/>
      <c r="Q5329"/>
      <c r="R5329"/>
      <c r="S5329"/>
      <c r="T5329" s="20"/>
      <c r="U5329"/>
      <c r="V5329"/>
      <c r="W5329"/>
      <c r="X5329"/>
      <c r="Y5329" s="20"/>
      <c r="Z5329"/>
      <c r="AA5329"/>
      <c r="AB5329"/>
      <c r="AC5329"/>
      <c r="AD5329" s="20"/>
      <c r="AE5329"/>
      <c r="AF5329"/>
      <c r="AG5329"/>
      <c r="AH5329"/>
      <c r="AI5329" s="20"/>
      <c r="AJ5329"/>
      <c r="AK5329"/>
      <c r="AL5329"/>
      <c r="AM5329"/>
      <c r="AN5329" s="20"/>
      <c r="AO5329"/>
      <c r="AT5329" s="14"/>
      <c r="AU5329" s="14"/>
      <c r="AV5329" s="14"/>
      <c r="AW5329" s="14"/>
    </row>
    <row r="5330" spans="1:49" s="10" customFormat="1">
      <c r="A5330" s="12"/>
      <c r="C5330"/>
      <c r="D5330"/>
      <c r="E5330" s="20"/>
      <c r="F5330"/>
      <c r="G5330"/>
      <c r="H5330"/>
      <c r="I5330"/>
      <c r="J5330" s="20"/>
      <c r="K5330"/>
      <c r="L5330"/>
      <c r="M5330"/>
      <c r="N5330"/>
      <c r="O5330" s="20"/>
      <c r="P5330"/>
      <c r="Q5330"/>
      <c r="R5330"/>
      <c r="S5330"/>
      <c r="T5330" s="20"/>
      <c r="U5330"/>
      <c r="V5330"/>
      <c r="W5330"/>
      <c r="X5330"/>
      <c r="Y5330" s="20"/>
      <c r="Z5330"/>
      <c r="AA5330"/>
      <c r="AB5330"/>
      <c r="AC5330"/>
      <c r="AD5330" s="20"/>
      <c r="AE5330"/>
      <c r="AF5330"/>
      <c r="AG5330"/>
      <c r="AH5330"/>
      <c r="AI5330" s="20"/>
      <c r="AJ5330"/>
      <c r="AK5330"/>
      <c r="AL5330"/>
      <c r="AM5330"/>
      <c r="AN5330" s="20"/>
      <c r="AO5330"/>
      <c r="AT5330" s="14"/>
      <c r="AU5330" s="14"/>
      <c r="AV5330" s="14"/>
      <c r="AW5330" s="14"/>
    </row>
    <row r="5331" spans="1:49" s="10" customFormat="1">
      <c r="A5331" s="12"/>
      <c r="C5331"/>
      <c r="D5331"/>
      <c r="E5331" s="20"/>
      <c r="F5331"/>
      <c r="G5331"/>
      <c r="H5331"/>
      <c r="I5331"/>
      <c r="J5331" s="20"/>
      <c r="K5331"/>
      <c r="L5331"/>
      <c r="M5331"/>
      <c r="N5331"/>
      <c r="O5331" s="20"/>
      <c r="P5331"/>
      <c r="Q5331"/>
      <c r="R5331"/>
      <c r="S5331"/>
      <c r="T5331" s="20"/>
      <c r="U5331"/>
      <c r="V5331"/>
      <c r="W5331"/>
      <c r="X5331"/>
      <c r="Y5331" s="20"/>
      <c r="Z5331"/>
      <c r="AA5331"/>
      <c r="AB5331"/>
      <c r="AC5331"/>
      <c r="AD5331" s="20"/>
      <c r="AE5331"/>
      <c r="AF5331"/>
      <c r="AG5331"/>
      <c r="AH5331"/>
      <c r="AI5331" s="20"/>
      <c r="AJ5331"/>
      <c r="AK5331"/>
      <c r="AL5331"/>
      <c r="AM5331"/>
      <c r="AN5331" s="20"/>
      <c r="AO5331"/>
      <c r="AT5331" s="14"/>
      <c r="AU5331" s="14"/>
      <c r="AV5331" s="14"/>
      <c r="AW5331" s="14"/>
    </row>
    <row r="5332" spans="1:49" s="10" customFormat="1">
      <c r="A5332" s="12"/>
      <c r="C5332"/>
      <c r="D5332"/>
      <c r="E5332" s="20"/>
      <c r="F5332"/>
      <c r="G5332"/>
      <c r="H5332"/>
      <c r="I5332"/>
      <c r="J5332" s="20"/>
      <c r="K5332"/>
      <c r="L5332"/>
      <c r="M5332"/>
      <c r="N5332"/>
      <c r="O5332" s="20"/>
      <c r="P5332"/>
      <c r="Q5332"/>
      <c r="R5332"/>
      <c r="S5332"/>
      <c r="T5332" s="20"/>
      <c r="U5332"/>
      <c r="V5332"/>
      <c r="W5332"/>
      <c r="X5332"/>
      <c r="Y5332" s="20"/>
      <c r="Z5332"/>
      <c r="AA5332"/>
      <c r="AB5332"/>
      <c r="AC5332"/>
      <c r="AD5332" s="20"/>
      <c r="AE5332"/>
      <c r="AF5332"/>
      <c r="AG5332"/>
      <c r="AH5332"/>
      <c r="AI5332" s="20"/>
      <c r="AJ5332"/>
      <c r="AK5332"/>
      <c r="AL5332"/>
      <c r="AM5332"/>
      <c r="AN5332" s="20"/>
      <c r="AO5332"/>
      <c r="AT5332" s="14"/>
      <c r="AU5332" s="14"/>
      <c r="AV5332" s="14"/>
      <c r="AW5332" s="14"/>
    </row>
    <row r="5333" spans="1:49" s="10" customFormat="1">
      <c r="A5333" s="12"/>
      <c r="C5333"/>
      <c r="D5333"/>
      <c r="E5333" s="20"/>
      <c r="F5333"/>
      <c r="G5333"/>
      <c r="H5333"/>
      <c r="I5333"/>
      <c r="J5333" s="20"/>
      <c r="K5333"/>
      <c r="L5333"/>
      <c r="M5333"/>
      <c r="N5333"/>
      <c r="O5333" s="20"/>
      <c r="P5333"/>
      <c r="Q5333"/>
      <c r="R5333"/>
      <c r="S5333"/>
      <c r="T5333" s="20"/>
      <c r="U5333"/>
      <c r="V5333"/>
      <c r="W5333"/>
      <c r="X5333"/>
      <c r="Y5333" s="20"/>
      <c r="Z5333"/>
      <c r="AA5333"/>
      <c r="AB5333"/>
      <c r="AC5333"/>
      <c r="AD5333" s="20"/>
      <c r="AE5333"/>
      <c r="AF5333"/>
      <c r="AG5333"/>
      <c r="AH5333"/>
      <c r="AI5333" s="20"/>
      <c r="AJ5333"/>
      <c r="AK5333"/>
      <c r="AL5333"/>
      <c r="AM5333"/>
      <c r="AN5333" s="20"/>
      <c r="AO5333"/>
      <c r="AT5333" s="14"/>
      <c r="AU5333" s="14"/>
      <c r="AV5333" s="14"/>
      <c r="AW5333" s="14"/>
    </row>
    <row r="5334" spans="1:49" s="10" customFormat="1">
      <c r="A5334" s="12"/>
      <c r="C5334"/>
      <c r="D5334"/>
      <c r="E5334" s="20"/>
      <c r="F5334"/>
      <c r="G5334"/>
      <c r="H5334"/>
      <c r="I5334"/>
      <c r="J5334" s="20"/>
      <c r="K5334"/>
      <c r="L5334"/>
      <c r="M5334"/>
      <c r="N5334"/>
      <c r="O5334" s="20"/>
      <c r="P5334"/>
      <c r="Q5334"/>
      <c r="R5334"/>
      <c r="S5334"/>
      <c r="T5334" s="20"/>
      <c r="U5334"/>
      <c r="V5334"/>
      <c r="W5334"/>
      <c r="X5334"/>
      <c r="Y5334" s="20"/>
      <c r="Z5334"/>
      <c r="AA5334"/>
      <c r="AB5334"/>
      <c r="AC5334"/>
      <c r="AD5334" s="20"/>
      <c r="AE5334"/>
      <c r="AF5334"/>
      <c r="AG5334"/>
      <c r="AH5334"/>
      <c r="AI5334" s="20"/>
      <c r="AJ5334"/>
      <c r="AK5334"/>
      <c r="AL5334"/>
      <c r="AM5334"/>
      <c r="AN5334" s="20"/>
      <c r="AO5334"/>
      <c r="AT5334" s="14"/>
      <c r="AU5334" s="14"/>
      <c r="AV5334" s="14"/>
      <c r="AW5334" s="14"/>
    </row>
    <row r="5335" spans="1:49" s="10" customFormat="1">
      <c r="A5335" s="12"/>
      <c r="C5335"/>
      <c r="D5335"/>
      <c r="E5335" s="20"/>
      <c r="F5335"/>
      <c r="G5335"/>
      <c r="H5335"/>
      <c r="I5335"/>
      <c r="J5335" s="20"/>
      <c r="K5335"/>
      <c r="L5335"/>
      <c r="M5335"/>
      <c r="N5335"/>
      <c r="O5335" s="20"/>
      <c r="P5335"/>
      <c r="Q5335"/>
      <c r="R5335"/>
      <c r="S5335"/>
      <c r="T5335" s="20"/>
      <c r="U5335"/>
      <c r="V5335"/>
      <c r="W5335"/>
      <c r="X5335"/>
      <c r="Y5335" s="20"/>
      <c r="Z5335"/>
      <c r="AA5335"/>
      <c r="AB5335"/>
      <c r="AC5335"/>
      <c r="AD5335" s="20"/>
      <c r="AE5335"/>
      <c r="AF5335"/>
      <c r="AG5335"/>
      <c r="AH5335"/>
      <c r="AI5335" s="20"/>
      <c r="AJ5335"/>
      <c r="AK5335"/>
      <c r="AL5335"/>
      <c r="AM5335"/>
      <c r="AN5335" s="20"/>
      <c r="AO5335"/>
      <c r="AT5335" s="14"/>
      <c r="AU5335" s="14"/>
      <c r="AV5335" s="14"/>
      <c r="AW5335" s="14"/>
    </row>
    <row r="5336" spans="1:49" s="10" customFormat="1">
      <c r="A5336" s="12"/>
      <c r="C5336"/>
      <c r="D5336"/>
      <c r="E5336" s="20"/>
      <c r="F5336"/>
      <c r="G5336"/>
      <c r="H5336"/>
      <c r="I5336"/>
      <c r="J5336" s="20"/>
      <c r="K5336"/>
      <c r="L5336"/>
      <c r="M5336"/>
      <c r="N5336"/>
      <c r="O5336" s="20"/>
      <c r="P5336"/>
      <c r="Q5336"/>
      <c r="R5336"/>
      <c r="S5336"/>
      <c r="T5336" s="20"/>
      <c r="U5336"/>
      <c r="V5336"/>
      <c r="W5336"/>
      <c r="X5336"/>
      <c r="Y5336" s="20"/>
      <c r="Z5336"/>
      <c r="AA5336"/>
      <c r="AB5336"/>
      <c r="AC5336"/>
      <c r="AD5336" s="20"/>
      <c r="AE5336"/>
      <c r="AF5336"/>
      <c r="AG5336"/>
      <c r="AH5336"/>
      <c r="AI5336" s="20"/>
      <c r="AJ5336"/>
      <c r="AK5336"/>
      <c r="AL5336"/>
      <c r="AM5336"/>
      <c r="AN5336" s="20"/>
      <c r="AO5336"/>
      <c r="AT5336" s="14"/>
      <c r="AU5336" s="14"/>
      <c r="AV5336" s="14"/>
      <c r="AW5336" s="14"/>
    </row>
    <row r="5337" spans="1:49" s="10" customFormat="1">
      <c r="A5337" s="12"/>
      <c r="C5337"/>
      <c r="D5337"/>
      <c r="E5337" s="20"/>
      <c r="F5337"/>
      <c r="G5337"/>
      <c r="H5337"/>
      <c r="I5337"/>
      <c r="J5337" s="20"/>
      <c r="K5337"/>
      <c r="L5337"/>
      <c r="M5337"/>
      <c r="N5337"/>
      <c r="O5337" s="20"/>
      <c r="P5337"/>
      <c r="Q5337"/>
      <c r="R5337"/>
      <c r="S5337"/>
      <c r="T5337" s="20"/>
      <c r="U5337"/>
      <c r="V5337"/>
      <c r="W5337"/>
      <c r="X5337"/>
      <c r="Y5337" s="20"/>
      <c r="Z5337"/>
      <c r="AA5337"/>
      <c r="AB5337"/>
      <c r="AC5337"/>
      <c r="AD5337" s="20"/>
      <c r="AE5337"/>
      <c r="AF5337"/>
      <c r="AG5337"/>
      <c r="AH5337"/>
      <c r="AI5337" s="20"/>
      <c r="AJ5337"/>
      <c r="AK5337"/>
      <c r="AL5337"/>
      <c r="AM5337"/>
      <c r="AN5337" s="20"/>
      <c r="AO5337"/>
      <c r="AT5337" s="14"/>
      <c r="AU5337" s="14"/>
      <c r="AV5337" s="14"/>
      <c r="AW5337" s="14"/>
    </row>
    <row r="5338" spans="1:49" s="10" customFormat="1">
      <c r="A5338" s="12"/>
      <c r="C5338"/>
      <c r="D5338"/>
      <c r="E5338" s="20"/>
      <c r="F5338"/>
      <c r="G5338"/>
      <c r="H5338"/>
      <c r="I5338"/>
      <c r="J5338" s="20"/>
      <c r="K5338"/>
      <c r="L5338"/>
      <c r="M5338"/>
      <c r="N5338"/>
      <c r="O5338" s="20"/>
      <c r="P5338"/>
      <c r="Q5338"/>
      <c r="R5338"/>
      <c r="S5338"/>
      <c r="T5338" s="20"/>
      <c r="U5338"/>
      <c r="V5338"/>
      <c r="W5338"/>
      <c r="X5338"/>
      <c r="Y5338" s="20"/>
      <c r="Z5338"/>
      <c r="AA5338"/>
      <c r="AB5338"/>
      <c r="AC5338"/>
      <c r="AD5338" s="20"/>
      <c r="AE5338"/>
      <c r="AF5338"/>
      <c r="AG5338"/>
      <c r="AH5338"/>
      <c r="AI5338" s="20"/>
      <c r="AJ5338"/>
      <c r="AK5338"/>
      <c r="AL5338"/>
      <c r="AM5338"/>
      <c r="AN5338" s="20"/>
      <c r="AO5338"/>
      <c r="AT5338" s="14"/>
      <c r="AU5338" s="14"/>
      <c r="AV5338" s="14"/>
      <c r="AW5338" s="14"/>
    </row>
    <row r="5339" spans="1:49" s="10" customFormat="1">
      <c r="A5339" s="12"/>
      <c r="C5339"/>
      <c r="D5339"/>
      <c r="E5339" s="20"/>
      <c r="F5339"/>
      <c r="G5339"/>
      <c r="H5339"/>
      <c r="I5339"/>
      <c r="J5339" s="20"/>
      <c r="K5339"/>
      <c r="L5339"/>
      <c r="M5339"/>
      <c r="N5339"/>
      <c r="O5339" s="20"/>
      <c r="P5339"/>
      <c r="Q5339"/>
      <c r="R5339"/>
      <c r="S5339"/>
      <c r="T5339" s="20"/>
      <c r="U5339"/>
      <c r="V5339"/>
      <c r="W5339"/>
      <c r="X5339"/>
      <c r="Y5339" s="20"/>
      <c r="Z5339"/>
      <c r="AA5339"/>
      <c r="AB5339"/>
      <c r="AC5339"/>
      <c r="AD5339" s="20"/>
      <c r="AE5339"/>
      <c r="AF5339"/>
      <c r="AG5339"/>
      <c r="AH5339"/>
      <c r="AI5339" s="20"/>
      <c r="AJ5339"/>
      <c r="AK5339"/>
      <c r="AL5339"/>
      <c r="AM5339"/>
      <c r="AN5339" s="20"/>
      <c r="AO5339"/>
      <c r="AT5339" s="14"/>
      <c r="AU5339" s="14"/>
      <c r="AV5339" s="14"/>
      <c r="AW5339" s="14"/>
    </row>
    <row r="5340" spans="1:49" s="10" customFormat="1">
      <c r="A5340" s="12"/>
      <c r="C5340"/>
      <c r="D5340"/>
      <c r="E5340" s="20"/>
      <c r="F5340"/>
      <c r="G5340"/>
      <c r="H5340"/>
      <c r="I5340"/>
      <c r="J5340" s="20"/>
      <c r="K5340"/>
      <c r="L5340"/>
      <c r="M5340"/>
      <c r="N5340"/>
      <c r="O5340" s="20"/>
      <c r="P5340"/>
      <c r="Q5340"/>
      <c r="R5340"/>
      <c r="S5340"/>
      <c r="T5340" s="20"/>
      <c r="U5340"/>
      <c r="V5340"/>
      <c r="W5340"/>
      <c r="X5340"/>
      <c r="Y5340" s="20"/>
      <c r="Z5340"/>
      <c r="AA5340"/>
      <c r="AB5340"/>
      <c r="AC5340"/>
      <c r="AD5340" s="20"/>
      <c r="AE5340"/>
      <c r="AF5340"/>
      <c r="AG5340"/>
      <c r="AH5340"/>
      <c r="AI5340" s="20"/>
      <c r="AJ5340"/>
      <c r="AK5340"/>
      <c r="AL5340"/>
      <c r="AM5340"/>
      <c r="AN5340" s="20"/>
      <c r="AO5340"/>
      <c r="AT5340" s="14"/>
      <c r="AU5340" s="14"/>
      <c r="AV5340" s="14"/>
      <c r="AW5340" s="14"/>
    </row>
    <row r="5341" spans="1:49" s="10" customFormat="1">
      <c r="A5341" s="12"/>
      <c r="C5341"/>
      <c r="D5341"/>
      <c r="E5341" s="20"/>
      <c r="F5341"/>
      <c r="G5341"/>
      <c r="H5341"/>
      <c r="I5341"/>
      <c r="J5341" s="20"/>
      <c r="K5341"/>
      <c r="L5341"/>
      <c r="M5341"/>
      <c r="N5341"/>
      <c r="O5341" s="20"/>
      <c r="P5341"/>
      <c r="Q5341"/>
      <c r="R5341"/>
      <c r="S5341"/>
      <c r="T5341" s="20"/>
      <c r="U5341"/>
      <c r="V5341"/>
      <c r="W5341"/>
      <c r="X5341"/>
      <c r="Y5341" s="20"/>
      <c r="Z5341"/>
      <c r="AA5341"/>
      <c r="AB5341"/>
      <c r="AC5341"/>
      <c r="AD5341" s="20"/>
      <c r="AE5341"/>
      <c r="AF5341"/>
      <c r="AG5341"/>
      <c r="AH5341"/>
      <c r="AI5341" s="20"/>
      <c r="AJ5341"/>
      <c r="AK5341"/>
      <c r="AL5341"/>
      <c r="AM5341"/>
      <c r="AN5341" s="20"/>
      <c r="AO5341"/>
      <c r="AT5341" s="14"/>
      <c r="AU5341" s="14"/>
      <c r="AV5341" s="14"/>
      <c r="AW5341" s="14"/>
    </row>
    <row r="5342" spans="1:49" s="10" customFormat="1">
      <c r="A5342" s="12"/>
      <c r="C5342"/>
      <c r="D5342"/>
      <c r="E5342" s="20"/>
      <c r="F5342"/>
      <c r="G5342"/>
      <c r="H5342"/>
      <c r="I5342"/>
      <c r="J5342" s="20"/>
      <c r="K5342"/>
      <c r="L5342"/>
      <c r="M5342"/>
      <c r="N5342"/>
      <c r="O5342" s="20"/>
      <c r="P5342"/>
      <c r="Q5342"/>
      <c r="R5342"/>
      <c r="S5342"/>
      <c r="T5342" s="20"/>
      <c r="U5342"/>
      <c r="V5342"/>
      <c r="W5342"/>
      <c r="X5342"/>
      <c r="Y5342" s="20"/>
      <c r="Z5342"/>
      <c r="AA5342"/>
      <c r="AB5342"/>
      <c r="AC5342"/>
      <c r="AD5342" s="20"/>
      <c r="AE5342"/>
      <c r="AF5342"/>
      <c r="AG5342"/>
      <c r="AH5342"/>
      <c r="AI5342" s="20"/>
      <c r="AJ5342"/>
      <c r="AK5342"/>
      <c r="AL5342"/>
      <c r="AM5342"/>
      <c r="AN5342" s="20"/>
      <c r="AO5342"/>
      <c r="AT5342" s="14"/>
      <c r="AU5342" s="14"/>
      <c r="AV5342" s="14"/>
      <c r="AW5342" s="14"/>
    </row>
    <row r="5343" spans="1:49" s="10" customFormat="1">
      <c r="A5343" s="12"/>
      <c r="C5343"/>
      <c r="D5343"/>
      <c r="E5343" s="20"/>
      <c r="F5343"/>
      <c r="G5343"/>
      <c r="H5343"/>
      <c r="I5343"/>
      <c r="J5343" s="20"/>
      <c r="K5343"/>
      <c r="L5343"/>
      <c r="M5343"/>
      <c r="N5343"/>
      <c r="O5343" s="20"/>
      <c r="P5343"/>
      <c r="Q5343"/>
      <c r="R5343"/>
      <c r="S5343"/>
      <c r="T5343" s="20"/>
      <c r="U5343"/>
      <c r="V5343"/>
      <c r="W5343"/>
      <c r="X5343"/>
      <c r="Y5343" s="20"/>
      <c r="Z5343"/>
      <c r="AA5343"/>
      <c r="AB5343"/>
      <c r="AC5343"/>
      <c r="AD5343" s="20"/>
      <c r="AE5343"/>
      <c r="AF5343"/>
      <c r="AG5343"/>
      <c r="AH5343"/>
      <c r="AI5343" s="20"/>
      <c r="AJ5343"/>
      <c r="AK5343"/>
      <c r="AL5343"/>
      <c r="AM5343"/>
      <c r="AN5343" s="20"/>
      <c r="AO5343"/>
      <c r="AT5343" s="14"/>
      <c r="AU5343" s="14"/>
      <c r="AV5343" s="14"/>
      <c r="AW5343" s="14"/>
    </row>
    <row r="5344" spans="1:49" s="10" customFormat="1">
      <c r="A5344" s="12"/>
      <c r="C5344"/>
      <c r="D5344"/>
      <c r="E5344" s="20"/>
      <c r="F5344"/>
      <c r="G5344"/>
      <c r="H5344"/>
      <c r="I5344"/>
      <c r="J5344" s="20"/>
      <c r="K5344"/>
      <c r="L5344"/>
      <c r="M5344"/>
      <c r="N5344"/>
      <c r="O5344" s="20"/>
      <c r="P5344"/>
      <c r="Q5344"/>
      <c r="R5344"/>
      <c r="S5344"/>
      <c r="T5344" s="20"/>
      <c r="U5344"/>
      <c r="V5344"/>
      <c r="W5344"/>
      <c r="X5344"/>
      <c r="Y5344" s="20"/>
      <c r="Z5344"/>
      <c r="AA5344"/>
      <c r="AB5344"/>
      <c r="AC5344"/>
      <c r="AD5344" s="20"/>
      <c r="AE5344"/>
      <c r="AF5344"/>
      <c r="AG5344"/>
      <c r="AH5344"/>
      <c r="AI5344" s="20"/>
      <c r="AJ5344"/>
      <c r="AK5344"/>
      <c r="AL5344"/>
      <c r="AM5344"/>
      <c r="AN5344" s="20"/>
      <c r="AO5344"/>
      <c r="AT5344" s="14"/>
      <c r="AU5344" s="14"/>
      <c r="AV5344" s="14"/>
      <c r="AW5344" s="14"/>
    </row>
    <row r="5345" spans="1:49" s="10" customFormat="1">
      <c r="A5345" s="12"/>
      <c r="C5345"/>
      <c r="D5345"/>
      <c r="E5345" s="20"/>
      <c r="F5345"/>
      <c r="G5345"/>
      <c r="H5345"/>
      <c r="I5345"/>
      <c r="J5345" s="20"/>
      <c r="K5345"/>
      <c r="L5345"/>
      <c r="M5345"/>
      <c r="N5345"/>
      <c r="O5345" s="20"/>
      <c r="P5345"/>
      <c r="Q5345"/>
      <c r="R5345"/>
      <c r="S5345"/>
      <c r="T5345" s="20"/>
      <c r="U5345"/>
      <c r="V5345"/>
      <c r="W5345"/>
      <c r="X5345"/>
      <c r="Y5345" s="20"/>
      <c r="Z5345"/>
      <c r="AA5345"/>
      <c r="AB5345"/>
      <c r="AC5345"/>
      <c r="AD5345" s="20"/>
      <c r="AE5345"/>
      <c r="AF5345"/>
      <c r="AG5345"/>
      <c r="AH5345"/>
      <c r="AI5345" s="20"/>
      <c r="AJ5345"/>
      <c r="AK5345"/>
      <c r="AL5345"/>
      <c r="AM5345"/>
      <c r="AN5345" s="20"/>
      <c r="AO5345"/>
      <c r="AT5345" s="14"/>
      <c r="AU5345" s="14"/>
      <c r="AV5345" s="14"/>
      <c r="AW5345" s="14"/>
    </row>
    <row r="5346" spans="1:49" s="10" customFormat="1">
      <c r="A5346" s="12"/>
      <c r="C5346"/>
      <c r="D5346"/>
      <c r="E5346" s="20"/>
      <c r="F5346"/>
      <c r="G5346"/>
      <c r="H5346"/>
      <c r="I5346"/>
      <c r="J5346" s="20"/>
      <c r="K5346"/>
      <c r="L5346"/>
      <c r="M5346"/>
      <c r="N5346"/>
      <c r="O5346" s="20"/>
      <c r="P5346"/>
      <c r="Q5346"/>
      <c r="R5346"/>
      <c r="S5346"/>
      <c r="T5346" s="20"/>
      <c r="U5346"/>
      <c r="V5346"/>
      <c r="W5346"/>
      <c r="X5346"/>
      <c r="Y5346" s="20"/>
      <c r="Z5346"/>
      <c r="AA5346"/>
      <c r="AB5346"/>
      <c r="AC5346"/>
      <c r="AD5346" s="20"/>
      <c r="AE5346"/>
      <c r="AF5346"/>
      <c r="AG5346"/>
      <c r="AH5346"/>
      <c r="AI5346" s="20"/>
      <c r="AJ5346"/>
      <c r="AK5346"/>
      <c r="AL5346"/>
      <c r="AM5346"/>
      <c r="AN5346" s="20"/>
      <c r="AO5346"/>
      <c r="AT5346" s="14"/>
      <c r="AU5346" s="14"/>
      <c r="AV5346" s="14"/>
      <c r="AW5346" s="14"/>
    </row>
    <row r="5347" spans="1:49" s="10" customFormat="1">
      <c r="A5347" s="12"/>
      <c r="C5347"/>
      <c r="D5347"/>
      <c r="E5347" s="20"/>
      <c r="F5347"/>
      <c r="G5347"/>
      <c r="H5347"/>
      <c r="I5347"/>
      <c r="J5347" s="20"/>
      <c r="K5347"/>
      <c r="L5347"/>
      <c r="M5347"/>
      <c r="N5347"/>
      <c r="O5347" s="20"/>
      <c r="P5347"/>
      <c r="Q5347"/>
      <c r="R5347"/>
      <c r="S5347"/>
      <c r="T5347" s="20"/>
      <c r="U5347"/>
      <c r="V5347"/>
      <c r="W5347"/>
      <c r="X5347"/>
      <c r="Y5347" s="20"/>
      <c r="Z5347"/>
      <c r="AA5347"/>
      <c r="AB5347"/>
      <c r="AC5347"/>
      <c r="AD5347" s="20"/>
      <c r="AE5347"/>
      <c r="AF5347"/>
      <c r="AG5347"/>
      <c r="AH5347"/>
      <c r="AI5347" s="20"/>
      <c r="AJ5347"/>
      <c r="AK5347"/>
      <c r="AL5347"/>
      <c r="AM5347"/>
      <c r="AN5347" s="20"/>
      <c r="AO5347"/>
      <c r="AT5347" s="14"/>
      <c r="AU5347" s="14"/>
      <c r="AV5347" s="14"/>
      <c r="AW5347" s="14"/>
    </row>
    <row r="5348" spans="1:49" s="10" customFormat="1">
      <c r="A5348" s="12"/>
      <c r="C5348"/>
      <c r="D5348"/>
      <c r="E5348" s="20"/>
      <c r="F5348"/>
      <c r="G5348"/>
      <c r="H5348"/>
      <c r="I5348"/>
      <c r="J5348" s="20"/>
      <c r="K5348"/>
      <c r="L5348"/>
      <c r="M5348"/>
      <c r="N5348"/>
      <c r="O5348" s="20"/>
      <c r="P5348"/>
      <c r="Q5348"/>
      <c r="R5348"/>
      <c r="S5348"/>
      <c r="T5348" s="20"/>
      <c r="U5348"/>
      <c r="V5348"/>
      <c r="W5348"/>
      <c r="X5348"/>
      <c r="Y5348" s="20"/>
      <c r="Z5348"/>
      <c r="AA5348"/>
      <c r="AB5348"/>
      <c r="AC5348"/>
      <c r="AD5348" s="20"/>
      <c r="AE5348"/>
      <c r="AF5348"/>
      <c r="AG5348"/>
      <c r="AH5348"/>
      <c r="AI5348" s="20"/>
      <c r="AJ5348"/>
      <c r="AK5348"/>
      <c r="AL5348"/>
      <c r="AM5348"/>
      <c r="AN5348" s="20"/>
      <c r="AO5348"/>
      <c r="AT5348" s="14"/>
      <c r="AU5348" s="14"/>
      <c r="AV5348" s="14"/>
      <c r="AW5348" s="14"/>
    </row>
    <row r="5349" spans="1:49" s="10" customFormat="1">
      <c r="A5349" s="12"/>
      <c r="C5349"/>
      <c r="D5349"/>
      <c r="E5349" s="20"/>
      <c r="F5349"/>
      <c r="G5349"/>
      <c r="H5349"/>
      <c r="I5349"/>
      <c r="J5349" s="20"/>
      <c r="K5349"/>
      <c r="L5349"/>
      <c r="M5349"/>
      <c r="N5349"/>
      <c r="O5349" s="20"/>
      <c r="P5349"/>
      <c r="Q5349"/>
      <c r="R5349"/>
      <c r="S5349"/>
      <c r="T5349" s="20"/>
      <c r="U5349"/>
      <c r="V5349"/>
      <c r="W5349"/>
      <c r="X5349"/>
      <c r="Y5349" s="20"/>
      <c r="Z5349"/>
      <c r="AA5349"/>
      <c r="AB5349"/>
      <c r="AC5349"/>
      <c r="AD5349" s="20"/>
      <c r="AE5349"/>
      <c r="AF5349"/>
      <c r="AG5349"/>
      <c r="AH5349"/>
      <c r="AI5349" s="20"/>
      <c r="AJ5349"/>
      <c r="AK5349"/>
      <c r="AL5349"/>
      <c r="AM5349"/>
      <c r="AN5349" s="20"/>
      <c r="AO5349"/>
      <c r="AT5349" s="14"/>
      <c r="AU5349" s="14"/>
      <c r="AV5349" s="14"/>
      <c r="AW5349" s="14"/>
    </row>
    <row r="5350" spans="1:49" s="10" customFormat="1">
      <c r="A5350" s="12"/>
      <c r="C5350"/>
      <c r="D5350"/>
      <c r="E5350" s="20"/>
      <c r="F5350"/>
      <c r="G5350"/>
      <c r="H5350"/>
      <c r="I5350"/>
      <c r="J5350" s="20"/>
      <c r="K5350"/>
      <c r="L5350"/>
      <c r="M5350"/>
      <c r="N5350"/>
      <c r="O5350" s="20"/>
      <c r="P5350"/>
      <c r="Q5350"/>
      <c r="R5350"/>
      <c r="S5350"/>
      <c r="T5350" s="20"/>
      <c r="U5350"/>
      <c r="V5350"/>
      <c r="W5350"/>
      <c r="X5350"/>
      <c r="Y5350" s="20"/>
      <c r="Z5350"/>
      <c r="AA5350"/>
      <c r="AB5350"/>
      <c r="AC5350"/>
      <c r="AD5350" s="20"/>
      <c r="AE5350"/>
      <c r="AF5350"/>
      <c r="AG5350"/>
      <c r="AH5350"/>
      <c r="AI5350" s="20"/>
      <c r="AJ5350"/>
      <c r="AK5350"/>
      <c r="AL5350"/>
      <c r="AM5350"/>
      <c r="AN5350" s="20"/>
      <c r="AO5350"/>
      <c r="AT5350" s="14"/>
      <c r="AU5350" s="14"/>
      <c r="AV5350" s="14"/>
      <c r="AW5350" s="14"/>
    </row>
    <row r="5351" spans="1:49" s="10" customFormat="1">
      <c r="A5351" s="12"/>
      <c r="C5351"/>
      <c r="D5351"/>
      <c r="E5351" s="20"/>
      <c r="F5351"/>
      <c r="G5351"/>
      <c r="H5351"/>
      <c r="I5351"/>
      <c r="J5351" s="20"/>
      <c r="K5351"/>
      <c r="L5351"/>
      <c r="M5351"/>
      <c r="N5351"/>
      <c r="O5351" s="20"/>
      <c r="P5351"/>
      <c r="Q5351"/>
      <c r="R5351"/>
      <c r="S5351"/>
      <c r="T5351" s="20"/>
      <c r="U5351"/>
      <c r="V5351"/>
      <c r="W5351"/>
      <c r="X5351"/>
      <c r="Y5351" s="20"/>
      <c r="Z5351"/>
      <c r="AA5351"/>
      <c r="AB5351"/>
      <c r="AC5351"/>
      <c r="AD5351" s="20"/>
      <c r="AE5351"/>
      <c r="AF5351"/>
      <c r="AG5351"/>
      <c r="AH5351"/>
      <c r="AI5351" s="20"/>
      <c r="AJ5351"/>
      <c r="AK5351"/>
      <c r="AL5351"/>
      <c r="AM5351"/>
      <c r="AN5351" s="20"/>
      <c r="AO5351"/>
      <c r="AT5351" s="14"/>
      <c r="AU5351" s="14"/>
      <c r="AV5351" s="14"/>
      <c r="AW5351" s="14"/>
    </row>
    <row r="5352" spans="1:49" s="10" customFormat="1">
      <c r="A5352" s="12"/>
      <c r="C5352"/>
      <c r="D5352"/>
      <c r="E5352" s="20"/>
      <c r="F5352"/>
      <c r="G5352"/>
      <c r="H5352"/>
      <c r="I5352"/>
      <c r="J5352" s="20"/>
      <c r="K5352"/>
      <c r="L5352"/>
      <c r="M5352"/>
      <c r="N5352"/>
      <c r="O5352" s="20"/>
      <c r="P5352"/>
      <c r="Q5352"/>
      <c r="R5352"/>
      <c r="S5352"/>
      <c r="T5352" s="20"/>
      <c r="U5352"/>
      <c r="V5352"/>
      <c r="W5352"/>
      <c r="X5352"/>
      <c r="Y5352" s="20"/>
      <c r="Z5352"/>
      <c r="AA5352"/>
      <c r="AB5352"/>
      <c r="AC5352"/>
      <c r="AD5352" s="20"/>
      <c r="AE5352"/>
      <c r="AF5352"/>
      <c r="AG5352"/>
      <c r="AH5352"/>
      <c r="AI5352" s="20"/>
      <c r="AJ5352"/>
      <c r="AK5352"/>
      <c r="AL5352"/>
      <c r="AM5352"/>
      <c r="AN5352" s="20"/>
      <c r="AO5352"/>
      <c r="AT5352" s="14"/>
      <c r="AU5352" s="14"/>
      <c r="AV5352" s="14"/>
      <c r="AW5352" s="14"/>
    </row>
    <row r="5353" spans="1:49" s="10" customFormat="1">
      <c r="A5353" s="12"/>
      <c r="C5353"/>
      <c r="D5353"/>
      <c r="E5353" s="20"/>
      <c r="F5353"/>
      <c r="G5353"/>
      <c r="H5353"/>
      <c r="I5353"/>
      <c r="J5353" s="20"/>
      <c r="K5353"/>
      <c r="L5353"/>
      <c r="M5353"/>
      <c r="N5353"/>
      <c r="O5353" s="20"/>
      <c r="P5353"/>
      <c r="Q5353"/>
      <c r="R5353"/>
      <c r="S5353"/>
      <c r="T5353" s="20"/>
      <c r="U5353"/>
      <c r="V5353"/>
      <c r="W5353"/>
      <c r="X5353"/>
      <c r="Y5353" s="20"/>
      <c r="Z5353"/>
      <c r="AA5353"/>
      <c r="AB5353"/>
      <c r="AC5353"/>
      <c r="AD5353" s="20"/>
      <c r="AE5353"/>
      <c r="AF5353"/>
      <c r="AG5353"/>
      <c r="AH5353"/>
      <c r="AI5353" s="20"/>
      <c r="AJ5353"/>
      <c r="AK5353"/>
      <c r="AL5353"/>
      <c r="AM5353"/>
      <c r="AN5353" s="20"/>
      <c r="AO5353"/>
      <c r="AT5353" s="14"/>
      <c r="AU5353" s="14"/>
      <c r="AV5353" s="14"/>
      <c r="AW5353" s="14"/>
    </row>
    <row r="5354" spans="1:49" s="10" customFormat="1">
      <c r="A5354" s="12"/>
      <c r="C5354"/>
      <c r="D5354"/>
      <c r="E5354" s="20"/>
      <c r="F5354"/>
      <c r="G5354"/>
      <c r="H5354"/>
      <c r="I5354"/>
      <c r="J5354" s="20"/>
      <c r="K5354"/>
      <c r="L5354"/>
      <c r="M5354"/>
      <c r="N5354"/>
      <c r="O5354" s="20"/>
      <c r="P5354"/>
      <c r="Q5354"/>
      <c r="R5354"/>
      <c r="S5354"/>
      <c r="T5354" s="20"/>
      <c r="U5354"/>
      <c r="V5354"/>
      <c r="W5354"/>
      <c r="X5354"/>
      <c r="Y5354" s="20"/>
      <c r="Z5354"/>
      <c r="AA5354"/>
      <c r="AB5354"/>
      <c r="AC5354"/>
      <c r="AD5354" s="20"/>
      <c r="AE5354"/>
      <c r="AF5354"/>
      <c r="AG5354"/>
      <c r="AH5354"/>
      <c r="AI5354" s="20"/>
      <c r="AJ5354"/>
      <c r="AK5354"/>
      <c r="AL5354"/>
      <c r="AM5354"/>
      <c r="AN5354" s="20"/>
      <c r="AO5354"/>
      <c r="AT5354" s="14"/>
      <c r="AU5354" s="14"/>
      <c r="AV5354" s="14"/>
      <c r="AW5354" s="14"/>
    </row>
    <row r="5355" spans="1:49" s="10" customFormat="1">
      <c r="A5355" s="12"/>
      <c r="C5355"/>
      <c r="D5355"/>
      <c r="E5355" s="20"/>
      <c r="F5355"/>
      <c r="G5355"/>
      <c r="H5355"/>
      <c r="I5355"/>
      <c r="J5355" s="20"/>
      <c r="K5355"/>
      <c r="L5355"/>
      <c r="M5355"/>
      <c r="N5355"/>
      <c r="O5355" s="20"/>
      <c r="P5355"/>
      <c r="Q5355"/>
      <c r="R5355"/>
      <c r="S5355"/>
      <c r="T5355" s="20"/>
      <c r="U5355"/>
      <c r="V5355"/>
      <c r="W5355"/>
      <c r="X5355"/>
      <c r="Y5355" s="20"/>
      <c r="Z5355"/>
      <c r="AA5355"/>
      <c r="AB5355"/>
      <c r="AC5355"/>
      <c r="AD5355" s="20"/>
      <c r="AE5355"/>
      <c r="AF5355"/>
      <c r="AG5355"/>
      <c r="AH5355"/>
      <c r="AI5355" s="20"/>
      <c r="AJ5355"/>
      <c r="AK5355"/>
      <c r="AL5355"/>
      <c r="AM5355"/>
      <c r="AN5355" s="20"/>
      <c r="AO5355"/>
      <c r="AT5355" s="14"/>
      <c r="AU5355" s="14"/>
      <c r="AV5355" s="14"/>
      <c r="AW5355" s="14"/>
    </row>
    <row r="5356" spans="1:49" s="10" customFormat="1">
      <c r="A5356" s="12"/>
      <c r="C5356"/>
      <c r="D5356"/>
      <c r="E5356" s="20"/>
      <c r="F5356"/>
      <c r="G5356"/>
      <c r="H5356"/>
      <c r="I5356"/>
      <c r="J5356" s="20"/>
      <c r="K5356"/>
      <c r="L5356"/>
      <c r="M5356"/>
      <c r="N5356"/>
      <c r="O5356" s="20"/>
      <c r="P5356"/>
      <c r="Q5356"/>
      <c r="R5356"/>
      <c r="S5356"/>
      <c r="T5356" s="20"/>
      <c r="U5356"/>
      <c r="V5356"/>
      <c r="W5356"/>
      <c r="X5356"/>
      <c r="Y5356" s="20"/>
      <c r="Z5356"/>
      <c r="AA5356"/>
      <c r="AB5356"/>
      <c r="AC5356"/>
      <c r="AD5356" s="20"/>
      <c r="AE5356"/>
      <c r="AF5356"/>
      <c r="AG5356"/>
      <c r="AH5356"/>
      <c r="AI5356" s="20"/>
      <c r="AJ5356"/>
      <c r="AK5356"/>
      <c r="AL5356"/>
      <c r="AM5356"/>
      <c r="AN5356" s="20"/>
      <c r="AO5356"/>
      <c r="AT5356" s="14"/>
      <c r="AU5356" s="14"/>
      <c r="AV5356" s="14"/>
      <c r="AW5356" s="14"/>
    </row>
    <row r="5357" spans="1:49" s="10" customFormat="1">
      <c r="A5357" s="12"/>
      <c r="C5357"/>
      <c r="D5357"/>
      <c r="E5357" s="20"/>
      <c r="F5357"/>
      <c r="G5357"/>
      <c r="H5357"/>
      <c r="I5357"/>
      <c r="J5357" s="20"/>
      <c r="K5357"/>
      <c r="L5357"/>
      <c r="M5357"/>
      <c r="N5357"/>
      <c r="O5357" s="20"/>
      <c r="P5357"/>
      <c r="Q5357"/>
      <c r="R5357"/>
      <c r="S5357"/>
      <c r="T5357" s="20"/>
      <c r="U5357"/>
      <c r="V5357"/>
      <c r="W5357"/>
      <c r="X5357"/>
      <c r="Y5357" s="20"/>
      <c r="Z5357"/>
      <c r="AA5357"/>
      <c r="AB5357"/>
      <c r="AC5357"/>
      <c r="AD5357" s="20"/>
      <c r="AE5357"/>
      <c r="AF5357"/>
      <c r="AG5357"/>
      <c r="AH5357"/>
      <c r="AI5357" s="20"/>
      <c r="AJ5357"/>
      <c r="AK5357"/>
      <c r="AL5357"/>
      <c r="AM5357"/>
      <c r="AN5357" s="20"/>
      <c r="AO5357"/>
      <c r="AT5357" s="14"/>
      <c r="AU5357" s="14"/>
      <c r="AV5357" s="14"/>
      <c r="AW5357" s="14"/>
    </row>
    <row r="5358" spans="1:49" s="10" customFormat="1">
      <c r="A5358" s="12"/>
      <c r="C5358"/>
      <c r="D5358"/>
      <c r="E5358" s="20"/>
      <c r="F5358"/>
      <c r="G5358"/>
      <c r="H5358"/>
      <c r="I5358"/>
      <c r="J5358" s="20"/>
      <c r="K5358"/>
      <c r="L5358"/>
      <c r="M5358"/>
      <c r="N5358"/>
      <c r="O5358" s="20"/>
      <c r="P5358"/>
      <c r="Q5358"/>
      <c r="R5358"/>
      <c r="S5358"/>
      <c r="T5358" s="20"/>
      <c r="U5358"/>
      <c r="V5358"/>
      <c r="W5358"/>
      <c r="X5358"/>
      <c r="Y5358" s="20"/>
      <c r="Z5358"/>
      <c r="AA5358"/>
      <c r="AB5358"/>
      <c r="AC5358"/>
      <c r="AD5358" s="20"/>
      <c r="AE5358"/>
      <c r="AF5358"/>
      <c r="AG5358"/>
      <c r="AH5358"/>
      <c r="AI5358" s="20"/>
      <c r="AJ5358"/>
      <c r="AK5358"/>
      <c r="AL5358"/>
      <c r="AM5358"/>
      <c r="AN5358" s="20"/>
      <c r="AO5358"/>
      <c r="AT5358" s="14"/>
      <c r="AU5358" s="14"/>
      <c r="AV5358" s="14"/>
      <c r="AW5358" s="14"/>
    </row>
    <row r="5359" spans="1:49" s="10" customFormat="1">
      <c r="A5359" s="12"/>
      <c r="C5359"/>
      <c r="D5359"/>
      <c r="E5359" s="20"/>
      <c r="F5359"/>
      <c r="G5359"/>
      <c r="H5359"/>
      <c r="I5359"/>
      <c r="J5359" s="20"/>
      <c r="K5359"/>
      <c r="L5359"/>
      <c r="M5359"/>
      <c r="N5359"/>
      <c r="O5359" s="20"/>
      <c r="P5359"/>
      <c r="Q5359"/>
      <c r="R5359"/>
      <c r="S5359"/>
      <c r="T5359" s="20"/>
      <c r="U5359"/>
      <c r="V5359"/>
      <c r="W5359"/>
      <c r="X5359"/>
      <c r="Y5359" s="20"/>
      <c r="Z5359"/>
      <c r="AA5359"/>
      <c r="AB5359"/>
      <c r="AC5359"/>
      <c r="AD5359" s="20"/>
      <c r="AE5359"/>
      <c r="AF5359"/>
      <c r="AG5359"/>
      <c r="AH5359"/>
      <c r="AI5359" s="20"/>
      <c r="AJ5359"/>
      <c r="AK5359"/>
      <c r="AL5359"/>
      <c r="AM5359"/>
      <c r="AN5359" s="20"/>
      <c r="AO5359"/>
      <c r="AT5359" s="14"/>
      <c r="AU5359" s="14"/>
      <c r="AV5359" s="14"/>
      <c r="AW5359" s="14"/>
    </row>
    <row r="5360" spans="1:49" s="10" customFormat="1">
      <c r="A5360" s="12"/>
      <c r="C5360"/>
      <c r="D5360"/>
      <c r="E5360" s="20"/>
      <c r="F5360"/>
      <c r="G5360"/>
      <c r="H5360"/>
      <c r="I5360"/>
      <c r="J5360" s="20"/>
      <c r="K5360"/>
      <c r="L5360"/>
      <c r="M5360"/>
      <c r="N5360"/>
      <c r="O5360" s="20"/>
      <c r="P5360"/>
      <c r="Q5360"/>
      <c r="R5360"/>
      <c r="S5360"/>
      <c r="T5360" s="20"/>
      <c r="U5360"/>
      <c r="V5360"/>
      <c r="W5360"/>
      <c r="X5360"/>
      <c r="Y5360" s="20"/>
      <c r="Z5360"/>
      <c r="AA5360"/>
      <c r="AB5360"/>
      <c r="AC5360"/>
      <c r="AD5360" s="20"/>
      <c r="AE5360"/>
      <c r="AF5360"/>
      <c r="AG5360"/>
      <c r="AH5360"/>
      <c r="AI5360" s="20"/>
      <c r="AJ5360"/>
      <c r="AK5360"/>
      <c r="AL5360"/>
      <c r="AM5360"/>
      <c r="AN5360" s="20"/>
      <c r="AO5360"/>
      <c r="AT5360" s="14"/>
      <c r="AU5360" s="14"/>
      <c r="AV5360" s="14"/>
      <c r="AW5360" s="14"/>
    </row>
    <row r="5361" spans="1:49" s="10" customFormat="1">
      <c r="A5361" s="12"/>
      <c r="C5361"/>
      <c r="D5361"/>
      <c r="E5361" s="20"/>
      <c r="F5361"/>
      <c r="G5361"/>
      <c r="H5361"/>
      <c r="I5361"/>
      <c r="J5361" s="20"/>
      <c r="K5361"/>
      <c r="L5361"/>
      <c r="M5361"/>
      <c r="N5361"/>
      <c r="O5361" s="20"/>
      <c r="P5361"/>
      <c r="Q5361"/>
      <c r="R5361"/>
      <c r="S5361"/>
      <c r="T5361" s="20"/>
      <c r="U5361"/>
      <c r="V5361"/>
      <c r="W5361"/>
      <c r="X5361"/>
      <c r="Y5361" s="20"/>
      <c r="Z5361"/>
      <c r="AA5361"/>
      <c r="AB5361"/>
      <c r="AC5361"/>
      <c r="AD5361" s="20"/>
      <c r="AE5361"/>
      <c r="AF5361"/>
      <c r="AG5361"/>
      <c r="AH5361"/>
      <c r="AI5361" s="20"/>
      <c r="AJ5361"/>
      <c r="AK5361"/>
      <c r="AL5361"/>
      <c r="AM5361"/>
      <c r="AN5361" s="20"/>
      <c r="AO5361"/>
      <c r="AT5361" s="14"/>
      <c r="AU5361" s="14"/>
      <c r="AV5361" s="14"/>
      <c r="AW5361" s="14"/>
    </row>
    <row r="5362" spans="1:49" s="10" customFormat="1">
      <c r="A5362" s="12"/>
      <c r="C5362"/>
      <c r="D5362"/>
      <c r="E5362" s="20"/>
      <c r="F5362"/>
      <c r="G5362"/>
      <c r="H5362"/>
      <c r="I5362"/>
      <c r="J5362" s="20"/>
      <c r="K5362"/>
      <c r="L5362"/>
      <c r="M5362"/>
      <c r="N5362"/>
      <c r="O5362" s="20"/>
      <c r="P5362"/>
      <c r="Q5362"/>
      <c r="R5362"/>
      <c r="S5362"/>
      <c r="T5362" s="20"/>
      <c r="U5362"/>
      <c r="V5362"/>
      <c r="W5362"/>
      <c r="X5362"/>
      <c r="Y5362" s="20"/>
      <c r="Z5362"/>
      <c r="AA5362"/>
      <c r="AB5362"/>
      <c r="AC5362"/>
      <c r="AD5362" s="20"/>
      <c r="AE5362"/>
      <c r="AF5362"/>
      <c r="AG5362"/>
      <c r="AH5362"/>
      <c r="AI5362" s="20"/>
      <c r="AJ5362"/>
      <c r="AK5362"/>
      <c r="AL5362"/>
      <c r="AM5362"/>
      <c r="AN5362" s="20"/>
      <c r="AO5362"/>
      <c r="AT5362" s="14"/>
      <c r="AU5362" s="14"/>
      <c r="AV5362" s="14"/>
      <c r="AW5362" s="14"/>
    </row>
    <row r="5363" spans="1:49" s="10" customFormat="1">
      <c r="A5363" s="12"/>
      <c r="C5363"/>
      <c r="D5363"/>
      <c r="E5363" s="20"/>
      <c r="F5363"/>
      <c r="G5363"/>
      <c r="H5363"/>
      <c r="I5363"/>
      <c r="J5363" s="20"/>
      <c r="K5363"/>
      <c r="L5363"/>
      <c r="M5363"/>
      <c r="N5363"/>
      <c r="O5363" s="20"/>
      <c r="P5363"/>
      <c r="Q5363"/>
      <c r="R5363"/>
      <c r="S5363"/>
      <c r="T5363" s="20"/>
      <c r="U5363"/>
      <c r="V5363"/>
      <c r="W5363"/>
      <c r="X5363"/>
      <c r="Y5363" s="20"/>
      <c r="Z5363"/>
      <c r="AA5363"/>
      <c r="AB5363"/>
      <c r="AC5363"/>
      <c r="AD5363" s="20"/>
      <c r="AE5363"/>
      <c r="AF5363"/>
      <c r="AG5363"/>
      <c r="AH5363"/>
      <c r="AI5363" s="20"/>
      <c r="AJ5363"/>
      <c r="AK5363"/>
      <c r="AL5363"/>
      <c r="AM5363"/>
      <c r="AN5363" s="20"/>
      <c r="AO5363"/>
      <c r="AT5363" s="14"/>
      <c r="AU5363" s="14"/>
      <c r="AV5363" s="14"/>
      <c r="AW5363" s="14"/>
    </row>
    <row r="5364" spans="1:49" s="10" customFormat="1">
      <c r="A5364" s="12"/>
      <c r="C5364"/>
      <c r="D5364"/>
      <c r="E5364" s="20"/>
      <c r="F5364"/>
      <c r="G5364"/>
      <c r="H5364"/>
      <c r="I5364"/>
      <c r="J5364" s="20"/>
      <c r="K5364"/>
      <c r="L5364"/>
      <c r="M5364"/>
      <c r="N5364"/>
      <c r="O5364" s="20"/>
      <c r="P5364"/>
      <c r="Q5364"/>
      <c r="R5364"/>
      <c r="S5364"/>
      <c r="T5364" s="20"/>
      <c r="U5364"/>
      <c r="V5364"/>
      <c r="W5364"/>
      <c r="X5364"/>
      <c r="Y5364" s="20"/>
      <c r="Z5364"/>
      <c r="AA5364"/>
      <c r="AB5364"/>
      <c r="AC5364"/>
      <c r="AD5364" s="20"/>
      <c r="AE5364"/>
      <c r="AF5364"/>
      <c r="AG5364"/>
      <c r="AH5364"/>
      <c r="AI5364" s="20"/>
      <c r="AJ5364"/>
      <c r="AK5364"/>
      <c r="AL5364"/>
      <c r="AM5364"/>
      <c r="AN5364" s="20"/>
      <c r="AO5364"/>
      <c r="AT5364" s="14"/>
      <c r="AU5364" s="14"/>
      <c r="AV5364" s="14"/>
      <c r="AW5364" s="14"/>
    </row>
    <row r="5365" spans="1:49" s="10" customFormat="1">
      <c r="A5365" s="12"/>
      <c r="C5365"/>
      <c r="D5365"/>
      <c r="E5365" s="20"/>
      <c r="F5365"/>
      <c r="G5365"/>
      <c r="H5365"/>
      <c r="I5365"/>
      <c r="J5365" s="20"/>
      <c r="K5365"/>
      <c r="L5365"/>
      <c r="M5365"/>
      <c r="N5365"/>
      <c r="O5365" s="20"/>
      <c r="P5365"/>
      <c r="Q5365"/>
      <c r="R5365"/>
      <c r="S5365"/>
      <c r="T5365" s="20"/>
      <c r="U5365"/>
      <c r="V5365"/>
      <c r="W5365"/>
      <c r="X5365"/>
      <c r="Y5365" s="20"/>
      <c r="Z5365"/>
      <c r="AA5365"/>
      <c r="AB5365"/>
      <c r="AC5365"/>
      <c r="AD5365" s="20"/>
      <c r="AE5365"/>
      <c r="AF5365"/>
      <c r="AG5365"/>
      <c r="AH5365"/>
      <c r="AI5365" s="20"/>
      <c r="AJ5365"/>
      <c r="AK5365"/>
      <c r="AL5365"/>
      <c r="AM5365"/>
      <c r="AN5365" s="20"/>
      <c r="AO5365"/>
      <c r="AT5365" s="14"/>
      <c r="AU5365" s="14"/>
      <c r="AV5365" s="14"/>
      <c r="AW5365" s="14"/>
    </row>
    <row r="5366" spans="1:49" s="10" customFormat="1">
      <c r="A5366" s="12"/>
      <c r="C5366"/>
      <c r="D5366"/>
      <c r="E5366" s="20"/>
      <c r="F5366"/>
      <c r="G5366"/>
      <c r="H5366"/>
      <c r="I5366"/>
      <c r="J5366" s="20"/>
      <c r="K5366"/>
      <c r="L5366"/>
      <c r="M5366"/>
      <c r="N5366"/>
      <c r="O5366" s="20"/>
      <c r="P5366"/>
      <c r="Q5366"/>
      <c r="R5366"/>
      <c r="S5366"/>
      <c r="T5366" s="20"/>
      <c r="U5366"/>
      <c r="V5366"/>
      <c r="W5366"/>
      <c r="X5366"/>
      <c r="Y5366" s="20"/>
      <c r="Z5366"/>
      <c r="AA5366"/>
      <c r="AB5366"/>
      <c r="AC5366"/>
      <c r="AD5366" s="20"/>
      <c r="AE5366"/>
      <c r="AF5366"/>
      <c r="AG5366"/>
      <c r="AH5366"/>
      <c r="AI5366" s="20"/>
      <c r="AJ5366"/>
      <c r="AK5366"/>
      <c r="AL5366"/>
      <c r="AM5366"/>
      <c r="AN5366" s="20"/>
      <c r="AO5366"/>
      <c r="AT5366" s="14"/>
      <c r="AU5366" s="14"/>
      <c r="AV5366" s="14"/>
      <c r="AW5366" s="14"/>
    </row>
    <row r="5367" spans="1:49" s="10" customFormat="1">
      <c r="A5367" s="12"/>
      <c r="C5367"/>
      <c r="D5367"/>
      <c r="E5367" s="20"/>
      <c r="F5367"/>
      <c r="G5367"/>
      <c r="H5367"/>
      <c r="I5367"/>
      <c r="J5367" s="20"/>
      <c r="K5367"/>
      <c r="L5367"/>
      <c r="M5367"/>
      <c r="N5367"/>
      <c r="O5367" s="20"/>
      <c r="P5367"/>
      <c r="Q5367"/>
      <c r="R5367"/>
      <c r="S5367"/>
      <c r="T5367" s="20"/>
      <c r="U5367"/>
      <c r="V5367"/>
      <c r="W5367"/>
      <c r="X5367"/>
      <c r="Y5367" s="20"/>
      <c r="Z5367"/>
      <c r="AA5367"/>
      <c r="AB5367"/>
      <c r="AC5367"/>
      <c r="AD5367" s="20"/>
      <c r="AE5367"/>
      <c r="AF5367"/>
      <c r="AG5367"/>
      <c r="AH5367"/>
      <c r="AI5367" s="20"/>
      <c r="AJ5367"/>
      <c r="AK5367"/>
      <c r="AL5367"/>
      <c r="AM5367"/>
      <c r="AN5367" s="20"/>
      <c r="AO5367"/>
      <c r="AT5367" s="14"/>
      <c r="AU5367" s="14"/>
      <c r="AV5367" s="14"/>
      <c r="AW5367" s="14"/>
    </row>
    <row r="5368" spans="1:49" s="10" customFormat="1">
      <c r="A5368" s="12"/>
      <c r="C5368"/>
      <c r="D5368"/>
      <c r="E5368" s="20"/>
      <c r="F5368"/>
      <c r="G5368"/>
      <c r="H5368"/>
      <c r="I5368"/>
      <c r="J5368" s="20"/>
      <c r="K5368"/>
      <c r="L5368"/>
      <c r="M5368"/>
      <c r="N5368"/>
      <c r="O5368" s="20"/>
      <c r="P5368"/>
      <c r="Q5368"/>
      <c r="R5368"/>
      <c r="S5368"/>
      <c r="T5368" s="20"/>
      <c r="U5368"/>
      <c r="V5368"/>
      <c r="W5368"/>
      <c r="X5368"/>
      <c r="Y5368" s="20"/>
      <c r="Z5368"/>
      <c r="AA5368"/>
      <c r="AB5368"/>
      <c r="AC5368"/>
      <c r="AD5368" s="20"/>
      <c r="AE5368"/>
      <c r="AF5368"/>
      <c r="AG5368"/>
      <c r="AH5368"/>
      <c r="AI5368" s="20"/>
      <c r="AJ5368"/>
      <c r="AK5368"/>
      <c r="AL5368"/>
      <c r="AM5368"/>
      <c r="AN5368" s="20"/>
      <c r="AO5368"/>
      <c r="AT5368" s="14"/>
      <c r="AU5368" s="14"/>
      <c r="AV5368" s="14"/>
      <c r="AW5368" s="14"/>
    </row>
    <row r="5369" spans="1:49" s="10" customFormat="1">
      <c r="A5369" s="12"/>
      <c r="C5369"/>
      <c r="D5369"/>
      <c r="E5369" s="20"/>
      <c r="F5369"/>
      <c r="G5369"/>
      <c r="H5369"/>
      <c r="I5369"/>
      <c r="J5369" s="20"/>
      <c r="K5369"/>
      <c r="L5369"/>
      <c r="M5369"/>
      <c r="N5369"/>
      <c r="O5369" s="20"/>
      <c r="P5369"/>
      <c r="Q5369"/>
      <c r="R5369"/>
      <c r="S5369"/>
      <c r="T5369" s="20"/>
      <c r="U5369"/>
      <c r="V5369"/>
      <c r="W5369"/>
      <c r="X5369"/>
      <c r="Y5369" s="20"/>
      <c r="Z5369"/>
      <c r="AA5369"/>
      <c r="AB5369"/>
      <c r="AC5369"/>
      <c r="AD5369" s="20"/>
      <c r="AE5369"/>
      <c r="AF5369"/>
      <c r="AG5369"/>
      <c r="AH5369"/>
      <c r="AI5369" s="20"/>
      <c r="AJ5369"/>
      <c r="AK5369"/>
      <c r="AL5369"/>
      <c r="AM5369"/>
      <c r="AN5369" s="20"/>
      <c r="AO5369"/>
      <c r="AT5369" s="14"/>
      <c r="AU5369" s="14"/>
      <c r="AV5369" s="14"/>
      <c r="AW5369" s="14"/>
    </row>
    <row r="5370" spans="1:49" s="10" customFormat="1">
      <c r="A5370" s="12"/>
      <c r="C5370"/>
      <c r="D5370"/>
      <c r="E5370" s="20"/>
      <c r="F5370"/>
      <c r="G5370"/>
      <c r="H5370"/>
      <c r="I5370"/>
      <c r="J5370" s="20"/>
      <c r="K5370"/>
      <c r="L5370"/>
      <c r="M5370"/>
      <c r="N5370"/>
      <c r="O5370" s="20"/>
      <c r="P5370"/>
      <c r="Q5370"/>
      <c r="R5370"/>
      <c r="S5370"/>
      <c r="T5370" s="20"/>
      <c r="U5370"/>
      <c r="V5370"/>
      <c r="W5370"/>
      <c r="X5370"/>
      <c r="Y5370" s="20"/>
      <c r="Z5370"/>
      <c r="AA5370"/>
      <c r="AB5370"/>
      <c r="AC5370"/>
      <c r="AD5370" s="20"/>
      <c r="AE5370"/>
      <c r="AF5370"/>
      <c r="AG5370"/>
      <c r="AH5370"/>
      <c r="AI5370" s="20"/>
      <c r="AJ5370"/>
      <c r="AK5370"/>
      <c r="AL5370"/>
      <c r="AM5370"/>
      <c r="AN5370" s="20"/>
      <c r="AO5370"/>
      <c r="AT5370" s="14"/>
      <c r="AU5370" s="14"/>
      <c r="AV5370" s="14"/>
      <c r="AW5370" s="14"/>
    </row>
    <row r="5371" spans="1:49" s="10" customFormat="1">
      <c r="A5371" s="12"/>
      <c r="C5371"/>
      <c r="D5371"/>
      <c r="E5371" s="20"/>
      <c r="F5371"/>
      <c r="G5371"/>
      <c r="H5371"/>
      <c r="I5371"/>
      <c r="J5371" s="20"/>
      <c r="K5371"/>
      <c r="L5371"/>
      <c r="M5371"/>
      <c r="N5371"/>
      <c r="O5371" s="20"/>
      <c r="P5371"/>
      <c r="Q5371"/>
      <c r="R5371"/>
      <c r="S5371"/>
      <c r="T5371" s="20"/>
      <c r="U5371"/>
      <c r="V5371"/>
      <c r="W5371"/>
      <c r="X5371"/>
      <c r="Y5371" s="20"/>
      <c r="Z5371"/>
      <c r="AA5371"/>
      <c r="AB5371"/>
      <c r="AC5371"/>
      <c r="AD5371" s="20"/>
      <c r="AE5371"/>
      <c r="AF5371"/>
      <c r="AG5371"/>
      <c r="AH5371"/>
      <c r="AI5371" s="20"/>
      <c r="AJ5371"/>
      <c r="AK5371"/>
      <c r="AL5371"/>
      <c r="AM5371"/>
      <c r="AN5371" s="20"/>
      <c r="AO5371"/>
      <c r="AT5371" s="14"/>
      <c r="AU5371" s="14"/>
      <c r="AV5371" s="14"/>
      <c r="AW5371" s="14"/>
    </row>
    <row r="5372" spans="1:49" s="10" customFormat="1">
      <c r="A5372" s="12"/>
      <c r="C5372"/>
      <c r="D5372"/>
      <c r="E5372" s="20"/>
      <c r="F5372"/>
      <c r="G5372"/>
      <c r="H5372"/>
      <c r="I5372"/>
      <c r="J5372" s="20"/>
      <c r="K5372"/>
      <c r="L5372"/>
      <c r="M5372"/>
      <c r="N5372"/>
      <c r="O5372" s="20"/>
      <c r="P5372"/>
      <c r="Q5372"/>
      <c r="R5372"/>
      <c r="S5372"/>
      <c r="T5372" s="20"/>
      <c r="U5372"/>
      <c r="V5372"/>
      <c r="W5372"/>
      <c r="X5372"/>
      <c r="Y5372" s="20"/>
      <c r="Z5372"/>
      <c r="AA5372"/>
      <c r="AB5372"/>
      <c r="AC5372"/>
      <c r="AD5372" s="20"/>
      <c r="AE5372"/>
      <c r="AF5372"/>
      <c r="AG5372"/>
      <c r="AH5372"/>
      <c r="AI5372" s="20"/>
      <c r="AJ5372"/>
      <c r="AK5372"/>
      <c r="AL5372"/>
      <c r="AM5372"/>
      <c r="AN5372" s="20"/>
      <c r="AO5372"/>
      <c r="AT5372" s="14"/>
      <c r="AU5372" s="14"/>
      <c r="AV5372" s="14"/>
      <c r="AW5372" s="14"/>
    </row>
    <row r="5373" spans="1:49" s="10" customFormat="1">
      <c r="A5373" s="12"/>
      <c r="C5373"/>
      <c r="D5373"/>
      <c r="E5373" s="20"/>
      <c r="F5373"/>
      <c r="G5373"/>
      <c r="H5373"/>
      <c r="I5373"/>
      <c r="J5373" s="20"/>
      <c r="K5373"/>
      <c r="L5373"/>
      <c r="M5373"/>
      <c r="N5373"/>
      <c r="O5373" s="20"/>
      <c r="P5373"/>
      <c r="Q5373"/>
      <c r="R5373"/>
      <c r="S5373"/>
      <c r="T5373" s="20"/>
      <c r="U5373"/>
      <c r="V5373"/>
      <c r="W5373"/>
      <c r="X5373"/>
      <c r="Y5373" s="20"/>
      <c r="Z5373"/>
      <c r="AA5373"/>
      <c r="AB5373"/>
      <c r="AC5373"/>
      <c r="AD5373" s="20"/>
      <c r="AE5373"/>
      <c r="AF5373"/>
      <c r="AG5373"/>
      <c r="AH5373"/>
      <c r="AI5373" s="20"/>
      <c r="AJ5373"/>
      <c r="AK5373"/>
      <c r="AL5373"/>
      <c r="AM5373"/>
      <c r="AN5373" s="20"/>
      <c r="AO5373"/>
      <c r="AT5373" s="14"/>
      <c r="AU5373" s="14"/>
      <c r="AV5373" s="14"/>
      <c r="AW5373" s="14"/>
    </row>
    <row r="5374" spans="1:49" s="10" customFormat="1">
      <c r="A5374" s="12"/>
      <c r="C5374"/>
      <c r="D5374"/>
      <c r="E5374" s="20"/>
      <c r="F5374"/>
      <c r="G5374"/>
      <c r="H5374"/>
      <c r="I5374"/>
      <c r="J5374" s="20"/>
      <c r="K5374"/>
      <c r="L5374"/>
      <c r="M5374"/>
      <c r="N5374"/>
      <c r="O5374" s="20"/>
      <c r="P5374"/>
      <c r="Q5374"/>
      <c r="R5374"/>
      <c r="S5374"/>
      <c r="T5374" s="20"/>
      <c r="U5374"/>
      <c r="V5374"/>
      <c r="W5374"/>
      <c r="X5374"/>
      <c r="Y5374" s="20"/>
      <c r="Z5374"/>
      <c r="AA5374"/>
      <c r="AB5374"/>
      <c r="AC5374"/>
      <c r="AD5374" s="20"/>
      <c r="AE5374"/>
      <c r="AF5374"/>
      <c r="AG5374"/>
      <c r="AH5374"/>
      <c r="AI5374" s="20"/>
      <c r="AJ5374"/>
      <c r="AK5374"/>
      <c r="AL5374"/>
      <c r="AM5374"/>
      <c r="AN5374" s="20"/>
      <c r="AO5374"/>
      <c r="AT5374" s="14"/>
      <c r="AU5374" s="14"/>
      <c r="AV5374" s="14"/>
      <c r="AW5374" s="14"/>
    </row>
    <row r="5375" spans="1:49" s="10" customFormat="1">
      <c r="A5375" s="12"/>
      <c r="C5375"/>
      <c r="D5375"/>
      <c r="E5375" s="20"/>
      <c r="F5375"/>
      <c r="G5375"/>
      <c r="H5375"/>
      <c r="I5375"/>
      <c r="J5375" s="20"/>
      <c r="K5375"/>
      <c r="L5375"/>
      <c r="M5375"/>
      <c r="N5375"/>
      <c r="O5375" s="20"/>
      <c r="P5375"/>
      <c r="Q5375"/>
      <c r="R5375"/>
      <c r="S5375"/>
      <c r="T5375" s="20"/>
      <c r="U5375"/>
      <c r="V5375"/>
      <c r="W5375"/>
      <c r="X5375"/>
      <c r="Y5375" s="20"/>
      <c r="Z5375"/>
      <c r="AA5375"/>
      <c r="AB5375"/>
      <c r="AC5375"/>
      <c r="AD5375" s="20"/>
      <c r="AE5375"/>
      <c r="AF5375"/>
      <c r="AG5375"/>
      <c r="AH5375"/>
      <c r="AI5375" s="20"/>
      <c r="AJ5375"/>
      <c r="AK5375"/>
      <c r="AL5375"/>
      <c r="AM5375"/>
      <c r="AN5375" s="20"/>
      <c r="AO5375"/>
      <c r="AT5375" s="14"/>
      <c r="AU5375" s="14"/>
      <c r="AV5375" s="14"/>
      <c r="AW5375" s="14"/>
    </row>
    <row r="5376" spans="1:49" s="10" customFormat="1">
      <c r="A5376" s="12"/>
      <c r="C5376"/>
      <c r="D5376"/>
      <c r="E5376" s="20"/>
      <c r="F5376"/>
      <c r="G5376"/>
      <c r="H5376"/>
      <c r="I5376"/>
      <c r="J5376" s="20"/>
      <c r="K5376"/>
      <c r="L5376"/>
      <c r="M5376"/>
      <c r="N5376"/>
      <c r="O5376" s="20"/>
      <c r="P5376"/>
      <c r="Q5376"/>
      <c r="R5376"/>
      <c r="S5376"/>
      <c r="T5376" s="20"/>
      <c r="U5376"/>
      <c r="V5376"/>
      <c r="W5376"/>
      <c r="X5376"/>
      <c r="Y5376" s="20"/>
      <c r="Z5376"/>
      <c r="AA5376"/>
      <c r="AB5376"/>
      <c r="AC5376"/>
      <c r="AD5376" s="20"/>
      <c r="AE5376"/>
      <c r="AF5376"/>
      <c r="AG5376"/>
      <c r="AH5376"/>
      <c r="AI5376" s="20"/>
      <c r="AJ5376"/>
      <c r="AK5376"/>
      <c r="AL5376"/>
      <c r="AM5376"/>
      <c r="AN5376" s="20"/>
      <c r="AO5376"/>
      <c r="AT5376" s="14"/>
      <c r="AU5376" s="14"/>
      <c r="AV5376" s="14"/>
      <c r="AW5376" s="14"/>
    </row>
    <row r="5377" spans="1:49" s="10" customFormat="1">
      <c r="A5377" s="12"/>
      <c r="C5377"/>
      <c r="D5377"/>
      <c r="E5377" s="20"/>
      <c r="F5377"/>
      <c r="G5377"/>
      <c r="H5377"/>
      <c r="I5377"/>
      <c r="J5377" s="20"/>
      <c r="K5377"/>
      <c r="L5377"/>
      <c r="M5377"/>
      <c r="N5377"/>
      <c r="O5377" s="20"/>
      <c r="P5377"/>
      <c r="Q5377"/>
      <c r="R5377"/>
      <c r="S5377"/>
      <c r="T5377" s="20"/>
      <c r="U5377"/>
      <c r="V5377"/>
      <c r="W5377"/>
      <c r="X5377"/>
      <c r="Y5377" s="20"/>
      <c r="Z5377"/>
      <c r="AA5377"/>
      <c r="AB5377"/>
      <c r="AC5377"/>
      <c r="AD5377" s="20"/>
      <c r="AE5377"/>
      <c r="AF5377"/>
      <c r="AG5377"/>
      <c r="AH5377"/>
      <c r="AI5377" s="20"/>
      <c r="AJ5377"/>
      <c r="AK5377"/>
      <c r="AL5377"/>
      <c r="AM5377"/>
      <c r="AN5377" s="20"/>
      <c r="AO5377"/>
      <c r="AT5377" s="14"/>
      <c r="AU5377" s="14"/>
      <c r="AV5377" s="14"/>
      <c r="AW5377" s="14"/>
    </row>
    <row r="5378" spans="1:49" s="10" customFormat="1">
      <c r="A5378" s="12"/>
      <c r="C5378"/>
      <c r="D5378"/>
      <c r="E5378" s="20"/>
      <c r="F5378"/>
      <c r="G5378"/>
      <c r="H5378"/>
      <c r="I5378"/>
      <c r="J5378" s="20"/>
      <c r="K5378"/>
      <c r="L5378"/>
      <c r="M5378"/>
      <c r="N5378"/>
      <c r="O5378" s="20"/>
      <c r="P5378"/>
      <c r="Q5378"/>
      <c r="R5378"/>
      <c r="S5378"/>
      <c r="T5378" s="20"/>
      <c r="U5378"/>
      <c r="V5378"/>
      <c r="W5378"/>
      <c r="X5378"/>
      <c r="Y5378" s="20"/>
      <c r="Z5378"/>
      <c r="AA5378"/>
      <c r="AB5378"/>
      <c r="AC5378"/>
      <c r="AD5378" s="20"/>
      <c r="AE5378"/>
      <c r="AF5378"/>
      <c r="AG5378"/>
      <c r="AH5378"/>
      <c r="AI5378" s="20"/>
      <c r="AJ5378"/>
      <c r="AK5378"/>
      <c r="AL5378"/>
      <c r="AM5378"/>
      <c r="AN5378" s="20"/>
      <c r="AO5378"/>
      <c r="AT5378" s="14"/>
      <c r="AU5378" s="14"/>
      <c r="AV5378" s="14"/>
      <c r="AW5378" s="14"/>
    </row>
    <row r="5379" spans="1:49" s="10" customFormat="1">
      <c r="A5379" s="12"/>
      <c r="C5379"/>
      <c r="D5379"/>
      <c r="E5379" s="20"/>
      <c r="F5379"/>
      <c r="G5379"/>
      <c r="H5379"/>
      <c r="I5379"/>
      <c r="J5379" s="20"/>
      <c r="K5379"/>
      <c r="L5379"/>
      <c r="M5379"/>
      <c r="N5379"/>
      <c r="O5379" s="20"/>
      <c r="P5379"/>
      <c r="Q5379"/>
      <c r="R5379"/>
      <c r="S5379"/>
      <c r="T5379" s="20"/>
      <c r="U5379"/>
      <c r="V5379"/>
      <c r="W5379"/>
      <c r="X5379"/>
      <c r="Y5379" s="20"/>
      <c r="Z5379"/>
      <c r="AA5379"/>
      <c r="AB5379"/>
      <c r="AC5379"/>
      <c r="AD5379" s="20"/>
      <c r="AE5379"/>
      <c r="AF5379"/>
      <c r="AG5379"/>
      <c r="AH5379"/>
      <c r="AI5379" s="20"/>
      <c r="AJ5379"/>
      <c r="AK5379"/>
      <c r="AL5379"/>
      <c r="AM5379"/>
      <c r="AN5379" s="20"/>
      <c r="AO5379"/>
      <c r="AT5379" s="14"/>
      <c r="AU5379" s="14"/>
      <c r="AV5379" s="14"/>
      <c r="AW5379" s="14"/>
    </row>
    <row r="5380" spans="1:49" s="10" customFormat="1">
      <c r="A5380" s="12"/>
      <c r="C5380"/>
      <c r="D5380"/>
      <c r="E5380" s="20"/>
      <c r="F5380"/>
      <c r="G5380"/>
      <c r="H5380"/>
      <c r="I5380"/>
      <c r="J5380" s="20"/>
      <c r="K5380"/>
      <c r="L5380"/>
      <c r="M5380"/>
      <c r="N5380"/>
      <c r="O5380" s="20"/>
      <c r="P5380"/>
      <c r="Q5380"/>
      <c r="R5380"/>
      <c r="S5380"/>
      <c r="T5380" s="20"/>
      <c r="U5380"/>
      <c r="V5380"/>
      <c r="W5380"/>
      <c r="X5380"/>
      <c r="Y5380" s="20"/>
      <c r="Z5380"/>
      <c r="AA5380"/>
      <c r="AB5380"/>
      <c r="AC5380"/>
      <c r="AD5380" s="20"/>
      <c r="AE5380"/>
      <c r="AF5380"/>
      <c r="AG5380"/>
      <c r="AH5380"/>
      <c r="AI5380" s="20"/>
      <c r="AJ5380"/>
      <c r="AK5380"/>
      <c r="AL5380"/>
      <c r="AM5380"/>
      <c r="AN5380" s="20"/>
      <c r="AO5380"/>
      <c r="AT5380" s="14"/>
      <c r="AU5380" s="14"/>
      <c r="AV5380" s="14"/>
      <c r="AW5380" s="14"/>
    </row>
    <row r="5381" spans="1:49" s="10" customFormat="1">
      <c r="A5381" s="12"/>
      <c r="C5381"/>
      <c r="D5381"/>
      <c r="E5381" s="20"/>
      <c r="F5381"/>
      <c r="G5381"/>
      <c r="H5381"/>
      <c r="I5381"/>
      <c r="J5381" s="20"/>
      <c r="K5381"/>
      <c r="L5381"/>
      <c r="M5381"/>
      <c r="N5381"/>
      <c r="O5381" s="20"/>
      <c r="P5381"/>
      <c r="Q5381"/>
      <c r="R5381"/>
      <c r="S5381"/>
      <c r="T5381" s="20"/>
      <c r="U5381"/>
      <c r="V5381"/>
      <c r="W5381"/>
      <c r="X5381"/>
      <c r="Y5381" s="20"/>
      <c r="Z5381"/>
      <c r="AA5381"/>
      <c r="AB5381"/>
      <c r="AC5381"/>
      <c r="AD5381" s="20"/>
      <c r="AE5381"/>
      <c r="AF5381"/>
      <c r="AG5381"/>
      <c r="AH5381"/>
      <c r="AI5381" s="20"/>
      <c r="AJ5381"/>
      <c r="AK5381"/>
      <c r="AL5381"/>
      <c r="AM5381"/>
      <c r="AN5381" s="20"/>
      <c r="AO5381"/>
      <c r="AT5381" s="14"/>
      <c r="AU5381" s="14"/>
      <c r="AV5381" s="14"/>
      <c r="AW5381" s="14"/>
    </row>
    <row r="5382" spans="1:49" s="10" customFormat="1">
      <c r="A5382" s="12"/>
      <c r="C5382"/>
      <c r="D5382"/>
      <c r="E5382" s="20"/>
      <c r="F5382"/>
      <c r="G5382"/>
      <c r="H5382"/>
      <c r="I5382"/>
      <c r="J5382" s="20"/>
      <c r="K5382"/>
      <c r="L5382"/>
      <c r="M5382"/>
      <c r="N5382"/>
      <c r="O5382" s="20"/>
      <c r="P5382"/>
      <c r="Q5382"/>
      <c r="R5382"/>
      <c r="S5382"/>
      <c r="T5382" s="20"/>
      <c r="U5382"/>
      <c r="V5382"/>
      <c r="W5382"/>
      <c r="X5382"/>
      <c r="Y5382" s="20"/>
      <c r="Z5382"/>
      <c r="AA5382"/>
      <c r="AB5382"/>
      <c r="AC5382"/>
      <c r="AD5382" s="20"/>
      <c r="AE5382"/>
      <c r="AF5382"/>
      <c r="AG5382"/>
      <c r="AH5382"/>
      <c r="AI5382" s="20"/>
      <c r="AJ5382"/>
      <c r="AK5382"/>
      <c r="AL5382"/>
      <c r="AM5382"/>
      <c r="AN5382" s="20"/>
      <c r="AO5382"/>
      <c r="AT5382" s="14"/>
      <c r="AU5382" s="14"/>
      <c r="AV5382" s="14"/>
      <c r="AW5382" s="14"/>
    </row>
    <row r="5383" spans="1:49" s="10" customFormat="1">
      <c r="A5383" s="12"/>
      <c r="C5383"/>
      <c r="D5383"/>
      <c r="E5383" s="20"/>
      <c r="F5383"/>
      <c r="G5383"/>
      <c r="H5383"/>
      <c r="I5383"/>
      <c r="J5383" s="20"/>
      <c r="K5383"/>
      <c r="L5383"/>
      <c r="M5383"/>
      <c r="N5383"/>
      <c r="O5383" s="20"/>
      <c r="P5383"/>
      <c r="Q5383"/>
      <c r="R5383"/>
      <c r="S5383"/>
      <c r="T5383" s="20"/>
      <c r="U5383"/>
      <c r="V5383"/>
      <c r="W5383"/>
      <c r="X5383"/>
      <c r="Y5383" s="20"/>
      <c r="Z5383"/>
      <c r="AA5383"/>
      <c r="AB5383"/>
      <c r="AC5383"/>
      <c r="AD5383" s="20"/>
      <c r="AE5383"/>
      <c r="AF5383"/>
      <c r="AG5383"/>
      <c r="AH5383"/>
      <c r="AI5383" s="20"/>
      <c r="AJ5383"/>
      <c r="AK5383"/>
      <c r="AL5383"/>
      <c r="AM5383"/>
      <c r="AN5383" s="20"/>
      <c r="AO5383"/>
      <c r="AT5383" s="14"/>
      <c r="AU5383" s="14"/>
      <c r="AV5383" s="14"/>
      <c r="AW5383" s="14"/>
    </row>
    <row r="5384" spans="1:49" s="10" customFormat="1">
      <c r="A5384" s="12"/>
      <c r="C5384"/>
      <c r="D5384"/>
      <c r="E5384" s="20"/>
      <c r="F5384"/>
      <c r="G5384"/>
      <c r="H5384"/>
      <c r="I5384"/>
      <c r="J5384" s="20"/>
      <c r="K5384"/>
      <c r="L5384"/>
      <c r="M5384"/>
      <c r="N5384"/>
      <c r="O5384" s="20"/>
      <c r="P5384"/>
      <c r="Q5384"/>
      <c r="R5384"/>
      <c r="S5384"/>
      <c r="T5384" s="20"/>
      <c r="U5384"/>
      <c r="V5384"/>
      <c r="W5384"/>
      <c r="X5384"/>
      <c r="Y5384" s="20"/>
      <c r="Z5384"/>
      <c r="AA5384"/>
      <c r="AB5384"/>
      <c r="AC5384"/>
      <c r="AD5384" s="20"/>
      <c r="AE5384"/>
      <c r="AF5384"/>
      <c r="AG5384"/>
      <c r="AH5384"/>
      <c r="AI5384" s="20"/>
      <c r="AJ5384"/>
      <c r="AK5384"/>
      <c r="AL5384"/>
      <c r="AM5384"/>
      <c r="AN5384" s="20"/>
      <c r="AO5384"/>
      <c r="AT5384" s="14"/>
      <c r="AU5384" s="14"/>
      <c r="AV5384" s="14"/>
      <c r="AW5384" s="14"/>
    </row>
    <row r="5385" spans="1:49" s="10" customFormat="1">
      <c r="A5385" s="12"/>
      <c r="C5385"/>
      <c r="D5385"/>
      <c r="E5385" s="20"/>
      <c r="F5385"/>
      <c r="G5385"/>
      <c r="H5385"/>
      <c r="I5385"/>
      <c r="J5385" s="20"/>
      <c r="K5385"/>
      <c r="L5385"/>
      <c r="M5385"/>
      <c r="N5385"/>
      <c r="O5385" s="20"/>
      <c r="P5385"/>
      <c r="Q5385"/>
      <c r="R5385"/>
      <c r="S5385"/>
      <c r="T5385" s="20"/>
      <c r="U5385"/>
      <c r="V5385"/>
      <c r="W5385"/>
      <c r="X5385"/>
      <c r="Y5385" s="20"/>
      <c r="Z5385"/>
      <c r="AA5385"/>
      <c r="AB5385"/>
      <c r="AC5385"/>
      <c r="AD5385" s="20"/>
      <c r="AE5385"/>
      <c r="AF5385"/>
      <c r="AG5385"/>
      <c r="AH5385"/>
      <c r="AI5385" s="20"/>
      <c r="AJ5385"/>
      <c r="AK5385"/>
      <c r="AL5385"/>
      <c r="AM5385"/>
      <c r="AN5385" s="20"/>
      <c r="AO5385"/>
      <c r="AT5385" s="14"/>
      <c r="AU5385" s="14"/>
      <c r="AV5385" s="14"/>
      <c r="AW5385" s="14"/>
    </row>
    <row r="5386" spans="1:49" s="10" customFormat="1">
      <c r="A5386" s="12"/>
      <c r="C5386"/>
      <c r="D5386"/>
      <c r="E5386" s="20"/>
      <c r="F5386"/>
      <c r="G5386"/>
      <c r="H5386"/>
      <c r="I5386"/>
      <c r="J5386" s="20"/>
      <c r="K5386"/>
      <c r="L5386"/>
      <c r="M5386"/>
      <c r="N5386"/>
      <c r="O5386" s="20"/>
      <c r="P5386"/>
      <c r="Q5386"/>
      <c r="R5386"/>
      <c r="S5386"/>
      <c r="T5386" s="20"/>
      <c r="U5386"/>
      <c r="V5386"/>
      <c r="W5386"/>
      <c r="X5386"/>
      <c r="Y5386" s="20"/>
      <c r="Z5386"/>
      <c r="AA5386"/>
      <c r="AB5386"/>
      <c r="AC5386"/>
      <c r="AD5386" s="20"/>
      <c r="AE5386"/>
      <c r="AF5386"/>
      <c r="AG5386"/>
      <c r="AH5386"/>
      <c r="AI5386" s="20"/>
      <c r="AJ5386"/>
      <c r="AK5386"/>
      <c r="AL5386"/>
      <c r="AM5386"/>
      <c r="AN5386" s="20"/>
      <c r="AO5386"/>
      <c r="AT5386" s="14"/>
      <c r="AU5386" s="14"/>
      <c r="AV5386" s="14"/>
      <c r="AW5386" s="14"/>
    </row>
    <row r="5387" spans="1:49" s="10" customFormat="1">
      <c r="A5387" s="12"/>
      <c r="C5387"/>
      <c r="D5387"/>
      <c r="E5387" s="20"/>
      <c r="F5387"/>
      <c r="G5387"/>
      <c r="H5387"/>
      <c r="I5387"/>
      <c r="J5387" s="20"/>
      <c r="K5387"/>
      <c r="L5387"/>
      <c r="M5387"/>
      <c r="N5387"/>
      <c r="O5387" s="20"/>
      <c r="P5387"/>
      <c r="Q5387"/>
      <c r="R5387"/>
      <c r="S5387"/>
      <c r="T5387" s="20"/>
      <c r="U5387"/>
      <c r="V5387"/>
      <c r="W5387"/>
      <c r="X5387"/>
      <c r="Y5387" s="20"/>
      <c r="Z5387"/>
      <c r="AA5387"/>
      <c r="AB5387"/>
      <c r="AC5387"/>
      <c r="AD5387" s="20"/>
      <c r="AE5387"/>
      <c r="AF5387"/>
      <c r="AG5387"/>
      <c r="AH5387"/>
      <c r="AI5387" s="20"/>
      <c r="AJ5387"/>
      <c r="AK5387"/>
      <c r="AL5387"/>
      <c r="AM5387"/>
      <c r="AN5387" s="20"/>
      <c r="AO5387"/>
      <c r="AT5387" s="14"/>
      <c r="AU5387" s="14"/>
      <c r="AV5387" s="14"/>
      <c r="AW5387" s="14"/>
    </row>
    <row r="5388" spans="1:49" s="10" customFormat="1">
      <c r="A5388" s="12"/>
      <c r="C5388"/>
      <c r="D5388"/>
      <c r="E5388" s="20"/>
      <c r="F5388"/>
      <c r="G5388"/>
      <c r="H5388"/>
      <c r="I5388"/>
      <c r="J5388" s="20"/>
      <c r="K5388"/>
      <c r="L5388"/>
      <c r="M5388"/>
      <c r="N5388"/>
      <c r="O5388" s="20"/>
      <c r="P5388"/>
      <c r="Q5388"/>
      <c r="R5388"/>
      <c r="S5388"/>
      <c r="T5388" s="20"/>
      <c r="U5388"/>
      <c r="V5388"/>
      <c r="W5388"/>
      <c r="X5388"/>
      <c r="Y5388" s="20"/>
      <c r="Z5388"/>
      <c r="AA5388"/>
      <c r="AB5388"/>
      <c r="AC5388"/>
      <c r="AD5388" s="20"/>
      <c r="AE5388"/>
      <c r="AF5388"/>
      <c r="AG5388"/>
      <c r="AH5388"/>
      <c r="AI5388" s="20"/>
      <c r="AJ5388"/>
      <c r="AK5388"/>
      <c r="AL5388"/>
      <c r="AM5388"/>
      <c r="AN5388" s="20"/>
      <c r="AO5388"/>
      <c r="AT5388" s="14"/>
      <c r="AU5388" s="14"/>
      <c r="AV5388" s="14"/>
      <c r="AW5388" s="14"/>
    </row>
    <row r="5389" spans="1:49" s="10" customFormat="1">
      <c r="A5389" s="12"/>
      <c r="C5389"/>
      <c r="D5389"/>
      <c r="E5389" s="20"/>
      <c r="F5389"/>
      <c r="G5389"/>
      <c r="H5389"/>
      <c r="I5389"/>
      <c r="J5389" s="20"/>
      <c r="K5389"/>
      <c r="L5389"/>
      <c r="M5389"/>
      <c r="N5389"/>
      <c r="O5389" s="20"/>
      <c r="P5389"/>
      <c r="Q5389"/>
      <c r="R5389"/>
      <c r="S5389"/>
      <c r="T5389" s="20"/>
      <c r="U5389"/>
      <c r="V5389"/>
      <c r="W5389"/>
      <c r="X5389"/>
      <c r="Y5389" s="20"/>
      <c r="Z5389"/>
      <c r="AA5389"/>
      <c r="AB5389"/>
      <c r="AC5389"/>
      <c r="AD5389" s="20"/>
      <c r="AE5389"/>
      <c r="AF5389"/>
      <c r="AG5389"/>
      <c r="AH5389"/>
      <c r="AI5389" s="20"/>
      <c r="AJ5389"/>
      <c r="AK5389"/>
      <c r="AL5389"/>
      <c r="AM5389"/>
      <c r="AN5389" s="20"/>
      <c r="AO5389"/>
      <c r="AT5389" s="14"/>
      <c r="AU5389" s="14"/>
      <c r="AV5389" s="14"/>
      <c r="AW5389" s="14"/>
    </row>
    <row r="5390" spans="1:49" s="10" customFormat="1">
      <c r="A5390" s="12"/>
      <c r="C5390"/>
      <c r="D5390"/>
      <c r="E5390" s="20"/>
      <c r="F5390"/>
      <c r="G5390"/>
      <c r="H5390"/>
      <c r="I5390"/>
      <c r="J5390" s="20"/>
      <c r="K5390"/>
      <c r="L5390"/>
      <c r="M5390"/>
      <c r="N5390"/>
      <c r="O5390" s="20"/>
      <c r="P5390"/>
      <c r="Q5390"/>
      <c r="R5390"/>
      <c r="S5390"/>
      <c r="T5390" s="20"/>
      <c r="U5390"/>
      <c r="V5390"/>
      <c r="W5390"/>
      <c r="X5390"/>
      <c r="Y5390" s="20"/>
      <c r="Z5390"/>
      <c r="AA5390"/>
      <c r="AB5390"/>
      <c r="AC5390"/>
      <c r="AD5390" s="20"/>
      <c r="AE5390"/>
      <c r="AF5390"/>
      <c r="AG5390"/>
      <c r="AH5390"/>
      <c r="AI5390" s="20"/>
      <c r="AJ5390"/>
      <c r="AK5390"/>
      <c r="AL5390"/>
      <c r="AM5390"/>
      <c r="AN5390" s="20"/>
      <c r="AO5390"/>
      <c r="AT5390" s="14"/>
      <c r="AU5390" s="14"/>
      <c r="AV5390" s="14"/>
      <c r="AW5390" s="14"/>
    </row>
    <row r="5391" spans="1:49" s="10" customFormat="1">
      <c r="A5391" s="12"/>
      <c r="C5391"/>
      <c r="D5391"/>
      <c r="E5391" s="20"/>
      <c r="F5391"/>
      <c r="G5391"/>
      <c r="H5391"/>
      <c r="I5391"/>
      <c r="J5391" s="20"/>
      <c r="K5391"/>
      <c r="L5391"/>
      <c r="M5391"/>
      <c r="N5391"/>
      <c r="O5391" s="20"/>
      <c r="P5391"/>
      <c r="Q5391"/>
      <c r="R5391"/>
      <c r="S5391"/>
      <c r="T5391" s="20"/>
      <c r="U5391"/>
      <c r="V5391"/>
      <c r="W5391"/>
      <c r="X5391"/>
      <c r="Y5391" s="20"/>
      <c r="Z5391"/>
      <c r="AA5391"/>
      <c r="AB5391"/>
      <c r="AC5391"/>
      <c r="AD5391" s="20"/>
      <c r="AE5391"/>
      <c r="AF5391"/>
      <c r="AG5391"/>
      <c r="AH5391"/>
      <c r="AI5391" s="20"/>
      <c r="AJ5391"/>
      <c r="AK5391"/>
      <c r="AL5391"/>
      <c r="AM5391"/>
      <c r="AN5391" s="20"/>
      <c r="AO5391"/>
      <c r="AT5391" s="14"/>
      <c r="AU5391" s="14"/>
      <c r="AV5391" s="14"/>
      <c r="AW5391" s="14"/>
    </row>
    <row r="5392" spans="1:49" s="10" customFormat="1">
      <c r="A5392" s="12"/>
      <c r="C5392"/>
      <c r="D5392"/>
      <c r="E5392" s="20"/>
      <c r="F5392"/>
      <c r="G5392"/>
      <c r="H5392"/>
      <c r="I5392"/>
      <c r="J5392" s="20"/>
      <c r="K5392"/>
      <c r="L5392"/>
      <c r="M5392"/>
      <c r="N5392"/>
      <c r="O5392" s="20"/>
      <c r="P5392"/>
      <c r="Q5392"/>
      <c r="R5392"/>
      <c r="S5392"/>
      <c r="T5392" s="20"/>
      <c r="U5392"/>
      <c r="V5392"/>
      <c r="W5392"/>
      <c r="X5392"/>
      <c r="Y5392" s="20"/>
      <c r="Z5392"/>
      <c r="AA5392"/>
      <c r="AB5392"/>
      <c r="AC5392"/>
      <c r="AD5392" s="20"/>
      <c r="AE5392"/>
      <c r="AF5392"/>
      <c r="AG5392"/>
      <c r="AH5392"/>
      <c r="AI5392" s="20"/>
      <c r="AJ5392"/>
      <c r="AK5392"/>
      <c r="AL5392"/>
      <c r="AM5392"/>
      <c r="AN5392" s="20"/>
      <c r="AO5392"/>
      <c r="AT5392" s="14"/>
      <c r="AU5392" s="14"/>
      <c r="AV5392" s="14"/>
      <c r="AW5392" s="14"/>
    </row>
    <row r="5393" spans="1:49" s="10" customFormat="1">
      <c r="A5393" s="12"/>
      <c r="C5393"/>
      <c r="D5393"/>
      <c r="E5393" s="20"/>
      <c r="F5393"/>
      <c r="G5393"/>
      <c r="H5393"/>
      <c r="I5393"/>
      <c r="J5393" s="20"/>
      <c r="K5393"/>
      <c r="L5393"/>
      <c r="M5393"/>
      <c r="N5393"/>
      <c r="O5393" s="20"/>
      <c r="P5393"/>
      <c r="Q5393"/>
      <c r="R5393"/>
      <c r="S5393"/>
      <c r="T5393" s="20"/>
      <c r="U5393"/>
      <c r="V5393"/>
      <c r="W5393"/>
      <c r="X5393"/>
      <c r="Y5393" s="20"/>
      <c r="Z5393"/>
      <c r="AA5393"/>
      <c r="AB5393"/>
      <c r="AC5393"/>
      <c r="AD5393" s="20"/>
      <c r="AE5393"/>
      <c r="AF5393"/>
      <c r="AG5393"/>
      <c r="AH5393"/>
      <c r="AI5393" s="20"/>
      <c r="AJ5393"/>
      <c r="AK5393"/>
      <c r="AL5393"/>
      <c r="AM5393"/>
      <c r="AN5393" s="20"/>
      <c r="AO5393"/>
      <c r="AT5393" s="14"/>
      <c r="AU5393" s="14"/>
      <c r="AV5393" s="14"/>
      <c r="AW5393" s="14"/>
    </row>
    <row r="5394" spans="1:49" s="10" customFormat="1">
      <c r="A5394" s="12"/>
      <c r="C5394"/>
      <c r="D5394"/>
      <c r="E5394" s="20"/>
      <c r="F5394"/>
      <c r="G5394"/>
      <c r="H5394"/>
      <c r="I5394"/>
      <c r="J5394" s="20"/>
      <c r="K5394"/>
      <c r="L5394"/>
      <c r="M5394"/>
      <c r="N5394"/>
      <c r="O5394" s="20"/>
      <c r="P5394"/>
      <c r="Q5394"/>
      <c r="R5394"/>
      <c r="S5394"/>
      <c r="T5394" s="20"/>
      <c r="U5394"/>
      <c r="V5394"/>
      <c r="W5394"/>
      <c r="X5394"/>
      <c r="Y5394" s="20"/>
      <c r="Z5394"/>
      <c r="AA5394"/>
      <c r="AB5394"/>
      <c r="AC5394"/>
      <c r="AD5394" s="20"/>
      <c r="AE5394"/>
      <c r="AF5394"/>
      <c r="AG5394"/>
      <c r="AH5394"/>
      <c r="AI5394" s="20"/>
      <c r="AJ5394"/>
      <c r="AK5394"/>
      <c r="AL5394"/>
      <c r="AM5394"/>
      <c r="AN5394" s="20"/>
      <c r="AO5394"/>
      <c r="AT5394" s="14"/>
      <c r="AU5394" s="14"/>
      <c r="AV5394" s="14"/>
      <c r="AW5394" s="14"/>
    </row>
    <row r="5395" spans="1:49" s="10" customFormat="1">
      <c r="A5395" s="12"/>
      <c r="C5395"/>
      <c r="D5395"/>
      <c r="E5395" s="20"/>
      <c r="F5395"/>
      <c r="G5395"/>
      <c r="H5395"/>
      <c r="I5395"/>
      <c r="J5395" s="20"/>
      <c r="K5395"/>
      <c r="L5395"/>
      <c r="M5395"/>
      <c r="N5395"/>
      <c r="O5395" s="20"/>
      <c r="P5395"/>
      <c r="Q5395"/>
      <c r="R5395"/>
      <c r="S5395"/>
      <c r="T5395" s="20"/>
      <c r="U5395"/>
      <c r="V5395"/>
      <c r="W5395"/>
      <c r="X5395"/>
      <c r="Y5395" s="20"/>
      <c r="Z5395"/>
      <c r="AA5395"/>
      <c r="AB5395"/>
      <c r="AC5395"/>
      <c r="AD5395" s="20"/>
      <c r="AE5395"/>
      <c r="AF5395"/>
      <c r="AG5395"/>
      <c r="AH5395"/>
      <c r="AI5395" s="20"/>
      <c r="AJ5395"/>
      <c r="AK5395"/>
      <c r="AL5395"/>
      <c r="AM5395"/>
      <c r="AN5395" s="20"/>
      <c r="AO5395"/>
      <c r="AT5395" s="14"/>
      <c r="AU5395" s="14"/>
      <c r="AV5395" s="14"/>
      <c r="AW5395" s="14"/>
    </row>
    <row r="5396" spans="1:49" s="10" customFormat="1">
      <c r="A5396" s="12"/>
      <c r="C5396"/>
      <c r="D5396"/>
      <c r="E5396" s="20"/>
      <c r="F5396"/>
      <c r="G5396"/>
      <c r="H5396"/>
      <c r="I5396"/>
      <c r="J5396" s="20"/>
      <c r="K5396"/>
      <c r="L5396"/>
      <c r="M5396"/>
      <c r="N5396"/>
      <c r="O5396" s="20"/>
      <c r="P5396"/>
      <c r="Q5396"/>
      <c r="R5396"/>
      <c r="S5396"/>
      <c r="T5396" s="20"/>
      <c r="U5396"/>
      <c r="V5396"/>
      <c r="W5396"/>
      <c r="X5396"/>
      <c r="Y5396" s="20"/>
      <c r="Z5396"/>
      <c r="AA5396"/>
      <c r="AB5396"/>
      <c r="AC5396"/>
      <c r="AD5396" s="20"/>
      <c r="AE5396"/>
      <c r="AF5396"/>
      <c r="AG5396"/>
      <c r="AH5396"/>
      <c r="AI5396" s="20"/>
      <c r="AJ5396"/>
      <c r="AK5396"/>
      <c r="AL5396"/>
      <c r="AM5396"/>
      <c r="AN5396" s="20"/>
      <c r="AO5396"/>
      <c r="AT5396" s="14"/>
      <c r="AU5396" s="14"/>
      <c r="AV5396" s="14"/>
      <c r="AW5396" s="14"/>
    </row>
    <row r="5397" spans="1:49" s="10" customFormat="1">
      <c r="A5397" s="12"/>
      <c r="C5397"/>
      <c r="D5397"/>
      <c r="E5397" s="20"/>
      <c r="F5397"/>
      <c r="G5397"/>
      <c r="H5397"/>
      <c r="I5397"/>
      <c r="J5397" s="20"/>
      <c r="K5397"/>
      <c r="L5397"/>
      <c r="M5397"/>
      <c r="N5397"/>
      <c r="O5397" s="20"/>
      <c r="P5397"/>
      <c r="Q5397"/>
      <c r="R5397"/>
      <c r="S5397"/>
      <c r="T5397" s="20"/>
      <c r="U5397"/>
      <c r="V5397"/>
      <c r="W5397"/>
      <c r="X5397"/>
      <c r="Y5397" s="20"/>
      <c r="Z5397"/>
      <c r="AA5397"/>
      <c r="AB5397"/>
      <c r="AC5397"/>
      <c r="AD5397" s="20"/>
      <c r="AE5397"/>
      <c r="AF5397"/>
      <c r="AG5397"/>
      <c r="AH5397"/>
      <c r="AI5397" s="20"/>
      <c r="AJ5397"/>
      <c r="AK5397"/>
      <c r="AL5397"/>
      <c r="AM5397"/>
      <c r="AN5397" s="20"/>
      <c r="AO5397"/>
      <c r="AT5397" s="14"/>
      <c r="AU5397" s="14"/>
      <c r="AV5397" s="14"/>
      <c r="AW5397" s="14"/>
    </row>
    <row r="5398" spans="1:49" s="10" customFormat="1">
      <c r="A5398" s="12"/>
      <c r="C5398"/>
      <c r="D5398"/>
      <c r="E5398" s="20"/>
      <c r="F5398"/>
      <c r="G5398"/>
      <c r="H5398"/>
      <c r="I5398"/>
      <c r="J5398" s="20"/>
      <c r="K5398"/>
      <c r="L5398"/>
      <c r="M5398"/>
      <c r="N5398"/>
      <c r="O5398" s="20"/>
      <c r="P5398"/>
      <c r="Q5398"/>
      <c r="R5398"/>
      <c r="S5398"/>
      <c r="T5398" s="20"/>
      <c r="U5398"/>
      <c r="V5398"/>
      <c r="W5398"/>
      <c r="X5398"/>
      <c r="Y5398" s="20"/>
      <c r="Z5398"/>
      <c r="AA5398"/>
      <c r="AB5398"/>
      <c r="AC5398"/>
      <c r="AD5398" s="20"/>
      <c r="AE5398"/>
      <c r="AF5398"/>
      <c r="AG5398"/>
      <c r="AH5398"/>
      <c r="AI5398" s="20"/>
      <c r="AJ5398"/>
      <c r="AK5398"/>
      <c r="AL5398"/>
      <c r="AM5398"/>
      <c r="AN5398" s="20"/>
      <c r="AO5398"/>
      <c r="AT5398" s="14"/>
      <c r="AU5398" s="14"/>
      <c r="AV5398" s="14"/>
      <c r="AW5398" s="14"/>
    </row>
    <row r="5399" spans="1:49" s="10" customFormat="1">
      <c r="A5399" s="12"/>
      <c r="C5399"/>
      <c r="D5399"/>
      <c r="E5399" s="20"/>
      <c r="F5399"/>
      <c r="G5399"/>
      <c r="H5399"/>
      <c r="I5399"/>
      <c r="J5399" s="20"/>
      <c r="K5399"/>
      <c r="L5399"/>
      <c r="M5399"/>
      <c r="N5399"/>
      <c r="O5399" s="20"/>
      <c r="P5399"/>
      <c r="Q5399"/>
      <c r="R5399"/>
      <c r="S5399"/>
      <c r="T5399" s="20"/>
      <c r="U5399"/>
      <c r="V5399"/>
      <c r="W5399"/>
      <c r="X5399"/>
      <c r="Y5399" s="20"/>
      <c r="Z5399"/>
      <c r="AA5399"/>
      <c r="AB5399"/>
      <c r="AC5399"/>
      <c r="AD5399" s="20"/>
      <c r="AE5399"/>
      <c r="AF5399"/>
      <c r="AG5399"/>
      <c r="AH5399"/>
      <c r="AI5399" s="20"/>
      <c r="AJ5399"/>
      <c r="AK5399"/>
      <c r="AL5399"/>
      <c r="AM5399"/>
      <c r="AN5399" s="20"/>
      <c r="AO5399"/>
      <c r="AT5399" s="14"/>
      <c r="AU5399" s="14"/>
      <c r="AV5399" s="14"/>
      <c r="AW5399" s="14"/>
    </row>
    <row r="5400" spans="1:49" s="10" customFormat="1">
      <c r="A5400" s="12"/>
      <c r="C5400"/>
      <c r="D5400"/>
      <c r="E5400" s="20"/>
      <c r="F5400"/>
      <c r="G5400"/>
      <c r="H5400"/>
      <c r="I5400"/>
      <c r="J5400" s="20"/>
      <c r="K5400"/>
      <c r="L5400"/>
      <c r="M5400"/>
      <c r="N5400"/>
      <c r="O5400" s="20"/>
      <c r="P5400"/>
      <c r="Q5400"/>
      <c r="R5400"/>
      <c r="S5400"/>
      <c r="T5400" s="20"/>
      <c r="U5400"/>
      <c r="V5400"/>
      <c r="W5400"/>
      <c r="X5400"/>
      <c r="Y5400" s="20"/>
      <c r="Z5400"/>
      <c r="AA5400"/>
      <c r="AB5400"/>
      <c r="AC5400"/>
      <c r="AD5400" s="20"/>
      <c r="AE5400"/>
      <c r="AF5400"/>
      <c r="AG5400"/>
      <c r="AH5400"/>
      <c r="AI5400" s="20"/>
      <c r="AJ5400"/>
      <c r="AK5400"/>
      <c r="AL5400"/>
      <c r="AM5400"/>
      <c r="AN5400" s="20"/>
      <c r="AO5400"/>
      <c r="AT5400" s="14"/>
      <c r="AU5400" s="14"/>
      <c r="AV5400" s="14"/>
      <c r="AW5400" s="14"/>
    </row>
    <row r="5401" spans="1:49" s="10" customFormat="1">
      <c r="A5401" s="12"/>
      <c r="C5401"/>
      <c r="D5401"/>
      <c r="E5401" s="20"/>
      <c r="F5401"/>
      <c r="G5401"/>
      <c r="H5401"/>
      <c r="I5401"/>
      <c r="J5401" s="20"/>
      <c r="K5401"/>
      <c r="L5401"/>
      <c r="M5401"/>
      <c r="N5401"/>
      <c r="O5401" s="20"/>
      <c r="P5401"/>
      <c r="Q5401"/>
      <c r="R5401"/>
      <c r="S5401"/>
      <c r="T5401" s="20"/>
      <c r="U5401"/>
      <c r="V5401"/>
      <c r="W5401"/>
      <c r="X5401"/>
      <c r="Y5401" s="20"/>
      <c r="Z5401"/>
      <c r="AA5401"/>
      <c r="AB5401"/>
      <c r="AC5401"/>
      <c r="AD5401" s="20"/>
      <c r="AE5401"/>
      <c r="AF5401"/>
      <c r="AG5401"/>
      <c r="AH5401"/>
      <c r="AI5401" s="20"/>
      <c r="AJ5401"/>
      <c r="AK5401"/>
      <c r="AL5401"/>
      <c r="AM5401"/>
      <c r="AN5401" s="20"/>
      <c r="AO5401"/>
      <c r="AT5401" s="14"/>
      <c r="AU5401" s="14"/>
      <c r="AV5401" s="14"/>
      <c r="AW5401" s="14"/>
    </row>
    <row r="5402" spans="1:49" s="10" customFormat="1">
      <c r="A5402" s="12"/>
      <c r="C5402"/>
      <c r="D5402"/>
      <c r="E5402" s="20"/>
      <c r="F5402"/>
      <c r="G5402"/>
      <c r="H5402"/>
      <c r="I5402"/>
      <c r="J5402" s="20"/>
      <c r="K5402"/>
      <c r="L5402"/>
      <c r="M5402"/>
      <c r="N5402"/>
      <c r="O5402" s="20"/>
      <c r="P5402"/>
      <c r="Q5402"/>
      <c r="R5402"/>
      <c r="S5402"/>
      <c r="T5402" s="20"/>
      <c r="U5402"/>
      <c r="V5402"/>
      <c r="W5402"/>
      <c r="X5402"/>
      <c r="Y5402" s="20"/>
      <c r="Z5402"/>
      <c r="AA5402"/>
      <c r="AB5402"/>
      <c r="AC5402"/>
      <c r="AD5402" s="20"/>
      <c r="AE5402"/>
      <c r="AF5402"/>
      <c r="AG5402"/>
      <c r="AH5402"/>
      <c r="AI5402" s="20"/>
      <c r="AJ5402"/>
      <c r="AK5402"/>
      <c r="AL5402"/>
      <c r="AM5402"/>
      <c r="AN5402" s="20"/>
      <c r="AO5402"/>
      <c r="AT5402" s="14"/>
      <c r="AU5402" s="14"/>
      <c r="AV5402" s="14"/>
      <c r="AW5402" s="14"/>
    </row>
    <row r="5403" spans="1:49" s="10" customFormat="1">
      <c r="A5403" s="12"/>
      <c r="C5403"/>
      <c r="D5403"/>
      <c r="E5403" s="20"/>
      <c r="F5403"/>
      <c r="G5403"/>
      <c r="H5403"/>
      <c r="I5403"/>
      <c r="J5403" s="20"/>
      <c r="K5403"/>
      <c r="L5403"/>
      <c r="M5403"/>
      <c r="N5403"/>
      <c r="O5403" s="20"/>
      <c r="P5403"/>
      <c r="Q5403"/>
      <c r="R5403"/>
      <c r="S5403"/>
      <c r="T5403" s="20"/>
      <c r="U5403"/>
      <c r="V5403"/>
      <c r="W5403"/>
      <c r="X5403"/>
      <c r="Y5403" s="20"/>
      <c r="Z5403"/>
      <c r="AA5403"/>
      <c r="AB5403"/>
      <c r="AC5403"/>
      <c r="AD5403" s="20"/>
      <c r="AE5403"/>
      <c r="AF5403"/>
      <c r="AG5403"/>
      <c r="AH5403"/>
      <c r="AI5403" s="20"/>
      <c r="AJ5403"/>
      <c r="AK5403"/>
      <c r="AL5403"/>
      <c r="AM5403"/>
      <c r="AN5403" s="20"/>
      <c r="AO5403"/>
      <c r="AT5403" s="14"/>
      <c r="AU5403" s="14"/>
      <c r="AV5403" s="14"/>
      <c r="AW5403" s="14"/>
    </row>
    <row r="5404" spans="1:49" s="10" customFormat="1">
      <c r="A5404" s="12"/>
      <c r="C5404"/>
      <c r="D5404"/>
      <c r="E5404" s="20"/>
      <c r="F5404"/>
      <c r="G5404"/>
      <c r="H5404"/>
      <c r="I5404"/>
      <c r="J5404" s="20"/>
      <c r="K5404"/>
      <c r="L5404"/>
      <c r="M5404"/>
      <c r="N5404"/>
      <c r="O5404" s="20"/>
      <c r="P5404"/>
      <c r="Q5404"/>
      <c r="R5404"/>
      <c r="S5404"/>
      <c r="T5404" s="20"/>
      <c r="U5404"/>
      <c r="V5404"/>
      <c r="W5404"/>
      <c r="X5404"/>
      <c r="Y5404" s="20"/>
      <c r="Z5404"/>
      <c r="AA5404"/>
      <c r="AB5404"/>
      <c r="AC5404"/>
      <c r="AD5404" s="20"/>
      <c r="AE5404"/>
      <c r="AF5404"/>
      <c r="AG5404"/>
      <c r="AH5404"/>
      <c r="AI5404" s="20"/>
      <c r="AJ5404"/>
      <c r="AK5404"/>
      <c r="AL5404"/>
      <c r="AM5404"/>
      <c r="AN5404" s="20"/>
      <c r="AO5404"/>
      <c r="AT5404" s="14"/>
      <c r="AU5404" s="14"/>
      <c r="AV5404" s="14"/>
      <c r="AW5404" s="14"/>
    </row>
    <row r="5405" spans="1:49" s="10" customFormat="1">
      <c r="A5405" s="12"/>
      <c r="C5405"/>
      <c r="D5405"/>
      <c r="E5405" s="20"/>
      <c r="F5405"/>
      <c r="G5405"/>
      <c r="H5405"/>
      <c r="I5405"/>
      <c r="J5405" s="20"/>
      <c r="K5405"/>
      <c r="L5405"/>
      <c r="M5405"/>
      <c r="N5405"/>
      <c r="O5405" s="20"/>
      <c r="P5405"/>
      <c r="Q5405"/>
      <c r="R5405"/>
      <c r="S5405"/>
      <c r="T5405" s="20"/>
      <c r="U5405"/>
      <c r="V5405"/>
      <c r="W5405"/>
      <c r="X5405"/>
      <c r="Y5405" s="20"/>
      <c r="Z5405"/>
      <c r="AA5405"/>
      <c r="AB5405"/>
      <c r="AC5405"/>
      <c r="AD5405" s="20"/>
      <c r="AE5405"/>
      <c r="AF5405"/>
      <c r="AG5405"/>
      <c r="AH5405"/>
      <c r="AI5405" s="20"/>
      <c r="AJ5405"/>
      <c r="AK5405"/>
      <c r="AL5405"/>
      <c r="AM5405"/>
      <c r="AN5405" s="20"/>
      <c r="AO5405"/>
      <c r="AT5405" s="14"/>
      <c r="AU5405" s="14"/>
      <c r="AV5405" s="14"/>
      <c r="AW5405" s="14"/>
    </row>
    <row r="5406" spans="1:49" s="10" customFormat="1">
      <c r="A5406" s="12"/>
      <c r="C5406"/>
      <c r="D5406"/>
      <c r="E5406" s="20"/>
      <c r="F5406"/>
      <c r="G5406"/>
      <c r="H5406"/>
      <c r="I5406"/>
      <c r="J5406" s="20"/>
      <c r="K5406"/>
      <c r="L5406"/>
      <c r="M5406"/>
      <c r="N5406"/>
      <c r="O5406" s="20"/>
      <c r="P5406"/>
      <c r="Q5406"/>
      <c r="R5406"/>
      <c r="S5406"/>
      <c r="T5406" s="20"/>
      <c r="U5406"/>
      <c r="V5406"/>
      <c r="W5406"/>
      <c r="X5406"/>
      <c r="Y5406" s="20"/>
      <c r="Z5406"/>
      <c r="AA5406"/>
      <c r="AB5406"/>
      <c r="AC5406"/>
      <c r="AD5406" s="20"/>
      <c r="AE5406"/>
      <c r="AF5406"/>
      <c r="AG5406"/>
      <c r="AH5406"/>
      <c r="AI5406" s="20"/>
      <c r="AJ5406"/>
      <c r="AK5406"/>
      <c r="AL5406"/>
      <c r="AM5406"/>
      <c r="AN5406" s="20"/>
      <c r="AO5406"/>
      <c r="AT5406" s="14"/>
      <c r="AU5406" s="14"/>
      <c r="AV5406" s="14"/>
      <c r="AW5406" s="14"/>
    </row>
    <row r="5407" spans="1:49" s="10" customFormat="1">
      <c r="A5407" s="12"/>
      <c r="C5407"/>
      <c r="D5407"/>
      <c r="E5407" s="20"/>
      <c r="F5407"/>
      <c r="G5407"/>
      <c r="H5407"/>
      <c r="I5407"/>
      <c r="J5407" s="20"/>
      <c r="K5407"/>
      <c r="L5407"/>
      <c r="M5407"/>
      <c r="N5407"/>
      <c r="O5407" s="20"/>
      <c r="P5407"/>
      <c r="Q5407"/>
      <c r="R5407"/>
      <c r="S5407"/>
      <c r="T5407" s="20"/>
      <c r="U5407"/>
      <c r="V5407"/>
      <c r="W5407"/>
      <c r="X5407"/>
      <c r="Y5407" s="20"/>
      <c r="Z5407"/>
      <c r="AA5407"/>
      <c r="AB5407"/>
      <c r="AC5407"/>
      <c r="AD5407" s="20"/>
      <c r="AE5407"/>
      <c r="AF5407"/>
      <c r="AG5407"/>
      <c r="AH5407"/>
      <c r="AI5407" s="20"/>
      <c r="AJ5407"/>
      <c r="AK5407"/>
      <c r="AL5407"/>
      <c r="AM5407"/>
      <c r="AN5407" s="20"/>
      <c r="AO5407"/>
      <c r="AT5407" s="14"/>
      <c r="AU5407" s="14"/>
      <c r="AV5407" s="14"/>
      <c r="AW5407" s="14"/>
    </row>
    <row r="5408" spans="1:49" s="10" customFormat="1">
      <c r="A5408" s="12"/>
      <c r="C5408"/>
      <c r="D5408"/>
      <c r="E5408" s="20"/>
      <c r="F5408"/>
      <c r="G5408"/>
      <c r="H5408"/>
      <c r="I5408"/>
      <c r="J5408" s="20"/>
      <c r="K5408"/>
      <c r="L5408"/>
      <c r="M5408"/>
      <c r="N5408"/>
      <c r="O5408" s="20"/>
      <c r="P5408"/>
      <c r="Q5408"/>
      <c r="R5408"/>
      <c r="S5408"/>
      <c r="T5408" s="20"/>
      <c r="U5408"/>
      <c r="V5408"/>
      <c r="W5408"/>
      <c r="X5408"/>
      <c r="Y5408" s="20"/>
      <c r="Z5408"/>
      <c r="AA5408"/>
      <c r="AB5408"/>
      <c r="AC5408"/>
      <c r="AD5408" s="20"/>
      <c r="AE5408"/>
      <c r="AF5408"/>
      <c r="AG5408"/>
      <c r="AH5408"/>
      <c r="AI5408" s="20"/>
      <c r="AJ5408"/>
      <c r="AK5408"/>
      <c r="AL5408"/>
      <c r="AM5408"/>
      <c r="AN5408" s="20"/>
      <c r="AO5408"/>
      <c r="AT5408" s="14"/>
      <c r="AU5408" s="14"/>
      <c r="AV5408" s="14"/>
      <c r="AW5408" s="14"/>
    </row>
    <row r="5409" spans="1:49" s="10" customFormat="1">
      <c r="A5409" s="12"/>
      <c r="C5409"/>
      <c r="D5409"/>
      <c r="E5409" s="20"/>
      <c r="F5409"/>
      <c r="G5409"/>
      <c r="H5409"/>
      <c r="I5409"/>
      <c r="J5409" s="20"/>
      <c r="K5409"/>
      <c r="L5409"/>
      <c r="M5409"/>
      <c r="N5409"/>
      <c r="O5409" s="20"/>
      <c r="P5409"/>
      <c r="Q5409"/>
      <c r="R5409"/>
      <c r="S5409"/>
      <c r="T5409" s="20"/>
      <c r="U5409"/>
      <c r="V5409"/>
      <c r="W5409"/>
      <c r="X5409"/>
      <c r="Y5409" s="20"/>
      <c r="Z5409"/>
      <c r="AA5409"/>
      <c r="AB5409"/>
      <c r="AC5409"/>
      <c r="AD5409" s="20"/>
      <c r="AE5409"/>
      <c r="AF5409"/>
      <c r="AG5409"/>
      <c r="AH5409"/>
      <c r="AI5409" s="20"/>
      <c r="AJ5409"/>
      <c r="AK5409"/>
      <c r="AL5409"/>
      <c r="AM5409"/>
      <c r="AN5409" s="20"/>
      <c r="AO5409"/>
      <c r="AT5409" s="14"/>
      <c r="AU5409" s="14"/>
      <c r="AV5409" s="14"/>
      <c r="AW5409" s="14"/>
    </row>
    <row r="5410" spans="1:49" s="10" customFormat="1">
      <c r="A5410" s="12"/>
      <c r="C5410"/>
      <c r="D5410"/>
      <c r="E5410" s="20"/>
      <c r="F5410"/>
      <c r="G5410"/>
      <c r="H5410"/>
      <c r="I5410"/>
      <c r="J5410" s="20"/>
      <c r="K5410"/>
      <c r="L5410"/>
      <c r="M5410"/>
      <c r="N5410"/>
      <c r="O5410" s="20"/>
      <c r="P5410"/>
      <c r="Q5410"/>
      <c r="R5410"/>
      <c r="S5410"/>
      <c r="T5410" s="20"/>
      <c r="U5410"/>
      <c r="V5410"/>
      <c r="W5410"/>
      <c r="X5410"/>
      <c r="Y5410" s="20"/>
      <c r="Z5410"/>
      <c r="AA5410"/>
      <c r="AB5410"/>
      <c r="AC5410"/>
      <c r="AD5410" s="20"/>
      <c r="AE5410"/>
      <c r="AF5410"/>
      <c r="AG5410"/>
      <c r="AH5410"/>
      <c r="AI5410" s="20"/>
      <c r="AJ5410"/>
      <c r="AK5410"/>
      <c r="AL5410"/>
      <c r="AM5410"/>
      <c r="AN5410" s="20"/>
      <c r="AO5410"/>
      <c r="AT5410" s="14"/>
      <c r="AU5410" s="14"/>
      <c r="AV5410" s="14"/>
      <c r="AW5410" s="14"/>
    </row>
    <row r="5411" spans="1:49" s="10" customFormat="1">
      <c r="A5411" s="12"/>
      <c r="C5411"/>
      <c r="D5411"/>
      <c r="E5411" s="20"/>
      <c r="F5411"/>
      <c r="G5411"/>
      <c r="H5411"/>
      <c r="I5411"/>
      <c r="J5411" s="20"/>
      <c r="K5411"/>
      <c r="L5411"/>
      <c r="M5411"/>
      <c r="N5411"/>
      <c r="O5411" s="20"/>
      <c r="P5411"/>
      <c r="Q5411"/>
      <c r="R5411"/>
      <c r="S5411"/>
      <c r="T5411" s="20"/>
      <c r="U5411"/>
      <c r="V5411"/>
      <c r="W5411"/>
      <c r="X5411"/>
      <c r="Y5411" s="20"/>
      <c r="Z5411"/>
      <c r="AA5411"/>
      <c r="AB5411"/>
      <c r="AC5411"/>
      <c r="AD5411" s="20"/>
      <c r="AE5411"/>
      <c r="AF5411"/>
      <c r="AG5411"/>
      <c r="AH5411"/>
      <c r="AI5411" s="20"/>
      <c r="AJ5411"/>
      <c r="AK5411"/>
      <c r="AL5411"/>
      <c r="AM5411"/>
      <c r="AN5411" s="20"/>
      <c r="AO5411"/>
      <c r="AT5411" s="14"/>
      <c r="AU5411" s="14"/>
      <c r="AV5411" s="14"/>
      <c r="AW5411" s="14"/>
    </row>
    <row r="5412" spans="1:49" s="10" customFormat="1">
      <c r="A5412" s="12"/>
      <c r="C5412"/>
      <c r="D5412"/>
      <c r="E5412" s="20"/>
      <c r="F5412"/>
      <c r="G5412"/>
      <c r="H5412"/>
      <c r="I5412"/>
      <c r="J5412" s="20"/>
      <c r="K5412"/>
      <c r="L5412"/>
      <c r="M5412"/>
      <c r="N5412"/>
      <c r="O5412" s="20"/>
      <c r="P5412"/>
      <c r="Q5412"/>
      <c r="R5412"/>
      <c r="S5412"/>
      <c r="T5412" s="20"/>
      <c r="U5412"/>
      <c r="V5412"/>
      <c r="W5412"/>
      <c r="X5412"/>
      <c r="Y5412" s="20"/>
      <c r="Z5412"/>
      <c r="AA5412"/>
      <c r="AB5412"/>
      <c r="AC5412"/>
      <c r="AD5412" s="20"/>
      <c r="AE5412"/>
      <c r="AF5412"/>
      <c r="AG5412"/>
      <c r="AH5412"/>
      <c r="AI5412" s="20"/>
      <c r="AJ5412"/>
      <c r="AK5412"/>
      <c r="AL5412"/>
      <c r="AM5412"/>
      <c r="AN5412" s="20"/>
      <c r="AO5412"/>
      <c r="AT5412" s="14"/>
      <c r="AU5412" s="14"/>
      <c r="AV5412" s="14"/>
      <c r="AW5412" s="14"/>
    </row>
    <row r="5413" spans="1:49" s="10" customFormat="1">
      <c r="A5413" s="12"/>
      <c r="C5413"/>
      <c r="D5413"/>
      <c r="E5413" s="20"/>
      <c r="F5413"/>
      <c r="G5413"/>
      <c r="H5413"/>
      <c r="I5413"/>
      <c r="J5413" s="20"/>
      <c r="K5413"/>
      <c r="L5413"/>
      <c r="M5413"/>
      <c r="N5413"/>
      <c r="O5413" s="20"/>
      <c r="P5413"/>
      <c r="Q5413"/>
      <c r="R5413"/>
      <c r="S5413"/>
      <c r="T5413" s="20"/>
      <c r="U5413"/>
      <c r="V5413"/>
      <c r="W5413"/>
      <c r="X5413"/>
      <c r="Y5413" s="20"/>
      <c r="Z5413"/>
      <c r="AA5413"/>
      <c r="AB5413"/>
      <c r="AC5413"/>
      <c r="AD5413" s="20"/>
      <c r="AE5413"/>
      <c r="AF5413"/>
      <c r="AG5413"/>
      <c r="AH5413"/>
      <c r="AI5413" s="20"/>
      <c r="AJ5413"/>
      <c r="AK5413"/>
      <c r="AL5413"/>
      <c r="AM5413"/>
      <c r="AN5413" s="20"/>
      <c r="AO5413"/>
      <c r="AT5413" s="14"/>
      <c r="AU5413" s="14"/>
      <c r="AV5413" s="14"/>
      <c r="AW5413" s="14"/>
    </row>
    <row r="5414" spans="1:49" s="10" customFormat="1">
      <c r="A5414" s="12"/>
      <c r="C5414"/>
      <c r="D5414"/>
      <c r="E5414" s="20"/>
      <c r="F5414"/>
      <c r="G5414"/>
      <c r="H5414"/>
      <c r="I5414"/>
      <c r="J5414" s="20"/>
      <c r="K5414"/>
      <c r="L5414"/>
      <c r="M5414"/>
      <c r="N5414"/>
      <c r="O5414" s="20"/>
      <c r="P5414"/>
      <c r="Q5414"/>
      <c r="R5414"/>
      <c r="S5414"/>
      <c r="T5414" s="20"/>
      <c r="U5414"/>
      <c r="V5414"/>
      <c r="W5414"/>
      <c r="X5414"/>
      <c r="Y5414" s="20"/>
      <c r="Z5414"/>
      <c r="AA5414"/>
      <c r="AB5414"/>
      <c r="AC5414"/>
      <c r="AD5414" s="20"/>
      <c r="AE5414"/>
      <c r="AF5414"/>
      <c r="AG5414"/>
      <c r="AH5414"/>
      <c r="AI5414" s="20"/>
      <c r="AJ5414"/>
      <c r="AK5414"/>
      <c r="AL5414"/>
      <c r="AM5414"/>
      <c r="AN5414" s="20"/>
      <c r="AO5414"/>
      <c r="AT5414" s="14"/>
      <c r="AU5414" s="14"/>
      <c r="AV5414" s="14"/>
      <c r="AW5414" s="14"/>
    </row>
    <row r="5415" spans="1:49" s="10" customFormat="1">
      <c r="A5415" s="12"/>
      <c r="C5415"/>
      <c r="D5415"/>
      <c r="E5415" s="20"/>
      <c r="F5415"/>
      <c r="G5415"/>
      <c r="H5415"/>
      <c r="I5415"/>
      <c r="J5415" s="20"/>
      <c r="K5415"/>
      <c r="L5415"/>
      <c r="M5415"/>
      <c r="N5415"/>
      <c r="O5415" s="20"/>
      <c r="P5415"/>
      <c r="Q5415"/>
      <c r="R5415"/>
      <c r="S5415"/>
      <c r="T5415" s="20"/>
      <c r="U5415"/>
      <c r="V5415"/>
      <c r="W5415"/>
      <c r="X5415"/>
      <c r="Y5415" s="20"/>
      <c r="Z5415"/>
      <c r="AA5415"/>
      <c r="AB5415"/>
      <c r="AC5415"/>
      <c r="AD5415" s="20"/>
      <c r="AE5415"/>
      <c r="AF5415"/>
      <c r="AG5415"/>
      <c r="AH5415"/>
      <c r="AI5415" s="20"/>
      <c r="AJ5415"/>
      <c r="AK5415"/>
      <c r="AL5415"/>
      <c r="AM5415"/>
      <c r="AN5415" s="20"/>
      <c r="AO5415"/>
      <c r="AT5415" s="14"/>
      <c r="AU5415" s="14"/>
      <c r="AV5415" s="14"/>
      <c r="AW5415" s="14"/>
    </row>
    <row r="5416" spans="1:49" s="10" customFormat="1">
      <c r="A5416" s="12"/>
      <c r="C5416"/>
      <c r="D5416"/>
      <c r="E5416" s="20"/>
      <c r="F5416"/>
      <c r="G5416"/>
      <c r="H5416"/>
      <c r="I5416"/>
      <c r="J5416" s="20"/>
      <c r="K5416"/>
      <c r="L5416"/>
      <c r="M5416"/>
      <c r="N5416"/>
      <c r="O5416" s="20"/>
      <c r="P5416"/>
      <c r="Q5416"/>
      <c r="R5416"/>
      <c r="S5416"/>
      <c r="T5416" s="20"/>
      <c r="U5416"/>
      <c r="V5416"/>
      <c r="W5416"/>
      <c r="X5416"/>
      <c r="Y5416" s="20"/>
      <c r="Z5416"/>
      <c r="AA5416"/>
      <c r="AB5416"/>
      <c r="AC5416"/>
      <c r="AD5416" s="20"/>
      <c r="AE5416"/>
      <c r="AF5416"/>
      <c r="AG5416"/>
      <c r="AH5416"/>
      <c r="AI5416" s="20"/>
      <c r="AJ5416"/>
      <c r="AK5416"/>
      <c r="AL5416"/>
      <c r="AM5416"/>
      <c r="AN5416" s="20"/>
      <c r="AO5416"/>
      <c r="AT5416" s="14"/>
      <c r="AU5416" s="14"/>
      <c r="AV5416" s="14"/>
      <c r="AW5416" s="14"/>
    </row>
    <row r="5417" spans="1:49" s="10" customFormat="1">
      <c r="A5417" s="12"/>
      <c r="C5417"/>
      <c r="D5417"/>
      <c r="E5417" s="20"/>
      <c r="F5417"/>
      <c r="G5417"/>
      <c r="H5417"/>
      <c r="I5417"/>
      <c r="J5417" s="20"/>
      <c r="K5417"/>
      <c r="L5417"/>
      <c r="M5417"/>
      <c r="N5417"/>
      <c r="O5417" s="20"/>
      <c r="P5417"/>
      <c r="Q5417"/>
      <c r="R5417"/>
      <c r="S5417"/>
      <c r="T5417" s="20"/>
      <c r="U5417"/>
      <c r="V5417"/>
      <c r="W5417"/>
      <c r="X5417"/>
      <c r="Y5417" s="20"/>
      <c r="Z5417"/>
      <c r="AA5417"/>
      <c r="AB5417"/>
      <c r="AC5417"/>
      <c r="AD5417" s="20"/>
      <c r="AE5417"/>
      <c r="AF5417"/>
      <c r="AG5417"/>
      <c r="AH5417"/>
      <c r="AI5417" s="20"/>
      <c r="AJ5417"/>
      <c r="AK5417"/>
      <c r="AL5417"/>
      <c r="AM5417"/>
      <c r="AN5417" s="20"/>
      <c r="AO5417"/>
      <c r="AT5417" s="14"/>
      <c r="AU5417" s="14"/>
      <c r="AV5417" s="14"/>
      <c r="AW5417" s="14"/>
    </row>
    <row r="5418" spans="1:49" s="10" customFormat="1">
      <c r="A5418" s="12"/>
      <c r="C5418"/>
      <c r="D5418"/>
      <c r="E5418" s="20"/>
      <c r="F5418"/>
      <c r="G5418"/>
      <c r="H5418"/>
      <c r="I5418"/>
      <c r="J5418" s="20"/>
      <c r="K5418"/>
      <c r="L5418"/>
      <c r="M5418"/>
      <c r="N5418"/>
      <c r="O5418" s="20"/>
      <c r="P5418"/>
      <c r="Q5418"/>
      <c r="R5418"/>
      <c r="S5418"/>
      <c r="T5418" s="20"/>
      <c r="U5418"/>
      <c r="V5418"/>
      <c r="W5418"/>
      <c r="X5418"/>
      <c r="Y5418" s="20"/>
      <c r="Z5418"/>
      <c r="AA5418"/>
      <c r="AB5418"/>
      <c r="AC5418"/>
      <c r="AD5418" s="20"/>
      <c r="AE5418"/>
      <c r="AF5418"/>
      <c r="AG5418"/>
      <c r="AH5418"/>
      <c r="AI5418" s="20"/>
      <c r="AJ5418"/>
      <c r="AK5418"/>
      <c r="AL5418"/>
      <c r="AM5418"/>
      <c r="AN5418" s="20"/>
      <c r="AO5418"/>
      <c r="AT5418" s="14"/>
      <c r="AU5418" s="14"/>
      <c r="AV5418" s="14"/>
      <c r="AW5418" s="14"/>
    </row>
    <row r="5419" spans="1:49" s="10" customFormat="1">
      <c r="A5419" s="12"/>
      <c r="C5419"/>
      <c r="D5419"/>
      <c r="E5419" s="20"/>
      <c r="F5419"/>
      <c r="G5419"/>
      <c r="H5419"/>
      <c r="I5419"/>
      <c r="J5419" s="20"/>
      <c r="K5419"/>
      <c r="L5419"/>
      <c r="M5419"/>
      <c r="N5419"/>
      <c r="O5419" s="20"/>
      <c r="P5419"/>
      <c r="Q5419"/>
      <c r="R5419"/>
      <c r="S5419"/>
      <c r="T5419" s="20"/>
      <c r="U5419"/>
      <c r="V5419"/>
      <c r="W5419"/>
      <c r="X5419"/>
      <c r="Y5419" s="20"/>
      <c r="Z5419"/>
      <c r="AA5419"/>
      <c r="AB5419"/>
      <c r="AC5419"/>
      <c r="AD5419" s="20"/>
      <c r="AE5419"/>
      <c r="AF5419"/>
      <c r="AG5419"/>
      <c r="AH5419"/>
      <c r="AI5419" s="20"/>
      <c r="AJ5419"/>
      <c r="AK5419"/>
      <c r="AL5419"/>
      <c r="AM5419"/>
      <c r="AN5419" s="20"/>
      <c r="AO5419"/>
      <c r="AT5419" s="14"/>
      <c r="AU5419" s="14"/>
      <c r="AV5419" s="14"/>
      <c r="AW5419" s="14"/>
    </row>
    <row r="5420" spans="1:49" s="10" customFormat="1">
      <c r="A5420" s="12"/>
      <c r="C5420"/>
      <c r="D5420"/>
      <c r="E5420" s="20"/>
      <c r="F5420"/>
      <c r="G5420"/>
      <c r="H5420"/>
      <c r="I5420"/>
      <c r="J5420" s="20"/>
      <c r="K5420"/>
      <c r="L5420"/>
      <c r="M5420"/>
      <c r="N5420"/>
      <c r="O5420" s="20"/>
      <c r="P5420"/>
      <c r="Q5420"/>
      <c r="R5420"/>
      <c r="S5420"/>
      <c r="T5420" s="20"/>
      <c r="U5420"/>
      <c r="V5420"/>
      <c r="W5420"/>
      <c r="X5420"/>
      <c r="Y5420" s="20"/>
      <c r="Z5420"/>
      <c r="AA5420"/>
      <c r="AB5420"/>
      <c r="AC5420"/>
      <c r="AD5420" s="20"/>
      <c r="AE5420"/>
      <c r="AF5420"/>
      <c r="AG5420"/>
      <c r="AH5420"/>
      <c r="AI5420" s="20"/>
      <c r="AJ5420"/>
      <c r="AK5420"/>
      <c r="AL5420"/>
      <c r="AM5420"/>
      <c r="AN5420" s="20"/>
      <c r="AO5420"/>
      <c r="AT5420" s="14"/>
      <c r="AU5420" s="14"/>
      <c r="AV5420" s="14"/>
      <c r="AW5420" s="14"/>
    </row>
    <row r="5421" spans="1:49" s="10" customFormat="1">
      <c r="A5421" s="12"/>
      <c r="C5421"/>
      <c r="D5421"/>
      <c r="E5421" s="20"/>
      <c r="F5421"/>
      <c r="G5421"/>
      <c r="H5421"/>
      <c r="I5421"/>
      <c r="J5421" s="20"/>
      <c r="K5421"/>
      <c r="L5421"/>
      <c r="M5421"/>
      <c r="N5421"/>
      <c r="O5421" s="20"/>
      <c r="P5421"/>
      <c r="Q5421"/>
      <c r="R5421"/>
      <c r="S5421"/>
      <c r="T5421" s="20"/>
      <c r="U5421"/>
      <c r="V5421"/>
      <c r="W5421"/>
      <c r="X5421"/>
      <c r="Y5421" s="20"/>
      <c r="Z5421"/>
      <c r="AA5421"/>
      <c r="AB5421"/>
      <c r="AC5421"/>
      <c r="AD5421" s="20"/>
      <c r="AE5421"/>
      <c r="AF5421"/>
      <c r="AG5421"/>
      <c r="AH5421"/>
      <c r="AI5421" s="20"/>
      <c r="AJ5421"/>
      <c r="AK5421"/>
      <c r="AL5421"/>
      <c r="AM5421"/>
      <c r="AN5421" s="20"/>
      <c r="AO5421"/>
      <c r="AT5421" s="14"/>
      <c r="AU5421" s="14"/>
      <c r="AV5421" s="14"/>
      <c r="AW5421" s="14"/>
    </row>
    <row r="5422" spans="1:49" s="10" customFormat="1">
      <c r="A5422" s="12"/>
      <c r="C5422"/>
      <c r="D5422"/>
      <c r="E5422" s="20"/>
      <c r="F5422"/>
      <c r="G5422"/>
      <c r="H5422"/>
      <c r="I5422"/>
      <c r="J5422" s="20"/>
      <c r="K5422"/>
      <c r="L5422"/>
      <c r="M5422"/>
      <c r="N5422"/>
      <c r="O5422" s="20"/>
      <c r="P5422"/>
      <c r="Q5422"/>
      <c r="R5422"/>
      <c r="S5422"/>
      <c r="T5422" s="20"/>
      <c r="U5422"/>
      <c r="V5422"/>
      <c r="W5422"/>
      <c r="X5422"/>
      <c r="Y5422" s="20"/>
      <c r="Z5422"/>
      <c r="AA5422"/>
      <c r="AB5422"/>
      <c r="AC5422"/>
      <c r="AD5422" s="20"/>
      <c r="AE5422"/>
      <c r="AF5422"/>
      <c r="AG5422"/>
      <c r="AH5422"/>
      <c r="AI5422" s="20"/>
      <c r="AJ5422"/>
      <c r="AK5422"/>
      <c r="AL5422"/>
      <c r="AM5422"/>
      <c r="AN5422" s="20"/>
      <c r="AO5422"/>
      <c r="AT5422" s="14"/>
      <c r="AU5422" s="14"/>
      <c r="AV5422" s="14"/>
      <c r="AW5422" s="14"/>
    </row>
    <row r="5423" spans="1:49" s="10" customFormat="1">
      <c r="A5423" s="12"/>
      <c r="C5423"/>
      <c r="D5423"/>
      <c r="E5423" s="20"/>
      <c r="F5423"/>
      <c r="G5423"/>
      <c r="H5423"/>
      <c r="I5423"/>
      <c r="J5423" s="20"/>
      <c r="K5423"/>
      <c r="L5423"/>
      <c r="M5423"/>
      <c r="N5423"/>
      <c r="O5423" s="20"/>
      <c r="P5423"/>
      <c r="Q5423"/>
      <c r="R5423"/>
      <c r="S5423"/>
      <c r="T5423" s="20"/>
      <c r="U5423"/>
      <c r="V5423"/>
      <c r="W5423"/>
      <c r="X5423"/>
      <c r="Y5423" s="20"/>
      <c r="Z5423"/>
      <c r="AA5423"/>
      <c r="AB5423"/>
      <c r="AC5423"/>
      <c r="AD5423" s="20"/>
      <c r="AE5423"/>
      <c r="AF5423"/>
      <c r="AG5423"/>
      <c r="AH5423"/>
      <c r="AI5423" s="20"/>
      <c r="AJ5423"/>
      <c r="AK5423"/>
      <c r="AL5423"/>
      <c r="AM5423"/>
      <c r="AN5423" s="20"/>
      <c r="AO5423"/>
      <c r="AT5423" s="14"/>
      <c r="AU5423" s="14"/>
      <c r="AV5423" s="14"/>
      <c r="AW5423" s="14"/>
    </row>
    <row r="5424" spans="1:49" s="10" customFormat="1">
      <c r="A5424" s="12"/>
      <c r="C5424"/>
      <c r="D5424"/>
      <c r="E5424" s="20"/>
      <c r="F5424"/>
      <c r="G5424"/>
      <c r="H5424"/>
      <c r="I5424"/>
      <c r="J5424" s="20"/>
      <c r="K5424"/>
      <c r="L5424"/>
      <c r="M5424"/>
      <c r="N5424"/>
      <c r="O5424" s="20"/>
      <c r="P5424"/>
      <c r="Q5424"/>
      <c r="R5424"/>
      <c r="S5424"/>
      <c r="T5424" s="20"/>
      <c r="U5424"/>
      <c r="V5424"/>
      <c r="W5424"/>
      <c r="X5424"/>
      <c r="Y5424" s="20"/>
      <c r="Z5424"/>
      <c r="AA5424"/>
      <c r="AB5424"/>
      <c r="AC5424"/>
      <c r="AD5424" s="20"/>
      <c r="AE5424"/>
      <c r="AF5424"/>
      <c r="AG5424"/>
      <c r="AH5424"/>
      <c r="AI5424" s="20"/>
      <c r="AJ5424"/>
      <c r="AK5424"/>
      <c r="AL5424"/>
      <c r="AM5424"/>
      <c r="AN5424" s="20"/>
      <c r="AO5424"/>
      <c r="AT5424" s="14"/>
      <c r="AU5424" s="14"/>
      <c r="AV5424" s="14"/>
      <c r="AW5424" s="14"/>
    </row>
    <row r="5425" spans="1:49" s="10" customFormat="1">
      <c r="A5425" s="12"/>
      <c r="C5425"/>
      <c r="D5425"/>
      <c r="E5425" s="20"/>
      <c r="F5425"/>
      <c r="G5425"/>
      <c r="H5425"/>
      <c r="I5425"/>
      <c r="J5425" s="20"/>
      <c r="K5425"/>
      <c r="L5425"/>
      <c r="M5425"/>
      <c r="N5425"/>
      <c r="O5425" s="20"/>
      <c r="P5425"/>
      <c r="Q5425"/>
      <c r="R5425"/>
      <c r="S5425"/>
      <c r="T5425" s="20"/>
      <c r="U5425"/>
      <c r="V5425"/>
      <c r="W5425"/>
      <c r="X5425"/>
      <c r="Y5425" s="20"/>
      <c r="Z5425"/>
      <c r="AA5425"/>
      <c r="AB5425"/>
      <c r="AC5425"/>
      <c r="AD5425" s="20"/>
      <c r="AE5425"/>
      <c r="AF5425"/>
      <c r="AG5425"/>
      <c r="AH5425"/>
      <c r="AI5425" s="20"/>
      <c r="AJ5425"/>
      <c r="AK5425"/>
      <c r="AL5425"/>
      <c r="AM5425"/>
      <c r="AN5425" s="20"/>
      <c r="AO5425"/>
      <c r="AT5425" s="14"/>
      <c r="AU5425" s="14"/>
      <c r="AV5425" s="14"/>
      <c r="AW5425" s="14"/>
    </row>
    <row r="5426" spans="1:49" s="10" customFormat="1">
      <c r="A5426" s="12"/>
      <c r="C5426"/>
      <c r="D5426"/>
      <c r="E5426" s="20"/>
      <c r="F5426"/>
      <c r="G5426"/>
      <c r="H5426"/>
      <c r="I5426"/>
      <c r="J5426" s="20"/>
      <c r="K5426"/>
      <c r="L5426"/>
      <c r="M5426"/>
      <c r="N5426"/>
      <c r="O5426" s="20"/>
      <c r="P5426"/>
      <c r="Q5426"/>
      <c r="R5426"/>
      <c r="S5426"/>
      <c r="T5426" s="20"/>
      <c r="U5426"/>
      <c r="V5426"/>
      <c r="W5426"/>
      <c r="X5426"/>
      <c r="Y5426" s="20"/>
      <c r="Z5426"/>
      <c r="AA5426"/>
      <c r="AB5426"/>
      <c r="AC5426"/>
      <c r="AD5426" s="20"/>
      <c r="AE5426"/>
      <c r="AF5426"/>
      <c r="AG5426"/>
      <c r="AH5426"/>
      <c r="AI5426" s="20"/>
      <c r="AJ5426"/>
      <c r="AK5426"/>
      <c r="AL5426"/>
      <c r="AM5426"/>
      <c r="AN5426" s="20"/>
      <c r="AO5426"/>
      <c r="AT5426" s="14"/>
      <c r="AU5426" s="14"/>
      <c r="AV5426" s="14"/>
      <c r="AW5426" s="14"/>
    </row>
    <row r="5427" spans="1:49" s="10" customFormat="1">
      <c r="A5427" s="12"/>
      <c r="C5427"/>
      <c r="D5427"/>
      <c r="E5427" s="20"/>
      <c r="F5427"/>
      <c r="G5427"/>
      <c r="H5427"/>
      <c r="I5427"/>
      <c r="J5427" s="20"/>
      <c r="K5427"/>
      <c r="L5427"/>
      <c r="M5427"/>
      <c r="N5427"/>
      <c r="O5427" s="20"/>
      <c r="P5427"/>
      <c r="Q5427"/>
      <c r="R5427"/>
      <c r="S5427"/>
      <c r="T5427" s="20"/>
      <c r="U5427"/>
      <c r="V5427"/>
      <c r="W5427"/>
      <c r="X5427"/>
      <c r="Y5427" s="20"/>
      <c r="Z5427"/>
      <c r="AA5427"/>
      <c r="AB5427"/>
      <c r="AC5427"/>
      <c r="AD5427" s="20"/>
      <c r="AE5427"/>
      <c r="AF5427"/>
      <c r="AG5427"/>
      <c r="AH5427"/>
      <c r="AI5427" s="20"/>
      <c r="AJ5427"/>
      <c r="AK5427"/>
      <c r="AL5427"/>
      <c r="AM5427"/>
      <c r="AN5427" s="20"/>
      <c r="AO5427"/>
      <c r="AT5427" s="14"/>
      <c r="AU5427" s="14"/>
      <c r="AV5427" s="14"/>
      <c r="AW5427" s="14"/>
    </row>
    <row r="5428" spans="1:49" s="10" customFormat="1">
      <c r="A5428" s="12"/>
      <c r="C5428"/>
      <c r="D5428"/>
      <c r="E5428" s="20"/>
      <c r="F5428"/>
      <c r="G5428"/>
      <c r="H5428"/>
      <c r="I5428"/>
      <c r="J5428" s="20"/>
      <c r="K5428"/>
      <c r="L5428"/>
      <c r="M5428"/>
      <c r="N5428"/>
      <c r="O5428" s="20"/>
      <c r="P5428"/>
      <c r="Q5428"/>
      <c r="R5428"/>
      <c r="S5428"/>
      <c r="T5428" s="20"/>
      <c r="U5428"/>
      <c r="V5428"/>
      <c r="W5428"/>
      <c r="X5428"/>
      <c r="Y5428" s="20"/>
      <c r="Z5428"/>
      <c r="AA5428"/>
      <c r="AB5428"/>
      <c r="AC5428"/>
      <c r="AD5428" s="20"/>
      <c r="AE5428"/>
      <c r="AF5428"/>
      <c r="AG5428"/>
      <c r="AH5428"/>
      <c r="AI5428" s="20"/>
      <c r="AJ5428"/>
      <c r="AK5428"/>
      <c r="AL5428"/>
      <c r="AM5428"/>
      <c r="AN5428" s="20"/>
      <c r="AO5428"/>
      <c r="AT5428" s="14"/>
      <c r="AU5428" s="14"/>
      <c r="AV5428" s="14"/>
      <c r="AW5428" s="14"/>
    </row>
    <row r="5429" spans="1:49" s="10" customFormat="1">
      <c r="A5429" s="12"/>
      <c r="C5429"/>
      <c r="D5429"/>
      <c r="E5429" s="20"/>
      <c r="F5429"/>
      <c r="G5429"/>
      <c r="H5429"/>
      <c r="I5429"/>
      <c r="J5429" s="20"/>
      <c r="K5429"/>
      <c r="L5429"/>
      <c r="M5429"/>
      <c r="N5429"/>
      <c r="O5429" s="20"/>
      <c r="P5429"/>
      <c r="Q5429"/>
      <c r="R5429"/>
      <c r="S5429"/>
      <c r="T5429" s="20"/>
      <c r="U5429"/>
      <c r="V5429"/>
      <c r="W5429"/>
      <c r="X5429"/>
      <c r="Y5429" s="20"/>
      <c r="Z5429"/>
      <c r="AA5429"/>
      <c r="AB5429"/>
      <c r="AC5429"/>
      <c r="AD5429" s="20"/>
      <c r="AE5429"/>
      <c r="AF5429"/>
      <c r="AG5429"/>
      <c r="AH5429"/>
      <c r="AI5429" s="20"/>
      <c r="AJ5429"/>
      <c r="AK5429"/>
      <c r="AL5429"/>
      <c r="AM5429"/>
      <c r="AN5429" s="20"/>
      <c r="AO5429"/>
      <c r="AT5429" s="14"/>
      <c r="AU5429" s="14"/>
      <c r="AV5429" s="14"/>
      <c r="AW5429" s="14"/>
    </row>
    <row r="5430" spans="1:49" s="10" customFormat="1">
      <c r="A5430" s="12"/>
      <c r="C5430"/>
      <c r="D5430"/>
      <c r="E5430" s="20"/>
      <c r="F5430"/>
      <c r="G5430"/>
      <c r="H5430"/>
      <c r="I5430"/>
      <c r="J5430" s="20"/>
      <c r="K5430"/>
      <c r="L5430"/>
      <c r="M5430"/>
      <c r="N5430"/>
      <c r="O5430" s="20"/>
      <c r="P5430"/>
      <c r="Q5430"/>
      <c r="R5430"/>
      <c r="S5430"/>
      <c r="T5430" s="20"/>
      <c r="U5430"/>
      <c r="V5430"/>
      <c r="W5430"/>
      <c r="X5430"/>
      <c r="Y5430" s="20"/>
      <c r="Z5430"/>
      <c r="AA5430"/>
      <c r="AB5430"/>
      <c r="AC5430"/>
      <c r="AD5430" s="20"/>
      <c r="AE5430"/>
      <c r="AF5430"/>
      <c r="AG5430"/>
      <c r="AH5430"/>
      <c r="AI5430" s="20"/>
      <c r="AJ5430"/>
      <c r="AK5430"/>
      <c r="AL5430"/>
      <c r="AM5430"/>
      <c r="AN5430" s="20"/>
      <c r="AO5430"/>
      <c r="AT5430" s="14"/>
      <c r="AU5430" s="14"/>
      <c r="AV5430" s="14"/>
      <c r="AW5430" s="14"/>
    </row>
    <row r="5431" spans="1:49" s="10" customFormat="1">
      <c r="A5431" s="12"/>
      <c r="C5431"/>
      <c r="D5431"/>
      <c r="E5431" s="20"/>
      <c r="F5431"/>
      <c r="G5431"/>
      <c r="H5431"/>
      <c r="I5431"/>
      <c r="J5431" s="20"/>
      <c r="K5431"/>
      <c r="L5431"/>
      <c r="M5431"/>
      <c r="N5431"/>
      <c r="O5431" s="20"/>
      <c r="P5431"/>
      <c r="Q5431"/>
      <c r="R5431"/>
      <c r="S5431"/>
      <c r="T5431" s="20"/>
      <c r="U5431"/>
      <c r="V5431"/>
      <c r="W5431"/>
      <c r="X5431"/>
      <c r="Y5431" s="20"/>
      <c r="Z5431"/>
      <c r="AA5431"/>
      <c r="AB5431"/>
      <c r="AC5431"/>
      <c r="AD5431" s="20"/>
      <c r="AE5431"/>
      <c r="AF5431"/>
      <c r="AG5431"/>
      <c r="AH5431"/>
      <c r="AI5431" s="20"/>
      <c r="AJ5431"/>
      <c r="AK5431"/>
      <c r="AL5431"/>
      <c r="AM5431"/>
      <c r="AN5431" s="20"/>
      <c r="AO5431"/>
      <c r="AT5431" s="14"/>
      <c r="AU5431" s="14"/>
      <c r="AV5431" s="14"/>
      <c r="AW5431" s="14"/>
    </row>
    <row r="5432" spans="1:49" s="10" customFormat="1">
      <c r="A5432" s="12"/>
      <c r="C5432"/>
      <c r="D5432"/>
      <c r="E5432" s="20"/>
      <c r="F5432"/>
      <c r="G5432"/>
      <c r="H5432"/>
      <c r="I5432"/>
      <c r="J5432" s="20"/>
      <c r="K5432"/>
      <c r="L5432"/>
      <c r="M5432"/>
      <c r="N5432"/>
      <c r="O5432" s="20"/>
      <c r="P5432"/>
      <c r="Q5432"/>
      <c r="R5432"/>
      <c r="S5432"/>
      <c r="T5432" s="20"/>
      <c r="U5432"/>
      <c r="V5432"/>
      <c r="W5432"/>
      <c r="X5432"/>
      <c r="Y5432" s="20"/>
      <c r="Z5432"/>
      <c r="AA5432"/>
      <c r="AB5432"/>
      <c r="AC5432"/>
      <c r="AD5432" s="20"/>
      <c r="AE5432"/>
      <c r="AF5432"/>
      <c r="AG5432"/>
      <c r="AH5432"/>
      <c r="AI5432" s="20"/>
      <c r="AJ5432"/>
      <c r="AK5432"/>
      <c r="AL5432"/>
      <c r="AM5432"/>
      <c r="AN5432" s="20"/>
      <c r="AO5432"/>
      <c r="AT5432" s="14"/>
      <c r="AU5432" s="14"/>
      <c r="AV5432" s="14"/>
      <c r="AW5432" s="14"/>
    </row>
    <row r="5433" spans="1:49" s="10" customFormat="1">
      <c r="A5433" s="12"/>
      <c r="C5433"/>
      <c r="D5433"/>
      <c r="E5433" s="20"/>
      <c r="F5433"/>
      <c r="G5433"/>
      <c r="H5433"/>
      <c r="I5433"/>
      <c r="J5433" s="20"/>
      <c r="K5433"/>
      <c r="L5433"/>
      <c r="M5433"/>
      <c r="N5433"/>
      <c r="O5433" s="20"/>
      <c r="P5433"/>
      <c r="Q5433"/>
      <c r="R5433"/>
      <c r="S5433"/>
      <c r="T5433" s="20"/>
      <c r="U5433"/>
      <c r="V5433"/>
      <c r="W5433"/>
      <c r="X5433"/>
      <c r="Y5433" s="20"/>
      <c r="Z5433"/>
      <c r="AA5433"/>
      <c r="AB5433"/>
      <c r="AC5433"/>
      <c r="AD5433" s="20"/>
      <c r="AE5433"/>
      <c r="AF5433"/>
      <c r="AG5433"/>
      <c r="AH5433"/>
      <c r="AI5433" s="20"/>
      <c r="AJ5433"/>
      <c r="AK5433"/>
      <c r="AL5433"/>
      <c r="AM5433"/>
      <c r="AN5433" s="20"/>
      <c r="AO5433"/>
      <c r="AT5433" s="14"/>
      <c r="AU5433" s="14"/>
      <c r="AV5433" s="14"/>
      <c r="AW5433" s="14"/>
    </row>
    <row r="5434" spans="1:49" s="10" customFormat="1">
      <c r="A5434" s="12"/>
      <c r="C5434"/>
      <c r="D5434"/>
      <c r="E5434" s="20"/>
      <c r="F5434"/>
      <c r="G5434"/>
      <c r="H5434"/>
      <c r="I5434"/>
      <c r="J5434" s="20"/>
      <c r="K5434"/>
      <c r="L5434"/>
      <c r="M5434"/>
      <c r="N5434"/>
      <c r="O5434" s="20"/>
      <c r="P5434"/>
      <c r="Q5434"/>
      <c r="R5434"/>
      <c r="S5434"/>
      <c r="T5434" s="20"/>
      <c r="U5434"/>
      <c r="V5434"/>
      <c r="W5434"/>
      <c r="X5434"/>
      <c r="Y5434" s="20"/>
      <c r="Z5434"/>
      <c r="AA5434"/>
      <c r="AB5434"/>
      <c r="AC5434"/>
      <c r="AD5434" s="20"/>
      <c r="AE5434"/>
      <c r="AF5434"/>
      <c r="AG5434"/>
      <c r="AH5434"/>
      <c r="AI5434" s="20"/>
      <c r="AJ5434"/>
      <c r="AK5434"/>
      <c r="AL5434"/>
      <c r="AM5434"/>
      <c r="AN5434" s="20"/>
      <c r="AO5434"/>
      <c r="AT5434" s="14"/>
      <c r="AU5434" s="14"/>
      <c r="AV5434" s="14"/>
      <c r="AW5434" s="14"/>
    </row>
    <row r="5435" spans="1:49" s="10" customFormat="1">
      <c r="A5435" s="12"/>
      <c r="C5435"/>
      <c r="D5435"/>
      <c r="E5435" s="20"/>
      <c r="F5435"/>
      <c r="G5435"/>
      <c r="H5435"/>
      <c r="I5435"/>
      <c r="J5435" s="20"/>
      <c r="K5435"/>
      <c r="L5435"/>
      <c r="M5435"/>
      <c r="N5435"/>
      <c r="O5435" s="20"/>
      <c r="P5435"/>
      <c r="Q5435"/>
      <c r="R5435"/>
      <c r="S5435"/>
      <c r="T5435" s="20"/>
      <c r="U5435"/>
      <c r="V5435"/>
      <c r="W5435"/>
      <c r="X5435"/>
      <c r="Y5435" s="20"/>
      <c r="Z5435"/>
      <c r="AA5435"/>
      <c r="AB5435"/>
      <c r="AC5435"/>
      <c r="AD5435" s="20"/>
      <c r="AE5435"/>
      <c r="AF5435"/>
      <c r="AG5435"/>
      <c r="AH5435"/>
      <c r="AI5435" s="20"/>
      <c r="AJ5435"/>
      <c r="AK5435"/>
      <c r="AL5435"/>
      <c r="AM5435"/>
      <c r="AN5435" s="20"/>
      <c r="AO5435"/>
      <c r="AT5435" s="14"/>
      <c r="AU5435" s="14"/>
      <c r="AV5435" s="14"/>
      <c r="AW5435" s="14"/>
    </row>
    <row r="5436" spans="1:49" s="10" customFormat="1">
      <c r="A5436" s="12"/>
      <c r="C5436"/>
      <c r="D5436"/>
      <c r="E5436" s="20"/>
      <c r="F5436"/>
      <c r="G5436"/>
      <c r="H5436"/>
      <c r="I5436"/>
      <c r="J5436" s="20"/>
      <c r="K5436"/>
      <c r="L5436"/>
      <c r="M5436"/>
      <c r="N5436"/>
      <c r="O5436" s="20"/>
      <c r="P5436"/>
      <c r="Q5436"/>
      <c r="R5436"/>
      <c r="S5436"/>
      <c r="T5436" s="20"/>
      <c r="U5436"/>
      <c r="V5436"/>
      <c r="W5436"/>
      <c r="X5436"/>
      <c r="Y5436" s="20"/>
      <c r="Z5436"/>
      <c r="AA5436"/>
      <c r="AB5436"/>
      <c r="AC5436"/>
      <c r="AD5436" s="20"/>
      <c r="AE5436"/>
      <c r="AF5436"/>
      <c r="AG5436"/>
      <c r="AH5436"/>
      <c r="AI5436" s="20"/>
      <c r="AJ5436"/>
      <c r="AK5436"/>
      <c r="AL5436"/>
      <c r="AM5436"/>
      <c r="AN5436" s="20"/>
      <c r="AO5436"/>
      <c r="AT5436" s="14"/>
      <c r="AU5436" s="14"/>
      <c r="AV5436" s="14"/>
      <c r="AW5436" s="14"/>
    </row>
    <row r="5437" spans="1:49" s="10" customFormat="1">
      <c r="A5437" s="12"/>
      <c r="C5437"/>
      <c r="D5437"/>
      <c r="E5437" s="20"/>
      <c r="F5437"/>
      <c r="G5437"/>
      <c r="H5437"/>
      <c r="I5437"/>
      <c r="J5437" s="20"/>
      <c r="K5437"/>
      <c r="L5437"/>
      <c r="M5437"/>
      <c r="N5437"/>
      <c r="O5437" s="20"/>
      <c r="P5437"/>
      <c r="Q5437"/>
      <c r="R5437"/>
      <c r="S5437"/>
      <c r="T5437" s="20"/>
      <c r="U5437"/>
      <c r="V5437"/>
      <c r="W5437"/>
      <c r="X5437"/>
      <c r="Y5437" s="20"/>
      <c r="Z5437"/>
      <c r="AA5437"/>
      <c r="AB5437"/>
      <c r="AC5437"/>
      <c r="AD5437" s="20"/>
      <c r="AE5437"/>
      <c r="AF5437"/>
      <c r="AG5437"/>
      <c r="AH5437"/>
      <c r="AI5437" s="20"/>
      <c r="AJ5437"/>
      <c r="AK5437"/>
      <c r="AL5437"/>
      <c r="AM5437"/>
      <c r="AN5437" s="20"/>
      <c r="AO5437"/>
      <c r="AT5437" s="14"/>
      <c r="AU5437" s="14"/>
      <c r="AV5437" s="14"/>
      <c r="AW5437" s="14"/>
    </row>
    <row r="5438" spans="1:49" s="10" customFormat="1">
      <c r="A5438" s="12"/>
      <c r="C5438"/>
      <c r="D5438"/>
      <c r="E5438" s="20"/>
      <c r="F5438"/>
      <c r="G5438"/>
      <c r="H5438"/>
      <c r="I5438"/>
      <c r="J5438" s="20"/>
      <c r="K5438"/>
      <c r="L5438"/>
      <c r="M5438"/>
      <c r="N5438"/>
      <c r="O5438" s="20"/>
      <c r="P5438"/>
      <c r="Q5438"/>
      <c r="R5438"/>
      <c r="S5438"/>
      <c r="T5438" s="20"/>
      <c r="U5438"/>
      <c r="V5438"/>
      <c r="W5438"/>
      <c r="X5438"/>
      <c r="Y5438" s="20"/>
      <c r="Z5438"/>
      <c r="AA5438"/>
      <c r="AB5438"/>
      <c r="AC5438"/>
      <c r="AD5438" s="20"/>
      <c r="AE5438"/>
      <c r="AF5438"/>
      <c r="AG5438"/>
      <c r="AH5438"/>
      <c r="AI5438" s="20"/>
      <c r="AJ5438"/>
      <c r="AK5438"/>
      <c r="AL5438"/>
      <c r="AM5438"/>
      <c r="AN5438" s="20"/>
      <c r="AO5438"/>
      <c r="AT5438" s="14"/>
      <c r="AU5438" s="14"/>
      <c r="AV5438" s="14"/>
      <c r="AW5438" s="14"/>
    </row>
    <row r="5439" spans="1:49" s="10" customFormat="1">
      <c r="A5439" s="12"/>
      <c r="C5439"/>
      <c r="D5439"/>
      <c r="E5439" s="20"/>
      <c r="F5439"/>
      <c r="G5439"/>
      <c r="H5439"/>
      <c r="I5439"/>
      <c r="J5439" s="20"/>
      <c r="K5439"/>
      <c r="L5439"/>
      <c r="M5439"/>
      <c r="N5439"/>
      <c r="O5439" s="20"/>
      <c r="P5439"/>
      <c r="Q5439"/>
      <c r="R5439"/>
      <c r="S5439"/>
      <c r="T5439" s="20"/>
      <c r="U5439"/>
      <c r="V5439"/>
      <c r="W5439"/>
      <c r="X5439"/>
      <c r="Y5439" s="20"/>
      <c r="Z5439"/>
      <c r="AA5439"/>
      <c r="AB5439"/>
      <c r="AC5439"/>
      <c r="AD5439" s="20"/>
      <c r="AE5439"/>
      <c r="AF5439"/>
      <c r="AG5439"/>
      <c r="AH5439"/>
      <c r="AI5439" s="20"/>
      <c r="AJ5439"/>
      <c r="AK5439"/>
      <c r="AL5439"/>
      <c r="AM5439"/>
      <c r="AN5439" s="20"/>
      <c r="AO5439"/>
      <c r="AT5439" s="14"/>
      <c r="AU5439" s="14"/>
      <c r="AV5439" s="14"/>
      <c r="AW5439" s="14"/>
    </row>
    <row r="5440" spans="1:49" s="10" customFormat="1">
      <c r="A5440" s="12"/>
      <c r="C5440"/>
      <c r="D5440"/>
      <c r="E5440" s="20"/>
      <c r="F5440"/>
      <c r="G5440"/>
      <c r="H5440"/>
      <c r="I5440"/>
      <c r="J5440" s="20"/>
      <c r="K5440"/>
      <c r="L5440"/>
      <c r="M5440"/>
      <c r="N5440"/>
      <c r="O5440" s="20"/>
      <c r="P5440"/>
      <c r="Q5440"/>
      <c r="R5440"/>
      <c r="S5440"/>
      <c r="T5440" s="20"/>
      <c r="U5440"/>
      <c r="V5440"/>
      <c r="W5440"/>
      <c r="X5440"/>
      <c r="Y5440" s="20"/>
      <c r="Z5440"/>
      <c r="AA5440"/>
      <c r="AB5440"/>
      <c r="AC5440"/>
      <c r="AD5440" s="20"/>
      <c r="AE5440"/>
      <c r="AF5440"/>
      <c r="AG5440"/>
      <c r="AH5440"/>
      <c r="AI5440" s="20"/>
      <c r="AJ5440"/>
      <c r="AK5440"/>
      <c r="AL5440"/>
      <c r="AM5440"/>
      <c r="AN5440" s="20"/>
      <c r="AO5440"/>
      <c r="AT5440" s="14"/>
      <c r="AU5440" s="14"/>
      <c r="AV5440" s="14"/>
      <c r="AW5440" s="14"/>
    </row>
    <row r="5441" spans="1:49" s="10" customFormat="1">
      <c r="A5441" s="12"/>
      <c r="C5441"/>
      <c r="D5441"/>
      <c r="E5441" s="20"/>
      <c r="F5441"/>
      <c r="G5441"/>
      <c r="H5441"/>
      <c r="I5441"/>
      <c r="J5441" s="20"/>
      <c r="K5441"/>
      <c r="L5441"/>
      <c r="M5441"/>
      <c r="N5441"/>
      <c r="O5441" s="20"/>
      <c r="P5441"/>
      <c r="Q5441"/>
      <c r="R5441"/>
      <c r="S5441"/>
      <c r="T5441" s="20"/>
      <c r="U5441"/>
      <c r="V5441"/>
      <c r="W5441"/>
      <c r="X5441"/>
      <c r="Y5441" s="20"/>
      <c r="Z5441"/>
      <c r="AA5441"/>
      <c r="AB5441"/>
      <c r="AC5441"/>
      <c r="AD5441" s="20"/>
      <c r="AE5441"/>
      <c r="AF5441"/>
      <c r="AG5441"/>
      <c r="AH5441"/>
      <c r="AI5441" s="20"/>
      <c r="AJ5441"/>
      <c r="AK5441"/>
      <c r="AL5441"/>
      <c r="AM5441"/>
      <c r="AN5441" s="20"/>
      <c r="AO5441"/>
      <c r="AT5441" s="14"/>
      <c r="AU5441" s="14"/>
      <c r="AV5441" s="14"/>
      <c r="AW5441" s="14"/>
    </row>
    <row r="5442" spans="1:49" s="10" customFormat="1">
      <c r="A5442" s="12"/>
      <c r="C5442"/>
      <c r="D5442"/>
      <c r="E5442" s="20"/>
      <c r="F5442"/>
      <c r="G5442"/>
      <c r="H5442"/>
      <c r="I5442"/>
      <c r="J5442" s="20"/>
      <c r="K5442"/>
      <c r="L5442"/>
      <c r="M5442"/>
      <c r="N5442"/>
      <c r="O5442" s="20"/>
      <c r="P5442"/>
      <c r="Q5442"/>
      <c r="R5442"/>
      <c r="S5442"/>
      <c r="T5442" s="20"/>
      <c r="U5442"/>
      <c r="V5442"/>
      <c r="W5442"/>
      <c r="X5442"/>
      <c r="Y5442" s="20"/>
      <c r="Z5442"/>
      <c r="AA5442"/>
      <c r="AB5442"/>
      <c r="AC5442"/>
      <c r="AD5442" s="20"/>
      <c r="AE5442"/>
      <c r="AF5442"/>
      <c r="AG5442"/>
      <c r="AH5442"/>
      <c r="AI5442" s="20"/>
      <c r="AJ5442"/>
      <c r="AK5442"/>
      <c r="AL5442"/>
      <c r="AM5442"/>
      <c r="AN5442" s="20"/>
      <c r="AO5442"/>
      <c r="AT5442" s="14"/>
      <c r="AU5442" s="14"/>
      <c r="AV5442" s="14"/>
      <c r="AW5442" s="14"/>
    </row>
    <row r="5443" spans="1:49" s="10" customFormat="1">
      <c r="A5443" s="12"/>
      <c r="C5443"/>
      <c r="D5443"/>
      <c r="E5443" s="20"/>
      <c r="F5443"/>
      <c r="G5443"/>
      <c r="H5443"/>
      <c r="I5443"/>
      <c r="J5443" s="20"/>
      <c r="K5443"/>
      <c r="L5443"/>
      <c r="M5443"/>
      <c r="N5443"/>
      <c r="O5443" s="20"/>
      <c r="P5443"/>
      <c r="Q5443"/>
      <c r="R5443"/>
      <c r="S5443"/>
      <c r="T5443" s="20"/>
      <c r="U5443"/>
      <c r="V5443"/>
      <c r="W5443"/>
      <c r="X5443"/>
      <c r="Y5443" s="20"/>
      <c r="Z5443"/>
      <c r="AA5443"/>
      <c r="AB5443"/>
      <c r="AC5443"/>
      <c r="AD5443" s="20"/>
      <c r="AE5443"/>
      <c r="AF5443"/>
      <c r="AG5443"/>
      <c r="AH5443"/>
      <c r="AI5443" s="20"/>
      <c r="AJ5443"/>
      <c r="AK5443"/>
      <c r="AL5443"/>
      <c r="AM5443"/>
      <c r="AN5443" s="20"/>
      <c r="AO5443"/>
      <c r="AT5443" s="14"/>
      <c r="AU5443" s="14"/>
      <c r="AV5443" s="14"/>
      <c r="AW5443" s="14"/>
    </row>
    <row r="5444" spans="1:49" s="10" customFormat="1">
      <c r="A5444" s="12"/>
      <c r="C5444"/>
      <c r="D5444"/>
      <c r="E5444" s="20"/>
      <c r="F5444"/>
      <c r="G5444"/>
      <c r="H5444"/>
      <c r="I5444"/>
      <c r="J5444" s="20"/>
      <c r="K5444"/>
      <c r="L5444"/>
      <c r="M5444"/>
      <c r="N5444"/>
      <c r="O5444" s="20"/>
      <c r="P5444"/>
      <c r="Q5444"/>
      <c r="R5444"/>
      <c r="S5444"/>
      <c r="T5444" s="20"/>
      <c r="U5444"/>
      <c r="V5444"/>
      <c r="W5444"/>
      <c r="X5444"/>
      <c r="Y5444" s="20"/>
      <c r="Z5444"/>
      <c r="AA5444"/>
      <c r="AB5444"/>
      <c r="AC5444"/>
      <c r="AD5444" s="20"/>
      <c r="AE5444"/>
      <c r="AF5444"/>
      <c r="AG5444"/>
      <c r="AH5444"/>
      <c r="AI5444" s="20"/>
      <c r="AJ5444"/>
      <c r="AK5444"/>
      <c r="AL5444"/>
      <c r="AM5444"/>
      <c r="AN5444" s="20"/>
      <c r="AO5444"/>
      <c r="AT5444" s="14"/>
      <c r="AU5444" s="14"/>
      <c r="AV5444" s="14"/>
      <c r="AW5444" s="14"/>
    </row>
    <row r="5445" spans="1:49" s="10" customFormat="1">
      <c r="A5445" s="12"/>
      <c r="C5445"/>
      <c r="D5445"/>
      <c r="E5445" s="20"/>
      <c r="F5445"/>
      <c r="G5445"/>
      <c r="H5445"/>
      <c r="I5445"/>
      <c r="J5445" s="20"/>
      <c r="K5445"/>
      <c r="L5445"/>
      <c r="M5445"/>
      <c r="N5445"/>
      <c r="O5445" s="20"/>
      <c r="P5445"/>
      <c r="Q5445"/>
      <c r="R5445"/>
      <c r="S5445"/>
      <c r="T5445" s="20"/>
      <c r="U5445"/>
      <c r="V5445"/>
      <c r="W5445"/>
      <c r="X5445"/>
      <c r="Y5445" s="20"/>
      <c r="Z5445"/>
      <c r="AA5445"/>
      <c r="AB5445"/>
      <c r="AC5445"/>
      <c r="AD5445" s="20"/>
      <c r="AE5445"/>
      <c r="AF5445"/>
      <c r="AG5445"/>
      <c r="AH5445"/>
      <c r="AI5445" s="20"/>
      <c r="AJ5445"/>
      <c r="AK5445"/>
      <c r="AL5445"/>
      <c r="AM5445"/>
      <c r="AN5445" s="20"/>
      <c r="AO5445"/>
      <c r="AT5445" s="14"/>
      <c r="AU5445" s="14"/>
      <c r="AV5445" s="14"/>
      <c r="AW5445" s="14"/>
    </row>
    <row r="5446" spans="1:49" s="10" customFormat="1">
      <c r="A5446" s="12"/>
      <c r="C5446"/>
      <c r="D5446"/>
      <c r="E5446" s="20"/>
      <c r="F5446"/>
      <c r="G5446"/>
      <c r="H5446"/>
      <c r="I5446"/>
      <c r="J5446" s="20"/>
      <c r="K5446"/>
      <c r="L5446"/>
      <c r="M5446"/>
      <c r="N5446"/>
      <c r="O5446" s="20"/>
      <c r="P5446"/>
      <c r="Q5446"/>
      <c r="R5446"/>
      <c r="S5446"/>
      <c r="T5446" s="20"/>
      <c r="U5446"/>
      <c r="V5446"/>
      <c r="W5446"/>
      <c r="X5446"/>
      <c r="Y5446" s="20"/>
      <c r="Z5446"/>
      <c r="AA5446"/>
      <c r="AB5446"/>
      <c r="AC5446"/>
      <c r="AD5446" s="20"/>
      <c r="AE5446"/>
      <c r="AF5446"/>
      <c r="AG5446"/>
      <c r="AH5446"/>
      <c r="AI5446" s="20"/>
      <c r="AJ5446"/>
      <c r="AK5446"/>
      <c r="AL5446"/>
      <c r="AM5446"/>
      <c r="AN5446" s="20"/>
      <c r="AO5446"/>
      <c r="AT5446" s="14"/>
      <c r="AU5446" s="14"/>
      <c r="AV5446" s="14"/>
      <c r="AW5446" s="14"/>
    </row>
    <row r="5447" spans="1:49" s="10" customFormat="1">
      <c r="A5447" s="12"/>
      <c r="C5447"/>
      <c r="D5447"/>
      <c r="E5447" s="20"/>
      <c r="F5447"/>
      <c r="G5447"/>
      <c r="H5447"/>
      <c r="I5447"/>
      <c r="J5447" s="20"/>
      <c r="K5447"/>
      <c r="L5447"/>
      <c r="M5447"/>
      <c r="N5447"/>
      <c r="O5447" s="20"/>
      <c r="P5447"/>
      <c r="Q5447"/>
      <c r="R5447"/>
      <c r="S5447"/>
      <c r="T5447" s="20"/>
      <c r="U5447"/>
      <c r="V5447"/>
      <c r="W5447"/>
      <c r="X5447"/>
      <c r="Y5447" s="20"/>
      <c r="Z5447"/>
      <c r="AA5447"/>
      <c r="AB5447"/>
      <c r="AC5447"/>
      <c r="AD5447" s="20"/>
      <c r="AE5447"/>
      <c r="AF5447"/>
      <c r="AG5447"/>
      <c r="AH5447"/>
      <c r="AI5447" s="20"/>
      <c r="AJ5447"/>
      <c r="AK5447"/>
      <c r="AL5447"/>
      <c r="AM5447"/>
      <c r="AN5447" s="20"/>
      <c r="AO5447"/>
      <c r="AT5447" s="14"/>
      <c r="AU5447" s="14"/>
      <c r="AV5447" s="14"/>
      <c r="AW5447" s="14"/>
    </row>
    <row r="5448" spans="1:49" s="10" customFormat="1">
      <c r="A5448" s="12"/>
      <c r="C5448"/>
      <c r="D5448"/>
      <c r="E5448" s="20"/>
      <c r="F5448"/>
      <c r="G5448"/>
      <c r="H5448"/>
      <c r="I5448"/>
      <c r="J5448" s="20"/>
      <c r="K5448"/>
      <c r="L5448"/>
      <c r="M5448"/>
      <c r="N5448"/>
      <c r="O5448" s="20"/>
      <c r="P5448"/>
      <c r="Q5448"/>
      <c r="R5448"/>
      <c r="S5448"/>
      <c r="T5448" s="20"/>
      <c r="U5448"/>
      <c r="V5448"/>
      <c r="W5448"/>
      <c r="X5448"/>
      <c r="Y5448" s="20"/>
      <c r="Z5448"/>
      <c r="AA5448"/>
      <c r="AB5448"/>
      <c r="AC5448"/>
      <c r="AD5448" s="20"/>
      <c r="AE5448"/>
      <c r="AF5448"/>
      <c r="AG5448"/>
      <c r="AH5448"/>
      <c r="AI5448" s="20"/>
      <c r="AJ5448"/>
      <c r="AK5448"/>
      <c r="AL5448"/>
      <c r="AM5448"/>
      <c r="AN5448" s="20"/>
      <c r="AO5448"/>
      <c r="AT5448" s="14"/>
      <c r="AU5448" s="14"/>
      <c r="AV5448" s="14"/>
      <c r="AW5448" s="14"/>
    </row>
    <row r="5449" spans="1:49" s="10" customFormat="1">
      <c r="A5449" s="12"/>
      <c r="C5449"/>
      <c r="D5449"/>
      <c r="E5449" s="20"/>
      <c r="F5449"/>
      <c r="G5449"/>
      <c r="H5449"/>
      <c r="I5449"/>
      <c r="J5449" s="20"/>
      <c r="K5449"/>
      <c r="L5449"/>
      <c r="M5449"/>
      <c r="N5449"/>
      <c r="O5449" s="20"/>
      <c r="P5449"/>
      <c r="Q5449"/>
      <c r="R5449"/>
      <c r="S5449"/>
      <c r="T5449" s="20"/>
      <c r="U5449"/>
      <c r="V5449"/>
      <c r="W5449"/>
      <c r="X5449"/>
      <c r="Y5449" s="20"/>
      <c r="Z5449"/>
      <c r="AA5449"/>
      <c r="AB5449"/>
      <c r="AC5449"/>
      <c r="AD5449" s="20"/>
      <c r="AE5449"/>
      <c r="AF5449"/>
      <c r="AG5449"/>
      <c r="AH5449"/>
      <c r="AI5449" s="20"/>
      <c r="AJ5449"/>
      <c r="AK5449"/>
      <c r="AL5449"/>
      <c r="AM5449"/>
      <c r="AN5449" s="20"/>
      <c r="AO5449"/>
      <c r="AT5449" s="14"/>
      <c r="AU5449" s="14"/>
      <c r="AV5449" s="14"/>
      <c r="AW5449" s="14"/>
    </row>
    <row r="5450" spans="1:49" s="10" customFormat="1">
      <c r="A5450" s="12"/>
      <c r="C5450"/>
      <c r="D5450"/>
      <c r="E5450" s="20"/>
      <c r="F5450"/>
      <c r="G5450"/>
      <c r="H5450"/>
      <c r="I5450"/>
      <c r="J5450" s="20"/>
      <c r="K5450"/>
      <c r="L5450"/>
      <c r="M5450"/>
      <c r="N5450"/>
      <c r="O5450" s="20"/>
      <c r="P5450"/>
      <c r="Q5450"/>
      <c r="R5450"/>
      <c r="S5450"/>
      <c r="T5450" s="20"/>
      <c r="U5450"/>
      <c r="V5450"/>
      <c r="W5450"/>
      <c r="X5450"/>
      <c r="Y5450" s="20"/>
      <c r="Z5450"/>
      <c r="AA5450"/>
      <c r="AB5450"/>
      <c r="AC5450"/>
      <c r="AD5450" s="20"/>
      <c r="AE5450"/>
      <c r="AF5450"/>
      <c r="AG5450"/>
      <c r="AH5450"/>
      <c r="AI5450" s="20"/>
      <c r="AJ5450"/>
      <c r="AK5450"/>
      <c r="AL5450"/>
      <c r="AM5450"/>
      <c r="AN5450" s="20"/>
      <c r="AO5450"/>
      <c r="AT5450" s="14"/>
      <c r="AU5450" s="14"/>
      <c r="AV5450" s="14"/>
      <c r="AW5450" s="14"/>
    </row>
    <row r="5451" spans="1:49" s="10" customFormat="1">
      <c r="A5451" s="12"/>
      <c r="C5451"/>
      <c r="D5451"/>
      <c r="E5451" s="20"/>
      <c r="F5451"/>
      <c r="G5451"/>
      <c r="H5451"/>
      <c r="I5451"/>
      <c r="J5451" s="20"/>
      <c r="K5451"/>
      <c r="L5451"/>
      <c r="M5451"/>
      <c r="N5451"/>
      <c r="O5451" s="20"/>
      <c r="P5451"/>
      <c r="Q5451"/>
      <c r="R5451"/>
      <c r="S5451"/>
      <c r="T5451" s="20"/>
      <c r="U5451"/>
      <c r="V5451"/>
      <c r="W5451"/>
      <c r="X5451"/>
      <c r="Y5451" s="20"/>
      <c r="Z5451"/>
      <c r="AA5451"/>
      <c r="AB5451"/>
      <c r="AC5451"/>
      <c r="AD5451" s="20"/>
      <c r="AE5451"/>
      <c r="AF5451"/>
      <c r="AG5451"/>
      <c r="AH5451"/>
      <c r="AI5451" s="20"/>
      <c r="AJ5451"/>
      <c r="AK5451"/>
      <c r="AL5451"/>
      <c r="AM5451"/>
      <c r="AN5451" s="20"/>
      <c r="AO5451"/>
      <c r="AT5451" s="14"/>
      <c r="AU5451" s="14"/>
      <c r="AV5451" s="14"/>
      <c r="AW5451" s="14"/>
    </row>
    <row r="5452" spans="1:49" s="10" customFormat="1">
      <c r="A5452" s="12"/>
      <c r="C5452"/>
      <c r="D5452"/>
      <c r="E5452" s="20"/>
      <c r="F5452"/>
      <c r="G5452"/>
      <c r="H5452"/>
      <c r="I5452"/>
      <c r="J5452" s="20"/>
      <c r="K5452"/>
      <c r="L5452"/>
      <c r="M5452"/>
      <c r="N5452"/>
      <c r="O5452" s="20"/>
      <c r="P5452"/>
      <c r="Q5452"/>
      <c r="R5452"/>
      <c r="S5452"/>
      <c r="T5452" s="20"/>
      <c r="U5452"/>
      <c r="V5452"/>
      <c r="W5452"/>
      <c r="X5452"/>
      <c r="Y5452" s="20"/>
      <c r="Z5452"/>
      <c r="AA5452"/>
      <c r="AB5452"/>
      <c r="AC5452"/>
      <c r="AD5452" s="20"/>
      <c r="AE5452"/>
      <c r="AF5452"/>
      <c r="AG5452"/>
      <c r="AH5452"/>
      <c r="AI5452" s="20"/>
      <c r="AJ5452"/>
      <c r="AK5452"/>
      <c r="AL5452"/>
      <c r="AM5452"/>
      <c r="AN5452" s="20"/>
      <c r="AO5452"/>
      <c r="AT5452" s="14"/>
      <c r="AU5452" s="14"/>
      <c r="AV5452" s="14"/>
      <c r="AW5452" s="14"/>
    </row>
    <row r="5453" spans="1:49" s="10" customFormat="1">
      <c r="A5453" s="12"/>
      <c r="C5453"/>
      <c r="D5453"/>
      <c r="E5453" s="20"/>
      <c r="F5453"/>
      <c r="G5453"/>
      <c r="H5453"/>
      <c r="I5453"/>
      <c r="J5453" s="20"/>
      <c r="K5453"/>
      <c r="L5453"/>
      <c r="M5453"/>
      <c r="N5453"/>
      <c r="O5453" s="20"/>
      <c r="P5453"/>
      <c r="Q5453"/>
      <c r="R5453"/>
      <c r="S5453"/>
      <c r="T5453" s="20"/>
      <c r="U5453"/>
      <c r="V5453"/>
      <c r="W5453"/>
      <c r="X5453"/>
      <c r="Y5453" s="20"/>
      <c r="Z5453"/>
      <c r="AA5453"/>
      <c r="AB5453"/>
      <c r="AC5453"/>
      <c r="AD5453" s="20"/>
      <c r="AE5453"/>
      <c r="AF5453"/>
      <c r="AG5453"/>
      <c r="AH5453"/>
      <c r="AI5453" s="20"/>
      <c r="AJ5453"/>
      <c r="AK5453"/>
      <c r="AL5453"/>
      <c r="AM5453"/>
      <c r="AN5453" s="20"/>
      <c r="AO5453"/>
      <c r="AT5453" s="14"/>
      <c r="AU5453" s="14"/>
      <c r="AV5453" s="14"/>
      <c r="AW5453" s="14"/>
    </row>
    <row r="5454" spans="1:49" s="10" customFormat="1">
      <c r="A5454" s="12"/>
      <c r="C5454"/>
      <c r="D5454"/>
      <c r="E5454" s="20"/>
      <c r="F5454"/>
      <c r="G5454"/>
      <c r="H5454"/>
      <c r="I5454"/>
      <c r="J5454" s="20"/>
      <c r="K5454"/>
      <c r="L5454"/>
      <c r="M5454"/>
      <c r="N5454"/>
      <c r="O5454" s="20"/>
      <c r="P5454"/>
      <c r="Q5454"/>
      <c r="R5454"/>
      <c r="S5454"/>
      <c r="T5454" s="20"/>
      <c r="U5454"/>
      <c r="V5454"/>
      <c r="W5454"/>
      <c r="X5454"/>
      <c r="Y5454" s="20"/>
      <c r="Z5454"/>
      <c r="AA5454"/>
      <c r="AB5454"/>
      <c r="AC5454"/>
      <c r="AD5454" s="20"/>
      <c r="AE5454"/>
      <c r="AF5454"/>
      <c r="AG5454"/>
      <c r="AH5454"/>
      <c r="AI5454" s="20"/>
      <c r="AJ5454"/>
      <c r="AK5454"/>
      <c r="AL5454"/>
      <c r="AM5454"/>
      <c r="AN5454" s="20"/>
      <c r="AO5454"/>
      <c r="AT5454" s="14"/>
      <c r="AU5454" s="14"/>
      <c r="AV5454" s="14"/>
      <c r="AW5454" s="14"/>
    </row>
    <row r="5455" spans="1:49" s="10" customFormat="1">
      <c r="A5455" s="12"/>
      <c r="C5455"/>
      <c r="D5455"/>
      <c r="E5455" s="20"/>
      <c r="F5455"/>
      <c r="G5455"/>
      <c r="H5455"/>
      <c r="I5455"/>
      <c r="J5455" s="20"/>
      <c r="K5455"/>
      <c r="L5455"/>
      <c r="M5455"/>
      <c r="N5455"/>
      <c r="O5455" s="20"/>
      <c r="P5455"/>
      <c r="Q5455"/>
      <c r="R5455"/>
      <c r="S5455"/>
      <c r="T5455" s="20"/>
      <c r="U5455"/>
      <c r="V5455"/>
      <c r="W5455"/>
      <c r="X5455"/>
      <c r="Y5455" s="20"/>
      <c r="Z5455"/>
      <c r="AA5455"/>
      <c r="AB5455"/>
      <c r="AC5455"/>
      <c r="AD5455" s="20"/>
      <c r="AE5455"/>
      <c r="AF5455"/>
      <c r="AG5455"/>
      <c r="AH5455"/>
      <c r="AI5455" s="20"/>
      <c r="AJ5455"/>
      <c r="AK5455"/>
      <c r="AL5455"/>
      <c r="AM5455"/>
      <c r="AN5455" s="20"/>
      <c r="AO5455"/>
      <c r="AT5455" s="14"/>
      <c r="AU5455" s="14"/>
      <c r="AV5455" s="14"/>
      <c r="AW5455" s="14"/>
    </row>
    <row r="5456" spans="1:49" s="10" customFormat="1">
      <c r="A5456" s="12"/>
      <c r="C5456"/>
      <c r="D5456"/>
      <c r="E5456" s="20"/>
      <c r="F5456"/>
      <c r="G5456"/>
      <c r="H5456"/>
      <c r="I5456"/>
      <c r="J5456" s="20"/>
      <c r="K5456"/>
      <c r="L5456"/>
      <c r="M5456"/>
      <c r="N5456"/>
      <c r="O5456" s="20"/>
      <c r="P5456"/>
      <c r="Q5456"/>
      <c r="R5456"/>
      <c r="S5456"/>
      <c r="T5456" s="20"/>
      <c r="U5456"/>
      <c r="V5456"/>
      <c r="W5456"/>
      <c r="X5456"/>
      <c r="Y5456" s="20"/>
      <c r="Z5456"/>
      <c r="AA5456"/>
      <c r="AB5456"/>
      <c r="AC5456"/>
      <c r="AD5456" s="20"/>
      <c r="AE5456"/>
      <c r="AF5456"/>
      <c r="AG5456"/>
      <c r="AH5456"/>
      <c r="AI5456" s="20"/>
      <c r="AJ5456"/>
      <c r="AK5456"/>
      <c r="AL5456"/>
      <c r="AM5456"/>
      <c r="AN5456" s="20"/>
      <c r="AO5456"/>
      <c r="AT5456" s="14"/>
      <c r="AU5456" s="14"/>
      <c r="AV5456" s="14"/>
      <c r="AW5456" s="14"/>
    </row>
    <row r="5457" spans="1:49" s="10" customFormat="1">
      <c r="A5457" s="12"/>
      <c r="C5457"/>
      <c r="D5457"/>
      <c r="E5457" s="20"/>
      <c r="F5457"/>
      <c r="G5457"/>
      <c r="H5457"/>
      <c r="I5457"/>
      <c r="J5457" s="20"/>
      <c r="K5457"/>
      <c r="L5457"/>
      <c r="M5457"/>
      <c r="N5457"/>
      <c r="O5457" s="20"/>
      <c r="P5457"/>
      <c r="Q5457"/>
      <c r="R5457"/>
      <c r="S5457"/>
      <c r="T5457" s="20"/>
      <c r="U5457"/>
      <c r="V5457"/>
      <c r="W5457"/>
      <c r="X5457"/>
      <c r="Y5457" s="20"/>
      <c r="Z5457"/>
      <c r="AA5457"/>
      <c r="AB5457"/>
      <c r="AC5457"/>
      <c r="AD5457" s="20"/>
      <c r="AE5457"/>
      <c r="AF5457"/>
      <c r="AG5457"/>
      <c r="AH5457"/>
      <c r="AI5457" s="20"/>
      <c r="AJ5457"/>
      <c r="AK5457"/>
      <c r="AL5457"/>
      <c r="AM5457"/>
      <c r="AN5457" s="20"/>
      <c r="AO5457"/>
      <c r="AT5457" s="14"/>
      <c r="AU5457" s="14"/>
      <c r="AV5457" s="14"/>
      <c r="AW5457" s="14"/>
    </row>
    <row r="5458" spans="1:49" s="10" customFormat="1">
      <c r="A5458" s="12"/>
      <c r="C5458"/>
      <c r="D5458"/>
      <c r="E5458" s="20"/>
      <c r="F5458"/>
      <c r="G5458"/>
      <c r="H5458"/>
      <c r="I5458"/>
      <c r="J5458" s="20"/>
      <c r="K5458"/>
      <c r="L5458"/>
      <c r="M5458"/>
      <c r="N5458"/>
      <c r="O5458" s="20"/>
      <c r="P5458"/>
      <c r="Q5458"/>
      <c r="R5458"/>
      <c r="S5458"/>
      <c r="T5458" s="20"/>
      <c r="U5458"/>
      <c r="V5458"/>
      <c r="W5458"/>
      <c r="X5458"/>
      <c r="Y5458" s="20"/>
      <c r="Z5458"/>
      <c r="AA5458"/>
      <c r="AB5458"/>
      <c r="AC5458"/>
      <c r="AD5458" s="20"/>
      <c r="AE5458"/>
      <c r="AF5458"/>
      <c r="AG5458"/>
      <c r="AH5458"/>
      <c r="AI5458" s="20"/>
      <c r="AJ5458"/>
      <c r="AK5458"/>
      <c r="AL5458"/>
      <c r="AM5458"/>
      <c r="AN5458" s="20"/>
      <c r="AO5458"/>
      <c r="AT5458" s="14"/>
      <c r="AU5458" s="14"/>
      <c r="AV5458" s="14"/>
      <c r="AW5458" s="14"/>
    </row>
    <row r="5459" spans="1:49" s="10" customFormat="1">
      <c r="A5459" s="12"/>
      <c r="C5459"/>
      <c r="D5459"/>
      <c r="E5459" s="20"/>
      <c r="F5459"/>
      <c r="G5459"/>
      <c r="H5459"/>
      <c r="I5459"/>
      <c r="J5459" s="20"/>
      <c r="K5459"/>
      <c r="L5459"/>
      <c r="M5459"/>
      <c r="N5459"/>
      <c r="O5459" s="20"/>
      <c r="P5459"/>
      <c r="Q5459"/>
      <c r="R5459"/>
      <c r="S5459"/>
      <c r="T5459" s="20"/>
      <c r="U5459"/>
      <c r="V5459"/>
      <c r="W5459"/>
      <c r="X5459"/>
      <c r="Y5459" s="20"/>
      <c r="Z5459"/>
      <c r="AA5459"/>
      <c r="AB5459"/>
      <c r="AC5459"/>
      <c r="AD5459" s="20"/>
      <c r="AE5459"/>
      <c r="AF5459"/>
      <c r="AG5459"/>
      <c r="AH5459"/>
      <c r="AI5459" s="20"/>
      <c r="AJ5459"/>
      <c r="AK5459"/>
      <c r="AL5459"/>
      <c r="AM5459"/>
      <c r="AN5459" s="20"/>
      <c r="AO5459"/>
      <c r="AT5459" s="14"/>
      <c r="AU5459" s="14"/>
      <c r="AV5459" s="14"/>
      <c r="AW5459" s="14"/>
    </row>
    <row r="5460" spans="1:49" s="10" customFormat="1">
      <c r="A5460" s="12"/>
      <c r="C5460"/>
      <c r="D5460"/>
      <c r="E5460" s="20"/>
      <c r="F5460"/>
      <c r="G5460"/>
      <c r="H5460"/>
      <c r="I5460"/>
      <c r="J5460" s="20"/>
      <c r="K5460"/>
      <c r="L5460"/>
      <c r="M5460"/>
      <c r="N5460"/>
      <c r="O5460" s="20"/>
      <c r="P5460"/>
      <c r="Q5460"/>
      <c r="R5460"/>
      <c r="S5460"/>
      <c r="T5460" s="20"/>
      <c r="U5460"/>
      <c r="V5460"/>
      <c r="W5460"/>
      <c r="X5460"/>
      <c r="Y5460" s="20"/>
      <c r="Z5460"/>
      <c r="AA5460"/>
      <c r="AB5460"/>
      <c r="AC5460"/>
      <c r="AD5460" s="20"/>
      <c r="AE5460"/>
      <c r="AF5460"/>
      <c r="AG5460"/>
      <c r="AH5460"/>
      <c r="AI5460" s="20"/>
      <c r="AJ5460"/>
      <c r="AK5460"/>
      <c r="AL5460"/>
      <c r="AM5460"/>
      <c r="AN5460" s="20"/>
      <c r="AO5460"/>
      <c r="AT5460" s="14"/>
      <c r="AU5460" s="14"/>
      <c r="AV5460" s="14"/>
      <c r="AW5460" s="14"/>
    </row>
    <row r="5461" spans="1:49" s="10" customFormat="1">
      <c r="A5461" s="12"/>
      <c r="C5461"/>
      <c r="D5461"/>
      <c r="E5461" s="20"/>
      <c r="F5461"/>
      <c r="G5461"/>
      <c r="H5461"/>
      <c r="I5461"/>
      <c r="J5461" s="20"/>
      <c r="K5461"/>
      <c r="L5461"/>
      <c r="M5461"/>
      <c r="N5461"/>
      <c r="O5461" s="20"/>
      <c r="P5461"/>
      <c r="Q5461"/>
      <c r="R5461"/>
      <c r="S5461"/>
      <c r="T5461" s="20"/>
      <c r="U5461"/>
      <c r="V5461"/>
      <c r="W5461"/>
      <c r="X5461"/>
      <c r="Y5461" s="20"/>
      <c r="Z5461"/>
      <c r="AA5461"/>
      <c r="AB5461"/>
      <c r="AC5461"/>
      <c r="AD5461" s="20"/>
      <c r="AE5461"/>
      <c r="AF5461"/>
      <c r="AG5461"/>
      <c r="AH5461"/>
      <c r="AI5461" s="20"/>
      <c r="AJ5461"/>
      <c r="AK5461"/>
      <c r="AL5461"/>
      <c r="AM5461"/>
      <c r="AN5461" s="20"/>
      <c r="AO5461"/>
      <c r="AT5461" s="14"/>
      <c r="AU5461" s="14"/>
      <c r="AV5461" s="14"/>
      <c r="AW5461" s="14"/>
    </row>
    <row r="5462" spans="1:49" s="10" customFormat="1">
      <c r="A5462" s="12"/>
      <c r="C5462"/>
      <c r="D5462"/>
      <c r="E5462" s="20"/>
      <c r="F5462"/>
      <c r="G5462"/>
      <c r="H5462"/>
      <c r="I5462"/>
      <c r="J5462" s="20"/>
      <c r="K5462"/>
      <c r="L5462"/>
      <c r="M5462"/>
      <c r="N5462"/>
      <c r="O5462" s="20"/>
      <c r="P5462"/>
      <c r="Q5462"/>
      <c r="R5462"/>
      <c r="S5462"/>
      <c r="T5462" s="20"/>
      <c r="U5462"/>
      <c r="V5462"/>
      <c r="W5462"/>
      <c r="X5462"/>
      <c r="Y5462" s="20"/>
      <c r="Z5462"/>
      <c r="AA5462"/>
      <c r="AB5462"/>
      <c r="AC5462"/>
      <c r="AD5462" s="20"/>
      <c r="AE5462"/>
      <c r="AF5462"/>
      <c r="AG5462"/>
      <c r="AH5462"/>
      <c r="AI5462" s="20"/>
      <c r="AJ5462"/>
      <c r="AK5462"/>
      <c r="AL5462"/>
      <c r="AM5462"/>
      <c r="AN5462" s="20"/>
      <c r="AO5462"/>
      <c r="AT5462" s="14"/>
      <c r="AU5462" s="14"/>
      <c r="AV5462" s="14"/>
      <c r="AW5462" s="14"/>
    </row>
    <row r="5463" spans="1:49" s="10" customFormat="1">
      <c r="A5463" s="12"/>
      <c r="C5463"/>
      <c r="D5463"/>
      <c r="E5463" s="20"/>
      <c r="F5463"/>
      <c r="G5463"/>
      <c r="H5463"/>
      <c r="I5463"/>
      <c r="J5463" s="20"/>
      <c r="K5463"/>
      <c r="L5463"/>
      <c r="M5463"/>
      <c r="N5463"/>
      <c r="O5463" s="20"/>
      <c r="P5463"/>
      <c r="Q5463"/>
      <c r="R5463"/>
      <c r="S5463"/>
      <c r="T5463" s="20"/>
      <c r="U5463"/>
      <c r="V5463"/>
      <c r="W5463"/>
      <c r="X5463"/>
      <c r="Y5463" s="20"/>
      <c r="Z5463"/>
      <c r="AA5463"/>
      <c r="AB5463"/>
      <c r="AC5463"/>
      <c r="AD5463" s="20"/>
      <c r="AE5463"/>
      <c r="AF5463"/>
      <c r="AG5463"/>
      <c r="AH5463"/>
      <c r="AI5463" s="20"/>
      <c r="AJ5463"/>
      <c r="AK5463"/>
      <c r="AL5463"/>
      <c r="AM5463"/>
      <c r="AN5463" s="20"/>
      <c r="AO5463"/>
      <c r="AT5463" s="14"/>
      <c r="AU5463" s="14"/>
      <c r="AV5463" s="14"/>
      <c r="AW5463" s="14"/>
    </row>
    <row r="5464" spans="1:49" s="10" customFormat="1">
      <c r="A5464" s="12"/>
      <c r="C5464"/>
      <c r="D5464"/>
      <c r="E5464" s="20"/>
      <c r="F5464"/>
      <c r="G5464"/>
      <c r="H5464"/>
      <c r="I5464"/>
      <c r="J5464" s="20"/>
      <c r="K5464"/>
      <c r="L5464"/>
      <c r="M5464"/>
      <c r="N5464"/>
      <c r="O5464" s="20"/>
      <c r="P5464"/>
      <c r="Q5464"/>
      <c r="R5464"/>
      <c r="S5464"/>
      <c r="T5464" s="20"/>
      <c r="U5464"/>
      <c r="V5464"/>
      <c r="W5464"/>
      <c r="X5464"/>
      <c r="Y5464" s="20"/>
      <c r="Z5464"/>
      <c r="AA5464"/>
      <c r="AB5464"/>
      <c r="AC5464"/>
      <c r="AD5464" s="20"/>
      <c r="AE5464"/>
      <c r="AF5464"/>
      <c r="AG5464"/>
      <c r="AH5464"/>
      <c r="AI5464" s="20"/>
      <c r="AJ5464"/>
      <c r="AK5464"/>
      <c r="AL5464"/>
      <c r="AM5464"/>
      <c r="AN5464" s="20"/>
      <c r="AO5464"/>
      <c r="AT5464" s="14"/>
      <c r="AU5464" s="14"/>
      <c r="AV5464" s="14"/>
      <c r="AW5464" s="14"/>
    </row>
    <row r="5465" spans="1:49" s="10" customFormat="1">
      <c r="A5465" s="12"/>
      <c r="C5465"/>
      <c r="D5465"/>
      <c r="E5465" s="20"/>
      <c r="F5465"/>
      <c r="G5465"/>
      <c r="H5465"/>
      <c r="I5465"/>
      <c r="J5465" s="20"/>
      <c r="K5465"/>
      <c r="L5465"/>
      <c r="M5465"/>
      <c r="N5465"/>
      <c r="O5465" s="20"/>
      <c r="P5465"/>
      <c r="Q5465"/>
      <c r="R5465"/>
      <c r="S5465"/>
      <c r="T5465" s="20"/>
      <c r="U5465"/>
      <c r="V5465"/>
      <c r="W5465"/>
      <c r="X5465"/>
      <c r="Y5465" s="20"/>
      <c r="Z5465"/>
      <c r="AA5465"/>
      <c r="AB5465"/>
      <c r="AC5465"/>
      <c r="AD5465" s="20"/>
      <c r="AE5465"/>
      <c r="AF5465"/>
      <c r="AG5465"/>
      <c r="AH5465"/>
      <c r="AI5465" s="20"/>
      <c r="AJ5465"/>
      <c r="AK5465"/>
      <c r="AL5465"/>
      <c r="AM5465"/>
      <c r="AN5465" s="20"/>
      <c r="AO5465"/>
      <c r="AT5465" s="14"/>
      <c r="AU5465" s="14"/>
      <c r="AV5465" s="14"/>
      <c r="AW5465" s="14"/>
    </row>
    <row r="5466" spans="1:49" s="10" customFormat="1">
      <c r="A5466" s="12"/>
      <c r="C5466"/>
      <c r="D5466"/>
      <c r="E5466" s="20"/>
      <c r="F5466"/>
      <c r="G5466"/>
      <c r="H5466"/>
      <c r="I5466"/>
      <c r="J5466" s="20"/>
      <c r="K5466"/>
      <c r="L5466"/>
      <c r="M5466"/>
      <c r="N5466"/>
      <c r="O5466" s="20"/>
      <c r="P5466"/>
      <c r="Q5466"/>
      <c r="R5466"/>
      <c r="S5466"/>
      <c r="T5466" s="20"/>
      <c r="U5466"/>
      <c r="V5466"/>
      <c r="W5466"/>
      <c r="X5466"/>
      <c r="Y5466" s="20"/>
      <c r="Z5466"/>
      <c r="AA5466"/>
      <c r="AB5466"/>
      <c r="AC5466"/>
      <c r="AD5466" s="20"/>
      <c r="AE5466"/>
      <c r="AF5466"/>
      <c r="AG5466"/>
      <c r="AH5466"/>
      <c r="AI5466" s="20"/>
      <c r="AJ5466"/>
      <c r="AK5466"/>
      <c r="AL5466"/>
      <c r="AM5466"/>
      <c r="AN5466" s="20"/>
      <c r="AO5466"/>
      <c r="AT5466" s="14"/>
      <c r="AU5466" s="14"/>
      <c r="AV5466" s="14"/>
      <c r="AW5466" s="14"/>
    </row>
    <row r="5467" spans="1:49" s="10" customFormat="1">
      <c r="A5467" s="12"/>
      <c r="C5467"/>
      <c r="D5467"/>
      <c r="E5467" s="20"/>
      <c r="F5467"/>
      <c r="G5467"/>
      <c r="H5467"/>
      <c r="I5467"/>
      <c r="J5467" s="20"/>
      <c r="K5467"/>
      <c r="L5467"/>
      <c r="M5467"/>
      <c r="N5467"/>
      <c r="O5467" s="20"/>
      <c r="P5467"/>
      <c r="Q5467"/>
      <c r="R5467"/>
      <c r="S5467"/>
      <c r="T5467" s="20"/>
      <c r="U5467"/>
      <c r="V5467"/>
      <c r="W5467"/>
      <c r="X5467"/>
      <c r="Y5467" s="20"/>
      <c r="Z5467"/>
      <c r="AA5467"/>
      <c r="AB5467"/>
      <c r="AC5467"/>
      <c r="AD5467" s="20"/>
      <c r="AE5467"/>
      <c r="AF5467"/>
      <c r="AG5467"/>
      <c r="AH5467"/>
      <c r="AI5467" s="20"/>
      <c r="AJ5467"/>
      <c r="AK5467"/>
      <c r="AL5467"/>
      <c r="AM5467"/>
      <c r="AN5467" s="20"/>
      <c r="AO5467"/>
      <c r="AT5467" s="14"/>
      <c r="AU5467" s="14"/>
      <c r="AV5467" s="14"/>
      <c r="AW5467" s="14"/>
    </row>
    <row r="5468" spans="1:49" s="10" customFormat="1">
      <c r="A5468" s="12"/>
      <c r="C5468"/>
      <c r="D5468"/>
      <c r="E5468" s="20"/>
      <c r="F5468"/>
      <c r="G5468"/>
      <c r="H5468"/>
      <c r="I5468"/>
      <c r="J5468" s="20"/>
      <c r="K5468"/>
      <c r="L5468"/>
      <c r="M5468"/>
      <c r="N5468"/>
      <c r="O5468" s="20"/>
      <c r="P5468"/>
      <c r="Q5468"/>
      <c r="R5468"/>
      <c r="S5468"/>
      <c r="T5468" s="20"/>
      <c r="U5468"/>
      <c r="V5468"/>
      <c r="W5468"/>
      <c r="X5468"/>
      <c r="Y5468" s="20"/>
      <c r="Z5468"/>
      <c r="AA5468"/>
      <c r="AB5468"/>
      <c r="AC5468"/>
      <c r="AD5468" s="20"/>
      <c r="AE5468"/>
      <c r="AF5468"/>
      <c r="AG5468"/>
      <c r="AH5468"/>
      <c r="AI5468" s="20"/>
      <c r="AJ5468"/>
      <c r="AK5468"/>
      <c r="AL5468"/>
      <c r="AM5468"/>
      <c r="AN5468" s="20"/>
      <c r="AO5468"/>
      <c r="AT5468" s="14"/>
      <c r="AU5468" s="14"/>
      <c r="AV5468" s="14"/>
      <c r="AW5468" s="14"/>
    </row>
    <row r="5469" spans="1:49" s="10" customFormat="1">
      <c r="A5469" s="12"/>
      <c r="C5469"/>
      <c r="D5469"/>
      <c r="E5469" s="20"/>
      <c r="F5469"/>
      <c r="G5469"/>
      <c r="H5469"/>
      <c r="I5469"/>
      <c r="J5469" s="20"/>
      <c r="K5469"/>
      <c r="L5469"/>
      <c r="M5469"/>
      <c r="N5469"/>
      <c r="O5469" s="20"/>
      <c r="P5469"/>
      <c r="Q5469"/>
      <c r="R5469"/>
      <c r="S5469"/>
      <c r="T5469" s="20"/>
      <c r="U5469"/>
      <c r="V5469"/>
      <c r="W5469"/>
      <c r="X5469"/>
      <c r="Y5469" s="20"/>
      <c r="Z5469"/>
      <c r="AA5469"/>
      <c r="AB5469"/>
      <c r="AC5469"/>
      <c r="AD5469" s="20"/>
      <c r="AE5469"/>
      <c r="AF5469"/>
      <c r="AG5469"/>
      <c r="AH5469"/>
      <c r="AI5469" s="20"/>
      <c r="AJ5469"/>
      <c r="AK5469"/>
      <c r="AL5469"/>
      <c r="AM5469"/>
      <c r="AN5469" s="20"/>
      <c r="AO5469"/>
      <c r="AT5469" s="14"/>
      <c r="AU5469" s="14"/>
      <c r="AV5469" s="14"/>
      <c r="AW5469" s="14"/>
    </row>
    <row r="5470" spans="1:49" s="10" customFormat="1">
      <c r="A5470" s="12"/>
      <c r="C5470"/>
      <c r="D5470"/>
      <c r="E5470" s="20"/>
      <c r="F5470"/>
      <c r="G5470"/>
      <c r="H5470"/>
      <c r="I5470"/>
      <c r="J5470" s="20"/>
      <c r="K5470"/>
      <c r="L5470"/>
      <c r="M5470"/>
      <c r="N5470"/>
      <c r="O5470" s="20"/>
      <c r="P5470"/>
      <c r="Q5470"/>
      <c r="R5470"/>
      <c r="S5470"/>
      <c r="T5470" s="20"/>
      <c r="U5470"/>
      <c r="V5470"/>
      <c r="W5470"/>
      <c r="X5470"/>
      <c r="Y5470" s="20"/>
      <c r="Z5470"/>
      <c r="AA5470"/>
      <c r="AB5470"/>
      <c r="AC5470"/>
      <c r="AD5470" s="20"/>
      <c r="AE5470"/>
      <c r="AF5470"/>
      <c r="AG5470"/>
      <c r="AH5470"/>
      <c r="AI5470" s="20"/>
      <c r="AJ5470"/>
      <c r="AK5470"/>
      <c r="AL5470"/>
      <c r="AM5470"/>
      <c r="AN5470" s="20"/>
      <c r="AO5470"/>
      <c r="AT5470" s="14"/>
      <c r="AU5470" s="14"/>
      <c r="AV5470" s="14"/>
      <c r="AW5470" s="14"/>
    </row>
    <row r="5471" spans="1:49" s="10" customFormat="1">
      <c r="A5471" s="12"/>
      <c r="C5471"/>
      <c r="D5471"/>
      <c r="E5471" s="20"/>
      <c r="F5471"/>
      <c r="G5471"/>
      <c r="H5471"/>
      <c r="I5471"/>
      <c r="J5471" s="20"/>
      <c r="K5471"/>
      <c r="L5471"/>
      <c r="M5471"/>
      <c r="N5471"/>
      <c r="O5471" s="20"/>
      <c r="P5471"/>
      <c r="Q5471"/>
      <c r="R5471"/>
      <c r="S5471"/>
      <c r="T5471" s="20"/>
      <c r="U5471"/>
      <c r="V5471"/>
      <c r="W5471"/>
      <c r="X5471"/>
      <c r="Y5471" s="20"/>
      <c r="Z5471"/>
      <c r="AA5471"/>
      <c r="AB5471"/>
      <c r="AC5471"/>
      <c r="AD5471" s="20"/>
      <c r="AE5471"/>
      <c r="AF5471"/>
      <c r="AG5471"/>
      <c r="AH5471"/>
      <c r="AI5471" s="20"/>
      <c r="AJ5471"/>
      <c r="AK5471"/>
      <c r="AL5471"/>
      <c r="AM5471"/>
      <c r="AN5471" s="20"/>
      <c r="AO5471"/>
      <c r="AT5471" s="14"/>
      <c r="AU5471" s="14"/>
      <c r="AV5471" s="14"/>
      <c r="AW5471" s="14"/>
    </row>
    <row r="5472" spans="1:49" s="10" customFormat="1">
      <c r="A5472" s="12"/>
      <c r="C5472"/>
      <c r="D5472"/>
      <c r="E5472" s="20"/>
      <c r="F5472"/>
      <c r="G5472"/>
      <c r="H5472"/>
      <c r="I5472"/>
      <c r="J5472" s="20"/>
      <c r="K5472"/>
      <c r="L5472"/>
      <c r="M5472"/>
      <c r="N5472"/>
      <c r="O5472" s="20"/>
      <c r="P5472"/>
      <c r="Q5472"/>
      <c r="R5472"/>
      <c r="S5472"/>
      <c r="T5472" s="20"/>
      <c r="U5472"/>
      <c r="V5472"/>
      <c r="W5472"/>
      <c r="X5472"/>
      <c r="Y5472" s="20"/>
      <c r="Z5472"/>
      <c r="AA5472"/>
      <c r="AB5472"/>
      <c r="AC5472"/>
      <c r="AD5472" s="20"/>
      <c r="AE5472"/>
      <c r="AF5472"/>
      <c r="AG5472"/>
      <c r="AH5472"/>
      <c r="AI5472" s="20"/>
      <c r="AJ5472"/>
      <c r="AK5472"/>
      <c r="AL5472"/>
      <c r="AM5472"/>
      <c r="AN5472" s="20"/>
      <c r="AO5472"/>
      <c r="AT5472" s="14"/>
      <c r="AU5472" s="14"/>
      <c r="AV5472" s="14"/>
      <c r="AW5472" s="14"/>
    </row>
    <row r="5473" spans="1:49" s="10" customFormat="1">
      <c r="A5473" s="12"/>
      <c r="C5473"/>
      <c r="D5473"/>
      <c r="E5473" s="20"/>
      <c r="F5473"/>
      <c r="G5473"/>
      <c r="H5473"/>
      <c r="I5473"/>
      <c r="J5473" s="20"/>
      <c r="K5473"/>
      <c r="L5473"/>
      <c r="M5473"/>
      <c r="N5473"/>
      <c r="O5473" s="20"/>
      <c r="P5473"/>
      <c r="Q5473"/>
      <c r="R5473"/>
      <c r="S5473"/>
      <c r="T5473" s="20"/>
      <c r="U5473"/>
      <c r="V5473"/>
      <c r="W5473"/>
      <c r="X5473"/>
      <c r="Y5473" s="20"/>
      <c r="Z5473"/>
      <c r="AA5473"/>
      <c r="AB5473"/>
      <c r="AC5473"/>
      <c r="AD5473" s="20"/>
      <c r="AE5473"/>
      <c r="AF5473"/>
      <c r="AG5473"/>
      <c r="AH5473"/>
      <c r="AI5473" s="20"/>
      <c r="AJ5473"/>
      <c r="AK5473"/>
      <c r="AL5473"/>
      <c r="AM5473"/>
      <c r="AN5473" s="20"/>
      <c r="AO5473"/>
      <c r="AT5473" s="14"/>
      <c r="AU5473" s="14"/>
      <c r="AV5473" s="14"/>
      <c r="AW5473" s="14"/>
    </row>
    <row r="5474" spans="1:49" s="10" customFormat="1">
      <c r="A5474" s="12"/>
      <c r="C5474"/>
      <c r="D5474"/>
      <c r="E5474" s="20"/>
      <c r="F5474"/>
      <c r="G5474"/>
      <c r="H5474"/>
      <c r="I5474"/>
      <c r="J5474" s="20"/>
      <c r="K5474"/>
      <c r="L5474"/>
      <c r="M5474"/>
      <c r="N5474"/>
      <c r="O5474" s="20"/>
      <c r="P5474"/>
      <c r="Q5474"/>
      <c r="R5474"/>
      <c r="S5474"/>
      <c r="T5474" s="20"/>
      <c r="U5474"/>
      <c r="V5474"/>
      <c r="W5474"/>
      <c r="X5474"/>
      <c r="Y5474" s="20"/>
      <c r="Z5474"/>
      <c r="AA5474"/>
      <c r="AB5474"/>
      <c r="AC5474"/>
      <c r="AD5474" s="20"/>
      <c r="AE5474"/>
      <c r="AF5474"/>
      <c r="AG5474"/>
      <c r="AH5474"/>
      <c r="AI5474" s="20"/>
      <c r="AJ5474"/>
      <c r="AK5474"/>
      <c r="AL5474"/>
      <c r="AM5474"/>
      <c r="AN5474" s="20"/>
      <c r="AO5474"/>
      <c r="AT5474" s="14"/>
      <c r="AU5474" s="14"/>
      <c r="AV5474" s="14"/>
      <c r="AW5474" s="14"/>
    </row>
    <row r="5475" spans="1:49" s="10" customFormat="1">
      <c r="A5475" s="12"/>
      <c r="C5475"/>
      <c r="D5475"/>
      <c r="E5475" s="20"/>
      <c r="F5475"/>
      <c r="G5475"/>
      <c r="H5475"/>
      <c r="I5475"/>
      <c r="J5475" s="20"/>
      <c r="K5475"/>
      <c r="L5475"/>
      <c r="M5475"/>
      <c r="N5475"/>
      <c r="O5475" s="20"/>
      <c r="P5475"/>
      <c r="Q5475"/>
      <c r="R5475"/>
      <c r="S5475"/>
      <c r="T5475" s="20"/>
      <c r="U5475"/>
      <c r="V5475"/>
      <c r="W5475"/>
      <c r="X5475"/>
      <c r="Y5475" s="20"/>
      <c r="Z5475"/>
      <c r="AA5475"/>
      <c r="AB5475"/>
      <c r="AC5475"/>
      <c r="AD5475" s="20"/>
      <c r="AE5475"/>
      <c r="AF5475"/>
      <c r="AG5475"/>
      <c r="AH5475"/>
      <c r="AI5475" s="20"/>
      <c r="AJ5475"/>
      <c r="AK5475"/>
      <c r="AL5475"/>
      <c r="AM5475"/>
      <c r="AN5475" s="20"/>
      <c r="AO5475"/>
      <c r="AT5475" s="14"/>
      <c r="AU5475" s="14"/>
      <c r="AV5475" s="14"/>
      <c r="AW5475" s="14"/>
    </row>
    <row r="5476" spans="1:49" s="10" customFormat="1">
      <c r="A5476" s="12"/>
      <c r="C5476"/>
      <c r="D5476"/>
      <c r="E5476" s="20"/>
      <c r="F5476"/>
      <c r="G5476"/>
      <c r="H5476"/>
      <c r="I5476"/>
      <c r="J5476" s="20"/>
      <c r="K5476"/>
      <c r="L5476"/>
      <c r="M5476"/>
      <c r="N5476"/>
      <c r="O5476" s="20"/>
      <c r="P5476"/>
      <c r="Q5476"/>
      <c r="R5476"/>
      <c r="S5476"/>
      <c r="T5476" s="20"/>
      <c r="U5476"/>
      <c r="V5476"/>
      <c r="W5476"/>
      <c r="X5476"/>
      <c r="Y5476" s="20"/>
      <c r="Z5476"/>
      <c r="AA5476"/>
      <c r="AB5476"/>
      <c r="AC5476"/>
      <c r="AD5476" s="20"/>
      <c r="AE5476"/>
      <c r="AF5476"/>
      <c r="AG5476"/>
      <c r="AH5476"/>
      <c r="AI5476" s="20"/>
      <c r="AJ5476"/>
      <c r="AK5476"/>
      <c r="AL5476"/>
      <c r="AM5476"/>
      <c r="AN5476" s="20"/>
      <c r="AO5476"/>
      <c r="AT5476" s="14"/>
      <c r="AU5476" s="14"/>
      <c r="AV5476" s="14"/>
      <c r="AW5476" s="14"/>
    </row>
    <row r="5477" spans="1:49" s="10" customFormat="1">
      <c r="A5477" s="12"/>
      <c r="C5477"/>
      <c r="D5477"/>
      <c r="E5477" s="20"/>
      <c r="F5477"/>
      <c r="G5477"/>
      <c r="H5477"/>
      <c r="I5477"/>
      <c r="J5477" s="20"/>
      <c r="K5477"/>
      <c r="L5477"/>
      <c r="M5477"/>
      <c r="N5477"/>
      <c r="O5477" s="20"/>
      <c r="P5477"/>
      <c r="Q5477"/>
      <c r="R5477"/>
      <c r="S5477"/>
      <c r="T5477" s="20"/>
      <c r="U5477"/>
      <c r="V5477"/>
      <c r="W5477"/>
      <c r="X5477"/>
      <c r="Y5477" s="20"/>
      <c r="Z5477"/>
      <c r="AA5477"/>
      <c r="AB5477"/>
      <c r="AC5477"/>
      <c r="AD5477" s="20"/>
      <c r="AE5477"/>
      <c r="AF5477"/>
      <c r="AG5477"/>
      <c r="AH5477"/>
      <c r="AI5477" s="20"/>
      <c r="AJ5477"/>
      <c r="AK5477"/>
      <c r="AL5477"/>
      <c r="AM5477"/>
      <c r="AN5477" s="20"/>
      <c r="AO5477"/>
      <c r="AT5477" s="14"/>
      <c r="AU5477" s="14"/>
      <c r="AV5477" s="14"/>
      <c r="AW5477" s="14"/>
    </row>
    <row r="5478" spans="1:49" s="10" customFormat="1">
      <c r="A5478" s="12"/>
      <c r="C5478"/>
      <c r="D5478"/>
      <c r="E5478" s="20"/>
      <c r="F5478"/>
      <c r="G5478"/>
      <c r="H5478"/>
      <c r="I5478"/>
      <c r="J5478" s="20"/>
      <c r="K5478"/>
      <c r="L5478"/>
      <c r="M5478"/>
      <c r="N5478"/>
      <c r="O5478" s="20"/>
      <c r="P5478"/>
      <c r="Q5478"/>
      <c r="R5478"/>
      <c r="S5478"/>
      <c r="T5478" s="20"/>
      <c r="U5478"/>
      <c r="V5478"/>
      <c r="W5478"/>
      <c r="X5478"/>
      <c r="Y5478" s="20"/>
      <c r="Z5478"/>
      <c r="AA5478"/>
      <c r="AB5478"/>
      <c r="AC5478"/>
      <c r="AD5478" s="20"/>
      <c r="AE5478"/>
      <c r="AF5478"/>
      <c r="AG5478"/>
      <c r="AH5478"/>
      <c r="AI5478" s="20"/>
      <c r="AJ5478"/>
      <c r="AK5478"/>
      <c r="AL5478"/>
      <c r="AM5478"/>
      <c r="AN5478" s="20"/>
      <c r="AO5478"/>
      <c r="AT5478" s="14"/>
      <c r="AU5478" s="14"/>
      <c r="AV5478" s="14"/>
      <c r="AW5478" s="14"/>
    </row>
    <row r="5479" spans="1:49" s="10" customFormat="1">
      <c r="A5479" s="12"/>
      <c r="C5479"/>
      <c r="D5479"/>
      <c r="E5479" s="20"/>
      <c r="F5479"/>
      <c r="G5479"/>
      <c r="H5479"/>
      <c r="I5479"/>
      <c r="J5479" s="20"/>
      <c r="K5479"/>
      <c r="L5479"/>
      <c r="M5479"/>
      <c r="N5479"/>
      <c r="O5479" s="20"/>
      <c r="P5479"/>
      <c r="Q5479"/>
      <c r="R5479"/>
      <c r="S5479"/>
      <c r="T5479" s="20"/>
      <c r="U5479"/>
      <c r="V5479"/>
      <c r="W5479"/>
      <c r="X5479"/>
      <c r="Y5479" s="20"/>
      <c r="Z5479"/>
      <c r="AA5479"/>
      <c r="AB5479"/>
      <c r="AC5479"/>
      <c r="AD5479" s="20"/>
      <c r="AE5479"/>
      <c r="AF5479"/>
      <c r="AG5479"/>
      <c r="AH5479"/>
      <c r="AI5479" s="20"/>
      <c r="AJ5479"/>
      <c r="AK5479"/>
      <c r="AL5479"/>
      <c r="AM5479"/>
      <c r="AN5479" s="20"/>
      <c r="AO5479"/>
      <c r="AT5479" s="14"/>
      <c r="AU5479" s="14"/>
      <c r="AV5479" s="14"/>
      <c r="AW5479" s="14"/>
    </row>
    <row r="5480" spans="1:49" s="10" customFormat="1">
      <c r="A5480" s="12"/>
      <c r="C5480"/>
      <c r="D5480"/>
      <c r="E5480" s="20"/>
      <c r="F5480"/>
      <c r="G5480"/>
      <c r="H5480"/>
      <c r="I5480"/>
      <c r="J5480" s="20"/>
      <c r="K5480"/>
      <c r="L5480"/>
      <c r="M5480"/>
      <c r="N5480"/>
      <c r="O5480" s="20"/>
      <c r="P5480"/>
      <c r="Q5480"/>
      <c r="R5480"/>
      <c r="S5480"/>
      <c r="T5480" s="20"/>
      <c r="U5480"/>
      <c r="V5480"/>
      <c r="W5480"/>
      <c r="X5480"/>
      <c r="Y5480" s="20"/>
      <c r="Z5480"/>
      <c r="AA5480"/>
      <c r="AB5480"/>
      <c r="AC5480"/>
      <c r="AD5480" s="20"/>
      <c r="AE5480"/>
      <c r="AF5480"/>
      <c r="AG5480"/>
      <c r="AH5480"/>
      <c r="AI5480" s="20"/>
      <c r="AJ5480"/>
      <c r="AK5480"/>
      <c r="AL5480"/>
      <c r="AM5480"/>
      <c r="AN5480" s="20"/>
      <c r="AO5480"/>
      <c r="AT5480" s="14"/>
      <c r="AU5480" s="14"/>
      <c r="AV5480" s="14"/>
      <c r="AW5480" s="14"/>
    </row>
    <row r="5481" spans="1:49" s="10" customFormat="1">
      <c r="A5481" s="12"/>
      <c r="C5481"/>
      <c r="D5481"/>
      <c r="E5481" s="20"/>
      <c r="F5481"/>
      <c r="G5481"/>
      <c r="H5481"/>
      <c r="I5481"/>
      <c r="J5481" s="20"/>
      <c r="K5481"/>
      <c r="L5481"/>
      <c r="M5481"/>
      <c r="N5481"/>
      <c r="O5481" s="20"/>
      <c r="P5481"/>
      <c r="Q5481"/>
      <c r="R5481"/>
      <c r="S5481"/>
      <c r="T5481" s="20"/>
      <c r="U5481"/>
      <c r="V5481"/>
      <c r="W5481"/>
      <c r="X5481"/>
      <c r="Y5481" s="20"/>
      <c r="Z5481"/>
      <c r="AA5481"/>
      <c r="AB5481"/>
      <c r="AC5481"/>
      <c r="AD5481" s="20"/>
      <c r="AE5481"/>
      <c r="AF5481"/>
      <c r="AG5481"/>
      <c r="AH5481"/>
      <c r="AI5481" s="20"/>
      <c r="AJ5481"/>
      <c r="AK5481"/>
      <c r="AL5481"/>
      <c r="AM5481"/>
      <c r="AN5481" s="20"/>
      <c r="AO5481"/>
      <c r="AT5481" s="14"/>
      <c r="AU5481" s="14"/>
      <c r="AV5481" s="14"/>
      <c r="AW5481" s="14"/>
    </row>
    <row r="5482" spans="1:49" s="10" customFormat="1">
      <c r="A5482" s="12"/>
      <c r="C5482"/>
      <c r="D5482"/>
      <c r="E5482" s="20"/>
      <c r="F5482"/>
      <c r="G5482"/>
      <c r="H5482"/>
      <c r="I5482"/>
      <c r="J5482" s="20"/>
      <c r="K5482"/>
      <c r="L5482"/>
      <c r="M5482"/>
      <c r="N5482"/>
      <c r="O5482" s="20"/>
      <c r="P5482"/>
      <c r="Q5482"/>
      <c r="R5482"/>
      <c r="S5482"/>
      <c r="T5482" s="20"/>
      <c r="U5482"/>
      <c r="V5482"/>
      <c r="W5482"/>
      <c r="X5482"/>
      <c r="Y5482" s="20"/>
      <c r="Z5482"/>
      <c r="AA5482"/>
      <c r="AB5482"/>
      <c r="AC5482"/>
      <c r="AD5482" s="20"/>
      <c r="AE5482"/>
      <c r="AF5482"/>
      <c r="AG5482"/>
      <c r="AH5482"/>
      <c r="AI5482" s="20"/>
      <c r="AJ5482"/>
      <c r="AK5482"/>
      <c r="AL5482"/>
      <c r="AM5482"/>
      <c r="AN5482" s="20"/>
      <c r="AO5482"/>
      <c r="AT5482" s="14"/>
      <c r="AU5482" s="14"/>
      <c r="AV5482" s="14"/>
      <c r="AW5482" s="14"/>
    </row>
    <row r="5483" spans="1:49" s="10" customFormat="1">
      <c r="A5483" s="12"/>
      <c r="C5483"/>
      <c r="D5483"/>
      <c r="E5483" s="20"/>
      <c r="F5483"/>
      <c r="G5483"/>
      <c r="H5483"/>
      <c r="I5483"/>
      <c r="J5483" s="20"/>
      <c r="K5483"/>
      <c r="L5483"/>
      <c r="M5483"/>
      <c r="N5483"/>
      <c r="O5483" s="20"/>
      <c r="P5483"/>
      <c r="Q5483"/>
      <c r="R5483"/>
      <c r="S5483"/>
      <c r="T5483" s="20"/>
      <c r="U5483"/>
      <c r="V5483"/>
      <c r="W5483"/>
      <c r="X5483"/>
      <c r="Y5483" s="20"/>
      <c r="Z5483"/>
      <c r="AA5483"/>
      <c r="AB5483"/>
      <c r="AC5483"/>
      <c r="AD5483" s="20"/>
      <c r="AE5483"/>
      <c r="AF5483"/>
      <c r="AG5483"/>
      <c r="AH5483"/>
      <c r="AI5483" s="20"/>
      <c r="AJ5483"/>
      <c r="AK5483"/>
      <c r="AL5483"/>
      <c r="AM5483"/>
      <c r="AN5483" s="20"/>
      <c r="AO5483"/>
      <c r="AT5483" s="14"/>
      <c r="AU5483" s="14"/>
      <c r="AV5483" s="14"/>
      <c r="AW5483" s="14"/>
    </row>
    <row r="5484" spans="1:49" s="10" customFormat="1">
      <c r="A5484" s="12"/>
      <c r="C5484"/>
      <c r="D5484"/>
      <c r="E5484" s="20"/>
      <c r="F5484"/>
      <c r="G5484"/>
      <c r="H5484"/>
      <c r="I5484"/>
      <c r="J5484" s="20"/>
      <c r="K5484"/>
      <c r="L5484"/>
      <c r="M5484"/>
      <c r="N5484"/>
      <c r="O5484" s="20"/>
      <c r="P5484"/>
      <c r="Q5484"/>
      <c r="R5484"/>
      <c r="S5484"/>
      <c r="T5484" s="20"/>
      <c r="U5484"/>
      <c r="V5484"/>
      <c r="W5484"/>
      <c r="X5484"/>
      <c r="Y5484" s="20"/>
      <c r="Z5484"/>
      <c r="AA5484"/>
      <c r="AB5484"/>
      <c r="AC5484"/>
      <c r="AD5484" s="20"/>
      <c r="AE5484"/>
      <c r="AF5484"/>
      <c r="AG5484"/>
      <c r="AH5484"/>
      <c r="AI5484" s="20"/>
      <c r="AJ5484"/>
      <c r="AK5484"/>
      <c r="AL5484"/>
      <c r="AM5484"/>
      <c r="AN5484" s="20"/>
      <c r="AO5484"/>
      <c r="AT5484" s="14"/>
      <c r="AU5484" s="14"/>
      <c r="AV5484" s="14"/>
      <c r="AW5484" s="14"/>
    </row>
    <row r="5485" spans="1:49" s="10" customFormat="1">
      <c r="A5485" s="12"/>
      <c r="C5485"/>
      <c r="D5485"/>
      <c r="E5485" s="20"/>
      <c r="F5485"/>
      <c r="G5485"/>
      <c r="H5485"/>
      <c r="I5485"/>
      <c r="J5485" s="20"/>
      <c r="K5485"/>
      <c r="L5485"/>
      <c r="M5485"/>
      <c r="N5485"/>
      <c r="O5485" s="20"/>
      <c r="P5485"/>
      <c r="Q5485"/>
      <c r="R5485"/>
      <c r="S5485"/>
      <c r="T5485" s="20"/>
      <c r="U5485"/>
      <c r="V5485"/>
      <c r="W5485"/>
      <c r="X5485"/>
      <c r="Y5485" s="20"/>
      <c r="Z5485"/>
      <c r="AA5485"/>
      <c r="AB5485"/>
      <c r="AC5485"/>
      <c r="AD5485" s="20"/>
      <c r="AE5485"/>
      <c r="AF5485"/>
      <c r="AG5485"/>
      <c r="AH5485"/>
      <c r="AI5485" s="20"/>
      <c r="AJ5485"/>
      <c r="AK5485"/>
      <c r="AL5485"/>
      <c r="AM5485"/>
      <c r="AN5485" s="20"/>
      <c r="AO5485"/>
      <c r="AT5485" s="14"/>
      <c r="AU5485" s="14"/>
      <c r="AV5485" s="14"/>
      <c r="AW5485" s="14"/>
    </row>
    <row r="5486" spans="1:49" s="10" customFormat="1">
      <c r="A5486" s="12"/>
      <c r="C5486"/>
      <c r="D5486"/>
      <c r="E5486" s="20"/>
      <c r="F5486"/>
      <c r="G5486"/>
      <c r="H5486"/>
      <c r="I5486"/>
      <c r="J5486" s="20"/>
      <c r="K5486"/>
      <c r="L5486"/>
      <c r="M5486"/>
      <c r="N5486"/>
      <c r="O5486" s="20"/>
      <c r="P5486"/>
      <c r="Q5486"/>
      <c r="R5486"/>
      <c r="S5486"/>
      <c r="T5486" s="20"/>
      <c r="U5486"/>
      <c r="V5486"/>
      <c r="W5486"/>
      <c r="X5486"/>
      <c r="Y5486" s="20"/>
      <c r="Z5486"/>
      <c r="AA5486"/>
      <c r="AB5486"/>
      <c r="AC5486"/>
      <c r="AD5486" s="20"/>
      <c r="AE5486"/>
      <c r="AF5486"/>
      <c r="AG5486"/>
      <c r="AH5486"/>
      <c r="AI5486" s="20"/>
      <c r="AJ5486"/>
      <c r="AK5486"/>
      <c r="AL5486"/>
      <c r="AM5486"/>
      <c r="AN5486" s="20"/>
      <c r="AO5486"/>
      <c r="AT5486" s="14"/>
      <c r="AU5486" s="14"/>
      <c r="AV5486" s="14"/>
      <c r="AW5486" s="14"/>
    </row>
    <row r="5487" spans="1:49" s="10" customFormat="1">
      <c r="A5487" s="12"/>
      <c r="C5487"/>
      <c r="D5487"/>
      <c r="E5487" s="20"/>
      <c r="F5487"/>
      <c r="G5487"/>
      <c r="H5487"/>
      <c r="I5487"/>
      <c r="J5487" s="20"/>
      <c r="K5487"/>
      <c r="L5487"/>
      <c r="M5487"/>
      <c r="N5487"/>
      <c r="O5487" s="20"/>
      <c r="P5487"/>
      <c r="Q5487"/>
      <c r="R5487"/>
      <c r="S5487"/>
      <c r="T5487" s="20"/>
      <c r="U5487"/>
      <c r="V5487"/>
      <c r="W5487"/>
      <c r="X5487"/>
      <c r="Y5487" s="20"/>
      <c r="Z5487"/>
      <c r="AA5487"/>
      <c r="AB5487"/>
      <c r="AC5487"/>
      <c r="AD5487" s="20"/>
      <c r="AE5487"/>
      <c r="AF5487"/>
      <c r="AG5487"/>
      <c r="AH5487"/>
      <c r="AI5487" s="20"/>
      <c r="AJ5487"/>
      <c r="AK5487"/>
      <c r="AL5487"/>
      <c r="AM5487"/>
      <c r="AN5487" s="20"/>
      <c r="AO5487"/>
      <c r="AT5487" s="14"/>
      <c r="AU5487" s="14"/>
      <c r="AV5487" s="14"/>
      <c r="AW5487" s="14"/>
    </row>
    <row r="5488" spans="1:49" s="10" customFormat="1">
      <c r="A5488" s="12"/>
      <c r="C5488"/>
      <c r="D5488"/>
      <c r="E5488" s="20"/>
      <c r="F5488"/>
      <c r="G5488"/>
      <c r="H5488"/>
      <c r="I5488"/>
      <c r="J5488" s="20"/>
      <c r="K5488"/>
      <c r="L5488"/>
      <c r="M5488"/>
      <c r="N5488"/>
      <c r="O5488" s="20"/>
      <c r="P5488"/>
      <c r="Q5488"/>
      <c r="R5488"/>
      <c r="S5488"/>
      <c r="T5488" s="20"/>
      <c r="U5488"/>
      <c r="V5488"/>
      <c r="W5488"/>
      <c r="X5488"/>
      <c r="Y5488" s="20"/>
      <c r="Z5488"/>
      <c r="AA5488"/>
      <c r="AB5488"/>
      <c r="AC5488"/>
      <c r="AD5488" s="20"/>
      <c r="AE5488"/>
      <c r="AF5488"/>
      <c r="AG5488"/>
      <c r="AH5488"/>
      <c r="AI5488" s="20"/>
      <c r="AJ5488"/>
      <c r="AK5488"/>
      <c r="AL5488"/>
      <c r="AM5488"/>
      <c r="AN5488" s="20"/>
      <c r="AO5488"/>
      <c r="AT5488" s="14"/>
      <c r="AU5488" s="14"/>
      <c r="AV5488" s="14"/>
      <c r="AW5488" s="14"/>
    </row>
    <row r="5489" spans="1:49" s="10" customFormat="1">
      <c r="A5489" s="12"/>
      <c r="C5489"/>
      <c r="D5489"/>
      <c r="E5489" s="20"/>
      <c r="F5489"/>
      <c r="G5489"/>
      <c r="H5489"/>
      <c r="I5489"/>
      <c r="J5489" s="20"/>
      <c r="K5489"/>
      <c r="L5489"/>
      <c r="M5489"/>
      <c r="N5489"/>
      <c r="O5489" s="20"/>
      <c r="P5489"/>
      <c r="Q5489"/>
      <c r="R5489"/>
      <c r="S5489"/>
      <c r="T5489" s="20"/>
      <c r="U5489"/>
      <c r="V5489"/>
      <c r="W5489"/>
      <c r="X5489"/>
      <c r="Y5489" s="20"/>
      <c r="Z5489"/>
      <c r="AA5489"/>
      <c r="AB5489"/>
      <c r="AC5489"/>
      <c r="AD5489" s="20"/>
      <c r="AE5489"/>
      <c r="AF5489"/>
      <c r="AG5489"/>
      <c r="AH5489"/>
      <c r="AI5489" s="20"/>
      <c r="AJ5489"/>
      <c r="AK5489"/>
      <c r="AL5489"/>
      <c r="AM5489"/>
      <c r="AN5489" s="20"/>
      <c r="AO5489"/>
      <c r="AT5489" s="14"/>
      <c r="AU5489" s="14"/>
      <c r="AV5489" s="14"/>
      <c r="AW5489" s="14"/>
    </row>
    <row r="5490" spans="1:49" s="10" customFormat="1">
      <c r="A5490" s="12"/>
      <c r="C5490"/>
      <c r="D5490"/>
      <c r="E5490" s="20"/>
      <c r="F5490"/>
      <c r="G5490"/>
      <c r="H5490"/>
      <c r="I5490"/>
      <c r="J5490" s="20"/>
      <c r="K5490"/>
      <c r="L5490"/>
      <c r="M5490"/>
      <c r="N5490"/>
      <c r="O5490" s="20"/>
      <c r="P5490"/>
      <c r="Q5490"/>
      <c r="R5490"/>
      <c r="S5490"/>
      <c r="T5490" s="20"/>
      <c r="U5490"/>
      <c r="V5490"/>
      <c r="W5490"/>
      <c r="X5490"/>
      <c r="Y5490" s="20"/>
      <c r="Z5490"/>
      <c r="AA5490"/>
      <c r="AB5490"/>
      <c r="AC5490"/>
      <c r="AD5490" s="20"/>
      <c r="AE5490"/>
      <c r="AF5490"/>
      <c r="AG5490"/>
      <c r="AH5490"/>
      <c r="AI5490" s="20"/>
      <c r="AJ5490"/>
      <c r="AK5490"/>
      <c r="AL5490"/>
      <c r="AM5490"/>
      <c r="AN5490" s="20"/>
      <c r="AO5490"/>
      <c r="AT5490" s="14"/>
      <c r="AU5490" s="14"/>
      <c r="AV5490" s="14"/>
      <c r="AW5490" s="14"/>
    </row>
    <row r="5491" spans="1:49" s="10" customFormat="1">
      <c r="A5491" s="12"/>
      <c r="C5491"/>
      <c r="D5491"/>
      <c r="E5491" s="20"/>
      <c r="F5491"/>
      <c r="G5491"/>
      <c r="H5491"/>
      <c r="I5491"/>
      <c r="J5491" s="20"/>
      <c r="K5491"/>
      <c r="L5491"/>
      <c r="M5491"/>
      <c r="N5491"/>
      <c r="O5491" s="20"/>
      <c r="P5491"/>
      <c r="Q5491"/>
      <c r="R5491"/>
      <c r="S5491"/>
      <c r="T5491" s="20"/>
      <c r="U5491"/>
      <c r="V5491"/>
      <c r="W5491"/>
      <c r="X5491"/>
      <c r="Y5491" s="20"/>
      <c r="Z5491"/>
      <c r="AA5491"/>
      <c r="AB5491"/>
      <c r="AC5491"/>
      <c r="AD5491" s="20"/>
      <c r="AE5491"/>
      <c r="AF5491"/>
      <c r="AG5491"/>
      <c r="AH5491"/>
      <c r="AI5491" s="20"/>
      <c r="AJ5491"/>
      <c r="AK5491"/>
      <c r="AL5491"/>
      <c r="AM5491"/>
      <c r="AN5491" s="20"/>
      <c r="AO5491"/>
      <c r="AT5491" s="14"/>
      <c r="AU5491" s="14"/>
      <c r="AV5491" s="14"/>
      <c r="AW5491" s="14"/>
    </row>
    <row r="5492" spans="1:49" s="10" customFormat="1">
      <c r="A5492" s="12"/>
      <c r="C5492"/>
      <c r="D5492"/>
      <c r="E5492" s="20"/>
      <c r="F5492"/>
      <c r="G5492"/>
      <c r="H5492"/>
      <c r="I5492"/>
      <c r="J5492" s="20"/>
      <c r="K5492"/>
      <c r="L5492"/>
      <c r="M5492"/>
      <c r="N5492"/>
      <c r="O5492" s="20"/>
      <c r="P5492"/>
      <c r="Q5492"/>
      <c r="R5492"/>
      <c r="S5492"/>
      <c r="T5492" s="20"/>
      <c r="U5492"/>
      <c r="V5492"/>
      <c r="W5492"/>
      <c r="X5492"/>
      <c r="Y5492" s="20"/>
      <c r="Z5492"/>
      <c r="AA5492"/>
      <c r="AB5492"/>
      <c r="AC5492"/>
      <c r="AD5492" s="20"/>
      <c r="AE5492"/>
      <c r="AF5492"/>
      <c r="AG5492"/>
      <c r="AH5492"/>
      <c r="AI5492" s="20"/>
      <c r="AJ5492"/>
      <c r="AK5492"/>
      <c r="AL5492"/>
      <c r="AM5492"/>
      <c r="AN5492" s="20"/>
      <c r="AO5492"/>
      <c r="AT5492" s="14"/>
      <c r="AU5492" s="14"/>
      <c r="AV5492" s="14"/>
      <c r="AW5492" s="14"/>
    </row>
    <row r="5493" spans="1:49" s="10" customFormat="1">
      <c r="A5493" s="12"/>
      <c r="C5493"/>
      <c r="D5493"/>
      <c r="E5493" s="20"/>
      <c r="F5493"/>
      <c r="G5493"/>
      <c r="H5493"/>
      <c r="I5493"/>
      <c r="J5493" s="20"/>
      <c r="K5493"/>
      <c r="L5493"/>
      <c r="M5493"/>
      <c r="N5493"/>
      <c r="O5493" s="20"/>
      <c r="P5493"/>
      <c r="Q5493"/>
      <c r="R5493"/>
      <c r="S5493"/>
      <c r="T5493" s="20"/>
      <c r="U5493"/>
      <c r="V5493"/>
      <c r="W5493"/>
      <c r="X5493"/>
      <c r="Y5493" s="20"/>
      <c r="Z5493"/>
      <c r="AA5493"/>
      <c r="AB5493"/>
      <c r="AC5493"/>
      <c r="AD5493" s="20"/>
      <c r="AE5493"/>
      <c r="AF5493"/>
      <c r="AG5493"/>
      <c r="AH5493"/>
      <c r="AI5493" s="20"/>
      <c r="AJ5493"/>
      <c r="AK5493"/>
      <c r="AL5493"/>
      <c r="AM5493"/>
      <c r="AN5493" s="20"/>
      <c r="AO5493"/>
      <c r="AT5493" s="14"/>
      <c r="AU5493" s="14"/>
      <c r="AV5493" s="14"/>
      <c r="AW5493" s="14"/>
    </row>
    <row r="5494" spans="1:49" s="10" customFormat="1">
      <c r="A5494" s="12"/>
      <c r="C5494"/>
      <c r="D5494"/>
      <c r="E5494" s="20"/>
      <c r="F5494"/>
      <c r="G5494"/>
      <c r="H5494"/>
      <c r="I5494"/>
      <c r="J5494" s="20"/>
      <c r="K5494"/>
      <c r="L5494"/>
      <c r="M5494"/>
      <c r="N5494"/>
      <c r="O5494" s="20"/>
      <c r="P5494"/>
      <c r="Q5494"/>
      <c r="R5494"/>
      <c r="S5494"/>
      <c r="T5494" s="20"/>
      <c r="U5494"/>
      <c r="V5494"/>
      <c r="W5494"/>
      <c r="X5494"/>
      <c r="Y5494" s="20"/>
      <c r="Z5494"/>
      <c r="AA5494"/>
      <c r="AB5494"/>
      <c r="AC5494"/>
      <c r="AD5494" s="20"/>
      <c r="AE5494"/>
      <c r="AF5494"/>
      <c r="AG5494"/>
      <c r="AH5494"/>
      <c r="AI5494" s="20"/>
      <c r="AJ5494"/>
      <c r="AK5494"/>
      <c r="AL5494"/>
      <c r="AM5494"/>
      <c r="AN5494" s="20"/>
      <c r="AO5494"/>
      <c r="AT5494" s="14"/>
      <c r="AU5494" s="14"/>
      <c r="AV5494" s="14"/>
      <c r="AW5494" s="14"/>
    </row>
    <row r="5495" spans="1:49" s="10" customFormat="1">
      <c r="A5495" s="12"/>
      <c r="C5495"/>
      <c r="D5495"/>
      <c r="E5495" s="20"/>
      <c r="F5495"/>
      <c r="G5495"/>
      <c r="H5495"/>
      <c r="I5495"/>
      <c r="J5495" s="20"/>
      <c r="K5495"/>
      <c r="L5495"/>
      <c r="M5495"/>
      <c r="N5495"/>
      <c r="O5495" s="20"/>
      <c r="P5495"/>
      <c r="Q5495"/>
      <c r="R5495"/>
      <c r="S5495"/>
      <c r="T5495" s="20"/>
      <c r="U5495"/>
      <c r="V5495"/>
      <c r="W5495"/>
      <c r="X5495"/>
      <c r="Y5495" s="20"/>
      <c r="Z5495"/>
      <c r="AA5495"/>
      <c r="AB5495"/>
      <c r="AC5495"/>
      <c r="AD5495" s="20"/>
      <c r="AE5495"/>
      <c r="AF5495"/>
      <c r="AG5495"/>
      <c r="AH5495"/>
      <c r="AI5495" s="20"/>
      <c r="AJ5495"/>
      <c r="AK5495"/>
      <c r="AL5495"/>
      <c r="AM5495"/>
      <c r="AN5495" s="20"/>
      <c r="AO5495"/>
      <c r="AT5495" s="14"/>
      <c r="AU5495" s="14"/>
      <c r="AV5495" s="14"/>
      <c r="AW5495" s="14"/>
    </row>
    <row r="5496" spans="1:49" s="10" customFormat="1">
      <c r="A5496" s="12"/>
      <c r="C5496"/>
      <c r="D5496"/>
      <c r="E5496" s="20"/>
      <c r="F5496"/>
      <c r="G5496"/>
      <c r="H5496"/>
      <c r="I5496"/>
      <c r="J5496" s="20"/>
      <c r="K5496"/>
      <c r="L5496"/>
      <c r="M5496"/>
      <c r="N5496"/>
      <c r="O5496" s="20"/>
      <c r="P5496"/>
      <c r="Q5496"/>
      <c r="R5496"/>
      <c r="S5496"/>
      <c r="T5496" s="20"/>
      <c r="U5496"/>
      <c r="V5496"/>
      <c r="W5496"/>
      <c r="X5496"/>
      <c r="Y5496" s="20"/>
      <c r="Z5496"/>
      <c r="AA5496"/>
      <c r="AB5496"/>
      <c r="AC5496"/>
      <c r="AD5496" s="20"/>
      <c r="AE5496"/>
      <c r="AF5496"/>
      <c r="AG5496"/>
      <c r="AH5496"/>
      <c r="AI5496" s="20"/>
      <c r="AJ5496"/>
      <c r="AK5496"/>
      <c r="AL5496"/>
      <c r="AM5496"/>
      <c r="AN5496" s="20"/>
      <c r="AO5496"/>
      <c r="AT5496" s="14"/>
      <c r="AU5496" s="14"/>
      <c r="AV5496" s="14"/>
      <c r="AW5496" s="14"/>
    </row>
    <row r="5497" spans="1:49" s="10" customFormat="1">
      <c r="A5497" s="12"/>
      <c r="C5497"/>
      <c r="D5497"/>
      <c r="E5497" s="20"/>
      <c r="F5497"/>
      <c r="G5497"/>
      <c r="H5497"/>
      <c r="I5497"/>
      <c r="J5497" s="20"/>
      <c r="K5497"/>
      <c r="L5497"/>
      <c r="M5497"/>
      <c r="N5497"/>
      <c r="O5497" s="20"/>
      <c r="P5497"/>
      <c r="Q5497"/>
      <c r="R5497"/>
      <c r="S5497"/>
      <c r="T5497" s="20"/>
      <c r="U5497"/>
      <c r="V5497"/>
      <c r="W5497"/>
      <c r="X5497"/>
      <c r="Y5497" s="20"/>
      <c r="Z5497"/>
      <c r="AA5497"/>
      <c r="AB5497"/>
      <c r="AC5497"/>
      <c r="AD5497" s="20"/>
      <c r="AE5497"/>
      <c r="AF5497"/>
      <c r="AG5497"/>
      <c r="AH5497"/>
      <c r="AI5497" s="20"/>
      <c r="AJ5497"/>
      <c r="AK5497"/>
      <c r="AL5497"/>
      <c r="AM5497"/>
      <c r="AN5497" s="20"/>
      <c r="AO5497"/>
      <c r="AT5497" s="14"/>
      <c r="AU5497" s="14"/>
      <c r="AV5497" s="14"/>
      <c r="AW5497" s="14"/>
    </row>
    <row r="5498" spans="1:49" s="10" customFormat="1">
      <c r="A5498" s="12"/>
      <c r="C5498"/>
      <c r="D5498"/>
      <c r="E5498" s="20"/>
      <c r="F5498"/>
      <c r="G5498"/>
      <c r="H5498"/>
      <c r="I5498"/>
      <c r="J5498" s="20"/>
      <c r="K5498"/>
      <c r="L5498"/>
      <c r="M5498"/>
      <c r="N5498"/>
      <c r="O5498" s="20"/>
      <c r="P5498"/>
      <c r="Q5498"/>
      <c r="R5498"/>
      <c r="S5498"/>
      <c r="T5498" s="20"/>
      <c r="U5498"/>
      <c r="V5498"/>
      <c r="W5498"/>
      <c r="X5498"/>
      <c r="Y5498" s="20"/>
      <c r="Z5498"/>
      <c r="AA5498"/>
      <c r="AB5498"/>
      <c r="AC5498"/>
      <c r="AD5498" s="20"/>
      <c r="AE5498"/>
      <c r="AF5498"/>
      <c r="AG5498"/>
      <c r="AH5498"/>
      <c r="AI5498" s="20"/>
      <c r="AJ5498"/>
      <c r="AK5498"/>
      <c r="AL5498"/>
      <c r="AM5498"/>
      <c r="AN5498" s="20"/>
      <c r="AO5498"/>
      <c r="AT5498" s="14"/>
      <c r="AU5498" s="14"/>
      <c r="AV5498" s="14"/>
      <c r="AW5498" s="14"/>
    </row>
    <row r="5499" spans="1:49" s="10" customFormat="1">
      <c r="A5499" s="12"/>
      <c r="C5499"/>
      <c r="D5499"/>
      <c r="E5499" s="20"/>
      <c r="F5499"/>
      <c r="G5499"/>
      <c r="H5499"/>
      <c r="I5499"/>
      <c r="J5499" s="20"/>
      <c r="K5499"/>
      <c r="L5499"/>
      <c r="M5499"/>
      <c r="N5499"/>
      <c r="O5499" s="20"/>
      <c r="P5499"/>
      <c r="Q5499"/>
      <c r="R5499"/>
      <c r="S5499"/>
      <c r="T5499" s="20"/>
      <c r="U5499"/>
      <c r="V5499"/>
      <c r="W5499"/>
      <c r="X5499"/>
      <c r="Y5499" s="20"/>
      <c r="Z5499"/>
      <c r="AA5499"/>
      <c r="AB5499"/>
      <c r="AC5499"/>
      <c r="AD5499" s="20"/>
      <c r="AE5499"/>
      <c r="AF5499"/>
      <c r="AG5499"/>
      <c r="AH5499"/>
      <c r="AI5499" s="20"/>
      <c r="AJ5499"/>
      <c r="AK5499"/>
      <c r="AL5499"/>
      <c r="AM5499"/>
      <c r="AN5499" s="20"/>
      <c r="AO5499"/>
      <c r="AT5499" s="14"/>
      <c r="AU5499" s="14"/>
      <c r="AV5499" s="14"/>
      <c r="AW5499" s="14"/>
    </row>
    <row r="5500" spans="1:49" s="10" customFormat="1">
      <c r="A5500" s="12"/>
      <c r="C5500"/>
      <c r="D5500"/>
      <c r="E5500" s="20"/>
      <c r="F5500"/>
      <c r="G5500"/>
      <c r="H5500"/>
      <c r="I5500"/>
      <c r="J5500" s="20"/>
      <c r="K5500"/>
      <c r="L5500"/>
      <c r="M5500"/>
      <c r="N5500"/>
      <c r="O5500" s="20"/>
      <c r="P5500"/>
      <c r="Q5500"/>
      <c r="R5500"/>
      <c r="S5500"/>
      <c r="T5500" s="20"/>
      <c r="U5500"/>
      <c r="V5500"/>
      <c r="W5500"/>
      <c r="X5500"/>
      <c r="Y5500" s="20"/>
      <c r="Z5500"/>
      <c r="AA5500"/>
      <c r="AB5500"/>
      <c r="AC5500"/>
      <c r="AD5500" s="20"/>
      <c r="AE5500"/>
      <c r="AF5500"/>
      <c r="AG5500"/>
      <c r="AH5500"/>
      <c r="AI5500" s="20"/>
      <c r="AJ5500"/>
      <c r="AK5500"/>
      <c r="AL5500"/>
      <c r="AM5500"/>
      <c r="AN5500" s="20"/>
      <c r="AO5500"/>
      <c r="AT5500" s="14"/>
      <c r="AU5500" s="14"/>
      <c r="AV5500" s="14"/>
      <c r="AW5500" s="14"/>
    </row>
    <row r="5501" spans="1:49" s="10" customFormat="1">
      <c r="A5501" s="12"/>
      <c r="C5501"/>
      <c r="D5501"/>
      <c r="E5501" s="20"/>
      <c r="F5501"/>
      <c r="G5501"/>
      <c r="H5501"/>
      <c r="I5501"/>
      <c r="J5501" s="20"/>
      <c r="K5501"/>
      <c r="L5501"/>
      <c r="M5501"/>
      <c r="N5501"/>
      <c r="O5501" s="20"/>
      <c r="P5501"/>
      <c r="Q5501"/>
      <c r="R5501"/>
      <c r="S5501"/>
      <c r="T5501" s="20"/>
      <c r="U5501"/>
      <c r="V5501"/>
      <c r="W5501"/>
      <c r="X5501"/>
      <c r="Y5501" s="20"/>
      <c r="Z5501"/>
      <c r="AA5501"/>
      <c r="AB5501"/>
      <c r="AC5501"/>
      <c r="AD5501" s="20"/>
      <c r="AE5501"/>
      <c r="AF5501"/>
      <c r="AG5501"/>
      <c r="AH5501"/>
      <c r="AI5501" s="20"/>
      <c r="AJ5501"/>
      <c r="AK5501"/>
      <c r="AL5501"/>
      <c r="AM5501"/>
      <c r="AN5501" s="20"/>
      <c r="AO5501"/>
      <c r="AT5501" s="14"/>
      <c r="AU5501" s="14"/>
      <c r="AV5501" s="14"/>
      <c r="AW5501" s="14"/>
    </row>
    <row r="5502" spans="1:49" s="10" customFormat="1">
      <c r="A5502" s="12"/>
      <c r="C5502"/>
      <c r="D5502"/>
      <c r="E5502" s="20"/>
      <c r="F5502"/>
      <c r="G5502"/>
      <c r="H5502"/>
      <c r="I5502"/>
      <c r="J5502" s="20"/>
      <c r="K5502"/>
      <c r="L5502"/>
      <c r="M5502"/>
      <c r="N5502"/>
      <c r="O5502" s="20"/>
      <c r="P5502"/>
      <c r="Q5502"/>
      <c r="R5502"/>
      <c r="S5502"/>
      <c r="T5502" s="20"/>
      <c r="U5502"/>
      <c r="V5502"/>
      <c r="W5502"/>
      <c r="X5502"/>
      <c r="Y5502" s="20"/>
      <c r="Z5502"/>
      <c r="AA5502"/>
      <c r="AB5502"/>
      <c r="AC5502"/>
      <c r="AD5502" s="20"/>
      <c r="AE5502"/>
      <c r="AF5502"/>
      <c r="AG5502"/>
      <c r="AH5502"/>
      <c r="AI5502" s="20"/>
      <c r="AJ5502"/>
      <c r="AK5502"/>
      <c r="AL5502"/>
      <c r="AM5502"/>
      <c r="AN5502" s="20"/>
      <c r="AO5502"/>
      <c r="AT5502" s="14"/>
      <c r="AU5502" s="14"/>
      <c r="AV5502" s="14"/>
      <c r="AW5502" s="14"/>
    </row>
    <row r="5503" spans="1:49" s="10" customFormat="1">
      <c r="A5503" s="12"/>
      <c r="C5503"/>
      <c r="D5503"/>
      <c r="E5503" s="20"/>
      <c r="F5503"/>
      <c r="G5503"/>
      <c r="H5503"/>
      <c r="I5503"/>
      <c r="J5503" s="20"/>
      <c r="K5503"/>
      <c r="L5503"/>
      <c r="M5503"/>
      <c r="N5503"/>
      <c r="O5503" s="20"/>
      <c r="P5503"/>
      <c r="Q5503"/>
      <c r="R5503"/>
      <c r="S5503"/>
      <c r="T5503" s="20"/>
      <c r="U5503"/>
      <c r="V5503"/>
      <c r="W5503"/>
      <c r="X5503"/>
      <c r="Y5503" s="20"/>
      <c r="Z5503"/>
      <c r="AA5503"/>
      <c r="AB5503"/>
      <c r="AC5503"/>
      <c r="AD5503" s="20"/>
      <c r="AE5503"/>
      <c r="AF5503"/>
      <c r="AG5503"/>
      <c r="AH5503"/>
      <c r="AI5503" s="20"/>
      <c r="AJ5503"/>
      <c r="AK5503"/>
      <c r="AL5503"/>
      <c r="AM5503"/>
      <c r="AN5503" s="20"/>
      <c r="AO5503"/>
      <c r="AT5503" s="14"/>
      <c r="AU5503" s="14"/>
      <c r="AV5503" s="14"/>
      <c r="AW5503" s="14"/>
    </row>
    <row r="5504" spans="1:49" s="10" customFormat="1">
      <c r="A5504" s="12"/>
      <c r="C5504"/>
      <c r="D5504"/>
      <c r="E5504" s="20"/>
      <c r="F5504"/>
      <c r="G5504"/>
      <c r="H5504"/>
      <c r="I5504"/>
      <c r="J5504" s="20"/>
      <c r="K5504"/>
      <c r="L5504"/>
      <c r="M5504"/>
      <c r="N5504"/>
      <c r="O5504" s="20"/>
      <c r="P5504"/>
      <c r="Q5504"/>
      <c r="R5504"/>
      <c r="S5504"/>
      <c r="T5504" s="20"/>
      <c r="U5504"/>
      <c r="V5504"/>
      <c r="W5504"/>
      <c r="X5504"/>
      <c r="Y5504" s="20"/>
      <c r="Z5504"/>
      <c r="AA5504"/>
      <c r="AB5504"/>
      <c r="AC5504"/>
      <c r="AD5504" s="20"/>
      <c r="AE5504"/>
      <c r="AF5504"/>
      <c r="AG5504"/>
      <c r="AH5504"/>
      <c r="AI5504" s="20"/>
      <c r="AJ5504"/>
      <c r="AK5504"/>
      <c r="AL5504"/>
      <c r="AM5504"/>
      <c r="AN5504" s="20"/>
      <c r="AO5504"/>
      <c r="AT5504" s="14"/>
      <c r="AU5504" s="14"/>
      <c r="AV5504" s="14"/>
      <c r="AW5504" s="14"/>
    </row>
    <row r="5505" spans="1:49" s="10" customFormat="1">
      <c r="A5505" s="12"/>
      <c r="C5505"/>
      <c r="D5505"/>
      <c r="E5505" s="20"/>
      <c r="F5505"/>
      <c r="G5505"/>
      <c r="H5505"/>
      <c r="I5505"/>
      <c r="J5505" s="20"/>
      <c r="K5505"/>
      <c r="L5505"/>
      <c r="M5505"/>
      <c r="N5505"/>
      <c r="O5505" s="20"/>
      <c r="P5505"/>
      <c r="Q5505"/>
      <c r="R5505"/>
      <c r="S5505"/>
      <c r="T5505" s="20"/>
      <c r="U5505"/>
      <c r="V5505"/>
      <c r="W5505"/>
      <c r="X5505"/>
      <c r="Y5505" s="20"/>
      <c r="Z5505"/>
      <c r="AA5505"/>
      <c r="AB5505"/>
      <c r="AC5505"/>
      <c r="AD5505" s="20"/>
      <c r="AE5505"/>
      <c r="AF5505"/>
      <c r="AG5505"/>
      <c r="AH5505"/>
      <c r="AI5505" s="20"/>
      <c r="AJ5505"/>
      <c r="AK5505"/>
      <c r="AL5505"/>
      <c r="AM5505"/>
      <c r="AN5505" s="20"/>
      <c r="AO5505"/>
      <c r="AT5505" s="14"/>
      <c r="AU5505" s="14"/>
      <c r="AV5505" s="14"/>
      <c r="AW5505" s="14"/>
    </row>
    <row r="5506" spans="1:49" s="10" customFormat="1">
      <c r="A5506" s="12"/>
      <c r="C5506"/>
      <c r="D5506"/>
      <c r="E5506" s="20"/>
      <c r="F5506"/>
      <c r="G5506"/>
      <c r="H5506"/>
      <c r="I5506"/>
      <c r="J5506" s="20"/>
      <c r="K5506"/>
      <c r="L5506"/>
      <c r="M5506"/>
      <c r="N5506"/>
      <c r="O5506" s="20"/>
      <c r="P5506"/>
      <c r="Q5506"/>
      <c r="R5506"/>
      <c r="S5506"/>
      <c r="T5506" s="20"/>
      <c r="U5506"/>
      <c r="V5506"/>
      <c r="W5506"/>
      <c r="X5506"/>
      <c r="Y5506" s="20"/>
      <c r="Z5506"/>
      <c r="AA5506"/>
      <c r="AB5506"/>
      <c r="AC5506"/>
      <c r="AD5506" s="20"/>
      <c r="AE5506"/>
      <c r="AF5506"/>
      <c r="AG5506"/>
      <c r="AH5506"/>
      <c r="AI5506" s="20"/>
      <c r="AJ5506"/>
      <c r="AK5506"/>
      <c r="AL5506"/>
      <c r="AM5506"/>
      <c r="AN5506" s="20"/>
      <c r="AO5506"/>
      <c r="AT5506" s="14"/>
      <c r="AU5506" s="14"/>
      <c r="AV5506" s="14"/>
      <c r="AW5506" s="14"/>
    </row>
    <row r="5507" spans="1:49" s="10" customFormat="1">
      <c r="A5507" s="12"/>
      <c r="C5507"/>
      <c r="D5507"/>
      <c r="E5507" s="20"/>
      <c r="F5507"/>
      <c r="G5507"/>
      <c r="H5507"/>
      <c r="I5507"/>
      <c r="J5507" s="20"/>
      <c r="K5507"/>
      <c r="L5507"/>
      <c r="M5507"/>
      <c r="N5507"/>
      <c r="O5507" s="20"/>
      <c r="P5507"/>
      <c r="Q5507"/>
      <c r="R5507"/>
      <c r="S5507"/>
      <c r="T5507" s="20"/>
      <c r="U5507"/>
      <c r="V5507"/>
      <c r="W5507"/>
      <c r="X5507"/>
      <c r="Y5507" s="20"/>
      <c r="Z5507"/>
      <c r="AA5507"/>
      <c r="AB5507"/>
      <c r="AC5507"/>
      <c r="AD5507" s="20"/>
      <c r="AE5507"/>
      <c r="AF5507"/>
      <c r="AG5507"/>
      <c r="AH5507"/>
      <c r="AI5507" s="20"/>
      <c r="AJ5507"/>
      <c r="AK5507"/>
      <c r="AL5507"/>
      <c r="AM5507"/>
      <c r="AN5507" s="20"/>
      <c r="AO5507"/>
      <c r="AT5507" s="14"/>
      <c r="AU5507" s="14"/>
      <c r="AV5507" s="14"/>
      <c r="AW5507" s="14"/>
    </row>
    <row r="5508" spans="1:49" s="10" customFormat="1">
      <c r="A5508" s="12"/>
      <c r="C5508"/>
      <c r="D5508"/>
      <c r="E5508" s="20"/>
      <c r="F5508"/>
      <c r="G5508"/>
      <c r="H5508"/>
      <c r="I5508"/>
      <c r="J5508" s="20"/>
      <c r="K5508"/>
      <c r="L5508"/>
      <c r="M5508"/>
      <c r="N5508"/>
      <c r="O5508" s="20"/>
      <c r="P5508"/>
      <c r="Q5508"/>
      <c r="R5508"/>
      <c r="S5508"/>
      <c r="T5508" s="20"/>
      <c r="U5508"/>
      <c r="V5508"/>
      <c r="W5508"/>
      <c r="X5508"/>
      <c r="Y5508" s="20"/>
      <c r="Z5508"/>
      <c r="AA5508"/>
      <c r="AB5508"/>
      <c r="AC5508"/>
      <c r="AD5508" s="20"/>
      <c r="AE5508"/>
      <c r="AF5508"/>
      <c r="AG5508"/>
      <c r="AH5508"/>
      <c r="AI5508" s="20"/>
      <c r="AJ5508"/>
      <c r="AK5508"/>
      <c r="AL5508"/>
      <c r="AM5508"/>
      <c r="AN5508" s="20"/>
      <c r="AO5508"/>
      <c r="AT5508" s="14"/>
      <c r="AU5508" s="14"/>
      <c r="AV5508" s="14"/>
      <c r="AW5508" s="14"/>
    </row>
    <row r="5509" spans="1:49" s="10" customFormat="1">
      <c r="A5509" s="12"/>
      <c r="C5509"/>
      <c r="D5509"/>
      <c r="E5509" s="20"/>
      <c r="F5509"/>
      <c r="G5509"/>
      <c r="H5509"/>
      <c r="I5509"/>
      <c r="J5509" s="20"/>
      <c r="K5509"/>
      <c r="L5509"/>
      <c r="M5509"/>
      <c r="N5509"/>
      <c r="O5509" s="20"/>
      <c r="P5509"/>
      <c r="Q5509"/>
      <c r="R5509"/>
      <c r="S5509"/>
      <c r="T5509" s="20"/>
      <c r="U5509"/>
      <c r="V5509"/>
      <c r="W5509"/>
      <c r="X5509"/>
      <c r="Y5509" s="20"/>
      <c r="Z5509"/>
      <c r="AA5509"/>
      <c r="AB5509"/>
      <c r="AC5509"/>
      <c r="AD5509" s="20"/>
      <c r="AE5509"/>
      <c r="AF5509"/>
      <c r="AG5509"/>
      <c r="AH5509"/>
      <c r="AI5509" s="20"/>
      <c r="AJ5509"/>
      <c r="AK5509"/>
      <c r="AL5509"/>
      <c r="AM5509"/>
      <c r="AN5509" s="20"/>
      <c r="AO5509"/>
      <c r="AT5509" s="14"/>
      <c r="AU5509" s="14"/>
      <c r="AV5509" s="14"/>
      <c r="AW5509" s="14"/>
    </row>
    <row r="5510" spans="1:49" s="10" customFormat="1">
      <c r="A5510" s="12"/>
      <c r="C5510"/>
      <c r="D5510"/>
      <c r="E5510" s="20"/>
      <c r="F5510"/>
      <c r="G5510"/>
      <c r="H5510"/>
      <c r="I5510"/>
      <c r="J5510" s="20"/>
      <c r="K5510"/>
      <c r="L5510"/>
      <c r="M5510"/>
      <c r="N5510"/>
      <c r="O5510" s="20"/>
      <c r="P5510"/>
      <c r="Q5510"/>
      <c r="R5510"/>
      <c r="S5510"/>
      <c r="T5510" s="20"/>
      <c r="U5510"/>
      <c r="V5510"/>
      <c r="W5510"/>
      <c r="X5510"/>
      <c r="Y5510" s="20"/>
      <c r="Z5510"/>
      <c r="AA5510"/>
      <c r="AB5510"/>
      <c r="AC5510"/>
      <c r="AD5510" s="20"/>
      <c r="AE5510"/>
      <c r="AF5510"/>
      <c r="AG5510"/>
      <c r="AH5510"/>
      <c r="AI5510" s="20"/>
      <c r="AJ5510"/>
      <c r="AK5510"/>
      <c r="AL5510"/>
      <c r="AM5510"/>
      <c r="AN5510" s="20"/>
      <c r="AO5510"/>
      <c r="AT5510" s="14"/>
      <c r="AU5510" s="14"/>
      <c r="AV5510" s="14"/>
      <c r="AW5510" s="14"/>
    </row>
    <row r="5511" spans="1:49" s="10" customFormat="1">
      <c r="A5511" s="12"/>
      <c r="C5511"/>
      <c r="D5511"/>
      <c r="E5511" s="20"/>
      <c r="F5511"/>
      <c r="G5511"/>
      <c r="H5511"/>
      <c r="I5511"/>
      <c r="J5511" s="20"/>
      <c r="K5511"/>
      <c r="L5511"/>
      <c r="M5511"/>
      <c r="N5511"/>
      <c r="O5511" s="20"/>
      <c r="P5511"/>
      <c r="Q5511"/>
      <c r="R5511"/>
      <c r="S5511"/>
      <c r="T5511" s="20"/>
      <c r="U5511"/>
      <c r="V5511"/>
      <c r="W5511"/>
      <c r="X5511"/>
      <c r="Y5511" s="20"/>
      <c r="Z5511"/>
      <c r="AA5511"/>
      <c r="AB5511"/>
      <c r="AC5511"/>
      <c r="AD5511" s="20"/>
      <c r="AE5511"/>
      <c r="AF5511"/>
      <c r="AG5511"/>
      <c r="AH5511"/>
      <c r="AI5511" s="20"/>
      <c r="AJ5511"/>
      <c r="AK5511"/>
      <c r="AL5511"/>
      <c r="AM5511"/>
      <c r="AN5511" s="20"/>
      <c r="AO5511"/>
      <c r="AT5511" s="14"/>
      <c r="AU5511" s="14"/>
      <c r="AV5511" s="14"/>
      <c r="AW5511" s="14"/>
    </row>
    <row r="5512" spans="1:49" s="10" customFormat="1">
      <c r="A5512" s="12"/>
      <c r="C5512"/>
      <c r="D5512"/>
      <c r="E5512" s="20"/>
      <c r="F5512"/>
      <c r="G5512"/>
      <c r="H5512"/>
      <c r="I5512"/>
      <c r="J5512" s="20"/>
      <c r="K5512"/>
      <c r="L5512"/>
      <c r="M5512"/>
      <c r="N5512"/>
      <c r="O5512" s="20"/>
      <c r="P5512"/>
      <c r="Q5512"/>
      <c r="R5512"/>
      <c r="S5512"/>
      <c r="T5512" s="20"/>
      <c r="U5512"/>
      <c r="V5512"/>
      <c r="W5512"/>
      <c r="X5512"/>
      <c r="Y5512" s="20"/>
      <c r="Z5512"/>
      <c r="AA5512"/>
      <c r="AB5512"/>
      <c r="AC5512"/>
      <c r="AD5512" s="20"/>
      <c r="AE5512"/>
      <c r="AF5512"/>
      <c r="AG5512"/>
      <c r="AH5512"/>
      <c r="AI5512" s="20"/>
      <c r="AJ5512"/>
      <c r="AK5512"/>
      <c r="AL5512"/>
      <c r="AM5512"/>
      <c r="AN5512" s="20"/>
      <c r="AO5512"/>
      <c r="AT5512" s="14"/>
      <c r="AU5512" s="14"/>
      <c r="AV5512" s="14"/>
      <c r="AW5512" s="14"/>
    </row>
    <row r="5513" spans="1:49" s="10" customFormat="1">
      <c r="A5513" s="12"/>
      <c r="C5513"/>
      <c r="D5513"/>
      <c r="E5513" s="20"/>
      <c r="F5513"/>
      <c r="G5513"/>
      <c r="H5513"/>
      <c r="I5513"/>
      <c r="J5513" s="20"/>
      <c r="K5513"/>
      <c r="L5513"/>
      <c r="M5513"/>
      <c r="N5513"/>
      <c r="O5513" s="20"/>
      <c r="P5513"/>
      <c r="Q5513"/>
      <c r="R5513"/>
      <c r="S5513"/>
      <c r="T5513" s="20"/>
      <c r="U5513"/>
      <c r="V5513"/>
      <c r="W5513"/>
      <c r="X5513"/>
      <c r="Y5513" s="20"/>
      <c r="Z5513"/>
      <c r="AA5513"/>
      <c r="AB5513"/>
      <c r="AC5513"/>
      <c r="AD5513" s="20"/>
      <c r="AE5513"/>
      <c r="AF5513"/>
      <c r="AG5513"/>
      <c r="AH5513"/>
      <c r="AI5513" s="20"/>
      <c r="AJ5513"/>
      <c r="AK5513"/>
      <c r="AL5513"/>
      <c r="AM5513"/>
      <c r="AN5513" s="20"/>
      <c r="AO5513"/>
      <c r="AT5513" s="14"/>
      <c r="AU5513" s="14"/>
      <c r="AV5513" s="14"/>
      <c r="AW5513" s="14"/>
    </row>
    <row r="5514" spans="1:49" s="10" customFormat="1">
      <c r="A5514" s="12"/>
      <c r="C5514"/>
      <c r="D5514"/>
      <c r="E5514" s="20"/>
      <c r="F5514"/>
      <c r="G5514"/>
      <c r="H5514"/>
      <c r="I5514"/>
      <c r="J5514" s="20"/>
      <c r="K5514"/>
      <c r="L5514"/>
      <c r="M5514"/>
      <c r="N5514"/>
      <c r="O5514" s="20"/>
      <c r="P5514"/>
      <c r="Q5514"/>
      <c r="R5514"/>
      <c r="S5514"/>
      <c r="T5514" s="20"/>
      <c r="U5514"/>
      <c r="V5514"/>
      <c r="W5514"/>
      <c r="X5514"/>
      <c r="Y5514" s="20"/>
      <c r="Z5514"/>
      <c r="AA5514"/>
      <c r="AB5514"/>
      <c r="AC5514"/>
      <c r="AD5514" s="20"/>
      <c r="AE5514"/>
      <c r="AF5514"/>
      <c r="AG5514"/>
      <c r="AH5514"/>
      <c r="AI5514" s="20"/>
      <c r="AJ5514"/>
      <c r="AK5514"/>
      <c r="AL5514"/>
      <c r="AM5514"/>
      <c r="AN5514" s="20"/>
      <c r="AO5514"/>
      <c r="AT5514" s="14"/>
      <c r="AU5514" s="14"/>
      <c r="AV5514" s="14"/>
      <c r="AW5514" s="14"/>
    </row>
    <row r="5515" spans="1:49" s="10" customFormat="1">
      <c r="A5515" s="12"/>
      <c r="C5515"/>
      <c r="D5515"/>
      <c r="E5515" s="20"/>
      <c r="F5515"/>
      <c r="G5515"/>
      <c r="H5515"/>
      <c r="I5515"/>
      <c r="J5515" s="20"/>
      <c r="K5515"/>
      <c r="L5515"/>
      <c r="M5515"/>
      <c r="N5515"/>
      <c r="O5515" s="20"/>
      <c r="P5515"/>
      <c r="Q5515"/>
      <c r="R5515"/>
      <c r="S5515"/>
      <c r="T5515" s="20"/>
      <c r="U5515"/>
      <c r="V5515"/>
      <c r="W5515"/>
      <c r="X5515"/>
      <c r="Y5515" s="20"/>
      <c r="Z5515"/>
      <c r="AA5515"/>
      <c r="AB5515"/>
      <c r="AC5515"/>
      <c r="AD5515" s="20"/>
      <c r="AE5515"/>
      <c r="AF5515"/>
      <c r="AG5515"/>
      <c r="AH5515"/>
      <c r="AI5515" s="20"/>
      <c r="AJ5515"/>
      <c r="AK5515"/>
      <c r="AL5515"/>
      <c r="AM5515"/>
      <c r="AN5515" s="20"/>
      <c r="AO5515"/>
      <c r="AT5515" s="14"/>
      <c r="AU5515" s="14"/>
      <c r="AV5515" s="14"/>
      <c r="AW5515" s="14"/>
    </row>
    <row r="5516" spans="1:49" s="10" customFormat="1">
      <c r="A5516" s="12"/>
      <c r="C5516"/>
      <c r="D5516"/>
      <c r="E5516" s="20"/>
      <c r="F5516"/>
      <c r="G5516"/>
      <c r="H5516"/>
      <c r="I5516"/>
      <c r="J5516" s="20"/>
      <c r="K5516"/>
      <c r="L5516"/>
      <c r="M5516"/>
      <c r="N5516"/>
      <c r="O5516" s="20"/>
      <c r="P5516"/>
      <c r="Q5516"/>
      <c r="R5516"/>
      <c r="S5516"/>
      <c r="T5516" s="20"/>
      <c r="U5516"/>
      <c r="V5516"/>
      <c r="W5516"/>
      <c r="X5516"/>
      <c r="Y5516" s="20"/>
      <c r="Z5516"/>
      <c r="AA5516"/>
      <c r="AB5516"/>
      <c r="AC5516"/>
      <c r="AD5516" s="20"/>
      <c r="AE5516"/>
      <c r="AF5516"/>
      <c r="AG5516"/>
      <c r="AH5516"/>
      <c r="AI5516" s="20"/>
      <c r="AJ5516"/>
      <c r="AK5516"/>
      <c r="AL5516"/>
      <c r="AM5516"/>
      <c r="AN5516" s="20"/>
      <c r="AO5516"/>
      <c r="AT5516" s="14"/>
      <c r="AU5516" s="14"/>
      <c r="AV5516" s="14"/>
      <c r="AW5516" s="14"/>
    </row>
    <row r="5517" spans="1:49" s="10" customFormat="1">
      <c r="A5517" s="12"/>
      <c r="C5517"/>
      <c r="D5517"/>
      <c r="E5517" s="20"/>
      <c r="F5517"/>
      <c r="G5517"/>
      <c r="H5517"/>
      <c r="I5517"/>
      <c r="J5517" s="20"/>
      <c r="K5517"/>
      <c r="L5517"/>
      <c r="M5517"/>
      <c r="N5517"/>
      <c r="O5517" s="20"/>
      <c r="P5517"/>
      <c r="Q5517"/>
      <c r="R5517"/>
      <c r="S5517"/>
      <c r="T5517" s="20"/>
      <c r="U5517"/>
      <c r="V5517"/>
      <c r="W5517"/>
      <c r="X5517"/>
      <c r="Y5517" s="20"/>
      <c r="Z5517"/>
      <c r="AA5517"/>
      <c r="AB5517"/>
      <c r="AC5517"/>
      <c r="AD5517" s="20"/>
      <c r="AE5517"/>
      <c r="AF5517"/>
      <c r="AG5517"/>
      <c r="AH5517"/>
      <c r="AI5517" s="20"/>
      <c r="AJ5517"/>
      <c r="AK5517"/>
      <c r="AL5517"/>
      <c r="AM5517"/>
      <c r="AN5517" s="20"/>
      <c r="AO5517"/>
      <c r="AT5517" s="14"/>
      <c r="AU5517" s="14"/>
      <c r="AV5517" s="14"/>
      <c r="AW5517" s="14"/>
    </row>
    <row r="5518" spans="1:49" s="10" customFormat="1">
      <c r="A5518" s="12"/>
      <c r="C5518"/>
      <c r="D5518"/>
      <c r="E5518" s="20"/>
      <c r="F5518"/>
      <c r="G5518"/>
      <c r="H5518"/>
      <c r="I5518"/>
      <c r="J5518" s="20"/>
      <c r="K5518"/>
      <c r="L5518"/>
      <c r="M5518"/>
      <c r="N5518"/>
      <c r="O5518" s="20"/>
      <c r="P5518"/>
      <c r="Q5518"/>
      <c r="R5518"/>
      <c r="S5518"/>
      <c r="T5518" s="20"/>
      <c r="U5518"/>
      <c r="V5518"/>
      <c r="W5518"/>
      <c r="X5518"/>
      <c r="Y5518" s="20"/>
      <c r="Z5518"/>
      <c r="AA5518"/>
      <c r="AB5518"/>
      <c r="AC5518"/>
      <c r="AD5518" s="20"/>
      <c r="AE5518"/>
      <c r="AF5518"/>
      <c r="AG5518"/>
      <c r="AH5518"/>
      <c r="AI5518" s="20"/>
      <c r="AJ5518"/>
      <c r="AK5518"/>
      <c r="AL5518"/>
      <c r="AM5518"/>
      <c r="AN5518" s="20"/>
      <c r="AO5518"/>
      <c r="AT5518" s="14"/>
      <c r="AU5518" s="14"/>
      <c r="AV5518" s="14"/>
      <c r="AW5518" s="14"/>
    </row>
    <row r="5519" spans="1:49" s="10" customFormat="1">
      <c r="A5519" s="12"/>
      <c r="C5519"/>
      <c r="D5519"/>
      <c r="E5519" s="20"/>
      <c r="F5519"/>
      <c r="G5519"/>
      <c r="H5519"/>
      <c r="I5519"/>
      <c r="J5519" s="20"/>
      <c r="K5519"/>
      <c r="L5519"/>
      <c r="M5519"/>
      <c r="N5519"/>
      <c r="O5519" s="20"/>
      <c r="P5519"/>
      <c r="Q5519"/>
      <c r="R5519"/>
      <c r="S5519"/>
      <c r="T5519" s="20"/>
      <c r="U5519"/>
      <c r="V5519"/>
      <c r="W5519"/>
      <c r="X5519"/>
      <c r="Y5519" s="20"/>
      <c r="Z5519"/>
      <c r="AA5519"/>
      <c r="AB5519"/>
      <c r="AC5519"/>
      <c r="AD5519" s="20"/>
      <c r="AE5519"/>
      <c r="AF5519"/>
      <c r="AG5519"/>
      <c r="AH5519"/>
      <c r="AI5519" s="20"/>
      <c r="AJ5519"/>
      <c r="AK5519"/>
      <c r="AL5519"/>
      <c r="AM5519"/>
      <c r="AN5519" s="20"/>
      <c r="AO5519"/>
      <c r="AT5519" s="14"/>
      <c r="AU5519" s="14"/>
      <c r="AV5519" s="14"/>
      <c r="AW5519" s="14"/>
    </row>
    <row r="5520" spans="1:49" s="10" customFormat="1">
      <c r="A5520" s="12"/>
      <c r="C5520"/>
      <c r="D5520"/>
      <c r="E5520" s="20"/>
      <c r="F5520"/>
      <c r="G5520"/>
      <c r="H5520"/>
      <c r="I5520"/>
      <c r="J5520" s="20"/>
      <c r="K5520"/>
      <c r="L5520"/>
      <c r="M5520"/>
      <c r="N5520"/>
      <c r="O5520" s="20"/>
      <c r="P5520"/>
      <c r="Q5520"/>
      <c r="R5520"/>
      <c r="S5520"/>
      <c r="T5520" s="20"/>
      <c r="U5520"/>
      <c r="V5520"/>
      <c r="W5520"/>
      <c r="X5520"/>
      <c r="Y5520" s="20"/>
      <c r="Z5520"/>
      <c r="AA5520"/>
      <c r="AB5520"/>
      <c r="AC5520"/>
      <c r="AD5520" s="20"/>
      <c r="AE5520"/>
      <c r="AF5520"/>
      <c r="AG5520"/>
      <c r="AH5520"/>
      <c r="AI5520" s="20"/>
      <c r="AJ5520"/>
      <c r="AK5520"/>
      <c r="AL5520"/>
      <c r="AM5520"/>
      <c r="AN5520" s="20"/>
      <c r="AO5520"/>
      <c r="AT5520" s="14"/>
      <c r="AU5520" s="14"/>
      <c r="AV5520" s="14"/>
      <c r="AW5520" s="14"/>
    </row>
    <row r="5521" spans="1:49" s="10" customFormat="1">
      <c r="A5521" s="12"/>
      <c r="C5521"/>
      <c r="D5521"/>
      <c r="E5521" s="20"/>
      <c r="F5521"/>
      <c r="G5521"/>
      <c r="H5521"/>
      <c r="I5521"/>
      <c r="J5521" s="20"/>
      <c r="K5521"/>
      <c r="L5521"/>
      <c r="M5521"/>
      <c r="N5521"/>
      <c r="O5521" s="20"/>
      <c r="P5521"/>
      <c r="Q5521"/>
      <c r="R5521"/>
      <c r="S5521"/>
      <c r="T5521" s="20"/>
      <c r="U5521"/>
      <c r="V5521"/>
      <c r="W5521"/>
      <c r="X5521"/>
      <c r="Y5521" s="20"/>
      <c r="Z5521"/>
      <c r="AA5521"/>
      <c r="AB5521"/>
      <c r="AC5521"/>
      <c r="AD5521" s="20"/>
      <c r="AE5521"/>
      <c r="AF5521"/>
      <c r="AG5521"/>
      <c r="AH5521"/>
      <c r="AI5521" s="20"/>
      <c r="AJ5521"/>
      <c r="AK5521"/>
      <c r="AL5521"/>
      <c r="AM5521"/>
      <c r="AN5521" s="20"/>
      <c r="AO5521"/>
      <c r="AT5521" s="14"/>
      <c r="AU5521" s="14"/>
      <c r="AV5521" s="14"/>
      <c r="AW5521" s="14"/>
    </row>
    <row r="5522" spans="1:49" s="10" customFormat="1">
      <c r="A5522" s="12"/>
      <c r="C5522"/>
      <c r="D5522"/>
      <c r="E5522" s="20"/>
      <c r="F5522"/>
      <c r="G5522"/>
      <c r="H5522"/>
      <c r="I5522"/>
      <c r="J5522" s="20"/>
      <c r="K5522"/>
      <c r="L5522"/>
      <c r="M5522"/>
      <c r="N5522"/>
      <c r="O5522" s="20"/>
      <c r="P5522"/>
      <c r="Q5522"/>
      <c r="R5522"/>
      <c r="S5522"/>
      <c r="T5522" s="20"/>
      <c r="U5522"/>
      <c r="V5522"/>
      <c r="W5522"/>
      <c r="X5522"/>
      <c r="Y5522" s="20"/>
      <c r="Z5522"/>
      <c r="AA5522"/>
      <c r="AB5522"/>
      <c r="AC5522"/>
      <c r="AD5522" s="20"/>
      <c r="AE5522"/>
      <c r="AF5522"/>
      <c r="AG5522"/>
      <c r="AH5522"/>
      <c r="AI5522" s="20"/>
      <c r="AJ5522"/>
      <c r="AK5522"/>
      <c r="AL5522"/>
      <c r="AM5522"/>
      <c r="AN5522" s="20"/>
      <c r="AO5522"/>
      <c r="AT5522" s="14"/>
      <c r="AU5522" s="14"/>
      <c r="AV5522" s="14"/>
      <c r="AW5522" s="14"/>
    </row>
    <row r="5523" spans="1:49" s="10" customFormat="1">
      <c r="A5523" s="12"/>
      <c r="C5523"/>
      <c r="D5523"/>
      <c r="E5523" s="20"/>
      <c r="F5523"/>
      <c r="G5523"/>
      <c r="H5523"/>
      <c r="I5523"/>
      <c r="J5523" s="20"/>
      <c r="K5523"/>
      <c r="L5523"/>
      <c r="M5523"/>
      <c r="N5523"/>
      <c r="O5523" s="20"/>
      <c r="P5523"/>
      <c r="Q5523"/>
      <c r="R5523"/>
      <c r="S5523"/>
      <c r="T5523" s="20"/>
      <c r="U5523"/>
      <c r="V5523"/>
      <c r="W5523"/>
      <c r="X5523"/>
      <c r="Y5523" s="20"/>
      <c r="Z5523"/>
      <c r="AA5523"/>
      <c r="AB5523"/>
      <c r="AC5523"/>
      <c r="AD5523" s="20"/>
      <c r="AE5523"/>
      <c r="AF5523"/>
      <c r="AG5523"/>
      <c r="AH5523"/>
      <c r="AI5523" s="20"/>
      <c r="AJ5523"/>
      <c r="AK5523"/>
      <c r="AL5523"/>
      <c r="AM5523"/>
      <c r="AN5523" s="20"/>
      <c r="AO5523"/>
      <c r="AT5523" s="14"/>
      <c r="AU5523" s="14"/>
      <c r="AV5523" s="14"/>
      <c r="AW5523" s="14"/>
    </row>
    <row r="5524" spans="1:49" s="10" customFormat="1">
      <c r="A5524" s="12"/>
      <c r="C5524"/>
      <c r="D5524"/>
      <c r="E5524" s="20"/>
      <c r="F5524"/>
      <c r="G5524"/>
      <c r="H5524"/>
      <c r="I5524"/>
      <c r="J5524" s="20"/>
      <c r="K5524"/>
      <c r="L5524"/>
      <c r="M5524"/>
      <c r="N5524"/>
      <c r="O5524" s="20"/>
      <c r="P5524"/>
      <c r="Q5524"/>
      <c r="R5524"/>
      <c r="S5524"/>
      <c r="T5524" s="20"/>
      <c r="U5524"/>
      <c r="V5524"/>
      <c r="W5524"/>
      <c r="X5524"/>
      <c r="Y5524" s="20"/>
      <c r="Z5524"/>
      <c r="AA5524"/>
      <c r="AB5524"/>
      <c r="AC5524"/>
      <c r="AD5524" s="20"/>
      <c r="AE5524"/>
      <c r="AF5524"/>
      <c r="AG5524"/>
      <c r="AH5524"/>
      <c r="AI5524" s="20"/>
      <c r="AJ5524"/>
      <c r="AK5524"/>
      <c r="AL5524"/>
      <c r="AM5524"/>
      <c r="AN5524" s="20"/>
      <c r="AO5524"/>
      <c r="AT5524" s="14"/>
      <c r="AU5524" s="14"/>
      <c r="AV5524" s="14"/>
      <c r="AW5524" s="14"/>
    </row>
    <row r="5525" spans="1:49" s="10" customFormat="1">
      <c r="A5525" s="12"/>
      <c r="C5525"/>
      <c r="D5525"/>
      <c r="E5525" s="20"/>
      <c r="F5525"/>
      <c r="G5525"/>
      <c r="H5525"/>
      <c r="I5525"/>
      <c r="J5525" s="20"/>
      <c r="K5525"/>
      <c r="L5525"/>
      <c r="M5525"/>
      <c r="N5525"/>
      <c r="O5525" s="20"/>
      <c r="P5525"/>
      <c r="Q5525"/>
      <c r="R5525"/>
      <c r="S5525"/>
      <c r="T5525" s="20"/>
      <c r="U5525"/>
      <c r="V5525"/>
      <c r="W5525"/>
      <c r="X5525"/>
      <c r="Y5525" s="20"/>
      <c r="Z5525"/>
      <c r="AA5525"/>
      <c r="AB5525"/>
      <c r="AC5525"/>
      <c r="AD5525" s="20"/>
      <c r="AE5525"/>
      <c r="AF5525"/>
      <c r="AG5525"/>
      <c r="AH5525"/>
      <c r="AI5525" s="20"/>
      <c r="AJ5525"/>
      <c r="AK5525"/>
      <c r="AL5525"/>
      <c r="AM5525"/>
      <c r="AN5525" s="20"/>
      <c r="AO5525"/>
      <c r="AT5525" s="14"/>
      <c r="AU5525" s="14"/>
      <c r="AV5525" s="14"/>
      <c r="AW5525" s="14"/>
    </row>
    <row r="5526" spans="1:49" s="10" customFormat="1">
      <c r="A5526" s="12"/>
      <c r="C5526"/>
      <c r="D5526"/>
      <c r="E5526" s="20"/>
      <c r="F5526"/>
      <c r="G5526"/>
      <c r="H5526"/>
      <c r="I5526"/>
      <c r="J5526" s="20"/>
      <c r="K5526"/>
      <c r="L5526"/>
      <c r="M5526"/>
      <c r="N5526"/>
      <c r="O5526" s="20"/>
      <c r="P5526"/>
      <c r="Q5526"/>
      <c r="R5526"/>
      <c r="S5526"/>
      <c r="T5526" s="20"/>
      <c r="U5526"/>
      <c r="V5526"/>
      <c r="W5526"/>
      <c r="X5526"/>
      <c r="Y5526" s="20"/>
      <c r="Z5526"/>
      <c r="AA5526"/>
      <c r="AB5526"/>
      <c r="AC5526"/>
      <c r="AD5526" s="20"/>
      <c r="AE5526"/>
      <c r="AF5526"/>
      <c r="AG5526"/>
      <c r="AH5526"/>
      <c r="AI5526" s="20"/>
      <c r="AJ5526"/>
      <c r="AK5526"/>
      <c r="AL5526"/>
      <c r="AM5526"/>
      <c r="AN5526" s="20"/>
      <c r="AO5526"/>
      <c r="AT5526" s="14"/>
      <c r="AU5526" s="14"/>
      <c r="AV5526" s="14"/>
      <c r="AW5526" s="14"/>
    </row>
    <row r="5527" spans="1:49" s="10" customFormat="1">
      <c r="A5527" s="12"/>
      <c r="C5527"/>
      <c r="D5527"/>
      <c r="E5527" s="20"/>
      <c r="F5527"/>
      <c r="G5527"/>
      <c r="H5527"/>
      <c r="I5527"/>
      <c r="J5527" s="20"/>
      <c r="K5527"/>
      <c r="L5527"/>
      <c r="M5527"/>
      <c r="N5527"/>
      <c r="O5527" s="20"/>
      <c r="P5527"/>
      <c r="Q5527"/>
      <c r="R5527"/>
      <c r="S5527"/>
      <c r="T5527" s="20"/>
      <c r="U5527"/>
      <c r="V5527"/>
      <c r="W5527"/>
      <c r="X5527"/>
      <c r="Y5527" s="20"/>
      <c r="Z5527"/>
      <c r="AA5527"/>
      <c r="AB5527"/>
      <c r="AC5527"/>
      <c r="AD5527" s="20"/>
      <c r="AE5527"/>
      <c r="AF5527"/>
      <c r="AG5527"/>
      <c r="AH5527"/>
      <c r="AI5527" s="20"/>
      <c r="AJ5527"/>
      <c r="AK5527"/>
      <c r="AL5527"/>
      <c r="AM5527"/>
      <c r="AN5527" s="20"/>
      <c r="AO5527"/>
      <c r="AT5527" s="14"/>
      <c r="AU5527" s="14"/>
      <c r="AV5527" s="14"/>
      <c r="AW5527" s="14"/>
    </row>
    <row r="5528" spans="1:49" s="10" customFormat="1">
      <c r="A5528" s="12"/>
      <c r="C5528"/>
      <c r="D5528"/>
      <c r="E5528" s="20"/>
      <c r="F5528"/>
      <c r="G5528"/>
      <c r="H5528"/>
      <c r="I5528"/>
      <c r="J5528" s="20"/>
      <c r="K5528"/>
      <c r="L5528"/>
      <c r="M5528"/>
      <c r="N5528"/>
      <c r="O5528" s="20"/>
      <c r="P5528"/>
      <c r="Q5528"/>
      <c r="R5528"/>
      <c r="S5528"/>
      <c r="T5528" s="20"/>
      <c r="U5528"/>
      <c r="V5528"/>
      <c r="W5528"/>
      <c r="X5528"/>
      <c r="Y5528" s="20"/>
      <c r="Z5528"/>
      <c r="AA5528"/>
      <c r="AB5528"/>
      <c r="AC5528"/>
      <c r="AD5528" s="20"/>
      <c r="AE5528"/>
      <c r="AF5528"/>
      <c r="AG5528"/>
      <c r="AH5528"/>
      <c r="AI5528" s="20"/>
      <c r="AJ5528"/>
      <c r="AK5528"/>
      <c r="AL5528"/>
      <c r="AM5528"/>
      <c r="AN5528" s="20"/>
      <c r="AO5528"/>
      <c r="AT5528" s="14"/>
      <c r="AU5528" s="14"/>
      <c r="AV5528" s="14"/>
      <c r="AW5528" s="14"/>
    </row>
    <row r="5529" spans="1:49" s="10" customFormat="1">
      <c r="A5529" s="12"/>
      <c r="C5529"/>
      <c r="D5529"/>
      <c r="E5529" s="20"/>
      <c r="F5529"/>
      <c r="G5529"/>
      <c r="H5529"/>
      <c r="I5529"/>
      <c r="J5529" s="20"/>
      <c r="K5529"/>
      <c r="L5529"/>
      <c r="M5529"/>
      <c r="N5529"/>
      <c r="O5529" s="20"/>
      <c r="P5529"/>
      <c r="Q5529"/>
      <c r="R5529"/>
      <c r="S5529"/>
      <c r="T5529" s="20"/>
      <c r="U5529"/>
      <c r="V5529"/>
      <c r="W5529"/>
      <c r="X5529"/>
      <c r="Y5529" s="20"/>
      <c r="Z5529"/>
      <c r="AA5529"/>
      <c r="AB5529"/>
      <c r="AC5529"/>
      <c r="AD5529" s="20"/>
      <c r="AE5529"/>
      <c r="AF5529"/>
      <c r="AG5529"/>
      <c r="AH5529"/>
      <c r="AI5529" s="20"/>
      <c r="AJ5529"/>
      <c r="AK5529"/>
      <c r="AL5529"/>
      <c r="AM5529"/>
      <c r="AN5529" s="20"/>
      <c r="AO5529"/>
      <c r="AT5529" s="14"/>
      <c r="AU5529" s="14"/>
      <c r="AV5529" s="14"/>
      <c r="AW5529" s="14"/>
    </row>
    <row r="5530" spans="1:49" s="10" customFormat="1">
      <c r="A5530" s="12"/>
      <c r="C5530"/>
      <c r="D5530"/>
      <c r="E5530" s="20"/>
      <c r="F5530"/>
      <c r="G5530"/>
      <c r="H5530"/>
      <c r="I5530"/>
      <c r="J5530" s="20"/>
      <c r="K5530"/>
      <c r="L5530"/>
      <c r="M5530"/>
      <c r="N5530"/>
      <c r="O5530" s="20"/>
      <c r="P5530"/>
      <c r="Q5530"/>
      <c r="R5530"/>
      <c r="S5530"/>
      <c r="T5530" s="20"/>
      <c r="U5530"/>
      <c r="V5530"/>
      <c r="W5530"/>
      <c r="X5530"/>
      <c r="Y5530" s="20"/>
      <c r="Z5530"/>
      <c r="AA5530"/>
      <c r="AB5530"/>
      <c r="AC5530"/>
      <c r="AD5530" s="20"/>
      <c r="AE5530"/>
      <c r="AF5530"/>
      <c r="AG5530"/>
      <c r="AH5530"/>
      <c r="AI5530" s="20"/>
      <c r="AJ5530"/>
      <c r="AK5530"/>
      <c r="AL5530"/>
      <c r="AM5530"/>
      <c r="AN5530" s="20"/>
      <c r="AO5530"/>
      <c r="AT5530" s="14"/>
      <c r="AU5530" s="14"/>
      <c r="AV5530" s="14"/>
      <c r="AW5530" s="14"/>
    </row>
    <row r="5531" spans="1:49" s="10" customFormat="1">
      <c r="A5531" s="12"/>
      <c r="C5531"/>
      <c r="D5531"/>
      <c r="E5531" s="20"/>
      <c r="F5531"/>
      <c r="G5531"/>
      <c r="H5531"/>
      <c r="I5531"/>
      <c r="J5531" s="20"/>
      <c r="K5531"/>
      <c r="L5531"/>
      <c r="M5531"/>
      <c r="N5531"/>
      <c r="O5531" s="20"/>
      <c r="P5531"/>
      <c r="Q5531"/>
      <c r="R5531"/>
      <c r="S5531"/>
      <c r="T5531" s="20"/>
      <c r="U5531"/>
      <c r="V5531"/>
      <c r="W5531"/>
      <c r="X5531"/>
      <c r="Y5531" s="20"/>
      <c r="Z5531"/>
      <c r="AA5531"/>
      <c r="AB5531"/>
      <c r="AC5531"/>
      <c r="AD5531" s="20"/>
      <c r="AE5531"/>
      <c r="AF5531"/>
      <c r="AG5531"/>
      <c r="AH5531"/>
      <c r="AI5531" s="20"/>
      <c r="AJ5531"/>
      <c r="AK5531"/>
      <c r="AL5531"/>
      <c r="AM5531"/>
      <c r="AN5531" s="20"/>
      <c r="AO5531"/>
      <c r="AT5531" s="14"/>
      <c r="AU5531" s="14"/>
      <c r="AV5531" s="14"/>
      <c r="AW5531" s="14"/>
    </row>
    <row r="5532" spans="1:49" s="10" customFormat="1">
      <c r="A5532" s="12"/>
      <c r="C5532"/>
      <c r="D5532"/>
      <c r="E5532" s="20"/>
      <c r="F5532"/>
      <c r="G5532"/>
      <c r="H5532"/>
      <c r="I5532"/>
      <c r="J5532" s="20"/>
      <c r="K5532"/>
      <c r="L5532"/>
      <c r="M5532"/>
      <c r="N5532"/>
      <c r="O5532" s="20"/>
      <c r="P5532"/>
      <c r="Q5532"/>
      <c r="R5532"/>
      <c r="S5532"/>
      <c r="T5532" s="20"/>
      <c r="U5532"/>
      <c r="V5532"/>
      <c r="W5532"/>
      <c r="X5532"/>
      <c r="Y5532" s="20"/>
      <c r="Z5532"/>
      <c r="AA5532"/>
      <c r="AB5532"/>
      <c r="AC5532"/>
      <c r="AD5532" s="20"/>
      <c r="AE5532"/>
      <c r="AF5532"/>
      <c r="AG5532"/>
      <c r="AH5532"/>
      <c r="AI5532" s="20"/>
      <c r="AJ5532"/>
      <c r="AK5532"/>
      <c r="AL5532"/>
      <c r="AM5532"/>
      <c r="AN5532" s="20"/>
      <c r="AO5532"/>
      <c r="AT5532" s="14"/>
      <c r="AU5532" s="14"/>
      <c r="AV5532" s="14"/>
      <c r="AW5532" s="14"/>
    </row>
    <row r="5533" spans="1:49" s="10" customFormat="1">
      <c r="A5533" s="12"/>
      <c r="C5533"/>
      <c r="D5533"/>
      <c r="E5533" s="20"/>
      <c r="F5533"/>
      <c r="G5533"/>
      <c r="H5533"/>
      <c r="I5533"/>
      <c r="J5533" s="20"/>
      <c r="K5533"/>
      <c r="L5533"/>
      <c r="M5533"/>
      <c r="N5533"/>
      <c r="O5533" s="20"/>
      <c r="P5533"/>
      <c r="Q5533"/>
      <c r="R5533"/>
      <c r="S5533"/>
      <c r="T5533" s="20"/>
      <c r="U5533"/>
      <c r="V5533"/>
      <c r="W5533"/>
      <c r="X5533"/>
      <c r="Y5533" s="20"/>
      <c r="Z5533"/>
      <c r="AA5533"/>
      <c r="AB5533"/>
      <c r="AC5533"/>
      <c r="AD5533" s="20"/>
      <c r="AE5533"/>
      <c r="AF5533"/>
      <c r="AG5533"/>
      <c r="AH5533"/>
      <c r="AI5533" s="20"/>
      <c r="AJ5533"/>
      <c r="AK5533"/>
      <c r="AL5533"/>
      <c r="AM5533"/>
      <c r="AN5533" s="20"/>
      <c r="AO5533"/>
      <c r="AT5533" s="14"/>
      <c r="AU5533" s="14"/>
      <c r="AV5533" s="14"/>
      <c r="AW5533" s="14"/>
    </row>
    <row r="5534" spans="1:49" s="10" customFormat="1">
      <c r="A5534" s="12"/>
      <c r="C5534"/>
      <c r="D5534"/>
      <c r="E5534" s="20"/>
      <c r="F5534"/>
      <c r="G5534"/>
      <c r="H5534"/>
      <c r="I5534"/>
      <c r="J5534" s="20"/>
      <c r="K5534"/>
      <c r="L5534"/>
      <c r="M5534"/>
      <c r="N5534"/>
      <c r="O5534" s="20"/>
      <c r="P5534"/>
      <c r="Q5534"/>
      <c r="R5534"/>
      <c r="S5534"/>
      <c r="T5534" s="20"/>
      <c r="U5534"/>
      <c r="V5534"/>
      <c r="W5534"/>
      <c r="X5534"/>
      <c r="Y5534" s="20"/>
      <c r="Z5534"/>
      <c r="AA5534"/>
      <c r="AB5534"/>
      <c r="AC5534"/>
      <c r="AD5534" s="20"/>
      <c r="AE5534"/>
      <c r="AF5534"/>
      <c r="AG5534"/>
      <c r="AH5534"/>
      <c r="AI5534" s="20"/>
      <c r="AJ5534"/>
      <c r="AK5534"/>
      <c r="AL5534"/>
      <c r="AM5534"/>
      <c r="AN5534" s="20"/>
      <c r="AO5534"/>
      <c r="AT5534" s="14"/>
      <c r="AU5534" s="14"/>
      <c r="AV5534" s="14"/>
      <c r="AW5534" s="14"/>
    </row>
    <row r="5535" spans="1:49" s="10" customFormat="1">
      <c r="A5535" s="12"/>
      <c r="C5535"/>
      <c r="D5535"/>
      <c r="E5535" s="20"/>
      <c r="F5535"/>
      <c r="G5535"/>
      <c r="H5535"/>
      <c r="I5535"/>
      <c r="J5535" s="20"/>
      <c r="K5535"/>
      <c r="L5535"/>
      <c r="M5535"/>
      <c r="N5535"/>
      <c r="O5535" s="20"/>
      <c r="P5535"/>
      <c r="Q5535"/>
      <c r="R5535"/>
      <c r="S5535"/>
      <c r="T5535" s="20"/>
      <c r="U5535"/>
      <c r="V5535"/>
      <c r="W5535"/>
      <c r="X5535"/>
      <c r="Y5535" s="20"/>
      <c r="Z5535"/>
      <c r="AA5535"/>
      <c r="AB5535"/>
      <c r="AC5535"/>
      <c r="AD5535" s="20"/>
      <c r="AE5535"/>
      <c r="AF5535"/>
      <c r="AG5535"/>
      <c r="AH5535"/>
      <c r="AI5535" s="20"/>
      <c r="AJ5535"/>
      <c r="AK5535"/>
      <c r="AL5535"/>
      <c r="AM5535"/>
      <c r="AN5535" s="20"/>
      <c r="AO5535"/>
      <c r="AT5535" s="14"/>
      <c r="AU5535" s="14"/>
      <c r="AV5535" s="14"/>
      <c r="AW5535" s="14"/>
    </row>
    <row r="5536" spans="1:49" s="10" customFormat="1">
      <c r="A5536" s="12"/>
      <c r="C5536"/>
      <c r="D5536"/>
      <c r="E5536" s="20"/>
      <c r="F5536"/>
      <c r="G5536"/>
      <c r="H5536"/>
      <c r="I5536"/>
      <c r="J5536" s="20"/>
      <c r="K5536"/>
      <c r="L5536"/>
      <c r="M5536"/>
      <c r="N5536"/>
      <c r="O5536" s="20"/>
      <c r="P5536"/>
      <c r="Q5536"/>
      <c r="R5536"/>
      <c r="S5536"/>
      <c r="T5536" s="20"/>
      <c r="U5536"/>
      <c r="V5536"/>
      <c r="W5536"/>
      <c r="X5536"/>
      <c r="Y5536" s="20"/>
      <c r="Z5536"/>
      <c r="AA5536"/>
      <c r="AB5536"/>
      <c r="AC5536"/>
      <c r="AD5536" s="20"/>
      <c r="AE5536"/>
      <c r="AF5536"/>
      <c r="AG5536"/>
      <c r="AH5536"/>
      <c r="AI5536" s="20"/>
      <c r="AJ5536"/>
      <c r="AK5536"/>
      <c r="AL5536"/>
      <c r="AM5536"/>
      <c r="AN5536" s="20"/>
      <c r="AO5536"/>
      <c r="AT5536" s="14"/>
      <c r="AU5536" s="14"/>
      <c r="AV5536" s="14"/>
      <c r="AW5536" s="14"/>
    </row>
    <row r="5537" spans="1:49" s="10" customFormat="1">
      <c r="A5537" s="12"/>
      <c r="C5537"/>
      <c r="D5537"/>
      <c r="E5537" s="20"/>
      <c r="F5537"/>
      <c r="G5537"/>
      <c r="H5537"/>
      <c r="I5537"/>
      <c r="J5537" s="20"/>
      <c r="K5537"/>
      <c r="L5537"/>
      <c r="M5537"/>
      <c r="N5537"/>
      <c r="O5537" s="20"/>
      <c r="P5537"/>
      <c r="Q5537"/>
      <c r="R5537"/>
      <c r="S5537"/>
      <c r="T5537" s="20"/>
      <c r="U5537"/>
      <c r="V5537"/>
      <c r="W5537"/>
      <c r="X5537"/>
      <c r="Y5537" s="20"/>
      <c r="Z5537"/>
      <c r="AA5537"/>
      <c r="AB5537"/>
      <c r="AC5537"/>
      <c r="AD5537" s="20"/>
      <c r="AE5537"/>
      <c r="AF5537"/>
      <c r="AG5537"/>
      <c r="AH5537"/>
      <c r="AI5537" s="20"/>
      <c r="AJ5537"/>
      <c r="AK5537"/>
      <c r="AL5537"/>
      <c r="AM5537"/>
      <c r="AN5537" s="20"/>
      <c r="AO5537"/>
      <c r="AT5537" s="14"/>
      <c r="AU5537" s="14"/>
      <c r="AV5537" s="14"/>
      <c r="AW5537" s="14"/>
    </row>
    <row r="5538" spans="1:49" s="10" customFormat="1">
      <c r="A5538" s="12"/>
      <c r="C5538"/>
      <c r="D5538"/>
      <c r="E5538" s="20"/>
      <c r="F5538"/>
      <c r="G5538"/>
      <c r="H5538"/>
      <c r="I5538"/>
      <c r="J5538" s="20"/>
      <c r="K5538"/>
      <c r="L5538"/>
      <c r="M5538"/>
      <c r="N5538"/>
      <c r="O5538" s="20"/>
      <c r="P5538"/>
      <c r="Q5538"/>
      <c r="R5538"/>
      <c r="S5538"/>
      <c r="T5538" s="20"/>
      <c r="U5538"/>
      <c r="V5538"/>
      <c r="W5538"/>
      <c r="X5538"/>
      <c r="Y5538" s="20"/>
      <c r="Z5538"/>
      <c r="AA5538"/>
      <c r="AB5538"/>
      <c r="AC5538"/>
      <c r="AD5538" s="20"/>
      <c r="AE5538"/>
      <c r="AF5538"/>
      <c r="AG5538"/>
      <c r="AH5538"/>
      <c r="AI5538" s="20"/>
      <c r="AJ5538"/>
      <c r="AK5538"/>
      <c r="AL5538"/>
      <c r="AM5538"/>
      <c r="AN5538" s="20"/>
      <c r="AO5538"/>
      <c r="AT5538" s="14"/>
      <c r="AU5538" s="14"/>
      <c r="AV5538" s="14"/>
      <c r="AW5538" s="14"/>
    </row>
    <row r="5539" spans="1:49" s="10" customFormat="1">
      <c r="A5539" s="12"/>
      <c r="C5539"/>
      <c r="D5539"/>
      <c r="E5539" s="20"/>
      <c r="F5539"/>
      <c r="G5539"/>
      <c r="H5539"/>
      <c r="I5539"/>
      <c r="J5539" s="20"/>
      <c r="K5539"/>
      <c r="L5539"/>
      <c r="M5539"/>
      <c r="N5539"/>
      <c r="O5539" s="20"/>
      <c r="P5539"/>
      <c r="Q5539"/>
      <c r="R5539"/>
      <c r="S5539"/>
      <c r="T5539" s="20"/>
      <c r="U5539"/>
      <c r="V5539"/>
      <c r="W5539"/>
      <c r="X5539"/>
      <c r="Y5539" s="20"/>
      <c r="Z5539"/>
      <c r="AA5539"/>
      <c r="AB5539"/>
      <c r="AC5539"/>
      <c r="AD5539" s="20"/>
      <c r="AE5539"/>
      <c r="AF5539"/>
      <c r="AG5539"/>
      <c r="AH5539"/>
      <c r="AI5539" s="20"/>
      <c r="AJ5539"/>
      <c r="AK5539"/>
      <c r="AL5539"/>
      <c r="AM5539"/>
      <c r="AN5539" s="20"/>
      <c r="AO5539"/>
      <c r="AT5539" s="14"/>
      <c r="AU5539" s="14"/>
      <c r="AV5539" s="14"/>
      <c r="AW5539" s="14"/>
    </row>
    <row r="5540" spans="1:49" s="10" customFormat="1">
      <c r="A5540" s="12"/>
      <c r="C5540"/>
      <c r="D5540"/>
      <c r="E5540" s="20"/>
      <c r="F5540"/>
      <c r="G5540"/>
      <c r="H5540"/>
      <c r="I5540"/>
      <c r="J5540" s="20"/>
      <c r="K5540"/>
      <c r="L5540"/>
      <c r="M5540"/>
      <c r="N5540"/>
      <c r="O5540" s="20"/>
      <c r="P5540"/>
      <c r="Q5540"/>
      <c r="R5540"/>
      <c r="S5540"/>
      <c r="T5540" s="20"/>
      <c r="U5540"/>
      <c r="V5540"/>
      <c r="W5540"/>
      <c r="X5540"/>
      <c r="Y5540" s="20"/>
      <c r="Z5540"/>
      <c r="AA5540"/>
      <c r="AB5540"/>
      <c r="AC5540"/>
      <c r="AD5540" s="20"/>
      <c r="AE5540"/>
      <c r="AF5540"/>
      <c r="AG5540"/>
      <c r="AH5540"/>
      <c r="AI5540" s="20"/>
      <c r="AJ5540"/>
      <c r="AK5540"/>
      <c r="AL5540"/>
      <c r="AM5540"/>
      <c r="AN5540" s="20"/>
      <c r="AO5540"/>
      <c r="AT5540" s="14"/>
      <c r="AU5540" s="14"/>
      <c r="AV5540" s="14"/>
      <c r="AW5540" s="14"/>
    </row>
    <row r="5541" spans="1:49" s="10" customFormat="1">
      <c r="A5541" s="12"/>
      <c r="C5541"/>
      <c r="D5541"/>
      <c r="E5541" s="20"/>
      <c r="F5541"/>
      <c r="G5541"/>
      <c r="H5541"/>
      <c r="I5541"/>
      <c r="J5541" s="20"/>
      <c r="K5541"/>
      <c r="L5541"/>
      <c r="M5541"/>
      <c r="N5541"/>
      <c r="O5541" s="20"/>
      <c r="P5541"/>
      <c r="Q5541"/>
      <c r="R5541"/>
      <c r="S5541"/>
      <c r="T5541" s="20"/>
      <c r="U5541"/>
      <c r="V5541"/>
      <c r="W5541"/>
      <c r="X5541"/>
      <c r="Y5541" s="20"/>
      <c r="Z5541"/>
      <c r="AA5541"/>
      <c r="AB5541"/>
      <c r="AC5541"/>
      <c r="AD5541" s="20"/>
      <c r="AE5541"/>
      <c r="AF5541"/>
      <c r="AG5541"/>
      <c r="AH5541"/>
      <c r="AI5541" s="20"/>
      <c r="AJ5541"/>
      <c r="AK5541"/>
      <c r="AL5541"/>
      <c r="AM5541"/>
      <c r="AN5541" s="20"/>
      <c r="AO5541"/>
      <c r="AT5541" s="14"/>
      <c r="AU5541" s="14"/>
      <c r="AV5541" s="14"/>
      <c r="AW5541" s="14"/>
    </row>
    <row r="5542" spans="1:49" s="10" customFormat="1">
      <c r="A5542" s="12"/>
      <c r="C5542"/>
      <c r="D5542"/>
      <c r="E5542" s="20"/>
      <c r="F5542"/>
      <c r="G5542"/>
      <c r="H5542"/>
      <c r="I5542"/>
      <c r="J5542" s="20"/>
      <c r="K5542"/>
      <c r="L5542"/>
      <c r="M5542"/>
      <c r="N5542"/>
      <c r="O5542" s="20"/>
      <c r="P5542"/>
      <c r="Q5542"/>
      <c r="R5542"/>
      <c r="S5542"/>
      <c r="T5542" s="20"/>
      <c r="U5542"/>
      <c r="V5542"/>
      <c r="W5542"/>
      <c r="X5542"/>
      <c r="Y5542" s="20"/>
      <c r="Z5542"/>
      <c r="AA5542"/>
      <c r="AB5542"/>
      <c r="AC5542"/>
      <c r="AD5542" s="20"/>
      <c r="AE5542"/>
      <c r="AF5542"/>
      <c r="AG5542"/>
      <c r="AH5542"/>
      <c r="AI5542" s="20"/>
      <c r="AJ5542"/>
      <c r="AK5542"/>
      <c r="AL5542"/>
      <c r="AM5542"/>
      <c r="AN5542" s="20"/>
      <c r="AO5542"/>
      <c r="AT5542" s="14"/>
      <c r="AU5542" s="14"/>
      <c r="AV5542" s="14"/>
      <c r="AW5542" s="14"/>
    </row>
    <row r="5543" spans="1:49" s="10" customFormat="1">
      <c r="A5543" s="12"/>
      <c r="C5543"/>
      <c r="D5543"/>
      <c r="E5543" s="20"/>
      <c r="F5543"/>
      <c r="G5543"/>
      <c r="H5543"/>
      <c r="I5543"/>
      <c r="J5543" s="20"/>
      <c r="K5543"/>
      <c r="L5543"/>
      <c r="M5543"/>
      <c r="N5543"/>
      <c r="O5543" s="20"/>
      <c r="P5543"/>
      <c r="Q5543"/>
      <c r="R5543"/>
      <c r="S5543"/>
      <c r="T5543" s="20"/>
      <c r="U5543"/>
      <c r="V5543"/>
      <c r="W5543"/>
      <c r="X5543"/>
      <c r="Y5543" s="20"/>
      <c r="Z5543"/>
      <c r="AA5543"/>
      <c r="AB5543"/>
      <c r="AC5543"/>
      <c r="AD5543" s="20"/>
      <c r="AE5543"/>
      <c r="AF5543"/>
      <c r="AG5543"/>
      <c r="AH5543"/>
      <c r="AI5543" s="20"/>
      <c r="AJ5543"/>
      <c r="AK5543"/>
      <c r="AL5543"/>
      <c r="AM5543"/>
      <c r="AN5543" s="20"/>
      <c r="AO5543"/>
      <c r="AT5543" s="14"/>
      <c r="AU5543" s="14"/>
      <c r="AV5543" s="14"/>
      <c r="AW5543" s="14"/>
    </row>
    <row r="5544" spans="1:49" s="10" customFormat="1">
      <c r="A5544" s="12"/>
      <c r="C5544"/>
      <c r="D5544"/>
      <c r="E5544" s="20"/>
      <c r="F5544"/>
      <c r="G5544"/>
      <c r="H5544"/>
      <c r="I5544"/>
      <c r="J5544" s="20"/>
      <c r="K5544"/>
      <c r="L5544"/>
      <c r="M5544"/>
      <c r="N5544"/>
      <c r="O5544" s="20"/>
      <c r="P5544"/>
      <c r="Q5544"/>
      <c r="R5544"/>
      <c r="S5544"/>
      <c r="T5544" s="20"/>
      <c r="U5544"/>
      <c r="V5544"/>
      <c r="W5544"/>
      <c r="X5544"/>
      <c r="Y5544" s="20"/>
      <c r="Z5544"/>
      <c r="AA5544"/>
      <c r="AB5544"/>
      <c r="AC5544"/>
      <c r="AD5544" s="20"/>
      <c r="AE5544"/>
      <c r="AF5544"/>
      <c r="AG5544"/>
      <c r="AH5544"/>
      <c r="AI5544" s="20"/>
      <c r="AJ5544"/>
      <c r="AK5544"/>
      <c r="AL5544"/>
      <c r="AM5544"/>
      <c r="AN5544" s="20"/>
      <c r="AO5544"/>
      <c r="AT5544" s="14"/>
      <c r="AU5544" s="14"/>
      <c r="AV5544" s="14"/>
      <c r="AW5544" s="14"/>
    </row>
    <row r="5545" spans="1:49" s="10" customFormat="1">
      <c r="A5545" s="12"/>
      <c r="C5545"/>
      <c r="D5545"/>
      <c r="E5545" s="20"/>
      <c r="F5545"/>
      <c r="G5545"/>
      <c r="H5545"/>
      <c r="I5545"/>
      <c r="J5545" s="20"/>
      <c r="K5545"/>
      <c r="L5545"/>
      <c r="M5545"/>
      <c r="N5545"/>
      <c r="O5545" s="20"/>
      <c r="P5545"/>
      <c r="Q5545"/>
      <c r="R5545"/>
      <c r="S5545"/>
      <c r="T5545" s="20"/>
      <c r="U5545"/>
      <c r="V5545"/>
      <c r="W5545"/>
      <c r="X5545"/>
      <c r="Y5545" s="20"/>
      <c r="Z5545"/>
      <c r="AA5545"/>
      <c r="AB5545"/>
      <c r="AC5545"/>
      <c r="AD5545" s="20"/>
      <c r="AE5545"/>
      <c r="AF5545"/>
      <c r="AG5545"/>
      <c r="AH5545"/>
      <c r="AI5545" s="20"/>
      <c r="AJ5545"/>
      <c r="AK5545"/>
      <c r="AL5545"/>
      <c r="AM5545"/>
      <c r="AN5545" s="20"/>
      <c r="AO5545"/>
      <c r="AT5545" s="14"/>
      <c r="AU5545" s="14"/>
      <c r="AV5545" s="14"/>
      <c r="AW5545" s="14"/>
    </row>
    <row r="5546" spans="1:49" s="10" customFormat="1">
      <c r="A5546" s="12"/>
      <c r="C5546"/>
      <c r="D5546"/>
      <c r="E5546" s="20"/>
      <c r="F5546"/>
      <c r="G5546"/>
      <c r="H5546"/>
      <c r="I5546"/>
      <c r="J5546" s="20"/>
      <c r="K5546"/>
      <c r="L5546"/>
      <c r="M5546"/>
      <c r="N5546"/>
      <c r="O5546" s="20"/>
      <c r="P5546"/>
      <c r="Q5546"/>
      <c r="R5546"/>
      <c r="S5546"/>
      <c r="T5546" s="20"/>
      <c r="U5546"/>
      <c r="V5546"/>
      <c r="W5546"/>
      <c r="X5546"/>
      <c r="Y5546" s="20"/>
      <c r="Z5546"/>
      <c r="AA5546"/>
      <c r="AB5546"/>
      <c r="AC5546"/>
      <c r="AD5546" s="20"/>
      <c r="AE5546"/>
      <c r="AF5546"/>
      <c r="AG5546"/>
      <c r="AH5546"/>
      <c r="AI5546" s="20"/>
      <c r="AJ5546"/>
      <c r="AK5546"/>
      <c r="AL5546"/>
      <c r="AM5546"/>
      <c r="AN5546" s="20"/>
      <c r="AO5546"/>
      <c r="AT5546" s="14"/>
      <c r="AU5546" s="14"/>
      <c r="AV5546" s="14"/>
      <c r="AW5546" s="14"/>
    </row>
    <row r="5547" spans="1:49" s="10" customFormat="1">
      <c r="A5547" s="12"/>
      <c r="C5547"/>
      <c r="D5547"/>
      <c r="E5547" s="20"/>
      <c r="F5547"/>
      <c r="G5547"/>
      <c r="H5547"/>
      <c r="I5547"/>
      <c r="J5547" s="20"/>
      <c r="K5547"/>
      <c r="L5547"/>
      <c r="M5547"/>
      <c r="N5547"/>
      <c r="O5547" s="20"/>
      <c r="P5547"/>
      <c r="Q5547"/>
      <c r="R5547"/>
      <c r="S5547"/>
      <c r="T5547" s="20"/>
      <c r="U5547"/>
      <c r="V5547"/>
      <c r="W5547"/>
      <c r="X5547"/>
      <c r="Y5547" s="20"/>
      <c r="Z5547"/>
      <c r="AA5547"/>
      <c r="AB5547"/>
      <c r="AC5547"/>
      <c r="AD5547" s="20"/>
      <c r="AE5547"/>
      <c r="AF5547"/>
      <c r="AG5547"/>
      <c r="AH5547"/>
      <c r="AI5547" s="20"/>
      <c r="AJ5547"/>
      <c r="AK5547"/>
      <c r="AL5547"/>
      <c r="AM5547"/>
      <c r="AN5547" s="20"/>
      <c r="AO5547"/>
      <c r="AT5547" s="14"/>
      <c r="AU5547" s="14"/>
      <c r="AV5547" s="14"/>
      <c r="AW5547" s="14"/>
    </row>
    <row r="5548" spans="1:49" s="10" customFormat="1">
      <c r="A5548" s="12"/>
      <c r="C5548"/>
      <c r="D5548"/>
      <c r="E5548" s="20"/>
      <c r="F5548"/>
      <c r="G5548"/>
      <c r="H5548"/>
      <c r="I5548"/>
      <c r="J5548" s="20"/>
      <c r="K5548"/>
      <c r="L5548"/>
      <c r="M5548"/>
      <c r="N5548"/>
      <c r="O5548" s="20"/>
      <c r="P5548"/>
      <c r="Q5548"/>
      <c r="R5548"/>
      <c r="S5548"/>
      <c r="T5548" s="20"/>
      <c r="U5548"/>
      <c r="V5548"/>
      <c r="W5548"/>
      <c r="X5548"/>
      <c r="Y5548" s="20"/>
      <c r="Z5548"/>
      <c r="AA5548"/>
      <c r="AB5548"/>
      <c r="AC5548"/>
      <c r="AD5548" s="20"/>
      <c r="AE5548"/>
      <c r="AF5548"/>
      <c r="AG5548"/>
      <c r="AH5548"/>
      <c r="AI5548" s="20"/>
      <c r="AJ5548"/>
      <c r="AK5548"/>
      <c r="AL5548"/>
      <c r="AM5548"/>
      <c r="AN5548" s="20"/>
      <c r="AO5548"/>
      <c r="AT5548" s="14"/>
      <c r="AU5548" s="14"/>
      <c r="AV5548" s="14"/>
      <c r="AW5548" s="14"/>
    </row>
    <row r="5549" spans="1:49" s="10" customFormat="1">
      <c r="A5549" s="12"/>
      <c r="C5549"/>
      <c r="D5549"/>
      <c r="E5549" s="20"/>
      <c r="F5549"/>
      <c r="G5549"/>
      <c r="H5549"/>
      <c r="I5549"/>
      <c r="J5549" s="20"/>
      <c r="K5549"/>
      <c r="L5549"/>
      <c r="M5549"/>
      <c r="N5549"/>
      <c r="O5549" s="20"/>
      <c r="P5549"/>
      <c r="Q5549"/>
      <c r="R5549"/>
      <c r="S5549"/>
      <c r="T5549" s="20"/>
      <c r="U5549"/>
      <c r="V5549"/>
      <c r="W5549"/>
      <c r="X5549"/>
      <c r="Y5549" s="20"/>
      <c r="Z5549"/>
      <c r="AA5549"/>
      <c r="AB5549"/>
      <c r="AC5549"/>
      <c r="AD5549" s="20"/>
      <c r="AE5549"/>
      <c r="AF5549"/>
      <c r="AG5549"/>
      <c r="AH5549"/>
      <c r="AI5549" s="20"/>
      <c r="AJ5549"/>
      <c r="AK5549"/>
      <c r="AL5549"/>
      <c r="AM5549"/>
      <c r="AN5549" s="20"/>
      <c r="AO5549"/>
      <c r="AT5549" s="14"/>
      <c r="AU5549" s="14"/>
      <c r="AV5549" s="14"/>
      <c r="AW5549" s="14"/>
    </row>
    <row r="5550" spans="1:49" s="10" customFormat="1">
      <c r="A5550" s="12"/>
      <c r="C5550"/>
      <c r="D5550"/>
      <c r="E5550" s="20"/>
      <c r="F5550"/>
      <c r="G5550"/>
      <c r="H5550"/>
      <c r="I5550"/>
      <c r="J5550" s="20"/>
      <c r="K5550"/>
      <c r="L5550"/>
      <c r="M5550"/>
      <c r="N5550"/>
      <c r="O5550" s="20"/>
      <c r="P5550"/>
      <c r="Q5550"/>
      <c r="R5550"/>
      <c r="S5550"/>
      <c r="T5550" s="20"/>
      <c r="U5550"/>
      <c r="V5550"/>
      <c r="W5550"/>
      <c r="X5550"/>
      <c r="Y5550" s="20"/>
      <c r="Z5550"/>
      <c r="AA5550"/>
      <c r="AB5550"/>
      <c r="AC5550"/>
      <c r="AD5550" s="20"/>
      <c r="AE5550"/>
      <c r="AF5550"/>
      <c r="AG5550"/>
      <c r="AH5550"/>
      <c r="AI5550" s="20"/>
      <c r="AJ5550"/>
      <c r="AK5550"/>
      <c r="AL5550"/>
      <c r="AM5550"/>
      <c r="AN5550" s="20"/>
      <c r="AO5550"/>
      <c r="AT5550" s="14"/>
      <c r="AU5550" s="14"/>
      <c r="AV5550" s="14"/>
      <c r="AW5550" s="14"/>
    </row>
    <row r="5551" spans="1:49" s="10" customFormat="1">
      <c r="A5551" s="12"/>
      <c r="C5551"/>
      <c r="D5551"/>
      <c r="E5551" s="20"/>
      <c r="F5551"/>
      <c r="G5551"/>
      <c r="H5551"/>
      <c r="I5551"/>
      <c r="J5551" s="20"/>
      <c r="K5551"/>
      <c r="L5551"/>
      <c r="M5551"/>
      <c r="N5551"/>
      <c r="O5551" s="20"/>
      <c r="P5551"/>
      <c r="Q5551"/>
      <c r="R5551"/>
      <c r="S5551"/>
      <c r="T5551" s="20"/>
      <c r="U5551"/>
      <c r="V5551"/>
      <c r="W5551"/>
      <c r="X5551"/>
      <c r="Y5551" s="20"/>
      <c r="Z5551"/>
      <c r="AA5551"/>
      <c r="AB5551"/>
      <c r="AC5551"/>
      <c r="AD5551" s="20"/>
      <c r="AE5551"/>
      <c r="AF5551"/>
      <c r="AG5551"/>
      <c r="AH5551"/>
      <c r="AI5551" s="20"/>
      <c r="AJ5551"/>
      <c r="AK5551"/>
      <c r="AL5551"/>
      <c r="AM5551"/>
      <c r="AN5551" s="20"/>
      <c r="AO5551"/>
      <c r="AT5551" s="14"/>
      <c r="AU5551" s="14"/>
      <c r="AV5551" s="14"/>
      <c r="AW5551" s="14"/>
    </row>
    <row r="5552" spans="1:49" s="10" customFormat="1">
      <c r="A5552" s="12"/>
      <c r="C5552"/>
      <c r="D5552"/>
      <c r="E5552" s="20"/>
      <c r="F5552"/>
      <c r="G5552"/>
      <c r="H5552"/>
      <c r="I5552"/>
      <c r="J5552" s="20"/>
      <c r="K5552"/>
      <c r="L5552"/>
      <c r="M5552"/>
      <c r="N5552"/>
      <c r="O5552" s="20"/>
      <c r="P5552"/>
      <c r="Q5552"/>
      <c r="R5552"/>
      <c r="S5552"/>
      <c r="T5552" s="20"/>
      <c r="U5552"/>
      <c r="V5552"/>
      <c r="W5552"/>
      <c r="X5552"/>
      <c r="Y5552" s="20"/>
      <c r="Z5552"/>
      <c r="AA5552"/>
      <c r="AB5552"/>
      <c r="AC5552"/>
      <c r="AD5552" s="20"/>
      <c r="AE5552"/>
      <c r="AF5552"/>
      <c r="AG5552"/>
      <c r="AH5552"/>
      <c r="AI5552" s="20"/>
      <c r="AJ5552"/>
      <c r="AK5552"/>
      <c r="AL5552"/>
      <c r="AM5552"/>
      <c r="AN5552" s="20"/>
      <c r="AO5552"/>
      <c r="AT5552" s="14"/>
      <c r="AU5552" s="14"/>
      <c r="AV5552" s="14"/>
      <c r="AW5552" s="14"/>
    </row>
    <row r="5553" spans="1:49" s="10" customFormat="1">
      <c r="A5553" s="12"/>
      <c r="C5553"/>
      <c r="D5553"/>
      <c r="E5553" s="20"/>
      <c r="F5553"/>
      <c r="G5553"/>
      <c r="H5553"/>
      <c r="I5553"/>
      <c r="J5553" s="20"/>
      <c r="K5553"/>
      <c r="L5553"/>
      <c r="M5553"/>
      <c r="N5553"/>
      <c r="O5553" s="20"/>
      <c r="P5553"/>
      <c r="Q5553"/>
      <c r="R5553"/>
      <c r="S5553"/>
      <c r="T5553" s="20"/>
      <c r="U5553"/>
      <c r="V5553"/>
      <c r="W5553"/>
      <c r="X5553"/>
      <c r="Y5553" s="20"/>
      <c r="Z5553"/>
      <c r="AA5553"/>
      <c r="AB5553"/>
      <c r="AC5553"/>
      <c r="AD5553" s="20"/>
      <c r="AE5553"/>
      <c r="AF5553"/>
      <c r="AG5553"/>
      <c r="AH5553"/>
      <c r="AI5553" s="20"/>
      <c r="AJ5553"/>
      <c r="AK5553"/>
      <c r="AL5553"/>
      <c r="AM5553"/>
      <c r="AN5553" s="20"/>
      <c r="AO5553"/>
      <c r="AT5553" s="14"/>
      <c r="AU5553" s="14"/>
      <c r="AV5553" s="14"/>
      <c r="AW5553" s="14"/>
    </row>
    <row r="5554" spans="1:49" s="10" customFormat="1">
      <c r="A5554" s="12"/>
      <c r="C5554"/>
      <c r="D5554"/>
      <c r="E5554" s="20"/>
      <c r="F5554"/>
      <c r="G5554"/>
      <c r="H5554"/>
      <c r="I5554"/>
      <c r="J5554" s="20"/>
      <c r="K5554"/>
      <c r="L5554"/>
      <c r="M5554"/>
      <c r="N5554"/>
      <c r="O5554" s="20"/>
      <c r="P5554"/>
      <c r="Q5554"/>
      <c r="R5554"/>
      <c r="S5554"/>
      <c r="T5554" s="20"/>
      <c r="U5554"/>
      <c r="V5554"/>
      <c r="W5554"/>
      <c r="X5554"/>
      <c r="Y5554" s="20"/>
      <c r="Z5554"/>
      <c r="AA5554"/>
      <c r="AB5554"/>
      <c r="AC5554"/>
      <c r="AD5554" s="20"/>
      <c r="AE5554"/>
      <c r="AF5554"/>
      <c r="AG5554"/>
      <c r="AH5554"/>
      <c r="AI5554" s="20"/>
      <c r="AJ5554"/>
      <c r="AK5554"/>
      <c r="AL5554"/>
      <c r="AM5554"/>
      <c r="AN5554" s="20"/>
      <c r="AO5554"/>
      <c r="AT5554" s="14"/>
      <c r="AU5554" s="14"/>
      <c r="AV5554" s="14"/>
      <c r="AW5554" s="14"/>
    </row>
    <row r="5555" spans="1:49" s="10" customFormat="1">
      <c r="A5555" s="12"/>
      <c r="C5555"/>
      <c r="D5555"/>
      <c r="E5555" s="20"/>
      <c r="F5555"/>
      <c r="G5555"/>
      <c r="H5555"/>
      <c r="I5555"/>
      <c r="J5555" s="20"/>
      <c r="K5555"/>
      <c r="L5555"/>
      <c r="M5555"/>
      <c r="N5555"/>
      <c r="O5555" s="20"/>
      <c r="P5555"/>
      <c r="Q5555"/>
      <c r="R5555"/>
      <c r="S5555"/>
      <c r="T5555" s="20"/>
      <c r="U5555"/>
      <c r="V5555"/>
      <c r="W5555"/>
      <c r="X5555"/>
      <c r="Y5555" s="20"/>
      <c r="Z5555"/>
      <c r="AA5555"/>
      <c r="AB5555"/>
      <c r="AC5555"/>
      <c r="AD5555" s="20"/>
      <c r="AE5555"/>
      <c r="AF5555"/>
      <c r="AG5555"/>
      <c r="AH5555"/>
      <c r="AI5555" s="20"/>
      <c r="AJ5555"/>
      <c r="AK5555"/>
      <c r="AL5555"/>
      <c r="AM5555"/>
      <c r="AN5555" s="20"/>
      <c r="AO5555"/>
      <c r="AT5555" s="14"/>
      <c r="AU5555" s="14"/>
      <c r="AV5555" s="14"/>
      <c r="AW5555" s="14"/>
    </row>
    <row r="5556" spans="1:49" s="10" customFormat="1">
      <c r="A5556" s="12"/>
      <c r="C5556"/>
      <c r="D5556"/>
      <c r="E5556" s="20"/>
      <c r="F5556"/>
      <c r="G5556"/>
      <c r="H5556"/>
      <c r="I5556"/>
      <c r="J5556" s="20"/>
      <c r="K5556"/>
      <c r="L5556"/>
      <c r="M5556"/>
      <c r="N5556"/>
      <c r="O5556" s="20"/>
      <c r="P5556"/>
      <c r="Q5556"/>
      <c r="R5556"/>
      <c r="S5556"/>
      <c r="T5556" s="20"/>
      <c r="U5556"/>
      <c r="V5556"/>
      <c r="W5556"/>
      <c r="X5556"/>
      <c r="Y5556" s="20"/>
      <c r="Z5556"/>
      <c r="AA5556"/>
      <c r="AB5556"/>
      <c r="AC5556"/>
      <c r="AD5556" s="20"/>
      <c r="AE5556"/>
      <c r="AF5556"/>
      <c r="AG5556"/>
      <c r="AH5556"/>
      <c r="AI5556" s="20"/>
      <c r="AJ5556"/>
      <c r="AK5556"/>
      <c r="AL5556"/>
      <c r="AM5556"/>
      <c r="AN5556" s="20"/>
      <c r="AO5556"/>
      <c r="AT5556" s="14"/>
      <c r="AU5556" s="14"/>
      <c r="AV5556" s="14"/>
      <c r="AW5556" s="14"/>
    </row>
    <row r="5557" spans="1:49" s="10" customFormat="1">
      <c r="A5557" s="12"/>
      <c r="C5557"/>
      <c r="D5557"/>
      <c r="E5557" s="20"/>
      <c r="F5557"/>
      <c r="G5557"/>
      <c r="H5557"/>
      <c r="I5557"/>
      <c r="J5557" s="20"/>
      <c r="K5557"/>
      <c r="L5557"/>
      <c r="M5557"/>
      <c r="N5557"/>
      <c r="O5557" s="20"/>
      <c r="P5557"/>
      <c r="Q5557"/>
      <c r="R5557"/>
      <c r="S5557"/>
      <c r="T5557" s="20"/>
      <c r="U5557"/>
      <c r="V5557"/>
      <c r="W5557"/>
      <c r="X5557"/>
      <c r="Y5557" s="20"/>
      <c r="Z5557"/>
      <c r="AA5557"/>
      <c r="AB5557"/>
      <c r="AC5557"/>
      <c r="AD5557" s="20"/>
      <c r="AE5557"/>
      <c r="AF5557"/>
      <c r="AG5557"/>
      <c r="AH5557"/>
      <c r="AI5557" s="20"/>
      <c r="AJ5557"/>
      <c r="AK5557"/>
      <c r="AL5557"/>
      <c r="AM5557"/>
      <c r="AN5557" s="20"/>
      <c r="AO5557"/>
      <c r="AT5557" s="14"/>
      <c r="AU5557" s="14"/>
      <c r="AV5557" s="14"/>
      <c r="AW5557" s="14"/>
    </row>
    <row r="5558" spans="1:49" s="10" customFormat="1">
      <c r="A5558" s="12"/>
      <c r="C5558"/>
      <c r="D5558"/>
      <c r="E5558" s="20"/>
      <c r="F5558"/>
      <c r="G5558"/>
      <c r="H5558"/>
      <c r="I5558"/>
      <c r="J5558" s="20"/>
      <c r="K5558"/>
      <c r="L5558"/>
      <c r="M5558"/>
      <c r="N5558"/>
      <c r="O5558" s="20"/>
      <c r="P5558"/>
      <c r="Q5558"/>
      <c r="R5558"/>
      <c r="S5558"/>
      <c r="T5558" s="20"/>
      <c r="U5558"/>
      <c r="V5558"/>
      <c r="W5558"/>
      <c r="X5558"/>
      <c r="Y5558" s="20"/>
      <c r="Z5558"/>
      <c r="AA5558"/>
      <c r="AB5558"/>
      <c r="AC5558"/>
      <c r="AD5558" s="20"/>
      <c r="AE5558"/>
      <c r="AF5558"/>
      <c r="AG5558"/>
      <c r="AH5558"/>
      <c r="AI5558" s="20"/>
      <c r="AJ5558"/>
      <c r="AK5558"/>
      <c r="AL5558"/>
      <c r="AM5558"/>
      <c r="AN5558" s="20"/>
      <c r="AO5558"/>
      <c r="AT5558" s="14"/>
      <c r="AU5558" s="14"/>
      <c r="AV5558" s="14"/>
      <c r="AW5558" s="14"/>
    </row>
    <row r="5559" spans="1:49" s="10" customFormat="1">
      <c r="A5559" s="12"/>
      <c r="C5559"/>
      <c r="D5559"/>
      <c r="E5559" s="20"/>
      <c r="F5559"/>
      <c r="G5559"/>
      <c r="H5559"/>
      <c r="I5559"/>
      <c r="J5559" s="20"/>
      <c r="K5559"/>
      <c r="L5559"/>
      <c r="M5559"/>
      <c r="N5559"/>
      <c r="O5559" s="20"/>
      <c r="P5559"/>
      <c r="Q5559"/>
      <c r="R5559"/>
      <c r="S5559"/>
      <c r="T5559" s="20"/>
      <c r="U5559"/>
      <c r="V5559"/>
      <c r="W5559"/>
      <c r="X5559"/>
      <c r="Y5559" s="20"/>
      <c r="Z5559"/>
      <c r="AA5559"/>
      <c r="AB5559"/>
      <c r="AC5559"/>
      <c r="AD5559" s="20"/>
      <c r="AE5559"/>
      <c r="AF5559"/>
      <c r="AG5559"/>
      <c r="AH5559"/>
      <c r="AI5559" s="20"/>
      <c r="AJ5559"/>
      <c r="AK5559"/>
      <c r="AL5559"/>
      <c r="AM5559"/>
      <c r="AN5559" s="20"/>
      <c r="AO5559"/>
      <c r="AT5559" s="14"/>
      <c r="AU5559" s="14"/>
      <c r="AV5559" s="14"/>
      <c r="AW5559" s="14"/>
    </row>
    <row r="5560" spans="1:49" s="10" customFormat="1">
      <c r="A5560" s="12"/>
      <c r="C5560"/>
      <c r="D5560"/>
      <c r="E5560" s="20"/>
      <c r="F5560"/>
      <c r="G5560"/>
      <c r="H5560"/>
      <c r="I5560"/>
      <c r="J5560" s="20"/>
      <c r="K5560"/>
      <c r="L5560"/>
      <c r="M5560"/>
      <c r="N5560"/>
      <c r="O5560" s="20"/>
      <c r="P5560"/>
      <c r="Q5560"/>
      <c r="R5560"/>
      <c r="S5560"/>
      <c r="T5560" s="20"/>
      <c r="U5560"/>
      <c r="V5560"/>
      <c r="W5560"/>
      <c r="X5560"/>
      <c r="Y5560" s="20"/>
      <c r="Z5560"/>
      <c r="AA5560"/>
      <c r="AB5560"/>
      <c r="AC5560"/>
      <c r="AD5560" s="20"/>
      <c r="AE5560"/>
      <c r="AF5560"/>
      <c r="AG5560"/>
      <c r="AH5560"/>
      <c r="AI5560" s="20"/>
      <c r="AJ5560"/>
      <c r="AK5560"/>
      <c r="AL5560"/>
      <c r="AM5560"/>
      <c r="AN5560" s="20"/>
      <c r="AO5560"/>
      <c r="AT5560" s="14"/>
      <c r="AU5560" s="14"/>
      <c r="AV5560" s="14"/>
      <c r="AW5560" s="14"/>
    </row>
    <row r="5561" spans="1:49" s="10" customFormat="1">
      <c r="A5561" s="12"/>
      <c r="C5561"/>
      <c r="D5561"/>
      <c r="E5561" s="20"/>
      <c r="F5561"/>
      <c r="G5561"/>
      <c r="H5561"/>
      <c r="I5561"/>
      <c r="J5561" s="20"/>
      <c r="K5561"/>
      <c r="L5561"/>
      <c r="M5561"/>
      <c r="N5561"/>
      <c r="O5561" s="20"/>
      <c r="P5561"/>
      <c r="Q5561"/>
      <c r="R5561"/>
      <c r="S5561"/>
      <c r="T5561" s="20"/>
      <c r="U5561"/>
      <c r="V5561"/>
      <c r="W5561"/>
      <c r="X5561"/>
      <c r="Y5561" s="20"/>
      <c r="Z5561"/>
      <c r="AA5561"/>
      <c r="AB5561"/>
      <c r="AC5561"/>
      <c r="AD5561" s="20"/>
      <c r="AE5561"/>
      <c r="AF5561"/>
      <c r="AG5561"/>
      <c r="AH5561"/>
      <c r="AI5561" s="20"/>
      <c r="AJ5561"/>
      <c r="AK5561"/>
      <c r="AL5561"/>
      <c r="AM5561"/>
      <c r="AN5561" s="20"/>
      <c r="AO5561"/>
      <c r="AT5561" s="14"/>
      <c r="AU5561" s="14"/>
      <c r="AV5561" s="14"/>
      <c r="AW5561" s="14"/>
    </row>
    <row r="5562" spans="1:49" s="10" customFormat="1">
      <c r="A5562" s="12"/>
      <c r="C5562"/>
      <c r="D5562"/>
      <c r="E5562" s="20"/>
      <c r="F5562"/>
      <c r="G5562"/>
      <c r="H5562"/>
      <c r="I5562"/>
      <c r="J5562" s="20"/>
      <c r="K5562"/>
      <c r="L5562"/>
      <c r="M5562"/>
      <c r="N5562"/>
      <c r="O5562" s="20"/>
      <c r="P5562"/>
      <c r="Q5562"/>
      <c r="R5562"/>
      <c r="S5562"/>
      <c r="T5562" s="20"/>
      <c r="U5562"/>
      <c r="V5562"/>
      <c r="W5562"/>
      <c r="X5562"/>
      <c r="Y5562" s="20"/>
      <c r="Z5562"/>
      <c r="AA5562"/>
      <c r="AB5562"/>
      <c r="AC5562"/>
      <c r="AD5562" s="20"/>
      <c r="AE5562"/>
      <c r="AF5562"/>
      <c r="AG5562"/>
      <c r="AH5562"/>
      <c r="AI5562" s="20"/>
      <c r="AJ5562"/>
      <c r="AK5562"/>
      <c r="AL5562"/>
      <c r="AM5562"/>
      <c r="AN5562" s="20"/>
      <c r="AO5562"/>
      <c r="AT5562" s="14"/>
      <c r="AU5562" s="14"/>
      <c r="AV5562" s="14"/>
      <c r="AW5562" s="14"/>
    </row>
    <row r="5563" spans="1:49" s="10" customFormat="1">
      <c r="A5563" s="12"/>
      <c r="C5563"/>
      <c r="D5563"/>
      <c r="E5563" s="20"/>
      <c r="F5563"/>
      <c r="G5563"/>
      <c r="H5563"/>
      <c r="I5563"/>
      <c r="J5563" s="20"/>
      <c r="K5563"/>
      <c r="L5563"/>
      <c r="M5563"/>
      <c r="N5563"/>
      <c r="O5563" s="20"/>
      <c r="P5563"/>
      <c r="Q5563"/>
      <c r="R5563"/>
      <c r="S5563"/>
      <c r="T5563" s="20"/>
      <c r="U5563"/>
      <c r="V5563"/>
      <c r="W5563"/>
      <c r="X5563"/>
      <c r="Y5563" s="20"/>
      <c r="Z5563"/>
      <c r="AA5563"/>
      <c r="AB5563"/>
      <c r="AC5563"/>
      <c r="AD5563" s="20"/>
      <c r="AE5563"/>
      <c r="AF5563"/>
      <c r="AG5563"/>
      <c r="AH5563"/>
      <c r="AI5563" s="20"/>
      <c r="AJ5563"/>
      <c r="AK5563"/>
      <c r="AL5563"/>
      <c r="AM5563"/>
      <c r="AN5563" s="20"/>
      <c r="AO5563"/>
      <c r="AT5563" s="14"/>
      <c r="AU5563" s="14"/>
      <c r="AV5563" s="14"/>
      <c r="AW5563" s="14"/>
    </row>
    <row r="5564" spans="1:49" s="10" customFormat="1">
      <c r="A5564" s="12"/>
      <c r="C5564"/>
      <c r="D5564"/>
      <c r="E5564" s="20"/>
      <c r="F5564"/>
      <c r="G5564"/>
      <c r="H5564"/>
      <c r="I5564"/>
      <c r="J5564" s="20"/>
      <c r="K5564"/>
      <c r="L5564"/>
      <c r="M5564"/>
      <c r="N5564"/>
      <c r="O5564" s="20"/>
      <c r="P5564"/>
      <c r="Q5564"/>
      <c r="R5564"/>
      <c r="S5564"/>
      <c r="T5564" s="20"/>
      <c r="U5564"/>
      <c r="V5564"/>
      <c r="W5564"/>
      <c r="X5564"/>
      <c r="Y5564" s="20"/>
      <c r="Z5564"/>
      <c r="AA5564"/>
      <c r="AB5564"/>
      <c r="AC5564"/>
      <c r="AD5564" s="20"/>
      <c r="AE5564"/>
      <c r="AF5564"/>
      <c r="AG5564"/>
      <c r="AH5564"/>
      <c r="AI5564" s="20"/>
      <c r="AJ5564"/>
      <c r="AK5564"/>
      <c r="AL5564"/>
      <c r="AM5564"/>
      <c r="AN5564" s="20"/>
      <c r="AO5564"/>
      <c r="AT5564" s="14"/>
      <c r="AU5564" s="14"/>
      <c r="AV5564" s="14"/>
      <c r="AW5564" s="14"/>
    </row>
    <row r="5565" spans="1:49" s="10" customFormat="1">
      <c r="A5565" s="12"/>
      <c r="C5565"/>
      <c r="D5565"/>
      <c r="E5565" s="20"/>
      <c r="F5565"/>
      <c r="G5565"/>
      <c r="H5565"/>
      <c r="I5565"/>
      <c r="J5565" s="20"/>
      <c r="K5565"/>
      <c r="L5565"/>
      <c r="M5565"/>
      <c r="N5565"/>
      <c r="O5565" s="20"/>
      <c r="P5565"/>
      <c r="Q5565"/>
      <c r="R5565"/>
      <c r="S5565"/>
      <c r="T5565" s="20"/>
      <c r="U5565"/>
      <c r="V5565"/>
      <c r="W5565"/>
      <c r="X5565"/>
      <c r="Y5565" s="20"/>
      <c r="Z5565"/>
      <c r="AA5565"/>
      <c r="AB5565"/>
      <c r="AC5565"/>
      <c r="AD5565" s="20"/>
      <c r="AE5565"/>
      <c r="AF5565"/>
      <c r="AG5565"/>
      <c r="AH5565"/>
      <c r="AI5565" s="20"/>
      <c r="AJ5565"/>
      <c r="AK5565"/>
      <c r="AL5565"/>
      <c r="AM5565"/>
      <c r="AN5565" s="20"/>
      <c r="AO5565"/>
      <c r="AT5565" s="14"/>
      <c r="AU5565" s="14"/>
      <c r="AV5565" s="14"/>
      <c r="AW5565" s="14"/>
    </row>
    <row r="5566" spans="1:49" s="10" customFormat="1">
      <c r="A5566" s="12"/>
      <c r="C5566"/>
      <c r="D5566"/>
      <c r="E5566" s="20"/>
      <c r="F5566"/>
      <c r="G5566"/>
      <c r="H5566"/>
      <c r="I5566"/>
      <c r="J5566" s="20"/>
      <c r="K5566"/>
      <c r="L5566"/>
      <c r="M5566"/>
      <c r="N5566"/>
      <c r="O5566" s="20"/>
      <c r="P5566"/>
      <c r="Q5566"/>
      <c r="R5566"/>
      <c r="S5566"/>
      <c r="T5566" s="20"/>
      <c r="U5566"/>
      <c r="V5566"/>
      <c r="W5566"/>
      <c r="X5566"/>
      <c r="Y5566" s="20"/>
      <c r="Z5566"/>
      <c r="AA5566"/>
      <c r="AB5566"/>
      <c r="AC5566"/>
      <c r="AD5566" s="20"/>
      <c r="AE5566"/>
      <c r="AF5566"/>
      <c r="AG5566"/>
      <c r="AH5566"/>
      <c r="AI5566" s="20"/>
      <c r="AJ5566"/>
      <c r="AK5566"/>
      <c r="AL5566"/>
      <c r="AM5566"/>
      <c r="AN5566" s="20"/>
      <c r="AO5566"/>
      <c r="AT5566" s="14"/>
      <c r="AU5566" s="14"/>
      <c r="AV5566" s="14"/>
      <c r="AW5566" s="14"/>
    </row>
    <row r="5567" spans="1:49" s="10" customFormat="1">
      <c r="A5567" s="12"/>
      <c r="C5567"/>
      <c r="D5567"/>
      <c r="E5567" s="20"/>
      <c r="F5567"/>
      <c r="G5567"/>
      <c r="H5567"/>
      <c r="I5567"/>
      <c r="J5567" s="20"/>
      <c r="K5567"/>
      <c r="L5567"/>
      <c r="M5567"/>
      <c r="N5567"/>
      <c r="O5567" s="20"/>
      <c r="P5567"/>
      <c r="Q5567"/>
      <c r="R5567"/>
      <c r="S5567"/>
      <c r="T5567" s="20"/>
      <c r="U5567"/>
      <c r="V5567"/>
      <c r="W5567"/>
      <c r="X5567"/>
      <c r="Y5567" s="20"/>
      <c r="Z5567"/>
      <c r="AA5567"/>
      <c r="AB5567"/>
      <c r="AC5567"/>
      <c r="AD5567" s="20"/>
      <c r="AE5567"/>
      <c r="AF5567"/>
      <c r="AG5567"/>
      <c r="AH5567"/>
      <c r="AI5567" s="20"/>
      <c r="AJ5567"/>
      <c r="AK5567"/>
      <c r="AL5567"/>
      <c r="AM5567"/>
      <c r="AN5567" s="20"/>
      <c r="AO5567"/>
      <c r="AT5567" s="14"/>
      <c r="AU5567" s="14"/>
      <c r="AV5567" s="14"/>
      <c r="AW5567" s="14"/>
    </row>
    <row r="5568" spans="1:49" s="10" customFormat="1">
      <c r="A5568" s="12"/>
      <c r="C5568"/>
      <c r="D5568"/>
      <c r="E5568" s="20"/>
      <c r="F5568"/>
      <c r="G5568"/>
      <c r="H5568"/>
      <c r="I5568"/>
      <c r="J5568" s="20"/>
      <c r="K5568"/>
      <c r="L5568"/>
      <c r="M5568"/>
      <c r="N5568"/>
      <c r="O5568" s="20"/>
      <c r="P5568"/>
      <c r="Q5568"/>
      <c r="R5568"/>
      <c r="S5568"/>
      <c r="T5568" s="20"/>
      <c r="U5568"/>
      <c r="V5568"/>
      <c r="W5568"/>
      <c r="X5568"/>
      <c r="Y5568" s="20"/>
      <c r="Z5568"/>
      <c r="AA5568"/>
      <c r="AB5568"/>
      <c r="AC5568"/>
      <c r="AD5568" s="20"/>
      <c r="AE5568"/>
      <c r="AF5568"/>
      <c r="AG5568"/>
      <c r="AH5568"/>
      <c r="AI5568" s="20"/>
      <c r="AJ5568"/>
      <c r="AK5568"/>
      <c r="AL5568"/>
      <c r="AM5568"/>
      <c r="AN5568" s="20"/>
      <c r="AO5568"/>
      <c r="AT5568" s="14"/>
      <c r="AU5568" s="14"/>
      <c r="AV5568" s="14"/>
      <c r="AW5568" s="14"/>
    </row>
    <row r="5569" spans="1:49" s="10" customFormat="1">
      <c r="A5569" s="12"/>
      <c r="C5569"/>
      <c r="D5569"/>
      <c r="E5569" s="20"/>
      <c r="F5569"/>
      <c r="G5569"/>
      <c r="H5569"/>
      <c r="I5569"/>
      <c r="J5569" s="20"/>
      <c r="K5569"/>
      <c r="L5569"/>
      <c r="M5569"/>
      <c r="N5569"/>
      <c r="O5569" s="20"/>
      <c r="P5569"/>
      <c r="Q5569"/>
      <c r="R5569"/>
      <c r="S5569"/>
      <c r="T5569" s="20"/>
      <c r="U5569"/>
      <c r="V5569"/>
      <c r="W5569"/>
      <c r="X5569"/>
      <c r="Y5569" s="20"/>
      <c r="Z5569"/>
      <c r="AA5569"/>
      <c r="AB5569"/>
      <c r="AC5569"/>
      <c r="AD5569" s="20"/>
      <c r="AE5569"/>
      <c r="AF5569"/>
      <c r="AG5569"/>
      <c r="AH5569"/>
      <c r="AI5569" s="20"/>
      <c r="AJ5569"/>
      <c r="AK5569"/>
      <c r="AL5569"/>
      <c r="AM5569"/>
      <c r="AN5569" s="20"/>
      <c r="AO5569"/>
      <c r="AT5569" s="14"/>
      <c r="AU5569" s="14"/>
      <c r="AV5569" s="14"/>
      <c r="AW5569" s="14"/>
    </row>
    <row r="5570" spans="1:49" s="10" customFormat="1">
      <c r="A5570" s="12"/>
      <c r="C5570"/>
      <c r="D5570"/>
      <c r="E5570" s="20"/>
      <c r="F5570"/>
      <c r="G5570"/>
      <c r="H5570"/>
      <c r="I5570"/>
      <c r="J5570" s="20"/>
      <c r="K5570"/>
      <c r="L5570"/>
      <c r="M5570"/>
      <c r="N5570"/>
      <c r="O5570" s="20"/>
      <c r="P5570"/>
      <c r="Q5570"/>
      <c r="R5570"/>
      <c r="S5570"/>
      <c r="T5570" s="20"/>
      <c r="U5570"/>
      <c r="V5570"/>
      <c r="W5570"/>
      <c r="X5570"/>
      <c r="Y5570" s="20"/>
      <c r="Z5570"/>
      <c r="AA5570"/>
      <c r="AB5570"/>
      <c r="AC5570"/>
      <c r="AD5570" s="20"/>
      <c r="AE5570"/>
      <c r="AF5570"/>
      <c r="AG5570"/>
      <c r="AH5570"/>
      <c r="AI5570" s="20"/>
      <c r="AJ5570"/>
      <c r="AK5570"/>
      <c r="AL5570"/>
      <c r="AM5570"/>
      <c r="AN5570" s="20"/>
      <c r="AO5570"/>
      <c r="AT5570" s="14"/>
      <c r="AU5570" s="14"/>
      <c r="AV5570" s="14"/>
      <c r="AW5570" s="14"/>
    </row>
    <row r="5571" spans="1:49" s="10" customFormat="1">
      <c r="A5571" s="12"/>
      <c r="C5571"/>
      <c r="D5571"/>
      <c r="E5571" s="20"/>
      <c r="F5571"/>
      <c r="G5571"/>
      <c r="H5571"/>
      <c r="I5571"/>
      <c r="J5571" s="20"/>
      <c r="K5571"/>
      <c r="L5571"/>
      <c r="M5571"/>
      <c r="N5571"/>
      <c r="O5571" s="20"/>
      <c r="P5571"/>
      <c r="Q5571"/>
      <c r="R5571"/>
      <c r="S5571"/>
      <c r="T5571" s="20"/>
      <c r="U5571"/>
      <c r="V5571"/>
      <c r="W5571"/>
      <c r="X5571"/>
      <c r="Y5571" s="20"/>
      <c r="Z5571"/>
      <c r="AA5571"/>
      <c r="AB5571"/>
      <c r="AC5571"/>
      <c r="AD5571" s="20"/>
      <c r="AE5571"/>
      <c r="AF5571"/>
      <c r="AG5571"/>
      <c r="AH5571"/>
      <c r="AI5571" s="20"/>
      <c r="AJ5571"/>
      <c r="AK5571"/>
      <c r="AL5571"/>
      <c r="AM5571"/>
      <c r="AN5571" s="20"/>
      <c r="AO5571"/>
      <c r="AT5571" s="14"/>
      <c r="AU5571" s="14"/>
      <c r="AV5571" s="14"/>
      <c r="AW5571" s="14"/>
    </row>
    <row r="5572" spans="1:49" s="10" customFormat="1">
      <c r="A5572" s="12"/>
      <c r="C5572"/>
      <c r="D5572"/>
      <c r="E5572" s="20"/>
      <c r="F5572"/>
      <c r="G5572"/>
      <c r="H5572"/>
      <c r="I5572"/>
      <c r="J5572" s="20"/>
      <c r="K5572"/>
      <c r="L5572"/>
      <c r="M5572"/>
      <c r="N5572"/>
      <c r="O5572" s="20"/>
      <c r="P5572"/>
      <c r="Q5572"/>
      <c r="R5572"/>
      <c r="S5572"/>
      <c r="T5572" s="20"/>
      <c r="U5572"/>
      <c r="V5572"/>
      <c r="W5572"/>
      <c r="X5572"/>
      <c r="Y5572" s="20"/>
      <c r="Z5572"/>
      <c r="AA5572"/>
      <c r="AB5572"/>
      <c r="AC5572"/>
      <c r="AD5572" s="20"/>
      <c r="AE5572"/>
      <c r="AF5572"/>
      <c r="AG5572"/>
      <c r="AH5572"/>
      <c r="AI5572" s="20"/>
      <c r="AJ5572"/>
      <c r="AK5572"/>
      <c r="AL5572"/>
      <c r="AM5572"/>
      <c r="AN5572" s="20"/>
      <c r="AO5572"/>
      <c r="AT5572" s="14"/>
      <c r="AU5572" s="14"/>
      <c r="AV5572" s="14"/>
      <c r="AW5572" s="14"/>
    </row>
    <row r="5573" spans="1:49" s="10" customFormat="1">
      <c r="A5573" s="12"/>
      <c r="C5573"/>
      <c r="D5573"/>
      <c r="E5573" s="20"/>
      <c r="F5573"/>
      <c r="G5573"/>
      <c r="H5573"/>
      <c r="I5573"/>
      <c r="J5573" s="20"/>
      <c r="K5573"/>
      <c r="L5573"/>
      <c r="M5573"/>
      <c r="N5573"/>
      <c r="O5573" s="20"/>
      <c r="P5573"/>
      <c r="Q5573"/>
      <c r="R5573"/>
      <c r="S5573"/>
      <c r="T5573" s="20"/>
      <c r="U5573"/>
      <c r="V5573"/>
      <c r="W5573"/>
      <c r="X5573"/>
      <c r="Y5573" s="20"/>
      <c r="Z5573"/>
      <c r="AA5573"/>
      <c r="AB5573"/>
      <c r="AC5573"/>
      <c r="AD5573" s="20"/>
      <c r="AE5573"/>
      <c r="AF5573"/>
      <c r="AG5573"/>
      <c r="AH5573"/>
      <c r="AI5573" s="20"/>
      <c r="AJ5573"/>
      <c r="AK5573"/>
      <c r="AL5573"/>
      <c r="AM5573"/>
      <c r="AN5573" s="20"/>
      <c r="AO5573"/>
      <c r="AT5573" s="14"/>
      <c r="AU5573" s="14"/>
      <c r="AV5573" s="14"/>
      <c r="AW5573" s="14"/>
    </row>
    <row r="5574" spans="1:49" s="10" customFormat="1">
      <c r="A5574" s="12"/>
      <c r="C5574"/>
      <c r="D5574"/>
      <c r="E5574" s="20"/>
      <c r="F5574"/>
      <c r="G5574"/>
      <c r="H5574"/>
      <c r="I5574"/>
      <c r="J5574" s="20"/>
      <c r="K5574"/>
      <c r="L5574"/>
      <c r="M5574"/>
      <c r="N5574"/>
      <c r="O5574" s="20"/>
      <c r="P5574"/>
      <c r="Q5574"/>
      <c r="R5574"/>
      <c r="S5574"/>
      <c r="T5574" s="20"/>
      <c r="U5574"/>
      <c r="V5574"/>
      <c r="W5574"/>
      <c r="X5574"/>
      <c r="Y5574" s="20"/>
      <c r="Z5574"/>
      <c r="AA5574"/>
      <c r="AB5574"/>
      <c r="AC5574"/>
      <c r="AD5574" s="20"/>
      <c r="AE5574"/>
      <c r="AF5574"/>
      <c r="AG5574"/>
      <c r="AH5574"/>
      <c r="AI5574" s="20"/>
      <c r="AJ5574"/>
      <c r="AK5574"/>
      <c r="AL5574"/>
      <c r="AM5574"/>
      <c r="AN5574" s="20"/>
      <c r="AO5574"/>
      <c r="AT5574" s="14"/>
      <c r="AU5574" s="14"/>
      <c r="AV5574" s="14"/>
      <c r="AW5574" s="14"/>
    </row>
    <row r="5575" spans="1:49" s="10" customFormat="1">
      <c r="A5575" s="12"/>
      <c r="C5575"/>
      <c r="D5575"/>
      <c r="E5575" s="20"/>
      <c r="F5575"/>
      <c r="G5575"/>
      <c r="H5575"/>
      <c r="I5575"/>
      <c r="J5575" s="20"/>
      <c r="K5575"/>
      <c r="L5575"/>
      <c r="M5575"/>
      <c r="N5575"/>
      <c r="O5575" s="20"/>
      <c r="P5575"/>
      <c r="Q5575"/>
      <c r="R5575"/>
      <c r="S5575"/>
      <c r="T5575" s="20"/>
      <c r="U5575"/>
      <c r="V5575"/>
      <c r="W5575"/>
      <c r="X5575"/>
      <c r="Y5575" s="20"/>
      <c r="Z5575"/>
      <c r="AA5575"/>
      <c r="AB5575"/>
      <c r="AC5575"/>
      <c r="AD5575" s="20"/>
      <c r="AE5575"/>
      <c r="AF5575"/>
      <c r="AG5575"/>
      <c r="AH5575"/>
      <c r="AI5575" s="20"/>
      <c r="AJ5575"/>
      <c r="AK5575"/>
      <c r="AL5575"/>
      <c r="AM5575"/>
      <c r="AN5575" s="20"/>
      <c r="AO5575"/>
      <c r="AT5575" s="14"/>
      <c r="AU5575" s="14"/>
      <c r="AV5575" s="14"/>
      <c r="AW5575" s="14"/>
    </row>
    <row r="5576" spans="1:49" s="10" customFormat="1">
      <c r="A5576" s="12"/>
      <c r="C5576"/>
      <c r="D5576"/>
      <c r="E5576" s="20"/>
      <c r="F5576"/>
      <c r="G5576"/>
      <c r="H5576"/>
      <c r="I5576"/>
      <c r="J5576" s="20"/>
      <c r="K5576"/>
      <c r="L5576"/>
      <c r="M5576"/>
      <c r="N5576"/>
      <c r="O5576" s="20"/>
      <c r="P5576"/>
      <c r="Q5576"/>
      <c r="R5576"/>
      <c r="S5576"/>
      <c r="T5576" s="20"/>
      <c r="U5576"/>
      <c r="V5576"/>
      <c r="W5576"/>
      <c r="X5576"/>
      <c r="Y5576" s="20"/>
      <c r="Z5576"/>
      <c r="AA5576"/>
      <c r="AB5576"/>
      <c r="AC5576"/>
      <c r="AD5576" s="20"/>
      <c r="AE5576"/>
      <c r="AF5576"/>
      <c r="AG5576"/>
      <c r="AH5576"/>
      <c r="AI5576" s="20"/>
      <c r="AJ5576"/>
      <c r="AK5576"/>
      <c r="AL5576"/>
      <c r="AM5576"/>
      <c r="AN5576" s="20"/>
      <c r="AO5576"/>
      <c r="AT5576" s="14"/>
      <c r="AU5576" s="14"/>
      <c r="AV5576" s="14"/>
      <c r="AW5576" s="14"/>
    </row>
    <row r="5577" spans="1:49" s="10" customFormat="1">
      <c r="A5577" s="12"/>
      <c r="C5577"/>
      <c r="D5577"/>
      <c r="E5577" s="20"/>
      <c r="F5577"/>
      <c r="G5577"/>
      <c r="H5577"/>
      <c r="I5577"/>
      <c r="J5577" s="20"/>
      <c r="K5577"/>
      <c r="L5577"/>
      <c r="M5577"/>
      <c r="N5577"/>
      <c r="O5577" s="20"/>
      <c r="P5577"/>
      <c r="Q5577"/>
      <c r="R5577"/>
      <c r="S5577"/>
      <c r="T5577" s="20"/>
      <c r="U5577"/>
      <c r="V5577"/>
      <c r="W5577"/>
      <c r="X5577"/>
      <c r="Y5577" s="20"/>
      <c r="Z5577"/>
      <c r="AA5577"/>
      <c r="AB5577"/>
      <c r="AC5577"/>
      <c r="AD5577" s="20"/>
      <c r="AE5577"/>
      <c r="AF5577"/>
      <c r="AG5577"/>
      <c r="AH5577"/>
      <c r="AI5577" s="20"/>
      <c r="AJ5577"/>
      <c r="AK5577"/>
      <c r="AL5577"/>
      <c r="AM5577"/>
      <c r="AN5577" s="20"/>
      <c r="AO5577"/>
      <c r="AT5577" s="14"/>
      <c r="AU5577" s="14"/>
      <c r="AV5577" s="14"/>
      <c r="AW5577" s="14"/>
    </row>
    <row r="5578" spans="1:49" s="10" customFormat="1">
      <c r="A5578" s="12"/>
      <c r="C5578"/>
      <c r="D5578"/>
      <c r="E5578" s="20"/>
      <c r="F5578"/>
      <c r="G5578"/>
      <c r="H5578"/>
      <c r="I5578"/>
      <c r="J5578" s="20"/>
      <c r="K5578"/>
      <c r="L5578"/>
      <c r="M5578"/>
      <c r="N5578"/>
      <c r="O5578" s="20"/>
      <c r="P5578"/>
      <c r="Q5578"/>
      <c r="R5578"/>
      <c r="S5578"/>
      <c r="T5578" s="20"/>
      <c r="U5578"/>
      <c r="V5578"/>
      <c r="W5578"/>
      <c r="X5578"/>
      <c r="Y5578" s="20"/>
      <c r="Z5578"/>
      <c r="AA5578"/>
      <c r="AB5578"/>
      <c r="AC5578"/>
      <c r="AD5578" s="20"/>
      <c r="AE5578"/>
      <c r="AF5578"/>
      <c r="AG5578"/>
      <c r="AH5578"/>
      <c r="AI5578" s="20"/>
      <c r="AJ5578"/>
      <c r="AK5578"/>
      <c r="AL5578"/>
      <c r="AM5578"/>
      <c r="AN5578" s="20"/>
      <c r="AO5578"/>
      <c r="AT5578" s="14"/>
      <c r="AU5578" s="14"/>
      <c r="AV5578" s="14"/>
      <c r="AW5578" s="14"/>
    </row>
    <row r="5579" spans="1:49" s="10" customFormat="1">
      <c r="A5579" s="12"/>
      <c r="C5579"/>
      <c r="D5579"/>
      <c r="E5579" s="20"/>
      <c r="F5579"/>
      <c r="G5579"/>
      <c r="H5579"/>
      <c r="I5579"/>
      <c r="J5579" s="20"/>
      <c r="K5579"/>
      <c r="L5579"/>
      <c r="M5579"/>
      <c r="N5579"/>
      <c r="O5579" s="20"/>
      <c r="P5579"/>
      <c r="Q5579"/>
      <c r="R5579"/>
      <c r="S5579"/>
      <c r="T5579" s="20"/>
      <c r="U5579"/>
      <c r="V5579"/>
      <c r="W5579"/>
      <c r="X5579"/>
      <c r="Y5579" s="20"/>
      <c r="Z5579"/>
      <c r="AA5579"/>
      <c r="AB5579"/>
      <c r="AC5579"/>
      <c r="AD5579" s="20"/>
      <c r="AE5579"/>
      <c r="AF5579"/>
      <c r="AG5579"/>
      <c r="AH5579"/>
      <c r="AI5579" s="20"/>
      <c r="AJ5579"/>
      <c r="AK5579"/>
      <c r="AL5579"/>
      <c r="AM5579"/>
      <c r="AN5579" s="20"/>
      <c r="AO5579"/>
      <c r="AT5579" s="14"/>
      <c r="AU5579" s="14"/>
      <c r="AV5579" s="14"/>
      <c r="AW5579" s="14"/>
    </row>
    <row r="5580" spans="1:49" s="10" customFormat="1">
      <c r="A5580" s="12"/>
      <c r="C5580"/>
      <c r="D5580"/>
      <c r="E5580" s="20"/>
      <c r="F5580"/>
      <c r="G5580"/>
      <c r="H5580"/>
      <c r="I5580"/>
      <c r="J5580" s="20"/>
      <c r="K5580"/>
      <c r="L5580"/>
      <c r="M5580"/>
      <c r="N5580"/>
      <c r="O5580" s="20"/>
      <c r="P5580"/>
      <c r="Q5580"/>
      <c r="R5580"/>
      <c r="S5580"/>
      <c r="T5580" s="20"/>
      <c r="U5580"/>
      <c r="V5580"/>
      <c r="W5580"/>
      <c r="X5580"/>
      <c r="Y5580" s="20"/>
      <c r="Z5580"/>
      <c r="AA5580"/>
      <c r="AB5580"/>
      <c r="AC5580"/>
      <c r="AD5580" s="20"/>
      <c r="AE5580"/>
      <c r="AF5580"/>
      <c r="AG5580"/>
      <c r="AH5580"/>
      <c r="AI5580" s="20"/>
      <c r="AJ5580"/>
      <c r="AK5580"/>
      <c r="AL5580"/>
      <c r="AM5580"/>
      <c r="AN5580" s="20"/>
      <c r="AO5580"/>
      <c r="AT5580" s="14"/>
      <c r="AU5580" s="14"/>
      <c r="AV5580" s="14"/>
      <c r="AW5580" s="14"/>
    </row>
    <row r="5581" spans="1:49" s="10" customFormat="1">
      <c r="A5581" s="12"/>
      <c r="C5581"/>
      <c r="D5581"/>
      <c r="E5581" s="20"/>
      <c r="F5581"/>
      <c r="G5581"/>
      <c r="H5581"/>
      <c r="I5581"/>
      <c r="J5581" s="20"/>
      <c r="K5581"/>
      <c r="L5581"/>
      <c r="M5581"/>
      <c r="N5581"/>
      <c r="O5581" s="20"/>
      <c r="P5581"/>
      <c r="Q5581"/>
      <c r="R5581"/>
      <c r="S5581"/>
      <c r="T5581" s="20"/>
      <c r="U5581"/>
      <c r="V5581"/>
      <c r="W5581"/>
      <c r="X5581"/>
      <c r="Y5581" s="20"/>
      <c r="Z5581"/>
      <c r="AA5581"/>
      <c r="AB5581"/>
      <c r="AC5581"/>
      <c r="AD5581" s="20"/>
      <c r="AE5581"/>
      <c r="AF5581"/>
      <c r="AG5581"/>
      <c r="AH5581"/>
      <c r="AI5581" s="20"/>
      <c r="AJ5581"/>
      <c r="AK5581"/>
      <c r="AL5581"/>
      <c r="AM5581"/>
      <c r="AN5581" s="20"/>
      <c r="AO5581"/>
      <c r="AT5581" s="14"/>
      <c r="AU5581" s="14"/>
      <c r="AV5581" s="14"/>
      <c r="AW5581" s="14"/>
    </row>
    <row r="5582" spans="1:49" s="10" customFormat="1">
      <c r="A5582" s="12"/>
      <c r="C5582"/>
      <c r="D5582"/>
      <c r="E5582" s="20"/>
      <c r="F5582"/>
      <c r="G5582"/>
      <c r="H5582"/>
      <c r="I5582"/>
      <c r="J5582" s="20"/>
      <c r="K5582"/>
      <c r="L5582"/>
      <c r="M5582"/>
      <c r="N5582"/>
      <c r="O5582" s="20"/>
      <c r="P5582"/>
      <c r="Q5582"/>
      <c r="R5582"/>
      <c r="S5582"/>
      <c r="T5582" s="20"/>
      <c r="U5582"/>
      <c r="V5582"/>
      <c r="W5582"/>
      <c r="X5582"/>
      <c r="Y5582" s="20"/>
      <c r="Z5582"/>
      <c r="AA5582"/>
      <c r="AB5582"/>
      <c r="AC5582"/>
      <c r="AD5582" s="20"/>
      <c r="AE5582"/>
      <c r="AF5582"/>
      <c r="AG5582"/>
      <c r="AH5582"/>
      <c r="AI5582" s="20"/>
      <c r="AJ5582"/>
      <c r="AK5582"/>
      <c r="AL5582"/>
      <c r="AM5582"/>
      <c r="AN5582" s="20"/>
      <c r="AO5582"/>
      <c r="AT5582" s="14"/>
      <c r="AU5582" s="14"/>
      <c r="AV5582" s="14"/>
      <c r="AW5582" s="14"/>
    </row>
    <row r="5583" spans="1:49" s="10" customFormat="1">
      <c r="A5583" s="12"/>
      <c r="C5583"/>
      <c r="D5583"/>
      <c r="E5583" s="20"/>
      <c r="F5583"/>
      <c r="G5583"/>
      <c r="H5583"/>
      <c r="I5583"/>
      <c r="J5583" s="20"/>
      <c r="K5583"/>
      <c r="L5583"/>
      <c r="M5583"/>
      <c r="N5583"/>
      <c r="O5583" s="20"/>
      <c r="P5583"/>
      <c r="Q5583"/>
      <c r="R5583"/>
      <c r="S5583"/>
      <c r="T5583" s="20"/>
      <c r="U5583"/>
      <c r="V5583"/>
      <c r="W5583"/>
      <c r="X5583"/>
      <c r="Y5583" s="20"/>
      <c r="Z5583"/>
      <c r="AA5583"/>
      <c r="AB5583"/>
      <c r="AC5583"/>
      <c r="AD5583" s="20"/>
      <c r="AE5583"/>
      <c r="AF5583"/>
      <c r="AG5583"/>
      <c r="AH5583"/>
      <c r="AI5583" s="20"/>
      <c r="AJ5583"/>
      <c r="AK5583"/>
      <c r="AL5583"/>
      <c r="AM5583"/>
      <c r="AN5583" s="20"/>
      <c r="AO5583"/>
      <c r="AT5583" s="14"/>
      <c r="AU5583" s="14"/>
      <c r="AV5583" s="14"/>
      <c r="AW5583" s="14"/>
    </row>
    <row r="5584" spans="1:49" s="10" customFormat="1">
      <c r="A5584" s="12"/>
      <c r="C5584"/>
      <c r="D5584"/>
      <c r="E5584" s="20"/>
      <c r="F5584"/>
      <c r="G5584"/>
      <c r="H5584"/>
      <c r="I5584"/>
      <c r="J5584" s="20"/>
      <c r="K5584"/>
      <c r="L5584"/>
      <c r="M5584"/>
      <c r="N5584"/>
      <c r="O5584" s="20"/>
      <c r="P5584"/>
      <c r="Q5584"/>
      <c r="R5584"/>
      <c r="S5584"/>
      <c r="T5584" s="20"/>
      <c r="U5584"/>
      <c r="V5584"/>
      <c r="W5584"/>
      <c r="X5584"/>
      <c r="Y5584" s="20"/>
      <c r="Z5584"/>
      <c r="AA5584"/>
      <c r="AB5584"/>
      <c r="AC5584"/>
      <c r="AD5584" s="20"/>
      <c r="AE5584"/>
      <c r="AF5584"/>
      <c r="AG5584"/>
      <c r="AH5584"/>
      <c r="AI5584" s="20"/>
      <c r="AJ5584"/>
      <c r="AK5584"/>
      <c r="AL5584"/>
      <c r="AM5584"/>
      <c r="AN5584" s="20"/>
      <c r="AO5584"/>
      <c r="AT5584" s="14"/>
      <c r="AU5584" s="14"/>
      <c r="AV5584" s="14"/>
      <c r="AW5584" s="14"/>
    </row>
    <row r="5585" spans="1:49" s="10" customFormat="1">
      <c r="A5585" s="12"/>
      <c r="C5585"/>
      <c r="D5585"/>
      <c r="E5585" s="20"/>
      <c r="F5585"/>
      <c r="G5585"/>
      <c r="H5585"/>
      <c r="I5585"/>
      <c r="J5585" s="20"/>
      <c r="K5585"/>
      <c r="L5585"/>
      <c r="M5585"/>
      <c r="N5585"/>
      <c r="O5585" s="20"/>
      <c r="P5585"/>
      <c r="Q5585"/>
      <c r="R5585"/>
      <c r="S5585"/>
      <c r="T5585" s="20"/>
      <c r="U5585"/>
      <c r="V5585"/>
      <c r="W5585"/>
      <c r="X5585"/>
      <c r="Y5585" s="20"/>
      <c r="Z5585"/>
      <c r="AA5585"/>
      <c r="AB5585"/>
      <c r="AC5585"/>
      <c r="AD5585" s="20"/>
      <c r="AE5585"/>
      <c r="AF5585"/>
      <c r="AG5585"/>
      <c r="AH5585"/>
      <c r="AI5585" s="20"/>
      <c r="AJ5585"/>
      <c r="AK5585"/>
      <c r="AL5585"/>
      <c r="AM5585"/>
      <c r="AN5585" s="20"/>
      <c r="AO5585"/>
      <c r="AT5585" s="14"/>
      <c r="AU5585" s="14"/>
      <c r="AV5585" s="14"/>
      <c r="AW5585" s="14"/>
    </row>
    <row r="5586" spans="1:49" s="10" customFormat="1">
      <c r="A5586" s="12"/>
      <c r="C5586"/>
      <c r="D5586"/>
      <c r="E5586" s="20"/>
      <c r="F5586"/>
      <c r="G5586"/>
      <c r="H5586"/>
      <c r="I5586"/>
      <c r="J5586" s="20"/>
      <c r="K5586"/>
      <c r="L5586"/>
      <c r="M5586"/>
      <c r="N5586"/>
      <c r="O5586" s="20"/>
      <c r="P5586"/>
      <c r="Q5586"/>
      <c r="R5586"/>
      <c r="S5586"/>
      <c r="T5586" s="20"/>
      <c r="U5586"/>
      <c r="V5586"/>
      <c r="W5586"/>
      <c r="X5586"/>
      <c r="Y5586" s="20"/>
      <c r="Z5586"/>
      <c r="AA5586"/>
      <c r="AB5586"/>
      <c r="AC5586"/>
      <c r="AD5586" s="20"/>
      <c r="AE5586"/>
      <c r="AF5586"/>
      <c r="AG5586"/>
      <c r="AH5586"/>
      <c r="AI5586" s="20"/>
      <c r="AJ5586"/>
      <c r="AK5586"/>
      <c r="AL5586"/>
      <c r="AM5586"/>
      <c r="AN5586" s="20"/>
      <c r="AO5586"/>
      <c r="AT5586" s="14"/>
      <c r="AU5586" s="14"/>
      <c r="AV5586" s="14"/>
      <c r="AW5586" s="14"/>
    </row>
    <row r="5587" spans="1:49" s="10" customFormat="1">
      <c r="A5587" s="12"/>
      <c r="C5587"/>
      <c r="D5587"/>
      <c r="E5587" s="20"/>
      <c r="F5587"/>
      <c r="G5587"/>
      <c r="H5587"/>
      <c r="I5587"/>
      <c r="J5587" s="20"/>
      <c r="K5587"/>
      <c r="L5587"/>
      <c r="M5587"/>
      <c r="N5587"/>
      <c r="O5587" s="20"/>
      <c r="P5587"/>
      <c r="Q5587"/>
      <c r="R5587"/>
      <c r="S5587"/>
      <c r="T5587" s="20"/>
      <c r="U5587"/>
      <c r="V5587"/>
      <c r="W5587"/>
      <c r="X5587"/>
      <c r="Y5587" s="20"/>
      <c r="Z5587"/>
      <c r="AA5587"/>
      <c r="AB5587"/>
      <c r="AC5587"/>
      <c r="AD5587" s="20"/>
      <c r="AE5587"/>
      <c r="AF5587"/>
      <c r="AG5587"/>
      <c r="AH5587"/>
      <c r="AI5587" s="20"/>
      <c r="AJ5587"/>
      <c r="AK5587"/>
      <c r="AL5587"/>
      <c r="AM5587"/>
      <c r="AN5587" s="20"/>
      <c r="AO5587"/>
      <c r="AT5587" s="14"/>
      <c r="AU5587" s="14"/>
      <c r="AV5587" s="14"/>
      <c r="AW5587" s="14"/>
    </row>
    <row r="5588" spans="1:49" s="10" customFormat="1">
      <c r="A5588" s="12"/>
      <c r="C5588"/>
      <c r="D5588"/>
      <c r="E5588" s="20"/>
      <c r="F5588"/>
      <c r="G5588"/>
      <c r="H5588"/>
      <c r="I5588"/>
      <c r="J5588" s="20"/>
      <c r="K5588"/>
      <c r="L5588"/>
      <c r="M5588"/>
      <c r="N5588"/>
      <c r="O5588" s="20"/>
      <c r="P5588"/>
      <c r="Q5588"/>
      <c r="R5588"/>
      <c r="S5588"/>
      <c r="T5588" s="20"/>
      <c r="U5588"/>
      <c r="V5588"/>
      <c r="W5588"/>
      <c r="X5588"/>
      <c r="Y5588" s="20"/>
      <c r="Z5588"/>
      <c r="AA5588"/>
      <c r="AB5588"/>
      <c r="AC5588"/>
      <c r="AD5588" s="20"/>
      <c r="AE5588"/>
      <c r="AF5588"/>
      <c r="AG5588"/>
      <c r="AH5588"/>
      <c r="AI5588" s="20"/>
      <c r="AJ5588"/>
      <c r="AK5588"/>
      <c r="AL5588"/>
      <c r="AM5588"/>
      <c r="AN5588" s="20"/>
      <c r="AO5588"/>
      <c r="AT5588" s="14"/>
      <c r="AU5588" s="14"/>
      <c r="AV5588" s="14"/>
      <c r="AW5588" s="14"/>
    </row>
    <row r="5589" spans="1:49" s="10" customFormat="1">
      <c r="A5589" s="12"/>
      <c r="C5589"/>
      <c r="D5589"/>
      <c r="E5589" s="20"/>
      <c r="F5589"/>
      <c r="G5589"/>
      <c r="H5589"/>
      <c r="I5589"/>
      <c r="J5589" s="20"/>
      <c r="K5589"/>
      <c r="L5589"/>
      <c r="M5589"/>
      <c r="N5589"/>
      <c r="O5589" s="20"/>
      <c r="P5589"/>
      <c r="Q5589"/>
      <c r="R5589"/>
      <c r="S5589"/>
      <c r="T5589" s="20"/>
      <c r="U5589"/>
      <c r="V5589"/>
      <c r="W5589"/>
      <c r="X5589"/>
      <c r="Y5589" s="20"/>
      <c r="Z5589"/>
      <c r="AA5589"/>
      <c r="AB5589"/>
      <c r="AC5589"/>
      <c r="AD5589" s="20"/>
      <c r="AE5589"/>
      <c r="AF5589"/>
      <c r="AG5589"/>
      <c r="AH5589"/>
      <c r="AI5589" s="20"/>
      <c r="AJ5589"/>
      <c r="AK5589"/>
      <c r="AL5589"/>
      <c r="AM5589"/>
      <c r="AN5589" s="20"/>
      <c r="AO5589"/>
      <c r="AT5589" s="14"/>
      <c r="AU5589" s="14"/>
      <c r="AV5589" s="14"/>
      <c r="AW5589" s="14"/>
    </row>
    <row r="5590" spans="1:49" s="10" customFormat="1">
      <c r="A5590" s="12"/>
      <c r="C5590"/>
      <c r="D5590"/>
      <c r="E5590" s="20"/>
      <c r="F5590"/>
      <c r="G5590"/>
      <c r="H5590"/>
      <c r="I5590"/>
      <c r="J5590" s="20"/>
      <c r="K5590"/>
      <c r="L5590"/>
      <c r="M5590"/>
      <c r="N5590"/>
      <c r="O5590" s="20"/>
      <c r="P5590"/>
      <c r="Q5590"/>
      <c r="R5590"/>
      <c r="S5590"/>
      <c r="T5590" s="20"/>
      <c r="U5590"/>
      <c r="V5590"/>
      <c r="W5590"/>
      <c r="X5590"/>
      <c r="Y5590" s="20"/>
      <c r="Z5590"/>
      <c r="AA5590"/>
      <c r="AB5590"/>
      <c r="AC5590"/>
      <c r="AD5590" s="20"/>
      <c r="AE5590"/>
      <c r="AF5590"/>
      <c r="AG5590"/>
      <c r="AH5590"/>
      <c r="AI5590" s="20"/>
      <c r="AJ5590"/>
      <c r="AK5590"/>
      <c r="AL5590"/>
      <c r="AM5590"/>
      <c r="AN5590" s="20"/>
      <c r="AO5590"/>
      <c r="AT5590" s="14"/>
      <c r="AU5590" s="14"/>
      <c r="AV5590" s="14"/>
      <c r="AW5590" s="14"/>
    </row>
    <row r="5591" spans="1:49" s="10" customFormat="1">
      <c r="A5591" s="12"/>
      <c r="C5591"/>
      <c r="D5591"/>
      <c r="E5591" s="20"/>
      <c r="F5591"/>
      <c r="G5591"/>
      <c r="H5591"/>
      <c r="I5591"/>
      <c r="J5591" s="20"/>
      <c r="K5591"/>
      <c r="L5591"/>
      <c r="M5591"/>
      <c r="N5591"/>
      <c r="O5591" s="20"/>
      <c r="P5591"/>
      <c r="Q5591"/>
      <c r="R5591"/>
      <c r="S5591"/>
      <c r="T5591" s="20"/>
      <c r="U5591"/>
      <c r="V5591"/>
      <c r="W5591"/>
      <c r="X5591"/>
      <c r="Y5591" s="20"/>
      <c r="Z5591"/>
      <c r="AA5591"/>
      <c r="AB5591"/>
      <c r="AC5591"/>
      <c r="AD5591" s="20"/>
      <c r="AE5591"/>
      <c r="AF5591"/>
      <c r="AG5591"/>
      <c r="AH5591"/>
      <c r="AI5591" s="20"/>
      <c r="AJ5591"/>
      <c r="AK5591"/>
      <c r="AL5591"/>
      <c r="AM5591"/>
      <c r="AN5591" s="20"/>
      <c r="AO5591"/>
      <c r="AT5591" s="14"/>
      <c r="AU5591" s="14"/>
      <c r="AV5591" s="14"/>
      <c r="AW5591" s="14"/>
    </row>
    <row r="5592" spans="1:49" s="10" customFormat="1">
      <c r="A5592" s="12"/>
      <c r="C5592"/>
      <c r="D5592"/>
      <c r="E5592" s="20"/>
      <c r="F5592"/>
      <c r="G5592"/>
      <c r="H5592"/>
      <c r="I5592"/>
      <c r="J5592" s="20"/>
      <c r="K5592"/>
      <c r="L5592"/>
      <c r="M5592"/>
      <c r="N5592"/>
      <c r="O5592" s="20"/>
      <c r="P5592"/>
      <c r="Q5592"/>
      <c r="R5592"/>
      <c r="S5592"/>
      <c r="T5592" s="20"/>
      <c r="U5592"/>
      <c r="V5592"/>
      <c r="W5592"/>
      <c r="X5592"/>
      <c r="Y5592" s="20"/>
      <c r="Z5592"/>
      <c r="AA5592"/>
      <c r="AB5592"/>
      <c r="AC5592"/>
      <c r="AD5592" s="20"/>
      <c r="AE5592"/>
      <c r="AF5592"/>
      <c r="AG5592"/>
      <c r="AH5592"/>
      <c r="AI5592" s="20"/>
      <c r="AJ5592"/>
      <c r="AK5592"/>
      <c r="AL5592"/>
      <c r="AM5592"/>
      <c r="AN5592" s="20"/>
      <c r="AO5592"/>
      <c r="AT5592" s="14"/>
      <c r="AU5592" s="14"/>
      <c r="AV5592" s="14"/>
      <c r="AW5592" s="14"/>
    </row>
    <row r="5593" spans="1:49" s="10" customFormat="1">
      <c r="A5593" s="12"/>
      <c r="C5593"/>
      <c r="D5593"/>
      <c r="E5593" s="20"/>
      <c r="F5593"/>
      <c r="G5593"/>
      <c r="H5593"/>
      <c r="I5593"/>
      <c r="J5593" s="20"/>
      <c r="K5593"/>
      <c r="L5593"/>
      <c r="M5593"/>
      <c r="N5593"/>
      <c r="O5593" s="20"/>
      <c r="P5593"/>
      <c r="Q5593"/>
      <c r="R5593"/>
      <c r="S5593"/>
      <c r="T5593" s="20"/>
      <c r="U5593"/>
      <c r="V5593"/>
      <c r="W5593"/>
      <c r="X5593"/>
      <c r="Y5593" s="20"/>
      <c r="Z5593"/>
      <c r="AA5593"/>
      <c r="AB5593"/>
      <c r="AC5593"/>
      <c r="AD5593" s="20"/>
      <c r="AE5593"/>
      <c r="AF5593"/>
      <c r="AG5593"/>
      <c r="AH5593"/>
      <c r="AI5593" s="20"/>
      <c r="AJ5593"/>
      <c r="AK5593"/>
      <c r="AL5593"/>
      <c r="AM5593"/>
      <c r="AN5593" s="20"/>
      <c r="AO5593"/>
      <c r="AT5593" s="14"/>
      <c r="AU5593" s="14"/>
      <c r="AV5593" s="14"/>
      <c r="AW5593" s="14"/>
    </row>
    <row r="5594" spans="1:49" s="10" customFormat="1">
      <c r="A5594" s="12"/>
      <c r="C5594"/>
      <c r="D5594"/>
      <c r="E5594" s="20"/>
      <c r="F5594"/>
      <c r="G5594"/>
      <c r="H5594"/>
      <c r="I5594"/>
      <c r="J5594" s="20"/>
      <c r="K5594"/>
      <c r="L5594"/>
      <c r="M5594"/>
      <c r="N5594"/>
      <c r="O5594" s="20"/>
      <c r="P5594"/>
      <c r="Q5594"/>
      <c r="R5594"/>
      <c r="S5594"/>
      <c r="T5594" s="20"/>
      <c r="U5594"/>
      <c r="V5594"/>
      <c r="W5594"/>
      <c r="X5594"/>
      <c r="Y5594" s="20"/>
      <c r="Z5594"/>
      <c r="AA5594"/>
      <c r="AB5594"/>
      <c r="AC5594"/>
      <c r="AD5594" s="20"/>
      <c r="AE5594"/>
      <c r="AF5594"/>
      <c r="AG5594"/>
      <c r="AH5594"/>
      <c r="AI5594" s="20"/>
      <c r="AJ5594"/>
      <c r="AK5594"/>
      <c r="AL5594"/>
      <c r="AM5594"/>
      <c r="AN5594" s="20"/>
      <c r="AO5594"/>
      <c r="AT5594" s="14"/>
      <c r="AU5594" s="14"/>
      <c r="AV5594" s="14"/>
      <c r="AW5594" s="14"/>
    </row>
    <row r="5595" spans="1:49" s="10" customFormat="1">
      <c r="A5595" s="12"/>
      <c r="C5595"/>
      <c r="D5595"/>
      <c r="E5595" s="20"/>
      <c r="F5595"/>
      <c r="G5595"/>
      <c r="H5595"/>
      <c r="I5595"/>
      <c r="J5595" s="20"/>
      <c r="K5595"/>
      <c r="L5595"/>
      <c r="M5595"/>
      <c r="N5595"/>
      <c r="O5595" s="20"/>
      <c r="P5595"/>
      <c r="Q5595"/>
      <c r="R5595"/>
      <c r="S5595"/>
      <c r="T5595" s="20"/>
      <c r="U5595"/>
      <c r="V5595"/>
      <c r="W5595"/>
      <c r="X5595"/>
      <c r="Y5595" s="20"/>
      <c r="Z5595"/>
      <c r="AA5595"/>
      <c r="AB5595"/>
      <c r="AC5595"/>
      <c r="AD5595" s="20"/>
      <c r="AE5595"/>
      <c r="AF5595"/>
      <c r="AG5595"/>
      <c r="AH5595"/>
      <c r="AI5595" s="20"/>
      <c r="AJ5595"/>
      <c r="AK5595"/>
      <c r="AL5595"/>
      <c r="AM5595"/>
      <c r="AN5595" s="20"/>
      <c r="AO5595"/>
      <c r="AT5595" s="14"/>
      <c r="AU5595" s="14"/>
      <c r="AV5595" s="14"/>
      <c r="AW5595" s="14"/>
    </row>
    <row r="5596" spans="1:49" s="10" customFormat="1">
      <c r="A5596" s="12"/>
      <c r="C5596"/>
      <c r="D5596"/>
      <c r="E5596" s="20"/>
      <c r="F5596"/>
      <c r="G5596"/>
      <c r="H5596"/>
      <c r="I5596"/>
      <c r="J5596" s="20"/>
      <c r="K5596"/>
      <c r="L5596"/>
      <c r="M5596"/>
      <c r="N5596"/>
      <c r="O5596" s="20"/>
      <c r="P5596"/>
      <c r="Q5596"/>
      <c r="R5596"/>
      <c r="S5596"/>
      <c r="T5596" s="20"/>
      <c r="U5596"/>
      <c r="V5596"/>
      <c r="W5596"/>
      <c r="X5596"/>
      <c r="Y5596" s="20"/>
      <c r="Z5596"/>
      <c r="AA5596"/>
      <c r="AB5596"/>
      <c r="AC5596"/>
      <c r="AD5596" s="20"/>
      <c r="AE5596"/>
      <c r="AF5596"/>
      <c r="AG5596"/>
      <c r="AH5596"/>
      <c r="AI5596" s="20"/>
      <c r="AJ5596"/>
      <c r="AK5596"/>
      <c r="AL5596"/>
      <c r="AM5596"/>
      <c r="AN5596" s="20"/>
      <c r="AO5596"/>
      <c r="AT5596" s="14"/>
      <c r="AU5596" s="14"/>
      <c r="AV5596" s="14"/>
      <c r="AW5596" s="14"/>
    </row>
    <row r="5597" spans="1:49" s="10" customFormat="1">
      <c r="A5597" s="12"/>
      <c r="C5597"/>
      <c r="D5597"/>
      <c r="E5597" s="20"/>
      <c r="F5597"/>
      <c r="G5597"/>
      <c r="H5597"/>
      <c r="I5597"/>
      <c r="J5597" s="20"/>
      <c r="K5597"/>
      <c r="L5597"/>
      <c r="M5597"/>
      <c r="N5597"/>
      <c r="O5597" s="20"/>
      <c r="P5597"/>
      <c r="Q5597"/>
      <c r="R5597"/>
      <c r="S5597"/>
      <c r="T5597" s="20"/>
      <c r="U5597"/>
      <c r="V5597"/>
      <c r="W5597"/>
      <c r="X5597"/>
      <c r="Y5597" s="20"/>
      <c r="Z5597"/>
      <c r="AA5597"/>
      <c r="AB5597"/>
      <c r="AC5597"/>
      <c r="AD5597" s="20"/>
      <c r="AE5597"/>
      <c r="AF5597"/>
      <c r="AG5597"/>
      <c r="AH5597"/>
      <c r="AI5597" s="20"/>
      <c r="AJ5597"/>
      <c r="AK5597"/>
      <c r="AL5597"/>
      <c r="AM5597"/>
      <c r="AN5597" s="20"/>
      <c r="AO5597"/>
      <c r="AT5597" s="14"/>
      <c r="AU5597" s="14"/>
      <c r="AV5597" s="14"/>
      <c r="AW5597" s="14"/>
    </row>
    <row r="5598" spans="1:49" s="10" customFormat="1">
      <c r="A5598" s="12"/>
      <c r="C5598"/>
      <c r="D5598"/>
      <c r="E5598" s="20"/>
      <c r="F5598"/>
      <c r="G5598"/>
      <c r="H5598"/>
      <c r="I5598"/>
      <c r="J5598" s="20"/>
      <c r="K5598"/>
      <c r="L5598"/>
      <c r="M5598"/>
      <c r="N5598"/>
      <c r="O5598" s="20"/>
      <c r="P5598"/>
      <c r="Q5598"/>
      <c r="R5598"/>
      <c r="S5598"/>
      <c r="T5598" s="20"/>
      <c r="U5598"/>
      <c r="V5598"/>
      <c r="W5598"/>
      <c r="X5598"/>
      <c r="Y5598" s="20"/>
      <c r="Z5598"/>
      <c r="AA5598"/>
      <c r="AB5598"/>
      <c r="AC5598"/>
      <c r="AD5598" s="20"/>
      <c r="AE5598"/>
      <c r="AF5598"/>
      <c r="AG5598"/>
      <c r="AH5598"/>
      <c r="AI5598" s="20"/>
      <c r="AJ5598"/>
      <c r="AK5598"/>
      <c r="AL5598"/>
      <c r="AM5598"/>
      <c r="AN5598" s="20"/>
      <c r="AO5598"/>
      <c r="AT5598" s="14"/>
      <c r="AU5598" s="14"/>
      <c r="AV5598" s="14"/>
      <c r="AW5598" s="14"/>
    </row>
    <row r="5599" spans="1:49" s="10" customFormat="1">
      <c r="A5599" s="12"/>
      <c r="C5599"/>
      <c r="D5599"/>
      <c r="E5599" s="20"/>
      <c r="F5599"/>
      <c r="G5599"/>
      <c r="H5599"/>
      <c r="I5599"/>
      <c r="J5599" s="20"/>
      <c r="K5599"/>
      <c r="L5599"/>
      <c r="M5599"/>
      <c r="N5599"/>
      <c r="O5599" s="20"/>
      <c r="P5599"/>
      <c r="Q5599"/>
      <c r="R5599"/>
      <c r="S5599"/>
      <c r="T5599" s="20"/>
      <c r="U5599"/>
      <c r="V5599"/>
      <c r="W5599"/>
      <c r="X5599"/>
      <c r="Y5599" s="20"/>
      <c r="Z5599"/>
      <c r="AA5599"/>
      <c r="AB5599"/>
      <c r="AC5599"/>
      <c r="AD5599" s="20"/>
      <c r="AE5599"/>
      <c r="AF5599"/>
      <c r="AG5599"/>
      <c r="AH5599"/>
      <c r="AI5599" s="20"/>
      <c r="AJ5599"/>
      <c r="AK5599"/>
      <c r="AL5599"/>
      <c r="AM5599"/>
      <c r="AN5599" s="20"/>
      <c r="AO5599"/>
      <c r="AT5599" s="14"/>
      <c r="AU5599" s="14"/>
      <c r="AV5599" s="14"/>
      <c r="AW5599" s="14"/>
    </row>
    <row r="5600" spans="1:49" s="10" customFormat="1">
      <c r="A5600" s="12"/>
      <c r="C5600"/>
      <c r="D5600"/>
      <c r="E5600" s="20"/>
      <c r="F5600"/>
      <c r="G5600"/>
      <c r="H5600"/>
      <c r="I5600"/>
      <c r="J5600" s="20"/>
      <c r="K5600"/>
      <c r="L5600"/>
      <c r="M5600"/>
      <c r="N5600"/>
      <c r="O5600" s="20"/>
      <c r="P5600"/>
      <c r="Q5600"/>
      <c r="R5600"/>
      <c r="S5600"/>
      <c r="T5600" s="20"/>
      <c r="U5600"/>
      <c r="V5600"/>
      <c r="W5600"/>
      <c r="X5600"/>
      <c r="Y5600" s="20"/>
      <c r="Z5600"/>
      <c r="AA5600"/>
      <c r="AB5600"/>
      <c r="AC5600"/>
      <c r="AD5600" s="20"/>
      <c r="AE5600"/>
      <c r="AF5600"/>
      <c r="AG5600"/>
      <c r="AH5600"/>
      <c r="AI5600" s="20"/>
      <c r="AJ5600"/>
      <c r="AK5600"/>
      <c r="AL5600"/>
      <c r="AM5600"/>
      <c r="AN5600" s="20"/>
      <c r="AO5600"/>
      <c r="AT5600" s="14"/>
      <c r="AU5600" s="14"/>
      <c r="AV5600" s="14"/>
      <c r="AW5600" s="14"/>
    </row>
    <row r="5601" spans="1:49" s="10" customFormat="1">
      <c r="A5601" s="12"/>
      <c r="C5601"/>
      <c r="D5601"/>
      <c r="E5601" s="20"/>
      <c r="F5601"/>
      <c r="G5601"/>
      <c r="H5601"/>
      <c r="I5601"/>
      <c r="J5601" s="20"/>
      <c r="K5601"/>
      <c r="L5601"/>
      <c r="M5601"/>
      <c r="N5601"/>
      <c r="O5601" s="20"/>
      <c r="P5601"/>
      <c r="Q5601"/>
      <c r="R5601"/>
      <c r="S5601"/>
      <c r="T5601" s="20"/>
      <c r="U5601"/>
      <c r="V5601"/>
      <c r="W5601"/>
      <c r="X5601"/>
      <c r="Y5601" s="20"/>
      <c r="Z5601"/>
      <c r="AA5601"/>
      <c r="AB5601"/>
      <c r="AC5601"/>
      <c r="AD5601" s="20"/>
      <c r="AE5601"/>
      <c r="AF5601"/>
      <c r="AG5601"/>
      <c r="AH5601"/>
      <c r="AI5601" s="20"/>
      <c r="AJ5601"/>
      <c r="AK5601"/>
      <c r="AL5601"/>
      <c r="AM5601"/>
      <c r="AN5601" s="20"/>
      <c r="AO5601"/>
      <c r="AT5601" s="14"/>
      <c r="AU5601" s="14"/>
      <c r="AV5601" s="14"/>
      <c r="AW5601" s="14"/>
    </row>
    <row r="5602" spans="1:49" s="10" customFormat="1">
      <c r="A5602" s="12"/>
      <c r="C5602"/>
      <c r="D5602"/>
      <c r="E5602" s="20"/>
      <c r="F5602"/>
      <c r="G5602"/>
      <c r="H5602"/>
      <c r="I5602"/>
      <c r="J5602" s="20"/>
      <c r="K5602"/>
      <c r="L5602"/>
      <c r="M5602"/>
      <c r="N5602"/>
      <c r="O5602" s="20"/>
      <c r="P5602"/>
      <c r="Q5602"/>
      <c r="R5602"/>
      <c r="S5602"/>
      <c r="T5602" s="20"/>
      <c r="U5602"/>
      <c r="V5602"/>
      <c r="W5602"/>
      <c r="X5602"/>
      <c r="Y5602" s="20"/>
      <c r="Z5602"/>
      <c r="AA5602"/>
      <c r="AB5602"/>
      <c r="AC5602"/>
      <c r="AD5602" s="20"/>
      <c r="AE5602"/>
      <c r="AF5602"/>
      <c r="AG5602"/>
      <c r="AH5602"/>
      <c r="AI5602" s="20"/>
      <c r="AJ5602"/>
      <c r="AK5602"/>
      <c r="AL5602"/>
      <c r="AM5602"/>
      <c r="AN5602" s="20"/>
      <c r="AO5602"/>
      <c r="AT5602" s="14"/>
      <c r="AU5602" s="14"/>
      <c r="AV5602" s="14"/>
      <c r="AW5602" s="14"/>
    </row>
    <row r="5603" spans="1:49" s="10" customFormat="1">
      <c r="A5603" s="12"/>
      <c r="C5603"/>
      <c r="D5603"/>
      <c r="E5603" s="20"/>
      <c r="F5603"/>
      <c r="G5603"/>
      <c r="H5603"/>
      <c r="I5603"/>
      <c r="J5603" s="20"/>
      <c r="K5603"/>
      <c r="L5603"/>
      <c r="M5603"/>
      <c r="N5603"/>
      <c r="O5603" s="20"/>
      <c r="P5603"/>
      <c r="Q5603"/>
      <c r="R5603"/>
      <c r="S5603"/>
      <c r="T5603" s="20"/>
      <c r="U5603"/>
      <c r="V5603"/>
      <c r="W5603"/>
      <c r="X5603"/>
      <c r="Y5603" s="20"/>
      <c r="Z5603"/>
      <c r="AA5603"/>
      <c r="AB5603"/>
      <c r="AC5603"/>
      <c r="AD5603" s="20"/>
      <c r="AE5603"/>
      <c r="AF5603"/>
      <c r="AG5603"/>
      <c r="AH5603"/>
      <c r="AI5603" s="20"/>
      <c r="AJ5603"/>
      <c r="AK5603"/>
      <c r="AL5603"/>
      <c r="AM5603"/>
      <c r="AN5603" s="20"/>
      <c r="AO5603"/>
      <c r="AT5603" s="14"/>
      <c r="AU5603" s="14"/>
      <c r="AV5603" s="14"/>
      <c r="AW5603" s="14"/>
    </row>
    <row r="5604" spans="1:49" s="10" customFormat="1">
      <c r="A5604" s="12"/>
      <c r="C5604"/>
      <c r="D5604"/>
      <c r="E5604" s="20"/>
      <c r="F5604"/>
      <c r="G5604"/>
      <c r="H5604"/>
      <c r="I5604"/>
      <c r="J5604" s="20"/>
      <c r="K5604"/>
      <c r="L5604"/>
      <c r="M5604"/>
      <c r="N5604"/>
      <c r="O5604" s="20"/>
      <c r="P5604"/>
      <c r="Q5604"/>
      <c r="R5604"/>
      <c r="S5604"/>
      <c r="T5604" s="20"/>
      <c r="U5604"/>
      <c r="V5604"/>
      <c r="W5604"/>
      <c r="X5604"/>
      <c r="Y5604" s="20"/>
      <c r="Z5604"/>
      <c r="AA5604"/>
      <c r="AB5604"/>
      <c r="AC5604"/>
      <c r="AD5604" s="20"/>
      <c r="AE5604"/>
      <c r="AF5604"/>
      <c r="AG5604"/>
      <c r="AH5604"/>
      <c r="AI5604" s="20"/>
      <c r="AJ5604"/>
      <c r="AK5604"/>
      <c r="AL5604"/>
      <c r="AM5604"/>
      <c r="AN5604" s="20"/>
      <c r="AO5604"/>
      <c r="AT5604" s="14"/>
      <c r="AU5604" s="14"/>
      <c r="AV5604" s="14"/>
      <c r="AW5604" s="14"/>
    </row>
    <row r="5605" spans="1:49" s="10" customFormat="1">
      <c r="A5605" s="12"/>
      <c r="C5605"/>
      <c r="D5605"/>
      <c r="E5605" s="20"/>
      <c r="F5605"/>
      <c r="G5605"/>
      <c r="H5605"/>
      <c r="I5605"/>
      <c r="J5605" s="20"/>
      <c r="K5605"/>
      <c r="L5605"/>
      <c r="M5605"/>
      <c r="N5605"/>
      <c r="O5605" s="20"/>
      <c r="P5605"/>
      <c r="Q5605"/>
      <c r="R5605"/>
      <c r="S5605"/>
      <c r="T5605" s="20"/>
      <c r="U5605"/>
      <c r="V5605"/>
      <c r="W5605"/>
      <c r="X5605"/>
      <c r="Y5605" s="20"/>
      <c r="Z5605"/>
      <c r="AA5605"/>
      <c r="AB5605"/>
      <c r="AC5605"/>
      <c r="AD5605" s="20"/>
      <c r="AE5605"/>
      <c r="AF5605"/>
      <c r="AG5605"/>
      <c r="AH5605"/>
      <c r="AI5605" s="20"/>
      <c r="AJ5605"/>
      <c r="AK5605"/>
      <c r="AL5605"/>
      <c r="AM5605"/>
      <c r="AN5605" s="20"/>
      <c r="AO5605"/>
      <c r="AT5605" s="14"/>
      <c r="AU5605" s="14"/>
      <c r="AV5605" s="14"/>
      <c r="AW5605" s="14"/>
    </row>
    <row r="5606" spans="1:49" s="10" customFormat="1">
      <c r="A5606" s="12"/>
      <c r="C5606"/>
      <c r="D5606"/>
      <c r="E5606" s="20"/>
      <c r="F5606"/>
      <c r="G5606"/>
      <c r="H5606"/>
      <c r="I5606"/>
      <c r="J5606" s="20"/>
      <c r="K5606"/>
      <c r="L5606"/>
      <c r="M5606"/>
      <c r="N5606"/>
      <c r="O5606" s="20"/>
      <c r="P5606"/>
      <c r="Q5606"/>
      <c r="R5606"/>
      <c r="S5606"/>
      <c r="T5606" s="20"/>
      <c r="U5606"/>
      <c r="V5606"/>
      <c r="W5606"/>
      <c r="X5606"/>
      <c r="Y5606" s="20"/>
      <c r="Z5606"/>
      <c r="AA5606"/>
      <c r="AB5606"/>
      <c r="AC5606"/>
      <c r="AD5606" s="20"/>
      <c r="AE5606"/>
      <c r="AF5606"/>
      <c r="AG5606"/>
      <c r="AH5606"/>
      <c r="AI5606" s="20"/>
      <c r="AJ5606"/>
      <c r="AK5606"/>
      <c r="AL5606"/>
      <c r="AM5606"/>
      <c r="AN5606" s="20"/>
      <c r="AO5606"/>
      <c r="AT5606" s="14"/>
      <c r="AU5606" s="14"/>
      <c r="AV5606" s="14"/>
      <c r="AW5606" s="14"/>
    </row>
    <row r="5607" spans="1:49" s="10" customFormat="1">
      <c r="A5607" s="12"/>
      <c r="C5607"/>
      <c r="D5607"/>
      <c r="E5607" s="20"/>
      <c r="F5607"/>
      <c r="G5607"/>
      <c r="H5607"/>
      <c r="I5607"/>
      <c r="J5607" s="20"/>
      <c r="K5607"/>
      <c r="L5607"/>
      <c r="M5607"/>
      <c r="N5607"/>
      <c r="O5607" s="20"/>
      <c r="P5607"/>
      <c r="Q5607"/>
      <c r="R5607"/>
      <c r="S5607"/>
      <c r="T5607" s="20"/>
      <c r="U5607"/>
      <c r="V5607"/>
      <c r="W5607"/>
      <c r="X5607"/>
      <c r="Y5607" s="20"/>
      <c r="Z5607"/>
      <c r="AA5607"/>
      <c r="AB5607"/>
      <c r="AC5607"/>
      <c r="AD5607" s="20"/>
      <c r="AE5607"/>
      <c r="AF5607"/>
      <c r="AG5607"/>
      <c r="AH5607"/>
      <c r="AI5607" s="20"/>
      <c r="AJ5607"/>
      <c r="AK5607"/>
      <c r="AL5607"/>
      <c r="AM5607"/>
      <c r="AN5607" s="20"/>
      <c r="AO5607"/>
      <c r="AT5607" s="14"/>
      <c r="AU5607" s="14"/>
      <c r="AV5607" s="14"/>
      <c r="AW5607" s="14"/>
    </row>
    <row r="5608" spans="1:49" s="10" customFormat="1">
      <c r="A5608" s="12"/>
      <c r="C5608"/>
      <c r="D5608"/>
      <c r="E5608" s="20"/>
      <c r="F5608"/>
      <c r="G5608"/>
      <c r="H5608"/>
      <c r="I5608"/>
      <c r="J5608" s="20"/>
      <c r="K5608"/>
      <c r="L5608"/>
      <c r="M5608"/>
      <c r="N5608"/>
      <c r="O5608" s="20"/>
      <c r="P5608"/>
      <c r="Q5608"/>
      <c r="R5608"/>
      <c r="S5608"/>
      <c r="T5608" s="20"/>
      <c r="U5608"/>
      <c r="V5608"/>
      <c r="W5608"/>
      <c r="X5608"/>
      <c r="Y5608" s="20"/>
      <c r="Z5608"/>
      <c r="AA5608"/>
      <c r="AB5608"/>
      <c r="AC5608"/>
      <c r="AD5608" s="20"/>
      <c r="AE5608"/>
      <c r="AF5608"/>
      <c r="AG5608"/>
      <c r="AH5608"/>
      <c r="AI5608" s="20"/>
      <c r="AJ5608"/>
      <c r="AK5608"/>
      <c r="AL5608"/>
      <c r="AM5608"/>
      <c r="AN5608" s="20"/>
      <c r="AO5608"/>
      <c r="AT5608" s="14"/>
      <c r="AU5608" s="14"/>
      <c r="AV5608" s="14"/>
      <c r="AW5608" s="14"/>
    </row>
    <row r="5609" spans="1:49" s="10" customFormat="1">
      <c r="A5609" s="12"/>
      <c r="C5609"/>
      <c r="D5609"/>
      <c r="E5609" s="20"/>
      <c r="F5609"/>
      <c r="G5609"/>
      <c r="H5609"/>
      <c r="I5609"/>
      <c r="J5609" s="20"/>
      <c r="K5609"/>
      <c r="L5609"/>
      <c r="M5609"/>
      <c r="N5609"/>
      <c r="O5609" s="20"/>
      <c r="P5609"/>
      <c r="Q5609"/>
      <c r="R5609"/>
      <c r="S5609"/>
      <c r="T5609" s="20"/>
      <c r="U5609"/>
      <c r="V5609"/>
      <c r="W5609"/>
      <c r="X5609"/>
      <c r="Y5609" s="20"/>
      <c r="Z5609"/>
      <c r="AA5609"/>
      <c r="AB5609"/>
      <c r="AC5609"/>
      <c r="AD5609" s="20"/>
      <c r="AE5609"/>
      <c r="AF5609"/>
      <c r="AG5609"/>
      <c r="AH5609"/>
      <c r="AI5609" s="20"/>
      <c r="AJ5609"/>
      <c r="AK5609"/>
      <c r="AL5609"/>
      <c r="AM5609"/>
      <c r="AN5609" s="20"/>
      <c r="AO5609"/>
      <c r="AT5609" s="14"/>
      <c r="AU5609" s="14"/>
      <c r="AV5609" s="14"/>
      <c r="AW5609" s="14"/>
    </row>
    <row r="5610" spans="1:49" s="10" customFormat="1">
      <c r="A5610" s="12"/>
      <c r="C5610"/>
      <c r="D5610"/>
      <c r="E5610" s="20"/>
      <c r="F5610"/>
      <c r="G5610"/>
      <c r="H5610"/>
      <c r="I5610"/>
      <c r="J5610" s="20"/>
      <c r="K5610"/>
      <c r="L5610"/>
      <c r="M5610"/>
      <c r="N5610"/>
      <c r="O5610" s="20"/>
      <c r="P5610"/>
      <c r="Q5610"/>
      <c r="R5610"/>
      <c r="S5610"/>
      <c r="T5610" s="20"/>
      <c r="U5610"/>
      <c r="V5610"/>
      <c r="W5610"/>
      <c r="X5610"/>
      <c r="Y5610" s="20"/>
      <c r="Z5610"/>
      <c r="AA5610"/>
      <c r="AB5610"/>
      <c r="AC5610"/>
      <c r="AD5610" s="20"/>
      <c r="AE5610"/>
      <c r="AF5610"/>
      <c r="AG5610"/>
      <c r="AH5610"/>
      <c r="AI5610" s="20"/>
      <c r="AJ5610"/>
      <c r="AK5610"/>
      <c r="AL5610"/>
      <c r="AM5610"/>
      <c r="AN5610" s="20"/>
      <c r="AO5610"/>
      <c r="AT5610" s="14"/>
      <c r="AU5610" s="14"/>
      <c r="AV5610" s="14"/>
      <c r="AW5610" s="14"/>
    </row>
    <row r="5611" spans="1:49" s="10" customFormat="1">
      <c r="A5611" s="12"/>
      <c r="C5611"/>
      <c r="D5611"/>
      <c r="E5611" s="20"/>
      <c r="F5611"/>
      <c r="G5611"/>
      <c r="H5611"/>
      <c r="I5611"/>
      <c r="J5611" s="20"/>
      <c r="K5611"/>
      <c r="L5611"/>
      <c r="M5611"/>
      <c r="N5611"/>
      <c r="O5611" s="20"/>
      <c r="P5611"/>
      <c r="Q5611"/>
      <c r="R5611"/>
      <c r="S5611"/>
      <c r="T5611" s="20"/>
      <c r="U5611"/>
      <c r="V5611"/>
      <c r="W5611"/>
      <c r="X5611"/>
      <c r="Y5611" s="20"/>
      <c r="Z5611"/>
      <c r="AA5611"/>
      <c r="AB5611"/>
      <c r="AC5611"/>
      <c r="AD5611" s="20"/>
      <c r="AE5611"/>
      <c r="AF5611"/>
      <c r="AG5611"/>
      <c r="AH5611"/>
      <c r="AI5611" s="20"/>
      <c r="AJ5611"/>
      <c r="AK5611"/>
      <c r="AL5611"/>
      <c r="AM5611"/>
      <c r="AN5611" s="20"/>
      <c r="AO5611"/>
      <c r="AT5611" s="14"/>
      <c r="AU5611" s="14"/>
      <c r="AV5611" s="14"/>
      <c r="AW5611" s="14"/>
    </row>
    <row r="5612" spans="1:49" s="10" customFormat="1">
      <c r="A5612" s="12"/>
      <c r="C5612"/>
      <c r="D5612"/>
      <c r="E5612" s="20"/>
      <c r="F5612"/>
      <c r="G5612"/>
      <c r="H5612"/>
      <c r="I5612"/>
      <c r="J5612" s="20"/>
      <c r="K5612"/>
      <c r="L5612"/>
      <c r="M5612"/>
      <c r="N5612"/>
      <c r="O5612" s="20"/>
      <c r="P5612"/>
      <c r="Q5612"/>
      <c r="R5612"/>
      <c r="S5612"/>
      <c r="T5612" s="20"/>
      <c r="U5612"/>
      <c r="V5612"/>
      <c r="W5612"/>
      <c r="X5612"/>
      <c r="Y5612" s="20"/>
      <c r="Z5612"/>
      <c r="AA5612"/>
      <c r="AB5612"/>
      <c r="AC5612"/>
      <c r="AD5612" s="20"/>
      <c r="AE5612"/>
      <c r="AF5612"/>
      <c r="AG5612"/>
      <c r="AH5612"/>
      <c r="AI5612" s="20"/>
      <c r="AJ5612"/>
      <c r="AK5612"/>
      <c r="AL5612"/>
      <c r="AM5612"/>
      <c r="AN5612" s="20"/>
      <c r="AO5612"/>
      <c r="AT5612" s="14"/>
      <c r="AU5612" s="14"/>
      <c r="AV5612" s="14"/>
      <c r="AW5612" s="14"/>
    </row>
    <row r="5613" spans="1:49" s="10" customFormat="1">
      <c r="A5613" s="12"/>
      <c r="C5613"/>
      <c r="D5613"/>
      <c r="E5613" s="20"/>
      <c r="F5613"/>
      <c r="G5613"/>
      <c r="H5613"/>
      <c r="I5613"/>
      <c r="J5613" s="20"/>
      <c r="K5613"/>
      <c r="L5613"/>
      <c r="M5613"/>
      <c r="N5613"/>
      <c r="O5613" s="20"/>
      <c r="P5613"/>
      <c r="Q5613"/>
      <c r="R5613"/>
      <c r="S5613"/>
      <c r="T5613" s="20"/>
      <c r="U5613"/>
      <c r="V5613"/>
      <c r="W5613"/>
      <c r="X5613"/>
      <c r="Y5613" s="20"/>
      <c r="Z5613"/>
      <c r="AA5613"/>
      <c r="AB5613"/>
      <c r="AC5613"/>
      <c r="AD5613" s="20"/>
      <c r="AE5613"/>
      <c r="AF5613"/>
      <c r="AG5613"/>
      <c r="AH5613"/>
      <c r="AI5613" s="20"/>
      <c r="AJ5613"/>
      <c r="AK5613"/>
      <c r="AL5613"/>
      <c r="AM5613"/>
      <c r="AN5613" s="20"/>
      <c r="AO5613"/>
      <c r="AT5613" s="14"/>
      <c r="AU5613" s="14"/>
      <c r="AV5613" s="14"/>
      <c r="AW5613" s="14"/>
    </row>
    <row r="5614" spans="1:49" s="10" customFormat="1">
      <c r="A5614" s="12"/>
      <c r="C5614"/>
      <c r="D5614"/>
      <c r="E5614" s="20"/>
      <c r="F5614"/>
      <c r="G5614"/>
      <c r="H5614"/>
      <c r="I5614"/>
      <c r="J5614" s="20"/>
      <c r="K5614"/>
      <c r="L5614"/>
      <c r="M5614"/>
      <c r="N5614"/>
      <c r="O5614" s="20"/>
      <c r="P5614"/>
      <c r="Q5614"/>
      <c r="R5614"/>
      <c r="S5614"/>
      <c r="T5614" s="20"/>
      <c r="U5614"/>
      <c r="V5614"/>
      <c r="W5614"/>
      <c r="X5614"/>
      <c r="Y5614" s="20"/>
      <c r="Z5614"/>
      <c r="AA5614"/>
      <c r="AB5614"/>
      <c r="AC5614"/>
      <c r="AD5614" s="20"/>
      <c r="AE5614"/>
      <c r="AF5614"/>
      <c r="AG5614"/>
      <c r="AH5614"/>
      <c r="AI5614" s="20"/>
      <c r="AJ5614"/>
      <c r="AK5614"/>
      <c r="AL5614"/>
      <c r="AM5614"/>
      <c r="AN5614" s="20"/>
      <c r="AO5614"/>
      <c r="AT5614" s="14"/>
      <c r="AU5614" s="14"/>
      <c r="AV5614" s="14"/>
      <c r="AW5614" s="14"/>
    </row>
    <row r="5615" spans="1:49" s="10" customFormat="1">
      <c r="A5615" s="12"/>
      <c r="C5615"/>
      <c r="D5615"/>
      <c r="E5615" s="20"/>
      <c r="F5615"/>
      <c r="G5615"/>
      <c r="H5615"/>
      <c r="I5615"/>
      <c r="J5615" s="20"/>
      <c r="K5615"/>
      <c r="L5615"/>
      <c r="M5615"/>
      <c r="N5615"/>
      <c r="O5615" s="20"/>
      <c r="P5615"/>
      <c r="Q5615"/>
      <c r="R5615"/>
      <c r="S5615"/>
      <c r="T5615" s="20"/>
      <c r="U5615"/>
      <c r="V5615"/>
      <c r="W5615"/>
      <c r="X5615"/>
      <c r="Y5615" s="20"/>
      <c r="Z5615"/>
      <c r="AA5615"/>
      <c r="AB5615"/>
      <c r="AC5615"/>
      <c r="AD5615" s="20"/>
      <c r="AE5615"/>
      <c r="AF5615"/>
      <c r="AG5615"/>
      <c r="AH5615"/>
      <c r="AI5615" s="20"/>
      <c r="AJ5615"/>
      <c r="AK5615"/>
      <c r="AL5615"/>
      <c r="AM5615"/>
      <c r="AN5615" s="20"/>
      <c r="AO5615"/>
      <c r="AT5615" s="14"/>
      <c r="AU5615" s="14"/>
      <c r="AV5615" s="14"/>
      <c r="AW5615" s="14"/>
    </row>
    <row r="5616" spans="1:49" s="10" customFormat="1">
      <c r="A5616" s="12"/>
      <c r="C5616"/>
      <c r="D5616"/>
      <c r="E5616" s="20"/>
      <c r="F5616"/>
      <c r="G5616"/>
      <c r="H5616"/>
      <c r="I5616"/>
      <c r="J5616" s="20"/>
      <c r="K5616"/>
      <c r="L5616"/>
      <c r="M5616"/>
      <c r="N5616"/>
      <c r="O5616" s="20"/>
      <c r="P5616"/>
      <c r="Q5616"/>
      <c r="R5616"/>
      <c r="S5616"/>
      <c r="T5616" s="20"/>
      <c r="U5616"/>
      <c r="V5616"/>
      <c r="W5616"/>
      <c r="X5616"/>
      <c r="Y5616" s="20"/>
      <c r="Z5616"/>
      <c r="AA5616"/>
      <c r="AB5616"/>
      <c r="AC5616"/>
      <c r="AD5616" s="20"/>
      <c r="AE5616"/>
      <c r="AF5616"/>
      <c r="AG5616"/>
      <c r="AH5616"/>
      <c r="AI5616" s="20"/>
      <c r="AJ5616"/>
      <c r="AK5616"/>
      <c r="AL5616"/>
      <c r="AM5616"/>
      <c r="AN5616" s="20"/>
      <c r="AO5616"/>
      <c r="AT5616" s="14"/>
      <c r="AU5616" s="14"/>
      <c r="AV5616" s="14"/>
      <c r="AW5616" s="14"/>
    </row>
    <row r="5617" spans="1:49" s="10" customFormat="1">
      <c r="A5617" s="12"/>
      <c r="C5617"/>
      <c r="D5617"/>
      <c r="E5617" s="20"/>
      <c r="F5617"/>
      <c r="G5617"/>
      <c r="H5617"/>
      <c r="I5617"/>
      <c r="J5617" s="20"/>
      <c r="K5617"/>
      <c r="L5617"/>
      <c r="M5617"/>
      <c r="N5617"/>
      <c r="O5617" s="20"/>
      <c r="P5617"/>
      <c r="Q5617"/>
      <c r="R5617"/>
      <c r="S5617"/>
      <c r="T5617" s="20"/>
      <c r="U5617"/>
      <c r="V5617"/>
      <c r="W5617"/>
      <c r="X5617"/>
      <c r="Y5617" s="20"/>
      <c r="Z5617"/>
      <c r="AA5617"/>
      <c r="AB5617"/>
      <c r="AC5617"/>
      <c r="AD5617" s="20"/>
      <c r="AE5617"/>
      <c r="AF5617"/>
      <c r="AG5617"/>
      <c r="AH5617"/>
      <c r="AI5617" s="20"/>
      <c r="AJ5617"/>
      <c r="AK5617"/>
      <c r="AL5617"/>
      <c r="AM5617"/>
      <c r="AN5617" s="20"/>
      <c r="AO5617"/>
      <c r="AT5617" s="14"/>
      <c r="AU5617" s="14"/>
      <c r="AV5617" s="14"/>
      <c r="AW5617" s="14"/>
    </row>
    <row r="5618" spans="1:49" s="10" customFormat="1">
      <c r="A5618" s="12"/>
      <c r="C5618"/>
      <c r="D5618"/>
      <c r="E5618" s="20"/>
      <c r="F5618"/>
      <c r="G5618"/>
      <c r="H5618"/>
      <c r="I5618"/>
      <c r="J5618" s="20"/>
      <c r="K5618"/>
      <c r="L5618"/>
      <c r="M5618"/>
      <c r="N5618"/>
      <c r="O5618" s="20"/>
      <c r="P5618"/>
      <c r="Q5618"/>
      <c r="R5618"/>
      <c r="S5618"/>
      <c r="T5618" s="20"/>
      <c r="U5618"/>
      <c r="V5618"/>
      <c r="W5618"/>
      <c r="X5618"/>
      <c r="Y5618" s="20"/>
      <c r="Z5618"/>
      <c r="AA5618"/>
      <c r="AB5618"/>
      <c r="AC5618"/>
      <c r="AD5618" s="20"/>
      <c r="AE5618"/>
      <c r="AF5618"/>
      <c r="AG5618"/>
      <c r="AH5618"/>
      <c r="AI5618" s="20"/>
      <c r="AJ5618"/>
      <c r="AK5618"/>
      <c r="AL5618"/>
      <c r="AM5618"/>
      <c r="AN5618" s="20"/>
      <c r="AO5618"/>
      <c r="AT5618" s="14"/>
      <c r="AU5618" s="14"/>
      <c r="AV5618" s="14"/>
      <c r="AW5618" s="14"/>
    </row>
    <row r="5619" spans="1:49" s="10" customFormat="1">
      <c r="A5619" s="12"/>
      <c r="C5619"/>
      <c r="D5619"/>
      <c r="E5619" s="20"/>
      <c r="F5619"/>
      <c r="G5619"/>
      <c r="H5619"/>
      <c r="I5619"/>
      <c r="J5619" s="20"/>
      <c r="K5619"/>
      <c r="L5619"/>
      <c r="M5619"/>
      <c r="N5619"/>
      <c r="O5619" s="20"/>
      <c r="P5619"/>
      <c r="Q5619"/>
      <c r="R5619"/>
      <c r="S5619"/>
      <c r="T5619" s="20"/>
      <c r="U5619"/>
      <c r="V5619"/>
      <c r="W5619"/>
      <c r="X5619"/>
      <c r="Y5619" s="20"/>
      <c r="Z5619"/>
      <c r="AA5619"/>
      <c r="AB5619"/>
      <c r="AC5619"/>
      <c r="AD5619" s="20"/>
      <c r="AE5619"/>
      <c r="AF5619"/>
      <c r="AG5619"/>
      <c r="AH5619"/>
      <c r="AI5619" s="20"/>
      <c r="AJ5619"/>
      <c r="AK5619"/>
      <c r="AL5619"/>
      <c r="AM5619"/>
      <c r="AN5619" s="20"/>
      <c r="AO5619"/>
      <c r="AT5619" s="14"/>
      <c r="AU5619" s="14"/>
      <c r="AV5619" s="14"/>
      <c r="AW5619" s="14"/>
    </row>
    <row r="5620" spans="1:49" s="10" customFormat="1">
      <c r="A5620" s="12"/>
      <c r="C5620"/>
      <c r="D5620"/>
      <c r="E5620" s="20"/>
      <c r="F5620"/>
      <c r="G5620"/>
      <c r="H5620"/>
      <c r="I5620"/>
      <c r="J5620" s="20"/>
      <c r="K5620"/>
      <c r="L5620"/>
      <c r="M5620"/>
      <c r="N5620"/>
      <c r="O5620" s="20"/>
      <c r="P5620"/>
      <c r="Q5620"/>
      <c r="R5620"/>
      <c r="S5620"/>
      <c r="T5620" s="20"/>
      <c r="U5620"/>
      <c r="V5620"/>
      <c r="W5620"/>
      <c r="X5620"/>
      <c r="Y5620" s="20"/>
      <c r="Z5620"/>
      <c r="AA5620"/>
      <c r="AB5620"/>
      <c r="AC5620"/>
      <c r="AD5620" s="20"/>
      <c r="AE5620"/>
      <c r="AF5620"/>
      <c r="AG5620"/>
      <c r="AH5620"/>
      <c r="AI5620" s="20"/>
      <c r="AJ5620"/>
      <c r="AK5620"/>
      <c r="AL5620"/>
      <c r="AM5620"/>
      <c r="AN5620" s="20"/>
      <c r="AO5620"/>
      <c r="AT5620" s="14"/>
      <c r="AU5620" s="14"/>
      <c r="AV5620" s="14"/>
      <c r="AW5620" s="14"/>
    </row>
    <row r="5621" spans="1:49" s="10" customFormat="1">
      <c r="A5621" s="12"/>
      <c r="C5621"/>
      <c r="D5621"/>
      <c r="E5621" s="20"/>
      <c r="F5621"/>
      <c r="G5621"/>
      <c r="H5621"/>
      <c r="I5621"/>
      <c r="J5621" s="20"/>
      <c r="K5621"/>
      <c r="L5621"/>
      <c r="M5621"/>
      <c r="N5621"/>
      <c r="O5621" s="20"/>
      <c r="P5621"/>
      <c r="Q5621"/>
      <c r="R5621"/>
      <c r="S5621"/>
      <c r="T5621" s="20"/>
      <c r="U5621"/>
      <c r="V5621"/>
      <c r="W5621"/>
      <c r="X5621"/>
      <c r="Y5621" s="20"/>
      <c r="Z5621"/>
      <c r="AA5621"/>
      <c r="AB5621"/>
      <c r="AC5621"/>
      <c r="AD5621" s="20"/>
      <c r="AE5621"/>
      <c r="AF5621"/>
      <c r="AG5621"/>
      <c r="AH5621"/>
      <c r="AI5621" s="20"/>
      <c r="AJ5621"/>
      <c r="AK5621"/>
      <c r="AL5621"/>
      <c r="AM5621"/>
      <c r="AN5621" s="20"/>
      <c r="AO5621"/>
      <c r="AT5621" s="14"/>
      <c r="AU5621" s="14"/>
      <c r="AV5621" s="14"/>
      <c r="AW5621" s="14"/>
    </row>
    <row r="5622" spans="1:49" s="10" customFormat="1">
      <c r="A5622" s="12"/>
      <c r="C5622"/>
      <c r="D5622"/>
      <c r="E5622" s="20"/>
      <c r="F5622"/>
      <c r="G5622"/>
      <c r="H5622"/>
      <c r="I5622"/>
      <c r="J5622" s="20"/>
      <c r="K5622"/>
      <c r="L5622"/>
      <c r="M5622"/>
      <c r="N5622"/>
      <c r="O5622" s="20"/>
      <c r="P5622"/>
      <c r="Q5622"/>
      <c r="R5622"/>
      <c r="S5622"/>
      <c r="T5622" s="20"/>
      <c r="U5622"/>
      <c r="V5622"/>
      <c r="W5622"/>
      <c r="X5622"/>
      <c r="Y5622" s="20"/>
      <c r="Z5622"/>
      <c r="AA5622"/>
      <c r="AB5622"/>
      <c r="AC5622"/>
      <c r="AD5622" s="20"/>
      <c r="AE5622"/>
      <c r="AF5622"/>
      <c r="AG5622"/>
      <c r="AH5622"/>
      <c r="AI5622" s="20"/>
      <c r="AJ5622"/>
      <c r="AK5622"/>
      <c r="AL5622"/>
      <c r="AM5622"/>
      <c r="AN5622" s="20"/>
      <c r="AO5622"/>
      <c r="AT5622" s="14"/>
      <c r="AU5622" s="14"/>
      <c r="AV5622" s="14"/>
      <c r="AW5622" s="14"/>
    </row>
    <row r="5623" spans="1:49" s="10" customFormat="1">
      <c r="A5623" s="12"/>
      <c r="C5623"/>
      <c r="D5623"/>
      <c r="E5623" s="20"/>
      <c r="F5623"/>
      <c r="G5623"/>
      <c r="H5623"/>
      <c r="I5623"/>
      <c r="J5623" s="20"/>
      <c r="K5623"/>
      <c r="L5623"/>
      <c r="M5623"/>
      <c r="N5623"/>
      <c r="O5623" s="20"/>
      <c r="P5623"/>
      <c r="Q5623"/>
      <c r="R5623"/>
      <c r="S5623"/>
      <c r="T5623" s="20"/>
      <c r="U5623"/>
      <c r="V5623"/>
      <c r="W5623"/>
      <c r="X5623"/>
      <c r="Y5623" s="20"/>
      <c r="Z5623"/>
      <c r="AA5623"/>
      <c r="AB5623"/>
      <c r="AC5623"/>
      <c r="AD5623" s="20"/>
      <c r="AE5623"/>
      <c r="AF5623"/>
      <c r="AG5623"/>
      <c r="AH5623"/>
      <c r="AI5623" s="20"/>
      <c r="AJ5623"/>
      <c r="AK5623"/>
      <c r="AL5623"/>
      <c r="AM5623"/>
      <c r="AN5623" s="20"/>
      <c r="AO5623"/>
      <c r="AT5623" s="14"/>
      <c r="AU5623" s="14"/>
      <c r="AV5623" s="14"/>
      <c r="AW5623" s="14"/>
    </row>
    <row r="5624" spans="1:49" s="10" customFormat="1">
      <c r="A5624" s="12"/>
      <c r="C5624"/>
      <c r="D5624"/>
      <c r="E5624" s="20"/>
      <c r="F5624"/>
      <c r="G5624"/>
      <c r="H5624"/>
      <c r="I5624"/>
      <c r="J5624" s="20"/>
      <c r="K5624"/>
      <c r="L5624"/>
      <c r="M5624"/>
      <c r="N5624"/>
      <c r="O5624" s="20"/>
      <c r="P5624"/>
      <c r="Q5624"/>
      <c r="R5624"/>
      <c r="S5624"/>
      <c r="T5624" s="20"/>
      <c r="U5624"/>
      <c r="V5624"/>
      <c r="W5624"/>
      <c r="X5624"/>
      <c r="Y5624" s="20"/>
      <c r="Z5624"/>
      <c r="AA5624"/>
      <c r="AB5624"/>
      <c r="AC5624"/>
      <c r="AD5624" s="20"/>
      <c r="AE5624"/>
      <c r="AF5624"/>
      <c r="AG5624"/>
      <c r="AH5624"/>
      <c r="AI5624" s="20"/>
      <c r="AJ5624"/>
      <c r="AK5624"/>
      <c r="AL5624"/>
      <c r="AM5624"/>
      <c r="AN5624" s="20"/>
      <c r="AO5624"/>
      <c r="AT5624" s="14"/>
      <c r="AU5624" s="14"/>
      <c r="AV5624" s="14"/>
      <c r="AW5624" s="14"/>
    </row>
    <row r="5625" spans="1:49" s="10" customFormat="1">
      <c r="A5625" s="12"/>
      <c r="C5625"/>
      <c r="D5625"/>
      <c r="E5625" s="20"/>
      <c r="F5625"/>
      <c r="G5625"/>
      <c r="H5625"/>
      <c r="I5625"/>
      <c r="J5625" s="20"/>
      <c r="K5625"/>
      <c r="L5625"/>
      <c r="M5625"/>
      <c r="N5625"/>
      <c r="O5625" s="20"/>
      <c r="P5625"/>
      <c r="Q5625"/>
      <c r="R5625"/>
      <c r="S5625"/>
      <c r="T5625" s="20"/>
      <c r="U5625"/>
      <c r="V5625"/>
      <c r="W5625"/>
      <c r="X5625"/>
      <c r="Y5625" s="20"/>
      <c r="Z5625"/>
      <c r="AA5625"/>
      <c r="AB5625"/>
      <c r="AC5625"/>
      <c r="AD5625" s="20"/>
      <c r="AE5625"/>
      <c r="AF5625"/>
      <c r="AG5625"/>
      <c r="AH5625"/>
      <c r="AI5625" s="20"/>
      <c r="AJ5625"/>
      <c r="AK5625"/>
      <c r="AL5625"/>
      <c r="AM5625"/>
      <c r="AN5625" s="20"/>
      <c r="AO5625"/>
      <c r="AT5625" s="14"/>
      <c r="AU5625" s="14"/>
      <c r="AV5625" s="14"/>
      <c r="AW5625" s="14"/>
    </row>
    <row r="5626" spans="1:49" s="10" customFormat="1">
      <c r="A5626" s="12"/>
      <c r="C5626"/>
      <c r="D5626"/>
      <c r="E5626" s="20"/>
      <c r="F5626"/>
      <c r="G5626"/>
      <c r="H5626"/>
      <c r="I5626"/>
      <c r="J5626" s="20"/>
      <c r="K5626"/>
      <c r="L5626"/>
      <c r="M5626"/>
      <c r="N5626"/>
      <c r="O5626" s="20"/>
      <c r="P5626"/>
      <c r="Q5626"/>
      <c r="R5626"/>
      <c r="S5626"/>
      <c r="T5626" s="20"/>
      <c r="U5626"/>
      <c r="V5626"/>
      <c r="W5626"/>
      <c r="X5626"/>
      <c r="Y5626" s="20"/>
      <c r="Z5626"/>
      <c r="AA5626"/>
      <c r="AB5626"/>
      <c r="AC5626"/>
      <c r="AD5626" s="20"/>
      <c r="AE5626"/>
      <c r="AF5626"/>
      <c r="AG5626"/>
      <c r="AH5626"/>
      <c r="AI5626" s="20"/>
      <c r="AJ5626"/>
      <c r="AK5626"/>
      <c r="AL5626"/>
      <c r="AM5626"/>
      <c r="AN5626" s="20"/>
      <c r="AO5626"/>
      <c r="AT5626" s="14"/>
      <c r="AU5626" s="14"/>
      <c r="AV5626" s="14"/>
      <c r="AW5626" s="14"/>
    </row>
    <row r="5627" spans="1:49" s="10" customFormat="1">
      <c r="A5627" s="12"/>
      <c r="C5627"/>
      <c r="D5627"/>
      <c r="E5627" s="20"/>
      <c r="F5627"/>
      <c r="G5627"/>
      <c r="H5627"/>
      <c r="I5627"/>
      <c r="J5627" s="20"/>
      <c r="K5627"/>
      <c r="L5627"/>
      <c r="M5627"/>
      <c r="N5627"/>
      <c r="O5627" s="20"/>
      <c r="P5627"/>
      <c r="Q5627"/>
      <c r="R5627"/>
      <c r="S5627"/>
      <c r="T5627" s="20"/>
      <c r="U5627"/>
      <c r="V5627"/>
      <c r="W5627"/>
      <c r="X5627"/>
      <c r="Y5627" s="20"/>
      <c r="Z5627"/>
      <c r="AA5627"/>
      <c r="AB5627"/>
      <c r="AC5627"/>
      <c r="AD5627" s="20"/>
      <c r="AE5627"/>
      <c r="AF5627"/>
      <c r="AG5627"/>
      <c r="AH5627"/>
      <c r="AI5627" s="20"/>
      <c r="AJ5627"/>
      <c r="AK5627"/>
      <c r="AL5627"/>
      <c r="AM5627"/>
      <c r="AN5627" s="20"/>
      <c r="AO5627"/>
      <c r="AT5627" s="14"/>
      <c r="AU5627" s="14"/>
      <c r="AV5627" s="14"/>
      <c r="AW5627" s="14"/>
    </row>
    <row r="5628" spans="1:49" s="10" customFormat="1">
      <c r="A5628" s="12"/>
      <c r="C5628"/>
      <c r="D5628"/>
      <c r="E5628" s="20"/>
      <c r="F5628"/>
      <c r="G5628"/>
      <c r="H5628"/>
      <c r="I5628"/>
      <c r="J5628" s="20"/>
      <c r="K5628"/>
      <c r="L5628"/>
      <c r="M5628"/>
      <c r="N5628"/>
      <c r="O5628" s="20"/>
      <c r="P5628"/>
      <c r="Q5628"/>
      <c r="R5628"/>
      <c r="S5628"/>
      <c r="T5628" s="20"/>
      <c r="U5628"/>
      <c r="V5628"/>
      <c r="W5628"/>
      <c r="X5628"/>
      <c r="Y5628" s="20"/>
      <c r="Z5628"/>
      <c r="AA5628"/>
      <c r="AB5628"/>
      <c r="AC5628"/>
      <c r="AD5628" s="20"/>
      <c r="AE5628"/>
      <c r="AF5628"/>
      <c r="AG5628"/>
      <c r="AH5628"/>
      <c r="AI5628" s="20"/>
      <c r="AJ5628"/>
      <c r="AK5628"/>
      <c r="AL5628"/>
      <c r="AM5628"/>
      <c r="AN5628" s="20"/>
      <c r="AO5628"/>
      <c r="AT5628" s="14"/>
      <c r="AU5628" s="14"/>
      <c r="AV5628" s="14"/>
      <c r="AW5628" s="14"/>
    </row>
    <row r="5629" spans="1:49" s="10" customFormat="1">
      <c r="A5629" s="12"/>
      <c r="C5629"/>
      <c r="D5629"/>
      <c r="E5629" s="20"/>
      <c r="F5629"/>
      <c r="G5629"/>
      <c r="H5629"/>
      <c r="I5629"/>
      <c r="J5629" s="20"/>
      <c r="K5629"/>
      <c r="L5629"/>
      <c r="M5629"/>
      <c r="N5629"/>
      <c r="O5629" s="20"/>
      <c r="P5629"/>
      <c r="Q5629"/>
      <c r="R5629"/>
      <c r="S5629"/>
      <c r="T5629" s="20"/>
      <c r="U5629"/>
      <c r="V5629"/>
      <c r="W5629"/>
      <c r="X5629"/>
      <c r="Y5629" s="20"/>
      <c r="Z5629"/>
      <c r="AA5629"/>
      <c r="AB5629"/>
      <c r="AC5629"/>
      <c r="AD5629" s="20"/>
      <c r="AE5629"/>
      <c r="AF5629"/>
      <c r="AG5629"/>
      <c r="AH5629"/>
      <c r="AI5629" s="20"/>
      <c r="AJ5629"/>
      <c r="AK5629"/>
      <c r="AL5629"/>
      <c r="AM5629"/>
      <c r="AN5629" s="20"/>
      <c r="AO5629"/>
      <c r="AT5629" s="14"/>
      <c r="AU5629" s="14"/>
      <c r="AV5629" s="14"/>
      <c r="AW5629" s="14"/>
    </row>
    <row r="5630" spans="1:49" s="10" customFormat="1">
      <c r="A5630" s="12"/>
      <c r="C5630"/>
      <c r="D5630"/>
      <c r="E5630" s="20"/>
      <c r="F5630"/>
      <c r="G5630"/>
      <c r="H5630"/>
      <c r="I5630"/>
      <c r="J5630" s="20"/>
      <c r="K5630"/>
      <c r="L5630"/>
      <c r="M5630"/>
      <c r="N5630"/>
      <c r="O5630" s="20"/>
      <c r="P5630"/>
      <c r="Q5630"/>
      <c r="R5630"/>
      <c r="S5630"/>
      <c r="T5630" s="20"/>
      <c r="U5630"/>
      <c r="V5630"/>
      <c r="W5630"/>
      <c r="X5630"/>
      <c r="Y5630" s="20"/>
      <c r="Z5630"/>
      <c r="AA5630"/>
      <c r="AB5630"/>
      <c r="AC5630"/>
      <c r="AD5630" s="20"/>
      <c r="AE5630"/>
      <c r="AF5630"/>
      <c r="AG5630"/>
      <c r="AH5630"/>
      <c r="AI5630" s="20"/>
      <c r="AJ5630"/>
      <c r="AK5630"/>
      <c r="AL5630"/>
      <c r="AM5630"/>
      <c r="AN5630" s="20"/>
      <c r="AO5630"/>
      <c r="AT5630" s="14"/>
      <c r="AU5630" s="14"/>
      <c r="AV5630" s="14"/>
      <c r="AW5630" s="14"/>
    </row>
    <row r="5631" spans="1:49" s="10" customFormat="1">
      <c r="A5631" s="12"/>
      <c r="C5631"/>
      <c r="D5631"/>
      <c r="E5631" s="20"/>
      <c r="F5631"/>
      <c r="G5631"/>
      <c r="H5631"/>
      <c r="I5631"/>
      <c r="J5631" s="20"/>
      <c r="K5631"/>
      <c r="L5631"/>
      <c r="M5631"/>
      <c r="N5631"/>
      <c r="O5631" s="20"/>
      <c r="P5631"/>
      <c r="Q5631"/>
      <c r="R5631"/>
      <c r="S5631"/>
      <c r="T5631" s="20"/>
      <c r="U5631"/>
      <c r="V5631"/>
      <c r="W5631"/>
      <c r="X5631"/>
      <c r="Y5631" s="20"/>
      <c r="Z5631"/>
      <c r="AA5631"/>
      <c r="AB5631"/>
      <c r="AC5631"/>
      <c r="AD5631" s="20"/>
      <c r="AE5631"/>
      <c r="AF5631"/>
      <c r="AG5631"/>
      <c r="AH5631"/>
      <c r="AI5631" s="20"/>
      <c r="AJ5631"/>
      <c r="AK5631"/>
      <c r="AL5631"/>
      <c r="AM5631"/>
      <c r="AN5631" s="20"/>
      <c r="AO5631"/>
      <c r="AT5631" s="14"/>
      <c r="AU5631" s="14"/>
      <c r="AV5631" s="14"/>
      <c r="AW5631" s="14"/>
    </row>
    <row r="5632" spans="1:49" s="10" customFormat="1">
      <c r="A5632" s="12"/>
      <c r="C5632"/>
      <c r="D5632"/>
      <c r="E5632" s="20"/>
      <c r="F5632"/>
      <c r="G5632"/>
      <c r="H5632"/>
      <c r="I5632"/>
      <c r="J5632" s="20"/>
      <c r="K5632"/>
      <c r="L5632"/>
      <c r="M5632"/>
      <c r="N5632"/>
      <c r="O5632" s="20"/>
      <c r="P5632"/>
      <c r="Q5632"/>
      <c r="R5632"/>
      <c r="S5632"/>
      <c r="T5632" s="20"/>
      <c r="U5632"/>
      <c r="V5632"/>
      <c r="W5632"/>
      <c r="X5632"/>
      <c r="Y5632" s="20"/>
      <c r="Z5632"/>
      <c r="AA5632"/>
      <c r="AB5632"/>
      <c r="AC5632"/>
      <c r="AD5632" s="20"/>
      <c r="AE5632"/>
      <c r="AF5632"/>
      <c r="AG5632"/>
      <c r="AH5632"/>
      <c r="AI5632" s="20"/>
      <c r="AJ5632"/>
      <c r="AK5632"/>
      <c r="AL5632"/>
      <c r="AM5632"/>
      <c r="AN5632" s="20"/>
      <c r="AO5632"/>
      <c r="AT5632" s="14"/>
      <c r="AU5632" s="14"/>
      <c r="AV5632" s="14"/>
      <c r="AW5632" s="14"/>
    </row>
    <row r="5633" spans="1:49" s="10" customFormat="1">
      <c r="A5633" s="12"/>
      <c r="C5633"/>
      <c r="D5633"/>
      <c r="E5633" s="20"/>
      <c r="F5633"/>
      <c r="G5633"/>
      <c r="H5633"/>
      <c r="I5633"/>
      <c r="J5633" s="20"/>
      <c r="K5633"/>
      <c r="L5633"/>
      <c r="M5633"/>
      <c r="N5633"/>
      <c r="O5633" s="20"/>
      <c r="P5633"/>
      <c r="Q5633"/>
      <c r="R5633"/>
      <c r="S5633"/>
      <c r="T5633" s="20"/>
      <c r="U5633"/>
      <c r="V5633"/>
      <c r="W5633"/>
      <c r="X5633"/>
      <c r="Y5633" s="20"/>
      <c r="Z5633"/>
      <c r="AA5633"/>
      <c r="AB5633"/>
      <c r="AC5633"/>
      <c r="AD5633" s="20"/>
      <c r="AE5633"/>
      <c r="AF5633"/>
      <c r="AG5633"/>
      <c r="AH5633"/>
      <c r="AI5633" s="20"/>
      <c r="AJ5633"/>
      <c r="AK5633"/>
      <c r="AL5633"/>
      <c r="AM5633"/>
      <c r="AN5633" s="20"/>
      <c r="AO5633"/>
      <c r="AT5633" s="14"/>
      <c r="AU5633" s="14"/>
      <c r="AV5633" s="14"/>
      <c r="AW5633" s="14"/>
    </row>
    <row r="5634" spans="1:49" s="10" customFormat="1">
      <c r="A5634" s="12"/>
      <c r="C5634"/>
      <c r="D5634"/>
      <c r="E5634" s="20"/>
      <c r="F5634"/>
      <c r="G5634"/>
      <c r="H5634"/>
      <c r="I5634"/>
      <c r="J5634" s="20"/>
      <c r="K5634"/>
      <c r="L5634"/>
      <c r="M5634"/>
      <c r="N5634"/>
      <c r="O5634" s="20"/>
      <c r="P5634"/>
      <c r="Q5634"/>
      <c r="R5634"/>
      <c r="S5634"/>
      <c r="T5634" s="20"/>
      <c r="U5634"/>
      <c r="V5634"/>
      <c r="W5634"/>
      <c r="X5634"/>
      <c r="Y5634" s="20"/>
      <c r="Z5634"/>
      <c r="AA5634"/>
      <c r="AB5634"/>
      <c r="AC5634"/>
      <c r="AD5634" s="20"/>
      <c r="AE5634"/>
      <c r="AF5634"/>
      <c r="AG5634"/>
      <c r="AH5634"/>
      <c r="AI5634" s="20"/>
      <c r="AJ5634"/>
      <c r="AK5634"/>
      <c r="AL5634"/>
      <c r="AM5634"/>
      <c r="AN5634" s="20"/>
      <c r="AO5634"/>
      <c r="AT5634" s="14"/>
      <c r="AU5634" s="14"/>
      <c r="AV5634" s="14"/>
      <c r="AW5634" s="14"/>
    </row>
    <row r="5635" spans="1:49" s="10" customFormat="1">
      <c r="A5635" s="12"/>
      <c r="C5635"/>
      <c r="D5635"/>
      <c r="E5635" s="20"/>
      <c r="F5635"/>
      <c r="G5635"/>
      <c r="H5635"/>
      <c r="I5635"/>
      <c r="J5635" s="20"/>
      <c r="K5635"/>
      <c r="L5635"/>
      <c r="M5635"/>
      <c r="N5635"/>
      <c r="O5635" s="20"/>
      <c r="P5635"/>
      <c r="Q5635"/>
      <c r="R5635"/>
      <c r="S5635"/>
      <c r="T5635" s="20"/>
      <c r="U5635"/>
      <c r="V5635"/>
      <c r="W5635"/>
      <c r="X5635"/>
      <c r="Y5635" s="20"/>
      <c r="Z5635"/>
      <c r="AA5635"/>
      <c r="AB5635"/>
      <c r="AC5635"/>
      <c r="AD5635" s="20"/>
      <c r="AE5635"/>
      <c r="AF5635"/>
      <c r="AG5635"/>
      <c r="AH5635"/>
      <c r="AI5635" s="20"/>
      <c r="AJ5635"/>
      <c r="AK5635"/>
      <c r="AL5635"/>
      <c r="AM5635"/>
      <c r="AN5635" s="20"/>
      <c r="AO5635"/>
      <c r="AT5635" s="14"/>
      <c r="AU5635" s="14"/>
      <c r="AV5635" s="14"/>
      <c r="AW5635" s="14"/>
    </row>
    <row r="5636" spans="1:49" s="10" customFormat="1">
      <c r="A5636" s="12"/>
      <c r="C5636"/>
      <c r="D5636"/>
      <c r="E5636" s="20"/>
      <c r="F5636"/>
      <c r="G5636"/>
      <c r="H5636"/>
      <c r="I5636"/>
      <c r="J5636" s="20"/>
      <c r="K5636"/>
      <c r="L5636"/>
      <c r="M5636"/>
      <c r="N5636"/>
      <c r="O5636" s="20"/>
      <c r="P5636"/>
      <c r="Q5636"/>
      <c r="R5636"/>
      <c r="S5636"/>
      <c r="T5636" s="20"/>
      <c r="U5636"/>
      <c r="V5636"/>
      <c r="W5636"/>
      <c r="X5636"/>
      <c r="Y5636" s="20"/>
      <c r="Z5636"/>
      <c r="AA5636"/>
      <c r="AB5636"/>
      <c r="AC5636"/>
      <c r="AD5636" s="20"/>
      <c r="AE5636"/>
      <c r="AF5636"/>
      <c r="AG5636"/>
      <c r="AH5636"/>
      <c r="AI5636" s="20"/>
      <c r="AJ5636"/>
      <c r="AK5636"/>
      <c r="AL5636"/>
      <c r="AM5636"/>
      <c r="AN5636" s="20"/>
      <c r="AO5636"/>
      <c r="AT5636" s="14"/>
      <c r="AU5636" s="14"/>
      <c r="AV5636" s="14"/>
      <c r="AW5636" s="14"/>
    </row>
    <row r="5637" spans="1:49" s="10" customFormat="1">
      <c r="A5637" s="12"/>
      <c r="C5637"/>
      <c r="D5637"/>
      <c r="E5637" s="20"/>
      <c r="F5637"/>
      <c r="G5637"/>
      <c r="H5637"/>
      <c r="I5637"/>
      <c r="J5637" s="20"/>
      <c r="K5637"/>
      <c r="L5637"/>
      <c r="M5637"/>
      <c r="N5637"/>
      <c r="O5637" s="20"/>
      <c r="P5637"/>
      <c r="Q5637"/>
      <c r="R5637"/>
      <c r="S5637"/>
      <c r="T5637" s="20"/>
      <c r="U5637"/>
      <c r="V5637"/>
      <c r="W5637"/>
      <c r="X5637"/>
      <c r="Y5637" s="20"/>
      <c r="Z5637"/>
      <c r="AA5637"/>
      <c r="AB5637"/>
      <c r="AC5637"/>
      <c r="AD5637" s="20"/>
      <c r="AE5637"/>
      <c r="AF5637"/>
      <c r="AG5637"/>
      <c r="AH5637"/>
      <c r="AI5637" s="20"/>
      <c r="AJ5637"/>
      <c r="AK5637"/>
      <c r="AL5637"/>
      <c r="AM5637"/>
      <c r="AN5637" s="20"/>
      <c r="AO5637"/>
      <c r="AT5637" s="14"/>
      <c r="AU5637" s="14"/>
      <c r="AV5637" s="14"/>
      <c r="AW5637" s="14"/>
    </row>
    <row r="5638" spans="1:49" s="10" customFormat="1">
      <c r="A5638" s="12"/>
      <c r="C5638"/>
      <c r="D5638"/>
      <c r="E5638" s="20"/>
      <c r="F5638"/>
      <c r="G5638"/>
      <c r="H5638"/>
      <c r="I5638"/>
      <c r="J5638" s="20"/>
      <c r="K5638"/>
      <c r="L5638"/>
      <c r="M5638"/>
      <c r="N5638"/>
      <c r="O5638" s="20"/>
      <c r="P5638"/>
      <c r="Q5638"/>
      <c r="R5638"/>
      <c r="S5638"/>
      <c r="T5638" s="20"/>
      <c r="U5638"/>
      <c r="V5638"/>
      <c r="W5638"/>
      <c r="X5638"/>
      <c r="Y5638" s="20"/>
      <c r="Z5638"/>
      <c r="AA5638"/>
      <c r="AB5638"/>
      <c r="AC5638"/>
      <c r="AD5638" s="20"/>
      <c r="AE5638"/>
      <c r="AF5638"/>
      <c r="AG5638"/>
      <c r="AH5638"/>
      <c r="AI5638" s="20"/>
      <c r="AJ5638"/>
      <c r="AK5638"/>
      <c r="AL5638"/>
      <c r="AM5638"/>
      <c r="AN5638" s="20"/>
      <c r="AO5638"/>
      <c r="AT5638" s="14"/>
      <c r="AU5638" s="14"/>
      <c r="AV5638" s="14"/>
      <c r="AW5638" s="14"/>
    </row>
    <row r="5639" spans="1:49" s="10" customFormat="1">
      <c r="A5639" s="12"/>
      <c r="C5639"/>
      <c r="D5639"/>
      <c r="E5639" s="20"/>
      <c r="F5639"/>
      <c r="G5639"/>
      <c r="H5639"/>
      <c r="I5639"/>
      <c r="J5639" s="20"/>
      <c r="K5639"/>
      <c r="L5639"/>
      <c r="M5639"/>
      <c r="N5639"/>
      <c r="O5639" s="20"/>
      <c r="P5639"/>
      <c r="Q5639"/>
      <c r="R5639"/>
      <c r="S5639"/>
      <c r="T5639" s="20"/>
      <c r="U5639"/>
      <c r="V5639"/>
      <c r="W5639"/>
      <c r="X5639"/>
      <c r="Y5639" s="20"/>
      <c r="Z5639"/>
      <c r="AA5639"/>
      <c r="AB5639"/>
      <c r="AC5639"/>
      <c r="AD5639" s="20"/>
      <c r="AE5639"/>
      <c r="AF5639"/>
      <c r="AG5639"/>
      <c r="AH5639"/>
      <c r="AI5639" s="20"/>
      <c r="AJ5639"/>
      <c r="AK5639"/>
      <c r="AL5639"/>
      <c r="AM5639"/>
      <c r="AN5639" s="20"/>
      <c r="AO5639"/>
      <c r="AT5639" s="14"/>
      <c r="AU5639" s="14"/>
      <c r="AV5639" s="14"/>
      <c r="AW5639" s="14"/>
    </row>
    <row r="5640" spans="1:49" s="10" customFormat="1">
      <c r="A5640" s="12"/>
      <c r="C5640"/>
      <c r="D5640"/>
      <c r="E5640" s="20"/>
      <c r="F5640"/>
      <c r="G5640"/>
      <c r="H5640"/>
      <c r="I5640"/>
      <c r="J5640" s="20"/>
      <c r="K5640"/>
      <c r="L5640"/>
      <c r="M5640"/>
      <c r="N5640"/>
      <c r="O5640" s="20"/>
      <c r="P5640"/>
      <c r="Q5640"/>
      <c r="R5640"/>
      <c r="S5640"/>
      <c r="T5640" s="20"/>
      <c r="U5640"/>
      <c r="V5640"/>
      <c r="W5640"/>
      <c r="X5640"/>
      <c r="Y5640" s="20"/>
      <c r="Z5640"/>
      <c r="AA5640"/>
      <c r="AB5640"/>
      <c r="AC5640"/>
      <c r="AD5640" s="20"/>
      <c r="AE5640"/>
      <c r="AF5640"/>
      <c r="AG5640"/>
      <c r="AH5640"/>
      <c r="AI5640" s="20"/>
      <c r="AJ5640"/>
      <c r="AK5640"/>
      <c r="AL5640"/>
      <c r="AM5640"/>
      <c r="AN5640" s="20"/>
      <c r="AO5640"/>
      <c r="AT5640" s="14"/>
      <c r="AU5640" s="14"/>
      <c r="AV5640" s="14"/>
      <c r="AW5640" s="14"/>
    </row>
    <row r="5641" spans="1:49" s="10" customFormat="1">
      <c r="A5641" s="12"/>
      <c r="C5641"/>
      <c r="D5641"/>
      <c r="E5641" s="20"/>
      <c r="F5641"/>
      <c r="G5641"/>
      <c r="H5641"/>
      <c r="I5641"/>
      <c r="J5641" s="20"/>
      <c r="K5641"/>
      <c r="L5641"/>
      <c r="M5641"/>
      <c r="N5641"/>
      <c r="O5641" s="20"/>
      <c r="P5641"/>
      <c r="Q5641"/>
      <c r="R5641"/>
      <c r="S5641"/>
      <c r="T5641" s="20"/>
      <c r="U5641"/>
      <c r="V5641"/>
      <c r="W5641"/>
      <c r="X5641"/>
      <c r="Y5641" s="20"/>
      <c r="Z5641"/>
      <c r="AA5641"/>
      <c r="AB5641"/>
      <c r="AC5641"/>
      <c r="AD5641" s="20"/>
      <c r="AE5641"/>
      <c r="AF5641"/>
      <c r="AG5641"/>
      <c r="AH5641"/>
      <c r="AI5641" s="20"/>
      <c r="AJ5641"/>
      <c r="AK5641"/>
      <c r="AL5641"/>
      <c r="AM5641"/>
      <c r="AN5641" s="20"/>
      <c r="AO5641"/>
      <c r="AT5641" s="14"/>
      <c r="AU5641" s="14"/>
      <c r="AV5641" s="14"/>
      <c r="AW5641" s="14"/>
    </row>
    <row r="5642" spans="1:49" s="10" customFormat="1">
      <c r="A5642" s="12"/>
      <c r="C5642"/>
      <c r="D5642"/>
      <c r="E5642" s="20"/>
      <c r="F5642"/>
      <c r="G5642"/>
      <c r="H5642"/>
      <c r="I5642"/>
      <c r="J5642" s="20"/>
      <c r="K5642"/>
      <c r="L5642"/>
      <c r="M5642"/>
      <c r="N5642"/>
      <c r="O5642" s="20"/>
      <c r="P5642"/>
      <c r="Q5642"/>
      <c r="R5642"/>
      <c r="S5642"/>
      <c r="T5642" s="20"/>
      <c r="U5642"/>
      <c r="V5642"/>
      <c r="W5642"/>
      <c r="X5642"/>
      <c r="Y5642" s="20"/>
      <c r="Z5642"/>
      <c r="AA5642"/>
      <c r="AB5642"/>
      <c r="AC5642"/>
      <c r="AD5642" s="20"/>
      <c r="AE5642"/>
      <c r="AF5642"/>
      <c r="AG5642"/>
      <c r="AH5642"/>
      <c r="AI5642" s="20"/>
      <c r="AJ5642"/>
      <c r="AK5642"/>
      <c r="AL5642"/>
      <c r="AM5642"/>
      <c r="AN5642" s="20"/>
      <c r="AO5642"/>
      <c r="AT5642" s="14"/>
      <c r="AU5642" s="14"/>
      <c r="AV5642" s="14"/>
      <c r="AW5642" s="14"/>
    </row>
    <row r="5643" spans="1:49" s="10" customFormat="1">
      <c r="A5643" s="12"/>
      <c r="C5643"/>
      <c r="D5643"/>
      <c r="E5643" s="20"/>
      <c r="F5643"/>
      <c r="G5643"/>
      <c r="H5643"/>
      <c r="I5643"/>
      <c r="J5643" s="20"/>
      <c r="K5643"/>
      <c r="L5643"/>
      <c r="M5643"/>
      <c r="N5643"/>
      <c r="O5643" s="20"/>
      <c r="P5643"/>
      <c r="Q5643"/>
      <c r="R5643"/>
      <c r="S5643"/>
      <c r="T5643" s="20"/>
      <c r="U5643"/>
      <c r="V5643"/>
      <c r="W5643"/>
      <c r="X5643"/>
      <c r="Y5643" s="20"/>
      <c r="Z5643"/>
      <c r="AA5643"/>
      <c r="AB5643"/>
      <c r="AC5643"/>
      <c r="AD5643" s="20"/>
      <c r="AE5643"/>
      <c r="AF5643"/>
      <c r="AG5643"/>
      <c r="AH5643"/>
      <c r="AI5643" s="20"/>
      <c r="AJ5643"/>
      <c r="AK5643"/>
      <c r="AL5643"/>
      <c r="AM5643"/>
      <c r="AN5643" s="20"/>
      <c r="AO5643"/>
      <c r="AT5643" s="14"/>
      <c r="AU5643" s="14"/>
      <c r="AV5643" s="14"/>
      <c r="AW5643" s="14"/>
    </row>
    <row r="5644" spans="1:49" s="10" customFormat="1">
      <c r="A5644" s="12"/>
      <c r="C5644"/>
      <c r="D5644"/>
      <c r="E5644" s="20"/>
      <c r="F5644"/>
      <c r="G5644"/>
      <c r="H5644"/>
      <c r="I5644"/>
      <c r="J5644" s="20"/>
      <c r="K5644"/>
      <c r="L5644"/>
      <c r="M5644"/>
      <c r="N5644"/>
      <c r="O5644" s="20"/>
      <c r="P5644"/>
      <c r="Q5644"/>
      <c r="R5644"/>
      <c r="S5644"/>
      <c r="T5644" s="20"/>
      <c r="U5644"/>
      <c r="V5644"/>
      <c r="W5644"/>
      <c r="X5644"/>
      <c r="Y5644" s="20"/>
      <c r="Z5644"/>
      <c r="AA5644"/>
      <c r="AB5644"/>
      <c r="AC5644"/>
      <c r="AD5644" s="20"/>
      <c r="AE5644"/>
      <c r="AF5644"/>
      <c r="AG5644"/>
      <c r="AH5644"/>
      <c r="AI5644" s="20"/>
      <c r="AJ5644"/>
      <c r="AK5644"/>
      <c r="AL5644"/>
      <c r="AM5644"/>
      <c r="AN5644" s="20"/>
      <c r="AO5644"/>
      <c r="AT5644" s="14"/>
      <c r="AU5644" s="14"/>
      <c r="AV5644" s="14"/>
      <c r="AW5644" s="14"/>
    </row>
    <row r="5645" spans="1:49" s="10" customFormat="1">
      <c r="A5645" s="12"/>
      <c r="C5645"/>
      <c r="D5645"/>
      <c r="E5645" s="20"/>
      <c r="F5645"/>
      <c r="G5645"/>
      <c r="H5645"/>
      <c r="I5645"/>
      <c r="J5645" s="20"/>
      <c r="K5645"/>
      <c r="L5645"/>
      <c r="M5645"/>
      <c r="N5645"/>
      <c r="O5645" s="20"/>
      <c r="P5645"/>
      <c r="Q5645"/>
      <c r="R5645"/>
      <c r="S5645"/>
      <c r="T5645" s="20"/>
      <c r="U5645"/>
      <c r="V5645"/>
      <c r="W5645"/>
      <c r="X5645"/>
      <c r="Y5645" s="20"/>
      <c r="Z5645"/>
      <c r="AA5645"/>
      <c r="AB5645"/>
      <c r="AC5645"/>
      <c r="AD5645" s="20"/>
      <c r="AE5645"/>
      <c r="AF5645"/>
      <c r="AG5645"/>
      <c r="AH5645"/>
      <c r="AI5645" s="20"/>
      <c r="AJ5645"/>
      <c r="AK5645"/>
      <c r="AL5645"/>
      <c r="AM5645"/>
      <c r="AN5645" s="20"/>
      <c r="AO5645"/>
      <c r="AT5645" s="14"/>
      <c r="AU5645" s="14"/>
      <c r="AV5645" s="14"/>
      <c r="AW5645" s="14"/>
    </row>
    <row r="5646" spans="1:49" s="10" customFormat="1">
      <c r="A5646" s="12"/>
      <c r="C5646"/>
      <c r="D5646"/>
      <c r="E5646" s="20"/>
      <c r="F5646"/>
      <c r="G5646"/>
      <c r="H5646"/>
      <c r="I5646"/>
      <c r="J5646" s="20"/>
      <c r="K5646"/>
      <c r="L5646"/>
      <c r="M5646"/>
      <c r="N5646"/>
      <c r="O5646" s="20"/>
      <c r="P5646"/>
      <c r="Q5646"/>
      <c r="R5646"/>
      <c r="S5646"/>
      <c r="T5646" s="20"/>
      <c r="U5646"/>
      <c r="V5646"/>
      <c r="W5646"/>
      <c r="X5646"/>
      <c r="Y5646" s="20"/>
      <c r="Z5646"/>
      <c r="AA5646"/>
      <c r="AB5646"/>
      <c r="AC5646"/>
      <c r="AD5646" s="20"/>
      <c r="AE5646"/>
      <c r="AF5646"/>
      <c r="AG5646"/>
      <c r="AH5646"/>
      <c r="AI5646" s="20"/>
      <c r="AJ5646"/>
      <c r="AK5646"/>
      <c r="AL5646"/>
      <c r="AM5646"/>
      <c r="AN5646" s="20"/>
      <c r="AO5646"/>
      <c r="AT5646" s="14"/>
      <c r="AU5646" s="14"/>
      <c r="AV5646" s="14"/>
      <c r="AW5646" s="14"/>
    </row>
    <row r="5647" spans="1:49" s="10" customFormat="1">
      <c r="A5647" s="12"/>
      <c r="C5647"/>
      <c r="D5647"/>
      <c r="E5647" s="20"/>
      <c r="F5647"/>
      <c r="G5647"/>
      <c r="H5647"/>
      <c r="I5647"/>
      <c r="J5647" s="20"/>
      <c r="K5647"/>
      <c r="L5647"/>
      <c r="M5647"/>
      <c r="N5647"/>
      <c r="O5647" s="20"/>
      <c r="P5647"/>
      <c r="Q5647"/>
      <c r="R5647"/>
      <c r="S5647"/>
      <c r="T5647" s="20"/>
      <c r="U5647"/>
      <c r="V5647"/>
      <c r="W5647"/>
      <c r="X5647"/>
      <c r="Y5647" s="20"/>
      <c r="Z5647"/>
      <c r="AA5647"/>
      <c r="AB5647"/>
      <c r="AC5647"/>
      <c r="AD5647" s="20"/>
      <c r="AE5647"/>
      <c r="AF5647"/>
      <c r="AG5647"/>
      <c r="AH5647"/>
      <c r="AI5647" s="20"/>
      <c r="AJ5647"/>
      <c r="AK5647"/>
      <c r="AL5647"/>
      <c r="AM5647"/>
      <c r="AN5647" s="20"/>
      <c r="AO5647"/>
      <c r="AT5647" s="14"/>
      <c r="AU5647" s="14"/>
      <c r="AV5647" s="14"/>
      <c r="AW5647" s="14"/>
    </row>
    <row r="5648" spans="1:49" s="10" customFormat="1">
      <c r="A5648" s="12"/>
      <c r="C5648"/>
      <c r="D5648"/>
      <c r="E5648" s="20"/>
      <c r="F5648"/>
      <c r="G5648"/>
      <c r="H5648"/>
      <c r="I5648"/>
      <c r="J5648" s="20"/>
      <c r="K5648"/>
      <c r="L5648"/>
      <c r="M5648"/>
      <c r="N5648"/>
      <c r="O5648" s="20"/>
      <c r="P5648"/>
      <c r="Q5648"/>
      <c r="R5648"/>
      <c r="S5648"/>
      <c r="T5648" s="20"/>
      <c r="U5648"/>
      <c r="V5648"/>
      <c r="W5648"/>
      <c r="X5648"/>
      <c r="Y5648" s="20"/>
      <c r="Z5648"/>
      <c r="AA5648"/>
      <c r="AB5648"/>
      <c r="AC5648"/>
      <c r="AD5648" s="20"/>
      <c r="AE5648"/>
      <c r="AF5648"/>
      <c r="AG5648"/>
      <c r="AH5648"/>
      <c r="AI5648" s="20"/>
      <c r="AJ5648"/>
      <c r="AK5648"/>
      <c r="AL5648"/>
      <c r="AM5648"/>
      <c r="AN5648" s="20"/>
      <c r="AO5648"/>
      <c r="AT5648" s="14"/>
      <c r="AU5648" s="14"/>
      <c r="AV5648" s="14"/>
      <c r="AW5648" s="14"/>
    </row>
    <row r="5649" spans="1:49" s="10" customFormat="1">
      <c r="A5649" s="12"/>
      <c r="C5649"/>
      <c r="D5649"/>
      <c r="E5649" s="20"/>
      <c r="F5649"/>
      <c r="G5649"/>
      <c r="H5649"/>
      <c r="I5649"/>
      <c r="J5649" s="20"/>
      <c r="K5649"/>
      <c r="L5649"/>
      <c r="M5649"/>
      <c r="N5649"/>
      <c r="O5649" s="20"/>
      <c r="P5649"/>
      <c r="Q5649"/>
      <c r="R5649"/>
      <c r="S5649"/>
      <c r="T5649" s="20"/>
      <c r="U5649"/>
      <c r="V5649"/>
      <c r="W5649"/>
      <c r="X5649"/>
      <c r="Y5649" s="20"/>
      <c r="Z5649"/>
      <c r="AA5649"/>
      <c r="AB5649"/>
      <c r="AC5649"/>
      <c r="AD5649" s="20"/>
      <c r="AE5649"/>
      <c r="AF5649"/>
      <c r="AG5649"/>
      <c r="AH5649"/>
      <c r="AI5649" s="20"/>
      <c r="AJ5649"/>
      <c r="AK5649"/>
      <c r="AL5649"/>
      <c r="AM5649"/>
      <c r="AN5649" s="20"/>
      <c r="AO5649"/>
      <c r="AT5649" s="14"/>
      <c r="AU5649" s="14"/>
      <c r="AV5649" s="14"/>
      <c r="AW5649" s="14"/>
    </row>
    <row r="5650" spans="1:49" s="10" customFormat="1">
      <c r="A5650" s="12"/>
      <c r="C5650"/>
      <c r="D5650"/>
      <c r="E5650" s="20"/>
      <c r="F5650"/>
      <c r="G5650"/>
      <c r="H5650"/>
      <c r="I5650"/>
      <c r="J5650" s="20"/>
      <c r="K5650"/>
      <c r="L5650"/>
      <c r="M5650"/>
      <c r="N5650"/>
      <c r="O5650" s="20"/>
      <c r="P5650"/>
      <c r="Q5650"/>
      <c r="R5650"/>
      <c r="S5650"/>
      <c r="T5650" s="20"/>
      <c r="U5650"/>
      <c r="V5650"/>
      <c r="W5650"/>
      <c r="X5650"/>
      <c r="Y5650" s="20"/>
      <c r="Z5650"/>
      <c r="AA5650"/>
      <c r="AB5650"/>
      <c r="AC5650"/>
      <c r="AD5650" s="20"/>
      <c r="AE5650"/>
      <c r="AF5650"/>
      <c r="AG5650"/>
      <c r="AH5650"/>
      <c r="AI5650" s="20"/>
      <c r="AJ5650"/>
      <c r="AK5650"/>
      <c r="AL5650"/>
      <c r="AM5650"/>
      <c r="AN5650" s="20"/>
      <c r="AO5650"/>
      <c r="AT5650" s="14"/>
      <c r="AU5650" s="14"/>
      <c r="AV5650" s="14"/>
      <c r="AW5650" s="14"/>
    </row>
    <row r="5651" spans="1:49" s="10" customFormat="1">
      <c r="A5651" s="12"/>
      <c r="C5651"/>
      <c r="D5651"/>
      <c r="E5651" s="20"/>
      <c r="F5651"/>
      <c r="G5651"/>
      <c r="H5651"/>
      <c r="I5651"/>
      <c r="J5651" s="20"/>
      <c r="K5651"/>
      <c r="L5651"/>
      <c r="M5651"/>
      <c r="N5651"/>
      <c r="O5651" s="20"/>
      <c r="P5651"/>
      <c r="Q5651"/>
      <c r="R5651"/>
      <c r="S5651"/>
      <c r="T5651" s="20"/>
      <c r="U5651"/>
      <c r="V5651"/>
      <c r="W5651"/>
      <c r="X5651"/>
      <c r="Y5651" s="20"/>
      <c r="Z5651"/>
      <c r="AA5651"/>
      <c r="AB5651"/>
      <c r="AC5651"/>
      <c r="AD5651" s="20"/>
      <c r="AE5651"/>
      <c r="AF5651"/>
      <c r="AG5651"/>
      <c r="AH5651"/>
      <c r="AI5651" s="20"/>
      <c r="AJ5651"/>
      <c r="AK5651"/>
      <c r="AL5651"/>
      <c r="AM5651"/>
      <c r="AN5651" s="20"/>
      <c r="AO5651"/>
      <c r="AT5651" s="14"/>
      <c r="AU5651" s="14"/>
      <c r="AV5651" s="14"/>
      <c r="AW5651" s="14"/>
    </row>
    <row r="5652" spans="1:49" s="10" customFormat="1">
      <c r="A5652" s="12"/>
      <c r="C5652"/>
      <c r="D5652"/>
      <c r="E5652" s="20"/>
      <c r="F5652"/>
      <c r="G5652"/>
      <c r="H5652"/>
      <c r="I5652"/>
      <c r="J5652" s="20"/>
      <c r="K5652"/>
      <c r="L5652"/>
      <c r="M5652"/>
      <c r="N5652"/>
      <c r="O5652" s="20"/>
      <c r="P5652"/>
      <c r="Q5652"/>
      <c r="R5652"/>
      <c r="S5652"/>
      <c r="T5652" s="20"/>
      <c r="U5652"/>
      <c r="V5652"/>
      <c r="W5652"/>
      <c r="X5652"/>
      <c r="Y5652" s="20"/>
      <c r="Z5652"/>
      <c r="AA5652"/>
      <c r="AB5652"/>
      <c r="AC5652"/>
      <c r="AD5652" s="20"/>
      <c r="AE5652"/>
      <c r="AF5652"/>
      <c r="AG5652"/>
      <c r="AH5652"/>
      <c r="AI5652" s="20"/>
      <c r="AJ5652"/>
      <c r="AK5652"/>
      <c r="AL5652"/>
      <c r="AM5652"/>
      <c r="AN5652" s="20"/>
      <c r="AO5652"/>
      <c r="AT5652" s="14"/>
      <c r="AU5652" s="14"/>
      <c r="AV5652" s="14"/>
      <c r="AW5652" s="14"/>
    </row>
    <row r="5653" spans="1:49" s="10" customFormat="1">
      <c r="A5653" s="12"/>
      <c r="C5653"/>
      <c r="D5653"/>
      <c r="E5653" s="20"/>
      <c r="F5653"/>
      <c r="G5653"/>
      <c r="H5653"/>
      <c r="I5653"/>
      <c r="J5653" s="20"/>
      <c r="K5653"/>
      <c r="L5653"/>
      <c r="M5653"/>
      <c r="N5653"/>
      <c r="O5653" s="20"/>
      <c r="P5653"/>
      <c r="Q5653"/>
      <c r="R5653"/>
      <c r="S5653"/>
      <c r="T5653" s="20"/>
      <c r="U5653"/>
      <c r="V5653"/>
      <c r="W5653"/>
      <c r="X5653"/>
      <c r="Y5653" s="20"/>
      <c r="Z5653"/>
      <c r="AA5653"/>
      <c r="AB5653"/>
      <c r="AC5653"/>
      <c r="AD5653" s="20"/>
      <c r="AE5653"/>
      <c r="AF5653"/>
      <c r="AG5653"/>
      <c r="AH5653"/>
      <c r="AI5653" s="20"/>
      <c r="AJ5653"/>
      <c r="AK5653"/>
      <c r="AL5653"/>
      <c r="AM5653"/>
      <c r="AN5653" s="20"/>
      <c r="AO5653"/>
      <c r="AT5653" s="14"/>
      <c r="AU5653" s="14"/>
      <c r="AV5653" s="14"/>
      <c r="AW5653" s="14"/>
    </row>
    <row r="5654" spans="1:49" s="10" customFormat="1">
      <c r="A5654" s="12"/>
      <c r="C5654"/>
      <c r="D5654"/>
      <c r="E5654" s="20"/>
      <c r="F5654"/>
      <c r="G5654"/>
      <c r="H5654"/>
      <c r="I5654"/>
      <c r="J5654" s="20"/>
      <c r="K5654"/>
      <c r="L5654"/>
      <c r="M5654"/>
      <c r="N5654"/>
      <c r="O5654" s="20"/>
      <c r="P5654"/>
      <c r="Q5654"/>
      <c r="R5654"/>
      <c r="S5654"/>
      <c r="T5654" s="20"/>
      <c r="U5654"/>
      <c r="V5654"/>
      <c r="W5654"/>
      <c r="X5654"/>
      <c r="Y5654" s="20"/>
      <c r="Z5654"/>
      <c r="AA5654"/>
      <c r="AB5654"/>
      <c r="AC5654"/>
      <c r="AD5654" s="20"/>
      <c r="AE5654"/>
      <c r="AF5654"/>
      <c r="AG5654"/>
      <c r="AH5654"/>
      <c r="AI5654" s="20"/>
      <c r="AJ5654"/>
      <c r="AK5654"/>
      <c r="AL5654"/>
      <c r="AM5654"/>
      <c r="AN5654" s="20"/>
      <c r="AO5654"/>
      <c r="AT5654" s="14"/>
      <c r="AU5654" s="14"/>
      <c r="AV5654" s="14"/>
      <c r="AW5654" s="14"/>
    </row>
    <row r="5655" spans="1:49" s="10" customFormat="1">
      <c r="A5655" s="12"/>
      <c r="C5655"/>
      <c r="D5655"/>
      <c r="E5655" s="20"/>
      <c r="F5655"/>
      <c r="G5655"/>
      <c r="H5655"/>
      <c r="I5655"/>
      <c r="J5655" s="20"/>
      <c r="K5655"/>
      <c r="L5655"/>
      <c r="M5655"/>
      <c r="N5655"/>
      <c r="O5655" s="20"/>
      <c r="P5655"/>
      <c r="Q5655"/>
      <c r="R5655"/>
      <c r="S5655"/>
      <c r="T5655" s="20"/>
      <c r="U5655"/>
      <c r="V5655"/>
      <c r="W5655"/>
      <c r="X5655"/>
      <c r="Y5655" s="20"/>
      <c r="Z5655"/>
      <c r="AA5655"/>
      <c r="AB5655"/>
      <c r="AC5655"/>
      <c r="AD5655" s="20"/>
      <c r="AE5655"/>
      <c r="AF5655"/>
      <c r="AG5655"/>
      <c r="AH5655"/>
      <c r="AI5655" s="20"/>
      <c r="AJ5655"/>
      <c r="AK5655"/>
      <c r="AL5655"/>
      <c r="AM5655"/>
      <c r="AN5655" s="20"/>
      <c r="AO5655"/>
      <c r="AT5655" s="14"/>
      <c r="AU5655" s="14"/>
      <c r="AV5655" s="14"/>
      <c r="AW5655" s="14"/>
    </row>
    <row r="5656" spans="1:49" s="10" customFormat="1">
      <c r="A5656" s="12"/>
      <c r="C5656"/>
      <c r="D5656"/>
      <c r="E5656" s="20"/>
      <c r="F5656"/>
      <c r="G5656"/>
      <c r="H5656"/>
      <c r="I5656"/>
      <c r="J5656" s="20"/>
      <c r="K5656"/>
      <c r="L5656"/>
      <c r="M5656"/>
      <c r="N5656"/>
      <c r="O5656" s="20"/>
      <c r="P5656"/>
      <c r="Q5656"/>
      <c r="R5656"/>
      <c r="S5656"/>
      <c r="T5656" s="20"/>
      <c r="U5656"/>
      <c r="V5656"/>
      <c r="W5656"/>
      <c r="X5656"/>
      <c r="Y5656" s="20"/>
      <c r="Z5656"/>
      <c r="AA5656"/>
      <c r="AB5656"/>
      <c r="AC5656"/>
      <c r="AD5656" s="20"/>
      <c r="AE5656"/>
      <c r="AF5656"/>
      <c r="AG5656"/>
      <c r="AH5656"/>
      <c r="AI5656" s="20"/>
      <c r="AJ5656"/>
      <c r="AK5656"/>
      <c r="AL5656"/>
      <c r="AM5656"/>
      <c r="AN5656" s="20"/>
      <c r="AO5656"/>
      <c r="AT5656" s="14"/>
      <c r="AU5656" s="14"/>
      <c r="AV5656" s="14"/>
      <c r="AW5656" s="14"/>
    </row>
    <row r="5657" spans="1:49" s="10" customFormat="1">
      <c r="A5657" s="12"/>
      <c r="C5657"/>
      <c r="D5657"/>
      <c r="E5657" s="20"/>
      <c r="F5657"/>
      <c r="G5657"/>
      <c r="H5657"/>
      <c r="I5657"/>
      <c r="J5657" s="20"/>
      <c r="K5657"/>
      <c r="L5657"/>
      <c r="M5657"/>
      <c r="N5657"/>
      <c r="O5657" s="20"/>
      <c r="P5657"/>
      <c r="Q5657"/>
      <c r="R5657"/>
      <c r="S5657"/>
      <c r="T5657" s="20"/>
      <c r="U5657"/>
      <c r="V5657"/>
      <c r="W5657"/>
      <c r="X5657"/>
      <c r="Y5657" s="20"/>
      <c r="Z5657"/>
      <c r="AA5657"/>
      <c r="AB5657"/>
      <c r="AC5657"/>
      <c r="AD5657" s="20"/>
      <c r="AE5657"/>
      <c r="AF5657"/>
      <c r="AG5657"/>
      <c r="AH5657"/>
      <c r="AI5657" s="20"/>
      <c r="AJ5657"/>
      <c r="AK5657"/>
      <c r="AL5657"/>
      <c r="AM5657"/>
      <c r="AN5657" s="20"/>
      <c r="AO5657"/>
      <c r="AT5657" s="14"/>
      <c r="AU5657" s="14"/>
      <c r="AV5657" s="14"/>
      <c r="AW5657" s="14"/>
    </row>
    <row r="5658" spans="1:49" s="10" customFormat="1">
      <c r="A5658" s="12"/>
      <c r="C5658"/>
      <c r="D5658"/>
      <c r="E5658" s="20"/>
      <c r="F5658"/>
      <c r="G5658"/>
      <c r="H5658"/>
      <c r="I5658"/>
      <c r="J5658" s="20"/>
      <c r="K5658"/>
      <c r="L5658"/>
      <c r="M5658"/>
      <c r="N5658"/>
      <c r="O5658" s="20"/>
      <c r="P5658"/>
      <c r="Q5658"/>
      <c r="R5658"/>
      <c r="S5658"/>
      <c r="T5658" s="20"/>
      <c r="U5658"/>
      <c r="V5658"/>
      <c r="W5658"/>
      <c r="X5658"/>
      <c r="Y5658" s="20"/>
      <c r="Z5658"/>
      <c r="AA5658"/>
      <c r="AB5658"/>
      <c r="AC5658"/>
      <c r="AD5658" s="20"/>
      <c r="AE5658"/>
      <c r="AF5658"/>
      <c r="AG5658"/>
      <c r="AH5658"/>
      <c r="AI5658" s="20"/>
      <c r="AJ5658"/>
      <c r="AK5658"/>
      <c r="AL5658"/>
      <c r="AM5658"/>
      <c r="AN5658" s="20"/>
      <c r="AO5658"/>
      <c r="AT5658" s="14"/>
      <c r="AU5658" s="14"/>
      <c r="AV5658" s="14"/>
      <c r="AW5658" s="14"/>
    </row>
    <row r="5659" spans="1:49" s="10" customFormat="1">
      <c r="A5659" s="12"/>
      <c r="C5659"/>
      <c r="D5659"/>
      <c r="E5659" s="20"/>
      <c r="F5659"/>
      <c r="G5659"/>
      <c r="H5659"/>
      <c r="I5659"/>
      <c r="J5659" s="20"/>
      <c r="K5659"/>
      <c r="L5659"/>
      <c r="M5659"/>
      <c r="N5659"/>
      <c r="O5659" s="20"/>
      <c r="P5659"/>
      <c r="Q5659"/>
      <c r="R5659"/>
      <c r="S5659"/>
      <c r="T5659" s="20"/>
      <c r="U5659"/>
      <c r="V5659"/>
      <c r="W5659"/>
      <c r="X5659"/>
      <c r="Y5659" s="20"/>
      <c r="Z5659"/>
      <c r="AA5659"/>
      <c r="AB5659"/>
      <c r="AC5659"/>
      <c r="AD5659" s="20"/>
      <c r="AE5659"/>
      <c r="AF5659"/>
      <c r="AG5659"/>
      <c r="AH5659"/>
      <c r="AI5659" s="20"/>
      <c r="AJ5659"/>
      <c r="AK5659"/>
      <c r="AL5659"/>
      <c r="AM5659"/>
      <c r="AN5659" s="20"/>
      <c r="AO5659"/>
      <c r="AT5659" s="14"/>
      <c r="AU5659" s="14"/>
      <c r="AV5659" s="14"/>
      <c r="AW5659" s="14"/>
    </row>
    <row r="5660" spans="1:49" s="10" customFormat="1">
      <c r="A5660" s="12"/>
      <c r="C5660"/>
      <c r="D5660"/>
      <c r="E5660" s="20"/>
      <c r="F5660"/>
      <c r="G5660"/>
      <c r="H5660"/>
      <c r="I5660"/>
      <c r="J5660" s="20"/>
      <c r="K5660"/>
      <c r="L5660"/>
      <c r="M5660"/>
      <c r="N5660"/>
      <c r="O5660" s="20"/>
      <c r="P5660"/>
      <c r="Q5660"/>
      <c r="R5660"/>
      <c r="S5660"/>
      <c r="T5660" s="20"/>
      <c r="U5660"/>
      <c r="V5660"/>
      <c r="W5660"/>
      <c r="X5660"/>
      <c r="Y5660" s="20"/>
      <c r="Z5660"/>
      <c r="AA5660"/>
      <c r="AB5660"/>
      <c r="AC5660"/>
      <c r="AD5660" s="20"/>
      <c r="AE5660"/>
      <c r="AF5660"/>
      <c r="AG5660"/>
      <c r="AH5660"/>
      <c r="AI5660" s="20"/>
      <c r="AJ5660"/>
      <c r="AK5660"/>
      <c r="AL5660"/>
      <c r="AM5660"/>
      <c r="AN5660" s="20"/>
      <c r="AO5660"/>
      <c r="AT5660" s="14"/>
      <c r="AU5660" s="14"/>
      <c r="AV5660" s="14"/>
      <c r="AW5660" s="14"/>
    </row>
    <row r="5661" spans="1:49" s="10" customFormat="1">
      <c r="A5661" s="12"/>
      <c r="C5661"/>
      <c r="D5661"/>
      <c r="E5661" s="20"/>
      <c r="F5661"/>
      <c r="G5661"/>
      <c r="H5661"/>
      <c r="I5661"/>
      <c r="J5661" s="20"/>
      <c r="K5661"/>
      <c r="L5661"/>
      <c r="M5661"/>
      <c r="N5661"/>
      <c r="O5661" s="20"/>
      <c r="P5661"/>
      <c r="Q5661"/>
      <c r="R5661"/>
      <c r="S5661"/>
      <c r="T5661" s="20"/>
      <c r="U5661"/>
      <c r="V5661"/>
      <c r="W5661"/>
      <c r="X5661"/>
      <c r="Y5661" s="20"/>
      <c r="Z5661"/>
      <c r="AA5661"/>
      <c r="AB5661"/>
      <c r="AC5661"/>
      <c r="AD5661" s="20"/>
      <c r="AE5661"/>
      <c r="AF5661"/>
      <c r="AG5661"/>
      <c r="AH5661"/>
      <c r="AI5661" s="20"/>
      <c r="AJ5661"/>
      <c r="AK5661"/>
      <c r="AL5661"/>
      <c r="AM5661"/>
      <c r="AN5661" s="20"/>
      <c r="AO5661"/>
      <c r="AT5661" s="14"/>
      <c r="AU5661" s="14"/>
      <c r="AV5661" s="14"/>
      <c r="AW5661" s="14"/>
    </row>
    <row r="5662" spans="1:49" s="10" customFormat="1">
      <c r="A5662" s="12"/>
      <c r="C5662"/>
      <c r="D5662"/>
      <c r="E5662" s="20"/>
      <c r="F5662"/>
      <c r="G5662"/>
      <c r="H5662"/>
      <c r="I5662"/>
      <c r="J5662" s="20"/>
      <c r="K5662"/>
      <c r="L5662"/>
      <c r="M5662"/>
      <c r="N5662"/>
      <c r="O5662" s="20"/>
      <c r="P5662"/>
      <c r="Q5662"/>
      <c r="R5662"/>
      <c r="S5662"/>
      <c r="T5662" s="20"/>
      <c r="U5662"/>
      <c r="V5662"/>
      <c r="W5662"/>
      <c r="X5662"/>
      <c r="Y5662" s="20"/>
      <c r="Z5662"/>
      <c r="AA5662"/>
      <c r="AB5662"/>
      <c r="AC5662"/>
      <c r="AD5662" s="20"/>
      <c r="AE5662"/>
      <c r="AF5662"/>
      <c r="AG5662"/>
      <c r="AH5662"/>
      <c r="AI5662" s="20"/>
      <c r="AJ5662"/>
      <c r="AK5662"/>
      <c r="AL5662"/>
      <c r="AM5662"/>
      <c r="AN5662" s="20"/>
      <c r="AO5662"/>
      <c r="AT5662" s="14"/>
      <c r="AU5662" s="14"/>
      <c r="AV5662" s="14"/>
      <c r="AW5662" s="14"/>
    </row>
    <row r="5663" spans="1:49" s="10" customFormat="1">
      <c r="A5663" s="12"/>
      <c r="C5663"/>
      <c r="D5663"/>
      <c r="E5663" s="20"/>
      <c r="F5663"/>
      <c r="G5663"/>
      <c r="H5663"/>
      <c r="I5663"/>
      <c r="J5663" s="20"/>
      <c r="K5663"/>
      <c r="L5663"/>
      <c r="M5663"/>
      <c r="N5663"/>
      <c r="O5663" s="20"/>
      <c r="P5663"/>
      <c r="Q5663"/>
      <c r="R5663"/>
      <c r="S5663"/>
      <c r="T5663" s="20"/>
      <c r="U5663"/>
      <c r="V5663"/>
      <c r="W5663"/>
      <c r="X5663"/>
      <c r="Y5663" s="20"/>
      <c r="Z5663"/>
      <c r="AA5663"/>
      <c r="AB5663"/>
      <c r="AC5663"/>
      <c r="AD5663" s="20"/>
      <c r="AE5663"/>
      <c r="AF5663"/>
      <c r="AG5663"/>
      <c r="AH5663"/>
      <c r="AI5663" s="20"/>
      <c r="AJ5663"/>
      <c r="AK5663"/>
      <c r="AL5663"/>
      <c r="AM5663"/>
      <c r="AN5663" s="20"/>
      <c r="AO5663"/>
      <c r="AT5663" s="14"/>
      <c r="AU5663" s="14"/>
      <c r="AV5663" s="14"/>
      <c r="AW5663" s="14"/>
    </row>
    <row r="5664" spans="1:49" s="10" customFormat="1">
      <c r="A5664" s="12"/>
      <c r="C5664"/>
      <c r="D5664"/>
      <c r="E5664" s="20"/>
      <c r="F5664"/>
      <c r="G5664"/>
      <c r="H5664"/>
      <c r="I5664"/>
      <c r="J5664" s="20"/>
      <c r="K5664"/>
      <c r="L5664"/>
      <c r="M5664"/>
      <c r="N5664"/>
      <c r="O5664" s="20"/>
      <c r="P5664"/>
      <c r="Q5664"/>
      <c r="R5664"/>
      <c r="S5664"/>
      <c r="T5664" s="20"/>
      <c r="U5664"/>
      <c r="V5664"/>
      <c r="W5664"/>
      <c r="X5664"/>
      <c r="Y5664" s="20"/>
      <c r="Z5664"/>
      <c r="AA5664"/>
      <c r="AB5664"/>
      <c r="AC5664"/>
      <c r="AD5664" s="20"/>
      <c r="AE5664"/>
      <c r="AF5664"/>
      <c r="AG5664"/>
      <c r="AH5664"/>
      <c r="AI5664" s="20"/>
      <c r="AJ5664"/>
      <c r="AK5664"/>
      <c r="AL5664"/>
      <c r="AM5664"/>
      <c r="AN5664" s="20"/>
      <c r="AO5664"/>
      <c r="AT5664" s="14"/>
      <c r="AU5664" s="14"/>
      <c r="AV5664" s="14"/>
      <c r="AW5664" s="14"/>
    </row>
    <row r="5665" spans="1:49" s="10" customFormat="1">
      <c r="A5665" s="12"/>
      <c r="C5665"/>
      <c r="D5665"/>
      <c r="E5665" s="20"/>
      <c r="F5665"/>
      <c r="G5665"/>
      <c r="H5665"/>
      <c r="I5665"/>
      <c r="J5665" s="20"/>
      <c r="K5665"/>
      <c r="L5665"/>
      <c r="M5665"/>
      <c r="N5665"/>
      <c r="O5665" s="20"/>
      <c r="P5665"/>
      <c r="Q5665"/>
      <c r="R5665"/>
      <c r="S5665"/>
      <c r="T5665" s="20"/>
      <c r="U5665"/>
      <c r="V5665"/>
      <c r="W5665"/>
      <c r="X5665"/>
      <c r="Y5665" s="20"/>
      <c r="Z5665"/>
      <c r="AA5665"/>
      <c r="AB5665"/>
      <c r="AC5665"/>
      <c r="AD5665" s="20"/>
      <c r="AE5665"/>
      <c r="AF5665"/>
      <c r="AG5665"/>
      <c r="AH5665"/>
      <c r="AI5665" s="20"/>
      <c r="AJ5665"/>
      <c r="AK5665"/>
      <c r="AL5665"/>
      <c r="AM5665"/>
      <c r="AN5665" s="20"/>
      <c r="AO5665"/>
      <c r="AT5665" s="14"/>
      <c r="AU5665" s="14"/>
      <c r="AV5665" s="14"/>
      <c r="AW5665" s="14"/>
    </row>
    <row r="5666" spans="1:49" s="10" customFormat="1">
      <c r="A5666" s="12"/>
      <c r="C5666"/>
      <c r="D5666"/>
      <c r="E5666" s="20"/>
      <c r="F5666"/>
      <c r="G5666"/>
      <c r="H5666"/>
      <c r="I5666"/>
      <c r="J5666" s="20"/>
      <c r="K5666"/>
      <c r="L5666"/>
      <c r="M5666"/>
      <c r="N5666"/>
      <c r="O5666" s="20"/>
      <c r="P5666"/>
      <c r="Q5666"/>
      <c r="R5666"/>
      <c r="S5666"/>
      <c r="T5666" s="20"/>
      <c r="U5666"/>
      <c r="V5666"/>
      <c r="W5666"/>
      <c r="X5666"/>
      <c r="Y5666" s="20"/>
      <c r="Z5666"/>
      <c r="AA5666"/>
      <c r="AB5666"/>
      <c r="AC5666"/>
      <c r="AD5666" s="20"/>
      <c r="AE5666"/>
      <c r="AF5666"/>
      <c r="AG5666"/>
      <c r="AH5666"/>
      <c r="AI5666" s="20"/>
      <c r="AJ5666"/>
      <c r="AK5666"/>
      <c r="AL5666"/>
      <c r="AM5666"/>
      <c r="AN5666" s="20"/>
      <c r="AO5666"/>
      <c r="AT5666" s="14"/>
      <c r="AU5666" s="14"/>
      <c r="AV5666" s="14"/>
      <c r="AW5666" s="14"/>
    </row>
    <row r="5667" spans="1:49" s="10" customFormat="1">
      <c r="A5667" s="12"/>
      <c r="C5667"/>
      <c r="D5667"/>
      <c r="E5667" s="20"/>
      <c r="F5667"/>
      <c r="G5667"/>
      <c r="H5667"/>
      <c r="I5667"/>
      <c r="J5667" s="20"/>
      <c r="K5667"/>
      <c r="L5667"/>
      <c r="M5667"/>
      <c r="N5667"/>
      <c r="O5667" s="20"/>
      <c r="P5667"/>
      <c r="Q5667"/>
      <c r="R5667"/>
      <c r="S5667"/>
      <c r="T5667" s="20"/>
      <c r="U5667"/>
      <c r="V5667"/>
      <c r="W5667"/>
      <c r="X5667"/>
      <c r="Y5667" s="20"/>
      <c r="Z5667"/>
      <c r="AA5667"/>
      <c r="AB5667"/>
      <c r="AC5667"/>
      <c r="AD5667" s="20"/>
      <c r="AE5667"/>
      <c r="AF5667"/>
      <c r="AG5667"/>
      <c r="AH5667"/>
      <c r="AI5667" s="20"/>
      <c r="AJ5667"/>
      <c r="AK5667"/>
      <c r="AL5667"/>
      <c r="AM5667"/>
      <c r="AN5667" s="20"/>
      <c r="AO5667"/>
      <c r="AT5667" s="14"/>
      <c r="AU5667" s="14"/>
      <c r="AV5667" s="14"/>
      <c r="AW5667" s="14"/>
    </row>
    <row r="5668" spans="1:49" s="10" customFormat="1">
      <c r="A5668" s="12"/>
      <c r="C5668"/>
      <c r="D5668"/>
      <c r="E5668" s="20"/>
      <c r="F5668"/>
      <c r="G5668"/>
      <c r="H5668"/>
      <c r="I5668"/>
      <c r="J5668" s="20"/>
      <c r="K5668"/>
      <c r="L5668"/>
      <c r="M5668"/>
      <c r="N5668"/>
      <c r="O5668" s="20"/>
      <c r="P5668"/>
      <c r="Q5668"/>
      <c r="R5668"/>
      <c r="S5668"/>
      <c r="T5668" s="20"/>
      <c r="U5668"/>
      <c r="V5668"/>
      <c r="W5668"/>
      <c r="X5668"/>
      <c r="Y5668" s="20"/>
      <c r="Z5668"/>
      <c r="AA5668"/>
      <c r="AB5668"/>
      <c r="AC5668"/>
      <c r="AD5668" s="20"/>
      <c r="AE5668"/>
      <c r="AF5668"/>
      <c r="AG5668"/>
      <c r="AH5668"/>
      <c r="AI5668" s="20"/>
      <c r="AJ5668"/>
      <c r="AK5668"/>
      <c r="AL5668"/>
      <c r="AM5668"/>
      <c r="AN5668" s="20"/>
      <c r="AO5668"/>
      <c r="AT5668" s="14"/>
      <c r="AU5668" s="14"/>
      <c r="AV5668" s="14"/>
      <c r="AW5668" s="14"/>
    </row>
    <row r="5669" spans="1:49" s="10" customFormat="1">
      <c r="A5669" s="12"/>
      <c r="C5669"/>
      <c r="D5669"/>
      <c r="E5669" s="20"/>
      <c r="F5669"/>
      <c r="G5669"/>
      <c r="H5669"/>
      <c r="I5669"/>
      <c r="J5669" s="20"/>
      <c r="K5669"/>
      <c r="L5669"/>
      <c r="M5669"/>
      <c r="N5669"/>
      <c r="O5669" s="20"/>
      <c r="P5669"/>
      <c r="Q5669"/>
      <c r="R5669"/>
      <c r="S5669"/>
      <c r="T5669" s="20"/>
      <c r="U5669"/>
      <c r="V5669"/>
      <c r="W5669"/>
      <c r="X5669"/>
      <c r="Y5669" s="20"/>
      <c r="Z5669"/>
      <c r="AA5669"/>
      <c r="AB5669"/>
      <c r="AC5669"/>
      <c r="AD5669" s="20"/>
      <c r="AE5669"/>
      <c r="AF5669"/>
      <c r="AG5669"/>
      <c r="AH5669"/>
      <c r="AI5669" s="20"/>
      <c r="AJ5669"/>
      <c r="AK5669"/>
      <c r="AL5669"/>
      <c r="AM5669"/>
      <c r="AN5669" s="20"/>
      <c r="AO5669"/>
      <c r="AT5669" s="14"/>
      <c r="AU5669" s="14"/>
      <c r="AV5669" s="14"/>
      <c r="AW5669" s="14"/>
    </row>
    <row r="5670" spans="1:49" s="10" customFormat="1">
      <c r="A5670" s="12"/>
      <c r="C5670"/>
      <c r="D5670"/>
      <c r="E5670" s="20"/>
      <c r="F5670"/>
      <c r="G5670"/>
      <c r="H5670"/>
      <c r="I5670"/>
      <c r="J5670" s="20"/>
      <c r="K5670"/>
      <c r="L5670"/>
      <c r="M5670"/>
      <c r="N5670"/>
      <c r="O5670" s="20"/>
      <c r="P5670"/>
      <c r="Q5670"/>
      <c r="R5670"/>
      <c r="S5670"/>
      <c r="T5670" s="20"/>
      <c r="U5670"/>
      <c r="V5670"/>
      <c r="W5670"/>
      <c r="X5670"/>
      <c r="Y5670" s="20"/>
      <c r="Z5670"/>
      <c r="AA5670"/>
      <c r="AB5670"/>
      <c r="AC5670"/>
      <c r="AD5670" s="20"/>
      <c r="AE5670"/>
      <c r="AF5670"/>
      <c r="AG5670"/>
      <c r="AH5670"/>
      <c r="AI5670" s="20"/>
      <c r="AJ5670"/>
      <c r="AK5670"/>
      <c r="AL5670"/>
      <c r="AM5670"/>
      <c r="AN5670" s="20"/>
      <c r="AO5670"/>
      <c r="AT5670" s="14"/>
      <c r="AU5670" s="14"/>
      <c r="AV5670" s="14"/>
      <c r="AW5670" s="14"/>
    </row>
    <row r="5671" spans="1:49" s="10" customFormat="1">
      <c r="A5671" s="12"/>
      <c r="C5671"/>
      <c r="D5671"/>
      <c r="E5671" s="20"/>
      <c r="F5671"/>
      <c r="G5671"/>
      <c r="H5671"/>
      <c r="I5671"/>
      <c r="J5671" s="20"/>
      <c r="K5671"/>
      <c r="L5671"/>
      <c r="M5671"/>
      <c r="N5671"/>
      <c r="O5671" s="20"/>
      <c r="P5671"/>
      <c r="Q5671"/>
      <c r="R5671"/>
      <c r="S5671"/>
      <c r="T5671" s="20"/>
      <c r="U5671"/>
      <c r="V5671"/>
      <c r="W5671"/>
      <c r="X5671"/>
      <c r="Y5671" s="20"/>
      <c r="Z5671"/>
      <c r="AA5671"/>
      <c r="AB5671"/>
      <c r="AC5671"/>
      <c r="AD5671" s="20"/>
      <c r="AE5671"/>
      <c r="AF5671"/>
      <c r="AG5671"/>
      <c r="AH5671"/>
      <c r="AI5671" s="20"/>
      <c r="AJ5671"/>
      <c r="AK5671"/>
      <c r="AL5671"/>
      <c r="AM5671"/>
      <c r="AN5671" s="20"/>
      <c r="AO5671"/>
      <c r="AT5671" s="14"/>
      <c r="AU5671" s="14"/>
      <c r="AV5671" s="14"/>
      <c r="AW5671" s="14"/>
    </row>
    <row r="5672" spans="1:49" s="10" customFormat="1">
      <c r="A5672" s="12"/>
      <c r="C5672"/>
      <c r="D5672"/>
      <c r="E5672" s="20"/>
      <c r="F5672"/>
      <c r="G5672"/>
      <c r="H5672"/>
      <c r="I5672"/>
      <c r="J5672" s="20"/>
      <c r="K5672"/>
      <c r="L5672"/>
      <c r="M5672"/>
      <c r="N5672"/>
      <c r="O5672" s="20"/>
      <c r="P5672"/>
      <c r="Q5672"/>
      <c r="R5672"/>
      <c r="S5672"/>
      <c r="T5672" s="20"/>
      <c r="U5672"/>
      <c r="V5672"/>
      <c r="W5672"/>
      <c r="X5672"/>
      <c r="Y5672" s="20"/>
      <c r="Z5672"/>
      <c r="AA5672"/>
      <c r="AB5672"/>
      <c r="AC5672"/>
      <c r="AD5672" s="20"/>
      <c r="AE5672"/>
      <c r="AF5672"/>
      <c r="AG5672"/>
      <c r="AH5672"/>
      <c r="AI5672" s="20"/>
      <c r="AJ5672"/>
      <c r="AK5672"/>
      <c r="AL5672"/>
      <c r="AM5672"/>
      <c r="AN5672" s="20"/>
      <c r="AO5672"/>
      <c r="AT5672" s="14"/>
      <c r="AU5672" s="14"/>
      <c r="AV5672" s="14"/>
      <c r="AW5672" s="14"/>
    </row>
    <row r="5673" spans="1:49" s="10" customFormat="1">
      <c r="A5673" s="12"/>
      <c r="C5673"/>
      <c r="D5673"/>
      <c r="E5673" s="20"/>
      <c r="F5673"/>
      <c r="G5673"/>
      <c r="H5673"/>
      <c r="I5673"/>
      <c r="J5673" s="20"/>
      <c r="K5673"/>
      <c r="L5673"/>
      <c r="M5673"/>
      <c r="N5673"/>
      <c r="O5673" s="20"/>
      <c r="P5673"/>
      <c r="Q5673"/>
      <c r="R5673"/>
      <c r="S5673"/>
      <c r="T5673" s="20"/>
      <c r="U5673"/>
      <c r="V5673"/>
      <c r="W5673"/>
      <c r="X5673"/>
      <c r="Y5673" s="20"/>
      <c r="Z5673"/>
      <c r="AA5673"/>
      <c r="AB5673"/>
      <c r="AC5673"/>
      <c r="AD5673" s="20"/>
      <c r="AE5673"/>
      <c r="AF5673"/>
      <c r="AG5673"/>
      <c r="AH5673"/>
      <c r="AI5673" s="20"/>
      <c r="AJ5673"/>
      <c r="AK5673"/>
      <c r="AL5673"/>
      <c r="AM5673"/>
      <c r="AN5673" s="20"/>
      <c r="AO5673"/>
      <c r="AT5673" s="14"/>
      <c r="AU5673" s="14"/>
      <c r="AV5673" s="14"/>
      <c r="AW5673" s="14"/>
    </row>
    <row r="5674" spans="1:49" s="10" customFormat="1">
      <c r="A5674" s="12"/>
      <c r="C5674"/>
      <c r="D5674"/>
      <c r="E5674" s="20"/>
      <c r="F5674"/>
      <c r="G5674"/>
      <c r="H5674"/>
      <c r="I5674"/>
      <c r="J5674" s="20"/>
      <c r="K5674"/>
      <c r="L5674"/>
      <c r="M5674"/>
      <c r="N5674"/>
      <c r="O5674" s="20"/>
      <c r="P5674"/>
      <c r="Q5674"/>
      <c r="R5674"/>
      <c r="S5674"/>
      <c r="T5674" s="20"/>
      <c r="U5674"/>
      <c r="V5674"/>
      <c r="W5674"/>
      <c r="X5674"/>
      <c r="Y5674" s="20"/>
      <c r="Z5674"/>
      <c r="AA5674"/>
      <c r="AB5674"/>
      <c r="AC5674"/>
      <c r="AD5674" s="20"/>
      <c r="AE5674"/>
      <c r="AF5674"/>
      <c r="AG5674"/>
      <c r="AH5674"/>
      <c r="AI5674" s="20"/>
      <c r="AJ5674"/>
      <c r="AK5674"/>
      <c r="AL5674"/>
      <c r="AM5674"/>
      <c r="AN5674" s="20"/>
      <c r="AO5674"/>
      <c r="AT5674" s="14"/>
      <c r="AU5674" s="14"/>
      <c r="AV5674" s="14"/>
      <c r="AW5674" s="14"/>
    </row>
    <row r="5675" spans="1:49" s="10" customFormat="1">
      <c r="A5675" s="12"/>
      <c r="C5675"/>
      <c r="D5675"/>
      <c r="E5675" s="20"/>
      <c r="F5675"/>
      <c r="G5675"/>
      <c r="H5675"/>
      <c r="I5675"/>
      <c r="J5675" s="20"/>
      <c r="K5675"/>
      <c r="L5675"/>
      <c r="M5675"/>
      <c r="N5675"/>
      <c r="O5675" s="20"/>
      <c r="P5675"/>
      <c r="Q5675"/>
      <c r="R5675"/>
      <c r="S5675"/>
      <c r="T5675" s="20"/>
      <c r="U5675"/>
      <c r="V5675"/>
      <c r="W5675"/>
      <c r="X5675"/>
      <c r="Y5675" s="20"/>
      <c r="Z5675"/>
      <c r="AA5675"/>
      <c r="AB5675"/>
      <c r="AC5675"/>
      <c r="AD5675" s="20"/>
      <c r="AE5675"/>
      <c r="AF5675"/>
      <c r="AG5675"/>
      <c r="AH5675"/>
      <c r="AI5675" s="20"/>
      <c r="AJ5675"/>
      <c r="AK5675"/>
      <c r="AL5675"/>
      <c r="AM5675"/>
      <c r="AN5675" s="20"/>
      <c r="AO5675"/>
      <c r="AT5675" s="14"/>
      <c r="AU5675" s="14"/>
      <c r="AV5675" s="14"/>
      <c r="AW5675" s="14"/>
    </row>
    <row r="5676" spans="1:49" s="10" customFormat="1">
      <c r="A5676" s="12"/>
      <c r="C5676"/>
      <c r="D5676"/>
      <c r="E5676" s="20"/>
      <c r="F5676"/>
      <c r="G5676"/>
      <c r="H5676"/>
      <c r="I5676"/>
      <c r="J5676" s="20"/>
      <c r="K5676"/>
      <c r="L5676"/>
      <c r="M5676"/>
      <c r="N5676"/>
      <c r="O5676" s="20"/>
      <c r="P5676"/>
      <c r="Q5676"/>
      <c r="R5676"/>
      <c r="S5676"/>
      <c r="T5676" s="20"/>
      <c r="U5676"/>
      <c r="V5676"/>
      <c r="W5676"/>
      <c r="X5676"/>
      <c r="Y5676" s="20"/>
      <c r="Z5676"/>
      <c r="AA5676"/>
      <c r="AB5676"/>
      <c r="AC5676"/>
      <c r="AD5676" s="20"/>
      <c r="AE5676"/>
      <c r="AF5676"/>
      <c r="AG5676"/>
      <c r="AH5676"/>
      <c r="AI5676" s="20"/>
      <c r="AJ5676"/>
      <c r="AK5676"/>
      <c r="AL5676"/>
      <c r="AM5676"/>
      <c r="AN5676" s="20"/>
      <c r="AO5676"/>
      <c r="AT5676" s="14"/>
      <c r="AU5676" s="14"/>
      <c r="AV5676" s="14"/>
      <c r="AW5676" s="14"/>
    </row>
    <row r="5677" spans="1:49" s="10" customFormat="1">
      <c r="A5677" s="12"/>
      <c r="C5677"/>
      <c r="D5677"/>
      <c r="E5677" s="20"/>
      <c r="F5677"/>
      <c r="G5677"/>
      <c r="H5677"/>
      <c r="I5677"/>
      <c r="J5677" s="20"/>
      <c r="K5677"/>
      <c r="L5677"/>
      <c r="M5677"/>
      <c r="N5677"/>
      <c r="O5677" s="20"/>
      <c r="P5677"/>
      <c r="Q5677"/>
      <c r="R5677"/>
      <c r="S5677"/>
      <c r="T5677" s="20"/>
      <c r="U5677"/>
      <c r="V5677"/>
      <c r="W5677"/>
      <c r="X5677"/>
      <c r="Y5677" s="20"/>
      <c r="Z5677"/>
      <c r="AA5677"/>
      <c r="AB5677"/>
      <c r="AC5677"/>
      <c r="AD5677" s="20"/>
      <c r="AE5677"/>
      <c r="AF5677"/>
      <c r="AG5677"/>
      <c r="AH5677"/>
      <c r="AI5677" s="20"/>
      <c r="AJ5677"/>
      <c r="AK5677"/>
      <c r="AL5677"/>
      <c r="AM5677"/>
      <c r="AN5677" s="20"/>
      <c r="AO5677"/>
      <c r="AT5677" s="14"/>
      <c r="AU5677" s="14"/>
      <c r="AV5677" s="14"/>
      <c r="AW5677" s="14"/>
    </row>
    <row r="5678" spans="1:49" s="10" customFormat="1">
      <c r="A5678" s="12"/>
      <c r="C5678"/>
      <c r="D5678"/>
      <c r="E5678" s="20"/>
      <c r="F5678"/>
      <c r="G5678"/>
      <c r="H5678"/>
      <c r="I5678"/>
      <c r="J5678" s="20"/>
      <c r="K5678"/>
      <c r="L5678"/>
      <c r="M5678"/>
      <c r="N5678"/>
      <c r="O5678" s="20"/>
      <c r="P5678"/>
      <c r="Q5678"/>
      <c r="R5678"/>
      <c r="S5678"/>
      <c r="T5678" s="20"/>
      <c r="U5678"/>
      <c r="V5678"/>
      <c r="W5678"/>
      <c r="X5678"/>
      <c r="Y5678" s="20"/>
      <c r="Z5678"/>
      <c r="AA5678"/>
      <c r="AB5678"/>
      <c r="AC5678"/>
      <c r="AD5678" s="20"/>
      <c r="AE5678"/>
      <c r="AF5678"/>
      <c r="AG5678"/>
      <c r="AH5678"/>
      <c r="AI5678" s="20"/>
      <c r="AJ5678"/>
      <c r="AK5678"/>
      <c r="AL5678"/>
      <c r="AM5678"/>
      <c r="AN5678" s="20"/>
      <c r="AO5678"/>
      <c r="AT5678" s="14"/>
      <c r="AU5678" s="14"/>
      <c r="AV5678" s="14"/>
      <c r="AW5678" s="14"/>
    </row>
    <row r="5679" spans="1:49" s="10" customFormat="1">
      <c r="A5679" s="12"/>
      <c r="C5679"/>
      <c r="D5679"/>
      <c r="E5679" s="20"/>
      <c r="F5679"/>
      <c r="G5679"/>
      <c r="H5679"/>
      <c r="I5679"/>
      <c r="J5679" s="20"/>
      <c r="K5679"/>
      <c r="L5679"/>
      <c r="M5679"/>
      <c r="N5679"/>
      <c r="O5679" s="20"/>
      <c r="P5679"/>
      <c r="Q5679"/>
      <c r="R5679"/>
      <c r="S5679"/>
      <c r="T5679" s="20"/>
      <c r="U5679"/>
      <c r="V5679"/>
      <c r="W5679"/>
      <c r="X5679"/>
      <c r="Y5679" s="20"/>
      <c r="Z5679"/>
      <c r="AA5679"/>
      <c r="AB5679"/>
      <c r="AC5679"/>
      <c r="AD5679" s="20"/>
      <c r="AE5679"/>
      <c r="AF5679"/>
      <c r="AG5679"/>
      <c r="AH5679"/>
      <c r="AI5679" s="20"/>
      <c r="AJ5679"/>
      <c r="AK5679"/>
      <c r="AL5679"/>
      <c r="AM5679"/>
      <c r="AN5679" s="20"/>
      <c r="AO5679"/>
      <c r="AT5679" s="14"/>
      <c r="AU5679" s="14"/>
      <c r="AV5679" s="14"/>
      <c r="AW5679" s="14"/>
    </row>
    <row r="5680" spans="1:49" s="10" customFormat="1">
      <c r="A5680" s="12"/>
      <c r="C5680"/>
      <c r="D5680"/>
      <c r="E5680" s="20"/>
      <c r="F5680"/>
      <c r="G5680"/>
      <c r="H5680"/>
      <c r="I5680"/>
      <c r="J5680" s="20"/>
      <c r="K5680"/>
      <c r="L5680"/>
      <c r="M5680"/>
      <c r="N5680"/>
      <c r="O5680" s="20"/>
      <c r="P5680"/>
      <c r="Q5680"/>
      <c r="R5680"/>
      <c r="S5680"/>
      <c r="T5680" s="20"/>
      <c r="U5680"/>
      <c r="V5680"/>
      <c r="W5680"/>
      <c r="X5680"/>
      <c r="Y5680" s="20"/>
      <c r="Z5680"/>
      <c r="AA5680"/>
      <c r="AB5680"/>
      <c r="AC5680"/>
      <c r="AD5680" s="20"/>
      <c r="AE5680"/>
      <c r="AF5680"/>
      <c r="AG5680"/>
      <c r="AH5680"/>
      <c r="AI5680" s="20"/>
      <c r="AJ5680"/>
      <c r="AK5680"/>
      <c r="AL5680"/>
      <c r="AM5680"/>
      <c r="AN5680" s="20"/>
      <c r="AO5680"/>
      <c r="AT5680" s="14"/>
      <c r="AU5680" s="14"/>
      <c r="AV5680" s="14"/>
      <c r="AW5680" s="14"/>
    </row>
    <row r="5681" spans="1:49" s="10" customFormat="1">
      <c r="A5681" s="12"/>
      <c r="C5681"/>
      <c r="D5681"/>
      <c r="E5681" s="20"/>
      <c r="F5681"/>
      <c r="G5681"/>
      <c r="H5681"/>
      <c r="I5681"/>
      <c r="J5681" s="20"/>
      <c r="K5681"/>
      <c r="L5681"/>
      <c r="M5681"/>
      <c r="N5681"/>
      <c r="O5681" s="20"/>
      <c r="P5681"/>
      <c r="Q5681"/>
      <c r="R5681"/>
      <c r="S5681"/>
      <c r="T5681" s="20"/>
      <c r="U5681"/>
      <c r="V5681"/>
      <c r="W5681"/>
      <c r="X5681"/>
      <c r="Y5681" s="20"/>
      <c r="Z5681"/>
      <c r="AA5681"/>
      <c r="AB5681"/>
      <c r="AC5681"/>
      <c r="AD5681" s="20"/>
      <c r="AE5681"/>
      <c r="AF5681"/>
      <c r="AG5681"/>
      <c r="AH5681"/>
      <c r="AI5681" s="20"/>
      <c r="AJ5681"/>
      <c r="AK5681"/>
      <c r="AL5681"/>
      <c r="AM5681"/>
      <c r="AN5681" s="20"/>
      <c r="AO5681"/>
      <c r="AT5681" s="14"/>
      <c r="AU5681" s="14"/>
      <c r="AV5681" s="14"/>
      <c r="AW5681" s="14"/>
    </row>
    <row r="5682" spans="1:49" s="10" customFormat="1">
      <c r="A5682" s="12"/>
      <c r="C5682"/>
      <c r="D5682"/>
      <c r="E5682" s="20"/>
      <c r="F5682"/>
      <c r="G5682"/>
      <c r="H5682"/>
      <c r="I5682"/>
      <c r="J5682" s="20"/>
      <c r="K5682"/>
      <c r="L5682"/>
      <c r="M5682"/>
      <c r="N5682"/>
      <c r="O5682" s="20"/>
      <c r="P5682"/>
      <c r="Q5682"/>
      <c r="R5682"/>
      <c r="S5682"/>
      <c r="T5682" s="20"/>
      <c r="U5682"/>
      <c r="V5682"/>
      <c r="W5682"/>
      <c r="X5682"/>
      <c r="Y5682" s="20"/>
      <c r="Z5682"/>
      <c r="AA5682"/>
      <c r="AB5682"/>
      <c r="AC5682"/>
      <c r="AD5682" s="20"/>
      <c r="AE5682"/>
      <c r="AF5682"/>
      <c r="AG5682"/>
      <c r="AH5682"/>
      <c r="AI5682" s="20"/>
      <c r="AJ5682"/>
      <c r="AK5682"/>
      <c r="AL5682"/>
      <c r="AM5682"/>
      <c r="AN5682" s="20"/>
      <c r="AO5682"/>
      <c r="AT5682" s="14"/>
      <c r="AU5682" s="14"/>
      <c r="AV5682" s="14"/>
      <c r="AW5682" s="14"/>
    </row>
    <row r="5683" spans="1:49" s="10" customFormat="1">
      <c r="A5683" s="12"/>
      <c r="C5683"/>
      <c r="D5683"/>
      <c r="E5683" s="20"/>
      <c r="F5683"/>
      <c r="G5683"/>
      <c r="H5683"/>
      <c r="I5683"/>
      <c r="J5683" s="20"/>
      <c r="K5683"/>
      <c r="L5683"/>
      <c r="M5683"/>
      <c r="N5683"/>
      <c r="O5683" s="20"/>
      <c r="P5683"/>
      <c r="Q5683"/>
      <c r="R5683"/>
      <c r="S5683"/>
      <c r="T5683" s="20"/>
      <c r="U5683"/>
      <c r="V5683"/>
      <c r="W5683"/>
      <c r="X5683"/>
      <c r="Y5683" s="20"/>
      <c r="Z5683"/>
      <c r="AA5683"/>
      <c r="AB5683"/>
      <c r="AC5683"/>
      <c r="AD5683" s="20"/>
      <c r="AE5683"/>
      <c r="AF5683"/>
      <c r="AG5683"/>
      <c r="AH5683"/>
      <c r="AI5683" s="20"/>
      <c r="AJ5683"/>
      <c r="AK5683"/>
      <c r="AL5683"/>
      <c r="AM5683"/>
      <c r="AN5683" s="20"/>
      <c r="AO5683"/>
      <c r="AT5683" s="14"/>
      <c r="AU5683" s="14"/>
      <c r="AV5683" s="14"/>
      <c r="AW5683" s="14"/>
    </row>
    <row r="5684" spans="1:49" s="10" customFormat="1">
      <c r="A5684" s="12"/>
      <c r="C5684"/>
      <c r="D5684"/>
      <c r="E5684" s="20"/>
      <c r="F5684"/>
      <c r="G5684"/>
      <c r="H5684"/>
      <c r="I5684"/>
      <c r="J5684" s="20"/>
      <c r="K5684"/>
      <c r="L5684"/>
      <c r="M5684"/>
      <c r="N5684"/>
      <c r="O5684" s="20"/>
      <c r="P5684"/>
      <c r="Q5684"/>
      <c r="R5684"/>
      <c r="S5684"/>
      <c r="T5684" s="20"/>
      <c r="U5684"/>
      <c r="V5684"/>
      <c r="W5684"/>
      <c r="X5684"/>
      <c r="Y5684" s="20"/>
      <c r="Z5684"/>
      <c r="AA5684"/>
      <c r="AB5684"/>
      <c r="AC5684"/>
      <c r="AD5684" s="20"/>
      <c r="AE5684"/>
      <c r="AF5684"/>
      <c r="AG5684"/>
      <c r="AH5684"/>
      <c r="AI5684" s="20"/>
      <c r="AJ5684"/>
      <c r="AK5684"/>
      <c r="AL5684"/>
      <c r="AM5684"/>
      <c r="AN5684" s="20"/>
      <c r="AO5684"/>
      <c r="AT5684" s="14"/>
      <c r="AU5684" s="14"/>
      <c r="AV5684" s="14"/>
      <c r="AW5684" s="14"/>
    </row>
    <row r="5685" spans="1:49" s="10" customFormat="1">
      <c r="A5685" s="12"/>
      <c r="C5685"/>
      <c r="D5685"/>
      <c r="E5685" s="20"/>
      <c r="F5685"/>
      <c r="G5685"/>
      <c r="H5685"/>
      <c r="I5685"/>
      <c r="J5685" s="20"/>
      <c r="K5685"/>
      <c r="L5685"/>
      <c r="M5685"/>
      <c r="N5685"/>
      <c r="O5685" s="20"/>
      <c r="P5685"/>
      <c r="Q5685"/>
      <c r="R5685"/>
      <c r="S5685"/>
      <c r="T5685" s="20"/>
      <c r="U5685"/>
      <c r="V5685"/>
      <c r="W5685"/>
      <c r="X5685"/>
      <c r="Y5685" s="20"/>
      <c r="Z5685"/>
      <c r="AA5685"/>
      <c r="AB5685"/>
      <c r="AC5685"/>
      <c r="AD5685" s="20"/>
      <c r="AE5685"/>
      <c r="AF5685"/>
      <c r="AG5685"/>
      <c r="AH5685"/>
      <c r="AI5685" s="20"/>
      <c r="AJ5685"/>
      <c r="AK5685"/>
      <c r="AL5685"/>
      <c r="AM5685"/>
      <c r="AN5685" s="20"/>
      <c r="AO5685"/>
      <c r="AT5685" s="14"/>
      <c r="AU5685" s="14"/>
      <c r="AV5685" s="14"/>
      <c r="AW5685" s="14"/>
    </row>
    <row r="5686" spans="1:49" s="10" customFormat="1">
      <c r="A5686" s="12"/>
      <c r="C5686"/>
      <c r="D5686"/>
      <c r="E5686" s="20"/>
      <c r="F5686"/>
      <c r="G5686"/>
      <c r="H5686"/>
      <c r="I5686"/>
      <c r="J5686" s="20"/>
      <c r="K5686"/>
      <c r="L5686"/>
      <c r="M5686"/>
      <c r="N5686"/>
      <c r="O5686" s="20"/>
      <c r="P5686"/>
      <c r="Q5686"/>
      <c r="R5686"/>
      <c r="S5686"/>
      <c r="T5686" s="20"/>
      <c r="U5686"/>
      <c r="V5686"/>
      <c r="W5686"/>
      <c r="X5686"/>
      <c r="Y5686" s="20"/>
      <c r="Z5686"/>
      <c r="AA5686"/>
      <c r="AB5686"/>
      <c r="AC5686"/>
      <c r="AD5686" s="20"/>
      <c r="AE5686"/>
      <c r="AF5686"/>
      <c r="AG5686"/>
      <c r="AH5686"/>
      <c r="AI5686" s="20"/>
      <c r="AJ5686"/>
      <c r="AK5686"/>
      <c r="AL5686"/>
      <c r="AM5686"/>
      <c r="AN5686" s="20"/>
      <c r="AO5686"/>
      <c r="AT5686" s="14"/>
      <c r="AU5686" s="14"/>
      <c r="AV5686" s="14"/>
      <c r="AW5686" s="14"/>
    </row>
    <row r="5687" spans="1:49" s="10" customFormat="1">
      <c r="A5687" s="12"/>
      <c r="C5687"/>
      <c r="D5687"/>
      <c r="E5687" s="20"/>
      <c r="F5687"/>
      <c r="G5687"/>
      <c r="H5687"/>
      <c r="I5687"/>
      <c r="J5687" s="20"/>
      <c r="K5687"/>
      <c r="L5687"/>
      <c r="M5687"/>
      <c r="N5687"/>
      <c r="O5687" s="20"/>
      <c r="P5687"/>
      <c r="Q5687"/>
      <c r="R5687"/>
      <c r="S5687"/>
      <c r="T5687" s="20"/>
      <c r="U5687"/>
      <c r="V5687"/>
      <c r="W5687"/>
      <c r="X5687"/>
      <c r="Y5687" s="20"/>
      <c r="Z5687"/>
      <c r="AA5687"/>
      <c r="AB5687"/>
      <c r="AC5687"/>
      <c r="AD5687" s="20"/>
      <c r="AE5687"/>
      <c r="AF5687"/>
      <c r="AG5687"/>
      <c r="AH5687"/>
      <c r="AI5687" s="20"/>
      <c r="AJ5687"/>
      <c r="AK5687"/>
      <c r="AL5687"/>
      <c r="AM5687"/>
      <c r="AN5687" s="20"/>
      <c r="AO5687"/>
      <c r="AT5687" s="14"/>
      <c r="AU5687" s="14"/>
      <c r="AV5687" s="14"/>
      <c r="AW5687" s="14"/>
    </row>
    <row r="5688" spans="1:49" s="10" customFormat="1">
      <c r="A5688" s="12"/>
      <c r="C5688"/>
      <c r="D5688"/>
      <c r="E5688" s="20"/>
      <c r="F5688"/>
      <c r="G5688"/>
      <c r="H5688"/>
      <c r="I5688"/>
      <c r="J5688" s="20"/>
      <c r="K5688"/>
      <c r="L5688"/>
      <c r="M5688"/>
      <c r="N5688"/>
      <c r="O5688" s="20"/>
      <c r="P5688"/>
      <c r="Q5688"/>
      <c r="R5688"/>
      <c r="S5688"/>
      <c r="T5688" s="20"/>
      <c r="U5688"/>
      <c r="V5688"/>
      <c r="W5688"/>
      <c r="X5688"/>
      <c r="Y5688" s="20"/>
      <c r="Z5688"/>
      <c r="AA5688"/>
      <c r="AB5688"/>
      <c r="AC5688"/>
      <c r="AD5688" s="20"/>
      <c r="AE5688"/>
      <c r="AF5688"/>
      <c r="AG5688"/>
      <c r="AH5688"/>
      <c r="AI5688" s="20"/>
      <c r="AJ5688"/>
      <c r="AK5688"/>
      <c r="AL5688"/>
      <c r="AM5688"/>
      <c r="AN5688" s="20"/>
      <c r="AO5688"/>
      <c r="AT5688" s="14"/>
      <c r="AU5688" s="14"/>
      <c r="AV5688" s="14"/>
      <c r="AW5688" s="14"/>
    </row>
    <row r="5689" spans="1:49" s="10" customFormat="1">
      <c r="A5689" s="12"/>
      <c r="C5689"/>
      <c r="D5689"/>
      <c r="E5689" s="20"/>
      <c r="F5689"/>
      <c r="G5689"/>
      <c r="H5689"/>
      <c r="I5689"/>
      <c r="J5689" s="20"/>
      <c r="K5689"/>
      <c r="L5689"/>
      <c r="M5689"/>
      <c r="N5689"/>
      <c r="O5689" s="20"/>
      <c r="P5689"/>
      <c r="Q5689"/>
      <c r="R5689"/>
      <c r="S5689"/>
      <c r="T5689" s="20"/>
      <c r="U5689"/>
      <c r="V5689"/>
      <c r="W5689"/>
      <c r="X5689"/>
      <c r="Y5689" s="20"/>
      <c r="Z5689"/>
      <c r="AA5689"/>
      <c r="AB5689"/>
      <c r="AC5689"/>
      <c r="AD5689" s="20"/>
      <c r="AE5689"/>
      <c r="AF5689"/>
      <c r="AG5689"/>
      <c r="AH5689"/>
      <c r="AI5689" s="20"/>
      <c r="AJ5689"/>
      <c r="AK5689"/>
      <c r="AL5689"/>
      <c r="AM5689"/>
      <c r="AN5689" s="20"/>
      <c r="AO5689"/>
      <c r="AT5689" s="14"/>
      <c r="AU5689" s="14"/>
      <c r="AV5689" s="14"/>
      <c r="AW5689" s="14"/>
    </row>
    <row r="5690" spans="1:49" s="10" customFormat="1">
      <c r="A5690" s="12"/>
      <c r="C5690"/>
      <c r="D5690"/>
      <c r="E5690" s="20"/>
      <c r="F5690"/>
      <c r="G5690"/>
      <c r="H5690"/>
      <c r="I5690"/>
      <c r="J5690" s="20"/>
      <c r="K5690"/>
      <c r="L5690"/>
      <c r="M5690"/>
      <c r="N5690"/>
      <c r="O5690" s="20"/>
      <c r="P5690"/>
      <c r="Q5690"/>
      <c r="R5690"/>
      <c r="S5690"/>
      <c r="T5690" s="20"/>
      <c r="U5690"/>
      <c r="V5690"/>
      <c r="W5690"/>
      <c r="X5690"/>
      <c r="Y5690" s="20"/>
      <c r="Z5690"/>
      <c r="AA5690"/>
      <c r="AB5690"/>
      <c r="AC5690"/>
      <c r="AD5690" s="20"/>
      <c r="AE5690"/>
      <c r="AF5690"/>
      <c r="AG5690"/>
      <c r="AH5690"/>
      <c r="AI5690" s="20"/>
      <c r="AJ5690"/>
      <c r="AK5690"/>
      <c r="AL5690"/>
      <c r="AM5690"/>
      <c r="AN5690" s="20"/>
      <c r="AO5690"/>
      <c r="AT5690" s="14"/>
      <c r="AU5690" s="14"/>
      <c r="AV5690" s="14"/>
      <c r="AW5690" s="14"/>
    </row>
    <row r="5691" spans="1:49" s="10" customFormat="1">
      <c r="A5691" s="12"/>
      <c r="C5691"/>
      <c r="D5691"/>
      <c r="E5691" s="20"/>
      <c r="F5691"/>
      <c r="G5691"/>
      <c r="H5691"/>
      <c r="I5691"/>
      <c r="J5691" s="20"/>
      <c r="K5691"/>
      <c r="L5691"/>
      <c r="M5691"/>
      <c r="N5691"/>
      <c r="O5691" s="20"/>
      <c r="P5691"/>
      <c r="Q5691"/>
      <c r="R5691"/>
      <c r="S5691"/>
      <c r="T5691" s="20"/>
      <c r="U5691"/>
      <c r="V5691"/>
      <c r="W5691"/>
      <c r="X5691"/>
      <c r="Y5691" s="20"/>
      <c r="Z5691"/>
      <c r="AA5691"/>
      <c r="AB5691"/>
      <c r="AC5691"/>
      <c r="AD5691" s="20"/>
      <c r="AE5691"/>
      <c r="AF5691"/>
      <c r="AG5691"/>
      <c r="AH5691"/>
      <c r="AI5691" s="20"/>
      <c r="AJ5691"/>
      <c r="AK5691"/>
      <c r="AL5691"/>
      <c r="AM5691"/>
      <c r="AN5691" s="20"/>
      <c r="AO5691"/>
      <c r="AT5691" s="14"/>
      <c r="AU5691" s="14"/>
      <c r="AV5691" s="14"/>
      <c r="AW5691" s="14"/>
    </row>
    <row r="5692" spans="1:49" s="10" customFormat="1">
      <c r="A5692" s="12"/>
      <c r="C5692"/>
      <c r="D5692"/>
      <c r="E5692" s="20"/>
      <c r="F5692"/>
      <c r="G5692"/>
      <c r="H5692"/>
      <c r="I5692"/>
      <c r="J5692" s="20"/>
      <c r="K5692"/>
      <c r="L5692"/>
      <c r="M5692"/>
      <c r="N5692"/>
      <c r="O5692" s="20"/>
      <c r="P5692"/>
      <c r="Q5692"/>
      <c r="R5692"/>
      <c r="S5692"/>
      <c r="T5692" s="20"/>
      <c r="U5692"/>
      <c r="V5692"/>
      <c r="W5692"/>
      <c r="X5692"/>
      <c r="Y5692" s="20"/>
      <c r="Z5692"/>
      <c r="AA5692"/>
      <c r="AB5692"/>
      <c r="AC5692"/>
      <c r="AD5692" s="20"/>
      <c r="AE5692"/>
      <c r="AF5692"/>
      <c r="AG5692"/>
      <c r="AH5692"/>
      <c r="AI5692" s="20"/>
      <c r="AJ5692"/>
      <c r="AK5692"/>
      <c r="AL5692"/>
      <c r="AM5692"/>
      <c r="AN5692" s="20"/>
      <c r="AO5692"/>
      <c r="AT5692" s="14"/>
      <c r="AU5692" s="14"/>
      <c r="AV5692" s="14"/>
      <c r="AW5692" s="14"/>
    </row>
    <row r="5693" spans="1:49" s="10" customFormat="1">
      <c r="A5693" s="12"/>
      <c r="C5693"/>
      <c r="D5693"/>
      <c r="E5693" s="20"/>
      <c r="F5693"/>
      <c r="G5693"/>
      <c r="H5693"/>
      <c r="I5693"/>
      <c r="J5693" s="20"/>
      <c r="K5693"/>
      <c r="L5693"/>
      <c r="M5693"/>
      <c r="N5693"/>
      <c r="O5693" s="20"/>
      <c r="P5693"/>
      <c r="Q5693"/>
      <c r="R5693"/>
      <c r="S5693"/>
      <c r="T5693" s="20"/>
      <c r="U5693"/>
      <c r="V5693"/>
      <c r="W5693"/>
      <c r="X5693"/>
      <c r="Y5693" s="20"/>
      <c r="Z5693"/>
      <c r="AA5693"/>
      <c r="AB5693"/>
      <c r="AC5693"/>
      <c r="AD5693" s="20"/>
      <c r="AE5693"/>
      <c r="AF5693"/>
      <c r="AG5693"/>
      <c r="AH5693"/>
      <c r="AI5693" s="20"/>
      <c r="AJ5693"/>
      <c r="AK5693"/>
      <c r="AL5693"/>
      <c r="AM5693"/>
      <c r="AN5693" s="20"/>
      <c r="AO5693"/>
      <c r="AT5693" s="14"/>
      <c r="AU5693" s="14"/>
      <c r="AV5693" s="14"/>
      <c r="AW5693" s="14"/>
    </row>
    <row r="5694" spans="1:49" s="10" customFormat="1">
      <c r="A5694" s="12"/>
      <c r="C5694"/>
      <c r="D5694"/>
      <c r="E5694" s="20"/>
      <c r="F5694"/>
      <c r="G5694"/>
      <c r="H5694"/>
      <c r="I5694"/>
      <c r="J5694" s="20"/>
      <c r="K5694"/>
      <c r="L5694"/>
      <c r="M5694"/>
      <c r="N5694"/>
      <c r="O5694" s="20"/>
      <c r="P5694"/>
      <c r="Q5694"/>
      <c r="R5694"/>
      <c r="S5694"/>
      <c r="T5694" s="20"/>
      <c r="U5694"/>
      <c r="V5694"/>
      <c r="W5694"/>
      <c r="X5694"/>
      <c r="Y5694" s="20"/>
      <c r="Z5694"/>
      <c r="AA5694"/>
      <c r="AB5694"/>
      <c r="AC5694"/>
      <c r="AD5694" s="20"/>
      <c r="AE5694"/>
      <c r="AF5694"/>
      <c r="AG5694"/>
      <c r="AH5694"/>
      <c r="AI5694" s="20"/>
      <c r="AJ5694"/>
      <c r="AK5694"/>
      <c r="AL5694"/>
      <c r="AM5694"/>
      <c r="AN5694" s="20"/>
      <c r="AO5694"/>
      <c r="AT5694" s="14"/>
      <c r="AU5694" s="14"/>
      <c r="AV5694" s="14"/>
      <c r="AW5694" s="14"/>
    </row>
    <row r="5695" spans="1:49" s="10" customFormat="1">
      <c r="A5695" s="12"/>
      <c r="C5695"/>
      <c r="D5695"/>
      <c r="E5695" s="20"/>
      <c r="F5695"/>
      <c r="G5695"/>
      <c r="H5695"/>
      <c r="I5695"/>
      <c r="J5695" s="20"/>
      <c r="K5695"/>
      <c r="L5695"/>
      <c r="M5695"/>
      <c r="N5695"/>
      <c r="O5695" s="20"/>
      <c r="P5695"/>
      <c r="Q5695"/>
      <c r="R5695"/>
      <c r="S5695"/>
      <c r="T5695" s="20"/>
      <c r="U5695"/>
      <c r="V5695"/>
      <c r="W5695"/>
      <c r="X5695"/>
      <c r="Y5695" s="20"/>
      <c r="Z5695"/>
      <c r="AA5695"/>
      <c r="AB5695"/>
      <c r="AC5695"/>
      <c r="AD5695" s="20"/>
      <c r="AE5695"/>
      <c r="AF5695"/>
      <c r="AG5695"/>
      <c r="AH5695"/>
      <c r="AI5695" s="20"/>
      <c r="AJ5695"/>
      <c r="AK5695"/>
      <c r="AL5695"/>
      <c r="AM5695"/>
      <c r="AN5695" s="20"/>
      <c r="AO5695"/>
      <c r="AT5695" s="14"/>
      <c r="AU5695" s="14"/>
      <c r="AV5695" s="14"/>
      <c r="AW5695" s="14"/>
    </row>
    <row r="5696" spans="1:49" s="10" customFormat="1">
      <c r="A5696" s="12"/>
      <c r="C5696"/>
      <c r="D5696"/>
      <c r="E5696" s="20"/>
      <c r="F5696"/>
      <c r="G5696"/>
      <c r="H5696"/>
      <c r="I5696"/>
      <c r="J5696" s="20"/>
      <c r="K5696"/>
      <c r="L5696"/>
      <c r="M5696"/>
      <c r="N5696"/>
      <c r="O5696" s="20"/>
      <c r="P5696"/>
      <c r="Q5696"/>
      <c r="R5696"/>
      <c r="S5696"/>
      <c r="T5696" s="20"/>
      <c r="U5696"/>
      <c r="V5696"/>
      <c r="W5696"/>
      <c r="X5696"/>
      <c r="Y5696" s="20"/>
      <c r="Z5696"/>
      <c r="AA5696"/>
      <c r="AB5696"/>
      <c r="AC5696"/>
      <c r="AD5696" s="20"/>
      <c r="AE5696"/>
      <c r="AF5696"/>
      <c r="AG5696"/>
      <c r="AH5696"/>
      <c r="AI5696" s="20"/>
      <c r="AJ5696"/>
      <c r="AK5696"/>
      <c r="AL5696"/>
      <c r="AM5696"/>
      <c r="AN5696" s="20"/>
      <c r="AO5696"/>
      <c r="AT5696" s="14"/>
      <c r="AU5696" s="14"/>
      <c r="AV5696" s="14"/>
      <c r="AW5696" s="14"/>
    </row>
    <row r="5697" spans="1:49" s="10" customFormat="1">
      <c r="A5697" s="12"/>
      <c r="C5697"/>
      <c r="D5697"/>
      <c r="E5697" s="20"/>
      <c r="F5697"/>
      <c r="G5697"/>
      <c r="H5697"/>
      <c r="I5697"/>
      <c r="J5697" s="20"/>
      <c r="K5697"/>
      <c r="L5697"/>
      <c r="M5697"/>
      <c r="N5697"/>
      <c r="O5697" s="20"/>
      <c r="P5697"/>
      <c r="Q5697"/>
      <c r="R5697"/>
      <c r="S5697"/>
      <c r="T5697" s="20"/>
      <c r="U5697"/>
      <c r="V5697"/>
      <c r="W5697"/>
      <c r="X5697"/>
      <c r="Y5697" s="20"/>
      <c r="Z5697"/>
      <c r="AA5697"/>
      <c r="AB5697"/>
      <c r="AC5697"/>
      <c r="AD5697" s="20"/>
      <c r="AE5697"/>
      <c r="AF5697"/>
      <c r="AG5697"/>
      <c r="AH5697"/>
      <c r="AI5697" s="20"/>
      <c r="AJ5697"/>
      <c r="AK5697"/>
      <c r="AL5697"/>
      <c r="AM5697"/>
      <c r="AN5697" s="20"/>
      <c r="AO5697"/>
      <c r="AT5697" s="14"/>
      <c r="AU5697" s="14"/>
      <c r="AV5697" s="14"/>
      <c r="AW5697" s="14"/>
    </row>
    <row r="5698" spans="1:49" s="10" customFormat="1">
      <c r="A5698" s="12"/>
      <c r="C5698"/>
      <c r="D5698"/>
      <c r="E5698" s="20"/>
      <c r="F5698"/>
      <c r="G5698"/>
      <c r="H5698"/>
      <c r="I5698"/>
      <c r="J5698" s="20"/>
      <c r="K5698"/>
      <c r="L5698"/>
      <c r="M5698"/>
      <c r="N5698"/>
      <c r="O5698" s="20"/>
      <c r="P5698"/>
      <c r="Q5698"/>
      <c r="R5698"/>
      <c r="S5698"/>
      <c r="T5698" s="20"/>
      <c r="U5698"/>
      <c r="V5698"/>
      <c r="W5698"/>
      <c r="X5698"/>
      <c r="Y5698" s="20"/>
      <c r="Z5698"/>
      <c r="AA5698"/>
      <c r="AB5698"/>
      <c r="AC5698"/>
      <c r="AD5698" s="20"/>
      <c r="AE5698"/>
      <c r="AF5698"/>
      <c r="AG5698"/>
      <c r="AH5698"/>
      <c r="AI5698" s="20"/>
      <c r="AJ5698"/>
      <c r="AK5698"/>
      <c r="AL5698"/>
      <c r="AM5698"/>
      <c r="AN5698" s="20"/>
      <c r="AO5698"/>
      <c r="AT5698" s="14"/>
      <c r="AU5698" s="14"/>
      <c r="AV5698" s="14"/>
      <c r="AW5698" s="14"/>
    </row>
    <row r="5699" spans="1:49" s="10" customFormat="1">
      <c r="A5699" s="12"/>
      <c r="C5699"/>
      <c r="D5699"/>
      <c r="E5699" s="20"/>
      <c r="F5699"/>
      <c r="G5699"/>
      <c r="H5699"/>
      <c r="I5699"/>
      <c r="J5699" s="20"/>
      <c r="K5699"/>
      <c r="L5699"/>
      <c r="M5699"/>
      <c r="N5699"/>
      <c r="O5699" s="20"/>
      <c r="P5699"/>
      <c r="Q5699"/>
      <c r="R5699"/>
      <c r="S5699"/>
      <c r="T5699" s="20"/>
      <c r="U5699"/>
      <c r="V5699"/>
      <c r="W5699"/>
      <c r="X5699"/>
      <c r="Y5699" s="20"/>
      <c r="Z5699"/>
      <c r="AA5699"/>
      <c r="AB5699"/>
      <c r="AC5699"/>
      <c r="AD5699" s="20"/>
      <c r="AE5699"/>
      <c r="AF5699"/>
      <c r="AG5699"/>
      <c r="AH5699"/>
      <c r="AI5699" s="20"/>
      <c r="AJ5699"/>
      <c r="AK5699"/>
      <c r="AL5699"/>
      <c r="AM5699"/>
      <c r="AN5699" s="20"/>
      <c r="AO5699"/>
      <c r="AT5699" s="14"/>
      <c r="AU5699" s="14"/>
      <c r="AV5699" s="14"/>
      <c r="AW5699" s="14"/>
    </row>
    <row r="5700" spans="1:49" s="10" customFormat="1">
      <c r="A5700" s="12"/>
      <c r="C5700"/>
      <c r="D5700"/>
      <c r="E5700" s="20"/>
      <c r="F5700"/>
      <c r="G5700"/>
      <c r="H5700"/>
      <c r="I5700"/>
      <c r="J5700" s="20"/>
      <c r="K5700"/>
      <c r="L5700"/>
      <c r="M5700"/>
      <c r="N5700"/>
      <c r="O5700" s="20"/>
      <c r="P5700"/>
      <c r="Q5700"/>
      <c r="R5700"/>
      <c r="S5700"/>
      <c r="T5700" s="20"/>
      <c r="U5700"/>
      <c r="V5700"/>
      <c r="W5700"/>
      <c r="X5700"/>
      <c r="Y5700" s="20"/>
      <c r="Z5700"/>
      <c r="AA5700"/>
      <c r="AB5700"/>
      <c r="AC5700"/>
      <c r="AD5700" s="20"/>
      <c r="AE5700"/>
      <c r="AF5700"/>
      <c r="AG5700"/>
      <c r="AH5700"/>
      <c r="AI5700" s="20"/>
      <c r="AJ5700"/>
      <c r="AK5700"/>
      <c r="AL5700"/>
      <c r="AM5700"/>
      <c r="AN5700" s="20"/>
      <c r="AO5700"/>
      <c r="AT5700" s="14"/>
      <c r="AU5700" s="14"/>
      <c r="AV5700" s="14"/>
      <c r="AW5700" s="14"/>
    </row>
    <row r="5701" spans="1:49" s="10" customFormat="1">
      <c r="A5701" s="12"/>
      <c r="C5701"/>
      <c r="D5701"/>
      <c r="E5701" s="20"/>
      <c r="F5701"/>
      <c r="G5701"/>
      <c r="H5701"/>
      <c r="I5701"/>
      <c r="J5701" s="20"/>
      <c r="K5701"/>
      <c r="L5701"/>
      <c r="M5701"/>
      <c r="N5701"/>
      <c r="O5701" s="20"/>
      <c r="P5701"/>
      <c r="Q5701"/>
      <c r="R5701"/>
      <c r="S5701"/>
      <c r="T5701" s="20"/>
      <c r="U5701"/>
      <c r="V5701"/>
      <c r="W5701"/>
      <c r="X5701"/>
      <c r="Y5701" s="20"/>
      <c r="Z5701"/>
      <c r="AA5701"/>
      <c r="AB5701"/>
      <c r="AC5701"/>
      <c r="AD5701" s="20"/>
      <c r="AE5701"/>
      <c r="AF5701"/>
      <c r="AG5701"/>
      <c r="AH5701"/>
      <c r="AI5701" s="20"/>
      <c r="AJ5701"/>
      <c r="AK5701"/>
      <c r="AL5701"/>
      <c r="AM5701"/>
      <c r="AN5701" s="20"/>
      <c r="AO5701"/>
      <c r="AT5701" s="14"/>
      <c r="AU5701" s="14"/>
      <c r="AV5701" s="14"/>
      <c r="AW5701" s="14"/>
    </row>
    <row r="5702" spans="1:49" s="10" customFormat="1">
      <c r="A5702" s="12"/>
      <c r="C5702"/>
      <c r="D5702"/>
      <c r="E5702" s="20"/>
      <c r="F5702"/>
      <c r="G5702"/>
      <c r="H5702"/>
      <c r="I5702"/>
      <c r="J5702" s="20"/>
      <c r="K5702"/>
      <c r="L5702"/>
      <c r="M5702"/>
      <c r="N5702"/>
      <c r="O5702" s="20"/>
      <c r="P5702"/>
      <c r="Q5702"/>
      <c r="R5702"/>
      <c r="S5702"/>
      <c r="T5702" s="20"/>
      <c r="U5702"/>
      <c r="V5702"/>
      <c r="W5702"/>
      <c r="X5702"/>
      <c r="Y5702" s="20"/>
      <c r="Z5702"/>
      <c r="AA5702"/>
      <c r="AB5702"/>
      <c r="AC5702"/>
      <c r="AD5702" s="20"/>
      <c r="AE5702"/>
      <c r="AF5702"/>
      <c r="AG5702"/>
      <c r="AH5702"/>
      <c r="AI5702" s="20"/>
      <c r="AJ5702"/>
      <c r="AK5702"/>
      <c r="AL5702"/>
      <c r="AM5702"/>
      <c r="AN5702" s="20"/>
      <c r="AO5702"/>
      <c r="AT5702" s="14"/>
      <c r="AU5702" s="14"/>
      <c r="AV5702" s="14"/>
      <c r="AW5702" s="14"/>
    </row>
    <row r="5703" spans="1:49" s="10" customFormat="1">
      <c r="A5703" s="12"/>
      <c r="C5703"/>
      <c r="D5703"/>
      <c r="E5703" s="20"/>
      <c r="F5703"/>
      <c r="G5703"/>
      <c r="H5703"/>
      <c r="I5703"/>
      <c r="J5703" s="20"/>
      <c r="K5703"/>
      <c r="L5703"/>
      <c r="M5703"/>
      <c r="N5703"/>
      <c r="O5703" s="20"/>
      <c r="P5703"/>
      <c r="Q5703"/>
      <c r="R5703"/>
      <c r="S5703"/>
      <c r="T5703" s="20"/>
      <c r="U5703"/>
      <c r="V5703"/>
      <c r="W5703"/>
      <c r="X5703"/>
      <c r="Y5703" s="20"/>
      <c r="Z5703"/>
      <c r="AA5703"/>
      <c r="AB5703"/>
      <c r="AC5703"/>
      <c r="AD5703" s="20"/>
      <c r="AE5703"/>
      <c r="AF5703"/>
      <c r="AG5703"/>
      <c r="AH5703"/>
      <c r="AI5703" s="20"/>
      <c r="AJ5703"/>
      <c r="AK5703"/>
      <c r="AL5703"/>
      <c r="AM5703"/>
      <c r="AN5703" s="20"/>
      <c r="AO5703"/>
      <c r="AT5703" s="14"/>
      <c r="AU5703" s="14"/>
      <c r="AV5703" s="14"/>
      <c r="AW5703" s="14"/>
    </row>
    <row r="5704" spans="1:49" s="10" customFormat="1">
      <c r="A5704" s="12"/>
      <c r="C5704"/>
      <c r="D5704"/>
      <c r="E5704" s="20"/>
      <c r="F5704"/>
      <c r="G5704"/>
      <c r="H5704"/>
      <c r="I5704"/>
      <c r="J5704" s="20"/>
      <c r="K5704"/>
      <c r="L5704"/>
      <c r="M5704"/>
      <c r="N5704"/>
      <c r="O5704" s="20"/>
      <c r="P5704"/>
      <c r="Q5704"/>
      <c r="R5704"/>
      <c r="S5704"/>
      <c r="T5704" s="20"/>
      <c r="U5704"/>
      <c r="V5704"/>
      <c r="W5704"/>
      <c r="X5704"/>
      <c r="Y5704" s="20"/>
      <c r="Z5704"/>
      <c r="AA5704"/>
      <c r="AB5704"/>
      <c r="AC5704"/>
      <c r="AD5704" s="20"/>
      <c r="AE5704"/>
      <c r="AF5704"/>
      <c r="AG5704"/>
      <c r="AH5704"/>
      <c r="AI5704" s="20"/>
      <c r="AJ5704"/>
      <c r="AK5704"/>
      <c r="AL5704"/>
      <c r="AM5704"/>
      <c r="AN5704" s="20"/>
      <c r="AO5704"/>
      <c r="AT5704" s="14"/>
      <c r="AU5704" s="14"/>
      <c r="AV5704" s="14"/>
      <c r="AW5704" s="14"/>
    </row>
    <row r="5705" spans="1:49" s="10" customFormat="1">
      <c r="A5705" s="12"/>
      <c r="C5705"/>
      <c r="D5705"/>
      <c r="E5705" s="20"/>
      <c r="F5705"/>
      <c r="G5705"/>
      <c r="H5705"/>
      <c r="I5705"/>
      <c r="J5705" s="20"/>
      <c r="K5705"/>
      <c r="L5705"/>
      <c r="M5705"/>
      <c r="N5705"/>
      <c r="O5705" s="20"/>
      <c r="P5705"/>
      <c r="Q5705"/>
      <c r="R5705"/>
      <c r="S5705"/>
      <c r="T5705" s="20"/>
      <c r="U5705"/>
      <c r="V5705"/>
      <c r="W5705"/>
      <c r="X5705"/>
      <c r="Y5705" s="20"/>
      <c r="Z5705"/>
      <c r="AA5705"/>
      <c r="AB5705"/>
      <c r="AC5705"/>
      <c r="AD5705" s="20"/>
      <c r="AE5705"/>
      <c r="AF5705"/>
      <c r="AG5705"/>
      <c r="AH5705"/>
      <c r="AI5705" s="20"/>
      <c r="AJ5705"/>
      <c r="AK5705"/>
      <c r="AL5705"/>
      <c r="AM5705"/>
      <c r="AN5705" s="20"/>
      <c r="AO5705"/>
      <c r="AT5705" s="14"/>
      <c r="AU5705" s="14"/>
      <c r="AV5705" s="14"/>
      <c r="AW5705" s="14"/>
    </row>
    <row r="5706" spans="1:49" s="10" customFormat="1">
      <c r="A5706" s="12"/>
      <c r="C5706"/>
      <c r="D5706"/>
      <c r="E5706" s="20"/>
      <c r="F5706"/>
      <c r="G5706"/>
      <c r="H5706"/>
      <c r="I5706"/>
      <c r="J5706" s="20"/>
      <c r="K5706"/>
      <c r="L5706"/>
      <c r="M5706"/>
      <c r="N5706"/>
      <c r="O5706" s="20"/>
      <c r="P5706"/>
      <c r="Q5706"/>
      <c r="R5706"/>
      <c r="S5706"/>
      <c r="T5706" s="20"/>
      <c r="U5706"/>
      <c r="V5706"/>
      <c r="W5706"/>
      <c r="X5706"/>
      <c r="Y5706" s="20"/>
      <c r="Z5706"/>
      <c r="AA5706"/>
      <c r="AB5706"/>
      <c r="AC5706"/>
      <c r="AD5706" s="20"/>
      <c r="AE5706"/>
      <c r="AF5706"/>
      <c r="AG5706"/>
      <c r="AH5706"/>
      <c r="AI5706" s="20"/>
      <c r="AJ5706"/>
      <c r="AK5706"/>
      <c r="AL5706"/>
      <c r="AM5706"/>
      <c r="AN5706" s="20"/>
      <c r="AO5706"/>
      <c r="AT5706" s="14"/>
      <c r="AU5706" s="14"/>
      <c r="AV5706" s="14"/>
      <c r="AW5706" s="14"/>
    </row>
    <row r="5707" spans="1:49" s="10" customFormat="1">
      <c r="A5707" s="12"/>
      <c r="C5707"/>
      <c r="D5707"/>
      <c r="E5707" s="20"/>
      <c r="F5707"/>
      <c r="G5707"/>
      <c r="H5707"/>
      <c r="I5707"/>
      <c r="J5707" s="20"/>
      <c r="K5707"/>
      <c r="L5707"/>
      <c r="M5707"/>
      <c r="N5707"/>
      <c r="O5707" s="20"/>
      <c r="P5707"/>
      <c r="Q5707"/>
      <c r="R5707"/>
      <c r="S5707"/>
      <c r="T5707" s="20"/>
      <c r="U5707"/>
      <c r="V5707"/>
      <c r="W5707"/>
      <c r="X5707"/>
      <c r="Y5707" s="20"/>
      <c r="Z5707"/>
      <c r="AA5707"/>
      <c r="AB5707"/>
      <c r="AC5707"/>
      <c r="AD5707" s="20"/>
      <c r="AE5707"/>
      <c r="AF5707"/>
      <c r="AG5707"/>
      <c r="AH5707"/>
      <c r="AI5707" s="20"/>
      <c r="AJ5707"/>
      <c r="AK5707"/>
      <c r="AL5707"/>
      <c r="AM5707"/>
      <c r="AN5707" s="20"/>
      <c r="AO5707"/>
      <c r="AT5707" s="14"/>
      <c r="AU5707" s="14"/>
      <c r="AV5707" s="14"/>
      <c r="AW5707" s="14"/>
    </row>
    <row r="5708" spans="1:49" s="10" customFormat="1">
      <c r="A5708" s="12"/>
      <c r="C5708"/>
      <c r="D5708"/>
      <c r="E5708" s="20"/>
      <c r="F5708"/>
      <c r="G5708"/>
      <c r="H5708"/>
      <c r="I5708"/>
      <c r="J5708" s="20"/>
      <c r="K5708"/>
      <c r="L5708"/>
      <c r="M5708"/>
      <c r="N5708"/>
      <c r="O5708" s="20"/>
      <c r="P5708"/>
      <c r="Q5708"/>
      <c r="R5708"/>
      <c r="S5708"/>
      <c r="T5708" s="20"/>
      <c r="U5708"/>
      <c r="V5708"/>
      <c r="W5708"/>
      <c r="X5708"/>
      <c r="Y5708" s="20"/>
      <c r="Z5708"/>
      <c r="AA5708"/>
      <c r="AB5708"/>
      <c r="AC5708"/>
      <c r="AD5708" s="20"/>
      <c r="AE5708"/>
      <c r="AF5708"/>
      <c r="AG5708"/>
      <c r="AH5708"/>
      <c r="AI5708" s="20"/>
      <c r="AJ5708"/>
      <c r="AK5708"/>
      <c r="AL5708"/>
      <c r="AM5708"/>
      <c r="AN5708" s="20"/>
      <c r="AO5708"/>
      <c r="AT5708" s="14"/>
      <c r="AU5708" s="14"/>
      <c r="AV5708" s="14"/>
      <c r="AW5708" s="14"/>
    </row>
    <row r="5709" spans="1:49" s="10" customFormat="1">
      <c r="A5709" s="12"/>
      <c r="C5709"/>
      <c r="D5709"/>
      <c r="E5709" s="20"/>
      <c r="F5709"/>
      <c r="G5709"/>
      <c r="H5709"/>
      <c r="I5709"/>
      <c r="J5709" s="20"/>
      <c r="K5709"/>
      <c r="L5709"/>
      <c r="M5709"/>
      <c r="N5709"/>
      <c r="O5709" s="20"/>
      <c r="P5709"/>
      <c r="Q5709"/>
      <c r="R5709"/>
      <c r="S5709"/>
      <c r="T5709" s="20"/>
      <c r="U5709"/>
      <c r="V5709"/>
      <c r="W5709"/>
      <c r="X5709"/>
      <c r="Y5709" s="20"/>
      <c r="Z5709"/>
      <c r="AA5709"/>
      <c r="AB5709"/>
      <c r="AC5709"/>
      <c r="AD5709" s="20"/>
      <c r="AE5709"/>
      <c r="AF5709"/>
      <c r="AG5709"/>
      <c r="AH5709"/>
      <c r="AI5709" s="20"/>
      <c r="AJ5709"/>
      <c r="AK5709"/>
      <c r="AL5709"/>
      <c r="AM5709"/>
      <c r="AN5709" s="20"/>
      <c r="AO5709"/>
      <c r="AT5709" s="14"/>
      <c r="AU5709" s="14"/>
      <c r="AV5709" s="14"/>
      <c r="AW5709" s="14"/>
    </row>
    <row r="5710" spans="1:49" s="10" customFormat="1">
      <c r="A5710" s="12"/>
      <c r="C5710"/>
      <c r="D5710"/>
      <c r="E5710" s="20"/>
      <c r="F5710"/>
      <c r="G5710"/>
      <c r="H5710"/>
      <c r="I5710"/>
      <c r="J5710" s="20"/>
      <c r="K5710"/>
      <c r="L5710"/>
      <c r="M5710"/>
      <c r="N5710"/>
      <c r="O5710" s="20"/>
      <c r="P5710"/>
      <c r="Q5710"/>
      <c r="R5710"/>
      <c r="S5710"/>
      <c r="T5710" s="20"/>
      <c r="U5710"/>
      <c r="V5710"/>
      <c r="W5710"/>
      <c r="X5710"/>
      <c r="Y5710" s="20"/>
      <c r="Z5710"/>
      <c r="AA5710"/>
      <c r="AB5710"/>
      <c r="AC5710"/>
      <c r="AD5710" s="20"/>
      <c r="AE5710"/>
      <c r="AF5710"/>
      <c r="AG5710"/>
      <c r="AH5710"/>
      <c r="AI5710" s="20"/>
      <c r="AJ5710"/>
      <c r="AK5710"/>
      <c r="AL5710"/>
      <c r="AM5710"/>
      <c r="AN5710" s="20"/>
      <c r="AO5710"/>
      <c r="AT5710" s="14"/>
      <c r="AU5710" s="14"/>
      <c r="AV5710" s="14"/>
      <c r="AW5710" s="14"/>
    </row>
    <row r="5711" spans="1:49" s="10" customFormat="1">
      <c r="A5711" s="12"/>
      <c r="C5711"/>
      <c r="D5711"/>
      <c r="E5711" s="20"/>
      <c r="F5711"/>
      <c r="G5711"/>
      <c r="H5711"/>
      <c r="I5711"/>
      <c r="J5711" s="20"/>
      <c r="K5711"/>
      <c r="L5711"/>
      <c r="M5711"/>
      <c r="N5711"/>
      <c r="O5711" s="20"/>
      <c r="P5711"/>
      <c r="Q5711"/>
      <c r="R5711"/>
      <c r="S5711"/>
      <c r="T5711" s="20"/>
      <c r="U5711"/>
      <c r="V5711"/>
      <c r="W5711"/>
      <c r="X5711"/>
      <c r="Y5711" s="20"/>
      <c r="Z5711"/>
      <c r="AA5711"/>
      <c r="AB5711"/>
      <c r="AC5711"/>
      <c r="AD5711" s="20"/>
      <c r="AE5711"/>
      <c r="AF5711"/>
      <c r="AG5711"/>
      <c r="AH5711"/>
      <c r="AI5711" s="20"/>
      <c r="AJ5711"/>
      <c r="AK5711"/>
      <c r="AL5711"/>
      <c r="AM5711"/>
      <c r="AN5711" s="20"/>
      <c r="AO5711"/>
      <c r="AT5711" s="14"/>
      <c r="AU5711" s="14"/>
      <c r="AV5711" s="14"/>
      <c r="AW5711" s="14"/>
    </row>
    <row r="5712" spans="1:49" s="10" customFormat="1">
      <c r="A5712" s="12"/>
      <c r="C5712"/>
      <c r="D5712"/>
      <c r="E5712" s="20"/>
      <c r="F5712"/>
      <c r="G5712"/>
      <c r="H5712"/>
      <c r="I5712"/>
      <c r="J5712" s="20"/>
      <c r="K5712"/>
      <c r="L5712"/>
      <c r="M5712"/>
      <c r="N5712"/>
      <c r="O5712" s="20"/>
      <c r="P5712"/>
      <c r="Q5712"/>
      <c r="R5712"/>
      <c r="S5712"/>
      <c r="T5712" s="20"/>
      <c r="U5712"/>
      <c r="V5712"/>
      <c r="W5712"/>
      <c r="X5712"/>
      <c r="Y5712" s="20"/>
      <c r="Z5712"/>
      <c r="AA5712"/>
      <c r="AB5712"/>
      <c r="AC5712"/>
      <c r="AD5712" s="20"/>
      <c r="AE5712"/>
      <c r="AF5712"/>
      <c r="AG5712"/>
      <c r="AH5712"/>
      <c r="AI5712" s="20"/>
      <c r="AJ5712"/>
      <c r="AK5712"/>
      <c r="AL5712"/>
      <c r="AM5712"/>
      <c r="AN5712" s="20"/>
      <c r="AO5712"/>
      <c r="AT5712" s="14"/>
      <c r="AU5712" s="14"/>
      <c r="AV5712" s="14"/>
      <c r="AW5712" s="14"/>
    </row>
    <row r="5713" spans="1:49" s="10" customFormat="1">
      <c r="A5713" s="12"/>
      <c r="C5713"/>
      <c r="D5713"/>
      <c r="E5713" s="20"/>
      <c r="F5713"/>
      <c r="G5713"/>
      <c r="H5713"/>
      <c r="I5713"/>
      <c r="J5713" s="20"/>
      <c r="K5713"/>
      <c r="L5713"/>
      <c r="M5713"/>
      <c r="N5713"/>
      <c r="O5713" s="20"/>
      <c r="P5713"/>
      <c r="Q5713"/>
      <c r="R5713"/>
      <c r="S5713"/>
      <c r="T5713" s="20"/>
      <c r="U5713"/>
      <c r="V5713"/>
      <c r="W5713"/>
      <c r="X5713"/>
      <c r="Y5713" s="20"/>
      <c r="Z5713"/>
      <c r="AA5713"/>
      <c r="AB5713"/>
      <c r="AC5713"/>
      <c r="AD5713" s="20"/>
      <c r="AE5713"/>
      <c r="AF5713"/>
      <c r="AG5713"/>
      <c r="AH5713"/>
      <c r="AI5713" s="20"/>
      <c r="AJ5713"/>
      <c r="AK5713"/>
      <c r="AL5713"/>
      <c r="AM5713"/>
      <c r="AN5713" s="20"/>
      <c r="AO5713"/>
      <c r="AT5713" s="14"/>
      <c r="AU5713" s="14"/>
      <c r="AV5713" s="14"/>
      <c r="AW5713" s="14"/>
    </row>
    <row r="5714" spans="1:49" s="10" customFormat="1">
      <c r="A5714" s="12"/>
      <c r="C5714"/>
      <c r="D5714"/>
      <c r="E5714" s="20"/>
      <c r="F5714"/>
      <c r="G5714"/>
      <c r="H5714"/>
      <c r="I5714"/>
      <c r="J5714" s="20"/>
      <c r="K5714"/>
      <c r="L5714"/>
      <c r="M5714"/>
      <c r="N5714"/>
      <c r="O5714" s="20"/>
      <c r="P5714"/>
      <c r="Q5714"/>
      <c r="R5714"/>
      <c r="S5714"/>
      <c r="T5714" s="20"/>
      <c r="U5714"/>
      <c r="V5714"/>
      <c r="W5714"/>
      <c r="X5714"/>
      <c r="Y5714" s="20"/>
      <c r="Z5714"/>
      <c r="AA5714"/>
      <c r="AB5714"/>
      <c r="AC5714"/>
      <c r="AD5714" s="20"/>
      <c r="AE5714"/>
      <c r="AF5714"/>
      <c r="AG5714"/>
      <c r="AH5714"/>
      <c r="AI5714" s="20"/>
      <c r="AJ5714"/>
      <c r="AK5714"/>
      <c r="AL5714"/>
      <c r="AM5714"/>
      <c r="AN5714" s="20"/>
      <c r="AO5714"/>
      <c r="AT5714" s="14"/>
      <c r="AU5714" s="14"/>
      <c r="AV5714" s="14"/>
      <c r="AW5714" s="14"/>
    </row>
    <row r="5715" spans="1:49" s="10" customFormat="1">
      <c r="A5715" s="12"/>
      <c r="C5715"/>
      <c r="D5715"/>
      <c r="E5715" s="20"/>
      <c r="F5715"/>
      <c r="G5715"/>
      <c r="H5715"/>
      <c r="I5715"/>
      <c r="J5715" s="20"/>
      <c r="K5715"/>
      <c r="L5715"/>
      <c r="M5715"/>
      <c r="N5715"/>
      <c r="O5715" s="20"/>
      <c r="P5715"/>
      <c r="Q5715"/>
      <c r="R5715"/>
      <c r="S5715"/>
      <c r="T5715" s="20"/>
      <c r="U5715"/>
      <c r="V5715"/>
      <c r="W5715"/>
      <c r="X5715"/>
      <c r="Y5715" s="20"/>
      <c r="Z5715"/>
      <c r="AA5715"/>
      <c r="AB5715"/>
      <c r="AC5715"/>
      <c r="AD5715" s="20"/>
      <c r="AE5715"/>
      <c r="AF5715"/>
      <c r="AG5715"/>
      <c r="AH5715"/>
      <c r="AI5715" s="20"/>
      <c r="AJ5715"/>
      <c r="AK5715"/>
      <c r="AL5715"/>
      <c r="AM5715"/>
      <c r="AN5715" s="20"/>
      <c r="AO5715"/>
      <c r="AT5715" s="14"/>
      <c r="AU5715" s="14"/>
      <c r="AV5715" s="14"/>
      <c r="AW5715" s="14"/>
    </row>
    <row r="5716" spans="1:49" s="10" customFormat="1">
      <c r="A5716" s="12"/>
      <c r="C5716"/>
      <c r="D5716"/>
      <c r="E5716" s="20"/>
      <c r="F5716"/>
      <c r="G5716"/>
      <c r="H5716"/>
      <c r="I5716"/>
      <c r="J5716" s="20"/>
      <c r="K5716"/>
      <c r="L5716"/>
      <c r="M5716"/>
      <c r="N5716"/>
      <c r="O5716" s="20"/>
      <c r="P5716"/>
      <c r="Q5716"/>
      <c r="R5716"/>
      <c r="S5716"/>
      <c r="T5716" s="20"/>
      <c r="U5716"/>
      <c r="V5716"/>
      <c r="W5716"/>
      <c r="X5716"/>
      <c r="Y5716" s="20"/>
      <c r="Z5716"/>
      <c r="AA5716"/>
      <c r="AB5716"/>
      <c r="AC5716"/>
      <c r="AD5716" s="20"/>
      <c r="AE5716"/>
      <c r="AF5716"/>
      <c r="AG5716"/>
      <c r="AH5716"/>
      <c r="AI5716" s="20"/>
      <c r="AJ5716"/>
      <c r="AK5716"/>
      <c r="AL5716"/>
      <c r="AM5716"/>
      <c r="AN5716" s="20"/>
      <c r="AO5716"/>
      <c r="AT5716" s="14"/>
      <c r="AU5716" s="14"/>
      <c r="AV5716" s="14"/>
      <c r="AW5716" s="14"/>
    </row>
    <row r="5717" spans="1:49" s="10" customFormat="1">
      <c r="A5717" s="12"/>
      <c r="C5717"/>
      <c r="D5717"/>
      <c r="E5717" s="20"/>
      <c r="F5717"/>
      <c r="G5717"/>
      <c r="H5717"/>
      <c r="I5717"/>
      <c r="J5717" s="20"/>
      <c r="K5717"/>
      <c r="L5717"/>
      <c r="M5717"/>
      <c r="N5717"/>
      <c r="O5717" s="20"/>
      <c r="P5717"/>
      <c r="Q5717"/>
      <c r="R5717"/>
      <c r="S5717"/>
      <c r="T5717" s="20"/>
      <c r="U5717"/>
      <c r="V5717"/>
      <c r="W5717"/>
      <c r="X5717"/>
      <c r="Y5717" s="20"/>
      <c r="Z5717"/>
      <c r="AA5717"/>
      <c r="AB5717"/>
      <c r="AC5717"/>
      <c r="AD5717" s="20"/>
      <c r="AE5717"/>
      <c r="AF5717"/>
      <c r="AG5717"/>
      <c r="AH5717"/>
      <c r="AI5717" s="20"/>
      <c r="AJ5717"/>
      <c r="AK5717"/>
      <c r="AL5717"/>
      <c r="AM5717"/>
      <c r="AN5717" s="20"/>
      <c r="AO5717"/>
      <c r="AT5717" s="14"/>
      <c r="AU5717" s="14"/>
      <c r="AV5717" s="14"/>
      <c r="AW5717" s="14"/>
    </row>
    <row r="5718" spans="1:49" s="10" customFormat="1">
      <c r="A5718" s="12"/>
      <c r="C5718"/>
      <c r="D5718"/>
      <c r="E5718" s="20"/>
      <c r="F5718"/>
      <c r="G5718"/>
      <c r="H5718"/>
      <c r="I5718"/>
      <c r="J5718" s="20"/>
      <c r="K5718"/>
      <c r="L5718"/>
      <c r="M5718"/>
      <c r="N5718"/>
      <c r="O5718" s="20"/>
      <c r="P5718"/>
      <c r="Q5718"/>
      <c r="R5718"/>
      <c r="S5718"/>
      <c r="T5718" s="20"/>
      <c r="U5718"/>
      <c r="V5718"/>
      <c r="W5718"/>
      <c r="X5718"/>
      <c r="Y5718" s="20"/>
      <c r="Z5718"/>
      <c r="AA5718"/>
      <c r="AB5718"/>
      <c r="AC5718"/>
      <c r="AD5718" s="20"/>
      <c r="AE5718"/>
      <c r="AF5718"/>
      <c r="AG5718"/>
      <c r="AH5718"/>
      <c r="AI5718" s="20"/>
      <c r="AJ5718"/>
      <c r="AK5718"/>
      <c r="AL5718"/>
      <c r="AM5718"/>
      <c r="AN5718" s="20"/>
      <c r="AO5718"/>
      <c r="AT5718" s="14"/>
      <c r="AU5718" s="14"/>
      <c r="AV5718" s="14"/>
      <c r="AW5718" s="14"/>
    </row>
    <row r="5719" spans="1:49" s="10" customFormat="1">
      <c r="A5719" s="12"/>
      <c r="C5719"/>
      <c r="D5719"/>
      <c r="E5719" s="20"/>
      <c r="F5719"/>
      <c r="G5719"/>
      <c r="H5719"/>
      <c r="I5719"/>
      <c r="J5719" s="20"/>
      <c r="K5719"/>
      <c r="L5719"/>
      <c r="M5719"/>
      <c r="N5719"/>
      <c r="O5719" s="20"/>
      <c r="P5719"/>
      <c r="Q5719"/>
      <c r="R5719"/>
      <c r="S5719"/>
      <c r="T5719" s="20"/>
      <c r="U5719"/>
      <c r="V5719"/>
      <c r="W5719"/>
      <c r="X5719"/>
      <c r="Y5719" s="20"/>
      <c r="Z5719"/>
      <c r="AA5719"/>
      <c r="AB5719"/>
      <c r="AC5719"/>
      <c r="AD5719" s="20"/>
      <c r="AE5719"/>
      <c r="AF5719"/>
      <c r="AG5719"/>
      <c r="AH5719"/>
      <c r="AI5719" s="20"/>
      <c r="AJ5719"/>
      <c r="AK5719"/>
      <c r="AL5719"/>
      <c r="AM5719"/>
      <c r="AN5719" s="20"/>
      <c r="AO5719"/>
      <c r="AT5719" s="14"/>
      <c r="AU5719" s="14"/>
      <c r="AV5719" s="14"/>
      <c r="AW5719" s="14"/>
    </row>
    <row r="5720" spans="1:49" s="10" customFormat="1">
      <c r="A5720" s="12"/>
      <c r="C5720"/>
      <c r="D5720"/>
      <c r="E5720" s="20"/>
      <c r="F5720"/>
      <c r="G5720"/>
      <c r="H5720"/>
      <c r="I5720"/>
      <c r="J5720" s="20"/>
      <c r="K5720"/>
      <c r="L5720"/>
      <c r="M5720"/>
      <c r="N5720"/>
      <c r="O5720" s="20"/>
      <c r="P5720"/>
      <c r="Q5720"/>
      <c r="R5720"/>
      <c r="S5720"/>
      <c r="T5720" s="20"/>
      <c r="U5720"/>
      <c r="V5720"/>
      <c r="W5720"/>
      <c r="X5720"/>
      <c r="Y5720" s="20"/>
      <c r="Z5720"/>
      <c r="AA5720"/>
      <c r="AB5720"/>
      <c r="AC5720"/>
      <c r="AD5720" s="20"/>
      <c r="AE5720"/>
      <c r="AF5720"/>
      <c r="AG5720"/>
      <c r="AH5720"/>
      <c r="AI5720" s="20"/>
      <c r="AJ5720"/>
      <c r="AK5720"/>
      <c r="AL5720"/>
      <c r="AM5720"/>
      <c r="AN5720" s="20"/>
      <c r="AO5720"/>
      <c r="AT5720" s="14"/>
      <c r="AU5720" s="14"/>
      <c r="AV5720" s="14"/>
      <c r="AW5720" s="14"/>
    </row>
    <row r="5721" spans="1:49" s="10" customFormat="1">
      <c r="A5721" s="12"/>
      <c r="C5721"/>
      <c r="D5721"/>
      <c r="E5721" s="20"/>
      <c r="F5721"/>
      <c r="G5721"/>
      <c r="H5721"/>
      <c r="I5721"/>
      <c r="J5721" s="20"/>
      <c r="K5721"/>
      <c r="L5721"/>
      <c r="M5721"/>
      <c r="N5721"/>
      <c r="O5721" s="20"/>
      <c r="P5721"/>
      <c r="Q5721"/>
      <c r="R5721"/>
      <c r="S5721"/>
      <c r="T5721" s="20"/>
      <c r="U5721"/>
      <c r="V5721"/>
      <c r="W5721"/>
      <c r="X5721"/>
      <c r="Y5721" s="20"/>
      <c r="Z5721"/>
      <c r="AA5721"/>
      <c r="AB5721"/>
      <c r="AC5721"/>
      <c r="AD5721" s="20"/>
      <c r="AE5721"/>
      <c r="AF5721"/>
      <c r="AG5721"/>
      <c r="AH5721"/>
      <c r="AI5721" s="20"/>
      <c r="AJ5721"/>
      <c r="AK5721"/>
      <c r="AL5721"/>
      <c r="AM5721"/>
      <c r="AN5721" s="20"/>
      <c r="AO5721"/>
      <c r="AT5721" s="14"/>
      <c r="AU5721" s="14"/>
      <c r="AV5721" s="14"/>
      <c r="AW5721" s="14"/>
    </row>
    <row r="5722" spans="1:49" s="10" customFormat="1">
      <c r="A5722" s="12"/>
      <c r="C5722"/>
      <c r="D5722"/>
      <c r="E5722" s="20"/>
      <c r="F5722"/>
      <c r="G5722"/>
      <c r="H5722"/>
      <c r="I5722"/>
      <c r="J5722" s="20"/>
      <c r="K5722"/>
      <c r="L5722"/>
      <c r="M5722"/>
      <c r="N5722"/>
      <c r="O5722" s="20"/>
      <c r="P5722"/>
      <c r="Q5722"/>
      <c r="R5722"/>
      <c r="S5722"/>
      <c r="T5722" s="20"/>
      <c r="U5722"/>
      <c r="V5722"/>
      <c r="W5722"/>
      <c r="X5722"/>
      <c r="Y5722" s="20"/>
      <c r="Z5722"/>
      <c r="AA5722"/>
      <c r="AB5722"/>
      <c r="AC5722"/>
      <c r="AD5722" s="20"/>
      <c r="AE5722"/>
      <c r="AF5722"/>
      <c r="AG5722"/>
      <c r="AH5722"/>
      <c r="AI5722" s="20"/>
      <c r="AJ5722"/>
      <c r="AK5722"/>
      <c r="AL5722"/>
      <c r="AM5722"/>
      <c r="AN5722" s="20"/>
      <c r="AO5722"/>
      <c r="AT5722" s="14"/>
      <c r="AU5722" s="14"/>
      <c r="AV5722" s="14"/>
      <c r="AW5722" s="14"/>
    </row>
    <row r="5723" spans="1:49" s="10" customFormat="1">
      <c r="A5723" s="12"/>
      <c r="C5723"/>
      <c r="D5723"/>
      <c r="E5723" s="20"/>
      <c r="F5723"/>
      <c r="G5723"/>
      <c r="H5723"/>
      <c r="I5723"/>
      <c r="J5723" s="20"/>
      <c r="K5723"/>
      <c r="L5723"/>
      <c r="M5723"/>
      <c r="N5723"/>
      <c r="O5723" s="20"/>
      <c r="P5723"/>
      <c r="Q5723"/>
      <c r="R5723"/>
      <c r="S5723"/>
      <c r="T5723" s="20"/>
      <c r="U5723"/>
      <c r="V5723"/>
      <c r="W5723"/>
      <c r="X5723"/>
      <c r="Y5723" s="20"/>
      <c r="Z5723"/>
      <c r="AA5723"/>
      <c r="AB5723"/>
      <c r="AC5723"/>
      <c r="AD5723" s="20"/>
      <c r="AE5723"/>
      <c r="AF5723"/>
      <c r="AG5723"/>
      <c r="AH5723"/>
      <c r="AI5723" s="20"/>
      <c r="AJ5723"/>
      <c r="AK5723"/>
      <c r="AL5723"/>
      <c r="AM5723"/>
      <c r="AN5723" s="20"/>
      <c r="AO5723"/>
      <c r="AT5723" s="14"/>
      <c r="AU5723" s="14"/>
      <c r="AV5723" s="14"/>
      <c r="AW5723" s="14"/>
    </row>
    <row r="5724" spans="1:49" s="10" customFormat="1">
      <c r="A5724" s="12"/>
      <c r="C5724"/>
      <c r="D5724"/>
      <c r="E5724" s="20"/>
      <c r="F5724"/>
      <c r="G5724"/>
      <c r="H5724"/>
      <c r="I5724"/>
      <c r="J5724" s="20"/>
      <c r="K5724"/>
      <c r="L5724"/>
      <c r="M5724"/>
      <c r="N5724"/>
      <c r="O5724" s="20"/>
      <c r="P5724"/>
      <c r="Q5724"/>
      <c r="R5724"/>
      <c r="S5724"/>
      <c r="T5724" s="20"/>
      <c r="U5724"/>
      <c r="V5724"/>
      <c r="W5724"/>
      <c r="X5724"/>
      <c r="Y5724" s="20"/>
      <c r="Z5724"/>
      <c r="AA5724"/>
      <c r="AB5724"/>
      <c r="AC5724"/>
      <c r="AD5724" s="20"/>
      <c r="AE5724"/>
      <c r="AF5724"/>
      <c r="AG5724"/>
      <c r="AH5724"/>
      <c r="AI5724" s="20"/>
      <c r="AJ5724"/>
      <c r="AK5724"/>
      <c r="AL5724"/>
      <c r="AM5724"/>
      <c r="AN5724" s="20"/>
      <c r="AO5724"/>
      <c r="AT5724" s="14"/>
      <c r="AU5724" s="14"/>
      <c r="AV5724" s="14"/>
      <c r="AW5724" s="14"/>
    </row>
    <row r="5725" spans="1:49" s="10" customFormat="1">
      <c r="A5725" s="12"/>
      <c r="C5725"/>
      <c r="D5725"/>
      <c r="E5725" s="20"/>
      <c r="F5725"/>
      <c r="G5725"/>
      <c r="H5725"/>
      <c r="I5725"/>
      <c r="J5725" s="20"/>
      <c r="K5725"/>
      <c r="L5725"/>
      <c r="M5725"/>
      <c r="N5725"/>
      <c r="O5725" s="20"/>
      <c r="P5725"/>
      <c r="Q5725"/>
      <c r="R5725"/>
      <c r="S5725"/>
      <c r="T5725" s="20"/>
      <c r="U5725"/>
      <c r="V5725"/>
      <c r="W5725"/>
      <c r="X5725"/>
      <c r="Y5725" s="20"/>
      <c r="Z5725"/>
      <c r="AA5725"/>
      <c r="AB5725"/>
      <c r="AC5725"/>
      <c r="AD5725" s="20"/>
      <c r="AE5725"/>
      <c r="AF5725"/>
      <c r="AG5725"/>
      <c r="AH5725"/>
      <c r="AI5725" s="20"/>
      <c r="AJ5725"/>
      <c r="AK5725"/>
      <c r="AL5725"/>
      <c r="AM5725"/>
      <c r="AN5725" s="20"/>
      <c r="AO5725"/>
      <c r="AT5725" s="14"/>
      <c r="AU5725" s="14"/>
      <c r="AV5725" s="14"/>
      <c r="AW5725" s="14"/>
    </row>
    <row r="5726" spans="1:49" s="10" customFormat="1">
      <c r="A5726" s="12"/>
      <c r="C5726"/>
      <c r="D5726"/>
      <c r="E5726" s="20"/>
      <c r="F5726"/>
      <c r="G5726"/>
      <c r="H5726"/>
      <c r="I5726"/>
      <c r="J5726" s="20"/>
      <c r="K5726"/>
      <c r="L5726"/>
      <c r="M5726"/>
      <c r="N5726"/>
      <c r="O5726" s="20"/>
      <c r="P5726"/>
      <c r="Q5726"/>
      <c r="R5726"/>
      <c r="S5726"/>
      <c r="T5726" s="20"/>
      <c r="U5726"/>
      <c r="V5726"/>
      <c r="W5726"/>
      <c r="X5726"/>
      <c r="Y5726" s="20"/>
      <c r="Z5726"/>
      <c r="AA5726"/>
      <c r="AB5726"/>
      <c r="AC5726"/>
      <c r="AD5726" s="20"/>
      <c r="AE5726"/>
      <c r="AF5726"/>
      <c r="AG5726"/>
      <c r="AH5726"/>
      <c r="AI5726" s="20"/>
      <c r="AJ5726"/>
      <c r="AK5726"/>
      <c r="AL5726"/>
      <c r="AM5726"/>
      <c r="AN5726" s="20"/>
      <c r="AO5726"/>
      <c r="AT5726" s="14"/>
      <c r="AU5726" s="14"/>
      <c r="AV5726" s="14"/>
      <c r="AW5726" s="14"/>
    </row>
    <row r="5727" spans="1:49" s="10" customFormat="1">
      <c r="A5727" s="12"/>
      <c r="C5727"/>
      <c r="D5727"/>
      <c r="E5727" s="20"/>
      <c r="F5727"/>
      <c r="G5727"/>
      <c r="H5727"/>
      <c r="I5727"/>
      <c r="J5727" s="20"/>
      <c r="K5727"/>
      <c r="L5727"/>
      <c r="M5727"/>
      <c r="N5727"/>
      <c r="O5727" s="20"/>
      <c r="P5727"/>
      <c r="Q5727"/>
      <c r="R5727"/>
      <c r="S5727"/>
      <c r="T5727" s="20"/>
      <c r="U5727"/>
      <c r="V5727"/>
      <c r="W5727"/>
      <c r="X5727"/>
      <c r="Y5727" s="20"/>
      <c r="Z5727"/>
      <c r="AA5727"/>
      <c r="AB5727"/>
      <c r="AC5727"/>
      <c r="AD5727" s="20"/>
      <c r="AE5727"/>
      <c r="AF5727"/>
      <c r="AG5727"/>
      <c r="AH5727"/>
      <c r="AI5727" s="20"/>
      <c r="AJ5727"/>
      <c r="AK5727"/>
      <c r="AL5727"/>
      <c r="AM5727"/>
      <c r="AN5727" s="20"/>
      <c r="AO5727"/>
      <c r="AT5727" s="14"/>
      <c r="AU5727" s="14"/>
      <c r="AV5727" s="14"/>
      <c r="AW5727" s="14"/>
    </row>
    <row r="5728" spans="1:49" s="10" customFormat="1">
      <c r="A5728" s="12"/>
      <c r="C5728"/>
      <c r="D5728"/>
      <c r="E5728" s="20"/>
      <c r="F5728"/>
      <c r="G5728"/>
      <c r="H5728"/>
      <c r="I5728"/>
      <c r="J5728" s="20"/>
      <c r="K5728"/>
      <c r="L5728"/>
      <c r="M5728"/>
      <c r="N5728"/>
      <c r="O5728" s="20"/>
      <c r="P5728"/>
      <c r="Q5728"/>
      <c r="R5728"/>
      <c r="S5728"/>
      <c r="T5728" s="20"/>
      <c r="U5728"/>
      <c r="V5728"/>
      <c r="W5728"/>
      <c r="X5728"/>
      <c r="Y5728" s="20"/>
      <c r="Z5728"/>
      <c r="AA5728"/>
      <c r="AB5728"/>
      <c r="AC5728"/>
      <c r="AD5728" s="20"/>
      <c r="AE5728"/>
      <c r="AF5728"/>
      <c r="AG5728"/>
      <c r="AH5728"/>
      <c r="AI5728" s="20"/>
      <c r="AJ5728"/>
      <c r="AK5728"/>
      <c r="AL5728"/>
      <c r="AM5728"/>
      <c r="AN5728" s="20"/>
      <c r="AO5728"/>
      <c r="AT5728" s="14"/>
      <c r="AU5728" s="14"/>
      <c r="AV5728" s="14"/>
      <c r="AW5728" s="14"/>
    </row>
    <row r="5729" spans="1:49" s="10" customFormat="1">
      <c r="A5729" s="12"/>
      <c r="C5729"/>
      <c r="D5729"/>
      <c r="E5729" s="20"/>
      <c r="F5729"/>
      <c r="G5729"/>
      <c r="H5729"/>
      <c r="I5729"/>
      <c r="J5729" s="20"/>
      <c r="K5729"/>
      <c r="L5729"/>
      <c r="M5729"/>
      <c r="N5729"/>
      <c r="O5729" s="20"/>
      <c r="P5729"/>
      <c r="Q5729"/>
      <c r="R5729"/>
      <c r="S5729"/>
      <c r="T5729" s="20"/>
      <c r="U5729"/>
      <c r="V5729"/>
      <c r="W5729"/>
      <c r="X5729"/>
      <c r="Y5729" s="20"/>
      <c r="Z5729"/>
      <c r="AA5729"/>
      <c r="AB5729"/>
      <c r="AC5729"/>
      <c r="AD5729" s="20"/>
      <c r="AE5729"/>
      <c r="AF5729"/>
      <c r="AG5729"/>
      <c r="AH5729"/>
      <c r="AI5729" s="20"/>
      <c r="AJ5729"/>
      <c r="AK5729"/>
      <c r="AL5729"/>
      <c r="AM5729"/>
      <c r="AN5729" s="20"/>
      <c r="AO5729"/>
      <c r="AT5729" s="14"/>
      <c r="AU5729" s="14"/>
      <c r="AV5729" s="14"/>
      <c r="AW5729" s="14"/>
    </row>
    <row r="5730" spans="1:49" s="10" customFormat="1">
      <c r="A5730" s="12"/>
      <c r="C5730"/>
      <c r="D5730"/>
      <c r="E5730" s="20"/>
      <c r="F5730"/>
      <c r="G5730"/>
      <c r="H5730"/>
      <c r="I5730"/>
      <c r="J5730" s="20"/>
      <c r="K5730"/>
      <c r="L5730"/>
      <c r="M5730"/>
      <c r="N5730"/>
      <c r="O5730" s="20"/>
      <c r="P5730"/>
      <c r="Q5730"/>
      <c r="R5730"/>
      <c r="S5730"/>
      <c r="T5730" s="20"/>
      <c r="U5730"/>
      <c r="V5730"/>
      <c r="W5730"/>
      <c r="X5730"/>
      <c r="Y5730" s="20"/>
      <c r="Z5730"/>
      <c r="AA5730"/>
      <c r="AB5730"/>
      <c r="AC5730"/>
      <c r="AD5730" s="20"/>
      <c r="AE5730"/>
      <c r="AF5730"/>
      <c r="AG5730"/>
      <c r="AH5730"/>
      <c r="AI5730" s="20"/>
      <c r="AJ5730"/>
      <c r="AK5730"/>
      <c r="AL5730"/>
      <c r="AM5730"/>
      <c r="AN5730" s="20"/>
      <c r="AO5730"/>
      <c r="AT5730" s="14"/>
      <c r="AU5730" s="14"/>
      <c r="AV5730" s="14"/>
      <c r="AW5730" s="14"/>
    </row>
    <row r="5731" spans="1:49" s="10" customFormat="1">
      <c r="A5731" s="12"/>
      <c r="C5731"/>
      <c r="D5731"/>
      <c r="E5731" s="20"/>
      <c r="F5731"/>
      <c r="G5731"/>
      <c r="H5731"/>
      <c r="I5731"/>
      <c r="J5731" s="20"/>
      <c r="K5731"/>
      <c r="L5731"/>
      <c r="M5731"/>
      <c r="N5731"/>
      <c r="O5731" s="20"/>
      <c r="P5731"/>
      <c r="Q5731"/>
      <c r="R5731"/>
      <c r="S5731"/>
      <c r="T5731" s="20"/>
      <c r="U5731"/>
      <c r="V5731"/>
      <c r="W5731"/>
      <c r="X5731"/>
      <c r="Y5731" s="20"/>
      <c r="Z5731"/>
      <c r="AA5731"/>
      <c r="AB5731"/>
      <c r="AC5731"/>
      <c r="AD5731" s="20"/>
      <c r="AE5731"/>
      <c r="AF5731"/>
      <c r="AG5731"/>
      <c r="AH5731"/>
      <c r="AI5731" s="20"/>
      <c r="AJ5731"/>
      <c r="AK5731"/>
      <c r="AL5731"/>
      <c r="AM5731"/>
      <c r="AN5731" s="20"/>
      <c r="AO5731"/>
      <c r="AT5731" s="14"/>
      <c r="AU5731" s="14"/>
      <c r="AV5731" s="14"/>
      <c r="AW5731" s="14"/>
    </row>
    <row r="5732" spans="1:49" s="10" customFormat="1">
      <c r="A5732" s="12"/>
      <c r="C5732"/>
      <c r="D5732"/>
      <c r="E5732" s="20"/>
      <c r="F5732"/>
      <c r="G5732"/>
      <c r="H5732"/>
      <c r="I5732"/>
      <c r="J5732" s="20"/>
      <c r="K5732"/>
      <c r="L5732"/>
      <c r="M5732"/>
      <c r="N5732"/>
      <c r="O5732" s="20"/>
      <c r="P5732"/>
      <c r="Q5732"/>
      <c r="R5732"/>
      <c r="S5732"/>
      <c r="T5732" s="20"/>
      <c r="U5732"/>
      <c r="V5732"/>
      <c r="W5732"/>
      <c r="X5732"/>
      <c r="Y5732" s="20"/>
      <c r="Z5732"/>
      <c r="AA5732"/>
      <c r="AB5732"/>
      <c r="AC5732"/>
      <c r="AD5732" s="20"/>
      <c r="AE5732"/>
      <c r="AF5732"/>
      <c r="AG5732"/>
      <c r="AH5732"/>
      <c r="AI5732" s="20"/>
      <c r="AJ5732"/>
      <c r="AK5732"/>
      <c r="AL5732"/>
      <c r="AM5732"/>
      <c r="AN5732" s="20"/>
      <c r="AO5732"/>
      <c r="AT5732" s="14"/>
      <c r="AU5732" s="14"/>
      <c r="AV5732" s="14"/>
      <c r="AW5732" s="14"/>
    </row>
    <row r="5733" spans="1:49" s="10" customFormat="1">
      <c r="A5733" s="12"/>
      <c r="C5733"/>
      <c r="D5733"/>
      <c r="E5733" s="20"/>
      <c r="F5733"/>
      <c r="G5733"/>
      <c r="H5733"/>
      <c r="I5733"/>
      <c r="J5733" s="20"/>
      <c r="K5733"/>
      <c r="L5733"/>
      <c r="M5733"/>
      <c r="N5733"/>
      <c r="O5733" s="20"/>
      <c r="P5733"/>
      <c r="Q5733"/>
      <c r="R5733"/>
      <c r="S5733"/>
      <c r="T5733" s="20"/>
      <c r="U5733"/>
      <c r="V5733"/>
      <c r="W5733"/>
      <c r="X5733"/>
      <c r="Y5733" s="20"/>
      <c r="Z5733"/>
      <c r="AA5733"/>
      <c r="AB5733"/>
      <c r="AC5733"/>
      <c r="AD5733" s="20"/>
      <c r="AE5733"/>
      <c r="AF5733"/>
      <c r="AG5733"/>
      <c r="AH5733"/>
      <c r="AI5733" s="20"/>
      <c r="AJ5733"/>
      <c r="AK5733"/>
      <c r="AL5733"/>
      <c r="AM5733"/>
      <c r="AN5733" s="20"/>
      <c r="AO5733"/>
      <c r="AT5733" s="14"/>
      <c r="AU5733" s="14"/>
      <c r="AV5733" s="14"/>
      <c r="AW5733" s="14"/>
    </row>
    <row r="5734" spans="1:49" s="10" customFormat="1">
      <c r="A5734" s="12"/>
      <c r="C5734"/>
      <c r="D5734"/>
      <c r="E5734" s="20"/>
      <c r="F5734"/>
      <c r="G5734"/>
      <c r="H5734"/>
      <c r="I5734"/>
      <c r="J5734" s="20"/>
      <c r="K5734"/>
      <c r="L5734"/>
      <c r="M5734"/>
      <c r="N5734"/>
      <c r="O5734" s="20"/>
      <c r="P5734"/>
      <c r="Q5734"/>
      <c r="R5734"/>
      <c r="S5734"/>
      <c r="T5734" s="20"/>
      <c r="U5734"/>
      <c r="V5734"/>
      <c r="W5734"/>
      <c r="X5734"/>
      <c r="Y5734" s="20"/>
      <c r="Z5734"/>
      <c r="AA5734"/>
      <c r="AB5734"/>
      <c r="AC5734"/>
      <c r="AD5734" s="20"/>
      <c r="AE5734"/>
      <c r="AF5734"/>
      <c r="AG5734"/>
      <c r="AH5734"/>
      <c r="AI5734" s="20"/>
      <c r="AJ5734"/>
      <c r="AK5734"/>
      <c r="AL5734"/>
      <c r="AM5734"/>
      <c r="AN5734" s="20"/>
      <c r="AO5734"/>
      <c r="AT5734" s="14"/>
      <c r="AU5734" s="14"/>
      <c r="AV5734" s="14"/>
      <c r="AW5734" s="14"/>
    </row>
    <row r="5735" spans="1:49" s="10" customFormat="1">
      <c r="A5735" s="12"/>
      <c r="C5735"/>
      <c r="D5735"/>
      <c r="E5735" s="20"/>
      <c r="F5735"/>
      <c r="G5735"/>
      <c r="H5735"/>
      <c r="I5735"/>
      <c r="J5735" s="20"/>
      <c r="K5735"/>
      <c r="L5735"/>
      <c r="M5735"/>
      <c r="N5735"/>
      <c r="O5735" s="20"/>
      <c r="P5735"/>
      <c r="Q5735"/>
      <c r="R5735"/>
      <c r="S5735"/>
      <c r="T5735" s="20"/>
      <c r="U5735"/>
      <c r="V5735"/>
      <c r="W5735"/>
      <c r="X5735"/>
      <c r="Y5735" s="20"/>
      <c r="Z5735"/>
      <c r="AA5735"/>
      <c r="AB5735"/>
      <c r="AC5735"/>
      <c r="AD5735" s="20"/>
      <c r="AE5735"/>
      <c r="AF5735"/>
      <c r="AG5735"/>
      <c r="AH5735"/>
      <c r="AI5735" s="20"/>
      <c r="AJ5735"/>
      <c r="AK5735"/>
      <c r="AL5735"/>
      <c r="AM5735"/>
      <c r="AN5735" s="20"/>
      <c r="AO5735"/>
      <c r="AT5735" s="14"/>
      <c r="AU5735" s="14"/>
      <c r="AV5735" s="14"/>
      <c r="AW5735" s="14"/>
    </row>
    <row r="5736" spans="1:49" s="10" customFormat="1">
      <c r="A5736" s="12"/>
      <c r="C5736"/>
      <c r="D5736"/>
      <c r="E5736" s="20"/>
      <c r="F5736"/>
      <c r="G5736"/>
      <c r="H5736"/>
      <c r="I5736"/>
      <c r="J5736" s="20"/>
      <c r="K5736"/>
      <c r="L5736"/>
      <c r="M5736"/>
      <c r="N5736"/>
      <c r="O5736" s="20"/>
      <c r="P5736"/>
      <c r="Q5736"/>
      <c r="R5736"/>
      <c r="S5736"/>
      <c r="T5736" s="20"/>
      <c r="U5736"/>
      <c r="V5736"/>
      <c r="W5736"/>
      <c r="X5736"/>
      <c r="Y5736" s="20"/>
      <c r="Z5736"/>
      <c r="AA5736"/>
      <c r="AB5736"/>
      <c r="AC5736"/>
      <c r="AD5736" s="20"/>
      <c r="AE5736"/>
      <c r="AF5736"/>
      <c r="AG5736"/>
      <c r="AH5736"/>
      <c r="AI5736" s="20"/>
      <c r="AJ5736"/>
      <c r="AK5736"/>
      <c r="AL5736"/>
      <c r="AM5736"/>
      <c r="AN5736" s="20"/>
      <c r="AO5736"/>
      <c r="AT5736" s="14"/>
      <c r="AU5736" s="14"/>
      <c r="AV5736" s="14"/>
      <c r="AW5736" s="14"/>
    </row>
    <row r="5737" spans="1:49" s="10" customFormat="1">
      <c r="A5737" s="12"/>
      <c r="C5737"/>
      <c r="D5737"/>
      <c r="E5737" s="20"/>
      <c r="F5737"/>
      <c r="G5737"/>
      <c r="H5737"/>
      <c r="I5737"/>
      <c r="J5737" s="20"/>
      <c r="K5737"/>
      <c r="L5737"/>
      <c r="M5737"/>
      <c r="N5737"/>
      <c r="O5737" s="20"/>
      <c r="P5737"/>
      <c r="Q5737"/>
      <c r="R5737"/>
      <c r="S5737"/>
      <c r="T5737" s="20"/>
      <c r="U5737"/>
      <c r="V5737"/>
      <c r="W5737"/>
      <c r="X5737"/>
      <c r="Y5737" s="20"/>
      <c r="Z5737"/>
      <c r="AA5737"/>
      <c r="AB5737"/>
      <c r="AC5737"/>
      <c r="AD5737" s="20"/>
      <c r="AE5737"/>
      <c r="AF5737"/>
      <c r="AG5737"/>
      <c r="AH5737"/>
      <c r="AI5737" s="20"/>
      <c r="AJ5737"/>
      <c r="AK5737"/>
      <c r="AL5737"/>
      <c r="AM5737"/>
      <c r="AN5737" s="20"/>
      <c r="AO5737"/>
      <c r="AT5737" s="14"/>
      <c r="AU5737" s="14"/>
      <c r="AV5737" s="14"/>
      <c r="AW5737" s="14"/>
    </row>
    <row r="5738" spans="1:49" s="10" customFormat="1">
      <c r="A5738" s="12"/>
      <c r="C5738"/>
      <c r="D5738"/>
      <c r="E5738" s="20"/>
      <c r="F5738"/>
      <c r="G5738"/>
      <c r="H5738"/>
      <c r="I5738"/>
      <c r="J5738" s="20"/>
      <c r="K5738"/>
      <c r="L5738"/>
      <c r="M5738"/>
      <c r="N5738"/>
      <c r="O5738" s="20"/>
      <c r="P5738"/>
      <c r="Q5738"/>
      <c r="R5738"/>
      <c r="S5738"/>
      <c r="T5738" s="20"/>
      <c r="U5738"/>
      <c r="V5738"/>
      <c r="W5738"/>
      <c r="X5738"/>
      <c r="Y5738" s="20"/>
      <c r="Z5738"/>
      <c r="AA5738"/>
      <c r="AB5738"/>
      <c r="AC5738"/>
      <c r="AD5738" s="20"/>
      <c r="AE5738"/>
      <c r="AF5738"/>
      <c r="AG5738"/>
      <c r="AH5738"/>
      <c r="AI5738" s="20"/>
      <c r="AJ5738"/>
      <c r="AK5738"/>
      <c r="AL5738"/>
      <c r="AM5738"/>
      <c r="AN5738" s="20"/>
      <c r="AO5738"/>
      <c r="AT5738" s="14"/>
      <c r="AU5738" s="14"/>
      <c r="AV5738" s="14"/>
      <c r="AW5738" s="14"/>
    </row>
    <row r="5739" spans="1:49" s="10" customFormat="1">
      <c r="A5739" s="12"/>
      <c r="C5739"/>
      <c r="D5739"/>
      <c r="E5739" s="20"/>
      <c r="F5739"/>
      <c r="G5739"/>
      <c r="H5739"/>
      <c r="I5739"/>
      <c r="J5739" s="20"/>
      <c r="K5739"/>
      <c r="L5739"/>
      <c r="M5739"/>
      <c r="N5739"/>
      <c r="O5739" s="20"/>
      <c r="P5739"/>
      <c r="Q5739"/>
      <c r="R5739"/>
      <c r="S5739"/>
      <c r="T5739" s="20"/>
      <c r="U5739"/>
      <c r="V5739"/>
      <c r="W5739"/>
      <c r="X5739"/>
      <c r="Y5739" s="20"/>
      <c r="Z5739"/>
      <c r="AA5739"/>
      <c r="AB5739"/>
      <c r="AC5739"/>
      <c r="AD5739" s="20"/>
      <c r="AE5739"/>
      <c r="AF5739"/>
      <c r="AG5739"/>
      <c r="AH5739"/>
      <c r="AI5739" s="20"/>
      <c r="AJ5739"/>
      <c r="AK5739"/>
      <c r="AL5739"/>
      <c r="AM5739"/>
      <c r="AN5739" s="20"/>
      <c r="AO5739"/>
      <c r="AT5739" s="14"/>
      <c r="AU5739" s="14"/>
      <c r="AV5739" s="14"/>
      <c r="AW5739" s="14"/>
    </row>
    <row r="5740" spans="1:49" s="10" customFormat="1">
      <c r="A5740" s="12"/>
      <c r="C5740"/>
      <c r="D5740"/>
      <c r="E5740" s="20"/>
      <c r="F5740"/>
      <c r="G5740"/>
      <c r="H5740"/>
      <c r="I5740"/>
      <c r="J5740" s="20"/>
      <c r="K5740"/>
      <c r="L5740"/>
      <c r="M5740"/>
      <c r="N5740"/>
      <c r="O5740" s="20"/>
      <c r="P5740"/>
      <c r="Q5740"/>
      <c r="R5740"/>
      <c r="S5740"/>
      <c r="T5740" s="20"/>
      <c r="U5740"/>
      <c r="V5740"/>
      <c r="W5740"/>
      <c r="X5740"/>
      <c r="Y5740" s="20"/>
      <c r="Z5740"/>
      <c r="AA5740"/>
      <c r="AB5740"/>
      <c r="AC5740"/>
      <c r="AD5740" s="20"/>
      <c r="AE5740"/>
      <c r="AF5740"/>
      <c r="AG5740"/>
      <c r="AH5740"/>
      <c r="AI5740" s="20"/>
      <c r="AJ5740"/>
      <c r="AK5740"/>
      <c r="AL5740"/>
      <c r="AM5740"/>
      <c r="AN5740" s="20"/>
      <c r="AO5740"/>
      <c r="AT5740" s="14"/>
      <c r="AU5740" s="14"/>
      <c r="AV5740" s="14"/>
      <c r="AW5740" s="14"/>
    </row>
    <row r="5741" spans="1:49" s="10" customFormat="1">
      <c r="A5741" s="12"/>
      <c r="C5741"/>
      <c r="D5741"/>
      <c r="E5741" s="20"/>
      <c r="F5741"/>
      <c r="G5741"/>
      <c r="H5741"/>
      <c r="I5741"/>
      <c r="J5741" s="20"/>
      <c r="K5741"/>
      <c r="L5741"/>
      <c r="M5741"/>
      <c r="N5741"/>
      <c r="O5741" s="20"/>
      <c r="P5741"/>
      <c r="Q5741"/>
      <c r="R5741"/>
      <c r="S5741"/>
      <c r="T5741" s="20"/>
      <c r="U5741"/>
      <c r="V5741"/>
      <c r="W5741"/>
      <c r="X5741"/>
      <c r="Y5741" s="20"/>
      <c r="Z5741"/>
      <c r="AA5741"/>
      <c r="AB5741"/>
      <c r="AC5741"/>
      <c r="AD5741" s="20"/>
      <c r="AE5741"/>
      <c r="AF5741"/>
      <c r="AG5741"/>
      <c r="AH5741"/>
      <c r="AI5741" s="20"/>
      <c r="AJ5741"/>
      <c r="AK5741"/>
      <c r="AL5741"/>
      <c r="AM5741"/>
      <c r="AN5741" s="20"/>
      <c r="AO5741"/>
      <c r="AT5741" s="14"/>
      <c r="AU5741" s="14"/>
      <c r="AV5741" s="14"/>
      <c r="AW5741" s="14"/>
    </row>
    <row r="5742" spans="1:49" s="10" customFormat="1">
      <c r="A5742" s="12"/>
      <c r="C5742"/>
      <c r="D5742"/>
      <c r="E5742" s="20"/>
      <c r="F5742"/>
      <c r="G5742"/>
      <c r="H5742"/>
      <c r="I5742"/>
      <c r="J5742" s="20"/>
      <c r="K5742"/>
      <c r="L5742"/>
      <c r="M5742"/>
      <c r="N5742"/>
      <c r="O5742" s="20"/>
      <c r="P5742"/>
      <c r="Q5742"/>
      <c r="R5742"/>
      <c r="S5742"/>
      <c r="T5742" s="20"/>
      <c r="U5742"/>
      <c r="V5742"/>
      <c r="W5742"/>
      <c r="X5742"/>
      <c r="Y5742" s="20"/>
      <c r="Z5742"/>
      <c r="AA5742"/>
      <c r="AB5742"/>
      <c r="AC5742"/>
      <c r="AD5742" s="20"/>
      <c r="AE5742"/>
      <c r="AF5742"/>
      <c r="AG5742"/>
      <c r="AH5742"/>
      <c r="AI5742" s="20"/>
      <c r="AJ5742"/>
      <c r="AK5742"/>
      <c r="AL5742"/>
      <c r="AM5742"/>
      <c r="AN5742" s="20"/>
      <c r="AO5742"/>
      <c r="AT5742" s="14"/>
      <c r="AU5742" s="14"/>
      <c r="AV5742" s="14"/>
      <c r="AW5742" s="14"/>
    </row>
    <row r="5743" spans="1:49" s="10" customFormat="1">
      <c r="A5743" s="12"/>
      <c r="C5743"/>
      <c r="D5743"/>
      <c r="E5743" s="20"/>
      <c r="F5743"/>
      <c r="G5743"/>
      <c r="H5743"/>
      <c r="I5743"/>
      <c r="J5743" s="20"/>
      <c r="K5743"/>
      <c r="L5743"/>
      <c r="M5743"/>
      <c r="N5743"/>
      <c r="O5743" s="20"/>
      <c r="P5743"/>
      <c r="Q5743"/>
      <c r="R5743"/>
      <c r="S5743"/>
      <c r="T5743" s="20"/>
      <c r="U5743"/>
      <c r="V5743"/>
      <c r="W5743"/>
      <c r="X5743"/>
      <c r="Y5743" s="20"/>
      <c r="Z5743"/>
      <c r="AA5743"/>
      <c r="AB5743"/>
      <c r="AC5743"/>
      <c r="AD5743" s="20"/>
      <c r="AE5743"/>
      <c r="AF5743"/>
      <c r="AG5743"/>
      <c r="AH5743"/>
      <c r="AI5743" s="20"/>
      <c r="AJ5743"/>
      <c r="AK5743"/>
      <c r="AL5743"/>
      <c r="AM5743"/>
      <c r="AN5743" s="20"/>
      <c r="AO5743"/>
      <c r="AT5743" s="14"/>
      <c r="AU5743" s="14"/>
      <c r="AV5743" s="14"/>
      <c r="AW5743" s="14"/>
    </row>
    <row r="5744" spans="1:49" s="10" customFormat="1">
      <c r="A5744" s="12"/>
      <c r="C5744"/>
      <c r="D5744"/>
      <c r="E5744" s="20"/>
      <c r="F5744"/>
      <c r="G5744"/>
      <c r="H5744"/>
      <c r="I5744"/>
      <c r="J5744" s="20"/>
      <c r="K5744"/>
      <c r="L5744"/>
      <c r="M5744"/>
      <c r="N5744"/>
      <c r="O5744" s="20"/>
      <c r="P5744"/>
      <c r="Q5744"/>
      <c r="R5744"/>
      <c r="S5744"/>
      <c r="T5744" s="20"/>
      <c r="U5744"/>
      <c r="V5744"/>
      <c r="W5744"/>
      <c r="X5744"/>
      <c r="Y5744" s="20"/>
      <c r="Z5744"/>
      <c r="AA5744"/>
      <c r="AB5744"/>
      <c r="AC5744"/>
      <c r="AD5744" s="20"/>
      <c r="AE5744"/>
      <c r="AF5744"/>
      <c r="AG5744"/>
      <c r="AH5744"/>
      <c r="AI5744" s="20"/>
      <c r="AJ5744"/>
      <c r="AK5744"/>
      <c r="AL5744"/>
      <c r="AM5744"/>
      <c r="AN5744" s="20"/>
      <c r="AO5744"/>
      <c r="AT5744" s="14"/>
      <c r="AU5744" s="14"/>
      <c r="AV5744" s="14"/>
      <c r="AW5744" s="14"/>
    </row>
    <row r="5745" spans="1:49" s="10" customFormat="1">
      <c r="A5745" s="12"/>
      <c r="C5745"/>
      <c r="D5745"/>
      <c r="E5745" s="20"/>
      <c r="F5745"/>
      <c r="G5745"/>
      <c r="H5745"/>
      <c r="I5745"/>
      <c r="J5745" s="20"/>
      <c r="K5745"/>
      <c r="L5745"/>
      <c r="M5745"/>
      <c r="N5745"/>
      <c r="O5745" s="20"/>
      <c r="P5745"/>
      <c r="Q5745"/>
      <c r="R5745"/>
      <c r="S5745"/>
      <c r="T5745" s="20"/>
      <c r="U5745"/>
      <c r="V5745"/>
      <c r="W5745"/>
      <c r="X5745"/>
      <c r="Y5745" s="20"/>
      <c r="Z5745"/>
      <c r="AA5745"/>
      <c r="AB5745"/>
      <c r="AC5745"/>
      <c r="AD5745" s="20"/>
      <c r="AE5745"/>
      <c r="AF5745"/>
      <c r="AG5745"/>
      <c r="AH5745"/>
      <c r="AI5745" s="20"/>
      <c r="AJ5745"/>
      <c r="AK5745"/>
      <c r="AL5745"/>
      <c r="AM5745"/>
      <c r="AN5745" s="20"/>
      <c r="AO5745"/>
      <c r="AT5745" s="14"/>
      <c r="AU5745" s="14"/>
      <c r="AV5745" s="14"/>
      <c r="AW5745" s="14"/>
    </row>
    <row r="5746" spans="1:49" s="10" customFormat="1">
      <c r="A5746" s="12"/>
      <c r="C5746"/>
      <c r="D5746"/>
      <c r="E5746" s="20"/>
      <c r="F5746"/>
      <c r="G5746"/>
      <c r="H5746"/>
      <c r="I5746"/>
      <c r="J5746" s="20"/>
      <c r="K5746"/>
      <c r="L5746"/>
      <c r="M5746"/>
      <c r="N5746"/>
      <c r="O5746" s="20"/>
      <c r="P5746"/>
      <c r="Q5746"/>
      <c r="R5746"/>
      <c r="S5746"/>
      <c r="T5746" s="20"/>
      <c r="U5746"/>
      <c r="V5746"/>
      <c r="W5746"/>
      <c r="X5746"/>
      <c r="Y5746" s="20"/>
      <c r="Z5746"/>
      <c r="AA5746"/>
      <c r="AB5746"/>
      <c r="AC5746"/>
      <c r="AD5746" s="20"/>
      <c r="AE5746"/>
      <c r="AF5746"/>
      <c r="AG5746"/>
      <c r="AH5746"/>
      <c r="AI5746" s="20"/>
      <c r="AJ5746"/>
      <c r="AK5746"/>
      <c r="AL5746"/>
      <c r="AM5746"/>
      <c r="AN5746" s="20"/>
      <c r="AO5746"/>
      <c r="AT5746" s="14"/>
      <c r="AU5746" s="14"/>
      <c r="AV5746" s="14"/>
      <c r="AW5746" s="14"/>
    </row>
    <row r="5747" spans="1:49" s="10" customFormat="1">
      <c r="A5747" s="12"/>
      <c r="C5747"/>
      <c r="D5747"/>
      <c r="E5747" s="20"/>
      <c r="F5747"/>
      <c r="G5747"/>
      <c r="H5747"/>
      <c r="I5747"/>
      <c r="J5747" s="20"/>
      <c r="K5747"/>
      <c r="L5747"/>
      <c r="M5747"/>
      <c r="N5747"/>
      <c r="O5747" s="20"/>
      <c r="P5747"/>
      <c r="Q5747"/>
      <c r="R5747"/>
      <c r="S5747"/>
      <c r="T5747" s="20"/>
      <c r="U5747"/>
      <c r="V5747"/>
      <c r="W5747"/>
      <c r="X5747"/>
      <c r="Y5747" s="20"/>
      <c r="Z5747"/>
      <c r="AA5747"/>
      <c r="AB5747"/>
      <c r="AC5747"/>
      <c r="AD5747" s="20"/>
      <c r="AE5747"/>
      <c r="AF5747"/>
      <c r="AG5747"/>
      <c r="AH5747"/>
      <c r="AI5747" s="20"/>
      <c r="AJ5747"/>
      <c r="AK5747"/>
      <c r="AL5747"/>
      <c r="AM5747"/>
      <c r="AN5747" s="20"/>
      <c r="AO5747"/>
      <c r="AT5747" s="14"/>
      <c r="AU5747" s="14"/>
      <c r="AV5747" s="14"/>
      <c r="AW5747" s="14"/>
    </row>
    <row r="5748" spans="1:49" s="10" customFormat="1">
      <c r="A5748" s="12"/>
      <c r="C5748"/>
      <c r="D5748"/>
      <c r="E5748" s="20"/>
      <c r="F5748"/>
      <c r="G5748"/>
      <c r="H5748"/>
      <c r="I5748"/>
      <c r="J5748" s="20"/>
      <c r="K5748"/>
      <c r="L5748"/>
      <c r="M5748"/>
      <c r="N5748"/>
      <c r="O5748" s="20"/>
      <c r="P5748"/>
      <c r="Q5748"/>
      <c r="R5748"/>
      <c r="S5748"/>
      <c r="T5748" s="20"/>
      <c r="U5748"/>
      <c r="V5748"/>
      <c r="W5748"/>
      <c r="X5748"/>
      <c r="Y5748" s="20"/>
      <c r="Z5748"/>
      <c r="AA5748"/>
      <c r="AB5748"/>
      <c r="AC5748"/>
      <c r="AD5748" s="20"/>
      <c r="AE5748"/>
      <c r="AF5748"/>
      <c r="AG5748"/>
      <c r="AH5748"/>
      <c r="AI5748" s="20"/>
      <c r="AJ5748"/>
      <c r="AK5748"/>
      <c r="AL5748"/>
      <c r="AM5748"/>
      <c r="AN5748" s="20"/>
      <c r="AO5748"/>
      <c r="AT5748" s="14"/>
      <c r="AU5748" s="14"/>
      <c r="AV5748" s="14"/>
      <c r="AW5748" s="14"/>
    </row>
    <row r="5749" spans="1:49" s="10" customFormat="1">
      <c r="A5749" s="12"/>
      <c r="C5749"/>
      <c r="D5749"/>
      <c r="E5749" s="20"/>
      <c r="F5749"/>
      <c r="G5749"/>
      <c r="H5749"/>
      <c r="I5749"/>
      <c r="J5749" s="20"/>
      <c r="K5749"/>
      <c r="L5749"/>
      <c r="M5749"/>
      <c r="N5749"/>
      <c r="O5749" s="20"/>
      <c r="P5749"/>
      <c r="Q5749"/>
      <c r="R5749"/>
      <c r="S5749"/>
      <c r="T5749" s="20"/>
      <c r="U5749"/>
      <c r="V5749"/>
      <c r="W5749"/>
      <c r="X5749"/>
      <c r="Y5749" s="20"/>
      <c r="Z5749"/>
      <c r="AA5749"/>
      <c r="AB5749"/>
      <c r="AC5749"/>
      <c r="AD5749" s="20"/>
      <c r="AE5749"/>
      <c r="AF5749"/>
      <c r="AG5749"/>
      <c r="AH5749"/>
      <c r="AI5749" s="20"/>
      <c r="AJ5749"/>
      <c r="AK5749"/>
      <c r="AL5749"/>
      <c r="AM5749"/>
      <c r="AN5749" s="20"/>
      <c r="AO5749"/>
      <c r="AT5749" s="14"/>
      <c r="AU5749" s="14"/>
      <c r="AV5749" s="14"/>
      <c r="AW5749" s="14"/>
    </row>
    <row r="5750" spans="1:49" s="10" customFormat="1">
      <c r="A5750" s="12"/>
      <c r="C5750"/>
      <c r="D5750"/>
      <c r="E5750" s="20"/>
      <c r="F5750"/>
      <c r="G5750"/>
      <c r="H5750"/>
      <c r="I5750"/>
      <c r="J5750" s="20"/>
      <c r="K5750"/>
      <c r="L5750"/>
      <c r="M5750"/>
      <c r="N5750"/>
      <c r="O5750" s="20"/>
      <c r="P5750"/>
      <c r="Q5750"/>
      <c r="R5750"/>
      <c r="S5750"/>
      <c r="T5750" s="20"/>
      <c r="U5750"/>
      <c r="V5750"/>
      <c r="W5750"/>
      <c r="X5750"/>
      <c r="Y5750" s="20"/>
      <c r="Z5750"/>
      <c r="AA5750"/>
      <c r="AB5750"/>
      <c r="AC5750"/>
      <c r="AD5750" s="20"/>
      <c r="AE5750"/>
      <c r="AF5750"/>
      <c r="AG5750"/>
      <c r="AH5750"/>
      <c r="AI5750" s="20"/>
      <c r="AJ5750"/>
      <c r="AK5750"/>
      <c r="AL5750"/>
      <c r="AM5750"/>
      <c r="AN5750" s="20"/>
      <c r="AO5750"/>
      <c r="AT5750" s="14"/>
      <c r="AU5750" s="14"/>
      <c r="AV5750" s="14"/>
      <c r="AW5750" s="14"/>
    </row>
    <row r="5751" spans="1:49" s="10" customFormat="1">
      <c r="A5751" s="12"/>
      <c r="C5751"/>
      <c r="D5751"/>
      <c r="E5751" s="20"/>
      <c r="F5751"/>
      <c r="G5751"/>
      <c r="H5751"/>
      <c r="I5751"/>
      <c r="J5751" s="20"/>
      <c r="K5751"/>
      <c r="L5751"/>
      <c r="M5751"/>
      <c r="N5751"/>
      <c r="O5751" s="20"/>
      <c r="P5751"/>
      <c r="Q5751"/>
      <c r="R5751"/>
      <c r="S5751"/>
      <c r="T5751" s="20"/>
      <c r="U5751"/>
      <c r="V5751"/>
      <c r="W5751"/>
      <c r="X5751"/>
      <c r="Y5751" s="20"/>
      <c r="Z5751"/>
      <c r="AA5751"/>
      <c r="AB5751"/>
      <c r="AC5751"/>
      <c r="AD5751" s="20"/>
      <c r="AE5751"/>
      <c r="AF5751"/>
      <c r="AG5751"/>
      <c r="AH5751"/>
      <c r="AI5751" s="20"/>
      <c r="AJ5751"/>
      <c r="AK5751"/>
      <c r="AL5751"/>
      <c r="AM5751"/>
      <c r="AN5751" s="20"/>
      <c r="AO5751"/>
      <c r="AT5751" s="14"/>
      <c r="AU5751" s="14"/>
      <c r="AV5751" s="14"/>
      <c r="AW5751" s="14"/>
    </row>
    <row r="5752" spans="1:49" s="10" customFormat="1">
      <c r="A5752" s="12"/>
      <c r="C5752"/>
      <c r="D5752"/>
      <c r="E5752" s="20"/>
      <c r="F5752"/>
      <c r="G5752"/>
      <c r="H5752"/>
      <c r="I5752"/>
      <c r="J5752" s="20"/>
      <c r="K5752"/>
      <c r="L5752"/>
      <c r="M5752"/>
      <c r="N5752"/>
      <c r="O5752" s="20"/>
      <c r="P5752"/>
      <c r="Q5752"/>
      <c r="R5752"/>
      <c r="S5752"/>
      <c r="T5752" s="20"/>
      <c r="U5752"/>
      <c r="V5752"/>
      <c r="W5752"/>
      <c r="X5752"/>
      <c r="Y5752" s="20"/>
      <c r="Z5752"/>
      <c r="AA5752"/>
      <c r="AB5752"/>
      <c r="AC5752"/>
      <c r="AD5752" s="20"/>
      <c r="AE5752"/>
      <c r="AF5752"/>
      <c r="AG5752"/>
      <c r="AH5752"/>
      <c r="AI5752" s="20"/>
      <c r="AJ5752"/>
      <c r="AK5752"/>
      <c r="AL5752"/>
      <c r="AM5752"/>
      <c r="AN5752" s="20"/>
      <c r="AO5752"/>
      <c r="AT5752" s="14"/>
      <c r="AU5752" s="14"/>
      <c r="AV5752" s="14"/>
      <c r="AW5752" s="14"/>
    </row>
    <row r="5753" spans="1:49" s="10" customFormat="1">
      <c r="A5753" s="12"/>
      <c r="C5753"/>
      <c r="D5753"/>
      <c r="E5753" s="20"/>
      <c r="F5753"/>
      <c r="G5753"/>
      <c r="H5753"/>
      <c r="I5753"/>
      <c r="J5753" s="20"/>
      <c r="K5753"/>
      <c r="L5753"/>
      <c r="M5753"/>
      <c r="N5753"/>
      <c r="O5753" s="20"/>
      <c r="P5753"/>
      <c r="Q5753"/>
      <c r="R5753"/>
      <c r="S5753"/>
      <c r="T5753" s="20"/>
      <c r="U5753"/>
      <c r="V5753"/>
      <c r="W5753"/>
      <c r="X5753"/>
      <c r="Y5753" s="20"/>
      <c r="Z5753"/>
      <c r="AA5753"/>
      <c r="AB5753"/>
      <c r="AC5753"/>
      <c r="AD5753" s="20"/>
      <c r="AE5753"/>
      <c r="AF5753"/>
      <c r="AG5753"/>
      <c r="AH5753"/>
      <c r="AI5753" s="20"/>
      <c r="AJ5753"/>
      <c r="AK5753"/>
      <c r="AL5753"/>
      <c r="AM5753"/>
      <c r="AN5753" s="20"/>
      <c r="AO5753"/>
      <c r="AT5753" s="14"/>
      <c r="AU5753" s="14"/>
      <c r="AV5753" s="14"/>
      <c r="AW5753" s="14"/>
    </row>
    <row r="5754" spans="1:49" s="10" customFormat="1">
      <c r="A5754" s="12"/>
      <c r="C5754"/>
      <c r="D5754"/>
      <c r="E5754" s="20"/>
      <c r="F5754"/>
      <c r="G5754"/>
      <c r="H5754"/>
      <c r="I5754"/>
      <c r="J5754" s="20"/>
      <c r="K5754"/>
      <c r="L5754"/>
      <c r="M5754"/>
      <c r="N5754"/>
      <c r="O5754" s="20"/>
      <c r="P5754"/>
      <c r="Q5754"/>
      <c r="R5754"/>
      <c r="S5754"/>
      <c r="T5754" s="20"/>
      <c r="U5754"/>
      <c r="V5754"/>
      <c r="W5754"/>
      <c r="X5754"/>
      <c r="Y5754" s="20"/>
      <c r="Z5754"/>
      <c r="AA5754"/>
      <c r="AB5754"/>
      <c r="AC5754"/>
      <c r="AD5754" s="20"/>
      <c r="AE5754"/>
      <c r="AF5754"/>
      <c r="AG5754"/>
      <c r="AH5754"/>
      <c r="AI5754" s="20"/>
      <c r="AJ5754"/>
      <c r="AK5754"/>
      <c r="AL5754"/>
      <c r="AM5754"/>
      <c r="AN5754" s="20"/>
      <c r="AO5754"/>
      <c r="AT5754" s="14"/>
      <c r="AU5754" s="14"/>
      <c r="AV5754" s="14"/>
      <c r="AW5754" s="14"/>
    </row>
    <row r="5755" spans="1:49" s="10" customFormat="1">
      <c r="A5755" s="12"/>
      <c r="C5755"/>
      <c r="D5755"/>
      <c r="E5755" s="20"/>
      <c r="F5755"/>
      <c r="G5755"/>
      <c r="H5755"/>
      <c r="I5755"/>
      <c r="J5755" s="20"/>
      <c r="K5755"/>
      <c r="L5755"/>
      <c r="M5755"/>
      <c r="N5755"/>
      <c r="O5755" s="20"/>
      <c r="P5755"/>
      <c r="Q5755"/>
      <c r="R5755"/>
      <c r="S5755"/>
      <c r="T5755" s="20"/>
      <c r="U5755"/>
      <c r="V5755"/>
      <c r="W5755"/>
      <c r="X5755"/>
      <c r="Y5755" s="20"/>
      <c r="Z5755"/>
      <c r="AA5755"/>
      <c r="AB5755"/>
      <c r="AC5755"/>
      <c r="AD5755" s="20"/>
      <c r="AE5755"/>
      <c r="AF5755"/>
      <c r="AG5755"/>
      <c r="AH5755"/>
      <c r="AI5755" s="20"/>
      <c r="AJ5755"/>
      <c r="AK5755"/>
      <c r="AL5755"/>
      <c r="AM5755"/>
      <c r="AN5755" s="20"/>
      <c r="AO5755"/>
      <c r="AT5755" s="14"/>
      <c r="AU5755" s="14"/>
      <c r="AV5755" s="14"/>
      <c r="AW5755" s="14"/>
    </row>
    <row r="5756" spans="1:49" s="10" customFormat="1">
      <c r="A5756" s="12"/>
      <c r="C5756"/>
      <c r="D5756"/>
      <c r="E5756" s="20"/>
      <c r="F5756"/>
      <c r="G5756"/>
      <c r="H5756"/>
      <c r="I5756"/>
      <c r="J5756" s="20"/>
      <c r="K5756"/>
      <c r="L5756"/>
      <c r="M5756"/>
      <c r="N5756"/>
      <c r="O5756" s="20"/>
      <c r="P5756"/>
      <c r="Q5756"/>
      <c r="R5756"/>
      <c r="S5756"/>
      <c r="T5756" s="20"/>
      <c r="U5756"/>
      <c r="V5756"/>
      <c r="W5756"/>
      <c r="X5756"/>
      <c r="Y5756" s="20"/>
      <c r="Z5756"/>
      <c r="AA5756"/>
      <c r="AB5756"/>
      <c r="AC5756"/>
      <c r="AD5756" s="20"/>
      <c r="AE5756"/>
      <c r="AF5756"/>
      <c r="AG5756"/>
      <c r="AH5756"/>
      <c r="AI5756" s="20"/>
      <c r="AJ5756"/>
      <c r="AK5756"/>
      <c r="AL5756"/>
      <c r="AM5756"/>
      <c r="AN5756" s="20"/>
      <c r="AO5756"/>
      <c r="AT5756" s="14"/>
      <c r="AU5756" s="14"/>
      <c r="AV5756" s="14"/>
      <c r="AW5756" s="14"/>
    </row>
    <row r="5757" spans="1:49" s="10" customFormat="1">
      <c r="A5757" s="12"/>
      <c r="C5757"/>
      <c r="D5757"/>
      <c r="E5757" s="20"/>
      <c r="F5757"/>
      <c r="G5757"/>
      <c r="H5757"/>
      <c r="I5757"/>
      <c r="J5757" s="20"/>
      <c r="K5757"/>
      <c r="L5757"/>
      <c r="M5757"/>
      <c r="N5757"/>
      <c r="O5757" s="20"/>
      <c r="P5757"/>
      <c r="Q5757"/>
      <c r="R5757"/>
      <c r="S5757"/>
      <c r="T5757" s="20"/>
      <c r="U5757"/>
      <c r="V5757"/>
      <c r="W5757"/>
      <c r="X5757"/>
      <c r="Y5757" s="20"/>
      <c r="Z5757"/>
      <c r="AA5757"/>
      <c r="AB5757"/>
      <c r="AC5757"/>
      <c r="AD5757" s="20"/>
      <c r="AE5757"/>
      <c r="AF5757"/>
      <c r="AG5757"/>
      <c r="AH5757"/>
      <c r="AI5757" s="20"/>
      <c r="AJ5757"/>
      <c r="AK5757"/>
      <c r="AL5757"/>
      <c r="AM5757"/>
      <c r="AN5757" s="20"/>
      <c r="AO5757"/>
      <c r="AT5757" s="14"/>
      <c r="AU5757" s="14"/>
      <c r="AV5757" s="14"/>
      <c r="AW5757" s="14"/>
    </row>
    <row r="5758" spans="1:49" s="10" customFormat="1">
      <c r="A5758" s="12"/>
      <c r="C5758"/>
      <c r="D5758"/>
      <c r="E5758" s="20"/>
      <c r="F5758"/>
      <c r="G5758"/>
      <c r="H5758"/>
      <c r="I5758"/>
      <c r="J5758" s="20"/>
      <c r="K5758"/>
      <c r="L5758"/>
      <c r="M5758"/>
      <c r="N5758"/>
      <c r="O5758" s="20"/>
      <c r="P5758"/>
      <c r="Q5758"/>
      <c r="R5758"/>
      <c r="S5758"/>
      <c r="T5758" s="20"/>
      <c r="U5758"/>
      <c r="V5758"/>
      <c r="W5758"/>
      <c r="X5758"/>
      <c r="Y5758" s="20"/>
      <c r="Z5758"/>
      <c r="AA5758"/>
      <c r="AB5758"/>
      <c r="AC5758"/>
      <c r="AD5758" s="20"/>
      <c r="AE5758"/>
      <c r="AF5758"/>
      <c r="AG5758"/>
      <c r="AH5758"/>
      <c r="AI5758" s="20"/>
      <c r="AJ5758"/>
      <c r="AK5758"/>
      <c r="AL5758"/>
      <c r="AM5758"/>
      <c r="AN5758" s="20"/>
      <c r="AO5758"/>
      <c r="AT5758" s="14"/>
      <c r="AU5758" s="14"/>
      <c r="AV5758" s="14"/>
      <c r="AW5758" s="14"/>
    </row>
    <row r="5759" spans="1:49" s="10" customFormat="1">
      <c r="A5759" s="12"/>
      <c r="C5759"/>
      <c r="D5759"/>
      <c r="E5759" s="20"/>
      <c r="F5759"/>
      <c r="G5759"/>
      <c r="H5759"/>
      <c r="I5759"/>
      <c r="J5759" s="20"/>
      <c r="K5759"/>
      <c r="L5759"/>
      <c r="M5759"/>
      <c r="N5759"/>
      <c r="O5759" s="20"/>
      <c r="P5759"/>
      <c r="Q5759"/>
      <c r="R5759"/>
      <c r="S5759"/>
      <c r="T5759" s="20"/>
      <c r="U5759"/>
      <c r="V5759"/>
      <c r="W5759"/>
      <c r="X5759"/>
      <c r="Y5759" s="20"/>
      <c r="Z5759"/>
      <c r="AA5759"/>
      <c r="AB5759"/>
      <c r="AC5759"/>
      <c r="AD5759" s="20"/>
      <c r="AE5759"/>
      <c r="AF5759"/>
      <c r="AG5759"/>
      <c r="AH5759"/>
      <c r="AI5759" s="20"/>
      <c r="AJ5759"/>
      <c r="AK5759"/>
      <c r="AL5759"/>
      <c r="AM5759"/>
      <c r="AN5759" s="20"/>
      <c r="AO5759"/>
      <c r="AT5759" s="14"/>
      <c r="AU5759" s="14"/>
      <c r="AV5759" s="14"/>
      <c r="AW5759" s="14"/>
    </row>
    <row r="5760" spans="1:49" s="10" customFormat="1">
      <c r="A5760" s="12"/>
      <c r="C5760"/>
      <c r="D5760"/>
      <c r="E5760" s="20"/>
      <c r="F5760"/>
      <c r="G5760"/>
      <c r="H5760"/>
      <c r="I5760"/>
      <c r="J5760" s="20"/>
      <c r="K5760"/>
      <c r="L5760"/>
      <c r="M5760"/>
      <c r="N5760"/>
      <c r="O5760" s="20"/>
      <c r="P5760"/>
      <c r="Q5760"/>
      <c r="R5760"/>
      <c r="S5760"/>
      <c r="T5760" s="20"/>
      <c r="U5760"/>
      <c r="V5760"/>
      <c r="W5760"/>
      <c r="X5760"/>
      <c r="Y5760" s="20"/>
      <c r="Z5760"/>
      <c r="AA5760"/>
      <c r="AB5760"/>
      <c r="AC5760"/>
      <c r="AD5760" s="20"/>
      <c r="AE5760"/>
      <c r="AF5760"/>
      <c r="AG5760"/>
      <c r="AH5760"/>
      <c r="AI5760" s="20"/>
      <c r="AJ5760"/>
      <c r="AK5760"/>
      <c r="AL5760"/>
      <c r="AM5760"/>
      <c r="AN5760" s="20"/>
      <c r="AO5760"/>
      <c r="AT5760" s="14"/>
      <c r="AU5760" s="14"/>
      <c r="AV5760" s="14"/>
      <c r="AW5760" s="14"/>
    </row>
    <row r="5761" spans="1:49" s="10" customFormat="1">
      <c r="A5761" s="12"/>
      <c r="C5761"/>
      <c r="D5761"/>
      <c r="E5761" s="20"/>
      <c r="F5761"/>
      <c r="G5761"/>
      <c r="H5761"/>
      <c r="I5761"/>
      <c r="J5761" s="20"/>
      <c r="K5761"/>
      <c r="L5761"/>
      <c r="M5761"/>
      <c r="N5761"/>
      <c r="O5761" s="20"/>
      <c r="P5761"/>
      <c r="Q5761"/>
      <c r="R5761"/>
      <c r="S5761"/>
      <c r="T5761" s="20"/>
      <c r="U5761"/>
      <c r="V5761"/>
      <c r="W5761"/>
      <c r="X5761"/>
      <c r="Y5761" s="20"/>
      <c r="Z5761"/>
      <c r="AA5761"/>
      <c r="AB5761"/>
      <c r="AC5761"/>
      <c r="AD5761" s="20"/>
      <c r="AE5761"/>
      <c r="AF5761"/>
      <c r="AG5761"/>
      <c r="AH5761"/>
      <c r="AI5761" s="20"/>
      <c r="AJ5761"/>
      <c r="AK5761"/>
      <c r="AL5761"/>
      <c r="AM5761"/>
      <c r="AN5761" s="20"/>
      <c r="AO5761"/>
      <c r="AT5761" s="14"/>
      <c r="AU5761" s="14"/>
      <c r="AV5761" s="14"/>
      <c r="AW5761" s="14"/>
    </row>
    <row r="5762" spans="1:49" s="10" customFormat="1">
      <c r="A5762" s="12"/>
      <c r="C5762"/>
      <c r="D5762"/>
      <c r="E5762" s="20"/>
      <c r="F5762"/>
      <c r="G5762"/>
      <c r="H5762"/>
      <c r="I5762"/>
      <c r="J5762" s="20"/>
      <c r="K5762"/>
      <c r="L5762"/>
      <c r="M5762"/>
      <c r="N5762"/>
      <c r="O5762" s="20"/>
      <c r="P5762"/>
      <c r="Q5762"/>
      <c r="R5762"/>
      <c r="S5762"/>
      <c r="T5762" s="20"/>
      <c r="U5762"/>
      <c r="V5762"/>
      <c r="W5762"/>
      <c r="X5762"/>
      <c r="Y5762" s="20"/>
      <c r="Z5762"/>
      <c r="AA5762"/>
      <c r="AB5762"/>
      <c r="AC5762"/>
      <c r="AD5762" s="20"/>
      <c r="AE5762"/>
      <c r="AF5762"/>
      <c r="AG5762"/>
      <c r="AH5762"/>
      <c r="AI5762" s="20"/>
      <c r="AJ5762"/>
      <c r="AK5762"/>
      <c r="AL5762"/>
      <c r="AM5762"/>
      <c r="AN5762" s="20"/>
      <c r="AO5762"/>
      <c r="AT5762" s="14"/>
      <c r="AU5762" s="14"/>
      <c r="AV5762" s="14"/>
      <c r="AW5762" s="14"/>
    </row>
    <row r="5763" spans="1:49" s="10" customFormat="1">
      <c r="A5763" s="12"/>
      <c r="C5763"/>
      <c r="D5763"/>
      <c r="E5763" s="20"/>
      <c r="F5763"/>
      <c r="G5763"/>
      <c r="H5763"/>
      <c r="I5763"/>
      <c r="J5763" s="20"/>
      <c r="K5763"/>
      <c r="L5763"/>
      <c r="M5763"/>
      <c r="N5763"/>
      <c r="O5763" s="20"/>
      <c r="P5763"/>
      <c r="Q5763"/>
      <c r="R5763"/>
      <c r="S5763"/>
      <c r="T5763" s="20"/>
      <c r="U5763"/>
      <c r="V5763"/>
      <c r="W5763"/>
      <c r="X5763"/>
      <c r="Y5763" s="20"/>
      <c r="Z5763"/>
      <c r="AA5763"/>
      <c r="AB5763"/>
      <c r="AC5763"/>
      <c r="AD5763" s="20"/>
      <c r="AE5763"/>
      <c r="AF5763"/>
      <c r="AG5763"/>
      <c r="AH5763"/>
      <c r="AI5763" s="20"/>
      <c r="AJ5763"/>
      <c r="AK5763"/>
      <c r="AL5763"/>
      <c r="AM5763"/>
      <c r="AN5763" s="20"/>
      <c r="AO5763"/>
      <c r="AT5763" s="14"/>
      <c r="AU5763" s="14"/>
      <c r="AV5763" s="14"/>
      <c r="AW5763" s="14"/>
    </row>
    <row r="5764" spans="1:49" s="10" customFormat="1">
      <c r="A5764" s="12"/>
      <c r="C5764"/>
      <c r="D5764"/>
      <c r="E5764" s="20"/>
      <c r="F5764"/>
      <c r="G5764"/>
      <c r="H5764"/>
      <c r="I5764"/>
      <c r="J5764" s="20"/>
      <c r="K5764"/>
      <c r="L5764"/>
      <c r="M5764"/>
      <c r="N5764"/>
      <c r="O5764" s="20"/>
      <c r="P5764"/>
      <c r="Q5764"/>
      <c r="R5764"/>
      <c r="S5764"/>
      <c r="T5764" s="20"/>
      <c r="U5764"/>
      <c r="V5764"/>
      <c r="W5764"/>
      <c r="X5764"/>
      <c r="Y5764" s="20"/>
      <c r="Z5764"/>
      <c r="AA5764"/>
      <c r="AB5764"/>
      <c r="AC5764"/>
      <c r="AD5764" s="20"/>
      <c r="AE5764"/>
      <c r="AF5764"/>
      <c r="AG5764"/>
      <c r="AH5764"/>
      <c r="AI5764" s="20"/>
      <c r="AJ5764"/>
      <c r="AK5764"/>
      <c r="AL5764"/>
      <c r="AM5764"/>
      <c r="AN5764" s="20"/>
      <c r="AO5764"/>
      <c r="AT5764" s="14"/>
      <c r="AU5764" s="14"/>
      <c r="AV5764" s="14"/>
      <c r="AW5764" s="14"/>
    </row>
    <row r="5765" spans="1:49" s="10" customFormat="1">
      <c r="A5765" s="12"/>
      <c r="C5765"/>
      <c r="D5765"/>
      <c r="E5765" s="20"/>
      <c r="F5765"/>
      <c r="G5765"/>
      <c r="H5765"/>
      <c r="I5765"/>
      <c r="J5765" s="20"/>
      <c r="K5765"/>
      <c r="L5765"/>
      <c r="M5765"/>
      <c r="N5765"/>
      <c r="O5765" s="20"/>
      <c r="P5765"/>
      <c r="Q5765"/>
      <c r="R5765"/>
      <c r="S5765"/>
      <c r="T5765" s="20"/>
      <c r="U5765"/>
      <c r="V5765"/>
      <c r="W5765"/>
      <c r="X5765"/>
      <c r="Y5765" s="20"/>
      <c r="Z5765"/>
      <c r="AA5765"/>
      <c r="AB5765"/>
      <c r="AC5765"/>
      <c r="AD5765" s="20"/>
      <c r="AE5765"/>
      <c r="AF5765"/>
      <c r="AG5765"/>
      <c r="AH5765"/>
      <c r="AI5765" s="20"/>
      <c r="AJ5765"/>
      <c r="AK5765"/>
      <c r="AL5765"/>
      <c r="AM5765"/>
      <c r="AN5765" s="20"/>
      <c r="AO5765"/>
      <c r="AT5765" s="14"/>
      <c r="AU5765" s="14"/>
      <c r="AV5765" s="14"/>
      <c r="AW5765" s="14"/>
    </row>
    <row r="5766" spans="1:49" s="10" customFormat="1">
      <c r="A5766" s="12"/>
      <c r="C5766"/>
      <c r="D5766"/>
      <c r="E5766" s="20"/>
      <c r="F5766"/>
      <c r="G5766"/>
      <c r="H5766"/>
      <c r="I5766"/>
      <c r="J5766" s="20"/>
      <c r="K5766"/>
      <c r="L5766"/>
      <c r="M5766"/>
      <c r="N5766"/>
      <c r="O5766" s="20"/>
      <c r="P5766"/>
      <c r="Q5766"/>
      <c r="R5766"/>
      <c r="S5766"/>
      <c r="T5766" s="20"/>
      <c r="U5766"/>
      <c r="V5766"/>
      <c r="W5766"/>
      <c r="X5766"/>
      <c r="Y5766" s="20"/>
      <c r="Z5766"/>
      <c r="AA5766"/>
      <c r="AB5766"/>
      <c r="AC5766"/>
      <c r="AD5766" s="20"/>
      <c r="AE5766"/>
      <c r="AF5766"/>
      <c r="AG5766"/>
      <c r="AH5766"/>
      <c r="AI5766" s="20"/>
      <c r="AJ5766"/>
      <c r="AK5766"/>
      <c r="AL5766"/>
      <c r="AM5766"/>
      <c r="AN5766" s="20"/>
      <c r="AO5766"/>
      <c r="AT5766" s="14"/>
      <c r="AU5766" s="14"/>
      <c r="AV5766" s="14"/>
      <c r="AW5766" s="14"/>
    </row>
    <row r="5767" spans="1:49" s="10" customFormat="1">
      <c r="A5767" s="12"/>
      <c r="C5767"/>
      <c r="D5767"/>
      <c r="E5767" s="20"/>
      <c r="F5767"/>
      <c r="G5767"/>
      <c r="H5767"/>
      <c r="I5767"/>
      <c r="J5767" s="20"/>
      <c r="K5767"/>
      <c r="L5767"/>
      <c r="M5767"/>
      <c r="N5767"/>
      <c r="O5767" s="20"/>
      <c r="P5767"/>
      <c r="Q5767"/>
      <c r="R5767"/>
      <c r="S5767"/>
      <c r="T5767" s="20"/>
      <c r="U5767"/>
      <c r="V5767"/>
      <c r="W5767"/>
      <c r="X5767"/>
      <c r="Y5767" s="20"/>
      <c r="Z5767"/>
      <c r="AA5767"/>
      <c r="AB5767"/>
      <c r="AC5767"/>
      <c r="AD5767" s="20"/>
      <c r="AE5767"/>
      <c r="AF5767"/>
      <c r="AG5767"/>
      <c r="AH5767"/>
      <c r="AI5767" s="20"/>
      <c r="AJ5767"/>
      <c r="AK5767"/>
      <c r="AL5767"/>
      <c r="AM5767"/>
      <c r="AN5767" s="20"/>
      <c r="AO5767"/>
      <c r="AT5767" s="14"/>
      <c r="AU5767" s="14"/>
      <c r="AV5767" s="14"/>
      <c r="AW5767" s="14"/>
    </row>
    <row r="5768" spans="1:49" s="10" customFormat="1">
      <c r="A5768" s="12"/>
      <c r="C5768"/>
      <c r="D5768"/>
      <c r="E5768" s="20"/>
      <c r="F5768"/>
      <c r="G5768"/>
      <c r="H5768"/>
      <c r="I5768"/>
      <c r="J5768" s="20"/>
      <c r="K5768"/>
      <c r="L5768"/>
      <c r="M5768"/>
      <c r="N5768"/>
      <c r="O5768" s="20"/>
      <c r="P5768"/>
      <c r="Q5768"/>
      <c r="R5768"/>
      <c r="S5768"/>
      <c r="T5768" s="20"/>
      <c r="U5768"/>
      <c r="V5768"/>
      <c r="W5768"/>
      <c r="X5768"/>
      <c r="Y5768" s="20"/>
      <c r="Z5768"/>
      <c r="AA5768"/>
      <c r="AB5768"/>
      <c r="AC5768"/>
      <c r="AD5768" s="20"/>
      <c r="AE5768"/>
      <c r="AF5768"/>
      <c r="AG5768"/>
      <c r="AH5768"/>
      <c r="AI5768" s="20"/>
      <c r="AJ5768"/>
      <c r="AK5768"/>
      <c r="AL5768"/>
      <c r="AM5768"/>
      <c r="AN5768" s="20"/>
      <c r="AO5768"/>
      <c r="AT5768" s="14"/>
      <c r="AU5768" s="14"/>
      <c r="AV5768" s="14"/>
      <c r="AW5768" s="14"/>
    </row>
    <row r="5769" spans="1:49" s="10" customFormat="1">
      <c r="A5769" s="12"/>
      <c r="C5769"/>
      <c r="D5769"/>
      <c r="E5769" s="20"/>
      <c r="F5769"/>
      <c r="G5769"/>
      <c r="H5769"/>
      <c r="I5769"/>
      <c r="J5769" s="20"/>
      <c r="K5769"/>
      <c r="L5769"/>
      <c r="M5769"/>
      <c r="N5769"/>
      <c r="O5769" s="20"/>
      <c r="P5769"/>
      <c r="Q5769"/>
      <c r="R5769"/>
      <c r="S5769"/>
      <c r="T5769" s="20"/>
      <c r="U5769"/>
      <c r="V5769"/>
      <c r="W5769"/>
      <c r="X5769"/>
      <c r="Y5769" s="20"/>
      <c r="Z5769"/>
      <c r="AA5769"/>
      <c r="AB5769"/>
      <c r="AC5769"/>
      <c r="AD5769" s="20"/>
      <c r="AE5769"/>
      <c r="AF5769"/>
      <c r="AG5769"/>
      <c r="AH5769"/>
      <c r="AI5769" s="20"/>
      <c r="AJ5769"/>
      <c r="AK5769"/>
      <c r="AL5769"/>
      <c r="AM5769"/>
      <c r="AN5769" s="20"/>
      <c r="AO5769"/>
      <c r="AT5769" s="14"/>
      <c r="AU5769" s="14"/>
      <c r="AV5769" s="14"/>
      <c r="AW5769" s="14"/>
    </row>
    <row r="5770" spans="1:49" s="10" customFormat="1">
      <c r="A5770" s="12"/>
      <c r="C5770"/>
      <c r="D5770"/>
      <c r="E5770" s="20"/>
      <c r="F5770"/>
      <c r="G5770"/>
      <c r="H5770"/>
      <c r="I5770"/>
      <c r="J5770" s="20"/>
      <c r="K5770"/>
      <c r="L5770"/>
      <c r="M5770"/>
      <c r="N5770"/>
      <c r="O5770" s="20"/>
      <c r="P5770"/>
      <c r="Q5770"/>
      <c r="R5770"/>
      <c r="S5770"/>
      <c r="T5770" s="20"/>
      <c r="U5770"/>
      <c r="V5770"/>
      <c r="W5770"/>
      <c r="X5770"/>
      <c r="Y5770" s="20"/>
      <c r="Z5770"/>
      <c r="AA5770"/>
      <c r="AB5770"/>
      <c r="AC5770"/>
      <c r="AD5770" s="20"/>
      <c r="AE5770"/>
      <c r="AF5770"/>
      <c r="AG5770"/>
      <c r="AH5770"/>
      <c r="AI5770" s="20"/>
      <c r="AJ5770"/>
      <c r="AK5770"/>
      <c r="AL5770"/>
      <c r="AM5770"/>
      <c r="AN5770" s="20"/>
      <c r="AO5770"/>
      <c r="AT5770" s="14"/>
      <c r="AU5770" s="14"/>
      <c r="AV5770" s="14"/>
      <c r="AW5770" s="14"/>
    </row>
    <row r="5771" spans="1:49" s="10" customFormat="1">
      <c r="A5771" s="12"/>
      <c r="C5771"/>
      <c r="D5771"/>
      <c r="E5771" s="20"/>
      <c r="F5771"/>
      <c r="G5771"/>
      <c r="H5771"/>
      <c r="I5771"/>
      <c r="J5771" s="20"/>
      <c r="K5771"/>
      <c r="L5771"/>
      <c r="M5771"/>
      <c r="N5771"/>
      <c r="O5771" s="20"/>
      <c r="P5771"/>
      <c r="Q5771"/>
      <c r="R5771"/>
      <c r="S5771"/>
      <c r="T5771" s="20"/>
      <c r="U5771"/>
      <c r="V5771"/>
      <c r="W5771"/>
      <c r="X5771"/>
      <c r="Y5771" s="20"/>
      <c r="Z5771"/>
      <c r="AA5771"/>
      <c r="AB5771"/>
      <c r="AC5771"/>
      <c r="AD5771" s="20"/>
      <c r="AE5771"/>
      <c r="AF5771"/>
      <c r="AG5771"/>
      <c r="AH5771"/>
      <c r="AI5771" s="20"/>
      <c r="AJ5771"/>
      <c r="AK5771"/>
      <c r="AL5771"/>
      <c r="AM5771"/>
      <c r="AN5771" s="20"/>
      <c r="AO5771"/>
      <c r="AT5771" s="14"/>
      <c r="AU5771" s="14"/>
      <c r="AV5771" s="14"/>
      <c r="AW5771" s="14"/>
    </row>
    <row r="5772" spans="1:49" s="10" customFormat="1">
      <c r="A5772" s="12"/>
      <c r="C5772"/>
      <c r="D5772"/>
      <c r="E5772" s="20"/>
      <c r="F5772"/>
      <c r="G5772"/>
      <c r="H5772"/>
      <c r="I5772"/>
      <c r="J5772" s="20"/>
      <c r="K5772"/>
      <c r="L5772"/>
      <c r="M5772"/>
      <c r="N5772"/>
      <c r="O5772" s="20"/>
      <c r="P5772"/>
      <c r="Q5772"/>
      <c r="R5772"/>
      <c r="S5772"/>
      <c r="T5772" s="20"/>
      <c r="U5772"/>
      <c r="V5772"/>
      <c r="W5772"/>
      <c r="X5772"/>
      <c r="Y5772" s="20"/>
      <c r="Z5772"/>
      <c r="AA5772"/>
      <c r="AB5772"/>
      <c r="AC5772"/>
      <c r="AD5772" s="20"/>
      <c r="AE5772"/>
      <c r="AF5772"/>
      <c r="AG5772"/>
      <c r="AH5772"/>
      <c r="AI5772" s="20"/>
      <c r="AJ5772"/>
      <c r="AK5772"/>
      <c r="AL5772"/>
      <c r="AM5772"/>
      <c r="AN5772" s="20"/>
      <c r="AO5772"/>
      <c r="AT5772" s="14"/>
      <c r="AU5772" s="14"/>
      <c r="AV5772" s="14"/>
      <c r="AW5772" s="14"/>
    </row>
    <row r="5773" spans="1:49" s="10" customFormat="1">
      <c r="A5773" s="12"/>
      <c r="C5773"/>
      <c r="D5773"/>
      <c r="E5773" s="20"/>
      <c r="F5773"/>
      <c r="G5773"/>
      <c r="H5773"/>
      <c r="I5773"/>
      <c r="J5773" s="20"/>
      <c r="K5773"/>
      <c r="L5773"/>
      <c r="M5773"/>
      <c r="N5773"/>
      <c r="O5773" s="20"/>
      <c r="P5773"/>
      <c r="Q5773"/>
      <c r="R5773"/>
      <c r="S5773"/>
      <c r="T5773" s="20"/>
      <c r="U5773"/>
      <c r="V5773"/>
      <c r="W5773"/>
      <c r="X5773"/>
      <c r="Y5773" s="20"/>
      <c r="Z5773"/>
      <c r="AA5773"/>
      <c r="AB5773"/>
      <c r="AC5773"/>
      <c r="AD5773" s="20"/>
      <c r="AE5773"/>
      <c r="AF5773"/>
      <c r="AG5773"/>
      <c r="AH5773"/>
      <c r="AI5773" s="20"/>
      <c r="AJ5773"/>
      <c r="AK5773"/>
      <c r="AL5773"/>
      <c r="AM5773"/>
      <c r="AN5773" s="20"/>
      <c r="AO5773"/>
      <c r="AT5773" s="14"/>
      <c r="AU5773" s="14"/>
      <c r="AV5773" s="14"/>
      <c r="AW5773" s="14"/>
    </row>
    <row r="5774" spans="1:49" s="10" customFormat="1">
      <c r="A5774" s="12"/>
      <c r="C5774"/>
      <c r="D5774"/>
      <c r="E5774" s="20"/>
      <c r="F5774"/>
      <c r="G5774"/>
      <c r="H5774"/>
      <c r="I5774"/>
      <c r="J5774" s="20"/>
      <c r="K5774"/>
      <c r="L5774"/>
      <c r="M5774"/>
      <c r="N5774"/>
      <c r="O5774" s="20"/>
      <c r="P5774"/>
      <c r="Q5774"/>
      <c r="R5774"/>
      <c r="S5774"/>
      <c r="T5774" s="20"/>
      <c r="U5774"/>
      <c r="V5774"/>
      <c r="W5774"/>
      <c r="X5774"/>
      <c r="Y5774" s="20"/>
      <c r="Z5774"/>
      <c r="AA5774"/>
      <c r="AB5774"/>
      <c r="AC5774"/>
      <c r="AD5774" s="20"/>
      <c r="AE5774"/>
      <c r="AF5774"/>
      <c r="AG5774"/>
      <c r="AH5774"/>
      <c r="AI5774" s="20"/>
      <c r="AJ5774"/>
      <c r="AK5774"/>
      <c r="AL5774"/>
      <c r="AM5774"/>
      <c r="AN5774" s="20"/>
      <c r="AO5774"/>
      <c r="AT5774" s="14"/>
      <c r="AU5774" s="14"/>
      <c r="AV5774" s="14"/>
      <c r="AW5774" s="14"/>
    </row>
    <row r="5775" spans="1:49" s="10" customFormat="1">
      <c r="A5775" s="12"/>
      <c r="C5775"/>
      <c r="D5775"/>
      <c r="E5775" s="20"/>
      <c r="F5775"/>
      <c r="G5775"/>
      <c r="H5775"/>
      <c r="I5775"/>
      <c r="J5775" s="20"/>
      <c r="K5775"/>
      <c r="L5775"/>
      <c r="M5775"/>
      <c r="N5775"/>
      <c r="O5775" s="20"/>
      <c r="P5775"/>
      <c r="Q5775"/>
      <c r="R5775"/>
      <c r="S5775"/>
      <c r="T5775" s="20"/>
      <c r="U5775"/>
      <c r="V5775"/>
      <c r="W5775"/>
      <c r="X5775"/>
      <c r="Y5775" s="20"/>
      <c r="Z5775"/>
      <c r="AA5775"/>
      <c r="AB5775"/>
      <c r="AC5775"/>
      <c r="AD5775" s="20"/>
      <c r="AE5775"/>
      <c r="AF5775"/>
      <c r="AG5775"/>
      <c r="AH5775"/>
      <c r="AI5775" s="20"/>
      <c r="AJ5775"/>
      <c r="AK5775"/>
      <c r="AL5775"/>
      <c r="AM5775"/>
      <c r="AN5775" s="20"/>
      <c r="AO5775"/>
      <c r="AT5775" s="14"/>
      <c r="AU5775" s="14"/>
      <c r="AV5775" s="14"/>
      <c r="AW5775" s="14"/>
    </row>
    <row r="5776" spans="1:49" s="10" customFormat="1">
      <c r="A5776" s="12"/>
      <c r="C5776"/>
      <c r="D5776"/>
      <c r="E5776" s="20"/>
      <c r="F5776"/>
      <c r="G5776"/>
      <c r="H5776"/>
      <c r="I5776"/>
      <c r="J5776" s="20"/>
      <c r="K5776"/>
      <c r="L5776"/>
      <c r="M5776"/>
      <c r="N5776"/>
      <c r="O5776" s="20"/>
      <c r="P5776"/>
      <c r="Q5776"/>
      <c r="R5776"/>
      <c r="S5776"/>
      <c r="T5776" s="20"/>
      <c r="U5776"/>
      <c r="V5776"/>
      <c r="W5776"/>
      <c r="X5776"/>
      <c r="Y5776" s="20"/>
      <c r="Z5776"/>
      <c r="AA5776"/>
      <c r="AB5776"/>
      <c r="AC5776"/>
      <c r="AD5776" s="20"/>
      <c r="AE5776"/>
      <c r="AF5776"/>
      <c r="AG5776"/>
      <c r="AH5776"/>
      <c r="AI5776" s="20"/>
      <c r="AJ5776"/>
      <c r="AK5776"/>
      <c r="AL5776"/>
      <c r="AM5776"/>
      <c r="AN5776" s="20"/>
      <c r="AO5776"/>
      <c r="AT5776" s="14"/>
      <c r="AU5776" s="14"/>
      <c r="AV5776" s="14"/>
      <c r="AW5776" s="14"/>
    </row>
    <row r="5777" spans="1:49" s="10" customFormat="1">
      <c r="A5777" s="12"/>
      <c r="C5777"/>
      <c r="D5777"/>
      <c r="E5777" s="20"/>
      <c r="F5777"/>
      <c r="G5777"/>
      <c r="H5777"/>
      <c r="I5777"/>
      <c r="J5777" s="20"/>
      <c r="K5777"/>
      <c r="L5777"/>
      <c r="M5777"/>
      <c r="N5777"/>
      <c r="O5777" s="20"/>
      <c r="P5777"/>
      <c r="Q5777"/>
      <c r="R5777"/>
      <c r="S5777"/>
      <c r="T5777" s="20"/>
      <c r="U5777"/>
      <c r="V5777"/>
      <c r="W5777"/>
      <c r="X5777"/>
      <c r="Y5777" s="20"/>
      <c r="Z5777"/>
      <c r="AA5777"/>
      <c r="AB5777"/>
      <c r="AC5777"/>
      <c r="AD5777" s="20"/>
      <c r="AE5777"/>
      <c r="AF5777"/>
      <c r="AG5777"/>
      <c r="AH5777"/>
      <c r="AI5777" s="20"/>
      <c r="AJ5777"/>
      <c r="AK5777"/>
      <c r="AL5777"/>
      <c r="AM5777"/>
      <c r="AN5777" s="20"/>
      <c r="AO5777"/>
      <c r="AT5777" s="14"/>
      <c r="AU5777" s="14"/>
      <c r="AV5777" s="14"/>
      <c r="AW5777" s="14"/>
    </row>
    <row r="5778" spans="1:49" s="10" customFormat="1">
      <c r="A5778" s="12"/>
      <c r="C5778"/>
      <c r="D5778"/>
      <c r="E5778" s="20"/>
      <c r="F5778"/>
      <c r="G5778"/>
      <c r="H5778"/>
      <c r="I5778"/>
      <c r="J5778" s="20"/>
      <c r="K5778"/>
      <c r="L5778"/>
      <c r="M5778"/>
      <c r="N5778"/>
      <c r="O5778" s="20"/>
      <c r="P5778"/>
      <c r="Q5778"/>
      <c r="R5778"/>
      <c r="S5778"/>
      <c r="T5778" s="20"/>
      <c r="U5778"/>
      <c r="V5778"/>
      <c r="W5778"/>
      <c r="X5778"/>
      <c r="Y5778" s="20"/>
      <c r="Z5778"/>
      <c r="AA5778"/>
      <c r="AB5778"/>
      <c r="AC5778"/>
      <c r="AD5778" s="20"/>
      <c r="AE5778"/>
      <c r="AF5778"/>
      <c r="AG5778"/>
      <c r="AH5778"/>
      <c r="AI5778" s="20"/>
      <c r="AJ5778"/>
      <c r="AK5778"/>
      <c r="AL5778"/>
      <c r="AM5778"/>
      <c r="AN5778" s="20"/>
      <c r="AO5778"/>
      <c r="AT5778" s="14"/>
      <c r="AU5778" s="14"/>
      <c r="AV5778" s="14"/>
      <c r="AW5778" s="14"/>
    </row>
    <row r="5779" spans="1:49" s="10" customFormat="1">
      <c r="A5779" s="12"/>
      <c r="C5779"/>
      <c r="D5779"/>
      <c r="E5779" s="20"/>
      <c r="F5779"/>
      <c r="G5779"/>
      <c r="H5779"/>
      <c r="I5779"/>
      <c r="J5779" s="20"/>
      <c r="K5779"/>
      <c r="L5779"/>
      <c r="M5779"/>
      <c r="N5779"/>
      <c r="O5779" s="20"/>
      <c r="P5779"/>
      <c r="Q5779"/>
      <c r="R5779"/>
      <c r="S5779"/>
      <c r="T5779" s="20"/>
      <c r="U5779"/>
      <c r="V5779"/>
      <c r="W5779"/>
      <c r="X5779"/>
      <c r="Y5779" s="20"/>
      <c r="Z5779"/>
      <c r="AA5779"/>
      <c r="AB5779"/>
      <c r="AC5779"/>
      <c r="AD5779" s="20"/>
      <c r="AE5779"/>
      <c r="AF5779"/>
      <c r="AG5779"/>
      <c r="AH5779"/>
      <c r="AI5779" s="20"/>
      <c r="AJ5779"/>
      <c r="AK5779"/>
      <c r="AL5779"/>
      <c r="AM5779"/>
      <c r="AN5779" s="20"/>
      <c r="AO5779"/>
      <c r="AT5779" s="14"/>
      <c r="AU5779" s="14"/>
      <c r="AV5779" s="14"/>
      <c r="AW5779" s="14"/>
    </row>
    <row r="5780" spans="1:49" s="10" customFormat="1">
      <c r="A5780" s="12"/>
      <c r="C5780"/>
      <c r="D5780"/>
      <c r="E5780" s="20"/>
      <c r="F5780"/>
      <c r="G5780"/>
      <c r="H5780"/>
      <c r="I5780"/>
      <c r="J5780" s="20"/>
      <c r="K5780"/>
      <c r="L5780"/>
      <c r="M5780"/>
      <c r="N5780"/>
      <c r="O5780" s="20"/>
      <c r="P5780"/>
      <c r="Q5780"/>
      <c r="R5780"/>
      <c r="S5780"/>
      <c r="T5780" s="20"/>
      <c r="U5780"/>
      <c r="V5780"/>
      <c r="W5780"/>
      <c r="X5780"/>
      <c r="Y5780" s="20"/>
      <c r="Z5780"/>
      <c r="AA5780"/>
      <c r="AB5780"/>
      <c r="AC5780"/>
      <c r="AD5780" s="20"/>
      <c r="AE5780"/>
      <c r="AF5780"/>
      <c r="AG5780"/>
      <c r="AH5780"/>
      <c r="AI5780" s="20"/>
      <c r="AJ5780"/>
      <c r="AK5780"/>
      <c r="AL5780"/>
      <c r="AM5780"/>
      <c r="AN5780" s="20"/>
      <c r="AO5780"/>
      <c r="AT5780" s="14"/>
      <c r="AU5780" s="14"/>
      <c r="AV5780" s="14"/>
      <c r="AW5780" s="14"/>
    </row>
    <row r="5781" spans="1:49" s="10" customFormat="1">
      <c r="A5781" s="12"/>
      <c r="C5781"/>
      <c r="D5781"/>
      <c r="E5781" s="20"/>
      <c r="F5781"/>
      <c r="G5781"/>
      <c r="H5781"/>
      <c r="I5781"/>
      <c r="J5781" s="20"/>
      <c r="K5781"/>
      <c r="L5781"/>
      <c r="M5781"/>
      <c r="N5781"/>
      <c r="O5781" s="20"/>
      <c r="P5781"/>
      <c r="Q5781"/>
      <c r="R5781"/>
      <c r="S5781"/>
      <c r="T5781" s="20"/>
      <c r="U5781"/>
      <c r="V5781"/>
      <c r="W5781"/>
      <c r="X5781"/>
      <c r="Y5781" s="20"/>
      <c r="Z5781"/>
      <c r="AA5781"/>
      <c r="AB5781"/>
      <c r="AC5781"/>
      <c r="AD5781" s="20"/>
      <c r="AE5781"/>
      <c r="AF5781"/>
      <c r="AG5781"/>
      <c r="AH5781"/>
      <c r="AI5781" s="20"/>
      <c r="AJ5781"/>
      <c r="AK5781"/>
      <c r="AL5781"/>
      <c r="AM5781"/>
      <c r="AN5781" s="20"/>
      <c r="AO5781"/>
      <c r="AT5781" s="14"/>
      <c r="AU5781" s="14"/>
      <c r="AV5781" s="14"/>
      <c r="AW5781" s="14"/>
    </row>
    <row r="5782" spans="1:49" s="10" customFormat="1">
      <c r="A5782" s="12"/>
      <c r="C5782"/>
      <c r="D5782"/>
      <c r="E5782" s="20"/>
      <c r="F5782"/>
      <c r="G5782"/>
      <c r="H5782"/>
      <c r="I5782"/>
      <c r="J5782" s="20"/>
      <c r="K5782"/>
      <c r="L5782"/>
      <c r="M5782"/>
      <c r="N5782"/>
      <c r="O5782" s="20"/>
      <c r="P5782"/>
      <c r="Q5782"/>
      <c r="R5782"/>
      <c r="S5782"/>
      <c r="T5782" s="20"/>
      <c r="U5782"/>
      <c r="V5782"/>
      <c r="W5782"/>
      <c r="X5782"/>
      <c r="Y5782" s="20"/>
      <c r="Z5782"/>
      <c r="AA5782"/>
      <c r="AB5782"/>
      <c r="AC5782"/>
      <c r="AD5782" s="20"/>
      <c r="AE5782"/>
      <c r="AF5782"/>
      <c r="AG5782"/>
      <c r="AH5782"/>
      <c r="AI5782" s="20"/>
      <c r="AJ5782"/>
      <c r="AK5782"/>
      <c r="AL5782"/>
      <c r="AM5782"/>
      <c r="AN5782" s="20"/>
      <c r="AO5782"/>
      <c r="AT5782" s="14"/>
      <c r="AU5782" s="14"/>
      <c r="AV5782" s="14"/>
      <c r="AW5782" s="14"/>
    </row>
    <row r="5783" spans="1:49" s="10" customFormat="1">
      <c r="A5783" s="12"/>
      <c r="C5783"/>
      <c r="D5783"/>
      <c r="E5783" s="20"/>
      <c r="F5783"/>
      <c r="G5783"/>
      <c r="H5783"/>
      <c r="I5783"/>
      <c r="J5783" s="20"/>
      <c r="K5783"/>
      <c r="L5783"/>
      <c r="M5783"/>
      <c r="N5783"/>
      <c r="O5783" s="20"/>
      <c r="P5783"/>
      <c r="Q5783"/>
      <c r="R5783"/>
      <c r="S5783"/>
      <c r="T5783" s="20"/>
      <c r="U5783"/>
      <c r="V5783"/>
      <c r="W5783"/>
      <c r="X5783"/>
      <c r="Y5783" s="20"/>
      <c r="Z5783"/>
      <c r="AA5783"/>
      <c r="AB5783"/>
      <c r="AC5783"/>
      <c r="AD5783" s="20"/>
      <c r="AE5783"/>
      <c r="AF5783"/>
      <c r="AG5783"/>
      <c r="AH5783"/>
      <c r="AI5783" s="20"/>
      <c r="AJ5783"/>
      <c r="AK5783"/>
      <c r="AL5783"/>
      <c r="AM5783"/>
      <c r="AN5783" s="20"/>
      <c r="AO5783"/>
      <c r="AT5783" s="14"/>
      <c r="AU5783" s="14"/>
      <c r="AV5783" s="14"/>
      <c r="AW5783" s="14"/>
    </row>
    <row r="5784" spans="1:49" s="10" customFormat="1">
      <c r="A5784" s="12"/>
      <c r="C5784"/>
      <c r="D5784"/>
      <c r="E5784" s="20"/>
      <c r="F5784"/>
      <c r="G5784"/>
      <c r="H5784"/>
      <c r="I5784"/>
      <c r="J5784" s="20"/>
      <c r="K5784"/>
      <c r="L5784"/>
      <c r="M5784"/>
      <c r="N5784"/>
      <c r="O5784" s="20"/>
      <c r="P5784"/>
      <c r="Q5784"/>
      <c r="R5784"/>
      <c r="S5784"/>
      <c r="T5784" s="20"/>
      <c r="U5784"/>
      <c r="V5784"/>
      <c r="W5784"/>
      <c r="X5784"/>
      <c r="Y5784" s="20"/>
      <c r="Z5784"/>
      <c r="AA5784"/>
      <c r="AB5784"/>
      <c r="AC5784"/>
      <c r="AD5784" s="20"/>
      <c r="AE5784"/>
      <c r="AF5784"/>
      <c r="AG5784"/>
      <c r="AH5784"/>
      <c r="AI5784" s="20"/>
      <c r="AJ5784"/>
      <c r="AK5784"/>
      <c r="AL5784"/>
      <c r="AM5784"/>
      <c r="AN5784" s="20"/>
      <c r="AO5784"/>
      <c r="AT5784" s="14"/>
      <c r="AU5784" s="14"/>
      <c r="AV5784" s="14"/>
      <c r="AW5784" s="14"/>
    </row>
    <row r="5785" spans="1:49" s="10" customFormat="1">
      <c r="A5785" s="12"/>
      <c r="C5785"/>
      <c r="D5785"/>
      <c r="E5785" s="20"/>
      <c r="F5785"/>
      <c r="G5785"/>
      <c r="H5785"/>
      <c r="I5785"/>
      <c r="J5785" s="20"/>
      <c r="K5785"/>
      <c r="L5785"/>
      <c r="M5785"/>
      <c r="N5785"/>
      <c r="O5785" s="20"/>
      <c r="P5785"/>
      <c r="Q5785"/>
      <c r="R5785"/>
      <c r="S5785"/>
      <c r="T5785" s="20"/>
      <c r="U5785"/>
      <c r="V5785"/>
      <c r="W5785"/>
      <c r="X5785"/>
      <c r="Y5785" s="20"/>
      <c r="Z5785"/>
      <c r="AA5785"/>
      <c r="AB5785"/>
      <c r="AC5785"/>
      <c r="AD5785" s="20"/>
      <c r="AE5785"/>
      <c r="AF5785"/>
      <c r="AG5785"/>
      <c r="AH5785"/>
      <c r="AI5785" s="20"/>
      <c r="AJ5785"/>
      <c r="AK5785"/>
      <c r="AL5785"/>
      <c r="AM5785"/>
      <c r="AN5785" s="20"/>
      <c r="AO5785"/>
      <c r="AT5785" s="14"/>
      <c r="AU5785" s="14"/>
      <c r="AV5785" s="14"/>
      <c r="AW5785" s="14"/>
    </row>
    <row r="5786" spans="1:49" s="10" customFormat="1">
      <c r="A5786" s="12"/>
      <c r="C5786"/>
      <c r="D5786"/>
      <c r="E5786" s="20"/>
      <c r="F5786"/>
      <c r="G5786"/>
      <c r="H5786"/>
      <c r="I5786"/>
      <c r="J5786" s="20"/>
      <c r="K5786"/>
      <c r="L5786"/>
      <c r="M5786"/>
      <c r="N5786"/>
      <c r="O5786" s="20"/>
      <c r="P5786"/>
      <c r="Q5786"/>
      <c r="R5786"/>
      <c r="S5786"/>
      <c r="T5786" s="20"/>
      <c r="U5786"/>
      <c r="V5786"/>
      <c r="W5786"/>
      <c r="X5786"/>
      <c r="Y5786" s="20"/>
      <c r="Z5786"/>
      <c r="AA5786"/>
      <c r="AB5786"/>
      <c r="AC5786"/>
      <c r="AD5786" s="20"/>
      <c r="AE5786"/>
      <c r="AF5786"/>
      <c r="AG5786"/>
      <c r="AH5786"/>
      <c r="AI5786" s="20"/>
      <c r="AJ5786"/>
      <c r="AK5786"/>
      <c r="AL5786"/>
      <c r="AM5786"/>
      <c r="AN5786" s="20"/>
      <c r="AO5786"/>
      <c r="AT5786" s="14"/>
      <c r="AU5786" s="14"/>
      <c r="AV5786" s="14"/>
      <c r="AW5786" s="14"/>
    </row>
    <row r="5787" spans="1:49" s="10" customFormat="1">
      <c r="A5787" s="12"/>
      <c r="C5787"/>
      <c r="D5787"/>
      <c r="E5787" s="20"/>
      <c r="F5787"/>
      <c r="G5787"/>
      <c r="H5787"/>
      <c r="I5787"/>
      <c r="J5787" s="20"/>
      <c r="K5787"/>
      <c r="L5787"/>
      <c r="M5787"/>
      <c r="N5787"/>
      <c r="O5787" s="20"/>
      <c r="P5787"/>
      <c r="Q5787"/>
      <c r="R5787"/>
      <c r="S5787"/>
      <c r="T5787" s="20"/>
      <c r="U5787"/>
      <c r="V5787"/>
      <c r="W5787"/>
      <c r="X5787"/>
      <c r="Y5787" s="20"/>
      <c r="Z5787"/>
      <c r="AA5787"/>
      <c r="AB5787"/>
      <c r="AC5787"/>
      <c r="AD5787" s="20"/>
      <c r="AE5787"/>
      <c r="AF5787"/>
      <c r="AG5787"/>
      <c r="AH5787"/>
      <c r="AI5787" s="20"/>
      <c r="AJ5787"/>
      <c r="AK5787"/>
      <c r="AL5787"/>
      <c r="AM5787"/>
      <c r="AN5787" s="20"/>
      <c r="AO5787"/>
      <c r="AT5787" s="14"/>
      <c r="AU5787" s="14"/>
      <c r="AV5787" s="14"/>
      <c r="AW5787" s="14"/>
    </row>
    <row r="5788" spans="1:49" s="10" customFormat="1">
      <c r="A5788" s="12"/>
      <c r="C5788"/>
      <c r="D5788"/>
      <c r="E5788" s="20"/>
      <c r="F5788"/>
      <c r="G5788"/>
      <c r="H5788"/>
      <c r="I5788"/>
      <c r="J5788" s="20"/>
      <c r="K5788"/>
      <c r="L5788"/>
      <c r="M5788"/>
      <c r="N5788"/>
      <c r="O5788" s="20"/>
      <c r="P5788"/>
      <c r="Q5788"/>
      <c r="R5788"/>
      <c r="S5788"/>
      <c r="T5788" s="20"/>
      <c r="U5788"/>
      <c r="V5788"/>
      <c r="W5788"/>
      <c r="X5788"/>
      <c r="Y5788" s="20"/>
      <c r="Z5788"/>
      <c r="AA5788"/>
      <c r="AB5788"/>
      <c r="AC5788"/>
      <c r="AD5788" s="20"/>
      <c r="AE5788"/>
      <c r="AF5788"/>
      <c r="AG5788"/>
      <c r="AH5788"/>
      <c r="AI5788" s="20"/>
      <c r="AJ5788"/>
      <c r="AK5788"/>
      <c r="AL5788"/>
      <c r="AM5788"/>
      <c r="AN5788" s="20"/>
      <c r="AO5788"/>
      <c r="AT5788" s="14"/>
      <c r="AU5788" s="14"/>
      <c r="AV5788" s="14"/>
      <c r="AW5788" s="14"/>
    </row>
    <row r="5789" spans="1:49" s="10" customFormat="1">
      <c r="A5789" s="12"/>
      <c r="C5789"/>
      <c r="D5789"/>
      <c r="E5789" s="20"/>
      <c r="F5789"/>
      <c r="G5789"/>
      <c r="H5789"/>
      <c r="I5789"/>
      <c r="J5789" s="20"/>
      <c r="K5789"/>
      <c r="L5789"/>
      <c r="M5789"/>
      <c r="N5789"/>
      <c r="O5789" s="20"/>
      <c r="P5789"/>
      <c r="Q5789"/>
      <c r="R5789"/>
      <c r="S5789"/>
      <c r="T5789" s="20"/>
      <c r="U5789"/>
      <c r="V5789"/>
      <c r="W5789"/>
      <c r="X5789"/>
      <c r="Y5789" s="20"/>
      <c r="Z5789"/>
      <c r="AA5789"/>
      <c r="AB5789"/>
      <c r="AC5789"/>
      <c r="AD5789" s="20"/>
      <c r="AE5789"/>
      <c r="AF5789"/>
      <c r="AG5789"/>
      <c r="AH5789"/>
      <c r="AI5789" s="20"/>
      <c r="AJ5789"/>
      <c r="AK5789"/>
      <c r="AL5789"/>
      <c r="AM5789"/>
      <c r="AN5789" s="20"/>
      <c r="AO5789"/>
      <c r="AT5789" s="14"/>
      <c r="AU5789" s="14"/>
      <c r="AV5789" s="14"/>
      <c r="AW5789" s="14"/>
    </row>
    <row r="5790" spans="1:49" s="10" customFormat="1">
      <c r="A5790" s="12"/>
      <c r="C5790"/>
      <c r="D5790"/>
      <c r="E5790" s="20"/>
      <c r="F5790"/>
      <c r="G5790"/>
      <c r="H5790"/>
      <c r="I5790"/>
      <c r="J5790" s="20"/>
      <c r="K5790"/>
      <c r="L5790"/>
      <c r="M5790"/>
      <c r="N5790"/>
      <c r="O5790" s="20"/>
      <c r="P5790"/>
      <c r="Q5790"/>
      <c r="R5790"/>
      <c r="S5790"/>
      <c r="T5790" s="20"/>
      <c r="U5790"/>
      <c r="V5790"/>
      <c r="W5790"/>
      <c r="X5790"/>
      <c r="Y5790" s="20"/>
      <c r="Z5790"/>
      <c r="AA5790"/>
      <c r="AB5790"/>
      <c r="AC5790"/>
      <c r="AD5790" s="20"/>
      <c r="AE5790"/>
      <c r="AF5790"/>
      <c r="AG5790"/>
      <c r="AH5790"/>
      <c r="AI5790" s="20"/>
      <c r="AJ5790"/>
      <c r="AK5790"/>
      <c r="AL5790"/>
      <c r="AM5790"/>
      <c r="AN5790" s="20"/>
      <c r="AO5790"/>
      <c r="AT5790" s="14"/>
      <c r="AU5790" s="14"/>
      <c r="AV5790" s="14"/>
      <c r="AW5790" s="14"/>
    </row>
    <row r="5791" spans="1:49" s="10" customFormat="1">
      <c r="A5791" s="12"/>
      <c r="C5791"/>
      <c r="D5791"/>
      <c r="E5791" s="20"/>
      <c r="F5791"/>
      <c r="G5791"/>
      <c r="H5791"/>
      <c r="I5791"/>
      <c r="J5791" s="20"/>
      <c r="K5791"/>
      <c r="L5791"/>
      <c r="M5791"/>
      <c r="N5791"/>
      <c r="O5791" s="20"/>
      <c r="P5791"/>
      <c r="Q5791"/>
      <c r="R5791"/>
      <c r="S5791"/>
      <c r="T5791" s="20"/>
      <c r="U5791"/>
      <c r="V5791"/>
      <c r="W5791"/>
      <c r="X5791"/>
      <c r="Y5791" s="20"/>
      <c r="Z5791"/>
      <c r="AA5791"/>
      <c r="AB5791"/>
      <c r="AC5791"/>
      <c r="AD5791" s="20"/>
      <c r="AE5791"/>
      <c r="AF5791"/>
      <c r="AG5791"/>
      <c r="AH5791"/>
      <c r="AI5791" s="20"/>
      <c r="AJ5791"/>
      <c r="AK5791"/>
      <c r="AL5791"/>
      <c r="AM5791"/>
      <c r="AN5791" s="20"/>
      <c r="AO5791"/>
      <c r="AT5791" s="14"/>
      <c r="AU5791" s="14"/>
      <c r="AV5791" s="14"/>
      <c r="AW5791" s="14"/>
    </row>
    <row r="5792" spans="1:49" s="10" customFormat="1">
      <c r="A5792" s="12"/>
      <c r="C5792"/>
      <c r="D5792"/>
      <c r="E5792" s="20"/>
      <c r="F5792"/>
      <c r="G5792"/>
      <c r="H5792"/>
      <c r="I5792"/>
      <c r="J5792" s="20"/>
      <c r="K5792"/>
      <c r="L5792"/>
      <c r="M5792"/>
      <c r="N5792"/>
      <c r="O5792" s="20"/>
      <c r="P5792"/>
      <c r="Q5792"/>
      <c r="R5792"/>
      <c r="S5792"/>
      <c r="T5792" s="20"/>
      <c r="U5792"/>
      <c r="V5792"/>
      <c r="W5792"/>
      <c r="X5792"/>
      <c r="Y5792" s="20"/>
      <c r="Z5792"/>
      <c r="AA5792"/>
      <c r="AB5792"/>
      <c r="AC5792"/>
      <c r="AD5792" s="20"/>
      <c r="AE5792"/>
      <c r="AF5792"/>
      <c r="AG5792"/>
      <c r="AH5792"/>
      <c r="AI5792" s="20"/>
      <c r="AJ5792"/>
      <c r="AK5792"/>
      <c r="AL5792"/>
      <c r="AM5792"/>
      <c r="AN5792" s="20"/>
      <c r="AO5792"/>
      <c r="AT5792" s="14"/>
      <c r="AU5792" s="14"/>
      <c r="AV5792" s="14"/>
      <c r="AW5792" s="14"/>
    </row>
    <row r="5793" spans="1:49" s="10" customFormat="1">
      <c r="A5793" s="12"/>
      <c r="C5793"/>
      <c r="D5793"/>
      <c r="E5793" s="20"/>
      <c r="F5793"/>
      <c r="G5793"/>
      <c r="H5793"/>
      <c r="I5793"/>
      <c r="J5793" s="20"/>
      <c r="K5793"/>
      <c r="L5793"/>
      <c r="M5793"/>
      <c r="N5793"/>
      <c r="O5793" s="20"/>
      <c r="P5793"/>
      <c r="Q5793"/>
      <c r="R5793"/>
      <c r="S5793"/>
      <c r="T5793" s="20"/>
      <c r="U5793"/>
      <c r="V5793"/>
      <c r="W5793"/>
      <c r="X5793"/>
      <c r="Y5793" s="20"/>
      <c r="Z5793"/>
      <c r="AA5793"/>
      <c r="AB5793"/>
      <c r="AC5793"/>
      <c r="AD5793" s="20"/>
      <c r="AE5793"/>
      <c r="AF5793"/>
      <c r="AG5793"/>
      <c r="AH5793"/>
      <c r="AI5793" s="20"/>
      <c r="AJ5793"/>
      <c r="AK5793"/>
      <c r="AL5793"/>
      <c r="AM5793"/>
      <c r="AN5793" s="20"/>
      <c r="AO5793"/>
      <c r="AT5793" s="14"/>
      <c r="AU5793" s="14"/>
      <c r="AV5793" s="14"/>
      <c r="AW5793" s="14"/>
    </row>
    <row r="5794" spans="1:49" s="10" customFormat="1">
      <c r="A5794" s="12"/>
      <c r="C5794"/>
      <c r="D5794"/>
      <c r="E5794" s="20"/>
      <c r="F5794"/>
      <c r="G5794"/>
      <c r="H5794"/>
      <c r="I5794"/>
      <c r="J5794" s="20"/>
      <c r="K5794"/>
      <c r="L5794"/>
      <c r="M5794"/>
      <c r="N5794"/>
      <c r="O5794" s="20"/>
      <c r="P5794"/>
      <c r="Q5794"/>
      <c r="R5794"/>
      <c r="S5794"/>
      <c r="T5794" s="20"/>
      <c r="U5794"/>
      <c r="V5794"/>
      <c r="W5794"/>
      <c r="X5794"/>
      <c r="Y5794" s="20"/>
      <c r="Z5794"/>
      <c r="AA5794"/>
      <c r="AB5794"/>
      <c r="AC5794"/>
      <c r="AD5794" s="20"/>
      <c r="AE5794"/>
      <c r="AF5794"/>
      <c r="AG5794"/>
      <c r="AH5794"/>
      <c r="AI5794" s="20"/>
      <c r="AJ5794"/>
      <c r="AK5794"/>
      <c r="AL5794"/>
      <c r="AM5794"/>
      <c r="AN5794" s="20"/>
      <c r="AO5794"/>
      <c r="AT5794" s="14"/>
      <c r="AU5794" s="14"/>
      <c r="AV5794" s="14"/>
      <c r="AW5794" s="14"/>
    </row>
    <row r="5795" spans="1:49" s="10" customFormat="1">
      <c r="A5795" s="12"/>
      <c r="C5795"/>
      <c r="D5795"/>
      <c r="E5795" s="20"/>
      <c r="F5795"/>
      <c r="G5795"/>
      <c r="H5795"/>
      <c r="I5795"/>
      <c r="J5795" s="20"/>
      <c r="K5795"/>
      <c r="L5795"/>
      <c r="M5795"/>
      <c r="N5795"/>
      <c r="O5795" s="20"/>
      <c r="P5795"/>
      <c r="Q5795"/>
      <c r="R5795"/>
      <c r="S5795"/>
      <c r="T5795" s="20"/>
      <c r="U5795"/>
      <c r="V5795"/>
      <c r="W5795"/>
      <c r="X5795"/>
      <c r="Y5795" s="20"/>
      <c r="Z5795"/>
      <c r="AA5795"/>
      <c r="AB5795"/>
      <c r="AC5795"/>
      <c r="AD5795" s="20"/>
      <c r="AE5795"/>
      <c r="AF5795"/>
      <c r="AG5795"/>
      <c r="AH5795"/>
      <c r="AI5795" s="20"/>
      <c r="AJ5795"/>
      <c r="AK5795"/>
      <c r="AL5795"/>
      <c r="AM5795"/>
      <c r="AN5795" s="20"/>
      <c r="AO5795"/>
      <c r="AT5795" s="14"/>
      <c r="AU5795" s="14"/>
      <c r="AV5795" s="14"/>
      <c r="AW5795" s="14"/>
    </row>
    <row r="5796" spans="1:49" s="10" customFormat="1">
      <c r="A5796" s="12"/>
      <c r="C5796"/>
      <c r="D5796"/>
      <c r="E5796" s="20"/>
      <c r="F5796"/>
      <c r="G5796"/>
      <c r="H5796"/>
      <c r="I5796"/>
      <c r="J5796" s="20"/>
      <c r="K5796"/>
      <c r="L5796"/>
      <c r="M5796"/>
      <c r="N5796"/>
      <c r="O5796" s="20"/>
      <c r="P5796"/>
      <c r="Q5796"/>
      <c r="R5796"/>
      <c r="S5796"/>
      <c r="T5796" s="20"/>
      <c r="U5796"/>
      <c r="V5796"/>
      <c r="W5796"/>
      <c r="X5796"/>
      <c r="Y5796" s="20"/>
      <c r="Z5796"/>
      <c r="AA5796"/>
      <c r="AB5796"/>
      <c r="AC5796"/>
      <c r="AD5796" s="20"/>
      <c r="AE5796"/>
      <c r="AF5796"/>
      <c r="AG5796"/>
      <c r="AH5796"/>
      <c r="AI5796" s="20"/>
      <c r="AJ5796"/>
      <c r="AK5796"/>
      <c r="AL5796"/>
      <c r="AM5796"/>
      <c r="AN5796" s="20"/>
      <c r="AO5796"/>
      <c r="AT5796" s="14"/>
      <c r="AU5796" s="14"/>
      <c r="AV5796" s="14"/>
      <c r="AW5796" s="14"/>
    </row>
    <row r="5797" spans="1:49" s="10" customFormat="1">
      <c r="A5797" s="12"/>
      <c r="C5797"/>
      <c r="D5797"/>
      <c r="E5797" s="20"/>
      <c r="F5797"/>
      <c r="G5797"/>
      <c r="H5797"/>
      <c r="I5797"/>
      <c r="J5797" s="20"/>
      <c r="K5797"/>
      <c r="L5797"/>
      <c r="M5797"/>
      <c r="N5797"/>
      <c r="O5797" s="20"/>
      <c r="P5797"/>
      <c r="Q5797"/>
      <c r="R5797"/>
      <c r="S5797"/>
      <c r="T5797" s="20"/>
      <c r="U5797"/>
      <c r="V5797"/>
      <c r="W5797"/>
      <c r="X5797"/>
      <c r="Y5797" s="20"/>
      <c r="Z5797"/>
      <c r="AA5797"/>
      <c r="AB5797"/>
      <c r="AC5797"/>
      <c r="AD5797" s="20"/>
      <c r="AE5797"/>
      <c r="AF5797"/>
      <c r="AG5797"/>
      <c r="AH5797"/>
      <c r="AI5797" s="20"/>
      <c r="AJ5797"/>
      <c r="AK5797"/>
      <c r="AL5797"/>
      <c r="AM5797"/>
      <c r="AN5797" s="20"/>
      <c r="AO5797"/>
      <c r="AT5797" s="14"/>
      <c r="AU5797" s="14"/>
      <c r="AV5797" s="14"/>
      <c r="AW5797" s="14"/>
    </row>
    <row r="5798" spans="1:49" s="10" customFormat="1">
      <c r="A5798" s="12"/>
      <c r="C5798"/>
      <c r="D5798"/>
      <c r="E5798" s="20"/>
      <c r="F5798"/>
      <c r="G5798"/>
      <c r="H5798"/>
      <c r="I5798"/>
      <c r="J5798" s="20"/>
      <c r="K5798"/>
      <c r="L5798"/>
      <c r="M5798"/>
      <c r="N5798"/>
      <c r="O5798" s="20"/>
      <c r="P5798"/>
      <c r="Q5798"/>
      <c r="R5798"/>
      <c r="S5798"/>
      <c r="T5798" s="20"/>
      <c r="U5798"/>
      <c r="V5798"/>
      <c r="W5798"/>
      <c r="X5798"/>
      <c r="Y5798" s="20"/>
      <c r="Z5798"/>
      <c r="AA5798"/>
      <c r="AB5798"/>
      <c r="AC5798"/>
      <c r="AD5798" s="20"/>
      <c r="AE5798"/>
      <c r="AF5798"/>
      <c r="AG5798"/>
      <c r="AH5798"/>
      <c r="AI5798" s="20"/>
      <c r="AJ5798"/>
      <c r="AK5798"/>
      <c r="AL5798"/>
      <c r="AM5798"/>
      <c r="AN5798" s="20"/>
      <c r="AO5798"/>
      <c r="AT5798" s="14"/>
      <c r="AU5798" s="14"/>
      <c r="AV5798" s="14"/>
      <c r="AW5798" s="14"/>
    </row>
    <row r="5799" spans="1:49" s="10" customFormat="1">
      <c r="A5799" s="12"/>
      <c r="C5799"/>
      <c r="D5799"/>
      <c r="E5799" s="20"/>
      <c r="F5799"/>
      <c r="G5799"/>
      <c r="H5799"/>
      <c r="I5799"/>
      <c r="J5799" s="20"/>
      <c r="K5799"/>
      <c r="L5799"/>
      <c r="M5799"/>
      <c r="N5799"/>
      <c r="O5799" s="20"/>
      <c r="P5799"/>
      <c r="Q5799"/>
      <c r="R5799"/>
      <c r="S5799"/>
      <c r="T5799" s="20"/>
      <c r="U5799"/>
      <c r="V5799"/>
      <c r="W5799"/>
      <c r="X5799"/>
      <c r="Y5799" s="20"/>
      <c r="Z5799"/>
      <c r="AA5799"/>
      <c r="AB5799"/>
      <c r="AC5799"/>
      <c r="AD5799" s="20"/>
      <c r="AE5799"/>
      <c r="AF5799"/>
      <c r="AG5799"/>
      <c r="AH5799"/>
      <c r="AI5799" s="20"/>
      <c r="AJ5799"/>
      <c r="AK5799"/>
      <c r="AL5799"/>
      <c r="AM5799"/>
      <c r="AN5799" s="20"/>
      <c r="AO5799"/>
      <c r="AT5799" s="14"/>
      <c r="AU5799" s="14"/>
      <c r="AV5799" s="14"/>
      <c r="AW5799" s="14"/>
    </row>
    <row r="5800" spans="1:49" s="10" customFormat="1">
      <c r="A5800" s="12"/>
      <c r="C5800"/>
      <c r="D5800"/>
      <c r="E5800" s="20"/>
      <c r="F5800"/>
      <c r="G5800"/>
      <c r="H5800"/>
      <c r="I5800"/>
      <c r="J5800" s="20"/>
      <c r="K5800"/>
      <c r="L5800"/>
      <c r="M5800"/>
      <c r="N5800"/>
      <c r="O5800" s="20"/>
      <c r="P5800"/>
      <c r="Q5800"/>
      <c r="R5800"/>
      <c r="S5800"/>
      <c r="T5800" s="20"/>
      <c r="U5800"/>
      <c r="V5800"/>
      <c r="W5800"/>
      <c r="X5800"/>
      <c r="Y5800" s="20"/>
      <c r="Z5800"/>
      <c r="AA5800"/>
      <c r="AB5800"/>
      <c r="AC5800"/>
      <c r="AD5800" s="20"/>
      <c r="AE5800"/>
      <c r="AF5800"/>
      <c r="AG5800"/>
      <c r="AH5800"/>
      <c r="AI5800" s="20"/>
      <c r="AJ5800"/>
      <c r="AK5800"/>
      <c r="AL5800"/>
      <c r="AM5800"/>
      <c r="AN5800" s="20"/>
      <c r="AO5800"/>
      <c r="AT5800" s="14"/>
      <c r="AU5800" s="14"/>
      <c r="AV5800" s="14"/>
      <c r="AW5800" s="14"/>
    </row>
    <row r="5801" spans="1:49" s="10" customFormat="1">
      <c r="A5801" s="12"/>
      <c r="C5801"/>
      <c r="D5801"/>
      <c r="E5801" s="20"/>
      <c r="F5801"/>
      <c r="G5801"/>
      <c r="H5801"/>
      <c r="I5801"/>
      <c r="J5801" s="20"/>
      <c r="K5801"/>
      <c r="L5801"/>
      <c r="M5801"/>
      <c r="N5801"/>
      <c r="O5801" s="20"/>
      <c r="P5801"/>
      <c r="Q5801"/>
      <c r="R5801"/>
      <c r="S5801"/>
      <c r="T5801" s="20"/>
      <c r="U5801"/>
      <c r="V5801"/>
      <c r="W5801"/>
      <c r="X5801"/>
      <c r="Y5801" s="20"/>
      <c r="Z5801"/>
      <c r="AA5801"/>
      <c r="AB5801"/>
      <c r="AC5801"/>
      <c r="AD5801" s="20"/>
      <c r="AE5801"/>
      <c r="AF5801"/>
      <c r="AG5801"/>
      <c r="AH5801"/>
      <c r="AI5801" s="20"/>
      <c r="AJ5801"/>
      <c r="AK5801"/>
      <c r="AL5801"/>
      <c r="AM5801"/>
      <c r="AN5801" s="20"/>
      <c r="AO5801"/>
      <c r="AT5801" s="14"/>
      <c r="AU5801" s="14"/>
      <c r="AV5801" s="14"/>
      <c r="AW5801" s="14"/>
    </row>
    <row r="5802" spans="1:49" s="10" customFormat="1">
      <c r="A5802" s="12"/>
      <c r="C5802"/>
      <c r="D5802"/>
      <c r="E5802" s="20"/>
      <c r="F5802"/>
      <c r="G5802"/>
      <c r="H5802"/>
      <c r="I5802"/>
      <c r="J5802" s="20"/>
      <c r="K5802"/>
      <c r="L5802"/>
      <c r="M5802"/>
      <c r="N5802"/>
      <c r="O5802" s="20"/>
      <c r="P5802"/>
      <c r="Q5802"/>
      <c r="R5802"/>
      <c r="S5802"/>
      <c r="T5802" s="20"/>
      <c r="U5802"/>
      <c r="V5802"/>
      <c r="W5802"/>
      <c r="X5802"/>
      <c r="Y5802" s="20"/>
      <c r="Z5802"/>
      <c r="AA5802"/>
      <c r="AB5802"/>
      <c r="AC5802"/>
      <c r="AD5802" s="20"/>
      <c r="AE5802"/>
      <c r="AF5802"/>
      <c r="AG5802"/>
      <c r="AH5802"/>
      <c r="AI5802" s="20"/>
      <c r="AJ5802"/>
      <c r="AK5802"/>
      <c r="AL5802"/>
      <c r="AM5802"/>
      <c r="AN5802" s="20"/>
      <c r="AO5802"/>
      <c r="AT5802" s="14"/>
      <c r="AU5802" s="14"/>
      <c r="AV5802" s="14"/>
      <c r="AW5802" s="14"/>
    </row>
    <row r="5803" spans="1:49" s="10" customFormat="1">
      <c r="A5803" s="12"/>
      <c r="C5803"/>
      <c r="D5803"/>
      <c r="E5803" s="20"/>
      <c r="F5803"/>
      <c r="G5803"/>
      <c r="H5803"/>
      <c r="I5803"/>
      <c r="J5803" s="20"/>
      <c r="K5803"/>
      <c r="L5803"/>
      <c r="M5803"/>
      <c r="N5803"/>
      <c r="O5803" s="20"/>
      <c r="P5803"/>
      <c r="Q5803"/>
      <c r="R5803"/>
      <c r="S5803"/>
      <c r="T5803" s="20"/>
      <c r="U5803"/>
      <c r="V5803"/>
      <c r="W5803"/>
      <c r="X5803"/>
      <c r="Y5803" s="20"/>
      <c r="Z5803"/>
      <c r="AA5803"/>
      <c r="AB5803"/>
      <c r="AC5803"/>
      <c r="AD5803" s="20"/>
      <c r="AE5803"/>
      <c r="AF5803"/>
      <c r="AG5803"/>
      <c r="AH5803"/>
      <c r="AI5803" s="20"/>
      <c r="AJ5803"/>
      <c r="AK5803"/>
      <c r="AL5803"/>
      <c r="AM5803"/>
      <c r="AN5803" s="20"/>
      <c r="AO5803"/>
      <c r="AT5803" s="14"/>
      <c r="AU5803" s="14"/>
      <c r="AV5803" s="14"/>
      <c r="AW5803" s="14"/>
    </row>
    <row r="5804" spans="1:49" s="10" customFormat="1">
      <c r="A5804" s="12"/>
      <c r="C5804"/>
      <c r="D5804"/>
      <c r="E5804" s="20"/>
      <c r="F5804"/>
      <c r="G5804"/>
      <c r="H5804"/>
      <c r="I5804"/>
      <c r="J5804" s="20"/>
      <c r="K5804"/>
      <c r="L5804"/>
      <c r="M5804"/>
      <c r="N5804"/>
      <c r="O5804" s="20"/>
      <c r="P5804"/>
      <c r="Q5804"/>
      <c r="R5804"/>
      <c r="S5804"/>
      <c r="T5804" s="20"/>
      <c r="U5804"/>
      <c r="V5804"/>
      <c r="W5804"/>
      <c r="X5804"/>
      <c r="Y5804" s="20"/>
      <c r="Z5804"/>
      <c r="AA5804"/>
      <c r="AB5804"/>
      <c r="AC5804"/>
      <c r="AD5804" s="20"/>
      <c r="AE5804"/>
      <c r="AF5804"/>
      <c r="AG5804"/>
      <c r="AH5804"/>
      <c r="AI5804" s="20"/>
      <c r="AJ5804"/>
      <c r="AK5804"/>
      <c r="AL5804"/>
      <c r="AM5804"/>
      <c r="AN5804" s="20"/>
      <c r="AO5804"/>
      <c r="AT5804" s="14"/>
      <c r="AU5804" s="14"/>
      <c r="AV5804" s="14"/>
      <c r="AW5804" s="14"/>
    </row>
    <row r="5805" spans="1:49" s="10" customFormat="1">
      <c r="A5805" s="12"/>
      <c r="C5805"/>
      <c r="D5805"/>
      <c r="E5805" s="20"/>
      <c r="F5805"/>
      <c r="G5805"/>
      <c r="H5805"/>
      <c r="I5805"/>
      <c r="J5805" s="20"/>
      <c r="K5805"/>
      <c r="L5805"/>
      <c r="M5805"/>
      <c r="N5805"/>
      <c r="O5805" s="20"/>
      <c r="P5805"/>
      <c r="Q5805"/>
      <c r="R5805"/>
      <c r="S5805"/>
      <c r="T5805" s="20"/>
      <c r="U5805"/>
      <c r="V5805"/>
      <c r="W5805"/>
      <c r="X5805"/>
      <c r="Y5805" s="20"/>
      <c r="Z5805"/>
      <c r="AA5805"/>
      <c r="AB5805"/>
      <c r="AC5805"/>
      <c r="AD5805" s="20"/>
      <c r="AE5805"/>
      <c r="AF5805"/>
      <c r="AG5805"/>
      <c r="AH5805"/>
      <c r="AI5805" s="20"/>
      <c r="AJ5805"/>
      <c r="AK5805"/>
      <c r="AL5805"/>
      <c r="AM5805"/>
      <c r="AN5805" s="20"/>
      <c r="AO5805"/>
      <c r="AT5805" s="14"/>
      <c r="AU5805" s="14"/>
      <c r="AV5805" s="14"/>
      <c r="AW5805" s="14"/>
    </row>
    <row r="5806" spans="1:49" s="10" customFormat="1">
      <c r="A5806" s="12"/>
      <c r="C5806"/>
      <c r="D5806"/>
      <c r="E5806" s="20"/>
      <c r="F5806"/>
      <c r="G5806"/>
      <c r="H5806"/>
      <c r="I5806"/>
      <c r="J5806" s="20"/>
      <c r="K5806"/>
      <c r="L5806"/>
      <c r="M5806"/>
      <c r="N5806"/>
      <c r="O5806" s="20"/>
      <c r="P5806"/>
      <c r="Q5806"/>
      <c r="R5806"/>
      <c r="S5806"/>
      <c r="T5806" s="20"/>
      <c r="U5806"/>
      <c r="V5806"/>
      <c r="W5806"/>
      <c r="X5806"/>
      <c r="Y5806" s="20"/>
      <c r="Z5806"/>
      <c r="AA5806"/>
      <c r="AB5806"/>
      <c r="AC5806"/>
      <c r="AD5806" s="20"/>
      <c r="AE5806"/>
      <c r="AF5806"/>
      <c r="AG5806"/>
      <c r="AH5806"/>
      <c r="AI5806" s="20"/>
      <c r="AJ5806"/>
      <c r="AK5806"/>
      <c r="AL5806"/>
      <c r="AM5806"/>
      <c r="AN5806" s="20"/>
      <c r="AO5806"/>
      <c r="AT5806" s="14"/>
      <c r="AU5806" s="14"/>
      <c r="AV5806" s="14"/>
      <c r="AW5806" s="14"/>
    </row>
    <row r="5807" spans="1:49" s="10" customFormat="1">
      <c r="A5807" s="12"/>
      <c r="C5807"/>
      <c r="D5807"/>
      <c r="E5807" s="20"/>
      <c r="F5807"/>
      <c r="G5807"/>
      <c r="H5807"/>
      <c r="I5807"/>
      <c r="J5807" s="20"/>
      <c r="K5807"/>
      <c r="L5807"/>
      <c r="M5807"/>
      <c r="N5807"/>
      <c r="O5807" s="20"/>
      <c r="P5807"/>
      <c r="Q5807"/>
      <c r="R5807"/>
      <c r="S5807"/>
      <c r="T5807" s="20"/>
      <c r="U5807"/>
      <c r="V5807"/>
      <c r="W5807"/>
      <c r="X5807"/>
      <c r="Y5807" s="20"/>
      <c r="Z5807"/>
      <c r="AA5807"/>
      <c r="AB5807"/>
      <c r="AC5807"/>
      <c r="AD5807" s="20"/>
      <c r="AE5807"/>
      <c r="AF5807"/>
      <c r="AG5807"/>
      <c r="AH5807"/>
      <c r="AI5807" s="20"/>
      <c r="AJ5807"/>
      <c r="AK5807"/>
      <c r="AL5807"/>
      <c r="AM5807"/>
      <c r="AN5807" s="20"/>
      <c r="AO5807"/>
      <c r="AT5807" s="14"/>
      <c r="AU5807" s="14"/>
      <c r="AV5807" s="14"/>
      <c r="AW5807" s="14"/>
    </row>
    <row r="5808" spans="1:49" s="10" customFormat="1">
      <c r="A5808" s="12"/>
      <c r="C5808"/>
      <c r="D5808"/>
      <c r="E5808" s="20"/>
      <c r="F5808"/>
      <c r="G5808"/>
      <c r="H5808"/>
      <c r="I5808"/>
      <c r="J5808" s="20"/>
      <c r="K5808"/>
      <c r="L5808"/>
      <c r="M5808"/>
      <c r="N5808"/>
      <c r="O5808" s="20"/>
      <c r="P5808"/>
      <c r="Q5808"/>
      <c r="R5808"/>
      <c r="S5808"/>
      <c r="T5808" s="20"/>
      <c r="U5808"/>
      <c r="V5808"/>
      <c r="W5808"/>
      <c r="X5808"/>
      <c r="Y5808" s="20"/>
      <c r="Z5808"/>
      <c r="AA5808"/>
      <c r="AB5808"/>
      <c r="AC5808"/>
      <c r="AD5808" s="20"/>
      <c r="AE5808"/>
      <c r="AF5808"/>
      <c r="AG5808"/>
      <c r="AH5808"/>
      <c r="AI5808" s="20"/>
      <c r="AJ5808"/>
      <c r="AK5808"/>
      <c r="AL5808"/>
      <c r="AM5808"/>
      <c r="AN5808" s="20"/>
      <c r="AO5808"/>
      <c r="AT5808" s="14"/>
      <c r="AU5808" s="14"/>
      <c r="AV5808" s="14"/>
      <c r="AW5808" s="14"/>
    </row>
    <row r="5809" spans="1:49" s="10" customFormat="1">
      <c r="A5809" s="12"/>
      <c r="C5809"/>
      <c r="D5809"/>
      <c r="E5809" s="20"/>
      <c r="F5809"/>
      <c r="G5809"/>
      <c r="H5809"/>
      <c r="I5809"/>
      <c r="J5809" s="20"/>
      <c r="K5809"/>
      <c r="L5809"/>
      <c r="M5809"/>
      <c r="N5809"/>
      <c r="O5809" s="20"/>
      <c r="P5809"/>
      <c r="Q5809"/>
      <c r="R5809"/>
      <c r="S5809"/>
      <c r="T5809" s="20"/>
      <c r="U5809"/>
      <c r="V5809"/>
      <c r="W5809"/>
      <c r="X5809"/>
      <c r="Y5809" s="20"/>
      <c r="Z5809"/>
      <c r="AA5809"/>
      <c r="AB5809"/>
      <c r="AC5809"/>
      <c r="AD5809" s="20"/>
      <c r="AE5809"/>
      <c r="AF5809"/>
      <c r="AG5809"/>
      <c r="AH5809"/>
      <c r="AI5809" s="20"/>
      <c r="AJ5809"/>
      <c r="AK5809"/>
      <c r="AL5809"/>
      <c r="AM5809"/>
      <c r="AN5809" s="20"/>
      <c r="AO5809"/>
      <c r="AT5809" s="14"/>
      <c r="AU5809" s="14"/>
      <c r="AV5809" s="14"/>
      <c r="AW5809" s="14"/>
    </row>
    <row r="5810" spans="1:49" s="10" customFormat="1">
      <c r="A5810" s="12"/>
      <c r="C5810"/>
      <c r="D5810"/>
      <c r="E5810" s="20"/>
      <c r="F5810"/>
      <c r="G5810"/>
      <c r="H5810"/>
      <c r="I5810"/>
      <c r="J5810" s="20"/>
      <c r="K5810"/>
      <c r="L5810"/>
      <c r="M5810"/>
      <c r="N5810"/>
      <c r="O5810" s="20"/>
      <c r="P5810"/>
      <c r="Q5810"/>
      <c r="R5810"/>
      <c r="S5810"/>
      <c r="T5810" s="20"/>
      <c r="U5810"/>
      <c r="V5810"/>
      <c r="W5810"/>
      <c r="X5810"/>
      <c r="Y5810" s="20"/>
      <c r="Z5810"/>
      <c r="AA5810"/>
      <c r="AB5810"/>
      <c r="AC5810"/>
      <c r="AD5810" s="20"/>
      <c r="AE5810"/>
      <c r="AF5810"/>
      <c r="AG5810"/>
      <c r="AH5810"/>
      <c r="AI5810" s="20"/>
      <c r="AJ5810"/>
      <c r="AK5810"/>
      <c r="AL5810"/>
      <c r="AM5810"/>
      <c r="AN5810" s="20"/>
      <c r="AO5810"/>
      <c r="AT5810" s="14"/>
      <c r="AU5810" s="14"/>
      <c r="AV5810" s="14"/>
      <c r="AW5810" s="14"/>
    </row>
    <row r="5811" spans="1:49" s="10" customFormat="1">
      <c r="A5811" s="12"/>
      <c r="C5811"/>
      <c r="D5811"/>
      <c r="E5811" s="20"/>
      <c r="F5811"/>
      <c r="G5811"/>
      <c r="H5811"/>
      <c r="I5811"/>
      <c r="J5811" s="20"/>
      <c r="K5811"/>
      <c r="L5811"/>
      <c r="M5811"/>
      <c r="N5811"/>
      <c r="O5811" s="20"/>
      <c r="P5811"/>
      <c r="Q5811"/>
      <c r="R5811"/>
      <c r="S5811"/>
      <c r="T5811" s="20"/>
      <c r="U5811"/>
      <c r="V5811"/>
      <c r="W5811"/>
      <c r="X5811"/>
      <c r="Y5811" s="20"/>
      <c r="Z5811"/>
      <c r="AA5811"/>
      <c r="AB5811"/>
      <c r="AC5811"/>
      <c r="AD5811" s="20"/>
      <c r="AE5811"/>
      <c r="AF5811"/>
      <c r="AG5811"/>
      <c r="AH5811"/>
      <c r="AI5811" s="20"/>
      <c r="AJ5811"/>
      <c r="AK5811"/>
      <c r="AL5811"/>
      <c r="AM5811"/>
      <c r="AN5811" s="20"/>
      <c r="AO5811"/>
      <c r="AT5811" s="14"/>
      <c r="AU5811" s="14"/>
      <c r="AV5811" s="14"/>
      <c r="AW5811" s="14"/>
    </row>
    <row r="5812" spans="1:49" s="10" customFormat="1">
      <c r="A5812" s="12"/>
      <c r="C5812"/>
      <c r="D5812"/>
      <c r="E5812" s="20"/>
      <c r="F5812"/>
      <c r="G5812"/>
      <c r="H5812"/>
      <c r="I5812"/>
      <c r="J5812" s="20"/>
      <c r="K5812"/>
      <c r="L5812"/>
      <c r="M5812"/>
      <c r="N5812"/>
      <c r="O5812" s="20"/>
      <c r="P5812"/>
      <c r="Q5812"/>
      <c r="R5812"/>
      <c r="S5812"/>
      <c r="T5812" s="20"/>
      <c r="U5812"/>
      <c r="V5812"/>
      <c r="W5812"/>
      <c r="X5812"/>
      <c r="Y5812" s="20"/>
      <c r="Z5812"/>
      <c r="AA5812"/>
      <c r="AB5812"/>
      <c r="AC5812"/>
      <c r="AD5812" s="20"/>
      <c r="AE5812"/>
      <c r="AF5812"/>
      <c r="AG5812"/>
      <c r="AH5812"/>
      <c r="AI5812" s="20"/>
      <c r="AJ5812"/>
      <c r="AK5812"/>
      <c r="AL5812"/>
      <c r="AM5812"/>
      <c r="AN5812" s="20"/>
      <c r="AO5812"/>
      <c r="AT5812" s="14"/>
      <c r="AU5812" s="14"/>
      <c r="AV5812" s="14"/>
      <c r="AW5812" s="14"/>
    </row>
    <row r="5813" spans="1:49" s="10" customFormat="1">
      <c r="A5813" s="12"/>
      <c r="C5813"/>
      <c r="D5813"/>
      <c r="E5813" s="20"/>
      <c r="F5813"/>
      <c r="G5813"/>
      <c r="H5813"/>
      <c r="I5813"/>
      <c r="J5813" s="20"/>
      <c r="K5813"/>
      <c r="L5813"/>
      <c r="M5813"/>
      <c r="N5813"/>
      <c r="O5813" s="20"/>
      <c r="P5813"/>
      <c r="Q5813"/>
      <c r="R5813"/>
      <c r="S5813"/>
      <c r="T5813" s="20"/>
      <c r="U5813"/>
      <c r="V5813"/>
      <c r="W5813"/>
      <c r="X5813"/>
      <c r="Y5813" s="20"/>
      <c r="Z5813"/>
      <c r="AA5813"/>
      <c r="AB5813"/>
      <c r="AC5813"/>
      <c r="AD5813" s="20"/>
      <c r="AE5813"/>
      <c r="AF5813"/>
      <c r="AG5813"/>
      <c r="AH5813"/>
      <c r="AI5813" s="20"/>
      <c r="AJ5813"/>
      <c r="AK5813"/>
      <c r="AL5813"/>
      <c r="AM5813"/>
      <c r="AN5813" s="20"/>
      <c r="AO5813"/>
      <c r="AT5813" s="14"/>
      <c r="AU5813" s="14"/>
      <c r="AV5813" s="14"/>
      <c r="AW5813" s="14"/>
    </row>
    <row r="5814" spans="1:49" s="10" customFormat="1">
      <c r="A5814" s="12"/>
      <c r="C5814"/>
      <c r="D5814"/>
      <c r="E5814" s="20"/>
      <c r="F5814"/>
      <c r="G5814"/>
      <c r="H5814"/>
      <c r="I5814"/>
      <c r="J5814" s="20"/>
      <c r="K5814"/>
      <c r="L5814"/>
      <c r="M5814"/>
      <c r="N5814"/>
      <c r="O5814" s="20"/>
      <c r="P5814"/>
      <c r="Q5814"/>
      <c r="R5814"/>
      <c r="S5814"/>
      <c r="T5814" s="20"/>
      <c r="U5814"/>
      <c r="V5814"/>
      <c r="W5814"/>
      <c r="X5814"/>
      <c r="Y5814" s="20"/>
      <c r="Z5814"/>
      <c r="AA5814"/>
      <c r="AB5814"/>
      <c r="AC5814"/>
      <c r="AD5814" s="20"/>
      <c r="AE5814"/>
      <c r="AF5814"/>
      <c r="AG5814"/>
      <c r="AH5814"/>
      <c r="AI5814" s="20"/>
      <c r="AJ5814"/>
      <c r="AK5814"/>
      <c r="AL5814"/>
      <c r="AM5814"/>
      <c r="AN5814" s="20"/>
      <c r="AO5814"/>
      <c r="AT5814" s="14"/>
      <c r="AU5814" s="14"/>
      <c r="AV5814" s="14"/>
      <c r="AW5814" s="14"/>
    </row>
    <row r="5815" spans="1:49" s="10" customFormat="1">
      <c r="A5815" s="12"/>
      <c r="C5815"/>
      <c r="D5815"/>
      <c r="E5815" s="20"/>
      <c r="F5815"/>
      <c r="G5815"/>
      <c r="H5815"/>
      <c r="I5815"/>
      <c r="J5815" s="20"/>
      <c r="K5815"/>
      <c r="L5815"/>
      <c r="M5815"/>
      <c r="N5815"/>
      <c r="O5815" s="20"/>
      <c r="P5815"/>
      <c r="Q5815"/>
      <c r="R5815"/>
      <c r="S5815"/>
      <c r="T5815" s="20"/>
      <c r="U5815"/>
      <c r="V5815"/>
      <c r="W5815"/>
      <c r="X5815"/>
      <c r="Y5815" s="20"/>
      <c r="Z5815"/>
      <c r="AA5815"/>
      <c r="AB5815"/>
      <c r="AC5815"/>
      <c r="AD5815" s="20"/>
      <c r="AE5815"/>
      <c r="AF5815"/>
      <c r="AG5815"/>
      <c r="AH5815"/>
      <c r="AI5815" s="20"/>
      <c r="AJ5815"/>
      <c r="AK5815"/>
      <c r="AL5815"/>
      <c r="AM5815"/>
      <c r="AN5815" s="20"/>
      <c r="AO5815"/>
      <c r="AT5815" s="14"/>
      <c r="AU5815" s="14"/>
      <c r="AV5815" s="14"/>
      <c r="AW5815" s="14"/>
    </row>
    <row r="5816" spans="1:49" s="10" customFormat="1">
      <c r="A5816" s="12"/>
      <c r="C5816"/>
      <c r="D5816"/>
      <c r="E5816" s="20"/>
      <c r="F5816"/>
      <c r="G5816"/>
      <c r="H5816"/>
      <c r="I5816"/>
      <c r="J5816" s="20"/>
      <c r="K5816"/>
      <c r="L5816"/>
      <c r="M5816"/>
      <c r="N5816"/>
      <c r="O5816" s="20"/>
      <c r="P5816"/>
      <c r="Q5816"/>
      <c r="R5816"/>
      <c r="S5816"/>
      <c r="T5816" s="20"/>
      <c r="U5816"/>
      <c r="V5816"/>
      <c r="W5816"/>
      <c r="X5816"/>
      <c r="Y5816" s="20"/>
      <c r="Z5816"/>
      <c r="AA5816"/>
      <c r="AB5816"/>
      <c r="AC5816"/>
      <c r="AD5816" s="20"/>
      <c r="AE5816"/>
      <c r="AF5816"/>
      <c r="AG5816"/>
      <c r="AH5816"/>
      <c r="AI5816" s="20"/>
      <c r="AJ5816"/>
      <c r="AK5816"/>
      <c r="AL5816"/>
      <c r="AM5816"/>
      <c r="AN5816" s="20"/>
      <c r="AO5816"/>
      <c r="AT5816" s="14"/>
      <c r="AU5816" s="14"/>
      <c r="AV5816" s="14"/>
      <c r="AW5816" s="14"/>
    </row>
    <row r="5817" spans="1:49" s="10" customFormat="1">
      <c r="A5817" s="12"/>
      <c r="C5817"/>
      <c r="D5817"/>
      <c r="E5817" s="20"/>
      <c r="F5817"/>
      <c r="G5817"/>
      <c r="H5817"/>
      <c r="I5817"/>
      <c r="J5817" s="20"/>
      <c r="K5817"/>
      <c r="L5817"/>
      <c r="M5817"/>
      <c r="N5817"/>
      <c r="O5817" s="20"/>
      <c r="P5817"/>
      <c r="Q5817"/>
      <c r="R5817"/>
      <c r="S5817"/>
      <c r="T5817" s="20"/>
      <c r="U5817"/>
      <c r="V5817"/>
      <c r="W5817"/>
      <c r="X5817"/>
      <c r="Y5817" s="20"/>
      <c r="Z5817"/>
      <c r="AA5817"/>
      <c r="AB5817"/>
      <c r="AC5817"/>
      <c r="AD5817" s="20"/>
      <c r="AE5817"/>
      <c r="AF5817"/>
      <c r="AG5817"/>
      <c r="AH5817"/>
      <c r="AI5817" s="20"/>
      <c r="AJ5817"/>
      <c r="AK5817"/>
      <c r="AL5817"/>
      <c r="AM5817"/>
      <c r="AN5817" s="20"/>
      <c r="AO5817"/>
      <c r="AT5817" s="14"/>
      <c r="AU5817" s="14"/>
      <c r="AV5817" s="14"/>
      <c r="AW5817" s="14"/>
    </row>
    <row r="5818" spans="1:49" s="10" customFormat="1">
      <c r="A5818" s="12"/>
      <c r="C5818"/>
      <c r="D5818"/>
      <c r="E5818" s="20"/>
      <c r="F5818"/>
      <c r="G5818"/>
      <c r="H5818"/>
      <c r="I5818"/>
      <c r="J5818" s="20"/>
      <c r="K5818"/>
      <c r="L5818"/>
      <c r="M5818"/>
      <c r="N5818"/>
      <c r="O5818" s="20"/>
      <c r="P5818"/>
      <c r="Q5818"/>
      <c r="R5818"/>
      <c r="S5818"/>
      <c r="T5818" s="20"/>
      <c r="U5818"/>
      <c r="V5818"/>
      <c r="W5818"/>
      <c r="X5818"/>
      <c r="Y5818" s="20"/>
      <c r="Z5818"/>
      <c r="AA5818"/>
      <c r="AB5818"/>
      <c r="AC5818"/>
      <c r="AD5818" s="20"/>
      <c r="AE5818"/>
      <c r="AF5818"/>
      <c r="AG5818"/>
      <c r="AH5818"/>
      <c r="AI5818" s="20"/>
      <c r="AJ5818"/>
      <c r="AK5818"/>
      <c r="AL5818"/>
      <c r="AM5818"/>
      <c r="AN5818" s="20"/>
      <c r="AO5818"/>
      <c r="AT5818" s="14"/>
      <c r="AU5818" s="14"/>
      <c r="AV5818" s="14"/>
      <c r="AW5818" s="14"/>
    </row>
    <row r="5819" spans="1:49" s="10" customFormat="1">
      <c r="A5819" s="12"/>
      <c r="C5819"/>
      <c r="D5819"/>
      <c r="E5819" s="20"/>
      <c r="F5819"/>
      <c r="G5819"/>
      <c r="H5819"/>
      <c r="I5819"/>
      <c r="J5819" s="20"/>
      <c r="K5819"/>
      <c r="L5819"/>
      <c r="M5819"/>
      <c r="N5819"/>
      <c r="O5819" s="20"/>
      <c r="P5819"/>
      <c r="Q5819"/>
      <c r="R5819"/>
      <c r="S5819"/>
      <c r="T5819" s="20"/>
      <c r="U5819"/>
      <c r="V5819"/>
      <c r="W5819"/>
      <c r="X5819"/>
      <c r="Y5819" s="20"/>
      <c r="Z5819"/>
      <c r="AA5819"/>
      <c r="AB5819"/>
      <c r="AC5819"/>
      <c r="AD5819" s="20"/>
      <c r="AE5819"/>
      <c r="AF5819"/>
      <c r="AG5819"/>
      <c r="AH5819"/>
      <c r="AI5819" s="20"/>
      <c r="AJ5819"/>
      <c r="AK5819"/>
      <c r="AL5819"/>
      <c r="AM5819"/>
      <c r="AN5819" s="20"/>
      <c r="AO5819"/>
      <c r="AT5819" s="14"/>
      <c r="AU5819" s="14"/>
      <c r="AV5819" s="14"/>
      <c r="AW5819" s="14"/>
    </row>
    <row r="5820" spans="1:49" s="10" customFormat="1">
      <c r="A5820" s="12"/>
      <c r="C5820"/>
      <c r="D5820"/>
      <c r="E5820" s="20"/>
      <c r="F5820"/>
      <c r="G5820"/>
      <c r="H5820"/>
      <c r="I5820"/>
      <c r="J5820" s="20"/>
      <c r="K5820"/>
      <c r="L5820"/>
      <c r="M5820"/>
      <c r="N5820"/>
      <c r="O5820" s="20"/>
      <c r="P5820"/>
      <c r="Q5820"/>
      <c r="R5820"/>
      <c r="S5820"/>
      <c r="T5820" s="20"/>
      <c r="U5820"/>
      <c r="V5820"/>
      <c r="W5820"/>
      <c r="X5820"/>
      <c r="Y5820" s="20"/>
      <c r="Z5820"/>
      <c r="AA5820"/>
      <c r="AB5820"/>
      <c r="AC5820"/>
      <c r="AD5820" s="20"/>
      <c r="AE5820"/>
      <c r="AF5820"/>
      <c r="AG5820"/>
      <c r="AH5820"/>
      <c r="AI5820" s="20"/>
      <c r="AJ5820"/>
      <c r="AK5820"/>
      <c r="AL5820"/>
      <c r="AM5820"/>
      <c r="AN5820" s="20"/>
      <c r="AO5820"/>
      <c r="AT5820" s="14"/>
      <c r="AU5820" s="14"/>
      <c r="AV5820" s="14"/>
      <c r="AW5820" s="14"/>
    </row>
    <row r="5821" spans="1:49" s="10" customFormat="1">
      <c r="A5821" s="12"/>
      <c r="C5821"/>
      <c r="D5821"/>
      <c r="E5821" s="20"/>
      <c r="F5821"/>
      <c r="G5821"/>
      <c r="H5821"/>
      <c r="I5821"/>
      <c r="J5821" s="20"/>
      <c r="K5821"/>
      <c r="L5821"/>
      <c r="M5821"/>
      <c r="N5821"/>
      <c r="O5821" s="20"/>
      <c r="P5821"/>
      <c r="Q5821"/>
      <c r="R5821"/>
      <c r="S5821"/>
      <c r="T5821" s="20"/>
      <c r="U5821"/>
      <c r="V5821"/>
      <c r="W5821"/>
      <c r="X5821"/>
      <c r="Y5821" s="20"/>
      <c r="Z5821"/>
      <c r="AA5821"/>
      <c r="AB5821"/>
      <c r="AC5821"/>
      <c r="AD5821" s="20"/>
      <c r="AE5821"/>
      <c r="AF5821"/>
      <c r="AG5821"/>
      <c r="AH5821"/>
      <c r="AI5821" s="20"/>
      <c r="AJ5821"/>
      <c r="AK5821"/>
      <c r="AL5821"/>
      <c r="AM5821"/>
      <c r="AN5821" s="20"/>
      <c r="AO5821"/>
      <c r="AT5821" s="14"/>
      <c r="AU5821" s="14"/>
      <c r="AV5821" s="14"/>
      <c r="AW5821" s="14"/>
    </row>
    <row r="5822" spans="1:49" s="10" customFormat="1">
      <c r="A5822" s="12"/>
      <c r="C5822"/>
      <c r="D5822"/>
      <c r="E5822" s="20"/>
      <c r="F5822"/>
      <c r="G5822"/>
      <c r="H5822"/>
      <c r="I5822"/>
      <c r="J5822" s="20"/>
      <c r="K5822"/>
      <c r="L5822"/>
      <c r="M5822"/>
      <c r="N5822"/>
      <c r="O5822" s="20"/>
      <c r="P5822"/>
      <c r="Q5822"/>
      <c r="R5822"/>
      <c r="S5822"/>
      <c r="T5822" s="20"/>
      <c r="U5822"/>
      <c r="V5822"/>
      <c r="W5822"/>
      <c r="X5822"/>
      <c r="Y5822" s="20"/>
      <c r="Z5822"/>
      <c r="AA5822"/>
      <c r="AB5822"/>
      <c r="AC5822"/>
      <c r="AD5822" s="20"/>
      <c r="AE5822"/>
      <c r="AF5822"/>
      <c r="AG5822"/>
      <c r="AH5822"/>
      <c r="AI5822" s="20"/>
      <c r="AJ5822"/>
      <c r="AK5822"/>
      <c r="AL5822"/>
      <c r="AM5822"/>
      <c r="AN5822" s="20"/>
      <c r="AO5822"/>
      <c r="AT5822" s="14"/>
      <c r="AU5822" s="14"/>
      <c r="AV5822" s="14"/>
      <c r="AW5822" s="14"/>
    </row>
    <row r="5823" spans="1:49" s="10" customFormat="1">
      <c r="A5823" s="12"/>
      <c r="C5823"/>
      <c r="D5823"/>
      <c r="E5823" s="20"/>
      <c r="F5823"/>
      <c r="G5823"/>
      <c r="H5823"/>
      <c r="I5823"/>
      <c r="J5823" s="20"/>
      <c r="K5823"/>
      <c r="L5823"/>
      <c r="M5823"/>
      <c r="N5823"/>
      <c r="O5823" s="20"/>
      <c r="P5823"/>
      <c r="Q5823"/>
      <c r="R5823"/>
      <c r="S5823"/>
      <c r="T5823" s="20"/>
      <c r="U5823"/>
      <c r="V5823"/>
      <c r="W5823"/>
      <c r="X5823"/>
      <c r="Y5823" s="20"/>
      <c r="Z5823"/>
      <c r="AA5823"/>
      <c r="AB5823"/>
      <c r="AC5823"/>
      <c r="AD5823" s="20"/>
      <c r="AE5823"/>
      <c r="AF5823"/>
      <c r="AG5823"/>
      <c r="AH5823"/>
      <c r="AI5823" s="20"/>
      <c r="AJ5823"/>
      <c r="AK5823"/>
      <c r="AL5823"/>
      <c r="AM5823"/>
      <c r="AN5823" s="20"/>
      <c r="AO5823"/>
      <c r="AT5823" s="14"/>
      <c r="AU5823" s="14"/>
      <c r="AV5823" s="14"/>
      <c r="AW5823" s="14"/>
    </row>
    <row r="5824" spans="1:49" s="10" customFormat="1">
      <c r="A5824" s="12"/>
      <c r="C5824"/>
      <c r="D5824"/>
      <c r="E5824" s="20"/>
      <c r="F5824"/>
      <c r="G5824"/>
      <c r="H5824"/>
      <c r="I5824"/>
      <c r="J5824" s="20"/>
      <c r="K5824"/>
      <c r="L5824"/>
      <c r="M5824"/>
      <c r="N5824"/>
      <c r="O5824" s="20"/>
      <c r="P5824"/>
      <c r="Q5824"/>
      <c r="R5824"/>
      <c r="S5824"/>
      <c r="T5824" s="20"/>
      <c r="U5824"/>
      <c r="V5824"/>
      <c r="W5824"/>
      <c r="X5824"/>
      <c r="Y5824" s="20"/>
      <c r="Z5824"/>
      <c r="AA5824"/>
      <c r="AB5824"/>
      <c r="AC5824"/>
      <c r="AD5824" s="20"/>
      <c r="AE5824"/>
      <c r="AF5824"/>
      <c r="AG5824"/>
      <c r="AH5824"/>
      <c r="AI5824" s="20"/>
      <c r="AJ5824"/>
      <c r="AK5824"/>
      <c r="AL5824"/>
      <c r="AM5824"/>
      <c r="AN5824" s="20"/>
      <c r="AO5824"/>
      <c r="AT5824" s="14"/>
      <c r="AU5824" s="14"/>
      <c r="AV5824" s="14"/>
      <c r="AW5824" s="14"/>
    </row>
    <row r="5825" spans="1:49" s="10" customFormat="1">
      <c r="A5825" s="12"/>
      <c r="C5825"/>
      <c r="D5825"/>
      <c r="E5825" s="20"/>
      <c r="F5825"/>
      <c r="G5825"/>
      <c r="H5825"/>
      <c r="I5825"/>
      <c r="J5825" s="20"/>
      <c r="K5825"/>
      <c r="L5825"/>
      <c r="M5825"/>
      <c r="N5825"/>
      <c r="O5825" s="20"/>
      <c r="P5825"/>
      <c r="Q5825"/>
      <c r="R5825"/>
      <c r="S5825"/>
      <c r="T5825" s="20"/>
      <c r="U5825"/>
      <c r="V5825"/>
      <c r="W5825"/>
      <c r="X5825"/>
      <c r="Y5825" s="20"/>
      <c r="Z5825"/>
      <c r="AA5825"/>
      <c r="AB5825"/>
      <c r="AC5825"/>
      <c r="AD5825" s="20"/>
      <c r="AE5825"/>
      <c r="AF5825"/>
      <c r="AG5825"/>
      <c r="AH5825"/>
      <c r="AI5825" s="20"/>
      <c r="AJ5825"/>
      <c r="AK5825"/>
      <c r="AL5825"/>
      <c r="AM5825"/>
      <c r="AN5825" s="20"/>
      <c r="AO5825"/>
      <c r="AT5825" s="14"/>
      <c r="AU5825" s="14"/>
      <c r="AV5825" s="14"/>
      <c r="AW5825" s="14"/>
    </row>
    <row r="5826" spans="1:49" s="10" customFormat="1">
      <c r="A5826" s="12"/>
      <c r="C5826"/>
      <c r="D5826"/>
      <c r="E5826" s="20"/>
      <c r="F5826"/>
      <c r="G5826"/>
      <c r="H5826"/>
      <c r="I5826"/>
      <c r="J5826" s="20"/>
      <c r="K5826"/>
      <c r="L5826"/>
      <c r="M5826"/>
      <c r="N5826"/>
      <c r="O5826" s="20"/>
      <c r="P5826"/>
      <c r="Q5826"/>
      <c r="R5826"/>
      <c r="S5826"/>
      <c r="T5826" s="20"/>
      <c r="U5826"/>
      <c r="V5826"/>
      <c r="W5826"/>
      <c r="X5826"/>
      <c r="Y5826" s="20"/>
      <c r="Z5826"/>
      <c r="AA5826"/>
      <c r="AB5826"/>
      <c r="AC5826"/>
      <c r="AD5826" s="20"/>
      <c r="AE5826"/>
      <c r="AF5826"/>
      <c r="AG5826"/>
      <c r="AH5826"/>
      <c r="AI5826" s="20"/>
      <c r="AJ5826"/>
      <c r="AK5826"/>
      <c r="AL5826"/>
      <c r="AM5826"/>
      <c r="AN5826" s="20"/>
      <c r="AO5826"/>
      <c r="AT5826" s="14"/>
      <c r="AU5826" s="14"/>
      <c r="AV5826" s="14"/>
      <c r="AW5826" s="14"/>
    </row>
    <row r="5827" spans="1:49" s="10" customFormat="1">
      <c r="A5827" s="12"/>
      <c r="C5827"/>
      <c r="D5827"/>
      <c r="E5827" s="20"/>
      <c r="F5827"/>
      <c r="G5827"/>
      <c r="H5827"/>
      <c r="I5827"/>
      <c r="J5827" s="20"/>
      <c r="K5827"/>
      <c r="L5827"/>
      <c r="M5827"/>
      <c r="N5827"/>
      <c r="O5827" s="20"/>
      <c r="P5827"/>
      <c r="Q5827"/>
      <c r="R5827"/>
      <c r="S5827"/>
      <c r="T5827" s="20"/>
      <c r="U5827"/>
      <c r="V5827"/>
      <c r="W5827"/>
      <c r="X5827"/>
      <c r="Y5827" s="20"/>
      <c r="Z5827"/>
      <c r="AA5827"/>
      <c r="AB5827"/>
      <c r="AC5827"/>
      <c r="AD5827" s="20"/>
      <c r="AE5827"/>
      <c r="AF5827"/>
      <c r="AG5827"/>
      <c r="AH5827"/>
      <c r="AI5827" s="20"/>
      <c r="AJ5827"/>
      <c r="AK5827"/>
      <c r="AL5827"/>
      <c r="AM5827"/>
      <c r="AN5827" s="20"/>
      <c r="AO5827"/>
      <c r="AT5827" s="14"/>
      <c r="AU5827" s="14"/>
      <c r="AV5827" s="14"/>
      <c r="AW5827" s="14"/>
    </row>
    <row r="5828" spans="1:49" s="10" customFormat="1">
      <c r="A5828" s="12"/>
      <c r="C5828"/>
      <c r="D5828"/>
      <c r="E5828" s="20"/>
      <c r="F5828"/>
      <c r="G5828"/>
      <c r="H5828"/>
      <c r="I5828"/>
      <c r="J5828" s="20"/>
      <c r="K5828"/>
      <c r="L5828"/>
      <c r="M5828"/>
      <c r="N5828"/>
      <c r="O5828" s="20"/>
      <c r="P5828"/>
      <c r="Q5828"/>
      <c r="R5828"/>
      <c r="S5828"/>
      <c r="T5828" s="20"/>
      <c r="U5828"/>
      <c r="V5828"/>
      <c r="W5828"/>
      <c r="X5828"/>
      <c r="Y5828" s="20"/>
      <c r="Z5828"/>
      <c r="AA5828"/>
      <c r="AB5828"/>
      <c r="AC5828"/>
      <c r="AD5828" s="20"/>
      <c r="AE5828"/>
      <c r="AF5828"/>
      <c r="AG5828"/>
      <c r="AH5828"/>
      <c r="AI5828" s="20"/>
      <c r="AJ5828"/>
      <c r="AK5828"/>
      <c r="AL5828"/>
      <c r="AM5828"/>
      <c r="AN5828" s="20"/>
      <c r="AO5828"/>
      <c r="AT5828" s="14"/>
      <c r="AU5828" s="14"/>
      <c r="AV5828" s="14"/>
      <c r="AW5828" s="14"/>
    </row>
    <row r="5829" spans="1:49" s="10" customFormat="1">
      <c r="A5829" s="12"/>
      <c r="C5829"/>
      <c r="D5829"/>
      <c r="E5829" s="20"/>
      <c r="F5829"/>
      <c r="G5829"/>
      <c r="H5829"/>
      <c r="I5829"/>
      <c r="J5829" s="20"/>
      <c r="K5829"/>
      <c r="L5829"/>
      <c r="M5829"/>
      <c r="N5829"/>
      <c r="O5829" s="20"/>
      <c r="P5829"/>
      <c r="Q5829"/>
      <c r="R5829"/>
      <c r="S5829"/>
      <c r="T5829" s="20"/>
      <c r="U5829"/>
      <c r="V5829"/>
      <c r="W5829"/>
      <c r="X5829"/>
      <c r="Y5829" s="20"/>
      <c r="Z5829"/>
      <c r="AA5829"/>
      <c r="AB5829"/>
      <c r="AC5829"/>
      <c r="AD5829" s="20"/>
      <c r="AE5829"/>
      <c r="AF5829"/>
      <c r="AG5829"/>
      <c r="AH5829"/>
      <c r="AI5829" s="20"/>
      <c r="AJ5829"/>
      <c r="AK5829"/>
      <c r="AL5829"/>
      <c r="AM5829"/>
      <c r="AN5829" s="20"/>
      <c r="AO5829"/>
      <c r="AT5829" s="14"/>
      <c r="AU5829" s="14"/>
      <c r="AV5829" s="14"/>
      <c r="AW5829" s="14"/>
    </row>
    <row r="5830" spans="1:49" s="10" customFormat="1">
      <c r="A5830" s="12"/>
      <c r="C5830"/>
      <c r="D5830"/>
      <c r="E5830" s="20"/>
      <c r="F5830"/>
      <c r="G5830"/>
      <c r="H5830"/>
      <c r="I5830"/>
      <c r="J5830" s="20"/>
      <c r="K5830"/>
      <c r="L5830"/>
      <c r="M5830"/>
      <c r="N5830"/>
      <c r="O5830" s="20"/>
      <c r="P5830"/>
      <c r="Q5830"/>
      <c r="R5830"/>
      <c r="S5830"/>
      <c r="T5830" s="20"/>
      <c r="U5830"/>
      <c r="V5830"/>
      <c r="W5830"/>
      <c r="X5830"/>
      <c r="Y5830" s="20"/>
      <c r="Z5830"/>
      <c r="AA5830"/>
      <c r="AB5830"/>
      <c r="AC5830"/>
      <c r="AD5830" s="20"/>
      <c r="AE5830"/>
      <c r="AF5830"/>
      <c r="AG5830"/>
      <c r="AH5830"/>
      <c r="AI5830" s="20"/>
      <c r="AJ5830"/>
      <c r="AK5830"/>
      <c r="AL5830"/>
      <c r="AM5830"/>
      <c r="AN5830" s="20"/>
      <c r="AO5830"/>
      <c r="AT5830" s="14"/>
      <c r="AU5830" s="14"/>
      <c r="AV5830" s="14"/>
      <c r="AW5830" s="14"/>
    </row>
    <row r="5831" spans="1:49" s="10" customFormat="1">
      <c r="A5831" s="12"/>
      <c r="C5831"/>
      <c r="D5831"/>
      <c r="E5831" s="20"/>
      <c r="F5831"/>
      <c r="G5831"/>
      <c r="H5831"/>
      <c r="I5831"/>
      <c r="J5831" s="20"/>
      <c r="K5831"/>
      <c r="L5831"/>
      <c r="M5831"/>
      <c r="N5831"/>
      <c r="O5831" s="20"/>
      <c r="P5831"/>
      <c r="Q5831"/>
      <c r="R5831"/>
      <c r="S5831"/>
      <c r="T5831" s="20"/>
      <c r="U5831"/>
      <c r="V5831"/>
      <c r="W5831"/>
      <c r="X5831"/>
      <c r="Y5831" s="20"/>
      <c r="Z5831"/>
      <c r="AA5831"/>
      <c r="AB5831"/>
      <c r="AC5831"/>
      <c r="AD5831" s="20"/>
      <c r="AE5831"/>
      <c r="AF5831"/>
      <c r="AG5831"/>
      <c r="AH5831"/>
      <c r="AI5831" s="20"/>
      <c r="AJ5831"/>
      <c r="AK5831"/>
      <c r="AL5831"/>
      <c r="AM5831"/>
      <c r="AN5831" s="20"/>
      <c r="AO5831"/>
      <c r="AT5831" s="14"/>
      <c r="AU5831" s="14"/>
      <c r="AV5831" s="14"/>
      <c r="AW5831" s="14"/>
    </row>
    <row r="5832" spans="1:49" s="10" customFormat="1">
      <c r="A5832" s="12"/>
      <c r="C5832"/>
      <c r="D5832"/>
      <c r="E5832" s="20"/>
      <c r="F5832"/>
      <c r="G5832"/>
      <c r="H5832"/>
      <c r="I5832"/>
      <c r="J5832" s="20"/>
      <c r="K5832"/>
      <c r="L5832"/>
      <c r="M5832"/>
      <c r="N5832"/>
      <c r="O5832" s="20"/>
      <c r="P5832"/>
      <c r="Q5832"/>
      <c r="R5832"/>
      <c r="S5832"/>
      <c r="T5832" s="20"/>
      <c r="U5832"/>
      <c r="V5832"/>
      <c r="W5832"/>
      <c r="X5832"/>
      <c r="Y5832" s="20"/>
      <c r="Z5832"/>
      <c r="AA5832"/>
      <c r="AB5832"/>
      <c r="AC5832"/>
      <c r="AD5832" s="20"/>
      <c r="AE5832"/>
      <c r="AF5832"/>
      <c r="AG5832"/>
      <c r="AH5832"/>
      <c r="AI5832" s="20"/>
      <c r="AJ5832"/>
      <c r="AK5832"/>
      <c r="AL5832"/>
      <c r="AM5832"/>
      <c r="AN5832" s="20"/>
      <c r="AO5832"/>
      <c r="AT5832" s="14"/>
      <c r="AU5832" s="14"/>
      <c r="AV5832" s="14"/>
      <c r="AW5832" s="14"/>
    </row>
    <row r="5833" spans="1:49" s="10" customFormat="1">
      <c r="A5833" s="12"/>
      <c r="C5833"/>
      <c r="D5833"/>
      <c r="E5833" s="20"/>
      <c r="F5833"/>
      <c r="G5833"/>
      <c r="H5833"/>
      <c r="I5833"/>
      <c r="J5833" s="20"/>
      <c r="K5833"/>
      <c r="L5833"/>
      <c r="M5833"/>
      <c r="N5833"/>
      <c r="O5833" s="20"/>
      <c r="P5833"/>
      <c r="Q5833"/>
      <c r="R5833"/>
      <c r="S5833"/>
      <c r="T5833" s="20"/>
      <c r="U5833"/>
      <c r="V5833"/>
      <c r="W5833"/>
      <c r="X5833"/>
      <c r="Y5833" s="20"/>
      <c r="Z5833"/>
      <c r="AA5833"/>
      <c r="AB5833"/>
      <c r="AC5833"/>
      <c r="AD5833" s="20"/>
      <c r="AE5833"/>
      <c r="AF5833"/>
      <c r="AG5833"/>
      <c r="AH5833"/>
      <c r="AI5833" s="20"/>
      <c r="AJ5833"/>
      <c r="AK5833"/>
      <c r="AL5833"/>
      <c r="AM5833"/>
      <c r="AN5833" s="20"/>
      <c r="AO5833"/>
      <c r="AT5833" s="14"/>
      <c r="AU5833" s="14"/>
      <c r="AV5833" s="14"/>
      <c r="AW5833" s="14"/>
    </row>
    <row r="5834" spans="1:49" s="10" customFormat="1">
      <c r="A5834" s="12"/>
      <c r="C5834"/>
      <c r="D5834"/>
      <c r="E5834" s="20"/>
      <c r="F5834"/>
      <c r="G5834"/>
      <c r="H5834"/>
      <c r="I5834"/>
      <c r="J5834" s="20"/>
      <c r="K5834"/>
      <c r="L5834"/>
      <c r="M5834"/>
      <c r="N5834"/>
      <c r="O5834" s="20"/>
      <c r="P5834"/>
      <c r="Q5834"/>
      <c r="R5834"/>
      <c r="S5834"/>
      <c r="T5834" s="20"/>
      <c r="U5834"/>
      <c r="V5834"/>
      <c r="W5834"/>
      <c r="X5834"/>
      <c r="Y5834" s="20"/>
      <c r="Z5834"/>
      <c r="AA5834"/>
      <c r="AB5834"/>
      <c r="AC5834"/>
      <c r="AD5834" s="20"/>
      <c r="AE5834"/>
      <c r="AF5834"/>
      <c r="AG5834"/>
      <c r="AH5834"/>
      <c r="AI5834" s="20"/>
      <c r="AJ5834"/>
      <c r="AK5834"/>
      <c r="AL5834"/>
      <c r="AM5834"/>
      <c r="AN5834" s="20"/>
      <c r="AO5834"/>
      <c r="AT5834" s="14"/>
      <c r="AU5834" s="14"/>
      <c r="AV5834" s="14"/>
      <c r="AW5834" s="14"/>
    </row>
    <row r="5835" spans="1:49" s="10" customFormat="1">
      <c r="A5835" s="12"/>
      <c r="C5835"/>
      <c r="D5835"/>
      <c r="E5835" s="20"/>
      <c r="F5835"/>
      <c r="G5835"/>
      <c r="H5835"/>
      <c r="I5835"/>
      <c r="J5835" s="20"/>
      <c r="K5835"/>
      <c r="L5835"/>
      <c r="M5835"/>
      <c r="N5835"/>
      <c r="O5835" s="20"/>
      <c r="P5835"/>
      <c r="Q5835"/>
      <c r="R5835"/>
      <c r="S5835"/>
      <c r="T5835" s="20"/>
      <c r="U5835"/>
      <c r="V5835"/>
      <c r="W5835"/>
      <c r="X5835"/>
      <c r="Y5835" s="20"/>
      <c r="Z5835"/>
      <c r="AA5835"/>
      <c r="AB5835"/>
      <c r="AC5835"/>
      <c r="AD5835" s="20"/>
      <c r="AE5835"/>
      <c r="AF5835"/>
      <c r="AG5835"/>
      <c r="AH5835"/>
      <c r="AI5835" s="20"/>
      <c r="AJ5835"/>
      <c r="AK5835"/>
      <c r="AL5835"/>
      <c r="AM5835"/>
      <c r="AN5835" s="20"/>
      <c r="AO5835"/>
      <c r="AT5835" s="14"/>
      <c r="AU5835" s="14"/>
      <c r="AV5835" s="14"/>
      <c r="AW5835" s="14"/>
    </row>
    <row r="5836" spans="1:49" s="10" customFormat="1">
      <c r="A5836" s="12"/>
      <c r="C5836"/>
      <c r="D5836"/>
      <c r="E5836" s="20"/>
      <c r="F5836"/>
      <c r="G5836"/>
      <c r="H5836"/>
      <c r="I5836"/>
      <c r="J5836" s="20"/>
      <c r="K5836"/>
      <c r="L5836"/>
      <c r="M5836"/>
      <c r="N5836"/>
      <c r="O5836" s="20"/>
      <c r="P5836"/>
      <c r="Q5836"/>
      <c r="R5836"/>
      <c r="S5836"/>
      <c r="T5836" s="20"/>
      <c r="U5836"/>
      <c r="V5836"/>
      <c r="W5836"/>
      <c r="X5836"/>
      <c r="Y5836" s="20"/>
      <c r="Z5836"/>
      <c r="AA5836"/>
      <c r="AB5836"/>
      <c r="AC5836"/>
      <c r="AD5836" s="20"/>
      <c r="AE5836"/>
      <c r="AF5836"/>
      <c r="AG5836"/>
      <c r="AH5836"/>
      <c r="AI5836" s="20"/>
      <c r="AJ5836"/>
      <c r="AK5836"/>
      <c r="AL5836"/>
      <c r="AM5836"/>
      <c r="AN5836" s="20"/>
      <c r="AO5836"/>
      <c r="AT5836" s="14"/>
      <c r="AU5836" s="14"/>
      <c r="AV5836" s="14"/>
      <c r="AW5836" s="14"/>
    </row>
    <row r="5837" spans="1:49" s="10" customFormat="1">
      <c r="A5837" s="12"/>
      <c r="C5837"/>
      <c r="D5837"/>
      <c r="E5837" s="20"/>
      <c r="F5837"/>
      <c r="G5837"/>
      <c r="H5837"/>
      <c r="I5837"/>
      <c r="J5837" s="20"/>
      <c r="K5837"/>
      <c r="L5837"/>
      <c r="M5837"/>
      <c r="N5837"/>
      <c r="O5837" s="20"/>
      <c r="P5837"/>
      <c r="Q5837"/>
      <c r="R5837"/>
      <c r="S5837"/>
      <c r="T5837" s="20"/>
      <c r="U5837"/>
      <c r="V5837"/>
      <c r="W5837"/>
      <c r="X5837"/>
      <c r="Y5837" s="20"/>
      <c r="Z5837"/>
      <c r="AA5837"/>
      <c r="AB5837"/>
      <c r="AC5837"/>
      <c r="AD5837" s="20"/>
      <c r="AE5837"/>
      <c r="AF5837"/>
      <c r="AG5837"/>
      <c r="AH5837"/>
      <c r="AI5837" s="20"/>
      <c r="AJ5837"/>
      <c r="AK5837"/>
      <c r="AL5837"/>
      <c r="AM5837"/>
      <c r="AN5837" s="20"/>
      <c r="AO5837"/>
      <c r="AT5837" s="14"/>
      <c r="AU5837" s="14"/>
      <c r="AV5837" s="14"/>
      <c r="AW5837" s="14"/>
    </row>
    <row r="5838" spans="1:49" s="10" customFormat="1">
      <c r="A5838" s="12"/>
      <c r="C5838"/>
      <c r="D5838"/>
      <c r="E5838" s="20"/>
      <c r="F5838"/>
      <c r="G5838"/>
      <c r="H5838"/>
      <c r="I5838"/>
      <c r="J5838" s="20"/>
      <c r="K5838"/>
      <c r="L5838"/>
      <c r="M5838"/>
      <c r="N5838"/>
      <c r="O5838" s="20"/>
      <c r="P5838"/>
      <c r="Q5838"/>
      <c r="R5838"/>
      <c r="S5838"/>
      <c r="T5838" s="20"/>
      <c r="U5838"/>
      <c r="V5838"/>
      <c r="W5838"/>
      <c r="X5838"/>
      <c r="Y5838" s="20"/>
      <c r="Z5838"/>
      <c r="AA5838"/>
      <c r="AB5838"/>
      <c r="AC5838"/>
      <c r="AD5838" s="20"/>
      <c r="AE5838"/>
      <c r="AF5838"/>
      <c r="AG5838"/>
      <c r="AH5838"/>
      <c r="AI5838" s="20"/>
      <c r="AJ5838"/>
      <c r="AK5838"/>
      <c r="AL5838"/>
      <c r="AM5838"/>
      <c r="AN5838" s="20"/>
      <c r="AO5838"/>
      <c r="AT5838" s="14"/>
      <c r="AU5838" s="14"/>
      <c r="AV5838" s="14"/>
      <c r="AW5838" s="14"/>
    </row>
    <row r="5839" spans="1:49" s="10" customFormat="1">
      <c r="A5839" s="12"/>
      <c r="C5839"/>
      <c r="D5839"/>
      <c r="E5839" s="20"/>
      <c r="F5839"/>
      <c r="G5839"/>
      <c r="H5839"/>
      <c r="I5839"/>
      <c r="J5839" s="20"/>
      <c r="K5839"/>
      <c r="L5839"/>
      <c r="M5839"/>
      <c r="N5839"/>
      <c r="O5839" s="20"/>
      <c r="P5839"/>
      <c r="Q5839"/>
      <c r="R5839"/>
      <c r="S5839"/>
      <c r="T5839" s="20"/>
      <c r="U5839"/>
      <c r="V5839"/>
      <c r="W5839"/>
      <c r="X5839"/>
      <c r="Y5839" s="20"/>
      <c r="Z5839"/>
      <c r="AA5839"/>
      <c r="AB5839"/>
      <c r="AC5839"/>
      <c r="AD5839" s="20"/>
      <c r="AE5839"/>
      <c r="AF5839"/>
      <c r="AG5839"/>
      <c r="AH5839"/>
      <c r="AI5839" s="20"/>
      <c r="AJ5839"/>
      <c r="AK5839"/>
      <c r="AL5839"/>
      <c r="AM5839"/>
      <c r="AN5839" s="20"/>
      <c r="AO5839"/>
      <c r="AT5839" s="14"/>
      <c r="AU5839" s="14"/>
      <c r="AV5839" s="14"/>
      <c r="AW5839" s="14"/>
    </row>
    <row r="5840" spans="1:49" s="10" customFormat="1">
      <c r="A5840" s="12"/>
      <c r="C5840"/>
      <c r="D5840"/>
      <c r="E5840" s="20"/>
      <c r="F5840"/>
      <c r="G5840"/>
      <c r="H5840"/>
      <c r="I5840"/>
      <c r="J5840" s="20"/>
      <c r="K5840"/>
      <c r="L5840"/>
      <c r="M5840"/>
      <c r="N5840"/>
      <c r="O5840" s="20"/>
      <c r="P5840"/>
      <c r="Q5840"/>
      <c r="R5840"/>
      <c r="S5840"/>
      <c r="T5840" s="20"/>
      <c r="U5840"/>
      <c r="V5840"/>
      <c r="W5840"/>
      <c r="X5840"/>
      <c r="Y5840" s="20"/>
      <c r="Z5840"/>
      <c r="AA5840"/>
      <c r="AB5840"/>
      <c r="AC5840"/>
      <c r="AD5840" s="20"/>
      <c r="AE5840"/>
      <c r="AF5840"/>
      <c r="AG5840"/>
      <c r="AH5840"/>
      <c r="AI5840" s="20"/>
      <c r="AJ5840"/>
      <c r="AK5840"/>
      <c r="AL5840"/>
      <c r="AM5840"/>
      <c r="AN5840" s="20"/>
      <c r="AO5840"/>
      <c r="AT5840" s="14"/>
      <c r="AU5840" s="14"/>
      <c r="AV5840" s="14"/>
      <c r="AW5840" s="14"/>
    </row>
    <row r="5841" spans="1:49" s="10" customFormat="1">
      <c r="A5841" s="12"/>
      <c r="C5841"/>
      <c r="D5841"/>
      <c r="E5841" s="20"/>
      <c r="F5841"/>
      <c r="G5841"/>
      <c r="H5841"/>
      <c r="I5841"/>
      <c r="J5841" s="20"/>
      <c r="K5841"/>
      <c r="L5841"/>
      <c r="M5841"/>
      <c r="N5841"/>
      <c r="O5841" s="20"/>
      <c r="P5841"/>
      <c r="Q5841"/>
      <c r="R5841"/>
      <c r="S5841"/>
      <c r="T5841" s="20"/>
      <c r="U5841"/>
      <c r="V5841"/>
      <c r="W5841"/>
      <c r="X5841"/>
      <c r="Y5841" s="20"/>
      <c r="Z5841"/>
      <c r="AA5841"/>
      <c r="AB5841"/>
      <c r="AC5841"/>
      <c r="AD5841" s="20"/>
      <c r="AE5841"/>
      <c r="AF5841"/>
      <c r="AG5841"/>
      <c r="AH5841"/>
      <c r="AI5841" s="20"/>
      <c r="AJ5841"/>
      <c r="AK5841"/>
      <c r="AL5841"/>
      <c r="AM5841"/>
      <c r="AN5841" s="20"/>
      <c r="AO5841"/>
      <c r="AT5841" s="14"/>
      <c r="AU5841" s="14"/>
      <c r="AV5841" s="14"/>
      <c r="AW5841" s="14"/>
    </row>
    <row r="5842" spans="1:49" s="10" customFormat="1">
      <c r="A5842" s="12"/>
      <c r="C5842"/>
      <c r="D5842"/>
      <c r="E5842" s="20"/>
      <c r="F5842"/>
      <c r="G5842"/>
      <c r="H5842"/>
      <c r="I5842"/>
      <c r="J5842" s="20"/>
      <c r="K5842"/>
      <c r="L5842"/>
      <c r="M5842"/>
      <c r="N5842"/>
      <c r="O5842" s="20"/>
      <c r="P5842"/>
      <c r="Q5842"/>
      <c r="R5842"/>
      <c r="S5842"/>
      <c r="T5842" s="20"/>
      <c r="U5842"/>
      <c r="V5842"/>
      <c r="W5842"/>
      <c r="X5842"/>
      <c r="Y5842" s="20"/>
      <c r="Z5842"/>
      <c r="AA5842"/>
      <c r="AB5842"/>
      <c r="AC5842"/>
      <c r="AD5842" s="20"/>
      <c r="AE5842"/>
      <c r="AF5842"/>
      <c r="AG5842"/>
      <c r="AH5842"/>
      <c r="AI5842" s="20"/>
      <c r="AJ5842"/>
      <c r="AK5842"/>
      <c r="AL5842"/>
      <c r="AM5842"/>
      <c r="AN5842" s="20"/>
      <c r="AO5842"/>
      <c r="AT5842" s="14"/>
      <c r="AU5842" s="14"/>
      <c r="AV5842" s="14"/>
      <c r="AW5842" s="14"/>
    </row>
    <row r="5843" spans="1:49" s="10" customFormat="1">
      <c r="A5843" s="12"/>
      <c r="C5843"/>
      <c r="D5843"/>
      <c r="E5843" s="20"/>
      <c r="F5843"/>
      <c r="G5843"/>
      <c r="H5843"/>
      <c r="I5843"/>
      <c r="J5843" s="20"/>
      <c r="K5843"/>
      <c r="L5843"/>
      <c r="M5843"/>
      <c r="N5843"/>
      <c r="O5843" s="20"/>
      <c r="P5843"/>
      <c r="Q5843"/>
      <c r="R5843"/>
      <c r="S5843"/>
      <c r="T5843" s="20"/>
      <c r="U5843"/>
      <c r="V5843"/>
      <c r="W5843"/>
      <c r="X5843"/>
      <c r="Y5843" s="20"/>
      <c r="Z5843"/>
      <c r="AA5843"/>
      <c r="AB5843"/>
      <c r="AC5843"/>
      <c r="AD5843" s="20"/>
      <c r="AE5843"/>
      <c r="AF5843"/>
      <c r="AG5843"/>
      <c r="AH5843"/>
      <c r="AI5843" s="20"/>
      <c r="AJ5843"/>
      <c r="AK5843"/>
      <c r="AL5843"/>
      <c r="AM5843"/>
      <c r="AN5843" s="20"/>
      <c r="AO5843"/>
      <c r="AT5843" s="14"/>
      <c r="AU5843" s="14"/>
      <c r="AV5843" s="14"/>
      <c r="AW5843" s="14"/>
    </row>
    <row r="5844" spans="1:49" s="10" customFormat="1">
      <c r="A5844" s="12"/>
      <c r="C5844"/>
      <c r="D5844"/>
      <c r="E5844" s="20"/>
      <c r="F5844"/>
      <c r="G5844"/>
      <c r="H5844"/>
      <c r="I5844"/>
      <c r="J5844" s="20"/>
      <c r="K5844"/>
      <c r="L5844"/>
      <c r="M5844"/>
      <c r="N5844"/>
      <c r="O5844" s="20"/>
      <c r="P5844"/>
      <c r="Q5844"/>
      <c r="R5844"/>
      <c r="S5844"/>
      <c r="T5844" s="20"/>
      <c r="U5844"/>
      <c r="V5844"/>
      <c r="W5844"/>
      <c r="X5844"/>
      <c r="Y5844" s="20"/>
      <c r="Z5844"/>
      <c r="AA5844"/>
      <c r="AB5844"/>
      <c r="AC5844"/>
      <c r="AD5844" s="20"/>
      <c r="AE5844"/>
      <c r="AF5844"/>
      <c r="AG5844"/>
      <c r="AH5844"/>
      <c r="AI5844" s="20"/>
      <c r="AJ5844"/>
      <c r="AK5844"/>
      <c r="AL5844"/>
      <c r="AM5844"/>
      <c r="AN5844" s="20"/>
      <c r="AO5844"/>
      <c r="AT5844" s="14"/>
      <c r="AU5844" s="14"/>
      <c r="AV5844" s="14"/>
      <c r="AW5844" s="14"/>
    </row>
    <row r="5845" spans="1:49" s="10" customFormat="1">
      <c r="A5845" s="12"/>
      <c r="C5845"/>
      <c r="D5845"/>
      <c r="E5845" s="20"/>
      <c r="F5845"/>
      <c r="G5845"/>
      <c r="H5845"/>
      <c r="I5845"/>
      <c r="J5845" s="20"/>
      <c r="K5845"/>
      <c r="L5845"/>
      <c r="M5845"/>
      <c r="N5845"/>
      <c r="O5845" s="20"/>
      <c r="P5845"/>
      <c r="Q5845"/>
      <c r="R5845"/>
      <c r="S5845"/>
      <c r="T5845" s="20"/>
      <c r="U5845"/>
      <c r="V5845"/>
      <c r="W5845"/>
      <c r="X5845"/>
      <c r="Y5845" s="20"/>
      <c r="Z5845"/>
      <c r="AA5845"/>
      <c r="AB5845"/>
      <c r="AC5845"/>
      <c r="AD5845" s="20"/>
      <c r="AE5845"/>
      <c r="AF5845"/>
      <c r="AG5845"/>
      <c r="AH5845"/>
      <c r="AI5845" s="20"/>
      <c r="AJ5845"/>
      <c r="AK5845"/>
      <c r="AL5845"/>
      <c r="AM5845"/>
      <c r="AN5845" s="20"/>
      <c r="AO5845"/>
      <c r="AT5845" s="14"/>
      <c r="AU5845" s="14"/>
      <c r="AV5845" s="14"/>
      <c r="AW5845" s="14"/>
    </row>
    <row r="5846" spans="1:49" s="10" customFormat="1">
      <c r="A5846" s="12"/>
      <c r="C5846"/>
      <c r="D5846"/>
      <c r="E5846" s="20"/>
      <c r="F5846"/>
      <c r="G5846"/>
      <c r="H5846"/>
      <c r="I5846"/>
      <c r="J5846" s="20"/>
      <c r="K5846"/>
      <c r="L5846"/>
      <c r="M5846"/>
      <c r="N5846"/>
      <c r="O5846" s="20"/>
      <c r="P5846"/>
      <c r="Q5846"/>
      <c r="R5846"/>
      <c r="S5846"/>
      <c r="T5846" s="20"/>
      <c r="U5846"/>
      <c r="V5846"/>
      <c r="W5846"/>
      <c r="X5846"/>
      <c r="Y5846" s="20"/>
      <c r="Z5846"/>
      <c r="AA5846"/>
      <c r="AB5846"/>
      <c r="AC5846"/>
      <c r="AD5846" s="20"/>
      <c r="AE5846"/>
      <c r="AF5846"/>
      <c r="AG5846"/>
      <c r="AH5846"/>
      <c r="AI5846" s="20"/>
      <c r="AJ5846"/>
      <c r="AK5846"/>
      <c r="AL5846"/>
      <c r="AM5846"/>
      <c r="AN5846" s="20"/>
      <c r="AO5846"/>
      <c r="AT5846" s="14"/>
      <c r="AU5846" s="14"/>
      <c r="AV5846" s="14"/>
      <c r="AW5846" s="14"/>
    </row>
    <row r="5847" spans="1:49" s="10" customFormat="1">
      <c r="A5847" s="12"/>
      <c r="C5847"/>
      <c r="D5847"/>
      <c r="E5847" s="20"/>
      <c r="F5847"/>
      <c r="G5847"/>
      <c r="H5847"/>
      <c r="I5847"/>
      <c r="J5847" s="20"/>
      <c r="K5847"/>
      <c r="L5847"/>
      <c r="M5847"/>
      <c r="N5847"/>
      <c r="O5847" s="20"/>
      <c r="P5847"/>
      <c r="Q5847"/>
      <c r="R5847"/>
      <c r="S5847"/>
      <c r="T5847" s="20"/>
      <c r="U5847"/>
      <c r="V5847"/>
      <c r="W5847"/>
      <c r="X5847"/>
      <c r="Y5847" s="20"/>
      <c r="Z5847"/>
      <c r="AA5847"/>
      <c r="AB5847"/>
      <c r="AC5847"/>
      <c r="AD5847" s="20"/>
      <c r="AE5847"/>
      <c r="AF5847"/>
      <c r="AG5847"/>
      <c r="AH5847"/>
      <c r="AI5847" s="20"/>
      <c r="AJ5847"/>
      <c r="AK5847"/>
      <c r="AL5847"/>
      <c r="AM5847"/>
      <c r="AN5847" s="20"/>
      <c r="AO5847"/>
      <c r="AT5847" s="14"/>
      <c r="AU5847" s="14"/>
      <c r="AV5847" s="14"/>
      <c r="AW5847" s="14"/>
    </row>
    <row r="5848" spans="1:49" s="10" customFormat="1">
      <c r="A5848" s="12"/>
      <c r="C5848"/>
      <c r="D5848"/>
      <c r="E5848" s="20"/>
      <c r="F5848"/>
      <c r="G5848"/>
      <c r="H5848"/>
      <c r="I5848"/>
      <c r="J5848" s="20"/>
      <c r="K5848"/>
      <c r="L5848"/>
      <c r="M5848"/>
      <c r="N5848"/>
      <c r="O5848" s="20"/>
      <c r="P5848"/>
      <c r="Q5848"/>
      <c r="R5848"/>
      <c r="S5848"/>
      <c r="T5848" s="20"/>
      <c r="U5848"/>
      <c r="V5848"/>
      <c r="W5848"/>
      <c r="X5848"/>
      <c r="Y5848" s="20"/>
      <c r="Z5848"/>
      <c r="AA5848"/>
      <c r="AB5848"/>
      <c r="AC5848"/>
      <c r="AD5848" s="20"/>
      <c r="AE5848"/>
      <c r="AF5848"/>
      <c r="AG5848"/>
      <c r="AH5848"/>
      <c r="AI5848" s="20"/>
      <c r="AJ5848"/>
      <c r="AK5848"/>
      <c r="AL5848"/>
      <c r="AM5848"/>
      <c r="AN5848" s="20"/>
      <c r="AO5848"/>
      <c r="AT5848" s="14"/>
      <c r="AU5848" s="14"/>
      <c r="AV5848" s="14"/>
      <c r="AW5848" s="14"/>
    </row>
    <row r="5849" spans="1:49" s="10" customFormat="1">
      <c r="A5849" s="12"/>
      <c r="C5849"/>
      <c r="D5849"/>
      <c r="E5849" s="20"/>
      <c r="F5849"/>
      <c r="G5849"/>
      <c r="H5849"/>
      <c r="I5849"/>
      <c r="J5849" s="20"/>
      <c r="K5849"/>
      <c r="L5849"/>
      <c r="M5849"/>
      <c r="N5849"/>
      <c r="O5849" s="20"/>
      <c r="P5849"/>
      <c r="Q5849"/>
      <c r="R5849"/>
      <c r="S5849"/>
      <c r="T5849" s="20"/>
      <c r="U5849"/>
      <c r="V5849"/>
      <c r="W5849"/>
      <c r="X5849"/>
      <c r="Y5849" s="20"/>
      <c r="Z5849"/>
      <c r="AA5849"/>
      <c r="AB5849"/>
      <c r="AC5849"/>
      <c r="AD5849" s="20"/>
      <c r="AE5849"/>
      <c r="AF5849"/>
      <c r="AG5849"/>
      <c r="AH5849"/>
      <c r="AI5849" s="20"/>
      <c r="AJ5849"/>
      <c r="AK5849"/>
      <c r="AL5849"/>
      <c r="AM5849"/>
      <c r="AN5849" s="20"/>
      <c r="AO5849"/>
      <c r="AT5849" s="14"/>
      <c r="AU5849" s="14"/>
      <c r="AV5849" s="14"/>
      <c r="AW5849" s="14"/>
    </row>
    <row r="5850" spans="1:49" s="10" customFormat="1">
      <c r="A5850" s="12"/>
      <c r="C5850"/>
      <c r="D5850"/>
      <c r="E5850" s="20"/>
      <c r="F5850"/>
      <c r="G5850"/>
      <c r="H5850"/>
      <c r="I5850"/>
      <c r="J5850" s="20"/>
      <c r="K5850"/>
      <c r="L5850"/>
      <c r="M5850"/>
      <c r="N5850"/>
      <c r="O5850" s="20"/>
      <c r="P5850"/>
      <c r="Q5850"/>
      <c r="R5850"/>
      <c r="S5850"/>
      <c r="T5850" s="20"/>
      <c r="U5850"/>
      <c r="V5850"/>
      <c r="W5850"/>
      <c r="X5850"/>
      <c r="Y5850" s="20"/>
      <c r="Z5850"/>
      <c r="AA5850"/>
      <c r="AB5850"/>
      <c r="AC5850"/>
      <c r="AD5850" s="20"/>
      <c r="AE5850"/>
      <c r="AF5850"/>
      <c r="AG5850"/>
      <c r="AH5850"/>
      <c r="AI5850" s="20"/>
      <c r="AJ5850"/>
      <c r="AK5850"/>
      <c r="AL5850"/>
      <c r="AM5850"/>
      <c r="AN5850" s="20"/>
      <c r="AO5850"/>
      <c r="AT5850" s="14"/>
      <c r="AU5850" s="14"/>
      <c r="AV5850" s="14"/>
      <c r="AW5850" s="14"/>
    </row>
    <row r="5851" spans="1:49" s="10" customFormat="1">
      <c r="A5851" s="12"/>
      <c r="C5851"/>
      <c r="D5851"/>
      <c r="E5851" s="20"/>
      <c r="F5851"/>
      <c r="G5851"/>
      <c r="H5851"/>
      <c r="I5851"/>
      <c r="J5851" s="20"/>
      <c r="K5851"/>
      <c r="L5851"/>
      <c r="M5851"/>
      <c r="N5851"/>
      <c r="O5851" s="20"/>
      <c r="P5851"/>
      <c r="Q5851"/>
      <c r="R5851"/>
      <c r="S5851"/>
      <c r="T5851" s="20"/>
      <c r="U5851"/>
      <c r="V5851"/>
      <c r="W5851"/>
      <c r="X5851"/>
      <c r="Y5851" s="20"/>
      <c r="Z5851"/>
      <c r="AA5851"/>
      <c r="AB5851"/>
      <c r="AC5851"/>
      <c r="AD5851" s="20"/>
      <c r="AE5851"/>
      <c r="AF5851"/>
      <c r="AG5851"/>
      <c r="AH5851"/>
      <c r="AI5851" s="20"/>
      <c r="AJ5851"/>
      <c r="AK5851"/>
      <c r="AL5851"/>
      <c r="AM5851"/>
      <c r="AN5851" s="20"/>
      <c r="AO5851"/>
      <c r="AT5851" s="14"/>
      <c r="AU5851" s="14"/>
      <c r="AV5851" s="14"/>
      <c r="AW5851" s="14"/>
    </row>
    <row r="5852" spans="1:49" s="10" customFormat="1">
      <c r="A5852" s="12"/>
      <c r="C5852"/>
      <c r="D5852"/>
      <c r="E5852" s="20"/>
      <c r="F5852"/>
      <c r="G5852"/>
      <c r="H5852"/>
      <c r="I5852"/>
      <c r="J5852" s="20"/>
      <c r="K5852"/>
      <c r="L5852"/>
      <c r="M5852"/>
      <c r="N5852"/>
      <c r="O5852" s="20"/>
      <c r="P5852"/>
      <c r="Q5852"/>
      <c r="R5852"/>
      <c r="S5852"/>
      <c r="T5852" s="20"/>
      <c r="U5852"/>
      <c r="V5852"/>
      <c r="W5852"/>
      <c r="X5852"/>
      <c r="Y5852" s="20"/>
      <c r="Z5852"/>
      <c r="AA5852"/>
      <c r="AB5852"/>
      <c r="AC5852"/>
      <c r="AD5852" s="20"/>
      <c r="AE5852"/>
      <c r="AF5852"/>
      <c r="AG5852"/>
      <c r="AH5852"/>
      <c r="AI5852" s="20"/>
      <c r="AJ5852"/>
      <c r="AK5852"/>
      <c r="AL5852"/>
      <c r="AM5852"/>
      <c r="AN5852" s="20"/>
      <c r="AO5852"/>
      <c r="AT5852" s="14"/>
      <c r="AU5852" s="14"/>
      <c r="AV5852" s="14"/>
      <c r="AW5852" s="14"/>
    </row>
    <row r="5853" spans="1:49" s="10" customFormat="1">
      <c r="A5853" s="12"/>
      <c r="C5853"/>
      <c r="D5853"/>
      <c r="E5853" s="20"/>
      <c r="F5853"/>
      <c r="G5853"/>
      <c r="H5853"/>
      <c r="I5853"/>
      <c r="J5853" s="20"/>
      <c r="K5853"/>
      <c r="L5853"/>
      <c r="M5853"/>
      <c r="N5853"/>
      <c r="O5853" s="20"/>
      <c r="P5853"/>
      <c r="Q5853"/>
      <c r="R5853"/>
      <c r="S5853"/>
      <c r="T5853" s="20"/>
      <c r="U5853"/>
      <c r="V5853"/>
      <c r="W5853"/>
      <c r="X5853"/>
      <c r="Y5853" s="20"/>
      <c r="Z5853"/>
      <c r="AA5853"/>
      <c r="AB5853"/>
      <c r="AC5853"/>
      <c r="AD5853" s="20"/>
      <c r="AE5853"/>
      <c r="AF5853"/>
      <c r="AG5853"/>
      <c r="AH5853"/>
      <c r="AI5853" s="20"/>
      <c r="AJ5853"/>
      <c r="AK5853"/>
      <c r="AL5853"/>
      <c r="AM5853"/>
      <c r="AN5853" s="20"/>
      <c r="AO5853"/>
      <c r="AT5853" s="14"/>
      <c r="AU5853" s="14"/>
      <c r="AV5853" s="14"/>
      <c r="AW5853" s="14"/>
    </row>
    <row r="5854" spans="1:49" s="10" customFormat="1">
      <c r="A5854" s="12"/>
      <c r="C5854"/>
      <c r="D5854"/>
      <c r="E5854" s="20"/>
      <c r="F5854"/>
      <c r="G5854"/>
      <c r="H5854"/>
      <c r="I5854"/>
      <c r="J5854" s="20"/>
      <c r="K5854"/>
      <c r="L5854"/>
      <c r="M5854"/>
      <c r="N5854"/>
      <c r="O5854" s="20"/>
      <c r="P5854"/>
      <c r="Q5854"/>
      <c r="R5854"/>
      <c r="S5854"/>
      <c r="T5854" s="20"/>
      <c r="U5854"/>
      <c r="V5854"/>
      <c r="W5854"/>
      <c r="X5854"/>
      <c r="Y5854" s="20"/>
      <c r="Z5854"/>
      <c r="AA5854"/>
      <c r="AB5854"/>
      <c r="AC5854"/>
      <c r="AD5854" s="20"/>
      <c r="AE5854"/>
      <c r="AF5854"/>
      <c r="AG5854"/>
      <c r="AH5854"/>
      <c r="AI5854" s="20"/>
      <c r="AJ5854"/>
      <c r="AK5854"/>
      <c r="AL5854"/>
      <c r="AM5854"/>
      <c r="AN5854" s="20"/>
      <c r="AO5854"/>
      <c r="AT5854" s="14"/>
      <c r="AU5854" s="14"/>
      <c r="AV5854" s="14"/>
      <c r="AW5854" s="14"/>
    </row>
    <row r="5855" spans="1:49" s="10" customFormat="1">
      <c r="A5855" s="12"/>
      <c r="C5855"/>
      <c r="D5855"/>
      <c r="E5855" s="20"/>
      <c r="F5855"/>
      <c r="G5855"/>
      <c r="H5855"/>
      <c r="I5855"/>
      <c r="J5855" s="20"/>
      <c r="K5855"/>
      <c r="L5855"/>
      <c r="M5855"/>
      <c r="N5855"/>
      <c r="O5855" s="20"/>
      <c r="P5855"/>
      <c r="Q5855"/>
      <c r="R5855"/>
      <c r="S5855"/>
      <c r="T5855" s="20"/>
      <c r="U5855"/>
      <c r="V5855"/>
      <c r="W5855"/>
      <c r="X5855"/>
      <c r="Y5855" s="20"/>
      <c r="Z5855"/>
      <c r="AA5855"/>
      <c r="AB5855"/>
      <c r="AC5855"/>
      <c r="AD5855" s="20"/>
      <c r="AE5855"/>
      <c r="AF5855"/>
      <c r="AG5855"/>
      <c r="AH5855"/>
      <c r="AI5855" s="20"/>
      <c r="AJ5855"/>
      <c r="AK5855"/>
      <c r="AL5855"/>
      <c r="AM5855"/>
      <c r="AN5855" s="20"/>
      <c r="AO5855"/>
      <c r="AT5855" s="14"/>
      <c r="AU5855" s="14"/>
      <c r="AV5855" s="14"/>
      <c r="AW5855" s="14"/>
    </row>
    <row r="5856" spans="1:49" s="10" customFormat="1">
      <c r="A5856" s="12"/>
      <c r="C5856"/>
      <c r="D5856"/>
      <c r="E5856" s="20"/>
      <c r="F5856"/>
      <c r="G5856"/>
      <c r="H5856"/>
      <c r="I5856"/>
      <c r="J5856" s="20"/>
      <c r="K5856"/>
      <c r="L5856"/>
      <c r="M5856"/>
      <c r="N5856"/>
      <c r="O5856" s="20"/>
      <c r="P5856"/>
      <c r="Q5856"/>
      <c r="R5856"/>
      <c r="S5856"/>
      <c r="T5856" s="20"/>
      <c r="U5856"/>
      <c r="V5856"/>
      <c r="W5856"/>
      <c r="X5856"/>
      <c r="Y5856" s="20"/>
      <c r="Z5856"/>
      <c r="AA5856"/>
      <c r="AB5856"/>
      <c r="AC5856"/>
      <c r="AD5856" s="20"/>
      <c r="AE5856"/>
      <c r="AF5856"/>
      <c r="AG5856"/>
      <c r="AH5856"/>
      <c r="AI5856" s="20"/>
      <c r="AJ5856"/>
      <c r="AK5856"/>
      <c r="AL5856"/>
      <c r="AM5856"/>
      <c r="AN5856" s="20"/>
      <c r="AO5856"/>
      <c r="AT5856" s="14"/>
      <c r="AU5856" s="14"/>
      <c r="AV5856" s="14"/>
      <c r="AW5856" s="14"/>
    </row>
    <row r="5857" spans="1:49" s="10" customFormat="1">
      <c r="A5857" s="12"/>
      <c r="C5857"/>
      <c r="D5857"/>
      <c r="E5857" s="20"/>
      <c r="F5857"/>
      <c r="G5857"/>
      <c r="H5857"/>
      <c r="I5857"/>
      <c r="J5857" s="20"/>
      <c r="K5857"/>
      <c r="L5857"/>
      <c r="M5857"/>
      <c r="N5857"/>
      <c r="O5857" s="20"/>
      <c r="P5857"/>
      <c r="Q5857"/>
      <c r="R5857"/>
      <c r="S5857"/>
      <c r="T5857" s="20"/>
      <c r="U5857"/>
      <c r="V5857"/>
      <c r="W5857"/>
      <c r="X5857"/>
      <c r="Y5857" s="20"/>
      <c r="Z5857"/>
      <c r="AA5857"/>
      <c r="AB5857"/>
      <c r="AC5857"/>
      <c r="AD5857" s="20"/>
      <c r="AE5857"/>
      <c r="AF5857"/>
      <c r="AG5857"/>
      <c r="AH5857"/>
      <c r="AI5857" s="20"/>
      <c r="AJ5857"/>
      <c r="AK5857"/>
      <c r="AL5857"/>
      <c r="AM5857"/>
      <c r="AN5857" s="20"/>
      <c r="AO5857"/>
      <c r="AT5857" s="14"/>
      <c r="AU5857" s="14"/>
      <c r="AV5857" s="14"/>
      <c r="AW5857" s="14"/>
    </row>
    <row r="5858" spans="1:49" s="10" customFormat="1">
      <c r="A5858" s="12"/>
      <c r="C5858"/>
      <c r="D5858"/>
      <c r="E5858" s="20"/>
      <c r="F5858"/>
      <c r="G5858"/>
      <c r="H5858"/>
      <c r="I5858"/>
      <c r="J5858" s="20"/>
      <c r="K5858"/>
      <c r="L5858"/>
      <c r="M5858"/>
      <c r="N5858"/>
      <c r="O5858" s="20"/>
      <c r="P5858"/>
      <c r="Q5858"/>
      <c r="R5858"/>
      <c r="S5858"/>
      <c r="T5858" s="20"/>
      <c r="U5858"/>
      <c r="V5858"/>
      <c r="W5858"/>
      <c r="X5858"/>
      <c r="Y5858" s="20"/>
      <c r="Z5858"/>
      <c r="AA5858"/>
      <c r="AB5858"/>
      <c r="AC5858"/>
      <c r="AD5858" s="20"/>
      <c r="AE5858"/>
      <c r="AF5858"/>
      <c r="AG5858"/>
      <c r="AH5858"/>
      <c r="AI5858" s="20"/>
      <c r="AJ5858"/>
      <c r="AK5858"/>
      <c r="AL5858"/>
      <c r="AM5858"/>
      <c r="AN5858" s="20"/>
      <c r="AO5858"/>
      <c r="AT5858" s="14"/>
      <c r="AU5858" s="14"/>
      <c r="AV5858" s="14"/>
      <c r="AW5858" s="14"/>
    </row>
    <row r="5859" spans="1:49" s="10" customFormat="1">
      <c r="A5859" s="12"/>
      <c r="C5859"/>
      <c r="D5859"/>
      <c r="E5859" s="20"/>
      <c r="F5859"/>
      <c r="G5859"/>
      <c r="H5859"/>
      <c r="I5859"/>
      <c r="J5859" s="20"/>
      <c r="K5859"/>
      <c r="L5859"/>
      <c r="M5859"/>
      <c r="N5859"/>
      <c r="O5859" s="20"/>
      <c r="P5859"/>
      <c r="Q5859"/>
      <c r="R5859"/>
      <c r="S5859"/>
      <c r="T5859" s="20"/>
      <c r="U5859"/>
      <c r="V5859"/>
      <c r="W5859"/>
      <c r="X5859"/>
      <c r="Y5859" s="20"/>
      <c r="Z5859"/>
      <c r="AA5859"/>
      <c r="AB5859"/>
      <c r="AC5859"/>
      <c r="AD5859" s="20"/>
      <c r="AE5859"/>
      <c r="AF5859"/>
      <c r="AG5859"/>
      <c r="AH5859"/>
      <c r="AI5859" s="20"/>
      <c r="AJ5859"/>
      <c r="AK5859"/>
      <c r="AL5859"/>
      <c r="AM5859"/>
      <c r="AN5859" s="20"/>
      <c r="AO5859"/>
      <c r="AT5859" s="14"/>
      <c r="AU5859" s="14"/>
      <c r="AV5859" s="14"/>
      <c r="AW5859" s="14"/>
    </row>
    <row r="5860" spans="1:49" s="10" customFormat="1">
      <c r="A5860" s="12"/>
      <c r="C5860"/>
      <c r="D5860"/>
      <c r="E5860" s="20"/>
      <c r="F5860"/>
      <c r="G5860"/>
      <c r="H5860"/>
      <c r="I5860"/>
      <c r="J5860" s="20"/>
      <c r="K5860"/>
      <c r="L5860"/>
      <c r="M5860"/>
      <c r="N5860"/>
      <c r="O5860" s="20"/>
      <c r="P5860"/>
      <c r="Q5860"/>
      <c r="R5860"/>
      <c r="S5860"/>
      <c r="T5860" s="20"/>
      <c r="U5860"/>
      <c r="V5860"/>
      <c r="W5860"/>
      <c r="X5860"/>
      <c r="Y5860" s="20"/>
      <c r="Z5860"/>
      <c r="AA5860"/>
      <c r="AB5860"/>
      <c r="AC5860"/>
      <c r="AD5860" s="20"/>
      <c r="AE5860"/>
      <c r="AF5860"/>
      <c r="AG5860"/>
      <c r="AH5860"/>
      <c r="AI5860" s="20"/>
      <c r="AJ5860"/>
      <c r="AK5860"/>
      <c r="AL5860"/>
      <c r="AM5860"/>
      <c r="AN5860" s="20"/>
      <c r="AO5860"/>
      <c r="AT5860" s="14"/>
      <c r="AU5860" s="14"/>
      <c r="AV5860" s="14"/>
      <c r="AW5860" s="14"/>
    </row>
    <row r="5861" spans="1:49" s="10" customFormat="1">
      <c r="A5861" s="12"/>
      <c r="C5861"/>
      <c r="D5861"/>
      <c r="E5861" s="20"/>
      <c r="F5861"/>
      <c r="G5861"/>
      <c r="H5861"/>
      <c r="I5861"/>
      <c r="J5861" s="20"/>
      <c r="K5861"/>
      <c r="L5861"/>
      <c r="M5861"/>
      <c r="N5861"/>
      <c r="O5861" s="20"/>
      <c r="P5861"/>
      <c r="Q5861"/>
      <c r="R5861"/>
      <c r="S5861"/>
      <c r="T5861" s="20"/>
      <c r="U5861"/>
      <c r="V5861"/>
      <c r="W5861"/>
      <c r="X5861"/>
      <c r="Y5861" s="20"/>
      <c r="Z5861"/>
      <c r="AA5861"/>
      <c r="AB5861"/>
      <c r="AC5861"/>
      <c r="AD5861" s="20"/>
      <c r="AE5861"/>
      <c r="AF5861"/>
      <c r="AG5861"/>
      <c r="AH5861"/>
      <c r="AI5861" s="20"/>
      <c r="AJ5861"/>
      <c r="AK5861"/>
      <c r="AL5861"/>
      <c r="AM5861"/>
      <c r="AN5861" s="20"/>
      <c r="AO5861"/>
      <c r="AT5861" s="14"/>
      <c r="AU5861" s="14"/>
      <c r="AV5861" s="14"/>
      <c r="AW5861" s="14"/>
    </row>
    <row r="5862" spans="1:49" s="10" customFormat="1">
      <c r="A5862" s="12"/>
      <c r="C5862"/>
      <c r="D5862"/>
      <c r="E5862" s="20"/>
      <c r="F5862"/>
      <c r="G5862"/>
      <c r="H5862"/>
      <c r="I5862"/>
      <c r="J5862" s="20"/>
      <c r="K5862"/>
      <c r="L5862"/>
      <c r="M5862"/>
      <c r="N5862"/>
      <c r="O5862" s="20"/>
      <c r="P5862"/>
      <c r="Q5862"/>
      <c r="R5862"/>
      <c r="S5862"/>
      <c r="T5862" s="20"/>
      <c r="U5862"/>
      <c r="V5862"/>
      <c r="W5862"/>
      <c r="X5862"/>
      <c r="Y5862" s="20"/>
      <c r="Z5862"/>
      <c r="AA5862"/>
      <c r="AB5862"/>
      <c r="AC5862"/>
      <c r="AD5862" s="20"/>
      <c r="AE5862"/>
      <c r="AF5862"/>
      <c r="AG5862"/>
      <c r="AH5862"/>
      <c r="AI5862" s="20"/>
      <c r="AJ5862"/>
      <c r="AK5862"/>
      <c r="AL5862"/>
      <c r="AM5862"/>
      <c r="AN5862" s="20"/>
      <c r="AO5862"/>
      <c r="AT5862" s="14"/>
      <c r="AU5862" s="14"/>
      <c r="AV5862" s="14"/>
      <c r="AW5862" s="14"/>
    </row>
    <row r="5863" spans="1:49" s="10" customFormat="1">
      <c r="A5863" s="12"/>
      <c r="C5863"/>
      <c r="D5863"/>
      <c r="E5863" s="20"/>
      <c r="F5863"/>
      <c r="G5863"/>
      <c r="H5863"/>
      <c r="I5863"/>
      <c r="J5863" s="20"/>
      <c r="K5863"/>
      <c r="L5863"/>
      <c r="M5863"/>
      <c r="N5863"/>
      <c r="O5863" s="20"/>
      <c r="P5863"/>
      <c r="Q5863"/>
      <c r="R5863"/>
      <c r="S5863"/>
      <c r="T5863" s="20"/>
      <c r="U5863"/>
      <c r="V5863"/>
      <c r="W5863"/>
      <c r="X5863"/>
      <c r="Y5863" s="20"/>
      <c r="Z5863"/>
      <c r="AA5863"/>
      <c r="AB5863"/>
      <c r="AC5863"/>
      <c r="AD5863" s="20"/>
      <c r="AE5863"/>
      <c r="AF5863"/>
      <c r="AG5863"/>
      <c r="AH5863"/>
      <c r="AI5863" s="20"/>
      <c r="AJ5863"/>
      <c r="AK5863"/>
      <c r="AL5863"/>
      <c r="AM5863"/>
      <c r="AN5863" s="20"/>
      <c r="AO5863"/>
      <c r="AT5863" s="14"/>
      <c r="AU5863" s="14"/>
      <c r="AV5863" s="14"/>
      <c r="AW5863" s="14"/>
    </row>
    <row r="5864" spans="1:49" s="10" customFormat="1">
      <c r="A5864" s="12"/>
      <c r="C5864"/>
      <c r="D5864"/>
      <c r="E5864" s="20"/>
      <c r="F5864"/>
      <c r="G5864"/>
      <c r="H5864"/>
      <c r="I5864"/>
      <c r="J5864" s="20"/>
      <c r="K5864"/>
      <c r="L5864"/>
      <c r="M5864"/>
      <c r="N5864"/>
      <c r="O5864" s="20"/>
      <c r="P5864"/>
      <c r="Q5864"/>
      <c r="R5864"/>
      <c r="S5864"/>
      <c r="T5864" s="20"/>
      <c r="U5864"/>
      <c r="V5864"/>
      <c r="W5864"/>
      <c r="X5864"/>
      <c r="Y5864" s="20"/>
      <c r="Z5864"/>
      <c r="AA5864"/>
      <c r="AB5864"/>
      <c r="AC5864"/>
      <c r="AD5864" s="20"/>
      <c r="AE5864"/>
      <c r="AF5864"/>
      <c r="AG5864"/>
      <c r="AH5864"/>
      <c r="AI5864" s="20"/>
      <c r="AJ5864"/>
      <c r="AK5864"/>
      <c r="AL5864"/>
      <c r="AM5864"/>
      <c r="AN5864" s="20"/>
      <c r="AO5864"/>
      <c r="AT5864" s="14"/>
      <c r="AU5864" s="14"/>
      <c r="AV5864" s="14"/>
      <c r="AW5864" s="14"/>
    </row>
    <row r="5865" spans="1:49" s="10" customFormat="1">
      <c r="A5865" s="12"/>
      <c r="C5865"/>
      <c r="D5865"/>
      <c r="E5865" s="20"/>
      <c r="F5865"/>
      <c r="G5865"/>
      <c r="H5865"/>
      <c r="I5865"/>
      <c r="J5865" s="20"/>
      <c r="K5865"/>
      <c r="L5865"/>
      <c r="M5865"/>
      <c r="N5865"/>
      <c r="O5865" s="20"/>
      <c r="P5865"/>
      <c r="Q5865"/>
      <c r="R5865"/>
      <c r="S5865"/>
      <c r="T5865" s="20"/>
      <c r="U5865"/>
      <c r="V5865"/>
      <c r="W5865"/>
      <c r="X5865"/>
      <c r="Y5865" s="20"/>
      <c r="Z5865"/>
      <c r="AA5865"/>
      <c r="AB5865"/>
      <c r="AC5865"/>
      <c r="AD5865" s="20"/>
      <c r="AE5865"/>
      <c r="AF5865"/>
      <c r="AG5865"/>
      <c r="AH5865"/>
      <c r="AI5865" s="20"/>
      <c r="AJ5865"/>
      <c r="AK5865"/>
      <c r="AL5865"/>
      <c r="AM5865"/>
      <c r="AN5865" s="20"/>
      <c r="AO5865"/>
      <c r="AT5865" s="14"/>
      <c r="AU5865" s="14"/>
      <c r="AV5865" s="14"/>
      <c r="AW5865" s="14"/>
    </row>
    <row r="5866" spans="1:49" s="10" customFormat="1">
      <c r="A5866" s="12"/>
      <c r="C5866"/>
      <c r="D5866"/>
      <c r="E5866" s="20"/>
      <c r="F5866"/>
      <c r="G5866"/>
      <c r="H5866"/>
      <c r="I5866"/>
      <c r="J5866" s="20"/>
      <c r="K5866"/>
      <c r="L5866"/>
      <c r="M5866"/>
      <c r="N5866"/>
      <c r="O5866" s="20"/>
      <c r="P5866"/>
      <c r="Q5866"/>
      <c r="R5866"/>
      <c r="S5866"/>
      <c r="T5866" s="20"/>
      <c r="U5866"/>
      <c r="V5866"/>
      <c r="W5866"/>
      <c r="X5866"/>
      <c r="Y5866" s="20"/>
      <c r="Z5866"/>
      <c r="AA5866"/>
      <c r="AB5866"/>
      <c r="AC5866"/>
      <c r="AD5866" s="20"/>
      <c r="AE5866"/>
      <c r="AF5866"/>
      <c r="AG5866"/>
      <c r="AH5866"/>
      <c r="AI5866" s="20"/>
      <c r="AJ5866"/>
      <c r="AK5866"/>
      <c r="AL5866"/>
      <c r="AM5866"/>
      <c r="AN5866" s="20"/>
      <c r="AO5866"/>
      <c r="AT5866" s="14"/>
      <c r="AU5866" s="14"/>
      <c r="AV5866" s="14"/>
      <c r="AW5866" s="14"/>
    </row>
    <row r="5867" spans="1:49" s="10" customFormat="1">
      <c r="A5867" s="12"/>
      <c r="C5867"/>
      <c r="D5867"/>
      <c r="E5867" s="20"/>
      <c r="F5867"/>
      <c r="G5867"/>
      <c r="H5867"/>
      <c r="I5867"/>
      <c r="J5867" s="20"/>
      <c r="K5867"/>
      <c r="L5867"/>
      <c r="M5867"/>
      <c r="N5867"/>
      <c r="O5867" s="20"/>
      <c r="P5867"/>
      <c r="Q5867"/>
      <c r="R5867"/>
      <c r="S5867"/>
      <c r="T5867" s="20"/>
      <c r="U5867"/>
      <c r="V5867"/>
      <c r="W5867"/>
      <c r="X5867"/>
      <c r="Y5867" s="20"/>
      <c r="Z5867"/>
      <c r="AA5867"/>
      <c r="AB5867"/>
      <c r="AC5867"/>
      <c r="AD5867" s="20"/>
      <c r="AE5867"/>
      <c r="AF5867"/>
      <c r="AG5867"/>
      <c r="AH5867"/>
      <c r="AI5867" s="20"/>
      <c r="AJ5867"/>
      <c r="AK5867"/>
      <c r="AL5867"/>
      <c r="AM5867"/>
      <c r="AN5867" s="20"/>
      <c r="AO5867"/>
      <c r="AT5867" s="14"/>
      <c r="AU5867" s="14"/>
      <c r="AV5867" s="14"/>
      <c r="AW5867" s="14"/>
    </row>
    <row r="5868" spans="1:49" s="10" customFormat="1">
      <c r="A5868" s="12"/>
      <c r="C5868"/>
      <c r="D5868"/>
      <c r="E5868" s="20"/>
      <c r="F5868"/>
      <c r="G5868"/>
      <c r="H5868"/>
      <c r="I5868"/>
      <c r="J5868" s="20"/>
      <c r="K5868"/>
      <c r="L5868"/>
      <c r="M5868"/>
      <c r="N5868"/>
      <c r="O5868" s="20"/>
      <c r="P5868"/>
      <c r="Q5868"/>
      <c r="R5868"/>
      <c r="S5868"/>
      <c r="T5868" s="20"/>
      <c r="U5868"/>
      <c r="V5868"/>
      <c r="W5868"/>
      <c r="X5868"/>
      <c r="Y5868" s="20"/>
      <c r="Z5868"/>
      <c r="AA5868"/>
      <c r="AB5868"/>
      <c r="AC5868"/>
      <c r="AD5868" s="20"/>
      <c r="AE5868"/>
      <c r="AF5868"/>
      <c r="AG5868"/>
      <c r="AH5868"/>
      <c r="AI5868" s="20"/>
      <c r="AJ5868"/>
      <c r="AK5868"/>
      <c r="AL5868"/>
      <c r="AM5868"/>
      <c r="AN5868" s="20"/>
      <c r="AO5868"/>
      <c r="AT5868" s="14"/>
      <c r="AU5868" s="14"/>
      <c r="AV5868" s="14"/>
      <c r="AW5868" s="14"/>
    </row>
    <row r="5869" spans="1:49" s="10" customFormat="1">
      <c r="A5869" s="12"/>
      <c r="C5869"/>
      <c r="D5869"/>
      <c r="E5869" s="20"/>
      <c r="F5869"/>
      <c r="G5869"/>
      <c r="H5869"/>
      <c r="I5869"/>
      <c r="J5869" s="20"/>
      <c r="K5869"/>
      <c r="L5869"/>
      <c r="M5869"/>
      <c r="N5869"/>
      <c r="O5869" s="20"/>
      <c r="P5869"/>
      <c r="Q5869"/>
      <c r="R5869"/>
      <c r="S5869"/>
      <c r="T5869" s="20"/>
      <c r="U5869"/>
      <c r="V5869"/>
      <c r="W5869"/>
      <c r="X5869"/>
      <c r="Y5869" s="20"/>
      <c r="Z5869"/>
      <c r="AA5869"/>
      <c r="AB5869"/>
      <c r="AC5869"/>
      <c r="AD5869" s="20"/>
      <c r="AE5869"/>
      <c r="AF5869"/>
      <c r="AG5869"/>
      <c r="AH5869"/>
      <c r="AI5869" s="20"/>
      <c r="AJ5869"/>
      <c r="AK5869"/>
      <c r="AL5869"/>
      <c r="AM5869"/>
      <c r="AN5869" s="20"/>
      <c r="AO5869"/>
      <c r="AT5869" s="14"/>
      <c r="AU5869" s="14"/>
      <c r="AV5869" s="14"/>
      <c r="AW5869" s="14"/>
    </row>
    <row r="5870" spans="1:49" s="10" customFormat="1">
      <c r="A5870" s="12"/>
      <c r="C5870"/>
      <c r="D5870"/>
      <c r="E5870" s="20"/>
      <c r="F5870"/>
      <c r="G5870"/>
      <c r="H5870"/>
      <c r="I5870"/>
      <c r="J5870" s="20"/>
      <c r="K5870"/>
      <c r="L5870"/>
      <c r="M5870"/>
      <c r="N5870"/>
      <c r="O5870" s="20"/>
      <c r="P5870"/>
      <c r="Q5870"/>
      <c r="R5870"/>
      <c r="S5870"/>
      <c r="T5870" s="20"/>
      <c r="U5870"/>
      <c r="V5870"/>
      <c r="W5870"/>
      <c r="X5870"/>
      <c r="Y5870" s="20"/>
      <c r="Z5870"/>
      <c r="AA5870"/>
      <c r="AB5870"/>
      <c r="AC5870"/>
      <c r="AD5870" s="20"/>
      <c r="AE5870"/>
      <c r="AF5870"/>
      <c r="AG5870"/>
      <c r="AH5870"/>
      <c r="AI5870" s="20"/>
      <c r="AJ5870"/>
      <c r="AK5870"/>
      <c r="AL5870"/>
      <c r="AM5870"/>
      <c r="AN5870" s="20"/>
      <c r="AO5870"/>
      <c r="AT5870" s="14"/>
      <c r="AU5870" s="14"/>
      <c r="AV5870" s="14"/>
      <c r="AW5870" s="14"/>
    </row>
    <row r="5871" spans="1:49" s="10" customFormat="1">
      <c r="A5871" s="12"/>
      <c r="C5871"/>
      <c r="D5871"/>
      <c r="E5871" s="20"/>
      <c r="F5871"/>
      <c r="G5871"/>
      <c r="H5871"/>
      <c r="I5871"/>
      <c r="J5871" s="20"/>
      <c r="K5871"/>
      <c r="L5871"/>
      <c r="M5871"/>
      <c r="N5871"/>
      <c r="O5871" s="20"/>
      <c r="P5871"/>
      <c r="Q5871"/>
      <c r="R5871"/>
      <c r="S5871"/>
      <c r="T5871" s="20"/>
      <c r="U5871"/>
      <c r="V5871"/>
      <c r="W5871"/>
      <c r="X5871"/>
      <c r="Y5871" s="20"/>
      <c r="Z5871"/>
      <c r="AA5871"/>
      <c r="AB5871"/>
      <c r="AC5871"/>
      <c r="AD5871" s="20"/>
      <c r="AE5871"/>
      <c r="AF5871"/>
      <c r="AG5871"/>
      <c r="AH5871"/>
      <c r="AI5871" s="20"/>
      <c r="AJ5871"/>
      <c r="AK5871"/>
      <c r="AL5871"/>
      <c r="AM5871"/>
      <c r="AN5871" s="20"/>
      <c r="AO5871"/>
      <c r="AT5871" s="14"/>
      <c r="AU5871" s="14"/>
      <c r="AV5871" s="14"/>
      <c r="AW5871" s="14"/>
    </row>
    <row r="5872" spans="1:49" s="10" customFormat="1">
      <c r="A5872" s="12"/>
      <c r="C5872"/>
      <c r="D5872"/>
      <c r="E5872" s="20"/>
      <c r="F5872"/>
      <c r="G5872"/>
      <c r="H5872"/>
      <c r="I5872"/>
      <c r="J5872" s="20"/>
      <c r="K5872"/>
      <c r="L5872"/>
      <c r="M5872"/>
      <c r="N5872"/>
      <c r="O5872" s="20"/>
      <c r="P5872"/>
      <c r="Q5872"/>
      <c r="R5872"/>
      <c r="S5872"/>
      <c r="T5872" s="20"/>
      <c r="U5872"/>
      <c r="V5872"/>
      <c r="W5872"/>
      <c r="X5872"/>
      <c r="Y5872" s="20"/>
      <c r="Z5872"/>
      <c r="AA5872"/>
      <c r="AB5872"/>
      <c r="AC5872"/>
      <c r="AD5872" s="20"/>
      <c r="AE5872"/>
      <c r="AF5872"/>
      <c r="AG5872"/>
      <c r="AH5872"/>
      <c r="AI5872" s="20"/>
      <c r="AJ5872"/>
      <c r="AK5872"/>
      <c r="AL5872"/>
      <c r="AM5872"/>
      <c r="AN5872" s="20"/>
      <c r="AO5872"/>
      <c r="AT5872" s="14"/>
      <c r="AU5872" s="14"/>
      <c r="AV5872" s="14"/>
      <c r="AW5872" s="14"/>
    </row>
    <row r="5873" spans="1:49" s="10" customFormat="1">
      <c r="A5873" s="12"/>
      <c r="C5873"/>
      <c r="D5873"/>
      <c r="E5873" s="20"/>
      <c r="F5873"/>
      <c r="G5873"/>
      <c r="H5873"/>
      <c r="I5873"/>
      <c r="J5873" s="20"/>
      <c r="K5873"/>
      <c r="L5873"/>
      <c r="M5873"/>
      <c r="N5873"/>
      <c r="O5873" s="20"/>
      <c r="P5873"/>
      <c r="Q5873"/>
      <c r="R5873"/>
      <c r="S5873"/>
      <c r="T5873" s="20"/>
      <c r="U5873"/>
      <c r="V5873"/>
      <c r="W5873"/>
      <c r="X5873"/>
      <c r="Y5873" s="20"/>
      <c r="Z5873"/>
      <c r="AA5873"/>
      <c r="AB5873"/>
      <c r="AC5873"/>
      <c r="AD5873" s="20"/>
      <c r="AE5873"/>
      <c r="AF5873"/>
      <c r="AG5873"/>
      <c r="AH5873"/>
      <c r="AI5873" s="20"/>
      <c r="AJ5873"/>
      <c r="AK5873"/>
      <c r="AL5873"/>
      <c r="AM5873"/>
      <c r="AN5873" s="20"/>
      <c r="AO5873"/>
      <c r="AT5873" s="14"/>
      <c r="AU5873" s="14"/>
      <c r="AV5873" s="14"/>
      <c r="AW5873" s="14"/>
    </row>
    <row r="5874" spans="1:49" s="10" customFormat="1">
      <c r="A5874" s="12"/>
      <c r="C5874"/>
      <c r="D5874"/>
      <c r="E5874" s="20"/>
      <c r="F5874"/>
      <c r="G5874"/>
      <c r="H5874"/>
      <c r="I5874"/>
      <c r="J5874" s="20"/>
      <c r="K5874"/>
      <c r="L5874"/>
      <c r="M5874"/>
      <c r="N5874"/>
      <c r="O5874" s="20"/>
      <c r="P5874"/>
      <c r="Q5874"/>
      <c r="R5874"/>
      <c r="S5874"/>
      <c r="T5874" s="20"/>
      <c r="U5874"/>
      <c r="V5874"/>
      <c r="W5874"/>
      <c r="X5874"/>
      <c r="Y5874" s="20"/>
      <c r="Z5874"/>
      <c r="AA5874"/>
      <c r="AB5874"/>
      <c r="AC5874"/>
      <c r="AD5874" s="20"/>
      <c r="AE5874"/>
      <c r="AF5874"/>
      <c r="AG5874"/>
      <c r="AH5874"/>
      <c r="AI5874" s="20"/>
      <c r="AJ5874"/>
      <c r="AK5874"/>
      <c r="AL5874"/>
      <c r="AM5874"/>
      <c r="AN5874" s="20"/>
      <c r="AO5874"/>
      <c r="AT5874" s="14"/>
      <c r="AU5874" s="14"/>
      <c r="AV5874" s="14"/>
      <c r="AW5874" s="14"/>
    </row>
    <row r="5875" spans="1:49" s="10" customFormat="1">
      <c r="A5875" s="12"/>
      <c r="C5875"/>
      <c r="D5875"/>
      <c r="E5875" s="20"/>
      <c r="F5875"/>
      <c r="G5875"/>
      <c r="H5875"/>
      <c r="I5875"/>
      <c r="J5875" s="20"/>
      <c r="K5875"/>
      <c r="L5875"/>
      <c r="M5875"/>
      <c r="N5875"/>
      <c r="O5875" s="20"/>
      <c r="P5875"/>
      <c r="Q5875"/>
      <c r="R5875"/>
      <c r="S5875"/>
      <c r="T5875" s="20"/>
      <c r="U5875"/>
      <c r="V5875"/>
      <c r="W5875"/>
      <c r="X5875"/>
      <c r="Y5875" s="20"/>
      <c r="Z5875"/>
      <c r="AA5875"/>
      <c r="AB5875"/>
      <c r="AC5875"/>
      <c r="AD5875" s="20"/>
      <c r="AE5875"/>
      <c r="AF5875"/>
      <c r="AG5875"/>
      <c r="AH5875"/>
      <c r="AI5875" s="20"/>
      <c r="AJ5875"/>
      <c r="AK5875"/>
      <c r="AL5875"/>
      <c r="AM5875"/>
      <c r="AN5875" s="20"/>
      <c r="AO5875"/>
      <c r="AT5875" s="14"/>
      <c r="AU5875" s="14"/>
      <c r="AV5875" s="14"/>
      <c r="AW5875" s="14"/>
    </row>
    <row r="5876" spans="1:49" s="10" customFormat="1">
      <c r="A5876" s="12"/>
      <c r="C5876"/>
      <c r="D5876"/>
      <c r="E5876" s="20"/>
      <c r="F5876"/>
      <c r="G5876"/>
      <c r="H5876"/>
      <c r="I5876"/>
      <c r="J5876" s="20"/>
      <c r="K5876"/>
      <c r="L5876"/>
      <c r="M5876"/>
      <c r="N5876"/>
      <c r="O5876" s="20"/>
      <c r="P5876"/>
      <c r="Q5876"/>
      <c r="R5876"/>
      <c r="S5876"/>
      <c r="T5876" s="20"/>
      <c r="U5876"/>
      <c r="V5876"/>
      <c r="W5876"/>
      <c r="X5876"/>
      <c r="Y5876" s="20"/>
      <c r="Z5876"/>
      <c r="AA5876"/>
      <c r="AB5876"/>
      <c r="AC5876"/>
      <c r="AD5876" s="20"/>
      <c r="AE5876"/>
      <c r="AF5876"/>
      <c r="AG5876"/>
      <c r="AH5876"/>
      <c r="AI5876" s="20"/>
      <c r="AJ5876"/>
      <c r="AK5876"/>
      <c r="AL5876"/>
      <c r="AM5876"/>
      <c r="AN5876" s="20"/>
      <c r="AO5876"/>
      <c r="AT5876" s="14"/>
      <c r="AU5876" s="14"/>
      <c r="AV5876" s="14"/>
      <c r="AW5876" s="14"/>
    </row>
    <row r="5877" spans="1:49" s="10" customFormat="1">
      <c r="A5877" s="12"/>
      <c r="C5877"/>
      <c r="D5877"/>
      <c r="E5877" s="20"/>
      <c r="F5877"/>
      <c r="G5877"/>
      <c r="H5877"/>
      <c r="I5877"/>
      <c r="J5877" s="20"/>
      <c r="K5877"/>
      <c r="L5877"/>
      <c r="M5877"/>
      <c r="N5877"/>
      <c r="O5877" s="20"/>
      <c r="P5877"/>
      <c r="Q5877"/>
      <c r="R5877"/>
      <c r="S5877"/>
      <c r="T5877" s="20"/>
      <c r="U5877"/>
      <c r="V5877"/>
      <c r="W5877"/>
      <c r="X5877"/>
      <c r="Y5877" s="20"/>
      <c r="Z5877"/>
      <c r="AA5877"/>
      <c r="AB5877"/>
      <c r="AC5877"/>
      <c r="AD5877" s="20"/>
      <c r="AE5877"/>
      <c r="AF5877"/>
      <c r="AG5877"/>
      <c r="AH5877"/>
      <c r="AI5877" s="20"/>
      <c r="AJ5877"/>
      <c r="AK5877"/>
      <c r="AL5877"/>
      <c r="AM5877"/>
      <c r="AN5877" s="20"/>
      <c r="AO5877"/>
      <c r="AT5877" s="14"/>
      <c r="AU5877" s="14"/>
      <c r="AV5877" s="14"/>
      <c r="AW5877" s="14"/>
    </row>
    <row r="5878" spans="1:49" s="10" customFormat="1">
      <c r="A5878" s="12"/>
      <c r="C5878"/>
      <c r="D5878"/>
      <c r="E5878" s="20"/>
      <c r="F5878"/>
      <c r="G5878"/>
      <c r="H5878"/>
      <c r="I5878"/>
      <c r="J5878" s="20"/>
      <c r="K5878"/>
      <c r="L5878"/>
      <c r="M5878"/>
      <c r="N5878"/>
      <c r="O5878" s="20"/>
      <c r="P5878"/>
      <c r="Q5878"/>
      <c r="R5878"/>
      <c r="S5878"/>
      <c r="T5878" s="20"/>
      <c r="U5878"/>
      <c r="V5878"/>
      <c r="W5878"/>
      <c r="X5878"/>
      <c r="Y5878" s="20"/>
      <c r="Z5878"/>
      <c r="AA5878"/>
      <c r="AB5878"/>
      <c r="AC5878"/>
      <c r="AD5878" s="20"/>
      <c r="AE5878"/>
      <c r="AF5878"/>
      <c r="AG5878"/>
      <c r="AH5878"/>
      <c r="AI5878" s="20"/>
      <c r="AJ5878"/>
      <c r="AK5878"/>
      <c r="AL5878"/>
      <c r="AM5878"/>
      <c r="AN5878" s="20"/>
      <c r="AO5878"/>
      <c r="AT5878" s="14"/>
      <c r="AU5878" s="14"/>
      <c r="AV5878" s="14"/>
      <c r="AW5878" s="14"/>
    </row>
    <row r="5879" spans="1:49" s="10" customFormat="1">
      <c r="A5879" s="12"/>
      <c r="C5879"/>
      <c r="D5879"/>
      <c r="E5879" s="20"/>
      <c r="F5879"/>
      <c r="G5879"/>
      <c r="H5879"/>
      <c r="I5879"/>
      <c r="J5879" s="20"/>
      <c r="K5879"/>
      <c r="L5879"/>
      <c r="M5879"/>
      <c r="N5879"/>
      <c r="O5879" s="20"/>
      <c r="P5879"/>
      <c r="Q5879"/>
      <c r="R5879"/>
      <c r="S5879"/>
      <c r="T5879" s="20"/>
      <c r="U5879"/>
      <c r="V5879"/>
      <c r="W5879"/>
      <c r="X5879"/>
      <c r="Y5879" s="20"/>
      <c r="Z5879"/>
      <c r="AA5879"/>
      <c r="AB5879"/>
      <c r="AC5879"/>
      <c r="AD5879" s="20"/>
      <c r="AE5879"/>
      <c r="AF5879"/>
      <c r="AG5879"/>
      <c r="AH5879"/>
      <c r="AI5879" s="20"/>
      <c r="AJ5879"/>
      <c r="AK5879"/>
      <c r="AL5879"/>
      <c r="AM5879"/>
      <c r="AN5879" s="20"/>
      <c r="AO5879"/>
      <c r="AT5879" s="14"/>
      <c r="AU5879" s="14"/>
      <c r="AV5879" s="14"/>
      <c r="AW5879" s="14"/>
    </row>
    <row r="5880" spans="1:49" s="10" customFormat="1">
      <c r="A5880" s="12"/>
      <c r="C5880"/>
      <c r="D5880"/>
      <c r="E5880" s="20"/>
      <c r="F5880"/>
      <c r="G5880"/>
      <c r="H5880"/>
      <c r="I5880"/>
      <c r="J5880" s="20"/>
      <c r="K5880"/>
      <c r="L5880"/>
      <c r="M5880"/>
      <c r="N5880"/>
      <c r="O5880" s="20"/>
      <c r="P5880"/>
      <c r="Q5880"/>
      <c r="R5880"/>
      <c r="S5880"/>
      <c r="T5880" s="20"/>
      <c r="U5880"/>
      <c r="V5880"/>
      <c r="W5880"/>
      <c r="X5880"/>
      <c r="Y5880" s="20"/>
      <c r="Z5880"/>
      <c r="AA5880"/>
      <c r="AB5880"/>
      <c r="AC5880"/>
      <c r="AD5880" s="20"/>
      <c r="AE5880"/>
      <c r="AF5880"/>
      <c r="AG5880"/>
      <c r="AH5880"/>
      <c r="AI5880" s="20"/>
      <c r="AJ5880"/>
      <c r="AK5880"/>
      <c r="AL5880"/>
      <c r="AM5880"/>
      <c r="AN5880" s="20"/>
      <c r="AO5880"/>
      <c r="AT5880" s="14"/>
      <c r="AU5880" s="14"/>
      <c r="AV5880" s="14"/>
      <c r="AW5880" s="14"/>
    </row>
    <row r="5881" spans="1:49" s="10" customFormat="1">
      <c r="A5881" s="12"/>
      <c r="C5881"/>
      <c r="D5881"/>
      <c r="E5881" s="20"/>
      <c r="F5881"/>
      <c r="G5881"/>
      <c r="H5881"/>
      <c r="I5881"/>
      <c r="J5881" s="20"/>
      <c r="K5881"/>
      <c r="L5881"/>
      <c r="M5881"/>
      <c r="N5881"/>
      <c r="O5881" s="20"/>
      <c r="P5881"/>
      <c r="Q5881"/>
      <c r="R5881"/>
      <c r="S5881"/>
      <c r="T5881" s="20"/>
      <c r="U5881"/>
      <c r="V5881"/>
      <c r="W5881"/>
      <c r="X5881"/>
      <c r="Y5881" s="20"/>
      <c r="Z5881"/>
      <c r="AA5881"/>
      <c r="AB5881"/>
      <c r="AC5881"/>
      <c r="AD5881" s="20"/>
      <c r="AE5881"/>
      <c r="AF5881"/>
      <c r="AG5881"/>
      <c r="AH5881"/>
      <c r="AI5881" s="20"/>
      <c r="AJ5881"/>
      <c r="AK5881"/>
      <c r="AL5881"/>
      <c r="AM5881"/>
      <c r="AN5881" s="20"/>
      <c r="AO5881"/>
      <c r="AT5881" s="14"/>
      <c r="AU5881" s="14"/>
      <c r="AV5881" s="14"/>
      <c r="AW5881" s="14"/>
    </row>
    <row r="5882" spans="1:49" s="10" customFormat="1">
      <c r="A5882" s="12"/>
      <c r="C5882"/>
      <c r="D5882"/>
      <c r="E5882" s="20"/>
      <c r="F5882"/>
      <c r="G5882"/>
      <c r="H5882"/>
      <c r="I5882"/>
      <c r="J5882" s="20"/>
      <c r="K5882"/>
      <c r="L5882"/>
      <c r="M5882"/>
      <c r="N5882"/>
      <c r="O5882" s="20"/>
      <c r="P5882"/>
      <c r="Q5882"/>
      <c r="R5882"/>
      <c r="S5882"/>
      <c r="T5882" s="20"/>
      <c r="U5882"/>
      <c r="V5882"/>
      <c r="W5882"/>
      <c r="X5882"/>
      <c r="Y5882" s="20"/>
      <c r="Z5882"/>
      <c r="AA5882"/>
      <c r="AB5882"/>
      <c r="AC5882"/>
      <c r="AD5882" s="20"/>
      <c r="AE5882"/>
      <c r="AF5882"/>
      <c r="AG5882"/>
      <c r="AH5882"/>
      <c r="AI5882" s="20"/>
      <c r="AJ5882"/>
      <c r="AK5882"/>
      <c r="AL5882"/>
      <c r="AM5882"/>
      <c r="AN5882" s="20"/>
      <c r="AO5882"/>
      <c r="AT5882" s="14"/>
      <c r="AU5882" s="14"/>
      <c r="AV5882" s="14"/>
      <c r="AW5882" s="14"/>
    </row>
    <row r="5883" spans="1:49" s="10" customFormat="1">
      <c r="A5883" s="12"/>
      <c r="C5883"/>
      <c r="D5883"/>
      <c r="E5883" s="20"/>
      <c r="F5883"/>
      <c r="G5883"/>
      <c r="H5883"/>
      <c r="I5883"/>
      <c r="J5883" s="20"/>
      <c r="K5883"/>
      <c r="L5883"/>
      <c r="M5883"/>
      <c r="N5883"/>
      <c r="O5883" s="20"/>
      <c r="P5883"/>
      <c r="Q5883"/>
      <c r="R5883"/>
      <c r="S5883"/>
      <c r="T5883" s="20"/>
      <c r="U5883"/>
      <c r="V5883"/>
      <c r="W5883"/>
      <c r="X5883"/>
      <c r="Y5883" s="20"/>
      <c r="Z5883"/>
      <c r="AA5883"/>
      <c r="AB5883"/>
      <c r="AC5883"/>
      <c r="AD5883" s="20"/>
      <c r="AE5883"/>
      <c r="AF5883"/>
      <c r="AG5883"/>
      <c r="AH5883"/>
      <c r="AI5883" s="20"/>
      <c r="AJ5883"/>
      <c r="AK5883"/>
      <c r="AL5883"/>
      <c r="AM5883"/>
      <c r="AN5883" s="20"/>
      <c r="AO5883"/>
      <c r="AT5883" s="14"/>
      <c r="AU5883" s="14"/>
      <c r="AV5883" s="14"/>
      <c r="AW5883" s="14"/>
    </row>
    <row r="5884" spans="1:49" s="10" customFormat="1">
      <c r="A5884" s="12"/>
      <c r="C5884"/>
      <c r="D5884"/>
      <c r="E5884" s="20"/>
      <c r="F5884"/>
      <c r="G5884"/>
      <c r="H5884"/>
      <c r="I5884"/>
      <c r="J5884" s="20"/>
      <c r="K5884"/>
      <c r="L5884"/>
      <c r="M5884"/>
      <c r="N5884"/>
      <c r="O5884" s="20"/>
      <c r="P5884"/>
      <c r="Q5884"/>
      <c r="R5884"/>
      <c r="S5884"/>
      <c r="T5884" s="20"/>
      <c r="U5884"/>
      <c r="V5884"/>
      <c r="W5884"/>
      <c r="X5884"/>
      <c r="Y5884" s="20"/>
      <c r="Z5884"/>
      <c r="AA5884"/>
      <c r="AB5884"/>
      <c r="AC5884"/>
      <c r="AD5884" s="20"/>
      <c r="AE5884"/>
      <c r="AF5884"/>
      <c r="AG5884"/>
      <c r="AH5884"/>
      <c r="AI5884" s="20"/>
      <c r="AJ5884"/>
      <c r="AK5884"/>
      <c r="AL5884"/>
      <c r="AM5884"/>
      <c r="AN5884" s="20"/>
      <c r="AO5884"/>
      <c r="AT5884" s="14"/>
      <c r="AU5884" s="14"/>
      <c r="AV5884" s="14"/>
      <c r="AW5884" s="14"/>
    </row>
    <row r="5885" spans="1:49" s="10" customFormat="1">
      <c r="A5885" s="12"/>
      <c r="C5885"/>
      <c r="D5885"/>
      <c r="E5885" s="20"/>
      <c r="F5885"/>
      <c r="G5885"/>
      <c r="H5885"/>
      <c r="I5885"/>
      <c r="J5885" s="20"/>
      <c r="K5885"/>
      <c r="L5885"/>
      <c r="M5885"/>
      <c r="N5885"/>
      <c r="O5885" s="20"/>
      <c r="P5885"/>
      <c r="Q5885"/>
      <c r="R5885"/>
      <c r="S5885"/>
      <c r="T5885" s="20"/>
      <c r="U5885"/>
      <c r="V5885"/>
      <c r="W5885"/>
      <c r="X5885"/>
      <c r="Y5885" s="20"/>
      <c r="Z5885"/>
      <c r="AA5885"/>
      <c r="AB5885"/>
      <c r="AC5885"/>
      <c r="AD5885" s="20"/>
      <c r="AE5885"/>
      <c r="AF5885"/>
      <c r="AG5885"/>
      <c r="AH5885"/>
      <c r="AI5885" s="20"/>
      <c r="AJ5885"/>
      <c r="AK5885"/>
      <c r="AL5885"/>
      <c r="AM5885"/>
      <c r="AN5885" s="20"/>
      <c r="AO5885"/>
      <c r="AT5885" s="14"/>
      <c r="AU5885" s="14"/>
      <c r="AV5885" s="14"/>
      <c r="AW5885" s="14"/>
    </row>
    <row r="5886" spans="1:49" s="10" customFormat="1">
      <c r="A5886" s="12"/>
      <c r="C5886"/>
      <c r="D5886"/>
      <c r="E5886" s="20"/>
      <c r="F5886"/>
      <c r="G5886"/>
      <c r="H5886"/>
      <c r="I5886"/>
      <c r="J5886" s="20"/>
      <c r="K5886"/>
      <c r="L5886"/>
      <c r="M5886"/>
      <c r="N5886"/>
      <c r="O5886" s="20"/>
      <c r="P5886"/>
      <c r="Q5886"/>
      <c r="R5886"/>
      <c r="S5886"/>
      <c r="T5886" s="20"/>
      <c r="U5886"/>
      <c r="V5886"/>
      <c r="W5886"/>
      <c r="X5886"/>
      <c r="Y5886" s="20"/>
      <c r="Z5886"/>
      <c r="AA5886"/>
      <c r="AB5886"/>
      <c r="AC5886"/>
      <c r="AD5886" s="20"/>
      <c r="AE5886"/>
      <c r="AF5886"/>
      <c r="AG5886"/>
      <c r="AH5886"/>
      <c r="AI5886" s="20"/>
      <c r="AJ5886"/>
      <c r="AK5886"/>
      <c r="AL5886"/>
      <c r="AM5886"/>
      <c r="AN5886" s="20"/>
      <c r="AO5886"/>
      <c r="AT5886" s="14"/>
      <c r="AU5886" s="14"/>
      <c r="AV5886" s="14"/>
      <c r="AW5886" s="14"/>
    </row>
    <row r="5887" spans="1:49" s="10" customFormat="1">
      <c r="A5887" s="12"/>
      <c r="C5887"/>
      <c r="D5887"/>
      <c r="E5887" s="20"/>
      <c r="F5887"/>
      <c r="G5887"/>
      <c r="H5887"/>
      <c r="I5887"/>
      <c r="J5887" s="20"/>
      <c r="K5887"/>
      <c r="L5887"/>
      <c r="M5887"/>
      <c r="N5887"/>
      <c r="O5887" s="20"/>
      <c r="P5887"/>
      <c r="Q5887"/>
      <c r="R5887"/>
      <c r="S5887"/>
      <c r="T5887" s="20"/>
      <c r="U5887"/>
      <c r="V5887"/>
      <c r="W5887"/>
      <c r="X5887"/>
      <c r="Y5887" s="20"/>
      <c r="Z5887"/>
      <c r="AA5887"/>
      <c r="AB5887"/>
      <c r="AC5887"/>
      <c r="AD5887" s="20"/>
      <c r="AE5887"/>
      <c r="AF5887"/>
      <c r="AG5887"/>
      <c r="AH5887"/>
      <c r="AI5887" s="20"/>
      <c r="AJ5887"/>
      <c r="AK5887"/>
      <c r="AL5887"/>
      <c r="AM5887"/>
      <c r="AN5887" s="20"/>
      <c r="AO5887"/>
      <c r="AT5887" s="14"/>
      <c r="AU5887" s="14"/>
      <c r="AV5887" s="14"/>
      <c r="AW5887" s="14"/>
    </row>
    <row r="5888" spans="1:49" s="10" customFormat="1">
      <c r="A5888" s="12"/>
      <c r="C5888"/>
      <c r="D5888"/>
      <c r="E5888" s="20"/>
      <c r="F5888"/>
      <c r="G5888"/>
      <c r="H5888"/>
      <c r="I5888"/>
      <c r="J5888" s="20"/>
      <c r="K5888"/>
      <c r="L5888"/>
      <c r="M5888"/>
      <c r="N5888"/>
      <c r="O5888" s="20"/>
      <c r="P5888"/>
      <c r="Q5888"/>
      <c r="R5888"/>
      <c r="S5888"/>
      <c r="T5888" s="20"/>
      <c r="U5888"/>
      <c r="V5888"/>
      <c r="W5888"/>
      <c r="X5888"/>
      <c r="Y5888" s="20"/>
      <c r="Z5888"/>
      <c r="AA5888"/>
      <c r="AB5888"/>
      <c r="AC5888"/>
      <c r="AD5888" s="20"/>
      <c r="AE5888"/>
      <c r="AF5888"/>
      <c r="AG5888"/>
      <c r="AH5888"/>
      <c r="AI5888" s="20"/>
      <c r="AJ5888"/>
      <c r="AK5888"/>
      <c r="AL5888"/>
      <c r="AM5888"/>
      <c r="AN5888" s="20"/>
      <c r="AO5888"/>
      <c r="AT5888" s="14"/>
      <c r="AU5888" s="14"/>
      <c r="AV5888" s="14"/>
      <c r="AW5888" s="14"/>
    </row>
    <row r="5889" spans="1:49" s="10" customFormat="1">
      <c r="A5889" s="12"/>
      <c r="C5889"/>
      <c r="D5889"/>
      <c r="E5889" s="20"/>
      <c r="F5889"/>
      <c r="G5889"/>
      <c r="H5889"/>
      <c r="I5889"/>
      <c r="J5889" s="20"/>
      <c r="K5889"/>
      <c r="L5889"/>
      <c r="M5889"/>
      <c r="N5889"/>
      <c r="O5889" s="20"/>
      <c r="P5889"/>
      <c r="Q5889"/>
      <c r="R5889"/>
      <c r="S5889"/>
      <c r="T5889" s="20"/>
      <c r="U5889"/>
      <c r="V5889"/>
      <c r="W5889"/>
      <c r="X5889"/>
      <c r="Y5889" s="20"/>
      <c r="Z5889"/>
      <c r="AA5889"/>
      <c r="AB5889"/>
      <c r="AC5889"/>
      <c r="AD5889" s="20"/>
      <c r="AE5889"/>
      <c r="AF5889"/>
      <c r="AG5889"/>
      <c r="AH5889"/>
      <c r="AI5889" s="20"/>
      <c r="AJ5889"/>
      <c r="AK5889"/>
      <c r="AL5889"/>
      <c r="AM5889"/>
      <c r="AN5889" s="20"/>
      <c r="AO5889"/>
      <c r="AT5889" s="14"/>
      <c r="AU5889" s="14"/>
      <c r="AV5889" s="14"/>
      <c r="AW5889" s="14"/>
    </row>
    <row r="5890" spans="1:49" s="10" customFormat="1">
      <c r="A5890" s="12"/>
      <c r="C5890"/>
      <c r="D5890"/>
      <c r="E5890" s="20"/>
      <c r="F5890"/>
      <c r="G5890"/>
      <c r="H5890"/>
      <c r="I5890"/>
      <c r="J5890" s="20"/>
      <c r="K5890"/>
      <c r="L5890"/>
      <c r="M5890"/>
      <c r="N5890"/>
      <c r="O5890" s="20"/>
      <c r="P5890"/>
      <c r="Q5890"/>
      <c r="R5890"/>
      <c r="S5890"/>
      <c r="T5890" s="20"/>
      <c r="U5890"/>
      <c r="V5890"/>
      <c r="W5890"/>
      <c r="X5890"/>
      <c r="Y5890" s="20"/>
      <c r="Z5890"/>
      <c r="AA5890"/>
      <c r="AB5890"/>
      <c r="AC5890"/>
      <c r="AD5890" s="20"/>
      <c r="AE5890"/>
      <c r="AF5890"/>
      <c r="AG5890"/>
      <c r="AH5890"/>
      <c r="AI5890" s="20"/>
      <c r="AJ5890"/>
      <c r="AK5890"/>
      <c r="AL5890"/>
      <c r="AM5890"/>
      <c r="AN5890" s="20"/>
      <c r="AO5890"/>
      <c r="AT5890" s="14"/>
      <c r="AU5890" s="14"/>
      <c r="AV5890" s="14"/>
      <c r="AW5890" s="14"/>
    </row>
    <row r="5891" spans="1:49" s="10" customFormat="1">
      <c r="A5891" s="12"/>
      <c r="C5891"/>
      <c r="D5891"/>
      <c r="E5891" s="20"/>
      <c r="F5891"/>
      <c r="G5891"/>
      <c r="H5891"/>
      <c r="I5891"/>
      <c r="J5891" s="20"/>
      <c r="K5891"/>
      <c r="L5891"/>
      <c r="M5891"/>
      <c r="N5891"/>
      <c r="O5891" s="20"/>
      <c r="P5891"/>
      <c r="Q5891"/>
      <c r="R5891"/>
      <c r="S5891"/>
      <c r="T5891" s="20"/>
      <c r="U5891"/>
      <c r="V5891"/>
      <c r="W5891"/>
      <c r="X5891"/>
      <c r="Y5891" s="20"/>
      <c r="Z5891"/>
      <c r="AA5891"/>
      <c r="AB5891"/>
      <c r="AC5891"/>
      <c r="AD5891" s="20"/>
      <c r="AE5891"/>
      <c r="AF5891"/>
      <c r="AG5891"/>
      <c r="AH5891"/>
      <c r="AI5891" s="20"/>
      <c r="AJ5891"/>
      <c r="AK5891"/>
      <c r="AL5891"/>
      <c r="AM5891"/>
      <c r="AN5891" s="20"/>
      <c r="AO5891"/>
      <c r="AT5891" s="14"/>
      <c r="AU5891" s="14"/>
      <c r="AV5891" s="14"/>
      <c r="AW5891" s="14"/>
    </row>
    <row r="5892" spans="1:49" s="10" customFormat="1">
      <c r="A5892" s="12"/>
      <c r="C5892"/>
      <c r="D5892"/>
      <c r="E5892" s="20"/>
      <c r="F5892"/>
      <c r="G5892"/>
      <c r="H5892"/>
      <c r="I5892"/>
      <c r="J5892" s="20"/>
      <c r="K5892"/>
      <c r="L5892"/>
      <c r="M5892"/>
      <c r="N5892"/>
      <c r="O5892" s="20"/>
      <c r="P5892"/>
      <c r="Q5892"/>
      <c r="R5892"/>
      <c r="S5892"/>
      <c r="T5892" s="20"/>
      <c r="U5892"/>
      <c r="V5892"/>
      <c r="W5892"/>
      <c r="X5892"/>
      <c r="Y5892" s="20"/>
      <c r="Z5892"/>
      <c r="AA5892"/>
      <c r="AB5892"/>
      <c r="AC5892"/>
      <c r="AD5892" s="20"/>
      <c r="AE5892"/>
      <c r="AF5892"/>
      <c r="AG5892"/>
      <c r="AH5892"/>
      <c r="AI5892" s="20"/>
      <c r="AJ5892"/>
      <c r="AK5892"/>
      <c r="AL5892"/>
      <c r="AM5892"/>
      <c r="AN5892" s="20"/>
      <c r="AO5892"/>
      <c r="AT5892" s="14"/>
      <c r="AU5892" s="14"/>
      <c r="AV5892" s="14"/>
      <c r="AW5892" s="14"/>
    </row>
    <row r="5893" spans="1:49" s="10" customFormat="1">
      <c r="A5893" s="12"/>
      <c r="C5893"/>
      <c r="D5893"/>
      <c r="E5893" s="20"/>
      <c r="F5893"/>
      <c r="G5893"/>
      <c r="H5893"/>
      <c r="I5893"/>
      <c r="J5893" s="20"/>
      <c r="K5893"/>
      <c r="L5893"/>
      <c r="M5893"/>
      <c r="N5893"/>
      <c r="O5893" s="20"/>
      <c r="P5893"/>
      <c r="Q5893"/>
      <c r="R5893"/>
      <c r="S5893"/>
      <c r="T5893" s="20"/>
      <c r="U5893"/>
      <c r="V5893"/>
      <c r="W5893"/>
      <c r="X5893"/>
      <c r="Y5893" s="20"/>
      <c r="Z5893"/>
      <c r="AA5893"/>
      <c r="AB5893"/>
      <c r="AC5893"/>
      <c r="AD5893" s="20"/>
      <c r="AE5893"/>
      <c r="AF5893"/>
      <c r="AG5893"/>
      <c r="AH5893"/>
      <c r="AI5893" s="20"/>
      <c r="AJ5893"/>
      <c r="AK5893"/>
      <c r="AL5893"/>
      <c r="AM5893"/>
      <c r="AN5893" s="20"/>
      <c r="AO5893"/>
      <c r="AT5893" s="14"/>
      <c r="AU5893" s="14"/>
      <c r="AV5893" s="14"/>
      <c r="AW5893" s="14"/>
    </row>
    <row r="5894" spans="1:49" s="10" customFormat="1">
      <c r="A5894" s="12"/>
      <c r="C5894"/>
      <c r="D5894"/>
      <c r="E5894" s="20"/>
      <c r="F5894"/>
      <c r="G5894"/>
      <c r="H5894"/>
      <c r="I5894"/>
      <c r="J5894" s="20"/>
      <c r="K5894"/>
      <c r="L5894"/>
      <c r="M5894"/>
      <c r="N5894"/>
      <c r="O5894" s="20"/>
      <c r="P5894"/>
      <c r="Q5894"/>
      <c r="R5894"/>
      <c r="S5894"/>
      <c r="T5894" s="20"/>
      <c r="U5894"/>
      <c r="V5894"/>
      <c r="W5894"/>
      <c r="X5894"/>
      <c r="Y5894" s="20"/>
      <c r="Z5894"/>
      <c r="AA5894"/>
      <c r="AB5894"/>
      <c r="AC5894"/>
      <c r="AD5894" s="20"/>
      <c r="AE5894"/>
      <c r="AF5894"/>
      <c r="AG5894"/>
      <c r="AH5894"/>
      <c r="AI5894" s="20"/>
      <c r="AJ5894"/>
      <c r="AK5894"/>
      <c r="AL5894"/>
      <c r="AM5894"/>
      <c r="AN5894" s="20"/>
      <c r="AO5894"/>
      <c r="AT5894" s="14"/>
      <c r="AU5894" s="14"/>
      <c r="AV5894" s="14"/>
      <c r="AW5894" s="14"/>
    </row>
    <row r="5895" spans="1:49" s="10" customFormat="1">
      <c r="A5895" s="12"/>
      <c r="C5895"/>
      <c r="D5895"/>
      <c r="E5895" s="20"/>
      <c r="F5895"/>
      <c r="G5895"/>
      <c r="H5895"/>
      <c r="I5895"/>
      <c r="J5895" s="20"/>
      <c r="K5895"/>
      <c r="L5895"/>
      <c r="M5895"/>
      <c r="N5895"/>
      <c r="O5895" s="20"/>
      <c r="P5895"/>
      <c r="Q5895"/>
      <c r="R5895"/>
      <c r="S5895"/>
      <c r="T5895" s="20"/>
      <c r="U5895"/>
      <c r="V5895"/>
      <c r="W5895"/>
      <c r="X5895"/>
      <c r="Y5895" s="20"/>
      <c r="Z5895"/>
      <c r="AA5895"/>
      <c r="AB5895"/>
      <c r="AC5895"/>
      <c r="AD5895" s="20"/>
      <c r="AE5895"/>
      <c r="AF5895"/>
      <c r="AG5895"/>
      <c r="AH5895"/>
      <c r="AI5895" s="20"/>
      <c r="AJ5895"/>
      <c r="AK5895"/>
      <c r="AL5895"/>
      <c r="AM5895"/>
      <c r="AN5895" s="20"/>
      <c r="AO5895"/>
      <c r="AT5895" s="14"/>
      <c r="AU5895" s="14"/>
      <c r="AV5895" s="14"/>
      <c r="AW5895" s="14"/>
    </row>
    <row r="5896" spans="1:49" s="10" customFormat="1">
      <c r="A5896" s="12"/>
      <c r="C5896"/>
      <c r="D5896"/>
      <c r="E5896" s="20"/>
      <c r="F5896"/>
      <c r="G5896"/>
      <c r="H5896"/>
      <c r="I5896"/>
      <c r="J5896" s="20"/>
      <c r="K5896"/>
      <c r="L5896"/>
      <c r="M5896"/>
      <c r="N5896"/>
      <c r="O5896" s="20"/>
      <c r="P5896"/>
      <c r="Q5896"/>
      <c r="R5896"/>
      <c r="S5896"/>
      <c r="T5896" s="20"/>
      <c r="U5896"/>
      <c r="V5896"/>
      <c r="W5896"/>
      <c r="X5896"/>
      <c r="Y5896" s="20"/>
      <c r="Z5896"/>
      <c r="AA5896"/>
      <c r="AB5896"/>
      <c r="AC5896"/>
      <c r="AD5896" s="20"/>
      <c r="AE5896"/>
      <c r="AF5896"/>
      <c r="AG5896"/>
      <c r="AH5896"/>
      <c r="AI5896" s="20"/>
      <c r="AJ5896"/>
      <c r="AK5896"/>
      <c r="AL5896"/>
      <c r="AM5896"/>
      <c r="AN5896" s="20"/>
      <c r="AO5896"/>
      <c r="AT5896" s="14"/>
      <c r="AU5896" s="14"/>
      <c r="AV5896" s="14"/>
      <c r="AW5896" s="14"/>
    </row>
    <row r="5897" spans="1:49" s="10" customFormat="1">
      <c r="A5897" s="12"/>
      <c r="C5897"/>
      <c r="D5897"/>
      <c r="E5897" s="20"/>
      <c r="F5897"/>
      <c r="G5897"/>
      <c r="H5897"/>
      <c r="I5897"/>
      <c r="J5897" s="20"/>
      <c r="K5897"/>
      <c r="L5897"/>
      <c r="M5897"/>
      <c r="N5897"/>
      <c r="O5897" s="20"/>
      <c r="P5897"/>
      <c r="Q5897"/>
      <c r="R5897"/>
      <c r="S5897"/>
      <c r="T5897" s="20"/>
      <c r="U5897"/>
      <c r="V5897"/>
      <c r="W5897"/>
      <c r="X5897"/>
      <c r="Y5897" s="20"/>
      <c r="Z5897"/>
      <c r="AA5897"/>
      <c r="AB5897"/>
      <c r="AC5897"/>
      <c r="AD5897" s="20"/>
      <c r="AE5897"/>
      <c r="AF5897"/>
      <c r="AG5897"/>
      <c r="AH5897"/>
      <c r="AI5897" s="20"/>
      <c r="AJ5897"/>
      <c r="AK5897"/>
      <c r="AL5897"/>
      <c r="AM5897"/>
      <c r="AN5897" s="20"/>
      <c r="AO5897"/>
      <c r="AT5897" s="14"/>
      <c r="AU5897" s="14"/>
      <c r="AV5897" s="14"/>
      <c r="AW5897" s="14"/>
    </row>
    <row r="5898" spans="1:49" s="10" customFormat="1">
      <c r="A5898" s="12"/>
      <c r="C5898"/>
      <c r="D5898"/>
      <c r="E5898" s="20"/>
      <c r="F5898"/>
      <c r="G5898"/>
      <c r="H5898"/>
      <c r="I5898"/>
      <c r="J5898" s="20"/>
      <c r="K5898"/>
      <c r="L5898"/>
      <c r="M5898"/>
      <c r="N5898"/>
      <c r="O5898" s="20"/>
      <c r="P5898"/>
      <c r="Q5898"/>
      <c r="R5898"/>
      <c r="S5898"/>
      <c r="T5898" s="20"/>
      <c r="U5898"/>
      <c r="V5898"/>
      <c r="W5898"/>
      <c r="X5898"/>
      <c r="Y5898" s="20"/>
      <c r="Z5898"/>
      <c r="AA5898"/>
      <c r="AB5898"/>
      <c r="AC5898"/>
      <c r="AD5898" s="20"/>
      <c r="AE5898"/>
      <c r="AF5898"/>
      <c r="AG5898"/>
      <c r="AH5898"/>
      <c r="AI5898" s="20"/>
      <c r="AJ5898"/>
      <c r="AK5898"/>
      <c r="AL5898"/>
      <c r="AM5898"/>
      <c r="AN5898" s="20"/>
      <c r="AO5898"/>
      <c r="AT5898" s="14"/>
      <c r="AU5898" s="14"/>
      <c r="AV5898" s="14"/>
      <c r="AW5898" s="14"/>
    </row>
    <row r="5899" spans="1:49" s="10" customFormat="1">
      <c r="A5899" s="12"/>
      <c r="C5899"/>
      <c r="D5899"/>
      <c r="E5899" s="20"/>
      <c r="F5899"/>
      <c r="G5899"/>
      <c r="H5899"/>
      <c r="I5899"/>
      <c r="J5899" s="20"/>
      <c r="K5899"/>
      <c r="L5899"/>
      <c r="M5899"/>
      <c r="N5899"/>
      <c r="O5899" s="20"/>
      <c r="P5899"/>
      <c r="Q5899"/>
      <c r="R5899"/>
      <c r="S5899"/>
      <c r="T5899" s="20"/>
      <c r="U5899"/>
      <c r="V5899"/>
      <c r="W5899"/>
      <c r="X5899"/>
      <c r="Y5899" s="20"/>
      <c r="Z5899"/>
      <c r="AA5899"/>
      <c r="AB5899"/>
      <c r="AC5899"/>
      <c r="AD5899" s="20"/>
      <c r="AE5899"/>
      <c r="AF5899"/>
      <c r="AG5899"/>
      <c r="AH5899"/>
      <c r="AI5899" s="20"/>
      <c r="AJ5899"/>
      <c r="AK5899"/>
      <c r="AL5899"/>
      <c r="AM5899"/>
      <c r="AN5899" s="20"/>
      <c r="AO5899"/>
      <c r="AT5899" s="14"/>
      <c r="AU5899" s="14"/>
      <c r="AV5899" s="14"/>
      <c r="AW5899" s="14"/>
    </row>
    <row r="5900" spans="1:49" s="10" customFormat="1">
      <c r="A5900" s="12"/>
      <c r="C5900"/>
      <c r="D5900"/>
      <c r="E5900" s="20"/>
      <c r="F5900"/>
      <c r="G5900"/>
      <c r="H5900"/>
      <c r="I5900"/>
      <c r="J5900" s="20"/>
      <c r="K5900"/>
      <c r="L5900"/>
      <c r="M5900"/>
      <c r="N5900"/>
      <c r="O5900" s="20"/>
      <c r="P5900"/>
      <c r="Q5900"/>
      <c r="R5900"/>
      <c r="S5900"/>
      <c r="T5900" s="20"/>
      <c r="U5900"/>
      <c r="V5900"/>
      <c r="W5900"/>
      <c r="X5900"/>
      <c r="Y5900" s="20"/>
      <c r="Z5900"/>
      <c r="AA5900"/>
      <c r="AB5900"/>
      <c r="AC5900"/>
      <c r="AD5900" s="20"/>
      <c r="AE5900"/>
      <c r="AF5900"/>
      <c r="AG5900"/>
      <c r="AH5900"/>
      <c r="AI5900" s="20"/>
      <c r="AJ5900"/>
      <c r="AK5900"/>
      <c r="AL5900"/>
      <c r="AM5900"/>
      <c r="AN5900" s="20"/>
      <c r="AO5900"/>
      <c r="AT5900" s="14"/>
      <c r="AU5900" s="14"/>
      <c r="AV5900" s="14"/>
      <c r="AW5900" s="14"/>
    </row>
    <row r="5901" spans="1:49" s="10" customFormat="1">
      <c r="A5901" s="12"/>
      <c r="C5901"/>
      <c r="D5901"/>
      <c r="E5901" s="20"/>
      <c r="F5901"/>
      <c r="G5901"/>
      <c r="H5901"/>
      <c r="I5901"/>
      <c r="J5901" s="20"/>
      <c r="K5901"/>
      <c r="L5901"/>
      <c r="M5901"/>
      <c r="N5901"/>
      <c r="O5901" s="20"/>
      <c r="P5901"/>
      <c r="Q5901"/>
      <c r="R5901"/>
      <c r="S5901"/>
      <c r="T5901" s="20"/>
      <c r="U5901"/>
      <c r="V5901"/>
      <c r="W5901"/>
      <c r="X5901"/>
      <c r="Y5901" s="20"/>
      <c r="Z5901"/>
      <c r="AA5901"/>
      <c r="AB5901"/>
      <c r="AC5901"/>
      <c r="AD5901" s="20"/>
      <c r="AE5901"/>
      <c r="AF5901"/>
      <c r="AG5901"/>
      <c r="AH5901"/>
      <c r="AI5901" s="20"/>
      <c r="AJ5901"/>
      <c r="AK5901"/>
      <c r="AL5901"/>
      <c r="AM5901"/>
      <c r="AN5901" s="20"/>
      <c r="AO5901"/>
      <c r="AT5901" s="14"/>
      <c r="AU5901" s="14"/>
      <c r="AV5901" s="14"/>
      <c r="AW5901" s="14"/>
    </row>
    <row r="5902" spans="1:49" s="10" customFormat="1">
      <c r="A5902" s="12"/>
      <c r="C5902"/>
      <c r="D5902"/>
      <c r="E5902" s="20"/>
      <c r="F5902"/>
      <c r="G5902"/>
      <c r="H5902"/>
      <c r="I5902"/>
      <c r="J5902" s="20"/>
      <c r="K5902"/>
      <c r="L5902"/>
      <c r="M5902"/>
      <c r="N5902"/>
      <c r="O5902" s="20"/>
      <c r="P5902"/>
      <c r="Q5902"/>
      <c r="R5902"/>
      <c r="S5902"/>
      <c r="T5902" s="20"/>
      <c r="U5902"/>
      <c r="V5902"/>
      <c r="W5902"/>
      <c r="X5902"/>
      <c r="Y5902" s="20"/>
      <c r="Z5902"/>
      <c r="AA5902"/>
      <c r="AB5902"/>
      <c r="AC5902"/>
      <c r="AD5902" s="20"/>
      <c r="AE5902"/>
      <c r="AF5902"/>
      <c r="AG5902"/>
      <c r="AH5902"/>
      <c r="AI5902" s="20"/>
      <c r="AJ5902"/>
      <c r="AK5902"/>
      <c r="AL5902"/>
      <c r="AM5902"/>
      <c r="AN5902" s="20"/>
      <c r="AO5902"/>
      <c r="AT5902" s="14"/>
      <c r="AU5902" s="14"/>
      <c r="AV5902" s="14"/>
      <c r="AW5902" s="14"/>
    </row>
    <row r="5903" spans="1:49" s="10" customFormat="1">
      <c r="A5903" s="12"/>
      <c r="C5903"/>
      <c r="D5903"/>
      <c r="E5903" s="20"/>
      <c r="F5903"/>
      <c r="G5903"/>
      <c r="H5903"/>
      <c r="I5903"/>
      <c r="J5903" s="20"/>
      <c r="K5903"/>
      <c r="L5903"/>
      <c r="M5903"/>
      <c r="N5903"/>
      <c r="O5903" s="20"/>
      <c r="P5903"/>
      <c r="Q5903"/>
      <c r="R5903"/>
      <c r="S5903"/>
      <c r="T5903" s="20"/>
      <c r="U5903"/>
      <c r="V5903"/>
      <c r="W5903"/>
      <c r="X5903"/>
      <c r="Y5903" s="20"/>
      <c r="Z5903"/>
      <c r="AA5903"/>
      <c r="AB5903"/>
      <c r="AC5903"/>
      <c r="AD5903" s="20"/>
      <c r="AE5903"/>
      <c r="AF5903"/>
      <c r="AG5903"/>
      <c r="AH5903"/>
      <c r="AI5903" s="20"/>
      <c r="AJ5903"/>
      <c r="AK5903"/>
      <c r="AL5903"/>
      <c r="AM5903"/>
      <c r="AN5903" s="20"/>
      <c r="AO5903"/>
      <c r="AT5903" s="14"/>
      <c r="AU5903" s="14"/>
      <c r="AV5903" s="14"/>
      <c r="AW5903" s="14"/>
    </row>
    <row r="5904" spans="1:49" s="10" customFormat="1">
      <c r="A5904" s="12"/>
      <c r="C5904"/>
      <c r="D5904"/>
      <c r="E5904" s="20"/>
      <c r="F5904"/>
      <c r="G5904"/>
      <c r="H5904"/>
      <c r="I5904"/>
      <c r="J5904" s="20"/>
      <c r="K5904"/>
      <c r="L5904"/>
      <c r="M5904"/>
      <c r="N5904"/>
      <c r="O5904" s="20"/>
      <c r="P5904"/>
      <c r="Q5904"/>
      <c r="R5904"/>
      <c r="S5904"/>
      <c r="T5904" s="20"/>
      <c r="U5904"/>
      <c r="V5904"/>
      <c r="W5904"/>
      <c r="X5904"/>
      <c r="Y5904" s="20"/>
      <c r="Z5904"/>
      <c r="AA5904"/>
      <c r="AB5904"/>
      <c r="AC5904"/>
      <c r="AD5904" s="20"/>
      <c r="AE5904"/>
      <c r="AF5904"/>
      <c r="AG5904"/>
      <c r="AH5904"/>
      <c r="AI5904" s="20"/>
      <c r="AJ5904"/>
      <c r="AK5904"/>
      <c r="AL5904"/>
      <c r="AM5904"/>
      <c r="AN5904" s="20"/>
      <c r="AO5904"/>
      <c r="AT5904" s="14"/>
      <c r="AU5904" s="14"/>
      <c r="AV5904" s="14"/>
      <c r="AW5904" s="14"/>
    </row>
    <row r="5905" spans="1:49" s="10" customFormat="1">
      <c r="A5905" s="12"/>
      <c r="C5905"/>
      <c r="D5905"/>
      <c r="E5905" s="20"/>
      <c r="F5905"/>
      <c r="G5905"/>
      <c r="H5905"/>
      <c r="I5905"/>
      <c r="J5905" s="20"/>
      <c r="K5905"/>
      <c r="L5905"/>
      <c r="M5905"/>
      <c r="N5905"/>
      <c r="O5905" s="20"/>
      <c r="P5905"/>
      <c r="Q5905"/>
      <c r="R5905"/>
      <c r="S5905"/>
      <c r="T5905" s="20"/>
      <c r="U5905"/>
      <c r="V5905"/>
      <c r="W5905"/>
      <c r="X5905"/>
      <c r="Y5905" s="20"/>
      <c r="Z5905"/>
      <c r="AA5905"/>
      <c r="AB5905"/>
      <c r="AC5905"/>
      <c r="AD5905" s="20"/>
      <c r="AE5905"/>
      <c r="AF5905"/>
      <c r="AG5905"/>
      <c r="AH5905"/>
      <c r="AI5905" s="20"/>
      <c r="AJ5905"/>
      <c r="AK5905"/>
      <c r="AL5905"/>
      <c r="AM5905"/>
      <c r="AN5905" s="20"/>
      <c r="AO5905"/>
      <c r="AT5905" s="14"/>
      <c r="AU5905" s="14"/>
      <c r="AV5905" s="14"/>
      <c r="AW5905" s="14"/>
    </row>
    <row r="5906" spans="1:49" s="10" customFormat="1">
      <c r="A5906" s="12"/>
      <c r="C5906"/>
      <c r="D5906"/>
      <c r="E5906" s="20"/>
      <c r="F5906"/>
      <c r="G5906"/>
      <c r="H5906"/>
      <c r="I5906"/>
      <c r="J5906" s="20"/>
      <c r="K5906"/>
      <c r="L5906"/>
      <c r="M5906"/>
      <c r="N5906"/>
      <c r="O5906" s="20"/>
      <c r="P5906"/>
      <c r="Q5906"/>
      <c r="R5906"/>
      <c r="S5906"/>
      <c r="T5906" s="20"/>
      <c r="U5906"/>
      <c r="V5906"/>
      <c r="W5906"/>
      <c r="X5906"/>
      <c r="Y5906" s="20"/>
      <c r="Z5906"/>
      <c r="AA5906"/>
      <c r="AB5906"/>
      <c r="AC5906"/>
      <c r="AD5906" s="20"/>
      <c r="AE5906"/>
      <c r="AF5906"/>
      <c r="AG5906"/>
      <c r="AH5906"/>
      <c r="AI5906" s="20"/>
      <c r="AJ5906"/>
      <c r="AK5906"/>
      <c r="AL5906"/>
      <c r="AM5906"/>
      <c r="AN5906" s="20"/>
      <c r="AO5906"/>
      <c r="AT5906" s="14"/>
      <c r="AU5906" s="14"/>
      <c r="AV5906" s="14"/>
      <c r="AW5906" s="14"/>
    </row>
    <row r="5907" spans="1:49" s="10" customFormat="1">
      <c r="A5907" s="12"/>
      <c r="C5907"/>
      <c r="D5907"/>
      <c r="E5907" s="20"/>
      <c r="F5907"/>
      <c r="G5907"/>
      <c r="H5907"/>
      <c r="I5907"/>
      <c r="J5907" s="20"/>
      <c r="K5907"/>
      <c r="L5907"/>
      <c r="M5907"/>
      <c r="N5907"/>
      <c r="O5907" s="20"/>
      <c r="P5907"/>
      <c r="Q5907"/>
      <c r="R5907"/>
      <c r="S5907"/>
      <c r="T5907" s="20"/>
      <c r="U5907"/>
      <c r="V5907"/>
      <c r="W5907"/>
      <c r="X5907"/>
      <c r="Y5907" s="20"/>
      <c r="Z5907"/>
      <c r="AA5907"/>
      <c r="AB5907"/>
      <c r="AC5907"/>
      <c r="AD5907" s="20"/>
      <c r="AE5907"/>
      <c r="AF5907"/>
      <c r="AG5907"/>
      <c r="AH5907"/>
      <c r="AI5907" s="20"/>
      <c r="AJ5907"/>
      <c r="AK5907"/>
      <c r="AL5907"/>
      <c r="AM5907"/>
      <c r="AN5907" s="20"/>
      <c r="AO5907"/>
      <c r="AT5907" s="14"/>
      <c r="AU5907" s="14"/>
      <c r="AV5907" s="14"/>
      <c r="AW5907" s="14"/>
    </row>
    <row r="5908" spans="1:49" s="10" customFormat="1">
      <c r="A5908" s="12"/>
      <c r="C5908"/>
      <c r="D5908"/>
      <c r="E5908" s="20"/>
      <c r="F5908"/>
      <c r="G5908"/>
      <c r="H5908"/>
      <c r="I5908"/>
      <c r="J5908" s="20"/>
      <c r="K5908"/>
      <c r="L5908"/>
      <c r="M5908"/>
      <c r="N5908"/>
      <c r="O5908" s="20"/>
      <c r="P5908"/>
      <c r="Q5908"/>
      <c r="R5908"/>
      <c r="S5908"/>
      <c r="T5908" s="20"/>
      <c r="U5908"/>
      <c r="V5908"/>
      <c r="W5908"/>
      <c r="X5908"/>
      <c r="Y5908" s="20"/>
      <c r="Z5908"/>
      <c r="AA5908"/>
      <c r="AB5908"/>
      <c r="AC5908"/>
      <c r="AD5908" s="20"/>
      <c r="AE5908"/>
      <c r="AF5908"/>
      <c r="AG5908"/>
      <c r="AH5908"/>
      <c r="AI5908" s="20"/>
      <c r="AJ5908"/>
      <c r="AK5908"/>
      <c r="AL5908"/>
      <c r="AM5908"/>
      <c r="AN5908" s="20"/>
      <c r="AO5908"/>
      <c r="AT5908" s="14"/>
      <c r="AU5908" s="14"/>
      <c r="AV5908" s="14"/>
      <c r="AW5908" s="14"/>
    </row>
    <row r="5909" spans="1:49" s="10" customFormat="1">
      <c r="A5909" s="12"/>
      <c r="C5909"/>
      <c r="D5909"/>
      <c r="E5909" s="20"/>
      <c r="F5909"/>
      <c r="G5909"/>
      <c r="H5909"/>
      <c r="I5909"/>
      <c r="J5909" s="20"/>
      <c r="K5909"/>
      <c r="L5909"/>
      <c r="M5909"/>
      <c r="N5909"/>
      <c r="O5909" s="20"/>
      <c r="P5909"/>
      <c r="Q5909"/>
      <c r="R5909"/>
      <c r="S5909"/>
      <c r="T5909" s="20"/>
      <c r="U5909"/>
      <c r="V5909"/>
      <c r="W5909"/>
      <c r="X5909"/>
      <c r="Y5909" s="20"/>
      <c r="Z5909"/>
      <c r="AA5909"/>
      <c r="AB5909"/>
      <c r="AC5909"/>
      <c r="AD5909" s="20"/>
      <c r="AE5909"/>
      <c r="AF5909"/>
      <c r="AG5909"/>
      <c r="AH5909"/>
      <c r="AI5909" s="20"/>
      <c r="AJ5909"/>
      <c r="AK5909"/>
      <c r="AL5909"/>
      <c r="AM5909"/>
      <c r="AN5909" s="20"/>
      <c r="AO5909"/>
      <c r="AT5909" s="14"/>
      <c r="AU5909" s="14"/>
      <c r="AV5909" s="14"/>
      <c r="AW5909" s="14"/>
    </row>
    <row r="5910" spans="1:49" s="10" customFormat="1">
      <c r="A5910" s="12"/>
      <c r="C5910"/>
      <c r="D5910"/>
      <c r="E5910" s="20"/>
      <c r="F5910"/>
      <c r="G5910"/>
      <c r="H5910"/>
      <c r="I5910"/>
      <c r="J5910" s="20"/>
      <c r="K5910"/>
      <c r="L5910"/>
      <c r="M5910"/>
      <c r="N5910"/>
      <c r="O5910" s="20"/>
      <c r="P5910"/>
      <c r="Q5910"/>
      <c r="R5910"/>
      <c r="S5910"/>
      <c r="T5910" s="20"/>
      <c r="U5910"/>
      <c r="V5910"/>
      <c r="W5910"/>
      <c r="X5910"/>
      <c r="Y5910" s="20"/>
      <c r="Z5910"/>
      <c r="AA5910"/>
      <c r="AB5910"/>
      <c r="AC5910"/>
      <c r="AD5910" s="20"/>
      <c r="AE5910"/>
      <c r="AF5910"/>
      <c r="AG5910"/>
      <c r="AH5910"/>
      <c r="AI5910" s="20"/>
      <c r="AJ5910"/>
      <c r="AK5910"/>
      <c r="AL5910"/>
      <c r="AM5910"/>
      <c r="AN5910" s="20"/>
      <c r="AO5910"/>
      <c r="AT5910" s="14"/>
      <c r="AU5910" s="14"/>
      <c r="AV5910" s="14"/>
      <c r="AW5910" s="14"/>
    </row>
    <row r="5911" spans="1:49" s="10" customFormat="1">
      <c r="A5911" s="12"/>
      <c r="C5911"/>
      <c r="D5911"/>
      <c r="E5911" s="20"/>
      <c r="F5911"/>
      <c r="G5911"/>
      <c r="H5911"/>
      <c r="I5911"/>
      <c r="J5911" s="20"/>
      <c r="K5911"/>
      <c r="L5911"/>
      <c r="M5911"/>
      <c r="N5911"/>
      <c r="O5911" s="20"/>
      <c r="P5911"/>
      <c r="Q5911"/>
      <c r="R5911"/>
      <c r="S5911"/>
      <c r="T5911" s="20"/>
      <c r="U5911"/>
      <c r="V5911"/>
      <c r="W5911"/>
      <c r="X5911"/>
      <c r="Y5911" s="20"/>
      <c r="Z5911"/>
      <c r="AA5911"/>
      <c r="AB5911"/>
      <c r="AC5911"/>
      <c r="AD5911" s="20"/>
      <c r="AE5911"/>
      <c r="AF5911"/>
      <c r="AG5911"/>
      <c r="AH5911"/>
      <c r="AI5911" s="20"/>
      <c r="AJ5911"/>
      <c r="AK5911"/>
      <c r="AL5911"/>
      <c r="AM5911"/>
      <c r="AN5911" s="20"/>
      <c r="AO5911"/>
      <c r="AT5911" s="14"/>
      <c r="AU5911" s="14"/>
      <c r="AV5911" s="14"/>
      <c r="AW5911" s="14"/>
    </row>
    <row r="5912" spans="1:49" s="10" customFormat="1">
      <c r="A5912" s="12"/>
      <c r="C5912"/>
      <c r="D5912"/>
      <c r="E5912" s="20"/>
      <c r="F5912"/>
      <c r="G5912"/>
      <c r="H5912"/>
      <c r="I5912"/>
      <c r="J5912" s="20"/>
      <c r="K5912"/>
      <c r="L5912"/>
      <c r="M5912"/>
      <c r="N5912"/>
      <c r="O5912" s="20"/>
      <c r="P5912"/>
      <c r="Q5912"/>
      <c r="R5912"/>
      <c r="S5912"/>
      <c r="T5912" s="20"/>
      <c r="U5912"/>
      <c r="V5912"/>
      <c r="W5912"/>
      <c r="X5912"/>
      <c r="Y5912" s="20"/>
      <c r="Z5912"/>
      <c r="AA5912"/>
      <c r="AB5912"/>
      <c r="AC5912"/>
      <c r="AD5912" s="20"/>
      <c r="AE5912"/>
      <c r="AF5912"/>
      <c r="AG5912"/>
      <c r="AH5912"/>
      <c r="AI5912" s="20"/>
      <c r="AJ5912"/>
      <c r="AK5912"/>
      <c r="AL5912"/>
      <c r="AM5912"/>
      <c r="AN5912" s="20"/>
      <c r="AO5912"/>
      <c r="AT5912" s="14"/>
      <c r="AU5912" s="14"/>
      <c r="AV5912" s="14"/>
      <c r="AW5912" s="14"/>
    </row>
    <row r="5913" spans="1:49" s="10" customFormat="1">
      <c r="A5913" s="12"/>
      <c r="C5913"/>
      <c r="D5913"/>
      <c r="E5913" s="20"/>
      <c r="F5913"/>
      <c r="G5913"/>
      <c r="H5913"/>
      <c r="I5913"/>
      <c r="J5913" s="20"/>
      <c r="K5913"/>
      <c r="L5913"/>
      <c r="M5913"/>
      <c r="N5913"/>
      <c r="O5913" s="20"/>
      <c r="P5913"/>
      <c r="Q5913"/>
      <c r="R5913"/>
      <c r="S5913"/>
      <c r="T5913" s="20"/>
      <c r="U5913"/>
      <c r="V5913"/>
      <c r="W5913"/>
      <c r="X5913"/>
      <c r="Y5913" s="20"/>
      <c r="Z5913"/>
      <c r="AA5913"/>
      <c r="AB5913"/>
      <c r="AC5913"/>
      <c r="AD5913" s="20"/>
      <c r="AE5913"/>
      <c r="AF5913"/>
      <c r="AG5913"/>
      <c r="AH5913"/>
      <c r="AI5913" s="20"/>
      <c r="AJ5913"/>
      <c r="AK5913"/>
      <c r="AL5913"/>
      <c r="AM5913"/>
      <c r="AN5913" s="20"/>
      <c r="AO5913"/>
      <c r="AT5913" s="14"/>
      <c r="AU5913" s="14"/>
      <c r="AV5913" s="14"/>
      <c r="AW5913" s="14"/>
    </row>
    <row r="5914" spans="1:49" s="10" customFormat="1">
      <c r="A5914" s="12"/>
      <c r="C5914"/>
      <c r="D5914"/>
      <c r="E5914" s="20"/>
      <c r="F5914"/>
      <c r="G5914"/>
      <c r="H5914"/>
      <c r="I5914"/>
      <c r="J5914" s="20"/>
      <c r="K5914"/>
      <c r="L5914"/>
      <c r="M5914"/>
      <c r="N5914"/>
      <c r="O5914" s="20"/>
      <c r="P5914"/>
      <c r="Q5914"/>
      <c r="R5914"/>
      <c r="S5914"/>
      <c r="T5914" s="20"/>
      <c r="U5914"/>
      <c r="V5914"/>
      <c r="W5914"/>
      <c r="X5914"/>
      <c r="Y5914" s="20"/>
      <c r="Z5914"/>
      <c r="AA5914"/>
      <c r="AB5914"/>
      <c r="AC5914"/>
      <c r="AD5914" s="20"/>
      <c r="AE5914"/>
      <c r="AF5914"/>
      <c r="AG5914"/>
      <c r="AH5914"/>
      <c r="AI5914" s="20"/>
      <c r="AJ5914"/>
      <c r="AK5914"/>
      <c r="AL5914"/>
      <c r="AM5914"/>
      <c r="AN5914" s="20"/>
      <c r="AO5914"/>
      <c r="AT5914" s="14"/>
      <c r="AU5914" s="14"/>
      <c r="AV5914" s="14"/>
      <c r="AW5914" s="14"/>
    </row>
    <row r="5915" spans="1:49" s="10" customFormat="1">
      <c r="A5915" s="12"/>
      <c r="C5915"/>
      <c r="D5915"/>
      <c r="E5915" s="20"/>
      <c r="F5915"/>
      <c r="G5915"/>
      <c r="H5915"/>
      <c r="I5915"/>
      <c r="J5915" s="20"/>
      <c r="K5915"/>
      <c r="L5915"/>
      <c r="M5915"/>
      <c r="N5915"/>
      <c r="O5915" s="20"/>
      <c r="P5915"/>
      <c r="Q5915"/>
      <c r="R5915"/>
      <c r="S5915"/>
      <c r="T5915" s="20"/>
      <c r="U5915"/>
      <c r="V5915"/>
      <c r="W5915"/>
      <c r="X5915"/>
      <c r="Y5915" s="20"/>
      <c r="Z5915"/>
      <c r="AA5915"/>
      <c r="AB5915"/>
      <c r="AC5915"/>
      <c r="AD5915" s="20"/>
      <c r="AE5915"/>
      <c r="AF5915"/>
      <c r="AG5915"/>
      <c r="AH5915"/>
      <c r="AI5915" s="20"/>
      <c r="AJ5915"/>
      <c r="AK5915"/>
      <c r="AL5915"/>
      <c r="AM5915"/>
      <c r="AN5915" s="20"/>
      <c r="AO5915"/>
      <c r="AT5915" s="14"/>
      <c r="AU5915" s="14"/>
      <c r="AV5915" s="14"/>
      <c r="AW5915" s="14"/>
    </row>
    <row r="5916" spans="1:49" s="10" customFormat="1">
      <c r="A5916" s="12"/>
      <c r="C5916"/>
      <c r="D5916"/>
      <c r="E5916" s="20"/>
      <c r="F5916"/>
      <c r="G5916"/>
      <c r="H5916"/>
      <c r="I5916"/>
      <c r="J5916" s="20"/>
      <c r="K5916"/>
      <c r="L5916"/>
      <c r="M5916"/>
      <c r="N5916"/>
      <c r="O5916" s="20"/>
      <c r="P5916"/>
      <c r="Q5916"/>
      <c r="R5916"/>
      <c r="S5916"/>
      <c r="T5916" s="20"/>
      <c r="U5916"/>
      <c r="V5916"/>
      <c r="W5916"/>
      <c r="X5916"/>
      <c r="Y5916" s="20"/>
      <c r="Z5916"/>
      <c r="AA5916"/>
      <c r="AB5916"/>
      <c r="AC5916"/>
      <c r="AD5916" s="20"/>
      <c r="AE5916"/>
      <c r="AF5916"/>
      <c r="AG5916"/>
      <c r="AH5916"/>
      <c r="AI5916" s="20"/>
      <c r="AJ5916"/>
      <c r="AK5916"/>
      <c r="AL5916"/>
      <c r="AM5916"/>
      <c r="AN5916" s="20"/>
      <c r="AO5916"/>
      <c r="AT5916" s="14"/>
      <c r="AU5916" s="14"/>
      <c r="AV5916" s="14"/>
      <c r="AW5916" s="14"/>
    </row>
    <row r="5917" spans="1:49" s="10" customFormat="1">
      <c r="A5917" s="12"/>
      <c r="C5917"/>
      <c r="D5917"/>
      <c r="E5917" s="20"/>
      <c r="F5917"/>
      <c r="G5917"/>
      <c r="H5917"/>
      <c r="I5917"/>
      <c r="J5917" s="20"/>
      <c r="K5917"/>
      <c r="L5917"/>
      <c r="M5917"/>
      <c r="N5917"/>
      <c r="O5917" s="20"/>
      <c r="P5917"/>
      <c r="Q5917"/>
      <c r="R5917"/>
      <c r="S5917"/>
      <c r="T5917" s="20"/>
      <c r="U5917"/>
      <c r="V5917"/>
      <c r="W5917"/>
      <c r="X5917"/>
      <c r="Y5917" s="20"/>
      <c r="Z5917"/>
      <c r="AA5917"/>
      <c r="AB5917"/>
      <c r="AC5917"/>
      <c r="AD5917" s="20"/>
      <c r="AE5917"/>
      <c r="AF5917"/>
      <c r="AG5917"/>
      <c r="AH5917"/>
      <c r="AI5917" s="20"/>
      <c r="AJ5917"/>
      <c r="AK5917"/>
      <c r="AL5917"/>
      <c r="AM5917"/>
      <c r="AN5917" s="20"/>
      <c r="AO5917"/>
      <c r="AT5917" s="14"/>
      <c r="AU5917" s="14"/>
      <c r="AV5917" s="14"/>
      <c r="AW5917" s="14"/>
    </row>
    <row r="5918" spans="1:49" s="10" customFormat="1">
      <c r="A5918" s="12"/>
      <c r="C5918"/>
      <c r="D5918"/>
      <c r="E5918" s="20"/>
      <c r="F5918"/>
      <c r="G5918"/>
      <c r="H5918"/>
      <c r="I5918"/>
      <c r="J5918" s="20"/>
      <c r="K5918"/>
      <c r="L5918"/>
      <c r="M5918"/>
      <c r="N5918"/>
      <c r="O5918" s="20"/>
      <c r="P5918"/>
      <c r="Q5918"/>
      <c r="R5918"/>
      <c r="S5918"/>
      <c r="T5918" s="20"/>
      <c r="U5918"/>
      <c r="V5918"/>
      <c r="W5918"/>
      <c r="X5918"/>
      <c r="Y5918" s="20"/>
      <c r="Z5918"/>
      <c r="AA5918"/>
      <c r="AB5918"/>
      <c r="AC5918"/>
      <c r="AD5918" s="20"/>
      <c r="AE5918"/>
      <c r="AF5918"/>
      <c r="AG5918"/>
      <c r="AH5918"/>
      <c r="AI5918" s="20"/>
      <c r="AJ5918"/>
      <c r="AK5918"/>
      <c r="AL5918"/>
      <c r="AM5918"/>
      <c r="AN5918" s="20"/>
      <c r="AO5918"/>
      <c r="AT5918" s="14"/>
      <c r="AU5918" s="14"/>
      <c r="AV5918" s="14"/>
      <c r="AW5918" s="14"/>
    </row>
    <row r="5919" spans="1:49" s="10" customFormat="1">
      <c r="A5919" s="12"/>
      <c r="C5919"/>
      <c r="D5919"/>
      <c r="E5919" s="20"/>
      <c r="F5919"/>
      <c r="G5919"/>
      <c r="H5919"/>
      <c r="I5919"/>
      <c r="J5919" s="20"/>
      <c r="K5919"/>
      <c r="L5919"/>
      <c r="M5919"/>
      <c r="N5919"/>
      <c r="O5919" s="20"/>
      <c r="P5919"/>
      <c r="Q5919"/>
      <c r="R5919"/>
      <c r="S5919"/>
      <c r="T5919" s="20"/>
      <c r="U5919"/>
      <c r="V5919"/>
      <c r="W5919"/>
      <c r="X5919"/>
      <c r="Y5919" s="20"/>
      <c r="Z5919"/>
      <c r="AA5919"/>
      <c r="AB5919"/>
      <c r="AC5919"/>
      <c r="AD5919" s="20"/>
      <c r="AE5919"/>
      <c r="AF5919"/>
      <c r="AG5919"/>
      <c r="AH5919"/>
      <c r="AI5919" s="20"/>
      <c r="AJ5919"/>
      <c r="AK5919"/>
      <c r="AL5919"/>
      <c r="AM5919"/>
      <c r="AN5919" s="20"/>
      <c r="AO5919"/>
      <c r="AT5919" s="14"/>
      <c r="AU5919" s="14"/>
      <c r="AV5919" s="14"/>
      <c r="AW5919" s="14"/>
    </row>
    <row r="5920" spans="1:49" s="10" customFormat="1">
      <c r="A5920" s="12"/>
      <c r="C5920"/>
      <c r="D5920"/>
      <c r="E5920" s="20"/>
      <c r="F5920"/>
      <c r="G5920"/>
      <c r="H5920"/>
      <c r="I5920"/>
      <c r="J5920" s="20"/>
      <c r="K5920"/>
      <c r="L5920"/>
      <c r="M5920"/>
      <c r="N5920"/>
      <c r="O5920" s="20"/>
      <c r="P5920"/>
      <c r="Q5920"/>
      <c r="R5920"/>
      <c r="S5920"/>
      <c r="T5920" s="20"/>
      <c r="U5920"/>
      <c r="V5920"/>
      <c r="W5920"/>
      <c r="X5920"/>
      <c r="Y5920" s="20"/>
      <c r="Z5920"/>
      <c r="AA5920"/>
      <c r="AB5920"/>
      <c r="AC5920"/>
      <c r="AD5920" s="20"/>
      <c r="AE5920"/>
      <c r="AF5920"/>
      <c r="AG5920"/>
      <c r="AH5920"/>
      <c r="AI5920" s="20"/>
      <c r="AJ5920"/>
      <c r="AK5920"/>
      <c r="AL5920"/>
      <c r="AM5920"/>
      <c r="AN5920" s="20"/>
      <c r="AO5920"/>
      <c r="AT5920" s="14"/>
      <c r="AU5920" s="14"/>
      <c r="AV5920" s="14"/>
      <c r="AW5920" s="14"/>
    </row>
    <row r="5921" spans="1:49" s="10" customFormat="1">
      <c r="A5921" s="12"/>
      <c r="C5921"/>
      <c r="D5921"/>
      <c r="E5921" s="20"/>
      <c r="F5921"/>
      <c r="G5921"/>
      <c r="H5921"/>
      <c r="I5921"/>
      <c r="J5921" s="20"/>
      <c r="K5921"/>
      <c r="L5921"/>
      <c r="M5921"/>
      <c r="N5921"/>
      <c r="O5921" s="20"/>
      <c r="P5921"/>
      <c r="Q5921"/>
      <c r="R5921"/>
      <c r="S5921"/>
      <c r="T5921" s="20"/>
      <c r="U5921"/>
      <c r="V5921"/>
      <c r="W5921"/>
      <c r="X5921"/>
      <c r="Y5921" s="20"/>
      <c r="Z5921"/>
      <c r="AA5921"/>
      <c r="AB5921"/>
      <c r="AC5921"/>
      <c r="AD5921" s="20"/>
      <c r="AE5921"/>
      <c r="AF5921"/>
      <c r="AG5921"/>
      <c r="AH5921"/>
      <c r="AI5921" s="20"/>
      <c r="AJ5921"/>
      <c r="AK5921"/>
      <c r="AL5921"/>
      <c r="AM5921"/>
      <c r="AN5921" s="20"/>
      <c r="AO5921"/>
      <c r="AT5921" s="14"/>
      <c r="AU5921" s="14"/>
      <c r="AV5921" s="14"/>
      <c r="AW5921" s="14"/>
    </row>
    <row r="5922" spans="1:49" s="10" customFormat="1">
      <c r="A5922" s="12"/>
      <c r="C5922"/>
      <c r="D5922"/>
      <c r="E5922" s="20"/>
      <c r="F5922"/>
      <c r="G5922"/>
      <c r="H5922"/>
      <c r="I5922"/>
      <c r="J5922" s="20"/>
      <c r="K5922"/>
      <c r="L5922"/>
      <c r="M5922"/>
      <c r="N5922"/>
      <c r="O5922" s="20"/>
      <c r="P5922"/>
      <c r="Q5922"/>
      <c r="R5922"/>
      <c r="S5922"/>
      <c r="T5922" s="20"/>
      <c r="U5922"/>
      <c r="V5922"/>
      <c r="W5922"/>
      <c r="X5922"/>
      <c r="Y5922" s="20"/>
      <c r="Z5922"/>
      <c r="AA5922"/>
      <c r="AB5922"/>
      <c r="AC5922"/>
      <c r="AD5922" s="20"/>
      <c r="AE5922"/>
      <c r="AF5922"/>
      <c r="AG5922"/>
      <c r="AH5922"/>
      <c r="AI5922" s="20"/>
      <c r="AJ5922"/>
      <c r="AK5922"/>
      <c r="AL5922"/>
      <c r="AM5922"/>
      <c r="AN5922" s="20"/>
      <c r="AO5922"/>
      <c r="AT5922" s="14"/>
      <c r="AU5922" s="14"/>
      <c r="AV5922" s="14"/>
      <c r="AW5922" s="14"/>
    </row>
    <row r="5923" spans="1:49" s="10" customFormat="1">
      <c r="A5923" s="12"/>
      <c r="C5923"/>
      <c r="D5923"/>
      <c r="E5923" s="20"/>
      <c r="F5923"/>
      <c r="G5923"/>
      <c r="H5923"/>
      <c r="I5923"/>
      <c r="J5923" s="20"/>
      <c r="K5923"/>
      <c r="L5923"/>
      <c r="M5923"/>
      <c r="N5923"/>
      <c r="O5923" s="20"/>
      <c r="P5923"/>
      <c r="Q5923"/>
      <c r="R5923"/>
      <c r="S5923"/>
      <c r="T5923" s="20"/>
      <c r="U5923"/>
      <c r="V5923"/>
      <c r="W5923"/>
      <c r="X5923"/>
      <c r="Y5923" s="20"/>
      <c r="Z5923"/>
      <c r="AA5923"/>
      <c r="AB5923"/>
      <c r="AC5923"/>
      <c r="AD5923" s="20"/>
      <c r="AE5923"/>
      <c r="AF5923"/>
      <c r="AG5923"/>
      <c r="AH5923"/>
      <c r="AI5923" s="20"/>
      <c r="AJ5923"/>
      <c r="AK5923"/>
      <c r="AL5923"/>
      <c r="AM5923"/>
      <c r="AN5923" s="20"/>
      <c r="AO5923"/>
      <c r="AT5923" s="14"/>
      <c r="AU5923" s="14"/>
      <c r="AV5923" s="14"/>
      <c r="AW5923" s="14"/>
    </row>
    <row r="5924" spans="1:49" s="10" customFormat="1">
      <c r="A5924" s="12"/>
      <c r="C5924"/>
      <c r="D5924"/>
      <c r="E5924" s="20"/>
      <c r="F5924"/>
      <c r="G5924"/>
      <c r="H5924"/>
      <c r="I5924"/>
      <c r="J5924" s="20"/>
      <c r="K5924"/>
      <c r="L5924"/>
      <c r="M5924"/>
      <c r="N5924"/>
      <c r="O5924" s="20"/>
      <c r="P5924"/>
      <c r="Q5924"/>
      <c r="R5924"/>
      <c r="S5924"/>
      <c r="T5924" s="20"/>
      <c r="U5924"/>
      <c r="V5924"/>
      <c r="W5924"/>
      <c r="X5924"/>
      <c r="Y5924" s="20"/>
      <c r="Z5924"/>
      <c r="AA5924"/>
      <c r="AB5924"/>
      <c r="AC5924"/>
      <c r="AD5924" s="20"/>
      <c r="AE5924"/>
      <c r="AF5924"/>
      <c r="AG5924"/>
      <c r="AH5924"/>
      <c r="AI5924" s="20"/>
      <c r="AJ5924"/>
      <c r="AK5924"/>
      <c r="AL5924"/>
      <c r="AM5924"/>
      <c r="AN5924" s="20"/>
      <c r="AO5924"/>
      <c r="AT5924" s="14"/>
      <c r="AU5924" s="14"/>
      <c r="AV5924" s="14"/>
      <c r="AW5924" s="14"/>
    </row>
    <row r="5925" spans="1:49" s="10" customFormat="1">
      <c r="A5925" s="12"/>
      <c r="C5925"/>
      <c r="D5925"/>
      <c r="E5925" s="20"/>
      <c r="F5925"/>
      <c r="G5925"/>
      <c r="H5925"/>
      <c r="I5925"/>
      <c r="J5925" s="20"/>
      <c r="K5925"/>
      <c r="L5925"/>
      <c r="M5925"/>
      <c r="N5925"/>
      <c r="O5925" s="20"/>
      <c r="P5925"/>
      <c r="Q5925"/>
      <c r="R5925"/>
      <c r="S5925"/>
      <c r="T5925" s="20"/>
      <c r="U5925"/>
      <c r="V5925"/>
      <c r="W5925"/>
      <c r="X5925"/>
      <c r="Y5925" s="20"/>
      <c r="Z5925"/>
      <c r="AA5925"/>
      <c r="AB5925"/>
      <c r="AC5925"/>
      <c r="AD5925" s="20"/>
      <c r="AE5925"/>
      <c r="AF5925"/>
      <c r="AG5925"/>
      <c r="AH5925"/>
      <c r="AI5925" s="20"/>
      <c r="AJ5925"/>
      <c r="AK5925"/>
      <c r="AL5925"/>
      <c r="AM5925"/>
      <c r="AN5925" s="20"/>
      <c r="AO5925"/>
      <c r="AT5925" s="14"/>
      <c r="AU5925" s="14"/>
      <c r="AV5925" s="14"/>
      <c r="AW5925" s="14"/>
    </row>
    <row r="5926" spans="1:49" s="10" customFormat="1">
      <c r="A5926" s="12"/>
      <c r="C5926"/>
      <c r="D5926"/>
      <c r="E5926" s="20"/>
      <c r="F5926"/>
      <c r="G5926"/>
      <c r="H5926"/>
      <c r="I5926"/>
      <c r="J5926" s="20"/>
      <c r="K5926"/>
      <c r="L5926"/>
      <c r="M5926"/>
      <c r="N5926"/>
      <c r="O5926" s="20"/>
      <c r="P5926"/>
      <c r="Q5926"/>
      <c r="R5926"/>
      <c r="S5926"/>
      <c r="T5926" s="20"/>
      <c r="U5926"/>
      <c r="V5926"/>
      <c r="W5926"/>
      <c r="X5926"/>
      <c r="Y5926" s="20"/>
      <c r="Z5926"/>
      <c r="AA5926"/>
      <c r="AB5926"/>
      <c r="AC5926"/>
      <c r="AD5926" s="20"/>
      <c r="AE5926"/>
      <c r="AF5926"/>
      <c r="AG5926"/>
      <c r="AH5926"/>
      <c r="AI5926" s="20"/>
      <c r="AJ5926"/>
      <c r="AK5926"/>
      <c r="AL5926"/>
      <c r="AM5926"/>
      <c r="AN5926" s="20"/>
      <c r="AO5926"/>
      <c r="AT5926" s="14"/>
      <c r="AU5926" s="14"/>
      <c r="AV5926" s="14"/>
      <c r="AW5926" s="14"/>
    </row>
    <row r="5927" spans="1:49" s="10" customFormat="1">
      <c r="A5927" s="12"/>
      <c r="C5927"/>
      <c r="D5927"/>
      <c r="E5927" s="20"/>
      <c r="F5927"/>
      <c r="G5927"/>
      <c r="H5927"/>
      <c r="I5927"/>
      <c r="J5927" s="20"/>
      <c r="K5927"/>
      <c r="L5927"/>
      <c r="M5927"/>
      <c r="N5927"/>
      <c r="O5927" s="20"/>
      <c r="P5927"/>
      <c r="Q5927"/>
      <c r="R5927"/>
      <c r="S5927"/>
      <c r="T5927" s="20"/>
      <c r="U5927"/>
      <c r="V5927"/>
      <c r="W5927"/>
      <c r="X5927"/>
      <c r="Y5927" s="20"/>
      <c r="Z5927"/>
      <c r="AA5927"/>
      <c r="AB5927"/>
      <c r="AC5927"/>
      <c r="AD5927" s="20"/>
      <c r="AE5927"/>
      <c r="AF5927"/>
      <c r="AG5927"/>
      <c r="AH5927"/>
      <c r="AI5927" s="20"/>
      <c r="AJ5927"/>
      <c r="AK5927"/>
      <c r="AL5927"/>
      <c r="AM5927"/>
      <c r="AN5927" s="20"/>
      <c r="AO5927"/>
      <c r="AT5927" s="14"/>
      <c r="AU5927" s="14"/>
      <c r="AV5927" s="14"/>
      <c r="AW5927" s="14"/>
    </row>
    <row r="5928" spans="1:49" s="10" customFormat="1">
      <c r="A5928" s="12"/>
      <c r="C5928"/>
      <c r="D5928"/>
      <c r="E5928" s="20"/>
      <c r="F5928"/>
      <c r="G5928"/>
      <c r="H5928"/>
      <c r="I5928"/>
      <c r="J5928" s="20"/>
      <c r="K5928"/>
      <c r="L5928"/>
      <c r="M5928"/>
      <c r="N5928"/>
      <c r="O5928" s="20"/>
      <c r="P5928"/>
      <c r="Q5928"/>
      <c r="R5928"/>
      <c r="S5928"/>
      <c r="T5928" s="20"/>
      <c r="U5928"/>
      <c r="V5928"/>
      <c r="W5928"/>
      <c r="X5928"/>
      <c r="Y5928" s="20"/>
      <c r="Z5928"/>
      <c r="AA5928"/>
      <c r="AB5928"/>
      <c r="AC5928"/>
      <c r="AD5928" s="20"/>
      <c r="AE5928"/>
      <c r="AF5928"/>
      <c r="AG5928"/>
      <c r="AH5928"/>
      <c r="AI5928" s="20"/>
      <c r="AJ5928"/>
      <c r="AK5928"/>
      <c r="AL5928"/>
      <c r="AM5928"/>
      <c r="AN5928" s="20"/>
      <c r="AO5928"/>
      <c r="AT5928" s="14"/>
      <c r="AU5928" s="14"/>
      <c r="AV5928" s="14"/>
      <c r="AW5928" s="14"/>
    </row>
    <row r="5929" spans="1:49" s="10" customFormat="1">
      <c r="A5929" s="12"/>
      <c r="C5929"/>
      <c r="D5929"/>
      <c r="E5929" s="20"/>
      <c r="F5929"/>
      <c r="G5929"/>
      <c r="H5929"/>
      <c r="I5929"/>
      <c r="J5929" s="20"/>
      <c r="K5929"/>
      <c r="L5929"/>
      <c r="M5929"/>
      <c r="N5929"/>
      <c r="O5929" s="20"/>
      <c r="P5929"/>
      <c r="Q5929"/>
      <c r="R5929"/>
      <c r="S5929"/>
      <c r="T5929" s="20"/>
      <c r="U5929"/>
      <c r="V5929"/>
      <c r="W5929"/>
      <c r="X5929"/>
      <c r="Y5929" s="20"/>
      <c r="Z5929"/>
      <c r="AA5929"/>
      <c r="AB5929"/>
      <c r="AC5929"/>
      <c r="AD5929" s="20"/>
      <c r="AE5929"/>
      <c r="AF5929"/>
      <c r="AG5929"/>
      <c r="AH5929"/>
      <c r="AI5929" s="20"/>
      <c r="AJ5929"/>
      <c r="AK5929"/>
      <c r="AL5929"/>
      <c r="AM5929"/>
      <c r="AN5929" s="20"/>
      <c r="AO5929"/>
      <c r="AT5929" s="14"/>
      <c r="AU5929" s="14"/>
      <c r="AV5929" s="14"/>
      <c r="AW5929" s="14"/>
    </row>
    <row r="5930" spans="1:49" s="10" customFormat="1">
      <c r="A5930" s="12"/>
      <c r="C5930"/>
      <c r="D5930"/>
      <c r="E5930" s="20"/>
      <c r="F5930"/>
      <c r="G5930"/>
      <c r="H5930"/>
      <c r="I5930"/>
      <c r="J5930" s="20"/>
      <c r="K5930"/>
      <c r="L5930"/>
      <c r="M5930"/>
      <c r="N5930"/>
      <c r="O5930" s="20"/>
      <c r="P5930"/>
      <c r="Q5930"/>
      <c r="R5930"/>
      <c r="S5930"/>
      <c r="T5930" s="20"/>
      <c r="U5930"/>
      <c r="V5930"/>
      <c r="W5930"/>
      <c r="X5930"/>
      <c r="Y5930" s="20"/>
      <c r="Z5930"/>
      <c r="AA5930"/>
      <c r="AB5930"/>
      <c r="AC5930"/>
      <c r="AD5930" s="20"/>
      <c r="AE5930"/>
      <c r="AF5930"/>
      <c r="AG5930"/>
      <c r="AH5930"/>
      <c r="AI5930" s="20"/>
      <c r="AJ5930"/>
      <c r="AK5930"/>
      <c r="AL5930"/>
      <c r="AM5930"/>
      <c r="AN5930" s="20"/>
      <c r="AO5930"/>
      <c r="AT5930" s="14"/>
      <c r="AU5930" s="14"/>
      <c r="AV5930" s="14"/>
      <c r="AW5930" s="14"/>
    </row>
    <row r="5931" spans="1:49" s="10" customFormat="1">
      <c r="A5931" s="12"/>
      <c r="C5931"/>
      <c r="D5931"/>
      <c r="E5931" s="20"/>
      <c r="F5931"/>
      <c r="G5931"/>
      <c r="H5931"/>
      <c r="I5931"/>
      <c r="J5931" s="20"/>
      <c r="K5931"/>
      <c r="L5931"/>
      <c r="M5931"/>
      <c r="N5931"/>
      <c r="O5931" s="20"/>
      <c r="P5931"/>
      <c r="Q5931"/>
      <c r="R5931"/>
      <c r="S5931"/>
      <c r="T5931" s="20"/>
      <c r="U5931"/>
      <c r="V5931"/>
      <c r="W5931"/>
      <c r="X5931"/>
      <c r="Y5931" s="20"/>
      <c r="Z5931"/>
      <c r="AA5931"/>
      <c r="AB5931"/>
      <c r="AC5931"/>
      <c r="AD5931" s="20"/>
      <c r="AE5931"/>
      <c r="AF5931"/>
      <c r="AG5931"/>
      <c r="AH5931"/>
      <c r="AI5931" s="20"/>
      <c r="AJ5931"/>
      <c r="AK5931"/>
      <c r="AL5931"/>
      <c r="AM5931"/>
      <c r="AN5931" s="20"/>
      <c r="AO5931"/>
      <c r="AT5931" s="14"/>
      <c r="AU5931" s="14"/>
      <c r="AV5931" s="14"/>
      <c r="AW5931" s="14"/>
    </row>
    <row r="5932" spans="1:49" s="10" customFormat="1">
      <c r="A5932" s="12"/>
      <c r="C5932"/>
      <c r="D5932"/>
      <c r="E5932" s="20"/>
      <c r="F5932"/>
      <c r="G5932"/>
      <c r="H5932"/>
      <c r="I5932"/>
      <c r="J5932" s="20"/>
      <c r="K5932"/>
      <c r="L5932"/>
      <c r="M5932"/>
      <c r="N5932"/>
      <c r="O5932" s="20"/>
      <c r="P5932"/>
      <c r="Q5932"/>
      <c r="R5932"/>
      <c r="S5932"/>
      <c r="T5932" s="20"/>
      <c r="U5932"/>
      <c r="V5932"/>
      <c r="W5932"/>
      <c r="X5932"/>
      <c r="Y5932" s="20"/>
      <c r="Z5932"/>
      <c r="AA5932"/>
      <c r="AB5932"/>
      <c r="AC5932"/>
      <c r="AD5932" s="20"/>
      <c r="AE5932"/>
      <c r="AF5932"/>
      <c r="AG5932"/>
      <c r="AH5932"/>
      <c r="AI5932" s="20"/>
      <c r="AJ5932"/>
      <c r="AK5932"/>
      <c r="AL5932"/>
      <c r="AM5932"/>
      <c r="AN5932" s="20"/>
      <c r="AO5932"/>
      <c r="AT5932" s="14"/>
      <c r="AU5932" s="14"/>
      <c r="AV5932" s="14"/>
      <c r="AW5932" s="14"/>
    </row>
    <row r="5933" spans="1:49" s="10" customFormat="1">
      <c r="A5933" s="12"/>
      <c r="C5933"/>
      <c r="D5933"/>
      <c r="E5933" s="20"/>
      <c r="F5933"/>
      <c r="G5933"/>
      <c r="H5933"/>
      <c r="I5933"/>
      <c r="J5933" s="20"/>
      <c r="K5933"/>
      <c r="L5933"/>
      <c r="M5933"/>
      <c r="N5933"/>
      <c r="O5933" s="20"/>
      <c r="P5933"/>
      <c r="Q5933"/>
      <c r="R5933"/>
      <c r="S5933"/>
      <c r="T5933" s="20"/>
      <c r="U5933"/>
      <c r="V5933"/>
      <c r="W5933"/>
      <c r="X5933"/>
      <c r="Y5933" s="20"/>
      <c r="Z5933"/>
      <c r="AA5933"/>
      <c r="AB5933"/>
      <c r="AC5933"/>
      <c r="AD5933" s="20"/>
      <c r="AE5933"/>
      <c r="AF5933"/>
      <c r="AG5933"/>
      <c r="AH5933"/>
      <c r="AI5933" s="20"/>
      <c r="AJ5933"/>
      <c r="AK5933"/>
      <c r="AL5933"/>
      <c r="AM5933"/>
      <c r="AN5933" s="20"/>
      <c r="AO5933"/>
      <c r="AT5933" s="14"/>
      <c r="AU5933" s="14"/>
      <c r="AV5933" s="14"/>
      <c r="AW5933" s="14"/>
    </row>
    <row r="5934" spans="1:49" s="10" customFormat="1">
      <c r="A5934" s="12"/>
      <c r="C5934"/>
      <c r="D5934"/>
      <c r="E5934" s="20"/>
      <c r="F5934"/>
      <c r="G5934"/>
      <c r="H5934"/>
      <c r="I5934"/>
      <c r="J5934" s="20"/>
      <c r="K5934"/>
      <c r="L5934"/>
      <c r="M5934"/>
      <c r="N5934"/>
      <c r="O5934" s="20"/>
      <c r="P5934"/>
      <c r="Q5934"/>
      <c r="R5934"/>
      <c r="S5934"/>
      <c r="T5934" s="20"/>
      <c r="U5934"/>
      <c r="V5934"/>
      <c r="W5934"/>
      <c r="X5934"/>
      <c r="Y5934" s="20"/>
      <c r="Z5934"/>
      <c r="AA5934"/>
      <c r="AB5934"/>
      <c r="AC5934"/>
      <c r="AD5934" s="20"/>
      <c r="AE5934"/>
      <c r="AF5934"/>
      <c r="AG5934"/>
      <c r="AH5934"/>
      <c r="AI5934" s="20"/>
      <c r="AJ5934"/>
      <c r="AK5934"/>
      <c r="AL5934"/>
      <c r="AM5934"/>
      <c r="AN5934" s="20"/>
      <c r="AO5934"/>
      <c r="AT5934" s="14"/>
      <c r="AU5934" s="14"/>
      <c r="AV5934" s="14"/>
      <c r="AW5934" s="14"/>
    </row>
    <row r="5935" spans="1:49" s="10" customFormat="1">
      <c r="A5935" s="12"/>
      <c r="C5935"/>
      <c r="D5935"/>
      <c r="E5935" s="20"/>
      <c r="F5935"/>
      <c r="G5935"/>
      <c r="H5935"/>
      <c r="I5935"/>
      <c r="J5935" s="20"/>
      <c r="K5935"/>
      <c r="L5935"/>
      <c r="M5935"/>
      <c r="N5935"/>
      <c r="O5935" s="20"/>
      <c r="P5935"/>
      <c r="Q5935"/>
      <c r="R5935"/>
      <c r="S5935"/>
      <c r="T5935" s="20"/>
      <c r="U5935"/>
      <c r="V5935"/>
      <c r="W5935"/>
      <c r="X5935"/>
      <c r="Y5935" s="20"/>
      <c r="Z5935"/>
      <c r="AA5935"/>
      <c r="AB5935"/>
      <c r="AC5935"/>
      <c r="AD5935" s="20"/>
      <c r="AE5935"/>
      <c r="AF5935"/>
      <c r="AG5935"/>
      <c r="AH5935"/>
      <c r="AI5935" s="20"/>
      <c r="AJ5935"/>
      <c r="AK5935"/>
      <c r="AL5935"/>
      <c r="AM5935"/>
      <c r="AN5935" s="20"/>
      <c r="AO5935"/>
      <c r="AT5935" s="14"/>
      <c r="AU5935" s="14"/>
      <c r="AV5935" s="14"/>
      <c r="AW5935" s="14"/>
    </row>
    <row r="5936" spans="1:49" s="10" customFormat="1">
      <c r="A5936" s="12"/>
      <c r="C5936"/>
      <c r="D5936"/>
      <c r="E5936" s="20"/>
      <c r="F5936"/>
      <c r="G5936"/>
      <c r="H5936"/>
      <c r="I5936"/>
      <c r="J5936" s="20"/>
      <c r="K5936"/>
      <c r="L5936"/>
      <c r="M5936"/>
      <c r="N5936"/>
      <c r="O5936" s="20"/>
      <c r="P5936"/>
      <c r="Q5936"/>
      <c r="R5936"/>
      <c r="S5936"/>
      <c r="T5936" s="20"/>
      <c r="U5936"/>
      <c r="V5936"/>
      <c r="W5936"/>
      <c r="X5936"/>
      <c r="Y5936" s="20"/>
      <c r="Z5936"/>
      <c r="AA5936"/>
      <c r="AB5936"/>
      <c r="AC5936"/>
      <c r="AD5936" s="20"/>
      <c r="AE5936"/>
      <c r="AF5936"/>
      <c r="AG5936"/>
      <c r="AH5936"/>
      <c r="AI5936" s="20"/>
      <c r="AJ5936"/>
      <c r="AK5936"/>
      <c r="AL5936"/>
      <c r="AM5936"/>
      <c r="AN5936" s="20"/>
      <c r="AO5936"/>
      <c r="AT5936" s="14"/>
      <c r="AU5936" s="14"/>
      <c r="AV5936" s="14"/>
      <c r="AW5936" s="14"/>
    </row>
    <row r="5937" spans="1:49" s="10" customFormat="1">
      <c r="A5937" s="12"/>
      <c r="C5937"/>
      <c r="D5937"/>
      <c r="E5937" s="20"/>
      <c r="F5937"/>
      <c r="G5937"/>
      <c r="H5937"/>
      <c r="I5937"/>
      <c r="J5937" s="20"/>
      <c r="K5937"/>
      <c r="L5937"/>
      <c r="M5937"/>
      <c r="N5937"/>
      <c r="O5937" s="20"/>
      <c r="P5937"/>
      <c r="Q5937"/>
      <c r="R5937"/>
      <c r="S5937"/>
      <c r="T5937" s="20"/>
      <c r="U5937"/>
      <c r="V5937"/>
      <c r="W5937"/>
      <c r="X5937"/>
      <c r="Y5937" s="20"/>
      <c r="Z5937"/>
      <c r="AA5937"/>
      <c r="AB5937"/>
      <c r="AC5937"/>
      <c r="AD5937" s="20"/>
      <c r="AE5937"/>
      <c r="AF5937"/>
      <c r="AG5937"/>
      <c r="AH5937"/>
      <c r="AI5937" s="20"/>
      <c r="AJ5937"/>
      <c r="AK5937"/>
      <c r="AL5937"/>
      <c r="AM5937"/>
      <c r="AN5937" s="20"/>
      <c r="AO5937"/>
      <c r="AT5937" s="14"/>
      <c r="AU5937" s="14"/>
      <c r="AV5937" s="14"/>
      <c r="AW5937" s="14"/>
    </row>
    <row r="5938" spans="1:49" s="10" customFormat="1">
      <c r="A5938" s="12"/>
      <c r="C5938"/>
      <c r="D5938"/>
      <c r="E5938" s="20"/>
      <c r="F5938"/>
      <c r="G5938"/>
      <c r="H5938"/>
      <c r="I5938"/>
      <c r="J5938" s="20"/>
      <c r="K5938"/>
      <c r="L5938"/>
      <c r="M5938"/>
      <c r="N5938"/>
      <c r="O5938" s="20"/>
      <c r="P5938"/>
      <c r="Q5938"/>
      <c r="R5938"/>
      <c r="S5938"/>
      <c r="T5938" s="20"/>
      <c r="U5938"/>
      <c r="V5938"/>
      <c r="W5938"/>
      <c r="X5938"/>
      <c r="Y5938" s="20"/>
      <c r="Z5938"/>
      <c r="AA5938"/>
      <c r="AB5938"/>
      <c r="AC5938"/>
      <c r="AD5938" s="20"/>
      <c r="AE5938"/>
      <c r="AF5938"/>
      <c r="AG5938"/>
      <c r="AH5938"/>
      <c r="AI5938" s="20"/>
      <c r="AJ5938"/>
      <c r="AK5938"/>
      <c r="AL5938"/>
      <c r="AM5938"/>
      <c r="AN5938" s="20"/>
      <c r="AO5938"/>
      <c r="AT5938" s="14"/>
      <c r="AU5938" s="14"/>
      <c r="AV5938" s="14"/>
      <c r="AW5938" s="14"/>
    </row>
    <row r="5939" spans="1:49" s="10" customFormat="1">
      <c r="A5939" s="12"/>
      <c r="C5939"/>
      <c r="D5939"/>
      <c r="E5939" s="20"/>
      <c r="F5939"/>
      <c r="G5939"/>
      <c r="H5939"/>
      <c r="I5939"/>
      <c r="J5939" s="20"/>
      <c r="K5939"/>
      <c r="L5939"/>
      <c r="M5939"/>
      <c r="N5939"/>
      <c r="O5939" s="20"/>
      <c r="P5939"/>
      <c r="Q5939"/>
      <c r="R5939"/>
      <c r="S5939"/>
      <c r="T5939" s="20"/>
      <c r="U5939"/>
      <c r="V5939"/>
      <c r="W5939"/>
      <c r="X5939"/>
      <c r="Y5939" s="20"/>
      <c r="Z5939"/>
      <c r="AA5939"/>
      <c r="AB5939"/>
      <c r="AC5939"/>
      <c r="AD5939" s="20"/>
      <c r="AE5939"/>
      <c r="AF5939"/>
      <c r="AG5939"/>
      <c r="AH5939"/>
      <c r="AI5939" s="20"/>
      <c r="AJ5939"/>
      <c r="AK5939"/>
      <c r="AL5939"/>
      <c r="AM5939"/>
      <c r="AN5939" s="20"/>
      <c r="AO5939"/>
      <c r="AT5939" s="14"/>
      <c r="AU5939" s="14"/>
      <c r="AV5939" s="14"/>
      <c r="AW5939" s="14"/>
    </row>
    <row r="5940" spans="1:49" s="10" customFormat="1">
      <c r="A5940" s="12"/>
      <c r="C5940"/>
      <c r="D5940"/>
      <c r="E5940" s="20"/>
      <c r="F5940"/>
      <c r="G5940"/>
      <c r="H5940"/>
      <c r="I5940"/>
      <c r="J5940" s="20"/>
      <c r="K5940"/>
      <c r="L5940"/>
      <c r="M5940"/>
      <c r="N5940"/>
      <c r="O5940" s="20"/>
      <c r="P5940"/>
      <c r="Q5940"/>
      <c r="R5940"/>
      <c r="S5940"/>
      <c r="T5940" s="20"/>
      <c r="U5940"/>
      <c r="V5940"/>
      <c r="W5940"/>
      <c r="X5940"/>
      <c r="Y5940" s="20"/>
      <c r="Z5940"/>
      <c r="AA5940"/>
      <c r="AB5940"/>
      <c r="AC5940"/>
      <c r="AD5940" s="20"/>
      <c r="AE5940"/>
      <c r="AF5940"/>
      <c r="AG5940"/>
      <c r="AH5940"/>
      <c r="AI5940" s="20"/>
      <c r="AJ5940"/>
      <c r="AK5940"/>
      <c r="AL5940"/>
      <c r="AM5940"/>
      <c r="AN5940" s="20"/>
      <c r="AO5940"/>
      <c r="AT5940" s="14"/>
      <c r="AU5940" s="14"/>
      <c r="AV5940" s="14"/>
      <c r="AW5940" s="14"/>
    </row>
    <row r="5941" spans="1:49" s="10" customFormat="1">
      <c r="A5941" s="12"/>
      <c r="C5941"/>
      <c r="D5941"/>
      <c r="E5941" s="20"/>
      <c r="F5941"/>
      <c r="G5941"/>
      <c r="H5941"/>
      <c r="I5941"/>
      <c r="J5941" s="20"/>
      <c r="K5941"/>
      <c r="L5941"/>
      <c r="M5941"/>
      <c r="N5941"/>
      <c r="O5941" s="20"/>
      <c r="P5941"/>
      <c r="Q5941"/>
      <c r="R5941"/>
      <c r="S5941"/>
      <c r="T5941" s="20"/>
      <c r="U5941"/>
      <c r="V5941"/>
      <c r="W5941"/>
      <c r="X5941"/>
      <c r="Y5941" s="20"/>
      <c r="Z5941"/>
      <c r="AA5941"/>
      <c r="AB5941"/>
      <c r="AC5941"/>
      <c r="AD5941" s="20"/>
      <c r="AE5941"/>
      <c r="AF5941"/>
      <c r="AG5941"/>
      <c r="AH5941"/>
      <c r="AI5941" s="20"/>
      <c r="AJ5941"/>
      <c r="AK5941"/>
      <c r="AL5941"/>
      <c r="AM5941"/>
      <c r="AN5941" s="20"/>
      <c r="AO5941"/>
      <c r="AT5941" s="14"/>
      <c r="AU5941" s="14"/>
      <c r="AV5941" s="14"/>
      <c r="AW5941" s="14"/>
    </row>
    <row r="5942" spans="1:49" s="10" customFormat="1">
      <c r="A5942" s="12"/>
      <c r="C5942"/>
      <c r="D5942"/>
      <c r="E5942" s="20"/>
      <c r="F5942"/>
      <c r="G5942"/>
      <c r="H5942"/>
      <c r="I5942"/>
      <c r="J5942" s="20"/>
      <c r="K5942"/>
      <c r="L5942"/>
      <c r="M5942"/>
      <c r="N5942"/>
      <c r="O5942" s="20"/>
      <c r="P5942"/>
      <c r="Q5942"/>
      <c r="R5942"/>
      <c r="S5942"/>
      <c r="T5942" s="20"/>
      <c r="U5942"/>
      <c r="V5942"/>
      <c r="W5942"/>
      <c r="X5942"/>
      <c r="Y5942" s="20"/>
      <c r="Z5942"/>
      <c r="AA5942"/>
      <c r="AB5942"/>
      <c r="AC5942"/>
      <c r="AD5942" s="20"/>
      <c r="AE5942"/>
      <c r="AF5942"/>
      <c r="AG5942"/>
      <c r="AH5942"/>
      <c r="AI5942" s="20"/>
      <c r="AJ5942"/>
      <c r="AK5942"/>
      <c r="AL5942"/>
      <c r="AM5942"/>
      <c r="AN5942" s="20"/>
      <c r="AO5942"/>
      <c r="AT5942" s="14"/>
      <c r="AU5942" s="14"/>
      <c r="AV5942" s="14"/>
      <c r="AW5942" s="14"/>
    </row>
    <row r="5943" spans="1:49" s="10" customFormat="1">
      <c r="A5943" s="12"/>
      <c r="C5943"/>
      <c r="D5943"/>
      <c r="E5943" s="20"/>
      <c r="F5943"/>
      <c r="G5943"/>
      <c r="H5943"/>
      <c r="I5943"/>
      <c r="J5943" s="20"/>
      <c r="K5943"/>
      <c r="L5943"/>
      <c r="M5943"/>
      <c r="N5943"/>
      <c r="O5943" s="20"/>
      <c r="P5943"/>
      <c r="Q5943"/>
      <c r="R5943"/>
      <c r="S5943"/>
      <c r="T5943" s="20"/>
      <c r="U5943"/>
      <c r="V5943"/>
      <c r="W5943"/>
      <c r="X5943"/>
      <c r="Y5943" s="20"/>
      <c r="Z5943"/>
      <c r="AA5943"/>
      <c r="AB5943"/>
      <c r="AC5943"/>
      <c r="AD5943" s="20"/>
      <c r="AE5943"/>
      <c r="AF5943"/>
      <c r="AG5943"/>
      <c r="AH5943"/>
      <c r="AI5943" s="20"/>
      <c r="AJ5943"/>
      <c r="AK5943"/>
      <c r="AL5943"/>
      <c r="AM5943"/>
      <c r="AN5943" s="20"/>
      <c r="AO5943"/>
      <c r="AT5943" s="14"/>
      <c r="AU5943" s="14"/>
      <c r="AV5943" s="14"/>
      <c r="AW5943" s="14"/>
    </row>
    <row r="5944" spans="1:49" s="10" customFormat="1">
      <c r="A5944" s="12"/>
      <c r="C5944"/>
      <c r="D5944"/>
      <c r="E5944" s="20"/>
      <c r="F5944"/>
      <c r="G5944"/>
      <c r="H5944"/>
      <c r="I5944"/>
      <c r="J5944" s="20"/>
      <c r="K5944"/>
      <c r="L5944"/>
      <c r="M5944"/>
      <c r="N5944"/>
      <c r="O5944" s="20"/>
      <c r="P5944"/>
      <c r="Q5944"/>
      <c r="R5944"/>
      <c r="S5944"/>
      <c r="T5944" s="20"/>
      <c r="U5944"/>
      <c r="V5944"/>
      <c r="W5944"/>
      <c r="X5944"/>
      <c r="Y5944" s="20"/>
      <c r="Z5944"/>
      <c r="AA5944"/>
      <c r="AB5944"/>
      <c r="AC5944"/>
      <c r="AD5944" s="20"/>
      <c r="AE5944"/>
      <c r="AF5944"/>
      <c r="AG5944"/>
      <c r="AH5944"/>
      <c r="AI5944" s="20"/>
      <c r="AJ5944"/>
      <c r="AK5944"/>
      <c r="AL5944"/>
      <c r="AM5944"/>
      <c r="AN5944" s="20"/>
      <c r="AO5944"/>
      <c r="AT5944" s="14"/>
      <c r="AU5944" s="14"/>
      <c r="AV5944" s="14"/>
      <c r="AW5944" s="14"/>
    </row>
    <row r="5945" spans="1:49" s="10" customFormat="1">
      <c r="A5945" s="12"/>
      <c r="C5945"/>
      <c r="D5945"/>
      <c r="E5945" s="20"/>
      <c r="F5945"/>
      <c r="G5945"/>
      <c r="H5945"/>
      <c r="I5945"/>
      <c r="J5945" s="20"/>
      <c r="K5945"/>
      <c r="L5945"/>
      <c r="M5945"/>
      <c r="N5945"/>
      <c r="O5945" s="20"/>
      <c r="P5945"/>
      <c r="Q5945"/>
      <c r="R5945"/>
      <c r="S5945"/>
      <c r="T5945" s="20"/>
      <c r="U5945"/>
      <c r="V5945"/>
      <c r="W5945"/>
      <c r="X5945"/>
      <c r="Y5945" s="20"/>
      <c r="Z5945"/>
      <c r="AA5945"/>
      <c r="AB5945"/>
      <c r="AC5945"/>
      <c r="AD5945" s="20"/>
      <c r="AE5945"/>
      <c r="AF5945"/>
      <c r="AG5945"/>
      <c r="AH5945"/>
      <c r="AI5945" s="20"/>
      <c r="AJ5945"/>
      <c r="AK5945"/>
      <c r="AL5945"/>
      <c r="AM5945"/>
      <c r="AN5945" s="20"/>
      <c r="AO5945"/>
      <c r="AT5945" s="14"/>
      <c r="AU5945" s="14"/>
      <c r="AV5945" s="14"/>
      <c r="AW5945" s="14"/>
    </row>
    <row r="5946" spans="1:49" s="10" customFormat="1">
      <c r="A5946" s="12"/>
      <c r="C5946"/>
      <c r="D5946"/>
      <c r="E5946" s="20"/>
      <c r="F5946"/>
      <c r="G5946"/>
      <c r="H5946"/>
      <c r="I5946"/>
      <c r="J5946" s="20"/>
      <c r="K5946"/>
      <c r="L5946"/>
      <c r="M5946"/>
      <c r="N5946"/>
      <c r="O5946" s="20"/>
      <c r="P5946"/>
      <c r="Q5946"/>
      <c r="R5946"/>
      <c r="S5946"/>
      <c r="T5946" s="20"/>
      <c r="U5946"/>
      <c r="V5946"/>
      <c r="W5946"/>
      <c r="X5946"/>
      <c r="Y5946" s="20"/>
      <c r="Z5946"/>
      <c r="AA5946"/>
      <c r="AB5946"/>
      <c r="AC5946"/>
      <c r="AD5946" s="20"/>
      <c r="AE5946"/>
      <c r="AF5946"/>
      <c r="AG5946"/>
      <c r="AH5946"/>
      <c r="AI5946" s="20"/>
      <c r="AJ5946"/>
      <c r="AK5946"/>
      <c r="AL5946"/>
      <c r="AM5946"/>
      <c r="AN5946" s="20"/>
      <c r="AO5946"/>
      <c r="AT5946" s="14"/>
      <c r="AU5946" s="14"/>
      <c r="AV5946" s="14"/>
      <c r="AW5946" s="14"/>
    </row>
    <row r="5947" spans="1:49" s="10" customFormat="1">
      <c r="A5947" s="12"/>
      <c r="C5947"/>
      <c r="D5947"/>
      <c r="E5947" s="20"/>
      <c r="F5947"/>
      <c r="G5947"/>
      <c r="H5947"/>
      <c r="I5947"/>
      <c r="J5947" s="20"/>
      <c r="K5947"/>
      <c r="L5947"/>
      <c r="M5947"/>
      <c r="N5947"/>
      <c r="O5947" s="20"/>
      <c r="P5947"/>
      <c r="Q5947"/>
      <c r="R5947"/>
      <c r="S5947"/>
      <c r="T5947" s="20"/>
      <c r="U5947"/>
      <c r="V5947"/>
      <c r="W5947"/>
      <c r="X5947"/>
      <c r="Y5947" s="20"/>
      <c r="Z5947"/>
      <c r="AA5947"/>
      <c r="AB5947"/>
      <c r="AC5947"/>
      <c r="AD5947" s="20"/>
      <c r="AE5947"/>
      <c r="AF5947"/>
      <c r="AG5947"/>
      <c r="AH5947"/>
      <c r="AI5947" s="20"/>
      <c r="AJ5947"/>
      <c r="AK5947"/>
      <c r="AL5947"/>
      <c r="AM5947"/>
      <c r="AN5947" s="20"/>
      <c r="AO5947"/>
      <c r="AT5947" s="14"/>
      <c r="AU5947" s="14"/>
      <c r="AV5947" s="14"/>
      <c r="AW5947" s="14"/>
    </row>
    <row r="5948" spans="1:49" s="10" customFormat="1">
      <c r="A5948" s="12"/>
      <c r="C5948"/>
      <c r="D5948"/>
      <c r="E5948" s="20"/>
      <c r="F5948"/>
      <c r="G5948"/>
      <c r="H5948"/>
      <c r="I5948"/>
      <c r="J5948" s="20"/>
      <c r="K5948"/>
      <c r="L5948"/>
      <c r="M5948"/>
      <c r="N5948"/>
      <c r="O5948" s="20"/>
      <c r="P5948"/>
      <c r="Q5948"/>
      <c r="R5948"/>
      <c r="S5948"/>
      <c r="T5948" s="20"/>
      <c r="U5948"/>
      <c r="V5948"/>
      <c r="W5948"/>
      <c r="X5948"/>
      <c r="Y5948" s="20"/>
      <c r="Z5948"/>
      <c r="AA5948"/>
      <c r="AB5948"/>
      <c r="AC5948"/>
      <c r="AD5948" s="20"/>
      <c r="AE5948"/>
      <c r="AF5948"/>
      <c r="AG5948"/>
      <c r="AH5948"/>
      <c r="AI5948" s="20"/>
      <c r="AJ5948"/>
      <c r="AK5948"/>
      <c r="AL5948"/>
      <c r="AM5948"/>
      <c r="AN5948" s="20"/>
      <c r="AO5948"/>
      <c r="AT5948" s="14"/>
      <c r="AU5948" s="14"/>
      <c r="AV5948" s="14"/>
      <c r="AW5948" s="14"/>
    </row>
    <row r="5949" spans="1:49" s="10" customFormat="1">
      <c r="A5949" s="12"/>
      <c r="C5949"/>
      <c r="D5949"/>
      <c r="E5949" s="20"/>
      <c r="F5949"/>
      <c r="G5949"/>
      <c r="H5949"/>
      <c r="I5949"/>
      <c r="J5949" s="20"/>
      <c r="K5949"/>
      <c r="L5949"/>
      <c r="M5949"/>
      <c r="N5949"/>
      <c r="O5949" s="20"/>
      <c r="P5949"/>
      <c r="Q5949"/>
      <c r="R5949"/>
      <c r="S5949"/>
      <c r="T5949" s="20"/>
      <c r="U5949"/>
      <c r="V5949"/>
      <c r="W5949"/>
      <c r="X5949"/>
      <c r="Y5949" s="20"/>
      <c r="Z5949"/>
      <c r="AA5949"/>
      <c r="AB5949"/>
      <c r="AC5949"/>
      <c r="AD5949" s="20"/>
      <c r="AE5949"/>
      <c r="AF5949"/>
      <c r="AG5949"/>
      <c r="AH5949"/>
      <c r="AI5949" s="20"/>
      <c r="AJ5949"/>
      <c r="AK5949"/>
      <c r="AL5949"/>
      <c r="AM5949"/>
      <c r="AN5949" s="20"/>
      <c r="AO5949"/>
      <c r="AT5949" s="14"/>
      <c r="AU5949" s="14"/>
      <c r="AV5949" s="14"/>
      <c r="AW5949" s="14"/>
    </row>
    <row r="5950" spans="1:49" s="10" customFormat="1">
      <c r="A5950" s="12"/>
      <c r="C5950"/>
      <c r="D5950"/>
      <c r="E5950" s="20"/>
      <c r="F5950"/>
      <c r="G5950"/>
      <c r="H5950"/>
      <c r="I5950"/>
      <c r="J5950" s="20"/>
      <c r="K5950"/>
      <c r="L5950"/>
      <c r="M5950"/>
      <c r="N5950"/>
      <c r="O5950" s="20"/>
      <c r="P5950"/>
      <c r="Q5950"/>
      <c r="R5950"/>
      <c r="S5950"/>
      <c r="T5950" s="20"/>
      <c r="U5950"/>
      <c r="V5950"/>
      <c r="W5950"/>
      <c r="X5950"/>
      <c r="Y5950" s="20"/>
      <c r="Z5950"/>
      <c r="AA5950"/>
      <c r="AB5950"/>
      <c r="AC5950"/>
      <c r="AD5950" s="20"/>
      <c r="AE5950"/>
      <c r="AF5950"/>
      <c r="AG5950"/>
      <c r="AH5950"/>
      <c r="AI5950" s="20"/>
      <c r="AJ5950"/>
      <c r="AK5950"/>
      <c r="AL5950"/>
      <c r="AM5950"/>
      <c r="AN5950" s="20"/>
      <c r="AO5950"/>
      <c r="AT5950" s="14"/>
      <c r="AU5950" s="14"/>
      <c r="AV5950" s="14"/>
      <c r="AW5950" s="14"/>
    </row>
    <row r="5951" spans="1:49" s="10" customFormat="1">
      <c r="A5951" s="12"/>
      <c r="C5951"/>
      <c r="D5951"/>
      <c r="E5951" s="20"/>
      <c r="F5951"/>
      <c r="G5951"/>
      <c r="H5951"/>
      <c r="I5951"/>
      <c r="J5951" s="20"/>
      <c r="K5951"/>
      <c r="L5951"/>
      <c r="M5951"/>
      <c r="N5951"/>
      <c r="O5951" s="20"/>
      <c r="P5951"/>
      <c r="Q5951"/>
      <c r="R5951"/>
      <c r="S5951"/>
      <c r="T5951" s="20"/>
      <c r="U5951"/>
      <c r="V5951"/>
      <c r="W5951"/>
      <c r="X5951"/>
      <c r="Y5951" s="20"/>
      <c r="Z5951"/>
      <c r="AA5951"/>
      <c r="AB5951"/>
      <c r="AC5951"/>
      <c r="AD5951" s="20"/>
      <c r="AE5951"/>
      <c r="AF5951"/>
      <c r="AG5951"/>
      <c r="AH5951"/>
      <c r="AI5951" s="20"/>
      <c r="AJ5951"/>
      <c r="AK5951"/>
      <c r="AL5951"/>
      <c r="AM5951"/>
      <c r="AN5951" s="20"/>
      <c r="AO5951"/>
      <c r="AT5951" s="14"/>
      <c r="AU5951" s="14"/>
      <c r="AV5951" s="14"/>
      <c r="AW5951" s="14"/>
    </row>
    <row r="5952" spans="1:49" s="10" customFormat="1">
      <c r="A5952" s="12"/>
      <c r="C5952"/>
      <c r="D5952"/>
      <c r="E5952" s="20"/>
      <c r="F5952"/>
      <c r="G5952"/>
      <c r="H5952"/>
      <c r="I5952"/>
      <c r="J5952" s="20"/>
      <c r="K5952"/>
      <c r="L5952"/>
      <c r="M5952"/>
      <c r="N5952"/>
      <c r="O5952" s="20"/>
      <c r="P5952"/>
      <c r="Q5952"/>
      <c r="R5952"/>
      <c r="S5952"/>
      <c r="T5952" s="20"/>
      <c r="U5952"/>
      <c r="V5952"/>
      <c r="W5952"/>
      <c r="X5952"/>
      <c r="Y5952" s="20"/>
      <c r="Z5952"/>
      <c r="AA5952"/>
      <c r="AB5952"/>
      <c r="AC5952"/>
      <c r="AD5952" s="20"/>
      <c r="AE5952"/>
      <c r="AF5952"/>
      <c r="AG5952"/>
      <c r="AH5952"/>
      <c r="AI5952" s="20"/>
      <c r="AJ5952"/>
      <c r="AK5952"/>
      <c r="AL5952"/>
      <c r="AM5952"/>
      <c r="AN5952" s="20"/>
      <c r="AO5952"/>
      <c r="AT5952" s="14"/>
      <c r="AU5952" s="14"/>
      <c r="AV5952" s="14"/>
      <c r="AW5952" s="14"/>
    </row>
    <row r="5953" spans="1:49" s="10" customFormat="1">
      <c r="A5953" s="12"/>
      <c r="C5953"/>
      <c r="D5953"/>
      <c r="E5953" s="20"/>
      <c r="F5953"/>
      <c r="G5953"/>
      <c r="H5953"/>
      <c r="I5953"/>
      <c r="J5953" s="20"/>
      <c r="K5953"/>
      <c r="L5953"/>
      <c r="M5953"/>
      <c r="N5953"/>
      <c r="O5953" s="20"/>
      <c r="P5953"/>
      <c r="Q5953"/>
      <c r="R5953"/>
      <c r="S5953"/>
      <c r="T5953" s="20"/>
      <c r="U5953"/>
      <c r="V5953"/>
      <c r="W5953"/>
      <c r="X5953"/>
      <c r="Y5953" s="20"/>
      <c r="Z5953"/>
      <c r="AA5953"/>
      <c r="AB5953"/>
      <c r="AC5953"/>
      <c r="AD5953" s="20"/>
      <c r="AE5953"/>
      <c r="AF5953"/>
      <c r="AG5953"/>
      <c r="AH5953"/>
      <c r="AI5953" s="20"/>
      <c r="AJ5953"/>
      <c r="AK5953"/>
      <c r="AL5953"/>
      <c r="AM5953"/>
      <c r="AN5953" s="20"/>
      <c r="AO5953"/>
      <c r="AT5953" s="14"/>
      <c r="AU5953" s="14"/>
      <c r="AV5953" s="14"/>
      <c r="AW5953" s="14"/>
    </row>
    <row r="5954" spans="1:49" s="10" customFormat="1">
      <c r="A5954" s="12"/>
      <c r="C5954"/>
      <c r="D5954"/>
      <c r="E5954" s="20"/>
      <c r="F5954"/>
      <c r="G5954"/>
      <c r="H5954"/>
      <c r="I5954"/>
      <c r="J5954" s="20"/>
      <c r="K5954"/>
      <c r="L5954"/>
      <c r="M5954"/>
      <c r="N5954"/>
      <c r="O5954" s="20"/>
      <c r="P5954"/>
      <c r="Q5954"/>
      <c r="R5954"/>
      <c r="S5954"/>
      <c r="T5954" s="20"/>
      <c r="U5954"/>
      <c r="V5954"/>
      <c r="W5954"/>
      <c r="X5954"/>
      <c r="Y5954" s="20"/>
      <c r="Z5954"/>
      <c r="AA5954"/>
      <c r="AB5954"/>
      <c r="AC5954"/>
      <c r="AD5954" s="20"/>
      <c r="AE5954"/>
      <c r="AF5954"/>
      <c r="AG5954"/>
      <c r="AH5954"/>
      <c r="AI5954" s="20"/>
      <c r="AJ5954"/>
      <c r="AK5954"/>
      <c r="AL5954"/>
      <c r="AM5954"/>
      <c r="AN5954" s="20"/>
      <c r="AO5954"/>
      <c r="AT5954" s="14"/>
      <c r="AU5954" s="14"/>
      <c r="AV5954" s="14"/>
      <c r="AW5954" s="14"/>
    </row>
    <row r="5955" spans="1:49" s="10" customFormat="1">
      <c r="A5955" s="12"/>
      <c r="C5955"/>
      <c r="D5955"/>
      <c r="E5955" s="20"/>
      <c r="F5955"/>
      <c r="G5955"/>
      <c r="H5955"/>
      <c r="I5955"/>
      <c r="J5955" s="20"/>
      <c r="K5955"/>
      <c r="L5955"/>
      <c r="M5955"/>
      <c r="N5955"/>
      <c r="O5955" s="20"/>
      <c r="P5955"/>
      <c r="Q5955"/>
      <c r="R5955"/>
      <c r="S5955"/>
      <c r="T5955" s="20"/>
      <c r="U5955"/>
      <c r="V5955"/>
      <c r="W5955"/>
      <c r="X5955"/>
      <c r="Y5955" s="20"/>
      <c r="Z5955"/>
      <c r="AA5955"/>
      <c r="AB5955"/>
      <c r="AC5955"/>
      <c r="AD5955" s="20"/>
      <c r="AE5955"/>
      <c r="AF5955"/>
      <c r="AG5955"/>
      <c r="AH5955"/>
      <c r="AI5955" s="20"/>
      <c r="AJ5955"/>
      <c r="AK5955"/>
      <c r="AL5955"/>
      <c r="AM5955"/>
      <c r="AN5955" s="20"/>
      <c r="AO5955"/>
      <c r="AT5955" s="14"/>
      <c r="AU5955" s="14"/>
      <c r="AV5955" s="14"/>
      <c r="AW5955" s="14"/>
    </row>
    <row r="5956" spans="1:49" s="10" customFormat="1">
      <c r="A5956" s="12"/>
      <c r="C5956"/>
      <c r="D5956"/>
      <c r="E5956" s="20"/>
      <c r="F5956"/>
      <c r="G5956"/>
      <c r="H5956"/>
      <c r="I5956"/>
      <c r="J5956" s="20"/>
      <c r="K5956"/>
      <c r="L5956"/>
      <c r="M5956"/>
      <c r="N5956"/>
      <c r="O5956" s="20"/>
      <c r="P5956"/>
      <c r="Q5956"/>
      <c r="R5956"/>
      <c r="S5956"/>
      <c r="T5956" s="20"/>
      <c r="U5956"/>
      <c r="V5956"/>
      <c r="W5956"/>
      <c r="X5956"/>
      <c r="Y5956" s="20"/>
      <c r="Z5956"/>
      <c r="AA5956"/>
      <c r="AB5956"/>
      <c r="AC5956"/>
      <c r="AD5956" s="20"/>
      <c r="AE5956"/>
      <c r="AF5956"/>
      <c r="AG5956"/>
      <c r="AH5956"/>
      <c r="AI5956" s="20"/>
      <c r="AJ5956"/>
      <c r="AK5956"/>
      <c r="AL5956"/>
      <c r="AM5956"/>
      <c r="AN5956" s="20"/>
      <c r="AO5956"/>
      <c r="AT5956" s="14"/>
      <c r="AU5956" s="14"/>
      <c r="AV5956" s="14"/>
      <c r="AW5956" s="14"/>
    </row>
    <row r="5957" spans="1:49" s="10" customFormat="1">
      <c r="A5957" s="12"/>
      <c r="C5957"/>
      <c r="D5957"/>
      <c r="E5957" s="20"/>
      <c r="F5957"/>
      <c r="G5957"/>
      <c r="H5957"/>
      <c r="I5957"/>
      <c r="J5957" s="20"/>
      <c r="K5957"/>
      <c r="L5957"/>
      <c r="M5957"/>
      <c r="N5957"/>
      <c r="O5957" s="20"/>
      <c r="P5957"/>
      <c r="Q5957"/>
      <c r="R5957"/>
      <c r="S5957"/>
      <c r="T5957" s="20"/>
      <c r="U5957"/>
      <c r="V5957"/>
      <c r="W5957"/>
      <c r="X5957"/>
      <c r="Y5957" s="20"/>
      <c r="Z5957"/>
      <c r="AA5957"/>
      <c r="AB5957"/>
      <c r="AC5957"/>
      <c r="AD5957" s="20"/>
      <c r="AE5957"/>
      <c r="AF5957"/>
      <c r="AG5957"/>
      <c r="AH5957"/>
      <c r="AI5957" s="20"/>
      <c r="AJ5957"/>
      <c r="AK5957"/>
      <c r="AL5957"/>
      <c r="AM5957"/>
      <c r="AN5957" s="20"/>
      <c r="AO5957"/>
      <c r="AT5957" s="14"/>
      <c r="AU5957" s="14"/>
      <c r="AV5957" s="14"/>
      <c r="AW5957" s="14"/>
    </row>
    <row r="5958" spans="1:49" s="10" customFormat="1">
      <c r="A5958" s="12"/>
      <c r="C5958"/>
      <c r="D5958"/>
      <c r="E5958" s="20"/>
      <c r="F5958"/>
      <c r="G5958"/>
      <c r="H5958"/>
      <c r="I5958"/>
      <c r="J5958" s="20"/>
      <c r="K5958"/>
      <c r="L5958"/>
      <c r="M5958"/>
      <c r="N5958"/>
      <c r="O5958" s="20"/>
      <c r="P5958"/>
      <c r="Q5958"/>
      <c r="R5958"/>
      <c r="S5958"/>
      <c r="T5958" s="20"/>
      <c r="U5958"/>
      <c r="V5958"/>
      <c r="W5958"/>
      <c r="X5958"/>
      <c r="Y5958" s="20"/>
      <c r="Z5958"/>
      <c r="AA5958"/>
      <c r="AB5958"/>
      <c r="AC5958"/>
      <c r="AD5958" s="20"/>
      <c r="AE5958"/>
      <c r="AF5958"/>
      <c r="AG5958"/>
      <c r="AH5958"/>
      <c r="AI5958" s="20"/>
      <c r="AJ5958"/>
      <c r="AK5958"/>
      <c r="AL5958"/>
      <c r="AM5958"/>
      <c r="AN5958" s="20"/>
      <c r="AO5958"/>
      <c r="AT5958" s="14"/>
      <c r="AU5958" s="14"/>
      <c r="AV5958" s="14"/>
      <c r="AW5958" s="14"/>
    </row>
    <row r="5959" spans="1:49" s="10" customFormat="1">
      <c r="A5959" s="12"/>
      <c r="C5959"/>
      <c r="D5959"/>
      <c r="E5959" s="20"/>
      <c r="F5959"/>
      <c r="G5959"/>
      <c r="H5959"/>
      <c r="I5959"/>
      <c r="J5959" s="20"/>
      <c r="K5959"/>
      <c r="L5959"/>
      <c r="M5959"/>
      <c r="N5959"/>
      <c r="O5959" s="20"/>
      <c r="P5959"/>
      <c r="Q5959"/>
      <c r="R5959"/>
      <c r="S5959"/>
      <c r="T5959" s="20"/>
      <c r="U5959"/>
      <c r="V5959"/>
      <c r="W5959"/>
      <c r="X5959"/>
      <c r="Y5959" s="20"/>
      <c r="Z5959"/>
      <c r="AA5959"/>
      <c r="AB5959"/>
      <c r="AC5959"/>
      <c r="AD5959" s="20"/>
      <c r="AE5959"/>
      <c r="AF5959"/>
      <c r="AG5959"/>
      <c r="AH5959"/>
      <c r="AI5959" s="20"/>
      <c r="AJ5959"/>
      <c r="AK5959"/>
      <c r="AL5959"/>
      <c r="AM5959"/>
      <c r="AN5959" s="20"/>
      <c r="AO5959"/>
      <c r="AT5959" s="14"/>
      <c r="AU5959" s="14"/>
      <c r="AV5959" s="14"/>
      <c r="AW5959" s="14"/>
    </row>
    <row r="5960" spans="1:49" s="10" customFormat="1">
      <c r="A5960" s="12"/>
      <c r="C5960"/>
      <c r="D5960"/>
      <c r="E5960" s="20"/>
      <c r="F5960"/>
      <c r="G5960"/>
      <c r="H5960"/>
      <c r="I5960"/>
      <c r="J5960" s="20"/>
      <c r="K5960"/>
      <c r="L5960"/>
      <c r="M5960"/>
      <c r="N5960"/>
      <c r="O5960" s="20"/>
      <c r="P5960"/>
      <c r="Q5960"/>
      <c r="R5960"/>
      <c r="S5960"/>
      <c r="T5960" s="20"/>
      <c r="U5960"/>
      <c r="V5960"/>
      <c r="W5960"/>
      <c r="X5960"/>
      <c r="Y5960" s="20"/>
      <c r="Z5960"/>
      <c r="AA5960"/>
      <c r="AB5960"/>
      <c r="AC5960"/>
      <c r="AD5960" s="20"/>
      <c r="AE5960"/>
      <c r="AF5960"/>
      <c r="AG5960"/>
      <c r="AH5960"/>
      <c r="AI5960" s="20"/>
      <c r="AJ5960"/>
      <c r="AK5960"/>
      <c r="AL5960"/>
      <c r="AM5960"/>
      <c r="AN5960" s="20"/>
      <c r="AO5960"/>
      <c r="AT5960" s="14"/>
      <c r="AU5960" s="14"/>
      <c r="AV5960" s="14"/>
      <c r="AW5960" s="14"/>
    </row>
    <row r="5961" spans="1:49" s="10" customFormat="1">
      <c r="A5961" s="12"/>
      <c r="C5961"/>
      <c r="D5961"/>
      <c r="E5961" s="20"/>
      <c r="F5961"/>
      <c r="G5961"/>
      <c r="H5961"/>
      <c r="I5961"/>
      <c r="J5961" s="20"/>
      <c r="K5961"/>
      <c r="L5961"/>
      <c r="M5961"/>
      <c r="N5961"/>
      <c r="O5961" s="20"/>
      <c r="P5961"/>
      <c r="Q5961"/>
      <c r="R5961"/>
      <c r="S5961"/>
      <c r="T5961" s="20"/>
      <c r="U5961"/>
      <c r="V5961"/>
      <c r="W5961"/>
      <c r="X5961"/>
      <c r="Y5961" s="20"/>
      <c r="Z5961"/>
      <c r="AA5961"/>
      <c r="AB5961"/>
      <c r="AC5961"/>
      <c r="AD5961" s="20"/>
      <c r="AE5961"/>
      <c r="AF5961"/>
      <c r="AG5961"/>
      <c r="AH5961"/>
      <c r="AI5961" s="20"/>
      <c r="AJ5961"/>
      <c r="AK5961"/>
      <c r="AL5961"/>
      <c r="AM5961"/>
      <c r="AN5961" s="20"/>
      <c r="AO5961"/>
      <c r="AT5961" s="14"/>
      <c r="AU5961" s="14"/>
      <c r="AV5961" s="14"/>
      <c r="AW5961" s="14"/>
    </row>
    <row r="5962" spans="1:49" s="10" customFormat="1">
      <c r="A5962" s="12"/>
      <c r="C5962"/>
      <c r="D5962"/>
      <c r="E5962" s="20"/>
      <c r="F5962"/>
      <c r="G5962"/>
      <c r="H5962"/>
      <c r="I5962"/>
      <c r="J5962" s="20"/>
      <c r="K5962"/>
      <c r="L5962"/>
      <c r="M5962"/>
      <c r="N5962"/>
      <c r="O5962" s="20"/>
      <c r="P5962"/>
      <c r="Q5962"/>
      <c r="R5962"/>
      <c r="S5962"/>
      <c r="T5962" s="20"/>
      <c r="U5962"/>
      <c r="V5962"/>
      <c r="W5962"/>
      <c r="X5962"/>
      <c r="Y5962" s="20"/>
      <c r="Z5962"/>
      <c r="AA5962"/>
      <c r="AB5962"/>
      <c r="AC5962"/>
      <c r="AD5962" s="20"/>
      <c r="AE5962"/>
      <c r="AF5962"/>
      <c r="AG5962"/>
      <c r="AH5962"/>
      <c r="AI5962" s="20"/>
      <c r="AJ5962"/>
      <c r="AK5962"/>
      <c r="AL5962"/>
      <c r="AM5962"/>
      <c r="AN5962" s="20"/>
      <c r="AO5962"/>
      <c r="AT5962" s="14"/>
      <c r="AU5962" s="14"/>
      <c r="AV5962" s="14"/>
      <c r="AW5962" s="14"/>
    </row>
    <row r="5963" spans="1:49" s="10" customFormat="1">
      <c r="A5963" s="12"/>
      <c r="C5963"/>
      <c r="D5963"/>
      <c r="E5963" s="20"/>
      <c r="F5963"/>
      <c r="G5963"/>
      <c r="H5963"/>
      <c r="I5963"/>
      <c r="J5963" s="20"/>
      <c r="K5963"/>
      <c r="L5963"/>
      <c r="M5963"/>
      <c r="N5963"/>
      <c r="O5963" s="20"/>
      <c r="P5963"/>
      <c r="Q5963"/>
      <c r="R5963"/>
      <c r="S5963"/>
      <c r="T5963" s="20"/>
      <c r="U5963"/>
      <c r="V5963"/>
      <c r="W5963"/>
      <c r="X5963"/>
      <c r="Y5963" s="20"/>
      <c r="Z5963"/>
      <c r="AA5963"/>
      <c r="AB5963"/>
      <c r="AC5963"/>
      <c r="AD5963" s="20"/>
      <c r="AE5963"/>
      <c r="AF5963"/>
      <c r="AG5963"/>
      <c r="AH5963"/>
      <c r="AI5963" s="20"/>
      <c r="AJ5963"/>
      <c r="AK5963"/>
      <c r="AL5963"/>
      <c r="AM5963"/>
      <c r="AN5963" s="20"/>
      <c r="AO5963"/>
      <c r="AT5963" s="14"/>
      <c r="AU5963" s="14"/>
      <c r="AV5963" s="14"/>
      <c r="AW5963" s="14"/>
    </row>
    <row r="5964" spans="1:49" s="10" customFormat="1">
      <c r="A5964" s="12"/>
      <c r="C5964"/>
      <c r="D5964"/>
      <c r="E5964" s="20"/>
      <c r="F5964"/>
      <c r="G5964"/>
      <c r="H5964"/>
      <c r="I5964"/>
      <c r="J5964" s="20"/>
      <c r="K5964"/>
      <c r="L5964"/>
      <c r="M5964"/>
      <c r="N5964"/>
      <c r="O5964" s="20"/>
      <c r="P5964"/>
      <c r="Q5964"/>
      <c r="R5964"/>
      <c r="S5964"/>
      <c r="T5964" s="20"/>
      <c r="U5964"/>
      <c r="V5964"/>
      <c r="W5964"/>
      <c r="X5964"/>
      <c r="Y5964" s="20"/>
      <c r="Z5964"/>
      <c r="AA5964"/>
      <c r="AB5964"/>
      <c r="AC5964"/>
      <c r="AD5964" s="20"/>
      <c r="AE5964"/>
      <c r="AF5964"/>
      <c r="AG5964"/>
      <c r="AH5964"/>
      <c r="AI5964" s="20"/>
      <c r="AJ5964"/>
      <c r="AK5964"/>
      <c r="AL5964"/>
      <c r="AM5964"/>
      <c r="AN5964" s="20"/>
      <c r="AO5964"/>
      <c r="AT5964" s="14"/>
      <c r="AU5964" s="14"/>
      <c r="AV5964" s="14"/>
      <c r="AW5964" s="14"/>
    </row>
    <row r="5965" spans="1:49" s="10" customFormat="1">
      <c r="A5965" s="12"/>
      <c r="C5965"/>
      <c r="D5965"/>
      <c r="E5965" s="20"/>
      <c r="F5965"/>
      <c r="G5965"/>
      <c r="H5965"/>
      <c r="I5965"/>
      <c r="J5965" s="20"/>
      <c r="K5965"/>
      <c r="L5965"/>
      <c r="M5965"/>
      <c r="N5965"/>
      <c r="O5965" s="20"/>
      <c r="P5965"/>
      <c r="Q5965"/>
      <c r="R5965"/>
      <c r="S5965"/>
      <c r="T5965" s="20"/>
      <c r="U5965"/>
      <c r="V5965"/>
      <c r="W5965"/>
      <c r="X5965"/>
      <c r="Y5965" s="20"/>
      <c r="Z5965"/>
      <c r="AA5965"/>
      <c r="AB5965"/>
      <c r="AC5965"/>
      <c r="AD5965" s="20"/>
      <c r="AE5965"/>
      <c r="AF5965"/>
      <c r="AG5965"/>
      <c r="AH5965"/>
      <c r="AI5965" s="20"/>
      <c r="AJ5965"/>
      <c r="AK5965"/>
      <c r="AL5965"/>
      <c r="AM5965"/>
      <c r="AN5965" s="20"/>
      <c r="AO5965"/>
      <c r="AT5965" s="14"/>
      <c r="AU5965" s="14"/>
      <c r="AV5965" s="14"/>
      <c r="AW5965" s="14"/>
    </row>
    <row r="5966" spans="1:49" s="10" customFormat="1">
      <c r="A5966" s="12"/>
      <c r="C5966"/>
      <c r="D5966"/>
      <c r="E5966" s="20"/>
      <c r="F5966"/>
      <c r="G5966"/>
      <c r="H5966"/>
      <c r="I5966"/>
      <c r="J5966" s="20"/>
      <c r="K5966"/>
      <c r="L5966"/>
      <c r="M5966"/>
      <c r="N5966"/>
      <c r="O5966" s="20"/>
      <c r="P5966"/>
      <c r="Q5966"/>
      <c r="R5966"/>
      <c r="S5966"/>
      <c r="T5966" s="20"/>
      <c r="U5966"/>
      <c r="V5966"/>
      <c r="W5966"/>
      <c r="X5966"/>
      <c r="Y5966" s="20"/>
      <c r="Z5966"/>
      <c r="AA5966"/>
      <c r="AB5966"/>
      <c r="AC5966"/>
      <c r="AD5966" s="20"/>
      <c r="AE5966"/>
      <c r="AF5966"/>
      <c r="AG5966"/>
      <c r="AH5966"/>
      <c r="AI5966" s="20"/>
      <c r="AJ5966"/>
      <c r="AK5966"/>
      <c r="AL5966"/>
      <c r="AM5966"/>
      <c r="AN5966" s="20"/>
      <c r="AO5966"/>
      <c r="AT5966" s="14"/>
      <c r="AU5966" s="14"/>
      <c r="AV5966" s="14"/>
      <c r="AW5966" s="14"/>
    </row>
    <row r="5967" spans="1:49" s="10" customFormat="1">
      <c r="A5967" s="12"/>
      <c r="C5967"/>
      <c r="D5967"/>
      <c r="E5967" s="20"/>
      <c r="F5967"/>
      <c r="G5967"/>
      <c r="H5967"/>
      <c r="I5967"/>
      <c r="J5967" s="20"/>
      <c r="K5967"/>
      <c r="L5967"/>
      <c r="M5967"/>
      <c r="N5967"/>
      <c r="O5967" s="20"/>
      <c r="P5967"/>
      <c r="Q5967"/>
      <c r="R5967"/>
      <c r="S5967"/>
      <c r="T5967" s="20"/>
      <c r="U5967"/>
      <c r="V5967"/>
      <c r="W5967"/>
      <c r="X5967"/>
      <c r="Y5967" s="20"/>
      <c r="Z5967"/>
      <c r="AA5967"/>
      <c r="AB5967"/>
      <c r="AC5967"/>
      <c r="AD5967" s="20"/>
      <c r="AE5967"/>
      <c r="AF5967"/>
      <c r="AG5967"/>
      <c r="AH5967"/>
      <c r="AI5967" s="20"/>
      <c r="AJ5967"/>
      <c r="AK5967"/>
      <c r="AL5967"/>
      <c r="AM5967"/>
      <c r="AN5967" s="20"/>
      <c r="AO5967"/>
      <c r="AT5967" s="14"/>
      <c r="AU5967" s="14"/>
      <c r="AV5967" s="14"/>
      <c r="AW5967" s="14"/>
    </row>
    <row r="5968" spans="1:49" s="10" customFormat="1">
      <c r="A5968" s="12"/>
      <c r="C5968"/>
      <c r="D5968"/>
      <c r="E5968" s="20"/>
      <c r="F5968"/>
      <c r="G5968"/>
      <c r="H5968"/>
      <c r="I5968"/>
      <c r="J5968" s="20"/>
      <c r="K5968"/>
      <c r="L5968"/>
      <c r="M5968"/>
      <c r="N5968"/>
      <c r="O5968" s="20"/>
      <c r="P5968"/>
      <c r="Q5968"/>
      <c r="R5968"/>
      <c r="S5968"/>
      <c r="T5968" s="20"/>
      <c r="U5968"/>
      <c r="V5968"/>
      <c r="W5968"/>
      <c r="X5968"/>
      <c r="Y5968" s="20"/>
      <c r="Z5968"/>
      <c r="AA5968"/>
      <c r="AB5968"/>
      <c r="AC5968"/>
      <c r="AD5968" s="20"/>
      <c r="AE5968"/>
      <c r="AF5968"/>
      <c r="AG5968"/>
      <c r="AH5968"/>
      <c r="AI5968" s="20"/>
      <c r="AJ5968"/>
      <c r="AK5968"/>
      <c r="AL5968"/>
      <c r="AM5968"/>
      <c r="AN5968" s="20"/>
      <c r="AO5968"/>
      <c r="AT5968" s="14"/>
      <c r="AU5968" s="14"/>
      <c r="AV5968" s="14"/>
      <c r="AW5968" s="14"/>
    </row>
    <row r="5969" spans="1:49" s="10" customFormat="1">
      <c r="A5969" s="12"/>
      <c r="C5969"/>
      <c r="D5969"/>
      <c r="E5969" s="20"/>
      <c r="F5969"/>
      <c r="G5969"/>
      <c r="H5969"/>
      <c r="I5969"/>
      <c r="J5969" s="20"/>
      <c r="K5969"/>
      <c r="L5969"/>
      <c r="M5969"/>
      <c r="N5969"/>
      <c r="O5969" s="20"/>
      <c r="P5969"/>
      <c r="Q5969"/>
      <c r="R5969"/>
      <c r="S5969"/>
      <c r="T5969" s="20"/>
      <c r="U5969"/>
      <c r="V5969"/>
      <c r="W5969"/>
      <c r="X5969"/>
      <c r="Y5969" s="20"/>
      <c r="Z5969"/>
      <c r="AA5969"/>
      <c r="AB5969"/>
      <c r="AC5969"/>
      <c r="AD5969" s="20"/>
      <c r="AE5969"/>
      <c r="AF5969"/>
      <c r="AG5969"/>
      <c r="AH5969"/>
      <c r="AI5969" s="20"/>
      <c r="AJ5969"/>
      <c r="AK5969"/>
      <c r="AL5969"/>
      <c r="AM5969"/>
      <c r="AN5969" s="20"/>
      <c r="AO5969"/>
      <c r="AT5969" s="14"/>
      <c r="AU5969" s="14"/>
      <c r="AV5969" s="14"/>
      <c r="AW5969" s="14"/>
    </row>
    <row r="5970" spans="1:49" s="10" customFormat="1">
      <c r="A5970" s="12"/>
      <c r="C5970"/>
      <c r="D5970"/>
      <c r="E5970" s="20"/>
      <c r="F5970"/>
      <c r="G5970"/>
      <c r="H5970"/>
      <c r="I5970"/>
      <c r="J5970" s="20"/>
      <c r="K5970"/>
      <c r="L5970"/>
      <c r="M5970"/>
      <c r="N5970"/>
      <c r="O5970" s="20"/>
      <c r="P5970"/>
      <c r="Q5970"/>
      <c r="R5970"/>
      <c r="S5970"/>
      <c r="T5970" s="20"/>
      <c r="U5970"/>
      <c r="V5970"/>
      <c r="W5970"/>
      <c r="X5970"/>
      <c r="Y5970" s="20"/>
      <c r="Z5970"/>
      <c r="AA5970"/>
      <c r="AB5970"/>
      <c r="AC5970"/>
      <c r="AD5970" s="20"/>
      <c r="AE5970"/>
      <c r="AF5970"/>
      <c r="AG5970"/>
      <c r="AH5970"/>
      <c r="AI5970" s="20"/>
      <c r="AJ5970"/>
      <c r="AK5970"/>
      <c r="AL5970"/>
      <c r="AM5970"/>
      <c r="AN5970" s="20"/>
      <c r="AO5970"/>
      <c r="AT5970" s="14"/>
      <c r="AU5970" s="14"/>
      <c r="AV5970" s="14"/>
      <c r="AW5970" s="14"/>
    </row>
    <row r="5971" spans="1:49" s="10" customFormat="1">
      <c r="A5971" s="12"/>
      <c r="C5971"/>
      <c r="D5971"/>
      <c r="E5971" s="20"/>
      <c r="F5971"/>
      <c r="G5971"/>
      <c r="H5971"/>
      <c r="I5971"/>
      <c r="J5971" s="20"/>
      <c r="K5971"/>
      <c r="L5971"/>
      <c r="M5971"/>
      <c r="N5971"/>
      <c r="O5971" s="20"/>
      <c r="P5971"/>
      <c r="Q5971"/>
      <c r="R5971"/>
      <c r="S5971"/>
      <c r="T5971" s="20"/>
      <c r="U5971"/>
      <c r="V5971"/>
      <c r="W5971"/>
      <c r="X5971"/>
      <c r="Y5971" s="20"/>
      <c r="Z5971"/>
      <c r="AA5971"/>
      <c r="AB5971"/>
      <c r="AC5971"/>
      <c r="AD5971" s="20"/>
      <c r="AE5971"/>
      <c r="AF5971"/>
      <c r="AG5971"/>
      <c r="AH5971"/>
      <c r="AI5971" s="20"/>
      <c r="AJ5971"/>
      <c r="AK5971"/>
      <c r="AL5971"/>
      <c r="AM5971"/>
      <c r="AN5971" s="20"/>
      <c r="AO5971"/>
      <c r="AT5971" s="14"/>
      <c r="AU5971" s="14"/>
      <c r="AV5971" s="14"/>
      <c r="AW5971" s="14"/>
    </row>
    <row r="5972" spans="1:49" s="10" customFormat="1">
      <c r="A5972" s="12"/>
      <c r="C5972"/>
      <c r="D5972"/>
      <c r="E5972" s="20"/>
      <c r="F5972"/>
      <c r="G5972"/>
      <c r="H5972"/>
      <c r="I5972"/>
      <c r="J5972" s="20"/>
      <c r="K5972"/>
      <c r="L5972"/>
      <c r="M5972"/>
      <c r="N5972"/>
      <c r="O5972" s="20"/>
      <c r="P5972"/>
      <c r="Q5972"/>
      <c r="R5972"/>
      <c r="S5972"/>
      <c r="T5972" s="20"/>
      <c r="U5972"/>
      <c r="V5972"/>
      <c r="W5972"/>
      <c r="X5972"/>
      <c r="Y5972" s="20"/>
      <c r="Z5972"/>
      <c r="AA5972"/>
      <c r="AB5972"/>
      <c r="AC5972"/>
      <c r="AD5972" s="20"/>
      <c r="AE5972"/>
      <c r="AF5972"/>
      <c r="AG5972"/>
      <c r="AH5972"/>
      <c r="AI5972" s="20"/>
      <c r="AJ5972"/>
      <c r="AK5972"/>
      <c r="AL5972"/>
      <c r="AM5972"/>
      <c r="AN5972" s="20"/>
      <c r="AO5972"/>
      <c r="AT5972" s="14"/>
      <c r="AU5972" s="14"/>
      <c r="AV5972" s="14"/>
      <c r="AW5972" s="14"/>
    </row>
    <row r="5973" spans="1:49" s="10" customFormat="1">
      <c r="A5973" s="12"/>
      <c r="C5973"/>
      <c r="D5973"/>
      <c r="E5973" s="20"/>
      <c r="F5973"/>
      <c r="G5973"/>
      <c r="H5973"/>
      <c r="I5973"/>
      <c r="J5973" s="20"/>
      <c r="K5973"/>
      <c r="L5973"/>
      <c r="M5973"/>
      <c r="N5973"/>
      <c r="O5973" s="20"/>
      <c r="P5973"/>
      <c r="Q5973"/>
      <c r="R5973"/>
      <c r="S5973"/>
      <c r="T5973" s="20"/>
      <c r="U5973"/>
      <c r="V5973"/>
      <c r="W5973"/>
      <c r="X5973"/>
      <c r="Y5973" s="20"/>
      <c r="Z5973"/>
      <c r="AA5973"/>
      <c r="AB5973"/>
      <c r="AC5973"/>
      <c r="AD5973" s="20"/>
      <c r="AE5973"/>
      <c r="AF5973"/>
      <c r="AG5973"/>
      <c r="AH5973"/>
      <c r="AI5973" s="20"/>
      <c r="AJ5973"/>
      <c r="AK5973"/>
      <c r="AL5973"/>
      <c r="AM5973"/>
      <c r="AN5973" s="20"/>
      <c r="AO5973"/>
      <c r="AT5973" s="14"/>
      <c r="AU5973" s="14"/>
      <c r="AV5973" s="14"/>
      <c r="AW5973" s="14"/>
    </row>
    <row r="5974" spans="1:49" s="10" customFormat="1">
      <c r="A5974" s="12"/>
      <c r="C5974"/>
      <c r="D5974"/>
      <c r="E5974" s="20"/>
      <c r="F5974"/>
      <c r="G5974"/>
      <c r="H5974"/>
      <c r="I5974"/>
      <c r="J5974" s="20"/>
      <c r="K5974"/>
      <c r="L5974"/>
      <c r="M5974"/>
      <c r="N5974"/>
      <c r="O5974" s="20"/>
      <c r="P5974"/>
      <c r="Q5974"/>
      <c r="R5974"/>
      <c r="S5974"/>
      <c r="T5974" s="20"/>
      <c r="U5974"/>
      <c r="V5974"/>
      <c r="W5974"/>
      <c r="X5974"/>
      <c r="Y5974" s="20"/>
      <c r="Z5974"/>
      <c r="AA5974"/>
      <c r="AB5974"/>
      <c r="AC5974"/>
      <c r="AD5974" s="20"/>
      <c r="AE5974"/>
      <c r="AF5974"/>
      <c r="AG5974"/>
      <c r="AH5974"/>
      <c r="AI5974" s="20"/>
      <c r="AJ5974"/>
      <c r="AK5974"/>
      <c r="AL5974"/>
      <c r="AM5974"/>
      <c r="AN5974" s="20"/>
      <c r="AO5974"/>
      <c r="AT5974" s="14"/>
      <c r="AU5974" s="14"/>
      <c r="AV5974" s="14"/>
      <c r="AW5974" s="14"/>
    </row>
    <row r="5975" spans="1:49" s="10" customFormat="1">
      <c r="A5975" s="12"/>
      <c r="C5975"/>
      <c r="D5975"/>
      <c r="E5975" s="20"/>
      <c r="F5975"/>
      <c r="G5975"/>
      <c r="H5975"/>
      <c r="I5975"/>
      <c r="J5975" s="20"/>
      <c r="K5975"/>
      <c r="L5975"/>
      <c r="M5975"/>
      <c r="N5975"/>
      <c r="O5975" s="20"/>
      <c r="P5975"/>
      <c r="Q5975"/>
      <c r="R5975"/>
      <c r="S5975"/>
      <c r="T5975" s="20"/>
      <c r="U5975"/>
      <c r="V5975"/>
      <c r="W5975"/>
      <c r="X5975"/>
      <c r="Y5975" s="20"/>
      <c r="Z5975"/>
      <c r="AA5975"/>
      <c r="AB5975"/>
      <c r="AC5975"/>
      <c r="AD5975" s="20"/>
      <c r="AE5975"/>
      <c r="AF5975"/>
      <c r="AG5975"/>
      <c r="AH5975"/>
      <c r="AI5975" s="20"/>
      <c r="AJ5975"/>
      <c r="AK5975"/>
      <c r="AL5975"/>
      <c r="AM5975"/>
      <c r="AN5975" s="20"/>
      <c r="AO5975"/>
      <c r="AT5975" s="14"/>
      <c r="AU5975" s="14"/>
      <c r="AV5975" s="14"/>
      <c r="AW5975" s="14"/>
    </row>
    <row r="5976" spans="1:49" s="10" customFormat="1">
      <c r="A5976" s="12"/>
      <c r="C5976"/>
      <c r="D5976"/>
      <c r="E5976" s="20"/>
      <c r="F5976"/>
      <c r="G5976"/>
      <c r="H5976"/>
      <c r="I5976"/>
      <c r="J5976" s="20"/>
      <c r="K5976"/>
      <c r="L5976"/>
      <c r="M5976"/>
      <c r="N5976"/>
      <c r="O5976" s="20"/>
      <c r="P5976"/>
      <c r="Q5976"/>
      <c r="R5976"/>
      <c r="S5976"/>
      <c r="T5976" s="20"/>
      <c r="U5976"/>
      <c r="V5976"/>
      <c r="W5976"/>
      <c r="X5976"/>
      <c r="Y5976" s="20"/>
      <c r="Z5976"/>
      <c r="AA5976"/>
      <c r="AB5976"/>
      <c r="AC5976"/>
      <c r="AD5976" s="20"/>
      <c r="AE5976"/>
      <c r="AF5976"/>
      <c r="AG5976"/>
      <c r="AH5976"/>
      <c r="AI5976" s="20"/>
      <c r="AJ5976"/>
      <c r="AK5976"/>
      <c r="AL5976"/>
      <c r="AM5976"/>
      <c r="AN5976" s="20"/>
      <c r="AO5976"/>
      <c r="AT5976" s="14"/>
      <c r="AU5976" s="14"/>
      <c r="AV5976" s="14"/>
      <c r="AW5976" s="14"/>
    </row>
    <row r="5977" spans="1:49" s="10" customFormat="1">
      <c r="A5977" s="12"/>
      <c r="C5977"/>
      <c r="D5977"/>
      <c r="E5977" s="20"/>
      <c r="F5977"/>
      <c r="G5977"/>
      <c r="H5977"/>
      <c r="I5977"/>
      <c r="J5977" s="20"/>
      <c r="K5977"/>
      <c r="L5977"/>
      <c r="M5977"/>
      <c r="N5977"/>
      <c r="O5977" s="20"/>
      <c r="P5977"/>
      <c r="Q5977"/>
      <c r="R5977"/>
      <c r="S5977"/>
      <c r="T5977" s="20"/>
      <c r="U5977"/>
      <c r="V5977"/>
      <c r="W5977"/>
      <c r="X5977"/>
      <c r="Y5977" s="20"/>
      <c r="Z5977"/>
      <c r="AA5977"/>
      <c r="AB5977"/>
      <c r="AC5977"/>
      <c r="AD5977" s="20"/>
      <c r="AE5977"/>
      <c r="AF5977"/>
      <c r="AG5977"/>
      <c r="AH5977"/>
      <c r="AI5977" s="20"/>
      <c r="AJ5977"/>
      <c r="AK5977"/>
      <c r="AL5977"/>
      <c r="AM5977"/>
      <c r="AN5977" s="20"/>
      <c r="AO5977"/>
      <c r="AT5977" s="14"/>
      <c r="AU5977" s="14"/>
      <c r="AV5977" s="14"/>
      <c r="AW5977" s="14"/>
    </row>
    <row r="5978" spans="1:49" s="10" customFormat="1">
      <c r="A5978" s="12"/>
      <c r="C5978"/>
      <c r="D5978"/>
      <c r="E5978" s="20"/>
      <c r="F5978"/>
      <c r="G5978"/>
      <c r="H5978"/>
      <c r="I5978"/>
      <c r="J5978" s="20"/>
      <c r="K5978"/>
      <c r="L5978"/>
      <c r="M5978"/>
      <c r="N5978"/>
      <c r="O5978" s="20"/>
      <c r="P5978"/>
      <c r="Q5978"/>
      <c r="R5978"/>
      <c r="S5978"/>
      <c r="T5978" s="20"/>
      <c r="U5978"/>
      <c r="V5978"/>
      <c r="W5978"/>
      <c r="X5978"/>
      <c r="Y5978" s="20"/>
      <c r="Z5978"/>
      <c r="AA5978"/>
      <c r="AB5978"/>
      <c r="AC5978"/>
      <c r="AD5978" s="20"/>
      <c r="AE5978"/>
      <c r="AF5978"/>
      <c r="AG5978"/>
      <c r="AH5978"/>
      <c r="AI5978" s="20"/>
      <c r="AJ5978"/>
      <c r="AK5978"/>
      <c r="AL5978"/>
      <c r="AM5978"/>
      <c r="AN5978" s="20"/>
      <c r="AO5978"/>
      <c r="AT5978" s="14"/>
      <c r="AU5978" s="14"/>
      <c r="AV5978" s="14"/>
      <c r="AW5978" s="14"/>
    </row>
    <row r="5979" spans="1:49" s="10" customFormat="1">
      <c r="A5979" s="12"/>
      <c r="C5979"/>
      <c r="D5979"/>
      <c r="E5979" s="20"/>
      <c r="F5979"/>
      <c r="G5979"/>
      <c r="H5979"/>
      <c r="I5979"/>
      <c r="J5979" s="20"/>
      <c r="K5979"/>
      <c r="L5979"/>
      <c r="M5979"/>
      <c r="N5979"/>
      <c r="O5979" s="20"/>
      <c r="P5979"/>
      <c r="Q5979"/>
      <c r="R5979"/>
      <c r="S5979"/>
      <c r="T5979" s="20"/>
      <c r="U5979"/>
      <c r="V5979"/>
      <c r="W5979"/>
      <c r="X5979"/>
      <c r="Y5979" s="20"/>
      <c r="Z5979"/>
      <c r="AA5979"/>
      <c r="AB5979"/>
      <c r="AC5979"/>
      <c r="AD5979" s="20"/>
      <c r="AE5979"/>
      <c r="AF5979"/>
      <c r="AG5979"/>
      <c r="AH5979"/>
      <c r="AI5979" s="20"/>
      <c r="AJ5979"/>
      <c r="AK5979"/>
      <c r="AL5979"/>
      <c r="AM5979"/>
      <c r="AN5979" s="20"/>
      <c r="AO5979"/>
      <c r="AT5979" s="14"/>
      <c r="AU5979" s="14"/>
      <c r="AV5979" s="14"/>
      <c r="AW5979" s="14"/>
    </row>
    <row r="5980" spans="1:49" s="10" customFormat="1">
      <c r="A5980" s="12"/>
      <c r="C5980"/>
      <c r="D5980"/>
      <c r="E5980" s="20"/>
      <c r="F5980"/>
      <c r="G5980"/>
      <c r="H5980"/>
      <c r="I5980"/>
      <c r="J5980" s="20"/>
      <c r="K5980"/>
      <c r="L5980"/>
      <c r="M5980"/>
      <c r="N5980"/>
      <c r="O5980" s="20"/>
      <c r="P5980"/>
      <c r="Q5980"/>
      <c r="R5980"/>
      <c r="S5980"/>
      <c r="T5980" s="20"/>
      <c r="U5980"/>
      <c r="V5980"/>
      <c r="W5980"/>
      <c r="X5980"/>
      <c r="Y5980" s="20"/>
      <c r="Z5980"/>
      <c r="AA5980"/>
      <c r="AB5980"/>
      <c r="AC5980"/>
      <c r="AD5980" s="20"/>
      <c r="AE5980"/>
      <c r="AF5980"/>
      <c r="AG5980"/>
      <c r="AH5980"/>
      <c r="AI5980" s="20"/>
      <c r="AJ5980"/>
      <c r="AK5980"/>
      <c r="AL5980"/>
      <c r="AM5980"/>
      <c r="AN5980" s="20"/>
      <c r="AO5980"/>
      <c r="AT5980" s="14"/>
      <c r="AU5980" s="14"/>
      <c r="AV5980" s="14"/>
      <c r="AW5980" s="14"/>
    </row>
    <row r="5981" spans="1:49" s="10" customFormat="1">
      <c r="A5981" s="12"/>
      <c r="C5981"/>
      <c r="D5981"/>
      <c r="E5981" s="20"/>
      <c r="F5981"/>
      <c r="G5981"/>
      <c r="H5981"/>
      <c r="I5981"/>
      <c r="J5981" s="20"/>
      <c r="K5981"/>
      <c r="L5981"/>
      <c r="M5981"/>
      <c r="N5981"/>
      <c r="O5981" s="20"/>
      <c r="P5981"/>
      <c r="Q5981"/>
      <c r="R5981"/>
      <c r="S5981"/>
      <c r="T5981" s="20"/>
      <c r="U5981"/>
      <c r="V5981"/>
      <c r="W5981"/>
      <c r="X5981"/>
      <c r="Y5981" s="20"/>
      <c r="Z5981"/>
      <c r="AA5981"/>
      <c r="AB5981"/>
      <c r="AC5981"/>
      <c r="AD5981" s="20"/>
      <c r="AE5981"/>
      <c r="AF5981"/>
      <c r="AG5981"/>
      <c r="AH5981"/>
      <c r="AI5981" s="20"/>
      <c r="AJ5981"/>
      <c r="AK5981"/>
      <c r="AL5981"/>
      <c r="AM5981"/>
      <c r="AN5981" s="20"/>
      <c r="AO5981"/>
      <c r="AT5981" s="14"/>
      <c r="AU5981" s="14"/>
      <c r="AV5981" s="14"/>
      <c r="AW5981" s="14"/>
    </row>
    <row r="5982" spans="1:49" s="10" customFormat="1">
      <c r="A5982" s="12"/>
      <c r="C5982"/>
      <c r="D5982"/>
      <c r="E5982" s="20"/>
      <c r="F5982"/>
      <c r="G5982"/>
      <c r="H5982"/>
      <c r="I5982"/>
      <c r="J5982" s="20"/>
      <c r="K5982"/>
      <c r="L5982"/>
      <c r="M5982"/>
      <c r="N5982"/>
      <c r="O5982" s="20"/>
      <c r="P5982"/>
      <c r="Q5982"/>
      <c r="R5982"/>
      <c r="S5982"/>
      <c r="T5982" s="20"/>
      <c r="U5982"/>
      <c r="V5982"/>
      <c r="W5982"/>
      <c r="X5982"/>
      <c r="Y5982" s="20"/>
      <c r="Z5982"/>
      <c r="AA5982"/>
      <c r="AB5982"/>
      <c r="AC5982"/>
      <c r="AD5982" s="20"/>
      <c r="AE5982"/>
      <c r="AF5982"/>
      <c r="AG5982"/>
      <c r="AH5982"/>
      <c r="AI5982" s="20"/>
      <c r="AJ5982"/>
      <c r="AK5982"/>
      <c r="AL5982"/>
      <c r="AM5982"/>
      <c r="AN5982" s="20"/>
      <c r="AO5982"/>
      <c r="AT5982" s="14"/>
      <c r="AU5982" s="14"/>
      <c r="AV5982" s="14"/>
      <c r="AW5982" s="14"/>
    </row>
    <row r="5983" spans="1:49" s="10" customFormat="1">
      <c r="A5983" s="12"/>
      <c r="C5983"/>
      <c r="D5983"/>
      <c r="E5983" s="20"/>
      <c r="F5983"/>
      <c r="G5983"/>
      <c r="H5983"/>
      <c r="I5983"/>
      <c r="J5983" s="20"/>
      <c r="K5983"/>
      <c r="L5983"/>
      <c r="M5983"/>
      <c r="N5983"/>
      <c r="O5983" s="20"/>
      <c r="P5983"/>
      <c r="Q5983"/>
      <c r="R5983"/>
      <c r="S5983"/>
      <c r="T5983" s="20"/>
      <c r="U5983"/>
      <c r="V5983"/>
      <c r="W5983"/>
      <c r="X5983"/>
      <c r="Y5983" s="20"/>
      <c r="Z5983"/>
      <c r="AA5983"/>
      <c r="AB5983"/>
      <c r="AC5983"/>
      <c r="AD5983" s="20"/>
      <c r="AE5983"/>
      <c r="AF5983"/>
      <c r="AG5983"/>
      <c r="AH5983"/>
      <c r="AI5983" s="20"/>
      <c r="AJ5983"/>
      <c r="AK5983"/>
      <c r="AL5983"/>
      <c r="AM5983"/>
      <c r="AN5983" s="20"/>
      <c r="AO5983"/>
      <c r="AT5983" s="14"/>
      <c r="AU5983" s="14"/>
      <c r="AV5983" s="14"/>
      <c r="AW5983" s="14"/>
    </row>
    <row r="5984" spans="1:49" s="10" customFormat="1">
      <c r="A5984" s="12"/>
      <c r="C5984"/>
      <c r="D5984"/>
      <c r="E5984" s="20"/>
      <c r="F5984"/>
      <c r="G5984"/>
      <c r="H5984"/>
      <c r="I5984"/>
      <c r="J5984" s="20"/>
      <c r="K5984"/>
      <c r="L5984"/>
      <c r="M5984"/>
      <c r="N5984"/>
      <c r="O5984" s="20"/>
      <c r="P5984"/>
      <c r="Q5984"/>
      <c r="R5984"/>
      <c r="S5984"/>
      <c r="T5984" s="20"/>
      <c r="U5984"/>
      <c r="V5984"/>
      <c r="W5984"/>
      <c r="X5984"/>
      <c r="Y5984" s="20"/>
      <c r="Z5984"/>
      <c r="AA5984"/>
      <c r="AB5984"/>
      <c r="AC5984"/>
      <c r="AD5984" s="20"/>
      <c r="AE5984"/>
      <c r="AF5984"/>
      <c r="AG5984"/>
      <c r="AH5984"/>
      <c r="AI5984" s="20"/>
      <c r="AJ5984"/>
      <c r="AK5984"/>
      <c r="AL5984"/>
      <c r="AM5984"/>
      <c r="AN5984" s="20"/>
      <c r="AO5984"/>
      <c r="AT5984" s="14"/>
      <c r="AU5984" s="14"/>
      <c r="AV5984" s="14"/>
      <c r="AW5984" s="14"/>
    </row>
    <row r="5985" spans="1:49" s="10" customFormat="1">
      <c r="A5985" s="12"/>
      <c r="C5985"/>
      <c r="D5985"/>
      <c r="E5985" s="20"/>
      <c r="F5985"/>
      <c r="G5985"/>
      <c r="H5985"/>
      <c r="I5985"/>
      <c r="J5985" s="20"/>
      <c r="K5985"/>
      <c r="L5985"/>
      <c r="M5985"/>
      <c r="N5985"/>
      <c r="O5985" s="20"/>
      <c r="P5985"/>
      <c r="Q5985"/>
      <c r="R5985"/>
      <c r="S5985"/>
      <c r="T5985" s="20"/>
      <c r="U5985"/>
      <c r="V5985"/>
      <c r="W5985"/>
      <c r="X5985"/>
      <c r="Y5985" s="20"/>
      <c r="Z5985"/>
      <c r="AA5985"/>
      <c r="AB5985"/>
      <c r="AC5985"/>
      <c r="AD5985" s="20"/>
      <c r="AE5985"/>
      <c r="AF5985"/>
      <c r="AG5985"/>
      <c r="AH5985"/>
      <c r="AI5985" s="20"/>
      <c r="AJ5985"/>
      <c r="AK5985"/>
      <c r="AL5985"/>
      <c r="AM5985"/>
      <c r="AN5985" s="20"/>
      <c r="AO5985"/>
      <c r="AT5985" s="14"/>
      <c r="AU5985" s="14"/>
      <c r="AV5985" s="14"/>
      <c r="AW5985" s="14"/>
    </row>
    <row r="5986" spans="1:49" s="10" customFormat="1">
      <c r="A5986" s="12"/>
      <c r="C5986"/>
      <c r="D5986"/>
      <c r="E5986" s="20"/>
      <c r="F5986"/>
      <c r="G5986"/>
      <c r="H5986"/>
      <c r="I5986"/>
      <c r="J5986" s="20"/>
      <c r="K5986"/>
      <c r="L5986"/>
      <c r="M5986"/>
      <c r="N5986"/>
      <c r="O5986" s="20"/>
      <c r="P5986"/>
      <c r="Q5986"/>
      <c r="R5986"/>
      <c r="S5986"/>
      <c r="T5986" s="20"/>
      <c r="U5986"/>
      <c r="V5986"/>
      <c r="W5986"/>
      <c r="X5986"/>
      <c r="Y5986" s="20"/>
      <c r="Z5986"/>
      <c r="AA5986"/>
      <c r="AB5986"/>
      <c r="AC5986"/>
      <c r="AD5986" s="20"/>
      <c r="AE5986"/>
      <c r="AF5986"/>
      <c r="AG5986"/>
      <c r="AH5986"/>
      <c r="AI5986" s="20"/>
      <c r="AJ5986"/>
      <c r="AK5986"/>
      <c r="AL5986"/>
      <c r="AM5986"/>
      <c r="AN5986" s="20"/>
      <c r="AO5986"/>
      <c r="AT5986" s="14"/>
      <c r="AU5986" s="14"/>
      <c r="AV5986" s="14"/>
      <c r="AW5986" s="14"/>
    </row>
    <row r="5987" spans="1:49" s="10" customFormat="1">
      <c r="A5987" s="12"/>
      <c r="C5987"/>
      <c r="D5987"/>
      <c r="E5987" s="20"/>
      <c r="F5987"/>
      <c r="G5987"/>
      <c r="H5987"/>
      <c r="I5987"/>
      <c r="J5987" s="20"/>
      <c r="K5987"/>
      <c r="L5987"/>
      <c r="M5987"/>
      <c r="N5987"/>
      <c r="O5987" s="20"/>
      <c r="P5987"/>
      <c r="Q5987"/>
      <c r="R5987"/>
      <c r="S5987"/>
      <c r="T5987" s="20"/>
      <c r="U5987"/>
      <c r="V5987"/>
      <c r="W5987"/>
      <c r="X5987"/>
      <c r="Y5987" s="20"/>
      <c r="Z5987"/>
      <c r="AA5987"/>
      <c r="AB5987"/>
      <c r="AC5987"/>
      <c r="AD5987" s="20"/>
      <c r="AE5987"/>
      <c r="AF5987"/>
      <c r="AG5987"/>
      <c r="AH5987"/>
      <c r="AI5987" s="20"/>
      <c r="AJ5987"/>
      <c r="AK5987"/>
      <c r="AL5987"/>
      <c r="AM5987"/>
      <c r="AN5987" s="20"/>
      <c r="AO5987"/>
      <c r="AT5987" s="14"/>
      <c r="AU5987" s="14"/>
      <c r="AV5987" s="14"/>
      <c r="AW5987" s="1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1182-CCBD-BC47-B050-9B354025F030}">
  <dimension ref="A1:AJ5987"/>
  <sheetViews>
    <sheetView workbookViewId="0">
      <selection activeCell="A6" sqref="A6"/>
    </sheetView>
  </sheetViews>
  <sheetFormatPr defaultColWidth="11.42578125" defaultRowHeight="14.45"/>
  <cols>
    <col min="1" max="1" width="14.7109375" style="10" customWidth="1"/>
    <col min="2" max="2" width="14.28515625" style="10" customWidth="1"/>
    <col min="5" max="5" width="11.42578125" style="20"/>
    <col min="10" max="10" width="11.42578125" style="20"/>
    <col min="15" max="15" width="11.42578125" style="20"/>
    <col min="20" max="20" width="11.42578125" style="20"/>
    <col min="25" max="25" width="11.42578125" style="20"/>
    <col min="30" max="30" width="11.42578125" style="20"/>
    <col min="35" max="35" width="11.42578125" style="20"/>
  </cols>
  <sheetData>
    <row r="1" spans="1:36">
      <c r="A1" s="17" t="str">
        <f>'Bloomberg source'!A1</f>
        <v>Start</v>
      </c>
      <c r="B1" s="18">
        <f>'Bloomberg source'!B1</f>
        <v>43466</v>
      </c>
    </row>
    <row r="2" spans="1:36">
      <c r="A2" s="17" t="s">
        <v>13</v>
      </c>
      <c r="B2" s="22" t="s">
        <v>37</v>
      </c>
    </row>
    <row r="4" spans="1:36">
      <c r="A4" s="10" t="str">
        <f>'Bloomberg source'!B6</f>
        <v>XBB CN Equity</v>
      </c>
      <c r="C4" s="10"/>
      <c r="F4" s="10" t="str">
        <f>'Bloomberg source'!D6</f>
        <v>XIU CN Equity</v>
      </c>
      <c r="G4" s="10"/>
      <c r="H4" s="10"/>
      <c r="I4" s="10"/>
      <c r="J4" s="21"/>
      <c r="K4" s="10" t="str">
        <f>'Bloomberg source'!F6</f>
        <v>XUS CN Equity</v>
      </c>
      <c r="L4" s="10"/>
      <c r="M4" s="10"/>
      <c r="N4" s="10"/>
      <c r="O4" s="21" t="s">
        <v>30</v>
      </c>
      <c r="P4" s="10" t="str">
        <f>'Bloomberg source'!H6</f>
        <v>XEF CN Equity</v>
      </c>
      <c r="Q4" s="10"/>
      <c r="R4" s="10"/>
      <c r="S4" s="10"/>
      <c r="T4" s="21"/>
      <c r="U4" s="10" t="str">
        <f>'Bloomberg source'!L6</f>
        <v>XCB CN Equity</v>
      </c>
      <c r="V4" s="10"/>
      <c r="W4" s="10"/>
      <c r="X4" s="10" t="s">
        <v>30</v>
      </c>
      <c r="Y4" s="21"/>
      <c r="Z4" s="10" t="str">
        <f>'Bloomberg source'!R6</f>
        <v>XSB CN Equity</v>
      </c>
      <c r="AA4" s="10"/>
      <c r="AB4" s="10"/>
      <c r="AC4" s="10"/>
      <c r="AD4" s="21" t="s">
        <v>30</v>
      </c>
      <c r="AE4" s="10"/>
      <c r="AF4" s="10"/>
      <c r="AG4" s="10"/>
      <c r="AH4" s="10" t="s">
        <v>30</v>
      </c>
      <c r="AJ4" s="9"/>
    </row>
    <row r="5" spans="1:36">
      <c r="A5" s="12" t="e">
        <f ca="1">_xll.BDS(A$4, "$B$2", "Headers", "Y", "EndCol", "5", "DVD_START_DT", "")</f>
        <v>#NAME?</v>
      </c>
      <c r="B5" s="12"/>
      <c r="C5" s="12"/>
      <c r="D5" s="19"/>
      <c r="E5" s="21"/>
      <c r="F5" s="12" t="e">
        <f ca="1">_xll.BDS(F$4, "$B$2", "Headers", "Y", "EndCol", "5", "DVD_START_DT", "")</f>
        <v>#NAME?</v>
      </c>
      <c r="G5" s="12"/>
      <c r="H5" s="12"/>
      <c r="I5" s="12"/>
      <c r="J5" s="21"/>
      <c r="K5" s="12" t="e">
        <f ca="1">_xll.BDS($K$4, $B$2, "Headers", "Y", "EndCol", "5","cols=5;rows=2")</f>
        <v>#NAME?</v>
      </c>
      <c r="L5" s="12" t="s">
        <v>32</v>
      </c>
      <c r="M5" s="12" t="s">
        <v>33</v>
      </c>
      <c r="N5" s="12" t="s">
        <v>34</v>
      </c>
      <c r="O5" s="21" t="s">
        <v>35</v>
      </c>
      <c r="P5" s="12" t="e">
        <f ca="1">_xll.BDS(P$4, "$B$2", "Headers", "Y", "EndCol", "5", "DVD_START_DT", "")</f>
        <v>#NAME?</v>
      </c>
      <c r="Q5" s="12"/>
      <c r="R5" s="12"/>
      <c r="S5" s="12"/>
      <c r="T5" s="21"/>
      <c r="U5" s="12" t="e">
        <f ca="1">_xll.BDS(U$4, "$B$2", "Headers", "Y", "EndCol", "5", "DVD_START_DT", "")</f>
        <v>#NAME?</v>
      </c>
      <c r="V5" s="12"/>
      <c r="W5" s="12"/>
      <c r="X5" s="11"/>
      <c r="Y5" s="21"/>
      <c r="Z5" s="12" t="e">
        <f ca="1">_xll.BDS(Z$4, "$B$2", "Headers", "Y", "EndCol", "5", "DVD_START_DT", "")</f>
        <v>#NAME?</v>
      </c>
      <c r="AA5" s="12"/>
      <c r="AB5" s="12"/>
      <c r="AC5" s="12"/>
      <c r="AD5" s="21"/>
      <c r="AE5" s="12"/>
      <c r="AF5" s="10"/>
      <c r="AG5" s="10"/>
      <c r="AH5" s="11"/>
      <c r="AJ5" s="12"/>
    </row>
    <row r="6" spans="1:36">
      <c r="A6" s="12"/>
      <c r="B6" s="12"/>
      <c r="C6" s="19"/>
      <c r="D6" s="19"/>
      <c r="F6" s="19"/>
      <c r="G6" s="19"/>
      <c r="H6" s="19"/>
      <c r="I6" s="19"/>
      <c r="K6" s="19">
        <v>45506</v>
      </c>
      <c r="L6" s="19">
        <v>45513</v>
      </c>
      <c r="M6" s="19">
        <v>45512</v>
      </c>
      <c r="N6" s="19">
        <v>45512</v>
      </c>
      <c r="O6" s="20">
        <v>2</v>
      </c>
      <c r="P6" s="19"/>
      <c r="Q6" s="19"/>
      <c r="R6" s="19"/>
      <c r="S6" s="19"/>
      <c r="U6" s="19"/>
      <c r="V6" s="19"/>
      <c r="W6" s="19"/>
      <c r="X6" s="1"/>
      <c r="Z6" s="19"/>
      <c r="AA6" s="19"/>
      <c r="AB6" s="19"/>
      <c r="AC6" s="19"/>
      <c r="AH6" s="1"/>
    </row>
    <row r="7" spans="1:36">
      <c r="A7" s="12"/>
      <c r="B7" s="12"/>
      <c r="C7" s="19"/>
      <c r="D7" s="19"/>
      <c r="F7" s="19"/>
      <c r="G7" s="19"/>
      <c r="H7" s="19"/>
      <c r="I7" s="19"/>
      <c r="K7" s="19"/>
      <c r="L7" s="19"/>
      <c r="M7" s="19"/>
      <c r="N7" s="19"/>
      <c r="P7" s="19"/>
      <c r="Q7" s="19"/>
      <c r="R7" s="19"/>
      <c r="S7" s="19"/>
      <c r="U7" s="19"/>
      <c r="V7" s="19"/>
      <c r="W7" s="19"/>
      <c r="X7" s="1"/>
      <c r="Z7" s="19"/>
      <c r="AA7" s="19"/>
      <c r="AB7" s="19"/>
      <c r="AC7" s="19"/>
      <c r="AH7" s="1"/>
    </row>
    <row r="8" spans="1:36">
      <c r="A8" s="12"/>
      <c r="B8" s="12"/>
      <c r="C8" s="19"/>
      <c r="D8" s="19"/>
      <c r="F8" s="19"/>
      <c r="G8" s="19"/>
      <c r="H8" s="19"/>
      <c r="I8" s="19"/>
      <c r="K8" s="19"/>
      <c r="L8" s="19"/>
      <c r="M8" s="19"/>
      <c r="N8" s="19"/>
      <c r="P8" s="19"/>
      <c r="Q8" s="19"/>
      <c r="R8" s="19"/>
      <c r="S8" s="19"/>
      <c r="U8" s="19"/>
      <c r="V8" s="19"/>
      <c r="W8" s="19"/>
      <c r="X8" s="1"/>
      <c r="Z8" s="19"/>
      <c r="AA8" s="19"/>
      <c r="AB8" s="19"/>
      <c r="AC8" s="19"/>
      <c r="AH8" s="1"/>
    </row>
    <row r="9" spans="1:36">
      <c r="A9" s="12"/>
      <c r="B9" s="12"/>
      <c r="C9" s="19"/>
      <c r="D9" s="19"/>
      <c r="F9" s="19"/>
      <c r="G9" s="19"/>
      <c r="H9" s="19"/>
      <c r="I9" s="19"/>
      <c r="K9" s="19"/>
      <c r="L9" s="19"/>
      <c r="M9" s="19"/>
      <c r="N9" s="19"/>
      <c r="P9" s="19"/>
      <c r="Q9" s="19"/>
      <c r="R9" s="19"/>
      <c r="S9" s="19"/>
      <c r="U9" s="19"/>
      <c r="V9" s="19"/>
      <c r="W9" s="19"/>
      <c r="X9" s="1"/>
      <c r="Z9" s="19"/>
      <c r="AA9" s="19"/>
      <c r="AB9" s="19"/>
      <c r="AC9" s="19"/>
      <c r="AH9" s="1"/>
    </row>
    <row r="10" spans="1:36">
      <c r="A10" s="12"/>
      <c r="B10" s="12"/>
      <c r="C10" s="19"/>
      <c r="D10" s="19"/>
      <c r="F10" s="19"/>
      <c r="G10" s="19"/>
      <c r="H10" s="19"/>
      <c r="I10" s="19"/>
      <c r="K10" s="19"/>
      <c r="L10" s="19"/>
      <c r="M10" s="19"/>
      <c r="N10" s="19"/>
      <c r="P10" s="19"/>
      <c r="Q10" s="19"/>
      <c r="R10" s="19"/>
      <c r="S10" s="19"/>
      <c r="U10" s="19"/>
      <c r="V10" s="19"/>
      <c r="W10" s="19"/>
      <c r="X10" s="1"/>
      <c r="Z10" s="19"/>
      <c r="AA10" s="19"/>
      <c r="AB10" s="19"/>
      <c r="AC10" s="19"/>
      <c r="AH10" s="1"/>
    </row>
    <row r="11" spans="1:36">
      <c r="A11" s="12"/>
      <c r="B11" s="12"/>
      <c r="C11" s="19"/>
      <c r="D11" s="19"/>
      <c r="F11" s="19"/>
      <c r="G11" s="19"/>
      <c r="H11" s="19"/>
      <c r="I11" s="19"/>
      <c r="K11" s="19"/>
      <c r="L11" s="19"/>
      <c r="M11" s="19"/>
      <c r="N11" s="19"/>
      <c r="P11" s="19"/>
      <c r="Q11" s="19"/>
      <c r="R11" s="19"/>
      <c r="S11" s="19"/>
      <c r="U11" s="19"/>
      <c r="V11" s="19"/>
      <c r="W11" s="19"/>
      <c r="X11" s="1"/>
      <c r="Z11" s="19"/>
      <c r="AA11" s="19"/>
      <c r="AB11" s="19"/>
      <c r="AC11" s="19"/>
      <c r="AH11" s="1"/>
    </row>
    <row r="12" spans="1:36">
      <c r="A12" s="12"/>
      <c r="B12" s="12"/>
      <c r="C12" s="19"/>
      <c r="D12" s="19"/>
      <c r="F12" s="19"/>
      <c r="G12" s="19"/>
      <c r="H12" s="19"/>
      <c r="I12" s="19"/>
      <c r="K12" s="19"/>
      <c r="L12" s="19"/>
      <c r="M12" s="19"/>
      <c r="N12" s="19"/>
      <c r="P12" s="19"/>
      <c r="Q12" s="19"/>
      <c r="R12" s="19"/>
      <c r="S12" s="19"/>
      <c r="U12" s="19"/>
      <c r="V12" s="19"/>
      <c r="W12" s="19"/>
      <c r="X12" s="1"/>
      <c r="Z12" s="19"/>
      <c r="AA12" s="19"/>
      <c r="AB12" s="19"/>
      <c r="AC12" s="19"/>
      <c r="AH12" s="1"/>
    </row>
    <row r="13" spans="1:36">
      <c r="A13" s="12"/>
      <c r="B13" s="12"/>
      <c r="C13" s="19"/>
      <c r="D13" s="19"/>
      <c r="F13" s="19"/>
      <c r="G13" s="19"/>
      <c r="H13" s="19"/>
      <c r="I13" s="19"/>
      <c r="K13" s="19"/>
      <c r="L13" s="19"/>
      <c r="M13" s="19"/>
      <c r="N13" s="19"/>
      <c r="P13" s="19"/>
      <c r="Q13" s="19"/>
      <c r="R13" s="19"/>
      <c r="S13" s="19"/>
      <c r="U13" s="19"/>
      <c r="V13" s="19"/>
      <c r="W13" s="19"/>
      <c r="X13" s="1"/>
      <c r="Z13" s="19"/>
      <c r="AA13" s="19"/>
      <c r="AB13" s="19"/>
      <c r="AC13" s="19"/>
      <c r="AF13" s="19"/>
      <c r="AG13" s="19"/>
      <c r="AH13" s="1"/>
    </row>
    <row r="14" spans="1:36">
      <c r="A14" s="12"/>
      <c r="B14" s="12"/>
      <c r="C14" s="19"/>
      <c r="D14" s="19"/>
      <c r="F14" s="19"/>
      <c r="G14" s="19"/>
      <c r="H14" s="19"/>
      <c r="I14" s="19"/>
      <c r="K14" s="19"/>
      <c r="L14" s="19"/>
      <c r="M14" s="19"/>
      <c r="N14" s="19"/>
      <c r="P14" s="19"/>
      <c r="Q14" s="19"/>
      <c r="R14" s="19"/>
      <c r="S14" s="19"/>
      <c r="U14" s="19"/>
      <c r="V14" s="19"/>
      <c r="W14" s="19"/>
      <c r="X14" s="1"/>
      <c r="Z14" s="19"/>
      <c r="AA14" s="19"/>
      <c r="AB14" s="19"/>
      <c r="AC14" s="19"/>
      <c r="AF14" s="19"/>
      <c r="AG14" s="19"/>
      <c r="AH14" s="1"/>
    </row>
    <row r="15" spans="1:36">
      <c r="A15" s="12"/>
      <c r="B15" s="12"/>
      <c r="C15" s="19"/>
      <c r="D15" s="19"/>
      <c r="F15" s="19"/>
      <c r="G15" s="19"/>
      <c r="H15" s="19"/>
      <c r="I15" s="19"/>
      <c r="K15" s="19"/>
      <c r="L15" s="19"/>
      <c r="M15" s="19"/>
      <c r="N15" s="19"/>
      <c r="P15" s="19"/>
      <c r="Q15" s="19"/>
      <c r="R15" s="19"/>
      <c r="S15" s="19"/>
      <c r="U15" s="19"/>
      <c r="V15" s="19"/>
      <c r="W15" s="19"/>
      <c r="X15" s="1"/>
      <c r="Z15" s="19"/>
      <c r="AA15" s="19"/>
      <c r="AB15" s="19"/>
      <c r="AC15" s="19"/>
      <c r="AF15" s="19"/>
      <c r="AG15" s="19"/>
      <c r="AH15" s="1"/>
    </row>
    <row r="16" spans="1:36">
      <c r="A16" s="12"/>
      <c r="B16" s="12"/>
      <c r="C16" s="19"/>
      <c r="D16" s="19"/>
      <c r="F16" s="19"/>
      <c r="G16" s="19"/>
      <c r="H16" s="19"/>
      <c r="I16" s="19"/>
      <c r="K16" s="19"/>
      <c r="L16" s="19"/>
      <c r="M16" s="19"/>
      <c r="N16" s="19"/>
      <c r="P16" s="19"/>
      <c r="Q16" s="19"/>
      <c r="R16" s="19"/>
      <c r="S16" s="19"/>
      <c r="U16" s="19"/>
      <c r="V16" s="19"/>
      <c r="W16" s="19"/>
      <c r="X16" s="1"/>
      <c r="Z16" s="19"/>
      <c r="AA16" s="19"/>
      <c r="AB16" s="19"/>
      <c r="AC16" s="19"/>
      <c r="AF16" s="19"/>
      <c r="AG16" s="19"/>
      <c r="AH16" s="1"/>
    </row>
    <row r="17" spans="1:35">
      <c r="A17" s="12"/>
      <c r="B17" s="12"/>
      <c r="C17" s="19"/>
      <c r="D17" s="19"/>
      <c r="F17" s="19"/>
      <c r="G17" s="19"/>
      <c r="H17" s="19"/>
      <c r="I17" s="19"/>
      <c r="K17" s="19"/>
      <c r="L17" s="19"/>
      <c r="M17" s="19"/>
      <c r="N17" s="19"/>
      <c r="P17" s="19"/>
      <c r="Q17" s="19"/>
      <c r="R17" s="19"/>
      <c r="S17" s="19"/>
      <c r="U17" s="19"/>
      <c r="V17" s="19"/>
      <c r="W17" s="19"/>
      <c r="X17" s="1"/>
      <c r="Z17" s="19"/>
      <c r="AA17" s="19"/>
      <c r="AB17" s="19"/>
      <c r="AC17" s="19"/>
      <c r="AF17" s="19"/>
      <c r="AG17" s="19"/>
      <c r="AH17" s="1"/>
    </row>
    <row r="18" spans="1:35">
      <c r="A18" s="12"/>
      <c r="B18" s="12"/>
      <c r="C18" s="19"/>
      <c r="D18" s="19"/>
      <c r="F18" s="19"/>
      <c r="G18" s="19"/>
      <c r="H18" s="19"/>
      <c r="I18" s="19"/>
      <c r="K18" s="19"/>
      <c r="L18" s="19"/>
      <c r="M18" s="19"/>
      <c r="N18" s="19"/>
      <c r="P18" s="19"/>
      <c r="Q18" s="19"/>
      <c r="R18" s="19"/>
      <c r="S18" s="19"/>
      <c r="U18" s="19"/>
      <c r="V18" s="19"/>
      <c r="W18" s="19"/>
      <c r="X18" s="1"/>
      <c r="Z18" s="19"/>
      <c r="AA18" s="19"/>
      <c r="AB18" s="19"/>
      <c r="AC18" s="19"/>
      <c r="AF18" s="19"/>
      <c r="AG18" s="19"/>
      <c r="AH18" s="1"/>
      <c r="AI18"/>
    </row>
    <row r="19" spans="1:35">
      <c r="A19" s="12"/>
      <c r="B19" s="12"/>
      <c r="C19" s="19"/>
      <c r="D19" s="19"/>
      <c r="F19" s="19"/>
      <c r="G19" s="19"/>
      <c r="H19" s="19"/>
      <c r="I19" s="19"/>
      <c r="K19" s="19"/>
      <c r="L19" s="19"/>
      <c r="M19" s="19"/>
      <c r="N19" s="19"/>
      <c r="P19" s="19"/>
      <c r="Q19" s="19"/>
      <c r="R19" s="19"/>
      <c r="S19" s="19"/>
      <c r="U19" s="19"/>
      <c r="V19" s="19"/>
      <c r="W19" s="19"/>
      <c r="X19" s="1"/>
      <c r="Z19" s="19"/>
      <c r="AA19" s="19"/>
      <c r="AB19" s="19"/>
      <c r="AC19" s="19"/>
      <c r="AF19" s="19"/>
      <c r="AG19" s="19"/>
      <c r="AH19" s="1"/>
      <c r="AI19"/>
    </row>
    <row r="20" spans="1:35">
      <c r="A20" s="12"/>
      <c r="B20" s="12"/>
      <c r="C20" s="19"/>
      <c r="D20" s="19"/>
      <c r="F20" s="19"/>
      <c r="G20" s="19"/>
      <c r="H20" s="19"/>
      <c r="I20" s="19"/>
      <c r="K20" s="19"/>
      <c r="L20" s="19"/>
      <c r="M20" s="19"/>
      <c r="N20" s="19"/>
      <c r="P20" s="19"/>
      <c r="Q20" s="19"/>
      <c r="R20" s="19"/>
      <c r="S20" s="19"/>
      <c r="U20" s="19"/>
      <c r="V20" s="19"/>
      <c r="W20" s="19"/>
      <c r="X20" s="1"/>
      <c r="Z20" s="19"/>
      <c r="AA20" s="19"/>
      <c r="AB20" s="19"/>
      <c r="AC20" s="19"/>
      <c r="AF20" s="19"/>
      <c r="AG20" s="19"/>
      <c r="AH20" s="1"/>
      <c r="AI20"/>
    </row>
    <row r="21" spans="1:35">
      <c r="A21" s="12"/>
      <c r="B21" s="12"/>
      <c r="C21" s="19"/>
      <c r="D21" s="19"/>
      <c r="F21" s="19"/>
      <c r="G21" s="19"/>
      <c r="H21" s="19"/>
      <c r="I21" s="19"/>
      <c r="K21" s="19"/>
      <c r="L21" s="19"/>
      <c r="M21" s="19"/>
      <c r="N21" s="19"/>
      <c r="P21" s="19"/>
      <c r="Q21" s="19"/>
      <c r="R21" s="19"/>
      <c r="S21" s="19"/>
      <c r="U21" s="19"/>
      <c r="V21" s="19"/>
      <c r="W21" s="19"/>
      <c r="X21" s="1"/>
      <c r="Z21" s="19"/>
      <c r="AA21" s="19"/>
      <c r="AB21" s="19"/>
      <c r="AC21" s="19"/>
      <c r="AF21" s="19"/>
      <c r="AG21" s="19"/>
      <c r="AH21" s="1"/>
      <c r="AI21"/>
    </row>
    <row r="22" spans="1:35">
      <c r="A22" s="12"/>
      <c r="B22" s="12"/>
      <c r="C22" s="19"/>
      <c r="D22" s="19"/>
      <c r="F22" s="19"/>
      <c r="G22" s="19"/>
      <c r="H22" s="19"/>
      <c r="I22" s="19"/>
      <c r="K22" s="19"/>
      <c r="L22" s="19"/>
      <c r="M22" s="19"/>
      <c r="N22" s="19"/>
      <c r="P22" s="19"/>
      <c r="Q22" s="19"/>
      <c r="R22" s="19"/>
      <c r="S22" s="19"/>
      <c r="U22" s="19"/>
      <c r="V22" s="19"/>
      <c r="W22" s="19"/>
      <c r="X22" s="1"/>
      <c r="Z22" s="19"/>
      <c r="AA22" s="19"/>
      <c r="AB22" s="19"/>
      <c r="AC22" s="19"/>
      <c r="AF22" s="19"/>
      <c r="AG22" s="19"/>
      <c r="AH22" s="1"/>
      <c r="AI22"/>
    </row>
    <row r="23" spans="1:35">
      <c r="A23" s="12"/>
      <c r="B23" s="12"/>
      <c r="C23" s="19"/>
      <c r="D23" s="19"/>
      <c r="F23" s="19"/>
      <c r="G23" s="19"/>
      <c r="H23" s="19"/>
      <c r="I23" s="19"/>
      <c r="K23" s="19"/>
      <c r="L23" s="19"/>
      <c r="M23" s="19"/>
      <c r="N23" s="19"/>
      <c r="P23" s="19"/>
      <c r="Q23" s="19"/>
      <c r="R23" s="19"/>
      <c r="S23" s="19"/>
      <c r="U23" s="19"/>
      <c r="V23" s="19"/>
      <c r="W23" s="19"/>
      <c r="X23" s="1"/>
      <c r="Z23" s="19"/>
      <c r="AA23" s="19"/>
      <c r="AB23" s="19"/>
      <c r="AC23" s="19"/>
      <c r="AF23" s="19"/>
      <c r="AG23" s="19"/>
      <c r="AH23" s="1"/>
      <c r="AI23"/>
    </row>
    <row r="24" spans="1:35">
      <c r="A24" s="12"/>
      <c r="B24" s="12"/>
      <c r="C24" s="19"/>
      <c r="D24" s="19"/>
      <c r="F24" s="19"/>
      <c r="G24" s="19"/>
      <c r="H24" s="19"/>
      <c r="I24" s="19"/>
      <c r="K24" s="19"/>
      <c r="L24" s="19"/>
      <c r="M24" s="19"/>
      <c r="N24" s="19"/>
      <c r="P24" s="19"/>
      <c r="Q24" s="19"/>
      <c r="R24" s="19"/>
      <c r="S24" s="19"/>
      <c r="U24" s="19"/>
      <c r="V24" s="19"/>
      <c r="W24" s="19"/>
      <c r="X24" s="1"/>
      <c r="Z24" s="19"/>
      <c r="AA24" s="19"/>
      <c r="AB24" s="19"/>
      <c r="AC24" s="19"/>
      <c r="AF24" s="19"/>
      <c r="AG24" s="19"/>
      <c r="AH24" s="1"/>
      <c r="AI24"/>
    </row>
    <row r="25" spans="1:35">
      <c r="A25" s="12"/>
      <c r="B25" s="12"/>
      <c r="C25" s="19"/>
      <c r="D25" s="19"/>
      <c r="F25" s="19"/>
      <c r="G25" s="19"/>
      <c r="H25" s="19"/>
      <c r="I25" s="19"/>
      <c r="K25" s="19"/>
      <c r="L25" s="19"/>
      <c r="M25" s="19"/>
      <c r="N25" s="19"/>
      <c r="P25" s="19"/>
      <c r="Q25" s="19"/>
      <c r="R25" s="19"/>
      <c r="S25" s="19"/>
      <c r="U25" s="19"/>
      <c r="V25" s="19"/>
      <c r="W25" s="19"/>
      <c r="X25" s="1"/>
      <c r="Z25" s="19"/>
      <c r="AA25" s="19"/>
      <c r="AB25" s="19"/>
      <c r="AC25" s="19"/>
      <c r="AF25" s="19"/>
      <c r="AG25" s="19"/>
      <c r="AH25" s="1"/>
      <c r="AI25"/>
    </row>
    <row r="26" spans="1:35">
      <c r="A26" s="12"/>
      <c r="B26" s="12"/>
      <c r="C26" s="19"/>
      <c r="D26" s="19"/>
      <c r="F26" s="19"/>
      <c r="G26" s="19"/>
      <c r="H26" s="19"/>
      <c r="I26" s="19"/>
      <c r="K26" s="19"/>
      <c r="L26" s="19"/>
      <c r="M26" s="19"/>
      <c r="N26" s="19"/>
      <c r="P26" s="19"/>
      <c r="Q26" s="19"/>
      <c r="R26" s="19"/>
      <c r="S26" s="19"/>
      <c r="U26" s="19"/>
      <c r="V26" s="19"/>
      <c r="W26" s="19"/>
      <c r="X26" s="1"/>
      <c r="Z26" s="19"/>
      <c r="AA26" s="19"/>
      <c r="AB26" s="19"/>
      <c r="AC26" s="19"/>
      <c r="AF26" s="19"/>
      <c r="AG26" s="19"/>
      <c r="AH26" s="1"/>
      <c r="AI26"/>
    </row>
    <row r="27" spans="1:35">
      <c r="A27" s="12"/>
      <c r="B27" s="12"/>
      <c r="C27" s="19"/>
      <c r="D27" s="19"/>
      <c r="F27" s="19"/>
      <c r="G27" s="19"/>
      <c r="H27" s="19"/>
      <c r="I27" s="19"/>
      <c r="K27" s="19"/>
      <c r="L27" s="19"/>
      <c r="M27" s="19"/>
      <c r="N27" s="19"/>
      <c r="P27" s="19"/>
      <c r="Q27" s="19"/>
      <c r="R27" s="19"/>
      <c r="S27" s="19"/>
      <c r="U27" s="19"/>
      <c r="V27" s="19"/>
      <c r="W27" s="19"/>
      <c r="X27" s="1"/>
      <c r="Z27" s="19"/>
      <c r="AA27" s="19"/>
      <c r="AB27" s="19"/>
      <c r="AC27" s="19"/>
      <c r="AF27" s="19"/>
      <c r="AG27" s="19"/>
      <c r="AH27" s="1"/>
      <c r="AI27"/>
    </row>
    <row r="28" spans="1:35">
      <c r="A28" s="12"/>
      <c r="B28" s="12"/>
      <c r="C28" s="19"/>
      <c r="D28" s="19"/>
      <c r="F28" s="19"/>
      <c r="G28" s="19"/>
      <c r="H28" s="19"/>
      <c r="I28" s="19"/>
      <c r="K28" s="19"/>
      <c r="L28" s="19"/>
      <c r="M28" s="19"/>
      <c r="N28" s="19"/>
      <c r="P28" s="19"/>
      <c r="Q28" s="19"/>
      <c r="R28" s="19"/>
      <c r="S28" s="19"/>
      <c r="U28" s="19"/>
      <c r="V28" s="19"/>
      <c r="W28" s="19"/>
      <c r="X28" s="1"/>
      <c r="Z28" s="19"/>
      <c r="AA28" s="19"/>
      <c r="AB28" s="19"/>
      <c r="AC28" s="19"/>
      <c r="AF28" s="19"/>
      <c r="AG28" s="19"/>
      <c r="AH28" s="1"/>
      <c r="AI28"/>
    </row>
    <row r="29" spans="1:35">
      <c r="A29" s="12"/>
      <c r="B29" s="12"/>
      <c r="C29" s="19"/>
      <c r="D29" s="19"/>
      <c r="F29" s="19"/>
      <c r="G29" s="19"/>
      <c r="H29" s="19"/>
      <c r="I29" s="19"/>
      <c r="K29" s="19"/>
      <c r="L29" s="19"/>
      <c r="M29" s="19"/>
      <c r="N29" s="19"/>
      <c r="P29" s="19"/>
      <c r="Q29" s="19"/>
      <c r="R29" s="19"/>
      <c r="S29" s="19"/>
      <c r="U29" s="19"/>
      <c r="V29" s="19"/>
      <c r="W29" s="19"/>
      <c r="X29" s="1"/>
      <c r="Z29" s="19"/>
      <c r="AA29" s="19"/>
      <c r="AB29" s="19"/>
      <c r="AC29" s="19"/>
      <c r="AF29" s="19"/>
      <c r="AG29" s="19"/>
      <c r="AH29" s="1"/>
      <c r="AI29"/>
    </row>
    <row r="30" spans="1:35">
      <c r="A30" s="12"/>
      <c r="B30" s="12"/>
      <c r="C30" s="19"/>
      <c r="D30" s="19"/>
      <c r="F30" s="19"/>
      <c r="G30" s="19"/>
      <c r="H30" s="19"/>
      <c r="I30" s="19"/>
      <c r="K30" s="19"/>
      <c r="L30" s="19"/>
      <c r="M30" s="19"/>
      <c r="N30" s="19"/>
      <c r="P30" s="19"/>
      <c r="Q30" s="19"/>
      <c r="R30" s="19"/>
      <c r="S30" s="19"/>
      <c r="U30" s="19"/>
      <c r="V30" s="19"/>
      <c r="W30" s="19"/>
      <c r="X30" s="1"/>
      <c r="Z30" s="19"/>
      <c r="AA30" s="19"/>
      <c r="AB30" s="19"/>
      <c r="AC30" s="19"/>
      <c r="AF30" s="19"/>
      <c r="AG30" s="19"/>
      <c r="AH30" s="1"/>
      <c r="AI30"/>
    </row>
    <row r="31" spans="1:35">
      <c r="A31" s="12"/>
      <c r="B31" s="12"/>
      <c r="C31" s="19"/>
      <c r="D31" s="19"/>
      <c r="F31" s="19"/>
      <c r="G31" s="19"/>
      <c r="H31" s="19"/>
      <c r="I31" s="19"/>
      <c r="K31" s="19"/>
      <c r="L31" s="19"/>
      <c r="M31" s="19"/>
      <c r="N31" s="19"/>
      <c r="P31" s="19"/>
      <c r="Q31" s="19"/>
      <c r="R31" s="19"/>
      <c r="S31" s="19"/>
      <c r="U31" s="19"/>
      <c r="V31" s="19"/>
      <c r="W31" s="19"/>
      <c r="X31" s="1"/>
      <c r="Z31" s="19"/>
      <c r="AA31" s="19"/>
      <c r="AB31" s="19"/>
      <c r="AC31" s="19"/>
      <c r="AF31" s="19"/>
      <c r="AG31" s="19"/>
      <c r="AH31" s="1"/>
      <c r="AI31"/>
    </row>
    <row r="32" spans="1:35">
      <c r="A32" s="12"/>
      <c r="B32" s="12"/>
      <c r="C32" s="19"/>
      <c r="D32" s="19"/>
      <c r="F32" s="19"/>
      <c r="G32" s="19"/>
      <c r="H32" s="19"/>
      <c r="I32" s="19"/>
      <c r="K32" s="19"/>
      <c r="L32" s="19"/>
      <c r="M32" s="19"/>
      <c r="N32" s="19"/>
      <c r="P32" s="19"/>
      <c r="Q32" s="19"/>
      <c r="R32" s="19"/>
      <c r="S32" s="19"/>
      <c r="U32" s="19"/>
      <c r="V32" s="19"/>
      <c r="W32" s="19"/>
      <c r="X32" s="1"/>
      <c r="Z32" s="19"/>
      <c r="AA32" s="19"/>
      <c r="AB32" s="19"/>
      <c r="AC32" s="19"/>
      <c r="AF32" s="19"/>
      <c r="AG32" s="19"/>
      <c r="AH32" s="1"/>
      <c r="AI32"/>
    </row>
    <row r="33" spans="1:35">
      <c r="A33" s="12"/>
      <c r="B33" s="12"/>
      <c r="C33" s="19"/>
      <c r="D33" s="19"/>
      <c r="F33" s="19"/>
      <c r="G33" s="19"/>
      <c r="H33" s="19"/>
      <c r="I33" s="19"/>
      <c r="K33" s="19"/>
      <c r="L33" s="19"/>
      <c r="M33" s="19"/>
      <c r="N33" s="19"/>
      <c r="P33" s="19"/>
      <c r="Q33" s="19"/>
      <c r="R33" s="19"/>
      <c r="S33" s="19"/>
      <c r="U33" s="19"/>
      <c r="V33" s="19"/>
      <c r="W33" s="19"/>
      <c r="X33" s="1"/>
      <c r="Z33" s="19"/>
      <c r="AA33" s="19"/>
      <c r="AB33" s="19"/>
      <c r="AC33" s="19"/>
      <c r="AF33" s="19"/>
      <c r="AG33" s="19"/>
      <c r="AH33" s="1"/>
      <c r="AI33"/>
    </row>
    <row r="34" spans="1:35">
      <c r="A34" s="12"/>
      <c r="B34" s="12"/>
      <c r="C34" s="19"/>
      <c r="D34" s="19"/>
      <c r="F34" s="19"/>
      <c r="G34" s="19"/>
      <c r="H34" s="19"/>
      <c r="I34" s="19"/>
      <c r="K34" s="19"/>
      <c r="L34" s="19"/>
      <c r="M34" s="19"/>
      <c r="N34" s="19"/>
      <c r="P34" s="19"/>
      <c r="Q34" s="19"/>
      <c r="R34" s="19"/>
      <c r="S34" s="19"/>
      <c r="U34" s="19"/>
      <c r="V34" s="19"/>
      <c r="W34" s="19"/>
      <c r="X34" s="1"/>
      <c r="Z34" s="19"/>
      <c r="AA34" s="19"/>
      <c r="AB34" s="19"/>
      <c r="AC34" s="19"/>
      <c r="AF34" s="19"/>
      <c r="AG34" s="19"/>
      <c r="AH34" s="1"/>
      <c r="AI34"/>
    </row>
    <row r="35" spans="1:35">
      <c r="A35" s="12"/>
      <c r="B35" s="12"/>
      <c r="C35" s="19"/>
      <c r="D35" s="19"/>
      <c r="F35" s="19"/>
      <c r="G35" s="19"/>
      <c r="H35" s="19"/>
      <c r="I35" s="19"/>
      <c r="K35" s="19"/>
      <c r="L35" s="19"/>
      <c r="M35" s="19"/>
      <c r="N35" s="19"/>
      <c r="P35" s="19"/>
      <c r="Q35" s="19"/>
      <c r="R35" s="19"/>
      <c r="S35" s="19"/>
      <c r="U35" s="19"/>
      <c r="V35" s="19"/>
      <c r="W35" s="19"/>
      <c r="X35" s="1"/>
      <c r="Z35" s="19"/>
      <c r="AA35" s="19"/>
      <c r="AB35" s="19"/>
      <c r="AC35" s="19"/>
      <c r="AF35" s="19"/>
      <c r="AG35" s="19"/>
      <c r="AH35" s="1"/>
      <c r="AI35"/>
    </row>
    <row r="36" spans="1:35">
      <c r="A36" s="12"/>
      <c r="B36" s="12"/>
      <c r="C36" s="19"/>
      <c r="D36" s="19"/>
      <c r="F36" s="19"/>
      <c r="G36" s="19"/>
      <c r="H36" s="19"/>
      <c r="I36" s="19"/>
      <c r="K36" s="19"/>
      <c r="L36" s="19"/>
      <c r="M36" s="19"/>
      <c r="N36" s="19"/>
      <c r="P36" s="19"/>
      <c r="Q36" s="19"/>
      <c r="R36" s="19"/>
      <c r="S36" s="19"/>
      <c r="U36" s="19"/>
      <c r="V36" s="19"/>
      <c r="W36" s="19"/>
      <c r="X36" s="1"/>
      <c r="Z36" s="19"/>
      <c r="AA36" s="19"/>
      <c r="AB36" s="19"/>
      <c r="AC36" s="19"/>
      <c r="AF36" s="19"/>
      <c r="AG36" s="19"/>
      <c r="AH36" s="1"/>
      <c r="AI36"/>
    </row>
    <row r="37" spans="1:35">
      <c r="A37" s="12"/>
      <c r="B37" s="12"/>
      <c r="C37" s="19"/>
      <c r="D37" s="19"/>
      <c r="F37" s="19"/>
      <c r="G37" s="19"/>
      <c r="H37" s="19"/>
      <c r="I37" s="19"/>
      <c r="K37" s="19"/>
      <c r="L37" s="19"/>
      <c r="M37" s="19"/>
      <c r="N37" s="19"/>
      <c r="P37" s="19"/>
      <c r="Q37" s="19"/>
      <c r="R37" s="19"/>
      <c r="S37" s="19"/>
      <c r="U37" s="19"/>
      <c r="V37" s="19"/>
      <c r="W37" s="19"/>
      <c r="X37" s="1"/>
      <c r="Z37" s="19"/>
      <c r="AA37" s="19"/>
      <c r="AB37" s="19"/>
      <c r="AC37" s="19"/>
      <c r="AF37" s="19"/>
      <c r="AG37" s="19"/>
      <c r="AH37" s="1"/>
      <c r="AI37"/>
    </row>
    <row r="38" spans="1:35">
      <c r="A38" s="12"/>
      <c r="B38" s="12"/>
      <c r="C38" s="19"/>
      <c r="D38" s="19"/>
      <c r="F38" s="19"/>
      <c r="G38" s="19"/>
      <c r="H38" s="19"/>
      <c r="I38" s="19"/>
      <c r="K38" s="19"/>
      <c r="L38" s="19"/>
      <c r="M38" s="19"/>
      <c r="N38" s="19"/>
      <c r="P38" s="19"/>
      <c r="Q38" s="19"/>
      <c r="R38" s="19"/>
      <c r="S38" s="19"/>
      <c r="U38" s="19"/>
      <c r="V38" s="19"/>
      <c r="W38" s="19"/>
      <c r="X38" s="1"/>
      <c r="Z38" s="19"/>
      <c r="AA38" s="19"/>
      <c r="AB38" s="19"/>
      <c r="AC38" s="19"/>
      <c r="AF38" s="19"/>
      <c r="AG38" s="19"/>
      <c r="AH38" s="1"/>
      <c r="AI38"/>
    </row>
    <row r="39" spans="1:35">
      <c r="A39" s="12"/>
      <c r="B39" s="12"/>
      <c r="C39" s="19"/>
      <c r="D39" s="19"/>
      <c r="F39" s="19"/>
      <c r="G39" s="19"/>
      <c r="H39" s="19"/>
      <c r="I39" s="19"/>
      <c r="K39" s="19"/>
      <c r="L39" s="19"/>
      <c r="M39" s="19"/>
      <c r="N39" s="19"/>
      <c r="P39" s="19"/>
      <c r="Q39" s="19"/>
      <c r="R39" s="19"/>
      <c r="S39" s="19"/>
      <c r="U39" s="19"/>
      <c r="V39" s="19"/>
      <c r="W39" s="19"/>
      <c r="X39" s="1"/>
      <c r="Z39" s="19"/>
      <c r="AA39" s="19"/>
      <c r="AB39" s="19"/>
      <c r="AC39" s="19"/>
      <c r="AF39" s="19"/>
      <c r="AG39" s="19"/>
      <c r="AH39" s="1"/>
      <c r="AI39"/>
    </row>
    <row r="40" spans="1:35">
      <c r="A40" s="12"/>
      <c r="B40" s="12"/>
      <c r="C40" s="19"/>
      <c r="D40" s="19"/>
      <c r="F40" s="19"/>
      <c r="G40" s="19"/>
      <c r="H40" s="19"/>
      <c r="I40" s="19"/>
      <c r="K40" s="19"/>
      <c r="L40" s="19"/>
      <c r="M40" s="19"/>
      <c r="N40" s="19"/>
      <c r="P40" s="19"/>
      <c r="Q40" s="19"/>
      <c r="R40" s="19"/>
      <c r="S40" s="19"/>
      <c r="U40" s="19"/>
      <c r="V40" s="19"/>
      <c r="W40" s="19"/>
      <c r="X40" s="1"/>
      <c r="Z40" s="19"/>
      <c r="AA40" s="19"/>
      <c r="AB40" s="19"/>
      <c r="AC40" s="19"/>
      <c r="AF40" s="19"/>
      <c r="AG40" s="19"/>
      <c r="AH40" s="1"/>
      <c r="AI40"/>
    </row>
    <row r="41" spans="1:35">
      <c r="A41" s="12"/>
      <c r="B41" s="12"/>
      <c r="C41" s="19"/>
      <c r="D41" s="19"/>
      <c r="F41" s="19"/>
      <c r="G41" s="19"/>
      <c r="H41" s="19"/>
      <c r="I41" s="19"/>
      <c r="K41" s="19"/>
      <c r="L41" s="19"/>
      <c r="M41" s="19"/>
      <c r="N41" s="19"/>
      <c r="P41" s="19"/>
      <c r="Q41" s="19"/>
      <c r="R41" s="19"/>
      <c r="S41" s="19"/>
      <c r="U41" s="19"/>
      <c r="V41" s="19"/>
      <c r="W41" s="19"/>
      <c r="X41" s="1"/>
      <c r="Z41" s="19"/>
      <c r="AA41" s="19"/>
      <c r="AB41" s="19"/>
      <c r="AC41" s="19"/>
      <c r="AF41" s="19"/>
      <c r="AG41" s="19"/>
      <c r="AH41" s="1"/>
      <c r="AI41"/>
    </row>
    <row r="42" spans="1:35">
      <c r="A42" s="12"/>
      <c r="B42" s="12"/>
      <c r="C42" s="19"/>
      <c r="D42" s="19"/>
      <c r="F42" s="19"/>
      <c r="G42" s="19"/>
      <c r="H42" s="19"/>
      <c r="I42" s="19"/>
      <c r="K42" s="19"/>
      <c r="L42" s="19"/>
      <c r="M42" s="19"/>
      <c r="N42" s="19"/>
      <c r="P42" s="19"/>
      <c r="Q42" s="19"/>
      <c r="R42" s="19"/>
      <c r="S42" s="19"/>
      <c r="U42" s="19"/>
      <c r="V42" s="19"/>
      <c r="W42" s="19"/>
      <c r="X42" s="1"/>
      <c r="Z42" s="19"/>
      <c r="AA42" s="19"/>
      <c r="AB42" s="19"/>
      <c r="AC42" s="19"/>
      <c r="AF42" s="19"/>
      <c r="AG42" s="19"/>
      <c r="AH42" s="1"/>
      <c r="AI42"/>
    </row>
    <row r="43" spans="1:35">
      <c r="A43" s="12"/>
      <c r="B43" s="12"/>
      <c r="C43" s="19"/>
      <c r="D43" s="19"/>
      <c r="F43" s="19"/>
      <c r="G43" s="19"/>
      <c r="H43" s="19"/>
      <c r="I43" s="19"/>
      <c r="K43" s="19"/>
      <c r="L43" s="19"/>
      <c r="M43" s="19"/>
      <c r="N43" s="19"/>
      <c r="P43" s="19"/>
      <c r="Q43" s="19"/>
      <c r="R43" s="19"/>
      <c r="S43" s="19"/>
      <c r="U43" s="19"/>
      <c r="V43" s="19"/>
      <c r="W43" s="19"/>
      <c r="X43" s="1"/>
      <c r="Z43" s="19"/>
      <c r="AA43" s="19"/>
      <c r="AB43" s="19"/>
      <c r="AC43" s="19"/>
      <c r="AF43" s="19"/>
      <c r="AG43" s="19"/>
      <c r="AH43" s="1"/>
      <c r="AI43"/>
    </row>
    <row r="44" spans="1:35">
      <c r="A44" s="12"/>
      <c r="B44" s="12"/>
      <c r="C44" s="19"/>
      <c r="D44" s="19"/>
      <c r="F44" s="19"/>
      <c r="G44" s="19"/>
      <c r="H44" s="19"/>
      <c r="I44" s="19"/>
      <c r="K44" s="19"/>
      <c r="L44" s="19"/>
      <c r="M44" s="19"/>
      <c r="N44" s="19"/>
      <c r="P44" s="19"/>
      <c r="Q44" s="19"/>
      <c r="R44" s="19"/>
      <c r="S44" s="19"/>
      <c r="U44" s="19"/>
      <c r="V44" s="19"/>
      <c r="W44" s="19"/>
      <c r="X44" s="1"/>
      <c r="Z44" s="19"/>
      <c r="AA44" s="19"/>
      <c r="AB44" s="19"/>
      <c r="AC44" s="19"/>
      <c r="AF44" s="19"/>
      <c r="AG44" s="19"/>
      <c r="AH44" s="1"/>
      <c r="AI44"/>
    </row>
    <row r="45" spans="1:35">
      <c r="A45" s="12"/>
      <c r="B45" s="12"/>
      <c r="C45" s="19"/>
      <c r="D45" s="19"/>
      <c r="F45" s="19"/>
      <c r="G45" s="19"/>
      <c r="H45" s="19"/>
      <c r="I45" s="19"/>
      <c r="K45" s="19"/>
      <c r="L45" s="19"/>
      <c r="M45" s="19"/>
      <c r="N45" s="19"/>
      <c r="P45" s="19"/>
      <c r="Q45" s="19"/>
      <c r="R45" s="19"/>
      <c r="S45" s="19"/>
      <c r="U45" s="19"/>
      <c r="V45" s="19"/>
      <c r="W45" s="19"/>
      <c r="X45" s="1"/>
      <c r="Z45" s="19"/>
      <c r="AA45" s="19"/>
      <c r="AB45" s="19"/>
      <c r="AC45" s="19"/>
      <c r="AF45" s="19"/>
      <c r="AG45" s="19"/>
      <c r="AH45" s="1"/>
      <c r="AI45"/>
    </row>
    <row r="46" spans="1:35">
      <c r="A46" s="12"/>
      <c r="B46" s="12"/>
      <c r="C46" s="19"/>
      <c r="D46" s="19"/>
      <c r="F46" s="19"/>
      <c r="G46" s="19"/>
      <c r="H46" s="19"/>
      <c r="I46" s="19"/>
      <c r="K46" s="19"/>
      <c r="L46" s="19"/>
      <c r="M46" s="19"/>
      <c r="N46" s="19"/>
      <c r="P46" s="19"/>
      <c r="Q46" s="19"/>
      <c r="R46" s="19"/>
      <c r="S46" s="19"/>
      <c r="U46" s="19"/>
      <c r="V46" s="19"/>
      <c r="W46" s="19"/>
      <c r="X46" s="1"/>
      <c r="Z46" s="19"/>
      <c r="AA46" s="19"/>
      <c r="AB46" s="19"/>
      <c r="AC46" s="19"/>
      <c r="AF46" s="19"/>
      <c r="AG46" s="19"/>
      <c r="AH46" s="1"/>
      <c r="AI46"/>
    </row>
    <row r="47" spans="1:35">
      <c r="A47" s="12"/>
      <c r="B47" s="12"/>
      <c r="C47" s="19"/>
      <c r="D47" s="19"/>
      <c r="F47" s="19"/>
      <c r="G47" s="19"/>
      <c r="H47" s="19"/>
      <c r="I47" s="19"/>
      <c r="K47" s="19"/>
      <c r="L47" s="19"/>
      <c r="M47" s="19"/>
      <c r="N47" s="19"/>
      <c r="P47" s="19"/>
      <c r="Q47" s="19"/>
      <c r="R47" s="19"/>
      <c r="S47" s="19"/>
      <c r="U47" s="19"/>
      <c r="V47" s="19"/>
      <c r="W47" s="19"/>
      <c r="X47" s="1"/>
      <c r="Z47" s="19"/>
      <c r="AA47" s="19"/>
      <c r="AB47" s="19"/>
      <c r="AC47" s="19"/>
      <c r="AF47" s="19"/>
      <c r="AG47" s="19"/>
      <c r="AH47" s="1"/>
      <c r="AI47"/>
    </row>
    <row r="48" spans="1:35">
      <c r="A48" s="12"/>
      <c r="B48" s="12"/>
      <c r="C48" s="19"/>
      <c r="D48" s="19"/>
      <c r="F48" s="19"/>
      <c r="G48" s="19"/>
      <c r="H48" s="19"/>
      <c r="I48" s="19"/>
      <c r="K48" s="19"/>
      <c r="L48" s="19"/>
      <c r="M48" s="19"/>
      <c r="N48" s="19"/>
      <c r="P48" s="19"/>
      <c r="Q48" s="19"/>
      <c r="R48" s="19"/>
      <c r="S48" s="19"/>
      <c r="U48" s="19"/>
      <c r="V48" s="19"/>
      <c r="W48" s="19"/>
      <c r="X48" s="1"/>
      <c r="Z48" s="19"/>
      <c r="AA48" s="19"/>
      <c r="AB48" s="19"/>
      <c r="AC48" s="19"/>
      <c r="AF48" s="19"/>
      <c r="AG48" s="19"/>
      <c r="AH48" s="1"/>
      <c r="AI48"/>
    </row>
    <row r="49" spans="1:35">
      <c r="A49" s="12"/>
      <c r="B49" s="12"/>
      <c r="C49" s="19"/>
      <c r="D49" s="19"/>
      <c r="F49" s="19"/>
      <c r="G49" s="19"/>
      <c r="H49" s="19"/>
      <c r="I49" s="19"/>
      <c r="K49" s="19"/>
      <c r="L49" s="19"/>
      <c r="M49" s="19"/>
      <c r="N49" s="19"/>
      <c r="P49" s="19"/>
      <c r="Q49" s="19"/>
      <c r="R49" s="19"/>
      <c r="S49" s="19"/>
      <c r="U49" s="19"/>
      <c r="V49" s="19"/>
      <c r="W49" s="19"/>
      <c r="X49" s="1"/>
      <c r="Z49" s="19"/>
      <c r="AA49" s="19"/>
      <c r="AB49" s="19"/>
      <c r="AC49" s="19"/>
      <c r="AF49" s="19"/>
      <c r="AG49" s="19"/>
      <c r="AH49" s="1"/>
      <c r="AI49"/>
    </row>
    <row r="50" spans="1:35">
      <c r="A50" s="12"/>
      <c r="B50" s="12"/>
      <c r="C50" s="19"/>
      <c r="D50" s="19"/>
      <c r="F50" s="19"/>
      <c r="G50" s="19"/>
      <c r="H50" s="19"/>
      <c r="I50" s="19"/>
      <c r="K50" s="19"/>
      <c r="L50" s="19"/>
      <c r="M50" s="19"/>
      <c r="N50" s="19"/>
      <c r="P50" s="19"/>
      <c r="Q50" s="19"/>
      <c r="R50" s="19"/>
      <c r="S50" s="19"/>
      <c r="U50" s="19"/>
      <c r="V50" s="19"/>
      <c r="W50" s="19"/>
      <c r="X50" s="1"/>
      <c r="Z50" s="19"/>
      <c r="AA50" s="19"/>
      <c r="AB50" s="19"/>
      <c r="AC50" s="19"/>
      <c r="AF50" s="19"/>
      <c r="AG50" s="19"/>
      <c r="AH50" s="1"/>
      <c r="AI50"/>
    </row>
    <row r="51" spans="1:35">
      <c r="A51" s="12"/>
      <c r="B51" s="12"/>
      <c r="C51" s="19"/>
      <c r="D51" s="19"/>
      <c r="F51" s="19"/>
      <c r="G51" s="19"/>
      <c r="H51" s="19"/>
      <c r="I51" s="19"/>
      <c r="K51" s="19"/>
      <c r="L51" s="19"/>
      <c r="M51" s="19"/>
      <c r="N51" s="19"/>
      <c r="P51" s="19"/>
      <c r="Q51" s="19"/>
      <c r="R51" s="19"/>
      <c r="S51" s="19"/>
      <c r="U51" s="19"/>
      <c r="V51" s="19"/>
      <c r="W51" s="19"/>
      <c r="X51" s="1"/>
      <c r="Z51" s="19"/>
      <c r="AA51" s="19"/>
      <c r="AB51" s="19"/>
      <c r="AC51" s="19"/>
      <c r="AF51" s="19"/>
      <c r="AG51" s="19"/>
      <c r="AH51" s="1"/>
      <c r="AI51"/>
    </row>
    <row r="52" spans="1:35">
      <c r="A52" s="12"/>
      <c r="B52" s="12"/>
      <c r="C52" s="19"/>
      <c r="D52" s="19"/>
      <c r="F52" s="19"/>
      <c r="G52" s="19"/>
      <c r="H52" s="19"/>
      <c r="I52" s="19"/>
      <c r="K52" s="19"/>
      <c r="L52" s="19"/>
      <c r="M52" s="19"/>
      <c r="N52" s="19"/>
      <c r="P52" s="19"/>
      <c r="Q52" s="19"/>
      <c r="R52" s="19"/>
      <c r="S52" s="19"/>
      <c r="U52" s="19"/>
      <c r="V52" s="19"/>
      <c r="W52" s="19"/>
      <c r="X52" s="1"/>
      <c r="Z52" s="19"/>
      <c r="AA52" s="19"/>
      <c r="AB52" s="19"/>
      <c r="AC52" s="19"/>
      <c r="AF52" s="19"/>
      <c r="AG52" s="19"/>
      <c r="AH52" s="1"/>
      <c r="AI52"/>
    </row>
    <row r="53" spans="1:35">
      <c r="A53" s="12"/>
      <c r="B53" s="12"/>
      <c r="C53" s="19"/>
      <c r="D53" s="19"/>
      <c r="F53" s="19"/>
      <c r="G53" s="19"/>
      <c r="H53" s="19"/>
      <c r="I53" s="19"/>
      <c r="K53" s="19"/>
      <c r="L53" s="19"/>
      <c r="M53" s="19"/>
      <c r="N53" s="19"/>
      <c r="P53" s="19"/>
      <c r="Q53" s="19"/>
      <c r="R53" s="19"/>
      <c r="S53" s="19"/>
      <c r="U53" s="19"/>
      <c r="V53" s="19"/>
      <c r="W53" s="19"/>
      <c r="X53" s="1"/>
      <c r="Z53" s="19"/>
      <c r="AA53" s="19"/>
      <c r="AB53" s="19"/>
      <c r="AC53" s="19"/>
      <c r="AF53" s="19"/>
      <c r="AG53" s="19"/>
      <c r="AH53" s="1"/>
      <c r="AI53"/>
    </row>
    <row r="54" spans="1:35">
      <c r="A54" s="12"/>
      <c r="B54" s="12"/>
      <c r="C54" s="19"/>
      <c r="D54" s="19"/>
      <c r="F54" s="19"/>
      <c r="G54" s="19"/>
      <c r="H54" s="19"/>
      <c r="I54" s="19"/>
      <c r="K54" s="19"/>
      <c r="L54" s="19"/>
      <c r="M54" s="19"/>
      <c r="N54" s="19"/>
      <c r="P54" s="19"/>
      <c r="Q54" s="19"/>
      <c r="R54" s="19"/>
      <c r="S54" s="19"/>
      <c r="U54" s="19"/>
      <c r="V54" s="19"/>
      <c r="W54" s="19"/>
      <c r="X54" s="1"/>
      <c r="Z54" s="19"/>
      <c r="AA54" s="19"/>
      <c r="AB54" s="19"/>
      <c r="AC54" s="19"/>
      <c r="AF54" s="19"/>
      <c r="AG54" s="19"/>
      <c r="AH54" s="1"/>
      <c r="AI54"/>
    </row>
    <row r="55" spans="1:35">
      <c r="A55" s="12"/>
      <c r="B55" s="12"/>
      <c r="C55" s="19"/>
      <c r="D55" s="19"/>
      <c r="F55" s="19"/>
      <c r="G55" s="19"/>
      <c r="H55" s="19"/>
      <c r="I55" s="19"/>
      <c r="K55" s="19"/>
      <c r="L55" s="19"/>
      <c r="M55" s="19"/>
      <c r="N55" s="19"/>
      <c r="P55" s="19"/>
      <c r="Q55" s="19"/>
      <c r="R55" s="19"/>
      <c r="S55" s="19"/>
      <c r="U55" s="19"/>
      <c r="V55" s="19"/>
      <c r="W55" s="19"/>
      <c r="X55" s="1"/>
      <c r="Z55" s="19"/>
      <c r="AA55" s="19"/>
      <c r="AB55" s="19"/>
      <c r="AC55" s="19"/>
      <c r="AF55" s="19"/>
      <c r="AG55" s="19"/>
      <c r="AH55" s="1"/>
      <c r="AI55"/>
    </row>
    <row r="56" spans="1:35">
      <c r="A56" s="12"/>
      <c r="B56" s="12"/>
      <c r="C56" s="19"/>
      <c r="D56" s="19"/>
      <c r="F56" s="19"/>
      <c r="G56" s="19"/>
      <c r="H56" s="19"/>
      <c r="I56" s="19"/>
      <c r="K56" s="19"/>
      <c r="L56" s="19"/>
      <c r="M56" s="19"/>
      <c r="N56" s="19"/>
      <c r="P56" s="19"/>
      <c r="Q56" s="19"/>
      <c r="R56" s="19"/>
      <c r="S56" s="19"/>
      <c r="U56" s="19"/>
      <c r="V56" s="19"/>
      <c r="W56" s="19"/>
      <c r="X56" s="1"/>
      <c r="Z56" s="19"/>
      <c r="AA56" s="19"/>
      <c r="AB56" s="19"/>
      <c r="AC56" s="19"/>
      <c r="AF56" s="19"/>
      <c r="AG56" s="19"/>
      <c r="AH56" s="1"/>
      <c r="AI56"/>
    </row>
    <row r="57" spans="1:35">
      <c r="A57" s="12"/>
      <c r="B57" s="12"/>
      <c r="C57" s="19"/>
      <c r="D57" s="19"/>
      <c r="F57" s="19"/>
      <c r="G57" s="19"/>
      <c r="H57" s="19"/>
      <c r="I57" s="19"/>
      <c r="K57" s="19"/>
      <c r="L57" s="19"/>
      <c r="M57" s="19"/>
      <c r="N57" s="19"/>
      <c r="P57" s="19"/>
      <c r="Q57" s="19"/>
      <c r="R57" s="19"/>
      <c r="S57" s="19"/>
      <c r="U57" s="19"/>
      <c r="V57" s="19"/>
      <c r="W57" s="19"/>
      <c r="X57" s="1"/>
      <c r="Z57" s="19"/>
      <c r="AA57" s="19"/>
      <c r="AB57" s="19"/>
      <c r="AC57" s="19"/>
      <c r="AF57" s="19"/>
      <c r="AG57" s="19"/>
      <c r="AH57" s="1"/>
      <c r="AI57"/>
    </row>
    <row r="58" spans="1:35">
      <c r="A58" s="12"/>
      <c r="B58" s="12"/>
      <c r="C58" s="19"/>
      <c r="D58" s="19"/>
      <c r="F58" s="19"/>
      <c r="G58" s="19"/>
      <c r="H58" s="19"/>
      <c r="I58" s="19"/>
      <c r="K58" s="19"/>
      <c r="L58" s="19"/>
      <c r="M58" s="19"/>
      <c r="N58" s="19"/>
      <c r="P58" s="19"/>
      <c r="Q58" s="19"/>
      <c r="R58" s="19"/>
      <c r="S58" s="19"/>
      <c r="U58" s="19"/>
      <c r="V58" s="19"/>
      <c r="W58" s="19"/>
      <c r="X58" s="1"/>
      <c r="Z58" s="19"/>
      <c r="AA58" s="19"/>
      <c r="AB58" s="19"/>
      <c r="AC58" s="19"/>
      <c r="AF58" s="19"/>
      <c r="AG58" s="19"/>
      <c r="AH58" s="1"/>
      <c r="AI58"/>
    </row>
    <row r="59" spans="1:35">
      <c r="A59" s="12"/>
      <c r="B59" s="12"/>
      <c r="C59" s="19"/>
      <c r="D59" s="19"/>
      <c r="F59" s="19"/>
      <c r="G59" s="19"/>
      <c r="H59" s="19"/>
      <c r="I59" s="19"/>
      <c r="K59" s="19"/>
      <c r="L59" s="19"/>
      <c r="M59" s="19"/>
      <c r="N59" s="19"/>
      <c r="P59" s="19"/>
      <c r="Q59" s="19"/>
      <c r="R59" s="19"/>
      <c r="S59" s="19"/>
      <c r="U59" s="19"/>
      <c r="V59" s="19"/>
      <c r="W59" s="19"/>
      <c r="X59" s="1"/>
      <c r="Z59" s="19"/>
      <c r="AA59" s="19"/>
      <c r="AB59" s="19"/>
      <c r="AC59" s="19"/>
      <c r="AF59" s="19"/>
      <c r="AG59" s="19"/>
      <c r="AH59" s="1"/>
      <c r="AI59"/>
    </row>
    <row r="60" spans="1:35">
      <c r="A60" s="12"/>
      <c r="B60" s="12"/>
      <c r="C60" s="19"/>
      <c r="D60" s="19"/>
      <c r="F60" s="19"/>
      <c r="G60" s="19"/>
      <c r="H60" s="19"/>
      <c r="I60" s="19"/>
      <c r="K60" s="19"/>
      <c r="L60" s="19"/>
      <c r="M60" s="19"/>
      <c r="N60" s="19"/>
      <c r="P60" s="19"/>
      <c r="Q60" s="19"/>
      <c r="R60" s="19"/>
      <c r="S60" s="19"/>
      <c r="U60" s="19"/>
      <c r="V60" s="19"/>
      <c r="W60" s="19"/>
      <c r="X60" s="1"/>
      <c r="Z60" s="19"/>
      <c r="AA60" s="19"/>
      <c r="AB60" s="19"/>
      <c r="AC60" s="19"/>
      <c r="AF60" s="19"/>
      <c r="AG60" s="19"/>
      <c r="AH60" s="1"/>
      <c r="AI60"/>
    </row>
    <row r="61" spans="1:35">
      <c r="A61" s="12"/>
      <c r="B61" s="12"/>
      <c r="C61" s="19"/>
      <c r="D61" s="19"/>
      <c r="F61" s="19"/>
      <c r="G61" s="19"/>
      <c r="H61" s="19"/>
      <c r="I61" s="19"/>
      <c r="K61" s="19"/>
      <c r="L61" s="19"/>
      <c r="M61" s="19"/>
      <c r="N61" s="19"/>
      <c r="P61" s="19"/>
      <c r="Q61" s="19"/>
      <c r="R61" s="19"/>
      <c r="S61" s="19"/>
      <c r="U61" s="19"/>
      <c r="V61" s="19"/>
      <c r="W61" s="19"/>
      <c r="X61" s="1"/>
      <c r="Z61" s="19"/>
      <c r="AA61" s="19"/>
      <c r="AB61" s="19"/>
      <c r="AC61" s="19"/>
      <c r="AF61" s="19"/>
      <c r="AG61" s="19"/>
      <c r="AH61" s="1"/>
      <c r="AI61"/>
    </row>
    <row r="62" spans="1:35">
      <c r="A62" s="12"/>
      <c r="B62" s="12"/>
      <c r="C62" s="19"/>
      <c r="D62" s="19"/>
      <c r="F62" s="19"/>
      <c r="G62" s="19"/>
      <c r="H62" s="19"/>
      <c r="I62" s="19"/>
      <c r="K62" s="19"/>
      <c r="L62" s="19"/>
      <c r="M62" s="19"/>
      <c r="N62" s="19"/>
      <c r="P62" s="19"/>
      <c r="Q62" s="19"/>
      <c r="R62" s="19"/>
      <c r="S62" s="19"/>
      <c r="U62" s="19"/>
      <c r="V62" s="19"/>
      <c r="W62" s="19"/>
      <c r="X62" s="1"/>
      <c r="Z62" s="19"/>
      <c r="AA62" s="19"/>
      <c r="AB62" s="19"/>
      <c r="AC62" s="19"/>
      <c r="AF62" s="19"/>
      <c r="AG62" s="19"/>
      <c r="AH62" s="1"/>
      <c r="AI62"/>
    </row>
    <row r="63" spans="1:35">
      <c r="A63" s="12"/>
      <c r="B63" s="12"/>
      <c r="C63" s="19"/>
      <c r="D63" s="19"/>
      <c r="F63" s="19"/>
      <c r="G63" s="19"/>
      <c r="H63" s="19"/>
      <c r="I63" s="19"/>
      <c r="K63" s="19"/>
      <c r="L63" s="19"/>
      <c r="M63" s="19"/>
      <c r="N63" s="19"/>
      <c r="P63" s="19"/>
      <c r="Q63" s="19"/>
      <c r="R63" s="19"/>
      <c r="S63" s="19"/>
      <c r="U63" s="19"/>
      <c r="V63" s="19"/>
      <c r="W63" s="19"/>
      <c r="X63" s="1"/>
      <c r="Z63" s="19"/>
      <c r="AA63" s="19"/>
      <c r="AB63" s="19"/>
      <c r="AC63" s="19"/>
      <c r="AF63" s="19"/>
      <c r="AG63" s="19"/>
      <c r="AH63" s="1"/>
      <c r="AI63"/>
    </row>
    <row r="64" spans="1:35">
      <c r="A64" s="12"/>
      <c r="B64" s="12"/>
      <c r="C64" s="19"/>
      <c r="D64" s="19"/>
      <c r="F64" s="19"/>
      <c r="G64" s="19"/>
      <c r="H64" s="19"/>
      <c r="I64" s="19"/>
      <c r="K64" s="19"/>
      <c r="L64" s="19"/>
      <c r="M64" s="19"/>
      <c r="N64" s="19"/>
      <c r="P64" s="19"/>
      <c r="Q64" s="19"/>
      <c r="R64" s="19"/>
      <c r="S64" s="19"/>
      <c r="U64" s="19"/>
      <c r="V64" s="19"/>
      <c r="W64" s="19"/>
      <c r="X64" s="1"/>
      <c r="Z64" s="19"/>
      <c r="AA64" s="19"/>
      <c r="AB64" s="19"/>
      <c r="AC64" s="19"/>
      <c r="AF64" s="19"/>
      <c r="AG64" s="19"/>
      <c r="AH64" s="1"/>
      <c r="AI64"/>
    </row>
    <row r="65" spans="1:35">
      <c r="A65" s="12"/>
      <c r="B65" s="12"/>
      <c r="C65" s="19"/>
      <c r="D65" s="19"/>
      <c r="F65" s="19"/>
      <c r="G65" s="19"/>
      <c r="H65" s="19"/>
      <c r="I65" s="19"/>
      <c r="K65" s="19"/>
      <c r="L65" s="19"/>
      <c r="M65" s="19"/>
      <c r="N65" s="19"/>
      <c r="P65" s="19"/>
      <c r="Q65" s="19"/>
      <c r="R65" s="19"/>
      <c r="S65" s="19"/>
      <c r="U65" s="19"/>
      <c r="V65" s="19"/>
      <c r="W65" s="19"/>
      <c r="X65" s="1"/>
      <c r="Z65" s="19"/>
      <c r="AA65" s="19"/>
      <c r="AB65" s="19"/>
      <c r="AC65" s="19"/>
      <c r="AF65" s="19"/>
      <c r="AG65" s="19"/>
      <c r="AH65" s="1"/>
      <c r="AI65"/>
    </row>
    <row r="66" spans="1:35">
      <c r="A66" s="12"/>
      <c r="B66" s="12"/>
      <c r="C66" s="19"/>
      <c r="D66" s="19"/>
      <c r="F66" s="19"/>
      <c r="G66" s="19"/>
      <c r="H66" s="19"/>
      <c r="I66" s="19"/>
      <c r="K66" s="19"/>
      <c r="L66" s="19"/>
      <c r="M66" s="19"/>
      <c r="N66" s="19"/>
      <c r="P66" s="19"/>
      <c r="Q66" s="19"/>
      <c r="R66" s="19"/>
      <c r="S66" s="19"/>
      <c r="U66" s="19"/>
      <c r="V66" s="19"/>
      <c r="W66" s="19"/>
      <c r="X66" s="1"/>
      <c r="Z66" s="19"/>
      <c r="AA66" s="19"/>
      <c r="AB66" s="19"/>
      <c r="AC66" s="19"/>
      <c r="AF66" s="19"/>
      <c r="AG66" s="19"/>
      <c r="AH66" s="1"/>
      <c r="AI66"/>
    </row>
    <row r="67" spans="1:35">
      <c r="A67" s="12"/>
      <c r="B67" s="12"/>
      <c r="C67" s="19"/>
      <c r="D67" s="19"/>
      <c r="F67" s="19"/>
      <c r="G67" s="19"/>
      <c r="H67" s="19"/>
      <c r="I67" s="19"/>
      <c r="K67" s="19"/>
      <c r="L67" s="19"/>
      <c r="M67" s="19"/>
      <c r="N67" s="19"/>
      <c r="P67" s="19"/>
      <c r="Q67" s="19"/>
      <c r="R67" s="19"/>
      <c r="S67" s="19"/>
      <c r="U67" s="19"/>
      <c r="V67" s="19"/>
      <c r="W67" s="19"/>
      <c r="X67" s="1"/>
      <c r="Z67" s="19"/>
      <c r="AA67" s="19"/>
      <c r="AB67" s="19"/>
      <c r="AC67" s="19"/>
      <c r="AF67" s="19"/>
      <c r="AG67" s="19"/>
      <c r="AH67" s="1"/>
      <c r="AI67"/>
    </row>
    <row r="68" spans="1:35">
      <c r="A68" s="12"/>
      <c r="B68" s="12"/>
      <c r="C68" s="19"/>
      <c r="D68" s="19"/>
      <c r="F68" s="19"/>
      <c r="G68" s="19"/>
      <c r="H68" s="19"/>
      <c r="I68" s="19"/>
      <c r="K68" s="19"/>
      <c r="L68" s="19"/>
      <c r="M68" s="19"/>
      <c r="N68" s="19"/>
      <c r="P68" s="19"/>
      <c r="Q68" s="19"/>
      <c r="R68" s="19"/>
      <c r="S68" s="19"/>
      <c r="U68" s="19"/>
      <c r="V68" s="19"/>
      <c r="W68" s="19"/>
      <c r="X68" s="1"/>
      <c r="Z68" s="19"/>
      <c r="AA68" s="19"/>
      <c r="AB68" s="19"/>
      <c r="AC68" s="19"/>
      <c r="AF68" s="19"/>
      <c r="AG68" s="19"/>
      <c r="AH68" s="1"/>
      <c r="AI68"/>
    </row>
    <row r="69" spans="1:35">
      <c r="A69" s="12"/>
      <c r="B69" s="12"/>
      <c r="C69" s="19"/>
      <c r="D69" s="19"/>
      <c r="F69" s="19"/>
      <c r="G69" s="19"/>
      <c r="H69" s="19"/>
      <c r="I69" s="19"/>
      <c r="K69" s="19"/>
      <c r="L69" s="19"/>
      <c r="M69" s="19"/>
      <c r="N69" s="19"/>
      <c r="P69" s="19"/>
      <c r="Q69" s="19"/>
      <c r="R69" s="19"/>
      <c r="S69" s="19"/>
      <c r="U69" s="19"/>
      <c r="V69" s="19"/>
      <c r="W69" s="19"/>
      <c r="X69" s="1"/>
      <c r="Z69" s="19"/>
      <c r="AA69" s="19"/>
      <c r="AB69" s="19"/>
      <c r="AC69" s="19"/>
      <c r="AF69" s="19"/>
      <c r="AG69" s="19"/>
      <c r="AH69" s="1"/>
      <c r="AI69"/>
    </row>
    <row r="70" spans="1:35">
      <c r="A70" s="12"/>
      <c r="B70" s="12"/>
      <c r="C70" s="19"/>
      <c r="D70" s="19"/>
      <c r="F70" s="19"/>
      <c r="G70" s="19"/>
      <c r="H70" s="19"/>
      <c r="I70" s="19"/>
      <c r="K70" s="19"/>
      <c r="L70" s="19"/>
      <c r="M70" s="19"/>
      <c r="N70" s="19"/>
      <c r="P70" s="19"/>
      <c r="Q70" s="19"/>
      <c r="R70" s="19"/>
      <c r="S70" s="19"/>
      <c r="U70" s="19"/>
      <c r="V70" s="19"/>
      <c r="W70" s="19"/>
      <c r="X70" s="1"/>
      <c r="Z70" s="19"/>
      <c r="AA70" s="19"/>
      <c r="AB70" s="19"/>
      <c r="AC70" s="19"/>
      <c r="AF70" s="19"/>
      <c r="AG70" s="19"/>
      <c r="AH70" s="1"/>
      <c r="AI70"/>
    </row>
    <row r="71" spans="1:35">
      <c r="A71" s="12"/>
      <c r="B71" s="12"/>
      <c r="C71" s="19"/>
      <c r="D71" s="19"/>
      <c r="F71" s="19"/>
      <c r="G71" s="19"/>
      <c r="H71" s="19"/>
      <c r="I71" s="19"/>
      <c r="K71" s="19"/>
      <c r="L71" s="19"/>
      <c r="M71" s="19"/>
      <c r="N71" s="19"/>
      <c r="P71" s="19"/>
      <c r="Q71" s="19"/>
      <c r="R71" s="19"/>
      <c r="S71" s="19"/>
      <c r="U71" s="19"/>
      <c r="V71" s="19"/>
      <c r="W71" s="19"/>
      <c r="X71" s="1"/>
      <c r="Z71" s="19"/>
      <c r="AA71" s="19"/>
      <c r="AB71" s="19"/>
      <c r="AC71" s="19"/>
      <c r="AF71" s="19"/>
      <c r="AG71" s="19"/>
      <c r="AH71" s="1"/>
      <c r="AI71"/>
    </row>
    <row r="72" spans="1:35">
      <c r="A72" s="12"/>
      <c r="B72" s="12"/>
      <c r="C72" s="19"/>
      <c r="D72" s="19"/>
      <c r="F72" s="19"/>
      <c r="G72" s="19"/>
      <c r="H72" s="19"/>
      <c r="I72" s="19"/>
      <c r="K72" s="19"/>
      <c r="L72" s="19"/>
      <c r="M72" s="19"/>
      <c r="N72" s="19"/>
      <c r="P72" s="19"/>
      <c r="Q72" s="19"/>
      <c r="R72" s="19"/>
      <c r="S72" s="19"/>
      <c r="U72" s="19"/>
      <c r="V72" s="19"/>
      <c r="W72" s="19"/>
      <c r="X72" s="1"/>
      <c r="Z72" s="19"/>
      <c r="AA72" s="19"/>
      <c r="AB72" s="19"/>
      <c r="AC72" s="19"/>
      <c r="AF72" s="19"/>
      <c r="AG72" s="19"/>
      <c r="AH72" s="1"/>
      <c r="AI72"/>
    </row>
    <row r="73" spans="1:35">
      <c r="A73" s="12"/>
      <c r="B73" s="12"/>
      <c r="C73" s="19"/>
      <c r="D73" s="19"/>
      <c r="F73" s="19"/>
      <c r="G73" s="19"/>
      <c r="H73" s="19"/>
      <c r="I73" s="19"/>
      <c r="K73" s="19"/>
      <c r="L73" s="19"/>
      <c r="M73" s="19"/>
      <c r="N73" s="19"/>
      <c r="P73" s="19"/>
      <c r="Q73" s="19"/>
      <c r="R73" s="19"/>
      <c r="S73" s="19"/>
      <c r="U73" s="19"/>
      <c r="V73" s="19"/>
      <c r="W73" s="19"/>
      <c r="X73" s="1"/>
      <c r="Z73" s="19"/>
      <c r="AA73" s="19"/>
      <c r="AB73" s="19"/>
      <c r="AC73" s="19"/>
      <c r="AF73" s="19"/>
      <c r="AG73" s="19"/>
      <c r="AH73" s="1"/>
      <c r="AI73"/>
    </row>
    <row r="74" spans="1:35">
      <c r="A74" s="12"/>
      <c r="B74" s="12"/>
      <c r="C74" s="19"/>
      <c r="D74" s="19"/>
      <c r="F74" s="19"/>
      <c r="G74" s="19"/>
      <c r="H74" s="19"/>
      <c r="I74" s="19"/>
      <c r="K74" s="19"/>
      <c r="L74" s="19"/>
      <c r="M74" s="19"/>
      <c r="N74" s="19"/>
      <c r="P74" s="19"/>
      <c r="Q74" s="19"/>
      <c r="R74" s="19"/>
      <c r="S74" s="19"/>
      <c r="U74" s="19"/>
      <c r="V74" s="19"/>
      <c r="W74" s="19"/>
      <c r="X74" s="1"/>
      <c r="Z74" s="19"/>
      <c r="AA74" s="19"/>
      <c r="AB74" s="19"/>
      <c r="AC74" s="19"/>
      <c r="AF74" s="19"/>
      <c r="AG74" s="19"/>
      <c r="AH74" s="1"/>
      <c r="AI74"/>
    </row>
    <row r="75" spans="1:35">
      <c r="A75" s="12"/>
      <c r="B75" s="12"/>
      <c r="C75" s="19"/>
      <c r="D75" s="19"/>
      <c r="F75" s="19"/>
      <c r="G75" s="19"/>
      <c r="H75" s="19"/>
      <c r="I75" s="19"/>
      <c r="K75" s="19"/>
      <c r="L75" s="19"/>
      <c r="M75" s="19"/>
      <c r="N75" s="19"/>
      <c r="P75" s="19"/>
      <c r="Q75" s="19"/>
      <c r="R75" s="19"/>
      <c r="S75" s="19"/>
      <c r="U75" s="19"/>
      <c r="V75" s="19"/>
      <c r="W75" s="19"/>
      <c r="X75" s="1"/>
      <c r="Z75" s="19"/>
      <c r="AA75" s="19"/>
      <c r="AB75" s="19"/>
      <c r="AC75" s="19"/>
      <c r="AF75" s="19"/>
      <c r="AG75" s="19"/>
      <c r="AH75" s="1"/>
      <c r="AI75"/>
    </row>
    <row r="76" spans="1:35">
      <c r="A76" s="12"/>
      <c r="B76" s="12"/>
      <c r="C76" s="19"/>
      <c r="D76" s="19"/>
      <c r="F76" s="19"/>
      <c r="G76" s="19"/>
      <c r="H76" s="19"/>
      <c r="I76" s="19"/>
      <c r="K76" s="19"/>
      <c r="L76" s="19"/>
      <c r="M76" s="19"/>
      <c r="N76" s="19"/>
      <c r="P76" s="19"/>
      <c r="Q76" s="19"/>
      <c r="R76" s="19"/>
      <c r="S76" s="19"/>
      <c r="U76" s="19"/>
      <c r="V76" s="19"/>
      <c r="W76" s="19"/>
      <c r="X76" s="1"/>
      <c r="Z76" s="19"/>
      <c r="AA76" s="19"/>
      <c r="AB76" s="19"/>
      <c r="AC76" s="19"/>
      <c r="AF76" s="19"/>
      <c r="AG76" s="19"/>
      <c r="AH76" s="1"/>
      <c r="AI76"/>
    </row>
    <row r="77" spans="1:35">
      <c r="A77" s="12"/>
      <c r="B77" s="12"/>
      <c r="C77" s="19"/>
      <c r="D77" s="19"/>
      <c r="F77" s="19"/>
      <c r="G77" s="19"/>
      <c r="H77" s="19"/>
      <c r="I77" s="19"/>
      <c r="K77" s="19"/>
      <c r="L77" s="19"/>
      <c r="M77" s="19"/>
      <c r="N77" s="19"/>
      <c r="P77" s="19"/>
      <c r="Q77" s="19"/>
      <c r="R77" s="19"/>
      <c r="S77" s="19"/>
      <c r="U77" s="19"/>
      <c r="V77" s="19"/>
      <c r="W77" s="19"/>
      <c r="X77" s="1"/>
      <c r="Z77" s="19"/>
      <c r="AA77" s="19"/>
      <c r="AB77" s="19"/>
      <c r="AC77" s="19"/>
      <c r="AF77" s="19"/>
      <c r="AG77" s="19"/>
      <c r="AH77" s="1"/>
      <c r="AI77"/>
    </row>
    <row r="78" spans="1:35">
      <c r="A78" s="12"/>
      <c r="B78" s="12"/>
      <c r="C78" s="19"/>
      <c r="D78" s="19"/>
      <c r="F78" s="19"/>
      <c r="G78" s="19"/>
      <c r="H78" s="19"/>
      <c r="I78" s="19"/>
      <c r="K78" s="19"/>
      <c r="L78" s="19"/>
      <c r="M78" s="19"/>
      <c r="N78" s="19"/>
      <c r="P78" s="19"/>
      <c r="Q78" s="19"/>
      <c r="R78" s="19"/>
      <c r="S78" s="19"/>
      <c r="U78" s="19"/>
      <c r="V78" s="19"/>
      <c r="W78" s="19"/>
      <c r="X78" s="1"/>
      <c r="Z78" s="19"/>
      <c r="AA78" s="19"/>
      <c r="AB78" s="19"/>
      <c r="AC78" s="19"/>
      <c r="AF78" s="19"/>
      <c r="AG78" s="19"/>
      <c r="AH78" s="1"/>
      <c r="AI78"/>
    </row>
    <row r="79" spans="1:35">
      <c r="A79" s="12"/>
      <c r="B79" s="12"/>
      <c r="C79" s="19"/>
      <c r="D79" s="19"/>
      <c r="F79" s="19"/>
      <c r="G79" s="19"/>
      <c r="H79" s="19"/>
      <c r="I79" s="19"/>
      <c r="K79" s="19"/>
      <c r="L79" s="19"/>
      <c r="M79" s="19"/>
      <c r="N79" s="19"/>
      <c r="P79" s="19"/>
      <c r="Q79" s="19"/>
      <c r="R79" s="19"/>
      <c r="S79" s="19"/>
      <c r="U79" s="19"/>
      <c r="V79" s="19"/>
      <c r="W79" s="19"/>
      <c r="X79" s="1"/>
      <c r="Z79" s="19"/>
      <c r="AA79" s="19"/>
      <c r="AB79" s="19"/>
      <c r="AC79" s="19"/>
      <c r="AF79" s="19"/>
      <c r="AG79" s="19"/>
      <c r="AH79" s="1"/>
      <c r="AI79"/>
    </row>
    <row r="80" spans="1:35">
      <c r="A80" s="12"/>
      <c r="B80" s="12"/>
      <c r="C80" s="19"/>
      <c r="D80" s="19"/>
      <c r="F80" s="19"/>
      <c r="G80" s="19"/>
      <c r="H80" s="19"/>
      <c r="I80" s="19"/>
      <c r="K80" s="19"/>
      <c r="L80" s="19"/>
      <c r="M80" s="19"/>
      <c r="N80" s="19"/>
      <c r="P80" s="19"/>
      <c r="Q80" s="19"/>
      <c r="R80" s="19"/>
      <c r="S80" s="19"/>
      <c r="U80" s="19"/>
      <c r="V80" s="19"/>
      <c r="W80" s="19"/>
      <c r="X80" s="1"/>
      <c r="Z80" s="19"/>
      <c r="AA80" s="19"/>
      <c r="AB80" s="19"/>
      <c r="AC80" s="19"/>
      <c r="AF80" s="19"/>
      <c r="AG80" s="19"/>
      <c r="AH80" s="1"/>
      <c r="AI80"/>
    </row>
    <row r="81" spans="1:35">
      <c r="A81" s="12"/>
      <c r="B81" s="12"/>
      <c r="C81" s="19"/>
      <c r="D81" s="19"/>
      <c r="F81" s="19"/>
      <c r="G81" s="19"/>
      <c r="H81" s="19"/>
      <c r="I81" s="19"/>
      <c r="K81" s="19"/>
      <c r="L81" s="19"/>
      <c r="M81" s="19"/>
      <c r="N81" s="19"/>
      <c r="P81" s="19"/>
      <c r="Q81" s="19"/>
      <c r="R81" s="19"/>
      <c r="S81" s="19"/>
      <c r="U81" s="19"/>
      <c r="V81" s="19"/>
      <c r="W81" s="19"/>
      <c r="X81" s="1"/>
      <c r="Z81" s="19"/>
      <c r="AA81" s="19"/>
      <c r="AB81" s="19"/>
      <c r="AC81" s="19"/>
      <c r="AF81" s="19"/>
      <c r="AG81" s="19"/>
      <c r="AH81" s="1"/>
      <c r="AI81"/>
    </row>
    <row r="82" spans="1:35">
      <c r="A82" s="12"/>
      <c r="B82" s="12"/>
      <c r="C82" s="19"/>
      <c r="D82" s="19"/>
      <c r="F82" s="19"/>
      <c r="G82" s="19"/>
      <c r="H82" s="19"/>
      <c r="I82" s="19"/>
      <c r="K82" s="19"/>
      <c r="L82" s="19"/>
      <c r="M82" s="19"/>
      <c r="N82" s="19"/>
      <c r="P82" s="19"/>
      <c r="Q82" s="19"/>
      <c r="R82" s="19"/>
      <c r="S82" s="19"/>
      <c r="U82" s="19"/>
      <c r="V82" s="19"/>
      <c r="W82" s="19"/>
      <c r="X82" s="1"/>
      <c r="Z82" s="19"/>
      <c r="AA82" s="19"/>
      <c r="AB82" s="19"/>
      <c r="AC82" s="19"/>
      <c r="AF82" s="19"/>
      <c r="AG82" s="19"/>
      <c r="AH82" s="1"/>
      <c r="AI82"/>
    </row>
    <row r="83" spans="1:35">
      <c r="A83" s="12"/>
      <c r="B83" s="12"/>
      <c r="C83" s="19"/>
      <c r="D83" s="19"/>
      <c r="F83" s="19"/>
      <c r="G83" s="19"/>
      <c r="H83" s="19"/>
      <c r="I83" s="19"/>
      <c r="U83" s="19"/>
      <c r="V83" s="19"/>
      <c r="W83" s="19"/>
      <c r="X83" s="1"/>
      <c r="Z83" s="19"/>
      <c r="AA83" s="19"/>
      <c r="AB83" s="19"/>
      <c r="AC83" s="19"/>
      <c r="AH83" s="1"/>
      <c r="AI83"/>
    </row>
    <row r="84" spans="1:35">
      <c r="A84" s="12"/>
      <c r="B84" s="12"/>
      <c r="C84" s="19"/>
      <c r="D84" s="19"/>
      <c r="F84" s="19"/>
      <c r="G84" s="19"/>
      <c r="H84" s="19"/>
      <c r="I84" s="19"/>
      <c r="U84" s="19"/>
      <c r="V84" s="19"/>
      <c r="W84" s="19"/>
      <c r="X84" s="1"/>
      <c r="Z84" s="19"/>
      <c r="AA84" s="19"/>
      <c r="AB84" s="19"/>
      <c r="AC84" s="19"/>
      <c r="AH84" s="1"/>
      <c r="AI84"/>
    </row>
    <row r="85" spans="1:35">
      <c r="A85" s="12"/>
      <c r="B85" s="12"/>
      <c r="C85" s="19"/>
      <c r="D85" s="19"/>
      <c r="F85" s="19"/>
      <c r="G85" s="19"/>
      <c r="H85" s="19"/>
      <c r="I85" s="19"/>
      <c r="U85" s="19"/>
      <c r="V85" s="19"/>
      <c r="W85" s="19"/>
      <c r="X85" s="1"/>
      <c r="Z85" s="19"/>
      <c r="AA85" s="19"/>
      <c r="AB85" s="19"/>
      <c r="AC85" s="19"/>
      <c r="AH85" s="1"/>
      <c r="AI85"/>
    </row>
    <row r="86" spans="1:35">
      <c r="A86" s="12"/>
      <c r="B86" s="12"/>
      <c r="C86" s="19"/>
      <c r="D86" s="19"/>
      <c r="F86" s="19"/>
      <c r="G86" s="19"/>
      <c r="H86" s="19"/>
      <c r="I86" s="19"/>
      <c r="U86" s="19"/>
      <c r="V86" s="19"/>
      <c r="W86" s="19"/>
      <c r="X86" s="1"/>
      <c r="Z86" s="19"/>
      <c r="AA86" s="19"/>
      <c r="AB86" s="19"/>
      <c r="AC86" s="19"/>
      <c r="AH86" s="1"/>
      <c r="AI86"/>
    </row>
    <row r="87" spans="1:35">
      <c r="A87" s="12"/>
      <c r="B87" s="12"/>
      <c r="C87" s="19"/>
      <c r="D87" s="19"/>
      <c r="F87" s="19"/>
      <c r="G87" s="19"/>
      <c r="H87" s="19"/>
      <c r="I87" s="19"/>
      <c r="U87" s="19"/>
      <c r="V87" s="19"/>
      <c r="W87" s="19"/>
      <c r="X87" s="1"/>
      <c r="Z87" s="19"/>
      <c r="AA87" s="19"/>
      <c r="AB87" s="19"/>
      <c r="AC87" s="19"/>
      <c r="AH87" s="1"/>
      <c r="AI87"/>
    </row>
    <row r="88" spans="1:35">
      <c r="A88" s="12"/>
      <c r="B88" s="12"/>
      <c r="C88" s="19"/>
      <c r="D88" s="19"/>
      <c r="F88" s="19"/>
      <c r="G88" s="19"/>
      <c r="H88" s="19"/>
      <c r="I88" s="19"/>
      <c r="U88" s="19"/>
      <c r="V88" s="19"/>
      <c r="W88" s="19"/>
      <c r="X88" s="1"/>
      <c r="Z88" s="19"/>
      <c r="AA88" s="19"/>
      <c r="AB88" s="19"/>
      <c r="AC88" s="19"/>
      <c r="AH88" s="1"/>
      <c r="AI88"/>
    </row>
    <row r="89" spans="1:35">
      <c r="A89" s="12"/>
      <c r="B89" s="12"/>
      <c r="C89" s="19"/>
      <c r="D89" s="19"/>
      <c r="F89" s="19"/>
      <c r="G89" s="19"/>
      <c r="H89" s="19"/>
      <c r="I89" s="19"/>
      <c r="U89" s="19"/>
      <c r="V89" s="19"/>
      <c r="W89" s="19"/>
      <c r="X89" s="1"/>
      <c r="Z89" s="19"/>
      <c r="AA89" s="19"/>
      <c r="AB89" s="19"/>
      <c r="AC89" s="19"/>
      <c r="AH89" s="1"/>
      <c r="AI89"/>
    </row>
    <row r="90" spans="1:35">
      <c r="A90" s="12"/>
      <c r="B90" s="12"/>
      <c r="C90" s="19"/>
      <c r="D90" s="19"/>
      <c r="F90" s="19"/>
      <c r="G90" s="19"/>
      <c r="H90" s="19"/>
      <c r="I90" s="19"/>
      <c r="U90" s="19"/>
      <c r="V90" s="19"/>
      <c r="W90" s="19"/>
      <c r="X90" s="1"/>
      <c r="Z90" s="19"/>
      <c r="AA90" s="19"/>
      <c r="AB90" s="19"/>
      <c r="AC90" s="19"/>
      <c r="AH90" s="1"/>
      <c r="AI90"/>
    </row>
    <row r="91" spans="1:35">
      <c r="A91" s="12"/>
      <c r="B91" s="12"/>
      <c r="C91" s="19"/>
      <c r="D91" s="19"/>
      <c r="F91" s="19"/>
      <c r="G91" s="19"/>
      <c r="H91" s="19"/>
      <c r="I91" s="19"/>
      <c r="U91" s="19"/>
      <c r="V91" s="19"/>
      <c r="W91" s="19"/>
      <c r="X91" s="1"/>
      <c r="Z91" s="19"/>
      <c r="AA91" s="19"/>
      <c r="AB91" s="19"/>
      <c r="AC91" s="19"/>
      <c r="AH91" s="1"/>
      <c r="AI91"/>
    </row>
    <row r="92" spans="1:35">
      <c r="A92" s="12"/>
      <c r="B92" s="12"/>
      <c r="C92" s="19"/>
      <c r="D92" s="19"/>
      <c r="F92" s="19"/>
      <c r="G92" s="19"/>
      <c r="H92" s="19"/>
      <c r="I92" s="19"/>
      <c r="U92" s="19"/>
      <c r="V92" s="19"/>
      <c r="W92" s="19"/>
      <c r="X92" s="1"/>
      <c r="Z92" s="19"/>
      <c r="AA92" s="19"/>
      <c r="AB92" s="19"/>
      <c r="AC92" s="19"/>
      <c r="AH92" s="1"/>
      <c r="AI92"/>
    </row>
    <row r="93" spans="1:35">
      <c r="A93" s="12"/>
      <c r="B93" s="12"/>
      <c r="C93" s="19"/>
      <c r="D93" s="19"/>
      <c r="F93" s="19"/>
      <c r="G93" s="19"/>
      <c r="H93" s="19"/>
      <c r="I93" s="19"/>
      <c r="U93" s="19"/>
      <c r="V93" s="19"/>
      <c r="W93" s="19"/>
      <c r="X93" s="1"/>
      <c r="Z93" s="19"/>
      <c r="AA93" s="19"/>
      <c r="AB93" s="19"/>
      <c r="AC93" s="19"/>
      <c r="AH93" s="1"/>
      <c r="AI93"/>
    </row>
    <row r="94" spans="1:35">
      <c r="A94" s="12"/>
      <c r="B94" s="12"/>
      <c r="C94" s="19"/>
      <c r="D94" s="19"/>
      <c r="F94" s="19"/>
      <c r="G94" s="19"/>
      <c r="H94" s="19"/>
      <c r="I94" s="19"/>
      <c r="U94" s="19"/>
      <c r="V94" s="19"/>
      <c r="W94" s="19"/>
      <c r="X94" s="1"/>
      <c r="Z94" s="19"/>
      <c r="AA94" s="19"/>
      <c r="AB94" s="19"/>
      <c r="AC94" s="19"/>
      <c r="AH94" s="1"/>
      <c r="AI94"/>
    </row>
    <row r="95" spans="1:35">
      <c r="A95" s="12"/>
      <c r="B95" s="12"/>
      <c r="C95" s="19"/>
      <c r="D95" s="19"/>
      <c r="F95" s="19"/>
      <c r="G95" s="19"/>
      <c r="H95" s="19"/>
      <c r="I95" s="19"/>
      <c r="U95" s="19"/>
      <c r="V95" s="19"/>
      <c r="W95" s="19"/>
      <c r="X95" s="1"/>
      <c r="Z95" s="19"/>
      <c r="AA95" s="19"/>
      <c r="AB95" s="19"/>
      <c r="AC95" s="19"/>
      <c r="AH95" s="1"/>
      <c r="AI95"/>
    </row>
    <row r="96" spans="1:35">
      <c r="A96" s="12"/>
      <c r="B96" s="12"/>
      <c r="C96" s="19"/>
      <c r="D96" s="19"/>
      <c r="F96" s="19"/>
      <c r="G96" s="19"/>
      <c r="H96" s="19"/>
      <c r="I96" s="19"/>
      <c r="U96" s="19"/>
      <c r="V96" s="19"/>
      <c r="W96" s="19"/>
      <c r="X96" s="1"/>
      <c r="Z96" s="19"/>
      <c r="AA96" s="19"/>
      <c r="AB96" s="19"/>
      <c r="AC96" s="19"/>
      <c r="AH96" s="1"/>
      <c r="AI96"/>
    </row>
    <row r="97" spans="1:35">
      <c r="A97" s="12"/>
      <c r="B97" s="12"/>
      <c r="C97" s="19"/>
      <c r="D97" s="19"/>
      <c r="F97" s="19"/>
      <c r="G97" s="19"/>
      <c r="H97" s="19"/>
      <c r="I97" s="19"/>
      <c r="U97" s="19"/>
      <c r="V97" s="19"/>
      <c r="W97" s="19"/>
      <c r="X97" s="1"/>
      <c r="Z97" s="19"/>
      <c r="AA97" s="19"/>
      <c r="AB97" s="19"/>
      <c r="AC97" s="19"/>
      <c r="AH97" s="1"/>
      <c r="AI97"/>
    </row>
    <row r="98" spans="1:35">
      <c r="A98" s="12"/>
      <c r="B98" s="12"/>
      <c r="C98" s="19"/>
      <c r="D98" s="19"/>
      <c r="F98" s="19"/>
      <c r="G98" s="19"/>
      <c r="H98" s="19"/>
      <c r="I98" s="19"/>
      <c r="U98" s="19"/>
      <c r="V98" s="19"/>
      <c r="W98" s="19"/>
      <c r="X98" s="1"/>
      <c r="Z98" s="19"/>
      <c r="AA98" s="19"/>
      <c r="AB98" s="19"/>
      <c r="AC98" s="19"/>
      <c r="AH98" s="1"/>
      <c r="AI98"/>
    </row>
    <row r="99" spans="1:35">
      <c r="A99" s="12"/>
      <c r="B99" s="12"/>
      <c r="C99" s="19"/>
      <c r="D99" s="19"/>
      <c r="F99" s="19"/>
      <c r="G99" s="19"/>
      <c r="H99" s="19"/>
      <c r="I99" s="19"/>
      <c r="U99" s="19"/>
      <c r="V99" s="19"/>
      <c r="W99" s="19"/>
      <c r="X99" s="1"/>
      <c r="Z99" s="19"/>
      <c r="AA99" s="19"/>
      <c r="AB99" s="19"/>
      <c r="AC99" s="19"/>
      <c r="AH99" s="1"/>
      <c r="AI99"/>
    </row>
    <row r="100" spans="1:35">
      <c r="A100" s="12"/>
      <c r="B100" s="12"/>
      <c r="C100" s="19"/>
      <c r="D100" s="19"/>
      <c r="F100" s="19"/>
      <c r="G100" s="19"/>
      <c r="H100" s="19"/>
      <c r="I100" s="19"/>
      <c r="U100" s="19"/>
      <c r="V100" s="19"/>
      <c r="W100" s="19"/>
      <c r="X100" s="1"/>
      <c r="Z100" s="19"/>
      <c r="AA100" s="19"/>
      <c r="AB100" s="19"/>
      <c r="AC100" s="19"/>
      <c r="AH100" s="1"/>
      <c r="AI100"/>
    </row>
    <row r="101" spans="1:35">
      <c r="A101" s="12"/>
      <c r="B101" s="12"/>
      <c r="C101" s="19"/>
      <c r="D101" s="19"/>
      <c r="F101" s="19"/>
      <c r="G101" s="19"/>
      <c r="H101" s="19"/>
      <c r="I101" s="19"/>
      <c r="U101" s="19"/>
      <c r="V101" s="19"/>
      <c r="W101" s="19"/>
      <c r="X101" s="1"/>
      <c r="Z101" s="19"/>
      <c r="AA101" s="19"/>
      <c r="AB101" s="19"/>
      <c r="AC101" s="19"/>
      <c r="AH101" s="1"/>
      <c r="AI101"/>
    </row>
    <row r="102" spans="1:35">
      <c r="A102" s="12"/>
      <c r="B102" s="12"/>
      <c r="C102" s="19"/>
      <c r="D102" s="19"/>
      <c r="F102" s="19"/>
      <c r="G102" s="19"/>
      <c r="H102" s="19"/>
      <c r="I102" s="19"/>
      <c r="U102" s="19"/>
      <c r="V102" s="19"/>
      <c r="W102" s="19"/>
      <c r="X102" s="1"/>
      <c r="Z102" s="19"/>
      <c r="AA102" s="19"/>
      <c r="AB102" s="19"/>
      <c r="AC102" s="19"/>
      <c r="AH102" s="1"/>
      <c r="AI102"/>
    </row>
    <row r="103" spans="1:35">
      <c r="A103" s="12"/>
      <c r="B103" s="12"/>
      <c r="C103" s="19"/>
      <c r="D103" s="19"/>
      <c r="F103" s="19"/>
      <c r="G103" s="19"/>
      <c r="H103" s="19"/>
      <c r="I103" s="19"/>
      <c r="U103" s="19"/>
      <c r="V103" s="19"/>
      <c r="W103" s="19"/>
      <c r="X103" s="1"/>
      <c r="Z103" s="19"/>
      <c r="AA103" s="19"/>
      <c r="AB103" s="19"/>
      <c r="AC103" s="19"/>
      <c r="AH103" s="1"/>
      <c r="AI103"/>
    </row>
    <row r="104" spans="1:35">
      <c r="A104" s="12"/>
      <c r="B104" s="12"/>
      <c r="C104" s="19"/>
      <c r="D104" s="19"/>
      <c r="F104" s="19"/>
      <c r="G104" s="19"/>
      <c r="H104" s="19"/>
      <c r="I104" s="19"/>
      <c r="U104" s="19"/>
      <c r="V104" s="19"/>
      <c r="W104" s="19"/>
      <c r="X104" s="1"/>
      <c r="Z104" s="19"/>
      <c r="AA104" s="19"/>
      <c r="AB104" s="19"/>
      <c r="AC104" s="19"/>
      <c r="AH104" s="1"/>
      <c r="AI104"/>
    </row>
    <row r="105" spans="1:35">
      <c r="A105" s="12"/>
      <c r="B105" s="12"/>
      <c r="C105" s="19"/>
      <c r="D105" s="19"/>
      <c r="F105" s="19"/>
      <c r="G105" s="19"/>
      <c r="H105" s="19"/>
      <c r="I105" s="19"/>
      <c r="U105" s="19"/>
      <c r="V105" s="19"/>
      <c r="W105" s="19"/>
      <c r="X105" s="1"/>
      <c r="Z105" s="19"/>
      <c r="AA105" s="19"/>
      <c r="AB105" s="19"/>
      <c r="AC105" s="19"/>
      <c r="AH105" s="1"/>
      <c r="AI105"/>
    </row>
    <row r="106" spans="1:35">
      <c r="A106" s="12"/>
      <c r="B106" s="12"/>
      <c r="C106" s="19"/>
      <c r="D106" s="19"/>
      <c r="F106" s="19"/>
      <c r="G106" s="19"/>
      <c r="H106" s="19"/>
      <c r="I106" s="19"/>
      <c r="U106" s="19"/>
      <c r="V106" s="19"/>
      <c r="W106" s="19"/>
      <c r="X106" s="1"/>
      <c r="Z106" s="19"/>
      <c r="AA106" s="19"/>
      <c r="AB106" s="19"/>
      <c r="AC106" s="19"/>
      <c r="AH106" s="1"/>
      <c r="AI106"/>
    </row>
    <row r="107" spans="1:35">
      <c r="A107" s="12"/>
      <c r="B107" s="12"/>
      <c r="C107" s="19"/>
      <c r="D107" s="19"/>
      <c r="F107" s="19"/>
      <c r="G107" s="19"/>
      <c r="H107" s="19"/>
      <c r="I107" s="19"/>
      <c r="U107" s="19"/>
      <c r="V107" s="19"/>
      <c r="W107" s="19"/>
      <c r="X107" s="1"/>
      <c r="Z107" s="19"/>
      <c r="AA107" s="19"/>
      <c r="AB107" s="19"/>
      <c r="AC107" s="19"/>
      <c r="AH107" s="1"/>
      <c r="AI107"/>
    </row>
    <row r="108" spans="1:35">
      <c r="A108" s="12"/>
      <c r="B108" s="12"/>
      <c r="C108" s="19"/>
      <c r="D108" s="19"/>
      <c r="F108" s="19"/>
      <c r="G108" s="19"/>
      <c r="H108" s="19"/>
      <c r="I108" s="19"/>
      <c r="U108" s="19"/>
      <c r="V108" s="19"/>
      <c r="W108" s="19"/>
      <c r="X108" s="1"/>
      <c r="Z108" s="19"/>
      <c r="AA108" s="19"/>
      <c r="AB108" s="19"/>
      <c r="AC108" s="19"/>
      <c r="AH108" s="1"/>
      <c r="AI108"/>
    </row>
    <row r="109" spans="1:35">
      <c r="A109" s="12"/>
      <c r="B109" s="12"/>
      <c r="C109" s="19"/>
      <c r="D109" s="19"/>
      <c r="F109" s="19"/>
      <c r="G109" s="19"/>
      <c r="H109" s="19"/>
      <c r="I109" s="19"/>
      <c r="U109" s="19"/>
      <c r="V109" s="19"/>
      <c r="W109" s="19"/>
      <c r="X109" s="1"/>
      <c r="Z109" s="19"/>
      <c r="AA109" s="19"/>
      <c r="AB109" s="19"/>
      <c r="AC109" s="19"/>
      <c r="AH109" s="1"/>
      <c r="AI109"/>
    </row>
    <row r="110" spans="1:35">
      <c r="A110" s="12"/>
      <c r="B110" s="12"/>
      <c r="C110" s="19"/>
      <c r="D110" s="19"/>
      <c r="F110" s="19"/>
      <c r="G110" s="19"/>
      <c r="H110" s="19"/>
      <c r="I110" s="19"/>
      <c r="U110" s="19"/>
      <c r="V110" s="19"/>
      <c r="W110" s="19"/>
      <c r="X110" s="1"/>
      <c r="Z110" s="19"/>
      <c r="AA110" s="19"/>
      <c r="AB110" s="19"/>
      <c r="AC110" s="19"/>
      <c r="AH110" s="1"/>
      <c r="AI110"/>
    </row>
    <row r="111" spans="1:35">
      <c r="A111" s="12"/>
      <c r="B111" s="12"/>
      <c r="C111" s="19"/>
      <c r="D111" s="19"/>
      <c r="F111" s="19"/>
      <c r="G111" s="19"/>
      <c r="H111" s="19"/>
      <c r="I111" s="19"/>
      <c r="U111" s="19"/>
      <c r="V111" s="19"/>
      <c r="W111" s="19"/>
      <c r="X111" s="1"/>
      <c r="Z111" s="19"/>
      <c r="AA111" s="19"/>
      <c r="AB111" s="19"/>
      <c r="AC111" s="19"/>
      <c r="AH111" s="1"/>
      <c r="AI111"/>
    </row>
    <row r="112" spans="1:35">
      <c r="A112" s="12"/>
      <c r="B112" s="12"/>
      <c r="C112" s="19"/>
      <c r="D112" s="19"/>
      <c r="F112" s="19"/>
      <c r="G112" s="19"/>
      <c r="H112" s="19"/>
      <c r="I112" s="19"/>
      <c r="U112" s="19"/>
      <c r="V112" s="19"/>
      <c r="W112" s="19"/>
      <c r="X112" s="1"/>
      <c r="Z112" s="19"/>
      <c r="AA112" s="19"/>
      <c r="AB112" s="19"/>
      <c r="AC112" s="19"/>
      <c r="AH112" s="1"/>
      <c r="AI112"/>
    </row>
    <row r="113" spans="1:35">
      <c r="A113" s="12"/>
      <c r="B113" s="12"/>
      <c r="C113" s="19"/>
      <c r="D113" s="19"/>
      <c r="F113" s="19"/>
      <c r="G113" s="19"/>
      <c r="H113" s="19"/>
      <c r="I113" s="19"/>
      <c r="U113" s="19"/>
      <c r="V113" s="19"/>
      <c r="W113" s="19"/>
      <c r="X113" s="1"/>
      <c r="Z113" s="19"/>
      <c r="AA113" s="19"/>
      <c r="AB113" s="19"/>
      <c r="AC113" s="19"/>
      <c r="AH113" s="1"/>
      <c r="AI113"/>
    </row>
    <row r="114" spans="1:35">
      <c r="A114" s="12"/>
      <c r="B114" s="12"/>
      <c r="C114" s="19"/>
      <c r="D114" s="19"/>
      <c r="F114" s="19"/>
      <c r="G114" s="19"/>
      <c r="H114" s="19"/>
      <c r="I114" s="19"/>
      <c r="U114" s="19"/>
      <c r="V114" s="19"/>
      <c r="W114" s="19"/>
      <c r="X114" s="1"/>
      <c r="Z114" s="19"/>
      <c r="AA114" s="19"/>
      <c r="AB114" s="19"/>
      <c r="AC114" s="19"/>
      <c r="AH114" s="1"/>
      <c r="AI114"/>
    </row>
    <row r="115" spans="1:35">
      <c r="A115" s="12"/>
      <c r="B115" s="12"/>
      <c r="C115" s="19"/>
      <c r="D115" s="19"/>
      <c r="F115" s="19"/>
      <c r="G115" s="19"/>
      <c r="H115" s="19"/>
      <c r="I115" s="19"/>
      <c r="U115" s="19"/>
      <c r="V115" s="19"/>
      <c r="W115" s="19"/>
      <c r="X115" s="1"/>
      <c r="Z115" s="19"/>
      <c r="AA115" s="19"/>
      <c r="AB115" s="19"/>
      <c r="AC115" s="19"/>
      <c r="AH115" s="1"/>
      <c r="AI115"/>
    </row>
    <row r="116" spans="1:35">
      <c r="A116" s="12"/>
      <c r="B116" s="12"/>
      <c r="C116" s="19"/>
      <c r="D116" s="19"/>
      <c r="F116" s="19"/>
      <c r="G116" s="19"/>
      <c r="H116" s="19"/>
      <c r="I116" s="19"/>
      <c r="U116" s="19"/>
      <c r="V116" s="19"/>
      <c r="W116" s="19"/>
      <c r="X116" s="1"/>
      <c r="Z116" s="19"/>
      <c r="AA116" s="19"/>
      <c r="AB116" s="19"/>
      <c r="AC116" s="19"/>
      <c r="AH116" s="1"/>
      <c r="AI116"/>
    </row>
    <row r="117" spans="1:35">
      <c r="A117" s="12"/>
      <c r="B117" s="12"/>
      <c r="C117" s="19"/>
      <c r="D117" s="19"/>
      <c r="F117" s="19"/>
      <c r="G117" s="19"/>
      <c r="H117" s="19"/>
      <c r="I117" s="19"/>
      <c r="U117" s="19"/>
      <c r="V117" s="19"/>
      <c r="W117" s="19"/>
      <c r="X117" s="1"/>
      <c r="Z117" s="19"/>
      <c r="AA117" s="19"/>
      <c r="AB117" s="19"/>
      <c r="AC117" s="19"/>
      <c r="AH117" s="1"/>
      <c r="AI117"/>
    </row>
    <row r="118" spans="1:35">
      <c r="A118" s="12"/>
      <c r="B118" s="12"/>
      <c r="C118" s="19"/>
      <c r="D118" s="19"/>
      <c r="F118" s="19"/>
      <c r="G118" s="19"/>
      <c r="H118" s="19"/>
      <c r="I118" s="19"/>
      <c r="U118" s="19"/>
      <c r="V118" s="19"/>
      <c r="W118" s="19"/>
      <c r="X118" s="1"/>
      <c r="Z118" s="19"/>
      <c r="AA118" s="19"/>
      <c r="AB118" s="19"/>
      <c r="AC118" s="19"/>
      <c r="AH118" s="1"/>
      <c r="AI118"/>
    </row>
    <row r="119" spans="1:35">
      <c r="A119" s="12"/>
      <c r="B119" s="12"/>
      <c r="C119" s="19"/>
      <c r="D119" s="19"/>
      <c r="F119" s="19"/>
      <c r="G119" s="19"/>
      <c r="H119" s="19"/>
      <c r="I119" s="19"/>
      <c r="U119" s="19"/>
      <c r="V119" s="19"/>
      <c r="W119" s="19"/>
      <c r="X119" s="1"/>
      <c r="Z119" s="19"/>
      <c r="AA119" s="19"/>
      <c r="AB119" s="19"/>
      <c r="AC119" s="19"/>
      <c r="AH119" s="1"/>
      <c r="AI119"/>
    </row>
    <row r="120" spans="1:35">
      <c r="A120" s="12"/>
      <c r="B120" s="12"/>
      <c r="C120" s="19"/>
      <c r="D120" s="19"/>
      <c r="F120" s="19"/>
      <c r="G120" s="19"/>
      <c r="H120" s="19"/>
      <c r="I120" s="19"/>
      <c r="U120" s="19"/>
      <c r="V120" s="19"/>
      <c r="W120" s="19"/>
      <c r="X120" s="1"/>
      <c r="Z120" s="19"/>
      <c r="AA120" s="19"/>
      <c r="AB120" s="19"/>
      <c r="AC120" s="19"/>
      <c r="AH120" s="1"/>
      <c r="AI120"/>
    </row>
    <row r="121" spans="1:35">
      <c r="A121" s="12"/>
      <c r="B121" s="12"/>
      <c r="C121" s="19"/>
      <c r="D121" s="19"/>
      <c r="F121" s="19"/>
      <c r="G121" s="19"/>
      <c r="H121" s="19"/>
      <c r="I121" s="19"/>
      <c r="U121" s="19"/>
      <c r="V121" s="19"/>
      <c r="W121" s="19"/>
      <c r="X121" s="1"/>
      <c r="Z121" s="19"/>
      <c r="AA121" s="19"/>
      <c r="AB121" s="19"/>
      <c r="AC121" s="19"/>
      <c r="AH121" s="1"/>
      <c r="AI121"/>
    </row>
    <row r="122" spans="1:35">
      <c r="A122" s="12"/>
      <c r="B122" s="12"/>
      <c r="C122" s="19"/>
      <c r="D122" s="19"/>
      <c r="F122" s="9"/>
      <c r="G122" s="9"/>
      <c r="H122" s="9"/>
      <c r="I122" s="9"/>
      <c r="U122" s="19"/>
      <c r="V122" s="19"/>
      <c r="W122" s="19"/>
      <c r="X122" s="1"/>
      <c r="Z122" s="19"/>
      <c r="AA122" s="19"/>
      <c r="AB122" s="19"/>
      <c r="AC122" s="19"/>
      <c r="AH122" s="1"/>
      <c r="AI122"/>
    </row>
    <row r="123" spans="1:35">
      <c r="A123" s="12"/>
      <c r="B123" s="12"/>
      <c r="C123" s="19"/>
      <c r="D123" s="19"/>
      <c r="F123" s="9"/>
      <c r="G123" s="9"/>
      <c r="H123" s="9"/>
      <c r="I123" s="9"/>
      <c r="U123" s="19"/>
      <c r="V123" s="19"/>
      <c r="W123" s="19"/>
      <c r="X123" s="1"/>
      <c r="Z123" s="19"/>
      <c r="AA123" s="19"/>
      <c r="AB123" s="19"/>
      <c r="AC123" s="19"/>
      <c r="AH123" s="1"/>
      <c r="AI123"/>
    </row>
    <row r="124" spans="1:35">
      <c r="A124" s="12"/>
      <c r="B124" s="12"/>
      <c r="C124" s="19"/>
      <c r="D124" s="19"/>
      <c r="F124" s="9"/>
      <c r="G124" s="9"/>
      <c r="H124" s="9"/>
      <c r="I124" s="9"/>
      <c r="U124" s="19"/>
      <c r="V124" s="19"/>
      <c r="W124" s="19"/>
      <c r="X124" s="1"/>
      <c r="Z124" s="19"/>
      <c r="AA124" s="19"/>
      <c r="AB124" s="19"/>
      <c r="AC124" s="19"/>
      <c r="AH124" s="1"/>
      <c r="AI124"/>
    </row>
    <row r="125" spans="1:35">
      <c r="A125" s="12"/>
      <c r="B125" s="12"/>
      <c r="C125" s="19"/>
      <c r="D125" s="19"/>
      <c r="F125" s="9"/>
      <c r="G125" s="9"/>
      <c r="H125" s="9"/>
      <c r="I125" s="9"/>
      <c r="U125" s="19"/>
      <c r="V125" s="19"/>
      <c r="W125" s="19"/>
      <c r="X125" s="1"/>
      <c r="Z125" s="19"/>
      <c r="AA125" s="19"/>
      <c r="AB125" s="19"/>
      <c r="AC125" s="19"/>
      <c r="AH125" s="1"/>
      <c r="AI125"/>
    </row>
    <row r="126" spans="1:35">
      <c r="A126" s="12"/>
      <c r="B126" s="12"/>
      <c r="C126" s="19"/>
      <c r="D126" s="19"/>
      <c r="F126" s="9"/>
      <c r="G126" s="9"/>
      <c r="H126" s="9"/>
      <c r="I126" s="9"/>
      <c r="U126" s="19"/>
      <c r="V126" s="19"/>
      <c r="W126" s="19"/>
      <c r="X126" s="1"/>
      <c r="Z126" s="19"/>
      <c r="AA126" s="19"/>
      <c r="AB126" s="19"/>
      <c r="AC126" s="19"/>
      <c r="AH126" s="1"/>
      <c r="AI126"/>
    </row>
    <row r="127" spans="1:35">
      <c r="A127" s="12"/>
      <c r="B127" s="12"/>
      <c r="C127" s="19"/>
      <c r="D127" s="19"/>
      <c r="F127" s="9"/>
      <c r="G127" s="9"/>
      <c r="H127" s="9"/>
      <c r="I127" s="9"/>
      <c r="U127" s="19"/>
      <c r="V127" s="19"/>
      <c r="W127" s="19"/>
      <c r="X127" s="1"/>
      <c r="Z127" s="19"/>
      <c r="AA127" s="19"/>
      <c r="AB127" s="19"/>
      <c r="AC127" s="19"/>
      <c r="AH127" s="1"/>
      <c r="AI127"/>
    </row>
    <row r="128" spans="1:35">
      <c r="A128" s="12"/>
      <c r="B128" s="12"/>
      <c r="C128" s="19"/>
      <c r="D128" s="19"/>
      <c r="F128" s="9"/>
      <c r="G128" s="9"/>
      <c r="H128" s="9"/>
      <c r="I128" s="9"/>
      <c r="U128" s="19"/>
      <c r="V128" s="19"/>
      <c r="W128" s="19"/>
      <c r="X128" s="1"/>
      <c r="Z128" s="19"/>
      <c r="AA128" s="19"/>
      <c r="AB128" s="19"/>
      <c r="AC128" s="19"/>
      <c r="AH128" s="1"/>
      <c r="AI128"/>
    </row>
    <row r="129" spans="1:35">
      <c r="A129" s="12"/>
      <c r="B129" s="12"/>
      <c r="C129" s="19"/>
      <c r="D129" s="19"/>
      <c r="F129" s="9"/>
      <c r="G129" s="9"/>
      <c r="H129" s="9"/>
      <c r="I129" s="9"/>
      <c r="U129" s="19"/>
      <c r="V129" s="19"/>
      <c r="W129" s="19"/>
      <c r="X129" s="1"/>
      <c r="Z129" s="19"/>
      <c r="AA129" s="19"/>
      <c r="AB129" s="19"/>
      <c r="AC129" s="19"/>
      <c r="AH129" s="1"/>
      <c r="AI129"/>
    </row>
    <row r="130" spans="1:35">
      <c r="A130" s="12"/>
      <c r="B130" s="12"/>
      <c r="C130" s="19"/>
      <c r="D130" s="19"/>
      <c r="F130" s="9"/>
      <c r="G130" s="9"/>
      <c r="H130" s="9"/>
      <c r="I130" s="9"/>
      <c r="U130" s="19"/>
      <c r="V130" s="19"/>
      <c r="W130" s="19"/>
      <c r="X130" s="1"/>
      <c r="Z130" s="19"/>
      <c r="AA130" s="19"/>
      <c r="AB130" s="19"/>
      <c r="AC130" s="19"/>
      <c r="AH130" s="1"/>
      <c r="AI130"/>
    </row>
    <row r="131" spans="1:35">
      <c r="A131" s="12"/>
      <c r="B131" s="12"/>
      <c r="C131" s="19"/>
      <c r="D131" s="19"/>
      <c r="F131" s="9"/>
      <c r="G131" s="9"/>
      <c r="H131" s="9"/>
      <c r="I131" s="9"/>
      <c r="U131" s="19"/>
      <c r="V131" s="19"/>
      <c r="W131" s="19"/>
      <c r="X131" s="1"/>
      <c r="Z131" s="19"/>
      <c r="AA131" s="19"/>
      <c r="AB131" s="19"/>
      <c r="AC131" s="19"/>
      <c r="AH131" s="1"/>
      <c r="AI131"/>
    </row>
    <row r="132" spans="1:35">
      <c r="A132" s="12"/>
      <c r="B132" s="12"/>
      <c r="C132" s="19"/>
      <c r="D132" s="19"/>
      <c r="F132" s="9"/>
      <c r="G132" s="9"/>
      <c r="H132" s="9"/>
      <c r="I132" s="9"/>
      <c r="U132" s="19"/>
      <c r="V132" s="19"/>
      <c r="W132" s="19"/>
      <c r="X132" s="1"/>
      <c r="Z132" s="19"/>
      <c r="AA132" s="19"/>
      <c r="AB132" s="19"/>
      <c r="AC132" s="19"/>
      <c r="AH132" s="1"/>
      <c r="AI132"/>
    </row>
    <row r="133" spans="1:35">
      <c r="A133" s="12"/>
      <c r="B133" s="12"/>
      <c r="C133" s="19"/>
      <c r="D133" s="19"/>
      <c r="F133" s="9"/>
      <c r="G133" s="9"/>
      <c r="H133" s="9"/>
      <c r="I133" s="9"/>
      <c r="U133" s="19"/>
      <c r="V133" s="19"/>
      <c r="W133" s="19"/>
      <c r="X133" s="1"/>
      <c r="Z133" s="19"/>
      <c r="AA133" s="19"/>
      <c r="AB133" s="19"/>
      <c r="AC133" s="19"/>
      <c r="AH133" s="1"/>
      <c r="AI133"/>
    </row>
    <row r="134" spans="1:35">
      <c r="A134" s="12"/>
      <c r="B134" s="12"/>
      <c r="C134" s="19"/>
      <c r="D134" s="19"/>
      <c r="F134" s="9"/>
      <c r="G134" s="9"/>
      <c r="H134" s="9"/>
      <c r="I134" s="9"/>
      <c r="U134" s="19"/>
      <c r="V134" s="19"/>
      <c r="W134" s="19"/>
      <c r="X134" s="1"/>
      <c r="Z134" s="19"/>
      <c r="AA134" s="19"/>
      <c r="AB134" s="19"/>
      <c r="AC134" s="19"/>
      <c r="AH134" s="1"/>
      <c r="AI134"/>
    </row>
    <row r="135" spans="1:35">
      <c r="A135" s="12"/>
      <c r="B135" s="12"/>
      <c r="C135" s="19"/>
      <c r="D135" s="19"/>
      <c r="F135" s="9"/>
      <c r="G135" s="9"/>
      <c r="H135" s="9"/>
      <c r="I135" s="9"/>
      <c r="U135" s="19"/>
      <c r="V135" s="19"/>
      <c r="W135" s="19"/>
      <c r="X135" s="1"/>
      <c r="Z135" s="19"/>
      <c r="AA135" s="19"/>
      <c r="AB135" s="19"/>
      <c r="AC135" s="19"/>
      <c r="AH135" s="1"/>
      <c r="AI135"/>
    </row>
    <row r="136" spans="1:35">
      <c r="A136" s="12"/>
      <c r="B136" s="12"/>
      <c r="C136" s="19"/>
      <c r="D136" s="19"/>
      <c r="F136" s="9"/>
      <c r="G136" s="9"/>
      <c r="H136" s="9"/>
      <c r="I136" s="9"/>
      <c r="U136" s="19"/>
      <c r="V136" s="19"/>
      <c r="W136" s="19"/>
      <c r="X136" s="1"/>
      <c r="Z136" s="19"/>
      <c r="AA136" s="19"/>
      <c r="AB136" s="19"/>
      <c r="AC136" s="19"/>
      <c r="AH136" s="1"/>
      <c r="AI136"/>
    </row>
    <row r="137" spans="1:35">
      <c r="A137" s="12"/>
      <c r="B137" s="12"/>
      <c r="C137" s="19"/>
      <c r="D137" s="19"/>
      <c r="F137" s="9"/>
      <c r="G137" s="9"/>
      <c r="H137" s="9"/>
      <c r="I137" s="9"/>
      <c r="U137" s="19"/>
      <c r="V137" s="19"/>
      <c r="W137" s="19"/>
      <c r="X137" s="1"/>
      <c r="Z137" s="19"/>
      <c r="AA137" s="19"/>
      <c r="AB137" s="19"/>
      <c r="AC137" s="19"/>
      <c r="AH137" s="1"/>
      <c r="AI137"/>
    </row>
    <row r="138" spans="1:35">
      <c r="A138" s="12"/>
      <c r="B138" s="12"/>
      <c r="C138" s="19"/>
      <c r="D138" s="19"/>
      <c r="F138" s="9"/>
      <c r="G138" s="9"/>
      <c r="H138" s="9"/>
      <c r="I138" s="9"/>
      <c r="U138" s="19"/>
      <c r="V138" s="19"/>
      <c r="W138" s="19"/>
      <c r="X138" s="1"/>
      <c r="Z138" s="19"/>
      <c r="AA138" s="19"/>
      <c r="AB138" s="19"/>
      <c r="AC138" s="19"/>
      <c r="AH138" s="1"/>
      <c r="AI138"/>
    </row>
    <row r="139" spans="1:35">
      <c r="A139" s="12"/>
      <c r="B139" s="12"/>
      <c r="C139" s="19"/>
      <c r="D139" s="19"/>
      <c r="F139" s="9"/>
      <c r="G139" s="9"/>
      <c r="H139" s="9"/>
      <c r="I139" s="9"/>
      <c r="U139" s="19"/>
      <c r="V139" s="19"/>
      <c r="W139" s="19"/>
      <c r="X139" s="1"/>
      <c r="Z139" s="19"/>
      <c r="AA139" s="19"/>
      <c r="AB139" s="19"/>
      <c r="AC139" s="19"/>
      <c r="AH139" s="1"/>
      <c r="AI139"/>
    </row>
    <row r="140" spans="1:35">
      <c r="A140" s="12"/>
      <c r="B140" s="12"/>
      <c r="C140" s="19"/>
      <c r="D140" s="19"/>
      <c r="F140" s="9"/>
      <c r="G140" s="9"/>
      <c r="H140" s="9"/>
      <c r="I140" s="9"/>
      <c r="U140" s="19"/>
      <c r="V140" s="19"/>
      <c r="W140" s="19"/>
      <c r="X140" s="1"/>
      <c r="Z140" s="19"/>
      <c r="AA140" s="19"/>
      <c r="AB140" s="19"/>
      <c r="AC140" s="19"/>
      <c r="AH140" s="1"/>
      <c r="AI140"/>
    </row>
    <row r="141" spans="1:35">
      <c r="A141" s="12"/>
      <c r="B141" s="12"/>
      <c r="C141" s="19"/>
      <c r="D141" s="19"/>
      <c r="F141" s="9"/>
      <c r="G141" s="9"/>
      <c r="H141" s="9"/>
      <c r="I141" s="9"/>
      <c r="U141" s="19"/>
      <c r="V141" s="19"/>
      <c r="W141" s="19"/>
      <c r="X141" s="1"/>
      <c r="Z141" s="19"/>
      <c r="AA141" s="19"/>
      <c r="AB141" s="19"/>
      <c r="AC141" s="19"/>
      <c r="AH141" s="1"/>
      <c r="AI141"/>
    </row>
    <row r="142" spans="1:35">
      <c r="A142" s="12"/>
      <c r="B142" s="12"/>
      <c r="C142" s="19"/>
      <c r="D142" s="19"/>
      <c r="F142" s="9"/>
      <c r="G142" s="9"/>
      <c r="H142" s="9"/>
      <c r="I142" s="9"/>
      <c r="U142" s="19"/>
      <c r="V142" s="19"/>
      <c r="W142" s="19"/>
      <c r="X142" s="1"/>
      <c r="Z142" s="19"/>
      <c r="AA142" s="19"/>
      <c r="AB142" s="19"/>
      <c r="AC142" s="19"/>
      <c r="AH142" s="1"/>
      <c r="AI142"/>
    </row>
    <row r="143" spans="1:35">
      <c r="A143" s="12"/>
      <c r="B143" s="12"/>
      <c r="C143" s="19"/>
      <c r="D143" s="19"/>
      <c r="F143" s="9"/>
      <c r="G143" s="9"/>
      <c r="H143" s="9"/>
      <c r="I143" s="9"/>
      <c r="U143" s="19"/>
      <c r="V143" s="19"/>
      <c r="W143" s="19"/>
      <c r="X143" s="1"/>
      <c r="Z143" s="19"/>
      <c r="AA143" s="19"/>
      <c r="AB143" s="19"/>
      <c r="AC143" s="19"/>
      <c r="AH143" s="1"/>
      <c r="AI143"/>
    </row>
    <row r="144" spans="1:35">
      <c r="A144" s="12"/>
      <c r="B144" s="12"/>
      <c r="C144" s="19"/>
      <c r="D144" s="19"/>
      <c r="F144" s="9"/>
      <c r="G144" s="9"/>
      <c r="H144" s="9"/>
      <c r="I144" s="9"/>
      <c r="U144" s="19"/>
      <c r="V144" s="19"/>
      <c r="W144" s="19"/>
      <c r="X144" s="1"/>
      <c r="Z144" s="19"/>
      <c r="AA144" s="19"/>
      <c r="AB144" s="19"/>
      <c r="AC144" s="19"/>
      <c r="AH144" s="1"/>
      <c r="AI144"/>
    </row>
    <row r="145" spans="1:35">
      <c r="A145" s="12"/>
      <c r="B145" s="12"/>
      <c r="C145" s="19"/>
      <c r="D145" s="19"/>
      <c r="F145" s="9"/>
      <c r="G145" s="9"/>
      <c r="H145" s="9"/>
      <c r="I145" s="9"/>
      <c r="U145" s="19"/>
      <c r="V145" s="19"/>
      <c r="W145" s="19"/>
      <c r="X145" s="1"/>
      <c r="Z145" s="19"/>
      <c r="AA145" s="19"/>
      <c r="AB145" s="19"/>
      <c r="AC145" s="19"/>
      <c r="AH145" s="1"/>
      <c r="AI145"/>
    </row>
    <row r="146" spans="1:35">
      <c r="A146" s="12"/>
      <c r="B146" s="12"/>
      <c r="C146" s="19"/>
      <c r="D146" s="19"/>
      <c r="F146" s="9"/>
      <c r="G146" s="9"/>
      <c r="H146" s="9"/>
      <c r="I146" s="9"/>
      <c r="U146" s="19"/>
      <c r="V146" s="19"/>
      <c r="W146" s="19"/>
      <c r="X146" s="1"/>
      <c r="Z146" s="19"/>
      <c r="AA146" s="19"/>
      <c r="AB146" s="19"/>
      <c r="AC146" s="19"/>
      <c r="AH146" s="1"/>
      <c r="AI146"/>
    </row>
    <row r="147" spans="1:35">
      <c r="A147" s="12"/>
      <c r="B147" s="12"/>
      <c r="C147" s="19"/>
      <c r="D147" s="19"/>
      <c r="F147" s="9"/>
      <c r="G147" s="9"/>
      <c r="H147" s="9"/>
      <c r="I147" s="9"/>
      <c r="U147" s="19"/>
      <c r="V147" s="19"/>
      <c r="W147" s="19"/>
      <c r="X147" s="1"/>
      <c r="Z147" s="19"/>
      <c r="AA147" s="19"/>
      <c r="AB147" s="19"/>
      <c r="AC147" s="19"/>
      <c r="AH147" s="1"/>
      <c r="AI147"/>
    </row>
    <row r="148" spans="1:35">
      <c r="A148" s="12"/>
      <c r="B148" s="12"/>
      <c r="C148" s="19"/>
      <c r="D148" s="19"/>
      <c r="F148" s="9"/>
      <c r="G148" s="9"/>
      <c r="H148" s="9"/>
      <c r="I148" s="9"/>
      <c r="U148" s="19"/>
      <c r="V148" s="19"/>
      <c r="W148" s="19"/>
      <c r="X148" s="1"/>
      <c r="Z148" s="19"/>
      <c r="AA148" s="19"/>
      <c r="AB148" s="19"/>
      <c r="AC148" s="19"/>
      <c r="AH148" s="1"/>
      <c r="AI148"/>
    </row>
    <row r="149" spans="1:35">
      <c r="A149" s="12"/>
      <c r="B149" s="12"/>
      <c r="C149" s="19"/>
      <c r="D149" s="19"/>
      <c r="F149" s="9"/>
      <c r="G149" s="9"/>
      <c r="H149" s="9"/>
      <c r="I149" s="9"/>
      <c r="U149" s="19"/>
      <c r="V149" s="19"/>
      <c r="W149" s="19"/>
      <c r="X149" s="1"/>
      <c r="Z149" s="19"/>
      <c r="AA149" s="19"/>
      <c r="AB149" s="19"/>
      <c r="AC149" s="19"/>
      <c r="AH149" s="1"/>
      <c r="AI149"/>
    </row>
    <row r="150" spans="1:35">
      <c r="A150" s="12"/>
      <c r="B150" s="12"/>
      <c r="C150" s="19"/>
      <c r="D150" s="19"/>
      <c r="F150" s="9"/>
      <c r="G150" s="9"/>
      <c r="H150" s="9"/>
      <c r="I150" s="9"/>
      <c r="U150" s="19"/>
      <c r="V150" s="19"/>
      <c r="W150" s="19"/>
      <c r="X150" s="1"/>
      <c r="Z150" s="19"/>
      <c r="AA150" s="19"/>
      <c r="AB150" s="19"/>
      <c r="AC150" s="19"/>
      <c r="AH150" s="1"/>
      <c r="AI150"/>
    </row>
    <row r="151" spans="1:35">
      <c r="A151" s="12"/>
      <c r="B151" s="12"/>
      <c r="C151" s="19"/>
      <c r="D151" s="19"/>
      <c r="F151" s="9"/>
      <c r="G151" s="9"/>
      <c r="H151" s="9"/>
      <c r="I151" s="9"/>
      <c r="U151" s="19"/>
      <c r="V151" s="19"/>
      <c r="W151" s="19"/>
      <c r="X151" s="1"/>
      <c r="Z151" s="19"/>
      <c r="AA151" s="19"/>
      <c r="AB151" s="19"/>
      <c r="AC151" s="19"/>
      <c r="AH151" s="1"/>
      <c r="AI151"/>
    </row>
    <row r="152" spans="1:35">
      <c r="A152" s="12"/>
      <c r="B152" s="12"/>
      <c r="C152" s="19"/>
      <c r="D152" s="19"/>
      <c r="F152" s="9"/>
      <c r="G152" s="9"/>
      <c r="H152" s="9"/>
      <c r="I152" s="9"/>
      <c r="U152" s="19"/>
      <c r="V152" s="19"/>
      <c r="W152" s="19"/>
      <c r="X152" s="1"/>
      <c r="Z152" s="19"/>
      <c r="AA152" s="19"/>
      <c r="AB152" s="19"/>
      <c r="AC152" s="19"/>
      <c r="AH152" s="1"/>
      <c r="AI152"/>
    </row>
    <row r="153" spans="1:35">
      <c r="A153" s="12"/>
      <c r="B153" s="12"/>
      <c r="C153" s="19"/>
      <c r="D153" s="19"/>
      <c r="F153" s="9"/>
      <c r="G153" s="9"/>
      <c r="H153" s="9"/>
      <c r="I153" s="9"/>
      <c r="U153" s="19"/>
      <c r="V153" s="19"/>
      <c r="W153" s="19"/>
      <c r="X153" s="1"/>
      <c r="Z153" s="19"/>
      <c r="AA153" s="19"/>
      <c r="AB153" s="19"/>
      <c r="AC153" s="19"/>
      <c r="AH153" s="1"/>
      <c r="AI153"/>
    </row>
    <row r="154" spans="1:35">
      <c r="A154" s="12"/>
      <c r="B154" s="12"/>
      <c r="C154" s="19"/>
      <c r="D154" s="19"/>
      <c r="F154" s="9"/>
      <c r="G154" s="9"/>
      <c r="H154" s="9"/>
      <c r="I154" s="9"/>
      <c r="U154" s="19"/>
      <c r="V154" s="19"/>
      <c r="W154" s="19"/>
      <c r="X154" s="1"/>
      <c r="Z154" s="19"/>
      <c r="AA154" s="19"/>
      <c r="AB154" s="19"/>
      <c r="AC154" s="19"/>
      <c r="AH154" s="1"/>
      <c r="AI154"/>
    </row>
    <row r="155" spans="1:35">
      <c r="A155" s="12"/>
      <c r="B155" s="12"/>
      <c r="C155" s="19"/>
      <c r="D155" s="19"/>
      <c r="F155" s="9"/>
      <c r="G155" s="9"/>
      <c r="H155" s="9"/>
      <c r="I155" s="9"/>
      <c r="U155" s="19"/>
      <c r="V155" s="19"/>
      <c r="W155" s="19"/>
      <c r="X155" s="1"/>
      <c r="Z155" s="19"/>
      <c r="AA155" s="19"/>
      <c r="AB155" s="19"/>
      <c r="AC155" s="19"/>
      <c r="AH155" s="1"/>
      <c r="AI155"/>
    </row>
    <row r="156" spans="1:35">
      <c r="A156" s="12"/>
      <c r="B156" s="12"/>
      <c r="C156" s="19"/>
      <c r="D156" s="19"/>
      <c r="F156" s="9"/>
      <c r="G156" s="9"/>
      <c r="H156" s="9"/>
      <c r="I156" s="9"/>
      <c r="U156" s="19"/>
      <c r="V156" s="19"/>
      <c r="W156" s="19"/>
      <c r="X156" s="1"/>
      <c r="Z156" s="19"/>
      <c r="AA156" s="19"/>
      <c r="AB156" s="19"/>
      <c r="AC156" s="19"/>
      <c r="AH156" s="1"/>
      <c r="AI156"/>
    </row>
    <row r="157" spans="1:35">
      <c r="A157" s="12"/>
      <c r="B157" s="12"/>
      <c r="C157" s="19"/>
      <c r="D157" s="19"/>
      <c r="F157" s="9"/>
      <c r="G157" s="9"/>
      <c r="H157" s="9"/>
      <c r="I157" s="9"/>
      <c r="U157" s="19"/>
      <c r="V157" s="19"/>
      <c r="W157" s="19"/>
      <c r="X157" s="1"/>
      <c r="Z157" s="19"/>
      <c r="AA157" s="19"/>
      <c r="AB157" s="19"/>
      <c r="AC157" s="19"/>
      <c r="AH157" s="1"/>
      <c r="AI157"/>
    </row>
    <row r="158" spans="1:35">
      <c r="A158" s="12"/>
      <c r="B158" s="12"/>
      <c r="C158" s="19"/>
      <c r="D158" s="19"/>
      <c r="F158" s="9"/>
      <c r="G158" s="9"/>
      <c r="H158" s="9"/>
      <c r="I158" s="9"/>
      <c r="U158" s="19"/>
      <c r="V158" s="19"/>
      <c r="W158" s="19"/>
      <c r="X158" s="1"/>
      <c r="Z158" s="19"/>
      <c r="AA158" s="19"/>
      <c r="AB158" s="19"/>
      <c r="AC158" s="19"/>
      <c r="AH158" s="1"/>
      <c r="AI158"/>
    </row>
    <row r="159" spans="1:35">
      <c r="A159" s="12"/>
      <c r="B159" s="12"/>
      <c r="C159" s="19"/>
      <c r="D159" s="19"/>
      <c r="F159" s="9"/>
      <c r="G159" s="9"/>
      <c r="H159" s="9"/>
      <c r="I159" s="9"/>
      <c r="U159" s="19"/>
      <c r="V159" s="19"/>
      <c r="W159" s="19"/>
      <c r="X159" s="1"/>
      <c r="Z159" s="19"/>
      <c r="AA159" s="19"/>
      <c r="AB159" s="19"/>
      <c r="AC159" s="19"/>
      <c r="AH159" s="1"/>
      <c r="AI159"/>
    </row>
    <row r="160" spans="1:35">
      <c r="A160" s="12"/>
      <c r="B160" s="12"/>
      <c r="C160" s="19"/>
      <c r="D160" s="19"/>
      <c r="F160" s="9"/>
      <c r="G160" s="9"/>
      <c r="H160" s="9"/>
      <c r="I160" s="9"/>
      <c r="U160" s="19"/>
      <c r="V160" s="19"/>
      <c r="W160" s="19"/>
      <c r="X160" s="1"/>
      <c r="Z160" s="19"/>
      <c r="AA160" s="19"/>
      <c r="AB160" s="19"/>
      <c r="AC160" s="19"/>
      <c r="AH160" s="1"/>
      <c r="AI160"/>
    </row>
    <row r="161" spans="1:35">
      <c r="A161" s="12"/>
      <c r="B161" s="12"/>
      <c r="C161" s="19"/>
      <c r="D161" s="19"/>
      <c r="F161" s="9"/>
      <c r="G161" s="9"/>
      <c r="H161" s="9"/>
      <c r="I161" s="9"/>
      <c r="U161" s="19"/>
      <c r="V161" s="19"/>
      <c r="W161" s="19"/>
      <c r="X161" s="1"/>
      <c r="Z161" s="19"/>
      <c r="AA161" s="19"/>
      <c r="AB161" s="19"/>
      <c r="AC161" s="19"/>
      <c r="AH161" s="1"/>
      <c r="AI161"/>
    </row>
    <row r="162" spans="1:35">
      <c r="A162" s="12"/>
      <c r="B162" s="12"/>
      <c r="C162" s="19"/>
      <c r="D162" s="19"/>
      <c r="F162" s="9"/>
      <c r="G162" s="9"/>
      <c r="H162" s="9"/>
      <c r="I162" s="9"/>
      <c r="U162" s="19"/>
      <c r="V162" s="19"/>
      <c r="W162" s="19"/>
      <c r="X162" s="1"/>
      <c r="Z162" s="19"/>
      <c r="AA162" s="19"/>
      <c r="AB162" s="19"/>
      <c r="AC162" s="19"/>
      <c r="AH162" s="1"/>
      <c r="AI162"/>
    </row>
    <row r="163" spans="1:35">
      <c r="A163" s="12"/>
      <c r="B163" s="12"/>
      <c r="C163" s="19"/>
      <c r="D163" s="19"/>
      <c r="F163" s="9"/>
      <c r="G163" s="9"/>
      <c r="H163" s="9"/>
      <c r="I163" s="9"/>
      <c r="U163" s="19"/>
      <c r="V163" s="19"/>
      <c r="W163" s="19"/>
      <c r="X163" s="1"/>
      <c r="Z163" s="19"/>
      <c r="AA163" s="19"/>
      <c r="AB163" s="19"/>
      <c r="AC163" s="19"/>
      <c r="AH163" s="1"/>
      <c r="AI163"/>
    </row>
    <row r="164" spans="1:35">
      <c r="A164" s="12"/>
      <c r="B164" s="12"/>
      <c r="C164" s="19"/>
      <c r="D164" s="19"/>
      <c r="F164" s="9"/>
      <c r="G164" s="9"/>
      <c r="H164" s="9"/>
      <c r="I164" s="9"/>
      <c r="U164" s="19"/>
      <c r="V164" s="19"/>
      <c r="W164" s="19"/>
      <c r="X164" s="1"/>
      <c r="Z164" s="19"/>
      <c r="AA164" s="19"/>
      <c r="AB164" s="19"/>
      <c r="AC164" s="19"/>
      <c r="AH164" s="1"/>
      <c r="AI164"/>
    </row>
    <row r="165" spans="1:35">
      <c r="A165" s="12"/>
      <c r="B165" s="12"/>
      <c r="C165" s="19"/>
      <c r="D165" s="19"/>
      <c r="F165" s="9"/>
      <c r="G165" s="9"/>
      <c r="H165" s="9"/>
      <c r="I165" s="9"/>
      <c r="U165" s="19"/>
      <c r="V165" s="19"/>
      <c r="W165" s="19"/>
      <c r="X165" s="1"/>
      <c r="Z165" s="19"/>
      <c r="AA165" s="19"/>
      <c r="AB165" s="19"/>
      <c r="AC165" s="19"/>
      <c r="AH165" s="1"/>
      <c r="AI165"/>
    </row>
    <row r="166" spans="1:35">
      <c r="A166" s="12"/>
      <c r="B166" s="12"/>
      <c r="C166" s="19"/>
      <c r="D166" s="19"/>
      <c r="F166" s="9"/>
      <c r="G166" s="9"/>
      <c r="H166" s="9"/>
      <c r="I166" s="9"/>
      <c r="U166" s="19"/>
      <c r="V166" s="19"/>
      <c r="W166" s="19"/>
      <c r="X166" s="1"/>
      <c r="Z166" s="19"/>
      <c r="AA166" s="19"/>
      <c r="AB166" s="19"/>
      <c r="AC166" s="19"/>
      <c r="AH166" s="1"/>
      <c r="AI166"/>
    </row>
    <row r="167" spans="1:35">
      <c r="A167" s="12"/>
      <c r="B167" s="12"/>
      <c r="C167" s="19"/>
      <c r="D167" s="19"/>
      <c r="F167" s="9"/>
      <c r="G167" s="9"/>
      <c r="H167" s="9"/>
      <c r="I167" s="9"/>
      <c r="U167" s="19"/>
      <c r="V167" s="19"/>
      <c r="W167" s="19"/>
      <c r="X167" s="1"/>
      <c r="Z167" s="19"/>
      <c r="AA167" s="19"/>
      <c r="AB167" s="19"/>
      <c r="AC167" s="19"/>
      <c r="AH167" s="1"/>
      <c r="AI167"/>
    </row>
    <row r="168" spans="1:35">
      <c r="A168" s="12"/>
      <c r="B168" s="12"/>
      <c r="C168" s="19"/>
      <c r="D168" s="19"/>
      <c r="F168" s="9"/>
      <c r="G168" s="9"/>
      <c r="H168" s="9"/>
      <c r="I168" s="9"/>
      <c r="U168" s="19"/>
      <c r="V168" s="19"/>
      <c r="W168" s="19"/>
      <c r="X168" s="1"/>
      <c r="Z168" s="19"/>
      <c r="AA168" s="19"/>
      <c r="AB168" s="19"/>
      <c r="AC168" s="19"/>
      <c r="AH168" s="1"/>
      <c r="AI168"/>
    </row>
    <row r="169" spans="1:35">
      <c r="A169" s="12"/>
      <c r="B169" s="12"/>
      <c r="C169" s="19"/>
      <c r="D169" s="19"/>
      <c r="F169" s="9"/>
      <c r="G169" s="9"/>
      <c r="H169" s="9"/>
      <c r="I169" s="9"/>
      <c r="U169" s="19"/>
      <c r="V169" s="19"/>
      <c r="W169" s="19"/>
      <c r="X169" s="1"/>
      <c r="Z169" s="19"/>
      <c r="AA169" s="19"/>
      <c r="AB169" s="19"/>
      <c r="AC169" s="19"/>
      <c r="AH169" s="1"/>
      <c r="AI169"/>
    </row>
    <row r="170" spans="1:35">
      <c r="A170" s="12"/>
      <c r="B170" s="12"/>
      <c r="C170" s="19"/>
      <c r="D170" s="19"/>
      <c r="F170" s="9"/>
      <c r="G170" s="9"/>
      <c r="H170" s="9"/>
      <c r="I170" s="9"/>
      <c r="U170" s="19"/>
      <c r="V170" s="19"/>
      <c r="W170" s="19"/>
      <c r="X170" s="1"/>
      <c r="Z170" s="19"/>
      <c r="AA170" s="19"/>
      <c r="AB170" s="19"/>
      <c r="AC170" s="19"/>
      <c r="AH170" s="1"/>
      <c r="AI170"/>
    </row>
    <row r="171" spans="1:35">
      <c r="A171" s="12"/>
      <c r="B171" s="12"/>
      <c r="C171" s="19"/>
      <c r="D171" s="19"/>
      <c r="F171" s="9"/>
      <c r="G171" s="9"/>
      <c r="H171" s="9"/>
      <c r="I171" s="9"/>
      <c r="U171" s="19"/>
      <c r="V171" s="19"/>
      <c r="W171" s="19"/>
      <c r="X171" s="1"/>
      <c r="Z171" s="19"/>
      <c r="AA171" s="19"/>
      <c r="AB171" s="19"/>
      <c r="AC171" s="19"/>
      <c r="AH171" s="1"/>
      <c r="AI171"/>
    </row>
    <row r="172" spans="1:35">
      <c r="A172" s="12"/>
      <c r="B172" s="12"/>
      <c r="C172" s="19"/>
      <c r="D172" s="19"/>
      <c r="F172" s="9"/>
      <c r="G172" s="9"/>
      <c r="H172" s="9"/>
      <c r="I172" s="9"/>
      <c r="U172" s="19"/>
      <c r="V172" s="19"/>
      <c r="W172" s="19"/>
      <c r="X172" s="1"/>
      <c r="Z172" s="19"/>
      <c r="AA172" s="19"/>
      <c r="AB172" s="19"/>
      <c r="AC172" s="19"/>
      <c r="AH172" s="1"/>
      <c r="AI172"/>
    </row>
    <row r="173" spans="1:35">
      <c r="A173" s="12"/>
      <c r="B173" s="12"/>
      <c r="C173" s="19"/>
      <c r="D173" s="19"/>
      <c r="F173" s="9"/>
      <c r="G173" s="9"/>
      <c r="H173" s="9"/>
      <c r="I173" s="9"/>
      <c r="U173" s="19"/>
      <c r="V173" s="19"/>
      <c r="W173" s="19"/>
      <c r="X173" s="1"/>
      <c r="Z173" s="19"/>
      <c r="AA173" s="19"/>
      <c r="AB173" s="19"/>
      <c r="AC173" s="19"/>
      <c r="AH173" s="1"/>
      <c r="AI173"/>
    </row>
    <row r="174" spans="1:35">
      <c r="A174" s="12"/>
      <c r="B174" s="12"/>
      <c r="C174" s="19"/>
      <c r="D174" s="19"/>
      <c r="F174" s="9"/>
      <c r="G174" s="9"/>
      <c r="H174" s="9"/>
      <c r="I174" s="9"/>
      <c r="U174" s="19"/>
      <c r="V174" s="19"/>
      <c r="W174" s="19"/>
      <c r="X174" s="1"/>
      <c r="Z174" s="19"/>
      <c r="AA174" s="19"/>
      <c r="AB174" s="19"/>
      <c r="AC174" s="19"/>
      <c r="AH174" s="1"/>
      <c r="AI174"/>
    </row>
    <row r="175" spans="1:35">
      <c r="A175" s="12"/>
      <c r="B175" s="12"/>
      <c r="C175" s="19"/>
      <c r="D175" s="19"/>
      <c r="F175" s="9"/>
      <c r="G175" s="9"/>
      <c r="H175" s="9"/>
      <c r="I175" s="9"/>
      <c r="U175" s="19"/>
      <c r="V175" s="19"/>
      <c r="W175" s="19"/>
      <c r="X175" s="1"/>
      <c r="Z175" s="19"/>
      <c r="AA175" s="19"/>
      <c r="AB175" s="19"/>
      <c r="AC175" s="19"/>
      <c r="AH175" s="1"/>
      <c r="AI175"/>
    </row>
    <row r="176" spans="1:35">
      <c r="A176" s="12"/>
      <c r="B176" s="12"/>
      <c r="C176" s="19"/>
      <c r="D176" s="19"/>
      <c r="F176" s="9"/>
      <c r="G176" s="9"/>
      <c r="H176" s="9"/>
      <c r="I176" s="9"/>
      <c r="U176" s="19"/>
      <c r="V176" s="19"/>
      <c r="W176" s="19"/>
      <c r="X176" s="1"/>
      <c r="Z176" s="19"/>
      <c r="AA176" s="19"/>
      <c r="AB176" s="19"/>
      <c r="AC176" s="19"/>
      <c r="AH176" s="1"/>
      <c r="AI176"/>
    </row>
    <row r="177" spans="1:35">
      <c r="A177" s="12"/>
      <c r="B177" s="12"/>
      <c r="C177" s="19"/>
      <c r="D177" s="19"/>
      <c r="F177" s="9"/>
      <c r="G177" s="9"/>
      <c r="H177" s="9"/>
      <c r="I177" s="9"/>
      <c r="U177" s="19"/>
      <c r="V177" s="19"/>
      <c r="W177" s="19"/>
      <c r="X177" s="1"/>
      <c r="Z177" s="19"/>
      <c r="AA177" s="19"/>
      <c r="AB177" s="19"/>
      <c r="AC177" s="19"/>
      <c r="AH177" s="1"/>
      <c r="AI177"/>
    </row>
    <row r="178" spans="1:35">
      <c r="A178" s="12"/>
      <c r="B178" s="12"/>
      <c r="C178" s="19"/>
      <c r="D178" s="19"/>
      <c r="F178" s="9"/>
      <c r="G178" s="9"/>
      <c r="H178" s="9"/>
      <c r="I178" s="9"/>
      <c r="U178" s="19"/>
      <c r="V178" s="19"/>
      <c r="W178" s="19"/>
      <c r="X178" s="1"/>
      <c r="Z178" s="19"/>
      <c r="AA178" s="19"/>
      <c r="AB178" s="19"/>
      <c r="AC178" s="19"/>
      <c r="AH178" s="1"/>
      <c r="AI178"/>
    </row>
    <row r="179" spans="1:35">
      <c r="A179" s="12"/>
      <c r="B179" s="12"/>
      <c r="C179" s="19"/>
      <c r="D179" s="19"/>
      <c r="F179" s="9"/>
      <c r="G179" s="9"/>
      <c r="H179" s="9"/>
      <c r="I179" s="9"/>
      <c r="U179" s="19"/>
      <c r="V179" s="19"/>
      <c r="W179" s="19"/>
      <c r="X179" s="1"/>
      <c r="Z179" s="19"/>
      <c r="AA179" s="19"/>
      <c r="AB179" s="19"/>
      <c r="AC179" s="19"/>
      <c r="AH179" s="1"/>
      <c r="AI179"/>
    </row>
    <row r="180" spans="1:35">
      <c r="A180" s="12"/>
      <c r="B180" s="12"/>
      <c r="C180" s="19"/>
      <c r="D180" s="19"/>
      <c r="F180" s="9"/>
      <c r="G180" s="9"/>
      <c r="H180" s="9"/>
      <c r="I180" s="9"/>
      <c r="U180" s="19"/>
      <c r="V180" s="19"/>
      <c r="W180" s="19"/>
      <c r="X180" s="1"/>
      <c r="Z180" s="19"/>
      <c r="AA180" s="19"/>
      <c r="AB180" s="19"/>
      <c r="AC180" s="19"/>
      <c r="AH180" s="1"/>
      <c r="AI180"/>
    </row>
    <row r="181" spans="1:35">
      <c r="A181" s="12"/>
      <c r="B181" s="12"/>
      <c r="C181" s="19"/>
      <c r="D181" s="19"/>
      <c r="F181" s="9"/>
      <c r="G181" s="9"/>
      <c r="H181" s="9"/>
      <c r="I181" s="9"/>
      <c r="U181" s="19"/>
      <c r="V181" s="19"/>
      <c r="W181" s="19"/>
      <c r="X181" s="1"/>
      <c r="Z181" s="19"/>
      <c r="AA181" s="19"/>
      <c r="AB181" s="19"/>
      <c r="AC181" s="19"/>
      <c r="AH181" s="1"/>
      <c r="AI181"/>
    </row>
    <row r="182" spans="1:35">
      <c r="A182" s="12"/>
      <c r="B182" s="12"/>
      <c r="C182" s="19"/>
      <c r="D182" s="19"/>
      <c r="F182" s="9"/>
      <c r="G182" s="9"/>
      <c r="H182" s="9"/>
      <c r="I182" s="9"/>
      <c r="U182" s="19"/>
      <c r="V182" s="19"/>
      <c r="W182" s="19"/>
      <c r="X182" s="1"/>
      <c r="Z182" s="19"/>
      <c r="AA182" s="19"/>
      <c r="AB182" s="19"/>
      <c r="AC182" s="19"/>
      <c r="AH182" s="1"/>
      <c r="AI182"/>
    </row>
    <row r="183" spans="1:35">
      <c r="A183" s="12"/>
      <c r="B183" s="12"/>
      <c r="C183" s="19"/>
      <c r="D183" s="19"/>
      <c r="F183" s="9"/>
      <c r="G183" s="9"/>
      <c r="H183" s="9"/>
      <c r="I183" s="9"/>
      <c r="U183" s="19"/>
      <c r="V183" s="19"/>
      <c r="W183" s="19"/>
      <c r="X183" s="1"/>
      <c r="Z183" s="19"/>
      <c r="AA183" s="19"/>
      <c r="AB183" s="19"/>
      <c r="AC183" s="19"/>
      <c r="AH183" s="1"/>
      <c r="AI183"/>
    </row>
    <row r="184" spans="1:35">
      <c r="A184" s="12"/>
      <c r="B184" s="12"/>
      <c r="C184" s="19"/>
      <c r="D184" s="19"/>
      <c r="F184" s="9"/>
      <c r="G184" s="9"/>
      <c r="H184" s="9"/>
      <c r="I184" s="9"/>
      <c r="U184" s="19"/>
      <c r="V184" s="19"/>
      <c r="W184" s="19"/>
      <c r="X184" s="1"/>
      <c r="Z184" s="19"/>
      <c r="AA184" s="19"/>
      <c r="AB184" s="19"/>
      <c r="AC184" s="19"/>
      <c r="AH184" s="1"/>
      <c r="AI184"/>
    </row>
    <row r="185" spans="1:35">
      <c r="A185" s="12"/>
      <c r="B185" s="12"/>
      <c r="C185" s="19"/>
      <c r="D185" s="19"/>
      <c r="F185" s="9"/>
      <c r="G185" s="9"/>
      <c r="H185" s="9"/>
      <c r="I185" s="9"/>
      <c r="U185" s="19"/>
      <c r="V185" s="19"/>
      <c r="W185" s="19"/>
      <c r="X185" s="1"/>
      <c r="Z185" s="19"/>
      <c r="AA185" s="19"/>
      <c r="AB185" s="19"/>
      <c r="AC185" s="19"/>
      <c r="AH185" s="1"/>
      <c r="AI185"/>
    </row>
    <row r="186" spans="1:35">
      <c r="A186" s="12"/>
      <c r="B186" s="12"/>
      <c r="C186" s="19"/>
      <c r="D186" s="19"/>
      <c r="F186" s="9"/>
      <c r="G186" s="9"/>
      <c r="H186" s="9"/>
      <c r="I186" s="9"/>
      <c r="U186" s="19"/>
      <c r="V186" s="19"/>
      <c r="W186" s="19"/>
      <c r="X186" s="1"/>
      <c r="Z186" s="19"/>
      <c r="AA186" s="19"/>
      <c r="AB186" s="19"/>
      <c r="AC186" s="19"/>
      <c r="AH186" s="1"/>
      <c r="AI186"/>
    </row>
    <row r="187" spans="1:35">
      <c r="A187" s="12"/>
      <c r="B187" s="12"/>
      <c r="C187" s="19"/>
      <c r="D187" s="19"/>
      <c r="F187" s="9"/>
      <c r="G187" s="9"/>
      <c r="H187" s="9"/>
      <c r="I187" s="9"/>
      <c r="U187" s="19"/>
      <c r="V187" s="19"/>
      <c r="W187" s="19"/>
      <c r="X187" s="1"/>
      <c r="Z187" s="19"/>
      <c r="AA187" s="19"/>
      <c r="AB187" s="19"/>
      <c r="AC187" s="19"/>
      <c r="AH187" s="1"/>
      <c r="AI187"/>
    </row>
    <row r="188" spans="1:35">
      <c r="A188" s="12"/>
      <c r="B188" s="12"/>
      <c r="C188" s="19"/>
      <c r="D188" s="19"/>
      <c r="F188" s="9"/>
      <c r="G188" s="9"/>
      <c r="H188" s="9"/>
      <c r="I188" s="9"/>
      <c r="U188" s="19"/>
      <c r="V188" s="19"/>
      <c r="W188" s="19"/>
      <c r="X188" s="1"/>
      <c r="Z188" s="19"/>
      <c r="AA188" s="19"/>
      <c r="AB188" s="19"/>
      <c r="AC188" s="19"/>
      <c r="AH188" s="1"/>
      <c r="AI188"/>
    </row>
    <row r="189" spans="1:35">
      <c r="A189" s="12"/>
      <c r="B189" s="12"/>
      <c r="C189" s="19"/>
      <c r="D189" s="19"/>
      <c r="F189" s="9"/>
      <c r="G189" s="9"/>
      <c r="H189" s="9"/>
      <c r="I189" s="9"/>
      <c r="U189" s="19"/>
      <c r="V189" s="19"/>
      <c r="W189" s="19"/>
      <c r="X189" s="1"/>
      <c r="Z189" s="19"/>
      <c r="AA189" s="19"/>
      <c r="AB189" s="19"/>
      <c r="AC189" s="19"/>
      <c r="AH189" s="1"/>
      <c r="AI189"/>
    </row>
    <row r="190" spans="1:35">
      <c r="A190" s="12"/>
      <c r="B190" s="12"/>
      <c r="C190" s="19"/>
      <c r="D190" s="19"/>
      <c r="F190" s="9"/>
      <c r="G190" s="9"/>
      <c r="H190" s="9"/>
      <c r="I190" s="9"/>
      <c r="U190" s="19"/>
      <c r="V190" s="19"/>
      <c r="W190" s="19"/>
      <c r="X190" s="1"/>
      <c r="Z190" s="19"/>
      <c r="AA190" s="19"/>
      <c r="AB190" s="19"/>
      <c r="AC190" s="19"/>
      <c r="AH190" s="1"/>
      <c r="AI190"/>
    </row>
    <row r="191" spans="1:35">
      <c r="A191" s="12"/>
      <c r="B191" s="12"/>
      <c r="C191" s="19"/>
      <c r="D191" s="19"/>
      <c r="F191" s="9"/>
      <c r="G191" s="9"/>
      <c r="H191" s="9"/>
      <c r="I191" s="9"/>
      <c r="U191" s="19"/>
      <c r="V191" s="19"/>
      <c r="W191" s="19"/>
      <c r="X191" s="1"/>
      <c r="Z191" s="19"/>
      <c r="AA191" s="19"/>
      <c r="AB191" s="19"/>
      <c r="AC191" s="19"/>
      <c r="AH191" s="1"/>
      <c r="AI191"/>
    </row>
    <row r="192" spans="1:35">
      <c r="A192" s="12"/>
      <c r="B192" s="12"/>
      <c r="C192" s="19"/>
      <c r="D192" s="19"/>
      <c r="F192" s="9"/>
      <c r="G192" s="9"/>
      <c r="H192" s="9"/>
      <c r="I192" s="9"/>
      <c r="X192" s="1"/>
      <c r="Z192" s="19"/>
      <c r="AA192" s="19"/>
      <c r="AB192" s="19"/>
      <c r="AC192" s="19"/>
      <c r="AH192" s="1"/>
      <c r="AI192"/>
    </row>
    <row r="193" spans="1:35">
      <c r="A193" s="12"/>
      <c r="B193" s="12"/>
      <c r="C193" s="19"/>
      <c r="D193" s="19"/>
      <c r="F193" s="9"/>
      <c r="G193" s="9"/>
      <c r="H193" s="9"/>
      <c r="I193" s="9"/>
      <c r="X193" s="1"/>
      <c r="Z193" s="19"/>
      <c r="AA193" s="19"/>
      <c r="AB193" s="19"/>
      <c r="AC193" s="19"/>
      <c r="AH193" s="1"/>
      <c r="AI193"/>
    </row>
    <row r="194" spans="1:35">
      <c r="A194" s="12"/>
      <c r="B194" s="12"/>
      <c r="C194" s="19"/>
      <c r="D194" s="19"/>
      <c r="F194" s="9"/>
      <c r="G194" s="9"/>
      <c r="H194" s="9"/>
      <c r="I194" s="9"/>
      <c r="X194" s="1"/>
      <c r="Z194" s="19"/>
      <c r="AA194" s="19"/>
      <c r="AB194" s="19"/>
      <c r="AC194" s="19"/>
      <c r="AH194" s="1"/>
      <c r="AI194"/>
    </row>
    <row r="195" spans="1:35">
      <c r="A195" s="12"/>
      <c r="B195" s="12"/>
      <c r="C195" s="19"/>
      <c r="D195" s="19"/>
      <c r="F195" s="9"/>
      <c r="G195" s="9"/>
      <c r="H195" s="9"/>
      <c r="I195" s="9"/>
      <c r="X195" s="1"/>
      <c r="Z195" s="19"/>
      <c r="AA195" s="19"/>
      <c r="AB195" s="19"/>
      <c r="AC195" s="19"/>
      <c r="AH195" s="1"/>
      <c r="AI195"/>
    </row>
    <row r="196" spans="1:35">
      <c r="A196" s="12"/>
      <c r="B196" s="12"/>
      <c r="C196" s="19"/>
      <c r="D196" s="19"/>
      <c r="F196" s="9"/>
      <c r="G196" s="9"/>
      <c r="H196" s="9"/>
      <c r="I196" s="9"/>
      <c r="X196" s="1"/>
      <c r="Z196" s="19"/>
      <c r="AA196" s="19"/>
      <c r="AB196" s="19"/>
      <c r="AC196" s="19"/>
      <c r="AH196" s="1"/>
      <c r="AI196"/>
    </row>
    <row r="197" spans="1:35">
      <c r="A197" s="12"/>
      <c r="B197" s="12"/>
      <c r="C197" s="19"/>
      <c r="D197" s="19"/>
      <c r="F197" s="9"/>
      <c r="G197" s="9"/>
      <c r="H197" s="9"/>
      <c r="I197" s="9"/>
      <c r="X197" s="1"/>
      <c r="Z197" s="19"/>
      <c r="AA197" s="19"/>
      <c r="AB197" s="19"/>
      <c r="AC197" s="19"/>
      <c r="AH197" s="1"/>
      <c r="AI197"/>
    </row>
    <row r="198" spans="1:35">
      <c r="A198" s="12"/>
      <c r="B198" s="12"/>
      <c r="C198" s="19"/>
      <c r="D198" s="19"/>
      <c r="F198" s="9"/>
      <c r="G198" s="9"/>
      <c r="H198" s="9"/>
      <c r="I198" s="9"/>
      <c r="X198" s="1"/>
      <c r="Z198" s="19"/>
      <c r="AA198" s="19"/>
      <c r="AB198" s="19"/>
      <c r="AC198" s="19"/>
      <c r="AH198" s="1"/>
      <c r="AI198"/>
    </row>
    <row r="199" spans="1:35">
      <c r="A199" s="12"/>
      <c r="B199" s="12"/>
      <c r="C199" s="19"/>
      <c r="D199" s="19"/>
      <c r="F199" s="9"/>
      <c r="G199" s="9"/>
      <c r="H199" s="9"/>
      <c r="I199" s="9"/>
      <c r="X199" s="1"/>
      <c r="Z199" s="19"/>
      <c r="AA199" s="19"/>
      <c r="AB199" s="19"/>
      <c r="AC199" s="19"/>
      <c r="AH199" s="1"/>
      <c r="AI199"/>
    </row>
    <row r="200" spans="1:35">
      <c r="A200" s="12"/>
      <c r="B200" s="12"/>
      <c r="C200" s="19"/>
      <c r="D200" s="19"/>
      <c r="F200" s="9"/>
      <c r="G200" s="9"/>
      <c r="H200" s="9"/>
      <c r="I200" s="9"/>
      <c r="X200" s="1"/>
      <c r="Z200" s="19"/>
      <c r="AA200" s="19"/>
      <c r="AB200" s="19"/>
      <c r="AC200" s="19"/>
      <c r="AH200" s="1"/>
      <c r="AI200"/>
    </row>
    <row r="201" spans="1:35">
      <c r="A201" s="12"/>
      <c r="B201" s="12"/>
      <c r="C201" s="19"/>
      <c r="D201" s="19"/>
      <c r="F201" s="9"/>
      <c r="G201" s="9"/>
      <c r="H201" s="9"/>
      <c r="I201" s="9"/>
      <c r="X201" s="1"/>
      <c r="Z201" s="19"/>
      <c r="AA201" s="19"/>
      <c r="AB201" s="19"/>
      <c r="AC201" s="19"/>
      <c r="AH201" s="1"/>
      <c r="AI201"/>
    </row>
    <row r="202" spans="1:35">
      <c r="A202" s="12"/>
      <c r="B202" s="12"/>
      <c r="C202" s="19"/>
      <c r="D202" s="19"/>
      <c r="F202" s="9"/>
      <c r="G202" s="9"/>
      <c r="H202" s="9"/>
      <c r="I202" s="9"/>
      <c r="X202" s="1"/>
      <c r="Z202" s="19"/>
      <c r="AA202" s="19"/>
      <c r="AB202" s="19"/>
      <c r="AC202" s="19"/>
      <c r="AH202" s="1"/>
      <c r="AI202"/>
    </row>
    <row r="203" spans="1:35">
      <c r="A203" s="12"/>
      <c r="B203" s="12"/>
      <c r="C203" s="19"/>
      <c r="D203" s="19"/>
      <c r="F203" s="9"/>
      <c r="G203" s="9"/>
      <c r="H203" s="9"/>
      <c r="I203" s="9"/>
      <c r="X203" s="1"/>
      <c r="Z203" s="19"/>
      <c r="AA203" s="19"/>
      <c r="AB203" s="19"/>
      <c r="AC203" s="19"/>
      <c r="AH203" s="1"/>
      <c r="AI203"/>
    </row>
    <row r="204" spans="1:35">
      <c r="A204" s="12"/>
      <c r="B204" s="12"/>
      <c r="C204" s="19"/>
      <c r="D204" s="19"/>
      <c r="F204" s="9"/>
      <c r="G204" s="9"/>
      <c r="H204" s="9"/>
      <c r="I204" s="9"/>
      <c r="X204" s="1"/>
      <c r="Z204" s="19"/>
      <c r="AA204" s="19"/>
      <c r="AB204" s="19"/>
      <c r="AC204" s="19"/>
      <c r="AH204" s="1"/>
      <c r="AI204"/>
    </row>
    <row r="205" spans="1:35">
      <c r="A205" s="12"/>
      <c r="B205" s="12"/>
      <c r="C205" s="19"/>
      <c r="D205" s="19"/>
      <c r="F205" s="9"/>
      <c r="G205" s="9"/>
      <c r="H205" s="9"/>
      <c r="I205" s="9"/>
      <c r="X205" s="1"/>
      <c r="Z205" s="19"/>
      <c r="AA205" s="19"/>
      <c r="AB205" s="19"/>
      <c r="AC205" s="19"/>
      <c r="AH205" s="1"/>
      <c r="AI205"/>
    </row>
    <row r="206" spans="1:35">
      <c r="A206" s="12"/>
      <c r="B206" s="12"/>
      <c r="C206" s="19"/>
      <c r="D206" s="19"/>
      <c r="F206" s="9"/>
      <c r="G206" s="9"/>
      <c r="H206" s="9"/>
      <c r="I206" s="9"/>
      <c r="X206" s="1"/>
      <c r="Z206" s="19"/>
      <c r="AA206" s="19"/>
      <c r="AB206" s="19"/>
      <c r="AC206" s="19"/>
      <c r="AH206" s="1"/>
      <c r="AI206"/>
    </row>
    <row r="207" spans="1:35">
      <c r="A207" s="12"/>
      <c r="B207" s="12"/>
      <c r="C207" s="19"/>
      <c r="D207" s="19"/>
      <c r="F207" s="9"/>
      <c r="G207" s="9"/>
      <c r="H207" s="9"/>
      <c r="I207" s="9"/>
      <c r="X207" s="1"/>
      <c r="Z207" s="19"/>
      <c r="AA207" s="19"/>
      <c r="AB207" s="19"/>
      <c r="AC207" s="19"/>
      <c r="AH207" s="1"/>
      <c r="AI207"/>
    </row>
    <row r="208" spans="1:35">
      <c r="A208" s="12"/>
      <c r="B208" s="12"/>
      <c r="C208" s="19"/>
      <c r="D208" s="19"/>
      <c r="F208" s="9"/>
      <c r="G208" s="9"/>
      <c r="H208" s="9"/>
      <c r="I208" s="9"/>
      <c r="X208" s="1"/>
      <c r="Z208" s="19"/>
      <c r="AA208" s="19"/>
      <c r="AB208" s="19"/>
      <c r="AC208" s="19"/>
      <c r="AH208" s="1"/>
      <c r="AI208"/>
    </row>
    <row r="209" spans="1:35">
      <c r="A209" s="12"/>
      <c r="B209" s="12"/>
      <c r="C209" s="19"/>
      <c r="D209" s="19"/>
      <c r="F209" s="9"/>
      <c r="G209" s="9"/>
      <c r="H209" s="9"/>
      <c r="I209" s="9"/>
      <c r="X209" s="1"/>
      <c r="Z209" s="19"/>
      <c r="AA209" s="19"/>
      <c r="AB209" s="19"/>
      <c r="AC209" s="19"/>
      <c r="AH209" s="1"/>
      <c r="AI209"/>
    </row>
    <row r="210" spans="1:35">
      <c r="A210" s="12"/>
      <c r="B210" s="12"/>
      <c r="C210" s="19"/>
      <c r="D210" s="19"/>
      <c r="F210" s="9"/>
      <c r="G210" s="9"/>
      <c r="H210" s="9"/>
      <c r="I210" s="9"/>
      <c r="X210" s="1"/>
      <c r="AH210" s="1"/>
      <c r="AI210"/>
    </row>
    <row r="211" spans="1:35">
      <c r="A211" s="12"/>
      <c r="C211" s="1"/>
      <c r="F211" s="9"/>
      <c r="G211" s="9"/>
      <c r="H211" s="9"/>
      <c r="I211" s="9"/>
      <c r="X211" s="1"/>
      <c r="AH211" s="1"/>
      <c r="AI211"/>
    </row>
    <row r="212" spans="1:35">
      <c r="A212" s="12"/>
      <c r="C212" s="1"/>
      <c r="F212" s="9"/>
      <c r="G212" s="9"/>
      <c r="H212" s="9"/>
      <c r="I212" s="9"/>
      <c r="X212" s="1"/>
      <c r="AH212" s="1"/>
      <c r="AI212"/>
    </row>
    <row r="213" spans="1:35">
      <c r="A213" s="12"/>
      <c r="C213" s="1"/>
      <c r="F213" s="9"/>
      <c r="G213" s="9"/>
      <c r="H213" s="9"/>
      <c r="I213" s="9"/>
      <c r="X213" s="1"/>
      <c r="AH213" s="1"/>
      <c r="AI213"/>
    </row>
    <row r="214" spans="1:35">
      <c r="A214" s="12"/>
      <c r="C214" s="1"/>
      <c r="F214" s="9"/>
      <c r="G214" s="9"/>
      <c r="H214" s="9"/>
      <c r="I214" s="9"/>
      <c r="X214" s="1"/>
      <c r="AH214" s="1"/>
      <c r="AI214"/>
    </row>
    <row r="215" spans="1:35">
      <c r="A215" s="12"/>
      <c r="C215" s="1"/>
      <c r="F215" s="9"/>
      <c r="G215" s="9"/>
      <c r="H215" s="9"/>
      <c r="I215" s="9"/>
      <c r="X215" s="1"/>
      <c r="AH215" s="1"/>
      <c r="AI215"/>
    </row>
    <row r="216" spans="1:35">
      <c r="A216" s="12"/>
      <c r="C216" s="1"/>
      <c r="F216" s="9"/>
      <c r="G216" s="9"/>
      <c r="H216" s="9"/>
      <c r="I216" s="9"/>
      <c r="X216" s="1"/>
      <c r="AH216" s="1"/>
      <c r="AI216"/>
    </row>
    <row r="217" spans="1:35">
      <c r="A217" s="12"/>
      <c r="C217" s="1"/>
      <c r="F217" s="9"/>
      <c r="G217" s="9"/>
      <c r="H217" s="9"/>
      <c r="I217" s="9"/>
      <c r="X217" s="1"/>
      <c r="AH217" s="1"/>
      <c r="AI217"/>
    </row>
    <row r="218" spans="1:35">
      <c r="A218" s="12"/>
      <c r="C218" s="1"/>
      <c r="F218" s="9"/>
      <c r="G218" s="9"/>
      <c r="H218" s="9"/>
      <c r="I218" s="9"/>
      <c r="X218" s="1"/>
      <c r="AH218" s="1"/>
      <c r="AI218"/>
    </row>
    <row r="219" spans="1:35">
      <c r="A219" s="12"/>
      <c r="C219" s="1"/>
      <c r="F219" s="9"/>
      <c r="G219" s="9"/>
      <c r="H219" s="9"/>
      <c r="I219" s="9"/>
      <c r="X219" s="1"/>
      <c r="AH219" s="1"/>
      <c r="AI219"/>
    </row>
    <row r="220" spans="1:35">
      <c r="A220" s="12"/>
      <c r="C220" s="1"/>
      <c r="F220" s="9"/>
      <c r="G220" s="9"/>
      <c r="H220" s="9"/>
      <c r="I220" s="9"/>
      <c r="X220" s="1"/>
      <c r="AH220" s="1"/>
      <c r="AI220"/>
    </row>
    <row r="221" spans="1:35">
      <c r="A221" s="12"/>
      <c r="C221" s="1"/>
      <c r="F221" s="9"/>
      <c r="G221" s="9"/>
      <c r="H221" s="9"/>
      <c r="I221" s="9"/>
      <c r="X221" s="1"/>
      <c r="AH221" s="1"/>
      <c r="AI221"/>
    </row>
    <row r="222" spans="1:35">
      <c r="A222" s="12"/>
      <c r="C222" s="1"/>
      <c r="F222" s="9"/>
      <c r="G222" s="9"/>
      <c r="H222" s="9"/>
      <c r="I222" s="9"/>
      <c r="X222" s="1"/>
      <c r="AH222" s="1"/>
      <c r="AI222"/>
    </row>
    <row r="223" spans="1:35">
      <c r="A223" s="12"/>
      <c r="C223" s="1"/>
      <c r="F223" s="9"/>
      <c r="G223" s="9"/>
      <c r="H223" s="9"/>
      <c r="I223" s="9"/>
      <c r="X223" s="1"/>
      <c r="AH223" s="1"/>
      <c r="AI223"/>
    </row>
    <row r="224" spans="1:35">
      <c r="A224" s="12"/>
      <c r="C224" s="1"/>
      <c r="F224" s="9"/>
      <c r="G224" s="9"/>
      <c r="H224" s="9"/>
      <c r="I224" s="9"/>
      <c r="X224" s="1"/>
      <c r="AH224" s="1"/>
      <c r="AI224"/>
    </row>
    <row r="225" spans="1:35">
      <c r="A225" s="12"/>
      <c r="C225" s="1"/>
      <c r="F225" s="9"/>
      <c r="G225" s="9"/>
      <c r="H225" s="9"/>
      <c r="I225" s="9"/>
      <c r="X225" s="1"/>
      <c r="AH225" s="1"/>
      <c r="AI225"/>
    </row>
    <row r="226" spans="1:35">
      <c r="A226" s="12"/>
      <c r="C226" s="1"/>
      <c r="F226" s="9"/>
      <c r="G226" s="9"/>
      <c r="H226" s="9"/>
      <c r="I226" s="9"/>
      <c r="X226" s="1"/>
      <c r="AH226" s="1"/>
      <c r="AI226"/>
    </row>
    <row r="227" spans="1:35">
      <c r="A227" s="12"/>
      <c r="C227" s="1"/>
      <c r="F227" s="9"/>
      <c r="G227" s="9"/>
      <c r="H227" s="9"/>
      <c r="I227" s="9"/>
      <c r="X227" s="1"/>
      <c r="AH227" s="1"/>
      <c r="AI227"/>
    </row>
    <row r="228" spans="1:35">
      <c r="A228" s="12"/>
      <c r="C228" s="1"/>
      <c r="F228" s="9"/>
      <c r="G228" s="9"/>
      <c r="H228" s="9"/>
      <c r="I228" s="9"/>
      <c r="X228" s="1"/>
      <c r="AH228" s="1"/>
      <c r="AI228"/>
    </row>
    <row r="229" spans="1:35">
      <c r="A229" s="12"/>
      <c r="C229" s="1"/>
      <c r="F229" s="9"/>
      <c r="G229" s="9"/>
      <c r="H229" s="9"/>
      <c r="I229" s="9"/>
      <c r="X229" s="1"/>
      <c r="AH229" s="1"/>
      <c r="AI229"/>
    </row>
    <row r="230" spans="1:35">
      <c r="A230" s="12"/>
      <c r="C230" s="1"/>
      <c r="F230" s="9"/>
      <c r="G230" s="9"/>
      <c r="H230" s="9"/>
      <c r="I230" s="9"/>
      <c r="X230" s="1"/>
      <c r="AH230" s="1"/>
      <c r="AI230"/>
    </row>
    <row r="231" spans="1:35">
      <c r="A231" s="12"/>
      <c r="C231" s="1"/>
      <c r="F231" s="9"/>
      <c r="G231" s="9"/>
      <c r="H231" s="9"/>
      <c r="I231" s="9"/>
      <c r="X231" s="1"/>
      <c r="AH231" s="1"/>
      <c r="AI231"/>
    </row>
    <row r="232" spans="1:35">
      <c r="A232" s="12"/>
      <c r="C232" s="1"/>
      <c r="F232" s="9"/>
      <c r="G232" s="9"/>
      <c r="H232" s="9"/>
      <c r="I232" s="9"/>
      <c r="X232" s="1"/>
      <c r="AH232" s="1"/>
      <c r="AI232"/>
    </row>
    <row r="233" spans="1:35">
      <c r="A233" s="12"/>
      <c r="C233" s="1"/>
      <c r="F233" s="9"/>
      <c r="G233" s="9"/>
      <c r="H233" s="9"/>
      <c r="I233" s="9"/>
      <c r="X233" s="1"/>
      <c r="AH233" s="1"/>
      <c r="AI233"/>
    </row>
    <row r="234" spans="1:35">
      <c r="A234" s="12"/>
      <c r="C234" s="1"/>
      <c r="F234" s="9"/>
      <c r="G234" s="9"/>
      <c r="H234" s="9"/>
      <c r="I234" s="9"/>
      <c r="X234" s="1"/>
      <c r="AH234" s="1"/>
      <c r="AI234"/>
    </row>
    <row r="235" spans="1:35">
      <c r="A235" s="12"/>
      <c r="C235" s="1"/>
      <c r="F235" s="9"/>
      <c r="G235" s="9"/>
      <c r="H235" s="9"/>
      <c r="I235" s="9"/>
      <c r="X235" s="1"/>
      <c r="AH235" s="1"/>
      <c r="AI235"/>
    </row>
    <row r="236" spans="1:35">
      <c r="A236" s="12"/>
      <c r="C236" s="1"/>
      <c r="F236" s="9"/>
      <c r="G236" s="9"/>
      <c r="H236" s="9"/>
      <c r="I236" s="9"/>
      <c r="X236" s="1"/>
      <c r="AH236" s="1"/>
      <c r="AI236"/>
    </row>
    <row r="237" spans="1:35">
      <c r="A237" s="12"/>
      <c r="C237" s="1"/>
      <c r="F237" s="9"/>
      <c r="G237" s="9"/>
      <c r="H237" s="9"/>
      <c r="I237" s="9"/>
      <c r="X237" s="1"/>
      <c r="AH237" s="1"/>
      <c r="AI237"/>
    </row>
    <row r="238" spans="1:35">
      <c r="A238" s="12"/>
      <c r="C238" s="1"/>
      <c r="F238" s="9"/>
      <c r="G238" s="9"/>
      <c r="H238" s="9"/>
      <c r="I238" s="9"/>
      <c r="X238" s="1"/>
      <c r="AH238" s="1"/>
      <c r="AI238"/>
    </row>
    <row r="239" spans="1:35">
      <c r="A239" s="12"/>
      <c r="C239" s="1"/>
      <c r="F239" s="9"/>
      <c r="G239" s="9"/>
      <c r="H239" s="9"/>
      <c r="I239" s="9"/>
      <c r="X239" s="1"/>
      <c r="AH239" s="1"/>
      <c r="AI239"/>
    </row>
    <row r="240" spans="1:35">
      <c r="A240" s="12"/>
      <c r="C240" s="1"/>
      <c r="F240" s="9"/>
      <c r="G240" s="9"/>
      <c r="H240" s="9"/>
      <c r="I240" s="9"/>
      <c r="X240" s="1"/>
      <c r="AH240" s="1"/>
      <c r="AI240"/>
    </row>
    <row r="241" spans="1:35">
      <c r="A241" s="12"/>
      <c r="C241" s="1"/>
      <c r="F241" s="9"/>
      <c r="G241" s="9"/>
      <c r="H241" s="9"/>
      <c r="I241" s="9"/>
      <c r="X241" s="1"/>
      <c r="AH241" s="1"/>
      <c r="AI241"/>
    </row>
    <row r="242" spans="1:35">
      <c r="A242" s="12"/>
      <c r="C242" s="1"/>
      <c r="F242" s="9"/>
      <c r="G242" s="9"/>
      <c r="H242" s="9"/>
      <c r="I242" s="9"/>
      <c r="X242" s="1"/>
      <c r="AH242" s="1"/>
      <c r="AI242"/>
    </row>
    <row r="243" spans="1:35">
      <c r="A243" s="12"/>
      <c r="C243" s="1"/>
      <c r="F243" s="9"/>
      <c r="G243" s="9"/>
      <c r="H243" s="9"/>
      <c r="I243" s="9"/>
      <c r="X243" s="1"/>
      <c r="AH243" s="1"/>
      <c r="AI243"/>
    </row>
    <row r="244" spans="1:35">
      <c r="A244" s="12"/>
      <c r="C244" s="1"/>
      <c r="F244" s="9"/>
      <c r="G244" s="9"/>
      <c r="H244" s="9"/>
      <c r="I244" s="9"/>
      <c r="X244" s="1"/>
      <c r="AH244" s="1"/>
      <c r="AI244"/>
    </row>
    <row r="245" spans="1:35">
      <c r="A245" s="12"/>
      <c r="C245" s="1"/>
      <c r="F245" s="9"/>
      <c r="G245" s="9"/>
      <c r="H245" s="9"/>
      <c r="I245" s="9"/>
      <c r="X245" s="1"/>
      <c r="AH245" s="1"/>
      <c r="AI245"/>
    </row>
    <row r="246" spans="1:35">
      <c r="A246" s="12"/>
      <c r="C246" s="1"/>
      <c r="F246" s="9"/>
      <c r="G246" s="9"/>
      <c r="H246" s="9"/>
      <c r="I246" s="9"/>
      <c r="X246" s="1"/>
      <c r="AH246" s="1"/>
      <c r="AI246"/>
    </row>
    <row r="247" spans="1:35">
      <c r="A247" s="12"/>
      <c r="C247" s="1"/>
      <c r="F247" s="9"/>
      <c r="G247" s="9"/>
      <c r="H247" s="9"/>
      <c r="I247" s="9"/>
      <c r="X247" s="1"/>
      <c r="AH247" s="1"/>
      <c r="AI247"/>
    </row>
    <row r="248" spans="1:35">
      <c r="A248" s="12"/>
      <c r="C248" s="1"/>
      <c r="F248" s="9"/>
      <c r="G248" s="9"/>
      <c r="H248" s="9"/>
      <c r="I248" s="9"/>
      <c r="X248" s="1"/>
      <c r="AH248" s="1"/>
      <c r="AI248"/>
    </row>
    <row r="249" spans="1:35">
      <c r="A249" s="12"/>
      <c r="C249" s="1"/>
      <c r="F249" s="9"/>
      <c r="G249" s="9"/>
      <c r="H249" s="9"/>
      <c r="I249" s="9"/>
      <c r="X249" s="1"/>
      <c r="AH249" s="1"/>
      <c r="AI249"/>
    </row>
    <row r="250" spans="1:35">
      <c r="A250" s="12"/>
      <c r="C250" s="1"/>
      <c r="F250" s="9"/>
      <c r="G250" s="9"/>
      <c r="H250" s="9"/>
      <c r="I250" s="9"/>
      <c r="X250" s="1"/>
      <c r="AH250" s="1"/>
      <c r="AI250"/>
    </row>
    <row r="251" spans="1:35">
      <c r="A251" s="12"/>
      <c r="C251" s="1"/>
      <c r="F251" s="9"/>
      <c r="G251" s="9"/>
      <c r="H251" s="9"/>
      <c r="I251" s="9"/>
      <c r="X251" s="1"/>
      <c r="AH251" s="1"/>
      <c r="AI251"/>
    </row>
    <row r="252" spans="1:35">
      <c r="A252" s="12"/>
      <c r="C252" s="1"/>
      <c r="F252" s="9"/>
      <c r="G252" s="9"/>
      <c r="H252" s="9"/>
      <c r="I252" s="9"/>
      <c r="X252" s="1"/>
      <c r="AH252" s="1"/>
      <c r="AI252"/>
    </row>
    <row r="253" spans="1:35">
      <c r="A253" s="12"/>
      <c r="C253" s="1"/>
      <c r="F253" s="9"/>
      <c r="G253" s="9"/>
      <c r="H253" s="9"/>
      <c r="I253" s="9"/>
      <c r="X253" s="1"/>
      <c r="AH253" s="1"/>
      <c r="AI253"/>
    </row>
    <row r="254" spans="1:35">
      <c r="A254" s="12"/>
      <c r="C254" s="1"/>
      <c r="F254" s="9"/>
      <c r="G254" s="9"/>
      <c r="H254" s="9"/>
      <c r="I254" s="9"/>
      <c r="X254" s="1"/>
      <c r="AH254" s="1"/>
      <c r="AI254"/>
    </row>
    <row r="255" spans="1:35">
      <c r="A255" s="12"/>
      <c r="C255" s="1"/>
      <c r="F255" s="9"/>
      <c r="G255" s="9"/>
      <c r="H255" s="9"/>
      <c r="I255" s="9"/>
      <c r="X255" s="1"/>
      <c r="AH255" s="1"/>
      <c r="AI255"/>
    </row>
    <row r="256" spans="1:35">
      <c r="A256" s="12"/>
      <c r="C256" s="1"/>
      <c r="F256" s="9"/>
      <c r="G256" s="9"/>
      <c r="H256" s="9"/>
      <c r="I256" s="9"/>
      <c r="X256" s="1"/>
      <c r="AH256" s="1"/>
      <c r="AI256"/>
    </row>
    <row r="257" spans="1:35">
      <c r="A257" s="12"/>
      <c r="C257" s="1"/>
      <c r="F257" s="9"/>
      <c r="G257" s="9"/>
      <c r="H257" s="9"/>
      <c r="I257" s="9"/>
      <c r="X257" s="1"/>
      <c r="AH257" s="1"/>
      <c r="AI257"/>
    </row>
    <row r="258" spans="1:35">
      <c r="A258" s="12"/>
      <c r="C258" s="1"/>
      <c r="F258" s="9"/>
      <c r="G258" s="9"/>
      <c r="H258" s="9"/>
      <c r="I258" s="9"/>
      <c r="X258" s="1"/>
      <c r="AH258" s="1"/>
      <c r="AI258"/>
    </row>
    <row r="259" spans="1:35">
      <c r="A259" s="12"/>
      <c r="C259" s="1"/>
      <c r="F259" s="9"/>
      <c r="G259" s="9"/>
      <c r="H259" s="9"/>
      <c r="I259" s="9"/>
      <c r="X259" s="1"/>
      <c r="AH259" s="1"/>
      <c r="AI259"/>
    </row>
    <row r="260" spans="1:35">
      <c r="A260" s="12"/>
      <c r="C260" s="1"/>
      <c r="F260" s="9"/>
      <c r="G260" s="9"/>
      <c r="H260" s="9"/>
      <c r="I260" s="9"/>
      <c r="X260" s="1"/>
      <c r="AH260" s="1"/>
      <c r="AI260"/>
    </row>
    <row r="261" spans="1:35">
      <c r="A261" s="12"/>
      <c r="C261" s="1"/>
      <c r="F261" s="9"/>
      <c r="G261" s="9"/>
      <c r="H261" s="9"/>
      <c r="I261" s="9"/>
      <c r="X261" s="1"/>
      <c r="AH261" s="1"/>
      <c r="AI261"/>
    </row>
    <row r="262" spans="1:35">
      <c r="A262" s="12"/>
      <c r="C262" s="1"/>
      <c r="F262" s="9"/>
      <c r="G262" s="9"/>
      <c r="H262" s="9"/>
      <c r="I262" s="9"/>
      <c r="X262" s="1"/>
      <c r="AH262" s="1"/>
      <c r="AI262"/>
    </row>
    <row r="263" spans="1:35">
      <c r="A263" s="12"/>
      <c r="C263" s="1"/>
      <c r="F263" s="9"/>
      <c r="G263" s="9"/>
      <c r="H263" s="9"/>
      <c r="I263" s="9"/>
      <c r="X263" s="1"/>
      <c r="AH263" s="1"/>
      <c r="AI263"/>
    </row>
    <row r="264" spans="1:35">
      <c r="A264" s="12"/>
      <c r="C264" s="1"/>
      <c r="F264" s="9"/>
      <c r="G264" s="9"/>
      <c r="H264" s="9"/>
      <c r="I264" s="9"/>
      <c r="X264" s="1"/>
      <c r="AH264" s="1"/>
      <c r="AI264"/>
    </row>
    <row r="265" spans="1:35">
      <c r="A265" s="12"/>
      <c r="C265" s="1"/>
      <c r="F265" s="9"/>
      <c r="G265" s="9"/>
      <c r="H265" s="9"/>
      <c r="I265" s="9"/>
      <c r="X265" s="1"/>
      <c r="AH265" s="1"/>
      <c r="AI265"/>
    </row>
    <row r="266" spans="1:35">
      <c r="A266" s="12"/>
      <c r="C266" s="1"/>
      <c r="F266" s="9"/>
      <c r="G266" s="9"/>
      <c r="H266" s="9"/>
      <c r="I266" s="9"/>
      <c r="X266" s="1"/>
      <c r="AH266" s="1"/>
      <c r="AI266"/>
    </row>
    <row r="267" spans="1:35">
      <c r="A267" s="12"/>
      <c r="C267" s="1"/>
      <c r="F267" s="9"/>
      <c r="G267" s="9"/>
      <c r="H267" s="9"/>
      <c r="I267" s="9"/>
      <c r="X267" s="1"/>
      <c r="AH267" s="1"/>
      <c r="AI267"/>
    </row>
    <row r="268" spans="1:35">
      <c r="A268" s="12"/>
      <c r="C268" s="1"/>
      <c r="F268" s="9"/>
      <c r="G268" s="9"/>
      <c r="H268" s="9"/>
      <c r="I268" s="9"/>
      <c r="X268" s="1"/>
      <c r="AH268" s="1"/>
      <c r="AI268"/>
    </row>
    <row r="269" spans="1:35">
      <c r="A269" s="12"/>
      <c r="C269" s="1"/>
      <c r="F269" s="9"/>
      <c r="G269" s="9"/>
      <c r="H269" s="9"/>
      <c r="I269" s="9"/>
      <c r="X269" s="1"/>
      <c r="AH269" s="1"/>
      <c r="AI269"/>
    </row>
    <row r="270" spans="1:35">
      <c r="A270" s="12"/>
      <c r="C270" s="1"/>
      <c r="F270" s="9"/>
      <c r="G270" s="9"/>
      <c r="H270" s="9"/>
      <c r="I270" s="9"/>
      <c r="X270" s="1"/>
      <c r="AH270" s="1"/>
      <c r="AI270"/>
    </row>
    <row r="271" spans="1:35">
      <c r="A271" s="12"/>
      <c r="C271" s="1"/>
      <c r="F271" s="9"/>
      <c r="G271" s="9"/>
      <c r="H271" s="9"/>
      <c r="I271" s="9"/>
      <c r="X271" s="1"/>
      <c r="AH271" s="1"/>
      <c r="AI271"/>
    </row>
    <row r="272" spans="1:35">
      <c r="A272" s="12"/>
      <c r="C272" s="1"/>
      <c r="F272" s="9"/>
      <c r="G272" s="9"/>
      <c r="H272" s="9"/>
      <c r="I272" s="9"/>
      <c r="X272" s="1"/>
      <c r="AH272" s="1"/>
      <c r="AI272"/>
    </row>
    <row r="273" spans="1:35">
      <c r="A273" s="12"/>
      <c r="C273" s="1"/>
      <c r="F273" s="9"/>
      <c r="G273" s="9"/>
      <c r="H273" s="9"/>
      <c r="I273" s="9"/>
      <c r="X273" s="1"/>
      <c r="AH273" s="1"/>
      <c r="AI273"/>
    </row>
    <row r="274" spans="1:35">
      <c r="A274" s="12"/>
      <c r="C274" s="1"/>
      <c r="F274" s="9"/>
      <c r="G274" s="9"/>
      <c r="H274" s="9"/>
      <c r="I274" s="9"/>
      <c r="X274" s="1"/>
      <c r="AH274" s="1"/>
      <c r="AI274"/>
    </row>
    <row r="275" spans="1:35">
      <c r="A275" s="12"/>
      <c r="C275" s="1"/>
      <c r="F275" s="9"/>
      <c r="G275" s="9"/>
      <c r="H275" s="9"/>
      <c r="I275" s="9"/>
      <c r="X275" s="1"/>
      <c r="AH275" s="1"/>
      <c r="AI275"/>
    </row>
    <row r="276" spans="1:35">
      <c r="A276" s="12"/>
      <c r="C276" s="1"/>
      <c r="F276" s="9"/>
      <c r="G276" s="9"/>
      <c r="H276" s="9"/>
      <c r="I276" s="9"/>
      <c r="X276" s="1"/>
      <c r="AH276" s="1"/>
      <c r="AI276"/>
    </row>
    <row r="277" spans="1:35">
      <c r="A277" s="12"/>
      <c r="C277" s="1"/>
      <c r="F277" s="9"/>
      <c r="G277" s="9"/>
      <c r="H277" s="9"/>
      <c r="I277" s="9"/>
      <c r="X277" s="1"/>
      <c r="AH277" s="1"/>
      <c r="AI277"/>
    </row>
    <row r="278" spans="1:35">
      <c r="A278" s="12"/>
      <c r="C278" s="1"/>
      <c r="F278" s="9"/>
      <c r="G278" s="9"/>
      <c r="H278" s="9"/>
      <c r="I278" s="9"/>
      <c r="X278" s="1"/>
      <c r="AH278" s="1"/>
      <c r="AI278"/>
    </row>
    <row r="279" spans="1:35">
      <c r="A279" s="12"/>
      <c r="C279" s="1"/>
      <c r="F279" s="9"/>
      <c r="G279" s="9"/>
      <c r="H279" s="9"/>
      <c r="I279" s="9"/>
      <c r="X279" s="1"/>
      <c r="AH279" s="1"/>
      <c r="AI279"/>
    </row>
    <row r="280" spans="1:35">
      <c r="A280" s="12"/>
      <c r="C280" s="1"/>
      <c r="F280" s="9"/>
      <c r="G280" s="9"/>
      <c r="H280" s="9"/>
      <c r="I280" s="9"/>
      <c r="X280" s="1"/>
      <c r="AH280" s="1"/>
      <c r="AI280"/>
    </row>
    <row r="281" spans="1:35">
      <c r="A281" s="12"/>
      <c r="C281" s="1"/>
      <c r="F281" s="9"/>
      <c r="G281" s="9"/>
      <c r="H281" s="9"/>
      <c r="I281" s="9"/>
      <c r="X281" s="1"/>
      <c r="AH281" s="1"/>
      <c r="AI281"/>
    </row>
    <row r="282" spans="1:35">
      <c r="A282" s="12"/>
      <c r="C282" s="1"/>
      <c r="F282" s="9"/>
      <c r="G282" s="9"/>
      <c r="H282" s="9"/>
      <c r="I282" s="9"/>
      <c r="X282" s="1"/>
      <c r="AH282" s="1"/>
      <c r="AI282"/>
    </row>
    <row r="283" spans="1:35">
      <c r="A283" s="12"/>
      <c r="C283" s="1"/>
      <c r="F283" s="9"/>
      <c r="G283" s="9"/>
      <c r="H283" s="9"/>
      <c r="I283" s="9"/>
      <c r="X283" s="1"/>
      <c r="AH283" s="1"/>
      <c r="AI283"/>
    </row>
    <row r="284" spans="1:35">
      <c r="A284" s="12"/>
      <c r="C284" s="1"/>
      <c r="F284" s="9"/>
      <c r="G284" s="9"/>
      <c r="H284" s="9"/>
      <c r="I284" s="9"/>
      <c r="X284" s="1"/>
      <c r="AH284" s="1"/>
      <c r="AI284"/>
    </row>
    <row r="285" spans="1:35">
      <c r="A285" s="12"/>
      <c r="C285" s="1"/>
      <c r="F285" s="9"/>
      <c r="G285" s="9"/>
      <c r="H285" s="9"/>
      <c r="I285" s="9"/>
      <c r="X285" s="1"/>
      <c r="AH285" s="1"/>
      <c r="AI285"/>
    </row>
    <row r="286" spans="1:35">
      <c r="A286" s="12"/>
      <c r="C286" s="1"/>
      <c r="F286" s="9"/>
      <c r="G286" s="9"/>
      <c r="H286" s="9"/>
      <c r="I286" s="9"/>
      <c r="X286" s="1"/>
      <c r="AH286" s="1"/>
      <c r="AI286"/>
    </row>
    <row r="287" spans="1:35">
      <c r="A287" s="12"/>
      <c r="C287" s="1"/>
      <c r="F287" s="9"/>
      <c r="G287" s="9"/>
      <c r="H287" s="9"/>
      <c r="I287" s="9"/>
      <c r="X287" s="1"/>
      <c r="AH287" s="1"/>
      <c r="AI287"/>
    </row>
    <row r="288" spans="1:35">
      <c r="A288" s="12"/>
      <c r="C288" s="1"/>
      <c r="F288" s="9"/>
      <c r="G288" s="9"/>
      <c r="H288" s="9"/>
      <c r="I288" s="9"/>
      <c r="X288" s="1"/>
      <c r="AH288" s="1"/>
      <c r="AI288"/>
    </row>
    <row r="289" spans="1:35">
      <c r="A289" s="12"/>
      <c r="C289" s="1"/>
      <c r="F289" s="9"/>
      <c r="G289" s="9"/>
      <c r="H289" s="9"/>
      <c r="I289" s="9"/>
      <c r="X289" s="1"/>
      <c r="AH289" s="1"/>
      <c r="AI289"/>
    </row>
    <row r="290" spans="1:35">
      <c r="A290" s="12"/>
      <c r="C290" s="1"/>
      <c r="F290" s="9"/>
      <c r="G290" s="9"/>
      <c r="H290" s="9"/>
      <c r="I290" s="9"/>
      <c r="X290" s="1"/>
      <c r="AH290" s="1"/>
      <c r="AI290"/>
    </row>
    <row r="291" spans="1:35">
      <c r="A291" s="12"/>
      <c r="C291" s="1"/>
      <c r="F291" s="9"/>
      <c r="G291" s="9"/>
      <c r="H291" s="9"/>
      <c r="I291" s="9"/>
      <c r="X291" s="1"/>
      <c r="AH291" s="1"/>
      <c r="AI291"/>
    </row>
    <row r="292" spans="1:35">
      <c r="A292" s="12"/>
      <c r="C292" s="1"/>
      <c r="F292" s="9"/>
      <c r="G292" s="9"/>
      <c r="H292" s="9"/>
      <c r="I292" s="9"/>
      <c r="X292" s="1"/>
      <c r="AH292" s="1"/>
      <c r="AI292"/>
    </row>
    <row r="293" spans="1:35">
      <c r="A293" s="12"/>
      <c r="C293" s="1"/>
      <c r="F293" s="9"/>
      <c r="G293" s="9"/>
      <c r="H293" s="9"/>
      <c r="I293" s="9"/>
      <c r="X293" s="1"/>
      <c r="AH293" s="1"/>
      <c r="AI293"/>
    </row>
    <row r="294" spans="1:35">
      <c r="A294" s="12"/>
      <c r="C294" s="1"/>
      <c r="F294" s="9"/>
      <c r="G294" s="9"/>
      <c r="H294" s="9"/>
      <c r="I294" s="9"/>
      <c r="X294" s="1"/>
      <c r="AH294" s="1"/>
      <c r="AI294"/>
    </row>
    <row r="295" spans="1:35">
      <c r="A295" s="12"/>
      <c r="C295" s="1"/>
      <c r="F295" s="9"/>
      <c r="G295" s="9"/>
      <c r="H295" s="9"/>
      <c r="I295" s="9"/>
      <c r="X295" s="1"/>
      <c r="AH295" s="1"/>
      <c r="AI295"/>
    </row>
    <row r="296" spans="1:35">
      <c r="A296" s="12"/>
      <c r="C296" s="1"/>
      <c r="F296" s="9"/>
      <c r="G296" s="9"/>
      <c r="H296" s="9"/>
      <c r="I296" s="9"/>
      <c r="X296" s="1"/>
      <c r="AH296" s="1"/>
      <c r="AI296"/>
    </row>
    <row r="297" spans="1:35">
      <c r="A297" s="12"/>
      <c r="C297" s="1"/>
      <c r="F297" s="9"/>
      <c r="G297" s="9"/>
      <c r="H297" s="9"/>
      <c r="I297" s="9"/>
      <c r="X297" s="1"/>
      <c r="AH297" s="1"/>
      <c r="AI297"/>
    </row>
    <row r="298" spans="1:35">
      <c r="A298" s="12"/>
      <c r="C298" s="1"/>
      <c r="F298" s="9"/>
      <c r="G298" s="9"/>
      <c r="H298" s="9"/>
      <c r="I298" s="9"/>
      <c r="X298" s="1"/>
      <c r="AH298" s="1"/>
      <c r="AI298"/>
    </row>
    <row r="299" spans="1:35">
      <c r="A299" s="12"/>
      <c r="C299" s="1"/>
      <c r="F299" s="9"/>
      <c r="G299" s="9"/>
      <c r="H299" s="9"/>
      <c r="I299" s="9"/>
      <c r="X299" s="1"/>
      <c r="AH299" s="1"/>
      <c r="AI299"/>
    </row>
    <row r="300" spans="1:35">
      <c r="A300" s="12"/>
      <c r="C300" s="1"/>
      <c r="F300" s="9"/>
      <c r="G300" s="9"/>
      <c r="H300" s="9"/>
      <c r="I300" s="9"/>
      <c r="X300" s="1"/>
      <c r="AH300" s="1"/>
      <c r="AI300"/>
    </row>
    <row r="301" spans="1:35">
      <c r="A301" s="12"/>
      <c r="C301" s="1"/>
      <c r="F301" s="9"/>
      <c r="G301" s="9"/>
      <c r="H301" s="9"/>
      <c r="I301" s="9"/>
      <c r="X301" s="1"/>
      <c r="AH301" s="1"/>
      <c r="AI301"/>
    </row>
    <row r="302" spans="1:35">
      <c r="A302" s="12"/>
      <c r="C302" s="1"/>
      <c r="F302" s="9"/>
      <c r="G302" s="9"/>
      <c r="H302" s="9"/>
      <c r="I302" s="9"/>
      <c r="X302" s="1"/>
      <c r="AH302" s="1"/>
      <c r="AI302"/>
    </row>
    <row r="303" spans="1:35">
      <c r="A303" s="12"/>
      <c r="C303" s="1"/>
      <c r="F303" s="9"/>
      <c r="G303" s="9"/>
      <c r="H303" s="9"/>
      <c r="I303" s="9"/>
      <c r="X303" s="1"/>
      <c r="AH303" s="1"/>
      <c r="AI303"/>
    </row>
    <row r="304" spans="1:35">
      <c r="A304" s="12"/>
      <c r="C304" s="1"/>
      <c r="F304" s="9"/>
      <c r="G304" s="9"/>
      <c r="H304" s="9"/>
      <c r="I304" s="9"/>
      <c r="X304" s="1"/>
      <c r="AH304" s="1"/>
      <c r="AI304"/>
    </row>
    <row r="305" spans="1:35">
      <c r="A305" s="12"/>
      <c r="C305" s="1"/>
      <c r="F305" s="9"/>
      <c r="G305" s="9"/>
      <c r="H305" s="9"/>
      <c r="I305" s="9"/>
      <c r="X305" s="1"/>
      <c r="AH305" s="1"/>
      <c r="AI305"/>
    </row>
    <row r="306" spans="1:35">
      <c r="A306" s="12"/>
      <c r="C306" s="1"/>
      <c r="F306" s="9"/>
      <c r="G306" s="9"/>
      <c r="H306" s="9"/>
      <c r="I306" s="9"/>
      <c r="X306" s="1"/>
      <c r="AH306" s="1"/>
      <c r="AI306"/>
    </row>
    <row r="307" spans="1:35">
      <c r="A307" s="12"/>
      <c r="C307" s="1"/>
      <c r="F307" s="9"/>
      <c r="G307" s="9"/>
      <c r="H307" s="9"/>
      <c r="I307" s="9"/>
      <c r="X307" s="1"/>
      <c r="AH307" s="1"/>
      <c r="AI307"/>
    </row>
    <row r="308" spans="1:35">
      <c r="A308" s="12"/>
      <c r="C308" s="1"/>
      <c r="F308" s="9"/>
      <c r="G308" s="9"/>
      <c r="H308" s="9"/>
      <c r="I308" s="9"/>
      <c r="X308" s="1"/>
      <c r="AH308" s="1"/>
      <c r="AI308"/>
    </row>
    <row r="309" spans="1:35">
      <c r="A309" s="12"/>
      <c r="C309" s="1"/>
      <c r="F309" s="9"/>
      <c r="G309" s="9"/>
      <c r="H309" s="9"/>
      <c r="I309" s="9"/>
      <c r="X309" s="1"/>
      <c r="AH309" s="1"/>
      <c r="AI309"/>
    </row>
    <row r="310" spans="1:35">
      <c r="A310" s="12"/>
      <c r="C310" s="1"/>
      <c r="F310" s="9"/>
      <c r="G310" s="9"/>
      <c r="H310" s="9"/>
      <c r="I310" s="9"/>
      <c r="X310" s="1"/>
      <c r="AH310" s="1"/>
      <c r="AI310"/>
    </row>
    <row r="311" spans="1:35">
      <c r="A311" s="12"/>
      <c r="C311" s="1"/>
      <c r="F311" s="9"/>
      <c r="G311" s="9"/>
      <c r="H311" s="9"/>
      <c r="I311" s="9"/>
      <c r="X311" s="1"/>
      <c r="AH311" s="1"/>
      <c r="AI311"/>
    </row>
    <row r="312" spans="1:35">
      <c r="A312" s="12"/>
      <c r="C312" s="1"/>
      <c r="F312" s="9"/>
      <c r="G312" s="9"/>
      <c r="H312" s="9"/>
      <c r="I312" s="9"/>
      <c r="X312" s="1"/>
      <c r="AH312" s="1"/>
      <c r="AI312"/>
    </row>
    <row r="313" spans="1:35">
      <c r="A313" s="12"/>
      <c r="C313" s="1"/>
      <c r="F313" s="9"/>
      <c r="G313" s="9"/>
      <c r="H313" s="9"/>
      <c r="I313" s="9"/>
      <c r="X313" s="1"/>
      <c r="AH313" s="1"/>
      <c r="AI313"/>
    </row>
    <row r="314" spans="1:35">
      <c r="A314" s="12"/>
      <c r="C314" s="1"/>
      <c r="F314" s="9"/>
      <c r="G314" s="9"/>
      <c r="H314" s="9"/>
      <c r="I314" s="9"/>
      <c r="X314" s="1"/>
      <c r="AH314" s="1"/>
      <c r="AI314"/>
    </row>
    <row r="315" spans="1:35">
      <c r="A315" s="12"/>
      <c r="C315" s="1"/>
      <c r="F315" s="9"/>
      <c r="G315" s="9"/>
      <c r="H315" s="9"/>
      <c r="I315" s="9"/>
      <c r="X315" s="1"/>
      <c r="AH315" s="1"/>
      <c r="AI315"/>
    </row>
    <row r="316" spans="1:35">
      <c r="A316" s="12"/>
      <c r="C316" s="1"/>
      <c r="F316" s="9"/>
      <c r="G316" s="9"/>
      <c r="H316" s="9"/>
      <c r="I316" s="9"/>
      <c r="X316" s="1"/>
      <c r="AH316" s="1"/>
      <c r="AI316"/>
    </row>
    <row r="317" spans="1:35">
      <c r="A317" s="12"/>
      <c r="C317" s="1"/>
      <c r="F317" s="9"/>
      <c r="G317" s="9"/>
      <c r="H317" s="9"/>
      <c r="I317" s="9"/>
      <c r="X317" s="1"/>
      <c r="AH317" s="1"/>
      <c r="AI317"/>
    </row>
    <row r="318" spans="1:35">
      <c r="A318" s="12"/>
      <c r="C318" s="1"/>
      <c r="F318" s="9"/>
      <c r="G318" s="9"/>
      <c r="H318" s="9"/>
      <c r="I318" s="9"/>
      <c r="X318" s="1"/>
      <c r="AH318" s="1"/>
      <c r="AI318"/>
    </row>
    <row r="319" spans="1:35">
      <c r="A319" s="12"/>
      <c r="C319" s="1"/>
      <c r="F319" s="9"/>
      <c r="G319" s="9"/>
      <c r="H319" s="9"/>
      <c r="I319" s="9"/>
      <c r="X319" s="1"/>
      <c r="AH319" s="1"/>
      <c r="AI319"/>
    </row>
    <row r="320" spans="1:35">
      <c r="A320" s="12"/>
      <c r="C320" s="1"/>
      <c r="F320" s="9"/>
      <c r="G320" s="9"/>
      <c r="H320" s="9"/>
      <c r="I320" s="9"/>
      <c r="X320" s="1"/>
      <c r="AH320" s="1"/>
      <c r="AI320"/>
    </row>
    <row r="321" spans="1:35">
      <c r="A321" s="12"/>
      <c r="C321" s="1"/>
      <c r="F321" s="9"/>
      <c r="G321" s="9"/>
      <c r="H321" s="9"/>
      <c r="I321" s="9"/>
      <c r="X321" s="1"/>
      <c r="AH321" s="1"/>
      <c r="AI321"/>
    </row>
    <row r="322" spans="1:35">
      <c r="A322" s="12"/>
      <c r="C322" s="1"/>
      <c r="F322" s="9"/>
      <c r="G322" s="9"/>
      <c r="H322" s="9"/>
      <c r="I322" s="9"/>
      <c r="X322" s="1"/>
      <c r="AH322" s="1"/>
      <c r="AI322"/>
    </row>
    <row r="323" spans="1:35">
      <c r="A323" s="12"/>
      <c r="C323" s="1"/>
      <c r="F323" s="9"/>
      <c r="G323" s="9"/>
      <c r="H323" s="9"/>
      <c r="I323" s="9"/>
      <c r="X323" s="1"/>
      <c r="AH323" s="1"/>
      <c r="AI323"/>
    </row>
    <row r="324" spans="1:35">
      <c r="A324" s="12"/>
      <c r="C324" s="1"/>
      <c r="F324" s="9"/>
      <c r="G324" s="9"/>
      <c r="H324" s="9"/>
      <c r="I324" s="9"/>
      <c r="X324" s="1"/>
      <c r="AH324" s="1"/>
      <c r="AI324"/>
    </row>
    <row r="325" spans="1:35">
      <c r="A325" s="12"/>
      <c r="C325" s="1"/>
      <c r="F325" s="9"/>
      <c r="G325" s="9"/>
      <c r="H325" s="9"/>
      <c r="I325" s="9"/>
      <c r="X325" s="1"/>
      <c r="AH325" s="1"/>
      <c r="AI325"/>
    </row>
    <row r="326" spans="1:35">
      <c r="A326" s="12"/>
      <c r="C326" s="1"/>
      <c r="F326" s="9"/>
      <c r="G326" s="9"/>
      <c r="H326" s="9"/>
      <c r="I326" s="9"/>
      <c r="X326" s="1"/>
      <c r="AH326" s="1"/>
      <c r="AI326"/>
    </row>
    <row r="327" spans="1:35">
      <c r="A327" s="12"/>
      <c r="C327" s="1"/>
      <c r="F327" s="9"/>
      <c r="G327" s="9"/>
      <c r="H327" s="9"/>
      <c r="I327" s="9"/>
      <c r="X327" s="1"/>
      <c r="AH327" s="1"/>
      <c r="AI327"/>
    </row>
    <row r="328" spans="1:35">
      <c r="A328" s="12"/>
      <c r="C328" s="1"/>
      <c r="F328" s="9"/>
      <c r="G328" s="9"/>
      <c r="H328" s="9"/>
      <c r="I328" s="9"/>
      <c r="X328" s="1"/>
      <c r="AH328" s="1"/>
      <c r="AI328"/>
    </row>
    <row r="329" spans="1:35">
      <c r="A329" s="12"/>
      <c r="C329" s="1"/>
      <c r="F329" s="9"/>
      <c r="G329" s="9"/>
      <c r="H329" s="9"/>
      <c r="I329" s="9"/>
      <c r="X329" s="1"/>
      <c r="AH329" s="1"/>
      <c r="AI329"/>
    </row>
    <row r="330" spans="1:35">
      <c r="A330" s="12"/>
      <c r="C330" s="1"/>
      <c r="F330" s="9"/>
      <c r="G330" s="9"/>
      <c r="H330" s="9"/>
      <c r="I330" s="9"/>
      <c r="X330" s="1"/>
      <c r="AH330" s="1"/>
      <c r="AI330"/>
    </row>
    <row r="331" spans="1:35">
      <c r="A331" s="12"/>
      <c r="C331" s="1"/>
      <c r="F331" s="9"/>
      <c r="G331" s="9"/>
      <c r="H331" s="9"/>
      <c r="I331" s="9"/>
      <c r="X331" s="1"/>
      <c r="AH331" s="1"/>
      <c r="AI331"/>
    </row>
    <row r="332" spans="1:35">
      <c r="A332" s="12"/>
      <c r="C332" s="1"/>
      <c r="F332" s="9"/>
      <c r="G332" s="9"/>
      <c r="H332" s="9"/>
      <c r="I332" s="9"/>
      <c r="X332" s="1"/>
      <c r="AH332" s="1"/>
      <c r="AI332"/>
    </row>
    <row r="333" spans="1:35">
      <c r="A333" s="12"/>
      <c r="C333" s="1"/>
      <c r="F333" s="9"/>
      <c r="G333" s="9"/>
      <c r="H333" s="9"/>
      <c r="I333" s="9"/>
      <c r="X333" s="1"/>
      <c r="AH333" s="1"/>
      <c r="AI333"/>
    </row>
    <row r="334" spans="1:35">
      <c r="A334" s="12"/>
      <c r="C334" s="1"/>
      <c r="F334" s="9"/>
      <c r="G334" s="9"/>
      <c r="H334" s="9"/>
      <c r="I334" s="9"/>
      <c r="X334" s="1"/>
      <c r="AH334" s="1"/>
      <c r="AI334"/>
    </row>
    <row r="335" spans="1:35">
      <c r="A335" s="12"/>
      <c r="C335" s="1"/>
      <c r="F335" s="9"/>
      <c r="G335" s="9"/>
      <c r="H335" s="9"/>
      <c r="I335" s="9"/>
      <c r="X335" s="1"/>
      <c r="AH335" s="1"/>
      <c r="AI335"/>
    </row>
    <row r="336" spans="1:35">
      <c r="A336" s="12"/>
      <c r="C336" s="1"/>
      <c r="F336" s="9"/>
      <c r="G336" s="9"/>
      <c r="H336" s="9"/>
      <c r="I336" s="9"/>
      <c r="X336" s="1"/>
      <c r="AH336" s="1"/>
      <c r="AI336"/>
    </row>
    <row r="337" spans="1:35">
      <c r="A337" s="12"/>
      <c r="C337" s="1"/>
      <c r="F337" s="9"/>
      <c r="G337" s="9"/>
      <c r="H337" s="9"/>
      <c r="I337" s="9"/>
      <c r="X337" s="1"/>
      <c r="AH337" s="1"/>
      <c r="AI337"/>
    </row>
    <row r="338" spans="1:35">
      <c r="A338" s="12"/>
      <c r="C338" s="1"/>
      <c r="F338" s="9"/>
      <c r="G338" s="9"/>
      <c r="H338" s="9"/>
      <c r="I338" s="9"/>
      <c r="X338" s="1"/>
      <c r="AH338" s="1"/>
      <c r="AI338"/>
    </row>
    <row r="339" spans="1:35">
      <c r="A339" s="12"/>
      <c r="C339" s="1"/>
      <c r="F339" s="9"/>
      <c r="G339" s="9"/>
      <c r="H339" s="9"/>
      <c r="I339" s="9"/>
      <c r="X339" s="1"/>
      <c r="AH339" s="1"/>
      <c r="AI339"/>
    </row>
    <row r="340" spans="1:35">
      <c r="A340" s="12"/>
      <c r="C340" s="1"/>
      <c r="F340" s="9"/>
      <c r="G340" s="9"/>
      <c r="H340" s="9"/>
      <c r="I340" s="9"/>
      <c r="X340" s="1"/>
      <c r="AH340" s="1"/>
      <c r="AI340"/>
    </row>
    <row r="341" spans="1:35">
      <c r="A341" s="12"/>
      <c r="C341" s="1"/>
      <c r="F341" s="9"/>
      <c r="G341" s="9"/>
      <c r="H341" s="9"/>
      <c r="I341" s="9"/>
      <c r="X341" s="1"/>
      <c r="AH341" s="1"/>
      <c r="AI341"/>
    </row>
    <row r="342" spans="1:35">
      <c r="A342" s="12"/>
      <c r="C342" s="1"/>
      <c r="F342" s="9"/>
      <c r="G342" s="9"/>
      <c r="H342" s="9"/>
      <c r="I342" s="9"/>
      <c r="X342" s="1"/>
      <c r="AH342" s="1"/>
      <c r="AI342"/>
    </row>
    <row r="343" spans="1:35">
      <c r="A343" s="12"/>
      <c r="C343" s="1"/>
      <c r="F343" s="9"/>
      <c r="G343" s="9"/>
      <c r="H343" s="9"/>
      <c r="I343" s="9"/>
      <c r="X343" s="1"/>
      <c r="AH343" s="1"/>
      <c r="AI343"/>
    </row>
    <row r="344" spans="1:35">
      <c r="A344" s="12"/>
      <c r="C344" s="1"/>
      <c r="F344" s="9"/>
      <c r="G344" s="9"/>
      <c r="H344" s="9"/>
      <c r="I344" s="9"/>
      <c r="X344" s="1"/>
      <c r="AH344" s="1"/>
      <c r="AI344"/>
    </row>
    <row r="345" spans="1:35">
      <c r="A345" s="12"/>
      <c r="C345" s="1"/>
      <c r="F345" s="9"/>
      <c r="G345" s="9"/>
      <c r="H345" s="9"/>
      <c r="I345" s="9"/>
      <c r="X345" s="1"/>
      <c r="AH345" s="1"/>
      <c r="AI345"/>
    </row>
    <row r="346" spans="1:35">
      <c r="A346" s="12"/>
      <c r="C346" s="1"/>
      <c r="F346" s="9"/>
      <c r="G346" s="9"/>
      <c r="H346" s="9"/>
      <c r="I346" s="9"/>
      <c r="X346" s="1"/>
      <c r="AH346" s="1"/>
      <c r="AI346"/>
    </row>
    <row r="347" spans="1:35">
      <c r="A347" s="12"/>
      <c r="C347" s="1"/>
      <c r="F347" s="9"/>
      <c r="G347" s="9"/>
      <c r="H347" s="9"/>
      <c r="I347" s="9"/>
      <c r="X347" s="1"/>
      <c r="AH347" s="1"/>
      <c r="AI347"/>
    </row>
    <row r="348" spans="1:35">
      <c r="A348" s="12"/>
      <c r="C348" s="1"/>
      <c r="F348" s="9"/>
      <c r="G348" s="9"/>
      <c r="H348" s="9"/>
      <c r="I348" s="9"/>
      <c r="X348" s="1"/>
      <c r="AH348" s="1"/>
      <c r="AI348"/>
    </row>
    <row r="349" spans="1:35">
      <c r="A349" s="12"/>
      <c r="C349" s="1"/>
      <c r="F349" s="9"/>
      <c r="G349" s="9"/>
      <c r="H349" s="9"/>
      <c r="I349" s="9"/>
      <c r="X349" s="1"/>
      <c r="AH349" s="1"/>
      <c r="AI349"/>
    </row>
    <row r="350" spans="1:35">
      <c r="A350" s="12"/>
      <c r="C350" s="1"/>
      <c r="F350" s="9"/>
      <c r="G350" s="9"/>
      <c r="H350" s="9"/>
      <c r="I350" s="9"/>
      <c r="X350" s="1"/>
      <c r="AH350" s="1"/>
      <c r="AI350"/>
    </row>
    <row r="351" spans="1:35">
      <c r="A351" s="12"/>
      <c r="C351" s="1"/>
      <c r="F351" s="9"/>
      <c r="G351" s="9"/>
      <c r="H351" s="9"/>
      <c r="I351" s="9"/>
      <c r="X351" s="1"/>
      <c r="AH351" s="1"/>
      <c r="AI351"/>
    </row>
    <row r="352" spans="1:35">
      <c r="A352" s="12"/>
      <c r="C352" s="1"/>
      <c r="F352" s="9"/>
      <c r="G352" s="9"/>
      <c r="H352" s="9"/>
      <c r="I352" s="9"/>
      <c r="X352" s="1"/>
      <c r="AH352" s="1"/>
      <c r="AI352"/>
    </row>
    <row r="353" spans="1:35">
      <c r="A353" s="12"/>
      <c r="C353" s="1"/>
      <c r="F353" s="9"/>
      <c r="G353" s="9"/>
      <c r="H353" s="9"/>
      <c r="I353" s="9"/>
      <c r="X353" s="1"/>
      <c r="AH353" s="1"/>
      <c r="AI353"/>
    </row>
    <row r="354" spans="1:35">
      <c r="A354" s="12"/>
      <c r="C354" s="1"/>
      <c r="F354" s="9"/>
      <c r="G354" s="9"/>
      <c r="H354" s="9"/>
      <c r="I354" s="9"/>
      <c r="X354" s="1"/>
      <c r="AH354" s="1"/>
      <c r="AI354"/>
    </row>
    <row r="355" spans="1:35">
      <c r="A355" s="12"/>
      <c r="C355" s="1"/>
      <c r="F355" s="9"/>
      <c r="G355" s="9"/>
      <c r="H355" s="9"/>
      <c r="I355" s="9"/>
      <c r="X355" s="1"/>
      <c r="AH355" s="1"/>
      <c r="AI355"/>
    </row>
    <row r="356" spans="1:35">
      <c r="A356" s="12"/>
      <c r="C356" s="1"/>
      <c r="F356" s="9"/>
      <c r="G356" s="9"/>
      <c r="H356" s="9"/>
      <c r="I356" s="9"/>
      <c r="X356" s="1"/>
      <c r="AH356" s="1"/>
      <c r="AI356"/>
    </row>
    <row r="357" spans="1:35">
      <c r="A357" s="12"/>
      <c r="C357" s="1"/>
      <c r="F357" s="9"/>
      <c r="G357" s="9"/>
      <c r="H357" s="9"/>
      <c r="I357" s="9"/>
      <c r="X357" s="1"/>
      <c r="AH357" s="1"/>
      <c r="AI357"/>
    </row>
    <row r="358" spans="1:35">
      <c r="A358" s="12"/>
      <c r="C358" s="1"/>
      <c r="F358" s="9"/>
      <c r="G358" s="9"/>
      <c r="H358" s="9"/>
      <c r="I358" s="9"/>
      <c r="X358" s="1"/>
      <c r="AH358" s="1"/>
      <c r="AI358"/>
    </row>
    <row r="359" spans="1:35">
      <c r="A359" s="12"/>
      <c r="C359" s="1"/>
      <c r="F359" s="9"/>
      <c r="G359" s="9"/>
      <c r="H359" s="9"/>
      <c r="I359" s="9"/>
      <c r="X359" s="1"/>
      <c r="AH359" s="1"/>
      <c r="AI359"/>
    </row>
    <row r="360" spans="1:35">
      <c r="A360" s="12"/>
      <c r="C360" s="1"/>
      <c r="F360" s="9"/>
      <c r="G360" s="9"/>
      <c r="H360" s="9"/>
      <c r="I360" s="9"/>
      <c r="X360" s="1"/>
      <c r="AH360" s="1"/>
      <c r="AI360"/>
    </row>
    <row r="361" spans="1:35">
      <c r="A361" s="12"/>
      <c r="C361" s="1"/>
      <c r="F361" s="9"/>
      <c r="G361" s="9"/>
      <c r="H361" s="9"/>
      <c r="I361" s="9"/>
      <c r="X361" s="1"/>
      <c r="AH361" s="1"/>
      <c r="AI361"/>
    </row>
    <row r="362" spans="1:35">
      <c r="A362" s="12"/>
      <c r="C362" s="1"/>
      <c r="F362" s="9"/>
      <c r="G362" s="9"/>
      <c r="H362" s="9"/>
      <c r="I362" s="9"/>
      <c r="X362" s="1"/>
      <c r="AH362" s="1"/>
      <c r="AI362"/>
    </row>
    <row r="363" spans="1:35">
      <c r="A363" s="12"/>
      <c r="C363" s="1"/>
      <c r="F363" s="9"/>
      <c r="G363" s="9"/>
      <c r="H363" s="9"/>
      <c r="I363" s="9"/>
      <c r="X363" s="1"/>
      <c r="AH363" s="1"/>
      <c r="AI363"/>
    </row>
    <row r="364" spans="1:35">
      <c r="A364" s="12"/>
      <c r="C364" s="1"/>
      <c r="F364" s="9"/>
      <c r="G364" s="9"/>
      <c r="H364" s="9"/>
      <c r="I364" s="9"/>
      <c r="X364" s="1"/>
      <c r="AH364" s="1"/>
      <c r="AI364"/>
    </row>
    <row r="365" spans="1:35">
      <c r="A365" s="12"/>
      <c r="C365" s="1"/>
      <c r="F365" s="9"/>
      <c r="G365" s="9"/>
      <c r="H365" s="9"/>
      <c r="I365" s="9"/>
      <c r="X365" s="1"/>
      <c r="AH365" s="1"/>
      <c r="AI365"/>
    </row>
    <row r="366" spans="1:35">
      <c r="A366" s="12"/>
      <c r="C366" s="1"/>
      <c r="F366" s="9"/>
      <c r="G366" s="9"/>
      <c r="H366" s="9"/>
      <c r="I366" s="9"/>
      <c r="X366" s="1"/>
      <c r="AH366" s="1"/>
      <c r="AI366"/>
    </row>
    <row r="367" spans="1:35">
      <c r="A367" s="12"/>
      <c r="C367" s="1"/>
      <c r="F367" s="9"/>
      <c r="G367" s="9"/>
      <c r="H367" s="9"/>
      <c r="I367" s="9"/>
      <c r="X367" s="1"/>
      <c r="AH367" s="1"/>
      <c r="AI367"/>
    </row>
    <row r="368" spans="1:35">
      <c r="A368" s="12"/>
      <c r="C368" s="1"/>
      <c r="F368" s="9"/>
      <c r="G368" s="9"/>
      <c r="H368" s="9"/>
      <c r="I368" s="9"/>
      <c r="X368" s="1"/>
      <c r="AH368" s="1"/>
      <c r="AI368"/>
    </row>
    <row r="369" spans="1:35">
      <c r="A369" s="12"/>
      <c r="C369" s="1"/>
      <c r="F369" s="9"/>
      <c r="G369" s="9"/>
      <c r="H369" s="9"/>
      <c r="I369" s="9"/>
      <c r="X369" s="1"/>
      <c r="AH369" s="1"/>
      <c r="AI369"/>
    </row>
    <row r="370" spans="1:35">
      <c r="A370" s="12"/>
      <c r="C370" s="1"/>
      <c r="F370" s="9"/>
      <c r="G370" s="9"/>
      <c r="H370" s="9"/>
      <c r="I370" s="9"/>
      <c r="X370" s="1"/>
      <c r="AH370" s="1"/>
      <c r="AI370"/>
    </row>
    <row r="371" spans="1:35">
      <c r="A371" s="12"/>
      <c r="C371" s="1"/>
      <c r="F371" s="9"/>
      <c r="G371" s="9"/>
      <c r="H371" s="9"/>
      <c r="I371" s="9"/>
      <c r="X371" s="1"/>
      <c r="AH371" s="1"/>
      <c r="AI371"/>
    </row>
    <row r="372" spans="1:35">
      <c r="A372" s="12"/>
      <c r="C372" s="1"/>
      <c r="F372" s="9"/>
      <c r="G372" s="9"/>
      <c r="H372" s="9"/>
      <c r="I372" s="9"/>
      <c r="X372" s="1"/>
      <c r="AH372" s="1"/>
      <c r="AI372"/>
    </row>
    <row r="373" spans="1:35">
      <c r="A373" s="12"/>
      <c r="C373" s="1"/>
      <c r="F373" s="9"/>
      <c r="G373" s="9"/>
      <c r="H373" s="9"/>
      <c r="I373" s="9"/>
      <c r="X373" s="1"/>
      <c r="AH373" s="1"/>
      <c r="AI373"/>
    </row>
    <row r="374" spans="1:35">
      <c r="A374" s="12"/>
      <c r="C374" s="1"/>
      <c r="F374" s="9"/>
      <c r="G374" s="9"/>
      <c r="H374" s="9"/>
      <c r="I374" s="9"/>
      <c r="X374" s="1"/>
      <c r="AH374" s="1"/>
      <c r="AI374"/>
    </row>
    <row r="375" spans="1:35">
      <c r="A375" s="12"/>
      <c r="C375" s="1"/>
      <c r="F375" s="9"/>
      <c r="G375" s="9"/>
      <c r="H375" s="9"/>
      <c r="I375" s="9"/>
      <c r="X375" s="1"/>
      <c r="AH375" s="1"/>
      <c r="AI375"/>
    </row>
    <row r="376" spans="1:35">
      <c r="A376" s="12"/>
      <c r="C376" s="1"/>
      <c r="F376" s="9"/>
      <c r="G376" s="9"/>
      <c r="H376" s="9"/>
      <c r="I376" s="9"/>
      <c r="X376" s="1"/>
      <c r="AH376" s="1"/>
      <c r="AI376"/>
    </row>
    <row r="377" spans="1:35">
      <c r="A377" s="12"/>
      <c r="C377" s="1"/>
      <c r="F377" s="9"/>
      <c r="G377" s="9"/>
      <c r="H377" s="9"/>
      <c r="I377" s="9"/>
      <c r="X377" s="1"/>
      <c r="AH377" s="1"/>
      <c r="AI377"/>
    </row>
    <row r="378" spans="1:35">
      <c r="A378" s="12"/>
      <c r="C378" s="1"/>
      <c r="F378" s="9"/>
      <c r="G378" s="9"/>
      <c r="H378" s="9"/>
      <c r="I378" s="9"/>
      <c r="X378" s="1"/>
      <c r="AH378" s="1"/>
      <c r="AI378"/>
    </row>
    <row r="379" spans="1:35">
      <c r="A379" s="12"/>
      <c r="C379" s="1"/>
      <c r="F379" s="9"/>
      <c r="G379" s="9"/>
      <c r="H379" s="9"/>
      <c r="I379" s="9"/>
      <c r="X379" s="1"/>
      <c r="AH379" s="1"/>
      <c r="AI379"/>
    </row>
    <row r="380" spans="1:35">
      <c r="A380" s="12"/>
      <c r="C380" s="1"/>
      <c r="F380" s="9"/>
      <c r="G380" s="9"/>
      <c r="H380" s="9"/>
      <c r="I380" s="9"/>
      <c r="X380" s="1"/>
      <c r="AH380" s="1"/>
      <c r="AI380"/>
    </row>
    <row r="381" spans="1:35">
      <c r="A381" s="12"/>
      <c r="C381" s="1"/>
      <c r="F381" s="9"/>
      <c r="G381" s="9"/>
      <c r="H381" s="9"/>
      <c r="I381" s="9"/>
      <c r="X381" s="1"/>
      <c r="AH381" s="1"/>
      <c r="AI381"/>
    </row>
    <row r="382" spans="1:35">
      <c r="A382" s="12"/>
      <c r="C382" s="1"/>
      <c r="F382" s="9"/>
      <c r="G382" s="9"/>
      <c r="H382" s="9"/>
      <c r="I382" s="9"/>
      <c r="X382" s="1"/>
      <c r="AH382" s="1"/>
      <c r="AI382"/>
    </row>
    <row r="383" spans="1:35">
      <c r="A383" s="12"/>
      <c r="C383" s="1"/>
      <c r="F383" s="9"/>
      <c r="G383" s="9"/>
      <c r="H383" s="9"/>
      <c r="I383" s="9"/>
      <c r="X383" s="1"/>
      <c r="AH383" s="1"/>
      <c r="AI383"/>
    </row>
    <row r="384" spans="1:35">
      <c r="A384" s="12"/>
      <c r="C384" s="1"/>
      <c r="F384" s="9"/>
      <c r="G384" s="9"/>
      <c r="H384" s="9"/>
      <c r="I384" s="9"/>
      <c r="X384" s="1"/>
      <c r="AH384" s="1"/>
      <c r="AI384"/>
    </row>
    <row r="385" spans="1:35">
      <c r="A385" s="12"/>
      <c r="C385" s="1"/>
      <c r="F385" s="9"/>
      <c r="G385" s="9"/>
      <c r="H385" s="9"/>
      <c r="I385" s="9"/>
      <c r="X385" s="1"/>
      <c r="AH385" s="1"/>
      <c r="AI385"/>
    </row>
    <row r="386" spans="1:35">
      <c r="A386" s="12"/>
      <c r="C386" s="1"/>
      <c r="F386" s="9"/>
      <c r="G386" s="9"/>
      <c r="H386" s="9"/>
      <c r="I386" s="9"/>
      <c r="X386" s="1"/>
      <c r="AH386" s="1"/>
      <c r="AI386"/>
    </row>
    <row r="387" spans="1:35">
      <c r="A387" s="12"/>
      <c r="C387" s="1"/>
      <c r="F387" s="9"/>
      <c r="G387" s="9"/>
      <c r="H387" s="9"/>
      <c r="I387" s="9"/>
      <c r="X387" s="1"/>
      <c r="AH387" s="1"/>
      <c r="AI387"/>
    </row>
    <row r="388" spans="1:35">
      <c r="A388" s="12"/>
      <c r="C388" s="1"/>
      <c r="F388" s="9"/>
      <c r="G388" s="9"/>
      <c r="H388" s="9"/>
      <c r="I388" s="9"/>
      <c r="X388" s="1"/>
      <c r="AH388" s="1"/>
      <c r="AI388"/>
    </row>
    <row r="389" spans="1:35">
      <c r="A389" s="12"/>
      <c r="C389" s="1"/>
      <c r="F389" s="9"/>
      <c r="G389" s="9"/>
      <c r="H389" s="9"/>
      <c r="I389" s="9"/>
      <c r="X389" s="1"/>
      <c r="AH389" s="1"/>
      <c r="AI389"/>
    </row>
    <row r="390" spans="1:35">
      <c r="A390" s="12"/>
      <c r="C390" s="1"/>
      <c r="F390" s="9"/>
      <c r="G390" s="9"/>
      <c r="H390" s="9"/>
      <c r="I390" s="9"/>
      <c r="X390" s="1"/>
      <c r="AH390" s="1"/>
      <c r="AI390"/>
    </row>
    <row r="391" spans="1:35">
      <c r="A391" s="12"/>
      <c r="C391" s="1"/>
      <c r="F391" s="9"/>
      <c r="G391" s="9"/>
      <c r="H391" s="9"/>
      <c r="I391" s="9"/>
      <c r="X391" s="1"/>
      <c r="AH391" s="1"/>
      <c r="AI391"/>
    </row>
    <row r="392" spans="1:35">
      <c r="A392" s="12"/>
      <c r="C392" s="1"/>
      <c r="F392" s="9"/>
      <c r="G392" s="9"/>
      <c r="H392" s="9"/>
      <c r="I392" s="9"/>
      <c r="X392" s="1"/>
      <c r="AH392" s="1"/>
      <c r="AI392"/>
    </row>
    <row r="393" spans="1:35">
      <c r="A393" s="12"/>
      <c r="C393" s="1"/>
      <c r="F393" s="9"/>
      <c r="G393" s="9"/>
      <c r="H393" s="9"/>
      <c r="I393" s="9"/>
      <c r="X393" s="1"/>
      <c r="AH393" s="1"/>
      <c r="AI393"/>
    </row>
    <row r="394" spans="1:35">
      <c r="A394" s="12"/>
      <c r="C394" s="1"/>
      <c r="F394" s="9"/>
      <c r="G394" s="9"/>
      <c r="H394" s="9"/>
      <c r="I394" s="9"/>
      <c r="X394" s="1"/>
      <c r="AH394" s="1"/>
      <c r="AI394"/>
    </row>
    <row r="395" spans="1:35">
      <c r="A395" s="12"/>
      <c r="C395" s="1"/>
      <c r="F395" s="9"/>
      <c r="G395" s="9"/>
      <c r="H395" s="9"/>
      <c r="I395" s="9"/>
      <c r="X395" s="1"/>
      <c r="AH395" s="1"/>
      <c r="AI395"/>
    </row>
    <row r="396" spans="1:35">
      <c r="A396" s="12"/>
      <c r="C396" s="1"/>
      <c r="F396" s="9"/>
      <c r="G396" s="9"/>
      <c r="H396" s="9"/>
      <c r="I396" s="9"/>
      <c r="X396" s="1"/>
      <c r="AH396" s="1"/>
      <c r="AI396"/>
    </row>
    <row r="397" spans="1:35">
      <c r="A397" s="12"/>
      <c r="C397" s="1"/>
      <c r="F397" s="9"/>
      <c r="G397" s="9"/>
      <c r="H397" s="9"/>
      <c r="I397" s="9"/>
      <c r="X397" s="1"/>
      <c r="AH397" s="1"/>
      <c r="AI397"/>
    </row>
    <row r="398" spans="1:35">
      <c r="A398" s="12"/>
      <c r="C398" s="1"/>
      <c r="F398" s="9"/>
      <c r="G398" s="9"/>
      <c r="H398" s="9"/>
      <c r="I398" s="9"/>
      <c r="X398" s="1"/>
      <c r="AH398" s="1"/>
      <c r="AI398"/>
    </row>
    <row r="399" spans="1:35">
      <c r="A399" s="12"/>
      <c r="C399" s="1"/>
      <c r="F399" s="9"/>
      <c r="G399" s="9"/>
      <c r="H399" s="9"/>
      <c r="I399" s="9"/>
      <c r="X399" s="1"/>
      <c r="AH399" s="1"/>
      <c r="AI399"/>
    </row>
    <row r="400" spans="1:35">
      <c r="A400" s="12"/>
      <c r="C400" s="1"/>
      <c r="F400" s="9"/>
      <c r="G400" s="9"/>
      <c r="H400" s="9"/>
      <c r="I400" s="9"/>
      <c r="X400" s="1"/>
      <c r="AH400" s="1"/>
      <c r="AI400"/>
    </row>
    <row r="401" spans="1:35">
      <c r="A401" s="12"/>
      <c r="C401" s="1"/>
      <c r="F401" s="9"/>
      <c r="G401" s="9"/>
      <c r="H401" s="9"/>
      <c r="I401" s="9"/>
      <c r="X401" s="1"/>
      <c r="AH401" s="1"/>
      <c r="AI401"/>
    </row>
    <row r="402" spans="1:35">
      <c r="A402" s="12"/>
      <c r="C402" s="1"/>
      <c r="F402" s="9"/>
      <c r="G402" s="9"/>
      <c r="H402" s="9"/>
      <c r="I402" s="9"/>
      <c r="X402" s="1"/>
      <c r="AH402" s="1"/>
      <c r="AI402"/>
    </row>
    <row r="403" spans="1:35">
      <c r="A403" s="12"/>
      <c r="C403" s="1"/>
      <c r="F403" s="9"/>
      <c r="G403" s="9"/>
      <c r="H403" s="9"/>
      <c r="I403" s="9"/>
      <c r="X403" s="1"/>
      <c r="AH403" s="1"/>
      <c r="AI403"/>
    </row>
    <row r="404" spans="1:35">
      <c r="A404" s="12"/>
      <c r="C404" s="1"/>
      <c r="F404" s="9"/>
      <c r="G404" s="9"/>
      <c r="H404" s="9"/>
      <c r="I404" s="9"/>
      <c r="X404" s="1"/>
      <c r="AH404" s="1"/>
      <c r="AI404"/>
    </row>
    <row r="405" spans="1:35">
      <c r="A405" s="12"/>
      <c r="C405" s="1"/>
      <c r="F405" s="9"/>
      <c r="G405" s="9"/>
      <c r="H405" s="9"/>
      <c r="I405" s="9"/>
      <c r="X405" s="1"/>
      <c r="AH405" s="1"/>
      <c r="AI405"/>
    </row>
    <row r="406" spans="1:35">
      <c r="A406" s="12"/>
      <c r="C406" s="1"/>
      <c r="F406" s="9"/>
      <c r="G406" s="9"/>
      <c r="H406" s="9"/>
      <c r="I406" s="9"/>
      <c r="X406" s="1"/>
      <c r="AH406" s="1"/>
      <c r="AI406"/>
    </row>
    <row r="407" spans="1:35">
      <c r="A407" s="12"/>
      <c r="C407" s="1"/>
      <c r="F407" s="9"/>
      <c r="G407" s="9"/>
      <c r="H407" s="9"/>
      <c r="I407" s="9"/>
      <c r="X407" s="1"/>
      <c r="AH407" s="1"/>
      <c r="AI407"/>
    </row>
    <row r="408" spans="1:35">
      <c r="A408" s="12"/>
      <c r="C408" s="1"/>
      <c r="F408" s="9"/>
      <c r="G408" s="9"/>
      <c r="H408" s="9"/>
      <c r="I408" s="9"/>
      <c r="X408" s="1"/>
      <c r="AH408" s="1"/>
      <c r="AI408"/>
    </row>
    <row r="409" spans="1:35">
      <c r="A409" s="12"/>
      <c r="C409" s="1"/>
      <c r="F409" s="9"/>
      <c r="G409" s="9"/>
      <c r="H409" s="9"/>
      <c r="I409" s="9"/>
      <c r="X409" s="1"/>
      <c r="AH409" s="1"/>
      <c r="AI409"/>
    </row>
    <row r="410" spans="1:35">
      <c r="A410" s="12"/>
      <c r="C410" s="1"/>
      <c r="F410" s="9"/>
      <c r="G410" s="9"/>
      <c r="H410" s="9"/>
      <c r="I410" s="9"/>
      <c r="X410" s="1"/>
      <c r="AH410" s="1"/>
      <c r="AI410"/>
    </row>
    <row r="411" spans="1:35">
      <c r="A411" s="12"/>
      <c r="C411" s="1"/>
      <c r="F411" s="9"/>
      <c r="G411" s="9"/>
      <c r="H411" s="9"/>
      <c r="I411" s="9"/>
      <c r="X411" s="1"/>
      <c r="AH411" s="1"/>
      <c r="AI411"/>
    </row>
    <row r="412" spans="1:35">
      <c r="A412" s="12"/>
      <c r="C412" s="1"/>
      <c r="F412" s="9"/>
      <c r="G412" s="9"/>
      <c r="H412" s="9"/>
      <c r="I412" s="9"/>
      <c r="X412" s="1"/>
      <c r="AH412" s="1"/>
      <c r="AI412"/>
    </row>
    <row r="413" spans="1:35">
      <c r="A413" s="12"/>
      <c r="C413" s="1"/>
      <c r="F413" s="9"/>
      <c r="G413" s="9"/>
      <c r="H413" s="9"/>
      <c r="I413" s="9"/>
      <c r="X413" s="1"/>
      <c r="AH413" s="1"/>
      <c r="AI413"/>
    </row>
    <row r="414" spans="1:35">
      <c r="A414" s="12"/>
      <c r="C414" s="1"/>
      <c r="F414" s="9"/>
      <c r="G414" s="9"/>
      <c r="H414" s="9"/>
      <c r="I414" s="9"/>
      <c r="X414" s="1"/>
      <c r="AH414" s="1"/>
      <c r="AI414"/>
    </row>
    <row r="415" spans="1:35">
      <c r="A415" s="12"/>
      <c r="C415" s="1"/>
      <c r="F415" s="9"/>
      <c r="G415" s="9"/>
      <c r="H415" s="9"/>
      <c r="I415" s="9"/>
      <c r="X415" s="1"/>
      <c r="AH415" s="1"/>
      <c r="AI415"/>
    </row>
    <row r="416" spans="1:35">
      <c r="A416" s="12"/>
      <c r="C416" s="1"/>
      <c r="F416" s="9"/>
      <c r="G416" s="9"/>
      <c r="H416" s="9"/>
      <c r="I416" s="9"/>
      <c r="X416" s="1"/>
      <c r="AH416" s="1"/>
      <c r="AI416"/>
    </row>
    <row r="417" spans="1:35">
      <c r="A417" s="12"/>
      <c r="C417" s="1"/>
      <c r="F417" s="9"/>
      <c r="G417" s="9"/>
      <c r="H417" s="9"/>
      <c r="I417" s="9"/>
      <c r="X417" s="1"/>
      <c r="AH417" s="1"/>
      <c r="AI417"/>
    </row>
    <row r="418" spans="1:35">
      <c r="A418" s="12"/>
      <c r="C418" s="1"/>
      <c r="F418" s="9"/>
      <c r="G418" s="9"/>
      <c r="H418" s="9"/>
      <c r="I418" s="9"/>
      <c r="X418" s="1"/>
      <c r="AH418" s="1"/>
      <c r="AI418"/>
    </row>
    <row r="419" spans="1:35">
      <c r="A419" s="12"/>
      <c r="C419" s="1"/>
      <c r="F419" s="9"/>
      <c r="G419" s="9"/>
      <c r="H419" s="9"/>
      <c r="I419" s="9"/>
      <c r="X419" s="1"/>
      <c r="AH419" s="1"/>
      <c r="AI419"/>
    </row>
    <row r="420" spans="1:35">
      <c r="A420" s="12"/>
      <c r="C420" s="1"/>
      <c r="F420" s="9"/>
      <c r="G420" s="9"/>
      <c r="H420" s="9"/>
      <c r="I420" s="9"/>
      <c r="X420" s="1"/>
      <c r="AH420" s="1"/>
      <c r="AI420"/>
    </row>
    <row r="421" spans="1:35">
      <c r="A421" s="12"/>
      <c r="C421" s="1"/>
      <c r="F421" s="9"/>
      <c r="G421" s="9"/>
      <c r="H421" s="9"/>
      <c r="I421" s="9"/>
      <c r="X421" s="1"/>
      <c r="AH421" s="1"/>
      <c r="AI421"/>
    </row>
    <row r="422" spans="1:35">
      <c r="A422" s="12"/>
      <c r="C422" s="1"/>
      <c r="F422" s="9"/>
      <c r="G422" s="9"/>
      <c r="H422" s="9"/>
      <c r="I422" s="9"/>
      <c r="X422" s="1"/>
      <c r="AH422" s="1"/>
      <c r="AI422"/>
    </row>
    <row r="423" spans="1:35">
      <c r="A423" s="12"/>
      <c r="C423" s="1"/>
      <c r="F423" s="9"/>
      <c r="G423" s="9"/>
      <c r="H423" s="9"/>
      <c r="I423" s="9"/>
      <c r="X423" s="1"/>
      <c r="AH423" s="1"/>
      <c r="AI423"/>
    </row>
    <row r="424" spans="1:35">
      <c r="A424" s="12"/>
      <c r="C424" s="1"/>
      <c r="F424" s="9"/>
      <c r="G424" s="9"/>
      <c r="H424" s="9"/>
      <c r="I424" s="9"/>
      <c r="X424" s="1"/>
      <c r="AH424" s="1"/>
      <c r="AI424"/>
    </row>
    <row r="425" spans="1:35">
      <c r="A425" s="12"/>
      <c r="C425" s="1"/>
      <c r="F425" s="9"/>
      <c r="G425" s="9"/>
      <c r="H425" s="9"/>
      <c r="I425" s="9"/>
      <c r="X425" s="1"/>
      <c r="AH425" s="1"/>
      <c r="AI425"/>
    </row>
    <row r="426" spans="1:35">
      <c r="A426" s="12"/>
      <c r="C426" s="1"/>
      <c r="F426" s="9"/>
      <c r="G426" s="9"/>
      <c r="H426" s="9"/>
      <c r="I426" s="9"/>
      <c r="X426" s="1"/>
      <c r="AH426" s="1"/>
      <c r="AI426"/>
    </row>
    <row r="427" spans="1:35">
      <c r="A427" s="12"/>
      <c r="C427" s="1"/>
      <c r="F427" s="9"/>
      <c r="G427" s="9"/>
      <c r="H427" s="9"/>
      <c r="I427" s="9"/>
      <c r="X427" s="1"/>
      <c r="AH427" s="1"/>
      <c r="AI427"/>
    </row>
    <row r="428" spans="1:35">
      <c r="A428" s="12"/>
      <c r="C428" s="1"/>
      <c r="F428" s="9"/>
      <c r="G428" s="9"/>
      <c r="H428" s="9"/>
      <c r="I428" s="9"/>
      <c r="X428" s="1"/>
      <c r="AH428" s="1"/>
      <c r="AI428"/>
    </row>
    <row r="429" spans="1:35">
      <c r="A429" s="12"/>
      <c r="C429" s="1"/>
      <c r="F429" s="9"/>
      <c r="G429" s="9"/>
      <c r="H429" s="9"/>
      <c r="I429" s="9"/>
      <c r="X429" s="1"/>
      <c r="AH429" s="1"/>
      <c r="AI429"/>
    </row>
    <row r="430" spans="1:35">
      <c r="A430" s="12"/>
      <c r="C430" s="1"/>
      <c r="F430" s="9"/>
      <c r="G430" s="9"/>
      <c r="H430" s="9"/>
      <c r="I430" s="9"/>
      <c r="X430" s="1"/>
      <c r="AH430" s="1"/>
      <c r="AI430"/>
    </row>
    <row r="431" spans="1:35">
      <c r="A431" s="12"/>
      <c r="C431" s="1"/>
      <c r="F431" s="9"/>
      <c r="G431" s="9"/>
      <c r="H431" s="9"/>
      <c r="I431" s="9"/>
      <c r="X431" s="1"/>
      <c r="AH431" s="1"/>
      <c r="AI431"/>
    </row>
    <row r="432" spans="1:35">
      <c r="A432" s="12"/>
      <c r="C432" s="1"/>
      <c r="F432" s="9"/>
      <c r="G432" s="9"/>
      <c r="H432" s="9"/>
      <c r="I432" s="9"/>
      <c r="X432" s="1"/>
      <c r="AH432" s="1"/>
      <c r="AI432"/>
    </row>
    <row r="433" spans="1:35">
      <c r="A433" s="12"/>
      <c r="C433" s="1"/>
      <c r="F433" s="9"/>
      <c r="G433" s="9"/>
      <c r="H433" s="9"/>
      <c r="I433" s="9"/>
      <c r="X433" s="1"/>
      <c r="AH433" s="1"/>
      <c r="AI433"/>
    </row>
    <row r="434" spans="1:35">
      <c r="A434" s="12"/>
      <c r="C434" s="1"/>
      <c r="F434" s="9"/>
      <c r="G434" s="9"/>
      <c r="H434" s="9"/>
      <c r="I434" s="9"/>
      <c r="X434" s="1"/>
      <c r="AH434" s="1"/>
      <c r="AI434"/>
    </row>
    <row r="435" spans="1:35">
      <c r="A435" s="12"/>
      <c r="C435" s="1"/>
      <c r="F435" s="9"/>
      <c r="G435" s="9"/>
      <c r="H435" s="9"/>
      <c r="I435" s="9"/>
      <c r="X435" s="1"/>
      <c r="AH435" s="1"/>
      <c r="AI435"/>
    </row>
    <row r="436" spans="1:35">
      <c r="A436" s="12"/>
      <c r="C436" s="1"/>
      <c r="F436" s="9"/>
      <c r="G436" s="9"/>
      <c r="H436" s="9"/>
      <c r="I436" s="9"/>
      <c r="X436" s="1"/>
      <c r="AH436" s="1"/>
      <c r="AI436"/>
    </row>
    <row r="437" spans="1:35">
      <c r="A437" s="12"/>
      <c r="C437" s="1"/>
      <c r="F437" s="9"/>
      <c r="G437" s="9"/>
      <c r="H437" s="9"/>
      <c r="I437" s="9"/>
      <c r="X437" s="1"/>
      <c r="AH437" s="1"/>
      <c r="AI437"/>
    </row>
    <row r="438" spans="1:35">
      <c r="A438" s="12"/>
      <c r="C438" s="1"/>
      <c r="F438" s="9"/>
      <c r="G438" s="9"/>
      <c r="H438" s="9"/>
      <c r="I438" s="9"/>
      <c r="X438" s="1"/>
      <c r="AH438" s="1"/>
      <c r="AI438"/>
    </row>
    <row r="439" spans="1:35">
      <c r="A439" s="12"/>
      <c r="C439" s="1"/>
      <c r="F439" s="9"/>
      <c r="G439" s="9"/>
      <c r="H439" s="9"/>
      <c r="I439" s="9"/>
      <c r="X439" s="1"/>
      <c r="AH439" s="1"/>
      <c r="AI439"/>
    </row>
    <row r="440" spans="1:35">
      <c r="A440" s="12"/>
      <c r="C440" s="1"/>
      <c r="F440" s="9"/>
      <c r="G440" s="9"/>
      <c r="H440" s="9"/>
      <c r="I440" s="9"/>
      <c r="X440" s="1"/>
      <c r="AH440" s="1"/>
      <c r="AI440"/>
    </row>
    <row r="441" spans="1:35">
      <c r="A441" s="12"/>
      <c r="C441" s="1"/>
      <c r="F441" s="9"/>
      <c r="G441" s="9"/>
      <c r="H441" s="9"/>
      <c r="I441" s="9"/>
      <c r="X441" s="1"/>
      <c r="AH441" s="1"/>
      <c r="AI441"/>
    </row>
    <row r="442" spans="1:35">
      <c r="A442" s="12"/>
      <c r="C442" s="1"/>
      <c r="F442" s="9"/>
      <c r="G442" s="9"/>
      <c r="H442" s="9"/>
      <c r="I442" s="9"/>
      <c r="X442" s="1"/>
      <c r="AH442" s="1"/>
      <c r="AI442"/>
    </row>
    <row r="443" spans="1:35">
      <c r="A443" s="12"/>
      <c r="C443" s="1"/>
      <c r="F443" s="9"/>
      <c r="G443" s="9"/>
      <c r="H443" s="9"/>
      <c r="I443" s="9"/>
      <c r="X443" s="1"/>
      <c r="AH443" s="1"/>
      <c r="AI443"/>
    </row>
    <row r="444" spans="1:35">
      <c r="A444" s="12"/>
      <c r="C444" s="1"/>
      <c r="F444" s="9"/>
      <c r="G444" s="9"/>
      <c r="H444" s="9"/>
      <c r="I444" s="9"/>
      <c r="X444" s="1"/>
      <c r="AH444" s="1"/>
      <c r="AI444"/>
    </row>
    <row r="445" spans="1:35">
      <c r="A445" s="12"/>
      <c r="C445" s="1"/>
      <c r="F445" s="9"/>
      <c r="G445" s="9"/>
      <c r="H445" s="9"/>
      <c r="I445" s="9"/>
      <c r="X445" s="1"/>
      <c r="AH445" s="1"/>
      <c r="AI445"/>
    </row>
    <row r="446" spans="1:35">
      <c r="A446" s="12"/>
      <c r="C446" s="1"/>
      <c r="F446" s="9"/>
      <c r="G446" s="9"/>
      <c r="H446" s="9"/>
      <c r="I446" s="9"/>
      <c r="X446" s="1"/>
      <c r="AH446" s="1"/>
      <c r="AI446"/>
    </row>
    <row r="447" spans="1:35">
      <c r="A447" s="12"/>
      <c r="C447" s="1"/>
      <c r="F447" s="9"/>
      <c r="G447" s="9"/>
      <c r="H447" s="9"/>
      <c r="I447" s="9"/>
      <c r="X447" s="1"/>
      <c r="AH447" s="1"/>
      <c r="AI447"/>
    </row>
    <row r="448" spans="1:35">
      <c r="A448" s="12"/>
      <c r="C448" s="1"/>
      <c r="F448" s="9"/>
      <c r="G448" s="9"/>
      <c r="H448" s="9"/>
      <c r="I448" s="9"/>
      <c r="X448" s="1"/>
      <c r="AH448" s="1"/>
      <c r="AI448"/>
    </row>
    <row r="449" spans="1:35">
      <c r="A449" s="12"/>
      <c r="C449" s="1"/>
      <c r="F449" s="9"/>
      <c r="G449" s="9"/>
      <c r="H449" s="9"/>
      <c r="I449" s="9"/>
      <c r="X449" s="1"/>
      <c r="AH449" s="1"/>
      <c r="AI449"/>
    </row>
    <row r="450" spans="1:35">
      <c r="A450" s="12"/>
      <c r="C450" s="1"/>
      <c r="F450" s="9"/>
      <c r="G450" s="9"/>
      <c r="H450" s="9"/>
      <c r="I450" s="9"/>
      <c r="X450" s="1"/>
      <c r="AH450" s="1"/>
      <c r="AI450"/>
    </row>
    <row r="451" spans="1:35">
      <c r="A451" s="12"/>
      <c r="C451" s="1"/>
      <c r="F451" s="9"/>
      <c r="G451" s="9"/>
      <c r="H451" s="9"/>
      <c r="I451" s="9"/>
      <c r="X451" s="1"/>
      <c r="AH451" s="1"/>
      <c r="AI451"/>
    </row>
    <row r="452" spans="1:35">
      <c r="A452" s="12"/>
      <c r="C452" s="1"/>
      <c r="F452" s="9"/>
      <c r="G452" s="9"/>
      <c r="H452" s="9"/>
      <c r="I452" s="9"/>
      <c r="X452" s="1"/>
      <c r="AH452" s="1"/>
      <c r="AI452"/>
    </row>
    <row r="453" spans="1:35">
      <c r="A453" s="12"/>
      <c r="C453" s="1"/>
      <c r="F453" s="9"/>
      <c r="G453" s="9"/>
      <c r="H453" s="9"/>
      <c r="I453" s="9"/>
      <c r="X453" s="1"/>
      <c r="AH453" s="1"/>
      <c r="AI453"/>
    </row>
    <row r="454" spans="1:35">
      <c r="A454" s="12"/>
      <c r="C454" s="1"/>
      <c r="F454" s="9"/>
      <c r="G454" s="9"/>
      <c r="H454" s="9"/>
      <c r="I454" s="9"/>
      <c r="X454" s="1"/>
      <c r="AH454" s="1"/>
      <c r="AI454"/>
    </row>
    <row r="455" spans="1:35">
      <c r="A455" s="12"/>
      <c r="C455" s="1"/>
      <c r="F455" s="9"/>
      <c r="G455" s="9"/>
      <c r="H455" s="9"/>
      <c r="I455" s="9"/>
      <c r="X455" s="1"/>
      <c r="AH455" s="1"/>
      <c r="AI455"/>
    </row>
    <row r="456" spans="1:35">
      <c r="A456" s="12"/>
      <c r="C456" s="1"/>
      <c r="F456" s="9"/>
      <c r="G456" s="9"/>
      <c r="H456" s="9"/>
      <c r="I456" s="9"/>
      <c r="X456" s="1"/>
      <c r="AH456" s="1"/>
      <c r="AI456"/>
    </row>
    <row r="457" spans="1:35">
      <c r="A457" s="12"/>
      <c r="C457" s="1"/>
      <c r="F457" s="9"/>
      <c r="G457" s="9"/>
      <c r="H457" s="9"/>
      <c r="I457" s="9"/>
      <c r="X457" s="1"/>
      <c r="AH457" s="1"/>
      <c r="AI457"/>
    </row>
    <row r="458" spans="1:35">
      <c r="A458" s="12"/>
      <c r="C458" s="1"/>
      <c r="F458" s="9"/>
      <c r="G458" s="9"/>
      <c r="H458" s="9"/>
      <c r="I458" s="9"/>
      <c r="X458" s="1"/>
      <c r="AH458" s="1"/>
      <c r="AI458"/>
    </row>
    <row r="459" spans="1:35">
      <c r="A459" s="12"/>
      <c r="C459" s="1"/>
      <c r="F459" s="9"/>
      <c r="G459" s="9"/>
      <c r="H459" s="9"/>
      <c r="I459" s="9"/>
      <c r="X459" s="1"/>
      <c r="AH459" s="1"/>
      <c r="AI459"/>
    </row>
    <row r="460" spans="1:35">
      <c r="A460" s="12"/>
      <c r="C460" s="1"/>
      <c r="F460" s="9"/>
      <c r="G460" s="9"/>
      <c r="H460" s="9"/>
      <c r="I460" s="9"/>
      <c r="X460" s="1"/>
      <c r="AH460" s="1"/>
      <c r="AI460"/>
    </row>
    <row r="461" spans="1:35">
      <c r="A461" s="12"/>
      <c r="C461" s="1"/>
      <c r="F461" s="9"/>
      <c r="G461" s="9"/>
      <c r="H461" s="9"/>
      <c r="I461" s="9"/>
      <c r="X461" s="1"/>
      <c r="AH461" s="1"/>
      <c r="AI461"/>
    </row>
    <row r="462" spans="1:35">
      <c r="A462" s="12"/>
      <c r="C462" s="1"/>
      <c r="F462" s="9"/>
      <c r="G462" s="9"/>
      <c r="H462" s="9"/>
      <c r="I462" s="9"/>
      <c r="X462" s="1"/>
      <c r="AH462" s="1"/>
      <c r="AI462"/>
    </row>
    <row r="463" spans="1:35">
      <c r="A463" s="12"/>
      <c r="C463" s="1"/>
      <c r="F463" s="9"/>
      <c r="G463" s="9"/>
      <c r="H463" s="9"/>
      <c r="I463" s="9"/>
      <c r="X463" s="1"/>
      <c r="AH463" s="1"/>
      <c r="AI463"/>
    </row>
    <row r="464" spans="1:35">
      <c r="A464" s="12"/>
      <c r="C464" s="1"/>
      <c r="F464" s="9"/>
      <c r="G464" s="9"/>
      <c r="H464" s="9"/>
      <c r="I464" s="9"/>
      <c r="X464" s="1"/>
      <c r="AH464" s="1"/>
      <c r="AI464"/>
    </row>
    <row r="465" spans="1:35">
      <c r="A465" s="12"/>
      <c r="C465" s="1"/>
      <c r="F465" s="9"/>
      <c r="G465" s="9"/>
      <c r="H465" s="9"/>
      <c r="I465" s="9"/>
      <c r="X465" s="1"/>
      <c r="AH465" s="1"/>
      <c r="AI465"/>
    </row>
    <row r="466" spans="1:35">
      <c r="A466" s="12"/>
      <c r="C466" s="1"/>
      <c r="F466" s="9"/>
      <c r="G466" s="9"/>
      <c r="H466" s="9"/>
      <c r="I466" s="9"/>
      <c r="X466" s="1"/>
      <c r="AH466" s="1"/>
      <c r="AI466"/>
    </row>
    <row r="467" spans="1:35">
      <c r="A467" s="12"/>
      <c r="C467" s="1"/>
      <c r="F467" s="9"/>
      <c r="G467" s="9"/>
      <c r="H467" s="9"/>
      <c r="I467" s="9"/>
      <c r="X467" s="1"/>
      <c r="AH467" s="1"/>
      <c r="AI467"/>
    </row>
    <row r="468" spans="1:35">
      <c r="A468" s="12"/>
      <c r="C468" s="1"/>
      <c r="F468" s="9"/>
      <c r="G468" s="9"/>
      <c r="H468" s="9"/>
      <c r="I468" s="9"/>
      <c r="X468" s="1"/>
      <c r="AH468" s="1"/>
      <c r="AI468"/>
    </row>
    <row r="469" spans="1:35">
      <c r="A469" s="12"/>
      <c r="C469" s="1"/>
      <c r="F469" s="9"/>
      <c r="G469" s="9"/>
      <c r="H469" s="9"/>
      <c r="I469" s="9"/>
      <c r="X469" s="1"/>
      <c r="AH469" s="1"/>
      <c r="AI469"/>
    </row>
    <row r="470" spans="1:35">
      <c r="A470" s="12"/>
      <c r="C470" s="1"/>
      <c r="F470" s="9"/>
      <c r="G470" s="9"/>
      <c r="H470" s="9"/>
      <c r="I470" s="9"/>
      <c r="X470" s="1"/>
      <c r="AH470" s="1"/>
      <c r="AI470"/>
    </row>
    <row r="471" spans="1:35">
      <c r="A471" s="12"/>
      <c r="C471" s="1"/>
      <c r="F471" s="9"/>
      <c r="G471" s="9"/>
      <c r="H471" s="9"/>
      <c r="I471" s="9"/>
      <c r="X471" s="1"/>
      <c r="AH471" s="1"/>
      <c r="AI471"/>
    </row>
    <row r="472" spans="1:35">
      <c r="A472" s="12"/>
      <c r="C472" s="1"/>
      <c r="F472" s="9"/>
      <c r="G472" s="9"/>
      <c r="H472" s="9"/>
      <c r="I472" s="9"/>
      <c r="X472" s="1"/>
      <c r="AH472" s="1"/>
      <c r="AI472"/>
    </row>
    <row r="473" spans="1:35">
      <c r="A473" s="12"/>
      <c r="C473" s="1"/>
      <c r="F473" s="9"/>
      <c r="G473" s="9"/>
      <c r="H473" s="9"/>
      <c r="I473" s="9"/>
      <c r="X473" s="1"/>
      <c r="AH473" s="1"/>
      <c r="AI473"/>
    </row>
    <row r="474" spans="1:35">
      <c r="A474" s="12"/>
      <c r="C474" s="1"/>
      <c r="F474" s="9"/>
      <c r="G474" s="9"/>
      <c r="H474" s="9"/>
      <c r="I474" s="9"/>
      <c r="X474" s="1"/>
      <c r="AH474" s="1"/>
      <c r="AI474"/>
    </row>
    <row r="475" spans="1:35">
      <c r="A475" s="12"/>
      <c r="C475" s="1"/>
      <c r="F475" s="9"/>
      <c r="G475" s="9"/>
      <c r="H475" s="9"/>
      <c r="I475" s="9"/>
      <c r="X475" s="1"/>
      <c r="AH475" s="1"/>
      <c r="AI475"/>
    </row>
    <row r="476" spans="1:35">
      <c r="A476" s="12"/>
      <c r="C476" s="1"/>
      <c r="F476" s="9"/>
      <c r="G476" s="9"/>
      <c r="H476" s="9"/>
      <c r="I476" s="9"/>
      <c r="X476" s="1"/>
      <c r="AH476" s="1"/>
      <c r="AI476"/>
    </row>
    <row r="477" spans="1:35">
      <c r="A477" s="12"/>
      <c r="C477" s="1"/>
      <c r="F477" s="9"/>
      <c r="G477" s="9"/>
      <c r="H477" s="9"/>
      <c r="I477" s="9"/>
      <c r="X477" s="1"/>
      <c r="AH477" s="1"/>
      <c r="AI477"/>
    </row>
    <row r="478" spans="1:35">
      <c r="A478" s="12"/>
      <c r="C478" s="1"/>
      <c r="F478" s="9"/>
      <c r="G478" s="9"/>
      <c r="H478" s="9"/>
      <c r="I478" s="9"/>
      <c r="X478" s="1"/>
      <c r="AH478" s="1"/>
      <c r="AI478"/>
    </row>
    <row r="479" spans="1:35">
      <c r="A479" s="12"/>
      <c r="C479" s="1"/>
      <c r="F479" s="9"/>
      <c r="G479" s="9"/>
      <c r="H479" s="9"/>
      <c r="I479" s="9"/>
      <c r="X479" s="1"/>
      <c r="AH479" s="1"/>
      <c r="AI479"/>
    </row>
    <row r="480" spans="1:35">
      <c r="A480" s="12"/>
      <c r="C480" s="1"/>
      <c r="F480" s="9"/>
      <c r="G480" s="9"/>
      <c r="H480" s="9"/>
      <c r="I480" s="9"/>
      <c r="X480" s="1"/>
      <c r="AH480" s="1"/>
      <c r="AI480"/>
    </row>
    <row r="481" spans="1:35">
      <c r="A481" s="12"/>
      <c r="C481" s="1"/>
      <c r="F481" s="9"/>
      <c r="G481" s="9"/>
      <c r="H481" s="9"/>
      <c r="I481" s="9"/>
      <c r="X481" s="1"/>
      <c r="AH481" s="1"/>
      <c r="AI481"/>
    </row>
    <row r="482" spans="1:35">
      <c r="A482" s="12"/>
      <c r="C482" s="1"/>
      <c r="F482" s="9"/>
      <c r="G482" s="9"/>
      <c r="H482" s="9"/>
      <c r="I482" s="9"/>
      <c r="X482" s="1"/>
      <c r="AH482" s="1"/>
      <c r="AI482"/>
    </row>
    <row r="483" spans="1:35">
      <c r="A483" s="12"/>
      <c r="C483" s="1"/>
      <c r="F483" s="9"/>
      <c r="G483" s="9"/>
      <c r="H483" s="9"/>
      <c r="I483" s="9"/>
      <c r="X483" s="1"/>
      <c r="AH483" s="1"/>
      <c r="AI483"/>
    </row>
    <row r="484" spans="1:35">
      <c r="A484" s="12"/>
      <c r="C484" s="1"/>
      <c r="F484" s="9"/>
      <c r="G484" s="9"/>
      <c r="H484" s="9"/>
      <c r="I484" s="9"/>
      <c r="X484" s="1"/>
      <c r="AH484" s="1"/>
      <c r="AI484"/>
    </row>
    <row r="485" spans="1:35">
      <c r="A485" s="12"/>
      <c r="C485" s="1"/>
      <c r="F485" s="9"/>
      <c r="G485" s="9"/>
      <c r="H485" s="9"/>
      <c r="I485" s="9"/>
      <c r="X485" s="1"/>
      <c r="AH485" s="1"/>
      <c r="AI485"/>
    </row>
    <row r="486" spans="1:35">
      <c r="A486" s="12"/>
      <c r="C486" s="1"/>
      <c r="F486" s="9"/>
      <c r="G486" s="9"/>
      <c r="H486" s="9"/>
      <c r="I486" s="9"/>
      <c r="X486" s="1"/>
      <c r="AH486" s="1"/>
      <c r="AI486"/>
    </row>
    <row r="487" spans="1:35">
      <c r="A487" s="12"/>
      <c r="C487" s="1"/>
      <c r="F487" s="9"/>
      <c r="G487" s="9"/>
      <c r="H487" s="9"/>
      <c r="I487" s="9"/>
      <c r="X487" s="1"/>
      <c r="AH487" s="1"/>
      <c r="AI487"/>
    </row>
    <row r="488" spans="1:35">
      <c r="A488" s="12"/>
      <c r="C488" s="1"/>
      <c r="F488" s="9"/>
      <c r="G488" s="9"/>
      <c r="H488" s="9"/>
      <c r="I488" s="9"/>
      <c r="X488" s="1"/>
      <c r="AH488" s="1"/>
      <c r="AI488"/>
    </row>
    <row r="489" spans="1:35">
      <c r="A489" s="12"/>
      <c r="C489" s="1"/>
      <c r="F489" s="9"/>
      <c r="G489" s="9"/>
      <c r="H489" s="9"/>
      <c r="I489" s="9"/>
      <c r="X489" s="1"/>
      <c r="AH489" s="1"/>
      <c r="AI489"/>
    </row>
    <row r="490" spans="1:35">
      <c r="A490" s="12"/>
      <c r="C490" s="1"/>
      <c r="F490" s="9"/>
      <c r="G490" s="9"/>
      <c r="H490" s="9"/>
      <c r="I490" s="9"/>
      <c r="X490" s="1"/>
      <c r="AH490" s="1"/>
      <c r="AI490"/>
    </row>
    <row r="491" spans="1:35">
      <c r="A491" s="12"/>
      <c r="C491" s="1"/>
      <c r="F491" s="9"/>
      <c r="G491" s="9"/>
      <c r="H491" s="9"/>
      <c r="I491" s="9"/>
      <c r="X491" s="1"/>
      <c r="AH491" s="1"/>
      <c r="AI491"/>
    </row>
    <row r="492" spans="1:35">
      <c r="A492" s="12"/>
      <c r="C492" s="1"/>
      <c r="F492" s="9"/>
      <c r="G492" s="9"/>
      <c r="H492" s="9"/>
      <c r="I492" s="9"/>
      <c r="X492" s="1"/>
      <c r="AH492" s="1"/>
      <c r="AI492"/>
    </row>
    <row r="493" spans="1:35">
      <c r="A493" s="12"/>
      <c r="C493" s="1"/>
      <c r="F493" s="9"/>
      <c r="G493" s="9"/>
      <c r="H493" s="9"/>
      <c r="I493" s="9"/>
      <c r="X493" s="1"/>
      <c r="AH493" s="1"/>
      <c r="AI493"/>
    </row>
    <row r="494" spans="1:35">
      <c r="A494" s="12"/>
      <c r="C494" s="1"/>
      <c r="F494" s="9"/>
      <c r="G494" s="9"/>
      <c r="H494" s="9"/>
      <c r="I494" s="9"/>
      <c r="X494" s="1"/>
      <c r="AH494" s="1"/>
      <c r="AI494"/>
    </row>
    <row r="495" spans="1:35">
      <c r="A495" s="12"/>
      <c r="C495" s="1"/>
      <c r="F495" s="9"/>
      <c r="G495" s="9"/>
      <c r="H495" s="9"/>
      <c r="I495" s="9"/>
      <c r="X495" s="1"/>
      <c r="AH495" s="1"/>
      <c r="AI495"/>
    </row>
    <row r="496" spans="1:35">
      <c r="A496" s="12"/>
      <c r="C496" s="1"/>
      <c r="F496" s="9"/>
      <c r="G496" s="9"/>
      <c r="H496" s="9"/>
      <c r="I496" s="9"/>
      <c r="X496" s="1"/>
      <c r="AH496" s="1"/>
      <c r="AI496"/>
    </row>
    <row r="497" spans="1:35">
      <c r="A497" s="12"/>
      <c r="C497" s="1"/>
      <c r="F497" s="9"/>
      <c r="G497" s="9"/>
      <c r="H497" s="9"/>
      <c r="I497" s="9"/>
      <c r="X497" s="1"/>
      <c r="AH497" s="1"/>
      <c r="AI497"/>
    </row>
    <row r="498" spans="1:35">
      <c r="A498" s="12"/>
      <c r="C498" s="1"/>
      <c r="F498" s="9"/>
      <c r="G498" s="9"/>
      <c r="H498" s="9"/>
      <c r="I498" s="9"/>
      <c r="X498" s="1"/>
      <c r="AH498" s="1"/>
      <c r="AI498"/>
    </row>
    <row r="499" spans="1:35">
      <c r="A499" s="12"/>
      <c r="C499" s="1"/>
      <c r="F499" s="9"/>
      <c r="G499" s="9"/>
      <c r="H499" s="9"/>
      <c r="I499" s="9"/>
      <c r="X499" s="1"/>
      <c r="AH499" s="1"/>
      <c r="AI499"/>
    </row>
    <row r="500" spans="1:35">
      <c r="A500" s="12"/>
      <c r="C500" s="1"/>
      <c r="F500" s="9"/>
      <c r="G500" s="9"/>
      <c r="H500" s="9"/>
      <c r="I500" s="9"/>
      <c r="X500" s="1"/>
      <c r="AH500" s="1"/>
      <c r="AI500"/>
    </row>
    <row r="501" spans="1:35">
      <c r="A501" s="12"/>
      <c r="C501" s="1"/>
      <c r="F501" s="9"/>
      <c r="G501" s="9"/>
      <c r="H501" s="9"/>
      <c r="I501" s="9"/>
      <c r="X501" s="1"/>
      <c r="AH501" s="1"/>
      <c r="AI501"/>
    </row>
    <row r="502" spans="1:35">
      <c r="A502" s="12"/>
      <c r="C502" s="1"/>
      <c r="F502" s="9"/>
      <c r="G502" s="9"/>
      <c r="H502" s="9"/>
      <c r="I502" s="9"/>
      <c r="X502" s="1"/>
      <c r="AH502" s="1"/>
      <c r="AI502"/>
    </row>
    <row r="503" spans="1:35">
      <c r="A503" s="12"/>
      <c r="C503" s="1"/>
      <c r="F503" s="9"/>
      <c r="G503" s="9"/>
      <c r="H503" s="9"/>
      <c r="I503" s="9"/>
      <c r="X503" s="1"/>
      <c r="AH503" s="1"/>
      <c r="AI503"/>
    </row>
    <row r="504" spans="1:35">
      <c r="A504" s="12"/>
      <c r="C504" s="1"/>
      <c r="F504" s="9"/>
      <c r="G504" s="9"/>
      <c r="H504" s="9"/>
      <c r="I504" s="9"/>
      <c r="X504" s="1"/>
      <c r="AH504" s="1"/>
      <c r="AI504"/>
    </row>
    <row r="505" spans="1:35">
      <c r="A505" s="12"/>
      <c r="C505" s="1"/>
      <c r="F505" s="9"/>
      <c r="G505" s="9"/>
      <c r="H505" s="9"/>
      <c r="I505" s="9"/>
      <c r="X505" s="1"/>
      <c r="AH505" s="1"/>
      <c r="AI505"/>
    </row>
    <row r="506" spans="1:35">
      <c r="A506" s="12"/>
      <c r="C506" s="1"/>
      <c r="F506" s="9"/>
      <c r="G506" s="9"/>
      <c r="H506" s="9"/>
      <c r="I506" s="9"/>
      <c r="X506" s="1"/>
      <c r="AH506" s="1"/>
      <c r="AI506"/>
    </row>
    <row r="507" spans="1:35">
      <c r="A507" s="12"/>
      <c r="C507" s="1"/>
      <c r="F507" s="9"/>
      <c r="G507" s="9"/>
      <c r="H507" s="9"/>
      <c r="I507" s="9"/>
      <c r="X507" s="1"/>
      <c r="AH507" s="1"/>
      <c r="AI507"/>
    </row>
    <row r="508" spans="1:35">
      <c r="A508" s="12"/>
      <c r="C508" s="1"/>
      <c r="F508" s="9"/>
      <c r="G508" s="9"/>
      <c r="H508" s="9"/>
      <c r="I508" s="9"/>
      <c r="X508" s="1"/>
      <c r="AH508" s="1"/>
      <c r="AI508"/>
    </row>
    <row r="509" spans="1:35">
      <c r="A509" s="12"/>
      <c r="C509" s="1"/>
      <c r="F509" s="9"/>
      <c r="G509" s="9"/>
      <c r="H509" s="9"/>
      <c r="I509" s="9"/>
      <c r="X509" s="1"/>
      <c r="AH509" s="1"/>
      <c r="AI509"/>
    </row>
    <row r="510" spans="1:35">
      <c r="A510" s="12"/>
      <c r="C510" s="1"/>
      <c r="F510" s="9"/>
      <c r="G510" s="9"/>
      <c r="H510" s="9"/>
      <c r="I510" s="9"/>
      <c r="X510" s="1"/>
      <c r="AH510" s="1"/>
      <c r="AI510"/>
    </row>
    <row r="511" spans="1:35">
      <c r="A511" s="12"/>
      <c r="C511" s="1"/>
      <c r="F511" s="9"/>
      <c r="G511" s="9"/>
      <c r="H511" s="9"/>
      <c r="I511" s="9"/>
      <c r="X511" s="1"/>
      <c r="AH511" s="1"/>
      <c r="AI511"/>
    </row>
    <row r="512" spans="1:35">
      <c r="A512" s="12"/>
      <c r="C512" s="1"/>
      <c r="F512" s="9"/>
      <c r="G512" s="9"/>
      <c r="H512" s="9"/>
      <c r="I512" s="9"/>
      <c r="X512" s="1"/>
      <c r="AH512" s="1"/>
      <c r="AI512"/>
    </row>
    <row r="513" spans="1:35">
      <c r="A513" s="12"/>
      <c r="C513" s="1"/>
      <c r="F513" s="9"/>
      <c r="G513" s="9"/>
      <c r="H513" s="9"/>
      <c r="I513" s="9"/>
      <c r="X513" s="1"/>
      <c r="AH513" s="1"/>
      <c r="AI513"/>
    </row>
    <row r="514" spans="1:35">
      <c r="A514" s="12"/>
      <c r="C514" s="1"/>
      <c r="F514" s="9"/>
      <c r="G514" s="9"/>
      <c r="H514" s="9"/>
      <c r="I514" s="9"/>
      <c r="X514" s="1"/>
      <c r="AH514" s="1"/>
      <c r="AI514"/>
    </row>
    <row r="515" spans="1:35">
      <c r="A515" s="12"/>
      <c r="C515" s="1"/>
      <c r="F515" s="9"/>
      <c r="G515" s="9"/>
      <c r="H515" s="9"/>
      <c r="I515" s="9"/>
      <c r="X515" s="1"/>
      <c r="AH515" s="1"/>
      <c r="AI515"/>
    </row>
    <row r="516" spans="1:35">
      <c r="A516" s="12"/>
      <c r="C516" s="1"/>
      <c r="F516" s="9"/>
      <c r="G516" s="9"/>
      <c r="H516" s="9"/>
      <c r="I516" s="9"/>
      <c r="X516" s="1"/>
      <c r="AH516" s="1"/>
      <c r="AI516"/>
    </row>
    <row r="517" spans="1:35">
      <c r="A517" s="12"/>
      <c r="C517" s="1"/>
      <c r="F517" s="9"/>
      <c r="G517" s="9"/>
      <c r="H517" s="9"/>
      <c r="I517" s="9"/>
      <c r="X517" s="1"/>
      <c r="AH517" s="1"/>
      <c r="AI517"/>
    </row>
    <row r="518" spans="1:35">
      <c r="A518" s="12"/>
      <c r="C518" s="1"/>
      <c r="F518" s="9"/>
      <c r="G518" s="9"/>
      <c r="H518" s="9"/>
      <c r="I518" s="9"/>
      <c r="X518" s="1"/>
      <c r="AH518" s="1"/>
      <c r="AI518"/>
    </row>
    <row r="519" spans="1:35">
      <c r="A519" s="12"/>
      <c r="C519" s="1"/>
      <c r="F519" s="9"/>
      <c r="G519" s="9"/>
      <c r="H519" s="9"/>
      <c r="I519" s="9"/>
      <c r="X519" s="1"/>
      <c r="AH519" s="1"/>
      <c r="AI519"/>
    </row>
    <row r="520" spans="1:35">
      <c r="A520" s="12"/>
      <c r="C520" s="1"/>
      <c r="F520" s="9"/>
      <c r="G520" s="9"/>
      <c r="H520" s="9"/>
      <c r="I520" s="9"/>
      <c r="X520" s="1"/>
      <c r="AH520" s="1"/>
      <c r="AI520"/>
    </row>
    <row r="521" spans="1:35">
      <c r="A521" s="12"/>
      <c r="C521" s="1"/>
      <c r="F521" s="9"/>
      <c r="G521" s="9"/>
      <c r="H521" s="9"/>
      <c r="I521" s="9"/>
      <c r="X521" s="1"/>
      <c r="AH521" s="1"/>
      <c r="AI521"/>
    </row>
    <row r="522" spans="1:35">
      <c r="A522" s="12"/>
      <c r="C522" s="1"/>
      <c r="F522" s="9"/>
      <c r="G522" s="9"/>
      <c r="H522" s="9"/>
      <c r="I522" s="9"/>
      <c r="X522" s="1"/>
      <c r="AH522" s="1"/>
      <c r="AI522"/>
    </row>
    <row r="523" spans="1:35">
      <c r="A523" s="12"/>
      <c r="C523" s="1"/>
      <c r="F523" s="9"/>
      <c r="G523" s="9"/>
      <c r="H523" s="9"/>
      <c r="I523" s="9"/>
      <c r="X523" s="1"/>
      <c r="AH523" s="1"/>
      <c r="AI523"/>
    </row>
    <row r="524" spans="1:35">
      <c r="A524" s="12"/>
      <c r="C524" s="1"/>
      <c r="F524" s="9"/>
      <c r="G524" s="9"/>
      <c r="H524" s="9"/>
      <c r="I524" s="9"/>
      <c r="X524" s="1"/>
      <c r="AH524" s="1"/>
      <c r="AI524"/>
    </row>
    <row r="525" spans="1:35">
      <c r="A525" s="12"/>
      <c r="C525" s="1"/>
      <c r="F525" s="9"/>
      <c r="G525" s="9"/>
      <c r="H525" s="9"/>
      <c r="I525" s="9"/>
      <c r="X525" s="1"/>
      <c r="AH525" s="1"/>
      <c r="AI525"/>
    </row>
    <row r="526" spans="1:35">
      <c r="A526" s="12"/>
      <c r="C526" s="1"/>
      <c r="F526" s="9"/>
      <c r="G526" s="9"/>
      <c r="H526" s="9"/>
      <c r="I526" s="9"/>
      <c r="X526" s="1"/>
      <c r="AH526" s="1"/>
      <c r="AI526"/>
    </row>
    <row r="527" spans="1:35">
      <c r="A527" s="12"/>
      <c r="C527" s="1"/>
      <c r="F527" s="9"/>
      <c r="G527" s="9"/>
      <c r="H527" s="9"/>
      <c r="I527" s="9"/>
      <c r="X527" s="1"/>
      <c r="AH527" s="1"/>
      <c r="AI527"/>
    </row>
    <row r="528" spans="1:35">
      <c r="A528" s="12"/>
      <c r="C528" s="1"/>
      <c r="F528" s="9"/>
      <c r="G528" s="9"/>
      <c r="H528" s="9"/>
      <c r="I528" s="9"/>
      <c r="X528" s="1"/>
      <c r="AH528" s="1"/>
      <c r="AI528"/>
    </row>
    <row r="529" spans="1:35">
      <c r="A529" s="12"/>
      <c r="C529" s="1"/>
      <c r="F529" s="9"/>
      <c r="G529" s="9"/>
      <c r="H529" s="9"/>
      <c r="I529" s="9"/>
      <c r="X529" s="1"/>
      <c r="AH529" s="1"/>
      <c r="AI529"/>
    </row>
    <row r="530" spans="1:35">
      <c r="A530" s="12"/>
      <c r="C530" s="1"/>
      <c r="F530" s="9"/>
      <c r="G530" s="9"/>
      <c r="H530" s="9"/>
      <c r="I530" s="9"/>
      <c r="X530" s="1"/>
      <c r="AH530" s="1"/>
      <c r="AI530"/>
    </row>
    <row r="531" spans="1:35">
      <c r="A531" s="12"/>
      <c r="C531" s="1"/>
      <c r="F531" s="9"/>
      <c r="G531" s="9"/>
      <c r="H531" s="9"/>
      <c r="I531" s="9"/>
      <c r="X531" s="1"/>
      <c r="AH531" s="1"/>
      <c r="AI531"/>
    </row>
    <row r="532" spans="1:35">
      <c r="A532" s="12"/>
      <c r="C532" s="1"/>
      <c r="F532" s="9"/>
      <c r="G532" s="9"/>
      <c r="H532" s="9"/>
      <c r="I532" s="9"/>
      <c r="X532" s="1"/>
      <c r="AH532" s="1"/>
      <c r="AI532"/>
    </row>
    <row r="533" spans="1:35">
      <c r="A533" s="12"/>
      <c r="C533" s="1"/>
      <c r="F533" s="9"/>
      <c r="G533" s="9"/>
      <c r="H533" s="9"/>
      <c r="I533" s="9"/>
      <c r="X533" s="1"/>
      <c r="AH533" s="1"/>
      <c r="AI533"/>
    </row>
    <row r="534" spans="1:35">
      <c r="A534" s="12"/>
      <c r="C534" s="1"/>
      <c r="F534" s="9"/>
      <c r="G534" s="9"/>
      <c r="H534" s="9"/>
      <c r="I534" s="9"/>
      <c r="X534" s="1"/>
      <c r="AH534" s="1"/>
      <c r="AI534"/>
    </row>
    <row r="535" spans="1:35">
      <c r="A535" s="12"/>
      <c r="C535" s="1"/>
      <c r="F535" s="9"/>
      <c r="G535" s="9"/>
      <c r="H535" s="9"/>
      <c r="I535" s="9"/>
      <c r="X535" s="1"/>
      <c r="AH535" s="1"/>
      <c r="AI535"/>
    </row>
    <row r="536" spans="1:35">
      <c r="A536" s="12"/>
      <c r="C536" s="1"/>
      <c r="F536" s="9"/>
      <c r="G536" s="9"/>
      <c r="H536" s="9"/>
      <c r="I536" s="9"/>
      <c r="X536" s="1"/>
      <c r="AH536" s="1"/>
      <c r="AI536"/>
    </row>
    <row r="537" spans="1:35">
      <c r="A537" s="12"/>
      <c r="C537" s="1"/>
      <c r="F537" s="9"/>
      <c r="G537" s="9"/>
      <c r="H537" s="9"/>
      <c r="I537" s="9"/>
      <c r="X537" s="1"/>
      <c r="AH537" s="1"/>
      <c r="AI537"/>
    </row>
    <row r="538" spans="1:35">
      <c r="A538" s="12"/>
      <c r="C538" s="1"/>
      <c r="F538" s="9"/>
      <c r="G538" s="9"/>
      <c r="H538" s="9"/>
      <c r="I538" s="9"/>
      <c r="X538" s="1"/>
      <c r="AH538" s="1"/>
      <c r="AI538"/>
    </row>
    <row r="539" spans="1:35">
      <c r="A539" s="12"/>
      <c r="C539" s="1"/>
      <c r="F539" s="9"/>
      <c r="G539" s="9"/>
      <c r="H539" s="9"/>
      <c r="I539" s="9"/>
      <c r="X539" s="1"/>
      <c r="AH539" s="1"/>
      <c r="AI539"/>
    </row>
    <row r="540" spans="1:35">
      <c r="A540" s="12"/>
      <c r="C540" s="1"/>
      <c r="F540" s="9"/>
      <c r="G540" s="9"/>
      <c r="H540" s="9"/>
      <c r="I540" s="9"/>
      <c r="X540" s="1"/>
      <c r="AH540" s="1"/>
      <c r="AI540"/>
    </row>
    <row r="541" spans="1:35">
      <c r="A541" s="12"/>
      <c r="C541" s="1"/>
      <c r="F541" s="9"/>
      <c r="G541" s="9"/>
      <c r="H541" s="9"/>
      <c r="I541" s="9"/>
      <c r="X541" s="1"/>
      <c r="AH541" s="1"/>
      <c r="AI541"/>
    </row>
    <row r="542" spans="1:35">
      <c r="A542" s="12"/>
      <c r="C542" s="1"/>
      <c r="F542" s="9"/>
      <c r="G542" s="9"/>
      <c r="H542" s="9"/>
      <c r="I542" s="9"/>
      <c r="X542" s="1"/>
      <c r="AH542" s="1"/>
      <c r="AI542"/>
    </row>
    <row r="543" spans="1:35">
      <c r="A543" s="12"/>
      <c r="C543" s="1"/>
      <c r="F543" s="9"/>
      <c r="G543" s="9"/>
      <c r="H543" s="9"/>
      <c r="I543" s="9"/>
      <c r="X543" s="1"/>
      <c r="AH543" s="1"/>
      <c r="AI543"/>
    </row>
    <row r="544" spans="1:35">
      <c r="A544" s="12"/>
      <c r="C544" s="1"/>
      <c r="F544" s="9"/>
      <c r="G544" s="9"/>
      <c r="H544" s="9"/>
      <c r="I544" s="9"/>
      <c r="X544" s="1"/>
      <c r="AH544" s="1"/>
      <c r="AI544"/>
    </row>
    <row r="545" spans="1:35">
      <c r="A545" s="12"/>
      <c r="C545" s="1"/>
      <c r="F545" s="9"/>
      <c r="G545" s="9"/>
      <c r="H545" s="9"/>
      <c r="I545" s="9"/>
      <c r="X545" s="1"/>
      <c r="AH545" s="1"/>
      <c r="AI545"/>
    </row>
    <row r="546" spans="1:35">
      <c r="A546" s="12"/>
      <c r="C546" s="1"/>
      <c r="F546" s="9"/>
      <c r="G546" s="9"/>
      <c r="H546" s="9"/>
      <c r="I546" s="9"/>
      <c r="X546" s="1"/>
      <c r="AH546" s="1"/>
      <c r="AI546"/>
    </row>
    <row r="547" spans="1:35">
      <c r="A547" s="12"/>
      <c r="C547" s="1"/>
      <c r="F547" s="9"/>
      <c r="G547" s="9"/>
      <c r="H547" s="9"/>
      <c r="I547" s="9"/>
      <c r="X547" s="1"/>
      <c r="AH547" s="1"/>
      <c r="AI547"/>
    </row>
    <row r="548" spans="1:35">
      <c r="A548" s="12"/>
      <c r="C548" s="1"/>
      <c r="F548" s="9"/>
      <c r="G548" s="9"/>
      <c r="H548" s="9"/>
      <c r="I548" s="9"/>
      <c r="X548" s="1"/>
      <c r="AH548" s="1"/>
      <c r="AI548"/>
    </row>
    <row r="549" spans="1:35">
      <c r="A549" s="12"/>
      <c r="C549" s="1"/>
      <c r="F549" s="9"/>
      <c r="G549" s="9"/>
      <c r="H549" s="9"/>
      <c r="I549" s="9"/>
      <c r="X549" s="1"/>
      <c r="AH549" s="1"/>
      <c r="AI549"/>
    </row>
    <row r="550" spans="1:35">
      <c r="A550" s="12"/>
      <c r="C550" s="1"/>
      <c r="F550" s="9"/>
      <c r="G550" s="9"/>
      <c r="H550" s="9"/>
      <c r="I550" s="9"/>
      <c r="X550" s="1"/>
      <c r="AH550" s="1"/>
      <c r="AI550"/>
    </row>
    <row r="551" spans="1:35">
      <c r="A551" s="12"/>
      <c r="C551" s="1"/>
      <c r="F551" s="9"/>
      <c r="G551" s="9"/>
      <c r="H551" s="9"/>
      <c r="I551" s="9"/>
      <c r="X551" s="1"/>
      <c r="AH551" s="1"/>
      <c r="AI551"/>
    </row>
    <row r="552" spans="1:35">
      <c r="A552" s="12"/>
      <c r="C552" s="1"/>
      <c r="F552" s="9"/>
      <c r="G552" s="9"/>
      <c r="H552" s="9"/>
      <c r="I552" s="9"/>
      <c r="X552" s="1"/>
      <c r="AH552" s="1"/>
      <c r="AI552"/>
    </row>
    <row r="553" spans="1:35">
      <c r="A553" s="12"/>
      <c r="C553" s="1"/>
      <c r="F553" s="9"/>
      <c r="G553" s="9"/>
      <c r="H553" s="9"/>
      <c r="I553" s="9"/>
      <c r="X553" s="1"/>
      <c r="AH553" s="1"/>
      <c r="AI553"/>
    </row>
    <row r="554" spans="1:35">
      <c r="A554" s="12"/>
      <c r="C554" s="1"/>
      <c r="F554" s="9"/>
      <c r="G554" s="9"/>
      <c r="H554" s="9"/>
      <c r="I554" s="9"/>
      <c r="X554" s="1"/>
      <c r="AH554" s="1"/>
      <c r="AI554"/>
    </row>
    <row r="555" spans="1:35">
      <c r="A555" s="12"/>
      <c r="C555" s="1"/>
      <c r="F555" s="9"/>
      <c r="G555" s="9"/>
      <c r="H555" s="9"/>
      <c r="I555" s="9"/>
      <c r="X555" s="1"/>
      <c r="AH555" s="1"/>
      <c r="AI555"/>
    </row>
    <row r="556" spans="1:35">
      <c r="A556" s="12"/>
      <c r="C556" s="1"/>
      <c r="F556" s="9"/>
      <c r="G556" s="9"/>
      <c r="H556" s="9"/>
      <c r="I556" s="9"/>
      <c r="X556" s="1"/>
      <c r="AH556" s="1"/>
      <c r="AI556"/>
    </row>
    <row r="557" spans="1:35">
      <c r="A557" s="12"/>
      <c r="C557" s="1"/>
      <c r="F557" s="9"/>
      <c r="G557" s="9"/>
      <c r="H557" s="9"/>
      <c r="I557" s="9"/>
      <c r="X557" s="1"/>
      <c r="AH557" s="1"/>
      <c r="AI557"/>
    </row>
    <row r="558" spans="1:35">
      <c r="A558" s="12"/>
      <c r="C558" s="1"/>
      <c r="F558" s="9"/>
      <c r="G558" s="9"/>
      <c r="H558" s="9"/>
      <c r="I558" s="9"/>
      <c r="X558" s="1"/>
      <c r="AH558" s="1"/>
      <c r="AI558"/>
    </row>
    <row r="559" spans="1:35">
      <c r="A559" s="12"/>
      <c r="C559" s="1"/>
      <c r="F559" s="9"/>
      <c r="G559" s="9"/>
      <c r="H559" s="9"/>
      <c r="I559" s="9"/>
      <c r="X559" s="1"/>
      <c r="AH559" s="1"/>
      <c r="AI559"/>
    </row>
    <row r="560" spans="1:35">
      <c r="A560" s="12"/>
      <c r="C560" s="1"/>
      <c r="F560" s="9"/>
      <c r="G560" s="9"/>
      <c r="H560" s="9"/>
      <c r="I560" s="9"/>
      <c r="X560" s="1"/>
      <c r="AH560" s="1"/>
      <c r="AI560"/>
    </row>
    <row r="561" spans="1:35">
      <c r="A561" s="12"/>
      <c r="C561" s="1"/>
      <c r="F561" s="9"/>
      <c r="G561" s="9"/>
      <c r="H561" s="9"/>
      <c r="I561" s="9"/>
      <c r="X561" s="1"/>
      <c r="AH561" s="1"/>
      <c r="AI561"/>
    </row>
    <row r="562" spans="1:35">
      <c r="A562" s="12"/>
      <c r="C562" s="1"/>
      <c r="F562" s="9"/>
      <c r="G562" s="9"/>
      <c r="H562" s="9"/>
      <c r="I562" s="9"/>
      <c r="X562" s="1"/>
      <c r="AH562" s="1"/>
      <c r="AI562"/>
    </row>
    <row r="563" spans="1:35">
      <c r="A563" s="12"/>
      <c r="C563" s="1"/>
      <c r="F563" s="9"/>
      <c r="G563" s="9"/>
      <c r="H563" s="9"/>
      <c r="I563" s="9"/>
      <c r="X563" s="1"/>
      <c r="AH563" s="1"/>
      <c r="AI563"/>
    </row>
    <row r="564" spans="1:35">
      <c r="A564" s="12"/>
      <c r="C564" s="1"/>
      <c r="F564" s="9"/>
      <c r="G564" s="9"/>
      <c r="H564" s="9"/>
      <c r="I564" s="9"/>
      <c r="X564" s="1"/>
      <c r="AH564" s="1"/>
      <c r="AI564"/>
    </row>
    <row r="565" spans="1:35">
      <c r="A565" s="12"/>
      <c r="C565" s="1"/>
      <c r="F565" s="9"/>
      <c r="G565" s="9"/>
      <c r="H565" s="9"/>
      <c r="I565" s="9"/>
      <c r="X565" s="1"/>
      <c r="AH565" s="1"/>
      <c r="AI565"/>
    </row>
    <row r="566" spans="1:35">
      <c r="A566" s="12"/>
      <c r="C566" s="1"/>
      <c r="F566" s="9"/>
      <c r="G566" s="9"/>
      <c r="H566" s="9"/>
      <c r="I566" s="9"/>
      <c r="X566" s="1"/>
      <c r="AH566" s="1"/>
      <c r="AI566"/>
    </row>
    <row r="567" spans="1:35">
      <c r="A567" s="12"/>
      <c r="C567" s="1"/>
      <c r="F567" s="9"/>
      <c r="G567" s="9"/>
      <c r="H567" s="9"/>
      <c r="I567" s="9"/>
      <c r="X567" s="1"/>
      <c r="AH567" s="1"/>
      <c r="AI567"/>
    </row>
    <row r="568" spans="1:35">
      <c r="A568" s="12"/>
      <c r="C568" s="1"/>
      <c r="F568" s="9"/>
      <c r="G568" s="9"/>
      <c r="H568" s="9"/>
      <c r="I568" s="9"/>
      <c r="X568" s="1"/>
      <c r="AH568" s="1"/>
      <c r="AI568"/>
    </row>
    <row r="569" spans="1:35">
      <c r="A569" s="12"/>
      <c r="C569" s="1"/>
      <c r="F569" s="9"/>
      <c r="G569" s="9"/>
      <c r="H569" s="9"/>
      <c r="I569" s="9"/>
      <c r="X569" s="1"/>
      <c r="AH569" s="1"/>
      <c r="AI569"/>
    </row>
    <row r="570" spans="1:35">
      <c r="A570" s="12"/>
      <c r="C570" s="1"/>
      <c r="F570" s="9"/>
      <c r="G570" s="9"/>
      <c r="H570" s="9"/>
      <c r="I570" s="9"/>
      <c r="X570" s="1"/>
      <c r="AH570" s="1"/>
      <c r="AI570"/>
    </row>
    <row r="571" spans="1:35">
      <c r="A571" s="12"/>
      <c r="C571" s="1"/>
      <c r="F571" s="9"/>
      <c r="G571" s="9"/>
      <c r="H571" s="9"/>
      <c r="I571" s="9"/>
      <c r="X571" s="1"/>
      <c r="AH571" s="1"/>
      <c r="AI571"/>
    </row>
    <row r="572" spans="1:35">
      <c r="A572" s="12"/>
      <c r="C572" s="1"/>
      <c r="F572" s="9"/>
      <c r="G572" s="9"/>
      <c r="H572" s="9"/>
      <c r="I572" s="9"/>
      <c r="X572" s="1"/>
      <c r="AH572" s="1"/>
      <c r="AI572"/>
    </row>
    <row r="573" spans="1:35">
      <c r="A573" s="12"/>
      <c r="C573" s="1"/>
      <c r="F573" s="9"/>
      <c r="G573" s="9"/>
      <c r="H573" s="9"/>
      <c r="I573" s="9"/>
      <c r="X573" s="1"/>
      <c r="AH573" s="1"/>
      <c r="AI573"/>
    </row>
    <row r="574" spans="1:35">
      <c r="A574" s="12"/>
      <c r="C574" s="1"/>
      <c r="F574" s="9"/>
      <c r="G574" s="9"/>
      <c r="H574" s="9"/>
      <c r="I574" s="9"/>
      <c r="X574" s="1"/>
      <c r="AH574" s="1"/>
      <c r="AI574"/>
    </row>
    <row r="575" spans="1:35">
      <c r="A575" s="12"/>
      <c r="C575" s="1"/>
      <c r="F575" s="9"/>
      <c r="G575" s="9"/>
      <c r="H575" s="9"/>
      <c r="I575" s="9"/>
      <c r="X575" s="1"/>
      <c r="AH575" s="1"/>
      <c r="AI575"/>
    </row>
    <row r="576" spans="1:35">
      <c r="A576" s="12"/>
      <c r="C576" s="1"/>
      <c r="F576" s="9"/>
      <c r="G576" s="9"/>
      <c r="H576" s="9"/>
      <c r="I576" s="9"/>
      <c r="X576" s="1"/>
      <c r="AH576" s="1"/>
      <c r="AI576"/>
    </row>
    <row r="577" spans="1:35">
      <c r="A577" s="12"/>
      <c r="C577" s="1"/>
      <c r="F577" s="9"/>
      <c r="G577" s="9"/>
      <c r="H577" s="9"/>
      <c r="I577" s="9"/>
      <c r="X577" s="1"/>
      <c r="AH577" s="1"/>
      <c r="AI577"/>
    </row>
    <row r="578" spans="1:35">
      <c r="A578" s="12"/>
      <c r="C578" s="1"/>
      <c r="F578" s="9"/>
      <c r="G578" s="9"/>
      <c r="H578" s="9"/>
      <c r="I578" s="9"/>
      <c r="X578" s="1"/>
      <c r="AH578" s="1"/>
      <c r="AI578"/>
    </row>
    <row r="579" spans="1:35">
      <c r="A579" s="12"/>
      <c r="C579" s="1"/>
      <c r="F579" s="9"/>
      <c r="G579" s="9"/>
      <c r="H579" s="9"/>
      <c r="I579" s="9"/>
      <c r="X579" s="1"/>
      <c r="AH579" s="1"/>
      <c r="AI579"/>
    </row>
    <row r="580" spans="1:35">
      <c r="A580" s="12"/>
      <c r="C580" s="1"/>
      <c r="F580" s="9"/>
      <c r="G580" s="9"/>
      <c r="H580" s="9"/>
      <c r="I580" s="9"/>
      <c r="X580" s="1"/>
      <c r="AH580" s="1"/>
      <c r="AI580"/>
    </row>
    <row r="581" spans="1:35">
      <c r="A581" s="12"/>
      <c r="C581" s="1"/>
      <c r="F581" s="9"/>
      <c r="G581" s="9"/>
      <c r="H581" s="9"/>
      <c r="I581" s="9"/>
      <c r="X581" s="1"/>
      <c r="AH581" s="1"/>
      <c r="AI581"/>
    </row>
    <row r="582" spans="1:35">
      <c r="A582" s="12"/>
      <c r="C582" s="1"/>
      <c r="F582" s="9"/>
      <c r="G582" s="9"/>
      <c r="H582" s="9"/>
      <c r="I582" s="9"/>
      <c r="X582" s="1"/>
      <c r="AH582" s="1"/>
      <c r="AI582"/>
    </row>
    <row r="583" spans="1:35">
      <c r="A583" s="12"/>
      <c r="C583" s="1"/>
      <c r="F583" s="9"/>
      <c r="G583" s="9"/>
      <c r="H583" s="9"/>
      <c r="I583" s="9"/>
      <c r="X583" s="1"/>
      <c r="AH583" s="1"/>
      <c r="AI583"/>
    </row>
    <row r="584" spans="1:35">
      <c r="A584" s="12"/>
      <c r="C584" s="1"/>
      <c r="F584" s="9"/>
      <c r="G584" s="9"/>
      <c r="H584" s="9"/>
      <c r="I584" s="9"/>
      <c r="X584" s="1"/>
      <c r="AH584" s="1"/>
      <c r="AI584"/>
    </row>
    <row r="585" spans="1:35">
      <c r="A585" s="12"/>
      <c r="C585" s="1"/>
      <c r="F585" s="9"/>
      <c r="G585" s="9"/>
      <c r="H585" s="9"/>
      <c r="I585" s="9"/>
      <c r="X585" s="1"/>
      <c r="AH585" s="1"/>
      <c r="AI585"/>
    </row>
    <row r="586" spans="1:35">
      <c r="A586" s="12"/>
      <c r="C586" s="1"/>
      <c r="F586" s="9"/>
      <c r="G586" s="9"/>
      <c r="H586" s="9"/>
      <c r="I586" s="9"/>
      <c r="X586" s="1"/>
      <c r="AH586" s="1"/>
      <c r="AI586"/>
    </row>
    <row r="587" spans="1:35">
      <c r="A587" s="12"/>
      <c r="C587" s="1"/>
      <c r="F587" s="9"/>
      <c r="G587" s="9"/>
      <c r="H587" s="9"/>
      <c r="I587" s="9"/>
      <c r="X587" s="1"/>
      <c r="AH587" s="1"/>
      <c r="AI587"/>
    </row>
    <row r="588" spans="1:35">
      <c r="A588" s="12"/>
      <c r="C588" s="1"/>
      <c r="F588" s="9"/>
      <c r="G588" s="9"/>
      <c r="H588" s="9"/>
      <c r="I588" s="9"/>
      <c r="X588" s="1"/>
      <c r="AH588" s="1"/>
      <c r="AI588"/>
    </row>
    <row r="589" spans="1:35">
      <c r="A589" s="12"/>
      <c r="C589" s="1"/>
      <c r="F589" s="9"/>
      <c r="G589" s="9"/>
      <c r="H589" s="9"/>
      <c r="I589" s="9"/>
      <c r="X589" s="1"/>
      <c r="AH589" s="1"/>
      <c r="AI589"/>
    </row>
    <row r="590" spans="1:35">
      <c r="A590" s="12"/>
      <c r="C590" s="1"/>
      <c r="F590" s="9"/>
      <c r="G590" s="9"/>
      <c r="H590" s="9"/>
      <c r="I590" s="9"/>
      <c r="X590" s="1"/>
      <c r="AH590" s="1"/>
      <c r="AI590"/>
    </row>
    <row r="591" spans="1:35">
      <c r="A591" s="12"/>
      <c r="C591" s="1"/>
      <c r="F591" s="9"/>
      <c r="G591" s="9"/>
      <c r="H591" s="9"/>
      <c r="I591" s="9"/>
      <c r="X591" s="1"/>
      <c r="AH591" s="1"/>
      <c r="AI591"/>
    </row>
    <row r="592" spans="1:35">
      <c r="A592" s="12"/>
      <c r="C592" s="1"/>
      <c r="F592" s="9"/>
      <c r="G592" s="9"/>
      <c r="H592" s="9"/>
      <c r="I592" s="9"/>
      <c r="X592" s="1"/>
      <c r="AH592" s="1"/>
      <c r="AI592"/>
    </row>
    <row r="593" spans="1:35">
      <c r="A593" s="12"/>
      <c r="C593" s="1"/>
      <c r="F593" s="9"/>
      <c r="G593" s="9"/>
      <c r="H593" s="9"/>
      <c r="I593" s="9"/>
      <c r="X593" s="1"/>
      <c r="AH593" s="1"/>
      <c r="AI593"/>
    </row>
    <row r="594" spans="1:35">
      <c r="A594" s="12"/>
      <c r="C594" s="1"/>
      <c r="F594" s="9"/>
      <c r="G594" s="9"/>
      <c r="H594" s="9"/>
      <c r="I594" s="9"/>
      <c r="X594" s="1"/>
      <c r="AH594" s="1"/>
      <c r="AI594"/>
    </row>
    <row r="595" spans="1:35">
      <c r="A595" s="12"/>
      <c r="C595" s="1"/>
      <c r="F595" s="9"/>
      <c r="G595" s="9"/>
      <c r="H595" s="9"/>
      <c r="I595" s="9"/>
      <c r="X595" s="1"/>
      <c r="AH595" s="1"/>
      <c r="AI595"/>
    </row>
    <row r="596" spans="1:35">
      <c r="A596" s="12"/>
      <c r="C596" s="1"/>
      <c r="F596" s="9"/>
      <c r="G596" s="9"/>
      <c r="H596" s="9"/>
      <c r="I596" s="9"/>
      <c r="X596" s="1"/>
      <c r="AH596" s="1"/>
      <c r="AI596"/>
    </row>
    <row r="597" spans="1:35">
      <c r="A597" s="12"/>
      <c r="C597" s="1"/>
      <c r="F597" s="9"/>
      <c r="G597" s="9"/>
      <c r="H597" s="9"/>
      <c r="I597" s="9"/>
      <c r="X597" s="1"/>
      <c r="AH597" s="1"/>
      <c r="AI597"/>
    </row>
    <row r="598" spans="1:35">
      <c r="A598" s="12"/>
      <c r="C598" s="1"/>
      <c r="F598" s="9"/>
      <c r="G598" s="9"/>
      <c r="H598" s="9"/>
      <c r="I598" s="9"/>
      <c r="X598" s="1"/>
      <c r="AH598" s="1"/>
      <c r="AI598"/>
    </row>
    <row r="599" spans="1:35">
      <c r="A599" s="12"/>
      <c r="C599" s="1"/>
      <c r="F599" s="9"/>
      <c r="G599" s="9"/>
      <c r="H599" s="9"/>
      <c r="I599" s="9"/>
      <c r="X599" s="1"/>
      <c r="AH599" s="1"/>
      <c r="AI599"/>
    </row>
    <row r="600" spans="1:35">
      <c r="A600" s="12"/>
      <c r="C600" s="1"/>
      <c r="F600" s="9"/>
      <c r="G600" s="9"/>
      <c r="H600" s="9"/>
      <c r="I600" s="9"/>
      <c r="X600" s="1"/>
      <c r="AH600" s="1"/>
      <c r="AI600"/>
    </row>
    <row r="601" spans="1:35">
      <c r="A601" s="12"/>
      <c r="C601" s="1"/>
      <c r="F601" s="9"/>
      <c r="G601" s="9"/>
      <c r="H601" s="9"/>
      <c r="I601" s="9"/>
      <c r="X601" s="1"/>
      <c r="AH601" s="1"/>
      <c r="AI601"/>
    </row>
    <row r="602" spans="1:35">
      <c r="A602" s="12"/>
      <c r="C602" s="1"/>
      <c r="F602" s="9"/>
      <c r="G602" s="9"/>
      <c r="H602" s="9"/>
      <c r="I602" s="9"/>
      <c r="X602" s="1"/>
      <c r="AH602" s="1"/>
      <c r="AI602"/>
    </row>
    <row r="603" spans="1:35">
      <c r="A603" s="12"/>
      <c r="C603" s="1"/>
      <c r="F603" s="9"/>
      <c r="G603" s="9"/>
      <c r="H603" s="9"/>
      <c r="I603" s="9"/>
      <c r="X603" s="1"/>
      <c r="AH603" s="1"/>
      <c r="AI603"/>
    </row>
    <row r="604" spans="1:35">
      <c r="A604" s="12"/>
      <c r="C604" s="1"/>
      <c r="F604" s="9"/>
      <c r="G604" s="9"/>
      <c r="H604" s="9"/>
      <c r="I604" s="9"/>
      <c r="X604" s="1"/>
      <c r="AH604" s="1"/>
      <c r="AI604"/>
    </row>
    <row r="605" spans="1:35">
      <c r="A605" s="12"/>
      <c r="C605" s="1"/>
      <c r="F605" s="9"/>
      <c r="G605" s="9"/>
      <c r="H605" s="9"/>
      <c r="I605" s="9"/>
      <c r="X605" s="1"/>
      <c r="AH605" s="1"/>
      <c r="AI605"/>
    </row>
    <row r="606" spans="1:35">
      <c r="A606" s="12"/>
      <c r="C606" s="1"/>
      <c r="F606" s="9"/>
      <c r="G606" s="9"/>
      <c r="H606" s="9"/>
      <c r="I606" s="9"/>
      <c r="X606" s="1"/>
      <c r="AH606" s="1"/>
      <c r="AI606"/>
    </row>
    <row r="607" spans="1:35">
      <c r="A607" s="12"/>
      <c r="C607" s="1"/>
      <c r="F607" s="9"/>
      <c r="G607" s="9"/>
      <c r="H607" s="9"/>
      <c r="I607" s="9"/>
      <c r="X607" s="1"/>
      <c r="AH607" s="1"/>
      <c r="AI607"/>
    </row>
    <row r="608" spans="1:35">
      <c r="A608" s="12"/>
      <c r="C608" s="1"/>
      <c r="F608" s="9"/>
      <c r="G608" s="9"/>
      <c r="H608" s="9"/>
      <c r="I608" s="9"/>
      <c r="X608" s="1"/>
      <c r="AH608" s="1"/>
      <c r="AI608"/>
    </row>
    <row r="609" spans="1:35">
      <c r="A609" s="12"/>
      <c r="C609" s="1"/>
      <c r="F609" s="9"/>
      <c r="G609" s="9"/>
      <c r="H609" s="9"/>
      <c r="I609" s="9"/>
      <c r="X609" s="1"/>
      <c r="AH609" s="1"/>
      <c r="AI609"/>
    </row>
    <row r="610" spans="1:35">
      <c r="A610" s="12"/>
      <c r="C610" s="1"/>
      <c r="F610" s="9"/>
      <c r="G610" s="9"/>
      <c r="H610" s="9"/>
      <c r="I610" s="9"/>
      <c r="X610" s="1"/>
      <c r="AH610" s="1"/>
      <c r="AI610"/>
    </row>
    <row r="611" spans="1:35">
      <c r="A611" s="12"/>
      <c r="C611" s="1"/>
      <c r="F611" s="9"/>
      <c r="G611" s="9"/>
      <c r="H611" s="9"/>
      <c r="I611" s="9"/>
      <c r="X611" s="1"/>
      <c r="AH611" s="1"/>
      <c r="AI611"/>
    </row>
    <row r="612" spans="1:35">
      <c r="A612" s="12"/>
      <c r="C612" s="1"/>
      <c r="F612" s="9"/>
      <c r="G612" s="9"/>
      <c r="H612" s="9"/>
      <c r="I612" s="9"/>
      <c r="X612" s="1"/>
      <c r="AH612" s="1"/>
      <c r="AI612"/>
    </row>
    <row r="613" spans="1:35">
      <c r="A613" s="12"/>
      <c r="C613" s="1"/>
      <c r="F613" s="9"/>
      <c r="G613" s="9"/>
      <c r="H613" s="9"/>
      <c r="I613" s="9"/>
      <c r="X613" s="1"/>
      <c r="AH613" s="1"/>
      <c r="AI613"/>
    </row>
    <row r="614" spans="1:35">
      <c r="A614" s="12"/>
      <c r="C614" s="1"/>
      <c r="F614" s="9"/>
      <c r="G614" s="9"/>
      <c r="H614" s="9"/>
      <c r="I614" s="9"/>
      <c r="X614" s="1"/>
      <c r="AH614" s="1"/>
      <c r="AI614"/>
    </row>
    <row r="615" spans="1:35">
      <c r="A615" s="12"/>
      <c r="C615" s="1"/>
      <c r="F615" s="9"/>
      <c r="G615" s="9"/>
      <c r="H615" s="9"/>
      <c r="I615" s="9"/>
      <c r="X615" s="1"/>
      <c r="AH615" s="1"/>
      <c r="AI615"/>
    </row>
    <row r="616" spans="1:35">
      <c r="A616" s="12"/>
      <c r="C616" s="1"/>
      <c r="F616" s="9"/>
      <c r="G616" s="9"/>
      <c r="H616" s="9"/>
      <c r="I616" s="9"/>
      <c r="X616" s="1"/>
      <c r="AH616" s="1"/>
      <c r="AI616"/>
    </row>
    <row r="617" spans="1:35">
      <c r="A617" s="12"/>
      <c r="C617" s="1"/>
      <c r="F617" s="9"/>
      <c r="G617" s="9"/>
      <c r="H617" s="9"/>
      <c r="I617" s="9"/>
      <c r="X617" s="1"/>
      <c r="AH617" s="1"/>
      <c r="AI617"/>
    </row>
    <row r="618" spans="1:35">
      <c r="A618" s="12"/>
      <c r="C618" s="1"/>
      <c r="F618" s="9"/>
      <c r="G618" s="9"/>
      <c r="H618" s="9"/>
      <c r="I618" s="9"/>
      <c r="X618" s="1"/>
      <c r="AH618" s="1"/>
      <c r="AI618"/>
    </row>
    <row r="619" spans="1:35">
      <c r="A619" s="12"/>
      <c r="C619" s="1"/>
      <c r="F619" s="9"/>
      <c r="G619" s="9"/>
      <c r="H619" s="9"/>
      <c r="I619" s="9"/>
      <c r="X619" s="1"/>
      <c r="AH619" s="1"/>
      <c r="AI619"/>
    </row>
    <row r="620" spans="1:35">
      <c r="A620" s="12"/>
      <c r="C620" s="1"/>
      <c r="F620" s="9"/>
      <c r="G620" s="9"/>
      <c r="H620" s="9"/>
      <c r="I620" s="9"/>
      <c r="X620" s="1"/>
      <c r="AH620" s="1"/>
      <c r="AI620"/>
    </row>
    <row r="621" spans="1:35">
      <c r="A621" s="12"/>
      <c r="C621" s="1"/>
      <c r="F621" s="9"/>
      <c r="G621" s="9"/>
      <c r="H621" s="9"/>
      <c r="I621" s="9"/>
      <c r="X621" s="1"/>
      <c r="AH621" s="1"/>
      <c r="AI621"/>
    </row>
    <row r="622" spans="1:35">
      <c r="A622" s="12"/>
      <c r="C622" s="1"/>
      <c r="F622" s="9"/>
      <c r="G622" s="9"/>
      <c r="H622" s="9"/>
      <c r="I622" s="9"/>
      <c r="X622" s="1"/>
      <c r="AH622" s="1"/>
      <c r="AI622"/>
    </row>
    <row r="623" spans="1:35">
      <c r="A623" s="12"/>
      <c r="C623" s="1"/>
      <c r="F623" s="9"/>
      <c r="G623" s="9"/>
      <c r="H623" s="9"/>
      <c r="I623" s="9"/>
      <c r="X623" s="1"/>
      <c r="AH623" s="1"/>
      <c r="AI623"/>
    </row>
    <row r="624" spans="1:35">
      <c r="A624" s="12"/>
      <c r="C624" s="1"/>
      <c r="F624" s="9"/>
      <c r="G624" s="9"/>
      <c r="H624" s="9"/>
      <c r="I624" s="9"/>
      <c r="X624" s="1"/>
      <c r="AH624" s="1"/>
      <c r="AI624"/>
    </row>
    <row r="625" spans="1:35">
      <c r="A625" s="12"/>
      <c r="C625" s="1"/>
      <c r="F625" s="9"/>
      <c r="G625" s="9"/>
      <c r="H625" s="9"/>
      <c r="I625" s="9"/>
      <c r="X625" s="1"/>
      <c r="AH625" s="1"/>
      <c r="AI625"/>
    </row>
    <row r="626" spans="1:35">
      <c r="A626" s="12"/>
      <c r="C626" s="1"/>
      <c r="F626" s="9"/>
      <c r="G626" s="9"/>
      <c r="H626" s="9"/>
      <c r="I626" s="9"/>
      <c r="X626" s="1"/>
      <c r="AH626" s="1"/>
      <c r="AI626"/>
    </row>
    <row r="627" spans="1:35">
      <c r="A627" s="12"/>
      <c r="C627" s="1"/>
      <c r="F627" s="9"/>
      <c r="G627" s="9"/>
      <c r="H627" s="9"/>
      <c r="I627" s="9"/>
      <c r="X627" s="1"/>
      <c r="AH627" s="1"/>
      <c r="AI627"/>
    </row>
    <row r="628" spans="1:35">
      <c r="A628" s="12"/>
      <c r="C628" s="1"/>
      <c r="F628" s="9"/>
      <c r="G628" s="9"/>
      <c r="H628" s="9"/>
      <c r="I628" s="9"/>
      <c r="X628" s="1"/>
      <c r="AH628" s="1"/>
      <c r="AI628"/>
    </row>
    <row r="629" spans="1:35">
      <c r="A629" s="12"/>
      <c r="C629" s="1"/>
      <c r="F629" s="9"/>
      <c r="G629" s="9"/>
      <c r="H629" s="9"/>
      <c r="I629" s="9"/>
      <c r="X629" s="1"/>
      <c r="AH629" s="1"/>
      <c r="AI629"/>
    </row>
    <row r="630" spans="1:35">
      <c r="A630" s="12"/>
      <c r="C630" s="1"/>
      <c r="F630" s="9"/>
      <c r="G630" s="9"/>
      <c r="H630" s="9"/>
      <c r="I630" s="9"/>
      <c r="X630" s="1"/>
      <c r="AH630" s="1"/>
      <c r="AI630"/>
    </row>
    <row r="631" spans="1:35">
      <c r="A631" s="12"/>
      <c r="C631" s="1"/>
      <c r="F631" s="9"/>
      <c r="G631" s="9"/>
      <c r="H631" s="9"/>
      <c r="I631" s="9"/>
      <c r="X631" s="1"/>
      <c r="AH631" s="1"/>
      <c r="AI631"/>
    </row>
    <row r="632" spans="1:35">
      <c r="A632" s="12"/>
      <c r="C632" s="1"/>
      <c r="F632" s="9"/>
      <c r="G632" s="9"/>
      <c r="H632" s="9"/>
      <c r="I632" s="9"/>
      <c r="X632" s="1"/>
      <c r="AH632" s="1"/>
      <c r="AI632"/>
    </row>
    <row r="633" spans="1:35">
      <c r="A633" s="12"/>
      <c r="C633" s="1"/>
      <c r="F633" s="9"/>
      <c r="G633" s="9"/>
      <c r="H633" s="9"/>
      <c r="I633" s="9"/>
      <c r="X633" s="1"/>
      <c r="AH633" s="1"/>
      <c r="AI633"/>
    </row>
    <row r="634" spans="1:35">
      <c r="A634" s="12"/>
      <c r="C634" s="1"/>
      <c r="F634" s="9"/>
      <c r="G634" s="9"/>
      <c r="H634" s="9"/>
      <c r="I634" s="9"/>
      <c r="X634" s="1"/>
      <c r="AH634" s="1"/>
      <c r="AI634"/>
    </row>
    <row r="635" spans="1:35">
      <c r="A635" s="12"/>
      <c r="C635" s="1"/>
      <c r="F635" s="9"/>
      <c r="G635" s="9"/>
      <c r="H635" s="9"/>
      <c r="I635" s="9"/>
      <c r="X635" s="1"/>
      <c r="AH635" s="1"/>
      <c r="AI635"/>
    </row>
    <row r="636" spans="1:35">
      <c r="A636" s="12"/>
      <c r="C636" s="1"/>
      <c r="F636" s="9"/>
      <c r="G636" s="9"/>
      <c r="H636" s="9"/>
      <c r="I636" s="9"/>
      <c r="X636" s="1"/>
      <c r="AH636" s="1"/>
      <c r="AI636"/>
    </row>
    <row r="637" spans="1:35">
      <c r="A637" s="12"/>
      <c r="C637" s="1"/>
      <c r="F637" s="9"/>
      <c r="G637" s="9"/>
      <c r="H637" s="9"/>
      <c r="I637" s="9"/>
      <c r="X637" s="1"/>
      <c r="AH637" s="1"/>
      <c r="AI637"/>
    </row>
    <row r="638" spans="1:35">
      <c r="A638" s="12"/>
      <c r="C638" s="1"/>
      <c r="F638" s="9"/>
      <c r="G638" s="9"/>
      <c r="H638" s="9"/>
      <c r="I638" s="9"/>
      <c r="X638" s="1"/>
      <c r="AH638" s="1"/>
      <c r="AI638"/>
    </row>
    <row r="639" spans="1:35">
      <c r="A639" s="12"/>
      <c r="C639" s="1"/>
      <c r="F639" s="9"/>
      <c r="G639" s="9"/>
      <c r="H639" s="9"/>
      <c r="I639" s="9"/>
      <c r="X639" s="1"/>
      <c r="AH639" s="1"/>
      <c r="AI639"/>
    </row>
    <row r="640" spans="1:35">
      <c r="A640" s="12"/>
      <c r="C640" s="1"/>
      <c r="F640" s="9"/>
      <c r="G640" s="9"/>
      <c r="H640" s="9"/>
      <c r="I640" s="9"/>
      <c r="X640" s="1"/>
      <c r="AH640" s="1"/>
      <c r="AI640"/>
    </row>
    <row r="641" spans="1:35">
      <c r="A641" s="12"/>
      <c r="C641" s="1"/>
      <c r="F641" s="9"/>
      <c r="G641" s="9"/>
      <c r="H641" s="9"/>
      <c r="I641" s="9"/>
      <c r="X641" s="1"/>
      <c r="AH641" s="1"/>
      <c r="AI641"/>
    </row>
    <row r="642" spans="1:35">
      <c r="A642" s="12"/>
      <c r="C642" s="1"/>
      <c r="F642" s="9"/>
      <c r="G642" s="9"/>
      <c r="H642" s="9"/>
      <c r="I642" s="9"/>
      <c r="X642" s="1"/>
      <c r="AH642" s="1"/>
      <c r="AI642"/>
    </row>
    <row r="643" spans="1:35">
      <c r="A643" s="12"/>
      <c r="C643" s="1"/>
      <c r="F643" s="9"/>
      <c r="G643" s="9"/>
      <c r="H643" s="9"/>
      <c r="I643" s="9"/>
      <c r="X643" s="1"/>
      <c r="AH643" s="1"/>
      <c r="AI643"/>
    </row>
    <row r="644" spans="1:35">
      <c r="A644" s="12"/>
      <c r="C644" s="1"/>
      <c r="F644" s="9"/>
      <c r="G644" s="9"/>
      <c r="H644" s="9"/>
      <c r="I644" s="9"/>
      <c r="X644" s="1"/>
      <c r="AH644" s="1"/>
      <c r="AI644"/>
    </row>
    <row r="645" spans="1:35">
      <c r="A645" s="12"/>
      <c r="C645" s="1"/>
      <c r="F645" s="9"/>
      <c r="G645" s="9"/>
      <c r="H645" s="9"/>
      <c r="I645" s="9"/>
      <c r="X645" s="1"/>
      <c r="AH645" s="1"/>
      <c r="AI645"/>
    </row>
    <row r="646" spans="1:35">
      <c r="A646" s="12"/>
      <c r="C646" s="1"/>
      <c r="F646" s="9"/>
      <c r="G646" s="9"/>
      <c r="H646" s="9"/>
      <c r="I646" s="9"/>
      <c r="X646" s="1"/>
      <c r="AH646" s="1"/>
      <c r="AI646"/>
    </row>
    <row r="647" spans="1:35">
      <c r="A647" s="12"/>
      <c r="C647" s="1"/>
      <c r="F647" s="9"/>
      <c r="G647" s="9"/>
      <c r="H647" s="9"/>
      <c r="I647" s="9"/>
      <c r="X647" s="1"/>
      <c r="AH647" s="1"/>
      <c r="AI647"/>
    </row>
    <row r="648" spans="1:35">
      <c r="A648" s="12"/>
      <c r="C648" s="1"/>
      <c r="F648" s="9"/>
      <c r="G648" s="9"/>
      <c r="H648" s="9"/>
      <c r="I648" s="9"/>
      <c r="X648" s="1"/>
      <c r="AH648" s="1"/>
      <c r="AI648"/>
    </row>
    <row r="649" spans="1:35">
      <c r="A649" s="12"/>
      <c r="C649" s="1"/>
      <c r="F649" s="9"/>
      <c r="G649" s="9"/>
      <c r="H649" s="9"/>
      <c r="I649" s="9"/>
      <c r="X649" s="1"/>
      <c r="AH649" s="1"/>
      <c r="AI649"/>
    </row>
    <row r="650" spans="1:35">
      <c r="A650" s="12"/>
      <c r="C650" s="1"/>
      <c r="F650" s="9"/>
      <c r="G650" s="9"/>
      <c r="H650" s="9"/>
      <c r="I650" s="9"/>
      <c r="X650" s="1"/>
      <c r="AH650" s="1"/>
      <c r="AI650"/>
    </row>
    <row r="651" spans="1:35">
      <c r="A651" s="12"/>
      <c r="C651" s="1"/>
      <c r="F651" s="9"/>
      <c r="G651" s="9"/>
      <c r="H651" s="9"/>
      <c r="I651" s="9"/>
      <c r="X651" s="1"/>
      <c r="AH651" s="1"/>
      <c r="AI651"/>
    </row>
    <row r="652" spans="1:35">
      <c r="A652" s="12"/>
      <c r="C652" s="1"/>
      <c r="F652" s="9"/>
      <c r="G652" s="9"/>
      <c r="H652" s="9"/>
      <c r="I652" s="9"/>
      <c r="X652" s="1"/>
      <c r="AH652" s="1"/>
      <c r="AI652"/>
    </row>
    <row r="653" spans="1:35">
      <c r="A653" s="12"/>
      <c r="C653" s="1"/>
      <c r="F653" s="9"/>
      <c r="G653" s="9"/>
      <c r="H653" s="9"/>
      <c r="I653" s="9"/>
      <c r="X653" s="1"/>
      <c r="AH653" s="1"/>
      <c r="AI653"/>
    </row>
    <row r="654" spans="1:35">
      <c r="A654" s="12"/>
      <c r="C654" s="1"/>
      <c r="F654" s="9"/>
      <c r="G654" s="9"/>
      <c r="H654" s="9"/>
      <c r="I654" s="9"/>
      <c r="X654" s="1"/>
      <c r="AH654" s="1"/>
      <c r="AI654"/>
    </row>
    <row r="655" spans="1:35">
      <c r="A655" s="12"/>
      <c r="C655" s="1"/>
      <c r="F655" s="9"/>
      <c r="G655" s="9"/>
      <c r="H655" s="9"/>
      <c r="I655" s="9"/>
      <c r="X655" s="1"/>
      <c r="AH655" s="1"/>
      <c r="AI655"/>
    </row>
    <row r="656" spans="1:35">
      <c r="A656" s="12"/>
      <c r="C656" s="1"/>
      <c r="F656" s="9"/>
      <c r="G656" s="9"/>
      <c r="H656" s="9"/>
      <c r="I656" s="9"/>
      <c r="X656" s="1"/>
      <c r="AH656" s="1"/>
      <c r="AI656"/>
    </row>
    <row r="657" spans="1:35">
      <c r="A657" s="12"/>
      <c r="C657" s="1"/>
      <c r="F657" s="9"/>
      <c r="G657" s="9"/>
      <c r="H657" s="9"/>
      <c r="I657" s="9"/>
      <c r="X657" s="1"/>
      <c r="AH657" s="1"/>
      <c r="AI657"/>
    </row>
    <row r="658" spans="1:35">
      <c r="A658" s="12"/>
      <c r="C658" s="1"/>
      <c r="F658" s="9"/>
      <c r="G658" s="9"/>
      <c r="H658" s="9"/>
      <c r="I658" s="9"/>
      <c r="X658" s="1"/>
      <c r="AH658" s="1"/>
      <c r="AI658"/>
    </row>
    <row r="659" spans="1:35">
      <c r="A659" s="12"/>
      <c r="C659" s="1"/>
      <c r="F659" s="9"/>
      <c r="G659" s="9"/>
      <c r="H659" s="9"/>
      <c r="I659" s="9"/>
      <c r="X659" s="1"/>
      <c r="AH659" s="1"/>
      <c r="AI659"/>
    </row>
    <row r="660" spans="1:35">
      <c r="A660" s="12"/>
      <c r="C660" s="1"/>
      <c r="F660" s="9"/>
      <c r="G660" s="9"/>
      <c r="H660" s="9"/>
      <c r="I660" s="9"/>
      <c r="X660" s="1"/>
      <c r="AH660" s="1"/>
      <c r="AI660"/>
    </row>
    <row r="661" spans="1:35">
      <c r="A661" s="12"/>
      <c r="C661" s="1"/>
      <c r="F661" s="9"/>
      <c r="G661" s="9"/>
      <c r="H661" s="9"/>
      <c r="I661" s="9"/>
      <c r="X661" s="1"/>
      <c r="AH661" s="1"/>
      <c r="AI661"/>
    </row>
    <row r="662" spans="1:35">
      <c r="A662" s="12"/>
      <c r="C662" s="1"/>
      <c r="F662" s="9"/>
      <c r="G662" s="9"/>
      <c r="H662" s="9"/>
      <c r="I662" s="9"/>
      <c r="X662" s="1"/>
      <c r="AH662" s="1"/>
      <c r="AI662"/>
    </row>
    <row r="663" spans="1:35">
      <c r="A663" s="12"/>
      <c r="C663" s="1"/>
      <c r="F663" s="9"/>
      <c r="G663" s="9"/>
      <c r="H663" s="9"/>
      <c r="I663" s="9"/>
      <c r="X663" s="1"/>
      <c r="AH663" s="1"/>
      <c r="AI663"/>
    </row>
    <row r="664" spans="1:35">
      <c r="A664" s="12"/>
      <c r="C664" s="1"/>
      <c r="F664" s="9"/>
      <c r="G664" s="9"/>
      <c r="H664" s="9"/>
      <c r="I664" s="9"/>
      <c r="X664" s="1"/>
      <c r="AH664" s="1"/>
      <c r="AI664"/>
    </row>
    <row r="665" spans="1:35">
      <c r="A665" s="12"/>
      <c r="C665" s="1"/>
      <c r="F665" s="9"/>
      <c r="G665" s="9"/>
      <c r="H665" s="9"/>
      <c r="I665" s="9"/>
      <c r="X665" s="1"/>
      <c r="AH665" s="1"/>
      <c r="AI665"/>
    </row>
    <row r="666" spans="1:35">
      <c r="A666" s="12"/>
      <c r="C666" s="1"/>
      <c r="F666" s="9"/>
      <c r="G666" s="9"/>
      <c r="H666" s="9"/>
      <c r="I666" s="9"/>
      <c r="X666" s="1"/>
      <c r="AH666" s="1"/>
      <c r="AI666"/>
    </row>
    <row r="667" spans="1:35">
      <c r="A667" s="12"/>
      <c r="C667" s="1"/>
      <c r="F667" s="9"/>
      <c r="G667" s="9"/>
      <c r="H667" s="9"/>
      <c r="I667" s="9"/>
      <c r="X667" s="1"/>
      <c r="AH667" s="1"/>
      <c r="AI667"/>
    </row>
    <row r="668" spans="1:35">
      <c r="A668" s="12"/>
      <c r="C668" s="1"/>
      <c r="F668" s="9"/>
      <c r="G668" s="9"/>
      <c r="H668" s="9"/>
      <c r="I668" s="9"/>
      <c r="X668" s="1"/>
      <c r="AH668" s="1"/>
      <c r="AI668"/>
    </row>
    <row r="669" spans="1:35">
      <c r="A669" s="12"/>
      <c r="C669" s="1"/>
      <c r="F669" s="9"/>
      <c r="G669" s="9"/>
      <c r="H669" s="9"/>
      <c r="I669" s="9"/>
      <c r="X669" s="1"/>
      <c r="AH669" s="1"/>
      <c r="AI669"/>
    </row>
    <row r="670" spans="1:35">
      <c r="A670" s="12"/>
      <c r="C670" s="1"/>
      <c r="F670" s="9"/>
      <c r="G670" s="9"/>
      <c r="H670" s="9"/>
      <c r="I670" s="9"/>
      <c r="X670" s="1"/>
      <c r="AH670" s="1"/>
      <c r="AI670"/>
    </row>
    <row r="671" spans="1:35">
      <c r="A671" s="12"/>
      <c r="C671" s="1"/>
      <c r="F671" s="9"/>
      <c r="G671" s="9"/>
      <c r="H671" s="9"/>
      <c r="I671" s="9"/>
      <c r="X671" s="1"/>
      <c r="AH671" s="1"/>
      <c r="AI671"/>
    </row>
    <row r="672" spans="1:35">
      <c r="A672" s="12"/>
      <c r="C672" s="1"/>
      <c r="F672" s="9"/>
      <c r="G672" s="9"/>
      <c r="H672" s="9"/>
      <c r="I672" s="9"/>
      <c r="X672" s="1"/>
      <c r="AH672" s="1"/>
      <c r="AI672"/>
    </row>
    <row r="673" spans="1:35">
      <c r="A673" s="12"/>
      <c r="C673" s="1"/>
      <c r="F673" s="9"/>
      <c r="G673" s="9"/>
      <c r="H673" s="9"/>
      <c r="I673" s="9"/>
      <c r="X673" s="1"/>
      <c r="AH673" s="1"/>
      <c r="AI673"/>
    </row>
    <row r="674" spans="1:35">
      <c r="A674" s="12"/>
      <c r="C674" s="1"/>
      <c r="F674" s="9"/>
      <c r="G674" s="9"/>
      <c r="H674" s="9"/>
      <c r="I674" s="9"/>
      <c r="X674" s="1"/>
      <c r="AH674" s="1"/>
      <c r="AI674"/>
    </row>
    <row r="675" spans="1:35">
      <c r="A675" s="12"/>
      <c r="C675" s="1"/>
      <c r="F675" s="9"/>
      <c r="G675" s="9"/>
      <c r="H675" s="9"/>
      <c r="I675" s="9"/>
      <c r="X675" s="1"/>
      <c r="AH675" s="1"/>
      <c r="AI675"/>
    </row>
    <row r="676" spans="1:35">
      <c r="A676" s="12"/>
      <c r="C676" s="1"/>
      <c r="F676" s="9"/>
      <c r="G676" s="9"/>
      <c r="H676" s="9"/>
      <c r="I676" s="9"/>
      <c r="X676" s="1"/>
      <c r="AH676" s="1"/>
      <c r="AI676"/>
    </row>
    <row r="677" spans="1:35">
      <c r="A677" s="12"/>
      <c r="C677" s="1"/>
      <c r="F677" s="9"/>
      <c r="G677" s="9"/>
      <c r="H677" s="9"/>
      <c r="I677" s="9"/>
      <c r="X677" s="1"/>
      <c r="AH677" s="1"/>
      <c r="AI677"/>
    </row>
    <row r="678" spans="1:35">
      <c r="A678" s="12"/>
      <c r="C678" s="1"/>
      <c r="F678" s="9"/>
      <c r="G678" s="9"/>
      <c r="H678" s="9"/>
      <c r="I678" s="9"/>
      <c r="X678" s="1"/>
      <c r="AH678" s="1"/>
      <c r="AI678"/>
    </row>
    <row r="679" spans="1:35">
      <c r="A679" s="12"/>
      <c r="C679" s="1"/>
      <c r="F679" s="9"/>
      <c r="G679" s="9"/>
      <c r="H679" s="9"/>
      <c r="I679" s="9"/>
      <c r="X679" s="1"/>
      <c r="AH679" s="1"/>
      <c r="AI679"/>
    </row>
    <row r="680" spans="1:35">
      <c r="A680" s="12"/>
      <c r="C680" s="1"/>
      <c r="F680" s="9"/>
      <c r="G680" s="9"/>
      <c r="H680" s="9"/>
      <c r="I680" s="9"/>
      <c r="X680" s="1"/>
      <c r="AH680" s="1"/>
      <c r="AI680"/>
    </row>
    <row r="681" spans="1:35">
      <c r="A681" s="12"/>
      <c r="C681" s="1"/>
      <c r="F681" s="9"/>
      <c r="G681" s="9"/>
      <c r="H681" s="9"/>
      <c r="I681" s="9"/>
      <c r="X681" s="1"/>
      <c r="AH681" s="1"/>
      <c r="AI681"/>
    </row>
    <row r="682" spans="1:35">
      <c r="A682" s="12"/>
      <c r="C682" s="1"/>
      <c r="F682" s="9"/>
      <c r="G682" s="9"/>
      <c r="H682" s="9"/>
      <c r="I682" s="9"/>
      <c r="X682" s="1"/>
      <c r="AH682" s="1"/>
      <c r="AI682"/>
    </row>
    <row r="683" spans="1:35">
      <c r="A683" s="12"/>
      <c r="C683" s="1"/>
      <c r="F683" s="9"/>
      <c r="G683" s="9"/>
      <c r="H683" s="9"/>
      <c r="I683" s="9"/>
      <c r="X683" s="1"/>
      <c r="AH683" s="1"/>
      <c r="AI683"/>
    </row>
    <row r="684" spans="1:35">
      <c r="A684" s="12"/>
      <c r="C684" s="1"/>
      <c r="F684" s="9"/>
      <c r="G684" s="9"/>
      <c r="H684" s="9"/>
      <c r="I684" s="9"/>
      <c r="X684" s="1"/>
      <c r="AH684" s="1"/>
      <c r="AI684"/>
    </row>
    <row r="685" spans="1:35">
      <c r="A685" s="12"/>
      <c r="C685" s="1"/>
      <c r="F685" s="9"/>
      <c r="G685" s="9"/>
      <c r="H685" s="9"/>
      <c r="I685" s="9"/>
      <c r="X685" s="1"/>
      <c r="AH685" s="1"/>
      <c r="AI685"/>
    </row>
    <row r="686" spans="1:35">
      <c r="A686" s="12"/>
      <c r="C686" s="1"/>
      <c r="F686" s="9"/>
      <c r="G686" s="9"/>
      <c r="H686" s="9"/>
      <c r="I686" s="9"/>
      <c r="X686" s="1"/>
      <c r="AH686" s="1"/>
      <c r="AI686"/>
    </row>
    <row r="687" spans="1:35">
      <c r="A687" s="12"/>
      <c r="C687" s="1"/>
      <c r="F687" s="9"/>
      <c r="G687" s="9"/>
      <c r="H687" s="9"/>
      <c r="I687" s="9"/>
      <c r="X687" s="1"/>
      <c r="AH687" s="1"/>
      <c r="AI687"/>
    </row>
    <row r="688" spans="1:35">
      <c r="A688" s="12"/>
      <c r="C688" s="1"/>
      <c r="F688" s="9"/>
      <c r="G688" s="9"/>
      <c r="H688" s="9"/>
      <c r="I688" s="9"/>
      <c r="X688" s="1"/>
      <c r="AH688" s="1"/>
      <c r="AI688"/>
    </row>
    <row r="689" spans="1:35">
      <c r="A689" s="12"/>
      <c r="C689" s="1"/>
      <c r="F689" s="9"/>
      <c r="G689" s="9"/>
      <c r="H689" s="9"/>
      <c r="I689" s="9"/>
      <c r="X689" s="1"/>
      <c r="AH689" s="1"/>
      <c r="AI689"/>
    </row>
    <row r="690" spans="1:35">
      <c r="A690" s="12"/>
      <c r="C690" s="1"/>
      <c r="F690" s="9"/>
      <c r="G690" s="9"/>
      <c r="H690" s="9"/>
      <c r="I690" s="9"/>
      <c r="X690" s="1"/>
      <c r="AH690" s="1"/>
      <c r="AI690"/>
    </row>
    <row r="691" spans="1:35">
      <c r="A691" s="12"/>
      <c r="C691" s="1"/>
      <c r="F691" s="9"/>
      <c r="G691" s="9"/>
      <c r="H691" s="9"/>
      <c r="I691" s="9"/>
      <c r="X691" s="1"/>
      <c r="AH691" s="1"/>
      <c r="AI691"/>
    </row>
    <row r="692" spans="1:35">
      <c r="A692" s="12"/>
      <c r="C692" s="1"/>
      <c r="F692" s="9"/>
      <c r="G692" s="9"/>
      <c r="H692" s="9"/>
      <c r="I692" s="9"/>
      <c r="X692" s="1"/>
      <c r="AH692" s="1"/>
      <c r="AI692"/>
    </row>
    <row r="693" spans="1:35">
      <c r="A693" s="12"/>
      <c r="C693" s="1"/>
      <c r="F693" s="9"/>
      <c r="G693" s="9"/>
      <c r="H693" s="9"/>
      <c r="I693" s="9"/>
      <c r="X693" s="1"/>
      <c r="AH693" s="1"/>
      <c r="AI693"/>
    </row>
    <row r="694" spans="1:35">
      <c r="A694" s="12"/>
      <c r="C694" s="1"/>
      <c r="F694" s="9"/>
      <c r="G694" s="9"/>
      <c r="H694" s="9"/>
      <c r="I694" s="9"/>
      <c r="X694" s="1"/>
      <c r="AH694" s="1"/>
      <c r="AI694"/>
    </row>
    <row r="695" spans="1:35">
      <c r="A695" s="12"/>
      <c r="C695" s="1"/>
      <c r="F695" s="9"/>
      <c r="G695" s="9"/>
      <c r="H695" s="9"/>
      <c r="I695" s="9"/>
      <c r="X695" s="1"/>
      <c r="AH695" s="1"/>
      <c r="AI695"/>
    </row>
    <row r="696" spans="1:35">
      <c r="A696" s="12"/>
      <c r="C696" s="1"/>
      <c r="F696" s="9"/>
      <c r="G696" s="9"/>
      <c r="H696" s="9"/>
      <c r="I696" s="9"/>
      <c r="X696" s="1"/>
      <c r="AH696" s="1"/>
      <c r="AI696"/>
    </row>
    <row r="697" spans="1:35">
      <c r="A697" s="12"/>
      <c r="C697" s="1"/>
      <c r="F697" s="9"/>
      <c r="G697" s="9"/>
      <c r="H697" s="9"/>
      <c r="I697" s="9"/>
      <c r="X697" s="1"/>
      <c r="AH697" s="1"/>
      <c r="AI697"/>
    </row>
    <row r="698" spans="1:35">
      <c r="A698" s="12"/>
      <c r="C698" s="1"/>
      <c r="F698" s="9"/>
      <c r="G698" s="9"/>
      <c r="H698" s="9"/>
      <c r="I698" s="9"/>
      <c r="X698" s="1"/>
      <c r="AH698" s="1"/>
      <c r="AI698"/>
    </row>
    <row r="699" spans="1:35">
      <c r="A699" s="12"/>
      <c r="C699" s="1"/>
      <c r="F699" s="9"/>
      <c r="G699" s="9"/>
      <c r="H699" s="9"/>
      <c r="I699" s="9"/>
      <c r="X699" s="1"/>
      <c r="AH699" s="1"/>
      <c r="AI699"/>
    </row>
    <row r="700" spans="1:35">
      <c r="A700" s="12"/>
      <c r="C700" s="1"/>
      <c r="F700" s="9"/>
      <c r="G700" s="9"/>
      <c r="H700" s="9"/>
      <c r="I700" s="9"/>
      <c r="X700" s="1"/>
      <c r="AH700" s="1"/>
      <c r="AI700"/>
    </row>
    <row r="701" spans="1:35">
      <c r="A701" s="12"/>
      <c r="C701" s="1"/>
      <c r="F701" s="9"/>
      <c r="G701" s="9"/>
      <c r="H701" s="9"/>
      <c r="I701" s="9"/>
      <c r="X701" s="1"/>
      <c r="AH701" s="1"/>
      <c r="AI701"/>
    </row>
    <row r="702" spans="1:35">
      <c r="A702" s="12"/>
      <c r="C702" s="1"/>
      <c r="F702" s="9"/>
      <c r="G702" s="9"/>
      <c r="H702" s="9"/>
      <c r="I702" s="9"/>
      <c r="X702" s="1"/>
      <c r="AH702" s="1"/>
      <c r="AI702"/>
    </row>
    <row r="703" spans="1:35">
      <c r="A703" s="12"/>
      <c r="C703" s="1"/>
      <c r="F703" s="9"/>
      <c r="G703" s="9"/>
      <c r="H703" s="9"/>
      <c r="I703" s="9"/>
      <c r="X703" s="1"/>
      <c r="AH703" s="1"/>
      <c r="AI703"/>
    </row>
    <row r="704" spans="1:35">
      <c r="A704" s="12"/>
      <c r="C704" s="1"/>
      <c r="F704" s="9"/>
      <c r="G704" s="9"/>
      <c r="H704" s="9"/>
      <c r="I704" s="9"/>
      <c r="X704" s="1"/>
      <c r="AH704" s="1"/>
      <c r="AI704"/>
    </row>
    <row r="705" spans="1:35">
      <c r="A705" s="12"/>
      <c r="C705" s="1"/>
      <c r="F705" s="9"/>
      <c r="G705" s="9"/>
      <c r="H705" s="9"/>
      <c r="I705" s="9"/>
      <c r="X705" s="1"/>
      <c r="AH705" s="1"/>
      <c r="AI705"/>
    </row>
    <row r="706" spans="1:35">
      <c r="A706" s="12"/>
      <c r="C706" s="1"/>
      <c r="F706" s="9"/>
      <c r="G706" s="9"/>
      <c r="H706" s="9"/>
      <c r="I706" s="9"/>
      <c r="X706" s="1"/>
      <c r="AH706" s="1"/>
      <c r="AI706"/>
    </row>
    <row r="707" spans="1:35">
      <c r="A707" s="12"/>
      <c r="C707" s="1"/>
      <c r="F707" s="9"/>
      <c r="G707" s="9"/>
      <c r="H707" s="9"/>
      <c r="I707" s="9"/>
      <c r="X707" s="1"/>
      <c r="AH707" s="1"/>
      <c r="AI707"/>
    </row>
    <row r="708" spans="1:35">
      <c r="A708" s="12"/>
      <c r="C708" s="1"/>
      <c r="F708" s="9"/>
      <c r="G708" s="9"/>
      <c r="H708" s="9"/>
      <c r="I708" s="9"/>
      <c r="X708" s="1"/>
      <c r="AH708" s="1"/>
      <c r="AI708"/>
    </row>
    <row r="709" spans="1:35">
      <c r="A709" s="12"/>
      <c r="C709" s="1"/>
      <c r="F709" s="9"/>
      <c r="G709" s="9"/>
      <c r="H709" s="9"/>
      <c r="I709" s="9"/>
      <c r="X709" s="1"/>
      <c r="AH709" s="1"/>
      <c r="AI709"/>
    </row>
    <row r="710" spans="1:35">
      <c r="A710" s="12"/>
      <c r="C710" s="1"/>
      <c r="F710" s="9"/>
      <c r="G710" s="9"/>
      <c r="H710" s="9"/>
      <c r="I710" s="9"/>
      <c r="X710" s="1"/>
      <c r="AH710" s="1"/>
      <c r="AI710"/>
    </row>
    <row r="711" spans="1:35">
      <c r="A711" s="12"/>
      <c r="C711" s="1"/>
      <c r="F711" s="9"/>
      <c r="G711" s="9"/>
      <c r="H711" s="9"/>
      <c r="I711" s="9"/>
      <c r="X711" s="1"/>
      <c r="AH711" s="1"/>
      <c r="AI711"/>
    </row>
    <row r="712" spans="1:35">
      <c r="A712" s="12"/>
      <c r="C712" s="1"/>
      <c r="F712" s="9"/>
      <c r="G712" s="9"/>
      <c r="H712" s="9"/>
      <c r="I712" s="9"/>
      <c r="X712" s="1"/>
      <c r="AH712" s="1"/>
      <c r="AI712"/>
    </row>
    <row r="713" spans="1:35">
      <c r="A713" s="12"/>
      <c r="C713" s="1"/>
      <c r="F713" s="9"/>
      <c r="G713" s="9"/>
      <c r="H713" s="9"/>
      <c r="I713" s="9"/>
      <c r="X713" s="1"/>
      <c r="AH713" s="1"/>
      <c r="AI713"/>
    </row>
    <row r="714" spans="1:35">
      <c r="A714" s="12"/>
      <c r="C714" s="1"/>
      <c r="F714" s="9"/>
      <c r="G714" s="9"/>
      <c r="H714" s="9"/>
      <c r="I714" s="9"/>
      <c r="X714" s="1"/>
      <c r="AH714" s="1"/>
      <c r="AI714"/>
    </row>
    <row r="715" spans="1:35">
      <c r="A715" s="12"/>
      <c r="C715" s="1"/>
      <c r="F715" s="9"/>
      <c r="G715" s="9"/>
      <c r="H715" s="9"/>
      <c r="I715" s="9"/>
      <c r="X715" s="1"/>
      <c r="AH715" s="1"/>
      <c r="AI715"/>
    </row>
    <row r="716" spans="1:35">
      <c r="A716" s="12"/>
      <c r="C716" s="1"/>
      <c r="F716" s="9"/>
      <c r="G716" s="9"/>
      <c r="H716" s="9"/>
      <c r="I716" s="9"/>
      <c r="X716" s="1"/>
      <c r="AH716" s="1"/>
      <c r="AI716"/>
    </row>
    <row r="717" spans="1:35">
      <c r="A717" s="12"/>
      <c r="C717" s="1"/>
      <c r="F717" s="9"/>
      <c r="G717" s="9"/>
      <c r="H717" s="9"/>
      <c r="I717" s="9"/>
      <c r="X717" s="1"/>
      <c r="AH717" s="1"/>
      <c r="AI717"/>
    </row>
    <row r="718" spans="1:35">
      <c r="A718" s="12"/>
      <c r="C718" s="1"/>
      <c r="F718" s="9"/>
      <c r="G718" s="9"/>
      <c r="H718" s="9"/>
      <c r="I718" s="9"/>
      <c r="X718" s="1"/>
      <c r="AH718" s="1"/>
      <c r="AI718"/>
    </row>
    <row r="719" spans="1:35">
      <c r="A719" s="12"/>
      <c r="C719" s="1"/>
      <c r="F719" s="9"/>
      <c r="G719" s="9"/>
      <c r="H719" s="9"/>
      <c r="I719" s="9"/>
      <c r="X719" s="1"/>
      <c r="AH719" s="1"/>
      <c r="AI719"/>
    </row>
    <row r="720" spans="1:35">
      <c r="A720" s="12"/>
      <c r="C720" s="1"/>
      <c r="F720" s="9"/>
      <c r="G720" s="9"/>
      <c r="H720" s="9"/>
      <c r="I720" s="9"/>
      <c r="X720" s="1"/>
      <c r="AH720" s="1"/>
      <c r="AI720"/>
    </row>
    <row r="721" spans="1:35">
      <c r="A721" s="12"/>
      <c r="C721" s="1"/>
      <c r="F721" s="9"/>
      <c r="G721" s="9"/>
      <c r="H721" s="9"/>
      <c r="I721" s="9"/>
      <c r="X721" s="1"/>
      <c r="AH721" s="1"/>
      <c r="AI721"/>
    </row>
    <row r="722" spans="1:35">
      <c r="A722" s="12"/>
      <c r="C722" s="1"/>
      <c r="F722" s="9"/>
      <c r="G722" s="9"/>
      <c r="H722" s="9"/>
      <c r="I722" s="9"/>
      <c r="X722" s="1"/>
      <c r="AH722" s="1"/>
      <c r="AI722"/>
    </row>
    <row r="723" spans="1:35">
      <c r="A723" s="12"/>
      <c r="C723" s="1"/>
      <c r="F723" s="9"/>
      <c r="G723" s="9"/>
      <c r="H723" s="9"/>
      <c r="I723" s="9"/>
      <c r="X723" s="1"/>
      <c r="AH723" s="1"/>
      <c r="AI723"/>
    </row>
    <row r="724" spans="1:35">
      <c r="A724" s="12"/>
      <c r="C724" s="1"/>
      <c r="F724" s="9"/>
      <c r="G724" s="9"/>
      <c r="H724" s="9"/>
      <c r="I724" s="9"/>
      <c r="X724" s="1"/>
      <c r="AH724" s="1"/>
      <c r="AI724"/>
    </row>
    <row r="725" spans="1:35">
      <c r="A725" s="12"/>
      <c r="C725" s="1"/>
      <c r="F725" s="9"/>
      <c r="G725" s="9"/>
      <c r="H725" s="9"/>
      <c r="I725" s="9"/>
      <c r="X725" s="1"/>
      <c r="AH725" s="1"/>
      <c r="AI725"/>
    </row>
    <row r="726" spans="1:35">
      <c r="A726" s="12"/>
      <c r="C726" s="1"/>
      <c r="F726" s="9"/>
      <c r="G726" s="9"/>
      <c r="H726" s="9"/>
      <c r="I726" s="9"/>
      <c r="X726" s="1"/>
      <c r="AH726" s="1"/>
      <c r="AI726"/>
    </row>
    <row r="727" spans="1:35">
      <c r="A727" s="12"/>
      <c r="C727" s="1"/>
      <c r="F727" s="9"/>
      <c r="G727" s="9"/>
      <c r="H727" s="9"/>
      <c r="I727" s="9"/>
      <c r="X727" s="1"/>
      <c r="AH727" s="1"/>
      <c r="AI727"/>
    </row>
    <row r="728" spans="1:35">
      <c r="A728" s="12"/>
      <c r="C728" s="1"/>
      <c r="F728" s="9"/>
      <c r="G728" s="9"/>
      <c r="H728" s="9"/>
      <c r="I728" s="9"/>
      <c r="X728" s="1"/>
      <c r="AH728" s="1"/>
      <c r="AI728"/>
    </row>
    <row r="729" spans="1:35">
      <c r="A729" s="12"/>
      <c r="C729" s="1"/>
      <c r="F729" s="9"/>
      <c r="G729" s="9"/>
      <c r="H729" s="9"/>
      <c r="I729" s="9"/>
      <c r="X729" s="1"/>
      <c r="AH729" s="1"/>
      <c r="AI729"/>
    </row>
    <row r="730" spans="1:35">
      <c r="A730" s="12"/>
      <c r="C730" s="1"/>
      <c r="F730" s="9"/>
      <c r="G730" s="9"/>
      <c r="H730" s="9"/>
      <c r="I730" s="9"/>
      <c r="X730" s="1"/>
      <c r="AH730" s="1"/>
      <c r="AI730"/>
    </row>
    <row r="731" spans="1:35">
      <c r="A731" s="12"/>
      <c r="C731" s="1"/>
      <c r="F731" s="9"/>
      <c r="G731" s="9"/>
      <c r="H731" s="9"/>
      <c r="I731" s="9"/>
      <c r="X731" s="1"/>
      <c r="AH731" s="1"/>
      <c r="AI731"/>
    </row>
    <row r="732" spans="1:35">
      <c r="A732" s="12"/>
      <c r="C732" s="1"/>
      <c r="F732" s="9"/>
      <c r="G732" s="9"/>
      <c r="H732" s="9"/>
      <c r="I732" s="9"/>
      <c r="X732" s="1"/>
      <c r="AH732" s="1"/>
      <c r="AI732"/>
    </row>
    <row r="733" spans="1:35">
      <c r="A733" s="12"/>
      <c r="C733" s="1"/>
      <c r="F733" s="9"/>
      <c r="G733" s="9"/>
      <c r="H733" s="9"/>
      <c r="I733" s="9"/>
      <c r="X733" s="1"/>
      <c r="AH733" s="1"/>
      <c r="AI733"/>
    </row>
    <row r="734" spans="1:35">
      <c r="A734" s="12"/>
      <c r="C734" s="1"/>
      <c r="F734" s="9"/>
      <c r="G734" s="9"/>
      <c r="H734" s="9"/>
      <c r="I734" s="9"/>
      <c r="X734" s="1"/>
      <c r="AH734" s="1"/>
      <c r="AI734"/>
    </row>
    <row r="735" spans="1:35">
      <c r="A735" s="12"/>
      <c r="C735" s="1"/>
      <c r="F735" s="9"/>
      <c r="G735" s="9"/>
      <c r="H735" s="9"/>
      <c r="I735" s="9"/>
      <c r="X735" s="1"/>
      <c r="AH735" s="1"/>
      <c r="AI735"/>
    </row>
    <row r="736" spans="1:35">
      <c r="A736" s="12"/>
      <c r="C736" s="1"/>
      <c r="F736" s="9"/>
      <c r="G736" s="9"/>
      <c r="H736" s="9"/>
      <c r="I736" s="9"/>
      <c r="X736" s="1"/>
      <c r="AH736" s="1"/>
      <c r="AI736"/>
    </row>
    <row r="737" spans="1:35">
      <c r="A737" s="12"/>
      <c r="C737" s="1"/>
      <c r="F737" s="9"/>
      <c r="G737" s="9"/>
      <c r="H737" s="9"/>
      <c r="I737" s="9"/>
      <c r="X737" s="1"/>
      <c r="AH737" s="1"/>
      <c r="AI737"/>
    </row>
    <row r="738" spans="1:35">
      <c r="A738" s="12"/>
      <c r="C738" s="1"/>
      <c r="F738" s="9"/>
      <c r="G738" s="9"/>
      <c r="H738" s="9"/>
      <c r="I738" s="9"/>
      <c r="X738" s="1"/>
      <c r="AH738" s="1"/>
      <c r="AI738"/>
    </row>
    <row r="739" spans="1:35">
      <c r="A739" s="12"/>
      <c r="C739" s="1"/>
      <c r="F739" s="9"/>
      <c r="G739" s="9"/>
      <c r="H739" s="9"/>
      <c r="I739" s="9"/>
      <c r="X739" s="1"/>
      <c r="AH739" s="1"/>
      <c r="AI739"/>
    </row>
    <row r="740" spans="1:35">
      <c r="A740" s="12"/>
      <c r="C740" s="1"/>
      <c r="F740" s="9"/>
      <c r="G740" s="9"/>
      <c r="H740" s="9"/>
      <c r="I740" s="9"/>
      <c r="X740" s="1"/>
      <c r="AH740" s="1"/>
      <c r="AI740"/>
    </row>
    <row r="741" spans="1:35">
      <c r="A741" s="12"/>
      <c r="C741" s="1"/>
      <c r="F741" s="9"/>
      <c r="G741" s="9"/>
      <c r="H741" s="9"/>
      <c r="I741" s="9"/>
      <c r="X741" s="1"/>
      <c r="AH741" s="1"/>
      <c r="AI741"/>
    </row>
    <row r="742" spans="1:35">
      <c r="A742" s="12"/>
      <c r="C742" s="1"/>
      <c r="F742" s="9"/>
      <c r="G742" s="9"/>
      <c r="H742" s="9"/>
      <c r="I742" s="9"/>
      <c r="X742" s="1"/>
      <c r="AH742" s="1"/>
      <c r="AI742"/>
    </row>
    <row r="743" spans="1:35">
      <c r="A743" s="12"/>
      <c r="C743" s="1"/>
      <c r="F743" s="9"/>
      <c r="G743" s="9"/>
      <c r="H743" s="9"/>
      <c r="I743" s="9"/>
      <c r="X743" s="1"/>
      <c r="AH743" s="1"/>
      <c r="AI743"/>
    </row>
    <row r="744" spans="1:35">
      <c r="A744" s="12"/>
      <c r="C744" s="1"/>
      <c r="F744" s="9"/>
      <c r="G744" s="9"/>
      <c r="H744" s="9"/>
      <c r="I744" s="9"/>
      <c r="X744" s="1"/>
      <c r="AH744" s="1"/>
      <c r="AI744"/>
    </row>
    <row r="745" spans="1:35">
      <c r="A745" s="12"/>
      <c r="C745" s="1"/>
      <c r="F745" s="9"/>
      <c r="G745" s="9"/>
      <c r="H745" s="9"/>
      <c r="I745" s="9"/>
      <c r="X745" s="1"/>
      <c r="AH745" s="1"/>
      <c r="AI745"/>
    </row>
    <row r="746" spans="1:35">
      <c r="A746" s="12"/>
      <c r="C746" s="1"/>
      <c r="F746" s="9"/>
      <c r="G746" s="9"/>
      <c r="H746" s="9"/>
      <c r="I746" s="9"/>
      <c r="X746" s="1"/>
      <c r="AH746" s="1"/>
      <c r="AI746"/>
    </row>
    <row r="747" spans="1:35">
      <c r="A747" s="12"/>
      <c r="C747" s="1"/>
      <c r="F747" s="9"/>
      <c r="G747" s="9"/>
      <c r="H747" s="9"/>
      <c r="I747" s="9"/>
      <c r="X747" s="1"/>
      <c r="AH747" s="1"/>
      <c r="AI747"/>
    </row>
    <row r="748" spans="1:35">
      <c r="A748" s="12"/>
      <c r="C748" s="1"/>
      <c r="F748" s="9"/>
      <c r="G748" s="9"/>
      <c r="H748" s="9"/>
      <c r="I748" s="9"/>
      <c r="X748" s="1"/>
      <c r="AH748" s="1"/>
      <c r="AI748"/>
    </row>
    <row r="749" spans="1:35">
      <c r="A749" s="12"/>
      <c r="C749" s="1"/>
      <c r="F749" s="9"/>
      <c r="G749" s="9"/>
      <c r="H749" s="9"/>
      <c r="I749" s="9"/>
      <c r="X749" s="1"/>
      <c r="AH749" s="1"/>
      <c r="AI749"/>
    </row>
    <row r="750" spans="1:35">
      <c r="A750" s="12"/>
      <c r="C750" s="1"/>
      <c r="F750" s="9"/>
      <c r="G750" s="9"/>
      <c r="H750" s="9"/>
      <c r="I750" s="9"/>
      <c r="X750" s="1"/>
      <c r="AH750" s="1"/>
      <c r="AI750"/>
    </row>
    <row r="751" spans="1:35">
      <c r="A751" s="12"/>
      <c r="C751" s="1"/>
      <c r="F751" s="9"/>
      <c r="G751" s="9"/>
      <c r="H751" s="9"/>
      <c r="I751" s="9"/>
      <c r="X751" s="1"/>
      <c r="AH751" s="1"/>
      <c r="AI751"/>
    </row>
    <row r="752" spans="1:35">
      <c r="A752" s="12"/>
      <c r="C752" s="1"/>
      <c r="F752" s="9"/>
      <c r="G752" s="9"/>
      <c r="H752" s="9"/>
      <c r="I752" s="9"/>
      <c r="X752" s="1"/>
      <c r="AH752" s="1"/>
      <c r="AI752"/>
    </row>
    <row r="753" spans="1:35">
      <c r="A753" s="12"/>
      <c r="C753" s="1"/>
      <c r="F753" s="9"/>
      <c r="G753" s="9"/>
      <c r="H753" s="9"/>
      <c r="I753" s="9"/>
      <c r="X753" s="1"/>
      <c r="AH753" s="1"/>
      <c r="AI753"/>
    </row>
    <row r="754" spans="1:35">
      <c r="A754" s="12"/>
      <c r="C754" s="1"/>
      <c r="F754" s="9"/>
      <c r="G754" s="9"/>
      <c r="H754" s="9"/>
      <c r="I754" s="9"/>
      <c r="X754" s="1"/>
      <c r="AH754" s="1"/>
      <c r="AI754"/>
    </row>
    <row r="755" spans="1:35">
      <c r="A755" s="12"/>
      <c r="C755" s="1"/>
      <c r="F755" s="9"/>
      <c r="G755" s="9"/>
      <c r="H755" s="9"/>
      <c r="I755" s="9"/>
      <c r="X755" s="1"/>
      <c r="AH755" s="1"/>
      <c r="AI755"/>
    </row>
    <row r="756" spans="1:35">
      <c r="A756" s="12"/>
      <c r="C756" s="1"/>
      <c r="F756" s="9"/>
      <c r="G756" s="9"/>
      <c r="H756" s="9"/>
      <c r="I756" s="9"/>
      <c r="X756" s="1"/>
      <c r="AH756" s="1"/>
      <c r="AI756"/>
    </row>
    <row r="757" spans="1:35">
      <c r="A757" s="12"/>
      <c r="C757" s="1"/>
      <c r="F757" s="9"/>
      <c r="G757" s="9"/>
      <c r="H757" s="9"/>
      <c r="I757" s="9"/>
      <c r="X757" s="1"/>
      <c r="AH757" s="1"/>
      <c r="AI757"/>
    </row>
    <row r="758" spans="1:35">
      <c r="A758" s="12"/>
      <c r="C758" s="1"/>
      <c r="F758" s="9"/>
      <c r="G758" s="9"/>
      <c r="H758" s="9"/>
      <c r="I758" s="9"/>
      <c r="X758" s="1"/>
      <c r="AH758" s="1"/>
      <c r="AI758"/>
    </row>
    <row r="759" spans="1:35">
      <c r="A759" s="12"/>
      <c r="C759" s="1"/>
      <c r="F759" s="9"/>
      <c r="G759" s="9"/>
      <c r="H759" s="9"/>
      <c r="I759" s="9"/>
      <c r="X759" s="1"/>
      <c r="AH759" s="1"/>
      <c r="AI759"/>
    </row>
    <row r="760" spans="1:35">
      <c r="A760" s="12"/>
      <c r="C760" s="1"/>
      <c r="F760" s="9"/>
      <c r="G760" s="9"/>
      <c r="H760" s="9"/>
      <c r="I760" s="9"/>
      <c r="X760" s="1"/>
      <c r="AH760" s="1"/>
      <c r="AI760"/>
    </row>
    <row r="761" spans="1:35">
      <c r="A761" s="12"/>
      <c r="C761" s="1"/>
      <c r="F761" s="9"/>
      <c r="G761" s="9"/>
      <c r="H761" s="9"/>
      <c r="I761" s="9"/>
      <c r="X761" s="1"/>
      <c r="AH761" s="1"/>
      <c r="AI761"/>
    </row>
    <row r="762" spans="1:35">
      <c r="A762" s="12"/>
      <c r="C762" s="1"/>
      <c r="F762" s="9"/>
      <c r="G762" s="9"/>
      <c r="H762" s="9"/>
      <c r="I762" s="9"/>
      <c r="X762" s="1"/>
      <c r="AH762" s="1"/>
      <c r="AI762"/>
    </row>
    <row r="763" spans="1:35">
      <c r="A763" s="12"/>
      <c r="C763" s="1"/>
      <c r="F763" s="9"/>
      <c r="G763" s="9"/>
      <c r="H763" s="9"/>
      <c r="I763" s="9"/>
      <c r="X763" s="1"/>
      <c r="AH763" s="1"/>
      <c r="AI763"/>
    </row>
    <row r="764" spans="1:35">
      <c r="A764" s="12"/>
      <c r="C764" s="1"/>
      <c r="F764" s="9"/>
      <c r="G764" s="9"/>
      <c r="H764" s="9"/>
      <c r="I764" s="9"/>
      <c r="X764" s="1"/>
      <c r="AH764" s="1"/>
      <c r="AI764"/>
    </row>
    <row r="765" spans="1:35">
      <c r="A765" s="12"/>
      <c r="C765" s="1"/>
      <c r="F765" s="9"/>
      <c r="G765" s="9"/>
      <c r="H765" s="9"/>
      <c r="I765" s="9"/>
      <c r="X765" s="1"/>
      <c r="AH765" s="1"/>
      <c r="AI765"/>
    </row>
    <row r="766" spans="1:35">
      <c r="A766" s="12"/>
      <c r="C766" s="1"/>
      <c r="F766" s="9"/>
      <c r="G766" s="9"/>
      <c r="H766" s="9"/>
      <c r="I766" s="9"/>
      <c r="X766" s="1"/>
      <c r="AH766" s="1"/>
      <c r="AI766"/>
    </row>
    <row r="767" spans="1:35">
      <c r="A767" s="12"/>
      <c r="C767" s="1"/>
      <c r="F767" s="9"/>
      <c r="G767" s="9"/>
      <c r="H767" s="9"/>
      <c r="I767" s="9"/>
      <c r="X767" s="1"/>
      <c r="AH767" s="1"/>
      <c r="AI767"/>
    </row>
    <row r="768" spans="1:35">
      <c r="A768" s="12"/>
      <c r="C768" s="1"/>
      <c r="F768" s="9"/>
      <c r="G768" s="9"/>
      <c r="H768" s="9"/>
      <c r="I768" s="9"/>
      <c r="X768" s="1"/>
      <c r="AH768" s="1"/>
      <c r="AI768"/>
    </row>
    <row r="769" spans="1:35">
      <c r="A769" s="12"/>
      <c r="C769" s="1"/>
      <c r="F769" s="9"/>
      <c r="G769" s="9"/>
      <c r="H769" s="9"/>
      <c r="I769" s="9"/>
      <c r="X769" s="1"/>
      <c r="AH769" s="1"/>
      <c r="AI769"/>
    </row>
    <row r="770" spans="1:35">
      <c r="A770" s="12"/>
      <c r="C770" s="1"/>
      <c r="F770" s="9"/>
      <c r="G770" s="9"/>
      <c r="H770" s="9"/>
      <c r="I770" s="9"/>
      <c r="X770" s="1"/>
      <c r="AH770" s="1"/>
      <c r="AI770"/>
    </row>
    <row r="771" spans="1:35">
      <c r="A771" s="12"/>
      <c r="C771" s="1"/>
      <c r="F771" s="9"/>
      <c r="G771" s="9"/>
      <c r="H771" s="9"/>
      <c r="I771" s="9"/>
      <c r="X771" s="1"/>
      <c r="AH771" s="1"/>
      <c r="AI771"/>
    </row>
    <row r="772" spans="1:35">
      <c r="A772" s="12"/>
      <c r="C772" s="1"/>
      <c r="F772" s="9"/>
      <c r="G772" s="9"/>
      <c r="H772" s="9"/>
      <c r="I772" s="9"/>
      <c r="X772" s="1"/>
      <c r="AH772" s="1"/>
      <c r="AI772"/>
    </row>
    <row r="773" spans="1:35">
      <c r="A773" s="12"/>
      <c r="C773" s="1"/>
      <c r="F773" s="9"/>
      <c r="G773" s="9"/>
      <c r="H773" s="9"/>
      <c r="I773" s="9"/>
      <c r="X773" s="1"/>
      <c r="AH773" s="1"/>
      <c r="AI773"/>
    </row>
    <row r="774" spans="1:35">
      <c r="A774" s="12"/>
      <c r="C774" s="1"/>
      <c r="F774" s="9"/>
      <c r="G774" s="9"/>
      <c r="H774" s="9"/>
      <c r="I774" s="9"/>
      <c r="X774" s="1"/>
      <c r="AH774" s="1"/>
      <c r="AI774"/>
    </row>
    <row r="775" spans="1:35">
      <c r="A775" s="12"/>
      <c r="C775" s="1"/>
      <c r="F775" s="9"/>
      <c r="G775" s="9"/>
      <c r="H775" s="9"/>
      <c r="I775" s="9"/>
      <c r="X775" s="1"/>
      <c r="AH775" s="1"/>
      <c r="AI775"/>
    </row>
    <row r="776" spans="1:35">
      <c r="A776" s="12"/>
      <c r="C776" s="1"/>
      <c r="F776" s="9"/>
      <c r="G776" s="9"/>
      <c r="H776" s="9"/>
      <c r="I776" s="9"/>
      <c r="X776" s="1"/>
      <c r="AH776" s="1"/>
      <c r="AI776"/>
    </row>
    <row r="777" spans="1:35">
      <c r="A777" s="12"/>
      <c r="C777" s="1"/>
      <c r="F777" s="9"/>
      <c r="G777" s="9"/>
      <c r="H777" s="9"/>
      <c r="I777" s="9"/>
      <c r="X777" s="1"/>
      <c r="AH777" s="1"/>
      <c r="AI777"/>
    </row>
    <row r="778" spans="1:35">
      <c r="A778" s="12"/>
      <c r="C778" s="1"/>
      <c r="F778" s="9"/>
      <c r="G778" s="9"/>
      <c r="H778" s="9"/>
      <c r="I778" s="9"/>
      <c r="X778" s="1"/>
      <c r="AH778" s="1"/>
      <c r="AI778"/>
    </row>
    <row r="779" spans="1:35">
      <c r="A779" s="12"/>
      <c r="C779" s="1"/>
      <c r="F779" s="9"/>
      <c r="G779" s="9"/>
      <c r="H779" s="9"/>
      <c r="I779" s="9"/>
      <c r="X779" s="1"/>
      <c r="AH779" s="1"/>
      <c r="AI779"/>
    </row>
    <row r="780" spans="1:35">
      <c r="A780" s="12"/>
      <c r="C780" s="1"/>
      <c r="F780" s="9"/>
      <c r="G780" s="9"/>
      <c r="H780" s="9"/>
      <c r="I780" s="9"/>
      <c r="X780" s="1"/>
      <c r="AH780" s="1"/>
      <c r="AI780"/>
    </row>
    <row r="781" spans="1:35">
      <c r="A781" s="12"/>
      <c r="C781" s="1"/>
      <c r="F781" s="9"/>
      <c r="G781" s="9"/>
      <c r="H781" s="9"/>
      <c r="I781" s="9"/>
      <c r="X781" s="1"/>
      <c r="AH781" s="1"/>
      <c r="AI781"/>
    </row>
    <row r="782" spans="1:35">
      <c r="A782" s="12"/>
      <c r="C782" s="1"/>
      <c r="F782" s="9"/>
      <c r="G782" s="9"/>
      <c r="H782" s="9"/>
      <c r="I782" s="9"/>
      <c r="X782" s="1"/>
      <c r="AH782" s="1"/>
      <c r="AI782"/>
    </row>
    <row r="783" spans="1:35">
      <c r="A783" s="12"/>
      <c r="C783" s="1"/>
      <c r="F783" s="9"/>
      <c r="G783" s="9"/>
      <c r="H783" s="9"/>
      <c r="I783" s="9"/>
      <c r="X783" s="1"/>
      <c r="AH783" s="1"/>
      <c r="AI783"/>
    </row>
    <row r="784" spans="1:35">
      <c r="A784" s="12"/>
      <c r="C784" s="1"/>
      <c r="F784" s="9"/>
      <c r="G784" s="9"/>
      <c r="H784" s="9"/>
      <c r="I784" s="9"/>
      <c r="X784" s="1"/>
      <c r="AH784" s="1"/>
      <c r="AI784"/>
    </row>
    <row r="785" spans="1:35">
      <c r="A785" s="12"/>
      <c r="C785" s="1"/>
      <c r="F785" s="9"/>
      <c r="G785" s="9"/>
      <c r="H785" s="9"/>
      <c r="I785" s="9"/>
      <c r="X785" s="1"/>
      <c r="AH785" s="1"/>
      <c r="AI785"/>
    </row>
    <row r="786" spans="1:35">
      <c r="A786" s="12"/>
      <c r="C786" s="1"/>
      <c r="F786" s="9"/>
      <c r="G786" s="9"/>
      <c r="H786" s="9"/>
      <c r="I786" s="9"/>
      <c r="X786" s="1"/>
      <c r="AH786" s="1"/>
      <c r="AI786"/>
    </row>
    <row r="787" spans="1:35">
      <c r="A787" s="12"/>
      <c r="C787" s="1"/>
      <c r="F787" s="9"/>
      <c r="G787" s="9"/>
      <c r="H787" s="9"/>
      <c r="I787" s="9"/>
      <c r="X787" s="1"/>
      <c r="AH787" s="1"/>
      <c r="AI787"/>
    </row>
    <row r="788" spans="1:35">
      <c r="A788" s="12"/>
      <c r="C788" s="1"/>
      <c r="F788" s="9"/>
      <c r="G788" s="9"/>
      <c r="H788" s="9"/>
      <c r="I788" s="9"/>
      <c r="X788" s="1"/>
      <c r="AH788" s="1"/>
      <c r="AI788"/>
    </row>
    <row r="789" spans="1:35">
      <c r="A789" s="12"/>
      <c r="C789" s="1"/>
      <c r="F789" s="9"/>
      <c r="G789" s="9"/>
      <c r="H789" s="9"/>
      <c r="I789" s="9"/>
      <c r="X789" s="1"/>
      <c r="AH789" s="1"/>
      <c r="AI789"/>
    </row>
    <row r="790" spans="1:35">
      <c r="A790" s="12"/>
      <c r="C790" s="1"/>
      <c r="F790" s="9"/>
      <c r="G790" s="9"/>
      <c r="H790" s="9"/>
      <c r="I790" s="9"/>
      <c r="X790" s="1"/>
      <c r="AH790" s="1"/>
      <c r="AI790"/>
    </row>
    <row r="791" spans="1:35">
      <c r="A791" s="12"/>
      <c r="C791" s="1"/>
      <c r="F791" s="9"/>
      <c r="G791" s="9"/>
      <c r="H791" s="9"/>
      <c r="I791" s="9"/>
      <c r="X791" s="1"/>
      <c r="AH791" s="1"/>
      <c r="AI791"/>
    </row>
    <row r="792" spans="1:35">
      <c r="A792" s="12"/>
      <c r="C792" s="1"/>
      <c r="F792" s="9"/>
      <c r="G792" s="9"/>
      <c r="H792" s="9"/>
      <c r="I792" s="9"/>
      <c r="X792" s="1"/>
      <c r="AH792" s="1"/>
      <c r="AI792"/>
    </row>
    <row r="793" spans="1:35">
      <c r="A793" s="12"/>
      <c r="C793" s="1"/>
      <c r="F793" s="9"/>
      <c r="G793" s="9"/>
      <c r="H793" s="9"/>
      <c r="I793" s="9"/>
      <c r="X793" s="1"/>
      <c r="AH793" s="1"/>
      <c r="AI793"/>
    </row>
    <row r="794" spans="1:35">
      <c r="A794" s="12"/>
      <c r="C794" s="1"/>
      <c r="F794" s="9"/>
      <c r="G794" s="9"/>
      <c r="H794" s="9"/>
      <c r="I794" s="9"/>
      <c r="X794" s="1"/>
      <c r="AH794" s="1"/>
      <c r="AI794"/>
    </row>
    <row r="795" spans="1:35">
      <c r="A795" s="12"/>
      <c r="C795" s="1"/>
      <c r="F795" s="9"/>
      <c r="G795" s="9"/>
      <c r="H795" s="9"/>
      <c r="I795" s="9"/>
      <c r="X795" s="1"/>
      <c r="AH795" s="1"/>
      <c r="AI795"/>
    </row>
    <row r="796" spans="1:35">
      <c r="A796" s="12"/>
      <c r="C796" s="1"/>
      <c r="F796" s="9"/>
      <c r="G796" s="9"/>
      <c r="H796" s="9"/>
      <c r="I796" s="9"/>
      <c r="X796" s="1"/>
      <c r="AH796" s="1"/>
      <c r="AI796"/>
    </row>
    <row r="797" spans="1:35">
      <c r="A797" s="12"/>
      <c r="C797" s="1"/>
      <c r="F797" s="9"/>
      <c r="G797" s="9"/>
      <c r="H797" s="9"/>
      <c r="I797" s="9"/>
      <c r="X797" s="1"/>
      <c r="AH797" s="1"/>
      <c r="AI797"/>
    </row>
    <row r="798" spans="1:35">
      <c r="A798" s="12"/>
      <c r="C798" s="1"/>
      <c r="F798" s="9"/>
      <c r="G798" s="9"/>
      <c r="H798" s="9"/>
      <c r="I798" s="9"/>
      <c r="X798" s="1"/>
      <c r="AH798" s="1"/>
      <c r="AI798"/>
    </row>
    <row r="799" spans="1:35">
      <c r="A799" s="12"/>
      <c r="C799" s="1"/>
      <c r="F799" s="9"/>
      <c r="G799" s="9"/>
      <c r="H799" s="9"/>
      <c r="I799" s="9"/>
      <c r="X799" s="1"/>
      <c r="AH799" s="1"/>
      <c r="AI799"/>
    </row>
    <row r="800" spans="1:35">
      <c r="A800" s="12"/>
      <c r="C800" s="1"/>
      <c r="F800" s="9"/>
      <c r="G800" s="9"/>
      <c r="H800" s="9"/>
      <c r="I800" s="9"/>
      <c r="X800" s="1"/>
      <c r="AH800" s="1"/>
      <c r="AI800"/>
    </row>
    <row r="801" spans="1:35">
      <c r="A801" s="12"/>
      <c r="C801" s="1"/>
      <c r="F801" s="9"/>
      <c r="G801" s="9"/>
      <c r="H801" s="9"/>
      <c r="I801" s="9"/>
      <c r="X801" s="1"/>
      <c r="AH801" s="1"/>
      <c r="AI801"/>
    </row>
    <row r="802" spans="1:35">
      <c r="A802" s="12"/>
      <c r="C802" s="1"/>
      <c r="F802" s="9"/>
      <c r="G802" s="9"/>
      <c r="H802" s="9"/>
      <c r="I802" s="9"/>
      <c r="X802" s="1"/>
      <c r="AH802" s="1"/>
      <c r="AI802"/>
    </row>
    <row r="803" spans="1:35">
      <c r="A803" s="12"/>
      <c r="C803" s="1"/>
      <c r="F803" s="9"/>
      <c r="G803" s="9"/>
      <c r="H803" s="9"/>
      <c r="I803" s="9"/>
      <c r="X803" s="1"/>
      <c r="AH803" s="1"/>
      <c r="AI803"/>
    </row>
    <row r="804" spans="1:35">
      <c r="A804" s="12"/>
      <c r="C804" s="1"/>
      <c r="F804" s="9"/>
      <c r="G804" s="9"/>
      <c r="H804" s="9"/>
      <c r="I804" s="9"/>
      <c r="X804" s="1"/>
      <c r="AH804" s="1"/>
      <c r="AI804"/>
    </row>
    <row r="805" spans="1:35">
      <c r="A805" s="12"/>
      <c r="C805" s="1"/>
      <c r="F805" s="9"/>
      <c r="G805" s="9"/>
      <c r="H805" s="9"/>
      <c r="I805" s="9"/>
      <c r="X805" s="1"/>
      <c r="AH805" s="1"/>
      <c r="AI805"/>
    </row>
    <row r="806" spans="1:35">
      <c r="A806" s="12"/>
      <c r="C806" s="1"/>
      <c r="F806" s="9"/>
      <c r="G806" s="9"/>
      <c r="H806" s="9"/>
      <c r="I806" s="9"/>
      <c r="X806" s="1"/>
      <c r="AH806" s="1"/>
      <c r="AI806"/>
    </row>
    <row r="807" spans="1:35">
      <c r="A807" s="12"/>
      <c r="C807" s="1"/>
      <c r="F807" s="9"/>
      <c r="G807" s="9"/>
      <c r="H807" s="9"/>
      <c r="I807" s="9"/>
      <c r="X807" s="1"/>
      <c r="AH807" s="1"/>
      <c r="AI807"/>
    </row>
    <row r="808" spans="1:35">
      <c r="A808" s="12"/>
      <c r="C808" s="1"/>
      <c r="F808" s="9"/>
      <c r="G808" s="9"/>
      <c r="H808" s="9"/>
      <c r="I808" s="9"/>
      <c r="X808" s="1"/>
      <c r="AH808" s="1"/>
      <c r="AI808"/>
    </row>
    <row r="809" spans="1:35">
      <c r="A809" s="12"/>
      <c r="C809" s="1"/>
      <c r="F809" s="9"/>
      <c r="G809" s="9"/>
      <c r="H809" s="9"/>
      <c r="I809" s="9"/>
      <c r="X809" s="1"/>
      <c r="AH809" s="1"/>
      <c r="AI809"/>
    </row>
    <row r="810" spans="1:35">
      <c r="A810" s="12"/>
      <c r="C810" s="1"/>
      <c r="F810" s="9"/>
      <c r="G810" s="9"/>
      <c r="H810" s="9"/>
      <c r="I810" s="9"/>
      <c r="X810" s="1"/>
      <c r="AH810" s="1"/>
      <c r="AI810"/>
    </row>
    <row r="811" spans="1:35">
      <c r="A811" s="12"/>
      <c r="C811" s="1"/>
      <c r="F811" s="9"/>
      <c r="G811" s="9"/>
      <c r="H811" s="9"/>
      <c r="I811" s="9"/>
      <c r="X811" s="1"/>
      <c r="AH811" s="1"/>
      <c r="AI811"/>
    </row>
    <row r="812" spans="1:35">
      <c r="A812" s="12"/>
      <c r="C812" s="1"/>
      <c r="F812" s="9"/>
      <c r="G812" s="9"/>
      <c r="H812" s="9"/>
      <c r="I812" s="9"/>
      <c r="X812" s="1"/>
      <c r="AH812" s="1"/>
      <c r="AI812"/>
    </row>
    <row r="813" spans="1:35">
      <c r="A813" s="12"/>
      <c r="C813" s="1"/>
      <c r="F813" s="9"/>
      <c r="G813" s="9"/>
      <c r="H813" s="9"/>
      <c r="I813" s="9"/>
      <c r="X813" s="1"/>
      <c r="AH813" s="1"/>
      <c r="AI813"/>
    </row>
    <row r="814" spans="1:35">
      <c r="A814" s="12"/>
      <c r="C814" s="1"/>
      <c r="F814" s="9"/>
      <c r="G814" s="9"/>
      <c r="H814" s="9"/>
      <c r="I814" s="9"/>
      <c r="X814" s="1"/>
      <c r="AH814" s="1"/>
      <c r="AI814"/>
    </row>
    <row r="815" spans="1:35">
      <c r="A815" s="12"/>
      <c r="C815" s="1"/>
      <c r="F815" s="9"/>
      <c r="G815" s="9"/>
      <c r="H815" s="9"/>
      <c r="I815" s="9"/>
      <c r="X815" s="1"/>
      <c r="AH815" s="1"/>
      <c r="AI815"/>
    </row>
    <row r="816" spans="1:35">
      <c r="A816" s="12"/>
      <c r="C816" s="1"/>
      <c r="F816" s="9"/>
      <c r="G816" s="9"/>
      <c r="H816" s="9"/>
      <c r="I816" s="9"/>
      <c r="X816" s="1"/>
      <c r="AH816" s="1"/>
      <c r="AI816"/>
    </row>
    <row r="817" spans="1:35">
      <c r="A817" s="12"/>
      <c r="C817" s="1"/>
      <c r="F817" s="9"/>
      <c r="G817" s="9"/>
      <c r="H817" s="9"/>
      <c r="I817" s="9"/>
      <c r="X817" s="1"/>
      <c r="AH817" s="1"/>
      <c r="AI817"/>
    </row>
    <row r="818" spans="1:35">
      <c r="A818" s="12"/>
      <c r="C818" s="1"/>
      <c r="F818" s="9"/>
      <c r="G818" s="9"/>
      <c r="H818" s="9"/>
      <c r="I818" s="9"/>
      <c r="X818" s="1"/>
      <c r="AH818" s="1"/>
      <c r="AI818"/>
    </row>
    <row r="819" spans="1:35">
      <c r="A819" s="12"/>
      <c r="C819" s="1"/>
      <c r="F819" s="9"/>
      <c r="G819" s="9"/>
      <c r="H819" s="9"/>
      <c r="I819" s="9"/>
      <c r="X819" s="1"/>
      <c r="AH819" s="1"/>
      <c r="AI819"/>
    </row>
    <row r="820" spans="1:35">
      <c r="A820" s="12"/>
      <c r="C820" s="1"/>
      <c r="F820" s="9"/>
      <c r="G820" s="9"/>
      <c r="H820" s="9"/>
      <c r="I820" s="9"/>
      <c r="X820" s="1"/>
      <c r="AH820" s="1"/>
      <c r="AI820"/>
    </row>
    <row r="821" spans="1:35">
      <c r="A821" s="12"/>
      <c r="C821" s="1"/>
      <c r="F821" s="9"/>
      <c r="G821" s="9"/>
      <c r="H821" s="9"/>
      <c r="I821" s="9"/>
      <c r="X821" s="1"/>
      <c r="AH821" s="1"/>
      <c r="AI821"/>
    </row>
    <row r="822" spans="1:35">
      <c r="A822" s="12"/>
      <c r="C822" s="1"/>
      <c r="F822" s="9"/>
      <c r="G822" s="9"/>
      <c r="H822" s="9"/>
      <c r="I822" s="9"/>
      <c r="X822" s="1"/>
      <c r="AH822" s="1"/>
      <c r="AI822"/>
    </row>
    <row r="823" spans="1:35">
      <c r="A823" s="12"/>
      <c r="C823" s="1"/>
      <c r="F823" s="9"/>
      <c r="G823" s="9"/>
      <c r="H823" s="9"/>
      <c r="I823" s="9"/>
      <c r="X823" s="1"/>
      <c r="AH823" s="1"/>
      <c r="AI823"/>
    </row>
    <row r="824" spans="1:35">
      <c r="A824" s="12"/>
      <c r="C824" s="1"/>
      <c r="F824" s="9"/>
      <c r="G824" s="9"/>
      <c r="H824" s="9"/>
      <c r="I824" s="9"/>
      <c r="X824" s="1"/>
      <c r="AH824" s="1"/>
      <c r="AI824"/>
    </row>
    <row r="825" spans="1:35">
      <c r="A825" s="12"/>
      <c r="C825" s="1"/>
      <c r="F825" s="9"/>
      <c r="G825" s="9"/>
      <c r="H825" s="9"/>
      <c r="I825" s="9"/>
      <c r="X825" s="1"/>
      <c r="AH825" s="1"/>
      <c r="AI825"/>
    </row>
    <row r="826" spans="1:35">
      <c r="A826" s="12"/>
      <c r="C826" s="1"/>
      <c r="F826" s="9"/>
      <c r="G826" s="9"/>
      <c r="H826" s="9"/>
      <c r="I826" s="9"/>
      <c r="X826" s="1"/>
      <c r="AH826" s="1"/>
      <c r="AI826"/>
    </row>
    <row r="827" spans="1:35">
      <c r="A827" s="12"/>
      <c r="C827" s="1"/>
      <c r="F827" s="9"/>
      <c r="G827" s="9"/>
      <c r="H827" s="9"/>
      <c r="I827" s="9"/>
      <c r="X827" s="1"/>
      <c r="AH827" s="1"/>
      <c r="AI827"/>
    </row>
    <row r="828" spans="1:35">
      <c r="A828" s="12"/>
      <c r="C828" s="1"/>
      <c r="F828" s="9"/>
      <c r="G828" s="9"/>
      <c r="H828" s="9"/>
      <c r="I828" s="9"/>
      <c r="X828" s="1"/>
      <c r="AH828" s="1"/>
      <c r="AI828"/>
    </row>
    <row r="829" spans="1:35">
      <c r="A829" s="12"/>
      <c r="C829" s="1"/>
      <c r="F829" s="9"/>
      <c r="G829" s="9"/>
      <c r="H829" s="9"/>
      <c r="I829" s="9"/>
      <c r="X829" s="1"/>
      <c r="AH829" s="1"/>
      <c r="AI829"/>
    </row>
    <row r="830" spans="1:35">
      <c r="A830" s="12"/>
      <c r="C830" s="1"/>
      <c r="F830" s="9"/>
      <c r="G830" s="9"/>
      <c r="H830" s="9"/>
      <c r="I830" s="9"/>
      <c r="X830" s="1"/>
      <c r="AH830" s="1"/>
      <c r="AI830"/>
    </row>
    <row r="831" spans="1:35">
      <c r="A831" s="12"/>
      <c r="C831" s="1"/>
      <c r="F831" s="9"/>
      <c r="G831" s="9"/>
      <c r="H831" s="9"/>
      <c r="I831" s="9"/>
      <c r="X831" s="1"/>
      <c r="AH831" s="1"/>
      <c r="AI831"/>
    </row>
    <row r="832" spans="1:35">
      <c r="A832" s="12"/>
      <c r="C832" s="1"/>
      <c r="F832" s="9"/>
      <c r="G832" s="9"/>
      <c r="H832" s="9"/>
      <c r="I832" s="9"/>
      <c r="X832" s="1"/>
      <c r="AH832" s="1"/>
      <c r="AI832"/>
    </row>
    <row r="833" spans="1:35">
      <c r="A833" s="12"/>
      <c r="C833" s="1"/>
      <c r="F833" s="9"/>
      <c r="G833" s="9"/>
      <c r="H833" s="9"/>
      <c r="I833" s="9"/>
      <c r="X833" s="1"/>
      <c r="AH833" s="1"/>
      <c r="AI833"/>
    </row>
    <row r="834" spans="1:35">
      <c r="A834" s="12"/>
      <c r="C834" s="1"/>
      <c r="F834" s="9"/>
      <c r="G834" s="9"/>
      <c r="H834" s="9"/>
      <c r="I834" s="9"/>
      <c r="X834" s="1"/>
      <c r="AH834" s="1"/>
      <c r="AI834"/>
    </row>
    <row r="835" spans="1:35">
      <c r="A835" s="12"/>
      <c r="C835" s="1"/>
      <c r="F835" s="9"/>
      <c r="G835" s="9"/>
      <c r="H835" s="9"/>
      <c r="I835" s="9"/>
      <c r="X835" s="1"/>
      <c r="AH835" s="1"/>
      <c r="AI835"/>
    </row>
    <row r="836" spans="1:35">
      <c r="A836" s="12"/>
      <c r="C836" s="1"/>
      <c r="F836" s="9"/>
      <c r="G836" s="9"/>
      <c r="H836" s="9"/>
      <c r="I836" s="9"/>
      <c r="X836" s="1"/>
      <c r="AH836" s="1"/>
      <c r="AI836"/>
    </row>
    <row r="837" spans="1:35">
      <c r="A837" s="12"/>
      <c r="C837" s="1"/>
      <c r="F837" s="9"/>
      <c r="G837" s="9"/>
      <c r="H837" s="9"/>
      <c r="I837" s="9"/>
      <c r="X837" s="1"/>
      <c r="AH837" s="1"/>
      <c r="AI837"/>
    </row>
    <row r="838" spans="1:35">
      <c r="A838" s="12"/>
      <c r="C838" s="1"/>
      <c r="F838" s="9"/>
      <c r="G838" s="9"/>
      <c r="H838" s="9"/>
      <c r="I838" s="9"/>
      <c r="X838" s="1"/>
      <c r="AH838" s="1"/>
      <c r="AI838"/>
    </row>
    <row r="839" spans="1:35">
      <c r="A839" s="12"/>
      <c r="C839" s="1"/>
      <c r="F839" s="9"/>
      <c r="G839" s="9"/>
      <c r="H839" s="9"/>
      <c r="I839" s="9"/>
      <c r="X839" s="1"/>
      <c r="AH839" s="1"/>
      <c r="AI839"/>
    </row>
    <row r="840" spans="1:35">
      <c r="A840" s="12"/>
      <c r="C840" s="1"/>
      <c r="F840" s="9"/>
      <c r="G840" s="9"/>
      <c r="H840" s="9"/>
      <c r="I840" s="9"/>
      <c r="X840" s="1"/>
      <c r="AH840" s="1"/>
      <c r="AI840"/>
    </row>
    <row r="841" spans="1:35">
      <c r="A841" s="12"/>
      <c r="C841" s="1"/>
      <c r="F841" s="9"/>
      <c r="G841" s="9"/>
      <c r="H841" s="9"/>
      <c r="I841" s="9"/>
      <c r="X841" s="1"/>
      <c r="AH841" s="1"/>
      <c r="AI841"/>
    </row>
    <row r="842" spans="1:35">
      <c r="A842" s="12"/>
      <c r="C842" s="1"/>
      <c r="F842" s="9"/>
      <c r="G842" s="9"/>
      <c r="H842" s="9"/>
      <c r="I842" s="9"/>
      <c r="X842" s="1"/>
      <c r="AH842" s="1"/>
      <c r="AI842"/>
    </row>
    <row r="843" spans="1:35">
      <c r="A843" s="12"/>
      <c r="C843" s="1"/>
      <c r="F843" s="9"/>
      <c r="G843" s="9"/>
      <c r="H843" s="9"/>
      <c r="I843" s="9"/>
      <c r="X843" s="1"/>
      <c r="AH843" s="1"/>
      <c r="AI843"/>
    </row>
    <row r="844" spans="1:35">
      <c r="A844" s="12"/>
      <c r="C844" s="1"/>
      <c r="F844" s="9"/>
      <c r="G844" s="9"/>
      <c r="H844" s="9"/>
      <c r="I844" s="9"/>
      <c r="X844" s="1"/>
      <c r="AH844" s="1"/>
      <c r="AI844"/>
    </row>
    <row r="845" spans="1:35">
      <c r="A845" s="12"/>
      <c r="C845" s="1"/>
      <c r="F845" s="9"/>
      <c r="G845" s="9"/>
      <c r="H845" s="9"/>
      <c r="I845" s="9"/>
      <c r="X845" s="1"/>
      <c r="AH845" s="1"/>
      <c r="AI845"/>
    </row>
    <row r="846" spans="1:35">
      <c r="A846" s="12"/>
      <c r="C846" s="1"/>
      <c r="F846" s="9"/>
      <c r="G846" s="9"/>
      <c r="H846" s="9"/>
      <c r="I846" s="9"/>
      <c r="X846" s="1"/>
      <c r="AH846" s="1"/>
      <c r="AI846"/>
    </row>
    <row r="847" spans="1:35">
      <c r="A847" s="12"/>
      <c r="C847" s="1"/>
      <c r="F847" s="9"/>
      <c r="G847" s="9"/>
      <c r="H847" s="9"/>
      <c r="I847" s="9"/>
      <c r="X847" s="1"/>
      <c r="AH847" s="1"/>
      <c r="AI847"/>
    </row>
    <row r="848" spans="1:35">
      <c r="A848" s="12"/>
      <c r="C848" s="1"/>
      <c r="F848" s="9"/>
      <c r="G848" s="9"/>
      <c r="H848" s="9"/>
      <c r="I848" s="9"/>
      <c r="X848" s="1"/>
      <c r="AH848" s="1"/>
      <c r="AI848"/>
    </row>
    <row r="849" spans="1:35">
      <c r="A849" s="12"/>
      <c r="C849" s="1"/>
      <c r="F849" s="9"/>
      <c r="G849" s="9"/>
      <c r="H849" s="9"/>
      <c r="I849" s="9"/>
      <c r="X849" s="1"/>
      <c r="AH849" s="1"/>
      <c r="AI849"/>
    </row>
    <row r="850" spans="1:35">
      <c r="A850" s="12"/>
      <c r="C850" s="1"/>
      <c r="F850" s="9"/>
      <c r="G850" s="9"/>
      <c r="H850" s="9"/>
      <c r="I850" s="9"/>
      <c r="X850" s="1"/>
      <c r="AH850" s="1"/>
      <c r="AI850"/>
    </row>
    <row r="851" spans="1:35">
      <c r="A851" s="12"/>
      <c r="C851" s="1"/>
      <c r="F851" s="9"/>
      <c r="G851" s="9"/>
      <c r="H851" s="9"/>
      <c r="I851" s="9"/>
      <c r="X851" s="1"/>
      <c r="AH851" s="1"/>
      <c r="AI851"/>
    </row>
    <row r="852" spans="1:35">
      <c r="A852" s="12"/>
      <c r="C852" s="1"/>
      <c r="F852" s="9"/>
      <c r="G852" s="9"/>
      <c r="H852" s="9"/>
      <c r="I852" s="9"/>
      <c r="X852" s="1"/>
      <c r="AH852" s="1"/>
      <c r="AI852"/>
    </row>
    <row r="853" spans="1:35">
      <c r="A853" s="12"/>
      <c r="C853" s="1"/>
      <c r="F853" s="9"/>
      <c r="G853" s="9"/>
      <c r="H853" s="9"/>
      <c r="I853" s="9"/>
      <c r="X853" s="1"/>
      <c r="AH853" s="1"/>
      <c r="AI853"/>
    </row>
    <row r="854" spans="1:35">
      <c r="A854" s="12"/>
      <c r="C854" s="1"/>
      <c r="F854" s="9"/>
      <c r="G854" s="9"/>
      <c r="H854" s="9"/>
      <c r="I854" s="9"/>
      <c r="X854" s="1"/>
      <c r="AH854" s="1"/>
      <c r="AI854"/>
    </row>
    <row r="855" spans="1:35">
      <c r="A855" s="12"/>
      <c r="C855" s="1"/>
      <c r="F855" s="9"/>
      <c r="G855" s="9"/>
      <c r="H855" s="9"/>
      <c r="I855" s="9"/>
      <c r="X855" s="1"/>
      <c r="AH855" s="1"/>
      <c r="AI855"/>
    </row>
    <row r="856" spans="1:35">
      <c r="A856" s="12"/>
      <c r="C856" s="1"/>
      <c r="F856" s="9"/>
      <c r="G856" s="9"/>
      <c r="H856" s="9"/>
      <c r="I856" s="9"/>
      <c r="X856" s="1"/>
      <c r="AH856" s="1"/>
      <c r="AI856"/>
    </row>
    <row r="857" spans="1:35">
      <c r="A857" s="12"/>
      <c r="C857" s="1"/>
      <c r="F857" s="9"/>
      <c r="G857" s="9"/>
      <c r="H857" s="9"/>
      <c r="I857" s="9"/>
      <c r="X857" s="1"/>
      <c r="AH857" s="1"/>
      <c r="AI857"/>
    </row>
    <row r="858" spans="1:35">
      <c r="A858" s="12"/>
      <c r="C858" s="1"/>
      <c r="F858" s="9"/>
      <c r="G858" s="9"/>
      <c r="H858" s="9"/>
      <c r="I858" s="9"/>
      <c r="X858" s="1"/>
      <c r="AH858" s="1"/>
      <c r="AI858"/>
    </row>
    <row r="859" spans="1:35">
      <c r="A859" s="12"/>
      <c r="C859" s="1"/>
      <c r="F859" s="9"/>
      <c r="G859" s="9"/>
      <c r="H859" s="9"/>
      <c r="I859" s="9"/>
      <c r="X859" s="1"/>
      <c r="AH859" s="1"/>
      <c r="AI859"/>
    </row>
    <row r="860" spans="1:35">
      <c r="A860" s="12"/>
      <c r="C860" s="1"/>
      <c r="F860" s="9"/>
      <c r="G860" s="9"/>
      <c r="H860" s="9"/>
      <c r="I860" s="9"/>
      <c r="X860" s="1"/>
      <c r="AH860" s="1"/>
      <c r="AI860"/>
    </row>
    <row r="861" spans="1:35">
      <c r="A861" s="12"/>
      <c r="C861" s="1"/>
      <c r="F861" s="9"/>
      <c r="G861" s="9"/>
      <c r="H861" s="9"/>
      <c r="I861" s="9"/>
      <c r="X861" s="1"/>
      <c r="AH861" s="1"/>
      <c r="AI861"/>
    </row>
    <row r="862" spans="1:35">
      <c r="A862" s="12"/>
      <c r="C862" s="1"/>
      <c r="F862" s="9"/>
      <c r="G862" s="9"/>
      <c r="H862" s="9"/>
      <c r="I862" s="9"/>
      <c r="X862" s="1"/>
      <c r="AH862" s="1"/>
      <c r="AI862"/>
    </row>
    <row r="863" spans="1:35">
      <c r="A863" s="12"/>
      <c r="C863" s="1"/>
      <c r="F863" s="9"/>
      <c r="G863" s="9"/>
      <c r="H863" s="9"/>
      <c r="I863" s="9"/>
      <c r="X863" s="1"/>
      <c r="AH863" s="1"/>
      <c r="AI863"/>
    </row>
    <row r="864" spans="1:35">
      <c r="A864" s="12"/>
      <c r="C864" s="1"/>
      <c r="F864" s="9"/>
      <c r="G864" s="9"/>
      <c r="H864" s="9"/>
      <c r="I864" s="9"/>
      <c r="X864" s="1"/>
      <c r="AH864" s="1"/>
      <c r="AI864"/>
    </row>
    <row r="865" spans="1:35">
      <c r="A865" s="12"/>
      <c r="C865" s="1"/>
      <c r="F865" s="9"/>
      <c r="G865" s="9"/>
      <c r="H865" s="9"/>
      <c r="I865" s="9"/>
      <c r="X865" s="1"/>
      <c r="AH865" s="1"/>
      <c r="AI865"/>
    </row>
    <row r="866" spans="1:35">
      <c r="A866" s="12"/>
      <c r="C866" s="1"/>
      <c r="F866" s="9"/>
      <c r="G866" s="9"/>
      <c r="H866" s="9"/>
      <c r="I866" s="9"/>
      <c r="X866" s="1"/>
      <c r="AH866" s="1"/>
      <c r="AI866"/>
    </row>
    <row r="867" spans="1:35">
      <c r="A867" s="12"/>
      <c r="C867" s="1"/>
      <c r="F867" s="9"/>
      <c r="G867" s="9"/>
      <c r="H867" s="9"/>
      <c r="I867" s="9"/>
      <c r="X867" s="1"/>
      <c r="AH867" s="1"/>
      <c r="AI867"/>
    </row>
    <row r="868" spans="1:35">
      <c r="A868" s="12"/>
      <c r="C868" s="1"/>
      <c r="F868" s="9"/>
      <c r="G868" s="9"/>
      <c r="H868" s="9"/>
      <c r="I868" s="9"/>
      <c r="X868" s="1"/>
      <c r="AH868" s="1"/>
      <c r="AI868"/>
    </row>
    <row r="869" spans="1:35">
      <c r="A869" s="12"/>
      <c r="C869" s="1"/>
      <c r="F869" s="9"/>
      <c r="G869" s="9"/>
      <c r="H869" s="9"/>
      <c r="I869" s="9"/>
      <c r="X869" s="1"/>
      <c r="AH869" s="1"/>
      <c r="AI869"/>
    </row>
    <row r="870" spans="1:35">
      <c r="A870" s="12"/>
      <c r="C870" s="1"/>
      <c r="F870" s="9"/>
      <c r="G870" s="9"/>
      <c r="H870" s="9"/>
      <c r="I870" s="9"/>
      <c r="X870" s="1"/>
      <c r="AH870" s="1"/>
      <c r="AI870"/>
    </row>
    <row r="871" spans="1:35">
      <c r="A871" s="12"/>
      <c r="C871" s="1"/>
      <c r="F871" s="9"/>
      <c r="G871" s="9"/>
      <c r="H871" s="9"/>
      <c r="I871" s="9"/>
      <c r="X871" s="1"/>
      <c r="AH871" s="1"/>
      <c r="AI871"/>
    </row>
    <row r="872" spans="1:35">
      <c r="A872" s="12"/>
      <c r="C872" s="1"/>
      <c r="F872" s="9"/>
      <c r="G872" s="9"/>
      <c r="H872" s="9"/>
      <c r="I872" s="9"/>
      <c r="X872" s="1"/>
      <c r="AH872" s="1"/>
      <c r="AI872"/>
    </row>
    <row r="873" spans="1:35">
      <c r="A873" s="12"/>
      <c r="C873" s="1"/>
      <c r="F873" s="9"/>
      <c r="G873" s="9"/>
      <c r="H873" s="9"/>
      <c r="I873" s="9"/>
      <c r="X873" s="1"/>
      <c r="AH873" s="1"/>
      <c r="AI873"/>
    </row>
    <row r="874" spans="1:35">
      <c r="A874" s="12"/>
      <c r="C874" s="1"/>
      <c r="F874" s="9"/>
      <c r="G874" s="9"/>
      <c r="H874" s="9"/>
      <c r="I874" s="9"/>
      <c r="X874" s="1"/>
      <c r="AH874" s="1"/>
      <c r="AI874"/>
    </row>
    <row r="875" spans="1:35">
      <c r="A875" s="12"/>
      <c r="C875" s="1"/>
      <c r="F875" s="9"/>
      <c r="G875" s="9"/>
      <c r="H875" s="9"/>
      <c r="I875" s="9"/>
      <c r="X875" s="1"/>
      <c r="AH875" s="1"/>
      <c r="AI875"/>
    </row>
    <row r="876" spans="1:35">
      <c r="A876" s="12"/>
      <c r="C876" s="1"/>
      <c r="F876" s="9"/>
      <c r="G876" s="9"/>
      <c r="H876" s="9"/>
      <c r="I876" s="9"/>
      <c r="X876" s="1"/>
      <c r="AH876" s="1"/>
      <c r="AI876"/>
    </row>
    <row r="877" spans="1:35">
      <c r="A877" s="12"/>
      <c r="C877" s="1"/>
      <c r="F877" s="9"/>
      <c r="G877" s="9"/>
      <c r="H877" s="9"/>
      <c r="I877" s="9"/>
      <c r="X877" s="1"/>
      <c r="AH877" s="1"/>
      <c r="AI877"/>
    </row>
    <row r="878" spans="1:35">
      <c r="A878" s="12"/>
      <c r="C878" s="1"/>
      <c r="F878" s="9"/>
      <c r="G878" s="9"/>
      <c r="H878" s="9"/>
      <c r="I878" s="9"/>
      <c r="X878" s="1"/>
      <c r="AH878" s="1"/>
      <c r="AI878"/>
    </row>
    <row r="879" spans="1:35">
      <c r="A879" s="12"/>
      <c r="C879" s="1"/>
      <c r="F879" s="9"/>
      <c r="G879" s="9"/>
      <c r="H879" s="9"/>
      <c r="I879" s="9"/>
      <c r="X879" s="1"/>
      <c r="AH879" s="1"/>
      <c r="AI879"/>
    </row>
    <row r="880" spans="1:35">
      <c r="A880" s="12"/>
      <c r="C880" s="1"/>
      <c r="F880" s="9"/>
      <c r="G880" s="9"/>
      <c r="H880" s="9"/>
      <c r="I880" s="9"/>
      <c r="X880" s="1"/>
      <c r="AH880" s="1"/>
      <c r="AI880"/>
    </row>
    <row r="881" spans="1:35">
      <c r="A881" s="12"/>
      <c r="C881" s="1"/>
      <c r="F881" s="9"/>
      <c r="G881" s="9"/>
      <c r="H881" s="9"/>
      <c r="I881" s="9"/>
      <c r="X881" s="1"/>
      <c r="AH881" s="1"/>
      <c r="AI881"/>
    </row>
    <row r="882" spans="1:35">
      <c r="A882" s="12"/>
      <c r="C882" s="1"/>
      <c r="F882" s="9"/>
      <c r="G882" s="9"/>
      <c r="H882" s="9"/>
      <c r="I882" s="9"/>
      <c r="X882" s="1"/>
      <c r="AH882" s="1"/>
      <c r="AI882"/>
    </row>
    <row r="883" spans="1:35">
      <c r="A883" s="12"/>
      <c r="C883" s="1"/>
      <c r="F883" s="9"/>
      <c r="G883" s="9"/>
      <c r="H883" s="9"/>
      <c r="I883" s="9"/>
      <c r="X883" s="1"/>
      <c r="AH883" s="1"/>
      <c r="AI883"/>
    </row>
    <row r="884" spans="1:35">
      <c r="A884" s="12"/>
      <c r="C884" s="1"/>
      <c r="F884" s="9"/>
      <c r="G884" s="9"/>
      <c r="H884" s="9"/>
      <c r="I884" s="9"/>
      <c r="X884" s="1"/>
      <c r="AH884" s="1"/>
      <c r="AI884"/>
    </row>
    <row r="885" spans="1:35">
      <c r="A885" s="12"/>
      <c r="C885" s="1"/>
      <c r="F885" s="9"/>
      <c r="G885" s="9"/>
      <c r="H885" s="9"/>
      <c r="I885" s="9"/>
      <c r="X885" s="1"/>
      <c r="AH885" s="1"/>
      <c r="AI885"/>
    </row>
    <row r="886" spans="1:35">
      <c r="A886" s="12"/>
      <c r="C886" s="1"/>
      <c r="F886" s="9"/>
      <c r="G886" s="9"/>
      <c r="H886" s="9"/>
      <c r="I886" s="9"/>
      <c r="X886" s="1"/>
      <c r="AH886" s="1"/>
      <c r="AI886"/>
    </row>
    <row r="887" spans="1:35">
      <c r="A887" s="12"/>
      <c r="C887" s="1"/>
      <c r="F887" s="9"/>
      <c r="G887" s="9"/>
      <c r="H887" s="9"/>
      <c r="I887" s="9"/>
      <c r="X887" s="1"/>
      <c r="AH887" s="1"/>
      <c r="AI887"/>
    </row>
    <row r="888" spans="1:35">
      <c r="A888" s="12"/>
      <c r="C888" s="1"/>
      <c r="F888" s="9"/>
      <c r="G888" s="9"/>
      <c r="H888" s="9"/>
      <c r="I888" s="9"/>
      <c r="X888" s="1"/>
      <c r="AH888" s="1"/>
      <c r="AI888"/>
    </row>
    <row r="889" spans="1:35">
      <c r="A889" s="12"/>
      <c r="C889" s="1"/>
      <c r="F889" s="9"/>
      <c r="G889" s="9"/>
      <c r="H889" s="9"/>
      <c r="I889" s="9"/>
      <c r="X889" s="1"/>
      <c r="AH889" s="1"/>
      <c r="AI889"/>
    </row>
    <row r="890" spans="1:35">
      <c r="A890" s="12"/>
      <c r="C890" s="1"/>
      <c r="F890" s="9"/>
      <c r="G890" s="9"/>
      <c r="H890" s="9"/>
      <c r="I890" s="9"/>
      <c r="X890" s="1"/>
      <c r="AH890" s="1"/>
      <c r="AI890"/>
    </row>
    <row r="891" spans="1:35">
      <c r="A891" s="12"/>
      <c r="C891" s="1"/>
      <c r="F891" s="9"/>
      <c r="G891" s="9"/>
      <c r="H891" s="9"/>
      <c r="I891" s="9"/>
      <c r="X891" s="1"/>
      <c r="AH891" s="1"/>
      <c r="AI891"/>
    </row>
    <row r="892" spans="1:35">
      <c r="A892" s="12"/>
      <c r="C892" s="1"/>
      <c r="F892" s="9"/>
      <c r="G892" s="9"/>
      <c r="H892" s="9"/>
      <c r="I892" s="9"/>
      <c r="X892" s="1"/>
      <c r="AH892" s="1"/>
      <c r="AI892"/>
    </row>
    <row r="893" spans="1:35">
      <c r="A893" s="12"/>
      <c r="C893" s="1"/>
      <c r="F893" s="9"/>
      <c r="G893" s="9"/>
      <c r="H893" s="9"/>
      <c r="I893" s="9"/>
      <c r="X893" s="1"/>
      <c r="AH893" s="1"/>
      <c r="AI893"/>
    </row>
    <row r="894" spans="1:35">
      <c r="A894" s="12"/>
      <c r="C894" s="1"/>
      <c r="F894" s="9"/>
      <c r="G894" s="9"/>
      <c r="H894" s="9"/>
      <c r="I894" s="9"/>
      <c r="X894" s="1"/>
      <c r="AH894" s="1"/>
      <c r="AI894"/>
    </row>
    <row r="895" spans="1:35">
      <c r="A895" s="12"/>
      <c r="C895" s="1"/>
      <c r="F895" s="9"/>
      <c r="G895" s="9"/>
      <c r="H895" s="9"/>
      <c r="I895" s="9"/>
      <c r="X895" s="1"/>
      <c r="AH895" s="1"/>
      <c r="AI895"/>
    </row>
    <row r="896" spans="1:35">
      <c r="A896" s="12"/>
      <c r="C896" s="1"/>
      <c r="F896" s="9"/>
      <c r="G896" s="9"/>
      <c r="H896" s="9"/>
      <c r="I896" s="9"/>
      <c r="X896" s="1"/>
      <c r="AH896" s="1"/>
      <c r="AI896"/>
    </row>
    <row r="897" spans="1:35">
      <c r="A897" s="12"/>
      <c r="C897" s="1"/>
      <c r="F897" s="9"/>
      <c r="G897" s="9"/>
      <c r="H897" s="9"/>
      <c r="I897" s="9"/>
      <c r="X897" s="1"/>
      <c r="AH897" s="1"/>
      <c r="AI897"/>
    </row>
    <row r="898" spans="1:35">
      <c r="A898" s="12"/>
      <c r="C898" s="1"/>
      <c r="F898" s="9"/>
      <c r="G898" s="9"/>
      <c r="H898" s="9"/>
      <c r="I898" s="9"/>
      <c r="X898" s="1"/>
      <c r="AH898" s="1"/>
      <c r="AI898"/>
    </row>
    <row r="899" spans="1:35">
      <c r="A899" s="12"/>
      <c r="C899" s="1"/>
      <c r="F899" s="9"/>
      <c r="G899" s="9"/>
      <c r="H899" s="9"/>
      <c r="I899" s="9"/>
      <c r="X899" s="1"/>
      <c r="AH899" s="1"/>
      <c r="AI899"/>
    </row>
    <row r="900" spans="1:35">
      <c r="A900" s="12"/>
      <c r="C900" s="1"/>
      <c r="F900" s="9"/>
      <c r="G900" s="9"/>
      <c r="H900" s="9"/>
      <c r="I900" s="9"/>
      <c r="X900" s="1"/>
      <c r="AH900" s="1"/>
      <c r="AI900"/>
    </row>
    <row r="901" spans="1:35">
      <c r="A901" s="12"/>
      <c r="C901" s="1"/>
      <c r="F901" s="9"/>
      <c r="G901" s="9"/>
      <c r="H901" s="9"/>
      <c r="I901" s="9"/>
      <c r="X901" s="1"/>
      <c r="AH901" s="1"/>
      <c r="AI901"/>
    </row>
    <row r="902" spans="1:35">
      <c r="A902" s="12"/>
      <c r="C902" s="1"/>
      <c r="F902" s="9"/>
      <c r="G902" s="9"/>
      <c r="H902" s="9"/>
      <c r="I902" s="9"/>
      <c r="X902" s="1"/>
      <c r="AH902" s="1"/>
      <c r="AI902"/>
    </row>
    <row r="903" spans="1:35">
      <c r="A903" s="12"/>
      <c r="C903" s="1"/>
      <c r="F903" s="9"/>
      <c r="G903" s="9"/>
      <c r="H903" s="9"/>
      <c r="I903" s="9"/>
      <c r="X903" s="1"/>
      <c r="AH903" s="1"/>
      <c r="AI903"/>
    </row>
    <row r="904" spans="1:35">
      <c r="A904" s="12"/>
      <c r="C904" s="1"/>
      <c r="F904" s="9"/>
      <c r="G904" s="9"/>
      <c r="H904" s="9"/>
      <c r="I904" s="9"/>
      <c r="X904" s="1"/>
      <c r="AH904" s="1"/>
      <c r="AI904"/>
    </row>
    <row r="905" spans="1:35">
      <c r="A905" s="12"/>
      <c r="C905" s="1"/>
      <c r="F905" s="9"/>
      <c r="G905" s="9"/>
      <c r="H905" s="9"/>
      <c r="I905" s="9"/>
      <c r="X905" s="1"/>
      <c r="AH905" s="1"/>
      <c r="AI905"/>
    </row>
    <row r="906" spans="1:35">
      <c r="A906" s="12"/>
      <c r="C906" s="1"/>
      <c r="F906" s="9"/>
      <c r="G906" s="9"/>
      <c r="H906" s="9"/>
      <c r="I906" s="9"/>
      <c r="X906" s="1"/>
      <c r="AH906" s="1"/>
      <c r="AI906"/>
    </row>
    <row r="907" spans="1:35">
      <c r="A907" s="12"/>
      <c r="C907" s="1"/>
      <c r="F907" s="9"/>
      <c r="G907" s="9"/>
      <c r="H907" s="9"/>
      <c r="I907" s="9"/>
      <c r="X907" s="1"/>
      <c r="AH907" s="1"/>
      <c r="AI907"/>
    </row>
    <row r="908" spans="1:35">
      <c r="A908" s="12"/>
      <c r="C908" s="1"/>
      <c r="F908" s="9"/>
      <c r="G908" s="9"/>
      <c r="H908" s="9"/>
      <c r="I908" s="9"/>
      <c r="X908" s="1"/>
      <c r="AH908" s="1"/>
      <c r="AI908"/>
    </row>
    <row r="909" spans="1:35">
      <c r="A909" s="12"/>
      <c r="C909" s="1"/>
      <c r="F909" s="9"/>
      <c r="G909" s="9"/>
      <c r="H909" s="9"/>
      <c r="I909" s="9"/>
      <c r="X909" s="1"/>
      <c r="AH909" s="1"/>
      <c r="AI909"/>
    </row>
    <row r="910" spans="1:35">
      <c r="A910" s="12"/>
      <c r="C910" s="1"/>
      <c r="F910" s="9"/>
      <c r="G910" s="9"/>
      <c r="H910" s="9"/>
      <c r="I910" s="9"/>
      <c r="X910" s="1"/>
      <c r="AH910" s="1"/>
      <c r="AI910"/>
    </row>
    <row r="911" spans="1:35">
      <c r="A911" s="12"/>
      <c r="C911" s="1"/>
      <c r="F911" s="9"/>
      <c r="G911" s="9"/>
      <c r="H911" s="9"/>
      <c r="I911" s="9"/>
      <c r="X911" s="1"/>
      <c r="AH911" s="1"/>
      <c r="AI911"/>
    </row>
    <row r="912" spans="1:35">
      <c r="A912" s="12"/>
      <c r="C912" s="1"/>
      <c r="F912" s="9"/>
      <c r="G912" s="9"/>
      <c r="H912" s="9"/>
      <c r="I912" s="9"/>
      <c r="X912" s="1"/>
      <c r="AH912" s="1"/>
      <c r="AI912"/>
    </row>
    <row r="913" spans="1:35">
      <c r="A913" s="12"/>
      <c r="C913" s="1"/>
      <c r="F913" s="9"/>
      <c r="G913" s="9"/>
      <c r="H913" s="9"/>
      <c r="I913" s="9"/>
      <c r="X913" s="1"/>
      <c r="AH913" s="1"/>
      <c r="AI913"/>
    </row>
    <row r="914" spans="1:35">
      <c r="A914" s="12"/>
      <c r="C914" s="1"/>
      <c r="F914" s="9"/>
      <c r="G914" s="9"/>
      <c r="H914" s="9"/>
      <c r="I914" s="9"/>
      <c r="X914" s="1"/>
      <c r="AH914" s="1"/>
      <c r="AI914"/>
    </row>
    <row r="915" spans="1:35">
      <c r="A915" s="12"/>
      <c r="C915" s="1"/>
      <c r="F915" s="9"/>
      <c r="G915" s="9"/>
      <c r="H915" s="9"/>
      <c r="I915" s="9"/>
      <c r="X915" s="1"/>
      <c r="AH915" s="1"/>
      <c r="AI915"/>
    </row>
    <row r="916" spans="1:35">
      <c r="A916" s="12"/>
      <c r="C916" s="1"/>
      <c r="F916" s="9"/>
      <c r="G916" s="9"/>
      <c r="H916" s="9"/>
      <c r="I916" s="9"/>
      <c r="X916" s="1"/>
      <c r="AH916" s="1"/>
      <c r="AI916"/>
    </row>
    <row r="917" spans="1:35">
      <c r="A917" s="12"/>
      <c r="C917" s="1"/>
      <c r="F917" s="9"/>
      <c r="G917" s="9"/>
      <c r="H917" s="9"/>
      <c r="I917" s="9"/>
      <c r="X917" s="1"/>
      <c r="AH917" s="1"/>
      <c r="AI917"/>
    </row>
    <row r="918" spans="1:35">
      <c r="A918" s="12"/>
      <c r="C918" s="1"/>
      <c r="F918" s="9"/>
      <c r="G918" s="9"/>
      <c r="H918" s="9"/>
      <c r="I918" s="9"/>
      <c r="X918" s="1"/>
      <c r="AH918" s="1"/>
      <c r="AI918"/>
    </row>
    <row r="919" spans="1:35">
      <c r="A919" s="12"/>
      <c r="C919" s="1"/>
      <c r="F919" s="9"/>
      <c r="G919" s="9"/>
      <c r="H919" s="9"/>
      <c r="I919" s="9"/>
      <c r="X919" s="1"/>
      <c r="AH919" s="1"/>
      <c r="AI919"/>
    </row>
    <row r="920" spans="1:35">
      <c r="A920" s="12"/>
      <c r="C920" s="1"/>
      <c r="F920" s="9"/>
      <c r="G920" s="9"/>
      <c r="H920" s="9"/>
      <c r="I920" s="9"/>
      <c r="X920" s="1"/>
      <c r="AH920" s="1"/>
      <c r="AI920"/>
    </row>
    <row r="921" spans="1:35">
      <c r="A921" s="12"/>
      <c r="C921" s="1"/>
      <c r="F921" s="9"/>
      <c r="G921" s="9"/>
      <c r="H921" s="9"/>
      <c r="I921" s="9"/>
      <c r="X921" s="1"/>
      <c r="AH921" s="1"/>
      <c r="AI921"/>
    </row>
    <row r="922" spans="1:35">
      <c r="A922" s="12"/>
      <c r="C922" s="1"/>
      <c r="F922" s="9"/>
      <c r="G922" s="9"/>
      <c r="H922" s="9"/>
      <c r="I922" s="9"/>
      <c r="X922" s="1"/>
      <c r="AH922" s="1"/>
      <c r="AI922"/>
    </row>
    <row r="923" spans="1:35">
      <c r="A923" s="12"/>
      <c r="C923" s="1"/>
      <c r="F923" s="9"/>
      <c r="G923" s="9"/>
      <c r="H923" s="9"/>
      <c r="I923" s="9"/>
      <c r="X923" s="1"/>
      <c r="AH923" s="1"/>
      <c r="AI923"/>
    </row>
    <row r="924" spans="1:35">
      <c r="A924" s="12"/>
      <c r="C924" s="1"/>
      <c r="F924" s="9"/>
      <c r="G924" s="9"/>
      <c r="H924" s="9"/>
      <c r="I924" s="9"/>
      <c r="X924" s="1"/>
      <c r="AH924" s="1"/>
      <c r="AI924"/>
    </row>
    <row r="925" spans="1:35">
      <c r="A925" s="12"/>
      <c r="C925" s="1"/>
      <c r="F925" s="9"/>
      <c r="G925" s="9"/>
      <c r="H925" s="9"/>
      <c r="I925" s="9"/>
      <c r="X925" s="1"/>
      <c r="AH925" s="1"/>
      <c r="AI925"/>
    </row>
    <row r="926" spans="1:35">
      <c r="A926" s="12"/>
      <c r="C926" s="1"/>
      <c r="F926" s="9"/>
      <c r="G926" s="9"/>
      <c r="H926" s="9"/>
      <c r="I926" s="9"/>
      <c r="X926" s="1"/>
      <c r="AH926" s="1"/>
      <c r="AI926"/>
    </row>
    <row r="927" spans="1:35">
      <c r="A927" s="12"/>
      <c r="C927" s="1"/>
      <c r="F927" s="9"/>
      <c r="G927" s="9"/>
      <c r="H927" s="9"/>
      <c r="I927" s="9"/>
      <c r="X927" s="1"/>
      <c r="AH927" s="1"/>
      <c r="AI927"/>
    </row>
    <row r="928" spans="1:35">
      <c r="A928" s="12"/>
      <c r="C928" s="1"/>
      <c r="F928" s="9"/>
      <c r="G928" s="9"/>
      <c r="H928" s="9"/>
      <c r="I928" s="9"/>
      <c r="X928" s="1"/>
      <c r="AH928" s="1"/>
      <c r="AI928"/>
    </row>
    <row r="929" spans="1:35">
      <c r="A929" s="12"/>
      <c r="C929" s="1"/>
      <c r="F929" s="9"/>
      <c r="G929" s="9"/>
      <c r="H929" s="9"/>
      <c r="I929" s="9"/>
      <c r="X929" s="1"/>
      <c r="AH929" s="1"/>
      <c r="AI929"/>
    </row>
    <row r="930" spans="1:35">
      <c r="A930" s="12"/>
      <c r="C930" s="1"/>
      <c r="F930" s="9"/>
      <c r="G930" s="9"/>
      <c r="H930" s="9"/>
      <c r="I930" s="9"/>
      <c r="X930" s="1"/>
      <c r="AH930" s="1"/>
      <c r="AI930"/>
    </row>
    <row r="931" spans="1:35">
      <c r="A931" s="12"/>
      <c r="C931" s="1"/>
      <c r="F931" s="9"/>
      <c r="G931" s="9"/>
      <c r="H931" s="9"/>
      <c r="I931" s="9"/>
      <c r="X931" s="1"/>
      <c r="AH931" s="1"/>
      <c r="AI931"/>
    </row>
    <row r="932" spans="1:35">
      <c r="A932" s="12"/>
      <c r="C932" s="1"/>
      <c r="F932" s="9"/>
      <c r="G932" s="9"/>
      <c r="H932" s="9"/>
      <c r="I932" s="9"/>
      <c r="X932" s="1"/>
      <c r="AH932" s="1"/>
      <c r="AI932"/>
    </row>
    <row r="933" spans="1:35">
      <c r="A933" s="12"/>
      <c r="C933" s="1"/>
      <c r="F933" s="9"/>
      <c r="G933" s="9"/>
      <c r="H933" s="9"/>
      <c r="I933" s="9"/>
      <c r="X933" s="1"/>
      <c r="AH933" s="1"/>
      <c r="AI933"/>
    </row>
    <row r="934" spans="1:35">
      <c r="A934" s="12"/>
      <c r="C934" s="1"/>
      <c r="F934" s="9"/>
      <c r="G934" s="9"/>
      <c r="H934" s="9"/>
      <c r="I934" s="9"/>
      <c r="X934" s="1"/>
      <c r="AH934" s="1"/>
      <c r="AI934"/>
    </row>
    <row r="935" spans="1:35">
      <c r="A935" s="12"/>
      <c r="C935" s="1"/>
      <c r="F935" s="9"/>
      <c r="G935" s="9"/>
      <c r="H935" s="9"/>
      <c r="I935" s="9"/>
      <c r="X935" s="1"/>
      <c r="AH935" s="1"/>
      <c r="AI935"/>
    </row>
    <row r="936" spans="1:35">
      <c r="A936" s="12"/>
      <c r="C936" s="1"/>
      <c r="F936" s="9"/>
      <c r="G936" s="9"/>
      <c r="H936" s="9"/>
      <c r="I936" s="9"/>
      <c r="X936" s="1"/>
      <c r="AH936" s="1"/>
      <c r="AI936"/>
    </row>
    <row r="937" spans="1:35">
      <c r="A937" s="12"/>
      <c r="C937" s="1"/>
      <c r="F937" s="9"/>
      <c r="G937" s="9"/>
      <c r="H937" s="9"/>
      <c r="I937" s="9"/>
      <c r="X937" s="1"/>
      <c r="AH937" s="1"/>
      <c r="AI937"/>
    </row>
    <row r="938" spans="1:35">
      <c r="A938" s="12"/>
      <c r="C938" s="1"/>
      <c r="F938" s="9"/>
      <c r="G938" s="9"/>
      <c r="H938" s="9"/>
      <c r="I938" s="9"/>
      <c r="X938" s="1"/>
      <c r="AH938" s="1"/>
      <c r="AI938"/>
    </row>
    <row r="939" spans="1:35">
      <c r="A939" s="12"/>
      <c r="C939" s="1"/>
      <c r="F939" s="9"/>
      <c r="G939" s="9"/>
      <c r="H939" s="9"/>
      <c r="I939" s="9"/>
      <c r="X939" s="1"/>
      <c r="AH939" s="1"/>
      <c r="AI939"/>
    </row>
    <row r="940" spans="1:35">
      <c r="A940" s="12"/>
      <c r="C940" s="1"/>
      <c r="F940" s="9"/>
      <c r="G940" s="9"/>
      <c r="H940" s="9"/>
      <c r="I940" s="9"/>
      <c r="X940" s="1"/>
      <c r="AH940" s="1"/>
      <c r="AI940"/>
    </row>
    <row r="941" spans="1:35">
      <c r="A941" s="12"/>
      <c r="C941" s="1"/>
      <c r="F941" s="9"/>
      <c r="G941" s="9"/>
      <c r="H941" s="9"/>
      <c r="I941" s="9"/>
      <c r="X941" s="1"/>
      <c r="AH941" s="1"/>
      <c r="AI941"/>
    </row>
    <row r="942" spans="1:35">
      <c r="A942" s="12"/>
      <c r="C942" s="1"/>
      <c r="F942" s="9"/>
      <c r="G942" s="9"/>
      <c r="H942" s="9"/>
      <c r="I942" s="9"/>
      <c r="X942" s="1"/>
      <c r="AH942" s="1"/>
      <c r="AI942"/>
    </row>
    <row r="943" spans="1:35">
      <c r="A943" s="12"/>
      <c r="C943" s="1"/>
      <c r="F943" s="9"/>
      <c r="G943" s="9"/>
      <c r="H943" s="9"/>
      <c r="I943" s="9"/>
      <c r="X943" s="1"/>
      <c r="AH943" s="1"/>
      <c r="AI943"/>
    </row>
    <row r="944" spans="1:35">
      <c r="A944" s="12"/>
      <c r="C944" s="1"/>
      <c r="F944" s="9"/>
      <c r="G944" s="9"/>
      <c r="H944" s="9"/>
      <c r="I944" s="9"/>
      <c r="X944" s="1"/>
      <c r="AH944" s="1"/>
      <c r="AI944"/>
    </row>
    <row r="945" spans="1:35">
      <c r="A945" s="12"/>
      <c r="C945" s="1"/>
      <c r="F945" s="9"/>
      <c r="G945" s="9"/>
      <c r="H945" s="9"/>
      <c r="I945" s="9"/>
      <c r="X945" s="1"/>
      <c r="AH945" s="1"/>
      <c r="AI945"/>
    </row>
    <row r="946" spans="1:35">
      <c r="A946" s="12"/>
      <c r="C946" s="1"/>
      <c r="F946" s="9"/>
      <c r="G946" s="9"/>
      <c r="H946" s="9"/>
      <c r="I946" s="9"/>
      <c r="X946" s="1"/>
      <c r="AH946" s="1"/>
      <c r="AI946"/>
    </row>
    <row r="947" spans="1:35">
      <c r="A947" s="12"/>
      <c r="C947" s="1"/>
      <c r="F947" s="9"/>
      <c r="G947" s="9"/>
      <c r="H947" s="9"/>
      <c r="I947" s="9"/>
      <c r="X947" s="1"/>
      <c r="AH947" s="1"/>
      <c r="AI947"/>
    </row>
    <row r="948" spans="1:35">
      <c r="A948" s="12"/>
      <c r="C948" s="1"/>
      <c r="F948" s="9"/>
      <c r="G948" s="9"/>
      <c r="H948" s="9"/>
      <c r="I948" s="9"/>
      <c r="X948" s="1"/>
      <c r="AH948" s="1"/>
      <c r="AI948"/>
    </row>
    <row r="949" spans="1:35">
      <c r="A949" s="12"/>
      <c r="C949" s="1"/>
      <c r="F949" s="9"/>
      <c r="G949" s="9"/>
      <c r="H949" s="9"/>
      <c r="I949" s="9"/>
      <c r="X949" s="1"/>
      <c r="AH949" s="1"/>
      <c r="AI949"/>
    </row>
    <row r="950" spans="1:35">
      <c r="A950" s="12"/>
      <c r="C950" s="1"/>
      <c r="F950" s="9"/>
      <c r="G950" s="9"/>
      <c r="H950" s="9"/>
      <c r="I950" s="9"/>
      <c r="X950" s="1"/>
      <c r="AH950" s="1"/>
      <c r="AI950"/>
    </row>
    <row r="951" spans="1:35">
      <c r="A951" s="12"/>
      <c r="C951" s="1"/>
      <c r="F951" s="9"/>
      <c r="G951" s="9"/>
      <c r="H951" s="9"/>
      <c r="I951" s="9"/>
      <c r="X951" s="1"/>
      <c r="AH951" s="1"/>
      <c r="AI951"/>
    </row>
    <row r="952" spans="1:35">
      <c r="A952" s="12"/>
      <c r="C952" s="1"/>
      <c r="F952" s="9"/>
      <c r="G952" s="9"/>
      <c r="H952" s="9"/>
      <c r="I952" s="9"/>
      <c r="X952" s="1"/>
      <c r="AH952" s="1"/>
      <c r="AI952"/>
    </row>
    <row r="953" spans="1:35">
      <c r="A953" s="12"/>
      <c r="C953" s="1"/>
      <c r="F953" s="9"/>
      <c r="G953" s="9"/>
      <c r="H953" s="9"/>
      <c r="I953" s="9"/>
      <c r="X953" s="1"/>
      <c r="AH953" s="1"/>
      <c r="AI953"/>
    </row>
    <row r="954" spans="1:35">
      <c r="A954" s="12"/>
      <c r="C954" s="1"/>
      <c r="F954" s="9"/>
      <c r="G954" s="9"/>
      <c r="H954" s="9"/>
      <c r="I954" s="9"/>
      <c r="X954" s="1"/>
      <c r="AH954" s="1"/>
      <c r="AI954"/>
    </row>
    <row r="955" spans="1:35">
      <c r="A955" s="12"/>
      <c r="C955" s="1"/>
      <c r="F955" s="9"/>
      <c r="G955" s="9"/>
      <c r="H955" s="9"/>
      <c r="I955" s="9"/>
      <c r="X955" s="1"/>
      <c r="AH955" s="1"/>
      <c r="AI955"/>
    </row>
    <row r="956" spans="1:35">
      <c r="A956" s="12"/>
      <c r="C956" s="1"/>
      <c r="F956" s="9"/>
      <c r="G956" s="9"/>
      <c r="H956" s="9"/>
      <c r="I956" s="9"/>
      <c r="X956" s="1"/>
      <c r="AH956" s="1"/>
      <c r="AI956"/>
    </row>
    <row r="957" spans="1:35">
      <c r="A957" s="12"/>
      <c r="C957" s="1"/>
      <c r="F957" s="9"/>
      <c r="G957" s="9"/>
      <c r="H957" s="9"/>
      <c r="I957" s="9"/>
      <c r="X957" s="1"/>
      <c r="AH957" s="1"/>
      <c r="AI957"/>
    </row>
    <row r="958" spans="1:35">
      <c r="A958" s="12"/>
      <c r="C958" s="1"/>
      <c r="F958" s="9"/>
      <c r="G958" s="9"/>
      <c r="H958" s="9"/>
      <c r="I958" s="9"/>
      <c r="X958" s="1"/>
      <c r="AH958" s="1"/>
      <c r="AI958"/>
    </row>
    <row r="959" spans="1:35">
      <c r="A959" s="12"/>
      <c r="C959" s="1"/>
      <c r="F959" s="9"/>
      <c r="G959" s="9"/>
      <c r="H959" s="9"/>
      <c r="I959" s="9"/>
      <c r="X959" s="1"/>
      <c r="AH959" s="1"/>
      <c r="AI959"/>
    </row>
    <row r="960" spans="1:35">
      <c r="A960" s="12"/>
      <c r="C960" s="1"/>
      <c r="F960" s="9"/>
      <c r="G960" s="9"/>
      <c r="H960" s="9"/>
      <c r="I960" s="9"/>
      <c r="X960" s="1"/>
      <c r="AH960" s="1"/>
      <c r="AI960"/>
    </row>
    <row r="961" spans="1:35">
      <c r="A961" s="12"/>
      <c r="C961" s="1"/>
      <c r="F961" s="9"/>
      <c r="G961" s="9"/>
      <c r="H961" s="9"/>
      <c r="I961" s="9"/>
      <c r="X961" s="1"/>
      <c r="AH961" s="1"/>
      <c r="AI961"/>
    </row>
    <row r="962" spans="1:35">
      <c r="A962" s="12"/>
      <c r="C962" s="1"/>
      <c r="F962" s="9"/>
      <c r="G962" s="9"/>
      <c r="H962" s="9"/>
      <c r="I962" s="9"/>
      <c r="X962" s="1"/>
      <c r="AH962" s="1"/>
      <c r="AI962"/>
    </row>
    <row r="963" spans="1:35">
      <c r="A963" s="12"/>
      <c r="C963" s="1"/>
      <c r="F963" s="9"/>
      <c r="G963" s="9"/>
      <c r="H963" s="9"/>
      <c r="I963" s="9"/>
      <c r="X963" s="1"/>
      <c r="AH963" s="1"/>
      <c r="AI963"/>
    </row>
    <row r="964" spans="1:35">
      <c r="A964" s="12"/>
      <c r="C964" s="1"/>
      <c r="F964" s="9"/>
      <c r="G964" s="9"/>
      <c r="H964" s="9"/>
      <c r="I964" s="9"/>
      <c r="X964" s="1"/>
      <c r="AH964" s="1"/>
      <c r="AI964"/>
    </row>
    <row r="965" spans="1:35">
      <c r="A965" s="12"/>
      <c r="C965" s="1"/>
      <c r="F965" s="9"/>
      <c r="G965" s="9"/>
      <c r="H965" s="9"/>
      <c r="I965" s="9"/>
      <c r="X965" s="1"/>
      <c r="AH965" s="1"/>
      <c r="AI965"/>
    </row>
    <row r="966" spans="1:35">
      <c r="A966" s="12"/>
      <c r="C966" s="1"/>
      <c r="F966" s="9"/>
      <c r="G966" s="9"/>
      <c r="H966" s="9"/>
      <c r="I966" s="9"/>
      <c r="X966" s="1"/>
      <c r="AH966" s="1"/>
      <c r="AI966"/>
    </row>
    <row r="967" spans="1:35">
      <c r="A967" s="12"/>
      <c r="C967" s="1"/>
      <c r="F967" s="9"/>
      <c r="G967" s="9"/>
      <c r="H967" s="9"/>
      <c r="I967" s="9"/>
      <c r="X967" s="1"/>
      <c r="AH967" s="1"/>
      <c r="AI967"/>
    </row>
    <row r="968" spans="1:35">
      <c r="A968" s="12"/>
      <c r="C968" s="1"/>
      <c r="F968" s="9"/>
      <c r="G968" s="9"/>
      <c r="H968" s="9"/>
      <c r="I968" s="9"/>
      <c r="X968" s="1"/>
      <c r="AH968" s="1"/>
      <c r="AI968"/>
    </row>
    <row r="969" spans="1:35">
      <c r="A969" s="12"/>
      <c r="C969" s="1"/>
      <c r="F969" s="9"/>
      <c r="G969" s="9"/>
      <c r="H969" s="9"/>
      <c r="I969" s="9"/>
      <c r="X969" s="1"/>
      <c r="AH969" s="1"/>
      <c r="AI969"/>
    </row>
    <row r="970" spans="1:35">
      <c r="A970" s="12"/>
      <c r="C970" s="1"/>
      <c r="F970" s="9"/>
      <c r="G970" s="9"/>
      <c r="H970" s="9"/>
      <c r="I970" s="9"/>
      <c r="X970" s="1"/>
      <c r="AH970" s="1"/>
      <c r="AI970"/>
    </row>
    <row r="971" spans="1:35">
      <c r="A971" s="12"/>
      <c r="C971" s="1"/>
      <c r="F971" s="9"/>
      <c r="G971" s="9"/>
      <c r="H971" s="9"/>
      <c r="I971" s="9"/>
      <c r="X971" s="1"/>
      <c r="AH971" s="1"/>
      <c r="AI971"/>
    </row>
    <row r="972" spans="1:35">
      <c r="A972" s="12"/>
      <c r="C972" s="1"/>
      <c r="F972" s="9"/>
      <c r="G972" s="9"/>
      <c r="H972" s="9"/>
      <c r="I972" s="9"/>
      <c r="X972" s="1"/>
      <c r="AH972" s="1"/>
      <c r="AI972"/>
    </row>
    <row r="973" spans="1:35">
      <c r="A973" s="12"/>
      <c r="C973" s="1"/>
      <c r="F973" s="9"/>
      <c r="G973" s="9"/>
      <c r="H973" s="9"/>
      <c r="I973" s="9"/>
      <c r="X973" s="1"/>
      <c r="AH973" s="1"/>
      <c r="AI973"/>
    </row>
    <row r="974" spans="1:35">
      <c r="A974" s="12"/>
      <c r="C974" s="1"/>
      <c r="F974" s="9"/>
      <c r="G974" s="9"/>
      <c r="H974" s="9"/>
      <c r="I974" s="9"/>
      <c r="X974" s="1"/>
      <c r="AH974" s="1"/>
      <c r="AI974"/>
    </row>
    <row r="975" spans="1:35">
      <c r="A975" s="12"/>
      <c r="C975" s="1"/>
      <c r="F975" s="9"/>
      <c r="G975" s="9"/>
      <c r="H975" s="9"/>
      <c r="I975" s="9"/>
      <c r="X975" s="1"/>
      <c r="AH975" s="1"/>
      <c r="AI975"/>
    </row>
    <row r="976" spans="1:35">
      <c r="A976" s="12"/>
      <c r="C976" s="1"/>
      <c r="F976" s="9"/>
      <c r="G976" s="9"/>
      <c r="H976" s="9"/>
      <c r="I976" s="9"/>
      <c r="X976" s="1"/>
      <c r="AH976" s="1"/>
      <c r="AI976"/>
    </row>
    <row r="977" spans="1:35">
      <c r="A977" s="12"/>
      <c r="C977" s="1"/>
      <c r="F977" s="9"/>
      <c r="G977" s="9"/>
      <c r="H977" s="9"/>
      <c r="I977" s="9"/>
      <c r="X977" s="1"/>
      <c r="AH977" s="1"/>
      <c r="AI977"/>
    </row>
    <row r="978" spans="1:35">
      <c r="A978" s="12"/>
      <c r="C978" s="1"/>
      <c r="F978" s="9"/>
      <c r="G978" s="9"/>
      <c r="H978" s="9"/>
      <c r="I978" s="9"/>
      <c r="X978" s="1"/>
      <c r="AH978" s="1"/>
      <c r="AI978"/>
    </row>
    <row r="979" spans="1:35">
      <c r="A979" s="12"/>
      <c r="C979" s="1"/>
      <c r="F979" s="9"/>
      <c r="G979" s="9"/>
      <c r="H979" s="9"/>
      <c r="I979" s="9"/>
      <c r="X979" s="1"/>
      <c r="AH979" s="1"/>
      <c r="AI979"/>
    </row>
    <row r="980" spans="1:35">
      <c r="A980" s="12"/>
      <c r="C980" s="1"/>
      <c r="F980" s="9"/>
      <c r="G980" s="9"/>
      <c r="H980" s="9"/>
      <c r="I980" s="9"/>
      <c r="X980" s="1"/>
      <c r="AH980" s="1"/>
      <c r="AI980"/>
    </row>
    <row r="981" spans="1:35">
      <c r="A981" s="12"/>
      <c r="C981" s="1"/>
      <c r="F981" s="9"/>
      <c r="G981" s="9"/>
      <c r="H981" s="9"/>
      <c r="I981" s="9"/>
      <c r="X981" s="1"/>
      <c r="AH981" s="1"/>
      <c r="AI981"/>
    </row>
    <row r="982" spans="1:35">
      <c r="A982" s="12"/>
      <c r="C982" s="1"/>
      <c r="F982" s="9"/>
      <c r="G982" s="9"/>
      <c r="H982" s="9"/>
      <c r="I982" s="9"/>
      <c r="X982" s="1"/>
      <c r="AH982" s="1"/>
      <c r="AI982"/>
    </row>
    <row r="983" spans="1:35">
      <c r="A983" s="12"/>
      <c r="C983" s="1"/>
      <c r="F983" s="9"/>
      <c r="G983" s="9"/>
      <c r="H983" s="9"/>
      <c r="I983" s="9"/>
      <c r="X983" s="1"/>
      <c r="AH983" s="1"/>
      <c r="AI983"/>
    </row>
    <row r="984" spans="1:35">
      <c r="A984" s="12"/>
      <c r="C984" s="1"/>
      <c r="F984" s="9"/>
      <c r="G984" s="9"/>
      <c r="H984" s="9"/>
      <c r="I984" s="9"/>
      <c r="X984" s="1"/>
      <c r="AH984" s="1"/>
      <c r="AI984"/>
    </row>
    <row r="985" spans="1:35">
      <c r="A985" s="12"/>
      <c r="C985" s="1"/>
      <c r="F985" s="9"/>
      <c r="G985" s="9"/>
      <c r="H985" s="9"/>
      <c r="I985" s="9"/>
      <c r="X985" s="1"/>
      <c r="AH985" s="1"/>
      <c r="AI985"/>
    </row>
    <row r="986" spans="1:35">
      <c r="A986" s="12"/>
      <c r="C986" s="1"/>
      <c r="F986" s="9"/>
      <c r="G986" s="9"/>
      <c r="H986" s="9"/>
      <c r="I986" s="9"/>
      <c r="X986" s="1"/>
      <c r="AH986" s="1"/>
      <c r="AI986"/>
    </row>
    <row r="987" spans="1:35">
      <c r="A987" s="12"/>
      <c r="C987" s="1"/>
      <c r="F987" s="9"/>
      <c r="G987" s="9"/>
      <c r="H987" s="9"/>
      <c r="I987" s="9"/>
      <c r="X987" s="1"/>
      <c r="AH987" s="1"/>
      <c r="AI987"/>
    </row>
    <row r="988" spans="1:35">
      <c r="A988" s="12"/>
      <c r="C988" s="1"/>
      <c r="F988" s="9"/>
      <c r="G988" s="9"/>
      <c r="H988" s="9"/>
      <c r="I988" s="9"/>
      <c r="X988" s="1"/>
      <c r="AH988" s="1"/>
      <c r="AI988"/>
    </row>
    <row r="989" spans="1:35">
      <c r="A989" s="12"/>
      <c r="C989" s="1"/>
      <c r="F989" s="9"/>
      <c r="G989" s="9"/>
      <c r="H989" s="9"/>
      <c r="I989" s="9"/>
      <c r="X989" s="1"/>
      <c r="AH989" s="1"/>
      <c r="AI989"/>
    </row>
    <row r="990" spans="1:35">
      <c r="A990" s="12"/>
      <c r="C990" s="1"/>
      <c r="F990" s="9"/>
      <c r="G990" s="9"/>
      <c r="H990" s="9"/>
      <c r="I990" s="9"/>
      <c r="X990" s="1"/>
      <c r="AH990" s="1"/>
      <c r="AI990"/>
    </row>
    <row r="991" spans="1:35">
      <c r="A991" s="12"/>
      <c r="C991" s="1"/>
      <c r="F991" s="9"/>
      <c r="G991" s="9"/>
      <c r="H991" s="9"/>
      <c r="I991" s="9"/>
      <c r="X991" s="1"/>
      <c r="AH991" s="1"/>
      <c r="AI991"/>
    </row>
    <row r="992" spans="1:35">
      <c r="A992" s="12"/>
      <c r="C992" s="1"/>
      <c r="F992" s="9"/>
      <c r="G992" s="9"/>
      <c r="H992" s="9"/>
      <c r="I992" s="9"/>
      <c r="X992" s="1"/>
      <c r="AH992" s="1"/>
      <c r="AI992"/>
    </row>
    <row r="993" spans="1:35">
      <c r="A993" s="12"/>
      <c r="C993" s="1"/>
      <c r="F993" s="9"/>
      <c r="G993" s="9"/>
      <c r="H993" s="9"/>
      <c r="I993" s="9"/>
      <c r="X993" s="1"/>
      <c r="AH993" s="1"/>
      <c r="AI993"/>
    </row>
    <row r="994" spans="1:35">
      <c r="A994" s="12"/>
      <c r="C994" s="1"/>
      <c r="F994" s="9"/>
      <c r="G994" s="9"/>
      <c r="H994" s="9"/>
      <c r="I994" s="9"/>
      <c r="X994" s="1"/>
      <c r="AH994" s="1"/>
      <c r="AI994"/>
    </row>
    <row r="995" spans="1:35">
      <c r="A995" s="12"/>
      <c r="C995" s="1"/>
      <c r="F995" s="9"/>
      <c r="G995" s="9"/>
      <c r="H995" s="9"/>
      <c r="I995" s="9"/>
      <c r="X995" s="1"/>
      <c r="AH995" s="1"/>
      <c r="AI995"/>
    </row>
    <row r="996" spans="1:35">
      <c r="A996" s="12"/>
      <c r="C996" s="1"/>
      <c r="F996" s="9"/>
      <c r="G996" s="9"/>
      <c r="H996" s="9"/>
      <c r="I996" s="9"/>
      <c r="X996" s="1"/>
      <c r="AH996" s="1"/>
      <c r="AI996"/>
    </row>
    <row r="997" spans="1:35">
      <c r="A997" s="12"/>
      <c r="C997" s="1"/>
      <c r="F997" s="9"/>
      <c r="G997" s="9"/>
      <c r="H997" s="9"/>
      <c r="I997" s="9"/>
      <c r="X997" s="1"/>
      <c r="AH997" s="1"/>
      <c r="AI997"/>
    </row>
    <row r="998" spans="1:35">
      <c r="A998" s="12"/>
      <c r="C998" s="1"/>
      <c r="F998" s="9"/>
      <c r="G998" s="9"/>
      <c r="H998" s="9"/>
      <c r="I998" s="9"/>
      <c r="X998" s="1"/>
      <c r="AH998" s="1"/>
      <c r="AI998"/>
    </row>
    <row r="999" spans="1:35">
      <c r="A999" s="12"/>
      <c r="C999" s="1"/>
      <c r="F999" s="9"/>
      <c r="G999" s="9"/>
      <c r="H999" s="9"/>
      <c r="I999" s="9"/>
      <c r="X999" s="1"/>
      <c r="AH999" s="1"/>
      <c r="AI999"/>
    </row>
    <row r="1000" spans="1:35">
      <c r="A1000" s="12"/>
      <c r="C1000" s="1"/>
      <c r="F1000" s="9"/>
      <c r="G1000" s="9"/>
      <c r="H1000" s="9"/>
      <c r="I1000" s="9"/>
      <c r="X1000" s="1"/>
      <c r="AH1000" s="1"/>
      <c r="AI1000"/>
    </row>
    <row r="1001" spans="1:35">
      <c r="A1001" s="12"/>
      <c r="C1001" s="1"/>
      <c r="F1001" s="9"/>
      <c r="G1001" s="9"/>
      <c r="H1001" s="9"/>
      <c r="I1001" s="9"/>
      <c r="X1001" s="1"/>
      <c r="AH1001" s="1"/>
      <c r="AI1001"/>
    </row>
    <row r="1002" spans="1:35">
      <c r="A1002" s="12"/>
      <c r="C1002" s="1"/>
      <c r="F1002" s="9"/>
      <c r="G1002" s="9"/>
      <c r="H1002" s="9"/>
      <c r="I1002" s="9"/>
      <c r="X1002" s="1"/>
      <c r="AH1002" s="1"/>
      <c r="AI1002"/>
    </row>
    <row r="1003" spans="1:35">
      <c r="A1003" s="12"/>
      <c r="C1003" s="1"/>
      <c r="F1003" s="9"/>
      <c r="G1003" s="9"/>
      <c r="H1003" s="9"/>
      <c r="I1003" s="9"/>
      <c r="X1003" s="1"/>
      <c r="AH1003" s="1"/>
      <c r="AI1003"/>
    </row>
    <row r="1004" spans="1:35">
      <c r="A1004" s="12"/>
      <c r="C1004" s="1"/>
      <c r="F1004" s="9"/>
      <c r="G1004" s="9"/>
      <c r="H1004" s="9"/>
      <c r="I1004" s="9"/>
      <c r="X1004" s="1"/>
      <c r="AH1004" s="1"/>
      <c r="AI1004"/>
    </row>
    <row r="1005" spans="1:35">
      <c r="A1005" s="12"/>
      <c r="C1005" s="1"/>
      <c r="F1005" s="9"/>
      <c r="G1005" s="9"/>
      <c r="H1005" s="9"/>
      <c r="I1005" s="9"/>
      <c r="X1005" s="1"/>
      <c r="AH1005" s="1"/>
      <c r="AI1005"/>
    </row>
    <row r="1006" spans="1:35">
      <c r="A1006" s="12"/>
      <c r="C1006" s="1"/>
      <c r="F1006" s="9"/>
      <c r="G1006" s="9"/>
      <c r="H1006" s="9"/>
      <c r="I1006" s="9"/>
      <c r="X1006" s="1"/>
      <c r="AH1006" s="1"/>
      <c r="AI1006"/>
    </row>
    <row r="1007" spans="1:35">
      <c r="A1007" s="12"/>
      <c r="C1007" s="1"/>
      <c r="F1007" s="9"/>
      <c r="G1007" s="9"/>
      <c r="H1007" s="9"/>
      <c r="I1007" s="9"/>
      <c r="X1007" s="1"/>
      <c r="AH1007" s="1"/>
      <c r="AI1007"/>
    </row>
    <row r="1008" spans="1:35">
      <c r="A1008" s="12"/>
      <c r="C1008" s="1"/>
      <c r="F1008" s="9"/>
      <c r="G1008" s="9"/>
      <c r="H1008" s="9"/>
      <c r="I1008" s="9"/>
      <c r="X1008" s="1"/>
      <c r="AH1008" s="1"/>
      <c r="AI1008"/>
    </row>
    <row r="1009" spans="1:35">
      <c r="A1009" s="12"/>
      <c r="C1009" s="1"/>
      <c r="F1009" s="9"/>
      <c r="G1009" s="9"/>
      <c r="H1009" s="9"/>
      <c r="I1009" s="9"/>
      <c r="X1009" s="1"/>
      <c r="AH1009" s="1"/>
      <c r="AI1009"/>
    </row>
    <row r="1010" spans="1:35">
      <c r="A1010" s="12"/>
      <c r="C1010" s="1"/>
      <c r="F1010" s="9"/>
      <c r="G1010" s="9"/>
      <c r="H1010" s="9"/>
      <c r="I1010" s="9"/>
      <c r="X1010" s="1"/>
      <c r="AH1010" s="1"/>
      <c r="AI1010"/>
    </row>
    <row r="1011" spans="1:35">
      <c r="A1011" s="12"/>
      <c r="C1011" s="1"/>
      <c r="F1011" s="9"/>
      <c r="G1011" s="9"/>
      <c r="H1011" s="9"/>
      <c r="I1011" s="9"/>
      <c r="X1011" s="1"/>
      <c r="AH1011" s="1"/>
      <c r="AI1011"/>
    </row>
    <row r="1012" spans="1:35">
      <c r="A1012" s="12"/>
      <c r="C1012" s="1"/>
      <c r="F1012" s="9"/>
      <c r="G1012" s="9"/>
      <c r="H1012" s="9"/>
      <c r="I1012" s="9"/>
      <c r="X1012" s="1"/>
      <c r="AH1012" s="1"/>
      <c r="AI1012"/>
    </row>
    <row r="1013" spans="1:35">
      <c r="A1013" s="12"/>
      <c r="C1013" s="1"/>
      <c r="F1013" s="9"/>
      <c r="G1013" s="9"/>
      <c r="H1013" s="9"/>
      <c r="I1013" s="9"/>
      <c r="X1013" s="1"/>
      <c r="AH1013" s="1"/>
      <c r="AI1013"/>
    </row>
    <row r="1014" spans="1:35">
      <c r="A1014" s="12"/>
      <c r="C1014" s="1"/>
      <c r="F1014" s="9"/>
      <c r="G1014" s="9"/>
      <c r="H1014" s="9"/>
      <c r="I1014" s="9"/>
      <c r="X1014" s="1"/>
      <c r="AH1014" s="1"/>
      <c r="AI1014"/>
    </row>
    <row r="1015" spans="1:35">
      <c r="A1015" s="12"/>
      <c r="C1015" s="1"/>
      <c r="F1015" s="9"/>
      <c r="G1015" s="9"/>
      <c r="H1015" s="9"/>
      <c r="I1015" s="9"/>
      <c r="X1015" s="1"/>
      <c r="AH1015" s="1"/>
      <c r="AI1015"/>
    </row>
    <row r="1016" spans="1:35">
      <c r="A1016" s="12"/>
      <c r="C1016" s="1"/>
      <c r="F1016" s="9"/>
      <c r="G1016" s="9"/>
      <c r="H1016" s="9"/>
      <c r="I1016" s="9"/>
      <c r="X1016" s="1"/>
      <c r="AH1016" s="1"/>
      <c r="AI1016"/>
    </row>
    <row r="1017" spans="1:35">
      <c r="A1017" s="12"/>
      <c r="C1017" s="1"/>
      <c r="F1017" s="9"/>
      <c r="G1017" s="9"/>
      <c r="H1017" s="9"/>
      <c r="I1017" s="9"/>
      <c r="X1017" s="1"/>
      <c r="AH1017" s="1"/>
      <c r="AI1017"/>
    </row>
    <row r="1018" spans="1:35">
      <c r="A1018" s="12"/>
      <c r="C1018" s="1"/>
      <c r="F1018" s="9"/>
      <c r="G1018" s="9"/>
      <c r="H1018" s="9"/>
      <c r="I1018" s="9"/>
      <c r="X1018" s="1"/>
      <c r="AH1018" s="1"/>
      <c r="AI1018"/>
    </row>
    <row r="1019" spans="1:35">
      <c r="A1019" s="12"/>
      <c r="C1019" s="1"/>
      <c r="F1019" s="9"/>
      <c r="G1019" s="9"/>
      <c r="H1019" s="9"/>
      <c r="I1019" s="9"/>
      <c r="X1019" s="1"/>
      <c r="AH1019" s="1"/>
      <c r="AI1019"/>
    </row>
    <row r="1020" spans="1:35">
      <c r="A1020" s="12"/>
      <c r="C1020" s="1"/>
      <c r="F1020" s="9"/>
      <c r="G1020" s="9"/>
      <c r="H1020" s="9"/>
      <c r="I1020" s="9"/>
      <c r="X1020" s="1"/>
      <c r="AH1020" s="1"/>
      <c r="AI1020"/>
    </row>
    <row r="1021" spans="1:35">
      <c r="A1021" s="12"/>
      <c r="C1021" s="1"/>
      <c r="F1021" s="9"/>
      <c r="G1021" s="9"/>
      <c r="H1021" s="9"/>
      <c r="I1021" s="9"/>
      <c r="X1021" s="1"/>
      <c r="AH1021" s="1"/>
      <c r="AI1021"/>
    </row>
    <row r="1022" spans="1:35">
      <c r="A1022" s="12"/>
      <c r="C1022" s="1"/>
      <c r="F1022" s="9"/>
      <c r="G1022" s="9"/>
      <c r="H1022" s="9"/>
      <c r="I1022" s="9"/>
      <c r="X1022" s="1"/>
      <c r="AH1022" s="1"/>
      <c r="AI1022"/>
    </row>
    <row r="1023" spans="1:35">
      <c r="A1023" s="12"/>
      <c r="C1023" s="1"/>
      <c r="F1023" s="9"/>
      <c r="G1023" s="9"/>
      <c r="H1023" s="9"/>
      <c r="I1023" s="9"/>
      <c r="X1023" s="1"/>
      <c r="AH1023" s="1"/>
      <c r="AI1023"/>
    </row>
    <row r="1024" spans="1:35">
      <c r="A1024" s="12"/>
      <c r="C1024" s="1"/>
      <c r="F1024" s="9"/>
      <c r="G1024" s="9"/>
      <c r="H1024" s="9"/>
      <c r="I1024" s="9"/>
      <c r="X1024" s="1"/>
      <c r="AH1024" s="1"/>
      <c r="AI1024"/>
    </row>
    <row r="1025" spans="1:35">
      <c r="A1025" s="12"/>
      <c r="C1025" s="1"/>
      <c r="F1025" s="9"/>
      <c r="G1025" s="9"/>
      <c r="H1025" s="9"/>
      <c r="I1025" s="9"/>
      <c r="X1025" s="1"/>
      <c r="AH1025" s="1"/>
      <c r="AI1025"/>
    </row>
    <row r="1026" spans="1:35">
      <c r="A1026" s="12"/>
      <c r="C1026" s="1"/>
      <c r="F1026" s="9"/>
      <c r="G1026" s="9"/>
      <c r="H1026" s="9"/>
      <c r="I1026" s="9"/>
      <c r="X1026" s="1"/>
      <c r="AH1026" s="1"/>
      <c r="AI1026"/>
    </row>
    <row r="1027" spans="1:35">
      <c r="A1027" s="12"/>
      <c r="C1027" s="1"/>
      <c r="F1027" s="9"/>
      <c r="G1027" s="9"/>
      <c r="H1027" s="9"/>
      <c r="I1027" s="9"/>
      <c r="X1027" s="1"/>
      <c r="AH1027" s="1"/>
      <c r="AI1027"/>
    </row>
    <row r="1028" spans="1:35">
      <c r="A1028" s="12"/>
      <c r="C1028" s="1"/>
      <c r="F1028" s="9"/>
      <c r="G1028" s="9"/>
      <c r="H1028" s="9"/>
      <c r="I1028" s="9"/>
      <c r="X1028" s="1"/>
      <c r="AH1028" s="1"/>
      <c r="AI1028"/>
    </row>
    <row r="1029" spans="1:35">
      <c r="A1029" s="12"/>
      <c r="C1029" s="1"/>
      <c r="F1029" s="9"/>
      <c r="G1029" s="9"/>
      <c r="H1029" s="9"/>
      <c r="I1029" s="9"/>
      <c r="X1029" s="1"/>
      <c r="AH1029" s="1"/>
      <c r="AI1029"/>
    </row>
    <row r="1030" spans="1:35">
      <c r="A1030" s="12"/>
      <c r="C1030" s="1"/>
      <c r="F1030" s="9"/>
      <c r="G1030" s="9"/>
      <c r="H1030" s="9"/>
      <c r="I1030" s="9"/>
      <c r="X1030" s="1"/>
      <c r="AH1030" s="1"/>
      <c r="AI1030"/>
    </row>
    <row r="1031" spans="1:35">
      <c r="A1031" s="12"/>
      <c r="C1031" s="1"/>
      <c r="F1031" s="9"/>
      <c r="G1031" s="9"/>
      <c r="H1031" s="9"/>
      <c r="I1031" s="9"/>
      <c r="X1031" s="1"/>
      <c r="AH1031" s="1"/>
      <c r="AI1031"/>
    </row>
    <row r="1032" spans="1:35">
      <c r="A1032" s="12"/>
      <c r="C1032" s="1"/>
      <c r="F1032" s="9"/>
      <c r="G1032" s="9"/>
      <c r="H1032" s="9"/>
      <c r="I1032" s="9"/>
      <c r="X1032" s="1"/>
      <c r="AH1032" s="1"/>
      <c r="AI1032"/>
    </row>
    <row r="1033" spans="1:35">
      <c r="A1033" s="12"/>
      <c r="C1033" s="1"/>
      <c r="F1033" s="9"/>
      <c r="G1033" s="9"/>
      <c r="H1033" s="9"/>
      <c r="I1033" s="9"/>
      <c r="X1033" s="1"/>
      <c r="AH1033" s="1"/>
      <c r="AI1033"/>
    </row>
    <row r="1034" spans="1:35">
      <c r="A1034" s="12"/>
      <c r="C1034" s="1"/>
      <c r="F1034" s="9"/>
      <c r="G1034" s="9"/>
      <c r="H1034" s="9"/>
      <c r="I1034" s="9"/>
      <c r="X1034" s="1"/>
      <c r="AH1034" s="1"/>
      <c r="AI1034"/>
    </row>
    <row r="1035" spans="1:35">
      <c r="A1035" s="12"/>
      <c r="C1035" s="1"/>
      <c r="F1035" s="9"/>
      <c r="G1035" s="9"/>
      <c r="H1035" s="9"/>
      <c r="I1035" s="9"/>
      <c r="X1035" s="1"/>
      <c r="AH1035" s="1"/>
      <c r="AI1035"/>
    </row>
    <row r="1036" spans="1:35">
      <c r="A1036" s="12"/>
      <c r="C1036" s="1"/>
      <c r="F1036" s="9"/>
      <c r="G1036" s="9"/>
      <c r="H1036" s="9"/>
      <c r="I1036" s="9"/>
      <c r="X1036" s="1"/>
      <c r="AH1036" s="1"/>
      <c r="AI1036"/>
    </row>
    <row r="1037" spans="1:35">
      <c r="A1037" s="12"/>
      <c r="C1037" s="1"/>
      <c r="F1037" s="9"/>
      <c r="G1037" s="9"/>
      <c r="H1037" s="9"/>
      <c r="I1037" s="9"/>
      <c r="X1037" s="1"/>
      <c r="AH1037" s="1"/>
      <c r="AI1037"/>
    </row>
    <row r="1038" spans="1:35">
      <c r="A1038" s="12"/>
      <c r="C1038" s="1"/>
      <c r="F1038" s="9"/>
      <c r="G1038" s="9"/>
      <c r="H1038" s="9"/>
      <c r="I1038" s="9"/>
      <c r="X1038" s="1"/>
      <c r="AH1038" s="1"/>
      <c r="AI1038"/>
    </row>
    <row r="1039" spans="1:35">
      <c r="A1039" s="12"/>
      <c r="C1039" s="1"/>
      <c r="F1039" s="9"/>
      <c r="G1039" s="9"/>
      <c r="H1039" s="9"/>
      <c r="I1039" s="9"/>
      <c r="X1039" s="1"/>
      <c r="AH1039" s="1"/>
      <c r="AI1039"/>
    </row>
    <row r="1040" spans="1:35">
      <c r="A1040" s="12"/>
      <c r="C1040" s="1"/>
      <c r="F1040" s="9"/>
      <c r="G1040" s="9"/>
      <c r="H1040" s="9"/>
      <c r="I1040" s="9"/>
      <c r="X1040" s="1"/>
      <c r="AH1040" s="1"/>
      <c r="AI1040"/>
    </row>
    <row r="1041" spans="1:35">
      <c r="A1041" s="12"/>
      <c r="C1041" s="1"/>
      <c r="F1041" s="9"/>
      <c r="G1041" s="9"/>
      <c r="H1041" s="9"/>
      <c r="I1041" s="9"/>
      <c r="X1041" s="1"/>
      <c r="AH1041" s="1"/>
      <c r="AI1041"/>
    </row>
    <row r="1042" spans="1:35">
      <c r="A1042" s="12"/>
      <c r="C1042" s="1"/>
      <c r="F1042" s="9"/>
      <c r="G1042" s="9"/>
      <c r="H1042" s="9"/>
      <c r="I1042" s="9"/>
      <c r="X1042" s="1"/>
      <c r="AH1042" s="1"/>
      <c r="AI1042"/>
    </row>
    <row r="1043" spans="1:35">
      <c r="A1043" s="12"/>
      <c r="C1043" s="1"/>
      <c r="F1043" s="9"/>
      <c r="G1043" s="9"/>
      <c r="H1043" s="9"/>
      <c r="I1043" s="9"/>
      <c r="X1043" s="1"/>
      <c r="AH1043" s="1"/>
      <c r="AI1043"/>
    </row>
    <row r="1044" spans="1:35">
      <c r="A1044" s="12"/>
      <c r="C1044" s="1"/>
      <c r="F1044" s="9"/>
      <c r="G1044" s="9"/>
      <c r="H1044" s="9"/>
      <c r="I1044" s="9"/>
      <c r="X1044" s="1"/>
      <c r="AH1044" s="1"/>
      <c r="AI1044"/>
    </row>
    <row r="1045" spans="1:35">
      <c r="A1045" s="12"/>
      <c r="C1045" s="1"/>
      <c r="F1045" s="9"/>
      <c r="G1045" s="9"/>
      <c r="H1045" s="9"/>
      <c r="I1045" s="9"/>
      <c r="X1045" s="1"/>
      <c r="AH1045" s="1"/>
      <c r="AI1045"/>
    </row>
    <row r="1046" spans="1:35">
      <c r="A1046" s="12"/>
      <c r="C1046" s="1"/>
      <c r="F1046" s="9"/>
      <c r="G1046" s="9"/>
      <c r="H1046" s="9"/>
      <c r="I1046" s="9"/>
      <c r="X1046" s="1"/>
      <c r="AH1046" s="1"/>
      <c r="AI1046"/>
    </row>
    <row r="1047" spans="1:35">
      <c r="A1047" s="12"/>
      <c r="C1047" s="1"/>
      <c r="F1047" s="9"/>
      <c r="G1047" s="9"/>
      <c r="H1047" s="9"/>
      <c r="I1047" s="9"/>
      <c r="X1047" s="1"/>
      <c r="AH1047" s="1"/>
      <c r="AI1047"/>
    </row>
    <row r="1048" spans="1:35">
      <c r="A1048" s="12"/>
      <c r="C1048" s="1"/>
      <c r="F1048" s="9"/>
      <c r="G1048" s="9"/>
      <c r="H1048" s="9"/>
      <c r="I1048" s="9"/>
      <c r="X1048" s="1"/>
      <c r="AH1048" s="1"/>
      <c r="AI1048"/>
    </row>
    <row r="1049" spans="1:35">
      <c r="A1049" s="12"/>
      <c r="C1049" s="1"/>
      <c r="F1049" s="9"/>
      <c r="G1049" s="9"/>
      <c r="H1049" s="9"/>
      <c r="I1049" s="9"/>
      <c r="X1049" s="1"/>
      <c r="AH1049" s="1"/>
      <c r="AI1049"/>
    </row>
    <row r="1050" spans="1:35">
      <c r="A1050" s="12"/>
      <c r="C1050" s="1"/>
      <c r="F1050" s="9"/>
      <c r="G1050" s="9"/>
      <c r="H1050" s="9"/>
      <c r="I1050" s="9"/>
      <c r="X1050" s="1"/>
      <c r="AH1050" s="1"/>
      <c r="AI1050"/>
    </row>
    <row r="1051" spans="1:35">
      <c r="A1051" s="12"/>
      <c r="C1051" s="1"/>
      <c r="F1051" s="9"/>
      <c r="G1051" s="9"/>
      <c r="H1051" s="9"/>
      <c r="I1051" s="9"/>
      <c r="X1051" s="1"/>
      <c r="AH1051" s="1"/>
      <c r="AI1051"/>
    </row>
    <row r="1052" spans="1:35">
      <c r="A1052" s="12"/>
      <c r="C1052" s="1"/>
      <c r="F1052" s="9"/>
      <c r="G1052" s="9"/>
      <c r="H1052" s="9"/>
      <c r="I1052" s="9"/>
      <c r="X1052" s="1"/>
      <c r="AH1052" s="1"/>
      <c r="AI1052"/>
    </row>
    <row r="1053" spans="1:35">
      <c r="A1053" s="12"/>
      <c r="C1053" s="1"/>
      <c r="F1053" s="9"/>
      <c r="G1053" s="9"/>
      <c r="H1053" s="9"/>
      <c r="I1053" s="9"/>
      <c r="X1053" s="1"/>
      <c r="AH1053" s="1"/>
      <c r="AI1053"/>
    </row>
    <row r="1054" spans="1:35">
      <c r="A1054" s="12"/>
      <c r="C1054" s="1"/>
      <c r="F1054" s="9"/>
      <c r="G1054" s="9"/>
      <c r="H1054" s="9"/>
      <c r="I1054" s="9"/>
      <c r="X1054" s="1"/>
      <c r="AH1054" s="1"/>
      <c r="AI1054"/>
    </row>
    <row r="1055" spans="1:35">
      <c r="A1055" s="12"/>
      <c r="C1055" s="1"/>
      <c r="F1055" s="9"/>
      <c r="G1055" s="9"/>
      <c r="H1055" s="9"/>
      <c r="I1055" s="9"/>
      <c r="X1055" s="1"/>
      <c r="AH1055" s="1"/>
      <c r="AI1055"/>
    </row>
    <row r="1056" spans="1:35">
      <c r="A1056" s="12"/>
      <c r="C1056" s="1"/>
      <c r="F1056" s="9"/>
      <c r="G1056" s="9"/>
      <c r="H1056" s="9"/>
      <c r="I1056" s="9"/>
      <c r="X1056" s="1"/>
      <c r="AH1056" s="1"/>
      <c r="AI1056"/>
    </row>
    <row r="1057" spans="1:35">
      <c r="A1057" s="12"/>
      <c r="C1057" s="1"/>
      <c r="F1057" s="9"/>
      <c r="G1057" s="9"/>
      <c r="H1057" s="9"/>
      <c r="I1057" s="9"/>
      <c r="X1057" s="1"/>
      <c r="AH1057" s="1"/>
      <c r="AI1057"/>
    </row>
    <row r="1058" spans="1:35">
      <c r="A1058" s="12"/>
      <c r="C1058" s="1"/>
      <c r="F1058" s="9"/>
      <c r="G1058" s="9"/>
      <c r="H1058" s="9"/>
      <c r="I1058" s="9"/>
      <c r="X1058" s="1"/>
      <c r="AH1058" s="1"/>
      <c r="AI1058"/>
    </row>
    <row r="1059" spans="1:35">
      <c r="A1059" s="12"/>
      <c r="C1059" s="1"/>
      <c r="F1059" s="9"/>
      <c r="G1059" s="9"/>
      <c r="H1059" s="9"/>
      <c r="I1059" s="9"/>
      <c r="X1059" s="1"/>
      <c r="AH1059" s="1"/>
      <c r="AI1059"/>
    </row>
    <row r="1060" spans="1:35">
      <c r="A1060" s="12"/>
      <c r="C1060" s="1"/>
      <c r="F1060" s="9"/>
      <c r="G1060" s="9"/>
      <c r="H1060" s="9"/>
      <c r="I1060" s="9"/>
      <c r="X1060" s="1"/>
      <c r="AH1060" s="1"/>
      <c r="AI1060"/>
    </row>
    <row r="1061" spans="1:35">
      <c r="A1061" s="12"/>
      <c r="C1061" s="1"/>
      <c r="F1061" s="9"/>
      <c r="G1061" s="9"/>
      <c r="H1061" s="9"/>
      <c r="I1061" s="9"/>
      <c r="X1061" s="1"/>
      <c r="AH1061" s="1"/>
      <c r="AI1061"/>
    </row>
    <row r="1062" spans="1:35">
      <c r="A1062" s="12"/>
      <c r="C1062" s="1"/>
      <c r="F1062" s="9"/>
      <c r="G1062" s="9"/>
      <c r="H1062" s="9"/>
      <c r="I1062" s="9"/>
      <c r="X1062" s="1"/>
      <c r="AH1062" s="1"/>
      <c r="AI1062"/>
    </row>
    <row r="1063" spans="1:35">
      <c r="A1063" s="12"/>
      <c r="C1063" s="1"/>
      <c r="F1063" s="9"/>
      <c r="G1063" s="9"/>
      <c r="H1063" s="9"/>
      <c r="I1063" s="9"/>
      <c r="X1063" s="1"/>
      <c r="AH1063" s="1"/>
      <c r="AI1063"/>
    </row>
    <row r="1064" spans="1:35">
      <c r="A1064" s="12"/>
      <c r="C1064" s="1"/>
      <c r="F1064" s="9"/>
      <c r="G1064" s="9"/>
      <c r="H1064" s="9"/>
      <c r="I1064" s="9"/>
      <c r="X1064" s="1"/>
      <c r="AH1064" s="1"/>
      <c r="AI1064"/>
    </row>
    <row r="1065" spans="1:35">
      <c r="A1065" s="12"/>
      <c r="C1065" s="1"/>
      <c r="F1065" s="9"/>
      <c r="G1065" s="9"/>
      <c r="H1065" s="9"/>
      <c r="I1065" s="9"/>
      <c r="X1065" s="1"/>
      <c r="AH1065" s="1"/>
      <c r="AI1065"/>
    </row>
    <row r="1066" spans="1:35">
      <c r="A1066" s="12"/>
      <c r="C1066" s="1"/>
      <c r="F1066" s="9"/>
      <c r="G1066" s="9"/>
      <c r="H1066" s="9"/>
      <c r="I1066" s="9"/>
      <c r="X1066" s="1"/>
      <c r="AH1066" s="1"/>
      <c r="AI1066"/>
    </row>
    <row r="1067" spans="1:35">
      <c r="A1067" s="12"/>
      <c r="C1067" s="1"/>
      <c r="F1067" s="9"/>
      <c r="G1067" s="9"/>
      <c r="H1067" s="9"/>
      <c r="I1067" s="9"/>
      <c r="X1067" s="1"/>
      <c r="AH1067" s="1"/>
      <c r="AI1067"/>
    </row>
    <row r="1068" spans="1:35">
      <c r="A1068" s="12"/>
      <c r="C1068" s="1"/>
      <c r="F1068" s="9"/>
      <c r="G1068" s="9"/>
      <c r="H1068" s="9"/>
      <c r="I1068" s="9"/>
      <c r="X1068" s="1"/>
      <c r="AH1068" s="1"/>
      <c r="AI1068"/>
    </row>
    <row r="1069" spans="1:35">
      <c r="A1069" s="12"/>
      <c r="C1069" s="1"/>
      <c r="F1069" s="9"/>
      <c r="G1069" s="9"/>
      <c r="H1069" s="9"/>
      <c r="I1069" s="9"/>
      <c r="X1069" s="1"/>
      <c r="AH1069" s="1"/>
      <c r="AI1069"/>
    </row>
    <row r="1070" spans="1:35">
      <c r="A1070" s="12"/>
      <c r="C1070" s="1"/>
      <c r="F1070" s="9"/>
      <c r="G1070" s="9"/>
      <c r="H1070" s="9"/>
      <c r="I1070" s="9"/>
      <c r="X1070" s="1"/>
      <c r="AH1070" s="1"/>
      <c r="AI1070"/>
    </row>
    <row r="1071" spans="1:35">
      <c r="A1071" s="12"/>
      <c r="C1071" s="1"/>
      <c r="F1071" s="9"/>
      <c r="G1071" s="9"/>
      <c r="H1071" s="9"/>
      <c r="I1071" s="9"/>
      <c r="X1071" s="1"/>
      <c r="AH1071" s="1"/>
      <c r="AI1071"/>
    </row>
    <row r="1072" spans="1:35">
      <c r="A1072" s="12"/>
      <c r="C1072" s="1"/>
      <c r="F1072" s="9"/>
      <c r="G1072" s="9"/>
      <c r="H1072" s="9"/>
      <c r="I1072" s="9"/>
      <c r="X1072" s="1"/>
      <c r="AH1072" s="1"/>
      <c r="AI1072"/>
    </row>
    <row r="1073" spans="1:35">
      <c r="A1073" s="12"/>
      <c r="C1073" s="1"/>
      <c r="F1073" s="9"/>
      <c r="G1073" s="9"/>
      <c r="H1073" s="9"/>
      <c r="I1073" s="9"/>
      <c r="X1073" s="1"/>
      <c r="AH1073" s="1"/>
      <c r="AI1073"/>
    </row>
    <row r="1074" spans="1:35">
      <c r="A1074" s="12"/>
      <c r="C1074" s="1"/>
      <c r="F1074" s="9"/>
      <c r="G1074" s="9"/>
      <c r="H1074" s="9"/>
      <c r="I1074" s="9"/>
      <c r="X1074" s="1"/>
      <c r="AH1074" s="1"/>
      <c r="AI1074"/>
    </row>
    <row r="1075" spans="1:35">
      <c r="A1075" s="12"/>
      <c r="C1075" s="1"/>
      <c r="F1075" s="9"/>
      <c r="G1075" s="9"/>
      <c r="H1075" s="9"/>
      <c r="I1075" s="9"/>
      <c r="X1075" s="1"/>
      <c r="AH1075" s="1"/>
      <c r="AI1075"/>
    </row>
    <row r="1076" spans="1:35">
      <c r="A1076" s="12"/>
      <c r="C1076" s="1"/>
      <c r="F1076" s="9"/>
      <c r="G1076" s="9"/>
      <c r="H1076" s="9"/>
      <c r="I1076" s="9"/>
      <c r="X1076" s="1"/>
      <c r="AH1076" s="1"/>
      <c r="AI1076"/>
    </row>
    <row r="1077" spans="1:35">
      <c r="A1077" s="12"/>
      <c r="C1077" s="1"/>
      <c r="F1077" s="9"/>
      <c r="G1077" s="9"/>
      <c r="H1077" s="9"/>
      <c r="I1077" s="9"/>
      <c r="X1077" s="1"/>
      <c r="AH1077" s="1"/>
      <c r="AI1077"/>
    </row>
    <row r="1078" spans="1:35">
      <c r="A1078" s="12"/>
      <c r="C1078" s="1"/>
      <c r="F1078" s="9"/>
      <c r="G1078" s="9"/>
      <c r="H1078" s="9"/>
      <c r="I1078" s="9"/>
      <c r="X1078" s="1"/>
      <c r="AH1078" s="1"/>
      <c r="AI1078"/>
    </row>
    <row r="1079" spans="1:35">
      <c r="A1079" s="12"/>
      <c r="C1079" s="1"/>
      <c r="F1079" s="9"/>
      <c r="G1079" s="9"/>
      <c r="H1079" s="9"/>
      <c r="I1079" s="9"/>
      <c r="X1079" s="1"/>
      <c r="AH1079" s="1"/>
      <c r="AI1079"/>
    </row>
    <row r="1080" spans="1:35">
      <c r="A1080" s="12"/>
      <c r="C1080" s="1"/>
      <c r="F1080" s="9"/>
      <c r="G1080" s="9"/>
      <c r="H1080" s="9"/>
      <c r="I1080" s="9"/>
      <c r="X1080" s="1"/>
      <c r="AH1080" s="1"/>
      <c r="AI1080"/>
    </row>
    <row r="1081" spans="1:35">
      <c r="A1081" s="12"/>
      <c r="C1081" s="1"/>
      <c r="F1081" s="9"/>
      <c r="G1081" s="9"/>
      <c r="H1081" s="9"/>
      <c r="I1081" s="9"/>
      <c r="X1081" s="1"/>
      <c r="AH1081" s="1"/>
      <c r="AI1081"/>
    </row>
    <row r="1082" spans="1:35">
      <c r="A1082" s="12"/>
      <c r="C1082" s="1"/>
      <c r="F1082" s="9"/>
      <c r="G1082" s="9"/>
      <c r="H1082" s="9"/>
      <c r="I1082" s="9"/>
      <c r="X1082" s="1"/>
      <c r="AH1082" s="1"/>
      <c r="AI1082"/>
    </row>
    <row r="1083" spans="1:35">
      <c r="A1083" s="12"/>
      <c r="C1083" s="1"/>
      <c r="F1083" s="9"/>
      <c r="G1083" s="9"/>
      <c r="H1083" s="9"/>
      <c r="I1083" s="9"/>
      <c r="X1083" s="1"/>
      <c r="AH1083" s="1"/>
      <c r="AI1083"/>
    </row>
    <row r="1084" spans="1:35">
      <c r="A1084" s="12"/>
      <c r="C1084" s="1"/>
      <c r="F1084" s="9"/>
      <c r="G1084" s="9"/>
      <c r="H1084" s="9"/>
      <c r="I1084" s="9"/>
      <c r="X1084" s="1"/>
      <c r="AH1084" s="1"/>
      <c r="AI1084"/>
    </row>
    <row r="1085" spans="1:35">
      <c r="A1085" s="12"/>
      <c r="C1085" s="1"/>
      <c r="F1085" s="9"/>
      <c r="G1085" s="9"/>
      <c r="H1085" s="9"/>
      <c r="I1085" s="9"/>
      <c r="X1085" s="1"/>
      <c r="AH1085" s="1"/>
      <c r="AI1085"/>
    </row>
    <row r="1086" spans="1:35">
      <c r="A1086" s="12"/>
      <c r="C1086" s="1"/>
      <c r="F1086" s="9"/>
      <c r="G1086" s="9"/>
      <c r="H1086" s="9"/>
      <c r="I1086" s="9"/>
      <c r="X1086" s="1"/>
      <c r="AH1086" s="1"/>
      <c r="AI1086"/>
    </row>
    <row r="1087" spans="1:35">
      <c r="A1087" s="12"/>
      <c r="C1087" s="1"/>
      <c r="F1087" s="9"/>
      <c r="G1087" s="9"/>
      <c r="H1087" s="9"/>
      <c r="I1087" s="9"/>
      <c r="X1087" s="1"/>
      <c r="AH1087" s="1"/>
      <c r="AI1087"/>
    </row>
    <row r="1088" spans="1:35">
      <c r="A1088" s="12"/>
      <c r="C1088" s="1"/>
      <c r="F1088" s="9"/>
      <c r="G1088" s="9"/>
      <c r="H1088" s="9"/>
      <c r="I1088" s="9"/>
      <c r="X1088" s="1"/>
      <c r="AH1088" s="1"/>
      <c r="AI1088"/>
    </row>
    <row r="1089" spans="1:35">
      <c r="A1089" s="12"/>
      <c r="C1089" s="1"/>
      <c r="F1089" s="9"/>
      <c r="G1089" s="9"/>
      <c r="H1089" s="9"/>
      <c r="I1089" s="9"/>
      <c r="X1089" s="1"/>
      <c r="AH1089" s="1"/>
      <c r="AI1089"/>
    </row>
    <row r="1090" spans="1:35">
      <c r="A1090" s="12"/>
      <c r="C1090" s="1"/>
      <c r="F1090" s="9"/>
      <c r="G1090" s="9"/>
      <c r="H1090" s="9"/>
      <c r="I1090" s="9"/>
      <c r="X1090" s="1"/>
      <c r="AH1090" s="1"/>
      <c r="AI1090"/>
    </row>
    <row r="1091" spans="1:35">
      <c r="A1091" s="12"/>
      <c r="C1091" s="1"/>
      <c r="F1091" s="9"/>
      <c r="G1091" s="9"/>
      <c r="H1091" s="9"/>
      <c r="I1091" s="9"/>
      <c r="X1091" s="1"/>
      <c r="AH1091" s="1"/>
      <c r="AI1091"/>
    </row>
    <row r="1092" spans="1:35">
      <c r="A1092" s="12"/>
      <c r="C1092" s="1"/>
      <c r="F1092" s="9"/>
      <c r="G1092" s="9"/>
      <c r="H1092" s="9"/>
      <c r="I1092" s="9"/>
      <c r="X1092" s="1"/>
      <c r="AH1092" s="1"/>
      <c r="AI1092"/>
    </row>
    <row r="1093" spans="1:35">
      <c r="A1093" s="12"/>
      <c r="C1093" s="1"/>
      <c r="F1093" s="9"/>
      <c r="G1093" s="9"/>
      <c r="H1093" s="9"/>
      <c r="I1093" s="9"/>
      <c r="X1093" s="1"/>
      <c r="AH1093" s="1"/>
      <c r="AI1093"/>
    </row>
    <row r="1094" spans="1:35">
      <c r="A1094" s="12"/>
      <c r="C1094" s="1"/>
      <c r="F1094" s="9"/>
      <c r="G1094" s="9"/>
      <c r="H1094" s="9"/>
      <c r="I1094" s="9"/>
      <c r="X1094" s="1"/>
      <c r="AH1094" s="1"/>
      <c r="AI1094"/>
    </row>
    <row r="1095" spans="1:35">
      <c r="A1095" s="12"/>
      <c r="C1095" s="1"/>
      <c r="F1095" s="9"/>
      <c r="G1095" s="9"/>
      <c r="H1095" s="9"/>
      <c r="I1095" s="9"/>
      <c r="X1095" s="1"/>
      <c r="AH1095" s="1"/>
      <c r="AI1095"/>
    </row>
    <row r="1096" spans="1:35">
      <c r="A1096" s="12"/>
      <c r="C1096" s="1"/>
      <c r="F1096" s="9"/>
      <c r="G1096" s="9"/>
      <c r="H1096" s="9"/>
      <c r="I1096" s="9"/>
      <c r="X1096" s="1"/>
      <c r="AH1096" s="1"/>
      <c r="AI1096"/>
    </row>
    <row r="1097" spans="1:35">
      <c r="A1097" s="12"/>
      <c r="C1097" s="1"/>
      <c r="F1097" s="9"/>
      <c r="G1097" s="9"/>
      <c r="H1097" s="9"/>
      <c r="I1097" s="9"/>
      <c r="X1097" s="1"/>
      <c r="AH1097" s="1"/>
      <c r="AI1097"/>
    </row>
    <row r="1098" spans="1:35">
      <c r="A1098" s="12"/>
      <c r="C1098" s="1"/>
      <c r="F1098" s="9"/>
      <c r="G1098" s="9"/>
      <c r="H1098" s="9"/>
      <c r="I1098" s="9"/>
      <c r="X1098" s="1"/>
      <c r="AH1098" s="1"/>
      <c r="AI1098"/>
    </row>
    <row r="1099" spans="1:35">
      <c r="A1099" s="12"/>
      <c r="C1099" s="1"/>
      <c r="F1099" s="9"/>
      <c r="G1099" s="9"/>
      <c r="H1099" s="9"/>
      <c r="I1099" s="9"/>
      <c r="X1099" s="1"/>
      <c r="AH1099" s="1"/>
      <c r="AI1099"/>
    </row>
    <row r="1100" spans="1:35">
      <c r="A1100" s="12"/>
      <c r="C1100" s="1"/>
      <c r="F1100" s="9"/>
      <c r="G1100" s="9"/>
      <c r="H1100" s="9"/>
      <c r="I1100" s="9"/>
      <c r="X1100" s="1"/>
      <c r="AH1100" s="1"/>
      <c r="AI1100"/>
    </row>
    <row r="1101" spans="1:35">
      <c r="A1101" s="12"/>
      <c r="C1101" s="1"/>
      <c r="F1101" s="9"/>
      <c r="G1101" s="9"/>
      <c r="H1101" s="9"/>
      <c r="I1101" s="9"/>
      <c r="X1101" s="1"/>
      <c r="AH1101" s="1"/>
      <c r="AI1101"/>
    </row>
    <row r="1102" spans="1:35">
      <c r="A1102" s="12"/>
      <c r="C1102" s="1"/>
      <c r="F1102" s="9"/>
      <c r="G1102" s="9"/>
      <c r="H1102" s="9"/>
      <c r="I1102" s="9"/>
      <c r="X1102" s="1"/>
      <c r="AH1102" s="1"/>
      <c r="AI1102"/>
    </row>
    <row r="1103" spans="1:35">
      <c r="A1103" s="12"/>
      <c r="C1103" s="1"/>
      <c r="F1103" s="9"/>
      <c r="G1103" s="9"/>
      <c r="H1103" s="9"/>
      <c r="I1103" s="9"/>
      <c r="X1103" s="1"/>
      <c r="AH1103" s="1"/>
      <c r="AI1103"/>
    </row>
    <row r="1104" spans="1:35">
      <c r="A1104" s="12"/>
      <c r="C1104" s="1"/>
      <c r="F1104" s="9"/>
      <c r="G1104" s="9"/>
      <c r="H1104" s="9"/>
      <c r="I1104" s="9"/>
      <c r="X1104" s="1"/>
      <c r="AH1104" s="1"/>
      <c r="AI1104"/>
    </row>
    <row r="1105" spans="1:35">
      <c r="A1105" s="12"/>
      <c r="C1105" s="1"/>
      <c r="F1105" s="9"/>
      <c r="G1105" s="9"/>
      <c r="H1105" s="9"/>
      <c r="I1105" s="9"/>
      <c r="X1105" s="1"/>
      <c r="AH1105" s="1"/>
      <c r="AI1105"/>
    </row>
    <row r="1106" spans="1:35">
      <c r="A1106" s="12"/>
      <c r="C1106" s="1"/>
      <c r="F1106" s="9"/>
      <c r="G1106" s="9"/>
      <c r="H1106" s="9"/>
      <c r="I1106" s="9"/>
      <c r="X1106" s="1"/>
      <c r="AH1106" s="1"/>
      <c r="AI1106"/>
    </row>
    <row r="1107" spans="1:35">
      <c r="A1107" s="12"/>
      <c r="C1107" s="1"/>
      <c r="F1107" s="9"/>
      <c r="G1107" s="9"/>
      <c r="H1107" s="9"/>
      <c r="I1107" s="9"/>
      <c r="X1107" s="1"/>
      <c r="AH1107" s="1"/>
      <c r="AI1107"/>
    </row>
    <row r="1108" spans="1:35">
      <c r="A1108" s="12"/>
      <c r="C1108" s="1"/>
      <c r="F1108" s="9"/>
      <c r="G1108" s="9"/>
      <c r="H1108" s="9"/>
      <c r="I1108" s="9"/>
      <c r="X1108" s="1"/>
      <c r="AH1108" s="1"/>
      <c r="AI1108"/>
    </row>
    <row r="1109" spans="1:35">
      <c r="A1109" s="12"/>
      <c r="C1109" s="1"/>
      <c r="F1109" s="9"/>
      <c r="G1109" s="9"/>
      <c r="H1109" s="9"/>
      <c r="I1109" s="9"/>
      <c r="X1109" s="1"/>
      <c r="AH1109" s="1"/>
      <c r="AI1109"/>
    </row>
    <row r="1110" spans="1:35">
      <c r="A1110" s="12"/>
      <c r="C1110" s="1"/>
      <c r="F1110" s="9"/>
      <c r="G1110" s="9"/>
      <c r="H1110" s="9"/>
      <c r="I1110" s="9"/>
      <c r="X1110" s="1"/>
      <c r="AH1110" s="1"/>
      <c r="AI1110"/>
    </row>
    <row r="1111" spans="1:35">
      <c r="A1111" s="12"/>
      <c r="C1111" s="1"/>
      <c r="F1111" s="9"/>
      <c r="G1111" s="9"/>
      <c r="H1111" s="9"/>
      <c r="I1111" s="9"/>
      <c r="X1111" s="1"/>
      <c r="AH1111" s="1"/>
      <c r="AI1111"/>
    </row>
    <row r="1112" spans="1:35">
      <c r="A1112" s="12"/>
      <c r="C1112" s="1"/>
      <c r="F1112" s="9"/>
      <c r="G1112" s="9"/>
      <c r="H1112" s="9"/>
      <c r="I1112" s="9"/>
      <c r="X1112" s="1"/>
      <c r="AH1112" s="1"/>
      <c r="AI1112"/>
    </row>
    <row r="1113" spans="1:35">
      <c r="A1113" s="12"/>
      <c r="C1113" s="1"/>
      <c r="F1113" s="9"/>
      <c r="G1113" s="9"/>
      <c r="H1113" s="9"/>
      <c r="I1113" s="9"/>
      <c r="X1113" s="1"/>
      <c r="AH1113" s="1"/>
      <c r="AI1113"/>
    </row>
    <row r="1114" spans="1:35">
      <c r="A1114" s="12"/>
      <c r="C1114" s="1"/>
      <c r="F1114" s="9"/>
      <c r="G1114" s="9"/>
      <c r="H1114" s="9"/>
      <c r="I1114" s="9"/>
      <c r="X1114" s="1"/>
      <c r="AH1114" s="1"/>
      <c r="AI1114"/>
    </row>
    <row r="1115" spans="1:35">
      <c r="A1115" s="12"/>
      <c r="C1115" s="1"/>
      <c r="F1115" s="9"/>
      <c r="G1115" s="9"/>
      <c r="H1115" s="9"/>
      <c r="I1115" s="9"/>
      <c r="X1115" s="1"/>
      <c r="AH1115" s="1"/>
      <c r="AI1115"/>
    </row>
    <row r="1116" spans="1:35">
      <c r="A1116" s="12"/>
      <c r="C1116" s="1"/>
      <c r="F1116" s="9"/>
      <c r="G1116" s="9"/>
      <c r="H1116" s="9"/>
      <c r="I1116" s="9"/>
      <c r="X1116" s="1"/>
      <c r="AH1116" s="1"/>
      <c r="AI1116"/>
    </row>
    <row r="1117" spans="1:35">
      <c r="A1117" s="12"/>
      <c r="C1117" s="1"/>
      <c r="F1117" s="9"/>
      <c r="G1117" s="9"/>
      <c r="H1117" s="9"/>
      <c r="I1117" s="9"/>
      <c r="X1117" s="1"/>
      <c r="AH1117" s="1"/>
      <c r="AI1117"/>
    </row>
    <row r="1118" spans="1:35">
      <c r="A1118" s="12"/>
      <c r="C1118" s="1"/>
      <c r="F1118" s="9"/>
      <c r="G1118" s="9"/>
      <c r="H1118" s="9"/>
      <c r="I1118" s="9"/>
      <c r="X1118" s="1"/>
      <c r="AH1118" s="1"/>
      <c r="AI1118"/>
    </row>
    <row r="1119" spans="1:35">
      <c r="A1119" s="12"/>
      <c r="C1119" s="1"/>
      <c r="F1119" s="9"/>
      <c r="G1119" s="9"/>
      <c r="H1119" s="9"/>
      <c r="I1119" s="9"/>
      <c r="X1119" s="1"/>
      <c r="AH1119" s="1"/>
      <c r="AI1119"/>
    </row>
    <row r="1120" spans="1:35">
      <c r="A1120" s="12"/>
      <c r="C1120" s="1"/>
      <c r="F1120" s="9"/>
      <c r="G1120" s="9"/>
      <c r="H1120" s="9"/>
      <c r="I1120" s="9"/>
      <c r="X1120" s="1"/>
      <c r="AH1120" s="1"/>
      <c r="AI1120"/>
    </row>
    <row r="1121" spans="1:35">
      <c r="A1121" s="12"/>
      <c r="C1121" s="1"/>
      <c r="F1121" s="9"/>
      <c r="G1121" s="9"/>
      <c r="H1121" s="9"/>
      <c r="I1121" s="9"/>
      <c r="X1121" s="1"/>
      <c r="AH1121" s="1"/>
      <c r="AI1121"/>
    </row>
    <row r="1122" spans="1:35">
      <c r="A1122" s="12"/>
      <c r="C1122" s="1"/>
      <c r="F1122" s="9"/>
      <c r="G1122" s="9"/>
      <c r="H1122" s="9"/>
      <c r="I1122" s="9"/>
      <c r="X1122" s="1"/>
      <c r="AH1122" s="1"/>
      <c r="AI1122"/>
    </row>
    <row r="1123" spans="1:35">
      <c r="A1123" s="12"/>
      <c r="C1123" s="1"/>
      <c r="F1123" s="9"/>
      <c r="G1123" s="9"/>
      <c r="H1123" s="9"/>
      <c r="I1123" s="9"/>
      <c r="X1123" s="1"/>
      <c r="AH1123" s="1"/>
      <c r="AI1123"/>
    </row>
    <row r="1124" spans="1:35">
      <c r="A1124" s="12"/>
      <c r="C1124" s="1"/>
      <c r="F1124" s="9"/>
      <c r="G1124" s="9"/>
      <c r="H1124" s="9"/>
      <c r="I1124" s="9"/>
      <c r="X1124" s="1"/>
      <c r="AH1124" s="1"/>
      <c r="AI1124"/>
    </row>
    <row r="1125" spans="1:35">
      <c r="A1125" s="12"/>
      <c r="C1125" s="1"/>
      <c r="F1125" s="9"/>
      <c r="G1125" s="9"/>
      <c r="H1125" s="9"/>
      <c r="I1125" s="9"/>
      <c r="X1125" s="1"/>
      <c r="AH1125" s="1"/>
      <c r="AI1125"/>
    </row>
    <row r="1126" spans="1:35">
      <c r="A1126" s="12"/>
      <c r="C1126" s="1"/>
      <c r="F1126" s="9"/>
      <c r="G1126" s="9"/>
      <c r="H1126" s="9"/>
      <c r="I1126" s="9"/>
      <c r="X1126" s="1"/>
      <c r="AH1126" s="1"/>
      <c r="AI1126"/>
    </row>
    <row r="1127" spans="1:35">
      <c r="A1127" s="12"/>
      <c r="C1127" s="1"/>
      <c r="F1127" s="9"/>
      <c r="G1127" s="9"/>
      <c r="H1127" s="9"/>
      <c r="I1127" s="9"/>
      <c r="X1127" s="1"/>
      <c r="AH1127" s="1"/>
      <c r="AI1127"/>
    </row>
    <row r="1128" spans="1:35">
      <c r="A1128" s="12"/>
      <c r="C1128" s="1"/>
      <c r="F1128" s="9"/>
      <c r="G1128" s="9"/>
      <c r="H1128" s="9"/>
      <c r="I1128" s="9"/>
      <c r="X1128" s="1"/>
      <c r="AH1128" s="1"/>
      <c r="AI1128"/>
    </row>
    <row r="1129" spans="1:35">
      <c r="A1129" s="12"/>
      <c r="C1129" s="1"/>
      <c r="F1129" s="9"/>
      <c r="G1129" s="9"/>
      <c r="H1129" s="9"/>
      <c r="I1129" s="9"/>
      <c r="X1129" s="1"/>
      <c r="AH1129" s="1"/>
      <c r="AI1129"/>
    </row>
    <row r="1130" spans="1:35">
      <c r="A1130" s="12"/>
      <c r="C1130" s="1"/>
      <c r="F1130" s="9"/>
      <c r="G1130" s="9"/>
      <c r="H1130" s="9"/>
      <c r="I1130" s="9"/>
      <c r="X1130" s="1"/>
      <c r="AH1130" s="1"/>
      <c r="AI1130"/>
    </row>
    <row r="1131" spans="1:35">
      <c r="A1131" s="12"/>
      <c r="C1131" s="1"/>
      <c r="F1131" s="9"/>
      <c r="G1131" s="9"/>
      <c r="H1131" s="9"/>
      <c r="I1131" s="9"/>
      <c r="X1131" s="1"/>
      <c r="AH1131" s="1"/>
      <c r="AI1131"/>
    </row>
    <row r="1132" spans="1:35">
      <c r="A1132" s="12"/>
      <c r="C1132" s="1"/>
      <c r="F1132" s="9"/>
      <c r="G1132" s="9"/>
      <c r="H1132" s="9"/>
      <c r="I1132" s="9"/>
      <c r="X1132" s="1"/>
      <c r="AH1132" s="1"/>
      <c r="AI1132"/>
    </row>
    <row r="1133" spans="1:35">
      <c r="A1133" s="12"/>
      <c r="C1133" s="1"/>
      <c r="F1133" s="9"/>
      <c r="G1133" s="9"/>
      <c r="H1133" s="9"/>
      <c r="I1133" s="9"/>
      <c r="X1133" s="1"/>
      <c r="AH1133" s="1"/>
      <c r="AI1133"/>
    </row>
    <row r="1134" spans="1:35">
      <c r="A1134" s="12"/>
      <c r="C1134" s="1"/>
      <c r="F1134" s="9"/>
      <c r="G1134" s="9"/>
      <c r="H1134" s="9"/>
      <c r="I1134" s="9"/>
      <c r="X1134" s="1"/>
      <c r="AH1134" s="1"/>
      <c r="AI1134"/>
    </row>
    <row r="1135" spans="1:35">
      <c r="A1135" s="12"/>
      <c r="C1135" s="1"/>
      <c r="F1135" s="9"/>
      <c r="G1135" s="9"/>
      <c r="H1135" s="9"/>
      <c r="I1135" s="9"/>
      <c r="X1135" s="1"/>
      <c r="AH1135" s="1"/>
      <c r="AI1135"/>
    </row>
    <row r="1136" spans="1:35">
      <c r="A1136" s="12"/>
      <c r="C1136" s="1"/>
      <c r="F1136" s="9"/>
      <c r="G1136" s="9"/>
      <c r="H1136" s="9"/>
      <c r="I1136" s="9"/>
      <c r="X1136" s="1"/>
      <c r="AH1136" s="1"/>
      <c r="AI1136"/>
    </row>
    <row r="1137" spans="1:35">
      <c r="A1137" s="12"/>
      <c r="C1137" s="1"/>
      <c r="F1137" s="9"/>
      <c r="G1137" s="9"/>
      <c r="H1137" s="9"/>
      <c r="I1137" s="9"/>
      <c r="X1137" s="1"/>
      <c r="AH1137" s="1"/>
      <c r="AI1137"/>
    </row>
    <row r="1138" spans="1:35">
      <c r="A1138" s="12"/>
      <c r="C1138" s="1"/>
      <c r="F1138" s="9"/>
      <c r="G1138" s="9"/>
      <c r="H1138" s="9"/>
      <c r="I1138" s="9"/>
      <c r="X1138" s="1"/>
      <c r="AH1138" s="1"/>
      <c r="AI1138"/>
    </row>
    <row r="1139" spans="1:35">
      <c r="A1139" s="12"/>
      <c r="C1139" s="1"/>
      <c r="F1139" s="9"/>
      <c r="G1139" s="9"/>
      <c r="H1139" s="9"/>
      <c r="I1139" s="9"/>
      <c r="X1139" s="1"/>
      <c r="AH1139" s="1"/>
      <c r="AI1139"/>
    </row>
    <row r="1140" spans="1:35">
      <c r="A1140" s="12"/>
      <c r="C1140" s="1"/>
      <c r="F1140" s="9"/>
      <c r="G1140" s="9"/>
      <c r="H1140" s="9"/>
      <c r="I1140" s="9"/>
      <c r="X1140" s="1"/>
      <c r="AH1140" s="1"/>
      <c r="AI1140"/>
    </row>
    <row r="1141" spans="1:35">
      <c r="A1141" s="12"/>
      <c r="C1141" s="1"/>
      <c r="F1141" s="9"/>
      <c r="G1141" s="9"/>
      <c r="H1141" s="9"/>
      <c r="I1141" s="9"/>
      <c r="X1141" s="1"/>
      <c r="AH1141" s="1"/>
      <c r="AI1141"/>
    </row>
    <row r="1142" spans="1:35">
      <c r="A1142" s="12"/>
      <c r="C1142" s="1"/>
      <c r="F1142" s="9"/>
      <c r="G1142" s="9"/>
      <c r="H1142" s="9"/>
      <c r="I1142" s="9"/>
      <c r="X1142" s="1"/>
      <c r="AH1142" s="1"/>
      <c r="AI1142"/>
    </row>
    <row r="1143" spans="1:35">
      <c r="A1143" s="12"/>
      <c r="C1143" s="1"/>
      <c r="F1143" s="9"/>
      <c r="G1143" s="9"/>
      <c r="H1143" s="9"/>
      <c r="I1143" s="9"/>
      <c r="X1143" s="1"/>
      <c r="AH1143" s="1"/>
      <c r="AI1143"/>
    </row>
    <row r="1144" spans="1:35">
      <c r="A1144" s="12"/>
      <c r="C1144" s="1"/>
      <c r="F1144" s="9"/>
      <c r="G1144" s="9"/>
      <c r="H1144" s="9"/>
      <c r="I1144" s="9"/>
      <c r="X1144" s="1"/>
      <c r="AH1144" s="1"/>
      <c r="AI1144"/>
    </row>
    <row r="1145" spans="1:35">
      <c r="A1145" s="12"/>
      <c r="C1145" s="1"/>
      <c r="F1145" s="9"/>
      <c r="G1145" s="9"/>
      <c r="H1145" s="9"/>
      <c r="I1145" s="9"/>
      <c r="X1145" s="1"/>
      <c r="AH1145" s="1"/>
      <c r="AI1145"/>
    </row>
    <row r="1146" spans="1:35">
      <c r="A1146" s="12"/>
      <c r="C1146" s="1"/>
      <c r="F1146" s="9"/>
      <c r="G1146" s="9"/>
      <c r="H1146" s="9"/>
      <c r="I1146" s="9"/>
      <c r="X1146" s="1"/>
      <c r="AH1146" s="1"/>
      <c r="AI1146"/>
    </row>
    <row r="1147" spans="1:35">
      <c r="A1147" s="12"/>
      <c r="C1147" s="1"/>
      <c r="F1147" s="9"/>
      <c r="G1147" s="9"/>
      <c r="H1147" s="9"/>
      <c r="I1147" s="9"/>
      <c r="X1147" s="1"/>
      <c r="AH1147" s="1"/>
      <c r="AI1147"/>
    </row>
    <row r="1148" spans="1:35">
      <c r="A1148" s="12"/>
      <c r="C1148" s="1"/>
      <c r="F1148" s="9"/>
      <c r="G1148" s="9"/>
      <c r="H1148" s="9"/>
      <c r="I1148" s="9"/>
      <c r="X1148" s="1"/>
      <c r="AH1148" s="1"/>
      <c r="AI1148"/>
    </row>
    <row r="1149" spans="1:35">
      <c r="A1149" s="12"/>
      <c r="C1149" s="1"/>
      <c r="F1149" s="9"/>
      <c r="G1149" s="9"/>
      <c r="H1149" s="9"/>
      <c r="I1149" s="9"/>
      <c r="X1149" s="1"/>
      <c r="AH1149" s="1"/>
      <c r="AI1149"/>
    </row>
    <row r="1150" spans="1:35">
      <c r="A1150" s="12"/>
      <c r="C1150" s="1"/>
      <c r="F1150" s="9"/>
      <c r="G1150" s="9"/>
      <c r="H1150" s="9"/>
      <c r="I1150" s="9"/>
      <c r="X1150" s="1"/>
      <c r="AH1150" s="1"/>
      <c r="AI1150"/>
    </row>
    <row r="1151" spans="1:35">
      <c r="A1151" s="12"/>
      <c r="C1151" s="1"/>
      <c r="F1151" s="9"/>
      <c r="G1151" s="9"/>
      <c r="H1151" s="9"/>
      <c r="I1151" s="9"/>
      <c r="X1151" s="1"/>
      <c r="AH1151" s="1"/>
      <c r="AI1151"/>
    </row>
    <row r="1152" spans="1:35">
      <c r="A1152" s="12"/>
      <c r="C1152" s="1"/>
      <c r="F1152" s="9"/>
      <c r="G1152" s="9"/>
      <c r="H1152" s="9"/>
      <c r="I1152" s="9"/>
      <c r="X1152" s="1"/>
      <c r="AH1152" s="1"/>
      <c r="AI1152"/>
    </row>
    <row r="1153" spans="1:35">
      <c r="A1153" s="12"/>
      <c r="C1153" s="1"/>
      <c r="F1153" s="9"/>
      <c r="G1153" s="9"/>
      <c r="H1153" s="9"/>
      <c r="I1153" s="9"/>
      <c r="X1153" s="1"/>
      <c r="AH1153" s="1"/>
      <c r="AI1153"/>
    </row>
    <row r="1154" spans="1:35">
      <c r="A1154" s="12"/>
      <c r="C1154" s="1"/>
      <c r="F1154" s="9"/>
      <c r="G1154" s="9"/>
      <c r="H1154" s="9"/>
      <c r="I1154" s="9"/>
      <c r="X1154" s="1"/>
      <c r="AH1154" s="1"/>
      <c r="AI1154"/>
    </row>
    <row r="1155" spans="1:35">
      <c r="A1155" s="12"/>
      <c r="C1155" s="1"/>
      <c r="F1155" s="9"/>
      <c r="G1155" s="9"/>
      <c r="H1155" s="9"/>
      <c r="I1155" s="9"/>
      <c r="X1155" s="1"/>
      <c r="AH1155" s="1"/>
      <c r="AI1155"/>
    </row>
    <row r="1156" spans="1:35">
      <c r="A1156" s="12"/>
      <c r="C1156" s="1"/>
      <c r="F1156" s="9"/>
      <c r="G1156" s="9"/>
      <c r="H1156" s="9"/>
      <c r="I1156" s="9"/>
      <c r="X1156" s="1"/>
      <c r="AH1156" s="1"/>
      <c r="AI1156"/>
    </row>
    <row r="1157" spans="1:35">
      <c r="A1157" s="12"/>
      <c r="C1157" s="1"/>
      <c r="F1157" s="9"/>
      <c r="G1157" s="9"/>
      <c r="H1157" s="9"/>
      <c r="I1157" s="9"/>
      <c r="X1157" s="1"/>
      <c r="AH1157" s="1"/>
      <c r="AI1157"/>
    </row>
    <row r="1158" spans="1:35">
      <c r="A1158" s="12"/>
      <c r="C1158" s="1"/>
      <c r="F1158" s="9"/>
      <c r="G1158" s="9"/>
      <c r="H1158" s="9"/>
      <c r="I1158" s="9"/>
      <c r="X1158" s="1"/>
      <c r="AH1158" s="1"/>
      <c r="AI1158"/>
    </row>
    <row r="1159" spans="1:35">
      <c r="A1159" s="12"/>
      <c r="C1159" s="1"/>
      <c r="F1159" s="9"/>
      <c r="G1159" s="9"/>
      <c r="H1159" s="9"/>
      <c r="I1159" s="9"/>
      <c r="X1159" s="1"/>
      <c r="AH1159" s="1"/>
      <c r="AI1159"/>
    </row>
    <row r="1160" spans="1:35">
      <c r="A1160" s="12"/>
      <c r="C1160" s="1"/>
      <c r="F1160" s="9"/>
      <c r="G1160" s="9"/>
      <c r="H1160" s="9"/>
      <c r="I1160" s="9"/>
      <c r="X1160" s="1"/>
      <c r="AH1160" s="1"/>
      <c r="AI1160"/>
    </row>
    <row r="1161" spans="1:35">
      <c r="A1161" s="12"/>
      <c r="C1161" s="1"/>
      <c r="F1161" s="9"/>
      <c r="G1161" s="9"/>
      <c r="H1161" s="9"/>
      <c r="I1161" s="9"/>
      <c r="X1161" s="1"/>
      <c r="AH1161" s="1"/>
      <c r="AI1161"/>
    </row>
    <row r="1162" spans="1:35">
      <c r="A1162" s="12"/>
      <c r="C1162" s="1"/>
      <c r="F1162" s="9"/>
      <c r="G1162" s="9"/>
      <c r="H1162" s="9"/>
      <c r="I1162" s="9"/>
      <c r="X1162" s="1"/>
      <c r="AH1162" s="1"/>
      <c r="AI1162"/>
    </row>
    <row r="1163" spans="1:35">
      <c r="A1163" s="12"/>
      <c r="C1163" s="1"/>
      <c r="F1163" s="9"/>
      <c r="G1163" s="9"/>
      <c r="H1163" s="9"/>
      <c r="I1163" s="9"/>
      <c r="X1163" s="1"/>
      <c r="AH1163" s="1"/>
      <c r="AI1163"/>
    </row>
    <row r="1164" spans="1:35">
      <c r="A1164" s="12"/>
      <c r="C1164" s="1"/>
      <c r="F1164" s="9"/>
      <c r="G1164" s="9"/>
      <c r="H1164" s="9"/>
      <c r="I1164" s="9"/>
      <c r="X1164" s="1"/>
      <c r="AH1164" s="1"/>
      <c r="AI1164"/>
    </row>
    <row r="1165" spans="1:35">
      <c r="A1165" s="12"/>
      <c r="C1165" s="1"/>
      <c r="F1165" s="9"/>
      <c r="G1165" s="9"/>
      <c r="H1165" s="9"/>
      <c r="I1165" s="9"/>
      <c r="X1165" s="1"/>
      <c r="AH1165" s="1"/>
      <c r="AI1165"/>
    </row>
    <row r="1166" spans="1:35">
      <c r="A1166" s="12"/>
      <c r="C1166" s="1"/>
      <c r="F1166" s="9"/>
      <c r="G1166" s="9"/>
      <c r="H1166" s="9"/>
      <c r="I1166" s="9"/>
      <c r="X1166" s="1"/>
      <c r="AH1166" s="1"/>
      <c r="AI1166"/>
    </row>
    <row r="1167" spans="1:35">
      <c r="A1167" s="12"/>
      <c r="C1167" s="1"/>
      <c r="F1167" s="9"/>
      <c r="G1167" s="9"/>
      <c r="H1167" s="9"/>
      <c r="I1167" s="9"/>
      <c r="X1167" s="1"/>
      <c r="AH1167" s="1"/>
      <c r="AI1167"/>
    </row>
    <row r="1168" spans="1:35">
      <c r="A1168" s="12"/>
      <c r="C1168" s="1"/>
      <c r="F1168" s="9"/>
      <c r="G1168" s="9"/>
      <c r="H1168" s="9"/>
      <c r="I1168" s="9"/>
      <c r="X1168" s="1"/>
      <c r="AH1168" s="1"/>
      <c r="AI1168"/>
    </row>
    <row r="1169" spans="1:35">
      <c r="A1169" s="12"/>
      <c r="C1169" s="1"/>
      <c r="F1169" s="9"/>
      <c r="G1169" s="9"/>
      <c r="H1169" s="9"/>
      <c r="I1169" s="9"/>
      <c r="X1169" s="1"/>
      <c r="AH1169" s="1"/>
      <c r="AI1169"/>
    </row>
    <row r="1170" spans="1:35">
      <c r="A1170" s="12"/>
      <c r="C1170" s="1"/>
      <c r="F1170" s="9"/>
      <c r="G1170" s="9"/>
      <c r="H1170" s="9"/>
      <c r="I1170" s="9"/>
      <c r="X1170" s="1"/>
      <c r="AH1170" s="1"/>
      <c r="AI1170"/>
    </row>
    <row r="1171" spans="1:35">
      <c r="A1171" s="12"/>
      <c r="C1171" s="1"/>
      <c r="F1171" s="9"/>
      <c r="G1171" s="9"/>
      <c r="H1171" s="9"/>
      <c r="I1171" s="9"/>
      <c r="X1171" s="1"/>
      <c r="AH1171" s="1"/>
      <c r="AI1171"/>
    </row>
    <row r="1172" spans="1:35">
      <c r="A1172" s="12"/>
      <c r="C1172" s="1"/>
      <c r="F1172" s="9"/>
      <c r="G1172" s="9"/>
      <c r="H1172" s="9"/>
      <c r="I1172" s="9"/>
      <c r="X1172" s="1"/>
      <c r="AH1172" s="1"/>
      <c r="AI1172"/>
    </row>
    <row r="1173" spans="1:35">
      <c r="A1173" s="12"/>
      <c r="C1173" s="1"/>
      <c r="F1173" s="9"/>
      <c r="G1173" s="9"/>
      <c r="H1173" s="9"/>
      <c r="I1173" s="9"/>
      <c r="X1173" s="1"/>
      <c r="AH1173" s="1"/>
      <c r="AI1173"/>
    </row>
    <row r="1174" spans="1:35">
      <c r="A1174" s="12"/>
      <c r="C1174" s="1"/>
      <c r="F1174" s="9"/>
      <c r="G1174" s="9"/>
      <c r="H1174" s="9"/>
      <c r="I1174" s="9"/>
      <c r="X1174" s="1"/>
      <c r="AH1174" s="1"/>
      <c r="AI1174"/>
    </row>
    <row r="1175" spans="1:35">
      <c r="A1175" s="12"/>
      <c r="C1175" s="1"/>
      <c r="F1175" s="9"/>
      <c r="G1175" s="9"/>
      <c r="H1175" s="9"/>
      <c r="I1175" s="9"/>
      <c r="X1175" s="1"/>
      <c r="AH1175" s="1"/>
      <c r="AI1175"/>
    </row>
    <row r="1176" spans="1:35">
      <c r="A1176" s="12"/>
      <c r="C1176" s="1"/>
      <c r="F1176" s="9"/>
      <c r="G1176" s="9"/>
      <c r="H1176" s="9"/>
      <c r="I1176" s="9"/>
      <c r="X1176" s="1"/>
      <c r="AH1176" s="1"/>
      <c r="AI1176"/>
    </row>
    <row r="1177" spans="1:35">
      <c r="A1177" s="12"/>
      <c r="C1177" s="1"/>
      <c r="F1177" s="9"/>
      <c r="G1177" s="9"/>
      <c r="H1177" s="9"/>
      <c r="I1177" s="9"/>
      <c r="X1177" s="1"/>
      <c r="AH1177" s="1"/>
      <c r="AI1177"/>
    </row>
    <row r="1178" spans="1:35">
      <c r="A1178" s="12"/>
      <c r="C1178" s="1"/>
      <c r="F1178" s="9"/>
      <c r="G1178" s="9"/>
      <c r="H1178" s="9"/>
      <c r="I1178" s="9"/>
      <c r="X1178" s="1"/>
      <c r="AH1178" s="1"/>
      <c r="AI1178"/>
    </row>
    <row r="1179" spans="1:35">
      <c r="A1179" s="12"/>
      <c r="C1179" s="1"/>
      <c r="F1179" s="9"/>
      <c r="G1179" s="9"/>
      <c r="H1179" s="9"/>
      <c r="I1179" s="9"/>
      <c r="X1179" s="1"/>
      <c r="AH1179" s="1"/>
      <c r="AI1179"/>
    </row>
    <row r="1180" spans="1:35">
      <c r="A1180" s="12"/>
      <c r="C1180" s="1"/>
      <c r="F1180" s="9"/>
      <c r="G1180" s="9"/>
      <c r="H1180" s="9"/>
      <c r="I1180" s="9"/>
      <c r="X1180" s="1"/>
      <c r="AH1180" s="1"/>
      <c r="AI1180"/>
    </row>
    <row r="1181" spans="1:35">
      <c r="A1181" s="12"/>
      <c r="C1181" s="1"/>
      <c r="F1181" s="9"/>
      <c r="G1181" s="9"/>
      <c r="H1181" s="9"/>
      <c r="I1181" s="9"/>
      <c r="X1181" s="1"/>
      <c r="AH1181" s="1"/>
      <c r="AI1181"/>
    </row>
    <row r="1182" spans="1:35">
      <c r="A1182" s="12"/>
      <c r="C1182" s="1"/>
      <c r="F1182" s="9"/>
      <c r="G1182" s="9"/>
      <c r="H1182" s="9"/>
      <c r="I1182" s="9"/>
      <c r="X1182" s="1"/>
      <c r="AH1182" s="1"/>
      <c r="AI1182"/>
    </row>
    <row r="1183" spans="1:35">
      <c r="A1183" s="12"/>
      <c r="C1183" s="1"/>
      <c r="F1183" s="9"/>
      <c r="G1183" s="9"/>
      <c r="H1183" s="9"/>
      <c r="I1183" s="9"/>
      <c r="X1183" s="1"/>
      <c r="AH1183" s="1"/>
      <c r="AI1183"/>
    </row>
    <row r="1184" spans="1:35">
      <c r="A1184" s="12"/>
      <c r="C1184" s="1"/>
      <c r="F1184" s="9"/>
      <c r="G1184" s="9"/>
      <c r="H1184" s="9"/>
      <c r="I1184" s="9"/>
      <c r="X1184" s="1"/>
      <c r="AH1184" s="1"/>
      <c r="AI1184"/>
    </row>
    <row r="1185" spans="1:35">
      <c r="A1185" s="12"/>
      <c r="C1185" s="1"/>
      <c r="F1185" s="9"/>
      <c r="G1185" s="9"/>
      <c r="H1185" s="9"/>
      <c r="I1185" s="9"/>
      <c r="X1185" s="1"/>
      <c r="AH1185" s="1"/>
      <c r="AI1185"/>
    </row>
    <row r="1186" spans="1:35">
      <c r="A1186" s="12"/>
      <c r="C1186" s="1"/>
      <c r="F1186" s="9"/>
      <c r="G1186" s="9"/>
      <c r="H1186" s="9"/>
      <c r="I1186" s="9"/>
      <c r="X1186" s="1"/>
      <c r="AH1186" s="1"/>
      <c r="AI1186"/>
    </row>
    <row r="1187" spans="1:35">
      <c r="A1187" s="12"/>
      <c r="C1187" s="1"/>
      <c r="F1187" s="9"/>
      <c r="G1187" s="9"/>
      <c r="H1187" s="9"/>
      <c r="I1187" s="9"/>
      <c r="X1187" s="1"/>
      <c r="AH1187" s="1"/>
      <c r="AI1187"/>
    </row>
    <row r="1188" spans="1:35">
      <c r="A1188" s="12"/>
      <c r="C1188" s="1"/>
      <c r="F1188" s="9"/>
      <c r="G1188" s="9"/>
      <c r="H1188" s="9"/>
      <c r="I1188" s="9"/>
      <c r="X1188" s="1"/>
      <c r="AH1188" s="1"/>
      <c r="AI1188"/>
    </row>
    <row r="1189" spans="1:35">
      <c r="A1189" s="12"/>
      <c r="C1189" s="1"/>
      <c r="F1189" s="9"/>
      <c r="G1189" s="9"/>
      <c r="H1189" s="9"/>
      <c r="I1189" s="9"/>
      <c r="X1189" s="1"/>
      <c r="AH1189" s="1"/>
      <c r="AI1189"/>
    </row>
    <row r="1190" spans="1:35">
      <c r="A1190" s="12"/>
      <c r="C1190" s="1"/>
      <c r="F1190" s="9"/>
      <c r="G1190" s="9"/>
      <c r="H1190" s="9"/>
      <c r="I1190" s="9"/>
      <c r="X1190" s="1"/>
      <c r="AH1190" s="1"/>
      <c r="AI1190"/>
    </row>
    <row r="1191" spans="1:35">
      <c r="A1191" s="12"/>
      <c r="C1191" s="1"/>
      <c r="F1191" s="9"/>
      <c r="G1191" s="9"/>
      <c r="H1191" s="9"/>
      <c r="I1191" s="9"/>
      <c r="X1191" s="1"/>
      <c r="AH1191" s="1"/>
      <c r="AI1191"/>
    </row>
    <row r="1192" spans="1:35">
      <c r="A1192" s="12"/>
      <c r="C1192" s="1"/>
      <c r="F1192" s="9"/>
      <c r="G1192" s="9"/>
      <c r="H1192" s="9"/>
      <c r="I1192" s="9"/>
      <c r="X1192" s="1"/>
      <c r="AH1192" s="1"/>
      <c r="AI1192"/>
    </row>
    <row r="1193" spans="1:35">
      <c r="A1193" s="12"/>
      <c r="C1193" s="1"/>
      <c r="F1193" s="9"/>
      <c r="G1193" s="9"/>
      <c r="H1193" s="9"/>
      <c r="I1193" s="9"/>
      <c r="X1193" s="1"/>
      <c r="AH1193" s="1"/>
      <c r="AI1193"/>
    </row>
    <row r="1194" spans="1:35">
      <c r="A1194" s="12"/>
      <c r="C1194" s="1"/>
      <c r="F1194" s="9"/>
      <c r="G1194" s="9"/>
      <c r="H1194" s="9"/>
      <c r="I1194" s="9"/>
      <c r="X1194" s="1"/>
      <c r="AH1194" s="1"/>
      <c r="AI1194"/>
    </row>
    <row r="1195" spans="1:35">
      <c r="A1195" s="12"/>
      <c r="C1195" s="1"/>
      <c r="F1195" s="9"/>
      <c r="G1195" s="9"/>
      <c r="H1195" s="9"/>
      <c r="I1195" s="9"/>
      <c r="X1195" s="1"/>
      <c r="AH1195" s="1"/>
      <c r="AI1195"/>
    </row>
    <row r="1196" spans="1:35">
      <c r="A1196" s="12"/>
      <c r="C1196" s="1"/>
      <c r="F1196" s="9"/>
      <c r="G1196" s="9"/>
      <c r="H1196" s="9"/>
      <c r="I1196" s="9"/>
      <c r="X1196" s="1"/>
      <c r="AH1196" s="1"/>
      <c r="AI1196"/>
    </row>
    <row r="1197" spans="1:35">
      <c r="A1197" s="12"/>
      <c r="C1197" s="1"/>
      <c r="F1197" s="9"/>
      <c r="G1197" s="9"/>
      <c r="H1197" s="9"/>
      <c r="I1197" s="9"/>
      <c r="X1197" s="1"/>
      <c r="AH1197" s="1"/>
      <c r="AI1197"/>
    </row>
    <row r="1198" spans="1:35">
      <c r="A1198" s="12"/>
      <c r="C1198" s="1"/>
      <c r="F1198" s="9"/>
      <c r="G1198" s="9"/>
      <c r="H1198" s="9"/>
      <c r="I1198" s="9"/>
      <c r="X1198" s="1"/>
      <c r="AH1198" s="1"/>
      <c r="AI1198"/>
    </row>
    <row r="1199" spans="1:35">
      <c r="A1199" s="12"/>
      <c r="C1199" s="1"/>
      <c r="F1199" s="9"/>
      <c r="G1199" s="9"/>
      <c r="H1199" s="9"/>
      <c r="I1199" s="9"/>
      <c r="X1199" s="1"/>
      <c r="AH1199" s="1"/>
      <c r="AI1199"/>
    </row>
    <row r="1200" spans="1:35">
      <c r="A1200" s="12"/>
      <c r="C1200" s="1"/>
      <c r="F1200" s="9"/>
      <c r="G1200" s="9"/>
      <c r="H1200" s="9"/>
      <c r="I1200" s="9"/>
      <c r="X1200" s="1"/>
      <c r="AH1200" s="1"/>
      <c r="AI1200"/>
    </row>
    <row r="1201" spans="1:35">
      <c r="A1201" s="12"/>
      <c r="C1201" s="1"/>
      <c r="F1201" s="9"/>
      <c r="G1201" s="9"/>
      <c r="H1201" s="9"/>
      <c r="I1201" s="9"/>
      <c r="X1201" s="1"/>
      <c r="AH1201" s="1"/>
      <c r="AI1201"/>
    </row>
    <row r="1202" spans="1:35">
      <c r="A1202" s="12"/>
      <c r="C1202" s="1"/>
      <c r="F1202" s="9"/>
      <c r="G1202" s="9"/>
      <c r="H1202" s="9"/>
      <c r="I1202" s="9"/>
      <c r="X1202" s="1"/>
      <c r="AH1202" s="1"/>
      <c r="AI1202"/>
    </row>
    <row r="1203" spans="1:35">
      <c r="A1203" s="12"/>
      <c r="C1203" s="1"/>
      <c r="F1203" s="9"/>
      <c r="G1203" s="9"/>
      <c r="H1203" s="9"/>
      <c r="I1203" s="9"/>
      <c r="X1203" s="1"/>
      <c r="AH1203" s="1"/>
      <c r="AI1203"/>
    </row>
    <row r="1204" spans="1:35">
      <c r="A1204" s="12"/>
      <c r="C1204" s="1"/>
      <c r="F1204" s="9"/>
      <c r="G1204" s="9"/>
      <c r="H1204" s="9"/>
      <c r="I1204" s="9"/>
      <c r="X1204" s="1"/>
      <c r="AH1204" s="1"/>
      <c r="AI1204"/>
    </row>
    <row r="1205" spans="1:35">
      <c r="A1205" s="12"/>
      <c r="C1205" s="1"/>
      <c r="F1205" s="9"/>
      <c r="G1205" s="9"/>
      <c r="H1205" s="9"/>
      <c r="I1205" s="9"/>
      <c r="X1205" s="1"/>
      <c r="AH1205" s="1"/>
      <c r="AI1205"/>
    </row>
    <row r="1206" spans="1:35">
      <c r="A1206" s="12"/>
      <c r="C1206" s="1"/>
      <c r="F1206" s="9"/>
      <c r="G1206" s="9"/>
      <c r="H1206" s="9"/>
      <c r="I1206" s="9"/>
      <c r="X1206" s="1"/>
      <c r="AH1206" s="1"/>
      <c r="AI1206"/>
    </row>
    <row r="1207" spans="1:35">
      <c r="A1207" s="12"/>
      <c r="C1207" s="1"/>
      <c r="F1207" s="9"/>
      <c r="G1207" s="9"/>
      <c r="H1207" s="9"/>
      <c r="I1207" s="9"/>
      <c r="X1207" s="1"/>
      <c r="AH1207" s="1"/>
      <c r="AI1207"/>
    </row>
    <row r="1208" spans="1:35">
      <c r="A1208" s="12"/>
      <c r="C1208" s="1"/>
      <c r="F1208" s="9"/>
      <c r="G1208" s="9"/>
      <c r="H1208" s="9"/>
      <c r="I1208" s="9"/>
      <c r="X1208" s="1"/>
      <c r="AH1208" s="1"/>
      <c r="AI1208"/>
    </row>
    <row r="1209" spans="1:35">
      <c r="A1209" s="12"/>
      <c r="C1209" s="1"/>
      <c r="F1209" s="9"/>
      <c r="G1209" s="9"/>
      <c r="H1209" s="9"/>
      <c r="I1209" s="9"/>
      <c r="X1209" s="1"/>
      <c r="AH1209" s="1"/>
      <c r="AI1209"/>
    </row>
    <row r="1210" spans="1:35">
      <c r="A1210" s="12"/>
      <c r="C1210" s="1"/>
      <c r="F1210" s="9"/>
      <c r="G1210" s="9"/>
      <c r="H1210" s="9"/>
      <c r="I1210" s="9"/>
      <c r="X1210" s="1"/>
      <c r="AH1210" s="1"/>
      <c r="AI1210"/>
    </row>
    <row r="1211" spans="1:35">
      <c r="A1211" s="12"/>
      <c r="C1211" s="1"/>
      <c r="F1211" s="9"/>
      <c r="G1211" s="9"/>
      <c r="H1211" s="9"/>
      <c r="I1211" s="9"/>
      <c r="X1211" s="1"/>
      <c r="AH1211" s="1"/>
      <c r="AI1211"/>
    </row>
    <row r="1212" spans="1:35">
      <c r="A1212" s="12"/>
      <c r="C1212" s="1"/>
      <c r="F1212" s="9"/>
      <c r="G1212" s="9"/>
      <c r="H1212" s="9"/>
      <c r="I1212" s="9"/>
      <c r="X1212" s="1"/>
      <c r="AH1212" s="1"/>
      <c r="AI1212"/>
    </row>
    <row r="1213" spans="1:35">
      <c r="A1213" s="12"/>
      <c r="C1213" s="1"/>
      <c r="F1213" s="9"/>
      <c r="G1213" s="9"/>
      <c r="H1213" s="9"/>
      <c r="I1213" s="9"/>
      <c r="X1213" s="1"/>
      <c r="AH1213" s="1"/>
      <c r="AI1213"/>
    </row>
    <row r="1214" spans="1:35">
      <c r="A1214" s="12"/>
      <c r="C1214" s="1"/>
      <c r="F1214" s="9"/>
      <c r="G1214" s="9"/>
      <c r="H1214" s="9"/>
      <c r="I1214" s="9"/>
      <c r="X1214" s="1"/>
      <c r="AH1214" s="1"/>
      <c r="AI1214"/>
    </row>
    <row r="1215" spans="1:35">
      <c r="A1215" s="12"/>
      <c r="C1215" s="1"/>
      <c r="F1215" s="9"/>
      <c r="G1215" s="9"/>
      <c r="H1215" s="9"/>
      <c r="I1215" s="9"/>
      <c r="X1215" s="1"/>
      <c r="AH1215" s="1"/>
      <c r="AI1215"/>
    </row>
    <row r="1216" spans="1:35">
      <c r="A1216" s="12"/>
      <c r="C1216" s="1"/>
      <c r="F1216" s="9"/>
      <c r="G1216" s="9"/>
      <c r="H1216" s="9"/>
      <c r="I1216" s="9"/>
      <c r="X1216" s="1"/>
      <c r="AH1216" s="1"/>
      <c r="AI1216"/>
    </row>
    <row r="1217" spans="1:35">
      <c r="A1217" s="12"/>
      <c r="C1217" s="1"/>
      <c r="F1217" s="9"/>
      <c r="G1217" s="9"/>
      <c r="H1217" s="9"/>
      <c r="I1217" s="9"/>
      <c r="X1217" s="1"/>
      <c r="AH1217" s="1"/>
      <c r="AI1217"/>
    </row>
    <row r="1218" spans="1:35">
      <c r="A1218" s="12"/>
      <c r="C1218" s="1"/>
      <c r="F1218" s="9"/>
      <c r="G1218" s="9"/>
      <c r="H1218" s="9"/>
      <c r="I1218" s="9"/>
      <c r="X1218" s="1"/>
      <c r="AH1218" s="1"/>
      <c r="AI1218"/>
    </row>
    <row r="1219" spans="1:35">
      <c r="A1219" s="12"/>
      <c r="C1219" s="1"/>
      <c r="F1219" s="9"/>
      <c r="G1219" s="9"/>
      <c r="H1219" s="9"/>
      <c r="I1219" s="9"/>
      <c r="X1219" s="1"/>
      <c r="AH1219" s="1"/>
      <c r="AI1219"/>
    </row>
    <row r="1220" spans="1:35">
      <c r="A1220" s="12"/>
      <c r="C1220" s="1"/>
      <c r="F1220" s="9"/>
      <c r="G1220" s="9"/>
      <c r="H1220" s="9"/>
      <c r="I1220" s="9"/>
      <c r="X1220" s="1"/>
      <c r="AH1220" s="1"/>
      <c r="AI1220"/>
    </row>
    <row r="1221" spans="1:35">
      <c r="A1221" s="12"/>
      <c r="C1221" s="1"/>
      <c r="F1221" s="9"/>
      <c r="G1221" s="9"/>
      <c r="H1221" s="9"/>
      <c r="I1221" s="9"/>
      <c r="X1221" s="1"/>
      <c r="AH1221" s="1"/>
      <c r="AI1221"/>
    </row>
    <row r="1222" spans="1:35">
      <c r="A1222" s="12"/>
      <c r="C1222" s="1"/>
      <c r="F1222" s="9"/>
      <c r="G1222" s="9"/>
      <c r="H1222" s="9"/>
      <c r="I1222" s="9"/>
      <c r="X1222" s="1"/>
      <c r="AH1222" s="1"/>
      <c r="AI1222"/>
    </row>
    <row r="1223" spans="1:35">
      <c r="A1223" s="12"/>
      <c r="C1223" s="1"/>
      <c r="F1223" s="9"/>
      <c r="G1223" s="9"/>
      <c r="H1223" s="9"/>
      <c r="I1223" s="9"/>
      <c r="X1223" s="1"/>
      <c r="AH1223" s="1"/>
      <c r="AI1223"/>
    </row>
    <row r="1224" spans="1:35">
      <c r="A1224" s="12"/>
      <c r="C1224" s="1"/>
      <c r="F1224" s="9"/>
      <c r="G1224" s="9"/>
      <c r="H1224" s="9"/>
      <c r="I1224" s="9"/>
      <c r="X1224" s="1"/>
      <c r="AH1224" s="1"/>
      <c r="AI1224"/>
    </row>
    <row r="1225" spans="1:35">
      <c r="A1225" s="12"/>
      <c r="C1225" s="1"/>
      <c r="F1225" s="9"/>
      <c r="G1225" s="9"/>
      <c r="H1225" s="9"/>
      <c r="I1225" s="9"/>
      <c r="X1225" s="1"/>
      <c r="AH1225" s="1"/>
      <c r="AI1225"/>
    </row>
    <row r="1226" spans="1:35">
      <c r="A1226" s="12"/>
      <c r="C1226" s="1"/>
      <c r="F1226" s="9"/>
      <c r="G1226" s="9"/>
      <c r="H1226" s="9"/>
      <c r="I1226" s="9"/>
      <c r="X1226" s="1"/>
      <c r="AH1226" s="1"/>
      <c r="AI1226"/>
    </row>
    <row r="1227" spans="1:35">
      <c r="A1227" s="12"/>
      <c r="C1227" s="1"/>
      <c r="F1227" s="9"/>
      <c r="G1227" s="9"/>
      <c r="H1227" s="9"/>
      <c r="I1227" s="9"/>
      <c r="X1227" s="1"/>
      <c r="AH1227" s="1"/>
      <c r="AI1227"/>
    </row>
    <row r="1228" spans="1:35">
      <c r="A1228" s="12"/>
      <c r="C1228" s="1"/>
      <c r="F1228" s="9"/>
      <c r="G1228" s="9"/>
      <c r="H1228" s="9"/>
      <c r="I1228" s="9"/>
      <c r="X1228" s="1"/>
      <c r="AH1228" s="1"/>
      <c r="AI1228"/>
    </row>
    <row r="1229" spans="1:35">
      <c r="A1229" s="12"/>
      <c r="C1229" s="1"/>
      <c r="F1229" s="9"/>
      <c r="G1229" s="9"/>
      <c r="H1229" s="9"/>
      <c r="I1229" s="9"/>
      <c r="X1229" s="1"/>
      <c r="AH1229" s="1"/>
      <c r="AI1229"/>
    </row>
    <row r="1230" spans="1:35">
      <c r="A1230" s="12"/>
      <c r="C1230" s="1"/>
      <c r="F1230" s="9"/>
      <c r="G1230" s="9"/>
      <c r="H1230" s="9"/>
      <c r="I1230" s="9"/>
      <c r="X1230" s="1"/>
      <c r="AH1230" s="1"/>
      <c r="AI1230"/>
    </row>
    <row r="1231" spans="1:35">
      <c r="A1231" s="12"/>
      <c r="C1231" s="1"/>
      <c r="F1231" s="9"/>
      <c r="G1231" s="9"/>
      <c r="H1231" s="9"/>
      <c r="I1231" s="9"/>
      <c r="X1231" s="1"/>
      <c r="AH1231" s="1"/>
      <c r="AI1231"/>
    </row>
    <row r="1232" spans="1:35">
      <c r="A1232" s="12"/>
      <c r="C1232" s="1"/>
      <c r="F1232" s="9"/>
      <c r="G1232" s="9"/>
      <c r="H1232" s="9"/>
      <c r="I1232" s="9"/>
      <c r="X1232" s="1"/>
      <c r="AH1232" s="1"/>
      <c r="AI1232"/>
    </row>
    <row r="1233" spans="1:35">
      <c r="A1233" s="12"/>
      <c r="C1233" s="1"/>
      <c r="F1233" s="9"/>
      <c r="G1233" s="9"/>
      <c r="H1233" s="9"/>
      <c r="I1233" s="9"/>
      <c r="X1233" s="1"/>
      <c r="AH1233" s="1"/>
      <c r="AI1233"/>
    </row>
    <row r="1234" spans="1:35">
      <c r="A1234" s="12"/>
      <c r="C1234" s="1"/>
      <c r="F1234" s="9"/>
      <c r="G1234" s="9"/>
      <c r="H1234" s="9"/>
      <c r="I1234" s="9"/>
      <c r="X1234" s="1"/>
      <c r="AH1234" s="1"/>
      <c r="AI1234"/>
    </row>
    <row r="1235" spans="1:35">
      <c r="A1235" s="12"/>
      <c r="C1235" s="1"/>
      <c r="F1235" s="9"/>
      <c r="G1235" s="9"/>
      <c r="H1235" s="9"/>
      <c r="I1235" s="9"/>
      <c r="X1235" s="1"/>
      <c r="AH1235" s="1"/>
      <c r="AI1235"/>
    </row>
    <row r="1236" spans="1:35">
      <c r="A1236" s="12"/>
      <c r="C1236" s="1"/>
      <c r="F1236" s="9"/>
      <c r="G1236" s="9"/>
      <c r="H1236" s="9"/>
      <c r="I1236" s="9"/>
      <c r="X1236" s="1"/>
      <c r="AH1236" s="1"/>
      <c r="AI1236"/>
    </row>
    <row r="1237" spans="1:35">
      <c r="A1237" s="12"/>
      <c r="C1237" s="1"/>
      <c r="F1237" s="9"/>
      <c r="G1237" s="9"/>
      <c r="H1237" s="9"/>
      <c r="I1237" s="9"/>
      <c r="X1237" s="1"/>
      <c r="AH1237" s="1"/>
      <c r="AI1237"/>
    </row>
    <row r="1238" spans="1:35">
      <c r="A1238" s="12"/>
      <c r="C1238" s="1"/>
      <c r="F1238" s="9"/>
      <c r="G1238" s="9"/>
      <c r="H1238" s="9"/>
      <c r="I1238" s="9"/>
      <c r="X1238" s="1"/>
      <c r="AH1238" s="1"/>
      <c r="AI1238"/>
    </row>
    <row r="1239" spans="1:35">
      <c r="A1239" s="12"/>
      <c r="C1239" s="1"/>
      <c r="F1239" s="9"/>
      <c r="G1239" s="9"/>
      <c r="H1239" s="9"/>
      <c r="I1239" s="9"/>
      <c r="X1239" s="1"/>
      <c r="AH1239" s="1"/>
      <c r="AI1239"/>
    </row>
    <row r="1240" spans="1:35">
      <c r="A1240" s="12"/>
      <c r="C1240" s="1"/>
      <c r="F1240" s="9"/>
      <c r="G1240" s="9"/>
      <c r="H1240" s="9"/>
      <c r="I1240" s="9"/>
      <c r="X1240" s="1"/>
      <c r="AH1240" s="1"/>
      <c r="AI1240"/>
    </row>
    <row r="1241" spans="1:35">
      <c r="A1241" s="12"/>
      <c r="C1241" s="1"/>
      <c r="F1241" s="9"/>
      <c r="G1241" s="9"/>
      <c r="H1241" s="9"/>
      <c r="I1241" s="9"/>
      <c r="X1241" s="1"/>
      <c r="AH1241" s="1"/>
      <c r="AI1241"/>
    </row>
    <row r="1242" spans="1:35">
      <c r="A1242" s="12"/>
      <c r="C1242" s="1"/>
      <c r="F1242" s="9"/>
      <c r="G1242" s="9"/>
      <c r="H1242" s="9"/>
      <c r="I1242" s="9"/>
      <c r="X1242" s="1"/>
      <c r="AH1242" s="1"/>
      <c r="AI1242"/>
    </row>
    <row r="1243" spans="1:35">
      <c r="A1243" s="12"/>
      <c r="C1243" s="1"/>
      <c r="F1243" s="9"/>
      <c r="G1243" s="9"/>
      <c r="H1243" s="9"/>
      <c r="I1243" s="9"/>
      <c r="X1243" s="1"/>
      <c r="AH1243" s="1"/>
      <c r="AI1243"/>
    </row>
    <row r="1244" spans="1:35">
      <c r="A1244" s="12"/>
      <c r="C1244" s="1"/>
      <c r="F1244" s="9"/>
      <c r="G1244" s="9"/>
      <c r="H1244" s="9"/>
      <c r="I1244" s="9"/>
      <c r="X1244" s="1"/>
      <c r="AH1244" s="1"/>
      <c r="AI1244"/>
    </row>
    <row r="1245" spans="1:35">
      <c r="A1245" s="12"/>
      <c r="C1245" s="1"/>
      <c r="F1245" s="9"/>
      <c r="G1245" s="9"/>
      <c r="H1245" s="9"/>
      <c r="I1245" s="9"/>
      <c r="X1245" s="1"/>
      <c r="AH1245" s="1"/>
      <c r="AI1245"/>
    </row>
    <row r="1246" spans="1:35">
      <c r="A1246" s="12"/>
      <c r="C1246" s="1"/>
      <c r="F1246" s="9"/>
      <c r="G1246" s="9"/>
      <c r="H1246" s="9"/>
      <c r="I1246" s="9"/>
      <c r="X1246" s="1"/>
      <c r="AH1246" s="1"/>
      <c r="AI1246"/>
    </row>
    <row r="1247" spans="1:35">
      <c r="A1247" s="12"/>
      <c r="C1247" s="1"/>
      <c r="F1247" s="9"/>
      <c r="G1247" s="9"/>
      <c r="H1247" s="9"/>
      <c r="I1247" s="9"/>
      <c r="X1247" s="1"/>
      <c r="AH1247" s="1"/>
      <c r="AI1247"/>
    </row>
    <row r="1248" spans="1:35">
      <c r="A1248" s="12"/>
      <c r="C1248" s="1"/>
      <c r="F1248" s="9"/>
      <c r="G1248" s="9"/>
      <c r="H1248" s="9"/>
      <c r="I1248" s="9"/>
      <c r="X1248" s="1"/>
      <c r="AH1248" s="1"/>
      <c r="AI1248"/>
    </row>
    <row r="1249" spans="1:35">
      <c r="A1249" s="12"/>
      <c r="C1249" s="1"/>
      <c r="F1249" s="9"/>
      <c r="G1249" s="9"/>
      <c r="H1249" s="9"/>
      <c r="I1249" s="9"/>
      <c r="X1249" s="1"/>
      <c r="AH1249" s="1"/>
      <c r="AI1249"/>
    </row>
    <row r="1250" spans="1:35">
      <c r="A1250" s="12"/>
      <c r="C1250" s="1"/>
      <c r="F1250" s="9"/>
      <c r="G1250" s="9"/>
      <c r="H1250" s="9"/>
      <c r="I1250" s="9"/>
      <c r="X1250" s="1"/>
      <c r="AH1250" s="1"/>
      <c r="AI1250"/>
    </row>
    <row r="1251" spans="1:35">
      <c r="A1251" s="12"/>
      <c r="C1251" s="1"/>
      <c r="F1251" s="9"/>
      <c r="G1251" s="9"/>
      <c r="H1251" s="9"/>
      <c r="I1251" s="9"/>
      <c r="X1251" s="1"/>
      <c r="AH1251" s="1"/>
      <c r="AI1251"/>
    </row>
    <row r="1252" spans="1:35">
      <c r="A1252" s="12"/>
      <c r="C1252" s="1"/>
      <c r="F1252" s="9"/>
      <c r="G1252" s="9"/>
      <c r="H1252" s="9"/>
      <c r="I1252" s="9"/>
      <c r="X1252" s="1"/>
      <c r="AH1252" s="1"/>
      <c r="AI1252"/>
    </row>
    <row r="1253" spans="1:35">
      <c r="A1253" s="12"/>
      <c r="C1253" s="1"/>
      <c r="F1253" s="9"/>
      <c r="G1253" s="9"/>
      <c r="H1253" s="9"/>
      <c r="I1253" s="9"/>
      <c r="X1253" s="1"/>
      <c r="AH1253" s="1"/>
      <c r="AI1253"/>
    </row>
    <row r="1254" spans="1:35">
      <c r="A1254" s="12"/>
      <c r="C1254" s="1"/>
      <c r="F1254" s="9"/>
      <c r="G1254" s="9"/>
      <c r="H1254" s="9"/>
      <c r="I1254" s="9"/>
      <c r="X1254" s="1"/>
      <c r="AH1254" s="1"/>
      <c r="AI1254"/>
    </row>
    <row r="1255" spans="1:35">
      <c r="A1255" s="12"/>
      <c r="C1255" s="1"/>
      <c r="F1255" s="9"/>
      <c r="G1255" s="9"/>
      <c r="H1255" s="9"/>
      <c r="I1255" s="9"/>
      <c r="X1255" s="1"/>
      <c r="AH1255" s="1"/>
      <c r="AI1255"/>
    </row>
    <row r="1256" spans="1:35">
      <c r="A1256" s="12"/>
      <c r="C1256" s="1"/>
      <c r="F1256" s="9"/>
      <c r="G1256" s="9"/>
      <c r="H1256" s="9"/>
      <c r="I1256" s="9"/>
      <c r="X1256" s="1"/>
      <c r="AH1256" s="1"/>
      <c r="AI1256"/>
    </row>
    <row r="1257" spans="1:35">
      <c r="A1257" s="12"/>
      <c r="C1257" s="1"/>
      <c r="F1257" s="9"/>
      <c r="G1257" s="9"/>
      <c r="H1257" s="9"/>
      <c r="I1257" s="9"/>
      <c r="X1257" s="1"/>
      <c r="AH1257" s="1"/>
      <c r="AI1257"/>
    </row>
    <row r="1258" spans="1:35">
      <c r="A1258" s="12"/>
      <c r="C1258" s="1"/>
      <c r="F1258" s="9"/>
      <c r="G1258" s="9"/>
      <c r="H1258" s="9"/>
      <c r="I1258" s="9"/>
      <c r="X1258" s="1"/>
      <c r="AH1258" s="1"/>
      <c r="AI1258"/>
    </row>
    <row r="1259" spans="1:35">
      <c r="A1259" s="12"/>
      <c r="C1259" s="1"/>
      <c r="F1259" s="9"/>
      <c r="G1259" s="9"/>
      <c r="H1259" s="9"/>
      <c r="I1259" s="9"/>
      <c r="X1259" s="1"/>
      <c r="AH1259" s="1"/>
      <c r="AI1259"/>
    </row>
    <row r="1260" spans="1:35">
      <c r="A1260" s="12"/>
      <c r="C1260" s="1"/>
      <c r="F1260" s="9"/>
      <c r="G1260" s="9"/>
      <c r="H1260" s="9"/>
      <c r="I1260" s="9"/>
      <c r="X1260" s="1"/>
      <c r="AH1260" s="1"/>
      <c r="AI1260"/>
    </row>
    <row r="1261" spans="1:35">
      <c r="A1261" s="12"/>
      <c r="C1261" s="1"/>
      <c r="F1261" s="9"/>
      <c r="G1261" s="9"/>
      <c r="H1261" s="9"/>
      <c r="I1261" s="9"/>
      <c r="X1261" s="1"/>
      <c r="AH1261" s="1"/>
      <c r="AI1261"/>
    </row>
    <row r="1262" spans="1:35">
      <c r="A1262" s="12"/>
      <c r="C1262" s="1"/>
      <c r="F1262" s="9"/>
      <c r="G1262" s="9"/>
      <c r="H1262" s="9"/>
      <c r="I1262" s="9"/>
      <c r="X1262" s="1"/>
      <c r="AH1262" s="1"/>
      <c r="AI1262"/>
    </row>
    <row r="1263" spans="1:35">
      <c r="A1263" s="12"/>
      <c r="C1263" s="1"/>
      <c r="F1263" s="9"/>
      <c r="G1263" s="9"/>
      <c r="H1263" s="9"/>
      <c r="I1263" s="9"/>
      <c r="X1263" s="1"/>
      <c r="AH1263" s="1"/>
      <c r="AI1263"/>
    </row>
    <row r="1264" spans="1:35">
      <c r="A1264" s="12"/>
      <c r="C1264" s="1"/>
      <c r="F1264" s="9"/>
      <c r="G1264" s="9"/>
      <c r="H1264" s="9"/>
      <c r="I1264" s="9"/>
      <c r="X1264" s="1"/>
      <c r="AH1264" s="1"/>
      <c r="AI1264"/>
    </row>
    <row r="1265" spans="1:35">
      <c r="A1265" s="12"/>
      <c r="C1265" s="1"/>
      <c r="F1265" s="9"/>
      <c r="G1265" s="9"/>
      <c r="H1265" s="9"/>
      <c r="I1265" s="9"/>
      <c r="X1265" s="1"/>
      <c r="AH1265" s="1"/>
      <c r="AI1265"/>
    </row>
    <row r="1266" spans="1:35">
      <c r="A1266" s="12"/>
      <c r="C1266" s="1"/>
      <c r="F1266" s="9"/>
      <c r="G1266" s="9"/>
      <c r="H1266" s="9"/>
      <c r="I1266" s="9"/>
      <c r="X1266" s="1"/>
      <c r="AH1266" s="1"/>
      <c r="AI1266"/>
    </row>
    <row r="1267" spans="1:35">
      <c r="A1267" s="12"/>
      <c r="C1267" s="1"/>
      <c r="F1267" s="9"/>
      <c r="G1267" s="9"/>
      <c r="H1267" s="9"/>
      <c r="I1267" s="9"/>
      <c r="X1267" s="1"/>
      <c r="AH1267" s="1"/>
      <c r="AI1267"/>
    </row>
    <row r="1268" spans="1:35">
      <c r="A1268" s="12"/>
      <c r="C1268" s="1"/>
      <c r="F1268" s="9"/>
      <c r="G1268" s="9"/>
      <c r="H1268" s="9"/>
      <c r="I1268" s="9"/>
      <c r="X1268" s="1"/>
      <c r="AH1268" s="1"/>
      <c r="AI1268"/>
    </row>
    <row r="1269" spans="1:35">
      <c r="A1269" s="12"/>
      <c r="C1269" s="1"/>
      <c r="F1269" s="9"/>
      <c r="G1269" s="9"/>
      <c r="H1269" s="9"/>
      <c r="I1269" s="9"/>
      <c r="X1269" s="1"/>
      <c r="AH1269" s="1"/>
      <c r="AI1269"/>
    </row>
    <row r="1270" spans="1:35">
      <c r="A1270" s="12"/>
      <c r="C1270" s="1"/>
      <c r="F1270" s="9"/>
      <c r="G1270" s="9"/>
      <c r="H1270" s="9"/>
      <c r="I1270" s="9"/>
      <c r="X1270" s="1"/>
      <c r="AH1270" s="1"/>
      <c r="AI1270"/>
    </row>
    <row r="1271" spans="1:35">
      <c r="A1271" s="12"/>
      <c r="C1271" s="1"/>
      <c r="F1271" s="9"/>
      <c r="G1271" s="9"/>
      <c r="H1271" s="9"/>
      <c r="I1271" s="9"/>
      <c r="X1271" s="1"/>
      <c r="AH1271" s="1"/>
      <c r="AI1271"/>
    </row>
    <row r="1272" spans="1:35">
      <c r="A1272" s="12"/>
      <c r="C1272" s="1"/>
      <c r="F1272" s="9"/>
      <c r="G1272" s="9"/>
      <c r="H1272" s="9"/>
      <c r="I1272" s="9"/>
      <c r="X1272" s="1"/>
      <c r="AH1272" s="1"/>
      <c r="AI1272"/>
    </row>
    <row r="1273" spans="1:35">
      <c r="A1273" s="12"/>
      <c r="C1273" s="1"/>
      <c r="F1273" s="9"/>
      <c r="G1273" s="9"/>
      <c r="H1273" s="9"/>
      <c r="I1273" s="9"/>
      <c r="X1273" s="1"/>
      <c r="AH1273" s="1"/>
      <c r="AI1273"/>
    </row>
    <row r="1274" spans="1:35">
      <c r="A1274" s="12"/>
      <c r="C1274" s="1"/>
      <c r="F1274" s="9"/>
      <c r="G1274" s="9"/>
      <c r="H1274" s="9"/>
      <c r="I1274" s="9"/>
      <c r="X1274" s="1"/>
      <c r="AH1274" s="1"/>
      <c r="AI1274"/>
    </row>
    <row r="1275" spans="1:35">
      <c r="A1275" s="12"/>
      <c r="C1275" s="1"/>
      <c r="F1275" s="9"/>
      <c r="G1275" s="9"/>
      <c r="H1275" s="9"/>
      <c r="I1275" s="9"/>
      <c r="X1275" s="1"/>
      <c r="AH1275" s="1"/>
      <c r="AI1275"/>
    </row>
    <row r="1276" spans="1:35">
      <c r="A1276" s="12"/>
      <c r="C1276" s="1"/>
      <c r="F1276" s="9"/>
      <c r="G1276" s="9"/>
      <c r="H1276" s="9"/>
      <c r="I1276" s="9"/>
      <c r="X1276" s="1"/>
      <c r="AH1276" s="1"/>
      <c r="AI1276"/>
    </row>
    <row r="1277" spans="1:35">
      <c r="A1277" s="12"/>
      <c r="C1277" s="1"/>
      <c r="F1277" s="9"/>
      <c r="G1277" s="9"/>
      <c r="H1277" s="9"/>
      <c r="I1277" s="9"/>
      <c r="X1277" s="1"/>
      <c r="AH1277" s="1"/>
      <c r="AI1277"/>
    </row>
    <row r="1278" spans="1:35">
      <c r="A1278" s="12"/>
      <c r="C1278" s="1"/>
      <c r="F1278" s="9"/>
      <c r="G1278" s="9"/>
      <c r="H1278" s="9"/>
      <c r="I1278" s="9"/>
      <c r="X1278" s="1"/>
      <c r="AH1278" s="1"/>
      <c r="AI1278"/>
    </row>
    <row r="1279" spans="1:35">
      <c r="A1279" s="12"/>
      <c r="C1279" s="1"/>
      <c r="F1279" s="9"/>
      <c r="G1279" s="9"/>
      <c r="H1279" s="9"/>
      <c r="I1279" s="9"/>
      <c r="X1279" s="1"/>
      <c r="AH1279" s="1"/>
      <c r="AI1279"/>
    </row>
    <row r="1280" spans="1:35">
      <c r="A1280" s="12"/>
      <c r="C1280" s="1"/>
      <c r="F1280" s="9"/>
      <c r="G1280" s="9"/>
      <c r="H1280" s="9"/>
      <c r="I1280" s="9"/>
      <c r="X1280" s="1"/>
      <c r="AH1280" s="1"/>
      <c r="AI1280"/>
    </row>
    <row r="1281" spans="1:35">
      <c r="A1281" s="12"/>
      <c r="C1281" s="1"/>
      <c r="F1281" s="9"/>
      <c r="G1281" s="9"/>
      <c r="H1281" s="9"/>
      <c r="I1281" s="9"/>
      <c r="X1281" s="1"/>
      <c r="AH1281" s="1"/>
      <c r="AI1281"/>
    </row>
    <row r="1282" spans="1:35">
      <c r="A1282" s="12"/>
      <c r="C1282" s="1"/>
      <c r="F1282" s="9"/>
      <c r="G1282" s="9"/>
      <c r="H1282" s="9"/>
      <c r="I1282" s="9"/>
      <c r="X1282" s="1"/>
      <c r="AH1282" s="1"/>
      <c r="AI1282"/>
    </row>
    <row r="1283" spans="1:35">
      <c r="A1283" s="12"/>
      <c r="C1283" s="1"/>
      <c r="F1283" s="9"/>
      <c r="G1283" s="9"/>
      <c r="H1283" s="9"/>
      <c r="I1283" s="9"/>
      <c r="X1283" s="1"/>
      <c r="AH1283" s="1"/>
      <c r="AI1283"/>
    </row>
    <row r="1284" spans="1:35">
      <c r="A1284" s="12"/>
      <c r="C1284" s="1"/>
      <c r="F1284" s="9"/>
      <c r="G1284" s="9"/>
      <c r="H1284" s="9"/>
      <c r="I1284" s="9"/>
      <c r="X1284" s="1"/>
      <c r="AH1284" s="1"/>
      <c r="AI1284"/>
    </row>
    <row r="1285" spans="1:35">
      <c r="A1285" s="12"/>
      <c r="C1285" s="1"/>
      <c r="F1285" s="9"/>
      <c r="G1285" s="9"/>
      <c r="H1285" s="9"/>
      <c r="I1285" s="9"/>
      <c r="X1285" s="1"/>
      <c r="AH1285" s="1"/>
      <c r="AI1285"/>
    </row>
    <row r="1286" spans="1:35">
      <c r="A1286" s="12"/>
      <c r="C1286" s="1"/>
      <c r="F1286" s="9"/>
      <c r="G1286" s="9"/>
      <c r="H1286" s="9"/>
      <c r="I1286" s="9"/>
      <c r="X1286" s="1"/>
      <c r="AH1286" s="1"/>
      <c r="AI1286"/>
    </row>
    <row r="1287" spans="1:35">
      <c r="A1287" s="12"/>
      <c r="C1287" s="1"/>
      <c r="F1287" s="9"/>
      <c r="G1287" s="9"/>
      <c r="H1287" s="9"/>
      <c r="I1287" s="9"/>
      <c r="X1287" s="1"/>
      <c r="AH1287" s="1"/>
      <c r="AI1287"/>
    </row>
    <row r="1288" spans="1:35">
      <c r="A1288" s="12"/>
      <c r="C1288" s="1"/>
      <c r="F1288" s="9"/>
      <c r="G1288" s="9"/>
      <c r="H1288" s="9"/>
      <c r="I1288" s="9"/>
      <c r="X1288" s="1"/>
      <c r="AH1288" s="1"/>
      <c r="AI1288"/>
    </row>
    <row r="1289" spans="1:35">
      <c r="A1289" s="12"/>
      <c r="C1289" s="1"/>
      <c r="F1289" s="9"/>
      <c r="G1289" s="9"/>
      <c r="H1289" s="9"/>
      <c r="I1289" s="9"/>
      <c r="X1289" s="1"/>
      <c r="AH1289" s="1"/>
      <c r="AI1289"/>
    </row>
    <row r="1290" spans="1:35">
      <c r="A1290" s="12"/>
      <c r="C1290" s="1"/>
      <c r="F1290" s="9"/>
      <c r="G1290" s="9"/>
      <c r="H1290" s="9"/>
      <c r="I1290" s="9"/>
      <c r="X1290" s="1"/>
      <c r="AH1290" s="1"/>
      <c r="AI1290"/>
    </row>
    <row r="1291" spans="1:35">
      <c r="A1291" s="12"/>
      <c r="C1291" s="1"/>
      <c r="F1291" s="9"/>
      <c r="G1291" s="9"/>
      <c r="H1291" s="9"/>
      <c r="I1291" s="9"/>
      <c r="X1291" s="1"/>
      <c r="AH1291" s="1"/>
      <c r="AI1291"/>
    </row>
    <row r="1292" spans="1:35">
      <c r="A1292" s="12"/>
      <c r="C1292" s="1"/>
      <c r="F1292" s="9"/>
      <c r="G1292" s="9"/>
      <c r="H1292" s="9"/>
      <c r="I1292" s="9"/>
      <c r="X1292" s="1"/>
      <c r="AH1292" s="1"/>
      <c r="AI1292"/>
    </row>
    <row r="1293" spans="1:35">
      <c r="A1293" s="12"/>
      <c r="C1293" s="1"/>
      <c r="F1293" s="9"/>
      <c r="G1293" s="9"/>
      <c r="H1293" s="9"/>
      <c r="I1293" s="9"/>
      <c r="X1293" s="1"/>
      <c r="AH1293" s="1"/>
      <c r="AI1293"/>
    </row>
    <row r="1294" spans="1:35">
      <c r="A1294" s="12"/>
      <c r="C1294" s="1"/>
      <c r="F1294" s="9"/>
      <c r="G1294" s="9"/>
      <c r="H1294" s="9"/>
      <c r="I1294" s="9"/>
      <c r="X1294" s="1"/>
      <c r="AH1294" s="1"/>
      <c r="AI1294"/>
    </row>
    <row r="1295" spans="1:35">
      <c r="A1295" s="12"/>
      <c r="C1295" s="1"/>
      <c r="F1295" s="9"/>
      <c r="G1295" s="9"/>
      <c r="H1295" s="9"/>
      <c r="I1295" s="9"/>
      <c r="X1295" s="1"/>
      <c r="AH1295" s="1"/>
      <c r="AI1295"/>
    </row>
    <row r="1296" spans="1:35">
      <c r="A1296" s="12"/>
      <c r="C1296" s="1"/>
      <c r="F1296" s="9"/>
      <c r="G1296" s="9"/>
      <c r="H1296" s="9"/>
      <c r="I1296" s="9"/>
      <c r="X1296" s="1"/>
      <c r="AH1296" s="1"/>
      <c r="AI1296"/>
    </row>
    <row r="1297" spans="1:35">
      <c r="A1297" s="12"/>
      <c r="C1297" s="1"/>
      <c r="F1297" s="9"/>
      <c r="G1297" s="9"/>
      <c r="H1297" s="9"/>
      <c r="I1297" s="9"/>
      <c r="X1297" s="1"/>
      <c r="AH1297" s="1"/>
      <c r="AI1297"/>
    </row>
    <row r="1298" spans="1:35">
      <c r="A1298" s="12"/>
      <c r="C1298" s="1"/>
      <c r="F1298" s="9"/>
      <c r="G1298" s="9"/>
      <c r="H1298" s="9"/>
      <c r="I1298" s="9"/>
      <c r="X1298" s="1"/>
      <c r="AH1298" s="1"/>
      <c r="AI1298"/>
    </row>
    <row r="1299" spans="1:35">
      <c r="A1299" s="12"/>
      <c r="C1299" s="1"/>
      <c r="F1299" s="9"/>
      <c r="G1299" s="9"/>
      <c r="H1299" s="9"/>
      <c r="I1299" s="9"/>
      <c r="X1299" s="1"/>
      <c r="AH1299" s="1"/>
      <c r="AI1299"/>
    </row>
    <row r="1300" spans="1:35">
      <c r="A1300" s="12"/>
      <c r="C1300" s="1"/>
      <c r="F1300" s="9"/>
      <c r="G1300" s="9"/>
      <c r="H1300" s="9"/>
      <c r="I1300" s="9"/>
      <c r="X1300" s="1"/>
      <c r="AH1300" s="1"/>
      <c r="AI1300"/>
    </row>
    <row r="1301" spans="1:35">
      <c r="A1301" s="12"/>
      <c r="C1301" s="1"/>
      <c r="F1301" s="9"/>
      <c r="G1301" s="9"/>
      <c r="H1301" s="9"/>
      <c r="I1301" s="9"/>
      <c r="X1301" s="1"/>
      <c r="AH1301" s="1"/>
      <c r="AI1301"/>
    </row>
    <row r="1302" spans="1:35">
      <c r="A1302" s="12"/>
      <c r="C1302" s="1"/>
      <c r="F1302" s="9"/>
      <c r="G1302" s="9"/>
      <c r="H1302" s="9"/>
      <c r="I1302" s="9"/>
      <c r="X1302" s="1"/>
      <c r="AH1302" s="1"/>
      <c r="AI1302"/>
    </row>
    <row r="1303" spans="1:35">
      <c r="A1303" s="12"/>
      <c r="C1303" s="1"/>
      <c r="F1303" s="9"/>
      <c r="G1303" s="9"/>
      <c r="H1303" s="9"/>
      <c r="I1303" s="9"/>
      <c r="X1303" s="1"/>
      <c r="AH1303" s="1"/>
      <c r="AI1303"/>
    </row>
    <row r="1304" spans="1:35">
      <c r="A1304" s="12"/>
      <c r="C1304" s="1"/>
      <c r="F1304" s="9"/>
      <c r="G1304" s="9"/>
      <c r="H1304" s="9"/>
      <c r="I1304" s="9"/>
      <c r="X1304" s="1"/>
      <c r="AH1304" s="1"/>
      <c r="AI1304"/>
    </row>
    <row r="1305" spans="1:35">
      <c r="A1305" s="12"/>
      <c r="C1305" s="1"/>
      <c r="F1305" s="9"/>
      <c r="G1305" s="9"/>
      <c r="H1305" s="9"/>
      <c r="I1305" s="9"/>
      <c r="X1305" s="1"/>
      <c r="AH1305" s="1"/>
      <c r="AI1305"/>
    </row>
    <row r="1306" spans="1:35">
      <c r="A1306" s="12"/>
      <c r="C1306" s="1"/>
      <c r="F1306" s="9"/>
      <c r="G1306" s="9"/>
      <c r="H1306" s="9"/>
      <c r="I1306" s="9"/>
      <c r="X1306" s="1"/>
      <c r="AH1306" s="1"/>
      <c r="AI1306"/>
    </row>
    <row r="1307" spans="1:35">
      <c r="A1307" s="12"/>
      <c r="C1307" s="1"/>
      <c r="F1307" s="9"/>
      <c r="G1307" s="9"/>
      <c r="H1307" s="9"/>
      <c r="I1307" s="9"/>
      <c r="X1307" s="1"/>
      <c r="AH1307" s="1"/>
      <c r="AI1307"/>
    </row>
    <row r="1308" spans="1:35">
      <c r="A1308" s="12"/>
      <c r="C1308" s="1"/>
      <c r="F1308" s="9"/>
      <c r="G1308" s="9"/>
      <c r="H1308" s="9"/>
      <c r="I1308" s="9"/>
      <c r="X1308" s="1"/>
      <c r="AH1308" s="1"/>
      <c r="AI1308"/>
    </row>
    <row r="1309" spans="1:35">
      <c r="A1309" s="12"/>
      <c r="C1309" s="1"/>
      <c r="F1309" s="9"/>
      <c r="G1309" s="9"/>
      <c r="H1309" s="9"/>
      <c r="I1309" s="9"/>
      <c r="X1309" s="1"/>
      <c r="AH1309" s="1"/>
      <c r="AI1309"/>
    </row>
    <row r="1310" spans="1:35">
      <c r="A1310" s="12"/>
      <c r="C1310" s="1"/>
      <c r="F1310" s="9"/>
      <c r="G1310" s="9"/>
      <c r="H1310" s="9"/>
      <c r="I1310" s="9"/>
      <c r="X1310" s="1"/>
      <c r="AH1310" s="1"/>
      <c r="AI1310"/>
    </row>
    <row r="1311" spans="1:35">
      <c r="A1311" s="12"/>
      <c r="C1311" s="1"/>
      <c r="F1311" s="9"/>
      <c r="G1311" s="9"/>
      <c r="H1311" s="9"/>
      <c r="I1311" s="9"/>
      <c r="X1311" s="1"/>
      <c r="AH1311" s="1"/>
      <c r="AI1311"/>
    </row>
    <row r="1312" spans="1:35">
      <c r="A1312" s="12"/>
      <c r="C1312" s="1"/>
      <c r="F1312" s="9"/>
      <c r="G1312" s="9"/>
      <c r="H1312" s="9"/>
      <c r="I1312" s="9"/>
      <c r="X1312" s="1"/>
      <c r="AH1312" s="1"/>
      <c r="AI1312"/>
    </row>
    <row r="1313" spans="1:35">
      <c r="A1313" s="12"/>
      <c r="C1313" s="1"/>
      <c r="F1313" s="9"/>
      <c r="G1313" s="9"/>
      <c r="H1313" s="9"/>
      <c r="I1313" s="9"/>
      <c r="X1313" s="1"/>
      <c r="AH1313" s="1"/>
      <c r="AI1313"/>
    </row>
    <row r="1314" spans="1:35">
      <c r="A1314" s="12"/>
      <c r="C1314" s="1"/>
      <c r="F1314" s="9"/>
      <c r="G1314" s="9"/>
      <c r="H1314" s="9"/>
      <c r="I1314" s="9"/>
      <c r="X1314" s="1"/>
      <c r="AH1314" s="1"/>
      <c r="AI1314"/>
    </row>
    <row r="1315" spans="1:35">
      <c r="A1315" s="12"/>
      <c r="C1315" s="1"/>
      <c r="F1315" s="9"/>
      <c r="G1315" s="9"/>
      <c r="H1315" s="9"/>
      <c r="I1315" s="9"/>
      <c r="X1315" s="1"/>
      <c r="AH1315" s="1"/>
      <c r="AI1315"/>
    </row>
    <row r="1316" spans="1:35">
      <c r="A1316" s="12"/>
      <c r="C1316" s="1"/>
      <c r="F1316" s="9"/>
      <c r="G1316" s="9"/>
      <c r="H1316" s="9"/>
      <c r="I1316" s="9"/>
      <c r="X1316" s="1"/>
      <c r="AH1316" s="1"/>
      <c r="AI1316"/>
    </row>
    <row r="1317" spans="1:35">
      <c r="A1317" s="12"/>
      <c r="C1317" s="1"/>
      <c r="F1317" s="9"/>
      <c r="G1317" s="9"/>
      <c r="H1317" s="9"/>
      <c r="I1317" s="9"/>
      <c r="X1317" s="1"/>
      <c r="AH1317" s="1"/>
      <c r="AI1317"/>
    </row>
    <row r="1318" spans="1:35">
      <c r="A1318" s="12"/>
      <c r="C1318" s="1"/>
      <c r="F1318" s="9"/>
      <c r="G1318" s="9"/>
      <c r="H1318" s="9"/>
      <c r="I1318" s="9"/>
      <c r="X1318" s="1"/>
      <c r="AH1318" s="1"/>
      <c r="AI1318"/>
    </row>
    <row r="1319" spans="1:35">
      <c r="A1319" s="12"/>
      <c r="C1319" s="1"/>
      <c r="F1319" s="9"/>
      <c r="G1319" s="9"/>
      <c r="H1319" s="9"/>
      <c r="I1319" s="9"/>
      <c r="X1319" s="1"/>
      <c r="AH1319" s="1"/>
      <c r="AI1319"/>
    </row>
    <row r="1320" spans="1:35">
      <c r="A1320" s="12"/>
      <c r="C1320" s="1"/>
      <c r="F1320" s="9"/>
      <c r="G1320" s="9"/>
      <c r="H1320" s="9"/>
      <c r="I1320" s="9"/>
      <c r="X1320" s="1"/>
      <c r="AH1320" s="1"/>
      <c r="AI1320"/>
    </row>
    <row r="1321" spans="1:35">
      <c r="A1321" s="12"/>
      <c r="C1321" s="1"/>
      <c r="F1321" s="9"/>
      <c r="G1321" s="9"/>
      <c r="H1321" s="9"/>
      <c r="I1321" s="9"/>
      <c r="X1321" s="1"/>
      <c r="AH1321" s="1"/>
      <c r="AI1321"/>
    </row>
    <row r="1322" spans="1:35">
      <c r="A1322" s="12"/>
      <c r="C1322" s="1"/>
      <c r="F1322" s="9"/>
      <c r="G1322" s="9"/>
      <c r="H1322" s="9"/>
      <c r="I1322" s="9"/>
      <c r="X1322" s="1"/>
      <c r="AH1322" s="1"/>
      <c r="AI1322"/>
    </row>
    <row r="1323" spans="1:35">
      <c r="A1323" s="12"/>
      <c r="C1323" s="1"/>
      <c r="F1323" s="9"/>
      <c r="G1323" s="9"/>
      <c r="H1323" s="9"/>
      <c r="I1323" s="9"/>
      <c r="X1323" s="1"/>
      <c r="AH1323" s="1"/>
      <c r="AI1323"/>
    </row>
    <row r="1324" spans="1:35">
      <c r="A1324" s="12"/>
      <c r="C1324" s="1"/>
      <c r="F1324" s="9"/>
      <c r="G1324" s="9"/>
      <c r="H1324" s="9"/>
      <c r="I1324" s="9"/>
      <c r="X1324" s="1"/>
      <c r="AH1324" s="1"/>
      <c r="AI1324"/>
    </row>
    <row r="1325" spans="1:35">
      <c r="A1325" s="12"/>
      <c r="C1325" s="1"/>
      <c r="F1325" s="9"/>
      <c r="G1325" s="9"/>
      <c r="H1325" s="9"/>
      <c r="I1325" s="9"/>
      <c r="X1325" s="1"/>
      <c r="AH1325" s="1"/>
      <c r="AI1325"/>
    </row>
    <row r="1326" spans="1:35">
      <c r="A1326" s="12"/>
      <c r="C1326" s="1"/>
      <c r="F1326" s="9"/>
      <c r="G1326" s="9"/>
      <c r="H1326" s="9"/>
      <c r="I1326" s="9"/>
      <c r="X1326" s="1"/>
      <c r="AH1326" s="1"/>
      <c r="AI1326"/>
    </row>
    <row r="1327" spans="1:35">
      <c r="A1327" s="12"/>
      <c r="C1327" s="1"/>
      <c r="F1327" s="9"/>
      <c r="G1327" s="9"/>
      <c r="H1327" s="9"/>
      <c r="I1327" s="9"/>
      <c r="X1327" s="1"/>
      <c r="AH1327" s="1"/>
      <c r="AI1327"/>
    </row>
    <row r="1328" spans="1:35">
      <c r="A1328" s="12"/>
      <c r="C1328" s="1"/>
      <c r="F1328" s="9"/>
      <c r="G1328" s="9"/>
      <c r="H1328" s="9"/>
      <c r="I1328" s="9"/>
      <c r="X1328" s="1"/>
      <c r="AH1328" s="1"/>
      <c r="AI1328"/>
    </row>
    <row r="1329" spans="1:35">
      <c r="A1329" s="12"/>
      <c r="C1329" s="1"/>
      <c r="F1329" s="9"/>
      <c r="G1329" s="9"/>
      <c r="H1329" s="9"/>
      <c r="I1329" s="9"/>
      <c r="X1329" s="1"/>
      <c r="AH1329" s="1"/>
      <c r="AI1329"/>
    </row>
    <row r="1330" spans="1:35">
      <c r="A1330" s="12"/>
      <c r="C1330" s="1"/>
      <c r="F1330" s="9"/>
      <c r="G1330" s="9"/>
      <c r="H1330" s="9"/>
      <c r="I1330" s="9"/>
      <c r="X1330" s="1"/>
      <c r="AH1330" s="1"/>
      <c r="AI1330"/>
    </row>
    <row r="1331" spans="1:35">
      <c r="A1331" s="12"/>
      <c r="C1331" s="1"/>
      <c r="F1331" s="9"/>
      <c r="G1331" s="9"/>
      <c r="H1331" s="9"/>
      <c r="I1331" s="9"/>
      <c r="X1331" s="1"/>
      <c r="AH1331" s="1"/>
      <c r="AI1331"/>
    </row>
    <row r="1332" spans="1:35">
      <c r="A1332" s="12"/>
      <c r="C1332" s="1"/>
      <c r="F1332" s="9"/>
      <c r="G1332" s="9"/>
      <c r="H1332" s="9"/>
      <c r="I1332" s="9"/>
      <c r="X1332" s="1"/>
      <c r="AH1332" s="1"/>
      <c r="AI1332"/>
    </row>
    <row r="1333" spans="1:35">
      <c r="A1333" s="12"/>
      <c r="C1333" s="1"/>
      <c r="F1333" s="9"/>
      <c r="G1333" s="9"/>
      <c r="H1333" s="9"/>
      <c r="I1333" s="9"/>
      <c r="X1333" s="1"/>
      <c r="AH1333" s="1"/>
      <c r="AI1333"/>
    </row>
    <row r="1334" spans="1:35">
      <c r="A1334" s="12"/>
      <c r="C1334" s="1"/>
      <c r="F1334" s="9"/>
      <c r="G1334" s="9"/>
      <c r="H1334" s="9"/>
      <c r="I1334" s="9"/>
      <c r="X1334" s="1"/>
      <c r="AH1334" s="1"/>
      <c r="AI1334"/>
    </row>
    <row r="1335" spans="1:35">
      <c r="A1335" s="12"/>
      <c r="C1335" s="1"/>
      <c r="F1335" s="9"/>
      <c r="G1335" s="9"/>
      <c r="H1335" s="9"/>
      <c r="I1335" s="9"/>
      <c r="X1335" s="1"/>
      <c r="AH1335" s="1"/>
      <c r="AI1335"/>
    </row>
    <row r="1336" spans="1:35">
      <c r="A1336" s="12"/>
      <c r="C1336" s="1"/>
      <c r="F1336" s="9"/>
      <c r="G1336" s="9"/>
      <c r="H1336" s="9"/>
      <c r="I1336" s="9"/>
      <c r="X1336" s="1"/>
      <c r="AH1336" s="1"/>
      <c r="AI1336"/>
    </row>
    <row r="1337" spans="1:35">
      <c r="A1337" s="12"/>
      <c r="C1337" s="1"/>
      <c r="F1337" s="9"/>
      <c r="G1337" s="9"/>
      <c r="H1337" s="9"/>
      <c r="I1337" s="9"/>
      <c r="X1337" s="1"/>
      <c r="AH1337" s="1"/>
      <c r="AI1337"/>
    </row>
    <row r="1338" spans="1:35">
      <c r="A1338" s="12"/>
      <c r="C1338" s="1"/>
      <c r="F1338" s="9"/>
      <c r="G1338" s="9"/>
      <c r="H1338" s="9"/>
      <c r="I1338" s="9"/>
      <c r="X1338" s="1"/>
      <c r="AH1338" s="1"/>
      <c r="AI1338"/>
    </row>
    <row r="1339" spans="1:35">
      <c r="A1339" s="12"/>
      <c r="C1339" s="1"/>
      <c r="F1339" s="9"/>
      <c r="G1339" s="9"/>
      <c r="H1339" s="9"/>
      <c r="I1339" s="9"/>
      <c r="X1339" s="1"/>
      <c r="AH1339" s="1"/>
      <c r="AI1339"/>
    </row>
    <row r="1340" spans="1:35">
      <c r="A1340" s="12"/>
      <c r="C1340" s="1"/>
      <c r="F1340" s="9"/>
      <c r="G1340" s="9"/>
      <c r="H1340" s="9"/>
      <c r="I1340" s="9"/>
      <c r="X1340" s="1"/>
      <c r="AH1340" s="1"/>
      <c r="AI1340"/>
    </row>
    <row r="1341" spans="1:35">
      <c r="A1341" s="12"/>
      <c r="C1341" s="1"/>
      <c r="F1341" s="9"/>
      <c r="G1341" s="9"/>
      <c r="H1341" s="9"/>
      <c r="I1341" s="9"/>
      <c r="X1341" s="1"/>
      <c r="AH1341" s="1"/>
      <c r="AI1341"/>
    </row>
    <row r="1342" spans="1:35">
      <c r="A1342" s="12"/>
      <c r="C1342" s="1"/>
      <c r="F1342" s="9"/>
      <c r="G1342" s="9"/>
      <c r="H1342" s="9"/>
      <c r="I1342" s="9"/>
      <c r="X1342" s="1"/>
      <c r="AH1342" s="1"/>
      <c r="AI1342"/>
    </row>
    <row r="1343" spans="1:35">
      <c r="A1343" s="12"/>
      <c r="C1343" s="1"/>
      <c r="F1343" s="9"/>
      <c r="G1343" s="9"/>
      <c r="H1343" s="9"/>
      <c r="I1343" s="9"/>
      <c r="X1343" s="1"/>
      <c r="AH1343" s="1"/>
      <c r="AI1343"/>
    </row>
    <row r="1344" spans="1:35">
      <c r="A1344" s="12"/>
      <c r="C1344" s="1"/>
      <c r="F1344" s="9"/>
      <c r="G1344" s="9"/>
      <c r="H1344" s="9"/>
      <c r="I1344" s="9"/>
      <c r="X1344" s="1"/>
      <c r="AH1344" s="1"/>
      <c r="AI1344"/>
    </row>
    <row r="1345" spans="1:35">
      <c r="A1345" s="12"/>
      <c r="C1345" s="1"/>
      <c r="F1345" s="9"/>
      <c r="G1345" s="9"/>
      <c r="H1345" s="9"/>
      <c r="I1345" s="9"/>
      <c r="X1345" s="1"/>
      <c r="AH1345" s="1"/>
      <c r="AI1345"/>
    </row>
    <row r="1346" spans="1:35">
      <c r="A1346" s="12"/>
      <c r="C1346" s="1"/>
      <c r="F1346" s="9"/>
      <c r="G1346" s="9"/>
      <c r="H1346" s="9"/>
      <c r="I1346" s="9"/>
      <c r="X1346" s="1"/>
      <c r="AH1346" s="1"/>
      <c r="AI1346"/>
    </row>
    <row r="1347" spans="1:35">
      <c r="A1347" s="12"/>
      <c r="C1347" s="1"/>
      <c r="F1347" s="9"/>
      <c r="G1347" s="9"/>
      <c r="H1347" s="9"/>
      <c r="I1347" s="9"/>
      <c r="X1347" s="1"/>
      <c r="AH1347" s="1"/>
      <c r="AI1347"/>
    </row>
    <row r="1348" spans="1:35">
      <c r="A1348" s="12"/>
      <c r="C1348" s="1"/>
      <c r="F1348" s="9"/>
      <c r="G1348" s="9"/>
      <c r="H1348" s="9"/>
      <c r="I1348" s="9"/>
      <c r="X1348" s="1"/>
      <c r="AH1348" s="1"/>
      <c r="AI1348"/>
    </row>
    <row r="1349" spans="1:35">
      <c r="A1349" s="12"/>
      <c r="C1349" s="1"/>
      <c r="F1349" s="9"/>
      <c r="G1349" s="9"/>
      <c r="H1349" s="9"/>
      <c r="I1349" s="9"/>
      <c r="X1349" s="1"/>
      <c r="AH1349" s="1"/>
      <c r="AI1349"/>
    </row>
    <row r="1350" spans="1:35">
      <c r="A1350" s="12"/>
      <c r="C1350" s="1"/>
      <c r="F1350" s="9"/>
      <c r="G1350" s="9"/>
      <c r="H1350" s="9"/>
      <c r="I1350" s="9"/>
      <c r="X1350" s="1"/>
      <c r="AH1350" s="1"/>
      <c r="AI1350"/>
    </row>
    <row r="1351" spans="1:35">
      <c r="A1351" s="12"/>
      <c r="C1351" s="1"/>
      <c r="F1351" s="9"/>
      <c r="G1351" s="9"/>
      <c r="H1351" s="9"/>
      <c r="I1351" s="9"/>
      <c r="X1351" s="1"/>
      <c r="AH1351" s="1"/>
      <c r="AI1351"/>
    </row>
    <row r="1352" spans="1:35">
      <c r="A1352" s="12"/>
      <c r="C1352" s="1"/>
      <c r="F1352" s="9"/>
      <c r="G1352" s="9"/>
      <c r="H1352" s="9"/>
      <c r="I1352" s="9"/>
      <c r="X1352" s="1"/>
      <c r="AH1352" s="1"/>
      <c r="AI1352"/>
    </row>
    <row r="1353" spans="1:35">
      <c r="A1353" s="12"/>
      <c r="C1353" s="1"/>
      <c r="F1353" s="9"/>
      <c r="G1353" s="9"/>
      <c r="H1353" s="9"/>
      <c r="I1353" s="9"/>
      <c r="X1353" s="1"/>
      <c r="AH1353" s="1"/>
      <c r="AI1353"/>
    </row>
    <row r="1354" spans="1:35">
      <c r="A1354" s="12"/>
      <c r="C1354" s="1"/>
      <c r="F1354" s="9"/>
      <c r="G1354" s="9"/>
      <c r="H1354" s="9"/>
      <c r="I1354" s="9"/>
      <c r="X1354" s="1"/>
      <c r="AH1354" s="1"/>
      <c r="AI1354"/>
    </row>
    <row r="1355" spans="1:35">
      <c r="A1355" s="12"/>
      <c r="C1355" s="1"/>
      <c r="F1355" s="9"/>
      <c r="G1355" s="9"/>
      <c r="H1355" s="9"/>
      <c r="I1355" s="9"/>
      <c r="X1355" s="1"/>
      <c r="AH1355" s="1"/>
      <c r="AI1355"/>
    </row>
    <row r="1356" spans="1:35">
      <c r="A1356" s="12"/>
      <c r="C1356" s="1"/>
      <c r="F1356" s="9"/>
      <c r="G1356" s="9"/>
      <c r="H1356" s="9"/>
      <c r="I1356" s="9"/>
      <c r="X1356" s="1"/>
      <c r="AH1356" s="1"/>
      <c r="AI1356"/>
    </row>
    <row r="1357" spans="1:35">
      <c r="A1357" s="12"/>
      <c r="C1357" s="1"/>
      <c r="F1357" s="9"/>
      <c r="G1357" s="9"/>
      <c r="H1357" s="9"/>
      <c r="I1357" s="9"/>
      <c r="X1357" s="1"/>
      <c r="AH1357" s="1"/>
      <c r="AI1357"/>
    </row>
    <row r="1358" spans="1:35">
      <c r="A1358" s="12"/>
      <c r="C1358" s="1"/>
      <c r="F1358" s="9"/>
      <c r="G1358" s="9"/>
      <c r="H1358" s="9"/>
      <c r="I1358" s="9"/>
      <c r="X1358" s="1"/>
      <c r="AH1358" s="1"/>
      <c r="AI1358"/>
    </row>
    <row r="1359" spans="1:35">
      <c r="A1359" s="12"/>
      <c r="C1359" s="1"/>
      <c r="F1359" s="9"/>
      <c r="G1359" s="9"/>
      <c r="H1359" s="9"/>
      <c r="I1359" s="9"/>
      <c r="X1359" s="1"/>
      <c r="AH1359" s="1"/>
      <c r="AI1359"/>
    </row>
    <row r="1360" spans="1:35">
      <c r="A1360" s="12"/>
      <c r="C1360" s="1"/>
      <c r="F1360" s="9"/>
      <c r="G1360" s="9"/>
      <c r="H1360" s="9"/>
      <c r="I1360" s="9"/>
      <c r="X1360" s="1"/>
      <c r="AH1360" s="1"/>
      <c r="AI1360"/>
    </row>
    <row r="1361" spans="1:35">
      <c r="A1361" s="12"/>
      <c r="C1361" s="1"/>
      <c r="F1361" s="9"/>
      <c r="G1361" s="9"/>
      <c r="H1361" s="9"/>
      <c r="I1361" s="9"/>
      <c r="X1361" s="1"/>
      <c r="AH1361" s="1"/>
      <c r="AI1361"/>
    </row>
    <row r="1362" spans="1:35">
      <c r="A1362" s="12"/>
      <c r="C1362" s="1"/>
      <c r="F1362" s="9"/>
      <c r="G1362" s="9"/>
      <c r="H1362" s="9"/>
      <c r="I1362" s="9"/>
      <c r="X1362" s="1"/>
      <c r="AH1362" s="1"/>
      <c r="AI1362"/>
    </row>
    <row r="1363" spans="1:35">
      <c r="A1363" s="12"/>
      <c r="C1363" s="1"/>
      <c r="F1363" s="9"/>
      <c r="G1363" s="9"/>
      <c r="H1363" s="9"/>
      <c r="I1363" s="9"/>
      <c r="X1363" s="1"/>
      <c r="AH1363" s="1"/>
      <c r="AI1363"/>
    </row>
    <row r="1364" spans="1:35">
      <c r="A1364" s="12"/>
      <c r="C1364" s="1"/>
      <c r="F1364" s="9"/>
      <c r="G1364" s="9"/>
      <c r="H1364" s="9"/>
      <c r="I1364" s="9"/>
      <c r="X1364" s="1"/>
      <c r="AH1364" s="1"/>
      <c r="AI1364"/>
    </row>
    <row r="1365" spans="1:35">
      <c r="A1365" s="12"/>
      <c r="C1365" s="1"/>
      <c r="F1365" s="9"/>
      <c r="G1365" s="9"/>
      <c r="H1365" s="9"/>
      <c r="I1365" s="9"/>
      <c r="X1365" s="1"/>
      <c r="AH1365" s="1"/>
      <c r="AI1365"/>
    </row>
    <row r="1366" spans="1:35">
      <c r="A1366" s="12"/>
      <c r="C1366" s="1"/>
      <c r="F1366" s="9"/>
      <c r="G1366" s="9"/>
      <c r="H1366" s="9"/>
      <c r="I1366" s="9"/>
      <c r="X1366" s="1"/>
      <c r="AH1366" s="1"/>
      <c r="AI1366"/>
    </row>
    <row r="1367" spans="1:35">
      <c r="A1367" s="12"/>
      <c r="C1367" s="1"/>
      <c r="F1367" s="9"/>
      <c r="G1367" s="9"/>
      <c r="H1367" s="9"/>
      <c r="I1367" s="9"/>
      <c r="X1367" s="1"/>
      <c r="AH1367" s="1"/>
      <c r="AI1367"/>
    </row>
    <row r="1368" spans="1:35">
      <c r="A1368" s="12"/>
      <c r="C1368" s="1"/>
      <c r="F1368" s="9"/>
      <c r="G1368" s="9"/>
      <c r="H1368" s="9"/>
      <c r="I1368" s="9"/>
      <c r="X1368" s="1"/>
      <c r="AH1368" s="1"/>
      <c r="AI1368"/>
    </row>
    <row r="1369" spans="1:35">
      <c r="A1369" s="12"/>
      <c r="C1369" s="1"/>
      <c r="F1369" s="9"/>
      <c r="G1369" s="9"/>
      <c r="H1369" s="9"/>
      <c r="I1369" s="9"/>
      <c r="X1369" s="1"/>
      <c r="AH1369" s="1"/>
      <c r="AI1369"/>
    </row>
    <row r="1370" spans="1:35">
      <c r="A1370" s="12"/>
      <c r="C1370" s="1"/>
      <c r="F1370" s="9"/>
      <c r="G1370" s="9"/>
      <c r="H1370" s="9"/>
      <c r="I1370" s="9"/>
      <c r="X1370" s="1"/>
      <c r="AH1370" s="1"/>
      <c r="AI1370"/>
    </row>
    <row r="1371" spans="1:35">
      <c r="A1371" s="12"/>
      <c r="C1371" s="1"/>
      <c r="F1371" s="9"/>
      <c r="G1371" s="9"/>
      <c r="H1371" s="9"/>
      <c r="I1371" s="9"/>
      <c r="X1371" s="1"/>
      <c r="AH1371" s="1"/>
      <c r="AI1371"/>
    </row>
    <row r="1372" spans="1:35">
      <c r="A1372" s="12"/>
      <c r="C1372" s="1"/>
      <c r="F1372" s="9"/>
      <c r="G1372" s="9"/>
      <c r="H1372" s="9"/>
      <c r="I1372" s="9"/>
      <c r="X1372" s="1"/>
      <c r="AH1372" s="1"/>
      <c r="AI1372"/>
    </row>
    <row r="1373" spans="1:35">
      <c r="A1373" s="12"/>
      <c r="C1373" s="1"/>
      <c r="F1373" s="9"/>
      <c r="G1373" s="9"/>
      <c r="H1373" s="9"/>
      <c r="I1373" s="9"/>
      <c r="X1373" s="1"/>
      <c r="AH1373" s="1"/>
      <c r="AI1373"/>
    </row>
    <row r="1374" spans="1:35">
      <c r="A1374" s="12"/>
      <c r="C1374" s="1"/>
      <c r="F1374" s="9"/>
      <c r="G1374" s="9"/>
      <c r="H1374" s="9"/>
      <c r="I1374" s="9"/>
      <c r="X1374" s="1"/>
      <c r="AH1374" s="1"/>
      <c r="AI1374"/>
    </row>
    <row r="1375" spans="1:35">
      <c r="A1375" s="12"/>
      <c r="C1375" s="1"/>
      <c r="F1375" s="9"/>
      <c r="G1375" s="9"/>
      <c r="H1375" s="9"/>
      <c r="I1375" s="9"/>
      <c r="X1375" s="1"/>
      <c r="AH1375" s="1"/>
      <c r="AI1375"/>
    </row>
    <row r="1376" spans="1:35">
      <c r="A1376" s="12"/>
      <c r="C1376" s="1"/>
      <c r="F1376" s="9"/>
      <c r="G1376" s="9"/>
      <c r="H1376" s="9"/>
      <c r="I1376" s="9"/>
      <c r="X1376" s="1"/>
      <c r="AH1376" s="1"/>
      <c r="AI1376"/>
    </row>
    <row r="1377" spans="1:35">
      <c r="A1377" s="12"/>
      <c r="C1377" s="1"/>
      <c r="F1377" s="9"/>
      <c r="G1377" s="9"/>
      <c r="H1377" s="9"/>
      <c r="I1377" s="9"/>
      <c r="X1377" s="1"/>
      <c r="AH1377" s="1"/>
      <c r="AI1377"/>
    </row>
    <row r="1378" spans="1:35">
      <c r="A1378" s="12"/>
      <c r="C1378" s="1"/>
      <c r="F1378" s="9"/>
      <c r="G1378" s="9"/>
      <c r="H1378" s="9"/>
      <c r="I1378" s="9"/>
      <c r="X1378" s="1"/>
      <c r="AH1378" s="1"/>
      <c r="AI1378"/>
    </row>
    <row r="1379" spans="1:35">
      <c r="A1379" s="12"/>
      <c r="C1379" s="1"/>
      <c r="F1379" s="9"/>
      <c r="G1379" s="9"/>
      <c r="H1379" s="9"/>
      <c r="I1379" s="9"/>
      <c r="X1379" s="1"/>
      <c r="AH1379" s="1"/>
      <c r="AI1379"/>
    </row>
    <row r="1380" spans="1:35">
      <c r="A1380" s="12"/>
      <c r="C1380" s="1"/>
      <c r="F1380" s="9"/>
      <c r="G1380" s="9"/>
      <c r="H1380" s="9"/>
      <c r="I1380" s="9"/>
      <c r="X1380" s="1"/>
      <c r="AH1380" s="1"/>
      <c r="AI1380"/>
    </row>
    <row r="1381" spans="1:35">
      <c r="A1381" s="12"/>
      <c r="C1381" s="1"/>
      <c r="F1381" s="9"/>
      <c r="G1381" s="9"/>
      <c r="H1381" s="9"/>
      <c r="I1381" s="9"/>
      <c r="X1381" s="1"/>
      <c r="AH1381" s="1"/>
      <c r="AI1381"/>
    </row>
    <row r="1382" spans="1:35">
      <c r="A1382" s="12"/>
      <c r="C1382" s="1"/>
      <c r="F1382" s="9"/>
      <c r="G1382" s="9"/>
      <c r="H1382" s="9"/>
      <c r="I1382" s="9"/>
      <c r="X1382" s="1"/>
      <c r="AH1382" s="1"/>
      <c r="AI1382"/>
    </row>
    <row r="1383" spans="1:35">
      <c r="A1383" s="12"/>
      <c r="C1383" s="1"/>
      <c r="F1383" s="9"/>
      <c r="G1383" s="9"/>
      <c r="H1383" s="9"/>
      <c r="I1383" s="9"/>
      <c r="X1383" s="1"/>
      <c r="AH1383" s="1"/>
      <c r="AI1383"/>
    </row>
    <row r="1384" spans="1:35">
      <c r="A1384" s="12"/>
      <c r="C1384" s="1"/>
      <c r="F1384" s="9"/>
      <c r="G1384" s="9"/>
      <c r="H1384" s="9"/>
      <c r="I1384" s="9"/>
      <c r="X1384" s="1"/>
      <c r="AH1384" s="1"/>
      <c r="AI1384"/>
    </row>
    <row r="1385" spans="1:35">
      <c r="A1385" s="12"/>
      <c r="C1385" s="1"/>
      <c r="F1385" s="9"/>
      <c r="G1385" s="9"/>
      <c r="H1385" s="9"/>
      <c r="I1385" s="9"/>
      <c r="X1385" s="1"/>
      <c r="AH1385" s="1"/>
      <c r="AI1385"/>
    </row>
    <row r="1386" spans="1:35">
      <c r="A1386" s="12"/>
      <c r="C1386" s="1"/>
      <c r="F1386" s="9"/>
      <c r="G1386" s="9"/>
      <c r="H1386" s="9"/>
      <c r="I1386" s="9"/>
      <c r="X1386" s="1"/>
      <c r="AH1386" s="1"/>
      <c r="AI1386"/>
    </row>
    <row r="1387" spans="1:35">
      <c r="A1387" s="12"/>
      <c r="C1387" s="1"/>
      <c r="F1387" s="9"/>
      <c r="G1387" s="9"/>
      <c r="H1387" s="9"/>
      <c r="I1387" s="9"/>
      <c r="X1387" s="1"/>
      <c r="AH1387" s="1"/>
      <c r="AI1387"/>
    </row>
    <row r="1388" spans="1:35">
      <c r="A1388" s="12"/>
      <c r="C1388" s="1"/>
      <c r="F1388" s="9"/>
      <c r="G1388" s="9"/>
      <c r="H1388" s="9"/>
      <c r="I1388" s="9"/>
      <c r="X1388" s="1"/>
      <c r="AH1388" s="1"/>
      <c r="AI1388"/>
    </row>
    <row r="1389" spans="1:35">
      <c r="A1389" s="12"/>
      <c r="C1389" s="1"/>
      <c r="F1389" s="9"/>
      <c r="G1389" s="9"/>
      <c r="H1389" s="9"/>
      <c r="I1389" s="9"/>
      <c r="X1389" s="1"/>
      <c r="AH1389" s="1"/>
      <c r="AI1389"/>
    </row>
    <row r="1390" spans="1:35">
      <c r="A1390" s="12"/>
      <c r="C1390" s="1"/>
      <c r="F1390" s="9"/>
      <c r="G1390" s="9"/>
      <c r="H1390" s="9"/>
      <c r="I1390" s="9"/>
      <c r="X1390" s="1"/>
      <c r="AH1390" s="1"/>
      <c r="AI1390"/>
    </row>
    <row r="1391" spans="1:35">
      <c r="A1391" s="12"/>
      <c r="C1391" s="1"/>
      <c r="F1391" s="9"/>
      <c r="G1391" s="9"/>
      <c r="H1391" s="9"/>
      <c r="I1391" s="9"/>
      <c r="X1391" s="1"/>
      <c r="AH1391" s="1"/>
      <c r="AI1391"/>
    </row>
    <row r="1392" spans="1:35">
      <c r="A1392" s="12"/>
      <c r="C1392" s="1"/>
      <c r="F1392" s="9"/>
      <c r="G1392" s="9"/>
      <c r="H1392" s="9"/>
      <c r="I1392" s="9"/>
      <c r="X1392" s="1"/>
      <c r="AH1392" s="1"/>
      <c r="AI1392"/>
    </row>
    <row r="1393" spans="1:35">
      <c r="A1393" s="12"/>
      <c r="C1393" s="1"/>
      <c r="F1393" s="9"/>
      <c r="G1393" s="9"/>
      <c r="H1393" s="9"/>
      <c r="I1393" s="9"/>
      <c r="X1393" s="1"/>
      <c r="AH1393" s="1"/>
      <c r="AI1393"/>
    </row>
    <row r="1394" spans="1:35">
      <c r="A1394" s="12"/>
      <c r="C1394" s="1"/>
      <c r="F1394" s="9"/>
      <c r="G1394" s="9"/>
      <c r="H1394" s="9"/>
      <c r="I1394" s="9"/>
      <c r="X1394" s="1"/>
      <c r="AH1394" s="1"/>
      <c r="AI1394"/>
    </row>
    <row r="1395" spans="1:35">
      <c r="A1395" s="12"/>
      <c r="C1395" s="1"/>
      <c r="F1395" s="9"/>
      <c r="G1395" s="9"/>
      <c r="H1395" s="9"/>
      <c r="I1395" s="9"/>
      <c r="X1395" s="1"/>
      <c r="AH1395" s="1"/>
      <c r="AI1395"/>
    </row>
    <row r="1396" spans="1:35">
      <c r="A1396" s="12"/>
      <c r="C1396" s="1"/>
      <c r="F1396" s="9"/>
      <c r="G1396" s="9"/>
      <c r="H1396" s="9"/>
      <c r="I1396" s="9"/>
      <c r="X1396" s="1"/>
      <c r="AH1396" s="1"/>
      <c r="AI1396"/>
    </row>
    <row r="1397" spans="1:35">
      <c r="A1397" s="12"/>
      <c r="C1397" s="1"/>
      <c r="F1397" s="9"/>
      <c r="G1397" s="9"/>
      <c r="H1397" s="9"/>
      <c r="I1397" s="9"/>
      <c r="X1397" s="1"/>
      <c r="AH1397" s="1"/>
      <c r="AI1397"/>
    </row>
    <row r="1398" spans="1:35">
      <c r="A1398" s="12"/>
      <c r="C1398" s="1"/>
      <c r="F1398" s="9"/>
      <c r="G1398" s="9"/>
      <c r="H1398" s="9"/>
      <c r="I1398" s="9"/>
      <c r="X1398" s="1"/>
      <c r="AH1398" s="1"/>
      <c r="AI1398"/>
    </row>
    <row r="1399" spans="1:35">
      <c r="A1399" s="12"/>
      <c r="C1399" s="1"/>
      <c r="F1399" s="9"/>
      <c r="G1399" s="9"/>
      <c r="H1399" s="9"/>
      <c r="I1399" s="9"/>
      <c r="X1399" s="1"/>
      <c r="AH1399" s="1"/>
      <c r="AI1399"/>
    </row>
    <row r="1400" spans="1:35">
      <c r="A1400" s="12"/>
      <c r="C1400" s="1"/>
      <c r="F1400" s="9"/>
      <c r="G1400" s="9"/>
      <c r="H1400" s="9"/>
      <c r="I1400" s="9"/>
      <c r="X1400" s="1"/>
      <c r="AH1400" s="1"/>
      <c r="AI1400"/>
    </row>
    <row r="1401" spans="1:35">
      <c r="A1401" s="12"/>
      <c r="C1401" s="1"/>
      <c r="F1401" s="9"/>
      <c r="G1401" s="9"/>
      <c r="H1401" s="9"/>
      <c r="I1401" s="9"/>
      <c r="X1401" s="1"/>
      <c r="AH1401" s="1"/>
      <c r="AI1401"/>
    </row>
    <row r="1402" spans="1:35">
      <c r="A1402" s="12"/>
      <c r="C1402" s="1"/>
      <c r="F1402" s="9"/>
      <c r="G1402" s="9"/>
      <c r="H1402" s="9"/>
      <c r="I1402" s="9"/>
      <c r="X1402" s="1"/>
      <c r="AH1402" s="1"/>
      <c r="AI1402"/>
    </row>
    <row r="1403" spans="1:35">
      <c r="A1403" s="12"/>
      <c r="C1403" s="1"/>
      <c r="F1403" s="9"/>
      <c r="G1403" s="9"/>
      <c r="H1403" s="9"/>
      <c r="I1403" s="9"/>
      <c r="X1403" s="1"/>
      <c r="AH1403" s="1"/>
      <c r="AI1403"/>
    </row>
    <row r="1404" spans="1:35">
      <c r="A1404" s="12"/>
      <c r="C1404" s="1"/>
      <c r="F1404" s="9"/>
      <c r="G1404" s="9"/>
      <c r="H1404" s="9"/>
      <c r="I1404" s="9"/>
      <c r="X1404" s="1"/>
      <c r="AH1404" s="1"/>
      <c r="AI1404"/>
    </row>
    <row r="1405" spans="1:35">
      <c r="A1405" s="12"/>
      <c r="C1405" s="1"/>
      <c r="F1405" s="9"/>
      <c r="G1405" s="9"/>
      <c r="H1405" s="9"/>
      <c r="I1405" s="9"/>
      <c r="X1405" s="1"/>
      <c r="AH1405" s="1"/>
      <c r="AI1405"/>
    </row>
    <row r="1406" spans="1:35">
      <c r="A1406" s="12"/>
      <c r="C1406" s="1"/>
      <c r="F1406" s="9"/>
      <c r="G1406" s="9"/>
      <c r="H1406" s="9"/>
      <c r="I1406" s="9"/>
      <c r="X1406" s="1"/>
      <c r="AH1406" s="1"/>
      <c r="AI1406"/>
    </row>
    <row r="1407" spans="1:35">
      <c r="A1407" s="12"/>
      <c r="C1407" s="1"/>
      <c r="F1407" s="9"/>
      <c r="G1407" s="9"/>
      <c r="H1407" s="9"/>
      <c r="I1407" s="9"/>
      <c r="X1407" s="1"/>
      <c r="AH1407" s="1"/>
      <c r="AI1407"/>
    </row>
    <row r="1408" spans="1:35">
      <c r="A1408" s="12"/>
      <c r="C1408" s="1"/>
      <c r="F1408" s="9"/>
      <c r="G1408" s="9"/>
      <c r="H1408" s="9"/>
      <c r="I1408" s="9"/>
      <c r="X1408" s="1"/>
      <c r="AH1408" s="1"/>
      <c r="AI1408"/>
    </row>
    <row r="1409" spans="1:35">
      <c r="A1409" s="12"/>
      <c r="C1409" s="1"/>
      <c r="F1409" s="9"/>
      <c r="G1409" s="9"/>
      <c r="H1409" s="9"/>
      <c r="I1409" s="9"/>
      <c r="X1409" s="1"/>
      <c r="AH1409" s="1"/>
      <c r="AI1409"/>
    </row>
    <row r="1410" spans="1:35">
      <c r="A1410" s="12"/>
      <c r="C1410" s="1"/>
      <c r="F1410" s="9"/>
      <c r="G1410" s="9"/>
      <c r="H1410" s="9"/>
      <c r="I1410" s="9"/>
      <c r="X1410" s="1"/>
      <c r="AH1410" s="1"/>
      <c r="AI1410"/>
    </row>
    <row r="1411" spans="1:35">
      <c r="A1411" s="12"/>
      <c r="C1411" s="1"/>
      <c r="F1411" s="9"/>
      <c r="G1411" s="9"/>
      <c r="H1411" s="9"/>
      <c r="I1411" s="9"/>
      <c r="X1411" s="1"/>
      <c r="AH1411" s="1"/>
      <c r="AI1411"/>
    </row>
    <row r="1412" spans="1:35">
      <c r="A1412" s="12"/>
      <c r="C1412" s="1"/>
      <c r="F1412" s="9"/>
      <c r="G1412" s="9"/>
      <c r="H1412" s="9"/>
      <c r="I1412" s="9"/>
      <c r="X1412" s="1"/>
      <c r="AH1412" s="1"/>
      <c r="AI1412"/>
    </row>
    <row r="1413" spans="1:35">
      <c r="A1413" s="12"/>
      <c r="C1413" s="1"/>
      <c r="F1413" s="9"/>
      <c r="G1413" s="9"/>
      <c r="H1413" s="9"/>
      <c r="I1413" s="9"/>
      <c r="X1413" s="1"/>
      <c r="AH1413" s="1"/>
      <c r="AI1413"/>
    </row>
    <row r="1414" spans="1:35">
      <c r="A1414" s="12"/>
      <c r="C1414" s="1"/>
      <c r="F1414" s="9"/>
      <c r="G1414" s="9"/>
      <c r="H1414" s="9"/>
      <c r="I1414" s="9"/>
      <c r="X1414" s="1"/>
      <c r="AH1414" s="1"/>
      <c r="AI1414"/>
    </row>
    <row r="1415" spans="1:35">
      <c r="A1415" s="12"/>
      <c r="C1415" s="1"/>
      <c r="F1415" s="9"/>
      <c r="G1415" s="9"/>
      <c r="H1415" s="9"/>
      <c r="I1415" s="9"/>
      <c r="X1415" s="1"/>
      <c r="AH1415" s="1"/>
      <c r="AI1415"/>
    </row>
    <row r="1416" spans="1:35">
      <c r="A1416" s="12"/>
      <c r="C1416" s="1"/>
      <c r="F1416" s="9"/>
      <c r="G1416" s="9"/>
      <c r="H1416" s="9"/>
      <c r="I1416" s="9"/>
      <c r="X1416" s="1"/>
      <c r="AH1416" s="1"/>
      <c r="AI1416"/>
    </row>
    <row r="1417" spans="1:35">
      <c r="A1417" s="12"/>
      <c r="C1417" s="1"/>
      <c r="F1417" s="9"/>
      <c r="G1417" s="9"/>
      <c r="H1417" s="9"/>
      <c r="I1417" s="9"/>
      <c r="X1417" s="1"/>
      <c r="AH1417" s="1"/>
      <c r="AI1417"/>
    </row>
    <row r="1418" spans="1:35">
      <c r="A1418" s="12"/>
      <c r="C1418" s="1"/>
      <c r="F1418" s="9"/>
      <c r="G1418" s="9"/>
      <c r="H1418" s="9"/>
      <c r="I1418" s="9"/>
      <c r="X1418" s="1"/>
      <c r="AH1418" s="1"/>
      <c r="AI1418"/>
    </row>
    <row r="1419" spans="1:35">
      <c r="A1419" s="12"/>
      <c r="C1419" s="1"/>
      <c r="F1419" s="9"/>
      <c r="G1419" s="9"/>
      <c r="H1419" s="9"/>
      <c r="I1419" s="9"/>
      <c r="X1419" s="1"/>
      <c r="AH1419" s="1"/>
      <c r="AI1419"/>
    </row>
    <row r="1420" spans="1:35">
      <c r="A1420" s="12"/>
      <c r="C1420" s="1"/>
      <c r="F1420" s="9"/>
      <c r="G1420" s="9"/>
      <c r="H1420" s="9"/>
      <c r="I1420" s="9"/>
      <c r="X1420" s="1"/>
      <c r="AH1420" s="1"/>
      <c r="AI1420"/>
    </row>
    <row r="1421" spans="1:35">
      <c r="A1421" s="12"/>
      <c r="C1421" s="1"/>
      <c r="F1421" s="9"/>
      <c r="G1421" s="9"/>
      <c r="H1421" s="9"/>
      <c r="I1421" s="9"/>
      <c r="X1421" s="1"/>
      <c r="AH1421" s="1"/>
      <c r="AI1421"/>
    </row>
    <row r="1422" spans="1:35">
      <c r="A1422" s="12"/>
      <c r="C1422" s="1"/>
      <c r="F1422" s="9"/>
      <c r="G1422" s="9"/>
      <c r="H1422" s="9"/>
      <c r="I1422" s="9"/>
      <c r="X1422" s="1"/>
      <c r="AH1422" s="1"/>
      <c r="AI1422"/>
    </row>
    <row r="1423" spans="1:35">
      <c r="A1423" s="12"/>
      <c r="C1423" s="1"/>
      <c r="F1423" s="9"/>
      <c r="G1423" s="9"/>
      <c r="H1423" s="9"/>
      <c r="I1423" s="9"/>
      <c r="X1423" s="1"/>
      <c r="AH1423" s="1"/>
      <c r="AI1423"/>
    </row>
    <row r="1424" spans="1:35">
      <c r="A1424" s="12"/>
      <c r="C1424" s="1"/>
      <c r="F1424" s="9"/>
      <c r="G1424" s="9"/>
      <c r="H1424" s="9"/>
      <c r="I1424" s="9"/>
      <c r="X1424" s="1"/>
      <c r="AH1424" s="1"/>
      <c r="AI1424"/>
    </row>
    <row r="1425" spans="1:35">
      <c r="A1425" s="12"/>
      <c r="C1425" s="1"/>
      <c r="F1425" s="9"/>
      <c r="G1425" s="9"/>
      <c r="H1425" s="9"/>
      <c r="I1425" s="9"/>
      <c r="X1425" s="1"/>
      <c r="AH1425" s="1"/>
      <c r="AI1425"/>
    </row>
    <row r="1426" spans="1:35">
      <c r="A1426" s="12"/>
      <c r="C1426" s="1"/>
      <c r="F1426" s="9"/>
      <c r="G1426" s="9"/>
      <c r="H1426" s="9"/>
      <c r="I1426" s="9"/>
      <c r="X1426" s="1"/>
      <c r="AH1426" s="1"/>
      <c r="AI1426"/>
    </row>
    <row r="1427" spans="1:35">
      <c r="A1427" s="12"/>
      <c r="C1427" s="1"/>
      <c r="F1427" s="9"/>
      <c r="G1427" s="9"/>
      <c r="H1427" s="9"/>
      <c r="I1427" s="9"/>
      <c r="X1427" s="1"/>
      <c r="AH1427" s="1"/>
      <c r="AI1427"/>
    </row>
    <row r="1428" spans="1:35">
      <c r="A1428" s="12"/>
      <c r="C1428" s="1"/>
      <c r="F1428" s="9"/>
      <c r="G1428" s="9"/>
      <c r="H1428" s="9"/>
      <c r="I1428" s="9"/>
      <c r="X1428" s="1"/>
      <c r="AH1428" s="1"/>
      <c r="AI1428"/>
    </row>
    <row r="1429" spans="1:35">
      <c r="A1429" s="12"/>
      <c r="C1429" s="1"/>
      <c r="F1429" s="9"/>
      <c r="G1429" s="9"/>
      <c r="H1429" s="9"/>
      <c r="I1429" s="9"/>
      <c r="X1429" s="1"/>
      <c r="AH1429" s="1"/>
      <c r="AI1429"/>
    </row>
    <row r="1430" spans="1:35">
      <c r="A1430" s="12"/>
      <c r="C1430" s="1"/>
      <c r="F1430" s="9"/>
      <c r="G1430" s="9"/>
      <c r="H1430" s="9"/>
      <c r="I1430" s="9"/>
      <c r="X1430" s="1"/>
      <c r="AH1430" s="1"/>
      <c r="AI1430"/>
    </row>
    <row r="1431" spans="1:35">
      <c r="A1431" s="12"/>
      <c r="C1431" s="1"/>
      <c r="F1431" s="9"/>
      <c r="G1431" s="9"/>
      <c r="H1431" s="9"/>
      <c r="I1431" s="9"/>
      <c r="X1431" s="1"/>
      <c r="AH1431" s="1"/>
      <c r="AI1431"/>
    </row>
    <row r="1432" spans="1:35">
      <c r="A1432" s="12"/>
      <c r="C1432" s="1"/>
      <c r="F1432" s="9"/>
      <c r="G1432" s="9"/>
      <c r="H1432" s="9"/>
      <c r="I1432" s="9"/>
      <c r="X1432" s="1"/>
      <c r="AH1432" s="1"/>
      <c r="AI1432"/>
    </row>
    <row r="1433" spans="1:35">
      <c r="A1433" s="12"/>
      <c r="C1433" s="1"/>
      <c r="F1433" s="9"/>
      <c r="G1433" s="9"/>
      <c r="H1433" s="9"/>
      <c r="I1433" s="9"/>
      <c r="X1433" s="1"/>
      <c r="AH1433" s="1"/>
      <c r="AI1433"/>
    </row>
    <row r="1434" spans="1:35">
      <c r="A1434" s="12"/>
      <c r="C1434" s="1"/>
      <c r="F1434" s="9"/>
      <c r="G1434" s="9"/>
      <c r="H1434" s="9"/>
      <c r="I1434" s="9"/>
      <c r="X1434" s="1"/>
      <c r="AH1434" s="1"/>
      <c r="AI1434"/>
    </row>
    <row r="1435" spans="1:35">
      <c r="A1435" s="12"/>
      <c r="C1435" s="1"/>
      <c r="F1435" s="9"/>
      <c r="G1435" s="9"/>
      <c r="H1435" s="9"/>
      <c r="I1435" s="9"/>
      <c r="X1435" s="1"/>
      <c r="AH1435" s="1"/>
      <c r="AI1435"/>
    </row>
    <row r="1436" spans="1:35">
      <c r="A1436" s="12"/>
      <c r="C1436" s="1"/>
      <c r="F1436" s="9"/>
      <c r="G1436" s="9"/>
      <c r="H1436" s="9"/>
      <c r="I1436" s="9"/>
      <c r="X1436" s="1"/>
      <c r="AH1436" s="1"/>
      <c r="AI1436"/>
    </row>
    <row r="1437" spans="1:35">
      <c r="A1437" s="12"/>
      <c r="C1437" s="1"/>
      <c r="F1437" s="9"/>
      <c r="G1437" s="9"/>
      <c r="H1437" s="9"/>
      <c r="I1437" s="9"/>
      <c r="X1437" s="1"/>
      <c r="AH1437" s="1"/>
      <c r="AI1437"/>
    </row>
    <row r="1438" spans="1:35">
      <c r="A1438" s="12"/>
      <c r="C1438" s="1"/>
      <c r="F1438" s="9"/>
      <c r="G1438" s="9"/>
      <c r="H1438" s="9"/>
      <c r="I1438" s="9"/>
      <c r="X1438" s="1"/>
      <c r="AH1438" s="1"/>
      <c r="AI1438"/>
    </row>
    <row r="1439" spans="1:35">
      <c r="A1439" s="12"/>
      <c r="C1439" s="1"/>
      <c r="F1439" s="9"/>
      <c r="G1439" s="9"/>
      <c r="H1439" s="9"/>
      <c r="I1439" s="9"/>
      <c r="X1439" s="1"/>
      <c r="AH1439" s="1"/>
      <c r="AI1439"/>
    </row>
    <row r="1440" spans="1:35">
      <c r="A1440" s="12"/>
      <c r="C1440" s="1"/>
      <c r="F1440" s="9"/>
      <c r="G1440" s="9"/>
      <c r="H1440" s="9"/>
      <c r="I1440" s="9"/>
      <c r="X1440" s="1"/>
      <c r="AH1440" s="1"/>
      <c r="AI1440"/>
    </row>
    <row r="1441" spans="1:35">
      <c r="A1441" s="12"/>
      <c r="C1441" s="1"/>
      <c r="F1441" s="9"/>
      <c r="G1441" s="9"/>
      <c r="H1441" s="9"/>
      <c r="I1441" s="9"/>
      <c r="X1441" s="1"/>
      <c r="AH1441" s="1"/>
      <c r="AI1441"/>
    </row>
    <row r="1442" spans="1:35">
      <c r="A1442" s="12"/>
      <c r="C1442" s="1"/>
      <c r="F1442" s="9"/>
      <c r="G1442" s="9"/>
      <c r="H1442" s="9"/>
      <c r="I1442" s="9"/>
      <c r="X1442" s="1"/>
      <c r="AH1442" s="1"/>
      <c r="AI1442"/>
    </row>
    <row r="1443" spans="1:35">
      <c r="A1443" s="12"/>
      <c r="C1443" s="1"/>
      <c r="F1443" s="9"/>
      <c r="G1443" s="9"/>
      <c r="H1443" s="9"/>
      <c r="I1443" s="9"/>
      <c r="X1443" s="1"/>
      <c r="AH1443" s="1"/>
      <c r="AI1443"/>
    </row>
    <row r="1444" spans="1:35">
      <c r="A1444" s="12"/>
      <c r="C1444" s="1"/>
      <c r="F1444" s="9"/>
      <c r="G1444" s="9"/>
      <c r="H1444" s="9"/>
      <c r="I1444" s="9"/>
      <c r="X1444" s="1"/>
      <c r="AH1444" s="1"/>
      <c r="AI1444"/>
    </row>
    <row r="1445" spans="1:35">
      <c r="A1445" s="12"/>
      <c r="C1445" s="1"/>
      <c r="F1445" s="9"/>
      <c r="G1445" s="9"/>
      <c r="H1445" s="9"/>
      <c r="I1445" s="9"/>
      <c r="X1445" s="1"/>
      <c r="AH1445" s="1"/>
      <c r="AI1445"/>
    </row>
    <row r="1446" spans="1:35">
      <c r="A1446" s="12"/>
      <c r="C1446" s="1"/>
      <c r="F1446" s="9"/>
      <c r="G1446" s="9"/>
      <c r="H1446" s="9"/>
      <c r="I1446" s="9"/>
      <c r="X1446" s="1"/>
      <c r="AH1446" s="1"/>
      <c r="AI1446"/>
    </row>
    <row r="1447" spans="1:35">
      <c r="A1447" s="12"/>
      <c r="C1447" s="1"/>
      <c r="F1447" s="9"/>
      <c r="G1447" s="9"/>
      <c r="H1447" s="9"/>
      <c r="I1447" s="9"/>
      <c r="X1447" s="1"/>
      <c r="AH1447" s="1"/>
      <c r="AI1447"/>
    </row>
    <row r="1448" spans="1:35">
      <c r="A1448" s="12"/>
      <c r="C1448" s="1"/>
      <c r="F1448" s="9"/>
      <c r="G1448" s="9"/>
      <c r="H1448" s="9"/>
      <c r="I1448" s="9"/>
      <c r="X1448" s="1"/>
      <c r="AH1448" s="1"/>
      <c r="AI1448"/>
    </row>
    <row r="1449" spans="1:35">
      <c r="A1449" s="12"/>
      <c r="C1449" s="1"/>
      <c r="F1449" s="9"/>
      <c r="G1449" s="9"/>
      <c r="H1449" s="9"/>
      <c r="I1449" s="9"/>
      <c r="X1449" s="1"/>
      <c r="AH1449" s="1"/>
      <c r="AI1449"/>
    </row>
    <row r="1450" spans="1:35">
      <c r="A1450" s="12"/>
      <c r="C1450" s="1"/>
      <c r="F1450" s="9"/>
      <c r="G1450" s="9"/>
      <c r="H1450" s="9"/>
      <c r="I1450" s="9"/>
      <c r="X1450" s="1"/>
      <c r="AH1450" s="1"/>
      <c r="AI1450"/>
    </row>
    <row r="1451" spans="1:35">
      <c r="A1451" s="12"/>
      <c r="C1451" s="1"/>
      <c r="F1451" s="9"/>
      <c r="G1451" s="9"/>
      <c r="H1451" s="9"/>
      <c r="I1451" s="9"/>
      <c r="X1451" s="1"/>
      <c r="AH1451" s="1"/>
      <c r="AI1451"/>
    </row>
    <row r="1452" spans="1:35">
      <c r="A1452" s="12"/>
      <c r="C1452" s="1"/>
      <c r="F1452" s="9"/>
      <c r="G1452" s="9"/>
      <c r="H1452" s="9"/>
      <c r="I1452" s="9"/>
      <c r="X1452" s="1"/>
      <c r="AH1452" s="1"/>
      <c r="AI1452"/>
    </row>
    <row r="1453" spans="1:35">
      <c r="A1453" s="12"/>
      <c r="C1453" s="1"/>
      <c r="F1453" s="9"/>
      <c r="G1453" s="9"/>
      <c r="H1453" s="9"/>
      <c r="I1453" s="9"/>
      <c r="X1453" s="1"/>
      <c r="AH1453" s="1"/>
      <c r="AI1453"/>
    </row>
    <row r="1454" spans="1:35">
      <c r="A1454" s="12"/>
      <c r="C1454" s="1"/>
      <c r="F1454" s="9"/>
      <c r="G1454" s="9"/>
      <c r="H1454" s="9"/>
      <c r="I1454" s="9"/>
      <c r="X1454" s="1"/>
      <c r="AH1454" s="1"/>
      <c r="AI1454"/>
    </row>
    <row r="1455" spans="1:35">
      <c r="A1455" s="12"/>
      <c r="C1455" s="1"/>
      <c r="F1455" s="9"/>
      <c r="G1455" s="9"/>
      <c r="H1455" s="9"/>
      <c r="I1455" s="9"/>
      <c r="X1455" s="1"/>
      <c r="AH1455" s="1"/>
      <c r="AI1455"/>
    </row>
    <row r="1456" spans="1:35">
      <c r="A1456" s="12"/>
      <c r="C1456" s="1"/>
      <c r="F1456" s="9"/>
      <c r="G1456" s="9"/>
      <c r="H1456" s="9"/>
      <c r="I1456" s="9"/>
      <c r="X1456" s="1"/>
      <c r="AH1456" s="1"/>
      <c r="AI1456"/>
    </row>
    <row r="1457" spans="1:35">
      <c r="A1457" s="12"/>
      <c r="C1457" s="1"/>
      <c r="F1457" s="9"/>
      <c r="G1457" s="9"/>
      <c r="H1457" s="9"/>
      <c r="I1457" s="9"/>
      <c r="X1457" s="1"/>
      <c r="AH1457" s="1"/>
      <c r="AI1457"/>
    </row>
    <row r="1458" spans="1:35">
      <c r="A1458" s="12"/>
      <c r="C1458" s="1"/>
      <c r="F1458" s="9"/>
      <c r="G1458" s="9"/>
      <c r="H1458" s="9"/>
      <c r="I1458" s="9"/>
      <c r="X1458" s="1"/>
      <c r="AH1458" s="1"/>
      <c r="AI1458"/>
    </row>
    <row r="1459" spans="1:35">
      <c r="A1459" s="12"/>
      <c r="C1459" s="1"/>
      <c r="F1459" s="9"/>
      <c r="G1459" s="9"/>
      <c r="H1459" s="9"/>
      <c r="I1459" s="9"/>
      <c r="X1459" s="1"/>
      <c r="AH1459" s="1"/>
      <c r="AI1459"/>
    </row>
    <row r="1460" spans="1:35">
      <c r="A1460" s="12"/>
      <c r="C1460" s="1"/>
      <c r="F1460" s="9"/>
      <c r="G1460" s="9"/>
      <c r="H1460" s="9"/>
      <c r="I1460" s="9"/>
      <c r="X1460" s="1"/>
      <c r="AH1460" s="1"/>
      <c r="AI1460"/>
    </row>
    <row r="1461" spans="1:35">
      <c r="A1461" s="12"/>
      <c r="C1461" s="1"/>
      <c r="F1461" s="9"/>
      <c r="G1461" s="9"/>
      <c r="H1461" s="9"/>
      <c r="I1461" s="9"/>
      <c r="X1461" s="1"/>
      <c r="AH1461" s="1"/>
      <c r="AI1461"/>
    </row>
    <row r="1462" spans="1:35">
      <c r="A1462" s="12"/>
      <c r="C1462" s="1"/>
      <c r="F1462" s="9"/>
      <c r="G1462" s="9"/>
      <c r="H1462" s="9"/>
      <c r="I1462" s="9"/>
      <c r="X1462" s="1"/>
      <c r="AH1462" s="1"/>
      <c r="AI1462"/>
    </row>
    <row r="1463" spans="1:35">
      <c r="A1463" s="12"/>
      <c r="C1463" s="1"/>
      <c r="F1463" s="9"/>
      <c r="G1463" s="9"/>
      <c r="H1463" s="9"/>
      <c r="I1463" s="9"/>
      <c r="X1463" s="1"/>
      <c r="AH1463" s="1"/>
      <c r="AI1463"/>
    </row>
    <row r="1464" spans="1:35">
      <c r="A1464" s="12"/>
      <c r="C1464" s="1"/>
      <c r="F1464" s="9"/>
      <c r="G1464" s="9"/>
      <c r="H1464" s="9"/>
      <c r="I1464" s="9"/>
      <c r="X1464" s="1"/>
      <c r="AH1464" s="1"/>
      <c r="AI1464"/>
    </row>
    <row r="1465" spans="1:35">
      <c r="A1465" s="12"/>
      <c r="C1465" s="1"/>
      <c r="F1465" s="9"/>
      <c r="G1465" s="9"/>
      <c r="H1465" s="9"/>
      <c r="I1465" s="9"/>
      <c r="X1465" s="1"/>
      <c r="AH1465" s="1"/>
      <c r="AI1465"/>
    </row>
    <row r="1466" spans="1:35">
      <c r="A1466" s="12"/>
      <c r="C1466" s="1"/>
      <c r="F1466" s="9"/>
      <c r="G1466" s="9"/>
      <c r="H1466" s="9"/>
      <c r="I1466" s="9"/>
      <c r="X1466" s="1"/>
      <c r="AH1466" s="1"/>
      <c r="AI1466"/>
    </row>
    <row r="1467" spans="1:35">
      <c r="A1467" s="12"/>
      <c r="C1467" s="1"/>
      <c r="F1467" s="9"/>
      <c r="G1467" s="9"/>
      <c r="H1467" s="9"/>
      <c r="I1467" s="9"/>
      <c r="X1467" s="1"/>
      <c r="AH1467" s="1"/>
      <c r="AI1467"/>
    </row>
    <row r="1468" spans="1:35">
      <c r="A1468" s="12"/>
      <c r="C1468" s="1"/>
      <c r="F1468" s="9"/>
      <c r="G1468" s="9"/>
      <c r="H1468" s="9"/>
      <c r="I1468" s="9"/>
      <c r="X1468" s="1"/>
      <c r="AH1468" s="1"/>
      <c r="AI1468"/>
    </row>
    <row r="1469" spans="1:35">
      <c r="A1469" s="12"/>
      <c r="C1469" s="1"/>
      <c r="F1469" s="9"/>
      <c r="G1469" s="9"/>
      <c r="H1469" s="9"/>
      <c r="I1469" s="9"/>
      <c r="X1469" s="1"/>
      <c r="AH1469" s="1"/>
      <c r="AI1469"/>
    </row>
    <row r="1470" spans="1:35">
      <c r="A1470" s="12"/>
      <c r="C1470" s="1"/>
      <c r="F1470" s="9"/>
      <c r="G1470" s="9"/>
      <c r="H1470" s="9"/>
      <c r="I1470" s="9"/>
      <c r="X1470" s="1"/>
      <c r="AH1470" s="1"/>
      <c r="AI1470"/>
    </row>
    <row r="1471" spans="1:35">
      <c r="A1471" s="12"/>
      <c r="C1471" s="1"/>
      <c r="F1471" s="9"/>
      <c r="G1471" s="9"/>
      <c r="H1471" s="9"/>
      <c r="I1471" s="9"/>
      <c r="X1471" s="1"/>
      <c r="AH1471" s="1"/>
      <c r="AI1471"/>
    </row>
    <row r="1472" spans="1:35">
      <c r="A1472" s="12"/>
      <c r="C1472" s="1"/>
      <c r="F1472" s="9"/>
      <c r="G1472" s="9"/>
      <c r="H1472" s="9"/>
      <c r="I1472" s="9"/>
      <c r="X1472" s="1"/>
      <c r="AH1472" s="1"/>
      <c r="AI1472"/>
    </row>
    <row r="1473" spans="1:35">
      <c r="A1473" s="12"/>
      <c r="C1473" s="1"/>
      <c r="F1473" s="9"/>
      <c r="G1473" s="9"/>
      <c r="H1473" s="9"/>
      <c r="I1473" s="9"/>
      <c r="X1473" s="1"/>
      <c r="AH1473" s="1"/>
      <c r="AI1473"/>
    </row>
    <row r="1474" spans="1:35">
      <c r="A1474" s="12"/>
      <c r="C1474" s="1"/>
      <c r="F1474" s="9"/>
      <c r="G1474" s="9"/>
      <c r="H1474" s="9"/>
      <c r="I1474" s="9"/>
      <c r="X1474" s="1"/>
      <c r="AH1474" s="1"/>
      <c r="AI1474"/>
    </row>
    <row r="1475" spans="1:35">
      <c r="A1475" s="12"/>
      <c r="C1475" s="1"/>
      <c r="F1475" s="9"/>
      <c r="G1475" s="9"/>
      <c r="H1475" s="9"/>
      <c r="I1475" s="9"/>
      <c r="X1475" s="1"/>
      <c r="AH1475" s="1"/>
      <c r="AI1475"/>
    </row>
    <row r="1476" spans="1:35">
      <c r="A1476" s="12"/>
      <c r="C1476" s="1"/>
      <c r="F1476" s="9"/>
      <c r="G1476" s="9"/>
      <c r="H1476" s="9"/>
      <c r="I1476" s="9"/>
      <c r="X1476" s="1"/>
      <c r="AH1476" s="1"/>
      <c r="AI1476"/>
    </row>
    <row r="1477" spans="1:35">
      <c r="A1477" s="12"/>
      <c r="C1477" s="1"/>
      <c r="F1477" s="9"/>
      <c r="G1477" s="9"/>
      <c r="H1477" s="9"/>
      <c r="I1477" s="9"/>
      <c r="X1477" s="1"/>
      <c r="AH1477" s="1"/>
      <c r="AI1477"/>
    </row>
    <row r="1478" spans="1:35">
      <c r="A1478" s="12"/>
      <c r="C1478" s="1"/>
      <c r="F1478" s="9"/>
      <c r="G1478" s="9"/>
      <c r="H1478" s="9"/>
      <c r="I1478" s="9"/>
      <c r="X1478" s="1"/>
      <c r="AH1478" s="1"/>
      <c r="AI1478"/>
    </row>
    <row r="1479" spans="1:35">
      <c r="A1479" s="12"/>
      <c r="C1479" s="1"/>
      <c r="F1479" s="9"/>
      <c r="G1479" s="9"/>
      <c r="H1479" s="9"/>
      <c r="I1479" s="9"/>
      <c r="X1479" s="1"/>
      <c r="AH1479" s="1"/>
      <c r="AI1479"/>
    </row>
    <row r="1480" spans="1:35">
      <c r="A1480" s="12"/>
      <c r="C1480" s="1"/>
      <c r="F1480" s="9"/>
      <c r="G1480" s="9"/>
      <c r="H1480" s="9"/>
      <c r="I1480" s="9"/>
      <c r="X1480" s="1"/>
      <c r="AH1480" s="1"/>
      <c r="AI1480"/>
    </row>
    <row r="1481" spans="1:35">
      <c r="A1481" s="12"/>
      <c r="C1481" s="1"/>
      <c r="F1481" s="9"/>
      <c r="G1481" s="9"/>
      <c r="H1481" s="9"/>
      <c r="I1481" s="9"/>
      <c r="X1481" s="1"/>
      <c r="AH1481" s="1"/>
      <c r="AI1481"/>
    </row>
    <row r="1482" spans="1:35">
      <c r="A1482" s="12"/>
      <c r="C1482" s="1"/>
      <c r="F1482" s="9"/>
      <c r="G1482" s="9"/>
      <c r="H1482" s="9"/>
      <c r="I1482" s="9"/>
      <c r="X1482" s="1"/>
      <c r="AH1482" s="1"/>
      <c r="AI1482"/>
    </row>
    <row r="1483" spans="1:35">
      <c r="A1483" s="12"/>
      <c r="C1483" s="1"/>
      <c r="F1483" s="9"/>
      <c r="G1483" s="9"/>
      <c r="H1483" s="9"/>
      <c r="I1483" s="9"/>
      <c r="X1483" s="1"/>
      <c r="AH1483" s="1"/>
      <c r="AI1483"/>
    </row>
    <row r="1484" spans="1:35">
      <c r="A1484" s="12"/>
      <c r="C1484" s="1"/>
      <c r="F1484" s="9"/>
      <c r="G1484" s="9"/>
      <c r="H1484" s="9"/>
      <c r="I1484" s="9"/>
      <c r="X1484" s="1"/>
      <c r="AH1484" s="1"/>
      <c r="AI1484"/>
    </row>
    <row r="1485" spans="1:35">
      <c r="A1485" s="12"/>
      <c r="C1485" s="1"/>
      <c r="F1485" s="9"/>
      <c r="G1485" s="9"/>
      <c r="H1485" s="9"/>
      <c r="I1485" s="9"/>
      <c r="X1485" s="1"/>
      <c r="AH1485" s="1"/>
      <c r="AI1485"/>
    </row>
    <row r="1486" spans="1:35">
      <c r="A1486" s="12"/>
      <c r="C1486" s="1"/>
      <c r="F1486" s="9"/>
      <c r="G1486" s="9"/>
      <c r="H1486" s="9"/>
      <c r="I1486" s="9"/>
      <c r="X1486" s="1"/>
      <c r="AH1486" s="1"/>
      <c r="AI1486"/>
    </row>
    <row r="1487" spans="1:35">
      <c r="A1487" s="12"/>
      <c r="C1487" s="1"/>
      <c r="F1487" s="9"/>
      <c r="G1487" s="9"/>
      <c r="H1487" s="9"/>
      <c r="I1487" s="9"/>
      <c r="X1487" s="1"/>
      <c r="AH1487" s="1"/>
      <c r="AI1487"/>
    </row>
    <row r="1488" spans="1:35">
      <c r="A1488" s="12"/>
      <c r="C1488" s="1"/>
      <c r="F1488" s="9"/>
      <c r="G1488" s="9"/>
      <c r="H1488" s="9"/>
      <c r="I1488" s="9"/>
      <c r="X1488" s="1"/>
      <c r="AH1488" s="1"/>
      <c r="AI1488"/>
    </row>
    <row r="1489" spans="1:35">
      <c r="A1489" s="12"/>
      <c r="C1489" s="1"/>
      <c r="F1489" s="9"/>
      <c r="G1489" s="9"/>
      <c r="H1489" s="9"/>
      <c r="I1489" s="9"/>
      <c r="X1489" s="1"/>
      <c r="AH1489" s="1"/>
      <c r="AI1489"/>
    </row>
    <row r="1490" spans="1:35">
      <c r="A1490" s="12"/>
      <c r="C1490" s="1"/>
      <c r="F1490" s="9"/>
      <c r="G1490" s="9"/>
      <c r="H1490" s="9"/>
      <c r="I1490" s="9"/>
      <c r="X1490" s="1"/>
      <c r="AH1490" s="1"/>
      <c r="AI1490"/>
    </row>
    <row r="1491" spans="1:35">
      <c r="A1491" s="12"/>
      <c r="C1491" s="1"/>
      <c r="F1491" s="9"/>
      <c r="G1491" s="9"/>
      <c r="H1491" s="9"/>
      <c r="I1491" s="9"/>
      <c r="X1491" s="1"/>
      <c r="AH1491" s="1"/>
      <c r="AI1491"/>
    </row>
    <row r="1492" spans="1:35">
      <c r="A1492" s="12"/>
      <c r="C1492" s="1"/>
      <c r="F1492" s="9"/>
      <c r="G1492" s="9"/>
      <c r="H1492" s="9"/>
      <c r="I1492" s="9"/>
      <c r="X1492" s="1"/>
      <c r="AH1492" s="1"/>
      <c r="AI1492"/>
    </row>
    <row r="1493" spans="1:35">
      <c r="A1493" s="12"/>
      <c r="C1493" s="1"/>
      <c r="F1493" s="9"/>
      <c r="G1493" s="9"/>
      <c r="H1493" s="9"/>
      <c r="I1493" s="9"/>
      <c r="X1493" s="1"/>
      <c r="AH1493" s="1"/>
      <c r="AI1493"/>
    </row>
    <row r="1494" spans="1:35">
      <c r="A1494" s="12"/>
      <c r="C1494" s="1"/>
      <c r="F1494" s="9"/>
      <c r="G1494" s="9"/>
      <c r="H1494" s="9"/>
      <c r="I1494" s="9"/>
      <c r="X1494" s="1"/>
      <c r="AH1494" s="1"/>
      <c r="AI1494"/>
    </row>
    <row r="1495" spans="1:35">
      <c r="A1495" s="12"/>
      <c r="C1495" s="1"/>
      <c r="F1495" s="9"/>
      <c r="G1495" s="9"/>
      <c r="H1495" s="9"/>
      <c r="I1495" s="9"/>
      <c r="X1495" s="1"/>
      <c r="AH1495" s="1"/>
      <c r="AI1495"/>
    </row>
    <row r="1496" spans="1:35">
      <c r="A1496" s="12"/>
      <c r="C1496" s="1"/>
      <c r="F1496" s="9"/>
      <c r="G1496" s="9"/>
      <c r="H1496" s="9"/>
      <c r="I1496" s="9"/>
      <c r="X1496" s="1"/>
      <c r="AH1496" s="1"/>
      <c r="AI1496"/>
    </row>
    <row r="1497" spans="1:35">
      <c r="A1497" s="12"/>
      <c r="C1497" s="1"/>
      <c r="F1497" s="9"/>
      <c r="G1497" s="9"/>
      <c r="H1497" s="9"/>
      <c r="I1497" s="9"/>
      <c r="X1497" s="1"/>
      <c r="AH1497" s="1"/>
      <c r="AI1497"/>
    </row>
    <row r="1498" spans="1:35">
      <c r="A1498" s="12"/>
      <c r="C1498" s="1"/>
      <c r="F1498" s="9"/>
      <c r="G1498" s="9"/>
      <c r="H1498" s="9"/>
      <c r="I1498" s="9"/>
      <c r="X1498" s="1"/>
      <c r="AH1498" s="1"/>
      <c r="AI1498"/>
    </row>
    <row r="1499" spans="1:35">
      <c r="A1499" s="12"/>
      <c r="C1499" s="1"/>
      <c r="F1499" s="9"/>
      <c r="G1499" s="9"/>
      <c r="H1499" s="9"/>
      <c r="I1499" s="9"/>
      <c r="X1499" s="1"/>
      <c r="AH1499" s="1"/>
      <c r="AI1499"/>
    </row>
    <row r="1500" spans="1:35">
      <c r="A1500" s="12"/>
      <c r="C1500" s="1"/>
      <c r="F1500" s="9"/>
      <c r="G1500" s="9"/>
      <c r="H1500" s="9"/>
      <c r="I1500" s="9"/>
      <c r="X1500" s="1"/>
      <c r="AH1500" s="1"/>
      <c r="AI1500"/>
    </row>
    <row r="1501" spans="1:35">
      <c r="A1501" s="12"/>
      <c r="C1501" s="1"/>
      <c r="F1501" s="9"/>
      <c r="G1501" s="9"/>
      <c r="H1501" s="9"/>
      <c r="I1501" s="9"/>
      <c r="X1501" s="1"/>
      <c r="AH1501" s="1"/>
      <c r="AI1501"/>
    </row>
    <row r="1502" spans="1:35">
      <c r="A1502" s="12"/>
      <c r="C1502" s="1"/>
      <c r="F1502" s="9"/>
      <c r="G1502" s="9"/>
      <c r="H1502" s="9"/>
      <c r="I1502" s="9"/>
      <c r="X1502" s="1"/>
      <c r="AH1502" s="1"/>
      <c r="AI1502"/>
    </row>
    <row r="1503" spans="1:35">
      <c r="A1503" s="12"/>
      <c r="C1503" s="1"/>
      <c r="F1503" s="9"/>
      <c r="G1503" s="9"/>
      <c r="H1503" s="9"/>
      <c r="I1503" s="9"/>
      <c r="X1503" s="1"/>
      <c r="AH1503" s="1"/>
      <c r="AI1503"/>
    </row>
    <row r="1504" spans="1:35">
      <c r="A1504" s="12"/>
      <c r="C1504" s="1"/>
      <c r="F1504" s="9"/>
      <c r="G1504" s="9"/>
      <c r="H1504" s="9"/>
      <c r="I1504" s="9"/>
      <c r="X1504" s="1"/>
      <c r="AH1504" s="1"/>
      <c r="AI1504"/>
    </row>
    <row r="1505" spans="1:35">
      <c r="A1505" s="12"/>
      <c r="C1505" s="1"/>
      <c r="F1505" s="9"/>
      <c r="G1505" s="9"/>
      <c r="H1505" s="9"/>
      <c r="I1505" s="9"/>
      <c r="X1505" s="1"/>
      <c r="AH1505" s="1"/>
      <c r="AI1505"/>
    </row>
    <row r="1506" spans="1:35">
      <c r="A1506" s="12"/>
      <c r="F1506" s="9"/>
      <c r="G1506" s="9"/>
      <c r="H1506" s="9"/>
      <c r="I1506" s="9"/>
      <c r="J1506"/>
      <c r="O1506"/>
      <c r="T1506"/>
      <c r="Y1506"/>
      <c r="AD1506"/>
      <c r="AI1506"/>
    </row>
    <row r="1507" spans="1:35">
      <c r="A1507" s="12"/>
      <c r="F1507" s="9"/>
      <c r="G1507" s="9"/>
      <c r="H1507" s="9"/>
      <c r="I1507" s="9"/>
      <c r="J1507"/>
      <c r="O1507"/>
      <c r="T1507"/>
      <c r="Y1507"/>
      <c r="AD1507"/>
      <c r="AI1507"/>
    </row>
    <row r="1508" spans="1:35">
      <c r="A1508" s="12"/>
      <c r="F1508" s="9"/>
      <c r="G1508" s="9"/>
      <c r="H1508" s="9"/>
      <c r="I1508" s="9"/>
      <c r="J1508"/>
      <c r="O1508"/>
      <c r="T1508"/>
      <c r="Y1508"/>
      <c r="AD1508"/>
      <c r="AI1508"/>
    </row>
    <row r="1509" spans="1:35">
      <c r="A1509" s="12"/>
      <c r="F1509" s="9"/>
      <c r="G1509" s="9"/>
      <c r="H1509" s="9"/>
      <c r="I1509" s="9"/>
      <c r="J1509"/>
      <c r="O1509"/>
      <c r="T1509"/>
      <c r="Y1509"/>
      <c r="AD1509"/>
      <c r="AI1509"/>
    </row>
    <row r="1510" spans="1:35">
      <c r="A1510" s="12"/>
      <c r="F1510" s="9"/>
      <c r="G1510" s="9"/>
      <c r="H1510" s="9"/>
      <c r="I1510" s="9"/>
      <c r="J1510"/>
      <c r="O1510"/>
      <c r="T1510"/>
      <c r="Y1510"/>
      <c r="AD1510"/>
      <c r="AI1510"/>
    </row>
    <row r="1511" spans="1:35">
      <c r="A1511" s="12"/>
      <c r="F1511" s="9"/>
      <c r="G1511" s="9"/>
      <c r="H1511" s="9"/>
      <c r="I1511" s="9"/>
      <c r="J1511"/>
      <c r="O1511"/>
      <c r="T1511"/>
      <c r="Y1511"/>
      <c r="AD1511"/>
      <c r="AI1511"/>
    </row>
    <row r="1512" spans="1:35">
      <c r="A1512" s="12"/>
      <c r="F1512" s="9"/>
      <c r="G1512" s="9"/>
      <c r="H1512" s="9"/>
      <c r="I1512" s="9"/>
      <c r="J1512"/>
      <c r="O1512"/>
      <c r="T1512"/>
      <c r="Y1512"/>
      <c r="AD1512"/>
      <c r="AI1512"/>
    </row>
    <row r="1513" spans="1:35">
      <c r="A1513" s="12"/>
      <c r="F1513" s="9"/>
      <c r="G1513" s="9"/>
      <c r="H1513" s="9"/>
      <c r="I1513" s="9"/>
      <c r="J1513"/>
      <c r="O1513"/>
      <c r="T1513"/>
      <c r="Y1513"/>
      <c r="AD1513"/>
      <c r="AI1513"/>
    </row>
    <row r="1514" spans="1:35">
      <c r="A1514" s="12"/>
      <c r="F1514" s="9"/>
      <c r="G1514" s="9"/>
      <c r="H1514" s="9"/>
      <c r="I1514" s="9"/>
      <c r="J1514"/>
      <c r="O1514"/>
      <c r="T1514"/>
      <c r="Y1514"/>
      <c r="AD1514"/>
      <c r="AI1514"/>
    </row>
    <row r="1515" spans="1:35">
      <c r="A1515" s="12"/>
      <c r="F1515" s="9"/>
      <c r="G1515" s="9"/>
      <c r="H1515" s="9"/>
      <c r="I1515" s="9"/>
      <c r="J1515"/>
      <c r="O1515"/>
      <c r="T1515"/>
      <c r="Y1515"/>
      <c r="AD1515"/>
      <c r="AI1515"/>
    </row>
    <row r="1516" spans="1:35">
      <c r="A1516" s="12"/>
      <c r="F1516" s="9"/>
      <c r="G1516" s="9"/>
      <c r="H1516" s="9"/>
      <c r="I1516" s="9"/>
      <c r="J1516"/>
      <c r="O1516"/>
      <c r="T1516"/>
      <c r="Y1516"/>
      <c r="AD1516"/>
      <c r="AI1516"/>
    </row>
    <row r="1517" spans="1:35">
      <c r="A1517" s="12"/>
      <c r="F1517" s="9">
        <v>0.98</v>
      </c>
      <c r="G1517" s="9"/>
      <c r="H1517" s="9"/>
      <c r="I1517" s="9"/>
      <c r="J1517"/>
      <c r="O1517"/>
      <c r="T1517"/>
      <c r="Y1517"/>
      <c r="AD1517"/>
      <c r="AI1517"/>
    </row>
    <row r="1518" spans="1:35">
      <c r="A1518" s="12"/>
      <c r="J1518"/>
      <c r="O1518"/>
      <c r="T1518"/>
      <c r="Y1518"/>
      <c r="AD1518"/>
      <c r="AI1518"/>
    </row>
    <row r="1519" spans="1:35">
      <c r="A1519" s="12"/>
      <c r="J1519"/>
      <c r="O1519"/>
      <c r="T1519"/>
      <c r="Y1519"/>
      <c r="AD1519"/>
      <c r="AI1519"/>
    </row>
    <row r="1520" spans="1:35">
      <c r="A1520" s="12"/>
      <c r="J1520"/>
      <c r="O1520"/>
      <c r="T1520"/>
      <c r="Y1520"/>
      <c r="AD1520"/>
      <c r="AI1520"/>
    </row>
    <row r="1521" spans="1:35">
      <c r="A1521" s="12"/>
      <c r="J1521"/>
      <c r="O1521"/>
      <c r="T1521"/>
      <c r="Y1521"/>
      <c r="AD1521"/>
      <c r="AI1521"/>
    </row>
    <row r="1522" spans="1:35">
      <c r="A1522" s="12"/>
      <c r="B1522"/>
      <c r="E1522"/>
      <c r="J1522"/>
      <c r="O1522"/>
      <c r="T1522"/>
      <c r="Y1522"/>
      <c r="AD1522"/>
      <c r="AI1522"/>
    </row>
    <row r="1523" spans="1:35">
      <c r="A1523" s="12"/>
      <c r="B1523"/>
      <c r="E1523"/>
      <c r="J1523"/>
      <c r="O1523"/>
      <c r="T1523"/>
      <c r="Y1523"/>
      <c r="AD1523"/>
      <c r="AI1523"/>
    </row>
    <row r="1524" spans="1:35">
      <c r="A1524" s="12"/>
      <c r="B1524"/>
      <c r="E1524"/>
      <c r="J1524"/>
      <c r="O1524"/>
      <c r="T1524"/>
      <c r="Y1524"/>
      <c r="AD1524"/>
      <c r="AI1524"/>
    </row>
    <row r="1525" spans="1:35">
      <c r="A1525" s="12"/>
      <c r="B1525"/>
      <c r="E1525"/>
      <c r="J1525"/>
      <c r="O1525"/>
      <c r="T1525"/>
      <c r="Y1525"/>
      <c r="AD1525"/>
      <c r="AI1525"/>
    </row>
    <row r="1526" spans="1:35">
      <c r="A1526" s="12"/>
      <c r="B1526"/>
      <c r="E1526"/>
      <c r="J1526"/>
      <c r="O1526"/>
      <c r="T1526"/>
      <c r="Y1526"/>
      <c r="AD1526"/>
      <c r="AI1526"/>
    </row>
    <row r="1527" spans="1:35">
      <c r="A1527" s="12"/>
      <c r="B1527"/>
      <c r="E1527"/>
      <c r="J1527"/>
      <c r="O1527"/>
      <c r="T1527"/>
      <c r="Y1527"/>
      <c r="AD1527"/>
      <c r="AI1527"/>
    </row>
    <row r="1528" spans="1:35">
      <c r="A1528" s="12"/>
      <c r="B1528"/>
      <c r="E1528"/>
      <c r="J1528"/>
      <c r="O1528"/>
      <c r="T1528"/>
      <c r="Y1528"/>
      <c r="AD1528"/>
      <c r="AI1528"/>
    </row>
    <row r="1529" spans="1:35">
      <c r="A1529" s="12"/>
      <c r="B1529"/>
      <c r="E1529"/>
      <c r="J1529"/>
      <c r="O1529"/>
      <c r="T1529"/>
      <c r="Y1529"/>
      <c r="AD1529"/>
      <c r="AI1529"/>
    </row>
    <row r="1530" spans="1:35">
      <c r="A1530" s="12"/>
      <c r="B1530"/>
      <c r="E1530"/>
      <c r="J1530"/>
      <c r="O1530"/>
      <c r="T1530"/>
      <c r="Y1530"/>
      <c r="AD1530"/>
      <c r="AI1530"/>
    </row>
    <row r="1531" spans="1:35">
      <c r="A1531" s="12"/>
      <c r="B1531"/>
      <c r="E1531"/>
      <c r="J1531"/>
      <c r="O1531"/>
      <c r="T1531"/>
      <c r="Y1531"/>
      <c r="AD1531"/>
      <c r="AI1531"/>
    </row>
    <row r="1532" spans="1:35">
      <c r="A1532" s="12"/>
      <c r="B1532"/>
      <c r="E1532"/>
      <c r="J1532"/>
      <c r="O1532"/>
      <c r="T1532"/>
      <c r="Y1532"/>
      <c r="AD1532"/>
      <c r="AI1532"/>
    </row>
    <row r="1533" spans="1:35">
      <c r="A1533" s="12"/>
      <c r="B1533"/>
      <c r="E1533"/>
      <c r="J1533"/>
      <c r="O1533"/>
      <c r="T1533"/>
      <c r="Y1533"/>
      <c r="AD1533"/>
      <c r="AI1533"/>
    </row>
    <row r="1534" spans="1:35">
      <c r="A1534" s="12"/>
      <c r="B1534"/>
      <c r="E1534"/>
      <c r="J1534"/>
      <c r="O1534"/>
      <c r="T1534"/>
      <c r="Y1534"/>
      <c r="AD1534"/>
      <c r="AI1534"/>
    </row>
    <row r="1535" spans="1:35">
      <c r="A1535" s="12"/>
      <c r="B1535"/>
      <c r="E1535"/>
      <c r="J1535"/>
      <c r="O1535"/>
      <c r="T1535"/>
      <c r="Y1535"/>
      <c r="AD1535"/>
      <c r="AI1535"/>
    </row>
    <row r="1536" spans="1:35">
      <c r="A1536" s="12"/>
      <c r="B1536"/>
      <c r="E1536"/>
      <c r="J1536"/>
      <c r="O1536"/>
      <c r="T1536"/>
      <c r="Y1536"/>
      <c r="AD1536"/>
      <c r="AI1536"/>
    </row>
    <row r="1537" spans="1:35">
      <c r="A1537" s="12"/>
      <c r="B1537"/>
      <c r="E1537"/>
      <c r="J1537"/>
      <c r="O1537"/>
      <c r="T1537"/>
      <c r="Y1537"/>
      <c r="AD1537"/>
      <c r="AI1537"/>
    </row>
    <row r="1538" spans="1:35">
      <c r="A1538" s="12"/>
      <c r="B1538"/>
      <c r="E1538"/>
      <c r="J1538"/>
      <c r="O1538"/>
      <c r="T1538"/>
      <c r="Y1538"/>
      <c r="AD1538"/>
      <c r="AI1538"/>
    </row>
    <row r="1539" spans="1:35">
      <c r="A1539" s="12"/>
      <c r="B1539"/>
      <c r="E1539"/>
      <c r="J1539"/>
      <c r="O1539"/>
      <c r="T1539"/>
      <c r="Y1539"/>
      <c r="AD1539"/>
      <c r="AI1539"/>
    </row>
    <row r="1540" spans="1:35">
      <c r="A1540" s="12"/>
      <c r="B1540"/>
      <c r="E1540"/>
      <c r="J1540"/>
      <c r="O1540"/>
      <c r="T1540"/>
      <c r="Y1540"/>
      <c r="AD1540"/>
      <c r="AI1540"/>
    </row>
    <row r="1541" spans="1:35">
      <c r="A1541" s="12"/>
      <c r="B1541"/>
      <c r="E1541"/>
      <c r="J1541"/>
      <c r="O1541"/>
      <c r="T1541"/>
      <c r="Y1541"/>
      <c r="AD1541"/>
      <c r="AI1541"/>
    </row>
    <row r="1542" spans="1:35">
      <c r="A1542" s="12"/>
      <c r="B1542"/>
      <c r="E1542"/>
      <c r="J1542"/>
      <c r="O1542"/>
      <c r="T1542"/>
      <c r="Y1542"/>
      <c r="AD1542"/>
      <c r="AI1542"/>
    </row>
    <row r="1543" spans="1:35">
      <c r="A1543" s="12"/>
      <c r="B1543"/>
      <c r="E1543"/>
      <c r="J1543"/>
      <c r="O1543"/>
      <c r="T1543"/>
      <c r="Y1543"/>
      <c r="AD1543"/>
      <c r="AI1543"/>
    </row>
    <row r="1544" spans="1:35">
      <c r="A1544" s="12"/>
      <c r="B1544"/>
      <c r="E1544"/>
      <c r="J1544"/>
      <c r="O1544"/>
      <c r="T1544"/>
      <c r="Y1544"/>
      <c r="AD1544"/>
      <c r="AI1544"/>
    </row>
    <row r="1545" spans="1:35">
      <c r="A1545" s="12"/>
      <c r="B1545"/>
      <c r="E1545"/>
      <c r="J1545"/>
      <c r="O1545"/>
      <c r="T1545"/>
      <c r="Y1545"/>
      <c r="AD1545"/>
      <c r="AI1545"/>
    </row>
    <row r="1546" spans="1:35">
      <c r="A1546" s="12"/>
      <c r="B1546"/>
      <c r="E1546"/>
      <c r="J1546"/>
      <c r="O1546"/>
      <c r="T1546"/>
      <c r="Y1546"/>
      <c r="AD1546"/>
      <c r="AI1546"/>
    </row>
    <row r="1547" spans="1:35">
      <c r="A1547" s="12"/>
      <c r="B1547"/>
      <c r="E1547"/>
      <c r="J1547"/>
      <c r="O1547"/>
      <c r="T1547"/>
      <c r="Y1547"/>
      <c r="AD1547"/>
      <c r="AI1547"/>
    </row>
    <row r="1548" spans="1:35">
      <c r="A1548" s="12"/>
      <c r="B1548"/>
      <c r="E1548"/>
      <c r="J1548"/>
      <c r="O1548"/>
      <c r="T1548"/>
      <c r="Y1548"/>
      <c r="AD1548"/>
      <c r="AI1548"/>
    </row>
    <row r="1549" spans="1:35">
      <c r="A1549" s="12"/>
      <c r="B1549"/>
      <c r="E1549"/>
      <c r="J1549"/>
      <c r="O1549"/>
      <c r="T1549"/>
      <c r="Y1549"/>
      <c r="AD1549"/>
      <c r="AI1549"/>
    </row>
    <row r="1550" spans="1:35">
      <c r="A1550" s="12"/>
      <c r="B1550"/>
      <c r="E1550"/>
      <c r="J1550"/>
      <c r="O1550"/>
      <c r="T1550"/>
      <c r="Y1550"/>
      <c r="AD1550"/>
      <c r="AI1550"/>
    </row>
    <row r="1551" spans="1:35">
      <c r="A1551" s="12"/>
      <c r="B1551"/>
      <c r="E1551"/>
      <c r="J1551"/>
      <c r="O1551"/>
      <c r="T1551"/>
      <c r="Y1551"/>
      <c r="AD1551"/>
      <c r="AI1551"/>
    </row>
    <row r="1552" spans="1:35">
      <c r="A1552" s="12"/>
      <c r="B1552"/>
      <c r="E1552"/>
      <c r="J1552"/>
      <c r="O1552"/>
      <c r="T1552"/>
      <c r="Y1552"/>
      <c r="AD1552"/>
      <c r="AI1552"/>
    </row>
    <row r="1553" spans="1:35">
      <c r="A1553" s="12"/>
      <c r="B1553"/>
      <c r="E1553"/>
      <c r="J1553"/>
      <c r="O1553"/>
      <c r="T1553"/>
      <c r="Y1553"/>
      <c r="AD1553"/>
      <c r="AI1553"/>
    </row>
    <row r="1554" spans="1:35">
      <c r="A1554" s="12"/>
      <c r="B1554"/>
      <c r="E1554"/>
      <c r="J1554"/>
      <c r="O1554"/>
      <c r="T1554"/>
      <c r="Y1554"/>
      <c r="AD1554"/>
      <c r="AI1554"/>
    </row>
    <row r="1555" spans="1:35">
      <c r="A1555" s="12"/>
      <c r="B1555"/>
      <c r="E1555"/>
      <c r="J1555"/>
      <c r="O1555"/>
      <c r="T1555"/>
      <c r="Y1555"/>
      <c r="AD1555"/>
      <c r="AI1555"/>
    </row>
    <row r="1556" spans="1:35">
      <c r="A1556" s="12"/>
      <c r="B1556"/>
      <c r="E1556"/>
      <c r="J1556"/>
      <c r="O1556"/>
      <c r="T1556"/>
      <c r="Y1556"/>
      <c r="AD1556"/>
      <c r="AI1556"/>
    </row>
    <row r="1557" spans="1:35">
      <c r="A1557" s="12"/>
      <c r="B1557"/>
      <c r="E1557"/>
      <c r="J1557"/>
      <c r="O1557"/>
      <c r="T1557"/>
      <c r="Y1557"/>
      <c r="AD1557"/>
      <c r="AI1557"/>
    </row>
    <row r="1558" spans="1:35">
      <c r="A1558" s="12"/>
      <c r="B1558"/>
      <c r="E1558"/>
      <c r="J1558"/>
      <c r="O1558"/>
      <c r="T1558"/>
      <c r="Y1558"/>
      <c r="AD1558"/>
      <c r="AI1558"/>
    </row>
    <row r="1559" spans="1:35">
      <c r="A1559" s="12"/>
      <c r="B1559"/>
      <c r="E1559"/>
      <c r="J1559"/>
      <c r="O1559"/>
      <c r="T1559"/>
      <c r="Y1559"/>
      <c r="AD1559"/>
      <c r="AI1559"/>
    </row>
    <row r="1560" spans="1:35">
      <c r="A1560" s="12"/>
      <c r="B1560"/>
      <c r="E1560"/>
      <c r="J1560"/>
      <c r="O1560"/>
      <c r="T1560"/>
      <c r="Y1560"/>
      <c r="AD1560"/>
      <c r="AI1560"/>
    </row>
    <row r="1561" spans="1:35">
      <c r="A1561" s="12"/>
      <c r="B1561"/>
      <c r="E1561"/>
      <c r="J1561"/>
      <c r="O1561"/>
      <c r="T1561"/>
      <c r="Y1561"/>
      <c r="AD1561"/>
      <c r="AI1561"/>
    </row>
    <row r="1562" spans="1:35">
      <c r="A1562" s="12"/>
      <c r="B1562"/>
      <c r="E1562"/>
      <c r="J1562"/>
      <c r="O1562"/>
      <c r="T1562"/>
      <c r="Y1562"/>
      <c r="AD1562"/>
      <c r="AI1562"/>
    </row>
    <row r="1563" spans="1:35">
      <c r="A1563" s="12"/>
      <c r="B1563"/>
      <c r="E1563"/>
      <c r="J1563"/>
      <c r="O1563"/>
      <c r="T1563"/>
      <c r="Y1563"/>
      <c r="AD1563"/>
      <c r="AI1563"/>
    </row>
    <row r="1564" spans="1:35">
      <c r="A1564" s="12"/>
      <c r="B1564"/>
      <c r="E1564"/>
      <c r="J1564"/>
      <c r="O1564"/>
      <c r="T1564"/>
      <c r="Y1564"/>
      <c r="AD1564"/>
      <c r="AI1564"/>
    </row>
    <row r="1565" spans="1:35">
      <c r="A1565" s="12"/>
      <c r="B1565"/>
      <c r="E1565"/>
      <c r="J1565"/>
      <c r="O1565"/>
      <c r="T1565"/>
      <c r="Y1565"/>
      <c r="AD1565"/>
      <c r="AI1565"/>
    </row>
    <row r="1566" spans="1:35">
      <c r="A1566" s="12"/>
      <c r="B1566"/>
      <c r="E1566"/>
      <c r="J1566"/>
      <c r="O1566"/>
      <c r="T1566"/>
      <c r="Y1566"/>
      <c r="AD1566"/>
      <c r="AI1566"/>
    </row>
    <row r="1567" spans="1:35">
      <c r="A1567" s="12"/>
      <c r="B1567"/>
      <c r="E1567"/>
      <c r="J1567"/>
      <c r="O1567"/>
      <c r="T1567"/>
      <c r="Y1567"/>
      <c r="AD1567"/>
      <c r="AI1567"/>
    </row>
    <row r="1568" spans="1:35">
      <c r="A1568" s="12"/>
      <c r="B1568"/>
      <c r="E1568"/>
      <c r="J1568"/>
      <c r="O1568"/>
      <c r="T1568"/>
      <c r="Y1568"/>
      <c r="AD1568"/>
      <c r="AI1568"/>
    </row>
    <row r="1569" spans="1:35">
      <c r="A1569" s="12"/>
      <c r="B1569"/>
      <c r="E1569"/>
      <c r="J1569"/>
      <c r="O1569"/>
      <c r="T1569"/>
      <c r="Y1569"/>
      <c r="AD1569"/>
      <c r="AI1569"/>
    </row>
    <row r="1570" spans="1:35">
      <c r="A1570" s="12"/>
      <c r="B1570"/>
      <c r="E1570"/>
      <c r="J1570"/>
      <c r="O1570"/>
      <c r="T1570"/>
      <c r="Y1570"/>
      <c r="AD1570"/>
      <c r="AI1570"/>
    </row>
    <row r="1571" spans="1:35">
      <c r="A1571" s="12"/>
      <c r="B1571"/>
      <c r="E1571"/>
      <c r="J1571"/>
      <c r="O1571"/>
      <c r="T1571"/>
      <c r="Y1571"/>
      <c r="AD1571"/>
      <c r="AI1571"/>
    </row>
    <row r="1572" spans="1:35">
      <c r="A1572" s="12"/>
      <c r="B1572"/>
      <c r="E1572"/>
      <c r="J1572"/>
      <c r="O1572"/>
      <c r="T1572"/>
      <c r="Y1572"/>
      <c r="AD1572"/>
      <c r="AI1572"/>
    </row>
    <row r="1573" spans="1:35">
      <c r="A1573" s="12"/>
      <c r="B1573"/>
      <c r="E1573"/>
      <c r="J1573"/>
      <c r="O1573"/>
      <c r="T1573"/>
      <c r="Y1573"/>
      <c r="AD1573"/>
      <c r="AI1573"/>
    </row>
    <row r="1574" spans="1:35">
      <c r="A1574" s="12"/>
      <c r="B1574"/>
      <c r="E1574"/>
      <c r="J1574"/>
      <c r="O1574"/>
      <c r="T1574"/>
      <c r="Y1574"/>
      <c r="AD1574"/>
      <c r="AI1574"/>
    </row>
    <row r="1575" spans="1:35">
      <c r="A1575" s="12"/>
      <c r="B1575"/>
      <c r="E1575"/>
      <c r="J1575"/>
      <c r="O1575"/>
      <c r="T1575"/>
      <c r="Y1575"/>
      <c r="AD1575"/>
      <c r="AI1575"/>
    </row>
    <row r="1576" spans="1:35">
      <c r="A1576" s="12"/>
      <c r="B1576"/>
      <c r="E1576"/>
      <c r="J1576"/>
      <c r="O1576"/>
      <c r="T1576"/>
      <c r="Y1576"/>
      <c r="AD1576"/>
      <c r="AI1576"/>
    </row>
    <row r="1577" spans="1:35">
      <c r="A1577" s="12"/>
      <c r="B1577"/>
      <c r="E1577"/>
      <c r="J1577"/>
      <c r="O1577"/>
      <c r="T1577"/>
      <c r="Y1577"/>
      <c r="AD1577"/>
      <c r="AI1577"/>
    </row>
    <row r="1578" spans="1:35">
      <c r="A1578" s="12"/>
      <c r="B1578"/>
      <c r="E1578"/>
      <c r="J1578"/>
      <c r="O1578"/>
      <c r="T1578"/>
      <c r="Y1578"/>
      <c r="AD1578"/>
      <c r="AI1578"/>
    </row>
    <row r="1579" spans="1:35">
      <c r="A1579" s="12"/>
      <c r="B1579"/>
      <c r="E1579"/>
      <c r="J1579"/>
      <c r="O1579"/>
      <c r="T1579"/>
      <c r="Y1579"/>
      <c r="AD1579"/>
      <c r="AI1579"/>
    </row>
    <row r="1580" spans="1:35">
      <c r="A1580" s="12"/>
      <c r="B1580"/>
      <c r="E1580"/>
      <c r="J1580"/>
      <c r="O1580"/>
      <c r="T1580"/>
      <c r="Y1580"/>
      <c r="AD1580"/>
      <c r="AI1580"/>
    </row>
    <row r="1581" spans="1:35">
      <c r="A1581" s="12"/>
      <c r="B1581"/>
      <c r="E1581"/>
      <c r="J1581"/>
      <c r="O1581"/>
      <c r="T1581"/>
      <c r="Y1581"/>
      <c r="AD1581"/>
      <c r="AI1581"/>
    </row>
    <row r="1582" spans="1:35">
      <c r="A1582" s="12"/>
      <c r="B1582"/>
      <c r="E1582"/>
      <c r="J1582"/>
      <c r="O1582"/>
      <c r="T1582"/>
      <c r="Y1582"/>
      <c r="AD1582"/>
      <c r="AI1582"/>
    </row>
    <row r="1583" spans="1:35">
      <c r="A1583" s="12"/>
      <c r="B1583"/>
      <c r="E1583"/>
      <c r="J1583"/>
      <c r="O1583"/>
      <c r="T1583"/>
      <c r="Y1583"/>
      <c r="AD1583"/>
      <c r="AI1583"/>
    </row>
    <row r="1584" spans="1:35">
      <c r="A1584" s="12"/>
      <c r="B1584"/>
      <c r="E1584"/>
      <c r="J1584"/>
      <c r="O1584"/>
      <c r="T1584"/>
      <c r="Y1584"/>
      <c r="AD1584"/>
      <c r="AI1584"/>
    </row>
    <row r="1585" spans="1:35">
      <c r="A1585" s="12"/>
      <c r="B1585"/>
      <c r="E1585"/>
      <c r="J1585"/>
      <c r="O1585"/>
      <c r="T1585"/>
      <c r="Y1585"/>
      <c r="AD1585"/>
      <c r="AI1585"/>
    </row>
    <row r="1586" spans="1:35">
      <c r="A1586" s="12"/>
      <c r="B1586"/>
      <c r="E1586"/>
      <c r="J1586"/>
      <c r="O1586"/>
      <c r="T1586"/>
      <c r="Y1586"/>
      <c r="AD1586"/>
      <c r="AI1586"/>
    </row>
    <row r="1587" spans="1:35">
      <c r="A1587" s="12"/>
      <c r="B1587"/>
      <c r="E1587"/>
      <c r="J1587"/>
      <c r="O1587"/>
      <c r="T1587"/>
      <c r="Y1587"/>
      <c r="AD1587"/>
      <c r="AI1587"/>
    </row>
    <row r="1588" spans="1:35">
      <c r="A1588" s="12"/>
      <c r="B1588"/>
      <c r="E1588"/>
      <c r="J1588"/>
      <c r="O1588"/>
      <c r="T1588"/>
      <c r="Y1588"/>
      <c r="AD1588"/>
      <c r="AI1588"/>
    </row>
    <row r="1589" spans="1:35">
      <c r="A1589" s="12"/>
      <c r="B1589"/>
      <c r="E1589"/>
      <c r="J1589"/>
      <c r="O1589"/>
      <c r="T1589"/>
      <c r="Y1589"/>
      <c r="AD1589"/>
      <c r="AI1589"/>
    </row>
    <row r="1590" spans="1:35">
      <c r="A1590" s="12"/>
      <c r="B1590"/>
      <c r="E1590"/>
      <c r="J1590"/>
      <c r="O1590"/>
      <c r="T1590"/>
      <c r="Y1590"/>
      <c r="AD1590"/>
      <c r="AI1590"/>
    </row>
    <row r="1591" spans="1:35">
      <c r="A1591" s="12"/>
      <c r="B1591"/>
      <c r="E1591"/>
      <c r="J1591"/>
      <c r="O1591"/>
      <c r="T1591"/>
      <c r="Y1591"/>
      <c r="AD1591"/>
      <c r="AI1591"/>
    </row>
    <row r="1592" spans="1:35">
      <c r="A1592" s="12"/>
      <c r="B1592"/>
      <c r="E1592"/>
      <c r="J1592"/>
      <c r="O1592"/>
      <c r="T1592"/>
      <c r="Y1592"/>
      <c r="AD1592"/>
      <c r="AI1592"/>
    </row>
    <row r="1593" spans="1:35">
      <c r="A1593" s="12"/>
      <c r="B1593"/>
      <c r="E1593"/>
      <c r="J1593"/>
      <c r="O1593"/>
      <c r="T1593"/>
      <c r="Y1593"/>
      <c r="AD1593"/>
      <c r="AI1593"/>
    </row>
    <row r="1594" spans="1:35">
      <c r="A1594" s="12"/>
      <c r="B1594"/>
      <c r="E1594"/>
      <c r="J1594"/>
      <c r="O1594"/>
      <c r="T1594"/>
      <c r="Y1594"/>
      <c r="AD1594"/>
      <c r="AI1594"/>
    </row>
    <row r="1595" spans="1:35">
      <c r="A1595" s="12"/>
      <c r="B1595"/>
      <c r="E1595"/>
      <c r="J1595"/>
      <c r="O1595"/>
      <c r="T1595"/>
      <c r="Y1595"/>
      <c r="AD1595"/>
      <c r="AI1595"/>
    </row>
    <row r="1596" spans="1:35">
      <c r="A1596" s="12"/>
      <c r="B1596"/>
      <c r="E1596"/>
      <c r="J1596"/>
      <c r="O1596"/>
      <c r="T1596"/>
      <c r="Y1596"/>
      <c r="AD1596"/>
      <c r="AI1596"/>
    </row>
    <row r="1597" spans="1:35">
      <c r="A1597" s="12"/>
      <c r="B1597"/>
      <c r="E1597"/>
      <c r="J1597"/>
      <c r="O1597"/>
      <c r="T1597"/>
      <c r="Y1597"/>
      <c r="AD1597"/>
      <c r="AI1597"/>
    </row>
    <row r="1598" spans="1:35">
      <c r="A1598" s="12"/>
      <c r="B1598"/>
      <c r="E1598"/>
      <c r="J1598"/>
      <c r="O1598"/>
      <c r="T1598"/>
      <c r="Y1598"/>
      <c r="AD1598"/>
      <c r="AI1598"/>
    </row>
    <row r="1599" spans="1:35">
      <c r="A1599" s="12"/>
      <c r="B1599"/>
      <c r="E1599"/>
      <c r="J1599"/>
      <c r="O1599"/>
      <c r="T1599"/>
      <c r="Y1599"/>
      <c r="AD1599"/>
      <c r="AI1599"/>
    </row>
    <row r="1600" spans="1:35">
      <c r="A1600" s="12"/>
      <c r="B1600"/>
      <c r="E1600"/>
      <c r="J1600"/>
      <c r="O1600"/>
      <c r="T1600"/>
      <c r="Y1600"/>
      <c r="AD1600"/>
      <c r="AI1600"/>
    </row>
    <row r="1601" spans="1:35">
      <c r="A1601" s="12"/>
      <c r="B1601"/>
      <c r="E1601"/>
      <c r="J1601"/>
      <c r="O1601"/>
      <c r="T1601"/>
      <c r="Y1601"/>
      <c r="AD1601"/>
      <c r="AI1601"/>
    </row>
    <row r="1602" spans="1:35">
      <c r="A1602" s="12"/>
      <c r="B1602"/>
      <c r="E1602"/>
      <c r="J1602"/>
      <c r="O1602"/>
      <c r="T1602"/>
      <c r="Y1602"/>
      <c r="AD1602"/>
      <c r="AI1602"/>
    </row>
    <row r="1603" spans="1:35">
      <c r="A1603" s="12"/>
      <c r="B1603"/>
      <c r="E1603"/>
      <c r="J1603"/>
      <c r="O1603"/>
      <c r="T1603"/>
      <c r="Y1603"/>
      <c r="AD1603"/>
      <c r="AI1603"/>
    </row>
    <row r="1604" spans="1:35">
      <c r="A1604" s="12"/>
      <c r="B1604"/>
      <c r="E1604"/>
      <c r="J1604"/>
      <c r="O1604"/>
      <c r="T1604"/>
      <c r="Y1604"/>
      <c r="AD1604"/>
      <c r="AI1604"/>
    </row>
    <row r="1605" spans="1:35">
      <c r="A1605" s="12"/>
      <c r="B1605"/>
      <c r="E1605"/>
      <c r="J1605"/>
      <c r="O1605"/>
      <c r="T1605"/>
      <c r="Y1605"/>
      <c r="AD1605"/>
      <c r="AI1605"/>
    </row>
    <row r="1606" spans="1:35">
      <c r="A1606" s="12"/>
      <c r="B1606"/>
      <c r="E1606"/>
      <c r="J1606"/>
      <c r="O1606"/>
      <c r="T1606"/>
      <c r="Y1606"/>
      <c r="AD1606"/>
      <c r="AI1606"/>
    </row>
    <row r="1607" spans="1:35">
      <c r="A1607" s="12"/>
      <c r="B1607"/>
      <c r="E1607"/>
      <c r="J1607"/>
      <c r="O1607"/>
      <c r="T1607"/>
      <c r="Y1607"/>
      <c r="AD1607"/>
      <c r="AI1607"/>
    </row>
    <row r="1608" spans="1:35">
      <c r="A1608" s="12"/>
      <c r="B1608"/>
      <c r="E1608"/>
      <c r="J1608"/>
      <c r="O1608"/>
      <c r="T1608"/>
      <c r="Y1608"/>
      <c r="AD1608"/>
      <c r="AI1608"/>
    </row>
    <row r="1609" spans="1:35">
      <c r="A1609" s="12"/>
      <c r="B1609"/>
      <c r="E1609"/>
      <c r="J1609"/>
      <c r="O1609"/>
      <c r="T1609"/>
      <c r="Y1609"/>
      <c r="AD1609"/>
      <c r="AI1609"/>
    </row>
    <row r="1610" spans="1:35">
      <c r="A1610" s="12"/>
      <c r="B1610"/>
      <c r="E1610"/>
      <c r="J1610"/>
      <c r="O1610"/>
      <c r="T1610"/>
      <c r="Y1610"/>
      <c r="AD1610"/>
      <c r="AI1610"/>
    </row>
    <row r="1611" spans="1:35">
      <c r="A1611" s="12"/>
      <c r="B1611"/>
      <c r="E1611"/>
      <c r="J1611"/>
      <c r="O1611"/>
      <c r="T1611"/>
      <c r="Y1611"/>
      <c r="AD1611"/>
      <c r="AI1611"/>
    </row>
    <row r="1612" spans="1:35">
      <c r="A1612" s="12"/>
      <c r="B1612"/>
      <c r="E1612"/>
      <c r="J1612"/>
      <c r="O1612"/>
      <c r="T1612"/>
      <c r="Y1612"/>
      <c r="AD1612"/>
      <c r="AI1612"/>
    </row>
    <row r="1613" spans="1:35">
      <c r="A1613" s="12"/>
      <c r="B1613"/>
      <c r="E1613"/>
      <c r="J1613"/>
      <c r="O1613"/>
      <c r="T1613"/>
      <c r="Y1613"/>
      <c r="AD1613"/>
      <c r="AI1613"/>
    </row>
    <row r="1614" spans="1:35">
      <c r="A1614" s="12"/>
      <c r="B1614"/>
      <c r="E1614"/>
      <c r="J1614"/>
      <c r="O1614"/>
      <c r="T1614"/>
      <c r="Y1614"/>
      <c r="AD1614"/>
      <c r="AI1614"/>
    </row>
    <row r="1615" spans="1:35">
      <c r="A1615" s="12"/>
      <c r="B1615"/>
      <c r="E1615"/>
      <c r="J1615"/>
      <c r="O1615"/>
      <c r="T1615"/>
      <c r="Y1615"/>
      <c r="AD1615"/>
      <c r="AI1615"/>
    </row>
    <row r="1616" spans="1:35">
      <c r="A1616" s="12"/>
      <c r="B1616"/>
      <c r="E1616"/>
      <c r="J1616"/>
      <c r="O1616"/>
      <c r="T1616"/>
      <c r="Y1616"/>
      <c r="AD1616"/>
      <c r="AI1616"/>
    </row>
    <row r="1617" spans="1:35">
      <c r="A1617" s="12"/>
      <c r="B1617"/>
      <c r="E1617"/>
      <c r="J1617"/>
      <c r="O1617"/>
      <c r="T1617"/>
      <c r="Y1617"/>
      <c r="AD1617"/>
      <c r="AI1617"/>
    </row>
    <row r="1618" spans="1:35">
      <c r="A1618" s="12"/>
      <c r="B1618"/>
      <c r="E1618"/>
      <c r="J1618"/>
      <c r="O1618"/>
      <c r="T1618"/>
      <c r="Y1618"/>
      <c r="AD1618"/>
      <c r="AI1618"/>
    </row>
    <row r="1619" spans="1:35">
      <c r="A1619" s="12"/>
      <c r="B1619"/>
      <c r="E1619"/>
      <c r="J1619"/>
      <c r="O1619"/>
      <c r="T1619"/>
      <c r="Y1619"/>
      <c r="AD1619"/>
      <c r="AI1619"/>
    </row>
    <row r="1620" spans="1:35">
      <c r="A1620" s="12"/>
      <c r="B1620"/>
      <c r="E1620"/>
      <c r="J1620"/>
      <c r="O1620"/>
      <c r="T1620"/>
      <c r="Y1620"/>
      <c r="AD1620"/>
      <c r="AI1620"/>
    </row>
    <row r="1621" spans="1:35">
      <c r="A1621" s="12"/>
      <c r="B1621"/>
      <c r="E1621"/>
      <c r="J1621"/>
      <c r="O1621"/>
      <c r="T1621"/>
      <c r="Y1621"/>
      <c r="AD1621"/>
      <c r="AI1621"/>
    </row>
    <row r="1622" spans="1:35">
      <c r="A1622" s="12"/>
      <c r="B1622"/>
      <c r="E1622"/>
      <c r="J1622"/>
      <c r="O1622"/>
      <c r="T1622"/>
      <c r="Y1622"/>
      <c r="AD1622"/>
      <c r="AI1622"/>
    </row>
    <row r="1623" spans="1:35">
      <c r="A1623" s="12"/>
      <c r="B1623"/>
      <c r="E1623"/>
      <c r="J1623"/>
      <c r="O1623"/>
      <c r="T1623"/>
      <c r="Y1623"/>
      <c r="AD1623"/>
      <c r="AI1623"/>
    </row>
    <row r="1624" spans="1:35">
      <c r="A1624" s="12"/>
      <c r="B1624"/>
      <c r="E1624"/>
      <c r="J1624"/>
      <c r="O1624"/>
      <c r="T1624"/>
      <c r="Y1624"/>
      <c r="AD1624"/>
      <c r="AI1624"/>
    </row>
    <row r="1625" spans="1:35">
      <c r="A1625" s="12"/>
      <c r="B1625"/>
      <c r="E1625"/>
      <c r="J1625"/>
      <c r="O1625"/>
      <c r="T1625"/>
      <c r="Y1625"/>
      <c r="AD1625"/>
      <c r="AI1625"/>
    </row>
    <row r="1626" spans="1:35">
      <c r="A1626" s="12"/>
      <c r="B1626"/>
      <c r="E1626"/>
      <c r="J1626"/>
      <c r="O1626"/>
      <c r="T1626"/>
      <c r="Y1626"/>
      <c r="AD1626"/>
      <c r="AI1626"/>
    </row>
    <row r="1627" spans="1:35">
      <c r="A1627" s="12"/>
      <c r="B1627"/>
      <c r="E1627"/>
      <c r="J1627"/>
      <c r="O1627"/>
      <c r="T1627"/>
      <c r="Y1627"/>
      <c r="AD1627"/>
      <c r="AI1627"/>
    </row>
    <row r="1628" spans="1:35">
      <c r="A1628" s="12"/>
      <c r="B1628"/>
      <c r="E1628"/>
      <c r="J1628"/>
      <c r="O1628"/>
      <c r="T1628"/>
      <c r="Y1628"/>
      <c r="AD1628"/>
      <c r="AI1628"/>
    </row>
    <row r="1629" spans="1:35">
      <c r="A1629" s="12"/>
      <c r="B1629"/>
      <c r="E1629"/>
      <c r="J1629"/>
      <c r="O1629"/>
      <c r="T1629"/>
      <c r="Y1629"/>
      <c r="AD1629"/>
      <c r="AI1629"/>
    </row>
    <row r="1630" spans="1:35">
      <c r="A1630" s="12"/>
      <c r="B1630"/>
      <c r="E1630"/>
      <c r="J1630"/>
      <c r="O1630"/>
      <c r="T1630"/>
      <c r="Y1630"/>
      <c r="AD1630"/>
      <c r="AI1630"/>
    </row>
    <row r="1631" spans="1:35">
      <c r="A1631" s="12"/>
      <c r="B1631"/>
      <c r="E1631"/>
      <c r="J1631"/>
      <c r="O1631"/>
      <c r="T1631"/>
      <c r="Y1631"/>
      <c r="AD1631"/>
      <c r="AI1631"/>
    </row>
    <row r="1632" spans="1:35">
      <c r="A1632" s="12"/>
      <c r="B1632"/>
      <c r="E1632"/>
      <c r="J1632"/>
      <c r="O1632"/>
      <c r="T1632"/>
      <c r="Y1632"/>
      <c r="AD1632"/>
      <c r="AI1632"/>
    </row>
    <row r="1633" spans="1:35">
      <c r="A1633" s="12"/>
      <c r="B1633"/>
      <c r="E1633"/>
      <c r="J1633"/>
      <c r="O1633"/>
      <c r="T1633"/>
      <c r="Y1633"/>
      <c r="AD1633"/>
      <c r="AI1633"/>
    </row>
    <row r="1634" spans="1:35">
      <c r="A1634" s="12"/>
      <c r="B1634"/>
      <c r="E1634"/>
      <c r="J1634"/>
      <c r="O1634"/>
      <c r="T1634"/>
      <c r="Y1634"/>
      <c r="AD1634"/>
      <c r="AI1634"/>
    </row>
    <row r="1635" spans="1:35">
      <c r="A1635" s="12"/>
      <c r="B1635"/>
      <c r="E1635"/>
      <c r="J1635"/>
      <c r="O1635"/>
      <c r="T1635"/>
      <c r="Y1635"/>
      <c r="AD1635"/>
      <c r="AI1635"/>
    </row>
    <row r="1636" spans="1:35">
      <c r="A1636" s="12"/>
      <c r="B1636"/>
      <c r="E1636"/>
      <c r="J1636"/>
      <c r="O1636"/>
      <c r="T1636"/>
      <c r="Y1636"/>
      <c r="AD1636"/>
      <c r="AI1636"/>
    </row>
    <row r="1637" spans="1:35">
      <c r="A1637" s="12"/>
      <c r="B1637"/>
      <c r="E1637"/>
      <c r="J1637"/>
      <c r="O1637"/>
      <c r="T1637"/>
      <c r="Y1637"/>
      <c r="AD1637"/>
      <c r="AI1637"/>
    </row>
    <row r="1638" spans="1:35">
      <c r="A1638" s="12"/>
      <c r="B1638"/>
      <c r="E1638"/>
      <c r="J1638"/>
      <c r="O1638"/>
      <c r="T1638"/>
      <c r="Y1638"/>
      <c r="AD1638"/>
      <c r="AI1638"/>
    </row>
    <row r="1639" spans="1:35">
      <c r="A1639" s="12"/>
      <c r="B1639"/>
      <c r="E1639"/>
      <c r="J1639"/>
      <c r="O1639"/>
      <c r="T1639"/>
      <c r="Y1639"/>
      <c r="AD1639"/>
      <c r="AI1639"/>
    </row>
    <row r="1640" spans="1:35">
      <c r="A1640" s="12"/>
      <c r="B1640"/>
      <c r="E1640"/>
      <c r="J1640"/>
      <c r="O1640"/>
      <c r="T1640"/>
      <c r="Y1640"/>
      <c r="AD1640"/>
      <c r="AI1640"/>
    </row>
    <row r="1641" spans="1:35">
      <c r="A1641" s="12"/>
      <c r="B1641"/>
      <c r="E1641"/>
      <c r="J1641"/>
      <c r="O1641"/>
      <c r="T1641"/>
      <c r="Y1641"/>
      <c r="AD1641"/>
      <c r="AI1641"/>
    </row>
    <row r="1642" spans="1:35">
      <c r="A1642" s="12"/>
      <c r="B1642"/>
      <c r="E1642"/>
      <c r="J1642"/>
      <c r="O1642"/>
      <c r="T1642"/>
      <c r="Y1642"/>
      <c r="AD1642"/>
      <c r="AI1642"/>
    </row>
    <row r="1643" spans="1:35">
      <c r="A1643" s="12"/>
      <c r="B1643"/>
      <c r="E1643"/>
      <c r="J1643"/>
      <c r="O1643"/>
      <c r="T1643"/>
      <c r="Y1643"/>
      <c r="AD1643"/>
      <c r="AI1643"/>
    </row>
    <row r="1644" spans="1:35">
      <c r="A1644" s="12"/>
      <c r="B1644"/>
      <c r="E1644"/>
      <c r="J1644"/>
      <c r="O1644"/>
      <c r="T1644"/>
      <c r="Y1644"/>
      <c r="AD1644"/>
      <c r="AI1644"/>
    </row>
    <row r="1645" spans="1:35">
      <c r="A1645" s="12"/>
      <c r="B1645"/>
      <c r="E1645"/>
      <c r="J1645"/>
      <c r="O1645"/>
      <c r="T1645"/>
      <c r="Y1645"/>
      <c r="AD1645"/>
      <c r="AI1645"/>
    </row>
    <row r="1646" spans="1:35">
      <c r="A1646" s="12"/>
      <c r="B1646"/>
      <c r="E1646"/>
      <c r="J1646"/>
      <c r="O1646"/>
      <c r="T1646"/>
      <c r="Y1646"/>
      <c r="AD1646"/>
      <c r="AI1646"/>
    </row>
    <row r="1647" spans="1:35">
      <c r="A1647" s="12"/>
      <c r="B1647"/>
      <c r="E1647"/>
      <c r="J1647"/>
      <c r="O1647"/>
      <c r="T1647"/>
      <c r="Y1647"/>
      <c r="AD1647"/>
      <c r="AI1647"/>
    </row>
    <row r="1648" spans="1:35">
      <c r="A1648" s="12"/>
      <c r="B1648"/>
      <c r="E1648"/>
      <c r="J1648"/>
      <c r="O1648"/>
      <c r="T1648"/>
      <c r="Y1648"/>
      <c r="AD1648"/>
      <c r="AI1648"/>
    </row>
    <row r="1649" spans="1:35">
      <c r="A1649" s="12"/>
      <c r="B1649"/>
      <c r="E1649"/>
      <c r="J1649"/>
      <c r="O1649"/>
      <c r="T1649"/>
      <c r="Y1649"/>
      <c r="AD1649"/>
      <c r="AI1649"/>
    </row>
    <row r="1650" spans="1:35">
      <c r="A1650" s="12"/>
      <c r="B1650"/>
      <c r="E1650"/>
      <c r="J1650"/>
      <c r="O1650"/>
      <c r="T1650"/>
      <c r="Y1650"/>
      <c r="AD1650"/>
      <c r="AI1650"/>
    </row>
    <row r="1651" spans="1:35">
      <c r="A1651" s="12"/>
      <c r="B1651"/>
      <c r="E1651"/>
      <c r="J1651"/>
      <c r="O1651"/>
      <c r="T1651"/>
      <c r="Y1651"/>
      <c r="AD1651"/>
      <c r="AI1651"/>
    </row>
    <row r="1652" spans="1:35">
      <c r="A1652" s="12"/>
      <c r="B1652"/>
      <c r="E1652"/>
      <c r="J1652"/>
      <c r="O1652"/>
      <c r="T1652"/>
      <c r="Y1652"/>
      <c r="AD1652"/>
      <c r="AI1652"/>
    </row>
    <row r="1653" spans="1:35">
      <c r="A1653" s="12"/>
      <c r="B1653"/>
      <c r="E1653"/>
      <c r="J1653"/>
      <c r="O1653"/>
      <c r="T1653"/>
      <c r="Y1653"/>
      <c r="AD1653"/>
      <c r="AI1653"/>
    </row>
    <row r="1654" spans="1:35">
      <c r="A1654" s="12"/>
      <c r="B1654"/>
      <c r="E1654"/>
      <c r="J1654"/>
      <c r="O1654"/>
      <c r="T1654"/>
      <c r="Y1654"/>
      <c r="AD1654"/>
      <c r="AI1654"/>
    </row>
    <row r="1655" spans="1:35">
      <c r="A1655" s="12"/>
      <c r="B1655"/>
      <c r="E1655"/>
      <c r="J1655"/>
      <c r="O1655"/>
      <c r="T1655"/>
      <c r="Y1655"/>
      <c r="AD1655"/>
      <c r="AI1655"/>
    </row>
    <row r="1656" spans="1:35">
      <c r="A1656" s="12"/>
      <c r="B1656"/>
      <c r="E1656"/>
      <c r="J1656"/>
      <c r="O1656"/>
      <c r="T1656"/>
      <c r="Y1656"/>
      <c r="AD1656"/>
      <c r="AI1656"/>
    </row>
    <row r="1657" spans="1:35">
      <c r="A1657" s="12"/>
      <c r="B1657"/>
      <c r="E1657"/>
      <c r="J1657"/>
      <c r="O1657"/>
      <c r="T1657"/>
      <c r="Y1657"/>
      <c r="AD1657"/>
      <c r="AI1657"/>
    </row>
    <row r="1658" spans="1:35">
      <c r="A1658" s="12"/>
      <c r="B1658"/>
      <c r="E1658"/>
      <c r="J1658"/>
      <c r="O1658"/>
      <c r="T1658"/>
      <c r="Y1658"/>
      <c r="AD1658"/>
      <c r="AI1658"/>
    </row>
    <row r="1659" spans="1:35">
      <c r="A1659" s="12"/>
      <c r="B1659"/>
      <c r="E1659"/>
      <c r="J1659"/>
      <c r="O1659"/>
      <c r="T1659"/>
      <c r="Y1659"/>
      <c r="AD1659"/>
      <c r="AI1659"/>
    </row>
    <row r="1660" spans="1:35">
      <c r="A1660" s="12"/>
      <c r="B1660"/>
      <c r="E1660"/>
      <c r="J1660"/>
      <c r="O1660"/>
      <c r="T1660"/>
      <c r="Y1660"/>
      <c r="AD1660"/>
      <c r="AI1660"/>
    </row>
    <row r="1661" spans="1:35">
      <c r="A1661" s="12"/>
      <c r="B1661"/>
      <c r="E1661"/>
      <c r="J1661"/>
      <c r="O1661"/>
      <c r="T1661"/>
      <c r="Y1661"/>
      <c r="AD1661"/>
      <c r="AI1661"/>
    </row>
    <row r="1662" spans="1:35">
      <c r="A1662" s="12"/>
      <c r="B1662"/>
      <c r="E1662"/>
      <c r="J1662"/>
      <c r="O1662"/>
      <c r="T1662"/>
      <c r="Y1662"/>
      <c r="AD1662"/>
      <c r="AI1662"/>
    </row>
    <row r="1663" spans="1:35">
      <c r="A1663" s="12"/>
      <c r="B1663"/>
      <c r="E1663"/>
      <c r="J1663"/>
      <c r="O1663"/>
      <c r="T1663"/>
      <c r="Y1663"/>
      <c r="AD1663"/>
      <c r="AI1663"/>
    </row>
    <row r="1664" spans="1:35">
      <c r="A1664" s="12"/>
      <c r="B1664"/>
      <c r="E1664"/>
      <c r="J1664"/>
      <c r="O1664"/>
      <c r="T1664"/>
      <c r="Y1664"/>
      <c r="AD1664"/>
      <c r="AI1664"/>
    </row>
    <row r="1665" spans="1:35">
      <c r="A1665" s="12"/>
      <c r="B1665"/>
      <c r="E1665"/>
      <c r="J1665"/>
      <c r="O1665"/>
      <c r="T1665"/>
      <c r="Y1665"/>
      <c r="AD1665"/>
      <c r="AI1665"/>
    </row>
    <row r="1666" spans="1:35">
      <c r="A1666" s="12"/>
      <c r="B1666"/>
      <c r="E1666"/>
      <c r="J1666"/>
      <c r="O1666"/>
      <c r="T1666"/>
      <c r="Y1666"/>
      <c r="AD1666"/>
      <c r="AI1666"/>
    </row>
    <row r="1667" spans="1:35">
      <c r="A1667" s="12"/>
      <c r="B1667"/>
      <c r="E1667"/>
      <c r="J1667"/>
      <c r="O1667"/>
      <c r="T1667"/>
      <c r="Y1667"/>
      <c r="AD1667"/>
      <c r="AI1667"/>
    </row>
    <row r="1668" spans="1:35">
      <c r="A1668" s="12"/>
      <c r="B1668"/>
      <c r="E1668"/>
      <c r="J1668"/>
      <c r="O1668"/>
      <c r="T1668"/>
      <c r="Y1668"/>
      <c r="AD1668"/>
      <c r="AI1668"/>
    </row>
    <row r="1669" spans="1:35">
      <c r="A1669" s="12"/>
      <c r="B1669"/>
      <c r="E1669"/>
      <c r="J1669"/>
      <c r="O1669"/>
      <c r="T1669"/>
      <c r="Y1669"/>
      <c r="AD1669"/>
      <c r="AI1669"/>
    </row>
    <row r="1670" spans="1:35">
      <c r="A1670" s="12"/>
      <c r="B1670"/>
      <c r="E1670"/>
      <c r="J1670"/>
      <c r="O1670"/>
      <c r="T1670"/>
      <c r="Y1670"/>
      <c r="AD1670"/>
      <c r="AI1670"/>
    </row>
    <row r="1671" spans="1:35">
      <c r="A1671" s="12"/>
      <c r="B1671"/>
      <c r="E1671"/>
      <c r="J1671"/>
      <c r="O1671"/>
      <c r="T1671"/>
      <c r="Y1671"/>
      <c r="AD1671"/>
      <c r="AI1671"/>
    </row>
    <row r="1672" spans="1:35">
      <c r="A1672" s="12"/>
      <c r="B1672"/>
      <c r="E1672"/>
      <c r="J1672"/>
      <c r="O1672"/>
      <c r="T1672"/>
      <c r="Y1672"/>
      <c r="AD1672"/>
      <c r="AI1672"/>
    </row>
    <row r="1673" spans="1:35">
      <c r="A1673" s="12"/>
      <c r="B1673"/>
      <c r="E1673"/>
      <c r="J1673"/>
      <c r="O1673"/>
      <c r="T1673"/>
      <c r="Y1673"/>
      <c r="AD1673"/>
      <c r="AI1673"/>
    </row>
    <row r="1674" spans="1:35">
      <c r="A1674" s="12"/>
      <c r="B1674"/>
      <c r="E1674"/>
      <c r="J1674"/>
      <c r="O1674"/>
      <c r="T1674"/>
      <c r="Y1674"/>
      <c r="AD1674"/>
      <c r="AI1674"/>
    </row>
    <row r="1675" spans="1:35">
      <c r="A1675" s="12"/>
      <c r="B1675"/>
      <c r="E1675"/>
      <c r="J1675"/>
      <c r="O1675"/>
      <c r="T1675"/>
      <c r="Y1675"/>
      <c r="AD1675"/>
      <c r="AI1675"/>
    </row>
    <row r="1676" spans="1:35">
      <c r="A1676" s="12"/>
      <c r="B1676"/>
      <c r="E1676"/>
      <c r="J1676"/>
      <c r="O1676"/>
      <c r="T1676"/>
      <c r="Y1676"/>
      <c r="AD1676"/>
      <c r="AI1676"/>
    </row>
    <row r="1677" spans="1:35">
      <c r="A1677" s="12"/>
      <c r="B1677"/>
      <c r="E1677"/>
      <c r="J1677"/>
      <c r="O1677"/>
      <c r="T1677"/>
      <c r="Y1677"/>
      <c r="AD1677"/>
      <c r="AI1677"/>
    </row>
    <row r="1678" spans="1:35">
      <c r="A1678" s="12"/>
      <c r="B1678"/>
      <c r="E1678"/>
      <c r="J1678"/>
      <c r="O1678"/>
      <c r="T1678"/>
      <c r="Y1678"/>
      <c r="AD1678"/>
      <c r="AI1678"/>
    </row>
    <row r="1679" spans="1:35">
      <c r="A1679" s="12"/>
      <c r="B1679"/>
      <c r="E1679"/>
      <c r="J1679"/>
      <c r="O1679"/>
      <c r="T1679"/>
      <c r="Y1679"/>
      <c r="AD1679"/>
      <c r="AI1679"/>
    </row>
    <row r="1680" spans="1:35">
      <c r="A1680" s="12"/>
      <c r="B1680"/>
      <c r="E1680"/>
      <c r="J1680"/>
      <c r="O1680"/>
      <c r="T1680"/>
      <c r="Y1680"/>
      <c r="AD1680"/>
      <c r="AI1680"/>
    </row>
    <row r="1681" spans="1:35">
      <c r="A1681" s="12"/>
      <c r="B1681"/>
      <c r="E1681"/>
      <c r="J1681"/>
      <c r="O1681"/>
      <c r="T1681"/>
      <c r="Y1681"/>
      <c r="AD1681"/>
      <c r="AI1681"/>
    </row>
    <row r="1682" spans="1:35">
      <c r="A1682" s="12"/>
      <c r="B1682"/>
      <c r="E1682"/>
      <c r="J1682"/>
      <c r="O1682"/>
      <c r="T1682"/>
      <c r="Y1682"/>
      <c r="AD1682"/>
      <c r="AI1682"/>
    </row>
    <row r="1683" spans="1:35">
      <c r="A1683" s="12"/>
      <c r="B1683"/>
      <c r="E1683"/>
      <c r="J1683"/>
      <c r="O1683"/>
      <c r="T1683"/>
      <c r="Y1683"/>
      <c r="AD1683"/>
      <c r="AI1683"/>
    </row>
    <row r="1684" spans="1:35">
      <c r="A1684" s="12"/>
      <c r="B1684"/>
      <c r="E1684"/>
      <c r="J1684"/>
      <c r="O1684"/>
      <c r="T1684"/>
      <c r="Y1684"/>
      <c r="AD1684"/>
      <c r="AI1684"/>
    </row>
    <row r="1685" spans="1:35">
      <c r="A1685" s="12"/>
      <c r="B1685"/>
      <c r="E1685"/>
      <c r="J1685"/>
      <c r="O1685"/>
      <c r="T1685"/>
      <c r="Y1685"/>
      <c r="AD1685"/>
      <c r="AI1685"/>
    </row>
    <row r="1686" spans="1:35">
      <c r="A1686" s="12"/>
      <c r="B1686"/>
      <c r="E1686"/>
      <c r="J1686"/>
      <c r="O1686"/>
      <c r="T1686"/>
      <c r="Y1686"/>
      <c r="AD1686"/>
      <c r="AI1686"/>
    </row>
    <row r="1687" spans="1:35">
      <c r="A1687" s="12"/>
      <c r="B1687"/>
      <c r="E1687"/>
      <c r="J1687"/>
      <c r="O1687"/>
      <c r="T1687"/>
      <c r="Y1687"/>
      <c r="AD1687"/>
      <c r="AI1687"/>
    </row>
    <row r="1688" spans="1:35">
      <c r="A1688" s="12"/>
      <c r="B1688"/>
      <c r="E1688"/>
      <c r="J1688"/>
      <c r="O1688"/>
      <c r="T1688"/>
      <c r="Y1688"/>
      <c r="AD1688"/>
      <c r="AI1688"/>
    </row>
    <row r="1689" spans="1:35">
      <c r="A1689" s="12"/>
      <c r="B1689"/>
      <c r="E1689"/>
      <c r="J1689"/>
      <c r="O1689"/>
      <c r="T1689"/>
      <c r="Y1689"/>
      <c r="AD1689"/>
      <c r="AI1689"/>
    </row>
    <row r="1690" spans="1:35">
      <c r="A1690" s="12"/>
      <c r="B1690"/>
      <c r="E1690"/>
      <c r="J1690"/>
      <c r="O1690"/>
      <c r="T1690"/>
      <c r="Y1690"/>
      <c r="AD1690"/>
      <c r="AI1690"/>
    </row>
    <row r="1691" spans="1:35">
      <c r="A1691" s="12"/>
      <c r="B1691"/>
      <c r="E1691"/>
      <c r="J1691"/>
      <c r="O1691"/>
      <c r="T1691"/>
      <c r="Y1691"/>
      <c r="AD1691"/>
      <c r="AI1691"/>
    </row>
    <row r="1692" spans="1:35">
      <c r="A1692" s="12"/>
      <c r="B1692"/>
      <c r="E1692"/>
      <c r="J1692"/>
      <c r="O1692"/>
      <c r="T1692"/>
      <c r="Y1692"/>
      <c r="AD1692"/>
      <c r="AI1692"/>
    </row>
    <row r="1693" spans="1:35">
      <c r="A1693" s="12"/>
      <c r="B1693"/>
      <c r="E1693"/>
      <c r="J1693"/>
      <c r="O1693"/>
      <c r="T1693"/>
      <c r="Y1693"/>
      <c r="AD1693"/>
      <c r="AI1693"/>
    </row>
    <row r="1694" spans="1:35">
      <c r="A1694" s="12"/>
      <c r="B1694"/>
      <c r="E1694"/>
      <c r="J1694"/>
      <c r="O1694"/>
      <c r="T1694"/>
      <c r="Y1694"/>
      <c r="AD1694"/>
      <c r="AI1694"/>
    </row>
    <row r="1695" spans="1:35">
      <c r="A1695" s="12"/>
      <c r="B1695"/>
      <c r="E1695"/>
      <c r="J1695"/>
      <c r="O1695"/>
      <c r="T1695"/>
      <c r="Y1695"/>
      <c r="AD1695"/>
      <c r="AI1695"/>
    </row>
    <row r="1696" spans="1:35">
      <c r="A1696" s="12"/>
      <c r="B1696"/>
      <c r="E1696"/>
      <c r="J1696"/>
      <c r="O1696"/>
      <c r="T1696"/>
      <c r="Y1696"/>
      <c r="AD1696"/>
      <c r="AI1696"/>
    </row>
    <row r="1697" spans="1:35">
      <c r="A1697" s="12"/>
      <c r="B1697"/>
      <c r="E1697"/>
      <c r="J1697"/>
      <c r="O1697"/>
      <c r="T1697"/>
      <c r="Y1697"/>
      <c r="AD1697"/>
      <c r="AI1697"/>
    </row>
    <row r="1698" spans="1:35">
      <c r="A1698" s="12"/>
      <c r="B1698"/>
      <c r="E1698"/>
      <c r="J1698"/>
      <c r="O1698"/>
      <c r="T1698"/>
      <c r="Y1698"/>
      <c r="AD1698"/>
      <c r="AI1698"/>
    </row>
    <row r="1699" spans="1:35">
      <c r="A1699" s="12"/>
      <c r="B1699"/>
      <c r="E1699"/>
      <c r="J1699"/>
      <c r="O1699"/>
      <c r="T1699"/>
      <c r="Y1699"/>
      <c r="AD1699"/>
      <c r="AI1699"/>
    </row>
    <row r="1700" spans="1:35">
      <c r="A1700" s="12"/>
      <c r="B1700"/>
      <c r="E1700"/>
      <c r="J1700"/>
      <c r="O1700"/>
      <c r="T1700"/>
      <c r="Y1700"/>
      <c r="AD1700"/>
      <c r="AI1700"/>
    </row>
    <row r="1701" spans="1:35">
      <c r="A1701" s="12"/>
      <c r="B1701"/>
      <c r="E1701"/>
      <c r="J1701"/>
      <c r="O1701"/>
      <c r="T1701"/>
      <c r="Y1701"/>
      <c r="AD1701"/>
      <c r="AI1701"/>
    </row>
    <row r="1702" spans="1:35">
      <c r="A1702" s="12"/>
      <c r="B1702"/>
      <c r="E1702"/>
      <c r="J1702"/>
      <c r="O1702"/>
      <c r="T1702"/>
      <c r="Y1702"/>
      <c r="AD1702"/>
      <c r="AI1702"/>
    </row>
    <row r="1703" spans="1:35">
      <c r="A1703" s="12"/>
      <c r="B1703"/>
      <c r="E1703"/>
      <c r="J1703"/>
      <c r="O1703"/>
      <c r="T1703"/>
      <c r="Y1703"/>
      <c r="AD1703"/>
      <c r="AI1703"/>
    </row>
    <row r="1704" spans="1:35">
      <c r="A1704" s="12"/>
      <c r="B1704"/>
      <c r="E1704"/>
      <c r="J1704"/>
      <c r="O1704"/>
      <c r="T1704"/>
      <c r="Y1704"/>
      <c r="AD1704"/>
      <c r="AI1704"/>
    </row>
    <row r="1705" spans="1:35">
      <c r="A1705" s="12"/>
      <c r="B1705"/>
      <c r="E1705"/>
      <c r="J1705"/>
      <c r="O1705"/>
      <c r="T1705"/>
      <c r="Y1705"/>
      <c r="AD1705"/>
      <c r="AI1705"/>
    </row>
    <row r="1706" spans="1:35">
      <c r="A1706" s="12"/>
      <c r="B1706"/>
      <c r="E1706"/>
      <c r="J1706"/>
      <c r="O1706"/>
      <c r="T1706"/>
      <c r="Y1706"/>
      <c r="AD1706"/>
      <c r="AI1706"/>
    </row>
    <row r="1707" spans="1:35">
      <c r="A1707" s="12"/>
      <c r="B1707"/>
      <c r="E1707"/>
      <c r="J1707"/>
      <c r="O1707"/>
      <c r="T1707"/>
      <c r="Y1707"/>
      <c r="AD1707"/>
      <c r="AI1707"/>
    </row>
    <row r="1708" spans="1:35">
      <c r="A1708" s="12"/>
      <c r="B1708"/>
      <c r="E1708"/>
      <c r="J1708"/>
      <c r="O1708"/>
      <c r="T1708"/>
      <c r="Y1708"/>
      <c r="AD1708"/>
      <c r="AI1708"/>
    </row>
    <row r="1709" spans="1:35">
      <c r="A1709" s="12"/>
      <c r="B1709"/>
      <c r="E1709"/>
      <c r="J1709"/>
      <c r="O1709"/>
      <c r="T1709"/>
      <c r="Y1709"/>
      <c r="AD1709"/>
      <c r="AI1709"/>
    </row>
    <row r="1710" spans="1:35">
      <c r="A1710" s="12"/>
      <c r="B1710"/>
      <c r="E1710"/>
      <c r="J1710"/>
      <c r="O1710"/>
      <c r="T1710"/>
      <c r="Y1710"/>
      <c r="AD1710"/>
      <c r="AI1710"/>
    </row>
    <row r="1711" spans="1:35">
      <c r="A1711" s="12"/>
      <c r="B1711"/>
      <c r="E1711"/>
      <c r="J1711"/>
      <c r="O1711"/>
      <c r="T1711"/>
      <c r="Y1711"/>
      <c r="AD1711"/>
      <c r="AI1711"/>
    </row>
    <row r="1712" spans="1:35">
      <c r="A1712" s="12"/>
      <c r="B1712"/>
      <c r="E1712"/>
      <c r="J1712"/>
      <c r="O1712"/>
      <c r="T1712"/>
      <c r="Y1712"/>
      <c r="AD1712"/>
      <c r="AI1712"/>
    </row>
    <row r="1713" spans="1:35">
      <c r="A1713" s="12"/>
      <c r="B1713"/>
      <c r="E1713"/>
      <c r="J1713"/>
      <c r="O1713"/>
      <c r="T1713"/>
      <c r="Y1713"/>
      <c r="AD1713"/>
      <c r="AI1713"/>
    </row>
    <row r="1714" spans="1:35">
      <c r="A1714" s="12"/>
      <c r="B1714"/>
      <c r="E1714"/>
      <c r="J1714"/>
      <c r="O1714"/>
      <c r="T1714"/>
      <c r="Y1714"/>
      <c r="AD1714"/>
      <c r="AI1714"/>
    </row>
    <row r="1715" spans="1:35">
      <c r="A1715" s="12"/>
      <c r="B1715"/>
      <c r="E1715"/>
      <c r="J1715"/>
      <c r="O1715"/>
      <c r="T1715"/>
      <c r="Y1715"/>
      <c r="AD1715"/>
      <c r="AI1715"/>
    </row>
    <row r="1716" spans="1:35">
      <c r="A1716" s="12"/>
      <c r="B1716"/>
      <c r="E1716"/>
      <c r="J1716"/>
      <c r="O1716"/>
      <c r="T1716"/>
      <c r="Y1716"/>
      <c r="AD1716"/>
      <c r="AI1716"/>
    </row>
    <row r="1717" spans="1:35">
      <c r="A1717" s="12"/>
      <c r="B1717"/>
      <c r="E1717"/>
      <c r="J1717"/>
      <c r="O1717"/>
      <c r="T1717"/>
      <c r="Y1717"/>
      <c r="AD1717"/>
      <c r="AI1717"/>
    </row>
    <row r="1718" spans="1:35">
      <c r="A1718" s="12"/>
      <c r="B1718"/>
      <c r="E1718"/>
      <c r="J1718"/>
      <c r="O1718"/>
      <c r="T1718"/>
      <c r="Y1718"/>
      <c r="AD1718"/>
      <c r="AI1718"/>
    </row>
    <row r="1719" spans="1:35">
      <c r="A1719" s="12"/>
      <c r="B1719"/>
      <c r="E1719"/>
      <c r="J1719"/>
      <c r="O1719"/>
      <c r="T1719"/>
      <c r="Y1719"/>
      <c r="AD1719"/>
      <c r="AI1719"/>
    </row>
    <row r="1720" spans="1:35">
      <c r="A1720" s="12"/>
      <c r="B1720"/>
      <c r="E1720"/>
      <c r="J1720"/>
      <c r="O1720"/>
      <c r="T1720"/>
      <c r="Y1720"/>
      <c r="AD1720"/>
      <c r="AI1720"/>
    </row>
    <row r="1721" spans="1:35">
      <c r="A1721" s="12"/>
      <c r="B1721"/>
      <c r="E1721"/>
      <c r="J1721"/>
      <c r="O1721"/>
      <c r="T1721"/>
      <c r="Y1721"/>
      <c r="AD1721"/>
      <c r="AI1721"/>
    </row>
    <row r="1722" spans="1:35">
      <c r="A1722" s="12"/>
      <c r="B1722"/>
      <c r="E1722"/>
      <c r="J1722"/>
      <c r="O1722"/>
      <c r="T1722"/>
      <c r="Y1722"/>
      <c r="AD1722"/>
      <c r="AI1722"/>
    </row>
    <row r="1723" spans="1:35">
      <c r="A1723" s="12"/>
      <c r="B1723"/>
      <c r="E1723"/>
      <c r="J1723"/>
      <c r="O1723"/>
      <c r="T1723"/>
      <c r="Y1723"/>
      <c r="AD1723"/>
      <c r="AI1723"/>
    </row>
    <row r="1724" spans="1:35">
      <c r="A1724" s="12"/>
      <c r="B1724"/>
      <c r="E1724"/>
      <c r="J1724"/>
      <c r="O1724"/>
      <c r="T1724"/>
      <c r="Y1724"/>
      <c r="AD1724"/>
      <c r="AI1724"/>
    </row>
    <row r="1725" spans="1:35">
      <c r="A1725" s="12"/>
      <c r="B1725"/>
      <c r="E1725"/>
      <c r="J1725"/>
      <c r="O1725"/>
      <c r="T1725"/>
      <c r="Y1725"/>
      <c r="AD1725"/>
      <c r="AI1725"/>
    </row>
    <row r="1726" spans="1:35">
      <c r="A1726" s="12"/>
      <c r="B1726"/>
      <c r="E1726"/>
      <c r="J1726"/>
      <c r="O1726"/>
      <c r="T1726"/>
      <c r="Y1726"/>
      <c r="AD1726"/>
      <c r="AI1726"/>
    </row>
    <row r="1727" spans="1:35">
      <c r="A1727" s="12"/>
      <c r="B1727"/>
      <c r="E1727"/>
      <c r="J1727"/>
      <c r="O1727"/>
      <c r="T1727"/>
      <c r="Y1727"/>
      <c r="AD1727"/>
      <c r="AI1727"/>
    </row>
    <row r="1728" spans="1:35">
      <c r="A1728" s="12"/>
      <c r="B1728"/>
      <c r="E1728"/>
      <c r="J1728"/>
      <c r="O1728"/>
      <c r="T1728"/>
      <c r="Y1728"/>
      <c r="AD1728"/>
      <c r="AI1728"/>
    </row>
    <row r="1729" spans="1:35">
      <c r="A1729" s="12"/>
      <c r="B1729"/>
      <c r="E1729"/>
      <c r="J1729"/>
      <c r="O1729"/>
      <c r="T1729"/>
      <c r="Y1729"/>
      <c r="AD1729"/>
      <c r="AI1729"/>
    </row>
    <row r="1730" spans="1:35">
      <c r="A1730" s="12"/>
      <c r="B1730"/>
      <c r="E1730"/>
      <c r="J1730"/>
      <c r="O1730"/>
      <c r="T1730"/>
      <c r="Y1730"/>
      <c r="AD1730"/>
      <c r="AI1730"/>
    </row>
    <row r="1731" spans="1:35">
      <c r="A1731" s="12"/>
      <c r="B1731"/>
      <c r="E1731"/>
      <c r="J1731"/>
      <c r="O1731"/>
      <c r="T1731"/>
      <c r="Y1731"/>
      <c r="AD1731"/>
      <c r="AI1731"/>
    </row>
    <row r="1732" spans="1:35">
      <c r="A1732" s="12"/>
      <c r="B1732"/>
      <c r="E1732"/>
      <c r="J1732"/>
      <c r="O1732"/>
      <c r="T1732"/>
      <c r="Y1732"/>
      <c r="AD1732"/>
      <c r="AI1732"/>
    </row>
    <row r="1733" spans="1:35">
      <c r="A1733" s="12"/>
      <c r="B1733"/>
      <c r="E1733"/>
      <c r="J1733"/>
      <c r="O1733"/>
      <c r="T1733"/>
      <c r="Y1733"/>
      <c r="AD1733"/>
      <c r="AI1733"/>
    </row>
    <row r="1734" spans="1:35">
      <c r="A1734" s="12"/>
      <c r="B1734"/>
      <c r="E1734"/>
      <c r="J1734"/>
      <c r="O1734"/>
      <c r="T1734"/>
      <c r="Y1734"/>
      <c r="AD1734"/>
      <c r="AI1734"/>
    </row>
    <row r="1735" spans="1:35">
      <c r="A1735" s="12"/>
      <c r="B1735"/>
      <c r="E1735"/>
      <c r="J1735"/>
      <c r="O1735"/>
      <c r="T1735"/>
      <c r="Y1735"/>
      <c r="AD1735"/>
      <c r="AI1735"/>
    </row>
    <row r="1736" spans="1:35">
      <c r="A1736" s="12"/>
      <c r="B1736"/>
      <c r="E1736"/>
      <c r="J1736"/>
      <c r="O1736"/>
      <c r="T1736"/>
      <c r="Y1736"/>
      <c r="AD1736"/>
      <c r="AI1736"/>
    </row>
    <row r="1737" spans="1:35">
      <c r="A1737" s="12"/>
      <c r="B1737"/>
      <c r="E1737"/>
      <c r="J1737"/>
      <c r="O1737"/>
      <c r="T1737"/>
      <c r="Y1737"/>
      <c r="AD1737"/>
      <c r="AI1737"/>
    </row>
    <row r="1738" spans="1:35">
      <c r="A1738" s="12"/>
      <c r="B1738"/>
      <c r="E1738"/>
      <c r="J1738"/>
      <c r="O1738"/>
      <c r="T1738"/>
      <c r="Y1738"/>
      <c r="AD1738"/>
      <c r="AI1738"/>
    </row>
    <row r="1739" spans="1:35">
      <c r="A1739" s="12"/>
      <c r="B1739"/>
      <c r="E1739"/>
      <c r="J1739"/>
      <c r="O1739"/>
      <c r="T1739"/>
      <c r="Y1739"/>
      <c r="AD1739"/>
      <c r="AI1739"/>
    </row>
    <row r="1740" spans="1:35">
      <c r="A1740" s="12"/>
      <c r="B1740"/>
      <c r="E1740"/>
      <c r="J1740"/>
      <c r="O1740"/>
      <c r="T1740"/>
      <c r="Y1740"/>
      <c r="AD1740"/>
      <c r="AI1740"/>
    </row>
    <row r="1741" spans="1:35">
      <c r="A1741" s="12"/>
      <c r="B1741"/>
      <c r="E1741"/>
      <c r="J1741"/>
      <c r="O1741"/>
      <c r="T1741"/>
      <c r="Y1741"/>
      <c r="AD1741"/>
      <c r="AI1741"/>
    </row>
    <row r="1742" spans="1:35">
      <c r="A1742" s="12"/>
      <c r="B1742"/>
      <c r="E1742"/>
      <c r="J1742"/>
      <c r="O1742"/>
      <c r="T1742"/>
      <c r="Y1742"/>
      <c r="AD1742"/>
      <c r="AI1742"/>
    </row>
    <row r="1743" spans="1:35">
      <c r="A1743" s="12"/>
      <c r="B1743"/>
      <c r="E1743"/>
      <c r="J1743"/>
      <c r="O1743"/>
      <c r="T1743"/>
      <c r="Y1743"/>
      <c r="AD1743"/>
      <c r="AI1743"/>
    </row>
    <row r="1744" spans="1:35">
      <c r="A1744" s="12"/>
      <c r="B1744"/>
      <c r="E1744"/>
      <c r="J1744"/>
      <c r="O1744"/>
      <c r="T1744"/>
      <c r="Y1744"/>
      <c r="AD1744"/>
      <c r="AI1744"/>
    </row>
    <row r="1745" spans="1:35">
      <c r="A1745" s="12"/>
      <c r="B1745"/>
      <c r="E1745"/>
      <c r="J1745"/>
      <c r="O1745"/>
      <c r="T1745"/>
      <c r="Y1745"/>
      <c r="AD1745"/>
      <c r="AI1745"/>
    </row>
    <row r="1746" spans="1:35">
      <c r="A1746" s="12"/>
      <c r="B1746"/>
      <c r="E1746"/>
      <c r="J1746"/>
      <c r="O1746"/>
      <c r="T1746"/>
      <c r="Y1746"/>
      <c r="AD1746"/>
      <c r="AI1746"/>
    </row>
    <row r="1747" spans="1:35">
      <c r="A1747" s="12"/>
      <c r="B1747"/>
      <c r="E1747"/>
      <c r="J1747"/>
      <c r="O1747"/>
      <c r="T1747"/>
      <c r="Y1747"/>
      <c r="AD1747"/>
      <c r="AI1747"/>
    </row>
    <row r="1748" spans="1:35">
      <c r="A1748" s="12"/>
      <c r="B1748"/>
      <c r="E1748"/>
      <c r="J1748"/>
      <c r="O1748"/>
      <c r="T1748"/>
      <c r="Y1748"/>
      <c r="AD1748"/>
      <c r="AI1748"/>
    </row>
    <row r="1749" spans="1:35">
      <c r="A1749" s="12"/>
      <c r="B1749"/>
      <c r="E1749"/>
      <c r="J1749"/>
      <c r="O1749"/>
      <c r="T1749"/>
      <c r="Y1749"/>
      <c r="AD1749"/>
      <c r="AI1749"/>
    </row>
    <row r="1750" spans="1:35">
      <c r="A1750" s="12"/>
      <c r="B1750"/>
      <c r="E1750"/>
      <c r="J1750"/>
      <c r="O1750"/>
      <c r="T1750"/>
      <c r="Y1750"/>
      <c r="AD1750"/>
      <c r="AI1750"/>
    </row>
    <row r="1751" spans="1:35">
      <c r="A1751" s="12"/>
      <c r="B1751"/>
      <c r="E1751"/>
      <c r="J1751"/>
      <c r="O1751"/>
      <c r="T1751"/>
      <c r="Y1751"/>
      <c r="AD1751"/>
      <c r="AI1751"/>
    </row>
    <row r="1752" spans="1:35">
      <c r="A1752" s="12"/>
      <c r="B1752"/>
      <c r="E1752"/>
      <c r="J1752"/>
      <c r="O1752"/>
      <c r="T1752"/>
      <c r="Y1752"/>
      <c r="AD1752"/>
      <c r="AI1752"/>
    </row>
    <row r="1753" spans="1:35">
      <c r="A1753" s="12"/>
      <c r="B1753"/>
      <c r="E1753"/>
      <c r="J1753"/>
      <c r="O1753"/>
      <c r="T1753"/>
      <c r="Y1753"/>
      <c r="AD1753"/>
      <c r="AI1753"/>
    </row>
    <row r="1754" spans="1:35">
      <c r="A1754" s="12"/>
      <c r="B1754"/>
      <c r="E1754"/>
      <c r="J1754"/>
      <c r="O1754"/>
      <c r="T1754"/>
      <c r="Y1754"/>
      <c r="AD1754"/>
      <c r="AI1754"/>
    </row>
    <row r="1755" spans="1:35">
      <c r="A1755" s="12"/>
      <c r="B1755"/>
      <c r="E1755"/>
      <c r="J1755"/>
      <c r="O1755"/>
      <c r="T1755"/>
      <c r="Y1755"/>
      <c r="AD1755"/>
      <c r="AI1755"/>
    </row>
    <row r="1756" spans="1:35">
      <c r="A1756" s="12"/>
      <c r="B1756"/>
      <c r="E1756"/>
      <c r="J1756"/>
      <c r="O1756"/>
      <c r="T1756"/>
      <c r="Y1756"/>
      <c r="AD1756"/>
      <c r="AI1756"/>
    </row>
    <row r="1757" spans="1:35">
      <c r="A1757" s="12"/>
      <c r="B1757"/>
      <c r="E1757"/>
      <c r="J1757"/>
      <c r="O1757"/>
      <c r="T1757"/>
      <c r="Y1757"/>
      <c r="AD1757"/>
      <c r="AI1757"/>
    </row>
    <row r="1758" spans="1:35">
      <c r="A1758" s="12"/>
      <c r="B1758"/>
      <c r="E1758"/>
      <c r="J1758"/>
      <c r="O1758"/>
      <c r="T1758"/>
      <c r="Y1758"/>
      <c r="AD1758"/>
      <c r="AI1758"/>
    </row>
    <row r="1759" spans="1:35">
      <c r="A1759" s="12"/>
      <c r="B1759"/>
      <c r="E1759"/>
      <c r="J1759"/>
      <c r="O1759"/>
      <c r="T1759"/>
      <c r="Y1759"/>
      <c r="AD1759"/>
      <c r="AI1759"/>
    </row>
    <row r="1760" spans="1:35">
      <c r="A1760" s="12"/>
      <c r="B1760"/>
      <c r="E1760"/>
      <c r="J1760"/>
      <c r="O1760"/>
      <c r="T1760"/>
      <c r="Y1760"/>
      <c r="AD1760"/>
      <c r="AI1760"/>
    </row>
    <row r="1761" spans="1:35">
      <c r="A1761" s="12"/>
      <c r="B1761"/>
      <c r="E1761"/>
      <c r="J1761"/>
      <c r="O1761"/>
      <c r="T1761"/>
      <c r="Y1761"/>
      <c r="AD1761"/>
      <c r="AI1761"/>
    </row>
    <row r="1762" spans="1:35">
      <c r="A1762" s="12"/>
      <c r="B1762"/>
      <c r="E1762"/>
      <c r="J1762"/>
      <c r="O1762"/>
      <c r="T1762"/>
      <c r="Y1762"/>
      <c r="AD1762"/>
      <c r="AI1762"/>
    </row>
    <row r="1763" spans="1:35">
      <c r="A1763" s="12"/>
      <c r="B1763"/>
      <c r="E1763"/>
      <c r="J1763"/>
      <c r="O1763"/>
      <c r="T1763"/>
      <c r="Y1763"/>
      <c r="AD1763"/>
      <c r="AI1763"/>
    </row>
    <row r="1764" spans="1:35">
      <c r="A1764" s="12"/>
      <c r="B1764"/>
      <c r="E1764"/>
      <c r="J1764"/>
      <c r="O1764"/>
      <c r="T1764"/>
      <c r="Y1764"/>
      <c r="AD1764"/>
      <c r="AI1764"/>
    </row>
    <row r="1765" spans="1:35">
      <c r="A1765" s="12"/>
      <c r="B1765"/>
      <c r="E1765"/>
      <c r="J1765"/>
      <c r="O1765"/>
      <c r="T1765"/>
      <c r="Y1765"/>
      <c r="AD1765"/>
      <c r="AI1765"/>
    </row>
    <row r="1766" spans="1:35">
      <c r="A1766" s="12"/>
      <c r="B1766"/>
      <c r="E1766"/>
      <c r="J1766"/>
      <c r="O1766"/>
      <c r="T1766"/>
      <c r="Y1766"/>
      <c r="AD1766"/>
      <c r="AI1766"/>
    </row>
    <row r="1767" spans="1:35">
      <c r="A1767" s="12"/>
      <c r="B1767"/>
      <c r="E1767"/>
      <c r="J1767"/>
      <c r="O1767"/>
      <c r="T1767"/>
      <c r="Y1767"/>
      <c r="AD1767"/>
      <c r="AI1767"/>
    </row>
    <row r="1768" spans="1:35">
      <c r="A1768" s="12"/>
      <c r="B1768"/>
      <c r="E1768"/>
      <c r="J1768"/>
      <c r="O1768"/>
      <c r="T1768"/>
      <c r="Y1768"/>
      <c r="AD1768"/>
      <c r="AI1768"/>
    </row>
    <row r="1769" spans="1:35">
      <c r="A1769" s="12"/>
      <c r="B1769"/>
      <c r="E1769"/>
      <c r="J1769"/>
      <c r="O1769"/>
      <c r="T1769"/>
      <c r="Y1769"/>
      <c r="AD1769"/>
      <c r="AI1769"/>
    </row>
    <row r="1770" spans="1:35">
      <c r="A1770" s="12"/>
      <c r="B1770"/>
      <c r="E1770"/>
      <c r="J1770"/>
      <c r="O1770"/>
      <c r="T1770"/>
      <c r="Y1770"/>
      <c r="AD1770"/>
      <c r="AI1770"/>
    </row>
    <row r="1771" spans="1:35">
      <c r="A1771" s="12"/>
      <c r="B1771"/>
      <c r="E1771"/>
      <c r="J1771"/>
      <c r="O1771"/>
      <c r="T1771"/>
      <c r="Y1771"/>
      <c r="AD1771"/>
      <c r="AI1771"/>
    </row>
    <row r="1772" spans="1:35">
      <c r="A1772" s="12"/>
      <c r="B1772"/>
      <c r="E1772"/>
      <c r="J1772"/>
      <c r="O1772"/>
      <c r="T1772"/>
      <c r="Y1772"/>
      <c r="AD1772"/>
      <c r="AI1772"/>
    </row>
    <row r="1773" spans="1:35">
      <c r="A1773" s="12"/>
      <c r="B1773"/>
      <c r="E1773"/>
      <c r="J1773"/>
      <c r="O1773"/>
      <c r="T1773"/>
      <c r="Y1773"/>
      <c r="AD1773"/>
      <c r="AI1773"/>
    </row>
    <row r="1774" spans="1:35">
      <c r="A1774" s="12"/>
      <c r="B1774"/>
      <c r="E1774"/>
      <c r="J1774"/>
      <c r="O1774"/>
      <c r="T1774"/>
      <c r="Y1774"/>
      <c r="AD1774"/>
      <c r="AI1774"/>
    </row>
    <row r="1775" spans="1:35">
      <c r="A1775" s="12"/>
      <c r="B1775"/>
      <c r="E1775"/>
      <c r="J1775"/>
      <c r="O1775"/>
      <c r="T1775"/>
      <c r="Y1775"/>
      <c r="AD1775"/>
      <c r="AI1775"/>
    </row>
    <row r="1776" spans="1:35">
      <c r="A1776" s="12"/>
      <c r="B1776"/>
      <c r="E1776"/>
      <c r="J1776"/>
      <c r="O1776"/>
      <c r="T1776"/>
      <c r="Y1776"/>
      <c r="AD1776"/>
      <c r="AI1776"/>
    </row>
    <row r="1777" spans="1:35">
      <c r="A1777" s="12"/>
      <c r="B1777"/>
      <c r="E1777"/>
      <c r="J1777"/>
      <c r="O1777"/>
      <c r="T1777"/>
      <c r="Y1777"/>
      <c r="AD1777"/>
      <c r="AI1777"/>
    </row>
    <row r="1778" spans="1:35">
      <c r="A1778" s="12"/>
      <c r="B1778"/>
      <c r="E1778"/>
      <c r="J1778"/>
      <c r="O1778"/>
      <c r="T1778"/>
      <c r="Y1778"/>
      <c r="AD1778"/>
      <c r="AI1778"/>
    </row>
    <row r="1779" spans="1:35">
      <c r="A1779" s="12"/>
      <c r="B1779"/>
      <c r="E1779"/>
      <c r="J1779"/>
      <c r="O1779"/>
      <c r="T1779"/>
      <c r="Y1779"/>
      <c r="AD1779"/>
      <c r="AI1779"/>
    </row>
    <row r="1780" spans="1:35">
      <c r="A1780" s="12"/>
      <c r="B1780"/>
      <c r="E1780"/>
      <c r="J1780"/>
      <c r="O1780"/>
      <c r="T1780"/>
      <c r="Y1780"/>
      <c r="AD1780"/>
      <c r="AI1780"/>
    </row>
    <row r="1781" spans="1:35">
      <c r="A1781" s="12"/>
      <c r="B1781"/>
      <c r="E1781"/>
      <c r="J1781"/>
      <c r="O1781"/>
      <c r="T1781"/>
      <c r="Y1781"/>
      <c r="AD1781"/>
      <c r="AI1781"/>
    </row>
    <row r="1782" spans="1:35">
      <c r="A1782" s="12"/>
      <c r="B1782"/>
      <c r="E1782"/>
      <c r="J1782"/>
      <c r="O1782"/>
      <c r="T1782"/>
      <c r="Y1782"/>
      <c r="AD1782"/>
      <c r="AI1782"/>
    </row>
    <row r="1783" spans="1:35">
      <c r="A1783" s="12"/>
      <c r="B1783"/>
      <c r="E1783"/>
      <c r="J1783"/>
      <c r="O1783"/>
      <c r="T1783"/>
      <c r="Y1783"/>
      <c r="AD1783"/>
      <c r="AI1783"/>
    </row>
    <row r="1784" spans="1:35">
      <c r="A1784" s="12"/>
      <c r="B1784"/>
      <c r="E1784"/>
      <c r="J1784"/>
      <c r="O1784"/>
      <c r="T1784"/>
      <c r="Y1784"/>
      <c r="AD1784"/>
      <c r="AI1784"/>
    </row>
    <row r="1785" spans="1:35">
      <c r="A1785" s="12"/>
      <c r="B1785"/>
      <c r="E1785"/>
      <c r="J1785"/>
      <c r="O1785"/>
      <c r="T1785"/>
      <c r="Y1785"/>
      <c r="AD1785"/>
      <c r="AI1785"/>
    </row>
    <row r="1786" spans="1:35">
      <c r="A1786" s="12"/>
      <c r="B1786"/>
      <c r="E1786"/>
      <c r="J1786"/>
      <c r="O1786"/>
      <c r="T1786"/>
      <c r="Y1786"/>
      <c r="AD1786"/>
      <c r="AI1786"/>
    </row>
    <row r="1787" spans="1:35">
      <c r="A1787" s="12"/>
      <c r="B1787"/>
      <c r="E1787"/>
      <c r="J1787"/>
      <c r="O1787"/>
      <c r="T1787"/>
      <c r="Y1787"/>
      <c r="AD1787"/>
      <c r="AI1787"/>
    </row>
    <row r="1788" spans="1:35">
      <c r="A1788" s="12"/>
      <c r="B1788"/>
      <c r="E1788"/>
      <c r="J1788"/>
      <c r="O1788"/>
      <c r="T1788"/>
      <c r="Y1788"/>
      <c r="AD1788"/>
      <c r="AI1788"/>
    </row>
    <row r="1789" spans="1:35">
      <c r="A1789" s="12"/>
      <c r="B1789"/>
      <c r="E1789"/>
      <c r="J1789"/>
      <c r="O1789"/>
      <c r="T1789"/>
      <c r="Y1789"/>
      <c r="AD1789"/>
      <c r="AI1789"/>
    </row>
    <row r="1790" spans="1:35">
      <c r="A1790" s="12"/>
      <c r="B1790"/>
      <c r="E1790"/>
      <c r="J1790"/>
      <c r="O1790"/>
      <c r="T1790"/>
      <c r="Y1790"/>
      <c r="AD1790"/>
      <c r="AI1790"/>
    </row>
    <row r="1791" spans="1:35">
      <c r="A1791" s="12"/>
      <c r="B1791"/>
      <c r="E1791"/>
      <c r="J1791"/>
      <c r="O1791"/>
      <c r="T1791"/>
      <c r="Y1791"/>
      <c r="AD1791"/>
      <c r="AI1791"/>
    </row>
    <row r="1792" spans="1:35">
      <c r="A1792" s="12"/>
      <c r="B1792"/>
      <c r="E1792"/>
      <c r="J1792"/>
      <c r="O1792"/>
      <c r="T1792"/>
      <c r="Y1792"/>
      <c r="AD1792"/>
      <c r="AI1792"/>
    </row>
    <row r="1793" spans="1:35">
      <c r="A1793" s="12"/>
      <c r="B1793"/>
      <c r="E1793"/>
      <c r="J1793"/>
      <c r="O1793"/>
      <c r="T1793"/>
      <c r="Y1793"/>
      <c r="AD1793"/>
      <c r="AI1793"/>
    </row>
    <row r="1794" spans="1:35">
      <c r="A1794" s="12"/>
      <c r="B1794"/>
      <c r="E1794"/>
      <c r="J1794"/>
      <c r="O1794"/>
      <c r="T1794"/>
      <c r="Y1794"/>
      <c r="AD1794"/>
      <c r="AI1794"/>
    </row>
    <row r="1795" spans="1:35">
      <c r="A1795" s="12"/>
      <c r="B1795"/>
      <c r="E1795"/>
      <c r="J1795"/>
      <c r="O1795"/>
      <c r="T1795"/>
      <c r="Y1795"/>
      <c r="AD1795"/>
      <c r="AI1795"/>
    </row>
    <row r="1796" spans="1:35">
      <c r="A1796" s="12"/>
      <c r="B1796"/>
      <c r="E1796"/>
      <c r="J1796"/>
      <c r="O1796"/>
      <c r="T1796"/>
      <c r="Y1796"/>
      <c r="AD1796"/>
      <c r="AI1796"/>
    </row>
    <row r="1797" spans="1:35">
      <c r="A1797" s="12"/>
      <c r="B1797"/>
      <c r="E1797"/>
      <c r="J1797"/>
      <c r="O1797"/>
      <c r="T1797"/>
      <c r="Y1797"/>
      <c r="AD1797"/>
      <c r="AI1797"/>
    </row>
    <row r="1798" spans="1:35">
      <c r="A1798" s="12"/>
      <c r="B1798"/>
      <c r="E1798"/>
      <c r="J1798"/>
      <c r="O1798"/>
      <c r="T1798"/>
      <c r="Y1798"/>
      <c r="AD1798"/>
      <c r="AI1798"/>
    </row>
    <row r="1799" spans="1:35">
      <c r="A1799" s="12"/>
      <c r="B1799"/>
      <c r="E1799"/>
      <c r="J1799"/>
      <c r="O1799"/>
      <c r="T1799"/>
      <c r="Y1799"/>
      <c r="AD1799"/>
      <c r="AI1799"/>
    </row>
    <row r="1800" spans="1:35">
      <c r="A1800" s="12"/>
      <c r="B1800"/>
      <c r="E1800"/>
      <c r="J1800"/>
      <c r="O1800"/>
      <c r="T1800"/>
      <c r="Y1800"/>
      <c r="AD1800"/>
      <c r="AI1800"/>
    </row>
    <row r="1801" spans="1:35">
      <c r="A1801" s="12"/>
      <c r="B1801"/>
      <c r="E1801"/>
      <c r="J1801"/>
      <c r="O1801"/>
      <c r="T1801"/>
      <c r="Y1801"/>
      <c r="AD1801"/>
      <c r="AI1801"/>
    </row>
    <row r="1802" spans="1:35">
      <c r="A1802" s="12"/>
      <c r="B1802"/>
      <c r="E1802"/>
      <c r="J1802"/>
      <c r="O1802"/>
      <c r="T1802"/>
      <c r="Y1802"/>
      <c r="AD1802"/>
      <c r="AI1802"/>
    </row>
    <row r="1803" spans="1:35">
      <c r="A1803" s="12"/>
      <c r="B1803"/>
      <c r="E1803"/>
      <c r="J1803"/>
      <c r="O1803"/>
      <c r="T1803"/>
      <c r="Y1803"/>
      <c r="AD1803"/>
      <c r="AI1803"/>
    </row>
    <row r="1804" spans="1:35">
      <c r="A1804" s="12"/>
      <c r="B1804"/>
      <c r="E1804"/>
      <c r="J1804"/>
      <c r="O1804"/>
      <c r="T1804"/>
      <c r="Y1804"/>
      <c r="AD1804"/>
      <c r="AI1804"/>
    </row>
    <row r="1805" spans="1:35">
      <c r="A1805" s="12"/>
      <c r="B1805"/>
      <c r="E1805"/>
      <c r="J1805"/>
      <c r="O1805"/>
      <c r="T1805"/>
      <c r="Y1805"/>
      <c r="AD1805"/>
      <c r="AI1805"/>
    </row>
    <row r="1806" spans="1:35">
      <c r="A1806" s="12"/>
      <c r="B1806"/>
      <c r="E1806"/>
      <c r="J1806"/>
      <c r="O1806"/>
      <c r="T1806"/>
      <c r="Y1806"/>
      <c r="AD1806"/>
      <c r="AI1806"/>
    </row>
    <row r="1807" spans="1:35">
      <c r="A1807" s="12"/>
      <c r="B1807"/>
      <c r="E1807"/>
      <c r="J1807"/>
      <c r="O1807"/>
      <c r="T1807"/>
      <c r="Y1807"/>
      <c r="AD1807"/>
      <c r="AI1807"/>
    </row>
    <row r="1808" spans="1:35">
      <c r="A1808" s="12"/>
      <c r="B1808"/>
      <c r="E1808"/>
      <c r="J1808"/>
      <c r="O1808"/>
      <c r="T1808"/>
      <c r="Y1808"/>
      <c r="AD1808"/>
      <c r="AI1808"/>
    </row>
    <row r="1809" spans="1:35">
      <c r="A1809" s="12"/>
      <c r="B1809"/>
      <c r="E1809"/>
      <c r="J1809"/>
      <c r="O1809"/>
      <c r="T1809"/>
      <c r="Y1809"/>
      <c r="AD1809"/>
      <c r="AI1809"/>
    </row>
    <row r="1810" spans="1:35">
      <c r="A1810" s="12"/>
      <c r="B1810"/>
      <c r="E1810"/>
      <c r="J1810"/>
      <c r="O1810"/>
      <c r="T1810"/>
      <c r="Y1810"/>
      <c r="AD1810"/>
      <c r="AI1810"/>
    </row>
    <row r="1811" spans="1:35">
      <c r="A1811" s="12"/>
      <c r="B1811"/>
      <c r="E1811"/>
      <c r="J1811"/>
      <c r="O1811"/>
      <c r="T1811"/>
      <c r="Y1811"/>
      <c r="AD1811"/>
      <c r="AI1811"/>
    </row>
    <row r="1812" spans="1:35">
      <c r="A1812" s="12"/>
      <c r="B1812"/>
      <c r="E1812"/>
      <c r="J1812"/>
      <c r="O1812"/>
      <c r="T1812"/>
      <c r="Y1812"/>
      <c r="AD1812"/>
      <c r="AI1812"/>
    </row>
    <row r="1813" spans="1:35">
      <c r="A1813" s="12"/>
      <c r="B1813"/>
      <c r="E1813"/>
      <c r="J1813"/>
      <c r="O1813"/>
      <c r="T1813"/>
      <c r="Y1813"/>
      <c r="AD1813"/>
      <c r="AI1813"/>
    </row>
    <row r="1814" spans="1:35">
      <c r="A1814" s="12"/>
      <c r="B1814"/>
      <c r="E1814"/>
      <c r="J1814"/>
      <c r="O1814"/>
      <c r="T1814"/>
      <c r="Y1814"/>
      <c r="AD1814"/>
      <c r="AI1814"/>
    </row>
    <row r="1815" spans="1:35">
      <c r="A1815" s="12"/>
      <c r="B1815"/>
      <c r="E1815"/>
      <c r="J1815"/>
      <c r="O1815"/>
      <c r="T1815"/>
      <c r="Y1815"/>
      <c r="AD1815"/>
      <c r="AI1815"/>
    </row>
    <row r="1816" spans="1:35">
      <c r="A1816" s="12"/>
      <c r="B1816"/>
      <c r="E1816"/>
      <c r="J1816"/>
      <c r="O1816"/>
      <c r="T1816"/>
      <c r="Y1816"/>
      <c r="AD1816"/>
      <c r="AI1816"/>
    </row>
    <row r="1817" spans="1:35">
      <c r="A1817" s="12"/>
      <c r="B1817"/>
      <c r="E1817"/>
      <c r="J1817"/>
      <c r="O1817"/>
      <c r="T1817"/>
      <c r="Y1817"/>
      <c r="AD1817"/>
      <c r="AI1817"/>
    </row>
    <row r="1818" spans="1:35">
      <c r="A1818" s="12"/>
      <c r="B1818"/>
      <c r="E1818"/>
      <c r="J1818"/>
      <c r="O1818"/>
      <c r="T1818"/>
      <c r="Y1818"/>
      <c r="AD1818"/>
      <c r="AI1818"/>
    </row>
    <row r="1819" spans="1:35">
      <c r="A1819" s="12"/>
      <c r="B1819"/>
      <c r="E1819"/>
      <c r="J1819"/>
      <c r="O1819"/>
      <c r="T1819"/>
      <c r="Y1819"/>
      <c r="AD1819"/>
      <c r="AI1819"/>
    </row>
    <row r="1820" spans="1:35">
      <c r="A1820" s="12"/>
      <c r="B1820"/>
      <c r="E1820"/>
      <c r="J1820"/>
      <c r="O1820"/>
      <c r="T1820"/>
      <c r="Y1820"/>
      <c r="AD1820"/>
      <c r="AI1820"/>
    </row>
    <row r="1821" spans="1:35">
      <c r="A1821" s="12"/>
      <c r="B1821"/>
      <c r="E1821"/>
      <c r="J1821"/>
      <c r="O1821"/>
      <c r="T1821"/>
      <c r="Y1821"/>
      <c r="AD1821"/>
      <c r="AI1821"/>
    </row>
    <row r="1822" spans="1:35">
      <c r="A1822" s="12"/>
      <c r="B1822"/>
      <c r="E1822"/>
      <c r="J1822"/>
      <c r="O1822"/>
      <c r="T1822"/>
      <c r="Y1822"/>
      <c r="AD1822"/>
      <c r="AI1822"/>
    </row>
    <row r="1823" spans="1:35">
      <c r="A1823" s="12"/>
      <c r="B1823"/>
      <c r="E1823"/>
      <c r="J1823"/>
      <c r="O1823"/>
      <c r="T1823"/>
      <c r="Y1823"/>
      <c r="AD1823"/>
      <c r="AI1823"/>
    </row>
    <row r="1824" spans="1:35">
      <c r="A1824" s="12"/>
      <c r="B1824"/>
      <c r="E1824"/>
      <c r="J1824"/>
      <c r="O1824"/>
      <c r="T1824"/>
      <c r="Y1824"/>
      <c r="AD1824"/>
      <c r="AI1824"/>
    </row>
    <row r="1825" spans="1:35">
      <c r="A1825" s="12"/>
      <c r="B1825"/>
      <c r="E1825"/>
      <c r="J1825"/>
      <c r="O1825"/>
      <c r="T1825"/>
      <c r="Y1825"/>
      <c r="AD1825"/>
      <c r="AI1825"/>
    </row>
    <row r="1826" spans="1:35">
      <c r="A1826" s="12"/>
      <c r="B1826"/>
      <c r="E1826"/>
      <c r="J1826"/>
      <c r="O1826"/>
      <c r="T1826"/>
      <c r="Y1826"/>
      <c r="AD1826"/>
      <c r="AI1826"/>
    </row>
    <row r="1827" spans="1:35">
      <c r="A1827" s="12"/>
      <c r="B1827"/>
      <c r="E1827"/>
      <c r="J1827"/>
      <c r="O1827"/>
      <c r="T1827"/>
      <c r="Y1827"/>
      <c r="AD1827"/>
      <c r="AI1827"/>
    </row>
    <row r="1828" spans="1:35">
      <c r="A1828" s="12"/>
      <c r="B1828"/>
      <c r="E1828"/>
      <c r="J1828"/>
      <c r="O1828"/>
      <c r="T1828"/>
      <c r="Y1828"/>
      <c r="AD1828"/>
      <c r="AI1828"/>
    </row>
    <row r="1829" spans="1:35">
      <c r="A1829" s="12"/>
      <c r="B1829"/>
      <c r="E1829"/>
      <c r="J1829"/>
      <c r="O1829"/>
      <c r="T1829"/>
      <c r="Y1829"/>
      <c r="AD1829"/>
      <c r="AI1829"/>
    </row>
    <row r="1830" spans="1:35">
      <c r="A1830" s="12"/>
      <c r="B1830"/>
      <c r="E1830"/>
      <c r="J1830"/>
      <c r="O1830"/>
      <c r="T1830"/>
      <c r="Y1830"/>
      <c r="AD1830"/>
      <c r="AI1830"/>
    </row>
    <row r="1831" spans="1:35">
      <c r="A1831" s="12"/>
      <c r="B1831"/>
      <c r="E1831"/>
      <c r="J1831"/>
      <c r="O1831"/>
      <c r="T1831"/>
      <c r="Y1831"/>
      <c r="AD1831"/>
      <c r="AI1831"/>
    </row>
    <row r="1832" spans="1:35">
      <c r="A1832" s="12"/>
      <c r="B1832"/>
      <c r="E1832"/>
      <c r="J1832"/>
      <c r="O1832"/>
      <c r="T1832"/>
      <c r="Y1832"/>
      <c r="AD1832"/>
      <c r="AI1832"/>
    </row>
    <row r="1833" spans="1:35">
      <c r="A1833" s="12"/>
      <c r="B1833"/>
      <c r="E1833"/>
      <c r="J1833"/>
      <c r="O1833"/>
      <c r="T1833"/>
      <c r="Y1833"/>
      <c r="AD1833"/>
      <c r="AI1833"/>
    </row>
    <row r="1834" spans="1:35">
      <c r="A1834" s="12"/>
      <c r="B1834"/>
      <c r="E1834"/>
      <c r="J1834"/>
      <c r="O1834"/>
      <c r="T1834"/>
      <c r="Y1834"/>
      <c r="AD1834"/>
      <c r="AI1834"/>
    </row>
    <row r="1835" spans="1:35">
      <c r="A1835" s="12"/>
      <c r="B1835"/>
      <c r="E1835"/>
      <c r="J1835"/>
      <c r="O1835"/>
      <c r="T1835"/>
      <c r="Y1835"/>
      <c r="AD1835"/>
      <c r="AI1835"/>
    </row>
    <row r="1836" spans="1:35">
      <c r="A1836" s="12"/>
      <c r="B1836"/>
      <c r="E1836"/>
      <c r="J1836"/>
      <c r="O1836"/>
      <c r="T1836"/>
      <c r="Y1836"/>
      <c r="AD1836"/>
      <c r="AI1836"/>
    </row>
    <row r="1837" spans="1:35">
      <c r="A1837" s="12"/>
      <c r="B1837"/>
      <c r="E1837"/>
      <c r="J1837"/>
      <c r="O1837"/>
      <c r="T1837"/>
      <c r="Y1837"/>
      <c r="AD1837"/>
      <c r="AI1837"/>
    </row>
    <row r="1838" spans="1:35">
      <c r="A1838" s="12"/>
      <c r="B1838"/>
      <c r="E1838"/>
      <c r="J1838"/>
      <c r="O1838"/>
      <c r="T1838"/>
      <c r="Y1838"/>
      <c r="AD1838"/>
      <c r="AI1838"/>
    </row>
    <row r="1839" spans="1:35">
      <c r="A1839" s="12"/>
      <c r="B1839"/>
      <c r="E1839"/>
      <c r="J1839"/>
      <c r="O1839"/>
      <c r="T1839"/>
      <c r="Y1839"/>
      <c r="AD1839"/>
      <c r="AI1839"/>
    </row>
    <row r="1840" spans="1:35">
      <c r="A1840" s="12"/>
      <c r="B1840"/>
      <c r="E1840"/>
      <c r="J1840"/>
      <c r="O1840"/>
      <c r="T1840"/>
      <c r="Y1840"/>
      <c r="AD1840"/>
      <c r="AI1840"/>
    </row>
    <row r="1841" spans="1:35">
      <c r="A1841" s="12"/>
      <c r="B1841"/>
      <c r="E1841"/>
      <c r="J1841"/>
      <c r="O1841"/>
      <c r="T1841"/>
      <c r="Y1841"/>
      <c r="AD1841"/>
      <c r="AI1841"/>
    </row>
    <row r="1842" spans="1:35">
      <c r="A1842" s="12"/>
      <c r="B1842"/>
      <c r="E1842"/>
      <c r="J1842"/>
      <c r="O1842"/>
      <c r="T1842"/>
      <c r="Y1842"/>
      <c r="AD1842"/>
      <c r="AI1842"/>
    </row>
    <row r="1843" spans="1:35">
      <c r="A1843" s="12"/>
      <c r="B1843"/>
      <c r="E1843"/>
      <c r="J1843"/>
      <c r="O1843"/>
      <c r="T1843"/>
      <c r="Y1843"/>
      <c r="AD1843"/>
      <c r="AI1843"/>
    </row>
    <row r="1844" spans="1:35">
      <c r="A1844" s="12"/>
      <c r="B1844"/>
      <c r="E1844"/>
      <c r="J1844"/>
      <c r="O1844"/>
      <c r="T1844"/>
      <c r="Y1844"/>
      <c r="AD1844"/>
      <c r="AI1844"/>
    </row>
    <row r="1845" spans="1:35">
      <c r="A1845" s="12"/>
      <c r="B1845"/>
      <c r="E1845"/>
      <c r="J1845"/>
      <c r="O1845"/>
      <c r="T1845"/>
      <c r="Y1845"/>
      <c r="AD1845"/>
      <c r="AI1845"/>
    </row>
    <row r="1846" spans="1:35">
      <c r="A1846" s="12"/>
      <c r="B1846"/>
      <c r="E1846"/>
      <c r="J1846"/>
      <c r="O1846"/>
      <c r="T1846"/>
      <c r="Y1846"/>
      <c r="AD1846"/>
      <c r="AI1846"/>
    </row>
    <row r="1847" spans="1:35">
      <c r="A1847" s="12"/>
      <c r="B1847"/>
      <c r="E1847"/>
      <c r="J1847"/>
      <c r="O1847"/>
      <c r="T1847"/>
      <c r="Y1847"/>
      <c r="AD1847"/>
      <c r="AI1847"/>
    </row>
    <row r="1848" spans="1:35">
      <c r="A1848" s="12"/>
      <c r="B1848"/>
      <c r="E1848"/>
      <c r="J1848"/>
      <c r="O1848"/>
      <c r="T1848"/>
      <c r="Y1848"/>
      <c r="AD1848"/>
      <c r="AI1848"/>
    </row>
    <row r="1849" spans="1:35">
      <c r="A1849" s="12"/>
      <c r="B1849"/>
      <c r="E1849"/>
      <c r="J1849"/>
      <c r="O1849"/>
      <c r="T1849"/>
      <c r="Y1849"/>
      <c r="AD1849"/>
      <c r="AI1849"/>
    </row>
    <row r="1850" spans="1:35">
      <c r="A1850" s="12"/>
      <c r="B1850"/>
      <c r="E1850"/>
      <c r="J1850"/>
      <c r="O1850"/>
      <c r="T1850"/>
      <c r="Y1850"/>
      <c r="AD1850"/>
      <c r="AI1850"/>
    </row>
    <row r="1851" spans="1:35">
      <c r="A1851" s="12"/>
      <c r="B1851"/>
      <c r="E1851"/>
      <c r="J1851"/>
      <c r="O1851"/>
      <c r="T1851"/>
      <c r="Y1851"/>
      <c r="AD1851"/>
      <c r="AI1851"/>
    </row>
    <row r="1852" spans="1:35">
      <c r="A1852" s="12"/>
      <c r="B1852"/>
      <c r="E1852"/>
      <c r="J1852"/>
      <c r="O1852"/>
      <c r="T1852"/>
      <c r="Y1852"/>
      <c r="AD1852"/>
      <c r="AI1852"/>
    </row>
    <row r="1853" spans="1:35">
      <c r="A1853" s="12"/>
      <c r="B1853"/>
      <c r="E1853"/>
      <c r="J1853"/>
      <c r="O1853"/>
      <c r="T1853"/>
      <c r="Y1853"/>
      <c r="AD1853"/>
      <c r="AI1853"/>
    </row>
    <row r="1854" spans="1:35">
      <c r="A1854" s="12"/>
      <c r="B1854"/>
      <c r="E1854"/>
      <c r="J1854"/>
      <c r="O1854"/>
      <c r="T1854"/>
      <c r="Y1854"/>
      <c r="AD1854"/>
      <c r="AI1854"/>
    </row>
    <row r="1855" spans="1:35">
      <c r="A1855" s="12"/>
      <c r="B1855"/>
      <c r="E1855"/>
      <c r="J1855"/>
      <c r="O1855"/>
      <c r="T1855"/>
      <c r="Y1855"/>
      <c r="AD1855"/>
      <c r="AI1855"/>
    </row>
    <row r="1856" spans="1:35">
      <c r="A1856" s="12"/>
      <c r="B1856"/>
      <c r="E1856"/>
      <c r="J1856"/>
      <c r="O1856"/>
      <c r="T1856"/>
      <c r="Y1856"/>
      <c r="AD1856"/>
      <c r="AI1856"/>
    </row>
    <row r="1857" spans="1:35">
      <c r="A1857" s="12"/>
      <c r="B1857"/>
      <c r="E1857"/>
      <c r="J1857"/>
      <c r="O1857"/>
      <c r="T1857"/>
      <c r="Y1857"/>
      <c r="AD1857"/>
      <c r="AI1857"/>
    </row>
    <row r="1858" spans="1:35">
      <c r="A1858" s="12"/>
      <c r="B1858"/>
      <c r="E1858"/>
      <c r="J1858"/>
      <c r="O1858"/>
      <c r="T1858"/>
      <c r="Y1858"/>
      <c r="AD1858"/>
      <c r="AI1858"/>
    </row>
    <row r="1859" spans="1:35">
      <c r="A1859" s="12"/>
      <c r="B1859"/>
      <c r="E1859"/>
      <c r="J1859"/>
      <c r="O1859"/>
      <c r="T1859"/>
      <c r="Y1859"/>
      <c r="AD1859"/>
      <c r="AI1859"/>
    </row>
    <row r="1860" spans="1:35">
      <c r="A1860" s="12"/>
      <c r="B1860"/>
      <c r="E1860"/>
      <c r="J1860"/>
      <c r="O1860"/>
      <c r="T1860"/>
      <c r="Y1860"/>
      <c r="AD1860"/>
      <c r="AI1860"/>
    </row>
    <row r="1861" spans="1:35">
      <c r="A1861" s="12"/>
      <c r="B1861"/>
      <c r="E1861"/>
      <c r="J1861"/>
      <c r="O1861"/>
      <c r="T1861"/>
      <c r="Y1861"/>
      <c r="AD1861"/>
      <c r="AI1861"/>
    </row>
    <row r="1862" spans="1:35">
      <c r="A1862" s="12"/>
      <c r="B1862"/>
      <c r="E1862"/>
      <c r="J1862"/>
      <c r="O1862"/>
      <c r="T1862"/>
      <c r="Y1862"/>
      <c r="AD1862"/>
      <c r="AI1862"/>
    </row>
    <row r="1863" spans="1:35">
      <c r="A1863" s="12"/>
      <c r="B1863"/>
      <c r="E1863"/>
      <c r="J1863"/>
      <c r="O1863"/>
      <c r="T1863"/>
      <c r="Y1863"/>
      <c r="AD1863"/>
      <c r="AI1863"/>
    </row>
    <row r="1864" spans="1:35">
      <c r="A1864" s="12"/>
      <c r="B1864"/>
      <c r="E1864"/>
      <c r="J1864"/>
      <c r="O1864"/>
      <c r="T1864"/>
      <c r="Y1864"/>
      <c r="AD1864"/>
      <c r="AI1864"/>
    </row>
    <row r="1865" spans="1:35">
      <c r="A1865" s="12"/>
      <c r="B1865"/>
      <c r="E1865"/>
      <c r="J1865"/>
      <c r="O1865"/>
      <c r="T1865"/>
      <c r="Y1865"/>
      <c r="AD1865"/>
      <c r="AI1865"/>
    </row>
    <row r="1866" spans="1:35">
      <c r="A1866" s="12"/>
      <c r="B1866"/>
      <c r="E1866"/>
      <c r="J1866"/>
      <c r="O1866"/>
      <c r="T1866"/>
      <c r="Y1866"/>
      <c r="AD1866"/>
      <c r="AI1866"/>
    </row>
    <row r="1867" spans="1:35">
      <c r="A1867" s="12"/>
      <c r="B1867"/>
      <c r="E1867"/>
      <c r="J1867"/>
      <c r="O1867"/>
      <c r="T1867"/>
      <c r="Y1867"/>
      <c r="AD1867"/>
      <c r="AI1867"/>
    </row>
    <row r="1868" spans="1:35">
      <c r="A1868" s="12"/>
      <c r="B1868"/>
      <c r="E1868"/>
      <c r="J1868"/>
      <c r="O1868"/>
      <c r="T1868"/>
      <c r="Y1868"/>
      <c r="AD1868"/>
      <c r="AI1868"/>
    </row>
    <row r="1869" spans="1:35">
      <c r="A1869" s="12"/>
      <c r="B1869"/>
      <c r="E1869"/>
      <c r="J1869"/>
      <c r="O1869"/>
      <c r="T1869"/>
      <c r="Y1869"/>
      <c r="AD1869"/>
      <c r="AI1869"/>
    </row>
    <row r="1870" spans="1:35">
      <c r="A1870" s="12"/>
      <c r="B1870"/>
      <c r="E1870"/>
      <c r="J1870"/>
      <c r="O1870"/>
      <c r="T1870"/>
      <c r="Y1870"/>
      <c r="AD1870"/>
      <c r="AI1870"/>
    </row>
    <row r="1871" spans="1:35">
      <c r="A1871" s="12"/>
      <c r="B1871"/>
      <c r="E1871"/>
      <c r="J1871"/>
      <c r="O1871"/>
      <c r="T1871"/>
      <c r="Y1871"/>
      <c r="AD1871"/>
      <c r="AI1871"/>
    </row>
    <row r="1872" spans="1:35">
      <c r="A1872" s="12"/>
      <c r="B1872"/>
      <c r="E1872"/>
      <c r="J1872"/>
      <c r="O1872"/>
      <c r="T1872"/>
      <c r="Y1872"/>
      <c r="AD1872"/>
      <c r="AI1872"/>
    </row>
    <row r="1873" spans="1:35">
      <c r="A1873" s="12"/>
      <c r="B1873"/>
      <c r="E1873"/>
      <c r="J1873"/>
      <c r="O1873"/>
      <c r="T1873"/>
      <c r="Y1873"/>
      <c r="AD1873"/>
      <c r="AI1873"/>
    </row>
    <row r="1874" spans="1:35">
      <c r="A1874" s="12"/>
      <c r="B1874"/>
      <c r="E1874"/>
      <c r="J1874"/>
      <c r="O1874"/>
      <c r="T1874"/>
      <c r="Y1874"/>
      <c r="AD1874"/>
      <c r="AI1874"/>
    </row>
    <row r="1875" spans="1:35">
      <c r="A1875" s="12"/>
      <c r="B1875"/>
      <c r="E1875"/>
      <c r="J1875"/>
      <c r="O1875"/>
      <c r="T1875"/>
      <c r="Y1875"/>
      <c r="AD1875"/>
      <c r="AI1875"/>
    </row>
    <row r="1876" spans="1:35">
      <c r="A1876" s="12"/>
      <c r="B1876"/>
      <c r="E1876"/>
      <c r="J1876"/>
      <c r="O1876"/>
      <c r="T1876"/>
      <c r="Y1876"/>
      <c r="AD1876"/>
      <c r="AI1876"/>
    </row>
    <row r="1877" spans="1:35">
      <c r="A1877" s="12"/>
      <c r="B1877"/>
      <c r="E1877"/>
      <c r="J1877"/>
      <c r="O1877"/>
      <c r="T1877"/>
      <c r="Y1877"/>
      <c r="AD1877"/>
      <c r="AI1877"/>
    </row>
    <row r="1878" spans="1:35">
      <c r="A1878" s="12"/>
      <c r="B1878"/>
      <c r="E1878"/>
      <c r="J1878"/>
      <c r="O1878"/>
      <c r="T1878"/>
      <c r="Y1878"/>
      <c r="AD1878"/>
      <c r="AI1878"/>
    </row>
    <row r="1879" spans="1:35">
      <c r="A1879" s="12"/>
      <c r="B1879"/>
      <c r="E1879"/>
      <c r="J1879"/>
      <c r="O1879"/>
      <c r="T1879"/>
      <c r="Y1879"/>
      <c r="AD1879"/>
      <c r="AI1879"/>
    </row>
    <row r="1880" spans="1:35">
      <c r="A1880" s="12"/>
      <c r="B1880"/>
      <c r="E1880"/>
      <c r="J1880"/>
      <c r="O1880"/>
      <c r="T1880"/>
      <c r="Y1880"/>
      <c r="AD1880"/>
      <c r="AI1880"/>
    </row>
    <row r="1881" spans="1:35">
      <c r="A1881" s="12"/>
      <c r="B1881"/>
      <c r="E1881"/>
      <c r="J1881"/>
      <c r="O1881"/>
      <c r="T1881"/>
      <c r="Y1881"/>
      <c r="AD1881"/>
      <c r="AI1881"/>
    </row>
    <row r="1882" spans="1:35">
      <c r="A1882" s="12"/>
      <c r="B1882"/>
      <c r="E1882"/>
      <c r="J1882"/>
      <c r="O1882"/>
      <c r="T1882"/>
      <c r="Y1882"/>
      <c r="AD1882"/>
      <c r="AI1882"/>
    </row>
    <row r="1883" spans="1:35">
      <c r="A1883" s="12"/>
      <c r="B1883"/>
      <c r="E1883"/>
      <c r="J1883"/>
      <c r="O1883"/>
      <c r="T1883"/>
      <c r="Y1883"/>
      <c r="AD1883"/>
      <c r="AI1883"/>
    </row>
    <row r="1884" spans="1:35">
      <c r="A1884" s="12"/>
      <c r="B1884"/>
      <c r="E1884"/>
      <c r="J1884"/>
      <c r="O1884"/>
      <c r="T1884"/>
      <c r="Y1884"/>
      <c r="AD1884"/>
      <c r="AI1884"/>
    </row>
    <row r="1885" spans="1:35">
      <c r="A1885" s="12"/>
      <c r="B1885"/>
      <c r="E1885"/>
      <c r="J1885"/>
      <c r="O1885"/>
      <c r="T1885"/>
      <c r="Y1885"/>
      <c r="AD1885"/>
      <c r="AI1885"/>
    </row>
    <row r="1886" spans="1:35">
      <c r="A1886" s="12"/>
      <c r="B1886"/>
      <c r="E1886"/>
      <c r="J1886"/>
      <c r="O1886"/>
      <c r="T1886"/>
      <c r="Y1886"/>
      <c r="AD1886"/>
      <c r="AI1886"/>
    </row>
    <row r="1887" spans="1:35">
      <c r="A1887" s="12"/>
      <c r="B1887"/>
      <c r="E1887"/>
      <c r="J1887"/>
      <c r="O1887"/>
      <c r="T1887"/>
      <c r="Y1887"/>
      <c r="AD1887"/>
      <c r="AI1887"/>
    </row>
    <row r="1888" spans="1:35">
      <c r="A1888" s="12"/>
      <c r="B1888"/>
      <c r="E1888"/>
      <c r="J1888"/>
      <c r="O1888"/>
      <c r="T1888"/>
      <c r="Y1888"/>
      <c r="AD1888"/>
      <c r="AI1888"/>
    </row>
    <row r="1889" spans="1:35">
      <c r="A1889" s="12"/>
      <c r="B1889"/>
      <c r="E1889"/>
      <c r="J1889"/>
      <c r="O1889"/>
      <c r="T1889"/>
      <c r="Y1889"/>
      <c r="AD1889"/>
      <c r="AI1889"/>
    </row>
    <row r="1890" spans="1:35">
      <c r="A1890" s="12"/>
      <c r="B1890"/>
      <c r="E1890"/>
      <c r="J1890"/>
      <c r="O1890"/>
      <c r="T1890"/>
      <c r="Y1890"/>
      <c r="AD1890"/>
      <c r="AI1890"/>
    </row>
    <row r="1891" spans="1:35">
      <c r="A1891" s="12"/>
      <c r="B1891"/>
      <c r="E1891"/>
      <c r="J1891"/>
      <c r="O1891"/>
      <c r="T1891"/>
      <c r="Y1891"/>
      <c r="AD1891"/>
      <c r="AI1891"/>
    </row>
    <row r="1892" spans="1:35">
      <c r="A1892" s="12"/>
      <c r="B1892"/>
      <c r="E1892"/>
      <c r="J1892"/>
      <c r="O1892"/>
      <c r="T1892"/>
      <c r="Y1892"/>
      <c r="AD1892"/>
      <c r="AI1892"/>
    </row>
    <row r="1893" spans="1:35">
      <c r="A1893" s="12"/>
      <c r="B1893"/>
      <c r="E1893"/>
      <c r="J1893"/>
      <c r="O1893"/>
      <c r="T1893"/>
      <c r="Y1893"/>
      <c r="AD1893"/>
      <c r="AI1893"/>
    </row>
    <row r="1894" spans="1:35">
      <c r="A1894" s="12"/>
      <c r="B1894"/>
      <c r="E1894"/>
      <c r="J1894"/>
      <c r="O1894"/>
      <c r="T1894"/>
      <c r="Y1894"/>
      <c r="AD1894"/>
      <c r="AI1894"/>
    </row>
    <row r="1895" spans="1:35">
      <c r="A1895" s="12"/>
      <c r="B1895"/>
      <c r="E1895"/>
      <c r="J1895"/>
      <c r="O1895"/>
      <c r="T1895"/>
      <c r="Y1895"/>
      <c r="AD1895"/>
      <c r="AI1895"/>
    </row>
    <row r="1896" spans="1:35">
      <c r="A1896" s="12"/>
      <c r="B1896"/>
      <c r="E1896"/>
      <c r="J1896"/>
      <c r="O1896"/>
      <c r="T1896"/>
      <c r="Y1896"/>
      <c r="AD1896"/>
      <c r="AI1896"/>
    </row>
    <row r="1897" spans="1:35">
      <c r="A1897" s="12"/>
      <c r="B1897"/>
      <c r="E1897"/>
      <c r="J1897"/>
      <c r="O1897"/>
      <c r="T1897"/>
      <c r="Y1897"/>
      <c r="AD1897"/>
      <c r="AI1897"/>
    </row>
    <row r="1898" spans="1:35">
      <c r="A1898" s="12"/>
      <c r="B1898"/>
      <c r="E1898"/>
      <c r="J1898"/>
      <c r="O1898"/>
      <c r="T1898"/>
      <c r="Y1898"/>
      <c r="AD1898"/>
      <c r="AI1898"/>
    </row>
    <row r="1899" spans="1:35">
      <c r="A1899" s="12"/>
      <c r="B1899"/>
      <c r="E1899"/>
      <c r="J1899"/>
      <c r="O1899"/>
      <c r="T1899"/>
      <c r="Y1899"/>
      <c r="AD1899"/>
      <c r="AI1899"/>
    </row>
    <row r="1900" spans="1:35">
      <c r="A1900" s="12"/>
      <c r="B1900"/>
      <c r="E1900"/>
      <c r="J1900"/>
      <c r="O1900"/>
      <c r="T1900"/>
      <c r="Y1900"/>
      <c r="AD1900"/>
      <c r="AI1900"/>
    </row>
    <row r="1901" spans="1:35">
      <c r="A1901" s="12"/>
      <c r="B1901"/>
      <c r="E1901"/>
      <c r="J1901"/>
      <c r="O1901"/>
      <c r="T1901"/>
      <c r="Y1901"/>
      <c r="AD1901"/>
      <c r="AI1901"/>
    </row>
    <row r="1902" spans="1:35">
      <c r="A1902" s="12"/>
      <c r="B1902"/>
      <c r="E1902"/>
      <c r="J1902"/>
      <c r="O1902"/>
      <c r="T1902"/>
      <c r="Y1902"/>
      <c r="AD1902"/>
      <c r="AI1902"/>
    </row>
    <row r="1903" spans="1:35">
      <c r="A1903" s="12"/>
      <c r="B1903"/>
      <c r="E1903"/>
      <c r="J1903"/>
      <c r="O1903"/>
      <c r="T1903"/>
      <c r="Y1903"/>
      <c r="AD1903"/>
      <c r="AI1903"/>
    </row>
    <row r="1904" spans="1:35">
      <c r="A1904" s="12"/>
      <c r="B1904"/>
      <c r="E1904"/>
      <c r="J1904"/>
      <c r="O1904"/>
      <c r="T1904"/>
      <c r="Y1904"/>
      <c r="AD1904"/>
      <c r="AI1904"/>
    </row>
    <row r="1905" spans="1:35">
      <c r="A1905" s="12"/>
      <c r="B1905"/>
      <c r="E1905"/>
      <c r="J1905"/>
      <c r="O1905"/>
      <c r="T1905"/>
      <c r="Y1905"/>
      <c r="AD1905"/>
      <c r="AI1905"/>
    </row>
    <row r="1906" spans="1:35">
      <c r="A1906" s="12"/>
      <c r="B1906"/>
      <c r="E1906"/>
      <c r="J1906"/>
      <c r="O1906"/>
      <c r="T1906"/>
      <c r="Y1906"/>
      <c r="AD1906"/>
      <c r="AI1906"/>
    </row>
    <row r="1907" spans="1:35">
      <c r="A1907" s="12"/>
      <c r="B1907"/>
      <c r="E1907"/>
      <c r="J1907"/>
      <c r="O1907"/>
      <c r="T1907"/>
      <c r="Y1907"/>
      <c r="AD1907"/>
      <c r="AI1907"/>
    </row>
    <row r="1908" spans="1:35">
      <c r="A1908" s="12"/>
      <c r="B1908"/>
      <c r="E1908"/>
      <c r="J1908"/>
      <c r="O1908"/>
      <c r="T1908"/>
      <c r="Y1908"/>
      <c r="AD1908"/>
      <c r="AI1908"/>
    </row>
    <row r="1909" spans="1:35">
      <c r="A1909" s="12"/>
      <c r="B1909"/>
      <c r="E1909"/>
      <c r="J1909"/>
      <c r="O1909"/>
      <c r="T1909"/>
      <c r="Y1909"/>
      <c r="AD1909"/>
      <c r="AI1909"/>
    </row>
    <row r="1910" spans="1:35">
      <c r="A1910" s="12"/>
      <c r="B1910"/>
      <c r="E1910"/>
      <c r="J1910"/>
      <c r="O1910"/>
      <c r="T1910"/>
      <c r="Y1910"/>
      <c r="AD1910"/>
      <c r="AI1910"/>
    </row>
    <row r="1911" spans="1:35">
      <c r="A1911" s="12"/>
      <c r="B1911"/>
      <c r="E1911"/>
      <c r="J1911"/>
      <c r="O1911"/>
      <c r="T1911"/>
      <c r="Y1911"/>
      <c r="AD1911"/>
      <c r="AI1911"/>
    </row>
    <row r="1912" spans="1:35">
      <c r="A1912" s="12"/>
      <c r="B1912"/>
      <c r="E1912"/>
      <c r="J1912"/>
      <c r="O1912"/>
      <c r="T1912"/>
      <c r="Y1912"/>
      <c r="AD1912"/>
      <c r="AI1912"/>
    </row>
    <row r="1913" spans="1:35">
      <c r="A1913" s="12"/>
      <c r="B1913"/>
      <c r="E1913"/>
      <c r="J1913"/>
      <c r="O1913"/>
      <c r="T1913"/>
      <c r="Y1913"/>
      <c r="AD1913"/>
      <c r="AI1913"/>
    </row>
    <row r="1914" spans="1:35">
      <c r="A1914" s="12"/>
      <c r="B1914"/>
      <c r="E1914"/>
      <c r="J1914"/>
      <c r="O1914"/>
      <c r="T1914"/>
      <c r="Y1914"/>
      <c r="AD1914"/>
      <c r="AI1914"/>
    </row>
    <row r="1915" spans="1:35">
      <c r="A1915" s="12"/>
      <c r="B1915"/>
      <c r="E1915"/>
      <c r="J1915"/>
      <c r="O1915"/>
      <c r="T1915"/>
      <c r="Y1915"/>
      <c r="AD1915"/>
      <c r="AI1915"/>
    </row>
    <row r="1916" spans="1:35">
      <c r="A1916" s="12"/>
      <c r="B1916"/>
      <c r="E1916"/>
      <c r="J1916"/>
      <c r="O1916"/>
      <c r="T1916"/>
      <c r="Y1916"/>
      <c r="AD1916"/>
      <c r="AI1916"/>
    </row>
    <row r="1917" spans="1:35">
      <c r="A1917" s="12"/>
      <c r="B1917"/>
      <c r="E1917"/>
      <c r="J1917"/>
      <c r="O1917"/>
      <c r="T1917"/>
      <c r="Y1917"/>
      <c r="AD1917"/>
      <c r="AI1917"/>
    </row>
    <row r="1918" spans="1:35">
      <c r="A1918" s="12"/>
      <c r="B1918"/>
      <c r="E1918"/>
      <c r="J1918"/>
      <c r="O1918"/>
      <c r="T1918"/>
      <c r="Y1918"/>
      <c r="AD1918"/>
      <c r="AI1918"/>
    </row>
    <row r="1919" spans="1:35">
      <c r="A1919" s="12"/>
      <c r="B1919"/>
      <c r="E1919"/>
      <c r="J1919"/>
      <c r="O1919"/>
      <c r="T1919"/>
      <c r="Y1919"/>
      <c r="AD1919"/>
      <c r="AI1919"/>
    </row>
    <row r="1920" spans="1:35">
      <c r="A1920" s="12"/>
      <c r="B1920"/>
      <c r="E1920"/>
      <c r="J1920"/>
      <c r="O1920"/>
      <c r="T1920"/>
      <c r="Y1920"/>
      <c r="AD1920"/>
      <c r="AI1920"/>
    </row>
    <row r="1921" spans="1:35">
      <c r="A1921" s="12"/>
      <c r="B1921"/>
      <c r="E1921"/>
      <c r="J1921"/>
      <c r="O1921"/>
      <c r="T1921"/>
      <c r="Y1921"/>
      <c r="AD1921"/>
      <c r="AI1921"/>
    </row>
    <row r="1922" spans="1:35">
      <c r="A1922" s="12"/>
      <c r="B1922"/>
      <c r="E1922"/>
      <c r="J1922"/>
      <c r="O1922"/>
      <c r="T1922"/>
      <c r="Y1922"/>
      <c r="AD1922"/>
      <c r="AI1922"/>
    </row>
    <row r="1923" spans="1:35">
      <c r="A1923" s="12"/>
      <c r="B1923"/>
      <c r="E1923"/>
      <c r="J1923"/>
      <c r="O1923"/>
      <c r="T1923"/>
      <c r="Y1923"/>
      <c r="AD1923"/>
      <c r="AI1923"/>
    </row>
    <row r="1924" spans="1:35">
      <c r="A1924" s="12"/>
      <c r="B1924"/>
      <c r="E1924"/>
      <c r="J1924"/>
      <c r="O1924"/>
      <c r="T1924"/>
      <c r="Y1924"/>
      <c r="AD1924"/>
      <c r="AI1924"/>
    </row>
    <row r="1925" spans="1:35">
      <c r="A1925" s="12"/>
      <c r="B1925"/>
      <c r="E1925"/>
      <c r="J1925"/>
      <c r="O1925"/>
      <c r="T1925"/>
      <c r="Y1925"/>
      <c r="AD1925"/>
      <c r="AI1925"/>
    </row>
    <row r="1926" spans="1:35">
      <c r="A1926" s="12"/>
      <c r="B1926"/>
      <c r="E1926"/>
      <c r="J1926"/>
      <c r="O1926"/>
      <c r="T1926"/>
      <c r="Y1926"/>
      <c r="AD1926"/>
      <c r="AI1926"/>
    </row>
    <row r="1927" spans="1:35">
      <c r="A1927" s="12"/>
      <c r="B1927"/>
      <c r="E1927"/>
      <c r="J1927"/>
      <c r="O1927"/>
      <c r="T1927"/>
      <c r="Y1927"/>
      <c r="AD1927"/>
      <c r="AI1927"/>
    </row>
    <row r="1928" spans="1:35">
      <c r="A1928" s="12"/>
      <c r="B1928"/>
      <c r="E1928"/>
      <c r="J1928"/>
      <c r="O1928"/>
      <c r="T1928"/>
      <c r="Y1928"/>
      <c r="AD1928"/>
      <c r="AI1928"/>
    </row>
    <row r="1929" spans="1:35">
      <c r="A1929" s="12"/>
      <c r="B1929"/>
      <c r="E1929"/>
      <c r="J1929"/>
      <c r="O1929"/>
      <c r="T1929"/>
      <c r="Y1929"/>
      <c r="AD1929"/>
      <c r="AI1929"/>
    </row>
    <row r="1930" spans="1:35">
      <c r="A1930" s="12"/>
      <c r="B1930"/>
      <c r="E1930"/>
      <c r="J1930"/>
      <c r="O1930"/>
      <c r="T1930"/>
      <c r="Y1930"/>
      <c r="AD1930"/>
      <c r="AI1930"/>
    </row>
    <row r="1931" spans="1:35">
      <c r="A1931" s="12"/>
      <c r="B1931"/>
      <c r="E1931"/>
      <c r="J1931"/>
      <c r="O1931"/>
      <c r="T1931"/>
      <c r="Y1931"/>
      <c r="AD1931"/>
      <c r="AI1931"/>
    </row>
    <row r="1932" spans="1:35">
      <c r="A1932" s="12"/>
      <c r="B1932"/>
      <c r="E1932"/>
      <c r="J1932"/>
      <c r="O1932"/>
      <c r="T1932"/>
      <c r="Y1932"/>
      <c r="AD1932"/>
      <c r="AI1932"/>
    </row>
    <row r="1933" spans="1:35">
      <c r="A1933" s="12"/>
      <c r="B1933"/>
      <c r="E1933"/>
      <c r="J1933"/>
      <c r="O1933"/>
      <c r="T1933"/>
      <c r="Y1933"/>
      <c r="AD1933"/>
      <c r="AI1933"/>
    </row>
    <row r="1934" spans="1:35">
      <c r="A1934" s="12"/>
      <c r="B1934"/>
      <c r="E1934"/>
      <c r="J1934"/>
      <c r="O1934"/>
      <c r="T1934"/>
      <c r="Y1934"/>
      <c r="AD1934"/>
      <c r="AI1934"/>
    </row>
    <row r="1935" spans="1:35">
      <c r="A1935" s="12"/>
      <c r="B1935"/>
      <c r="E1935"/>
      <c r="J1935"/>
      <c r="O1935"/>
      <c r="T1935"/>
      <c r="Y1935"/>
      <c r="AD1935"/>
      <c r="AI1935"/>
    </row>
    <row r="1936" spans="1:35">
      <c r="A1936" s="12"/>
      <c r="B1936"/>
      <c r="E1936"/>
      <c r="J1936"/>
      <c r="O1936"/>
      <c r="T1936"/>
      <c r="Y1936"/>
      <c r="AD1936"/>
      <c r="AI1936"/>
    </row>
    <row r="1937" spans="1:35">
      <c r="A1937" s="12"/>
      <c r="B1937"/>
      <c r="E1937"/>
      <c r="J1937"/>
      <c r="O1937"/>
      <c r="T1937"/>
      <c r="Y1937"/>
      <c r="AD1937"/>
      <c r="AI1937"/>
    </row>
    <row r="1938" spans="1:35">
      <c r="A1938" s="12"/>
      <c r="B1938"/>
      <c r="E1938"/>
      <c r="J1938"/>
      <c r="O1938"/>
      <c r="T1938"/>
      <c r="Y1938"/>
      <c r="AD1938"/>
      <c r="AI1938"/>
    </row>
    <row r="1939" spans="1:35">
      <c r="A1939" s="12"/>
      <c r="B1939"/>
      <c r="E1939"/>
      <c r="J1939"/>
      <c r="O1939"/>
      <c r="T1939"/>
      <c r="Y1939"/>
      <c r="AD1939"/>
      <c r="AI1939"/>
    </row>
    <row r="1940" spans="1:35">
      <c r="A1940" s="12"/>
      <c r="B1940"/>
      <c r="E1940"/>
      <c r="J1940"/>
      <c r="O1940"/>
      <c r="T1940"/>
      <c r="Y1940"/>
      <c r="AD1940"/>
      <c r="AI1940"/>
    </row>
    <row r="1941" spans="1:35">
      <c r="A1941" s="12"/>
      <c r="B1941"/>
      <c r="E1941"/>
      <c r="J1941"/>
      <c r="O1941"/>
      <c r="T1941"/>
      <c r="Y1941"/>
      <c r="AD1941"/>
      <c r="AI1941"/>
    </row>
    <row r="1942" spans="1:35">
      <c r="A1942" s="12"/>
      <c r="B1942"/>
      <c r="E1942"/>
      <c r="J1942"/>
      <c r="O1942"/>
      <c r="T1942"/>
      <c r="Y1942"/>
      <c r="AD1942"/>
      <c r="AI1942"/>
    </row>
    <row r="1943" spans="1:35">
      <c r="A1943" s="12"/>
      <c r="B1943"/>
      <c r="E1943"/>
      <c r="J1943"/>
      <c r="O1943"/>
      <c r="T1943"/>
      <c r="Y1943"/>
      <c r="AD1943"/>
      <c r="AI1943"/>
    </row>
    <row r="1944" spans="1:35">
      <c r="A1944" s="12"/>
      <c r="B1944"/>
      <c r="E1944"/>
      <c r="J1944"/>
      <c r="O1944"/>
      <c r="T1944"/>
      <c r="Y1944"/>
      <c r="AD1944"/>
      <c r="AI1944"/>
    </row>
    <row r="1945" spans="1:35">
      <c r="A1945" s="12"/>
      <c r="B1945"/>
      <c r="E1945"/>
      <c r="J1945"/>
      <c r="O1945"/>
      <c r="T1945"/>
      <c r="Y1945"/>
      <c r="AD1945"/>
      <c r="AI1945"/>
    </row>
    <row r="1946" spans="1:35">
      <c r="A1946" s="12"/>
      <c r="B1946"/>
      <c r="E1946"/>
      <c r="J1946"/>
      <c r="O1946"/>
      <c r="T1946"/>
      <c r="Y1946"/>
      <c r="AD1946"/>
      <c r="AI1946"/>
    </row>
    <row r="1947" spans="1:35">
      <c r="A1947" s="12"/>
      <c r="B1947"/>
      <c r="E1947"/>
      <c r="J1947"/>
      <c r="O1947"/>
      <c r="T1947"/>
      <c r="Y1947"/>
      <c r="AD1947"/>
      <c r="AI1947"/>
    </row>
    <row r="1948" spans="1:35">
      <c r="A1948" s="12"/>
      <c r="B1948"/>
      <c r="E1948"/>
      <c r="J1948"/>
      <c r="O1948"/>
      <c r="T1948"/>
      <c r="Y1948"/>
      <c r="AD1948"/>
      <c r="AI1948"/>
    </row>
    <row r="1949" spans="1:35">
      <c r="A1949" s="12"/>
      <c r="B1949"/>
      <c r="E1949"/>
      <c r="J1949"/>
      <c r="O1949"/>
      <c r="T1949"/>
      <c r="Y1949"/>
      <c r="AD1949"/>
      <c r="AI1949"/>
    </row>
    <row r="1950" spans="1:35">
      <c r="A1950" s="12"/>
      <c r="B1950"/>
      <c r="E1950"/>
      <c r="J1950"/>
      <c r="O1950"/>
      <c r="T1950"/>
      <c r="Y1950"/>
      <c r="AD1950"/>
      <c r="AI1950"/>
    </row>
    <row r="1951" spans="1:35">
      <c r="A1951" s="12"/>
      <c r="B1951"/>
      <c r="E1951"/>
      <c r="J1951"/>
      <c r="O1951"/>
      <c r="T1951"/>
      <c r="Y1951"/>
      <c r="AD1951"/>
      <c r="AI1951"/>
    </row>
    <row r="1952" spans="1:35">
      <c r="A1952" s="12"/>
      <c r="B1952"/>
      <c r="E1952"/>
      <c r="J1952"/>
      <c r="O1952"/>
      <c r="T1952"/>
      <c r="Y1952"/>
      <c r="AD1952"/>
      <c r="AI1952"/>
    </row>
    <row r="1953" spans="1:35">
      <c r="A1953" s="12"/>
      <c r="B1953"/>
      <c r="E1953"/>
      <c r="J1953"/>
      <c r="O1953"/>
      <c r="T1953"/>
      <c r="Y1953"/>
      <c r="AD1953"/>
      <c r="AI1953"/>
    </row>
    <row r="1954" spans="1:35">
      <c r="A1954" s="12"/>
      <c r="B1954"/>
      <c r="E1954"/>
      <c r="J1954"/>
      <c r="O1954"/>
      <c r="T1954"/>
      <c r="Y1954"/>
      <c r="AD1954"/>
      <c r="AI1954"/>
    </row>
    <row r="1955" spans="1:35">
      <c r="A1955" s="12"/>
      <c r="B1955"/>
      <c r="E1955"/>
      <c r="J1955"/>
      <c r="O1955"/>
      <c r="T1955"/>
      <c r="Y1955"/>
      <c r="AD1955"/>
      <c r="AI1955"/>
    </row>
    <row r="1956" spans="1:35">
      <c r="A1956" s="12"/>
      <c r="B1956"/>
      <c r="E1956"/>
      <c r="J1956"/>
      <c r="O1956"/>
      <c r="T1956"/>
      <c r="Y1956"/>
      <c r="AD1956"/>
      <c r="AI1956"/>
    </row>
    <row r="1957" spans="1:35">
      <c r="A1957" s="12"/>
      <c r="B1957"/>
      <c r="E1957"/>
      <c r="J1957"/>
      <c r="O1957"/>
      <c r="T1957"/>
      <c r="Y1957"/>
      <c r="AD1957"/>
      <c r="AI1957"/>
    </row>
    <row r="1958" spans="1:35">
      <c r="A1958" s="12"/>
      <c r="B1958"/>
      <c r="E1958"/>
      <c r="J1958"/>
      <c r="O1958"/>
      <c r="T1958"/>
      <c r="Y1958"/>
      <c r="AD1958"/>
      <c r="AI1958"/>
    </row>
    <row r="1959" spans="1:35">
      <c r="A1959" s="12"/>
      <c r="B1959"/>
      <c r="E1959"/>
      <c r="J1959"/>
      <c r="O1959"/>
      <c r="T1959"/>
      <c r="Y1959"/>
      <c r="AD1959"/>
      <c r="AI1959"/>
    </row>
    <row r="1960" spans="1:35">
      <c r="A1960" s="12"/>
      <c r="B1960"/>
      <c r="E1960"/>
      <c r="J1960"/>
      <c r="O1960"/>
      <c r="T1960"/>
      <c r="Y1960"/>
      <c r="AD1960"/>
      <c r="AI1960"/>
    </row>
    <row r="1961" spans="1:35">
      <c r="A1961" s="12"/>
      <c r="B1961"/>
      <c r="E1961"/>
      <c r="J1961"/>
      <c r="O1961"/>
      <c r="T1961"/>
      <c r="Y1961"/>
      <c r="AD1961"/>
      <c r="AI1961"/>
    </row>
    <row r="1962" spans="1:35">
      <c r="A1962" s="12"/>
      <c r="B1962"/>
      <c r="E1962"/>
      <c r="J1962"/>
      <c r="O1962"/>
      <c r="T1962"/>
      <c r="Y1962"/>
      <c r="AD1962"/>
      <c r="AI1962"/>
    </row>
    <row r="1963" spans="1:35">
      <c r="A1963" s="12"/>
      <c r="B1963"/>
      <c r="E1963"/>
      <c r="J1963"/>
      <c r="O1963"/>
      <c r="T1963"/>
      <c r="Y1963"/>
      <c r="AD1963"/>
      <c r="AI1963"/>
    </row>
    <row r="1964" spans="1:35">
      <c r="A1964" s="12"/>
      <c r="B1964"/>
      <c r="E1964"/>
      <c r="J1964"/>
      <c r="O1964"/>
      <c r="T1964"/>
      <c r="Y1964"/>
      <c r="AD1964"/>
      <c r="AI1964"/>
    </row>
    <row r="1965" spans="1:35">
      <c r="A1965" s="12"/>
      <c r="B1965"/>
      <c r="E1965"/>
      <c r="J1965"/>
      <c r="O1965"/>
      <c r="T1965"/>
      <c r="Y1965"/>
      <c r="AD1965"/>
      <c r="AI1965"/>
    </row>
    <row r="1966" spans="1:35">
      <c r="A1966" s="12"/>
      <c r="B1966"/>
      <c r="E1966"/>
      <c r="J1966"/>
      <c r="O1966"/>
      <c r="T1966"/>
      <c r="Y1966"/>
      <c r="AD1966"/>
      <c r="AI1966"/>
    </row>
    <row r="1967" spans="1:35">
      <c r="A1967" s="12"/>
      <c r="B1967"/>
      <c r="E1967"/>
      <c r="J1967"/>
      <c r="O1967"/>
      <c r="T1967"/>
      <c r="Y1967"/>
      <c r="AD1967"/>
      <c r="AI1967"/>
    </row>
    <row r="1968" spans="1:35">
      <c r="A1968" s="12"/>
      <c r="B1968"/>
      <c r="E1968"/>
      <c r="J1968"/>
      <c r="O1968"/>
      <c r="T1968"/>
      <c r="Y1968"/>
      <c r="AD1968"/>
      <c r="AI1968"/>
    </row>
    <row r="1969" spans="1:35">
      <c r="A1969" s="12"/>
      <c r="B1969"/>
      <c r="E1969"/>
      <c r="J1969"/>
      <c r="O1969"/>
      <c r="T1969"/>
      <c r="Y1969"/>
      <c r="AD1969"/>
      <c r="AI1969"/>
    </row>
    <row r="1970" spans="1:35">
      <c r="A1970" s="12"/>
      <c r="B1970"/>
      <c r="E1970"/>
      <c r="J1970"/>
      <c r="O1970"/>
      <c r="T1970"/>
      <c r="Y1970"/>
      <c r="AD1970"/>
      <c r="AI1970"/>
    </row>
    <row r="1971" spans="1:35">
      <c r="A1971" s="12"/>
      <c r="B1971"/>
      <c r="E1971"/>
      <c r="J1971"/>
      <c r="O1971"/>
      <c r="T1971"/>
      <c r="Y1971"/>
      <c r="AD1971"/>
      <c r="AI1971"/>
    </row>
    <row r="1972" spans="1:35">
      <c r="A1972" s="12"/>
      <c r="B1972"/>
      <c r="E1972"/>
      <c r="J1972"/>
      <c r="O1972"/>
      <c r="T1972"/>
      <c r="Y1972"/>
      <c r="AD1972"/>
      <c r="AI1972"/>
    </row>
    <row r="1973" spans="1:35">
      <c r="A1973" s="12"/>
      <c r="B1973"/>
      <c r="E1973"/>
      <c r="J1973"/>
      <c r="O1973"/>
      <c r="T1973"/>
      <c r="Y1973"/>
      <c r="AD1973"/>
      <c r="AI1973"/>
    </row>
    <row r="1974" spans="1:35">
      <c r="A1974" s="12"/>
      <c r="B1974"/>
      <c r="E1974"/>
      <c r="J1974"/>
      <c r="O1974"/>
      <c r="T1974"/>
      <c r="Y1974"/>
      <c r="AD1974"/>
      <c r="AI1974"/>
    </row>
    <row r="1975" spans="1:35">
      <c r="A1975" s="12"/>
      <c r="B1975"/>
      <c r="E1975"/>
      <c r="J1975"/>
      <c r="O1975"/>
      <c r="T1975"/>
      <c r="Y1975"/>
      <c r="AD1975"/>
      <c r="AI1975"/>
    </row>
    <row r="1976" spans="1:35">
      <c r="A1976" s="12"/>
      <c r="B1976"/>
      <c r="E1976"/>
      <c r="J1976"/>
      <c r="O1976"/>
      <c r="T1976"/>
      <c r="Y1976"/>
      <c r="AD1976"/>
      <c r="AI1976"/>
    </row>
    <row r="1977" spans="1:35">
      <c r="A1977" s="12"/>
      <c r="B1977"/>
      <c r="E1977"/>
      <c r="J1977"/>
      <c r="O1977"/>
      <c r="T1977"/>
      <c r="Y1977"/>
      <c r="AD1977"/>
      <c r="AI1977"/>
    </row>
    <row r="1978" spans="1:35">
      <c r="A1978" s="12"/>
      <c r="B1978"/>
      <c r="E1978"/>
      <c r="J1978"/>
      <c r="O1978"/>
      <c r="T1978"/>
      <c r="Y1978"/>
      <c r="AD1978"/>
      <c r="AI1978"/>
    </row>
    <row r="1979" spans="1:35">
      <c r="A1979" s="12"/>
      <c r="B1979"/>
      <c r="E1979"/>
      <c r="J1979"/>
      <c r="O1979"/>
      <c r="T1979"/>
      <c r="Y1979"/>
      <c r="AD1979"/>
      <c r="AI1979"/>
    </row>
    <row r="1980" spans="1:35">
      <c r="A1980" s="12"/>
      <c r="B1980"/>
      <c r="E1980"/>
      <c r="J1980"/>
      <c r="O1980"/>
      <c r="T1980"/>
      <c r="Y1980"/>
      <c r="AD1980"/>
      <c r="AI1980"/>
    </row>
    <row r="1981" spans="1:35">
      <c r="A1981" s="12"/>
      <c r="B1981"/>
      <c r="E1981"/>
      <c r="J1981"/>
      <c r="O1981"/>
      <c r="T1981"/>
      <c r="Y1981"/>
      <c r="AD1981"/>
      <c r="AI1981"/>
    </row>
    <row r="1982" spans="1:35">
      <c r="A1982" s="12"/>
      <c r="B1982"/>
      <c r="E1982"/>
      <c r="J1982"/>
      <c r="O1982"/>
      <c r="T1982"/>
      <c r="Y1982"/>
      <c r="AD1982"/>
      <c r="AI1982"/>
    </row>
    <row r="1983" spans="1:35">
      <c r="A1983" s="12"/>
      <c r="B1983"/>
      <c r="E1983"/>
      <c r="J1983"/>
      <c r="O1983"/>
      <c r="T1983"/>
      <c r="Y1983"/>
      <c r="AD1983"/>
      <c r="AI1983"/>
    </row>
    <row r="1984" spans="1:35">
      <c r="A1984" s="12"/>
      <c r="B1984"/>
      <c r="E1984"/>
      <c r="J1984"/>
      <c r="O1984"/>
      <c r="T1984"/>
      <c r="Y1984"/>
      <c r="AD1984"/>
      <c r="AI1984"/>
    </row>
    <row r="1985" spans="1:35">
      <c r="A1985" s="12"/>
      <c r="B1985"/>
      <c r="E1985"/>
      <c r="J1985"/>
      <c r="O1985"/>
      <c r="T1985"/>
      <c r="Y1985"/>
      <c r="AD1985"/>
      <c r="AI1985"/>
    </row>
    <row r="1986" spans="1:35">
      <c r="A1986" s="12"/>
      <c r="B1986"/>
      <c r="E1986"/>
      <c r="J1986"/>
      <c r="O1986"/>
      <c r="T1986"/>
      <c r="Y1986"/>
      <c r="AD1986"/>
      <c r="AI1986"/>
    </row>
    <row r="1987" spans="1:35">
      <c r="A1987" s="12"/>
      <c r="B1987"/>
      <c r="E1987"/>
      <c r="J1987"/>
      <c r="O1987"/>
      <c r="T1987"/>
      <c r="Y1987"/>
      <c r="AD1987"/>
      <c r="AI1987"/>
    </row>
    <row r="1988" spans="1:35">
      <c r="A1988" s="12"/>
      <c r="B1988"/>
      <c r="E1988"/>
      <c r="J1988"/>
      <c r="O1988"/>
      <c r="T1988"/>
      <c r="Y1988"/>
      <c r="AD1988"/>
      <c r="AI1988"/>
    </row>
    <row r="1989" spans="1:35">
      <c r="A1989" s="12"/>
      <c r="B1989"/>
      <c r="E1989"/>
      <c r="J1989"/>
      <c r="O1989"/>
      <c r="T1989"/>
      <c r="Y1989"/>
      <c r="AD1989"/>
      <c r="AI1989"/>
    </row>
    <row r="1990" spans="1:35">
      <c r="A1990" s="12"/>
      <c r="B1990"/>
      <c r="E1990"/>
      <c r="J1990"/>
      <c r="O1990"/>
      <c r="T1990"/>
      <c r="Y1990"/>
      <c r="AD1990"/>
      <c r="AI1990"/>
    </row>
    <row r="1991" spans="1:35">
      <c r="A1991" s="12"/>
      <c r="B1991"/>
      <c r="E1991"/>
      <c r="J1991"/>
      <c r="O1991"/>
      <c r="T1991"/>
      <c r="Y1991"/>
      <c r="AD1991"/>
      <c r="AI1991"/>
    </row>
    <row r="1992" spans="1:35">
      <c r="A1992" s="12"/>
      <c r="B1992"/>
      <c r="E1992"/>
      <c r="J1992"/>
      <c r="O1992"/>
      <c r="T1992"/>
      <c r="Y1992"/>
      <c r="AD1992"/>
      <c r="AI1992"/>
    </row>
    <row r="1993" spans="1:35">
      <c r="A1993" s="12"/>
      <c r="B1993"/>
      <c r="E1993"/>
      <c r="J1993"/>
      <c r="O1993"/>
      <c r="T1993"/>
      <c r="Y1993"/>
      <c r="AD1993"/>
      <c r="AI1993"/>
    </row>
    <row r="1994" spans="1:35">
      <c r="A1994" s="12"/>
      <c r="B1994"/>
      <c r="E1994"/>
      <c r="J1994"/>
      <c r="O1994"/>
      <c r="T1994"/>
      <c r="Y1994"/>
      <c r="AD1994"/>
      <c r="AI1994"/>
    </row>
    <row r="1995" spans="1:35">
      <c r="A1995" s="12"/>
      <c r="B1995"/>
      <c r="E1995"/>
      <c r="J1995"/>
      <c r="O1995"/>
      <c r="T1995"/>
      <c r="Y1995"/>
      <c r="AD1995"/>
      <c r="AI1995"/>
    </row>
    <row r="1996" spans="1:35">
      <c r="A1996" s="12"/>
      <c r="B1996"/>
      <c r="E1996"/>
      <c r="J1996"/>
      <c r="O1996"/>
      <c r="T1996"/>
      <c r="Y1996"/>
      <c r="AD1996"/>
      <c r="AI1996"/>
    </row>
    <row r="1997" spans="1:35">
      <c r="A1997" s="12"/>
      <c r="B1997"/>
      <c r="E1997"/>
      <c r="J1997"/>
      <c r="O1997"/>
      <c r="T1997"/>
      <c r="Y1997"/>
      <c r="AD1997"/>
      <c r="AI1997"/>
    </row>
    <row r="1998" spans="1:35">
      <c r="A1998" s="12"/>
      <c r="B1998"/>
      <c r="E1998"/>
      <c r="J1998"/>
      <c r="O1998"/>
      <c r="T1998"/>
      <c r="Y1998"/>
      <c r="AD1998"/>
      <c r="AI1998"/>
    </row>
    <row r="1999" spans="1:35">
      <c r="A1999" s="12"/>
      <c r="B1999"/>
      <c r="E1999"/>
      <c r="J1999"/>
      <c r="O1999"/>
      <c r="T1999"/>
      <c r="Y1999"/>
      <c r="AD1999"/>
      <c r="AI1999"/>
    </row>
    <row r="2000" spans="1:35">
      <c r="A2000" s="12"/>
      <c r="B2000"/>
      <c r="E2000"/>
      <c r="J2000"/>
      <c r="O2000"/>
      <c r="T2000"/>
      <c r="Y2000"/>
      <c r="AD2000"/>
      <c r="AI2000"/>
    </row>
    <row r="2001" spans="1:35">
      <c r="A2001" s="12"/>
      <c r="B2001"/>
      <c r="E2001"/>
      <c r="J2001"/>
      <c r="O2001"/>
      <c r="T2001"/>
      <c r="Y2001"/>
      <c r="AD2001"/>
      <c r="AI2001"/>
    </row>
    <row r="2002" spans="1:35">
      <c r="A2002" s="12"/>
      <c r="B2002"/>
      <c r="E2002"/>
      <c r="J2002"/>
      <c r="O2002"/>
      <c r="T2002"/>
      <c r="Y2002"/>
      <c r="AD2002"/>
      <c r="AI2002"/>
    </row>
    <row r="2003" spans="1:35">
      <c r="A2003" s="12"/>
      <c r="B2003"/>
      <c r="E2003"/>
      <c r="J2003"/>
      <c r="O2003"/>
      <c r="T2003"/>
      <c r="Y2003"/>
      <c r="AD2003"/>
      <c r="AI2003"/>
    </row>
    <row r="2004" spans="1:35">
      <c r="A2004" s="12"/>
      <c r="B2004"/>
      <c r="E2004"/>
      <c r="J2004"/>
      <c r="O2004"/>
      <c r="T2004"/>
      <c r="Y2004"/>
      <c r="AD2004"/>
      <c r="AI2004"/>
    </row>
    <row r="2005" spans="1:35">
      <c r="A2005" s="12"/>
      <c r="B2005"/>
      <c r="E2005"/>
      <c r="J2005"/>
      <c r="O2005"/>
      <c r="T2005"/>
      <c r="Y2005"/>
      <c r="AD2005"/>
      <c r="AI2005"/>
    </row>
    <row r="2006" spans="1:35">
      <c r="A2006" s="12"/>
      <c r="B2006"/>
      <c r="E2006"/>
      <c r="J2006"/>
      <c r="O2006"/>
      <c r="T2006"/>
      <c r="Y2006"/>
      <c r="AD2006"/>
      <c r="AI2006"/>
    </row>
    <row r="2007" spans="1:35">
      <c r="A2007" s="12"/>
      <c r="B2007"/>
      <c r="E2007"/>
      <c r="J2007"/>
      <c r="O2007"/>
      <c r="T2007"/>
      <c r="Y2007"/>
      <c r="AD2007"/>
      <c r="AI2007"/>
    </row>
    <row r="2008" spans="1:35">
      <c r="A2008" s="12"/>
      <c r="B2008"/>
      <c r="E2008"/>
      <c r="J2008"/>
      <c r="O2008"/>
      <c r="T2008"/>
      <c r="Y2008"/>
      <c r="AD2008"/>
      <c r="AI2008"/>
    </row>
    <row r="2009" spans="1:35">
      <c r="A2009" s="12"/>
      <c r="B2009"/>
      <c r="E2009"/>
      <c r="J2009"/>
      <c r="O2009"/>
      <c r="T2009"/>
      <c r="Y2009"/>
      <c r="AD2009"/>
      <c r="AI2009"/>
    </row>
    <row r="2010" spans="1:35">
      <c r="A2010" s="12"/>
      <c r="B2010"/>
      <c r="E2010"/>
      <c r="J2010"/>
      <c r="O2010"/>
      <c r="T2010"/>
      <c r="Y2010"/>
      <c r="AD2010"/>
      <c r="AI2010"/>
    </row>
    <row r="2011" spans="1:35">
      <c r="A2011" s="12"/>
      <c r="B2011"/>
      <c r="E2011"/>
      <c r="J2011"/>
      <c r="O2011"/>
      <c r="T2011"/>
      <c r="Y2011"/>
      <c r="AD2011"/>
      <c r="AI2011"/>
    </row>
    <row r="2012" spans="1:35">
      <c r="A2012" s="12"/>
      <c r="B2012"/>
      <c r="E2012"/>
      <c r="J2012"/>
      <c r="O2012"/>
      <c r="T2012"/>
      <c r="Y2012"/>
      <c r="AD2012"/>
      <c r="AI2012"/>
    </row>
    <row r="2013" spans="1:35">
      <c r="A2013" s="12"/>
      <c r="B2013"/>
      <c r="E2013"/>
      <c r="J2013"/>
      <c r="O2013"/>
      <c r="T2013"/>
      <c r="Y2013"/>
      <c r="AD2013"/>
      <c r="AI2013"/>
    </row>
    <row r="2014" spans="1:35">
      <c r="A2014" s="12"/>
      <c r="B2014"/>
      <c r="E2014"/>
      <c r="J2014"/>
      <c r="O2014"/>
      <c r="T2014"/>
      <c r="Y2014"/>
      <c r="AD2014"/>
      <c r="AI2014"/>
    </row>
    <row r="2015" spans="1:35">
      <c r="A2015" s="12"/>
      <c r="B2015"/>
      <c r="E2015"/>
      <c r="J2015"/>
      <c r="O2015"/>
      <c r="T2015"/>
      <c r="Y2015"/>
      <c r="AD2015"/>
      <c r="AI2015"/>
    </row>
    <row r="2016" spans="1:35">
      <c r="A2016" s="12"/>
      <c r="B2016"/>
      <c r="E2016"/>
      <c r="J2016"/>
      <c r="O2016"/>
      <c r="T2016"/>
      <c r="Y2016"/>
      <c r="AD2016"/>
      <c r="AI2016"/>
    </row>
    <row r="2017" spans="1:35">
      <c r="A2017" s="12"/>
      <c r="B2017"/>
      <c r="E2017"/>
      <c r="J2017"/>
      <c r="O2017"/>
      <c r="T2017"/>
      <c r="Y2017"/>
      <c r="AD2017"/>
      <c r="AI2017"/>
    </row>
    <row r="2018" spans="1:35">
      <c r="A2018" s="12"/>
      <c r="B2018"/>
      <c r="E2018"/>
      <c r="J2018"/>
      <c r="O2018"/>
      <c r="T2018"/>
      <c r="Y2018"/>
      <c r="AD2018"/>
      <c r="AI2018"/>
    </row>
    <row r="2019" spans="1:35">
      <c r="A2019" s="12"/>
      <c r="B2019"/>
      <c r="E2019"/>
      <c r="J2019"/>
      <c r="O2019"/>
      <c r="T2019"/>
      <c r="Y2019"/>
      <c r="AD2019"/>
      <c r="AI2019"/>
    </row>
    <row r="2020" spans="1:35">
      <c r="A2020" s="12"/>
      <c r="B2020"/>
      <c r="E2020"/>
      <c r="J2020"/>
      <c r="O2020"/>
      <c r="T2020"/>
      <c r="Y2020"/>
      <c r="AD2020"/>
      <c r="AI2020"/>
    </row>
    <row r="2021" spans="1:35">
      <c r="A2021" s="12"/>
      <c r="B2021"/>
      <c r="E2021"/>
      <c r="J2021"/>
      <c r="O2021"/>
      <c r="T2021"/>
      <c r="Y2021"/>
      <c r="AD2021"/>
      <c r="AI2021"/>
    </row>
    <row r="2022" spans="1:35">
      <c r="A2022" s="12"/>
      <c r="B2022"/>
      <c r="E2022"/>
      <c r="J2022"/>
      <c r="O2022"/>
      <c r="T2022"/>
      <c r="Y2022"/>
      <c r="AD2022"/>
      <c r="AI2022"/>
    </row>
    <row r="2023" spans="1:35">
      <c r="A2023" s="12"/>
      <c r="B2023"/>
      <c r="E2023"/>
      <c r="J2023"/>
      <c r="O2023"/>
      <c r="T2023"/>
      <c r="Y2023"/>
      <c r="AD2023"/>
      <c r="AI2023"/>
    </row>
    <row r="2024" spans="1:35">
      <c r="A2024" s="12"/>
      <c r="B2024"/>
      <c r="E2024"/>
      <c r="J2024"/>
      <c r="O2024"/>
      <c r="T2024"/>
      <c r="Y2024"/>
      <c r="AD2024"/>
      <c r="AI2024"/>
    </row>
    <row r="2025" spans="1:35">
      <c r="A2025" s="12"/>
      <c r="B2025"/>
      <c r="E2025"/>
      <c r="J2025"/>
      <c r="O2025"/>
      <c r="T2025"/>
      <c r="Y2025"/>
      <c r="AD2025"/>
      <c r="AI2025"/>
    </row>
    <row r="2026" spans="1:35">
      <c r="A2026" s="12"/>
      <c r="B2026"/>
      <c r="E2026"/>
      <c r="J2026"/>
      <c r="O2026"/>
      <c r="T2026"/>
      <c r="Y2026"/>
      <c r="AD2026"/>
      <c r="AI2026"/>
    </row>
    <row r="2027" spans="1:35">
      <c r="A2027" s="12"/>
      <c r="B2027"/>
      <c r="E2027"/>
      <c r="J2027"/>
      <c r="O2027"/>
      <c r="T2027"/>
      <c r="Y2027"/>
      <c r="AD2027"/>
      <c r="AI2027"/>
    </row>
    <row r="2028" spans="1:35">
      <c r="A2028" s="12"/>
      <c r="B2028"/>
      <c r="E2028"/>
      <c r="J2028"/>
      <c r="O2028"/>
      <c r="T2028"/>
      <c r="Y2028"/>
      <c r="AD2028"/>
      <c r="AI2028"/>
    </row>
    <row r="2029" spans="1:35">
      <c r="A2029" s="12"/>
      <c r="B2029"/>
      <c r="E2029"/>
      <c r="J2029"/>
      <c r="O2029"/>
      <c r="T2029"/>
      <c r="Y2029"/>
      <c r="AD2029"/>
      <c r="AI2029"/>
    </row>
    <row r="2030" spans="1:35">
      <c r="A2030" s="12"/>
      <c r="B2030"/>
      <c r="E2030"/>
      <c r="J2030"/>
      <c r="O2030"/>
      <c r="T2030"/>
      <c r="Y2030"/>
      <c r="AD2030"/>
      <c r="AI2030"/>
    </row>
    <row r="2031" spans="1:35">
      <c r="A2031" s="12"/>
      <c r="B2031"/>
      <c r="E2031"/>
      <c r="J2031"/>
      <c r="O2031"/>
      <c r="T2031"/>
      <c r="Y2031"/>
      <c r="AD2031"/>
      <c r="AI2031"/>
    </row>
    <row r="2032" spans="1:35">
      <c r="A2032" s="12"/>
      <c r="B2032"/>
      <c r="E2032"/>
      <c r="J2032"/>
      <c r="O2032"/>
      <c r="T2032"/>
      <c r="Y2032"/>
      <c r="AD2032"/>
      <c r="AI2032"/>
    </row>
    <row r="2033" spans="1:35">
      <c r="A2033" s="12"/>
      <c r="B2033"/>
      <c r="E2033"/>
      <c r="J2033"/>
      <c r="O2033"/>
      <c r="T2033"/>
      <c r="Y2033"/>
      <c r="AD2033"/>
      <c r="AI2033"/>
    </row>
    <row r="2034" spans="1:35">
      <c r="A2034" s="12"/>
      <c r="B2034"/>
      <c r="E2034"/>
      <c r="J2034"/>
      <c r="O2034"/>
      <c r="T2034"/>
      <c r="Y2034"/>
      <c r="AD2034"/>
      <c r="AI2034"/>
    </row>
    <row r="2035" spans="1:35">
      <c r="A2035" s="12"/>
      <c r="B2035"/>
      <c r="E2035"/>
      <c r="J2035"/>
      <c r="O2035"/>
      <c r="T2035"/>
      <c r="Y2035"/>
      <c r="AD2035"/>
      <c r="AI2035"/>
    </row>
    <row r="2036" spans="1:35">
      <c r="A2036" s="12"/>
      <c r="B2036"/>
      <c r="E2036"/>
      <c r="J2036"/>
      <c r="O2036"/>
      <c r="T2036"/>
      <c r="Y2036"/>
      <c r="AD2036"/>
      <c r="AI2036"/>
    </row>
    <row r="2037" spans="1:35">
      <c r="A2037" s="12"/>
      <c r="B2037"/>
      <c r="E2037"/>
      <c r="J2037"/>
      <c r="O2037"/>
      <c r="T2037"/>
      <c r="Y2037"/>
      <c r="AD2037"/>
      <c r="AI2037"/>
    </row>
    <row r="2038" spans="1:35">
      <c r="A2038" s="12"/>
      <c r="B2038"/>
      <c r="E2038"/>
      <c r="J2038"/>
      <c r="O2038"/>
      <c r="T2038"/>
      <c r="Y2038"/>
      <c r="AD2038"/>
      <c r="AI2038"/>
    </row>
    <row r="2039" spans="1:35">
      <c r="A2039" s="12"/>
      <c r="B2039"/>
      <c r="E2039"/>
      <c r="J2039"/>
      <c r="O2039"/>
      <c r="T2039"/>
      <c r="Y2039"/>
      <c r="AD2039"/>
      <c r="AI2039"/>
    </row>
    <row r="2040" spans="1:35">
      <c r="A2040" s="12"/>
      <c r="B2040"/>
      <c r="E2040"/>
      <c r="J2040"/>
      <c r="O2040"/>
      <c r="T2040"/>
      <c r="Y2040"/>
      <c r="AD2040"/>
      <c r="AI2040"/>
    </row>
    <row r="2041" spans="1:35">
      <c r="A2041" s="12"/>
      <c r="B2041"/>
      <c r="E2041"/>
      <c r="J2041"/>
      <c r="O2041"/>
      <c r="T2041"/>
      <c r="Y2041"/>
      <c r="AD2041"/>
      <c r="AI2041"/>
    </row>
    <row r="2042" spans="1:35">
      <c r="A2042" s="12"/>
      <c r="B2042"/>
      <c r="E2042"/>
      <c r="J2042"/>
      <c r="O2042"/>
      <c r="T2042"/>
      <c r="Y2042"/>
      <c r="AD2042"/>
      <c r="AI2042"/>
    </row>
    <row r="2043" spans="1:35">
      <c r="A2043" s="12"/>
      <c r="B2043"/>
      <c r="E2043"/>
      <c r="J2043"/>
      <c r="O2043"/>
      <c r="T2043"/>
      <c r="Y2043"/>
      <c r="AD2043"/>
      <c r="AI2043"/>
    </row>
    <row r="2044" spans="1:35">
      <c r="A2044" s="12"/>
      <c r="B2044"/>
      <c r="E2044"/>
      <c r="J2044"/>
      <c r="O2044"/>
      <c r="T2044"/>
      <c r="Y2044"/>
      <c r="AD2044"/>
      <c r="AI2044"/>
    </row>
    <row r="2045" spans="1:35">
      <c r="A2045" s="12"/>
      <c r="B2045"/>
      <c r="E2045"/>
      <c r="J2045"/>
      <c r="O2045"/>
      <c r="T2045"/>
      <c r="Y2045"/>
      <c r="AD2045"/>
      <c r="AI2045"/>
    </row>
    <row r="2046" spans="1:35">
      <c r="A2046" s="12"/>
      <c r="B2046"/>
      <c r="E2046"/>
      <c r="J2046"/>
      <c r="O2046"/>
      <c r="T2046"/>
      <c r="Y2046"/>
      <c r="AD2046"/>
      <c r="AI2046"/>
    </row>
    <row r="2047" spans="1:35">
      <c r="A2047" s="12"/>
      <c r="B2047"/>
      <c r="E2047"/>
      <c r="J2047"/>
      <c r="O2047"/>
      <c r="T2047"/>
      <c r="Y2047"/>
      <c r="AD2047"/>
      <c r="AI2047"/>
    </row>
    <row r="2048" spans="1:35">
      <c r="A2048" s="12"/>
      <c r="B2048"/>
      <c r="E2048"/>
      <c r="J2048"/>
      <c r="O2048"/>
      <c r="T2048"/>
      <c r="Y2048"/>
      <c r="AD2048"/>
      <c r="AI2048"/>
    </row>
    <row r="2049" spans="1:35">
      <c r="A2049" s="12"/>
      <c r="B2049"/>
      <c r="E2049"/>
      <c r="J2049"/>
      <c r="O2049"/>
      <c r="T2049"/>
      <c r="Y2049"/>
      <c r="AD2049"/>
      <c r="AI2049"/>
    </row>
    <row r="2050" spans="1:35">
      <c r="A2050" s="12"/>
      <c r="B2050"/>
      <c r="E2050"/>
      <c r="J2050"/>
      <c r="O2050"/>
      <c r="T2050"/>
      <c r="Y2050"/>
      <c r="AD2050"/>
      <c r="AI2050"/>
    </row>
    <row r="2051" spans="1:35">
      <c r="A2051" s="12"/>
      <c r="B2051"/>
      <c r="E2051"/>
      <c r="J2051"/>
      <c r="O2051"/>
      <c r="T2051"/>
      <c r="Y2051"/>
      <c r="AD2051"/>
      <c r="AI2051"/>
    </row>
    <row r="2052" spans="1:35">
      <c r="A2052" s="12"/>
      <c r="B2052"/>
      <c r="E2052"/>
      <c r="J2052"/>
      <c r="O2052"/>
      <c r="T2052"/>
      <c r="Y2052"/>
      <c r="AD2052"/>
      <c r="AI2052"/>
    </row>
    <row r="2053" spans="1:35">
      <c r="A2053" s="12"/>
      <c r="B2053"/>
      <c r="E2053"/>
      <c r="J2053"/>
      <c r="O2053"/>
      <c r="T2053"/>
      <c r="Y2053"/>
      <c r="AD2053"/>
      <c r="AI2053"/>
    </row>
    <row r="2054" spans="1:35">
      <c r="A2054" s="12"/>
      <c r="B2054"/>
      <c r="E2054"/>
      <c r="J2054"/>
      <c r="O2054"/>
      <c r="T2054"/>
      <c r="Y2054"/>
      <c r="AD2054"/>
      <c r="AI2054"/>
    </row>
    <row r="2055" spans="1:35">
      <c r="A2055" s="12"/>
      <c r="B2055"/>
      <c r="E2055"/>
      <c r="J2055"/>
      <c r="O2055"/>
      <c r="T2055"/>
      <c r="Y2055"/>
      <c r="AD2055"/>
      <c r="AI2055"/>
    </row>
    <row r="2056" spans="1:35">
      <c r="A2056" s="12"/>
      <c r="B2056"/>
      <c r="E2056"/>
      <c r="J2056"/>
      <c r="O2056"/>
      <c r="T2056"/>
      <c r="Y2056"/>
      <c r="AD2056"/>
      <c r="AI2056"/>
    </row>
    <row r="2057" spans="1:35">
      <c r="A2057" s="12"/>
      <c r="B2057"/>
      <c r="E2057"/>
      <c r="J2057"/>
      <c r="O2057"/>
      <c r="T2057"/>
      <c r="Y2057"/>
      <c r="AD2057"/>
      <c r="AI2057"/>
    </row>
    <row r="2058" spans="1:35">
      <c r="A2058" s="12"/>
      <c r="B2058"/>
      <c r="E2058"/>
      <c r="J2058"/>
      <c r="O2058"/>
      <c r="T2058"/>
      <c r="Y2058"/>
      <c r="AD2058"/>
      <c r="AI2058"/>
    </row>
    <row r="2059" spans="1:35">
      <c r="A2059" s="12"/>
      <c r="B2059"/>
      <c r="E2059"/>
      <c r="J2059"/>
      <c r="O2059"/>
      <c r="T2059"/>
      <c r="Y2059"/>
      <c r="AD2059"/>
      <c r="AI2059"/>
    </row>
    <row r="2060" spans="1:35">
      <c r="A2060" s="12"/>
      <c r="B2060"/>
      <c r="E2060"/>
      <c r="J2060"/>
      <c r="O2060"/>
      <c r="T2060"/>
      <c r="Y2060"/>
      <c r="AD2060"/>
      <c r="AI2060"/>
    </row>
    <row r="2061" spans="1:35">
      <c r="A2061" s="12"/>
      <c r="B2061"/>
      <c r="E2061"/>
      <c r="J2061"/>
      <c r="O2061"/>
      <c r="T2061"/>
      <c r="Y2061"/>
      <c r="AD2061"/>
      <c r="AI2061"/>
    </row>
    <row r="2062" spans="1:35">
      <c r="A2062" s="12"/>
      <c r="B2062"/>
      <c r="E2062"/>
      <c r="J2062"/>
      <c r="O2062"/>
      <c r="T2062"/>
      <c r="Y2062"/>
      <c r="AD2062"/>
      <c r="AI2062"/>
    </row>
    <row r="2063" spans="1:35">
      <c r="A2063" s="12"/>
      <c r="B2063"/>
      <c r="E2063"/>
      <c r="J2063"/>
      <c r="O2063"/>
      <c r="T2063"/>
      <c r="Y2063"/>
      <c r="AD2063"/>
      <c r="AI2063"/>
    </row>
    <row r="2064" spans="1:35">
      <c r="A2064" s="12"/>
      <c r="B2064"/>
      <c r="E2064"/>
      <c r="J2064"/>
      <c r="O2064"/>
      <c r="T2064"/>
      <c r="Y2064"/>
      <c r="AD2064"/>
      <c r="AI2064"/>
    </row>
    <row r="2065" spans="1:35">
      <c r="A2065" s="12"/>
      <c r="B2065"/>
      <c r="E2065"/>
      <c r="J2065"/>
      <c r="O2065"/>
      <c r="T2065"/>
      <c r="Y2065"/>
      <c r="AD2065"/>
      <c r="AI2065"/>
    </row>
    <row r="2066" spans="1:35">
      <c r="A2066" s="12"/>
      <c r="B2066"/>
      <c r="E2066"/>
      <c r="J2066"/>
      <c r="O2066"/>
      <c r="T2066"/>
      <c r="Y2066"/>
      <c r="AD2066"/>
      <c r="AI2066"/>
    </row>
    <row r="2067" spans="1:35">
      <c r="A2067" s="12"/>
      <c r="B2067"/>
      <c r="E2067"/>
      <c r="J2067"/>
      <c r="O2067"/>
      <c r="T2067"/>
      <c r="Y2067"/>
      <c r="AD2067"/>
      <c r="AI2067"/>
    </row>
    <row r="2068" spans="1:35">
      <c r="A2068" s="12"/>
      <c r="B2068"/>
      <c r="E2068"/>
      <c r="J2068"/>
      <c r="O2068"/>
      <c r="T2068"/>
      <c r="Y2068"/>
      <c r="AD2068"/>
      <c r="AI2068"/>
    </row>
    <row r="2069" spans="1:35">
      <c r="A2069" s="12"/>
      <c r="B2069"/>
      <c r="E2069"/>
      <c r="J2069"/>
      <c r="O2069"/>
      <c r="T2069"/>
      <c r="Y2069"/>
      <c r="AD2069"/>
      <c r="AI2069"/>
    </row>
    <row r="2070" spans="1:35">
      <c r="A2070" s="12"/>
      <c r="B2070"/>
      <c r="E2070"/>
      <c r="J2070"/>
      <c r="O2070"/>
      <c r="T2070"/>
      <c r="Y2070"/>
      <c r="AD2070"/>
      <c r="AI2070"/>
    </row>
    <row r="2071" spans="1:35">
      <c r="A2071" s="12"/>
      <c r="B2071"/>
      <c r="E2071"/>
      <c r="J2071"/>
      <c r="O2071"/>
      <c r="T2071"/>
      <c r="Y2071"/>
      <c r="AD2071"/>
      <c r="AI2071"/>
    </row>
    <row r="2072" spans="1:35">
      <c r="A2072" s="12"/>
      <c r="B2072"/>
      <c r="E2072"/>
      <c r="J2072"/>
      <c r="O2072"/>
      <c r="T2072"/>
      <c r="Y2072"/>
      <c r="AD2072"/>
      <c r="AI2072"/>
    </row>
    <row r="2073" spans="1:35">
      <c r="A2073" s="12"/>
      <c r="B2073"/>
      <c r="E2073"/>
      <c r="J2073"/>
      <c r="O2073"/>
      <c r="T2073"/>
      <c r="Y2073"/>
      <c r="AD2073"/>
      <c r="AI2073"/>
    </row>
    <row r="2074" spans="1:35">
      <c r="A2074" s="12"/>
      <c r="B2074"/>
      <c r="E2074"/>
      <c r="J2074"/>
      <c r="O2074"/>
      <c r="T2074"/>
      <c r="Y2074"/>
      <c r="AD2074"/>
      <c r="AI2074"/>
    </row>
    <row r="2075" spans="1:35">
      <c r="A2075" s="12"/>
      <c r="B2075"/>
      <c r="E2075"/>
      <c r="J2075"/>
      <c r="O2075"/>
      <c r="T2075"/>
      <c r="Y2075"/>
      <c r="AD2075"/>
      <c r="AI2075"/>
    </row>
    <row r="2076" spans="1:35">
      <c r="A2076" s="12"/>
      <c r="B2076"/>
      <c r="E2076"/>
      <c r="J2076"/>
      <c r="O2076"/>
      <c r="T2076"/>
      <c r="Y2076"/>
      <c r="AD2076"/>
      <c r="AI2076"/>
    </row>
    <row r="2077" spans="1:35">
      <c r="A2077" s="12"/>
      <c r="B2077"/>
      <c r="E2077"/>
      <c r="J2077"/>
      <c r="O2077"/>
      <c r="T2077"/>
      <c r="Y2077"/>
      <c r="AD2077"/>
      <c r="AI2077"/>
    </row>
    <row r="2078" spans="1:35">
      <c r="A2078" s="12"/>
      <c r="B2078"/>
      <c r="E2078"/>
      <c r="J2078"/>
      <c r="O2078"/>
      <c r="T2078"/>
      <c r="Y2078"/>
      <c r="AD2078"/>
      <c r="AI2078"/>
    </row>
    <row r="2079" spans="1:35">
      <c r="A2079" s="12"/>
      <c r="B2079"/>
      <c r="E2079"/>
      <c r="J2079"/>
      <c r="O2079"/>
      <c r="T2079"/>
      <c r="Y2079"/>
      <c r="AD2079"/>
      <c r="AI2079"/>
    </row>
    <row r="2080" spans="1:35">
      <c r="A2080" s="12"/>
      <c r="B2080"/>
      <c r="E2080"/>
      <c r="J2080"/>
      <c r="O2080"/>
      <c r="T2080"/>
      <c r="Y2080"/>
      <c r="AD2080"/>
      <c r="AI2080"/>
    </row>
    <row r="2081" spans="1:35">
      <c r="A2081" s="12"/>
      <c r="B2081"/>
      <c r="E2081"/>
      <c r="J2081"/>
      <c r="O2081"/>
      <c r="T2081"/>
      <c r="Y2081"/>
      <c r="AD2081"/>
      <c r="AI2081"/>
    </row>
    <row r="2082" spans="1:35">
      <c r="A2082" s="12"/>
      <c r="B2082"/>
      <c r="E2082"/>
      <c r="J2082"/>
      <c r="O2082"/>
      <c r="T2082"/>
      <c r="Y2082"/>
      <c r="AD2082"/>
      <c r="AI2082"/>
    </row>
    <row r="2083" spans="1:35">
      <c r="A2083" s="12"/>
      <c r="B2083"/>
      <c r="E2083"/>
      <c r="J2083"/>
      <c r="O2083"/>
      <c r="T2083"/>
      <c r="Y2083"/>
      <c r="AD2083"/>
      <c r="AI2083"/>
    </row>
    <row r="2084" spans="1:35">
      <c r="A2084" s="12"/>
      <c r="B2084"/>
      <c r="E2084"/>
      <c r="J2084"/>
      <c r="O2084"/>
      <c r="T2084"/>
      <c r="Y2084"/>
      <c r="AD2084"/>
      <c r="AI2084"/>
    </row>
    <row r="2085" spans="1:35">
      <c r="A2085" s="12"/>
      <c r="B2085"/>
      <c r="E2085"/>
      <c r="J2085"/>
      <c r="O2085"/>
      <c r="T2085"/>
      <c r="Y2085"/>
      <c r="AD2085"/>
      <c r="AI2085"/>
    </row>
    <row r="2086" spans="1:35">
      <c r="A2086" s="12"/>
      <c r="B2086"/>
      <c r="E2086"/>
      <c r="J2086"/>
      <c r="O2086"/>
      <c r="T2086"/>
      <c r="Y2086"/>
      <c r="AD2086"/>
      <c r="AI2086"/>
    </row>
    <row r="2087" spans="1:35">
      <c r="A2087" s="12"/>
      <c r="B2087"/>
      <c r="E2087"/>
      <c r="J2087"/>
      <c r="O2087"/>
      <c r="T2087"/>
      <c r="Y2087"/>
      <c r="AD2087"/>
      <c r="AI2087"/>
    </row>
    <row r="2088" spans="1:35">
      <c r="A2088" s="12"/>
      <c r="B2088"/>
      <c r="E2088"/>
      <c r="J2088"/>
      <c r="O2088"/>
      <c r="T2088"/>
      <c r="Y2088"/>
      <c r="AD2088"/>
      <c r="AI2088"/>
    </row>
    <row r="2089" spans="1:35">
      <c r="A2089" s="12"/>
      <c r="B2089"/>
      <c r="E2089"/>
      <c r="J2089"/>
      <c r="O2089"/>
      <c r="T2089"/>
      <c r="Y2089"/>
      <c r="AD2089"/>
      <c r="AI2089"/>
    </row>
    <row r="2090" spans="1:35">
      <c r="A2090" s="12"/>
      <c r="B2090"/>
      <c r="E2090"/>
      <c r="J2090"/>
      <c r="O2090"/>
      <c r="T2090"/>
      <c r="Y2090"/>
      <c r="AD2090"/>
      <c r="AI2090"/>
    </row>
    <row r="2091" spans="1:35">
      <c r="A2091" s="12"/>
      <c r="B2091"/>
      <c r="E2091"/>
      <c r="J2091"/>
      <c r="O2091"/>
      <c r="T2091"/>
      <c r="Y2091"/>
      <c r="AD2091"/>
      <c r="AI2091"/>
    </row>
    <row r="2092" spans="1:35">
      <c r="A2092" s="12"/>
      <c r="B2092"/>
      <c r="E2092"/>
      <c r="J2092"/>
      <c r="O2092"/>
      <c r="T2092"/>
      <c r="Y2092"/>
      <c r="AD2092"/>
      <c r="AI2092"/>
    </row>
    <row r="2093" spans="1:35">
      <c r="A2093" s="12"/>
      <c r="B2093"/>
      <c r="E2093"/>
      <c r="J2093"/>
      <c r="O2093"/>
      <c r="T2093"/>
      <c r="Y2093"/>
      <c r="AD2093"/>
      <c r="AI2093"/>
    </row>
    <row r="2094" spans="1:35">
      <c r="A2094" s="12"/>
      <c r="B2094"/>
      <c r="E2094"/>
      <c r="J2094"/>
      <c r="O2094"/>
      <c r="T2094"/>
      <c r="Y2094"/>
      <c r="AD2094"/>
      <c r="AI2094"/>
    </row>
    <row r="2095" spans="1:35">
      <c r="A2095" s="12"/>
      <c r="B2095"/>
      <c r="E2095"/>
      <c r="J2095"/>
      <c r="O2095"/>
      <c r="T2095"/>
      <c r="Y2095"/>
      <c r="AD2095"/>
      <c r="AI2095"/>
    </row>
    <row r="2096" spans="1:35">
      <c r="A2096" s="12"/>
      <c r="B2096"/>
      <c r="E2096"/>
      <c r="J2096"/>
      <c r="O2096"/>
      <c r="T2096"/>
      <c r="Y2096"/>
      <c r="AD2096"/>
      <c r="AI2096"/>
    </row>
    <row r="2097" spans="1:35">
      <c r="A2097" s="12"/>
      <c r="B2097"/>
      <c r="E2097"/>
      <c r="J2097"/>
      <c r="O2097"/>
      <c r="T2097"/>
      <c r="Y2097"/>
      <c r="AD2097"/>
      <c r="AI2097"/>
    </row>
    <row r="2098" spans="1:35">
      <c r="A2098" s="12"/>
      <c r="B2098"/>
      <c r="E2098"/>
      <c r="J2098"/>
      <c r="O2098"/>
      <c r="T2098"/>
      <c r="Y2098"/>
      <c r="AD2098"/>
      <c r="AI2098"/>
    </row>
    <row r="2099" spans="1:35">
      <c r="A2099" s="12"/>
      <c r="B2099"/>
      <c r="E2099"/>
      <c r="J2099"/>
      <c r="O2099"/>
      <c r="T2099"/>
      <c r="Y2099"/>
      <c r="AD2099"/>
      <c r="AI2099"/>
    </row>
    <row r="2100" spans="1:35">
      <c r="A2100" s="12"/>
      <c r="B2100"/>
      <c r="E2100"/>
      <c r="J2100"/>
      <c r="O2100"/>
      <c r="T2100"/>
      <c r="Y2100"/>
      <c r="AD2100"/>
      <c r="AI2100"/>
    </row>
    <row r="2101" spans="1:35">
      <c r="A2101" s="12"/>
      <c r="B2101"/>
      <c r="E2101"/>
      <c r="J2101"/>
      <c r="O2101"/>
      <c r="T2101"/>
      <c r="Y2101"/>
      <c r="AD2101"/>
      <c r="AI2101"/>
    </row>
    <row r="2102" spans="1:35">
      <c r="A2102" s="12"/>
      <c r="B2102"/>
      <c r="E2102"/>
      <c r="J2102"/>
      <c r="O2102"/>
      <c r="T2102"/>
      <c r="Y2102"/>
      <c r="AD2102"/>
      <c r="AI2102"/>
    </row>
    <row r="2103" spans="1:35">
      <c r="A2103" s="12"/>
      <c r="B2103"/>
      <c r="E2103"/>
      <c r="J2103"/>
      <c r="O2103"/>
      <c r="T2103"/>
      <c r="Y2103"/>
      <c r="AD2103"/>
      <c r="AI2103"/>
    </row>
    <row r="2104" spans="1:35">
      <c r="A2104" s="12"/>
      <c r="B2104"/>
      <c r="E2104"/>
      <c r="J2104"/>
      <c r="O2104"/>
      <c r="T2104"/>
      <c r="Y2104"/>
      <c r="AD2104"/>
      <c r="AI2104"/>
    </row>
    <row r="2105" spans="1:35">
      <c r="A2105" s="12"/>
      <c r="B2105"/>
      <c r="E2105"/>
      <c r="J2105"/>
      <c r="O2105"/>
      <c r="T2105"/>
      <c r="Y2105"/>
      <c r="AD2105"/>
      <c r="AI2105"/>
    </row>
    <row r="2106" spans="1:35">
      <c r="A2106" s="12"/>
      <c r="B2106"/>
      <c r="E2106"/>
      <c r="J2106"/>
      <c r="O2106"/>
      <c r="T2106"/>
      <c r="Y2106"/>
      <c r="AD2106"/>
      <c r="AI2106"/>
    </row>
    <row r="2107" spans="1:35">
      <c r="A2107" s="12"/>
      <c r="B2107"/>
      <c r="E2107"/>
      <c r="J2107"/>
      <c r="O2107"/>
      <c r="T2107"/>
      <c r="Y2107"/>
      <c r="AD2107"/>
      <c r="AI2107"/>
    </row>
    <row r="2108" spans="1:35">
      <c r="A2108" s="12"/>
      <c r="B2108"/>
      <c r="E2108"/>
      <c r="J2108"/>
      <c r="O2108"/>
      <c r="T2108"/>
      <c r="Y2108"/>
      <c r="AD2108"/>
      <c r="AI2108"/>
    </row>
    <row r="2109" spans="1:35">
      <c r="A2109" s="12"/>
      <c r="B2109"/>
      <c r="E2109"/>
      <c r="J2109"/>
      <c r="O2109"/>
      <c r="T2109"/>
      <c r="Y2109"/>
      <c r="AD2109"/>
      <c r="AI2109"/>
    </row>
    <row r="2110" spans="1:35">
      <c r="A2110" s="12"/>
      <c r="B2110"/>
      <c r="E2110"/>
      <c r="J2110"/>
      <c r="O2110"/>
      <c r="T2110"/>
      <c r="Y2110"/>
      <c r="AD2110"/>
      <c r="AI2110"/>
    </row>
    <row r="2111" spans="1:35">
      <c r="A2111" s="12"/>
      <c r="B2111"/>
      <c r="E2111"/>
      <c r="J2111"/>
      <c r="O2111"/>
      <c r="T2111"/>
      <c r="Y2111"/>
      <c r="AD2111"/>
      <c r="AI2111"/>
    </row>
    <row r="2112" spans="1:35">
      <c r="A2112" s="12"/>
      <c r="B2112"/>
      <c r="E2112"/>
      <c r="J2112"/>
      <c r="O2112"/>
      <c r="T2112"/>
      <c r="Y2112"/>
      <c r="AD2112"/>
      <c r="AI2112"/>
    </row>
    <row r="2113" spans="1:35">
      <c r="A2113" s="12"/>
      <c r="B2113"/>
      <c r="E2113"/>
      <c r="J2113"/>
      <c r="O2113"/>
      <c r="T2113"/>
      <c r="Y2113"/>
      <c r="AD2113"/>
      <c r="AI2113"/>
    </row>
    <row r="2114" spans="1:35">
      <c r="A2114" s="12"/>
      <c r="B2114"/>
      <c r="E2114"/>
      <c r="J2114"/>
      <c r="O2114"/>
      <c r="T2114"/>
      <c r="Y2114"/>
      <c r="AD2114"/>
      <c r="AI2114"/>
    </row>
    <row r="2115" spans="1:35">
      <c r="A2115" s="12"/>
      <c r="B2115"/>
      <c r="E2115"/>
      <c r="J2115"/>
      <c r="O2115"/>
      <c r="T2115"/>
      <c r="Y2115"/>
      <c r="AD2115"/>
      <c r="AI2115"/>
    </row>
    <row r="2116" spans="1:35">
      <c r="A2116" s="12"/>
      <c r="B2116"/>
      <c r="E2116"/>
      <c r="J2116"/>
      <c r="O2116"/>
      <c r="T2116"/>
      <c r="Y2116"/>
      <c r="AD2116"/>
      <c r="AI2116"/>
    </row>
    <row r="2117" spans="1:35">
      <c r="A2117" s="12"/>
      <c r="B2117"/>
      <c r="E2117"/>
      <c r="J2117"/>
      <c r="O2117"/>
      <c r="T2117"/>
      <c r="Y2117"/>
      <c r="AD2117"/>
      <c r="AI2117"/>
    </row>
    <row r="2118" spans="1:35">
      <c r="A2118" s="12"/>
      <c r="B2118"/>
      <c r="E2118"/>
      <c r="J2118"/>
      <c r="O2118"/>
      <c r="T2118"/>
      <c r="Y2118"/>
      <c r="AD2118"/>
      <c r="AI2118"/>
    </row>
    <row r="2119" spans="1:35">
      <c r="A2119" s="12"/>
      <c r="B2119"/>
      <c r="E2119"/>
      <c r="J2119"/>
      <c r="O2119"/>
      <c r="T2119"/>
      <c r="Y2119"/>
      <c r="AD2119"/>
      <c r="AI2119"/>
    </row>
    <row r="2120" spans="1:35">
      <c r="A2120" s="12"/>
      <c r="B2120"/>
      <c r="E2120"/>
      <c r="J2120"/>
      <c r="O2120"/>
      <c r="T2120"/>
      <c r="Y2120"/>
      <c r="AD2120"/>
      <c r="AI2120"/>
    </row>
    <row r="2121" spans="1:35">
      <c r="A2121" s="12"/>
      <c r="B2121"/>
      <c r="E2121"/>
      <c r="J2121"/>
      <c r="O2121"/>
      <c r="T2121"/>
      <c r="Y2121"/>
      <c r="AD2121"/>
      <c r="AI2121"/>
    </row>
    <row r="2122" spans="1:35">
      <c r="A2122" s="12"/>
      <c r="B2122"/>
      <c r="E2122"/>
      <c r="J2122"/>
      <c r="O2122"/>
      <c r="T2122"/>
      <c r="Y2122"/>
      <c r="AD2122"/>
      <c r="AI2122"/>
    </row>
    <row r="2123" spans="1:35">
      <c r="A2123" s="12"/>
      <c r="B2123"/>
      <c r="E2123"/>
      <c r="J2123"/>
      <c r="O2123"/>
      <c r="T2123"/>
      <c r="Y2123"/>
      <c r="AD2123"/>
      <c r="AI2123"/>
    </row>
    <row r="2124" spans="1:35">
      <c r="A2124" s="12"/>
      <c r="B2124"/>
      <c r="E2124"/>
      <c r="J2124"/>
      <c r="O2124"/>
      <c r="T2124"/>
      <c r="Y2124"/>
      <c r="AD2124"/>
      <c r="AI2124"/>
    </row>
    <row r="2125" spans="1:35">
      <c r="A2125" s="12"/>
      <c r="B2125"/>
      <c r="E2125"/>
      <c r="J2125"/>
      <c r="O2125"/>
      <c r="T2125"/>
      <c r="Y2125"/>
      <c r="AD2125"/>
      <c r="AI2125"/>
    </row>
    <row r="2126" spans="1:35">
      <c r="A2126" s="12"/>
      <c r="B2126"/>
      <c r="E2126"/>
      <c r="J2126"/>
      <c r="O2126"/>
      <c r="T2126"/>
      <c r="Y2126"/>
      <c r="AD2126"/>
      <c r="AI2126"/>
    </row>
    <row r="2127" spans="1:35">
      <c r="A2127" s="12"/>
      <c r="B2127"/>
      <c r="E2127"/>
      <c r="J2127"/>
      <c r="O2127"/>
      <c r="T2127"/>
      <c r="Y2127"/>
      <c r="AD2127"/>
      <c r="AI2127"/>
    </row>
    <row r="2128" spans="1:35">
      <c r="A2128" s="12"/>
      <c r="B2128"/>
      <c r="E2128"/>
      <c r="J2128"/>
      <c r="O2128"/>
      <c r="T2128"/>
      <c r="Y2128"/>
      <c r="AD2128"/>
      <c r="AI2128"/>
    </row>
    <row r="2129" spans="1:35">
      <c r="A2129" s="12"/>
      <c r="B2129"/>
      <c r="E2129"/>
      <c r="J2129"/>
      <c r="O2129"/>
      <c r="T2129"/>
      <c r="Y2129"/>
      <c r="AD2129"/>
      <c r="AI2129"/>
    </row>
    <row r="2130" spans="1:35">
      <c r="A2130" s="12"/>
      <c r="B2130"/>
      <c r="E2130"/>
      <c r="J2130"/>
      <c r="O2130"/>
      <c r="T2130"/>
      <c r="Y2130"/>
      <c r="AD2130"/>
      <c r="AI2130"/>
    </row>
    <row r="2131" spans="1:35">
      <c r="A2131" s="12"/>
      <c r="B2131"/>
      <c r="E2131"/>
      <c r="J2131"/>
      <c r="O2131"/>
      <c r="T2131"/>
      <c r="Y2131"/>
      <c r="AD2131"/>
      <c r="AI2131"/>
    </row>
    <row r="2132" spans="1:35">
      <c r="A2132" s="12"/>
      <c r="B2132"/>
      <c r="E2132"/>
      <c r="J2132"/>
      <c r="O2132"/>
      <c r="T2132"/>
      <c r="Y2132"/>
      <c r="AD2132"/>
      <c r="AI2132"/>
    </row>
    <row r="2133" spans="1:35">
      <c r="A2133" s="12"/>
      <c r="B2133"/>
      <c r="E2133"/>
      <c r="J2133"/>
      <c r="O2133"/>
      <c r="T2133"/>
      <c r="Y2133"/>
      <c r="AD2133"/>
      <c r="AI2133"/>
    </row>
    <row r="2134" spans="1:35">
      <c r="A2134" s="12"/>
      <c r="B2134"/>
      <c r="E2134"/>
      <c r="J2134"/>
      <c r="O2134"/>
      <c r="T2134"/>
      <c r="Y2134"/>
      <c r="AD2134"/>
      <c r="AI2134"/>
    </row>
    <row r="2135" spans="1:35">
      <c r="A2135" s="12"/>
      <c r="B2135"/>
      <c r="E2135"/>
      <c r="J2135"/>
      <c r="O2135"/>
      <c r="T2135"/>
      <c r="Y2135"/>
      <c r="AD2135"/>
      <c r="AI2135"/>
    </row>
    <row r="2136" spans="1:35">
      <c r="A2136" s="12"/>
      <c r="B2136"/>
      <c r="E2136"/>
      <c r="J2136"/>
      <c r="O2136"/>
      <c r="T2136"/>
      <c r="Y2136"/>
      <c r="AD2136"/>
      <c r="AI2136"/>
    </row>
    <row r="2137" spans="1:35">
      <c r="A2137" s="12"/>
      <c r="B2137"/>
      <c r="E2137"/>
      <c r="J2137"/>
      <c r="O2137"/>
      <c r="T2137"/>
      <c r="Y2137"/>
      <c r="AD2137"/>
      <c r="AI2137"/>
    </row>
    <row r="2138" spans="1:35">
      <c r="A2138" s="12"/>
      <c r="B2138"/>
      <c r="E2138"/>
      <c r="J2138"/>
      <c r="O2138"/>
      <c r="T2138"/>
      <c r="Y2138"/>
      <c r="AD2138"/>
      <c r="AI2138"/>
    </row>
    <row r="2139" spans="1:35">
      <c r="A2139" s="12"/>
      <c r="B2139"/>
      <c r="E2139"/>
      <c r="J2139"/>
      <c r="O2139"/>
      <c r="T2139"/>
      <c r="Y2139"/>
      <c r="AD2139"/>
      <c r="AI2139"/>
    </row>
    <row r="2140" spans="1:35">
      <c r="A2140" s="12"/>
      <c r="B2140"/>
      <c r="E2140"/>
      <c r="J2140"/>
      <c r="O2140"/>
      <c r="T2140"/>
      <c r="Y2140"/>
      <c r="AD2140"/>
      <c r="AI2140"/>
    </row>
    <row r="2141" spans="1:35">
      <c r="A2141" s="12"/>
      <c r="B2141"/>
      <c r="E2141"/>
      <c r="J2141"/>
      <c r="O2141"/>
      <c r="T2141"/>
      <c r="Y2141"/>
      <c r="AD2141"/>
      <c r="AI2141"/>
    </row>
    <row r="2142" spans="1:35">
      <c r="A2142" s="12"/>
      <c r="B2142"/>
      <c r="E2142"/>
      <c r="J2142"/>
      <c r="O2142"/>
      <c r="T2142"/>
      <c r="Y2142"/>
      <c r="AD2142"/>
      <c r="AI2142"/>
    </row>
    <row r="2143" spans="1:35">
      <c r="A2143" s="12"/>
      <c r="B2143"/>
      <c r="E2143"/>
      <c r="J2143"/>
      <c r="O2143"/>
      <c r="T2143"/>
      <c r="Y2143"/>
      <c r="AD2143"/>
      <c r="AI2143"/>
    </row>
    <row r="2144" spans="1:35">
      <c r="A2144" s="12"/>
      <c r="B2144"/>
      <c r="E2144"/>
      <c r="J2144"/>
      <c r="O2144"/>
      <c r="T2144"/>
      <c r="Y2144"/>
      <c r="AD2144"/>
      <c r="AI2144"/>
    </row>
    <row r="2145" spans="1:35">
      <c r="A2145" s="12"/>
      <c r="B2145"/>
      <c r="E2145"/>
      <c r="J2145"/>
      <c r="O2145"/>
      <c r="T2145"/>
      <c r="Y2145"/>
      <c r="AD2145"/>
      <c r="AI2145"/>
    </row>
    <row r="2146" spans="1:35">
      <c r="A2146" s="12"/>
      <c r="B2146"/>
      <c r="E2146"/>
      <c r="J2146"/>
      <c r="O2146"/>
      <c r="T2146"/>
      <c r="Y2146"/>
      <c r="AD2146"/>
      <c r="AI2146"/>
    </row>
    <row r="2147" spans="1:35">
      <c r="A2147" s="12"/>
      <c r="B2147"/>
      <c r="E2147"/>
      <c r="J2147"/>
      <c r="O2147"/>
      <c r="T2147"/>
      <c r="Y2147"/>
      <c r="AD2147"/>
      <c r="AI2147"/>
    </row>
    <row r="2148" spans="1:35">
      <c r="A2148" s="12"/>
      <c r="B2148"/>
      <c r="E2148"/>
      <c r="J2148"/>
      <c r="O2148"/>
      <c r="T2148"/>
      <c r="Y2148"/>
      <c r="AD2148"/>
      <c r="AI2148"/>
    </row>
    <row r="2149" spans="1:35">
      <c r="A2149" s="12"/>
      <c r="B2149"/>
      <c r="E2149"/>
      <c r="J2149"/>
      <c r="O2149"/>
      <c r="T2149"/>
      <c r="Y2149"/>
      <c r="AD2149"/>
      <c r="AI2149"/>
    </row>
    <row r="2150" spans="1:35">
      <c r="A2150" s="12"/>
      <c r="B2150"/>
      <c r="E2150"/>
      <c r="J2150"/>
      <c r="O2150"/>
      <c r="T2150"/>
      <c r="Y2150"/>
      <c r="AD2150"/>
      <c r="AI2150"/>
    </row>
    <row r="2151" spans="1:35">
      <c r="A2151" s="12"/>
      <c r="B2151"/>
      <c r="E2151"/>
      <c r="J2151"/>
      <c r="O2151"/>
      <c r="T2151"/>
      <c r="Y2151"/>
      <c r="AD2151"/>
      <c r="AI2151"/>
    </row>
    <row r="2152" spans="1:35">
      <c r="A2152" s="12"/>
      <c r="B2152"/>
      <c r="E2152"/>
      <c r="J2152"/>
      <c r="O2152"/>
      <c r="T2152"/>
      <c r="Y2152"/>
      <c r="AD2152"/>
      <c r="AI2152"/>
    </row>
    <row r="2153" spans="1:35">
      <c r="A2153" s="12"/>
      <c r="B2153"/>
      <c r="E2153"/>
      <c r="J2153"/>
      <c r="O2153"/>
      <c r="T2153"/>
      <c r="Y2153"/>
      <c r="AD2153"/>
      <c r="AI2153"/>
    </row>
    <row r="2154" spans="1:35">
      <c r="A2154" s="12"/>
      <c r="B2154"/>
      <c r="E2154"/>
      <c r="J2154"/>
      <c r="O2154"/>
      <c r="T2154"/>
      <c r="Y2154"/>
      <c r="AD2154"/>
      <c r="AI2154"/>
    </row>
    <row r="2155" spans="1:35">
      <c r="A2155" s="12"/>
      <c r="B2155"/>
      <c r="E2155"/>
      <c r="J2155"/>
      <c r="O2155"/>
      <c r="T2155"/>
      <c r="Y2155"/>
      <c r="AD2155"/>
      <c r="AI2155"/>
    </row>
    <row r="2156" spans="1:35">
      <c r="A2156" s="12"/>
      <c r="B2156"/>
      <c r="E2156"/>
      <c r="J2156"/>
      <c r="O2156"/>
      <c r="T2156"/>
      <c r="Y2156"/>
      <c r="AD2156"/>
      <c r="AI2156"/>
    </row>
    <row r="2157" spans="1:35">
      <c r="A2157" s="12"/>
      <c r="B2157"/>
      <c r="E2157"/>
      <c r="J2157"/>
      <c r="O2157"/>
      <c r="T2157"/>
      <c r="Y2157"/>
      <c r="AD2157"/>
      <c r="AI2157"/>
    </row>
    <row r="2158" spans="1:35">
      <c r="A2158" s="12"/>
      <c r="B2158"/>
      <c r="E2158"/>
      <c r="J2158"/>
      <c r="O2158"/>
      <c r="T2158"/>
      <c r="Y2158"/>
      <c r="AD2158"/>
      <c r="AI2158"/>
    </row>
    <row r="2159" spans="1:35">
      <c r="A2159" s="12"/>
      <c r="B2159"/>
      <c r="E2159"/>
      <c r="J2159"/>
      <c r="O2159"/>
      <c r="T2159"/>
      <c r="Y2159"/>
      <c r="AD2159"/>
      <c r="AI2159"/>
    </row>
    <row r="2160" spans="1:35">
      <c r="A2160" s="12"/>
      <c r="B2160"/>
      <c r="E2160"/>
      <c r="J2160"/>
      <c r="O2160"/>
      <c r="T2160"/>
      <c r="Y2160"/>
      <c r="AD2160"/>
      <c r="AI2160"/>
    </row>
    <row r="2161" spans="1:35">
      <c r="A2161" s="12"/>
      <c r="B2161"/>
      <c r="E2161"/>
      <c r="J2161"/>
      <c r="O2161"/>
      <c r="T2161"/>
      <c r="Y2161"/>
      <c r="AD2161"/>
      <c r="AI2161"/>
    </row>
    <row r="2162" spans="1:35">
      <c r="A2162" s="12"/>
      <c r="B2162"/>
      <c r="E2162"/>
      <c r="J2162"/>
      <c r="O2162"/>
      <c r="T2162"/>
      <c r="Y2162"/>
      <c r="AD2162"/>
      <c r="AI2162"/>
    </row>
    <row r="2163" spans="1:35">
      <c r="A2163" s="12"/>
      <c r="B2163"/>
      <c r="E2163"/>
      <c r="J2163"/>
      <c r="O2163"/>
      <c r="T2163"/>
      <c r="Y2163"/>
      <c r="AD2163"/>
      <c r="AI2163"/>
    </row>
    <row r="2164" spans="1:35">
      <c r="A2164" s="12"/>
      <c r="B2164"/>
      <c r="E2164"/>
      <c r="J2164"/>
      <c r="O2164"/>
      <c r="T2164"/>
      <c r="Y2164"/>
      <c r="AD2164"/>
      <c r="AI2164"/>
    </row>
    <row r="2165" spans="1:35">
      <c r="A2165" s="12"/>
      <c r="B2165"/>
      <c r="E2165"/>
      <c r="J2165"/>
      <c r="O2165"/>
      <c r="T2165"/>
      <c r="Y2165"/>
      <c r="AD2165"/>
      <c r="AI2165"/>
    </row>
    <row r="2166" spans="1:35">
      <c r="A2166" s="12"/>
      <c r="B2166"/>
      <c r="E2166"/>
      <c r="J2166"/>
      <c r="O2166"/>
      <c r="T2166"/>
      <c r="Y2166"/>
      <c r="AD2166"/>
      <c r="AI2166"/>
    </row>
    <row r="2167" spans="1:35">
      <c r="A2167" s="12"/>
      <c r="B2167"/>
      <c r="E2167"/>
      <c r="J2167"/>
      <c r="O2167"/>
      <c r="T2167"/>
      <c r="Y2167"/>
      <c r="AD2167"/>
      <c r="AI2167"/>
    </row>
    <row r="2168" spans="1:35">
      <c r="A2168" s="12"/>
      <c r="B2168"/>
      <c r="E2168"/>
      <c r="J2168"/>
      <c r="O2168"/>
      <c r="T2168"/>
      <c r="Y2168"/>
      <c r="AD2168"/>
      <c r="AI2168"/>
    </row>
    <row r="2169" spans="1:35">
      <c r="A2169" s="12"/>
      <c r="B2169"/>
      <c r="E2169"/>
      <c r="J2169"/>
      <c r="O2169"/>
      <c r="T2169"/>
      <c r="Y2169"/>
      <c r="AD2169"/>
      <c r="AI2169"/>
    </row>
    <row r="2170" spans="1:35">
      <c r="A2170" s="12"/>
      <c r="B2170"/>
      <c r="E2170"/>
      <c r="J2170"/>
      <c r="O2170"/>
      <c r="T2170"/>
      <c r="Y2170"/>
      <c r="AD2170"/>
      <c r="AI2170"/>
    </row>
    <row r="2171" spans="1:35">
      <c r="A2171" s="12"/>
      <c r="B2171"/>
      <c r="E2171"/>
      <c r="J2171"/>
      <c r="O2171"/>
      <c r="T2171"/>
      <c r="Y2171"/>
      <c r="AD2171"/>
      <c r="AI2171"/>
    </row>
    <row r="2172" spans="1:35">
      <c r="A2172" s="12"/>
      <c r="B2172"/>
      <c r="E2172"/>
      <c r="J2172"/>
      <c r="O2172"/>
      <c r="T2172"/>
      <c r="Y2172"/>
      <c r="AD2172"/>
      <c r="AI2172"/>
    </row>
    <row r="2173" spans="1:35">
      <c r="A2173" s="12"/>
      <c r="B2173"/>
      <c r="E2173"/>
      <c r="J2173"/>
      <c r="O2173"/>
      <c r="T2173"/>
      <c r="Y2173"/>
      <c r="AD2173"/>
      <c r="AI2173"/>
    </row>
    <row r="2174" spans="1:35">
      <c r="A2174" s="12"/>
      <c r="B2174"/>
      <c r="E2174"/>
      <c r="J2174"/>
      <c r="O2174"/>
      <c r="T2174"/>
      <c r="Y2174"/>
      <c r="AD2174"/>
      <c r="AI2174"/>
    </row>
    <row r="2175" spans="1:35">
      <c r="A2175" s="12"/>
      <c r="B2175"/>
      <c r="E2175"/>
      <c r="J2175"/>
      <c r="O2175"/>
      <c r="T2175"/>
      <c r="Y2175"/>
      <c r="AD2175"/>
      <c r="AI2175"/>
    </row>
    <row r="2176" spans="1:35">
      <c r="A2176" s="12"/>
      <c r="B2176"/>
      <c r="E2176"/>
      <c r="J2176"/>
      <c r="O2176"/>
      <c r="T2176"/>
      <c r="Y2176"/>
      <c r="AD2176"/>
      <c r="AI2176"/>
    </row>
    <row r="2177" spans="1:35">
      <c r="A2177" s="12"/>
      <c r="B2177"/>
      <c r="E2177"/>
      <c r="J2177"/>
      <c r="O2177"/>
      <c r="T2177"/>
      <c r="Y2177"/>
      <c r="AD2177"/>
      <c r="AI2177"/>
    </row>
    <row r="2178" spans="1:35">
      <c r="A2178" s="12"/>
      <c r="B2178"/>
      <c r="E2178"/>
      <c r="J2178"/>
      <c r="O2178"/>
      <c r="T2178"/>
      <c r="Y2178"/>
      <c r="AD2178"/>
      <c r="AI2178"/>
    </row>
    <row r="2179" spans="1:35">
      <c r="A2179" s="12"/>
      <c r="B2179"/>
      <c r="E2179"/>
      <c r="J2179"/>
      <c r="O2179"/>
      <c r="T2179"/>
      <c r="Y2179"/>
      <c r="AD2179"/>
      <c r="AI2179"/>
    </row>
    <row r="2180" spans="1:35">
      <c r="A2180" s="12"/>
      <c r="B2180"/>
      <c r="E2180"/>
      <c r="J2180"/>
      <c r="O2180"/>
      <c r="T2180"/>
      <c r="Y2180"/>
      <c r="AD2180"/>
      <c r="AI2180"/>
    </row>
    <row r="2181" spans="1:35">
      <c r="A2181" s="12"/>
      <c r="B2181"/>
      <c r="E2181"/>
      <c r="J2181"/>
      <c r="O2181"/>
      <c r="T2181"/>
      <c r="Y2181"/>
      <c r="AD2181"/>
      <c r="AI2181"/>
    </row>
    <row r="2182" spans="1:35">
      <c r="A2182" s="12"/>
      <c r="B2182"/>
      <c r="E2182"/>
      <c r="J2182"/>
      <c r="O2182"/>
      <c r="T2182"/>
      <c r="Y2182"/>
      <c r="AD2182"/>
      <c r="AI2182"/>
    </row>
    <row r="2183" spans="1:35">
      <c r="A2183" s="12"/>
      <c r="B2183"/>
      <c r="E2183"/>
      <c r="J2183"/>
      <c r="O2183"/>
      <c r="T2183"/>
      <c r="Y2183"/>
      <c r="AD2183"/>
      <c r="AI2183"/>
    </row>
    <row r="2184" spans="1:35">
      <c r="A2184" s="12"/>
      <c r="B2184"/>
      <c r="E2184"/>
      <c r="J2184"/>
      <c r="O2184"/>
      <c r="T2184"/>
      <c r="Y2184"/>
      <c r="AD2184"/>
      <c r="AI2184"/>
    </row>
    <row r="2185" spans="1:35">
      <c r="A2185" s="12"/>
      <c r="B2185"/>
      <c r="E2185"/>
      <c r="J2185"/>
      <c r="O2185"/>
      <c r="T2185"/>
      <c r="Y2185"/>
      <c r="AD2185"/>
      <c r="AI2185"/>
    </row>
    <row r="2186" spans="1:35">
      <c r="A2186" s="12"/>
      <c r="B2186"/>
      <c r="E2186"/>
      <c r="J2186"/>
      <c r="O2186"/>
      <c r="T2186"/>
      <c r="Y2186"/>
      <c r="AD2186"/>
      <c r="AI2186"/>
    </row>
    <row r="2187" spans="1:35">
      <c r="A2187" s="12"/>
      <c r="B2187"/>
      <c r="E2187"/>
      <c r="J2187"/>
      <c r="O2187"/>
      <c r="T2187"/>
      <c r="Y2187"/>
      <c r="AD2187"/>
      <c r="AI2187"/>
    </row>
    <row r="2188" spans="1:35">
      <c r="A2188" s="12"/>
      <c r="B2188"/>
      <c r="E2188"/>
      <c r="J2188"/>
      <c r="O2188"/>
      <c r="T2188"/>
      <c r="Y2188"/>
      <c r="AD2188"/>
      <c r="AI2188"/>
    </row>
    <row r="2189" spans="1:35">
      <c r="A2189" s="12"/>
      <c r="B2189"/>
      <c r="E2189"/>
      <c r="J2189"/>
      <c r="O2189"/>
      <c r="T2189"/>
      <c r="Y2189"/>
      <c r="AD2189"/>
      <c r="AI2189"/>
    </row>
    <row r="2190" spans="1:35">
      <c r="A2190" s="12"/>
      <c r="B2190"/>
      <c r="E2190"/>
      <c r="J2190"/>
      <c r="O2190"/>
      <c r="T2190"/>
      <c r="Y2190"/>
      <c r="AD2190"/>
      <c r="AI2190"/>
    </row>
    <row r="2191" spans="1:35">
      <c r="A2191" s="12"/>
      <c r="B2191"/>
      <c r="E2191"/>
      <c r="J2191"/>
      <c r="O2191"/>
      <c r="T2191"/>
      <c r="Y2191"/>
      <c r="AD2191"/>
      <c r="AI2191"/>
    </row>
    <row r="2192" spans="1:35">
      <c r="A2192" s="12"/>
      <c r="B2192"/>
      <c r="E2192"/>
      <c r="J2192"/>
      <c r="O2192"/>
      <c r="T2192"/>
      <c r="Y2192"/>
      <c r="AD2192"/>
      <c r="AI2192"/>
    </row>
    <row r="2193" spans="1:35">
      <c r="A2193" s="12"/>
      <c r="B2193"/>
      <c r="E2193"/>
      <c r="J2193"/>
      <c r="O2193"/>
      <c r="T2193"/>
      <c r="Y2193"/>
      <c r="AD2193"/>
      <c r="AI2193"/>
    </row>
    <row r="2194" spans="1:35">
      <c r="A2194" s="12"/>
      <c r="B2194"/>
      <c r="E2194"/>
      <c r="J2194"/>
      <c r="O2194"/>
      <c r="T2194"/>
      <c r="Y2194"/>
      <c r="AD2194"/>
      <c r="AI2194"/>
    </row>
    <row r="2195" spans="1:35">
      <c r="A2195" s="12"/>
      <c r="B2195"/>
      <c r="E2195"/>
      <c r="J2195"/>
      <c r="O2195"/>
      <c r="T2195"/>
      <c r="Y2195"/>
      <c r="AD2195"/>
      <c r="AI2195"/>
    </row>
    <row r="2196" spans="1:35">
      <c r="A2196" s="12"/>
      <c r="B2196"/>
      <c r="E2196"/>
      <c r="J2196"/>
      <c r="O2196"/>
      <c r="T2196"/>
      <c r="Y2196"/>
      <c r="AD2196"/>
      <c r="AI2196"/>
    </row>
    <row r="2197" spans="1:35">
      <c r="A2197" s="12"/>
      <c r="B2197"/>
      <c r="E2197"/>
      <c r="J2197"/>
      <c r="O2197"/>
      <c r="T2197"/>
      <c r="Y2197"/>
      <c r="AD2197"/>
      <c r="AI2197"/>
    </row>
    <row r="2198" spans="1:35">
      <c r="A2198" s="12"/>
      <c r="B2198"/>
      <c r="E2198"/>
      <c r="J2198"/>
      <c r="O2198"/>
      <c r="T2198"/>
      <c r="Y2198"/>
      <c r="AD2198"/>
      <c r="AI2198"/>
    </row>
    <row r="2199" spans="1:35">
      <c r="A2199" s="12"/>
      <c r="B2199"/>
      <c r="E2199"/>
      <c r="J2199"/>
      <c r="O2199"/>
      <c r="T2199"/>
      <c r="Y2199"/>
      <c r="AD2199"/>
      <c r="AI2199"/>
    </row>
    <row r="2200" spans="1:35">
      <c r="A2200" s="12"/>
      <c r="B2200"/>
      <c r="E2200"/>
      <c r="J2200"/>
      <c r="O2200"/>
      <c r="T2200"/>
      <c r="Y2200"/>
      <c r="AD2200"/>
      <c r="AI2200"/>
    </row>
    <row r="2201" spans="1:35">
      <c r="A2201" s="12"/>
      <c r="B2201"/>
      <c r="E2201"/>
      <c r="J2201"/>
      <c r="O2201"/>
      <c r="T2201"/>
      <c r="Y2201"/>
      <c r="AD2201"/>
      <c r="AI2201"/>
    </row>
    <row r="2202" spans="1:35">
      <c r="A2202" s="12"/>
      <c r="B2202"/>
      <c r="E2202"/>
      <c r="J2202"/>
      <c r="O2202"/>
      <c r="T2202"/>
      <c r="Y2202"/>
      <c r="AD2202"/>
      <c r="AI2202"/>
    </row>
    <row r="2203" spans="1:35">
      <c r="A2203" s="12"/>
      <c r="B2203"/>
      <c r="E2203"/>
      <c r="J2203"/>
      <c r="O2203"/>
      <c r="T2203"/>
      <c r="Y2203"/>
      <c r="AD2203"/>
      <c r="AI2203"/>
    </row>
    <row r="2204" spans="1:35">
      <c r="A2204" s="12"/>
      <c r="B2204"/>
      <c r="E2204"/>
      <c r="J2204"/>
      <c r="O2204"/>
      <c r="T2204"/>
      <c r="Y2204"/>
      <c r="AD2204"/>
      <c r="AI2204"/>
    </row>
    <row r="2205" spans="1:35">
      <c r="A2205" s="12"/>
      <c r="B2205"/>
      <c r="E2205"/>
      <c r="J2205"/>
      <c r="O2205"/>
      <c r="T2205"/>
      <c r="Y2205"/>
      <c r="AD2205"/>
      <c r="AI2205"/>
    </row>
    <row r="2206" spans="1:35">
      <c r="A2206" s="12"/>
      <c r="B2206"/>
      <c r="E2206"/>
      <c r="J2206"/>
      <c r="O2206"/>
      <c r="T2206"/>
      <c r="Y2206"/>
      <c r="AD2206"/>
      <c r="AI2206"/>
    </row>
    <row r="2207" spans="1:35">
      <c r="A2207" s="12"/>
      <c r="B2207"/>
      <c r="E2207"/>
      <c r="J2207"/>
      <c r="O2207"/>
      <c r="T2207"/>
      <c r="Y2207"/>
      <c r="AD2207"/>
      <c r="AI2207"/>
    </row>
    <row r="2208" spans="1:35">
      <c r="A2208" s="12"/>
      <c r="B2208"/>
      <c r="E2208"/>
      <c r="J2208"/>
      <c r="O2208"/>
      <c r="T2208"/>
      <c r="Y2208"/>
      <c r="AD2208"/>
      <c r="AI2208"/>
    </row>
    <row r="2209" spans="1:35">
      <c r="A2209" s="12"/>
      <c r="B2209"/>
      <c r="E2209"/>
      <c r="J2209"/>
      <c r="O2209"/>
      <c r="T2209"/>
      <c r="Y2209"/>
      <c r="AD2209"/>
      <c r="AI2209"/>
    </row>
    <row r="2210" spans="1:35">
      <c r="A2210" s="12"/>
      <c r="B2210"/>
      <c r="E2210"/>
      <c r="J2210"/>
      <c r="O2210"/>
      <c r="T2210"/>
      <c r="Y2210"/>
      <c r="AD2210"/>
      <c r="AI2210"/>
    </row>
    <row r="2211" spans="1:35">
      <c r="A2211" s="12"/>
      <c r="B2211"/>
      <c r="E2211"/>
      <c r="J2211"/>
      <c r="O2211"/>
      <c r="T2211"/>
      <c r="Y2211"/>
      <c r="AD2211"/>
      <c r="AI2211"/>
    </row>
    <row r="2212" spans="1:35">
      <c r="A2212" s="12"/>
      <c r="B2212"/>
      <c r="E2212"/>
      <c r="J2212"/>
      <c r="O2212"/>
      <c r="T2212"/>
      <c r="Y2212"/>
      <c r="AD2212"/>
      <c r="AI2212"/>
    </row>
    <row r="2213" spans="1:35">
      <c r="A2213" s="12"/>
      <c r="B2213"/>
      <c r="E2213"/>
      <c r="J2213"/>
      <c r="O2213"/>
      <c r="T2213"/>
      <c r="Y2213"/>
      <c r="AD2213"/>
      <c r="AI2213"/>
    </row>
    <row r="2214" spans="1:35">
      <c r="A2214" s="12"/>
      <c r="B2214"/>
      <c r="E2214"/>
      <c r="J2214"/>
      <c r="O2214"/>
      <c r="T2214"/>
      <c r="Y2214"/>
      <c r="AD2214"/>
      <c r="AI2214"/>
    </row>
    <row r="2215" spans="1:35">
      <c r="A2215" s="12"/>
      <c r="B2215"/>
      <c r="E2215"/>
      <c r="J2215"/>
      <c r="O2215"/>
      <c r="T2215"/>
      <c r="Y2215"/>
      <c r="AD2215"/>
      <c r="AI2215"/>
    </row>
    <row r="2216" spans="1:35">
      <c r="A2216" s="12"/>
      <c r="B2216"/>
      <c r="E2216"/>
      <c r="J2216"/>
      <c r="O2216"/>
      <c r="T2216"/>
      <c r="Y2216"/>
      <c r="AD2216"/>
      <c r="AI2216"/>
    </row>
    <row r="2217" spans="1:35">
      <c r="A2217" s="12"/>
      <c r="B2217"/>
      <c r="E2217"/>
      <c r="J2217"/>
      <c r="O2217"/>
      <c r="T2217"/>
      <c r="Y2217"/>
      <c r="AD2217"/>
      <c r="AI2217"/>
    </row>
    <row r="2218" spans="1:35">
      <c r="A2218" s="12"/>
      <c r="B2218"/>
      <c r="E2218"/>
      <c r="J2218"/>
      <c r="O2218"/>
      <c r="T2218"/>
      <c r="Y2218"/>
      <c r="AD2218"/>
      <c r="AI2218"/>
    </row>
    <row r="2219" spans="1:35">
      <c r="A2219" s="12"/>
      <c r="B2219"/>
      <c r="E2219"/>
      <c r="J2219"/>
      <c r="O2219"/>
      <c r="T2219"/>
      <c r="Y2219"/>
      <c r="AD2219"/>
      <c r="AI2219"/>
    </row>
    <row r="2220" spans="1:35">
      <c r="A2220" s="12"/>
      <c r="B2220"/>
      <c r="E2220"/>
      <c r="J2220"/>
      <c r="O2220"/>
      <c r="T2220"/>
      <c r="Y2220"/>
      <c r="AD2220"/>
      <c r="AI2220"/>
    </row>
    <row r="2221" spans="1:35">
      <c r="A2221" s="12"/>
      <c r="B2221"/>
      <c r="E2221"/>
      <c r="J2221"/>
      <c r="O2221"/>
      <c r="T2221"/>
      <c r="Y2221"/>
      <c r="AD2221"/>
      <c r="AI2221"/>
    </row>
    <row r="2222" spans="1:35">
      <c r="A2222" s="12"/>
      <c r="B2222"/>
      <c r="E2222"/>
      <c r="J2222"/>
      <c r="O2222"/>
      <c r="T2222"/>
      <c r="Y2222"/>
      <c r="AD2222"/>
      <c r="AI2222"/>
    </row>
    <row r="2223" spans="1:35">
      <c r="A2223" s="12"/>
      <c r="B2223"/>
      <c r="E2223"/>
      <c r="J2223"/>
      <c r="O2223"/>
      <c r="T2223"/>
      <c r="Y2223"/>
      <c r="AD2223"/>
      <c r="AI2223"/>
    </row>
    <row r="2224" spans="1:35">
      <c r="A2224" s="12"/>
      <c r="B2224"/>
      <c r="E2224"/>
      <c r="J2224"/>
      <c r="O2224"/>
      <c r="T2224"/>
      <c r="Y2224"/>
      <c r="AD2224"/>
      <c r="AI2224"/>
    </row>
    <row r="2225" spans="1:35">
      <c r="A2225" s="12"/>
      <c r="B2225"/>
      <c r="E2225"/>
      <c r="J2225"/>
      <c r="O2225"/>
      <c r="T2225"/>
      <c r="Y2225"/>
      <c r="AD2225"/>
      <c r="AI2225"/>
    </row>
    <row r="2226" spans="1:35">
      <c r="A2226" s="12"/>
      <c r="B2226"/>
      <c r="E2226"/>
      <c r="J2226"/>
      <c r="O2226"/>
      <c r="T2226"/>
      <c r="Y2226"/>
      <c r="AD2226"/>
      <c r="AI2226"/>
    </row>
    <row r="2227" spans="1:35">
      <c r="A2227" s="12"/>
      <c r="B2227"/>
      <c r="E2227"/>
      <c r="J2227"/>
      <c r="O2227"/>
      <c r="T2227"/>
      <c r="Y2227"/>
      <c r="AD2227"/>
      <c r="AI2227"/>
    </row>
    <row r="2228" spans="1:35">
      <c r="A2228" s="12"/>
      <c r="B2228"/>
      <c r="E2228"/>
      <c r="J2228"/>
      <c r="O2228"/>
      <c r="T2228"/>
      <c r="Y2228"/>
      <c r="AD2228"/>
      <c r="AI2228"/>
    </row>
    <row r="2229" spans="1:35">
      <c r="A2229" s="12"/>
      <c r="B2229"/>
      <c r="E2229"/>
      <c r="J2229"/>
      <c r="O2229"/>
      <c r="T2229"/>
      <c r="Y2229"/>
      <c r="AD2229"/>
      <c r="AI2229"/>
    </row>
    <row r="2230" spans="1:35">
      <c r="A2230" s="12"/>
      <c r="B2230"/>
      <c r="E2230"/>
      <c r="J2230"/>
      <c r="O2230"/>
      <c r="T2230"/>
      <c r="Y2230"/>
      <c r="AD2230"/>
      <c r="AI2230"/>
    </row>
    <row r="2231" spans="1:35">
      <c r="A2231" s="12"/>
      <c r="B2231"/>
      <c r="E2231"/>
      <c r="J2231"/>
      <c r="O2231"/>
      <c r="T2231"/>
      <c r="Y2231"/>
      <c r="AD2231"/>
      <c r="AI2231"/>
    </row>
    <row r="2232" spans="1:35">
      <c r="A2232" s="12"/>
      <c r="B2232"/>
      <c r="E2232"/>
      <c r="J2232"/>
      <c r="O2232"/>
      <c r="T2232"/>
      <c r="Y2232"/>
      <c r="AD2232"/>
      <c r="AI2232"/>
    </row>
    <row r="2233" spans="1:35">
      <c r="A2233" s="12"/>
      <c r="B2233"/>
      <c r="E2233"/>
      <c r="J2233"/>
      <c r="O2233"/>
      <c r="T2233"/>
      <c r="Y2233"/>
      <c r="AD2233"/>
      <c r="AI2233"/>
    </row>
    <row r="2234" spans="1:35">
      <c r="A2234" s="12"/>
      <c r="B2234"/>
      <c r="E2234"/>
      <c r="J2234"/>
      <c r="O2234"/>
      <c r="T2234"/>
      <c r="Y2234"/>
      <c r="AD2234"/>
      <c r="AI2234"/>
    </row>
    <row r="2235" spans="1:35">
      <c r="A2235" s="12"/>
      <c r="B2235"/>
      <c r="E2235"/>
      <c r="J2235"/>
      <c r="O2235"/>
      <c r="T2235"/>
      <c r="Y2235"/>
      <c r="AD2235"/>
      <c r="AI2235"/>
    </row>
    <row r="2236" spans="1:35">
      <c r="A2236" s="12"/>
      <c r="B2236"/>
      <c r="E2236"/>
      <c r="J2236"/>
      <c r="O2236"/>
      <c r="T2236"/>
      <c r="Y2236"/>
      <c r="AD2236"/>
      <c r="AI2236"/>
    </row>
    <row r="2237" spans="1:35">
      <c r="A2237" s="12"/>
      <c r="B2237"/>
      <c r="E2237"/>
      <c r="J2237"/>
      <c r="O2237"/>
      <c r="T2237"/>
      <c r="Y2237"/>
      <c r="AD2237"/>
      <c r="AI2237"/>
    </row>
    <row r="2238" spans="1:35">
      <c r="A2238" s="12"/>
      <c r="B2238"/>
      <c r="E2238"/>
      <c r="J2238"/>
      <c r="O2238"/>
      <c r="T2238"/>
      <c r="Y2238"/>
      <c r="AD2238"/>
      <c r="AI2238"/>
    </row>
    <row r="2239" spans="1:35">
      <c r="A2239" s="12"/>
      <c r="B2239"/>
      <c r="E2239"/>
      <c r="J2239"/>
      <c r="O2239"/>
      <c r="T2239"/>
      <c r="Y2239"/>
      <c r="AD2239"/>
      <c r="AI2239"/>
    </row>
    <row r="2240" spans="1:35">
      <c r="A2240" s="12"/>
      <c r="B2240"/>
      <c r="E2240"/>
      <c r="J2240"/>
      <c r="O2240"/>
      <c r="T2240"/>
      <c r="Y2240"/>
      <c r="AD2240"/>
      <c r="AI2240"/>
    </row>
    <row r="2241" spans="1:35">
      <c r="A2241" s="12"/>
      <c r="B2241"/>
      <c r="E2241"/>
      <c r="J2241"/>
      <c r="O2241"/>
      <c r="T2241"/>
      <c r="Y2241"/>
      <c r="AD2241"/>
      <c r="AI2241"/>
    </row>
    <row r="2242" spans="1:35">
      <c r="A2242" s="12"/>
      <c r="B2242"/>
      <c r="E2242"/>
      <c r="J2242"/>
      <c r="O2242"/>
      <c r="T2242"/>
      <c r="Y2242"/>
      <c r="AD2242"/>
      <c r="AI2242"/>
    </row>
    <row r="2243" spans="1:35">
      <c r="A2243" s="12"/>
      <c r="B2243"/>
      <c r="E2243"/>
      <c r="J2243"/>
      <c r="O2243"/>
      <c r="T2243"/>
      <c r="Y2243"/>
      <c r="AD2243"/>
      <c r="AI2243"/>
    </row>
    <row r="2244" spans="1:35">
      <c r="A2244" s="12"/>
      <c r="B2244"/>
      <c r="E2244"/>
      <c r="J2244"/>
      <c r="O2244"/>
      <c r="T2244"/>
      <c r="Y2244"/>
      <c r="AD2244"/>
      <c r="AI2244"/>
    </row>
    <row r="2245" spans="1:35">
      <c r="A2245" s="12"/>
      <c r="B2245"/>
      <c r="E2245"/>
      <c r="J2245"/>
      <c r="O2245"/>
      <c r="T2245"/>
      <c r="Y2245"/>
      <c r="AD2245"/>
      <c r="AI2245"/>
    </row>
    <row r="2246" spans="1:35">
      <c r="A2246" s="12"/>
      <c r="B2246"/>
      <c r="E2246"/>
      <c r="J2246"/>
      <c r="O2246"/>
      <c r="T2246"/>
      <c r="Y2246"/>
      <c r="AD2246"/>
      <c r="AI2246"/>
    </row>
    <row r="2247" spans="1:35">
      <c r="A2247" s="12"/>
      <c r="B2247"/>
      <c r="E2247"/>
      <c r="J2247"/>
      <c r="O2247"/>
      <c r="T2247"/>
      <c r="Y2247"/>
      <c r="AD2247"/>
      <c r="AI2247"/>
    </row>
    <row r="2248" spans="1:35">
      <c r="A2248" s="12"/>
      <c r="B2248"/>
      <c r="E2248"/>
      <c r="J2248"/>
      <c r="O2248"/>
      <c r="T2248"/>
      <c r="Y2248"/>
      <c r="AD2248"/>
      <c r="AI2248"/>
    </row>
    <row r="2249" spans="1:35">
      <c r="A2249" s="12"/>
      <c r="B2249"/>
      <c r="E2249"/>
      <c r="J2249"/>
      <c r="O2249"/>
      <c r="T2249"/>
      <c r="Y2249"/>
      <c r="AD2249"/>
      <c r="AI2249"/>
    </row>
    <row r="2250" spans="1:35">
      <c r="A2250" s="12"/>
      <c r="B2250"/>
      <c r="E2250"/>
      <c r="J2250"/>
      <c r="O2250"/>
      <c r="T2250"/>
      <c r="Y2250"/>
      <c r="AD2250"/>
      <c r="AI2250"/>
    </row>
    <row r="2251" spans="1:35">
      <c r="A2251" s="12"/>
      <c r="B2251"/>
      <c r="E2251"/>
      <c r="J2251"/>
      <c r="O2251"/>
      <c r="T2251"/>
      <c r="Y2251"/>
      <c r="AD2251"/>
      <c r="AI2251"/>
    </row>
    <row r="2252" spans="1:35">
      <c r="A2252" s="12"/>
      <c r="B2252"/>
      <c r="E2252"/>
      <c r="J2252"/>
      <c r="O2252"/>
      <c r="T2252"/>
      <c r="Y2252"/>
      <c r="AD2252"/>
      <c r="AI2252"/>
    </row>
    <row r="2253" spans="1:35">
      <c r="A2253" s="12"/>
      <c r="B2253"/>
      <c r="E2253"/>
      <c r="J2253"/>
      <c r="O2253"/>
      <c r="T2253"/>
      <c r="Y2253"/>
      <c r="AD2253"/>
      <c r="AI2253"/>
    </row>
    <row r="2254" spans="1:35">
      <c r="A2254" s="12"/>
      <c r="B2254"/>
      <c r="E2254"/>
      <c r="J2254"/>
      <c r="O2254"/>
      <c r="T2254"/>
      <c r="Y2254"/>
      <c r="AD2254"/>
      <c r="AI2254"/>
    </row>
    <row r="2255" spans="1:35">
      <c r="A2255" s="12"/>
      <c r="B2255"/>
      <c r="E2255"/>
      <c r="J2255"/>
      <c r="O2255"/>
      <c r="T2255"/>
      <c r="Y2255"/>
      <c r="AD2255"/>
      <c r="AI2255"/>
    </row>
    <row r="2256" spans="1:35">
      <c r="A2256" s="12"/>
      <c r="B2256"/>
      <c r="E2256"/>
      <c r="J2256"/>
      <c r="O2256"/>
      <c r="T2256"/>
      <c r="Y2256"/>
      <c r="AD2256"/>
      <c r="AI2256"/>
    </row>
    <row r="2257" spans="1:35">
      <c r="A2257" s="12"/>
      <c r="B2257"/>
      <c r="E2257"/>
      <c r="J2257"/>
      <c r="O2257"/>
      <c r="T2257"/>
      <c r="Y2257"/>
      <c r="AD2257"/>
      <c r="AI2257"/>
    </row>
    <row r="2258" spans="1:35">
      <c r="A2258" s="12"/>
      <c r="B2258"/>
      <c r="E2258"/>
      <c r="J2258"/>
      <c r="O2258"/>
      <c r="T2258"/>
      <c r="Y2258"/>
      <c r="AD2258"/>
      <c r="AI2258"/>
    </row>
    <row r="2259" spans="1:35">
      <c r="A2259" s="12"/>
      <c r="B2259"/>
      <c r="E2259"/>
      <c r="J2259"/>
      <c r="O2259"/>
      <c r="T2259"/>
      <c r="Y2259"/>
      <c r="AD2259"/>
      <c r="AI2259"/>
    </row>
    <row r="2260" spans="1:35">
      <c r="A2260" s="12"/>
      <c r="B2260"/>
      <c r="E2260"/>
      <c r="J2260"/>
      <c r="O2260"/>
      <c r="T2260"/>
      <c r="Y2260"/>
      <c r="AD2260"/>
      <c r="AI2260"/>
    </row>
    <row r="2261" spans="1:35">
      <c r="A2261" s="12"/>
      <c r="B2261"/>
      <c r="E2261"/>
      <c r="J2261"/>
      <c r="O2261"/>
      <c r="T2261"/>
      <c r="Y2261"/>
      <c r="AD2261"/>
      <c r="AI2261"/>
    </row>
    <row r="2262" spans="1:35">
      <c r="A2262" s="12"/>
      <c r="B2262"/>
      <c r="E2262"/>
      <c r="J2262"/>
      <c r="O2262"/>
      <c r="T2262"/>
      <c r="Y2262"/>
      <c r="AD2262"/>
      <c r="AI2262"/>
    </row>
    <row r="2263" spans="1:35">
      <c r="A2263" s="12"/>
      <c r="B2263"/>
      <c r="E2263"/>
      <c r="J2263"/>
      <c r="O2263"/>
      <c r="T2263"/>
      <c r="Y2263"/>
      <c r="AD2263"/>
      <c r="AI2263"/>
    </row>
    <row r="2264" spans="1:35">
      <c r="A2264" s="12"/>
      <c r="B2264"/>
      <c r="E2264"/>
      <c r="J2264"/>
      <c r="O2264"/>
      <c r="T2264"/>
      <c r="Y2264"/>
      <c r="AD2264"/>
      <c r="AI2264"/>
    </row>
    <row r="2265" spans="1:35">
      <c r="A2265" s="12"/>
      <c r="B2265"/>
      <c r="E2265"/>
      <c r="J2265"/>
      <c r="O2265"/>
      <c r="T2265"/>
      <c r="Y2265"/>
      <c r="AD2265"/>
      <c r="AI2265"/>
    </row>
    <row r="2266" spans="1:35">
      <c r="A2266" s="12"/>
      <c r="B2266"/>
      <c r="E2266"/>
      <c r="J2266"/>
      <c r="O2266"/>
      <c r="T2266"/>
      <c r="Y2266"/>
      <c r="AD2266"/>
      <c r="AI2266"/>
    </row>
    <row r="2267" spans="1:35">
      <c r="A2267" s="12"/>
      <c r="B2267"/>
      <c r="E2267"/>
      <c r="J2267"/>
      <c r="O2267"/>
      <c r="T2267"/>
      <c r="Y2267"/>
      <c r="AD2267"/>
      <c r="AI2267"/>
    </row>
    <row r="2268" spans="1:35">
      <c r="A2268" s="12"/>
      <c r="B2268"/>
      <c r="E2268"/>
      <c r="J2268"/>
      <c r="O2268"/>
      <c r="T2268"/>
      <c r="Y2268"/>
      <c r="AD2268"/>
      <c r="AI2268"/>
    </row>
    <row r="2269" spans="1:35">
      <c r="A2269" s="12"/>
      <c r="B2269"/>
      <c r="E2269"/>
      <c r="J2269"/>
      <c r="O2269"/>
      <c r="T2269"/>
      <c r="Y2269"/>
      <c r="AD2269"/>
      <c r="AI2269"/>
    </row>
    <row r="2270" spans="1:35">
      <c r="A2270" s="12"/>
      <c r="B2270"/>
      <c r="E2270"/>
      <c r="J2270"/>
      <c r="O2270"/>
      <c r="T2270"/>
      <c r="Y2270"/>
      <c r="AD2270"/>
      <c r="AI2270"/>
    </row>
    <row r="2271" spans="1:35">
      <c r="A2271" s="12"/>
      <c r="B2271"/>
      <c r="E2271"/>
      <c r="J2271"/>
      <c r="O2271"/>
      <c r="T2271"/>
      <c r="Y2271"/>
      <c r="AD2271"/>
      <c r="AI2271"/>
    </row>
    <row r="2272" spans="1:35">
      <c r="A2272" s="12"/>
      <c r="B2272"/>
      <c r="E2272"/>
      <c r="J2272"/>
      <c r="O2272"/>
      <c r="T2272"/>
      <c r="Y2272"/>
      <c r="AD2272"/>
      <c r="AI2272"/>
    </row>
    <row r="2273" spans="1:35">
      <c r="A2273" s="12"/>
      <c r="B2273"/>
      <c r="E2273"/>
      <c r="J2273"/>
      <c r="O2273"/>
      <c r="T2273"/>
      <c r="Y2273"/>
      <c r="AD2273"/>
      <c r="AI2273"/>
    </row>
    <row r="2274" spans="1:35">
      <c r="A2274" s="12"/>
      <c r="B2274"/>
      <c r="E2274"/>
      <c r="J2274"/>
      <c r="O2274"/>
      <c r="T2274"/>
      <c r="Y2274"/>
      <c r="AD2274"/>
      <c r="AI2274"/>
    </row>
    <row r="2275" spans="1:35">
      <c r="A2275" s="12"/>
      <c r="B2275"/>
      <c r="E2275"/>
      <c r="J2275"/>
      <c r="O2275"/>
      <c r="T2275"/>
      <c r="Y2275"/>
      <c r="AD2275"/>
      <c r="AI2275"/>
    </row>
    <row r="2276" spans="1:35">
      <c r="A2276" s="12"/>
      <c r="B2276"/>
      <c r="E2276"/>
      <c r="J2276"/>
      <c r="O2276"/>
      <c r="T2276"/>
      <c r="Y2276"/>
      <c r="AD2276"/>
      <c r="AI2276"/>
    </row>
    <row r="2277" spans="1:35">
      <c r="A2277" s="12"/>
      <c r="B2277"/>
      <c r="E2277"/>
      <c r="J2277"/>
      <c r="O2277"/>
      <c r="T2277"/>
      <c r="Y2277"/>
      <c r="AD2277"/>
      <c r="AI2277"/>
    </row>
    <row r="2278" spans="1:35">
      <c r="A2278" s="12"/>
      <c r="B2278"/>
      <c r="E2278"/>
      <c r="J2278"/>
      <c r="O2278"/>
      <c r="T2278"/>
      <c r="Y2278"/>
      <c r="AD2278"/>
      <c r="AI2278"/>
    </row>
    <row r="2279" spans="1:35">
      <c r="A2279" s="12"/>
      <c r="B2279"/>
      <c r="E2279"/>
      <c r="J2279"/>
      <c r="O2279"/>
      <c r="T2279"/>
      <c r="Y2279"/>
      <c r="AD2279"/>
      <c r="AI2279"/>
    </row>
    <row r="2280" spans="1:35">
      <c r="A2280" s="12"/>
      <c r="B2280"/>
      <c r="E2280"/>
      <c r="J2280"/>
      <c r="O2280"/>
      <c r="T2280"/>
      <c r="Y2280"/>
      <c r="AD2280"/>
      <c r="AI2280"/>
    </row>
    <row r="2281" spans="1:35">
      <c r="A2281" s="12"/>
      <c r="B2281"/>
      <c r="E2281"/>
      <c r="J2281"/>
      <c r="O2281"/>
      <c r="T2281"/>
      <c r="Y2281"/>
      <c r="AD2281"/>
      <c r="AI2281"/>
    </row>
    <row r="2282" spans="1:35">
      <c r="A2282" s="12"/>
      <c r="B2282"/>
      <c r="E2282"/>
      <c r="J2282"/>
      <c r="O2282"/>
      <c r="T2282"/>
      <c r="Y2282"/>
      <c r="AD2282"/>
      <c r="AI2282"/>
    </row>
    <row r="2283" spans="1:35">
      <c r="A2283" s="12"/>
      <c r="B2283"/>
      <c r="E2283"/>
      <c r="J2283"/>
      <c r="O2283"/>
      <c r="T2283"/>
      <c r="Y2283"/>
      <c r="AD2283"/>
      <c r="AI2283"/>
    </row>
    <row r="2284" spans="1:35">
      <c r="A2284" s="12"/>
      <c r="B2284"/>
      <c r="E2284"/>
      <c r="J2284"/>
      <c r="O2284"/>
      <c r="T2284"/>
      <c r="Y2284"/>
      <c r="AD2284"/>
      <c r="AI2284"/>
    </row>
    <row r="2285" spans="1:35">
      <c r="A2285" s="12"/>
      <c r="B2285"/>
      <c r="E2285"/>
      <c r="J2285"/>
      <c r="O2285"/>
      <c r="T2285"/>
      <c r="Y2285"/>
      <c r="AD2285"/>
      <c r="AI2285"/>
    </row>
    <row r="2286" spans="1:35">
      <c r="A2286" s="12"/>
      <c r="B2286"/>
      <c r="E2286"/>
      <c r="J2286"/>
      <c r="O2286"/>
      <c r="T2286"/>
      <c r="Y2286"/>
      <c r="AD2286"/>
      <c r="AI2286"/>
    </row>
    <row r="2287" spans="1:35">
      <c r="A2287" s="12"/>
      <c r="B2287"/>
      <c r="E2287"/>
      <c r="J2287"/>
      <c r="O2287"/>
      <c r="T2287"/>
      <c r="Y2287"/>
      <c r="AD2287"/>
      <c r="AI2287"/>
    </row>
    <row r="2288" spans="1:35">
      <c r="A2288" s="12"/>
      <c r="B2288"/>
      <c r="E2288"/>
      <c r="J2288"/>
      <c r="O2288"/>
      <c r="T2288"/>
      <c r="Y2288"/>
      <c r="AD2288"/>
      <c r="AI2288"/>
    </row>
    <row r="2289" spans="1:35">
      <c r="A2289" s="12"/>
      <c r="B2289"/>
      <c r="E2289"/>
      <c r="J2289"/>
      <c r="O2289"/>
      <c r="T2289"/>
      <c r="Y2289"/>
      <c r="AD2289"/>
      <c r="AI2289"/>
    </row>
    <row r="2290" spans="1:35">
      <c r="A2290" s="12"/>
      <c r="B2290"/>
      <c r="E2290"/>
      <c r="J2290"/>
      <c r="O2290"/>
      <c r="T2290"/>
      <c r="Y2290"/>
      <c r="AD2290"/>
      <c r="AI2290"/>
    </row>
    <row r="2291" spans="1:35">
      <c r="A2291" s="12"/>
      <c r="B2291"/>
      <c r="E2291"/>
      <c r="J2291"/>
      <c r="O2291"/>
      <c r="T2291"/>
      <c r="Y2291"/>
      <c r="AD2291"/>
      <c r="AI2291"/>
    </row>
    <row r="2292" spans="1:35">
      <c r="A2292" s="12"/>
      <c r="B2292"/>
      <c r="E2292"/>
      <c r="J2292"/>
      <c r="O2292"/>
      <c r="T2292"/>
      <c r="Y2292"/>
      <c r="AD2292"/>
      <c r="AI2292"/>
    </row>
    <row r="2293" spans="1:35">
      <c r="A2293" s="12"/>
      <c r="B2293"/>
      <c r="E2293"/>
      <c r="J2293"/>
      <c r="O2293"/>
      <c r="T2293"/>
      <c r="Y2293"/>
      <c r="AD2293"/>
      <c r="AI2293"/>
    </row>
    <row r="2294" spans="1:35">
      <c r="A2294" s="12"/>
      <c r="B2294"/>
      <c r="E2294"/>
      <c r="J2294"/>
      <c r="O2294"/>
      <c r="T2294"/>
      <c r="Y2294"/>
      <c r="AD2294"/>
      <c r="AI2294"/>
    </row>
    <row r="2295" spans="1:35">
      <c r="A2295" s="12"/>
      <c r="B2295"/>
      <c r="E2295"/>
      <c r="J2295"/>
      <c r="O2295"/>
      <c r="T2295"/>
      <c r="Y2295"/>
      <c r="AD2295"/>
      <c r="AI2295"/>
    </row>
    <row r="2296" spans="1:35">
      <c r="A2296" s="12"/>
      <c r="B2296"/>
      <c r="E2296"/>
      <c r="J2296"/>
      <c r="O2296"/>
      <c r="T2296"/>
      <c r="Y2296"/>
      <c r="AD2296"/>
      <c r="AI2296"/>
    </row>
    <row r="2297" spans="1:35">
      <c r="A2297" s="12"/>
      <c r="B2297"/>
      <c r="E2297"/>
      <c r="J2297"/>
      <c r="O2297"/>
      <c r="T2297"/>
      <c r="Y2297"/>
      <c r="AD2297"/>
      <c r="AI2297"/>
    </row>
    <row r="2298" spans="1:35">
      <c r="A2298" s="12"/>
      <c r="B2298"/>
      <c r="E2298"/>
      <c r="J2298"/>
      <c r="O2298"/>
      <c r="T2298"/>
      <c r="Y2298"/>
      <c r="AD2298"/>
      <c r="AI2298"/>
    </row>
    <row r="2299" spans="1:35">
      <c r="A2299" s="12"/>
      <c r="B2299"/>
      <c r="E2299"/>
      <c r="J2299"/>
      <c r="O2299"/>
      <c r="T2299"/>
      <c r="Y2299"/>
      <c r="AD2299"/>
      <c r="AI2299"/>
    </row>
    <row r="2300" spans="1:35">
      <c r="A2300" s="12"/>
      <c r="B2300"/>
      <c r="E2300"/>
      <c r="J2300"/>
      <c r="O2300"/>
      <c r="T2300"/>
      <c r="Y2300"/>
      <c r="AD2300"/>
      <c r="AI2300"/>
    </row>
    <row r="2301" spans="1:35">
      <c r="A2301" s="12"/>
      <c r="B2301"/>
      <c r="E2301"/>
      <c r="J2301"/>
      <c r="O2301"/>
      <c r="T2301"/>
      <c r="Y2301"/>
      <c r="AD2301"/>
      <c r="AI2301"/>
    </row>
    <row r="2302" spans="1:35">
      <c r="A2302" s="12"/>
      <c r="B2302"/>
      <c r="E2302"/>
      <c r="J2302"/>
      <c r="O2302"/>
      <c r="T2302"/>
      <c r="Y2302"/>
      <c r="AD2302"/>
      <c r="AI2302"/>
    </row>
    <row r="2303" spans="1:35">
      <c r="A2303" s="12"/>
      <c r="B2303"/>
      <c r="E2303"/>
      <c r="J2303"/>
      <c r="O2303"/>
      <c r="T2303"/>
      <c r="Y2303"/>
      <c r="AD2303"/>
      <c r="AI2303"/>
    </row>
    <row r="2304" spans="1:35">
      <c r="A2304" s="12"/>
      <c r="B2304"/>
      <c r="E2304"/>
      <c r="J2304"/>
      <c r="O2304"/>
      <c r="T2304"/>
      <c r="Y2304"/>
      <c r="AD2304"/>
      <c r="AI2304"/>
    </row>
    <row r="2305" spans="1:35">
      <c r="A2305" s="12"/>
      <c r="B2305"/>
      <c r="E2305"/>
      <c r="J2305"/>
      <c r="O2305"/>
      <c r="T2305"/>
      <c r="Y2305"/>
      <c r="AD2305"/>
      <c r="AI2305"/>
    </row>
    <row r="2306" spans="1:35">
      <c r="A2306" s="12"/>
      <c r="B2306"/>
      <c r="E2306"/>
      <c r="J2306"/>
      <c r="O2306"/>
      <c r="T2306"/>
      <c r="Y2306"/>
      <c r="AD2306"/>
      <c r="AI2306"/>
    </row>
    <row r="2307" spans="1:35">
      <c r="A2307" s="12"/>
      <c r="B2307"/>
      <c r="E2307"/>
      <c r="J2307"/>
      <c r="O2307"/>
      <c r="T2307"/>
      <c r="Y2307"/>
      <c r="AD2307"/>
      <c r="AI2307"/>
    </row>
    <row r="2308" spans="1:35">
      <c r="A2308" s="12"/>
      <c r="B2308"/>
      <c r="E2308"/>
      <c r="J2308"/>
      <c r="O2308"/>
      <c r="T2308"/>
      <c r="Y2308"/>
      <c r="AD2308"/>
      <c r="AI2308"/>
    </row>
    <row r="2309" spans="1:35">
      <c r="A2309" s="12"/>
      <c r="B2309"/>
      <c r="E2309"/>
      <c r="J2309"/>
      <c r="O2309"/>
      <c r="T2309"/>
      <c r="Y2309"/>
      <c r="AD2309"/>
      <c r="AI2309"/>
    </row>
    <row r="2310" spans="1:35">
      <c r="A2310" s="12"/>
      <c r="B2310"/>
      <c r="E2310"/>
      <c r="J2310"/>
      <c r="O2310"/>
      <c r="T2310"/>
      <c r="Y2310"/>
      <c r="AD2310"/>
      <c r="AI2310"/>
    </row>
    <row r="2311" spans="1:35">
      <c r="A2311" s="12"/>
      <c r="B2311"/>
      <c r="E2311"/>
      <c r="J2311"/>
      <c r="O2311"/>
      <c r="T2311"/>
      <c r="Y2311"/>
      <c r="AD2311"/>
      <c r="AI2311"/>
    </row>
    <row r="2312" spans="1:35">
      <c r="A2312" s="12"/>
      <c r="B2312"/>
      <c r="E2312"/>
      <c r="J2312"/>
      <c r="O2312"/>
      <c r="T2312"/>
      <c r="Y2312"/>
      <c r="AD2312"/>
      <c r="AI2312"/>
    </row>
    <row r="2313" spans="1:35">
      <c r="A2313" s="12"/>
      <c r="B2313"/>
      <c r="E2313"/>
      <c r="J2313"/>
      <c r="O2313"/>
      <c r="T2313"/>
      <c r="Y2313"/>
      <c r="AD2313"/>
      <c r="AI2313"/>
    </row>
    <row r="2314" spans="1:35">
      <c r="A2314" s="12"/>
      <c r="B2314"/>
      <c r="E2314"/>
      <c r="J2314"/>
      <c r="O2314"/>
      <c r="T2314"/>
      <c r="Y2314"/>
      <c r="AD2314"/>
      <c r="AI2314"/>
    </row>
    <row r="2315" spans="1:35">
      <c r="A2315" s="12"/>
      <c r="B2315"/>
      <c r="E2315"/>
      <c r="J2315"/>
      <c r="O2315"/>
      <c r="T2315"/>
      <c r="Y2315"/>
      <c r="AD2315"/>
      <c r="AI2315"/>
    </row>
    <row r="2316" spans="1:35">
      <c r="A2316" s="12"/>
      <c r="B2316"/>
      <c r="E2316"/>
      <c r="J2316"/>
      <c r="O2316"/>
      <c r="T2316"/>
      <c r="Y2316"/>
      <c r="AD2316"/>
      <c r="AI2316"/>
    </row>
    <row r="2317" spans="1:35">
      <c r="A2317" s="12"/>
      <c r="B2317"/>
      <c r="E2317"/>
      <c r="J2317"/>
      <c r="O2317"/>
      <c r="T2317"/>
      <c r="Y2317"/>
      <c r="AD2317"/>
      <c r="AI2317"/>
    </row>
    <row r="2318" spans="1:35">
      <c r="A2318" s="12"/>
      <c r="B2318"/>
      <c r="E2318"/>
      <c r="J2318"/>
      <c r="O2318"/>
      <c r="T2318"/>
      <c r="Y2318"/>
      <c r="AD2318"/>
      <c r="AI2318"/>
    </row>
    <row r="2319" spans="1:35">
      <c r="A2319" s="12"/>
      <c r="B2319"/>
      <c r="E2319"/>
      <c r="J2319"/>
      <c r="O2319"/>
      <c r="T2319"/>
      <c r="Y2319"/>
      <c r="AD2319"/>
      <c r="AI2319"/>
    </row>
    <row r="2320" spans="1:35">
      <c r="A2320" s="12"/>
      <c r="B2320"/>
      <c r="E2320"/>
      <c r="J2320"/>
      <c r="O2320"/>
      <c r="T2320"/>
      <c r="Y2320"/>
      <c r="AD2320"/>
      <c r="AI2320"/>
    </row>
    <row r="2321" spans="1:35">
      <c r="A2321" s="12"/>
      <c r="B2321"/>
      <c r="E2321"/>
      <c r="J2321"/>
      <c r="O2321"/>
      <c r="T2321"/>
      <c r="Y2321"/>
      <c r="AD2321"/>
      <c r="AI2321"/>
    </row>
    <row r="2322" spans="1:35">
      <c r="A2322" s="12"/>
      <c r="B2322"/>
      <c r="E2322"/>
      <c r="J2322"/>
      <c r="O2322"/>
      <c r="T2322"/>
      <c r="Y2322"/>
      <c r="AD2322"/>
      <c r="AI2322"/>
    </row>
    <row r="2323" spans="1:35">
      <c r="A2323" s="12"/>
      <c r="B2323"/>
      <c r="E2323"/>
      <c r="J2323"/>
      <c r="O2323"/>
      <c r="T2323"/>
      <c r="Y2323"/>
      <c r="AD2323"/>
      <c r="AI2323"/>
    </row>
    <row r="2324" spans="1:35">
      <c r="A2324" s="12"/>
      <c r="B2324"/>
      <c r="E2324"/>
      <c r="J2324"/>
      <c r="O2324"/>
      <c r="T2324"/>
      <c r="Y2324"/>
      <c r="AD2324"/>
      <c r="AI2324"/>
    </row>
    <row r="2325" spans="1:35">
      <c r="A2325" s="12"/>
      <c r="B2325"/>
      <c r="E2325"/>
      <c r="J2325"/>
      <c r="O2325"/>
      <c r="T2325"/>
      <c r="Y2325"/>
      <c r="AD2325"/>
      <c r="AI2325"/>
    </row>
    <row r="2326" spans="1:35">
      <c r="A2326" s="12"/>
      <c r="B2326"/>
      <c r="E2326"/>
      <c r="J2326"/>
      <c r="O2326"/>
      <c r="T2326"/>
      <c r="Y2326"/>
      <c r="AD2326"/>
      <c r="AI2326"/>
    </row>
    <row r="2327" spans="1:35">
      <c r="A2327" s="12"/>
      <c r="B2327"/>
      <c r="E2327"/>
      <c r="J2327"/>
      <c r="O2327"/>
      <c r="T2327"/>
      <c r="Y2327"/>
      <c r="AD2327"/>
      <c r="AI2327"/>
    </row>
    <row r="2328" spans="1:35">
      <c r="A2328" s="12"/>
      <c r="B2328"/>
      <c r="E2328"/>
      <c r="J2328"/>
      <c r="O2328"/>
      <c r="T2328"/>
      <c r="Y2328"/>
      <c r="AD2328"/>
      <c r="AI2328"/>
    </row>
    <row r="2329" spans="1:35">
      <c r="A2329" s="12"/>
      <c r="B2329"/>
      <c r="E2329"/>
      <c r="J2329"/>
      <c r="O2329"/>
      <c r="T2329"/>
      <c r="Y2329"/>
      <c r="AD2329"/>
      <c r="AI2329"/>
    </row>
    <row r="2330" spans="1:35">
      <c r="A2330" s="12"/>
      <c r="B2330"/>
      <c r="E2330"/>
      <c r="J2330"/>
      <c r="O2330"/>
      <c r="T2330"/>
      <c r="Y2330"/>
      <c r="AD2330"/>
      <c r="AI2330"/>
    </row>
    <row r="2331" spans="1:35">
      <c r="A2331" s="12"/>
      <c r="B2331"/>
      <c r="E2331"/>
      <c r="J2331"/>
      <c r="O2331"/>
      <c r="T2331"/>
      <c r="Y2331"/>
      <c r="AD2331"/>
      <c r="AI2331"/>
    </row>
    <row r="2332" spans="1:35">
      <c r="A2332" s="12"/>
      <c r="B2332"/>
      <c r="E2332"/>
      <c r="J2332"/>
      <c r="O2332"/>
      <c r="T2332"/>
      <c r="Y2332"/>
      <c r="AD2332"/>
      <c r="AI2332"/>
    </row>
    <row r="2333" spans="1:35">
      <c r="A2333" s="12"/>
      <c r="B2333"/>
      <c r="E2333"/>
      <c r="J2333"/>
      <c r="O2333"/>
      <c r="T2333"/>
      <c r="Y2333"/>
      <c r="AD2333"/>
      <c r="AI2333"/>
    </row>
    <row r="2334" spans="1:35">
      <c r="A2334" s="12"/>
      <c r="B2334"/>
      <c r="E2334"/>
      <c r="J2334"/>
      <c r="O2334"/>
      <c r="T2334"/>
      <c r="Y2334"/>
      <c r="AD2334"/>
      <c r="AI2334"/>
    </row>
    <row r="2335" spans="1:35">
      <c r="A2335" s="12"/>
      <c r="B2335"/>
      <c r="E2335"/>
      <c r="J2335"/>
      <c r="O2335"/>
      <c r="T2335"/>
      <c r="Y2335"/>
      <c r="AD2335"/>
      <c r="AI2335"/>
    </row>
    <row r="2336" spans="1:35">
      <c r="A2336" s="12"/>
      <c r="B2336"/>
      <c r="E2336"/>
      <c r="J2336"/>
      <c r="O2336"/>
      <c r="T2336"/>
      <c r="Y2336"/>
      <c r="AD2336"/>
      <c r="AI2336"/>
    </row>
    <row r="2337" spans="1:35">
      <c r="A2337" s="12"/>
      <c r="B2337"/>
      <c r="E2337"/>
      <c r="J2337"/>
      <c r="O2337"/>
      <c r="T2337"/>
      <c r="Y2337"/>
      <c r="AD2337"/>
      <c r="AI2337"/>
    </row>
    <row r="2338" spans="1:35">
      <c r="A2338" s="12"/>
      <c r="B2338"/>
      <c r="E2338"/>
      <c r="J2338"/>
      <c r="O2338"/>
      <c r="T2338"/>
      <c r="Y2338"/>
      <c r="AD2338"/>
      <c r="AI2338"/>
    </row>
    <row r="2339" spans="1:35">
      <c r="A2339" s="12"/>
      <c r="B2339"/>
      <c r="E2339"/>
      <c r="J2339"/>
      <c r="O2339"/>
      <c r="T2339"/>
      <c r="Y2339"/>
      <c r="AD2339"/>
      <c r="AI2339"/>
    </row>
    <row r="2340" spans="1:35">
      <c r="A2340" s="12"/>
      <c r="B2340"/>
      <c r="E2340"/>
      <c r="J2340"/>
      <c r="O2340"/>
      <c r="T2340"/>
      <c r="Y2340"/>
      <c r="AD2340"/>
      <c r="AI2340"/>
    </row>
    <row r="2341" spans="1:35">
      <c r="A2341" s="12"/>
      <c r="B2341"/>
      <c r="E2341"/>
      <c r="J2341"/>
      <c r="O2341"/>
      <c r="T2341"/>
      <c r="Y2341"/>
      <c r="AD2341"/>
      <c r="AI2341"/>
    </row>
    <row r="2342" spans="1:35">
      <c r="A2342" s="12"/>
      <c r="B2342"/>
      <c r="E2342"/>
      <c r="J2342"/>
      <c r="O2342"/>
      <c r="T2342"/>
      <c r="Y2342"/>
      <c r="AD2342"/>
      <c r="AI2342"/>
    </row>
    <row r="2343" spans="1:35">
      <c r="A2343" s="12"/>
      <c r="B2343"/>
      <c r="E2343"/>
      <c r="J2343"/>
      <c r="O2343"/>
      <c r="T2343"/>
      <c r="Y2343"/>
      <c r="AD2343"/>
      <c r="AI2343"/>
    </row>
    <row r="2344" spans="1:35">
      <c r="A2344" s="12"/>
      <c r="B2344"/>
      <c r="E2344"/>
      <c r="J2344"/>
      <c r="O2344"/>
      <c r="T2344"/>
      <c r="Y2344"/>
      <c r="AD2344"/>
      <c r="AI2344"/>
    </row>
    <row r="2345" spans="1:35">
      <c r="A2345" s="12"/>
      <c r="B2345"/>
      <c r="E2345"/>
      <c r="J2345"/>
      <c r="O2345"/>
      <c r="T2345"/>
      <c r="Y2345"/>
      <c r="AD2345"/>
      <c r="AI2345"/>
    </row>
    <row r="2346" spans="1:35">
      <c r="A2346" s="12"/>
      <c r="B2346"/>
      <c r="E2346"/>
      <c r="J2346"/>
      <c r="O2346"/>
      <c r="T2346"/>
      <c r="Y2346"/>
      <c r="AD2346"/>
      <c r="AI2346"/>
    </row>
    <row r="2347" spans="1:35">
      <c r="A2347" s="12"/>
      <c r="B2347"/>
      <c r="E2347"/>
      <c r="J2347"/>
      <c r="O2347"/>
      <c r="T2347"/>
      <c r="Y2347"/>
      <c r="AD2347"/>
      <c r="AI2347"/>
    </row>
    <row r="2348" spans="1:35">
      <c r="A2348" s="12"/>
      <c r="B2348"/>
      <c r="E2348"/>
      <c r="J2348"/>
      <c r="O2348"/>
      <c r="T2348"/>
      <c r="Y2348"/>
      <c r="AD2348"/>
      <c r="AI2348"/>
    </row>
    <row r="2349" spans="1:35">
      <c r="A2349" s="12"/>
      <c r="B2349"/>
      <c r="E2349"/>
      <c r="J2349"/>
      <c r="O2349"/>
      <c r="T2349"/>
      <c r="Y2349"/>
      <c r="AD2349"/>
      <c r="AI2349"/>
    </row>
    <row r="2350" spans="1:35">
      <c r="A2350" s="12"/>
      <c r="B2350"/>
      <c r="E2350"/>
      <c r="J2350"/>
      <c r="O2350"/>
      <c r="T2350"/>
      <c r="Y2350"/>
      <c r="AD2350"/>
      <c r="AI2350"/>
    </row>
    <row r="2351" spans="1:35">
      <c r="A2351" s="12"/>
      <c r="B2351"/>
      <c r="E2351"/>
      <c r="J2351"/>
      <c r="O2351"/>
      <c r="T2351"/>
      <c r="Y2351"/>
      <c r="AD2351"/>
      <c r="AI2351"/>
    </row>
    <row r="2352" spans="1:35">
      <c r="A2352" s="12"/>
      <c r="B2352"/>
      <c r="E2352"/>
      <c r="J2352"/>
      <c r="O2352"/>
      <c r="T2352"/>
      <c r="Y2352"/>
      <c r="AD2352"/>
      <c r="AI2352"/>
    </row>
    <row r="2353" spans="1:35">
      <c r="A2353" s="12"/>
      <c r="B2353"/>
      <c r="E2353"/>
      <c r="J2353"/>
      <c r="O2353"/>
      <c r="T2353"/>
      <c r="Y2353"/>
      <c r="AD2353"/>
      <c r="AI2353"/>
    </row>
    <row r="2354" spans="1:35">
      <c r="A2354" s="12"/>
      <c r="B2354"/>
      <c r="E2354"/>
      <c r="J2354"/>
      <c r="O2354"/>
      <c r="T2354"/>
      <c r="Y2354"/>
      <c r="AD2354"/>
      <c r="AI2354"/>
    </row>
    <row r="2355" spans="1:35">
      <c r="A2355" s="12"/>
      <c r="B2355"/>
      <c r="E2355"/>
      <c r="J2355"/>
      <c r="O2355"/>
      <c r="T2355"/>
      <c r="Y2355"/>
      <c r="AD2355"/>
      <c r="AI2355"/>
    </row>
    <row r="2356" spans="1:35">
      <c r="A2356" s="12"/>
      <c r="B2356"/>
      <c r="E2356"/>
      <c r="J2356"/>
      <c r="O2356"/>
      <c r="T2356"/>
      <c r="Y2356"/>
      <c r="AD2356"/>
      <c r="AI2356"/>
    </row>
    <row r="2357" spans="1:35">
      <c r="A2357" s="12"/>
      <c r="B2357"/>
      <c r="E2357"/>
      <c r="J2357"/>
      <c r="O2357"/>
      <c r="T2357"/>
      <c r="Y2357"/>
      <c r="AD2357"/>
      <c r="AI2357"/>
    </row>
    <row r="2358" spans="1:35">
      <c r="A2358" s="12"/>
      <c r="B2358"/>
      <c r="E2358"/>
      <c r="J2358"/>
      <c r="O2358"/>
      <c r="T2358"/>
      <c r="Y2358"/>
      <c r="AD2358"/>
      <c r="AI2358"/>
    </row>
    <row r="2359" spans="1:35">
      <c r="A2359" s="12"/>
      <c r="B2359"/>
      <c r="E2359"/>
      <c r="J2359"/>
      <c r="O2359"/>
      <c r="T2359"/>
      <c r="Y2359"/>
      <c r="AD2359"/>
      <c r="AI2359"/>
    </row>
    <row r="2360" spans="1:35">
      <c r="A2360" s="12"/>
      <c r="B2360"/>
      <c r="E2360"/>
      <c r="J2360"/>
      <c r="O2360"/>
      <c r="T2360"/>
      <c r="Y2360"/>
      <c r="AD2360"/>
      <c r="AI2360"/>
    </row>
    <row r="2361" spans="1:35">
      <c r="A2361" s="12"/>
      <c r="B2361"/>
      <c r="E2361"/>
      <c r="J2361"/>
      <c r="O2361"/>
      <c r="T2361"/>
      <c r="Y2361"/>
      <c r="AD2361"/>
      <c r="AI2361"/>
    </row>
    <row r="2362" spans="1:35">
      <c r="A2362" s="12"/>
      <c r="B2362"/>
      <c r="E2362"/>
      <c r="J2362"/>
      <c r="O2362"/>
      <c r="T2362"/>
      <c r="Y2362"/>
      <c r="AD2362"/>
      <c r="AI2362"/>
    </row>
    <row r="2363" spans="1:35">
      <c r="A2363" s="12"/>
      <c r="B2363"/>
      <c r="E2363"/>
      <c r="J2363"/>
      <c r="O2363"/>
      <c r="T2363"/>
      <c r="Y2363"/>
      <c r="AD2363"/>
      <c r="AI2363"/>
    </row>
    <row r="2364" spans="1:35">
      <c r="A2364" s="12"/>
      <c r="B2364"/>
      <c r="E2364"/>
      <c r="J2364"/>
      <c r="O2364"/>
      <c r="T2364"/>
      <c r="Y2364"/>
      <c r="AD2364"/>
      <c r="AI2364"/>
    </row>
    <row r="2365" spans="1:35">
      <c r="A2365" s="12"/>
      <c r="B2365"/>
      <c r="E2365"/>
      <c r="J2365"/>
      <c r="O2365"/>
      <c r="T2365"/>
      <c r="Y2365"/>
      <c r="AD2365"/>
      <c r="AI2365"/>
    </row>
    <row r="2366" spans="1:35">
      <c r="A2366" s="12"/>
      <c r="B2366"/>
      <c r="E2366"/>
      <c r="J2366"/>
      <c r="O2366"/>
      <c r="T2366"/>
      <c r="Y2366"/>
      <c r="AD2366"/>
      <c r="AI2366"/>
    </row>
    <row r="2367" spans="1:35">
      <c r="A2367" s="12"/>
      <c r="B2367"/>
      <c r="E2367"/>
      <c r="J2367"/>
      <c r="O2367"/>
      <c r="T2367"/>
      <c r="Y2367"/>
      <c r="AD2367"/>
      <c r="AI2367"/>
    </row>
    <row r="2368" spans="1:35">
      <c r="A2368" s="12"/>
      <c r="B2368"/>
      <c r="E2368"/>
      <c r="J2368"/>
      <c r="O2368"/>
      <c r="T2368"/>
      <c r="Y2368"/>
      <c r="AD2368"/>
      <c r="AI2368"/>
    </row>
    <row r="2369" spans="1:35">
      <c r="A2369" s="12"/>
      <c r="B2369"/>
      <c r="E2369"/>
      <c r="J2369"/>
      <c r="O2369"/>
      <c r="T2369"/>
      <c r="Y2369"/>
      <c r="AD2369"/>
      <c r="AI2369"/>
    </row>
    <row r="2370" spans="1:35">
      <c r="A2370" s="12"/>
      <c r="B2370"/>
      <c r="E2370"/>
      <c r="J2370"/>
      <c r="O2370"/>
      <c r="T2370"/>
      <c r="Y2370"/>
      <c r="AD2370"/>
      <c r="AI2370"/>
    </row>
    <row r="2371" spans="1:35">
      <c r="A2371" s="12"/>
      <c r="B2371"/>
      <c r="E2371"/>
      <c r="J2371"/>
      <c r="O2371"/>
      <c r="T2371"/>
      <c r="Y2371"/>
      <c r="AD2371"/>
      <c r="AI2371"/>
    </row>
    <row r="2372" spans="1:35">
      <c r="A2372" s="12"/>
      <c r="B2372"/>
      <c r="E2372"/>
      <c r="J2372"/>
      <c r="O2372"/>
      <c r="T2372"/>
      <c r="Y2372"/>
      <c r="AD2372"/>
      <c r="AI2372"/>
    </row>
    <row r="2373" spans="1:35">
      <c r="A2373" s="12"/>
      <c r="B2373"/>
      <c r="E2373"/>
      <c r="J2373"/>
      <c r="O2373"/>
      <c r="T2373"/>
      <c r="Y2373"/>
      <c r="AD2373"/>
      <c r="AI2373"/>
    </row>
    <row r="2374" spans="1:35">
      <c r="A2374" s="12"/>
      <c r="B2374"/>
      <c r="E2374"/>
      <c r="J2374"/>
      <c r="O2374"/>
      <c r="T2374"/>
      <c r="Y2374"/>
      <c r="AD2374"/>
      <c r="AI2374"/>
    </row>
    <row r="2375" spans="1:35">
      <c r="A2375" s="12"/>
      <c r="B2375"/>
      <c r="E2375"/>
      <c r="J2375"/>
      <c r="O2375"/>
      <c r="T2375"/>
      <c r="Y2375"/>
      <c r="AD2375"/>
      <c r="AI2375"/>
    </row>
    <row r="2376" spans="1:35">
      <c r="A2376" s="12"/>
      <c r="B2376"/>
      <c r="E2376"/>
      <c r="J2376"/>
      <c r="O2376"/>
      <c r="T2376"/>
      <c r="Y2376"/>
      <c r="AD2376"/>
      <c r="AI2376"/>
    </row>
    <row r="2377" spans="1:35">
      <c r="A2377" s="12"/>
      <c r="B2377"/>
      <c r="E2377"/>
      <c r="J2377"/>
      <c r="O2377"/>
      <c r="T2377"/>
      <c r="Y2377"/>
      <c r="AD2377"/>
      <c r="AI2377"/>
    </row>
    <row r="2378" spans="1:35">
      <c r="A2378" s="12"/>
      <c r="B2378"/>
      <c r="E2378"/>
      <c r="J2378"/>
      <c r="O2378"/>
      <c r="T2378"/>
      <c r="Y2378"/>
      <c r="AD2378"/>
      <c r="AI2378"/>
    </row>
    <row r="2379" spans="1:35">
      <c r="A2379" s="12"/>
      <c r="B2379"/>
      <c r="E2379"/>
      <c r="J2379"/>
      <c r="O2379"/>
      <c r="T2379"/>
      <c r="Y2379"/>
      <c r="AD2379"/>
      <c r="AI2379"/>
    </row>
    <row r="2380" spans="1:35">
      <c r="A2380" s="12"/>
      <c r="B2380"/>
      <c r="E2380"/>
      <c r="J2380"/>
      <c r="O2380"/>
      <c r="T2380"/>
      <c r="Y2380"/>
      <c r="AD2380"/>
      <c r="AI2380"/>
    </row>
    <row r="2381" spans="1:35">
      <c r="A2381" s="12"/>
      <c r="B2381"/>
      <c r="E2381"/>
      <c r="J2381"/>
      <c r="O2381"/>
      <c r="T2381"/>
      <c r="Y2381"/>
      <c r="AD2381"/>
      <c r="AI2381"/>
    </row>
    <row r="2382" spans="1:35">
      <c r="A2382" s="12"/>
      <c r="B2382"/>
      <c r="E2382"/>
      <c r="J2382"/>
      <c r="O2382"/>
      <c r="T2382"/>
      <c r="Y2382"/>
      <c r="AD2382"/>
      <c r="AI2382"/>
    </row>
    <row r="2383" spans="1:35">
      <c r="A2383" s="12"/>
      <c r="B2383"/>
      <c r="E2383"/>
      <c r="J2383"/>
      <c r="O2383"/>
      <c r="T2383"/>
      <c r="Y2383"/>
      <c r="AD2383"/>
      <c r="AI2383"/>
    </row>
    <row r="2384" spans="1:35">
      <c r="A2384" s="12"/>
      <c r="B2384"/>
      <c r="E2384"/>
      <c r="J2384"/>
      <c r="O2384"/>
      <c r="T2384"/>
      <c r="Y2384"/>
      <c r="AD2384"/>
      <c r="AI2384"/>
    </row>
    <row r="2385" spans="1:35">
      <c r="A2385" s="12"/>
      <c r="B2385"/>
      <c r="E2385"/>
      <c r="J2385"/>
      <c r="O2385"/>
      <c r="T2385"/>
      <c r="Y2385"/>
      <c r="AD2385"/>
      <c r="AI2385"/>
    </row>
    <row r="2386" spans="1:35">
      <c r="A2386" s="12"/>
      <c r="B2386"/>
      <c r="E2386"/>
      <c r="J2386"/>
      <c r="O2386"/>
      <c r="T2386"/>
      <c r="Y2386"/>
      <c r="AD2386"/>
      <c r="AI2386"/>
    </row>
    <row r="2387" spans="1:35">
      <c r="A2387" s="12"/>
      <c r="B2387"/>
      <c r="E2387"/>
      <c r="J2387"/>
      <c r="O2387"/>
      <c r="T2387"/>
      <c r="Y2387"/>
      <c r="AD2387"/>
      <c r="AI2387"/>
    </row>
    <row r="2388" spans="1:35">
      <c r="A2388" s="12"/>
      <c r="B2388"/>
      <c r="E2388"/>
      <c r="J2388"/>
      <c r="O2388"/>
      <c r="T2388"/>
      <c r="Y2388"/>
      <c r="AD2388"/>
      <c r="AI2388"/>
    </row>
    <row r="2389" spans="1:35">
      <c r="A2389" s="12"/>
      <c r="B2389"/>
      <c r="E2389"/>
      <c r="J2389"/>
      <c r="O2389"/>
      <c r="T2389"/>
      <c r="Y2389"/>
      <c r="AD2389"/>
      <c r="AI2389"/>
    </row>
    <row r="2390" spans="1:35">
      <c r="A2390" s="12"/>
      <c r="B2390"/>
      <c r="E2390"/>
      <c r="J2390"/>
      <c r="O2390"/>
      <c r="T2390"/>
      <c r="Y2390"/>
      <c r="AD2390"/>
      <c r="AI2390"/>
    </row>
    <row r="2391" spans="1:35">
      <c r="A2391" s="12"/>
      <c r="B2391"/>
      <c r="E2391"/>
      <c r="J2391"/>
      <c r="O2391"/>
      <c r="T2391"/>
      <c r="Y2391"/>
      <c r="AD2391"/>
      <c r="AI2391"/>
    </row>
    <row r="2392" spans="1:35">
      <c r="A2392" s="12"/>
      <c r="B2392"/>
      <c r="E2392"/>
      <c r="J2392"/>
      <c r="O2392"/>
      <c r="T2392"/>
      <c r="Y2392"/>
      <c r="AD2392"/>
      <c r="AI2392"/>
    </row>
    <row r="2393" spans="1:35">
      <c r="A2393" s="12"/>
      <c r="B2393"/>
      <c r="E2393"/>
      <c r="J2393"/>
      <c r="O2393"/>
      <c r="T2393"/>
      <c r="Y2393"/>
      <c r="AD2393"/>
      <c r="AI2393"/>
    </row>
    <row r="2394" spans="1:35">
      <c r="A2394" s="12"/>
      <c r="B2394"/>
      <c r="E2394"/>
      <c r="J2394"/>
      <c r="O2394"/>
      <c r="T2394"/>
      <c r="Y2394"/>
      <c r="AD2394"/>
      <c r="AI2394"/>
    </row>
    <row r="2395" spans="1:35">
      <c r="A2395" s="12"/>
      <c r="B2395"/>
      <c r="E2395"/>
      <c r="J2395"/>
      <c r="O2395"/>
      <c r="T2395"/>
      <c r="Y2395"/>
      <c r="AD2395"/>
      <c r="AI2395"/>
    </row>
    <row r="2396" spans="1:35">
      <c r="A2396" s="12"/>
      <c r="B2396"/>
      <c r="E2396"/>
      <c r="J2396"/>
      <c r="O2396"/>
      <c r="T2396"/>
      <c r="Y2396"/>
      <c r="AD2396"/>
      <c r="AI2396"/>
    </row>
    <row r="2397" spans="1:35">
      <c r="A2397" s="12"/>
      <c r="B2397"/>
      <c r="E2397"/>
      <c r="J2397"/>
      <c r="O2397"/>
      <c r="T2397"/>
      <c r="Y2397"/>
      <c r="AD2397"/>
      <c r="AI2397"/>
    </row>
    <row r="2398" spans="1:35">
      <c r="A2398" s="12"/>
      <c r="B2398"/>
      <c r="E2398"/>
      <c r="J2398"/>
      <c r="O2398"/>
      <c r="T2398"/>
      <c r="Y2398"/>
      <c r="AD2398"/>
      <c r="AI2398"/>
    </row>
    <row r="2399" spans="1:35">
      <c r="A2399" s="12"/>
      <c r="B2399"/>
      <c r="E2399"/>
      <c r="J2399"/>
      <c r="O2399"/>
      <c r="T2399"/>
      <c r="Y2399"/>
      <c r="AD2399"/>
      <c r="AI2399"/>
    </row>
    <row r="2400" spans="1:35">
      <c r="A2400" s="12"/>
      <c r="B2400"/>
      <c r="E2400"/>
      <c r="J2400"/>
      <c r="O2400"/>
      <c r="T2400"/>
      <c r="Y2400"/>
      <c r="AD2400"/>
      <c r="AI2400"/>
    </row>
    <row r="2401" spans="1:35">
      <c r="A2401" s="12"/>
      <c r="B2401"/>
      <c r="E2401"/>
      <c r="J2401"/>
      <c r="O2401"/>
      <c r="T2401"/>
      <c r="Y2401"/>
      <c r="AD2401"/>
      <c r="AI2401"/>
    </row>
    <row r="2402" spans="1:35">
      <c r="A2402" s="12"/>
      <c r="B2402"/>
      <c r="E2402"/>
      <c r="J2402"/>
      <c r="O2402"/>
      <c r="T2402"/>
      <c r="Y2402"/>
      <c r="AD2402"/>
      <c r="AI2402"/>
    </row>
    <row r="2403" spans="1:35">
      <c r="A2403" s="12"/>
      <c r="B2403"/>
      <c r="E2403"/>
      <c r="J2403"/>
      <c r="O2403"/>
      <c r="T2403"/>
      <c r="Y2403"/>
      <c r="AD2403"/>
      <c r="AI2403"/>
    </row>
    <row r="2404" spans="1:35">
      <c r="A2404" s="12"/>
      <c r="B2404"/>
      <c r="E2404"/>
      <c r="J2404"/>
      <c r="O2404"/>
      <c r="T2404"/>
      <c r="Y2404"/>
      <c r="AD2404"/>
      <c r="AI2404"/>
    </row>
    <row r="2405" spans="1:35">
      <c r="A2405" s="12"/>
      <c r="B2405"/>
      <c r="E2405"/>
      <c r="J2405"/>
      <c r="O2405"/>
      <c r="T2405"/>
      <c r="Y2405"/>
      <c r="AD2405"/>
      <c r="AI2405"/>
    </row>
    <row r="2406" spans="1:35">
      <c r="A2406" s="12"/>
      <c r="B2406"/>
      <c r="E2406"/>
      <c r="J2406"/>
      <c r="O2406"/>
      <c r="T2406"/>
      <c r="Y2406"/>
      <c r="AD2406"/>
      <c r="AI2406"/>
    </row>
    <row r="2407" spans="1:35">
      <c r="A2407" s="12"/>
      <c r="B2407"/>
      <c r="E2407"/>
      <c r="J2407"/>
      <c r="O2407"/>
      <c r="T2407"/>
      <c r="Y2407"/>
      <c r="AD2407"/>
      <c r="AI2407"/>
    </row>
    <row r="2408" spans="1:35">
      <c r="A2408" s="12"/>
      <c r="B2408"/>
      <c r="E2408"/>
      <c r="J2408"/>
      <c r="O2408"/>
      <c r="T2408"/>
      <c r="Y2408"/>
      <c r="AD2408"/>
      <c r="AI2408"/>
    </row>
    <row r="2409" spans="1:35">
      <c r="A2409" s="12"/>
      <c r="B2409"/>
      <c r="E2409"/>
      <c r="J2409"/>
      <c r="O2409"/>
      <c r="T2409"/>
      <c r="Y2409"/>
      <c r="AD2409"/>
      <c r="AI2409"/>
    </row>
    <row r="2410" spans="1:35">
      <c r="A2410" s="12"/>
      <c r="B2410"/>
      <c r="E2410"/>
      <c r="J2410"/>
      <c r="O2410"/>
      <c r="T2410"/>
      <c r="Y2410"/>
      <c r="AD2410"/>
      <c r="AI2410"/>
    </row>
    <row r="2411" spans="1:35">
      <c r="A2411" s="12"/>
      <c r="B2411"/>
      <c r="E2411"/>
      <c r="J2411"/>
      <c r="O2411"/>
      <c r="T2411"/>
      <c r="Y2411"/>
      <c r="AD2411"/>
      <c r="AI2411"/>
    </row>
    <row r="2412" spans="1:35">
      <c r="A2412" s="12"/>
      <c r="B2412"/>
      <c r="E2412"/>
      <c r="J2412"/>
      <c r="O2412"/>
      <c r="T2412"/>
      <c r="Y2412"/>
      <c r="AD2412"/>
      <c r="AI2412"/>
    </row>
    <row r="2413" spans="1:35">
      <c r="A2413" s="12"/>
      <c r="B2413"/>
      <c r="E2413"/>
      <c r="J2413"/>
      <c r="O2413"/>
      <c r="T2413"/>
      <c r="Y2413"/>
      <c r="AD2413"/>
      <c r="AI2413"/>
    </row>
    <row r="2414" spans="1:35">
      <c r="A2414" s="12"/>
      <c r="B2414"/>
      <c r="E2414"/>
      <c r="J2414"/>
      <c r="O2414"/>
      <c r="T2414"/>
      <c r="Y2414"/>
      <c r="AD2414"/>
      <c r="AI2414"/>
    </row>
    <row r="2415" spans="1:35">
      <c r="A2415" s="12"/>
      <c r="B2415"/>
      <c r="E2415"/>
      <c r="J2415"/>
      <c r="O2415"/>
      <c r="T2415"/>
      <c r="Y2415"/>
      <c r="AD2415"/>
      <c r="AI2415"/>
    </row>
    <row r="2416" spans="1:35">
      <c r="A2416" s="12"/>
      <c r="B2416"/>
      <c r="E2416"/>
      <c r="J2416"/>
      <c r="O2416"/>
      <c r="T2416"/>
      <c r="Y2416"/>
      <c r="AD2416"/>
      <c r="AI2416"/>
    </row>
    <row r="2417" spans="1:35">
      <c r="A2417" s="12"/>
      <c r="B2417"/>
      <c r="E2417"/>
      <c r="J2417"/>
      <c r="O2417"/>
      <c r="T2417"/>
      <c r="Y2417"/>
      <c r="AD2417"/>
      <c r="AI2417"/>
    </row>
    <row r="2418" spans="1:35">
      <c r="A2418" s="12"/>
      <c r="B2418"/>
      <c r="E2418"/>
      <c r="J2418"/>
      <c r="O2418"/>
      <c r="T2418"/>
      <c r="Y2418"/>
      <c r="AD2418"/>
      <c r="AI2418"/>
    </row>
    <row r="2419" spans="1:35">
      <c r="A2419" s="12"/>
      <c r="B2419"/>
      <c r="E2419"/>
      <c r="J2419"/>
      <c r="O2419"/>
      <c r="T2419"/>
      <c r="Y2419"/>
      <c r="AD2419"/>
      <c r="AI2419"/>
    </row>
    <row r="2420" spans="1:35">
      <c r="A2420" s="12"/>
      <c r="B2420"/>
      <c r="E2420"/>
      <c r="J2420"/>
      <c r="O2420"/>
      <c r="T2420"/>
      <c r="Y2420"/>
      <c r="AD2420"/>
      <c r="AI2420"/>
    </row>
    <row r="2421" spans="1:35">
      <c r="A2421" s="12"/>
      <c r="B2421"/>
      <c r="E2421"/>
      <c r="J2421"/>
      <c r="O2421"/>
      <c r="T2421"/>
      <c r="Y2421"/>
      <c r="AD2421"/>
      <c r="AI2421"/>
    </row>
    <row r="2422" spans="1:35">
      <c r="A2422" s="12"/>
      <c r="B2422"/>
      <c r="E2422"/>
      <c r="J2422"/>
      <c r="O2422"/>
      <c r="T2422"/>
      <c r="Y2422"/>
      <c r="AD2422"/>
      <c r="AI2422"/>
    </row>
    <row r="2423" spans="1:35">
      <c r="A2423" s="12"/>
      <c r="B2423"/>
      <c r="E2423"/>
      <c r="J2423"/>
      <c r="O2423"/>
      <c r="T2423"/>
      <c r="Y2423"/>
      <c r="AD2423"/>
      <c r="AI2423"/>
    </row>
    <row r="2424" spans="1:35">
      <c r="A2424" s="12"/>
      <c r="B2424"/>
      <c r="E2424"/>
      <c r="J2424"/>
      <c r="O2424"/>
      <c r="T2424"/>
      <c r="Y2424"/>
      <c r="AD2424"/>
      <c r="AI2424"/>
    </row>
    <row r="2425" spans="1:35">
      <c r="A2425" s="12"/>
      <c r="B2425"/>
      <c r="E2425"/>
      <c r="J2425"/>
      <c r="O2425"/>
      <c r="T2425"/>
      <c r="Y2425"/>
      <c r="AD2425"/>
      <c r="AI2425"/>
    </row>
    <row r="2426" spans="1:35">
      <c r="A2426" s="12"/>
      <c r="B2426"/>
      <c r="E2426"/>
      <c r="J2426"/>
      <c r="O2426"/>
      <c r="T2426"/>
      <c r="Y2426"/>
      <c r="AD2426"/>
      <c r="AI2426"/>
    </row>
    <row r="2427" spans="1:35">
      <c r="A2427" s="12"/>
      <c r="B2427"/>
      <c r="E2427"/>
      <c r="J2427"/>
      <c r="O2427"/>
      <c r="T2427"/>
      <c r="Y2427"/>
      <c r="AD2427"/>
      <c r="AI2427"/>
    </row>
    <row r="2428" spans="1:35">
      <c r="A2428" s="12"/>
      <c r="B2428"/>
      <c r="E2428"/>
      <c r="J2428"/>
      <c r="O2428"/>
      <c r="T2428"/>
      <c r="Y2428"/>
      <c r="AD2428"/>
      <c r="AI2428"/>
    </row>
    <row r="2429" spans="1:35">
      <c r="A2429" s="12"/>
      <c r="B2429"/>
      <c r="E2429"/>
      <c r="J2429"/>
      <c r="O2429"/>
      <c r="T2429"/>
      <c r="Y2429"/>
      <c r="AD2429"/>
      <c r="AI2429"/>
    </row>
    <row r="2430" spans="1:35">
      <c r="A2430" s="12"/>
      <c r="B2430"/>
      <c r="E2430"/>
      <c r="J2430"/>
      <c r="O2430"/>
      <c r="T2430"/>
      <c r="Y2430"/>
      <c r="AD2430"/>
      <c r="AI2430"/>
    </row>
    <row r="2431" spans="1:35">
      <c r="A2431" s="12"/>
      <c r="B2431"/>
      <c r="E2431"/>
      <c r="J2431"/>
      <c r="O2431"/>
      <c r="T2431"/>
      <c r="Y2431"/>
      <c r="AD2431"/>
      <c r="AI2431"/>
    </row>
    <row r="2432" spans="1:35">
      <c r="A2432" s="12"/>
      <c r="B2432"/>
      <c r="E2432"/>
      <c r="J2432"/>
      <c r="O2432"/>
      <c r="T2432"/>
      <c r="Y2432"/>
      <c r="AD2432"/>
      <c r="AI2432"/>
    </row>
    <row r="2433" spans="1:35">
      <c r="A2433" s="12"/>
      <c r="B2433"/>
      <c r="E2433"/>
      <c r="J2433"/>
      <c r="O2433"/>
      <c r="T2433"/>
      <c r="Y2433"/>
      <c r="AD2433"/>
      <c r="AI2433"/>
    </row>
    <row r="2434" spans="1:35">
      <c r="A2434" s="12"/>
      <c r="B2434"/>
      <c r="E2434"/>
      <c r="J2434"/>
      <c r="O2434"/>
      <c r="T2434"/>
      <c r="Y2434"/>
      <c r="AD2434"/>
      <c r="AI2434"/>
    </row>
    <row r="2435" spans="1:35">
      <c r="A2435" s="12"/>
      <c r="B2435"/>
      <c r="E2435"/>
      <c r="J2435"/>
      <c r="O2435"/>
      <c r="T2435"/>
      <c r="Y2435"/>
      <c r="AD2435"/>
      <c r="AI2435"/>
    </row>
    <row r="2436" spans="1:35">
      <c r="A2436" s="12"/>
      <c r="B2436"/>
      <c r="E2436"/>
      <c r="J2436"/>
      <c r="O2436"/>
      <c r="T2436"/>
      <c r="Y2436"/>
      <c r="AD2436"/>
      <c r="AI2436"/>
    </row>
    <row r="2437" spans="1:35">
      <c r="A2437" s="12"/>
      <c r="B2437"/>
      <c r="E2437"/>
      <c r="J2437"/>
      <c r="O2437"/>
      <c r="T2437"/>
      <c r="Y2437"/>
      <c r="AD2437"/>
      <c r="AI2437"/>
    </row>
    <row r="2438" spans="1:35">
      <c r="A2438" s="12"/>
      <c r="B2438"/>
      <c r="E2438"/>
      <c r="J2438"/>
      <c r="O2438"/>
      <c r="T2438"/>
      <c r="Y2438"/>
      <c r="AD2438"/>
      <c r="AI2438"/>
    </row>
    <row r="2439" spans="1:35">
      <c r="A2439" s="12"/>
      <c r="B2439"/>
      <c r="E2439"/>
      <c r="J2439"/>
      <c r="O2439"/>
      <c r="T2439"/>
      <c r="Y2439"/>
      <c r="AD2439"/>
      <c r="AI2439"/>
    </row>
    <row r="2440" spans="1:35">
      <c r="A2440" s="12"/>
      <c r="B2440"/>
      <c r="E2440"/>
      <c r="J2440"/>
      <c r="O2440"/>
      <c r="T2440"/>
      <c r="Y2440"/>
      <c r="AD2440"/>
      <c r="AI2440"/>
    </row>
    <row r="2441" spans="1:35">
      <c r="A2441" s="12"/>
      <c r="B2441"/>
      <c r="E2441"/>
      <c r="J2441"/>
      <c r="O2441"/>
      <c r="T2441"/>
      <c r="Y2441"/>
      <c r="AD2441"/>
      <c r="AI2441"/>
    </row>
    <row r="2442" spans="1:35">
      <c r="A2442" s="12"/>
      <c r="B2442"/>
      <c r="E2442"/>
      <c r="J2442"/>
      <c r="O2442"/>
      <c r="T2442"/>
      <c r="Y2442"/>
      <c r="AD2442"/>
      <c r="AI2442"/>
    </row>
    <row r="2443" spans="1:35">
      <c r="A2443" s="12"/>
      <c r="B2443"/>
      <c r="E2443"/>
      <c r="J2443"/>
      <c r="O2443"/>
      <c r="T2443"/>
      <c r="Y2443"/>
      <c r="AD2443"/>
      <c r="AI2443"/>
    </row>
    <row r="2444" spans="1:35">
      <c r="A2444" s="12"/>
      <c r="B2444"/>
      <c r="E2444"/>
      <c r="J2444"/>
      <c r="O2444"/>
      <c r="T2444"/>
      <c r="Y2444"/>
      <c r="AD2444"/>
      <c r="AI2444"/>
    </row>
    <row r="2445" spans="1:35">
      <c r="A2445" s="12"/>
      <c r="B2445"/>
      <c r="E2445"/>
      <c r="J2445"/>
      <c r="O2445"/>
      <c r="T2445"/>
      <c r="Y2445"/>
      <c r="AD2445"/>
      <c r="AI2445"/>
    </row>
    <row r="2446" spans="1:35">
      <c r="A2446" s="12"/>
      <c r="B2446"/>
      <c r="E2446"/>
      <c r="J2446"/>
      <c r="O2446"/>
      <c r="T2446"/>
      <c r="Y2446"/>
      <c r="AD2446"/>
      <c r="AI2446"/>
    </row>
    <row r="2447" spans="1:35">
      <c r="A2447" s="12"/>
      <c r="B2447"/>
      <c r="E2447"/>
      <c r="J2447"/>
      <c r="O2447"/>
      <c r="T2447"/>
      <c r="Y2447"/>
      <c r="AD2447"/>
      <c r="AI2447"/>
    </row>
    <row r="2448" spans="1:35">
      <c r="A2448" s="12"/>
      <c r="B2448"/>
      <c r="E2448"/>
      <c r="J2448"/>
      <c r="O2448"/>
      <c r="T2448"/>
      <c r="Y2448"/>
      <c r="AD2448"/>
      <c r="AI2448"/>
    </row>
    <row r="2449" spans="1:35">
      <c r="A2449" s="12"/>
      <c r="B2449"/>
      <c r="E2449"/>
      <c r="J2449"/>
      <c r="O2449"/>
      <c r="T2449"/>
      <c r="Y2449"/>
      <c r="AD2449"/>
      <c r="AI2449"/>
    </row>
    <row r="2450" spans="1:35">
      <c r="A2450" s="12"/>
      <c r="B2450"/>
      <c r="E2450"/>
      <c r="J2450"/>
      <c r="O2450"/>
      <c r="T2450"/>
      <c r="Y2450"/>
      <c r="AD2450"/>
      <c r="AI2450"/>
    </row>
    <row r="2451" spans="1:35">
      <c r="A2451" s="12"/>
      <c r="B2451"/>
      <c r="E2451"/>
      <c r="J2451"/>
      <c r="O2451"/>
      <c r="T2451"/>
      <c r="Y2451"/>
      <c r="AD2451"/>
      <c r="AI2451"/>
    </row>
    <row r="2452" spans="1:35">
      <c r="A2452" s="12"/>
      <c r="B2452"/>
      <c r="E2452"/>
      <c r="J2452"/>
      <c r="O2452"/>
      <c r="T2452"/>
      <c r="Y2452"/>
      <c r="AD2452"/>
      <c r="AI2452"/>
    </row>
    <row r="2453" spans="1:35">
      <c r="A2453" s="12"/>
      <c r="B2453"/>
      <c r="E2453"/>
      <c r="J2453"/>
      <c r="O2453"/>
      <c r="T2453"/>
      <c r="Y2453"/>
      <c r="AD2453"/>
      <c r="AI2453"/>
    </row>
    <row r="2454" spans="1:35">
      <c r="A2454" s="12"/>
      <c r="B2454"/>
      <c r="E2454"/>
      <c r="J2454"/>
      <c r="O2454"/>
      <c r="T2454"/>
      <c r="Y2454"/>
      <c r="AD2454"/>
      <c r="AI2454"/>
    </row>
    <row r="2455" spans="1:35">
      <c r="A2455" s="12"/>
      <c r="B2455"/>
      <c r="E2455"/>
      <c r="J2455"/>
      <c r="O2455"/>
      <c r="T2455"/>
      <c r="Y2455"/>
      <c r="AD2455"/>
      <c r="AI2455"/>
    </row>
    <row r="2456" spans="1:35">
      <c r="A2456" s="12"/>
      <c r="B2456"/>
      <c r="E2456"/>
      <c r="J2456"/>
      <c r="O2456"/>
      <c r="T2456"/>
      <c r="Y2456"/>
      <c r="AD2456"/>
      <c r="AI2456"/>
    </row>
    <row r="2457" spans="1:35">
      <c r="A2457" s="12"/>
      <c r="B2457"/>
      <c r="E2457"/>
      <c r="J2457"/>
      <c r="O2457"/>
      <c r="T2457"/>
      <c r="Y2457"/>
      <c r="AD2457"/>
      <c r="AI2457"/>
    </row>
    <row r="2458" spans="1:35">
      <c r="A2458" s="12"/>
      <c r="B2458"/>
      <c r="E2458"/>
      <c r="J2458"/>
      <c r="O2458"/>
      <c r="T2458"/>
      <c r="Y2458"/>
      <c r="AD2458"/>
      <c r="AI2458"/>
    </row>
    <row r="2459" spans="1:35">
      <c r="A2459" s="12"/>
      <c r="B2459"/>
      <c r="E2459"/>
      <c r="J2459"/>
      <c r="O2459"/>
      <c r="T2459"/>
      <c r="Y2459"/>
      <c r="AD2459"/>
      <c r="AI2459"/>
    </row>
    <row r="2460" spans="1:35">
      <c r="A2460" s="12"/>
      <c r="B2460"/>
      <c r="E2460"/>
      <c r="J2460"/>
      <c r="O2460"/>
      <c r="T2460"/>
      <c r="Y2460"/>
      <c r="AD2460"/>
      <c r="AI2460"/>
    </row>
    <row r="2461" spans="1:35">
      <c r="A2461" s="12"/>
      <c r="B2461"/>
      <c r="E2461"/>
      <c r="J2461"/>
      <c r="O2461"/>
      <c r="T2461"/>
      <c r="Y2461"/>
      <c r="AD2461"/>
      <c r="AI2461"/>
    </row>
    <row r="2462" spans="1:35">
      <c r="A2462" s="12"/>
      <c r="B2462"/>
      <c r="E2462"/>
      <c r="J2462"/>
      <c r="O2462"/>
      <c r="T2462"/>
      <c r="Y2462"/>
      <c r="AD2462"/>
      <c r="AI2462"/>
    </row>
    <row r="2463" spans="1:35">
      <c r="A2463" s="12"/>
      <c r="B2463"/>
      <c r="E2463"/>
      <c r="J2463"/>
      <c r="O2463"/>
      <c r="T2463"/>
      <c r="Y2463"/>
      <c r="AD2463"/>
      <c r="AI2463"/>
    </row>
    <row r="2464" spans="1:35">
      <c r="A2464" s="12"/>
      <c r="B2464"/>
      <c r="E2464"/>
      <c r="J2464"/>
      <c r="O2464"/>
      <c r="T2464"/>
      <c r="Y2464"/>
      <c r="AD2464"/>
      <c r="AI2464"/>
    </row>
    <row r="2465" spans="1:35">
      <c r="A2465" s="12"/>
      <c r="B2465"/>
      <c r="E2465"/>
      <c r="J2465"/>
      <c r="O2465"/>
      <c r="T2465"/>
      <c r="Y2465"/>
      <c r="AD2465"/>
      <c r="AI2465"/>
    </row>
    <row r="2466" spans="1:35">
      <c r="A2466" s="12"/>
      <c r="B2466"/>
      <c r="E2466"/>
      <c r="J2466"/>
      <c r="O2466"/>
      <c r="T2466"/>
      <c r="Y2466"/>
      <c r="AD2466"/>
      <c r="AI2466"/>
    </row>
    <row r="2467" spans="1:35">
      <c r="A2467" s="12"/>
      <c r="B2467"/>
      <c r="E2467"/>
      <c r="J2467"/>
      <c r="O2467"/>
      <c r="T2467"/>
      <c r="Y2467"/>
      <c r="AD2467"/>
      <c r="AI2467"/>
    </row>
    <row r="2468" spans="1:35">
      <c r="A2468" s="12"/>
      <c r="B2468"/>
      <c r="E2468"/>
      <c r="J2468"/>
      <c r="O2468"/>
      <c r="T2468"/>
      <c r="Y2468"/>
      <c r="AD2468"/>
      <c r="AI2468"/>
    </row>
    <row r="2469" spans="1:35">
      <c r="A2469" s="12"/>
      <c r="B2469"/>
      <c r="E2469"/>
      <c r="J2469"/>
      <c r="O2469"/>
      <c r="T2469"/>
      <c r="Y2469"/>
      <c r="AD2469"/>
      <c r="AI2469"/>
    </row>
    <row r="2470" spans="1:35">
      <c r="A2470" s="12"/>
      <c r="B2470"/>
      <c r="E2470"/>
      <c r="J2470"/>
      <c r="O2470"/>
      <c r="T2470"/>
      <c r="Y2470"/>
      <c r="AD2470"/>
      <c r="AI2470"/>
    </row>
    <row r="2471" spans="1:35">
      <c r="A2471" s="12"/>
      <c r="B2471"/>
      <c r="E2471"/>
      <c r="J2471"/>
      <c r="O2471"/>
      <c r="T2471"/>
      <c r="Y2471"/>
      <c r="AD2471"/>
      <c r="AI2471"/>
    </row>
    <row r="2472" spans="1:35">
      <c r="A2472" s="12"/>
      <c r="B2472"/>
      <c r="E2472"/>
      <c r="J2472"/>
      <c r="O2472"/>
      <c r="T2472"/>
      <c r="Y2472"/>
      <c r="AD2472"/>
      <c r="AI2472"/>
    </row>
    <row r="2473" spans="1:35">
      <c r="A2473" s="12"/>
      <c r="B2473"/>
      <c r="E2473"/>
      <c r="J2473"/>
      <c r="O2473"/>
      <c r="T2473"/>
      <c r="Y2473"/>
      <c r="AD2473"/>
      <c r="AI2473"/>
    </row>
    <row r="2474" spans="1:35">
      <c r="A2474" s="12"/>
      <c r="B2474"/>
      <c r="E2474"/>
      <c r="J2474"/>
      <c r="O2474"/>
      <c r="T2474"/>
      <c r="Y2474"/>
      <c r="AD2474"/>
      <c r="AI2474"/>
    </row>
    <row r="2475" spans="1:35">
      <c r="A2475" s="12"/>
      <c r="B2475"/>
      <c r="E2475"/>
      <c r="J2475"/>
      <c r="O2475"/>
      <c r="T2475"/>
      <c r="Y2475"/>
      <c r="AD2475"/>
      <c r="AI2475"/>
    </row>
    <row r="2476" spans="1:35">
      <c r="A2476" s="12"/>
      <c r="B2476"/>
      <c r="E2476"/>
      <c r="J2476"/>
      <c r="O2476"/>
      <c r="T2476"/>
      <c r="Y2476"/>
      <c r="AD2476"/>
      <c r="AI2476"/>
    </row>
    <row r="2477" spans="1:35">
      <c r="A2477" s="12"/>
      <c r="B2477"/>
      <c r="E2477"/>
      <c r="J2477"/>
      <c r="O2477"/>
      <c r="T2477"/>
      <c r="Y2477"/>
      <c r="AD2477"/>
      <c r="AI2477"/>
    </row>
    <row r="2478" spans="1:35">
      <c r="A2478" s="12"/>
      <c r="B2478"/>
      <c r="E2478"/>
      <c r="J2478"/>
      <c r="O2478"/>
      <c r="T2478"/>
      <c r="Y2478"/>
      <c r="AD2478"/>
      <c r="AI2478"/>
    </row>
    <row r="2479" spans="1:35">
      <c r="A2479" s="12"/>
      <c r="B2479"/>
      <c r="E2479"/>
      <c r="J2479"/>
      <c r="O2479"/>
      <c r="T2479"/>
      <c r="Y2479"/>
      <c r="AD2479"/>
      <c r="AI2479"/>
    </row>
    <row r="2480" spans="1:35">
      <c r="A2480" s="12"/>
      <c r="B2480"/>
      <c r="E2480"/>
      <c r="J2480"/>
      <c r="O2480"/>
      <c r="T2480"/>
      <c r="Y2480"/>
      <c r="AD2480"/>
      <c r="AI2480"/>
    </row>
    <row r="2481" spans="1:35">
      <c r="A2481" s="12"/>
      <c r="B2481"/>
      <c r="E2481"/>
      <c r="J2481"/>
      <c r="O2481"/>
      <c r="T2481"/>
      <c r="Y2481"/>
      <c r="AD2481"/>
      <c r="AI2481"/>
    </row>
    <row r="2482" spans="1:35">
      <c r="A2482" s="12"/>
      <c r="B2482"/>
      <c r="E2482"/>
      <c r="J2482"/>
      <c r="O2482"/>
      <c r="T2482"/>
      <c r="Y2482"/>
      <c r="AD2482"/>
      <c r="AI2482"/>
    </row>
    <row r="2483" spans="1:35">
      <c r="A2483" s="12"/>
      <c r="B2483"/>
      <c r="E2483"/>
      <c r="J2483"/>
      <c r="O2483"/>
      <c r="T2483"/>
      <c r="Y2483"/>
      <c r="AD2483"/>
      <c r="AI2483"/>
    </row>
    <row r="2484" spans="1:35">
      <c r="A2484" s="12"/>
      <c r="B2484"/>
      <c r="E2484"/>
      <c r="J2484"/>
      <c r="O2484"/>
      <c r="T2484"/>
      <c r="Y2484"/>
      <c r="AD2484"/>
      <c r="AI2484"/>
    </row>
    <row r="2485" spans="1:35">
      <c r="A2485" s="12"/>
      <c r="B2485"/>
      <c r="E2485"/>
      <c r="J2485"/>
      <c r="O2485"/>
      <c r="T2485"/>
      <c r="Y2485"/>
      <c r="AD2485"/>
      <c r="AI2485"/>
    </row>
    <row r="2486" spans="1:35">
      <c r="A2486" s="12"/>
      <c r="B2486"/>
      <c r="E2486"/>
      <c r="J2486"/>
      <c r="O2486"/>
      <c r="T2486"/>
      <c r="Y2486"/>
      <c r="AD2486"/>
      <c r="AI2486"/>
    </row>
    <row r="2487" spans="1:35">
      <c r="A2487" s="12"/>
      <c r="B2487"/>
      <c r="E2487"/>
      <c r="J2487"/>
      <c r="O2487"/>
      <c r="T2487"/>
      <c r="Y2487"/>
      <c r="AD2487"/>
      <c r="AI2487"/>
    </row>
    <row r="2488" spans="1:35">
      <c r="A2488" s="12"/>
      <c r="B2488"/>
      <c r="E2488"/>
      <c r="J2488"/>
      <c r="O2488"/>
      <c r="T2488"/>
      <c r="Y2488"/>
      <c r="AD2488"/>
      <c r="AI2488"/>
    </row>
    <row r="2489" spans="1:35">
      <c r="A2489" s="12"/>
      <c r="B2489"/>
      <c r="E2489"/>
      <c r="J2489"/>
      <c r="O2489"/>
      <c r="T2489"/>
      <c r="Y2489"/>
      <c r="AD2489"/>
      <c r="AI2489"/>
    </row>
    <row r="2490" spans="1:35">
      <c r="A2490" s="12"/>
      <c r="B2490"/>
      <c r="E2490"/>
      <c r="J2490"/>
      <c r="O2490"/>
      <c r="T2490"/>
      <c r="Y2490"/>
      <c r="AD2490"/>
      <c r="AI2490"/>
    </row>
    <row r="2491" spans="1:35">
      <c r="A2491" s="12"/>
      <c r="B2491"/>
      <c r="E2491"/>
      <c r="J2491"/>
      <c r="O2491"/>
      <c r="T2491"/>
      <c r="Y2491"/>
      <c r="AD2491"/>
      <c r="AI2491"/>
    </row>
    <row r="2492" spans="1:35">
      <c r="A2492" s="12"/>
      <c r="B2492"/>
      <c r="E2492"/>
      <c r="J2492"/>
      <c r="O2492"/>
      <c r="T2492"/>
      <c r="Y2492"/>
      <c r="AD2492"/>
      <c r="AI2492"/>
    </row>
    <row r="2493" spans="1:35">
      <c r="A2493" s="12"/>
      <c r="B2493"/>
      <c r="E2493"/>
      <c r="J2493"/>
      <c r="O2493"/>
      <c r="T2493"/>
      <c r="Y2493"/>
      <c r="AD2493"/>
      <c r="AI2493"/>
    </row>
    <row r="2494" spans="1:35">
      <c r="A2494" s="12"/>
      <c r="B2494"/>
      <c r="E2494"/>
      <c r="J2494"/>
      <c r="O2494"/>
      <c r="T2494"/>
      <c r="Y2494"/>
      <c r="AD2494"/>
      <c r="AI2494"/>
    </row>
    <row r="2495" spans="1:35">
      <c r="A2495" s="12"/>
      <c r="B2495"/>
      <c r="E2495"/>
      <c r="J2495"/>
      <c r="O2495"/>
      <c r="T2495"/>
      <c r="Y2495"/>
      <c r="AD2495"/>
      <c r="AI2495"/>
    </row>
    <row r="2496" spans="1:35">
      <c r="A2496" s="12"/>
      <c r="B2496"/>
      <c r="E2496"/>
      <c r="J2496"/>
      <c r="O2496"/>
      <c r="T2496"/>
      <c r="Y2496"/>
      <c r="AD2496"/>
      <c r="AI2496"/>
    </row>
    <row r="2497" spans="1:35">
      <c r="A2497" s="12"/>
      <c r="B2497"/>
      <c r="E2497"/>
      <c r="J2497"/>
      <c r="O2497"/>
      <c r="T2497"/>
      <c r="Y2497"/>
      <c r="AD2497"/>
      <c r="AI2497"/>
    </row>
    <row r="2498" spans="1:35">
      <c r="A2498" s="12"/>
      <c r="B2498"/>
      <c r="E2498"/>
      <c r="J2498"/>
      <c r="O2498"/>
      <c r="T2498"/>
      <c r="Y2498"/>
      <c r="AD2498"/>
      <c r="AI2498"/>
    </row>
    <row r="2499" spans="1:35">
      <c r="A2499" s="12"/>
      <c r="B2499"/>
      <c r="E2499"/>
      <c r="J2499"/>
      <c r="O2499"/>
      <c r="T2499"/>
      <c r="Y2499"/>
      <c r="AD2499"/>
      <c r="AI2499"/>
    </row>
    <row r="2500" spans="1:35">
      <c r="A2500" s="12"/>
      <c r="B2500"/>
      <c r="E2500"/>
      <c r="J2500"/>
      <c r="O2500"/>
      <c r="T2500"/>
      <c r="Y2500"/>
      <c r="AD2500"/>
      <c r="AI2500"/>
    </row>
    <row r="2501" spans="1:35">
      <c r="A2501" s="12"/>
      <c r="B2501"/>
      <c r="E2501"/>
      <c r="J2501"/>
      <c r="O2501"/>
      <c r="T2501"/>
      <c r="Y2501"/>
      <c r="AD2501"/>
      <c r="AI2501"/>
    </row>
    <row r="2502" spans="1:35">
      <c r="A2502" s="12"/>
      <c r="B2502"/>
      <c r="E2502"/>
      <c r="J2502"/>
      <c r="O2502"/>
      <c r="T2502"/>
      <c r="Y2502"/>
      <c r="AD2502"/>
      <c r="AI2502"/>
    </row>
    <row r="2503" spans="1:35">
      <c r="A2503" s="12"/>
      <c r="B2503"/>
      <c r="E2503"/>
      <c r="J2503"/>
      <c r="O2503"/>
      <c r="T2503"/>
      <c r="Y2503"/>
      <c r="AD2503"/>
      <c r="AI2503"/>
    </row>
    <row r="2504" spans="1:35">
      <c r="A2504" s="12"/>
      <c r="B2504"/>
      <c r="E2504"/>
      <c r="J2504"/>
      <c r="O2504"/>
      <c r="T2504"/>
      <c r="Y2504"/>
      <c r="AD2504"/>
      <c r="AI2504"/>
    </row>
    <row r="2505" spans="1:35">
      <c r="A2505" s="12"/>
      <c r="B2505"/>
      <c r="E2505"/>
      <c r="J2505"/>
      <c r="O2505"/>
      <c r="T2505"/>
      <c r="Y2505"/>
      <c r="AD2505"/>
      <c r="AI2505"/>
    </row>
    <row r="2506" spans="1:35">
      <c r="A2506" s="12"/>
      <c r="B2506"/>
      <c r="E2506"/>
      <c r="J2506"/>
      <c r="O2506"/>
      <c r="T2506"/>
      <c r="Y2506"/>
      <c r="AD2506"/>
      <c r="AI2506"/>
    </row>
    <row r="2507" spans="1:35">
      <c r="A2507" s="12"/>
      <c r="B2507"/>
      <c r="E2507"/>
      <c r="J2507"/>
      <c r="O2507"/>
      <c r="T2507"/>
      <c r="Y2507"/>
      <c r="AD2507"/>
      <c r="AI2507"/>
    </row>
    <row r="2508" spans="1:35">
      <c r="A2508" s="12"/>
      <c r="B2508"/>
      <c r="E2508"/>
      <c r="J2508"/>
      <c r="O2508"/>
      <c r="T2508"/>
      <c r="Y2508"/>
      <c r="AD2508"/>
      <c r="AI2508"/>
    </row>
    <row r="2509" spans="1:35">
      <c r="A2509" s="12"/>
      <c r="B2509"/>
      <c r="E2509"/>
      <c r="J2509"/>
      <c r="O2509"/>
      <c r="T2509"/>
      <c r="Y2509"/>
      <c r="AD2509"/>
      <c r="AI2509"/>
    </row>
    <row r="2510" spans="1:35">
      <c r="A2510" s="12"/>
      <c r="B2510"/>
      <c r="E2510"/>
      <c r="J2510"/>
      <c r="O2510"/>
      <c r="T2510"/>
      <c r="Y2510"/>
      <c r="AD2510"/>
      <c r="AI2510"/>
    </row>
    <row r="2511" spans="1:35">
      <c r="A2511" s="12"/>
      <c r="B2511"/>
      <c r="E2511"/>
      <c r="J2511"/>
      <c r="O2511"/>
      <c r="T2511"/>
      <c r="Y2511"/>
      <c r="AD2511"/>
      <c r="AI2511"/>
    </row>
    <row r="2512" spans="1:35">
      <c r="A2512" s="12"/>
      <c r="B2512"/>
      <c r="E2512"/>
      <c r="J2512"/>
      <c r="O2512"/>
      <c r="T2512"/>
      <c r="Y2512"/>
      <c r="AD2512"/>
      <c r="AI2512"/>
    </row>
    <row r="2513" spans="1:35">
      <c r="A2513" s="12"/>
      <c r="B2513"/>
      <c r="E2513"/>
      <c r="J2513"/>
      <c r="O2513"/>
      <c r="T2513"/>
      <c r="Y2513"/>
      <c r="AD2513"/>
      <c r="AI2513"/>
    </row>
    <row r="2514" spans="1:35">
      <c r="A2514" s="12"/>
      <c r="B2514"/>
      <c r="E2514"/>
      <c r="J2514"/>
      <c r="O2514"/>
      <c r="T2514"/>
      <c r="Y2514"/>
      <c r="AD2514"/>
      <c r="AI2514"/>
    </row>
    <row r="2515" spans="1:35">
      <c r="A2515" s="12"/>
      <c r="B2515"/>
      <c r="E2515"/>
      <c r="J2515"/>
      <c r="O2515"/>
      <c r="T2515"/>
      <c r="Y2515"/>
      <c r="AD2515"/>
      <c r="AI2515"/>
    </row>
    <row r="2516" spans="1:35">
      <c r="A2516" s="12"/>
      <c r="B2516"/>
      <c r="E2516"/>
      <c r="J2516"/>
      <c r="O2516"/>
      <c r="T2516"/>
      <c r="Y2516"/>
      <c r="AD2516"/>
      <c r="AI2516"/>
    </row>
    <row r="2517" spans="1:35">
      <c r="A2517" s="12"/>
      <c r="B2517"/>
      <c r="E2517"/>
      <c r="J2517"/>
      <c r="O2517"/>
      <c r="T2517"/>
      <c r="Y2517"/>
      <c r="AD2517"/>
      <c r="AI2517"/>
    </row>
    <row r="2518" spans="1:35">
      <c r="A2518" s="12"/>
      <c r="B2518"/>
      <c r="E2518"/>
      <c r="J2518"/>
      <c r="O2518"/>
      <c r="T2518"/>
      <c r="Y2518"/>
      <c r="AD2518"/>
      <c r="AI2518"/>
    </row>
    <row r="2519" spans="1:35">
      <c r="A2519" s="12"/>
      <c r="B2519"/>
      <c r="E2519"/>
      <c r="J2519"/>
      <c r="O2519"/>
      <c r="T2519"/>
      <c r="Y2519"/>
      <c r="AD2519"/>
      <c r="AI2519"/>
    </row>
    <row r="2520" spans="1:35">
      <c r="A2520" s="12"/>
      <c r="B2520"/>
      <c r="E2520"/>
      <c r="J2520"/>
      <c r="O2520"/>
      <c r="T2520"/>
      <c r="Y2520"/>
      <c r="AD2520"/>
      <c r="AI2520"/>
    </row>
    <row r="2521" spans="1:35">
      <c r="A2521" s="12"/>
      <c r="B2521"/>
      <c r="E2521"/>
      <c r="J2521"/>
      <c r="O2521"/>
      <c r="T2521"/>
      <c r="Y2521"/>
      <c r="AD2521"/>
      <c r="AI2521"/>
    </row>
    <row r="2522" spans="1:35">
      <c r="A2522" s="12"/>
      <c r="B2522"/>
      <c r="E2522"/>
      <c r="J2522"/>
      <c r="O2522"/>
      <c r="T2522"/>
      <c r="Y2522"/>
      <c r="AD2522"/>
      <c r="AI2522"/>
    </row>
    <row r="2523" spans="1:35">
      <c r="A2523" s="12"/>
      <c r="B2523"/>
      <c r="E2523"/>
      <c r="J2523"/>
      <c r="O2523"/>
      <c r="T2523"/>
      <c r="Y2523"/>
      <c r="AD2523"/>
      <c r="AI2523"/>
    </row>
    <row r="2524" spans="1:35">
      <c r="A2524" s="12"/>
      <c r="B2524"/>
      <c r="E2524"/>
      <c r="J2524"/>
      <c r="O2524"/>
      <c r="T2524"/>
      <c r="Y2524"/>
      <c r="AD2524"/>
      <c r="AI2524"/>
    </row>
    <row r="2525" spans="1:35">
      <c r="A2525" s="12"/>
      <c r="B2525"/>
      <c r="E2525"/>
      <c r="J2525"/>
      <c r="O2525"/>
      <c r="T2525"/>
      <c r="Y2525"/>
      <c r="AD2525"/>
      <c r="AI2525"/>
    </row>
    <row r="2526" spans="1:35">
      <c r="A2526" s="12"/>
      <c r="B2526"/>
      <c r="E2526"/>
      <c r="J2526"/>
      <c r="O2526"/>
      <c r="T2526"/>
      <c r="Y2526"/>
      <c r="AD2526"/>
      <c r="AI2526"/>
    </row>
    <row r="2527" spans="1:35">
      <c r="A2527" s="12"/>
      <c r="B2527"/>
      <c r="E2527"/>
      <c r="J2527"/>
      <c r="O2527"/>
      <c r="T2527"/>
      <c r="Y2527"/>
      <c r="AD2527"/>
      <c r="AI2527"/>
    </row>
    <row r="2528" spans="1:35">
      <c r="A2528" s="12"/>
      <c r="B2528"/>
      <c r="E2528"/>
      <c r="J2528"/>
      <c r="O2528"/>
      <c r="T2528"/>
      <c r="Y2528"/>
      <c r="AD2528"/>
      <c r="AI2528"/>
    </row>
    <row r="2529" spans="1:35">
      <c r="A2529" s="12"/>
      <c r="B2529"/>
      <c r="E2529"/>
      <c r="J2529"/>
      <c r="O2529"/>
      <c r="T2529"/>
      <c r="Y2529"/>
      <c r="AD2529"/>
      <c r="AI2529"/>
    </row>
    <row r="2530" spans="1:35">
      <c r="A2530" s="12"/>
      <c r="B2530"/>
      <c r="E2530"/>
      <c r="J2530"/>
      <c r="O2530"/>
      <c r="T2530"/>
      <c r="Y2530"/>
      <c r="AD2530"/>
      <c r="AI2530"/>
    </row>
    <row r="2531" spans="1:35">
      <c r="A2531" s="12"/>
      <c r="B2531"/>
      <c r="E2531"/>
      <c r="J2531"/>
      <c r="O2531"/>
      <c r="T2531"/>
      <c r="Y2531"/>
      <c r="AD2531"/>
      <c r="AI2531"/>
    </row>
    <row r="2532" spans="1:35">
      <c r="A2532" s="12"/>
      <c r="B2532"/>
      <c r="E2532"/>
      <c r="J2532"/>
      <c r="O2532"/>
      <c r="T2532"/>
      <c r="Y2532"/>
      <c r="AD2532"/>
      <c r="AI2532"/>
    </row>
    <row r="2533" spans="1:35">
      <c r="A2533" s="12"/>
      <c r="B2533"/>
      <c r="E2533"/>
      <c r="J2533"/>
      <c r="O2533"/>
      <c r="T2533"/>
      <c r="Y2533"/>
      <c r="AD2533"/>
      <c r="AI2533"/>
    </row>
    <row r="2534" spans="1:35">
      <c r="A2534" s="12"/>
      <c r="B2534"/>
      <c r="E2534"/>
      <c r="J2534"/>
      <c r="O2534"/>
      <c r="T2534"/>
      <c r="Y2534"/>
      <c r="AD2534"/>
      <c r="AI2534"/>
    </row>
    <row r="2535" spans="1:35">
      <c r="A2535" s="12"/>
      <c r="B2535"/>
      <c r="E2535"/>
      <c r="J2535"/>
      <c r="O2535"/>
      <c r="T2535"/>
      <c r="Y2535"/>
      <c r="AD2535"/>
      <c r="AI2535"/>
    </row>
    <row r="2536" spans="1:35">
      <c r="A2536" s="12"/>
      <c r="B2536"/>
      <c r="E2536"/>
      <c r="J2536"/>
      <c r="O2536"/>
      <c r="T2536"/>
      <c r="Y2536"/>
      <c r="AD2536"/>
      <c r="AI2536"/>
    </row>
    <row r="2537" spans="1:35">
      <c r="A2537" s="12"/>
      <c r="B2537"/>
      <c r="E2537"/>
      <c r="J2537"/>
      <c r="O2537"/>
      <c r="T2537"/>
      <c r="Y2537"/>
      <c r="AD2537"/>
      <c r="AI2537"/>
    </row>
    <row r="2538" spans="1:35">
      <c r="A2538" s="12"/>
      <c r="B2538"/>
      <c r="E2538"/>
      <c r="J2538"/>
      <c r="O2538"/>
      <c r="T2538"/>
      <c r="Y2538"/>
      <c r="AD2538"/>
      <c r="AI2538"/>
    </row>
    <row r="2539" spans="1:35">
      <c r="A2539" s="12"/>
      <c r="B2539"/>
      <c r="E2539"/>
      <c r="J2539"/>
      <c r="O2539"/>
      <c r="T2539"/>
      <c r="Y2539"/>
      <c r="AD2539"/>
      <c r="AI2539"/>
    </row>
    <row r="2540" spans="1:35">
      <c r="A2540" s="12"/>
      <c r="B2540"/>
      <c r="E2540"/>
      <c r="J2540"/>
      <c r="O2540"/>
      <c r="T2540"/>
      <c r="Y2540"/>
      <c r="AD2540"/>
      <c r="AI2540"/>
    </row>
    <row r="2541" spans="1:35">
      <c r="A2541" s="12"/>
      <c r="B2541"/>
      <c r="E2541"/>
      <c r="J2541"/>
      <c r="O2541"/>
      <c r="T2541"/>
      <c r="Y2541"/>
      <c r="AD2541"/>
      <c r="AI2541"/>
    </row>
    <row r="2542" spans="1:35">
      <c r="A2542" s="12"/>
      <c r="B2542"/>
      <c r="E2542"/>
      <c r="J2542"/>
      <c r="O2542"/>
      <c r="T2542"/>
      <c r="Y2542"/>
      <c r="AD2542"/>
      <c r="AI2542"/>
    </row>
    <row r="2543" spans="1:35">
      <c r="A2543" s="12"/>
      <c r="B2543"/>
      <c r="E2543"/>
      <c r="J2543"/>
      <c r="O2543"/>
      <c r="T2543"/>
      <c r="Y2543"/>
      <c r="AD2543"/>
      <c r="AI2543"/>
    </row>
    <row r="2544" spans="1:35">
      <c r="A2544" s="12"/>
      <c r="B2544"/>
      <c r="E2544"/>
      <c r="J2544"/>
      <c r="O2544"/>
      <c r="T2544"/>
      <c r="Y2544"/>
      <c r="AD2544"/>
      <c r="AI2544"/>
    </row>
    <row r="2545" spans="1:35">
      <c r="A2545" s="12"/>
      <c r="B2545"/>
      <c r="E2545"/>
      <c r="J2545"/>
      <c r="O2545"/>
      <c r="T2545"/>
      <c r="Y2545"/>
      <c r="AD2545"/>
      <c r="AI2545"/>
    </row>
    <row r="2546" spans="1:35">
      <c r="A2546" s="12"/>
      <c r="B2546"/>
      <c r="E2546"/>
      <c r="J2546"/>
      <c r="O2546"/>
      <c r="T2546"/>
      <c r="Y2546"/>
      <c r="AD2546"/>
      <c r="AI2546"/>
    </row>
    <row r="2547" spans="1:35">
      <c r="A2547" s="12"/>
      <c r="B2547"/>
      <c r="E2547"/>
      <c r="J2547"/>
      <c r="O2547"/>
      <c r="T2547"/>
      <c r="Y2547"/>
      <c r="AD2547"/>
      <c r="AI2547"/>
    </row>
    <row r="2548" spans="1:35">
      <c r="A2548" s="12"/>
      <c r="B2548"/>
      <c r="E2548"/>
      <c r="J2548"/>
      <c r="O2548"/>
      <c r="T2548"/>
      <c r="Y2548"/>
      <c r="AD2548"/>
      <c r="AI2548"/>
    </row>
    <row r="2549" spans="1:35">
      <c r="A2549" s="12"/>
      <c r="B2549"/>
      <c r="E2549"/>
      <c r="J2549"/>
      <c r="O2549"/>
      <c r="T2549"/>
      <c r="Y2549"/>
      <c r="AD2549"/>
      <c r="AI2549"/>
    </row>
    <row r="2550" spans="1:35">
      <c r="A2550" s="12"/>
      <c r="B2550"/>
      <c r="E2550"/>
      <c r="J2550"/>
      <c r="O2550"/>
      <c r="T2550"/>
      <c r="Y2550"/>
      <c r="AD2550"/>
      <c r="AI2550"/>
    </row>
    <row r="2551" spans="1:35">
      <c r="A2551" s="12"/>
      <c r="B2551"/>
      <c r="E2551"/>
      <c r="J2551"/>
      <c r="O2551"/>
      <c r="T2551"/>
      <c r="Y2551"/>
      <c r="AD2551"/>
      <c r="AI2551"/>
    </row>
    <row r="2552" spans="1:35">
      <c r="A2552" s="12"/>
      <c r="B2552"/>
      <c r="E2552"/>
      <c r="J2552"/>
      <c r="O2552"/>
      <c r="T2552"/>
      <c r="Y2552"/>
      <c r="AD2552"/>
      <c r="AI2552"/>
    </row>
    <row r="2553" spans="1:35">
      <c r="A2553" s="12"/>
      <c r="B2553"/>
      <c r="E2553"/>
      <c r="J2553"/>
      <c r="O2553"/>
      <c r="T2553"/>
      <c r="Y2553"/>
      <c r="AD2553"/>
      <c r="AI2553"/>
    </row>
    <row r="2554" spans="1:35">
      <c r="A2554" s="12"/>
      <c r="B2554"/>
      <c r="E2554"/>
      <c r="J2554"/>
      <c r="O2554"/>
      <c r="T2554"/>
      <c r="Y2554"/>
      <c r="AD2554"/>
      <c r="AI2554"/>
    </row>
    <row r="2555" spans="1:35">
      <c r="A2555" s="12"/>
      <c r="B2555"/>
      <c r="E2555"/>
      <c r="J2555"/>
      <c r="O2555"/>
      <c r="T2555"/>
      <c r="Y2555"/>
      <c r="AD2555"/>
      <c r="AI2555"/>
    </row>
    <row r="2556" spans="1:35">
      <c r="A2556" s="12"/>
      <c r="B2556"/>
      <c r="E2556"/>
      <c r="J2556"/>
      <c r="O2556"/>
      <c r="T2556"/>
      <c r="Y2556"/>
      <c r="AD2556"/>
      <c r="AI2556"/>
    </row>
    <row r="2557" spans="1:35">
      <c r="A2557" s="12"/>
      <c r="B2557"/>
      <c r="E2557"/>
      <c r="J2557"/>
      <c r="O2557"/>
      <c r="T2557"/>
      <c r="Y2557"/>
      <c r="AD2557"/>
      <c r="AI2557"/>
    </row>
    <row r="2558" spans="1:35">
      <c r="A2558" s="12"/>
      <c r="B2558"/>
      <c r="E2558"/>
      <c r="J2558"/>
      <c r="O2558"/>
      <c r="T2558"/>
      <c r="Y2558"/>
      <c r="AD2558"/>
      <c r="AI2558"/>
    </row>
    <row r="2559" spans="1:35">
      <c r="A2559" s="12"/>
      <c r="B2559"/>
      <c r="E2559"/>
      <c r="J2559"/>
      <c r="O2559"/>
      <c r="T2559"/>
      <c r="Y2559"/>
      <c r="AD2559"/>
      <c r="AI2559"/>
    </row>
    <row r="2560" spans="1:35">
      <c r="A2560" s="12"/>
      <c r="B2560"/>
      <c r="E2560"/>
      <c r="J2560"/>
      <c r="O2560"/>
      <c r="T2560"/>
      <c r="Y2560"/>
      <c r="AD2560"/>
      <c r="AI2560"/>
    </row>
    <row r="2561" spans="1:35">
      <c r="A2561" s="12"/>
      <c r="B2561"/>
      <c r="E2561"/>
      <c r="J2561"/>
      <c r="O2561"/>
      <c r="T2561"/>
      <c r="Y2561"/>
      <c r="AD2561"/>
      <c r="AI2561"/>
    </row>
    <row r="2562" spans="1:35">
      <c r="A2562" s="12"/>
      <c r="B2562"/>
      <c r="E2562"/>
      <c r="J2562"/>
      <c r="O2562"/>
      <c r="T2562"/>
      <c r="Y2562"/>
      <c r="AD2562"/>
      <c r="AI2562"/>
    </row>
    <row r="2563" spans="1:35">
      <c r="A2563" s="12"/>
      <c r="B2563"/>
      <c r="E2563"/>
      <c r="J2563"/>
      <c r="O2563"/>
      <c r="T2563"/>
      <c r="Y2563"/>
      <c r="AD2563"/>
      <c r="AI2563"/>
    </row>
    <row r="2564" spans="1:35">
      <c r="A2564" s="12"/>
      <c r="B2564"/>
      <c r="E2564"/>
      <c r="J2564"/>
      <c r="O2564"/>
      <c r="T2564"/>
      <c r="Y2564"/>
      <c r="AD2564"/>
      <c r="AI2564"/>
    </row>
    <row r="2565" spans="1:35">
      <c r="A2565" s="12"/>
      <c r="B2565"/>
      <c r="E2565"/>
      <c r="J2565"/>
      <c r="O2565"/>
      <c r="T2565"/>
      <c r="Y2565"/>
      <c r="AD2565"/>
      <c r="AI2565"/>
    </row>
    <row r="2566" spans="1:35">
      <c r="A2566" s="12"/>
      <c r="B2566"/>
      <c r="E2566"/>
      <c r="J2566"/>
      <c r="O2566"/>
      <c r="T2566"/>
      <c r="Y2566"/>
      <c r="AD2566"/>
      <c r="AI2566"/>
    </row>
    <row r="2567" spans="1:35">
      <c r="A2567" s="12"/>
      <c r="B2567"/>
      <c r="E2567"/>
      <c r="J2567"/>
      <c r="O2567"/>
      <c r="T2567"/>
      <c r="Y2567"/>
      <c r="AD2567"/>
      <c r="AI2567"/>
    </row>
    <row r="2568" spans="1:35">
      <c r="A2568" s="12"/>
      <c r="B2568"/>
      <c r="E2568"/>
      <c r="J2568"/>
      <c r="O2568"/>
      <c r="T2568"/>
      <c r="Y2568"/>
      <c r="AD2568"/>
      <c r="AI2568"/>
    </row>
    <row r="2569" spans="1:35">
      <c r="A2569" s="12"/>
      <c r="B2569"/>
      <c r="E2569"/>
      <c r="J2569"/>
      <c r="O2569"/>
      <c r="T2569"/>
      <c r="Y2569"/>
      <c r="AD2569"/>
      <c r="AI2569"/>
    </row>
    <row r="2570" spans="1:35">
      <c r="A2570" s="12"/>
      <c r="B2570"/>
      <c r="E2570"/>
      <c r="J2570"/>
      <c r="O2570"/>
      <c r="T2570"/>
      <c r="Y2570"/>
      <c r="AD2570"/>
      <c r="AI2570"/>
    </row>
    <row r="2571" spans="1:35">
      <c r="A2571" s="12"/>
      <c r="B2571"/>
      <c r="E2571"/>
      <c r="J2571"/>
      <c r="O2571"/>
      <c r="T2571"/>
      <c r="Y2571"/>
      <c r="AD2571"/>
      <c r="AI2571"/>
    </row>
    <row r="2572" spans="1:35">
      <c r="A2572" s="12"/>
      <c r="B2572"/>
      <c r="E2572"/>
      <c r="J2572"/>
      <c r="O2572"/>
      <c r="T2572"/>
      <c r="Y2572"/>
      <c r="AD2572"/>
      <c r="AI2572"/>
    </row>
    <row r="2573" spans="1:35">
      <c r="A2573" s="12"/>
      <c r="B2573"/>
      <c r="E2573"/>
      <c r="J2573"/>
      <c r="O2573"/>
      <c r="T2573"/>
      <c r="Y2573"/>
      <c r="AD2573"/>
      <c r="AI2573"/>
    </row>
    <row r="2574" spans="1:35">
      <c r="A2574" s="12"/>
      <c r="B2574"/>
      <c r="E2574"/>
      <c r="J2574"/>
      <c r="O2574"/>
      <c r="T2574"/>
      <c r="Y2574"/>
      <c r="AD2574"/>
      <c r="AI2574"/>
    </row>
    <row r="2575" spans="1:35">
      <c r="A2575" s="12"/>
      <c r="B2575"/>
      <c r="E2575"/>
      <c r="J2575"/>
      <c r="O2575"/>
      <c r="T2575"/>
      <c r="Y2575"/>
      <c r="AD2575"/>
      <c r="AI2575"/>
    </row>
    <row r="2576" spans="1:35">
      <c r="A2576" s="12"/>
      <c r="B2576"/>
      <c r="E2576"/>
      <c r="J2576"/>
      <c r="O2576"/>
      <c r="T2576"/>
      <c r="Y2576"/>
      <c r="AD2576"/>
      <c r="AI2576"/>
    </row>
    <row r="2577" spans="1:35">
      <c r="A2577" s="12"/>
      <c r="B2577"/>
      <c r="E2577"/>
      <c r="J2577"/>
      <c r="O2577"/>
      <c r="T2577"/>
      <c r="Y2577"/>
      <c r="AD2577"/>
      <c r="AI2577"/>
    </row>
    <row r="2578" spans="1:35">
      <c r="A2578" s="12"/>
      <c r="B2578"/>
      <c r="E2578"/>
      <c r="J2578"/>
      <c r="O2578"/>
      <c r="T2578"/>
      <c r="Y2578"/>
      <c r="AD2578"/>
      <c r="AI2578"/>
    </row>
    <row r="2579" spans="1:35">
      <c r="A2579" s="12"/>
      <c r="B2579"/>
      <c r="E2579"/>
      <c r="J2579"/>
      <c r="O2579"/>
      <c r="T2579"/>
      <c r="Y2579"/>
      <c r="AD2579"/>
      <c r="AI2579"/>
    </row>
    <row r="2580" spans="1:35">
      <c r="A2580" s="12"/>
      <c r="B2580"/>
      <c r="E2580"/>
      <c r="J2580"/>
      <c r="O2580"/>
      <c r="T2580"/>
      <c r="Y2580"/>
      <c r="AD2580"/>
      <c r="AI2580"/>
    </row>
    <row r="2581" spans="1:35">
      <c r="A2581" s="12"/>
      <c r="B2581"/>
      <c r="E2581"/>
      <c r="J2581"/>
      <c r="O2581"/>
      <c r="T2581"/>
      <c r="Y2581"/>
      <c r="AD2581"/>
      <c r="AI2581"/>
    </row>
    <row r="2582" spans="1:35">
      <c r="A2582" s="12"/>
      <c r="B2582"/>
      <c r="E2582"/>
      <c r="J2582"/>
      <c r="O2582"/>
      <c r="T2582"/>
      <c r="Y2582"/>
      <c r="AD2582"/>
      <c r="AI2582"/>
    </row>
    <row r="2583" spans="1:35">
      <c r="A2583" s="12"/>
      <c r="B2583"/>
      <c r="E2583"/>
      <c r="J2583"/>
      <c r="O2583"/>
      <c r="T2583"/>
      <c r="Y2583"/>
      <c r="AD2583"/>
      <c r="AI2583"/>
    </row>
    <row r="2584" spans="1:35">
      <c r="A2584" s="12"/>
      <c r="B2584"/>
      <c r="E2584"/>
      <c r="J2584"/>
      <c r="O2584"/>
      <c r="T2584"/>
      <c r="Y2584"/>
      <c r="AD2584"/>
      <c r="AI2584"/>
    </row>
    <row r="2585" spans="1:35">
      <c r="A2585" s="12"/>
      <c r="B2585"/>
      <c r="E2585"/>
      <c r="J2585"/>
      <c r="O2585"/>
      <c r="T2585"/>
      <c r="Y2585"/>
      <c r="AD2585"/>
      <c r="AI2585"/>
    </row>
    <row r="2586" spans="1:35">
      <c r="A2586" s="12"/>
      <c r="B2586"/>
      <c r="E2586"/>
      <c r="J2586"/>
      <c r="O2586"/>
      <c r="T2586"/>
      <c r="Y2586"/>
      <c r="AD2586"/>
      <c r="AI2586"/>
    </row>
    <row r="2587" spans="1:35">
      <c r="A2587" s="12"/>
      <c r="B2587"/>
      <c r="E2587"/>
      <c r="J2587"/>
      <c r="O2587"/>
      <c r="T2587"/>
      <c r="Y2587"/>
      <c r="AD2587"/>
      <c r="AI2587"/>
    </row>
    <row r="2588" spans="1:35">
      <c r="A2588" s="12"/>
      <c r="B2588"/>
      <c r="E2588"/>
      <c r="J2588"/>
      <c r="O2588"/>
      <c r="T2588"/>
      <c r="Y2588"/>
      <c r="AD2588"/>
      <c r="AI2588"/>
    </row>
    <row r="2589" spans="1:35">
      <c r="A2589" s="12"/>
      <c r="B2589"/>
      <c r="E2589"/>
      <c r="J2589"/>
      <c r="O2589"/>
      <c r="T2589"/>
      <c r="Y2589"/>
      <c r="AD2589"/>
      <c r="AI2589"/>
    </row>
    <row r="2590" spans="1:35">
      <c r="A2590" s="12"/>
      <c r="B2590"/>
      <c r="E2590"/>
      <c r="J2590"/>
      <c r="O2590"/>
      <c r="T2590"/>
      <c r="Y2590"/>
      <c r="AD2590"/>
      <c r="AI2590"/>
    </row>
    <row r="2591" spans="1:35">
      <c r="A2591" s="12"/>
      <c r="B2591"/>
      <c r="E2591"/>
      <c r="J2591"/>
      <c r="O2591"/>
      <c r="T2591"/>
      <c r="Y2591"/>
      <c r="AD2591"/>
      <c r="AI2591"/>
    </row>
    <row r="2592" spans="1:35">
      <c r="A2592" s="12"/>
      <c r="B2592"/>
      <c r="E2592"/>
      <c r="J2592"/>
      <c r="O2592"/>
      <c r="T2592"/>
      <c r="Y2592"/>
      <c r="AD2592"/>
      <c r="AI2592"/>
    </row>
    <row r="2593" spans="1:35">
      <c r="A2593" s="12"/>
      <c r="B2593"/>
      <c r="E2593"/>
      <c r="J2593"/>
      <c r="O2593"/>
      <c r="T2593"/>
      <c r="Y2593"/>
      <c r="AD2593"/>
      <c r="AI2593"/>
    </row>
    <row r="2594" spans="1:35">
      <c r="A2594" s="12"/>
      <c r="B2594"/>
      <c r="E2594"/>
      <c r="J2594"/>
      <c r="O2594"/>
      <c r="T2594"/>
      <c r="Y2594"/>
      <c r="AD2594"/>
      <c r="AI2594"/>
    </row>
    <row r="2595" spans="1:35">
      <c r="A2595" s="12"/>
      <c r="B2595"/>
      <c r="E2595"/>
      <c r="J2595"/>
      <c r="O2595"/>
      <c r="T2595"/>
      <c r="Y2595"/>
      <c r="AD2595"/>
      <c r="AI2595"/>
    </row>
    <row r="2596" spans="1:35">
      <c r="A2596" s="12"/>
      <c r="B2596"/>
      <c r="E2596"/>
      <c r="J2596"/>
      <c r="O2596"/>
      <c r="T2596"/>
      <c r="Y2596"/>
      <c r="AD2596"/>
      <c r="AI2596"/>
    </row>
    <row r="2597" spans="1:35">
      <c r="A2597" s="12"/>
      <c r="B2597"/>
      <c r="E2597"/>
      <c r="J2597"/>
      <c r="O2597"/>
      <c r="T2597"/>
      <c r="Y2597"/>
      <c r="AD2597"/>
      <c r="AI2597"/>
    </row>
    <row r="2598" spans="1:35">
      <c r="A2598" s="12"/>
      <c r="B2598"/>
      <c r="E2598"/>
      <c r="J2598"/>
      <c r="O2598"/>
      <c r="T2598"/>
      <c r="Y2598"/>
      <c r="AD2598"/>
      <c r="AI2598"/>
    </row>
    <row r="2599" spans="1:35">
      <c r="A2599" s="12"/>
      <c r="B2599"/>
      <c r="E2599"/>
      <c r="J2599"/>
      <c r="O2599"/>
      <c r="T2599"/>
      <c r="Y2599"/>
      <c r="AD2599"/>
      <c r="AI2599"/>
    </row>
    <row r="2600" spans="1:35">
      <c r="A2600" s="12"/>
      <c r="B2600"/>
      <c r="E2600"/>
      <c r="J2600"/>
      <c r="O2600"/>
      <c r="T2600"/>
      <c r="Y2600"/>
      <c r="AD2600"/>
      <c r="AI2600"/>
    </row>
    <row r="2601" spans="1:35">
      <c r="A2601" s="12"/>
      <c r="B2601"/>
      <c r="E2601"/>
      <c r="J2601"/>
      <c r="O2601"/>
      <c r="T2601"/>
      <c r="Y2601"/>
      <c r="AD2601"/>
      <c r="AI2601"/>
    </row>
    <row r="2602" spans="1:35">
      <c r="A2602" s="12"/>
      <c r="B2602"/>
      <c r="E2602"/>
      <c r="J2602"/>
      <c r="O2602"/>
      <c r="T2602"/>
      <c r="Y2602"/>
      <c r="AD2602"/>
      <c r="AI2602"/>
    </row>
    <row r="2603" spans="1:35">
      <c r="A2603" s="12"/>
      <c r="B2603"/>
      <c r="E2603"/>
      <c r="J2603"/>
      <c r="O2603"/>
      <c r="T2603"/>
      <c r="Y2603"/>
      <c r="AD2603"/>
      <c r="AI2603"/>
    </row>
    <row r="2604" spans="1:35">
      <c r="A2604" s="12"/>
      <c r="B2604"/>
      <c r="E2604"/>
      <c r="J2604"/>
      <c r="O2604"/>
      <c r="T2604"/>
      <c r="Y2604"/>
      <c r="AD2604"/>
      <c r="AI2604"/>
    </row>
    <row r="2605" spans="1:35">
      <c r="A2605" s="12"/>
      <c r="B2605"/>
      <c r="E2605"/>
      <c r="J2605"/>
      <c r="O2605"/>
      <c r="T2605"/>
      <c r="Y2605"/>
      <c r="AD2605"/>
      <c r="AI2605"/>
    </row>
    <row r="2606" spans="1:35">
      <c r="A2606" s="12"/>
      <c r="B2606"/>
      <c r="E2606"/>
      <c r="J2606"/>
      <c r="O2606"/>
      <c r="T2606"/>
      <c r="Y2606"/>
      <c r="AD2606"/>
      <c r="AI2606"/>
    </row>
    <row r="2607" spans="1:35">
      <c r="A2607" s="12"/>
      <c r="B2607"/>
      <c r="E2607"/>
      <c r="J2607"/>
      <c r="O2607"/>
      <c r="T2607"/>
      <c r="Y2607"/>
      <c r="AD2607"/>
      <c r="AI2607"/>
    </row>
    <row r="2608" spans="1:35">
      <c r="A2608" s="12"/>
      <c r="B2608"/>
      <c r="E2608"/>
      <c r="J2608"/>
      <c r="O2608"/>
      <c r="T2608"/>
      <c r="Y2608"/>
      <c r="AD2608"/>
      <c r="AI2608"/>
    </row>
    <row r="2609" spans="1:35">
      <c r="A2609" s="12"/>
      <c r="B2609"/>
      <c r="E2609"/>
      <c r="J2609"/>
      <c r="O2609"/>
      <c r="T2609"/>
      <c r="Y2609"/>
      <c r="AD2609"/>
      <c r="AI2609"/>
    </row>
    <row r="2610" spans="1:35">
      <c r="A2610" s="12"/>
      <c r="B2610"/>
      <c r="E2610"/>
      <c r="J2610"/>
      <c r="O2610"/>
      <c r="T2610"/>
      <c r="Y2610"/>
      <c r="AD2610"/>
      <c r="AI2610"/>
    </row>
    <row r="2611" spans="1:35">
      <c r="A2611" s="12"/>
      <c r="B2611"/>
      <c r="E2611"/>
      <c r="J2611"/>
      <c r="O2611"/>
      <c r="T2611"/>
      <c r="Y2611"/>
      <c r="AD2611"/>
      <c r="AI2611"/>
    </row>
    <row r="2612" spans="1:35">
      <c r="A2612" s="12"/>
      <c r="B2612"/>
      <c r="E2612"/>
      <c r="J2612"/>
      <c r="O2612"/>
      <c r="T2612"/>
      <c r="Y2612"/>
      <c r="AD2612"/>
      <c r="AI2612"/>
    </row>
    <row r="2613" spans="1:35">
      <c r="A2613" s="12"/>
      <c r="B2613"/>
      <c r="E2613"/>
      <c r="J2613"/>
      <c r="O2613"/>
      <c r="T2613"/>
      <c r="Y2613"/>
      <c r="AD2613"/>
      <c r="AI2613"/>
    </row>
    <row r="2614" spans="1:35">
      <c r="A2614" s="12"/>
      <c r="B2614"/>
      <c r="E2614"/>
      <c r="J2614"/>
      <c r="O2614"/>
      <c r="T2614"/>
      <c r="Y2614"/>
      <c r="AD2614"/>
      <c r="AI2614"/>
    </row>
    <row r="2615" spans="1:35">
      <c r="A2615" s="12"/>
      <c r="B2615"/>
      <c r="E2615"/>
      <c r="J2615"/>
      <c r="O2615"/>
      <c r="T2615"/>
      <c r="Y2615"/>
      <c r="AD2615"/>
      <c r="AI2615"/>
    </row>
    <row r="2616" spans="1:35">
      <c r="A2616" s="12"/>
      <c r="B2616"/>
      <c r="E2616"/>
      <c r="J2616"/>
      <c r="O2616"/>
      <c r="T2616"/>
      <c r="Y2616"/>
      <c r="AD2616"/>
      <c r="AI2616"/>
    </row>
    <row r="2617" spans="1:35">
      <c r="A2617" s="12"/>
      <c r="B2617"/>
      <c r="E2617"/>
      <c r="J2617"/>
      <c r="O2617"/>
      <c r="T2617"/>
      <c r="Y2617"/>
      <c r="AD2617"/>
      <c r="AI2617"/>
    </row>
    <row r="2618" spans="1:35">
      <c r="A2618" s="12"/>
      <c r="B2618"/>
      <c r="E2618"/>
      <c r="J2618"/>
      <c r="O2618"/>
      <c r="T2618"/>
      <c r="Y2618"/>
      <c r="AD2618"/>
      <c r="AI2618"/>
    </row>
    <row r="2619" spans="1:35">
      <c r="A2619" s="12"/>
      <c r="B2619"/>
      <c r="E2619"/>
      <c r="J2619"/>
      <c r="O2619"/>
      <c r="T2619"/>
      <c r="Y2619"/>
      <c r="AD2619"/>
      <c r="AI2619"/>
    </row>
    <row r="2620" spans="1:35">
      <c r="A2620" s="12"/>
      <c r="B2620"/>
      <c r="E2620"/>
      <c r="J2620"/>
      <c r="O2620"/>
      <c r="T2620"/>
      <c r="Y2620"/>
      <c r="AD2620"/>
      <c r="AI2620"/>
    </row>
    <row r="2621" spans="1:35">
      <c r="A2621" s="12"/>
      <c r="B2621"/>
      <c r="E2621"/>
      <c r="J2621"/>
      <c r="O2621"/>
      <c r="T2621"/>
      <c r="Y2621"/>
      <c r="AD2621"/>
      <c r="AI2621"/>
    </row>
    <row r="2622" spans="1:35">
      <c r="A2622" s="12"/>
      <c r="B2622"/>
      <c r="E2622"/>
      <c r="J2622"/>
      <c r="O2622"/>
      <c r="T2622"/>
      <c r="Y2622"/>
      <c r="AD2622"/>
      <c r="AI2622"/>
    </row>
    <row r="2623" spans="1:35">
      <c r="A2623" s="12"/>
      <c r="B2623"/>
      <c r="E2623"/>
      <c r="J2623"/>
      <c r="O2623"/>
      <c r="T2623"/>
      <c r="Y2623"/>
      <c r="AD2623"/>
      <c r="AI2623"/>
    </row>
    <row r="2624" spans="1:35">
      <c r="A2624" s="12"/>
      <c r="B2624"/>
      <c r="E2624"/>
      <c r="J2624"/>
      <c r="O2624"/>
      <c r="T2624"/>
      <c r="Y2624"/>
      <c r="AD2624"/>
      <c r="AI2624"/>
    </row>
    <row r="2625" spans="1:35">
      <c r="A2625" s="12"/>
      <c r="B2625"/>
      <c r="E2625"/>
      <c r="J2625"/>
      <c r="O2625"/>
      <c r="T2625"/>
      <c r="Y2625"/>
      <c r="AD2625"/>
      <c r="AI2625"/>
    </row>
    <row r="2626" spans="1:35">
      <c r="A2626" s="12"/>
      <c r="B2626"/>
      <c r="E2626"/>
      <c r="J2626"/>
      <c r="O2626"/>
      <c r="T2626"/>
      <c r="Y2626"/>
      <c r="AD2626"/>
      <c r="AI2626"/>
    </row>
    <row r="2627" spans="1:35">
      <c r="A2627" s="12"/>
      <c r="B2627"/>
      <c r="E2627"/>
      <c r="J2627"/>
      <c r="O2627"/>
      <c r="T2627"/>
      <c r="Y2627"/>
      <c r="AD2627"/>
      <c r="AI2627"/>
    </row>
    <row r="2628" spans="1:35">
      <c r="A2628" s="12"/>
      <c r="B2628"/>
      <c r="E2628"/>
      <c r="J2628"/>
      <c r="O2628"/>
      <c r="T2628"/>
      <c r="Y2628"/>
      <c r="AD2628"/>
      <c r="AI2628"/>
    </row>
    <row r="2629" spans="1:35">
      <c r="A2629" s="12"/>
      <c r="B2629"/>
      <c r="E2629"/>
      <c r="J2629"/>
      <c r="O2629"/>
      <c r="T2629"/>
      <c r="Y2629"/>
      <c r="AD2629"/>
      <c r="AI2629"/>
    </row>
    <row r="2630" spans="1:35">
      <c r="A2630" s="12"/>
      <c r="B2630"/>
      <c r="E2630"/>
      <c r="J2630"/>
      <c r="O2630"/>
      <c r="T2630"/>
      <c r="Y2630"/>
      <c r="AD2630"/>
      <c r="AI2630"/>
    </row>
    <row r="2631" spans="1:35">
      <c r="A2631" s="12"/>
      <c r="B2631"/>
      <c r="E2631"/>
      <c r="J2631"/>
      <c r="O2631"/>
      <c r="T2631"/>
      <c r="Y2631"/>
      <c r="AD2631"/>
      <c r="AI2631"/>
    </row>
    <row r="2632" spans="1:35">
      <c r="A2632" s="12"/>
      <c r="B2632"/>
      <c r="E2632"/>
      <c r="J2632"/>
      <c r="O2632"/>
      <c r="T2632"/>
      <c r="Y2632"/>
      <c r="AD2632"/>
      <c r="AI2632"/>
    </row>
    <row r="2633" spans="1:35">
      <c r="A2633" s="12"/>
      <c r="B2633"/>
      <c r="E2633"/>
      <c r="J2633"/>
      <c r="O2633"/>
      <c r="T2633"/>
      <c r="Y2633"/>
      <c r="AD2633"/>
      <c r="AI2633"/>
    </row>
    <row r="2634" spans="1:35">
      <c r="A2634" s="12"/>
      <c r="B2634"/>
      <c r="E2634"/>
      <c r="J2634"/>
      <c r="O2634"/>
      <c r="T2634"/>
      <c r="Y2634"/>
      <c r="AD2634"/>
      <c r="AI2634"/>
    </row>
    <row r="2635" spans="1:35">
      <c r="A2635" s="12"/>
      <c r="B2635"/>
      <c r="E2635"/>
      <c r="J2635"/>
      <c r="O2635"/>
      <c r="T2635"/>
      <c r="Y2635"/>
      <c r="AD2635"/>
      <c r="AI2635"/>
    </row>
    <row r="2636" spans="1:35">
      <c r="A2636" s="12"/>
      <c r="B2636"/>
      <c r="E2636"/>
      <c r="J2636"/>
      <c r="O2636"/>
      <c r="T2636"/>
      <c r="Y2636"/>
      <c r="AD2636"/>
      <c r="AI2636"/>
    </row>
    <row r="2637" spans="1:35">
      <c r="A2637" s="12"/>
      <c r="B2637"/>
      <c r="E2637"/>
      <c r="J2637"/>
      <c r="O2637"/>
      <c r="T2637"/>
      <c r="Y2637"/>
      <c r="AD2637"/>
      <c r="AI2637"/>
    </row>
    <row r="2638" spans="1:35">
      <c r="A2638" s="12"/>
      <c r="B2638"/>
      <c r="E2638"/>
      <c r="J2638"/>
      <c r="O2638"/>
      <c r="T2638"/>
      <c r="Y2638"/>
      <c r="AD2638"/>
      <c r="AI2638"/>
    </row>
    <row r="2639" spans="1:35">
      <c r="A2639" s="12"/>
      <c r="B2639"/>
      <c r="E2639"/>
      <c r="J2639"/>
      <c r="O2639"/>
      <c r="T2639"/>
      <c r="Y2639"/>
      <c r="AD2639"/>
      <c r="AI2639"/>
    </row>
    <row r="2640" spans="1:35">
      <c r="A2640" s="12"/>
      <c r="B2640"/>
      <c r="E2640"/>
      <c r="J2640"/>
      <c r="O2640"/>
      <c r="T2640"/>
      <c r="Y2640"/>
      <c r="AD2640"/>
      <c r="AI2640"/>
    </row>
    <row r="2641" spans="1:35">
      <c r="A2641" s="12"/>
      <c r="B2641"/>
      <c r="E2641"/>
      <c r="J2641"/>
      <c r="O2641"/>
      <c r="T2641"/>
      <c r="Y2641"/>
      <c r="AD2641"/>
      <c r="AI2641"/>
    </row>
    <row r="2642" spans="1:35">
      <c r="A2642" s="12"/>
      <c r="B2642"/>
      <c r="E2642"/>
      <c r="J2642"/>
      <c r="O2642"/>
      <c r="T2642"/>
      <c r="Y2642"/>
      <c r="AD2642"/>
      <c r="AI2642"/>
    </row>
    <row r="2643" spans="1:35">
      <c r="A2643" s="12"/>
      <c r="B2643"/>
      <c r="E2643"/>
      <c r="J2643"/>
      <c r="O2643"/>
      <c r="T2643"/>
      <c r="Y2643"/>
      <c r="AD2643"/>
      <c r="AI2643"/>
    </row>
    <row r="2644" spans="1:35">
      <c r="A2644" s="12"/>
      <c r="B2644"/>
      <c r="E2644"/>
      <c r="J2644"/>
      <c r="O2644"/>
      <c r="T2644"/>
      <c r="Y2644"/>
      <c r="AD2644"/>
      <c r="AI2644"/>
    </row>
    <row r="2645" spans="1:35">
      <c r="A2645" s="12"/>
      <c r="B2645"/>
      <c r="E2645"/>
      <c r="J2645"/>
      <c r="O2645"/>
      <c r="T2645"/>
      <c r="Y2645"/>
      <c r="AD2645"/>
      <c r="AI2645"/>
    </row>
    <row r="2646" spans="1:35">
      <c r="A2646" s="12"/>
      <c r="B2646"/>
      <c r="E2646"/>
      <c r="J2646"/>
      <c r="O2646"/>
      <c r="T2646"/>
      <c r="Y2646"/>
      <c r="AD2646"/>
      <c r="AI2646"/>
    </row>
    <row r="2647" spans="1:35">
      <c r="A2647" s="12"/>
      <c r="B2647"/>
      <c r="E2647"/>
      <c r="J2647"/>
      <c r="O2647"/>
      <c r="T2647"/>
      <c r="Y2647"/>
      <c r="AD2647"/>
      <c r="AI2647"/>
    </row>
    <row r="2648" spans="1:35">
      <c r="A2648" s="12"/>
      <c r="B2648"/>
      <c r="E2648"/>
      <c r="J2648"/>
      <c r="O2648"/>
      <c r="T2648"/>
      <c r="Y2648"/>
      <c r="AD2648"/>
      <c r="AI2648"/>
    </row>
    <row r="2649" spans="1:35">
      <c r="A2649" s="12"/>
      <c r="B2649"/>
      <c r="E2649"/>
      <c r="J2649"/>
      <c r="O2649"/>
      <c r="T2649"/>
      <c r="Y2649"/>
      <c r="AD2649"/>
      <c r="AI2649"/>
    </row>
    <row r="2650" spans="1:35">
      <c r="A2650" s="12"/>
      <c r="B2650"/>
      <c r="E2650"/>
      <c r="J2650"/>
      <c r="O2650"/>
      <c r="T2650"/>
      <c r="Y2650"/>
      <c r="AD2650"/>
      <c r="AI2650"/>
    </row>
    <row r="2651" spans="1:35">
      <c r="A2651" s="12"/>
      <c r="B2651"/>
      <c r="E2651"/>
      <c r="J2651"/>
      <c r="O2651"/>
      <c r="T2651"/>
      <c r="Y2651"/>
      <c r="AD2651"/>
      <c r="AI2651"/>
    </row>
    <row r="2652" spans="1:35">
      <c r="A2652" s="12"/>
      <c r="B2652"/>
      <c r="E2652"/>
      <c r="J2652"/>
      <c r="O2652"/>
      <c r="T2652"/>
      <c r="Y2652"/>
      <c r="AD2652"/>
      <c r="AI2652"/>
    </row>
    <row r="2653" spans="1:35">
      <c r="A2653" s="12"/>
      <c r="B2653"/>
      <c r="E2653"/>
      <c r="J2653"/>
      <c r="O2653"/>
      <c r="T2653"/>
      <c r="Y2653"/>
      <c r="AD2653"/>
      <c r="AI2653"/>
    </row>
    <row r="2654" spans="1:35">
      <c r="A2654" s="12"/>
      <c r="B2654"/>
      <c r="E2654"/>
      <c r="J2654"/>
      <c r="O2654"/>
      <c r="T2654"/>
      <c r="Y2654"/>
      <c r="AD2654"/>
      <c r="AI2654"/>
    </row>
    <row r="2655" spans="1:35">
      <c r="A2655" s="12"/>
      <c r="B2655"/>
      <c r="E2655"/>
      <c r="J2655"/>
      <c r="O2655"/>
      <c r="T2655"/>
      <c r="Y2655"/>
      <c r="AD2655"/>
      <c r="AI2655"/>
    </row>
    <row r="2656" spans="1:35">
      <c r="A2656" s="12"/>
      <c r="B2656"/>
      <c r="E2656"/>
      <c r="J2656"/>
      <c r="O2656"/>
      <c r="T2656"/>
      <c r="Y2656"/>
      <c r="AD2656"/>
      <c r="AI2656"/>
    </row>
    <row r="2657" spans="1:35">
      <c r="A2657" s="12"/>
      <c r="B2657"/>
      <c r="E2657"/>
      <c r="J2657"/>
      <c r="O2657"/>
      <c r="T2657"/>
      <c r="Y2657"/>
      <c r="AD2657"/>
      <c r="AI2657"/>
    </row>
    <row r="2658" spans="1:35">
      <c r="A2658" s="12"/>
      <c r="B2658"/>
      <c r="E2658"/>
      <c r="J2658"/>
      <c r="O2658"/>
      <c r="T2658"/>
      <c r="Y2658"/>
      <c r="AD2658"/>
      <c r="AI2658"/>
    </row>
    <row r="2659" spans="1:35">
      <c r="A2659" s="12"/>
      <c r="B2659"/>
      <c r="E2659"/>
      <c r="J2659"/>
      <c r="O2659"/>
      <c r="T2659"/>
      <c r="Y2659"/>
      <c r="AD2659"/>
      <c r="AI2659"/>
    </row>
    <row r="2660" spans="1:35">
      <c r="A2660" s="12"/>
      <c r="B2660"/>
      <c r="E2660"/>
      <c r="J2660"/>
      <c r="O2660"/>
      <c r="T2660"/>
      <c r="Y2660"/>
      <c r="AD2660"/>
      <c r="AI2660"/>
    </row>
    <row r="2661" spans="1:35">
      <c r="A2661" s="12"/>
      <c r="B2661"/>
      <c r="E2661"/>
      <c r="J2661"/>
      <c r="O2661"/>
      <c r="T2661"/>
      <c r="Y2661"/>
      <c r="AD2661"/>
      <c r="AI2661"/>
    </row>
    <row r="2662" spans="1:35">
      <c r="A2662" s="12"/>
      <c r="B2662"/>
      <c r="E2662"/>
      <c r="J2662"/>
      <c r="O2662"/>
      <c r="T2662"/>
      <c r="Y2662"/>
      <c r="AD2662"/>
      <c r="AI2662"/>
    </row>
    <row r="2663" spans="1:35">
      <c r="A2663" s="12"/>
      <c r="B2663"/>
      <c r="E2663"/>
      <c r="J2663"/>
      <c r="O2663"/>
      <c r="T2663"/>
      <c r="Y2663"/>
      <c r="AD2663"/>
      <c r="AI2663"/>
    </row>
    <row r="2664" spans="1:35">
      <c r="A2664" s="12"/>
      <c r="B2664"/>
      <c r="E2664"/>
      <c r="J2664"/>
      <c r="O2664"/>
      <c r="T2664"/>
      <c r="Y2664"/>
      <c r="AD2664"/>
      <c r="AI2664"/>
    </row>
    <row r="2665" spans="1:35">
      <c r="A2665" s="12"/>
      <c r="B2665"/>
      <c r="E2665"/>
      <c r="J2665"/>
      <c r="O2665"/>
      <c r="T2665"/>
      <c r="Y2665"/>
      <c r="AD2665"/>
      <c r="AI2665"/>
    </row>
    <row r="2666" spans="1:35">
      <c r="A2666" s="12"/>
      <c r="B2666"/>
      <c r="E2666"/>
      <c r="J2666"/>
      <c r="O2666"/>
      <c r="T2666"/>
      <c r="Y2666"/>
      <c r="AD2666"/>
      <c r="AI2666"/>
    </row>
    <row r="2667" spans="1:35">
      <c r="A2667" s="12"/>
      <c r="B2667"/>
      <c r="E2667"/>
      <c r="J2667"/>
      <c r="O2667"/>
      <c r="T2667"/>
      <c r="Y2667"/>
      <c r="AD2667"/>
      <c r="AI2667"/>
    </row>
    <row r="2668" spans="1:35">
      <c r="A2668" s="12"/>
      <c r="B2668"/>
      <c r="E2668"/>
      <c r="J2668"/>
      <c r="O2668"/>
      <c r="T2668"/>
      <c r="Y2668"/>
      <c r="AD2668"/>
      <c r="AI2668"/>
    </row>
    <row r="2669" spans="1:35">
      <c r="A2669" s="12"/>
      <c r="B2669"/>
      <c r="E2669"/>
      <c r="J2669"/>
      <c r="O2669"/>
      <c r="T2669"/>
      <c r="Y2669"/>
      <c r="AD2669"/>
      <c r="AI2669"/>
    </row>
    <row r="2670" spans="1:35">
      <c r="A2670" s="12"/>
      <c r="B2670"/>
      <c r="E2670"/>
      <c r="J2670"/>
      <c r="O2670"/>
      <c r="T2670"/>
      <c r="Y2670"/>
      <c r="AD2670"/>
      <c r="AI2670"/>
    </row>
    <row r="2671" spans="1:35">
      <c r="A2671" s="12"/>
      <c r="B2671"/>
      <c r="E2671"/>
      <c r="J2671"/>
      <c r="O2671"/>
      <c r="T2671"/>
      <c r="Y2671"/>
      <c r="AD2671"/>
      <c r="AI2671"/>
    </row>
    <row r="2672" spans="1:35">
      <c r="A2672" s="12"/>
      <c r="B2672"/>
      <c r="E2672"/>
      <c r="J2672"/>
      <c r="O2672"/>
      <c r="T2672"/>
      <c r="Y2672"/>
      <c r="AD2672"/>
      <c r="AI2672"/>
    </row>
    <row r="2673" spans="1:35">
      <c r="A2673" s="12"/>
      <c r="B2673"/>
      <c r="E2673"/>
      <c r="J2673"/>
      <c r="O2673"/>
      <c r="T2673"/>
      <c r="Y2673"/>
      <c r="AD2673"/>
      <c r="AI2673"/>
    </row>
    <row r="2674" spans="1:35">
      <c r="A2674" s="12"/>
      <c r="B2674"/>
      <c r="E2674"/>
      <c r="J2674"/>
      <c r="O2674"/>
      <c r="T2674"/>
      <c r="Y2674"/>
      <c r="AD2674"/>
      <c r="AI2674"/>
    </row>
    <row r="2675" spans="1:35">
      <c r="A2675" s="12"/>
      <c r="B2675"/>
      <c r="E2675"/>
      <c r="J2675"/>
      <c r="O2675"/>
      <c r="T2675"/>
      <c r="Y2675"/>
      <c r="AD2675"/>
      <c r="AI2675"/>
    </row>
    <row r="2676" spans="1:35">
      <c r="A2676" s="12"/>
      <c r="B2676"/>
      <c r="E2676"/>
      <c r="J2676"/>
      <c r="O2676"/>
      <c r="T2676"/>
      <c r="Y2676"/>
      <c r="AD2676"/>
      <c r="AI2676"/>
    </row>
    <row r="2677" spans="1:35">
      <c r="A2677" s="12"/>
      <c r="B2677"/>
      <c r="E2677"/>
      <c r="J2677"/>
      <c r="O2677"/>
      <c r="T2677"/>
      <c r="Y2677"/>
      <c r="AD2677"/>
      <c r="AI2677"/>
    </row>
    <row r="2678" spans="1:35">
      <c r="A2678" s="12"/>
      <c r="B2678"/>
      <c r="E2678"/>
      <c r="J2678"/>
      <c r="O2678"/>
      <c r="T2678"/>
      <c r="Y2678"/>
      <c r="AD2678"/>
      <c r="AI2678"/>
    </row>
    <row r="2679" spans="1:35">
      <c r="A2679" s="12"/>
      <c r="B2679"/>
      <c r="E2679"/>
      <c r="J2679"/>
      <c r="O2679"/>
      <c r="T2679"/>
      <c r="Y2679"/>
      <c r="AD2679"/>
      <c r="AI2679"/>
    </row>
    <row r="2680" spans="1:35">
      <c r="A2680" s="12"/>
      <c r="B2680"/>
      <c r="E2680"/>
      <c r="J2680"/>
      <c r="O2680"/>
      <c r="T2680"/>
      <c r="Y2680"/>
      <c r="AD2680"/>
      <c r="AI2680"/>
    </row>
    <row r="2681" spans="1:35">
      <c r="A2681" s="12"/>
      <c r="B2681"/>
      <c r="E2681"/>
      <c r="J2681"/>
      <c r="O2681"/>
      <c r="T2681"/>
      <c r="Y2681"/>
      <c r="AD2681"/>
      <c r="AI2681"/>
    </row>
    <row r="2682" spans="1:35">
      <c r="A2682" s="12"/>
      <c r="B2682"/>
      <c r="E2682"/>
      <c r="J2682"/>
      <c r="O2682"/>
      <c r="T2682"/>
      <c r="Y2682"/>
      <c r="AD2682"/>
      <c r="AI2682"/>
    </row>
    <row r="2683" spans="1:35">
      <c r="A2683" s="12"/>
      <c r="B2683"/>
      <c r="E2683"/>
      <c r="J2683"/>
      <c r="O2683"/>
      <c r="T2683"/>
      <c r="Y2683"/>
      <c r="AD2683"/>
      <c r="AI2683"/>
    </row>
    <row r="2684" spans="1:35">
      <c r="A2684" s="12"/>
      <c r="B2684"/>
      <c r="E2684"/>
      <c r="J2684"/>
      <c r="O2684"/>
      <c r="T2684"/>
      <c r="Y2684"/>
      <c r="AD2684"/>
      <c r="AI2684"/>
    </row>
    <row r="2685" spans="1:35">
      <c r="A2685" s="12"/>
      <c r="B2685"/>
      <c r="E2685"/>
      <c r="J2685"/>
      <c r="O2685"/>
      <c r="T2685"/>
      <c r="Y2685"/>
      <c r="AD2685"/>
      <c r="AI2685"/>
    </row>
    <row r="2686" spans="1:35">
      <c r="A2686" s="12"/>
      <c r="B2686"/>
      <c r="E2686"/>
      <c r="J2686"/>
      <c r="O2686"/>
      <c r="T2686"/>
      <c r="Y2686"/>
      <c r="AD2686"/>
      <c r="AI2686"/>
    </row>
    <row r="2687" spans="1:35">
      <c r="A2687" s="12"/>
      <c r="B2687"/>
      <c r="E2687"/>
      <c r="J2687"/>
      <c r="O2687"/>
      <c r="T2687"/>
      <c r="Y2687"/>
      <c r="AD2687"/>
      <c r="AI2687"/>
    </row>
    <row r="2688" spans="1:35">
      <c r="A2688" s="12"/>
      <c r="B2688"/>
      <c r="E2688"/>
      <c r="J2688"/>
      <c r="O2688"/>
      <c r="T2688"/>
      <c r="Y2688"/>
      <c r="AD2688"/>
      <c r="AI2688"/>
    </row>
    <row r="2689" spans="1:35">
      <c r="A2689" s="12"/>
      <c r="B2689"/>
      <c r="E2689"/>
      <c r="J2689"/>
      <c r="O2689"/>
      <c r="T2689"/>
      <c r="Y2689"/>
      <c r="AD2689"/>
      <c r="AI2689"/>
    </row>
    <row r="2690" spans="1:35">
      <c r="A2690" s="12"/>
      <c r="B2690"/>
      <c r="E2690"/>
      <c r="J2690"/>
      <c r="O2690"/>
      <c r="T2690"/>
      <c r="Y2690"/>
      <c r="AD2690"/>
      <c r="AI2690"/>
    </row>
    <row r="2691" spans="1:35">
      <c r="A2691" s="12"/>
      <c r="B2691"/>
      <c r="E2691"/>
      <c r="J2691"/>
      <c r="O2691"/>
      <c r="T2691"/>
      <c r="Y2691"/>
      <c r="AD2691"/>
      <c r="AI2691"/>
    </row>
    <row r="2692" spans="1:35">
      <c r="A2692" s="12"/>
      <c r="B2692"/>
      <c r="E2692"/>
      <c r="J2692"/>
      <c r="O2692"/>
      <c r="T2692"/>
      <c r="Y2692"/>
      <c r="AD2692"/>
      <c r="AI2692"/>
    </row>
    <row r="2693" spans="1:35">
      <c r="A2693" s="12"/>
      <c r="B2693"/>
      <c r="E2693"/>
      <c r="J2693"/>
      <c r="O2693"/>
      <c r="T2693"/>
      <c r="Y2693"/>
      <c r="AD2693"/>
      <c r="AI2693"/>
    </row>
    <row r="2694" spans="1:35">
      <c r="A2694" s="12"/>
      <c r="B2694"/>
      <c r="E2694"/>
      <c r="J2694"/>
      <c r="O2694"/>
      <c r="T2694"/>
      <c r="Y2694"/>
      <c r="AD2694"/>
      <c r="AI2694"/>
    </row>
    <row r="2695" spans="1:35">
      <c r="A2695" s="12"/>
      <c r="B2695"/>
      <c r="E2695"/>
      <c r="J2695"/>
      <c r="O2695"/>
      <c r="T2695"/>
      <c r="Y2695"/>
      <c r="AD2695"/>
      <c r="AI2695"/>
    </row>
    <row r="2696" spans="1:35">
      <c r="A2696" s="12"/>
      <c r="B2696"/>
      <c r="E2696"/>
      <c r="J2696"/>
      <c r="O2696"/>
      <c r="T2696"/>
      <c r="Y2696"/>
      <c r="AD2696"/>
      <c r="AI2696"/>
    </row>
    <row r="2697" spans="1:35">
      <c r="A2697" s="12"/>
      <c r="B2697"/>
      <c r="E2697"/>
      <c r="J2697"/>
      <c r="O2697"/>
      <c r="T2697"/>
      <c r="Y2697"/>
      <c r="AD2697"/>
      <c r="AI2697"/>
    </row>
    <row r="2698" spans="1:35">
      <c r="A2698" s="12"/>
      <c r="B2698"/>
      <c r="E2698"/>
      <c r="J2698"/>
      <c r="O2698"/>
      <c r="T2698"/>
      <c r="Y2698"/>
      <c r="AD2698"/>
      <c r="AI2698"/>
    </row>
    <row r="2699" spans="1:35">
      <c r="A2699" s="12"/>
      <c r="B2699"/>
      <c r="E2699"/>
      <c r="J2699"/>
      <c r="O2699"/>
      <c r="T2699"/>
      <c r="Y2699"/>
      <c r="AD2699"/>
      <c r="AI2699"/>
    </row>
    <row r="2700" spans="1:35">
      <c r="A2700" s="12"/>
      <c r="B2700"/>
      <c r="E2700"/>
      <c r="J2700"/>
      <c r="O2700"/>
      <c r="T2700"/>
      <c r="Y2700"/>
      <c r="AD2700"/>
      <c r="AI2700"/>
    </row>
    <row r="2701" spans="1:35">
      <c r="A2701" s="12"/>
      <c r="B2701"/>
      <c r="E2701"/>
      <c r="J2701"/>
      <c r="O2701"/>
      <c r="T2701"/>
      <c r="Y2701"/>
      <c r="AD2701"/>
      <c r="AI2701"/>
    </row>
    <row r="2702" spans="1:35">
      <c r="A2702" s="12"/>
      <c r="B2702"/>
      <c r="E2702"/>
      <c r="J2702"/>
      <c r="O2702"/>
      <c r="T2702"/>
      <c r="Y2702"/>
      <c r="AD2702"/>
      <c r="AI2702"/>
    </row>
    <row r="2703" spans="1:35">
      <c r="A2703" s="12"/>
      <c r="B2703"/>
      <c r="E2703"/>
      <c r="J2703"/>
      <c r="O2703"/>
      <c r="T2703"/>
      <c r="Y2703"/>
      <c r="AD2703"/>
      <c r="AI2703"/>
    </row>
    <row r="2704" spans="1:35">
      <c r="A2704" s="12"/>
      <c r="B2704"/>
      <c r="E2704"/>
      <c r="J2704"/>
      <c r="O2704"/>
      <c r="T2704"/>
      <c r="Y2704"/>
      <c r="AD2704"/>
      <c r="AI2704"/>
    </row>
    <row r="2705" spans="1:35">
      <c r="A2705" s="12"/>
      <c r="B2705"/>
      <c r="E2705"/>
      <c r="J2705"/>
      <c r="O2705"/>
      <c r="T2705"/>
      <c r="Y2705"/>
      <c r="AD2705"/>
      <c r="AI2705"/>
    </row>
    <row r="2706" spans="1:35">
      <c r="A2706" s="12"/>
      <c r="B2706"/>
      <c r="E2706"/>
      <c r="J2706"/>
      <c r="O2706"/>
      <c r="T2706"/>
      <c r="Y2706"/>
      <c r="AD2706"/>
      <c r="AI2706"/>
    </row>
    <row r="2707" spans="1:35">
      <c r="A2707" s="12"/>
      <c r="B2707"/>
      <c r="E2707"/>
      <c r="J2707"/>
      <c r="O2707"/>
      <c r="T2707"/>
      <c r="Y2707"/>
      <c r="AD2707"/>
      <c r="AI2707"/>
    </row>
    <row r="2708" spans="1:35">
      <c r="A2708" s="12"/>
      <c r="B2708"/>
      <c r="E2708"/>
      <c r="J2708"/>
      <c r="O2708"/>
      <c r="T2708"/>
      <c r="Y2708"/>
      <c r="AD2708"/>
      <c r="AI2708"/>
    </row>
    <row r="2709" spans="1:35">
      <c r="A2709" s="12"/>
      <c r="B2709"/>
      <c r="E2709"/>
      <c r="J2709"/>
      <c r="O2709"/>
      <c r="T2709"/>
      <c r="Y2709"/>
      <c r="AD2709"/>
      <c r="AI2709"/>
    </row>
    <row r="2710" spans="1:35">
      <c r="A2710" s="12"/>
      <c r="B2710"/>
      <c r="E2710"/>
      <c r="J2710"/>
      <c r="O2710"/>
      <c r="T2710"/>
      <c r="Y2710"/>
      <c r="AD2710"/>
      <c r="AI2710"/>
    </row>
    <row r="2711" spans="1:35">
      <c r="A2711" s="12"/>
      <c r="B2711"/>
      <c r="E2711"/>
      <c r="J2711"/>
      <c r="O2711"/>
      <c r="T2711"/>
      <c r="Y2711"/>
      <c r="AD2711"/>
      <c r="AI2711"/>
    </row>
    <row r="2712" spans="1:35">
      <c r="A2712" s="12"/>
      <c r="B2712"/>
      <c r="E2712"/>
      <c r="J2712"/>
      <c r="O2712"/>
      <c r="T2712"/>
      <c r="Y2712"/>
      <c r="AD2712"/>
      <c r="AI2712"/>
    </row>
    <row r="2713" spans="1:35">
      <c r="A2713" s="12"/>
      <c r="B2713"/>
      <c r="E2713"/>
      <c r="J2713"/>
      <c r="O2713"/>
      <c r="T2713"/>
      <c r="Y2713"/>
      <c r="AD2713"/>
      <c r="AI2713"/>
    </row>
    <row r="2714" spans="1:35">
      <c r="A2714" s="12"/>
      <c r="B2714"/>
      <c r="E2714"/>
      <c r="J2714"/>
      <c r="O2714"/>
      <c r="T2714"/>
      <c r="Y2714"/>
      <c r="AD2714"/>
      <c r="AI2714"/>
    </row>
    <row r="2715" spans="1:35">
      <c r="A2715" s="12"/>
      <c r="B2715"/>
      <c r="E2715"/>
      <c r="J2715"/>
      <c r="O2715"/>
      <c r="T2715"/>
      <c r="Y2715"/>
      <c r="AD2715"/>
      <c r="AI2715"/>
    </row>
    <row r="2716" spans="1:35">
      <c r="A2716" s="12"/>
      <c r="B2716"/>
      <c r="E2716"/>
      <c r="J2716"/>
      <c r="O2716"/>
      <c r="T2716"/>
      <c r="Y2716"/>
      <c r="AD2716"/>
      <c r="AI2716"/>
    </row>
    <row r="2717" spans="1:35">
      <c r="A2717" s="12"/>
      <c r="B2717"/>
      <c r="E2717"/>
      <c r="J2717"/>
      <c r="O2717"/>
      <c r="T2717"/>
      <c r="Y2717"/>
      <c r="AD2717"/>
      <c r="AI2717"/>
    </row>
    <row r="2718" spans="1:35">
      <c r="A2718" s="12"/>
      <c r="B2718"/>
      <c r="E2718"/>
      <c r="J2718"/>
      <c r="O2718"/>
      <c r="T2718"/>
      <c r="Y2718"/>
      <c r="AD2718"/>
      <c r="AI2718"/>
    </row>
    <row r="2719" spans="1:35">
      <c r="A2719" s="12"/>
      <c r="B2719"/>
      <c r="E2719"/>
      <c r="J2719"/>
      <c r="O2719"/>
      <c r="T2719"/>
      <c r="Y2719"/>
      <c r="AD2719"/>
      <c r="AI2719"/>
    </row>
    <row r="2720" spans="1:35">
      <c r="A2720" s="12"/>
      <c r="B2720"/>
      <c r="E2720"/>
      <c r="J2720"/>
      <c r="O2720"/>
      <c r="T2720"/>
      <c r="Y2720"/>
      <c r="AD2720"/>
      <c r="AI2720"/>
    </row>
    <row r="2721" spans="1:35">
      <c r="A2721" s="12"/>
      <c r="B2721"/>
      <c r="E2721"/>
      <c r="J2721"/>
      <c r="O2721"/>
      <c r="T2721"/>
      <c r="Y2721"/>
      <c r="AD2721"/>
      <c r="AI2721"/>
    </row>
    <row r="2722" spans="1:35">
      <c r="A2722" s="12"/>
      <c r="B2722"/>
      <c r="E2722"/>
      <c r="J2722"/>
      <c r="O2722"/>
      <c r="T2722"/>
      <c r="Y2722"/>
      <c r="AD2722"/>
      <c r="AI2722"/>
    </row>
    <row r="2723" spans="1:35">
      <c r="A2723" s="12"/>
      <c r="B2723"/>
      <c r="E2723"/>
      <c r="J2723"/>
      <c r="O2723"/>
      <c r="T2723"/>
      <c r="Y2723"/>
      <c r="AD2723"/>
      <c r="AI2723"/>
    </row>
    <row r="2724" spans="1:35">
      <c r="A2724" s="12"/>
      <c r="B2724"/>
      <c r="E2724"/>
      <c r="J2724"/>
      <c r="O2724"/>
      <c r="T2724"/>
      <c r="Y2724"/>
      <c r="AD2724"/>
      <c r="AI2724"/>
    </row>
    <row r="2725" spans="1:35">
      <c r="A2725" s="12"/>
      <c r="B2725"/>
      <c r="E2725"/>
      <c r="J2725"/>
      <c r="O2725"/>
      <c r="T2725"/>
      <c r="Y2725"/>
      <c r="AD2725"/>
      <c r="AI2725"/>
    </row>
    <row r="2726" spans="1:35">
      <c r="A2726" s="12"/>
      <c r="B2726"/>
      <c r="E2726"/>
      <c r="J2726"/>
      <c r="O2726"/>
      <c r="T2726"/>
      <c r="Y2726"/>
      <c r="AD2726"/>
      <c r="AI2726"/>
    </row>
    <row r="2727" spans="1:35">
      <c r="A2727" s="12"/>
      <c r="B2727"/>
      <c r="E2727"/>
      <c r="J2727"/>
      <c r="O2727"/>
      <c r="T2727"/>
      <c r="Y2727"/>
      <c r="AD2727"/>
      <c r="AI2727"/>
    </row>
    <row r="2728" spans="1:35">
      <c r="A2728" s="12"/>
      <c r="B2728"/>
      <c r="E2728"/>
      <c r="J2728"/>
      <c r="O2728"/>
      <c r="T2728"/>
      <c r="Y2728"/>
      <c r="AD2728"/>
      <c r="AI2728"/>
    </row>
    <row r="2729" spans="1:35">
      <c r="A2729" s="12"/>
      <c r="B2729"/>
      <c r="E2729"/>
      <c r="J2729"/>
      <c r="O2729"/>
      <c r="T2729"/>
      <c r="Y2729"/>
      <c r="AD2729"/>
      <c r="AI2729"/>
    </row>
    <row r="2730" spans="1:35">
      <c r="A2730" s="12"/>
      <c r="B2730"/>
      <c r="E2730"/>
      <c r="J2730"/>
      <c r="O2730"/>
      <c r="T2730"/>
      <c r="Y2730"/>
      <c r="AD2730"/>
      <c r="AI2730"/>
    </row>
    <row r="2731" spans="1:35">
      <c r="A2731" s="12"/>
      <c r="B2731"/>
      <c r="E2731"/>
      <c r="J2731"/>
      <c r="O2731"/>
      <c r="T2731"/>
      <c r="Y2731"/>
      <c r="AD2731"/>
      <c r="AI2731"/>
    </row>
    <row r="2732" spans="1:35">
      <c r="A2732" s="12"/>
      <c r="B2732"/>
      <c r="E2732"/>
      <c r="J2732"/>
      <c r="O2732"/>
      <c r="T2732"/>
      <c r="Y2732"/>
      <c r="AD2732"/>
      <c r="AI2732"/>
    </row>
    <row r="2733" spans="1:35">
      <c r="A2733" s="12"/>
      <c r="B2733"/>
      <c r="E2733"/>
      <c r="J2733"/>
      <c r="O2733"/>
      <c r="T2733"/>
      <c r="Y2733"/>
      <c r="AD2733"/>
      <c r="AI2733"/>
    </row>
    <row r="2734" spans="1:35">
      <c r="A2734" s="12"/>
      <c r="B2734"/>
      <c r="E2734"/>
      <c r="J2734"/>
      <c r="O2734"/>
      <c r="T2734"/>
      <c r="Y2734"/>
      <c r="AD2734"/>
      <c r="AI2734"/>
    </row>
    <row r="2735" spans="1:35">
      <c r="A2735" s="12"/>
      <c r="B2735"/>
      <c r="E2735"/>
      <c r="J2735"/>
      <c r="O2735"/>
      <c r="T2735"/>
      <c r="Y2735"/>
      <c r="AD2735"/>
      <c r="AI2735"/>
    </row>
    <row r="2736" spans="1:35">
      <c r="A2736" s="12"/>
      <c r="B2736"/>
      <c r="E2736"/>
      <c r="J2736"/>
      <c r="O2736"/>
      <c r="T2736"/>
      <c r="Y2736"/>
      <c r="AD2736"/>
      <c r="AI2736"/>
    </row>
    <row r="2737" spans="1:35">
      <c r="A2737" s="12"/>
      <c r="B2737"/>
      <c r="E2737"/>
      <c r="J2737"/>
      <c r="O2737"/>
      <c r="T2737"/>
      <c r="Y2737"/>
      <c r="AD2737"/>
      <c r="AI2737"/>
    </row>
    <row r="2738" spans="1:35">
      <c r="A2738" s="12"/>
      <c r="B2738"/>
      <c r="E2738"/>
      <c r="J2738"/>
      <c r="O2738"/>
      <c r="T2738"/>
      <c r="Y2738"/>
      <c r="AD2738"/>
      <c r="AI2738"/>
    </row>
    <row r="2739" spans="1:35">
      <c r="A2739" s="12"/>
      <c r="B2739"/>
      <c r="E2739"/>
      <c r="J2739"/>
      <c r="O2739"/>
      <c r="T2739"/>
      <c r="Y2739"/>
      <c r="AD2739"/>
      <c r="AI2739"/>
    </row>
    <row r="2740" spans="1:35">
      <c r="A2740" s="12"/>
      <c r="B2740"/>
      <c r="E2740"/>
      <c r="J2740"/>
      <c r="O2740"/>
      <c r="T2740"/>
      <c r="Y2740"/>
      <c r="AD2740"/>
      <c r="AI2740"/>
    </row>
    <row r="2741" spans="1:35">
      <c r="A2741" s="12"/>
      <c r="B2741"/>
      <c r="E2741"/>
      <c r="J2741"/>
      <c r="O2741"/>
      <c r="T2741"/>
      <c r="Y2741"/>
      <c r="AD2741"/>
      <c r="AI2741"/>
    </row>
    <row r="2742" spans="1:35">
      <c r="A2742" s="12"/>
      <c r="B2742"/>
      <c r="E2742"/>
      <c r="J2742"/>
      <c r="O2742"/>
      <c r="T2742"/>
      <c r="Y2742"/>
      <c r="AD2742"/>
      <c r="AI2742"/>
    </row>
    <row r="2743" spans="1:35">
      <c r="A2743" s="12"/>
      <c r="B2743"/>
      <c r="E2743"/>
      <c r="J2743"/>
      <c r="O2743"/>
      <c r="T2743"/>
      <c r="Y2743"/>
      <c r="AD2743"/>
      <c r="AI2743"/>
    </row>
    <row r="2744" spans="1:35">
      <c r="A2744" s="12"/>
      <c r="B2744"/>
      <c r="E2744"/>
      <c r="J2744"/>
      <c r="O2744"/>
      <c r="T2744"/>
      <c r="Y2744"/>
      <c r="AD2744"/>
      <c r="AI2744"/>
    </row>
    <row r="2745" spans="1:35">
      <c r="A2745" s="12"/>
      <c r="B2745"/>
      <c r="E2745"/>
      <c r="J2745"/>
      <c r="O2745"/>
      <c r="T2745"/>
      <c r="Y2745"/>
      <c r="AD2745"/>
      <c r="AI2745"/>
    </row>
    <row r="2746" spans="1:35">
      <c r="A2746" s="12"/>
      <c r="B2746"/>
      <c r="E2746"/>
      <c r="J2746"/>
      <c r="O2746"/>
      <c r="T2746"/>
      <c r="Y2746"/>
      <c r="AD2746"/>
      <c r="AI2746"/>
    </row>
    <row r="2747" spans="1:35">
      <c r="A2747" s="12"/>
      <c r="B2747"/>
      <c r="E2747"/>
      <c r="J2747"/>
      <c r="O2747"/>
      <c r="T2747"/>
      <c r="Y2747"/>
      <c r="AD2747"/>
      <c r="AI2747"/>
    </row>
    <row r="2748" spans="1:35">
      <c r="A2748" s="12"/>
      <c r="B2748"/>
      <c r="E2748"/>
      <c r="J2748"/>
      <c r="O2748"/>
      <c r="T2748"/>
      <c r="Y2748"/>
      <c r="AD2748"/>
      <c r="AI2748"/>
    </row>
    <row r="2749" spans="1:35">
      <c r="A2749" s="12"/>
      <c r="B2749"/>
      <c r="E2749"/>
      <c r="J2749"/>
      <c r="O2749"/>
      <c r="T2749"/>
      <c r="Y2749"/>
      <c r="AD2749"/>
      <c r="AI2749"/>
    </row>
    <row r="2750" spans="1:35">
      <c r="A2750" s="12"/>
      <c r="B2750"/>
      <c r="E2750"/>
      <c r="J2750"/>
      <c r="O2750"/>
      <c r="T2750"/>
      <c r="Y2750"/>
      <c r="AD2750"/>
      <c r="AI2750"/>
    </row>
    <row r="2751" spans="1:35">
      <c r="A2751" s="12"/>
      <c r="B2751"/>
      <c r="E2751"/>
      <c r="J2751"/>
      <c r="O2751"/>
      <c r="T2751"/>
      <c r="Y2751"/>
      <c r="AD2751"/>
      <c r="AI2751"/>
    </row>
    <row r="2752" spans="1:35">
      <c r="A2752" s="12"/>
      <c r="B2752"/>
      <c r="E2752"/>
      <c r="J2752"/>
      <c r="O2752"/>
      <c r="T2752"/>
      <c r="Y2752"/>
      <c r="AD2752"/>
      <c r="AI2752"/>
    </row>
    <row r="2753" spans="1:35">
      <c r="A2753" s="12"/>
      <c r="B2753"/>
      <c r="E2753"/>
      <c r="J2753"/>
      <c r="O2753"/>
      <c r="T2753"/>
      <c r="Y2753"/>
      <c r="AD2753"/>
      <c r="AI2753"/>
    </row>
    <row r="2754" spans="1:35">
      <c r="A2754" s="12"/>
      <c r="B2754"/>
      <c r="E2754"/>
      <c r="J2754"/>
      <c r="O2754"/>
      <c r="T2754"/>
      <c r="Y2754"/>
      <c r="AD2754"/>
      <c r="AI2754"/>
    </row>
    <row r="2755" spans="1:35">
      <c r="A2755" s="12"/>
      <c r="B2755"/>
      <c r="E2755"/>
      <c r="J2755"/>
      <c r="O2755"/>
      <c r="T2755"/>
      <c r="Y2755"/>
      <c r="AD2755"/>
      <c r="AI2755"/>
    </row>
    <row r="2756" spans="1:35">
      <c r="A2756" s="12"/>
      <c r="B2756"/>
      <c r="E2756"/>
      <c r="J2756"/>
      <c r="O2756"/>
      <c r="T2756"/>
      <c r="Y2756"/>
      <c r="AD2756"/>
      <c r="AI2756"/>
    </row>
    <row r="2757" spans="1:35">
      <c r="A2757" s="12"/>
      <c r="B2757"/>
      <c r="E2757"/>
      <c r="J2757"/>
      <c r="O2757"/>
      <c r="T2757"/>
      <c r="Y2757"/>
      <c r="AD2757"/>
      <c r="AI2757"/>
    </row>
    <row r="2758" spans="1:35">
      <c r="A2758" s="12"/>
      <c r="B2758"/>
      <c r="E2758"/>
      <c r="J2758"/>
      <c r="O2758"/>
      <c r="T2758"/>
      <c r="Y2758"/>
      <c r="AD2758"/>
      <c r="AI2758"/>
    </row>
    <row r="2759" spans="1:35">
      <c r="A2759" s="12"/>
      <c r="B2759"/>
      <c r="E2759"/>
      <c r="J2759"/>
      <c r="O2759"/>
      <c r="T2759"/>
      <c r="Y2759"/>
      <c r="AD2759"/>
      <c r="AI2759"/>
    </row>
    <row r="2760" spans="1:35">
      <c r="A2760" s="12"/>
      <c r="B2760"/>
      <c r="E2760"/>
      <c r="J2760"/>
      <c r="O2760"/>
      <c r="T2760"/>
      <c r="Y2760"/>
      <c r="AD2760"/>
      <c r="AI2760"/>
    </row>
    <row r="2761" spans="1:35">
      <c r="A2761" s="12"/>
      <c r="B2761"/>
      <c r="E2761"/>
      <c r="J2761"/>
      <c r="O2761"/>
      <c r="T2761"/>
      <c r="Y2761"/>
      <c r="AD2761"/>
      <c r="AI2761"/>
    </row>
    <row r="2762" spans="1:35">
      <c r="A2762" s="12"/>
      <c r="B2762"/>
      <c r="E2762"/>
      <c r="J2762"/>
      <c r="O2762"/>
      <c r="T2762"/>
      <c r="Y2762"/>
      <c r="AD2762"/>
      <c r="AI2762"/>
    </row>
    <row r="2763" spans="1:35">
      <c r="A2763" s="12"/>
      <c r="B2763"/>
      <c r="E2763"/>
      <c r="J2763"/>
      <c r="O2763"/>
      <c r="T2763"/>
      <c r="Y2763"/>
      <c r="AD2763"/>
      <c r="AI2763"/>
    </row>
    <row r="2764" spans="1:35">
      <c r="A2764" s="12"/>
      <c r="B2764"/>
      <c r="E2764"/>
      <c r="J2764"/>
      <c r="O2764"/>
      <c r="T2764"/>
      <c r="Y2764"/>
      <c r="AD2764"/>
      <c r="AI2764"/>
    </row>
    <row r="2765" spans="1:35">
      <c r="A2765" s="12"/>
      <c r="B2765"/>
      <c r="E2765"/>
      <c r="J2765"/>
      <c r="O2765"/>
      <c r="T2765"/>
      <c r="Y2765"/>
      <c r="AD2765"/>
      <c r="AI2765"/>
    </row>
    <row r="2766" spans="1:35">
      <c r="A2766" s="12"/>
      <c r="B2766"/>
      <c r="E2766"/>
      <c r="J2766"/>
      <c r="O2766"/>
      <c r="T2766"/>
      <c r="Y2766"/>
      <c r="AD2766"/>
      <c r="AI2766"/>
    </row>
    <row r="2767" spans="1:35">
      <c r="A2767" s="12"/>
      <c r="B2767"/>
      <c r="E2767"/>
      <c r="J2767"/>
      <c r="O2767"/>
      <c r="T2767"/>
      <c r="Y2767"/>
      <c r="AD2767"/>
      <c r="AI2767"/>
    </row>
    <row r="2768" spans="1:35">
      <c r="A2768" s="12"/>
      <c r="B2768"/>
      <c r="E2768"/>
      <c r="J2768"/>
      <c r="O2768"/>
      <c r="T2768"/>
      <c r="Y2768"/>
      <c r="AD2768"/>
      <c r="AI2768"/>
    </row>
    <row r="2769" spans="1:35">
      <c r="A2769" s="12"/>
      <c r="B2769"/>
      <c r="E2769"/>
      <c r="J2769"/>
      <c r="O2769"/>
      <c r="T2769"/>
      <c r="Y2769"/>
      <c r="AD2769"/>
      <c r="AI2769"/>
    </row>
    <row r="2770" spans="1:35">
      <c r="A2770" s="12"/>
      <c r="B2770"/>
      <c r="E2770"/>
      <c r="J2770"/>
      <c r="O2770"/>
      <c r="T2770"/>
      <c r="Y2770"/>
      <c r="AD2770"/>
      <c r="AI2770"/>
    </row>
    <row r="2771" spans="1:35">
      <c r="A2771" s="12"/>
      <c r="B2771"/>
      <c r="E2771"/>
      <c r="J2771"/>
      <c r="O2771"/>
      <c r="T2771"/>
      <c r="Y2771"/>
      <c r="AD2771"/>
      <c r="AI2771"/>
    </row>
    <row r="2772" spans="1:35">
      <c r="A2772" s="12"/>
      <c r="B2772"/>
      <c r="E2772"/>
      <c r="J2772"/>
      <c r="O2772"/>
      <c r="T2772"/>
      <c r="Y2772"/>
      <c r="AD2772"/>
      <c r="AI2772"/>
    </row>
    <row r="2773" spans="1:35">
      <c r="A2773" s="12"/>
      <c r="B2773"/>
      <c r="E2773"/>
      <c r="J2773"/>
      <c r="O2773"/>
      <c r="T2773"/>
      <c r="Y2773"/>
      <c r="AD2773"/>
      <c r="AI2773"/>
    </row>
    <row r="2774" spans="1:35">
      <c r="A2774" s="12"/>
      <c r="B2774"/>
      <c r="E2774"/>
      <c r="J2774"/>
      <c r="O2774"/>
      <c r="T2774"/>
      <c r="Y2774"/>
      <c r="AD2774"/>
      <c r="AI2774"/>
    </row>
    <row r="2775" spans="1:35">
      <c r="A2775" s="12"/>
      <c r="B2775"/>
      <c r="E2775"/>
      <c r="J2775"/>
      <c r="O2775"/>
      <c r="T2775"/>
      <c r="Y2775"/>
      <c r="AD2775"/>
      <c r="AI2775"/>
    </row>
    <row r="2776" spans="1:35">
      <c r="A2776" s="12"/>
      <c r="B2776"/>
      <c r="E2776"/>
      <c r="J2776"/>
      <c r="O2776"/>
      <c r="T2776"/>
      <c r="Y2776"/>
      <c r="AD2776"/>
      <c r="AI2776"/>
    </row>
    <row r="2777" spans="1:35">
      <c r="A2777" s="12"/>
      <c r="B2777"/>
      <c r="E2777"/>
      <c r="J2777"/>
      <c r="O2777"/>
      <c r="T2777"/>
      <c r="Y2777"/>
      <c r="AD2777"/>
      <c r="AI2777"/>
    </row>
    <row r="2778" spans="1:35">
      <c r="A2778" s="12"/>
      <c r="B2778"/>
      <c r="E2778"/>
      <c r="J2778"/>
      <c r="O2778"/>
      <c r="T2778"/>
      <c r="Y2778"/>
      <c r="AD2778"/>
      <c r="AI2778"/>
    </row>
    <row r="2779" spans="1:35">
      <c r="A2779" s="12"/>
      <c r="B2779"/>
      <c r="E2779"/>
      <c r="J2779"/>
      <c r="O2779"/>
      <c r="T2779"/>
      <c r="Y2779"/>
      <c r="AD2779"/>
      <c r="AI2779"/>
    </row>
    <row r="2780" spans="1:35">
      <c r="A2780" s="12"/>
      <c r="B2780"/>
      <c r="E2780"/>
      <c r="J2780"/>
      <c r="O2780"/>
      <c r="T2780"/>
      <c r="Y2780"/>
      <c r="AD2780"/>
      <c r="AI2780"/>
    </row>
    <row r="2781" spans="1:35">
      <c r="A2781" s="12"/>
      <c r="B2781"/>
      <c r="E2781"/>
      <c r="J2781"/>
      <c r="O2781"/>
      <c r="T2781"/>
      <c r="Y2781"/>
      <c r="AD2781"/>
      <c r="AI2781"/>
    </row>
    <row r="2782" spans="1:35">
      <c r="A2782" s="12"/>
      <c r="B2782"/>
      <c r="E2782"/>
      <c r="J2782"/>
      <c r="O2782"/>
      <c r="T2782"/>
      <c r="Y2782"/>
      <c r="AD2782"/>
      <c r="AI2782"/>
    </row>
    <row r="2783" spans="1:35">
      <c r="A2783" s="12"/>
      <c r="B2783"/>
      <c r="E2783"/>
      <c r="J2783"/>
      <c r="O2783"/>
      <c r="T2783"/>
      <c r="Y2783"/>
      <c r="AD2783"/>
      <c r="AI2783"/>
    </row>
    <row r="2784" spans="1:35">
      <c r="A2784" s="12"/>
      <c r="B2784"/>
      <c r="E2784"/>
      <c r="J2784"/>
      <c r="O2784"/>
      <c r="T2784"/>
      <c r="Y2784"/>
      <c r="AD2784"/>
      <c r="AI2784"/>
    </row>
    <row r="2785" spans="1:35">
      <c r="A2785" s="12"/>
      <c r="B2785"/>
      <c r="E2785"/>
      <c r="J2785"/>
      <c r="O2785"/>
      <c r="T2785"/>
      <c r="Y2785"/>
      <c r="AD2785"/>
      <c r="AI2785"/>
    </row>
    <row r="2786" spans="1:35">
      <c r="A2786" s="12"/>
      <c r="B2786"/>
      <c r="E2786"/>
      <c r="J2786"/>
      <c r="O2786"/>
      <c r="T2786"/>
      <c r="Y2786"/>
      <c r="AD2786"/>
      <c r="AI2786"/>
    </row>
    <row r="2787" spans="1:35">
      <c r="A2787" s="12"/>
      <c r="B2787"/>
      <c r="E2787"/>
      <c r="J2787"/>
      <c r="O2787"/>
      <c r="T2787"/>
      <c r="Y2787"/>
      <c r="AD2787"/>
      <c r="AI2787"/>
    </row>
    <row r="2788" spans="1:35">
      <c r="A2788" s="12"/>
      <c r="B2788"/>
      <c r="E2788"/>
      <c r="J2788"/>
      <c r="O2788"/>
      <c r="T2788"/>
      <c r="Y2788"/>
      <c r="AD2788"/>
      <c r="AI2788"/>
    </row>
    <row r="2789" spans="1:35">
      <c r="A2789" s="12"/>
      <c r="B2789"/>
      <c r="E2789"/>
      <c r="J2789"/>
      <c r="O2789"/>
      <c r="T2789"/>
      <c r="Y2789"/>
      <c r="AD2789"/>
      <c r="AI2789"/>
    </row>
    <row r="2790" spans="1:35">
      <c r="A2790" s="12"/>
      <c r="B2790"/>
      <c r="E2790"/>
      <c r="J2790"/>
      <c r="O2790"/>
      <c r="T2790"/>
      <c r="Y2790"/>
      <c r="AD2790"/>
      <c r="AI2790"/>
    </row>
    <row r="2791" spans="1:35">
      <c r="A2791" s="12"/>
      <c r="B2791"/>
      <c r="E2791"/>
      <c r="J2791"/>
      <c r="O2791"/>
      <c r="T2791"/>
      <c r="Y2791"/>
      <c r="AD2791"/>
      <c r="AI2791"/>
    </row>
    <row r="2792" spans="1:35">
      <c r="A2792" s="12"/>
      <c r="B2792"/>
      <c r="E2792"/>
      <c r="J2792"/>
      <c r="O2792"/>
      <c r="T2792"/>
      <c r="Y2792"/>
      <c r="AD2792"/>
      <c r="AI2792"/>
    </row>
    <row r="2793" spans="1:35">
      <c r="A2793" s="12"/>
      <c r="B2793"/>
      <c r="E2793"/>
      <c r="J2793"/>
      <c r="O2793"/>
      <c r="T2793"/>
      <c r="Y2793"/>
      <c r="AD2793"/>
      <c r="AI2793"/>
    </row>
    <row r="2794" spans="1:35">
      <c r="A2794" s="12"/>
      <c r="B2794"/>
      <c r="E2794"/>
      <c r="J2794"/>
      <c r="O2794"/>
      <c r="T2794"/>
      <c r="Y2794"/>
      <c r="AD2794"/>
      <c r="AI2794"/>
    </row>
    <row r="2795" spans="1:35">
      <c r="A2795" s="12"/>
      <c r="B2795"/>
      <c r="E2795"/>
      <c r="J2795"/>
      <c r="O2795"/>
      <c r="T2795"/>
      <c r="Y2795"/>
      <c r="AD2795"/>
      <c r="AI2795"/>
    </row>
    <row r="2796" spans="1:35">
      <c r="A2796" s="12"/>
      <c r="B2796"/>
      <c r="E2796"/>
      <c r="J2796"/>
      <c r="O2796"/>
      <c r="T2796"/>
      <c r="Y2796"/>
      <c r="AD2796"/>
      <c r="AI2796"/>
    </row>
    <row r="2797" spans="1:35">
      <c r="A2797" s="12"/>
      <c r="B2797"/>
      <c r="E2797"/>
      <c r="J2797"/>
      <c r="O2797"/>
      <c r="T2797"/>
      <c r="Y2797"/>
      <c r="AD2797"/>
      <c r="AI2797"/>
    </row>
    <row r="2798" spans="1:35">
      <c r="A2798" s="12"/>
      <c r="B2798"/>
      <c r="E2798"/>
      <c r="J2798"/>
      <c r="O2798"/>
      <c r="T2798"/>
      <c r="Y2798"/>
      <c r="AD2798"/>
      <c r="AI2798"/>
    </row>
    <row r="2799" spans="1:35">
      <c r="A2799" s="12"/>
      <c r="B2799"/>
      <c r="E2799"/>
      <c r="J2799"/>
      <c r="O2799"/>
      <c r="T2799"/>
      <c r="Y2799"/>
      <c r="AD2799"/>
      <c r="AI2799"/>
    </row>
    <row r="2800" spans="1:35">
      <c r="A2800" s="12"/>
      <c r="B2800"/>
      <c r="E2800"/>
      <c r="J2800"/>
      <c r="O2800"/>
      <c r="T2800"/>
      <c r="Y2800"/>
      <c r="AD2800"/>
      <c r="AI2800"/>
    </row>
    <row r="2801" spans="1:35">
      <c r="A2801" s="12"/>
      <c r="B2801"/>
      <c r="E2801"/>
      <c r="J2801"/>
      <c r="O2801"/>
      <c r="T2801"/>
      <c r="Y2801"/>
      <c r="AD2801"/>
      <c r="AI2801"/>
    </row>
    <row r="2802" spans="1:35">
      <c r="A2802" s="12"/>
      <c r="B2802"/>
      <c r="E2802"/>
      <c r="J2802"/>
      <c r="O2802"/>
      <c r="T2802"/>
      <c r="Y2802"/>
      <c r="AD2802"/>
      <c r="AI2802"/>
    </row>
    <row r="2803" spans="1:35">
      <c r="A2803" s="12"/>
      <c r="B2803"/>
      <c r="E2803"/>
      <c r="J2803"/>
      <c r="O2803"/>
      <c r="T2803"/>
      <c r="Y2803"/>
      <c r="AD2803"/>
      <c r="AI2803"/>
    </row>
    <row r="2804" spans="1:35">
      <c r="A2804" s="12"/>
      <c r="B2804"/>
      <c r="E2804"/>
      <c r="J2804"/>
      <c r="O2804"/>
      <c r="T2804"/>
      <c r="Y2804"/>
      <c r="AD2804"/>
      <c r="AI2804"/>
    </row>
    <row r="2805" spans="1:35">
      <c r="A2805" s="12"/>
      <c r="B2805"/>
      <c r="E2805"/>
      <c r="J2805"/>
      <c r="O2805"/>
      <c r="T2805"/>
      <c r="Y2805"/>
      <c r="AD2805"/>
      <c r="AI2805"/>
    </row>
    <row r="2806" spans="1:35">
      <c r="A2806" s="12"/>
      <c r="B2806"/>
      <c r="E2806"/>
      <c r="J2806"/>
      <c r="O2806"/>
      <c r="T2806"/>
      <c r="Y2806"/>
      <c r="AD2806"/>
      <c r="AI2806"/>
    </row>
    <row r="2807" spans="1:35">
      <c r="A2807" s="12"/>
      <c r="B2807"/>
      <c r="E2807"/>
      <c r="J2807"/>
      <c r="O2807"/>
      <c r="T2807"/>
      <c r="Y2807"/>
      <c r="AD2807"/>
      <c r="AI2807"/>
    </row>
    <row r="2808" spans="1:35">
      <c r="A2808" s="12"/>
      <c r="B2808"/>
      <c r="E2808"/>
      <c r="J2808"/>
      <c r="O2808"/>
      <c r="T2808"/>
      <c r="Y2808"/>
      <c r="AD2808"/>
      <c r="AI2808"/>
    </row>
    <row r="2809" spans="1:35">
      <c r="A2809" s="12"/>
      <c r="B2809"/>
      <c r="E2809"/>
      <c r="J2809"/>
      <c r="O2809"/>
      <c r="T2809"/>
      <c r="Y2809"/>
      <c r="AD2809"/>
      <c r="AI2809"/>
    </row>
    <row r="2810" spans="1:35">
      <c r="A2810" s="12"/>
      <c r="B2810"/>
      <c r="E2810"/>
      <c r="J2810"/>
      <c r="O2810"/>
      <c r="T2810"/>
      <c r="Y2810"/>
      <c r="AD2810"/>
      <c r="AI2810"/>
    </row>
    <row r="2811" spans="1:35">
      <c r="A2811" s="12"/>
      <c r="B2811"/>
      <c r="E2811"/>
      <c r="J2811"/>
      <c r="O2811"/>
      <c r="T2811"/>
      <c r="Y2811"/>
      <c r="AD2811"/>
      <c r="AI2811"/>
    </row>
    <row r="2812" spans="1:35">
      <c r="A2812" s="12"/>
      <c r="B2812"/>
      <c r="E2812"/>
      <c r="J2812"/>
      <c r="O2812"/>
      <c r="T2812"/>
      <c r="Y2812"/>
      <c r="AD2812"/>
      <c r="AI2812"/>
    </row>
    <row r="2813" spans="1:35">
      <c r="A2813" s="12"/>
      <c r="B2813"/>
      <c r="E2813"/>
      <c r="J2813"/>
      <c r="O2813"/>
      <c r="T2813"/>
      <c r="Y2813"/>
      <c r="AD2813"/>
      <c r="AI2813"/>
    </row>
    <row r="2814" spans="1:35">
      <c r="A2814" s="12"/>
      <c r="B2814"/>
      <c r="E2814"/>
      <c r="J2814"/>
      <c r="O2814"/>
      <c r="T2814"/>
      <c r="Y2814"/>
      <c r="AD2814"/>
      <c r="AI2814"/>
    </row>
    <row r="2815" spans="1:35">
      <c r="A2815" s="12"/>
      <c r="B2815"/>
      <c r="E2815"/>
      <c r="J2815"/>
      <c r="O2815"/>
      <c r="T2815"/>
      <c r="Y2815"/>
      <c r="AD2815"/>
      <c r="AI2815"/>
    </row>
    <row r="2816" spans="1:35">
      <c r="A2816" s="12"/>
      <c r="B2816"/>
      <c r="E2816"/>
      <c r="J2816"/>
      <c r="O2816"/>
      <c r="T2816"/>
      <c r="Y2816"/>
      <c r="AD2816"/>
      <c r="AI2816"/>
    </row>
    <row r="2817" spans="1:35">
      <c r="A2817" s="12"/>
      <c r="B2817"/>
      <c r="E2817"/>
      <c r="J2817"/>
      <c r="O2817"/>
      <c r="T2817"/>
      <c r="Y2817"/>
      <c r="AD2817"/>
      <c r="AI2817"/>
    </row>
    <row r="2818" spans="1:35">
      <c r="A2818" s="12"/>
      <c r="B2818"/>
      <c r="E2818"/>
      <c r="J2818"/>
      <c r="O2818"/>
      <c r="T2818"/>
      <c r="Y2818"/>
      <c r="AD2818"/>
      <c r="AI2818"/>
    </row>
    <row r="2819" spans="1:35">
      <c r="A2819" s="12"/>
      <c r="B2819"/>
      <c r="E2819"/>
      <c r="J2819"/>
      <c r="O2819"/>
      <c r="T2819"/>
      <c r="Y2819"/>
      <c r="AD2819"/>
      <c r="AI2819"/>
    </row>
    <row r="2820" spans="1:35">
      <c r="A2820" s="12"/>
      <c r="B2820"/>
      <c r="E2820"/>
      <c r="J2820"/>
      <c r="O2820"/>
      <c r="T2820"/>
      <c r="Y2820"/>
      <c r="AD2820"/>
      <c r="AI2820"/>
    </row>
    <row r="2821" spans="1:35">
      <c r="A2821" s="12"/>
      <c r="B2821"/>
      <c r="E2821"/>
      <c r="J2821"/>
      <c r="O2821"/>
      <c r="T2821"/>
      <c r="Y2821"/>
      <c r="AD2821"/>
      <c r="AI2821"/>
    </row>
    <row r="2822" spans="1:35">
      <c r="A2822" s="12"/>
      <c r="B2822"/>
      <c r="E2822"/>
      <c r="J2822"/>
      <c r="O2822"/>
      <c r="T2822"/>
      <c r="Y2822"/>
      <c r="AD2822"/>
      <c r="AI2822"/>
    </row>
    <row r="2823" spans="1:35">
      <c r="A2823" s="12"/>
      <c r="B2823"/>
      <c r="E2823"/>
      <c r="J2823"/>
      <c r="O2823"/>
      <c r="T2823"/>
      <c r="Y2823"/>
      <c r="AD2823"/>
      <c r="AI2823"/>
    </row>
    <row r="2824" spans="1:35">
      <c r="A2824" s="12"/>
      <c r="B2824"/>
      <c r="E2824"/>
      <c r="J2824"/>
      <c r="O2824"/>
      <c r="T2824"/>
      <c r="Y2824"/>
      <c r="AD2824"/>
      <c r="AI2824"/>
    </row>
    <row r="2825" spans="1:35">
      <c r="A2825" s="12"/>
      <c r="B2825"/>
      <c r="E2825"/>
      <c r="J2825"/>
      <c r="O2825"/>
      <c r="T2825"/>
      <c r="Y2825"/>
      <c r="AD2825"/>
      <c r="AI2825"/>
    </row>
    <row r="2826" spans="1:35">
      <c r="A2826" s="12"/>
      <c r="B2826"/>
      <c r="E2826"/>
      <c r="J2826"/>
      <c r="O2826"/>
      <c r="T2826"/>
      <c r="Y2826"/>
      <c r="AD2826"/>
      <c r="AI2826"/>
    </row>
    <row r="2827" spans="1:35">
      <c r="A2827" s="12"/>
      <c r="B2827"/>
      <c r="E2827"/>
      <c r="J2827"/>
      <c r="O2827"/>
      <c r="T2827"/>
      <c r="Y2827"/>
      <c r="AD2827"/>
      <c r="AI2827"/>
    </row>
    <row r="2828" spans="1:35">
      <c r="A2828" s="12"/>
      <c r="B2828"/>
      <c r="E2828"/>
      <c r="J2828"/>
      <c r="O2828"/>
      <c r="T2828"/>
      <c r="Y2828"/>
      <c r="AD2828"/>
      <c r="AI2828"/>
    </row>
    <row r="2829" spans="1:35">
      <c r="A2829" s="12"/>
      <c r="B2829"/>
      <c r="E2829"/>
      <c r="J2829"/>
      <c r="O2829"/>
      <c r="T2829"/>
      <c r="Y2829"/>
      <c r="AD2829"/>
      <c r="AI2829"/>
    </row>
    <row r="2830" spans="1:35">
      <c r="A2830" s="12"/>
      <c r="B2830"/>
      <c r="E2830"/>
      <c r="J2830"/>
      <c r="O2830"/>
      <c r="T2830"/>
      <c r="Y2830"/>
      <c r="AD2830"/>
      <c r="AI2830"/>
    </row>
    <row r="2831" spans="1:35">
      <c r="A2831" s="12"/>
      <c r="B2831"/>
      <c r="E2831"/>
      <c r="J2831"/>
      <c r="O2831"/>
      <c r="T2831"/>
      <c r="Y2831"/>
      <c r="AD2831"/>
      <c r="AI2831"/>
    </row>
    <row r="2832" spans="1:35">
      <c r="A2832" s="12"/>
      <c r="B2832"/>
      <c r="E2832"/>
      <c r="J2832"/>
      <c r="O2832"/>
      <c r="T2832"/>
      <c r="Y2832"/>
      <c r="AD2832"/>
      <c r="AI2832"/>
    </row>
    <row r="2833" spans="1:35">
      <c r="A2833" s="12"/>
      <c r="B2833"/>
      <c r="E2833"/>
      <c r="J2833"/>
      <c r="O2833"/>
      <c r="T2833"/>
      <c r="Y2833"/>
      <c r="AD2833"/>
      <c r="AI2833"/>
    </row>
    <row r="2834" spans="1:35">
      <c r="A2834" s="12"/>
      <c r="B2834"/>
      <c r="E2834"/>
      <c r="J2834"/>
      <c r="O2834"/>
      <c r="T2834"/>
      <c r="Y2834"/>
      <c r="AD2834"/>
      <c r="AI2834"/>
    </row>
    <row r="2835" spans="1:35">
      <c r="A2835" s="12"/>
      <c r="B2835"/>
      <c r="E2835"/>
      <c r="J2835"/>
      <c r="O2835"/>
      <c r="T2835"/>
      <c r="Y2835"/>
      <c r="AD2835"/>
      <c r="AI2835"/>
    </row>
    <row r="2836" spans="1:35">
      <c r="A2836" s="12"/>
      <c r="B2836"/>
      <c r="E2836"/>
      <c r="J2836"/>
      <c r="O2836"/>
      <c r="T2836"/>
      <c r="Y2836"/>
      <c r="AD2836"/>
      <c r="AI2836"/>
    </row>
    <row r="2837" spans="1:35">
      <c r="A2837" s="12"/>
      <c r="B2837"/>
      <c r="E2837"/>
      <c r="J2837"/>
      <c r="O2837"/>
      <c r="T2837"/>
      <c r="Y2837"/>
      <c r="AD2837"/>
      <c r="AI2837"/>
    </row>
    <row r="2838" spans="1:35">
      <c r="A2838" s="12"/>
      <c r="B2838"/>
      <c r="E2838"/>
      <c r="J2838"/>
      <c r="O2838"/>
      <c r="T2838"/>
      <c r="Y2838"/>
      <c r="AD2838"/>
      <c r="AI2838"/>
    </row>
    <row r="2839" spans="1:35">
      <c r="A2839" s="12"/>
      <c r="B2839"/>
      <c r="E2839"/>
      <c r="J2839"/>
      <c r="O2839"/>
      <c r="T2839"/>
      <c r="Y2839"/>
      <c r="AD2839"/>
      <c r="AI2839"/>
    </row>
    <row r="2840" spans="1:35">
      <c r="A2840" s="12"/>
      <c r="B2840"/>
      <c r="E2840"/>
      <c r="J2840"/>
      <c r="O2840"/>
      <c r="T2840"/>
      <c r="Y2840"/>
      <c r="AD2840"/>
      <c r="AI2840"/>
    </row>
    <row r="2841" spans="1:35">
      <c r="A2841" s="12"/>
      <c r="B2841"/>
      <c r="E2841"/>
      <c r="J2841"/>
      <c r="O2841"/>
      <c r="T2841"/>
      <c r="Y2841"/>
      <c r="AD2841"/>
      <c r="AI2841"/>
    </row>
    <row r="2842" spans="1:35">
      <c r="A2842" s="12"/>
      <c r="B2842"/>
      <c r="E2842"/>
      <c r="J2842"/>
      <c r="O2842"/>
      <c r="T2842"/>
      <c r="Y2842"/>
      <c r="AD2842"/>
      <c r="AI2842"/>
    </row>
    <row r="2843" spans="1:35">
      <c r="A2843" s="12"/>
      <c r="B2843"/>
      <c r="E2843"/>
      <c r="J2843"/>
      <c r="O2843"/>
      <c r="T2843"/>
      <c r="Y2843"/>
      <c r="AD2843"/>
      <c r="AI2843"/>
    </row>
    <row r="2844" spans="1:35">
      <c r="A2844" s="12"/>
      <c r="B2844"/>
      <c r="E2844"/>
      <c r="J2844"/>
      <c r="O2844"/>
      <c r="T2844"/>
      <c r="Y2844"/>
      <c r="AD2844"/>
      <c r="AI2844"/>
    </row>
    <row r="2845" spans="1:35">
      <c r="A2845" s="12"/>
      <c r="B2845"/>
      <c r="E2845"/>
      <c r="J2845"/>
      <c r="O2845"/>
      <c r="T2845"/>
      <c r="Y2845"/>
      <c r="AD2845"/>
      <c r="AI2845"/>
    </row>
    <row r="2846" spans="1:35">
      <c r="A2846" s="12"/>
      <c r="B2846"/>
      <c r="E2846"/>
      <c r="J2846"/>
      <c r="O2846"/>
      <c r="T2846"/>
      <c r="Y2846"/>
      <c r="AD2846"/>
      <c r="AI2846"/>
    </row>
    <row r="2847" spans="1:35">
      <c r="A2847" s="12"/>
      <c r="B2847"/>
      <c r="E2847"/>
      <c r="J2847"/>
      <c r="O2847"/>
      <c r="T2847"/>
      <c r="Y2847"/>
      <c r="AD2847"/>
      <c r="AI2847"/>
    </row>
    <row r="2848" spans="1:35">
      <c r="A2848" s="12"/>
      <c r="B2848"/>
      <c r="E2848"/>
      <c r="J2848"/>
      <c r="O2848"/>
      <c r="T2848"/>
      <c r="Y2848"/>
      <c r="AD2848"/>
      <c r="AI2848"/>
    </row>
    <row r="2849" spans="1:35">
      <c r="A2849" s="12"/>
      <c r="B2849"/>
      <c r="E2849"/>
      <c r="J2849"/>
      <c r="O2849"/>
      <c r="T2849"/>
      <c r="Y2849"/>
      <c r="AD2849"/>
      <c r="AI2849"/>
    </row>
    <row r="2850" spans="1:35">
      <c r="A2850" s="12"/>
      <c r="B2850"/>
      <c r="E2850"/>
      <c r="J2850"/>
      <c r="O2850"/>
      <c r="T2850"/>
      <c r="Y2850"/>
      <c r="AD2850"/>
      <c r="AI2850"/>
    </row>
    <row r="2851" spans="1:35">
      <c r="A2851" s="12"/>
      <c r="B2851"/>
      <c r="E2851"/>
      <c r="J2851"/>
      <c r="O2851"/>
      <c r="T2851"/>
      <c r="Y2851"/>
      <c r="AD2851"/>
      <c r="AI2851"/>
    </row>
    <row r="2852" spans="1:35">
      <c r="A2852" s="12"/>
      <c r="B2852"/>
      <c r="E2852"/>
      <c r="J2852"/>
      <c r="O2852"/>
      <c r="T2852"/>
      <c r="Y2852"/>
      <c r="AD2852"/>
      <c r="AI2852"/>
    </row>
    <row r="2853" spans="1:35">
      <c r="A2853" s="12"/>
      <c r="B2853"/>
      <c r="E2853"/>
      <c r="J2853"/>
      <c r="O2853"/>
      <c r="T2853"/>
      <c r="Y2853"/>
      <c r="AD2853"/>
      <c r="AI2853"/>
    </row>
    <row r="2854" spans="1:35">
      <c r="A2854" s="12"/>
      <c r="B2854"/>
      <c r="E2854"/>
      <c r="J2854"/>
      <c r="O2854"/>
      <c r="T2854"/>
      <c r="Y2854"/>
      <c r="AD2854"/>
      <c r="AI2854"/>
    </row>
    <row r="2855" spans="1:35">
      <c r="A2855" s="12"/>
      <c r="B2855"/>
      <c r="E2855"/>
      <c r="J2855"/>
      <c r="O2855"/>
      <c r="T2855"/>
      <c r="Y2855"/>
      <c r="AD2855"/>
      <c r="AI2855"/>
    </row>
    <row r="2856" spans="1:35">
      <c r="A2856" s="12"/>
      <c r="B2856"/>
      <c r="E2856"/>
      <c r="J2856"/>
      <c r="O2856"/>
      <c r="T2856"/>
      <c r="Y2856"/>
      <c r="AD2856"/>
      <c r="AI2856"/>
    </row>
    <row r="2857" spans="1:35">
      <c r="A2857" s="12"/>
      <c r="B2857"/>
      <c r="E2857"/>
      <c r="J2857"/>
      <c r="O2857"/>
      <c r="T2857"/>
      <c r="Y2857"/>
      <c r="AD2857"/>
      <c r="AI2857"/>
    </row>
    <row r="2858" spans="1:35">
      <c r="A2858" s="12"/>
      <c r="B2858"/>
      <c r="E2858"/>
      <c r="J2858"/>
      <c r="O2858"/>
      <c r="T2858"/>
      <c r="Y2858"/>
      <c r="AD2858"/>
      <c r="AI2858"/>
    </row>
    <row r="2859" spans="1:35">
      <c r="A2859" s="12"/>
      <c r="B2859"/>
      <c r="E2859"/>
      <c r="J2859"/>
      <c r="O2859"/>
      <c r="T2859"/>
      <c r="Y2859"/>
      <c r="AD2859"/>
      <c r="AI2859"/>
    </row>
    <row r="2860" spans="1:35">
      <c r="A2860" s="12"/>
      <c r="B2860"/>
      <c r="E2860"/>
      <c r="J2860"/>
      <c r="O2860"/>
      <c r="T2860"/>
      <c r="Y2860"/>
      <c r="AD2860"/>
      <c r="AI2860"/>
    </row>
    <row r="2861" spans="1:35">
      <c r="A2861" s="12"/>
      <c r="B2861"/>
      <c r="E2861"/>
      <c r="J2861"/>
      <c r="O2861"/>
      <c r="T2861"/>
      <c r="Y2861"/>
      <c r="AD2861"/>
      <c r="AI2861"/>
    </row>
    <row r="2862" spans="1:35">
      <c r="A2862" s="12"/>
      <c r="B2862"/>
      <c r="E2862"/>
      <c r="J2862"/>
      <c r="O2862"/>
      <c r="T2862"/>
      <c r="Y2862"/>
      <c r="AD2862"/>
      <c r="AI2862"/>
    </row>
    <row r="2863" spans="1:35">
      <c r="A2863" s="12"/>
      <c r="B2863"/>
      <c r="E2863"/>
      <c r="J2863"/>
      <c r="O2863"/>
      <c r="T2863"/>
      <c r="Y2863"/>
      <c r="AD2863"/>
      <c r="AI2863"/>
    </row>
    <row r="2864" spans="1:35">
      <c r="A2864" s="12"/>
      <c r="B2864"/>
      <c r="E2864"/>
      <c r="J2864"/>
      <c r="O2864"/>
      <c r="T2864"/>
      <c r="Y2864"/>
      <c r="AD2864"/>
      <c r="AI2864"/>
    </row>
    <row r="2865" spans="1:35">
      <c r="A2865" s="12"/>
      <c r="B2865"/>
      <c r="E2865"/>
      <c r="J2865"/>
      <c r="O2865"/>
      <c r="T2865"/>
      <c r="Y2865"/>
      <c r="AD2865"/>
      <c r="AI2865"/>
    </row>
    <row r="2866" spans="1:35">
      <c r="A2866" s="12"/>
      <c r="B2866"/>
      <c r="E2866"/>
      <c r="J2866"/>
      <c r="O2866"/>
      <c r="T2866"/>
      <c r="Y2866"/>
      <c r="AD2866"/>
      <c r="AI2866"/>
    </row>
    <row r="2867" spans="1:35">
      <c r="A2867" s="12"/>
      <c r="B2867"/>
      <c r="E2867"/>
      <c r="J2867"/>
      <c r="O2867"/>
      <c r="T2867"/>
      <c r="Y2867"/>
      <c r="AD2867"/>
      <c r="AI2867"/>
    </row>
    <row r="2868" spans="1:35">
      <c r="A2868" s="12"/>
      <c r="B2868"/>
      <c r="E2868"/>
      <c r="J2868"/>
      <c r="O2868"/>
      <c r="T2868"/>
      <c r="Y2868"/>
      <c r="AD2868"/>
      <c r="AI2868"/>
    </row>
    <row r="2869" spans="1:35">
      <c r="A2869" s="12"/>
      <c r="B2869"/>
      <c r="E2869"/>
      <c r="J2869"/>
      <c r="O2869"/>
      <c r="T2869"/>
      <c r="Y2869"/>
      <c r="AD2869"/>
      <c r="AI2869"/>
    </row>
    <row r="2870" spans="1:35">
      <c r="A2870" s="12"/>
      <c r="B2870"/>
      <c r="E2870"/>
      <c r="J2870"/>
      <c r="O2870"/>
      <c r="T2870"/>
      <c r="Y2870"/>
      <c r="AD2870"/>
      <c r="AI2870"/>
    </row>
    <row r="2871" spans="1:35">
      <c r="A2871" s="12"/>
      <c r="B2871"/>
      <c r="E2871"/>
      <c r="J2871"/>
      <c r="O2871"/>
      <c r="T2871"/>
      <c r="Y2871"/>
      <c r="AD2871"/>
      <c r="AI2871"/>
    </row>
    <row r="2872" spans="1:35">
      <c r="A2872" s="12"/>
      <c r="B2872"/>
      <c r="E2872"/>
      <c r="J2872"/>
      <c r="O2872"/>
      <c r="T2872"/>
      <c r="Y2872"/>
      <c r="AD2872"/>
      <c r="AI2872"/>
    </row>
    <row r="2873" spans="1:35">
      <c r="A2873" s="12"/>
      <c r="B2873"/>
      <c r="E2873"/>
      <c r="J2873"/>
      <c r="O2873"/>
      <c r="T2873"/>
      <c r="Y2873"/>
      <c r="AD2873"/>
      <c r="AI2873"/>
    </row>
    <row r="2874" spans="1:35">
      <c r="A2874" s="12"/>
      <c r="B2874"/>
      <c r="E2874"/>
      <c r="J2874"/>
      <c r="O2874"/>
      <c r="T2874"/>
      <c r="Y2874"/>
      <c r="AD2874"/>
      <c r="AI2874"/>
    </row>
    <row r="2875" spans="1:35">
      <c r="A2875" s="12"/>
      <c r="B2875"/>
      <c r="E2875"/>
      <c r="J2875"/>
      <c r="O2875"/>
      <c r="T2875"/>
      <c r="Y2875"/>
      <c r="AD2875"/>
      <c r="AI2875"/>
    </row>
    <row r="2876" spans="1:35">
      <c r="A2876" s="12"/>
      <c r="B2876"/>
      <c r="E2876"/>
      <c r="J2876"/>
      <c r="O2876"/>
      <c r="T2876"/>
      <c r="Y2876"/>
      <c r="AD2876"/>
      <c r="AI2876"/>
    </row>
    <row r="2877" spans="1:35">
      <c r="A2877" s="12"/>
      <c r="B2877"/>
      <c r="E2877"/>
      <c r="J2877"/>
      <c r="O2877"/>
      <c r="T2877"/>
      <c r="Y2877"/>
      <c r="AD2877"/>
      <c r="AI2877"/>
    </row>
    <row r="2878" spans="1:35">
      <c r="A2878" s="12"/>
      <c r="B2878"/>
      <c r="E2878"/>
      <c r="J2878"/>
      <c r="O2878"/>
      <c r="T2878"/>
      <c r="Y2878"/>
      <c r="AD2878"/>
      <c r="AI2878"/>
    </row>
    <row r="2879" spans="1:35">
      <c r="A2879" s="12"/>
      <c r="B2879"/>
      <c r="E2879"/>
      <c r="J2879"/>
      <c r="O2879"/>
      <c r="T2879"/>
      <c r="Y2879"/>
      <c r="AD2879"/>
      <c r="AI2879"/>
    </row>
    <row r="2880" spans="1:35">
      <c r="A2880" s="12"/>
      <c r="B2880"/>
      <c r="E2880"/>
      <c r="J2880"/>
      <c r="O2880"/>
      <c r="T2880"/>
      <c r="Y2880"/>
      <c r="AD2880"/>
      <c r="AI2880"/>
    </row>
    <row r="2881" spans="1:35">
      <c r="A2881" s="12"/>
      <c r="B2881"/>
      <c r="E2881"/>
      <c r="J2881"/>
      <c r="O2881"/>
      <c r="T2881"/>
      <c r="Y2881"/>
      <c r="AD2881"/>
      <c r="AI2881"/>
    </row>
    <row r="2882" spans="1:35">
      <c r="A2882" s="12"/>
      <c r="B2882"/>
      <c r="E2882"/>
      <c r="J2882"/>
      <c r="O2882"/>
      <c r="T2882"/>
      <c r="Y2882"/>
      <c r="AD2882"/>
      <c r="AI2882"/>
    </row>
    <row r="2883" spans="1:35">
      <c r="A2883" s="12"/>
      <c r="B2883"/>
      <c r="E2883"/>
      <c r="J2883"/>
      <c r="O2883"/>
      <c r="T2883"/>
      <c r="Y2883"/>
      <c r="AD2883"/>
      <c r="AI2883"/>
    </row>
    <row r="2884" spans="1:35">
      <c r="A2884" s="12"/>
      <c r="B2884"/>
      <c r="E2884"/>
      <c r="J2884"/>
      <c r="O2884"/>
      <c r="T2884"/>
      <c r="Y2884"/>
      <c r="AD2884"/>
      <c r="AI2884"/>
    </row>
    <row r="2885" spans="1:35">
      <c r="A2885" s="12"/>
      <c r="B2885"/>
      <c r="E2885"/>
      <c r="J2885"/>
      <c r="O2885"/>
      <c r="T2885"/>
      <c r="Y2885"/>
      <c r="AD2885"/>
      <c r="AI2885"/>
    </row>
    <row r="2886" spans="1:35">
      <c r="A2886" s="12"/>
      <c r="B2886"/>
      <c r="E2886"/>
      <c r="J2886"/>
      <c r="O2886"/>
      <c r="T2886"/>
      <c r="Y2886"/>
      <c r="AD2886"/>
      <c r="AI2886"/>
    </row>
    <row r="2887" spans="1:35">
      <c r="A2887" s="12"/>
      <c r="B2887"/>
      <c r="E2887"/>
      <c r="J2887"/>
      <c r="O2887"/>
      <c r="T2887"/>
      <c r="Y2887"/>
      <c r="AD2887"/>
      <c r="AI2887"/>
    </row>
    <row r="2888" spans="1:35">
      <c r="A2888" s="12"/>
      <c r="B2888"/>
      <c r="E2888"/>
      <c r="J2888"/>
      <c r="O2888"/>
      <c r="T2888"/>
      <c r="Y2888"/>
      <c r="AD2888"/>
      <c r="AI2888"/>
    </row>
    <row r="2889" spans="1:35">
      <c r="A2889" s="12"/>
      <c r="B2889"/>
      <c r="E2889"/>
      <c r="J2889"/>
      <c r="O2889"/>
      <c r="T2889"/>
      <c r="Y2889"/>
      <c r="AD2889"/>
      <c r="AI2889"/>
    </row>
    <row r="2890" spans="1:35">
      <c r="A2890" s="12"/>
      <c r="B2890"/>
      <c r="E2890"/>
      <c r="J2890"/>
      <c r="O2890"/>
      <c r="T2890"/>
      <c r="Y2890"/>
      <c r="AD2890"/>
      <c r="AI2890"/>
    </row>
    <row r="2891" spans="1:35">
      <c r="A2891" s="12"/>
      <c r="B2891"/>
      <c r="E2891"/>
      <c r="J2891"/>
      <c r="O2891"/>
      <c r="T2891"/>
      <c r="Y2891"/>
      <c r="AD2891"/>
      <c r="AI2891"/>
    </row>
    <row r="2892" spans="1:35">
      <c r="A2892" s="12"/>
      <c r="B2892"/>
      <c r="E2892"/>
      <c r="J2892"/>
      <c r="O2892"/>
      <c r="T2892"/>
      <c r="Y2892"/>
      <c r="AD2892"/>
      <c r="AI2892"/>
    </row>
    <row r="2893" spans="1:35">
      <c r="A2893" s="12"/>
      <c r="B2893"/>
      <c r="E2893"/>
      <c r="J2893"/>
      <c r="O2893"/>
      <c r="T2893"/>
      <c r="Y2893"/>
      <c r="AD2893"/>
      <c r="AI2893"/>
    </row>
    <row r="2894" spans="1:35">
      <c r="A2894" s="12"/>
      <c r="B2894"/>
      <c r="E2894"/>
      <c r="J2894"/>
      <c r="O2894"/>
      <c r="T2894"/>
      <c r="Y2894"/>
      <c r="AD2894"/>
      <c r="AI2894"/>
    </row>
    <row r="2895" spans="1:35">
      <c r="A2895" s="12"/>
      <c r="B2895"/>
      <c r="E2895"/>
      <c r="J2895"/>
      <c r="O2895"/>
      <c r="T2895"/>
      <c r="Y2895"/>
      <c r="AD2895"/>
      <c r="AI2895"/>
    </row>
    <row r="2896" spans="1:35">
      <c r="A2896" s="12"/>
      <c r="B2896"/>
      <c r="E2896"/>
      <c r="J2896"/>
      <c r="O2896"/>
      <c r="T2896"/>
      <c r="Y2896"/>
      <c r="AD2896"/>
      <c r="AI2896"/>
    </row>
    <row r="2897" spans="1:35">
      <c r="A2897" s="12"/>
      <c r="B2897"/>
      <c r="E2897"/>
      <c r="J2897"/>
      <c r="O2897"/>
      <c r="T2897"/>
      <c r="Y2897"/>
      <c r="AD2897"/>
      <c r="AI2897"/>
    </row>
    <row r="2898" spans="1:35">
      <c r="A2898" s="12"/>
      <c r="B2898"/>
      <c r="E2898"/>
      <c r="J2898"/>
      <c r="O2898"/>
      <c r="T2898"/>
      <c r="Y2898"/>
      <c r="AD2898"/>
      <c r="AI2898"/>
    </row>
    <row r="2899" spans="1:35">
      <c r="A2899" s="12"/>
      <c r="B2899"/>
      <c r="E2899"/>
      <c r="J2899"/>
      <c r="O2899"/>
      <c r="T2899"/>
      <c r="Y2899"/>
      <c r="AD2899"/>
      <c r="AI2899"/>
    </row>
    <row r="2900" spans="1:35">
      <c r="A2900" s="12"/>
      <c r="B2900"/>
      <c r="E2900"/>
      <c r="J2900"/>
      <c r="O2900"/>
      <c r="T2900"/>
      <c r="Y2900"/>
      <c r="AD2900"/>
      <c r="AI2900"/>
    </row>
    <row r="2901" spans="1:35">
      <c r="A2901" s="12"/>
      <c r="B2901"/>
      <c r="E2901"/>
      <c r="J2901"/>
      <c r="O2901"/>
      <c r="T2901"/>
      <c r="Y2901"/>
      <c r="AD2901"/>
      <c r="AI2901"/>
    </row>
    <row r="2902" spans="1:35">
      <c r="A2902" s="12"/>
      <c r="B2902"/>
      <c r="E2902"/>
      <c r="J2902"/>
      <c r="O2902"/>
      <c r="T2902"/>
      <c r="Y2902"/>
      <c r="AD2902"/>
      <c r="AI2902"/>
    </row>
    <row r="2903" spans="1:35">
      <c r="A2903" s="12"/>
      <c r="B2903"/>
      <c r="E2903"/>
      <c r="J2903"/>
      <c r="O2903"/>
      <c r="T2903"/>
      <c r="Y2903"/>
      <c r="AD2903"/>
      <c r="AI2903"/>
    </row>
    <row r="2904" spans="1:35">
      <c r="A2904" s="12"/>
      <c r="B2904"/>
      <c r="E2904"/>
      <c r="J2904"/>
      <c r="O2904"/>
      <c r="T2904"/>
      <c r="Y2904"/>
      <c r="AD2904"/>
      <c r="AI2904"/>
    </row>
    <row r="2905" spans="1:35">
      <c r="A2905" s="12"/>
      <c r="B2905"/>
      <c r="E2905"/>
      <c r="J2905"/>
      <c r="O2905"/>
      <c r="T2905"/>
      <c r="Y2905"/>
      <c r="AD2905"/>
      <c r="AI2905"/>
    </row>
    <row r="2906" spans="1:35">
      <c r="A2906" s="12"/>
      <c r="B2906"/>
      <c r="E2906"/>
      <c r="J2906"/>
      <c r="O2906"/>
      <c r="T2906"/>
      <c r="Y2906"/>
      <c r="AD2906"/>
      <c r="AI2906"/>
    </row>
    <row r="2907" spans="1:35">
      <c r="A2907" s="12"/>
      <c r="B2907"/>
      <c r="E2907"/>
      <c r="J2907"/>
      <c r="O2907"/>
      <c r="T2907"/>
      <c r="Y2907"/>
      <c r="AD2907"/>
      <c r="AI2907"/>
    </row>
    <row r="2908" spans="1:35">
      <c r="A2908" s="12"/>
      <c r="B2908"/>
      <c r="E2908"/>
      <c r="J2908"/>
      <c r="O2908"/>
      <c r="T2908"/>
      <c r="Y2908"/>
      <c r="AD2908"/>
      <c r="AI2908"/>
    </row>
    <row r="2909" spans="1:35">
      <c r="A2909" s="12"/>
      <c r="B2909"/>
      <c r="E2909"/>
      <c r="J2909"/>
      <c r="O2909"/>
      <c r="T2909"/>
      <c r="Y2909"/>
      <c r="AD2909"/>
      <c r="AI2909"/>
    </row>
    <row r="2910" spans="1:35">
      <c r="A2910" s="12"/>
      <c r="B2910"/>
      <c r="E2910"/>
      <c r="J2910"/>
      <c r="O2910"/>
      <c r="T2910"/>
      <c r="Y2910"/>
      <c r="AD2910"/>
      <c r="AI2910"/>
    </row>
    <row r="2911" spans="1:35">
      <c r="A2911" s="12"/>
      <c r="B2911"/>
      <c r="E2911"/>
      <c r="J2911"/>
      <c r="O2911"/>
      <c r="T2911"/>
      <c r="Y2911"/>
      <c r="AD2911"/>
      <c r="AI2911"/>
    </row>
    <row r="2912" spans="1:35">
      <c r="A2912" s="12"/>
      <c r="B2912"/>
      <c r="E2912"/>
      <c r="J2912"/>
      <c r="O2912"/>
      <c r="T2912"/>
      <c r="Y2912"/>
      <c r="AD2912"/>
      <c r="AI2912"/>
    </row>
    <row r="2913" spans="1:35">
      <c r="A2913" s="12"/>
      <c r="B2913"/>
      <c r="E2913"/>
      <c r="J2913"/>
      <c r="O2913"/>
      <c r="T2913"/>
      <c r="Y2913"/>
      <c r="AD2913"/>
      <c r="AI2913"/>
    </row>
    <row r="2914" spans="1:35">
      <c r="A2914" s="12"/>
      <c r="B2914"/>
      <c r="E2914"/>
      <c r="J2914"/>
      <c r="O2914"/>
      <c r="T2914"/>
      <c r="Y2914"/>
      <c r="AD2914"/>
      <c r="AI2914"/>
    </row>
    <row r="2915" spans="1:35">
      <c r="A2915" s="12"/>
      <c r="B2915"/>
      <c r="E2915"/>
      <c r="J2915"/>
      <c r="O2915"/>
      <c r="T2915"/>
      <c r="Y2915"/>
      <c r="AD2915"/>
      <c r="AI2915"/>
    </row>
    <row r="2916" spans="1:35">
      <c r="A2916" s="12"/>
      <c r="B2916"/>
      <c r="E2916"/>
      <c r="J2916"/>
      <c r="O2916"/>
      <c r="T2916"/>
      <c r="Y2916"/>
      <c r="AD2916"/>
      <c r="AI2916"/>
    </row>
    <row r="2917" spans="1:35">
      <c r="A2917" s="12"/>
      <c r="B2917"/>
      <c r="E2917"/>
      <c r="J2917"/>
      <c r="O2917"/>
      <c r="T2917"/>
      <c r="Y2917"/>
      <c r="AD2917"/>
      <c r="AI2917"/>
    </row>
    <row r="2918" spans="1:35">
      <c r="A2918" s="12"/>
      <c r="B2918"/>
      <c r="E2918"/>
      <c r="J2918"/>
      <c r="O2918"/>
      <c r="T2918"/>
      <c r="Y2918"/>
      <c r="AD2918"/>
      <c r="AI2918"/>
    </row>
    <row r="2919" spans="1:35">
      <c r="A2919" s="12"/>
      <c r="B2919"/>
      <c r="E2919"/>
      <c r="J2919"/>
      <c r="O2919"/>
      <c r="T2919"/>
      <c r="Y2919"/>
      <c r="AD2919"/>
      <c r="AI2919"/>
    </row>
    <row r="2920" spans="1:35">
      <c r="A2920" s="12"/>
      <c r="B2920"/>
      <c r="E2920"/>
      <c r="J2920"/>
      <c r="O2920"/>
      <c r="T2920"/>
      <c r="Y2920"/>
      <c r="AD2920"/>
      <c r="AI2920"/>
    </row>
    <row r="2921" spans="1:35">
      <c r="A2921" s="12"/>
      <c r="B2921"/>
      <c r="E2921"/>
      <c r="J2921"/>
      <c r="O2921"/>
      <c r="T2921"/>
      <c r="Y2921"/>
      <c r="AD2921"/>
      <c r="AI2921"/>
    </row>
    <row r="2922" spans="1:35">
      <c r="A2922" s="12"/>
      <c r="B2922"/>
      <c r="E2922"/>
      <c r="J2922"/>
      <c r="O2922"/>
      <c r="T2922"/>
      <c r="Y2922"/>
      <c r="AD2922"/>
      <c r="AI2922"/>
    </row>
    <row r="2923" spans="1:35">
      <c r="A2923" s="12"/>
      <c r="B2923"/>
      <c r="E2923"/>
      <c r="J2923"/>
      <c r="O2923"/>
      <c r="T2923"/>
      <c r="Y2923"/>
      <c r="AD2923"/>
      <c r="AI2923"/>
    </row>
    <row r="2924" spans="1:35">
      <c r="A2924" s="12"/>
      <c r="B2924"/>
      <c r="E2924"/>
      <c r="J2924"/>
      <c r="O2924"/>
      <c r="T2924"/>
      <c r="Y2924"/>
      <c r="AD2924"/>
      <c r="AI2924"/>
    </row>
    <row r="2925" spans="1:35">
      <c r="A2925" s="12"/>
      <c r="B2925"/>
      <c r="E2925"/>
      <c r="J2925"/>
      <c r="O2925"/>
      <c r="T2925"/>
      <c r="Y2925"/>
      <c r="AD2925"/>
      <c r="AI2925"/>
    </row>
    <row r="2926" spans="1:35">
      <c r="A2926" s="12"/>
      <c r="B2926"/>
      <c r="E2926"/>
      <c r="J2926"/>
      <c r="O2926"/>
      <c r="T2926"/>
      <c r="Y2926"/>
      <c r="AD2926"/>
      <c r="AI2926"/>
    </row>
    <row r="2927" spans="1:35">
      <c r="A2927" s="12"/>
      <c r="B2927"/>
      <c r="E2927"/>
      <c r="J2927"/>
      <c r="O2927"/>
      <c r="T2927"/>
      <c r="Y2927"/>
      <c r="AD2927"/>
      <c r="AI2927"/>
    </row>
    <row r="2928" spans="1:35">
      <c r="A2928" s="12"/>
      <c r="B2928"/>
      <c r="E2928"/>
      <c r="J2928"/>
      <c r="O2928"/>
      <c r="T2928"/>
      <c r="Y2928"/>
      <c r="AD2928"/>
      <c r="AI2928"/>
    </row>
    <row r="2929" spans="1:35">
      <c r="A2929" s="12"/>
      <c r="B2929"/>
      <c r="E2929"/>
      <c r="J2929"/>
      <c r="O2929"/>
      <c r="T2929"/>
      <c r="Y2929"/>
      <c r="AD2929"/>
      <c r="AI2929"/>
    </row>
    <row r="2930" spans="1:35">
      <c r="A2930" s="12"/>
      <c r="B2930"/>
      <c r="E2930"/>
      <c r="J2930"/>
      <c r="O2930"/>
      <c r="T2930"/>
      <c r="Y2930"/>
      <c r="AD2930"/>
      <c r="AI2930"/>
    </row>
    <row r="2931" spans="1:35">
      <c r="A2931" s="12"/>
      <c r="B2931"/>
      <c r="E2931"/>
      <c r="J2931"/>
      <c r="O2931"/>
      <c r="T2931"/>
      <c r="Y2931"/>
      <c r="AD2931"/>
      <c r="AI2931"/>
    </row>
    <row r="2932" spans="1:35">
      <c r="A2932" s="12"/>
      <c r="B2932"/>
      <c r="E2932"/>
      <c r="J2932"/>
      <c r="O2932"/>
      <c r="T2932"/>
      <c r="Y2932"/>
      <c r="AD2932"/>
      <c r="AI2932"/>
    </row>
    <row r="2933" spans="1:35">
      <c r="A2933" s="12"/>
      <c r="B2933"/>
      <c r="E2933"/>
      <c r="J2933"/>
      <c r="O2933"/>
      <c r="T2933"/>
      <c r="Y2933"/>
      <c r="AD2933"/>
      <c r="AI2933"/>
    </row>
    <row r="2934" spans="1:35">
      <c r="A2934" s="12"/>
      <c r="B2934"/>
      <c r="E2934"/>
      <c r="J2934"/>
      <c r="O2934"/>
      <c r="T2934"/>
      <c r="Y2934"/>
      <c r="AD2934"/>
      <c r="AI2934"/>
    </row>
    <row r="2935" spans="1:35">
      <c r="A2935" s="12"/>
      <c r="B2935"/>
      <c r="E2935"/>
      <c r="J2935"/>
      <c r="O2935"/>
      <c r="T2935"/>
      <c r="Y2935"/>
      <c r="AD2935"/>
      <c r="AI2935"/>
    </row>
    <row r="2936" spans="1:35">
      <c r="A2936" s="12"/>
      <c r="B2936"/>
      <c r="E2936"/>
      <c r="J2936"/>
      <c r="O2936"/>
      <c r="T2936"/>
      <c r="Y2936"/>
      <c r="AD2936"/>
      <c r="AI2936"/>
    </row>
    <row r="2937" spans="1:35">
      <c r="A2937" s="12"/>
      <c r="B2937"/>
      <c r="E2937"/>
      <c r="J2937"/>
      <c r="O2937"/>
      <c r="T2937"/>
      <c r="Y2937"/>
      <c r="AD2937"/>
      <c r="AI2937"/>
    </row>
    <row r="2938" spans="1:35">
      <c r="A2938" s="12"/>
      <c r="B2938"/>
      <c r="E2938"/>
      <c r="J2938"/>
      <c r="O2938"/>
      <c r="T2938"/>
      <c r="Y2938"/>
      <c r="AD2938"/>
      <c r="AI2938"/>
    </row>
    <row r="2939" spans="1:35">
      <c r="A2939" s="12"/>
      <c r="B2939"/>
      <c r="E2939"/>
      <c r="J2939"/>
      <c r="O2939"/>
      <c r="T2939"/>
      <c r="Y2939"/>
      <c r="AD2939"/>
      <c r="AI2939"/>
    </row>
    <row r="2940" spans="1:35">
      <c r="A2940" s="12"/>
      <c r="B2940"/>
      <c r="E2940"/>
      <c r="J2940"/>
      <c r="O2940"/>
      <c r="T2940"/>
      <c r="Y2940"/>
      <c r="AD2940"/>
      <c r="AI2940"/>
    </row>
    <row r="2941" spans="1:35">
      <c r="A2941" s="12"/>
      <c r="B2941"/>
      <c r="E2941"/>
      <c r="J2941"/>
      <c r="O2941"/>
      <c r="T2941"/>
      <c r="Y2941"/>
      <c r="AD2941"/>
      <c r="AI2941"/>
    </row>
    <row r="2942" spans="1:35">
      <c r="A2942" s="12"/>
      <c r="B2942"/>
      <c r="E2942"/>
      <c r="J2942"/>
      <c r="O2942"/>
      <c r="T2942"/>
      <c r="Y2942"/>
      <c r="AD2942"/>
      <c r="AI2942"/>
    </row>
    <row r="2943" spans="1:35">
      <c r="A2943" s="12"/>
      <c r="B2943"/>
      <c r="E2943"/>
      <c r="J2943"/>
      <c r="O2943"/>
      <c r="T2943"/>
      <c r="Y2943"/>
      <c r="AD2943"/>
      <c r="AI2943"/>
    </row>
    <row r="2944" spans="1:35">
      <c r="A2944" s="12"/>
      <c r="B2944"/>
      <c r="E2944"/>
      <c r="J2944"/>
      <c r="O2944"/>
      <c r="T2944"/>
      <c r="Y2944"/>
      <c r="AD2944"/>
      <c r="AI2944"/>
    </row>
    <row r="2945" spans="1:35">
      <c r="A2945" s="12"/>
      <c r="B2945"/>
      <c r="E2945"/>
      <c r="J2945"/>
      <c r="O2945"/>
      <c r="T2945"/>
      <c r="Y2945"/>
      <c r="AD2945"/>
      <c r="AI2945"/>
    </row>
    <row r="2946" spans="1:35">
      <c r="A2946" s="12"/>
      <c r="B2946"/>
      <c r="E2946"/>
      <c r="J2946"/>
      <c r="O2946"/>
      <c r="T2946"/>
      <c r="Y2946"/>
      <c r="AD2946"/>
      <c r="AI2946"/>
    </row>
    <row r="2947" spans="1:35">
      <c r="A2947" s="12"/>
      <c r="B2947"/>
      <c r="E2947"/>
      <c r="J2947"/>
      <c r="O2947"/>
      <c r="T2947"/>
      <c r="Y2947"/>
      <c r="AD2947"/>
      <c r="AI2947"/>
    </row>
    <row r="2948" spans="1:35">
      <c r="A2948" s="12"/>
      <c r="B2948"/>
      <c r="E2948"/>
      <c r="J2948"/>
      <c r="O2948"/>
      <c r="T2948"/>
      <c r="Y2948"/>
      <c r="AD2948"/>
      <c r="AI2948"/>
    </row>
    <row r="2949" spans="1:35">
      <c r="A2949" s="12"/>
      <c r="B2949"/>
      <c r="E2949"/>
      <c r="J2949"/>
      <c r="O2949"/>
      <c r="T2949"/>
      <c r="Y2949"/>
      <c r="AD2949"/>
      <c r="AI2949"/>
    </row>
    <row r="2950" spans="1:35">
      <c r="A2950" s="12"/>
      <c r="B2950"/>
      <c r="E2950"/>
      <c r="J2950"/>
      <c r="O2950"/>
      <c r="T2950"/>
      <c r="Y2950"/>
      <c r="AD2950"/>
      <c r="AI2950"/>
    </row>
    <row r="2951" spans="1:35">
      <c r="A2951" s="12"/>
      <c r="B2951"/>
      <c r="E2951"/>
      <c r="J2951"/>
      <c r="O2951"/>
      <c r="T2951"/>
      <c r="Y2951"/>
      <c r="AD2951"/>
      <c r="AI2951"/>
    </row>
    <row r="2952" spans="1:35">
      <c r="A2952" s="12"/>
      <c r="B2952"/>
      <c r="E2952"/>
      <c r="J2952"/>
      <c r="O2952"/>
      <c r="T2952"/>
      <c r="Y2952"/>
      <c r="AD2952"/>
      <c r="AI2952"/>
    </row>
    <row r="2953" spans="1:35">
      <c r="A2953" s="12"/>
      <c r="B2953"/>
      <c r="E2953"/>
      <c r="J2953"/>
      <c r="O2953"/>
      <c r="T2953"/>
      <c r="Y2953"/>
      <c r="AD2953"/>
      <c r="AI2953"/>
    </row>
    <row r="2954" spans="1:35">
      <c r="A2954" s="12"/>
      <c r="B2954"/>
      <c r="E2954"/>
      <c r="J2954"/>
      <c r="O2954"/>
      <c r="T2954"/>
      <c r="Y2954"/>
      <c r="AD2954"/>
      <c r="AI2954"/>
    </row>
    <row r="2955" spans="1:35">
      <c r="A2955" s="12"/>
      <c r="B2955"/>
      <c r="E2955"/>
      <c r="J2955"/>
      <c r="O2955"/>
      <c r="T2955"/>
      <c r="Y2955"/>
      <c r="AD2955"/>
      <c r="AI2955"/>
    </row>
    <row r="2956" spans="1:35">
      <c r="A2956" s="12"/>
      <c r="B2956"/>
      <c r="E2956"/>
      <c r="J2956"/>
      <c r="O2956"/>
      <c r="T2956"/>
      <c r="Y2956"/>
      <c r="AD2956"/>
      <c r="AI2956"/>
    </row>
    <row r="2957" spans="1:35">
      <c r="A2957" s="12"/>
      <c r="B2957"/>
      <c r="E2957"/>
      <c r="J2957"/>
      <c r="O2957"/>
      <c r="T2957"/>
      <c r="Y2957"/>
      <c r="AD2957"/>
      <c r="AI2957"/>
    </row>
    <row r="2958" spans="1:35">
      <c r="A2958" s="12"/>
      <c r="B2958"/>
      <c r="E2958"/>
      <c r="J2958"/>
      <c r="O2958"/>
      <c r="T2958"/>
      <c r="Y2958"/>
      <c r="AD2958"/>
      <c r="AI2958"/>
    </row>
    <row r="2959" spans="1:35">
      <c r="A2959" s="12"/>
      <c r="B2959"/>
      <c r="E2959"/>
      <c r="J2959"/>
      <c r="O2959"/>
      <c r="T2959"/>
      <c r="Y2959"/>
      <c r="AD2959"/>
      <c r="AI2959"/>
    </row>
    <row r="2960" spans="1:35">
      <c r="A2960" s="12"/>
      <c r="B2960"/>
      <c r="E2960"/>
      <c r="J2960"/>
      <c r="O2960"/>
      <c r="T2960"/>
      <c r="Y2960"/>
      <c r="AD2960"/>
      <c r="AI2960"/>
    </row>
    <row r="2961" spans="1:35">
      <c r="A2961" s="12"/>
      <c r="B2961"/>
      <c r="E2961"/>
      <c r="J2961"/>
      <c r="O2961"/>
      <c r="T2961"/>
      <c r="Y2961"/>
      <c r="AD2961"/>
      <c r="AI2961"/>
    </row>
    <row r="2962" spans="1:35">
      <c r="A2962" s="12"/>
      <c r="B2962"/>
      <c r="E2962"/>
      <c r="J2962"/>
      <c r="O2962"/>
      <c r="T2962"/>
      <c r="Y2962"/>
      <c r="AD2962"/>
      <c r="AI2962"/>
    </row>
    <row r="2963" spans="1:35">
      <c r="A2963" s="12"/>
      <c r="B2963"/>
      <c r="E2963"/>
      <c r="J2963"/>
      <c r="O2963"/>
      <c r="T2963"/>
      <c r="Y2963"/>
      <c r="AD2963"/>
      <c r="AI2963"/>
    </row>
    <row r="2964" spans="1:35">
      <c r="A2964" s="12"/>
      <c r="B2964"/>
      <c r="E2964"/>
      <c r="J2964"/>
      <c r="O2964"/>
      <c r="T2964"/>
      <c r="Y2964"/>
      <c r="AD2964"/>
      <c r="AI2964"/>
    </row>
    <row r="2965" spans="1:35">
      <c r="A2965" s="12"/>
      <c r="B2965"/>
      <c r="E2965"/>
      <c r="J2965"/>
      <c r="O2965"/>
      <c r="T2965"/>
      <c r="Y2965"/>
      <c r="AD2965"/>
      <c r="AI2965"/>
    </row>
    <row r="2966" spans="1:35">
      <c r="A2966" s="12"/>
      <c r="B2966"/>
      <c r="E2966"/>
      <c r="J2966"/>
      <c r="O2966"/>
      <c r="T2966"/>
      <c r="Y2966"/>
      <c r="AD2966"/>
      <c r="AI2966"/>
    </row>
    <row r="2967" spans="1:35">
      <c r="A2967" s="12"/>
      <c r="B2967"/>
      <c r="E2967"/>
      <c r="J2967"/>
      <c r="O2967"/>
      <c r="T2967"/>
      <c r="Y2967"/>
      <c r="AD2967"/>
      <c r="AI2967"/>
    </row>
    <row r="2968" spans="1:35">
      <c r="A2968" s="12"/>
      <c r="B2968"/>
      <c r="E2968"/>
      <c r="J2968"/>
      <c r="O2968"/>
      <c r="T2968"/>
      <c r="Y2968"/>
      <c r="AD2968"/>
      <c r="AI2968"/>
    </row>
    <row r="2969" spans="1:35">
      <c r="A2969" s="12"/>
      <c r="B2969"/>
      <c r="E2969"/>
      <c r="J2969"/>
      <c r="O2969"/>
      <c r="T2969"/>
      <c r="Y2969"/>
      <c r="AD2969"/>
      <c r="AI2969"/>
    </row>
    <row r="2970" spans="1:35">
      <c r="A2970" s="12"/>
      <c r="B2970"/>
      <c r="E2970"/>
      <c r="J2970"/>
      <c r="O2970"/>
      <c r="T2970"/>
      <c r="Y2970"/>
      <c r="AD2970"/>
      <c r="AI2970"/>
    </row>
    <row r="2971" spans="1:35">
      <c r="A2971" s="12"/>
      <c r="B2971"/>
      <c r="E2971"/>
      <c r="J2971"/>
      <c r="O2971"/>
      <c r="T2971"/>
      <c r="Y2971"/>
      <c r="AD2971"/>
      <c r="AI2971"/>
    </row>
    <row r="2972" spans="1:35">
      <c r="A2972" s="12"/>
      <c r="B2972"/>
      <c r="E2972"/>
      <c r="J2972"/>
      <c r="O2972"/>
      <c r="T2972"/>
      <c r="Y2972"/>
      <c r="AD2972"/>
      <c r="AI2972"/>
    </row>
    <row r="2973" spans="1:35">
      <c r="A2973" s="12"/>
      <c r="B2973"/>
      <c r="E2973"/>
      <c r="J2973"/>
      <c r="O2973"/>
      <c r="T2973"/>
      <c r="Y2973"/>
      <c r="AD2973"/>
      <c r="AI2973"/>
    </row>
    <row r="2974" spans="1:35">
      <c r="A2974" s="12"/>
      <c r="B2974"/>
      <c r="E2974"/>
      <c r="J2974"/>
      <c r="O2974"/>
      <c r="T2974"/>
      <c r="Y2974"/>
      <c r="AD2974"/>
      <c r="AI2974"/>
    </row>
    <row r="2975" spans="1:35">
      <c r="A2975" s="12"/>
      <c r="B2975"/>
      <c r="E2975"/>
      <c r="J2975"/>
      <c r="O2975"/>
      <c r="T2975"/>
      <c r="Y2975"/>
      <c r="AD2975"/>
      <c r="AI2975"/>
    </row>
    <row r="2976" spans="1:35">
      <c r="A2976" s="12"/>
      <c r="B2976"/>
      <c r="E2976"/>
      <c r="J2976"/>
      <c r="O2976"/>
      <c r="T2976"/>
      <c r="Y2976"/>
      <c r="AD2976"/>
      <c r="AI2976"/>
    </row>
    <row r="2977" spans="1:35">
      <c r="A2977" s="12"/>
      <c r="B2977"/>
      <c r="E2977"/>
      <c r="J2977"/>
      <c r="O2977"/>
      <c r="T2977"/>
      <c r="Y2977"/>
      <c r="AD2977"/>
      <c r="AI2977"/>
    </row>
    <row r="2978" spans="1:35">
      <c r="A2978" s="12"/>
      <c r="B2978"/>
      <c r="E2978"/>
      <c r="J2978"/>
      <c r="O2978"/>
      <c r="T2978"/>
      <c r="Y2978"/>
      <c r="AD2978"/>
      <c r="AI2978"/>
    </row>
    <row r="2979" spans="1:35">
      <c r="A2979" s="12"/>
      <c r="B2979"/>
      <c r="E2979"/>
      <c r="J2979"/>
      <c r="O2979"/>
      <c r="T2979"/>
      <c r="Y2979"/>
      <c r="AD2979"/>
      <c r="AI2979"/>
    </row>
    <row r="2980" spans="1:35">
      <c r="A2980" s="12"/>
      <c r="B2980"/>
      <c r="E2980"/>
      <c r="J2980"/>
      <c r="O2980"/>
      <c r="T2980"/>
      <c r="Y2980"/>
      <c r="AD2980"/>
      <c r="AI2980"/>
    </row>
    <row r="2981" spans="1:35">
      <c r="A2981" s="12"/>
      <c r="B2981"/>
      <c r="E2981"/>
      <c r="J2981"/>
      <c r="O2981"/>
      <c r="T2981"/>
      <c r="Y2981"/>
      <c r="AD2981"/>
      <c r="AI2981"/>
    </row>
    <row r="2982" spans="1:35">
      <c r="A2982" s="12"/>
      <c r="B2982"/>
      <c r="E2982"/>
      <c r="J2982"/>
      <c r="O2982"/>
      <c r="T2982"/>
      <c r="Y2982"/>
      <c r="AD2982"/>
      <c r="AI2982"/>
    </row>
    <row r="2983" spans="1:35">
      <c r="A2983" s="12"/>
      <c r="B2983"/>
      <c r="E2983"/>
      <c r="J2983"/>
      <c r="O2983"/>
      <c r="T2983"/>
      <c r="Y2983"/>
      <c r="AD2983"/>
      <c r="AI2983"/>
    </row>
    <row r="2984" spans="1:35">
      <c r="A2984" s="12"/>
      <c r="B2984"/>
      <c r="E2984"/>
      <c r="J2984"/>
      <c r="O2984"/>
      <c r="T2984"/>
      <c r="Y2984"/>
      <c r="AD2984"/>
      <c r="AI2984"/>
    </row>
    <row r="2985" spans="1:35">
      <c r="A2985" s="12"/>
      <c r="B2985"/>
      <c r="E2985"/>
      <c r="J2985"/>
      <c r="O2985"/>
      <c r="T2985"/>
      <c r="Y2985"/>
      <c r="AD2985"/>
      <c r="AI2985"/>
    </row>
    <row r="2986" spans="1:35">
      <c r="A2986" s="12"/>
      <c r="B2986"/>
      <c r="E2986"/>
      <c r="J2986"/>
      <c r="O2986"/>
      <c r="T2986"/>
      <c r="Y2986"/>
      <c r="AD2986"/>
      <c r="AI2986"/>
    </row>
    <row r="2987" spans="1:35">
      <c r="A2987" s="12"/>
      <c r="B2987"/>
      <c r="E2987"/>
      <c r="J2987"/>
      <c r="O2987"/>
      <c r="T2987"/>
      <c r="Y2987"/>
      <c r="AD2987"/>
      <c r="AI2987"/>
    </row>
    <row r="2988" spans="1:35">
      <c r="A2988" s="12"/>
      <c r="B2988"/>
      <c r="E2988"/>
      <c r="J2988"/>
      <c r="O2988"/>
      <c r="T2988"/>
      <c r="Y2988"/>
      <c r="AD2988"/>
      <c r="AI2988"/>
    </row>
    <row r="2989" spans="1:35">
      <c r="A2989" s="12"/>
      <c r="B2989"/>
      <c r="E2989"/>
      <c r="J2989"/>
      <c r="O2989"/>
      <c r="T2989"/>
      <c r="Y2989"/>
      <c r="AD2989"/>
      <c r="AI2989"/>
    </row>
    <row r="2990" spans="1:35">
      <c r="A2990" s="12"/>
      <c r="B2990"/>
      <c r="E2990"/>
      <c r="J2990"/>
      <c r="O2990"/>
      <c r="T2990"/>
      <c r="Y2990"/>
      <c r="AD2990"/>
      <c r="AI2990"/>
    </row>
    <row r="2991" spans="1:35">
      <c r="A2991" s="12"/>
      <c r="B2991"/>
      <c r="E2991"/>
      <c r="J2991"/>
      <c r="O2991"/>
      <c r="T2991"/>
      <c r="Y2991"/>
      <c r="AD2991"/>
      <c r="AI2991"/>
    </row>
    <row r="2992" spans="1:35">
      <c r="A2992" s="12"/>
      <c r="B2992"/>
      <c r="E2992"/>
      <c r="J2992"/>
      <c r="O2992"/>
      <c r="T2992"/>
      <c r="Y2992"/>
      <c r="AD2992"/>
      <c r="AI2992"/>
    </row>
    <row r="2993" spans="1:35">
      <c r="A2993" s="12"/>
      <c r="B2993"/>
      <c r="E2993"/>
      <c r="J2993"/>
      <c r="O2993"/>
      <c r="T2993"/>
      <c r="Y2993"/>
      <c r="AD2993"/>
      <c r="AI2993"/>
    </row>
    <row r="2994" spans="1:35">
      <c r="A2994" s="12"/>
      <c r="B2994"/>
      <c r="E2994"/>
      <c r="J2994"/>
      <c r="O2994"/>
      <c r="T2994"/>
      <c r="Y2994"/>
      <c r="AD2994"/>
      <c r="AI2994"/>
    </row>
    <row r="2995" spans="1:35">
      <c r="A2995" s="12"/>
      <c r="B2995"/>
      <c r="E2995"/>
      <c r="J2995"/>
      <c r="O2995"/>
      <c r="T2995"/>
      <c r="Y2995"/>
      <c r="AD2995"/>
      <c r="AI2995"/>
    </row>
    <row r="2996" spans="1:35">
      <c r="A2996" s="12"/>
      <c r="B2996"/>
      <c r="E2996"/>
      <c r="J2996"/>
      <c r="O2996"/>
      <c r="T2996"/>
      <c r="Y2996"/>
      <c r="AD2996"/>
      <c r="AI2996"/>
    </row>
    <row r="2997" spans="1:35">
      <c r="A2997" s="12"/>
      <c r="B2997"/>
      <c r="E2997"/>
      <c r="J2997"/>
      <c r="O2997"/>
      <c r="T2997"/>
      <c r="Y2997"/>
      <c r="AD2997"/>
      <c r="AI2997"/>
    </row>
    <row r="2998" spans="1:35">
      <c r="A2998" s="12"/>
      <c r="B2998"/>
      <c r="E2998"/>
      <c r="J2998"/>
      <c r="O2998"/>
      <c r="T2998"/>
      <c r="Y2998"/>
      <c r="AD2998"/>
      <c r="AI2998"/>
    </row>
    <row r="2999" spans="1:35">
      <c r="A2999" s="12"/>
      <c r="B2999"/>
      <c r="E2999"/>
      <c r="J2999"/>
      <c r="O2999"/>
      <c r="T2999"/>
      <c r="Y2999"/>
      <c r="AD2999"/>
      <c r="AI2999"/>
    </row>
    <row r="3000" spans="1:35">
      <c r="A3000" s="12"/>
      <c r="B3000"/>
      <c r="E3000"/>
      <c r="J3000"/>
      <c r="O3000"/>
      <c r="T3000"/>
      <c r="Y3000"/>
      <c r="AD3000"/>
      <c r="AI3000"/>
    </row>
    <row r="3001" spans="1:35">
      <c r="A3001" s="12"/>
      <c r="B3001"/>
      <c r="E3001"/>
      <c r="J3001"/>
      <c r="O3001"/>
      <c r="T3001"/>
      <c r="Y3001"/>
      <c r="AD3001"/>
      <c r="AI3001"/>
    </row>
    <row r="3002" spans="1:35">
      <c r="A3002" s="12"/>
      <c r="B3002"/>
      <c r="E3002"/>
      <c r="J3002"/>
      <c r="O3002"/>
      <c r="T3002"/>
      <c r="Y3002"/>
      <c r="AD3002"/>
      <c r="AI3002"/>
    </row>
    <row r="3003" spans="1:35">
      <c r="A3003" s="12"/>
      <c r="B3003"/>
      <c r="E3003"/>
      <c r="J3003"/>
      <c r="O3003"/>
      <c r="T3003"/>
      <c r="Y3003"/>
      <c r="AD3003"/>
      <c r="AI3003"/>
    </row>
    <row r="3004" spans="1:35">
      <c r="A3004" s="12"/>
      <c r="B3004"/>
      <c r="E3004"/>
      <c r="J3004"/>
      <c r="O3004"/>
      <c r="T3004"/>
      <c r="Y3004"/>
      <c r="AD3004"/>
      <c r="AI3004"/>
    </row>
    <row r="3005" spans="1:35">
      <c r="A3005" s="12"/>
      <c r="B3005"/>
      <c r="E3005"/>
      <c r="J3005"/>
      <c r="O3005"/>
      <c r="T3005"/>
      <c r="Y3005"/>
      <c r="AD3005"/>
      <c r="AI3005"/>
    </row>
    <row r="3006" spans="1:35">
      <c r="A3006" s="12"/>
      <c r="B3006"/>
      <c r="E3006"/>
      <c r="J3006"/>
      <c r="O3006"/>
      <c r="T3006"/>
      <c r="Y3006"/>
      <c r="AD3006"/>
      <c r="AI3006"/>
    </row>
    <row r="3007" spans="1:35">
      <c r="A3007" s="12"/>
      <c r="B3007"/>
      <c r="E3007"/>
      <c r="J3007"/>
      <c r="O3007"/>
      <c r="T3007"/>
      <c r="Y3007"/>
      <c r="AD3007"/>
      <c r="AI3007"/>
    </row>
    <row r="3008" spans="1:35">
      <c r="A3008" s="12"/>
      <c r="B3008"/>
      <c r="E3008"/>
      <c r="J3008"/>
      <c r="O3008"/>
      <c r="T3008"/>
      <c r="Y3008"/>
      <c r="AD3008"/>
      <c r="AI3008"/>
    </row>
    <row r="3009" spans="1:35">
      <c r="A3009" s="12"/>
      <c r="B3009"/>
      <c r="E3009"/>
      <c r="J3009"/>
      <c r="O3009"/>
      <c r="T3009"/>
      <c r="Y3009"/>
      <c r="AD3009"/>
      <c r="AI3009"/>
    </row>
    <row r="3010" spans="1:35">
      <c r="A3010" s="12"/>
      <c r="B3010"/>
      <c r="E3010"/>
      <c r="J3010"/>
      <c r="O3010"/>
      <c r="T3010"/>
      <c r="Y3010"/>
      <c r="AD3010"/>
      <c r="AI3010"/>
    </row>
    <row r="3011" spans="1:35">
      <c r="A3011" s="12"/>
      <c r="B3011"/>
      <c r="E3011"/>
      <c r="J3011"/>
      <c r="O3011"/>
      <c r="T3011"/>
      <c r="Y3011"/>
      <c r="AD3011"/>
      <c r="AI3011"/>
    </row>
    <row r="3012" spans="1:35">
      <c r="A3012" s="12"/>
      <c r="B3012"/>
      <c r="E3012"/>
      <c r="J3012"/>
      <c r="O3012"/>
      <c r="T3012"/>
      <c r="Y3012"/>
      <c r="AD3012"/>
      <c r="AI3012"/>
    </row>
    <row r="3013" spans="1:35">
      <c r="A3013" s="12"/>
      <c r="B3013"/>
      <c r="E3013"/>
      <c r="J3013"/>
      <c r="O3013"/>
      <c r="T3013"/>
      <c r="Y3013"/>
      <c r="AD3013"/>
      <c r="AI3013"/>
    </row>
    <row r="3014" spans="1:35">
      <c r="A3014" s="12"/>
      <c r="B3014"/>
      <c r="E3014"/>
      <c r="J3014"/>
      <c r="O3014"/>
      <c r="T3014"/>
      <c r="Y3014"/>
      <c r="AD3014"/>
      <c r="AI3014"/>
    </row>
    <row r="3015" spans="1:35">
      <c r="A3015" s="12"/>
      <c r="B3015"/>
      <c r="E3015"/>
      <c r="J3015"/>
      <c r="O3015"/>
      <c r="T3015"/>
      <c r="Y3015"/>
      <c r="AD3015"/>
      <c r="AI3015"/>
    </row>
    <row r="3016" spans="1:35">
      <c r="A3016" s="12"/>
      <c r="B3016"/>
      <c r="E3016"/>
      <c r="J3016"/>
      <c r="O3016"/>
      <c r="T3016"/>
      <c r="Y3016"/>
      <c r="AD3016"/>
      <c r="AI3016"/>
    </row>
    <row r="3017" spans="1:35">
      <c r="A3017" s="12"/>
      <c r="B3017"/>
      <c r="E3017"/>
      <c r="J3017"/>
      <c r="O3017"/>
      <c r="T3017"/>
      <c r="Y3017"/>
      <c r="AD3017"/>
      <c r="AI3017"/>
    </row>
    <row r="3018" spans="1:35">
      <c r="A3018" s="12"/>
      <c r="B3018"/>
      <c r="E3018"/>
      <c r="J3018"/>
      <c r="O3018"/>
      <c r="T3018"/>
      <c r="Y3018"/>
      <c r="AD3018"/>
      <c r="AI3018"/>
    </row>
    <row r="3019" spans="1:35">
      <c r="A3019" s="12"/>
      <c r="B3019"/>
      <c r="E3019"/>
      <c r="J3019"/>
      <c r="O3019"/>
      <c r="T3019"/>
      <c r="Y3019"/>
      <c r="AD3019"/>
      <c r="AI3019"/>
    </row>
    <row r="3020" spans="1:35">
      <c r="A3020" s="12"/>
      <c r="B3020"/>
      <c r="E3020"/>
      <c r="J3020"/>
      <c r="O3020"/>
      <c r="T3020"/>
      <c r="Y3020"/>
      <c r="AD3020"/>
      <c r="AI3020"/>
    </row>
    <row r="3021" spans="1:35">
      <c r="A3021" s="12"/>
      <c r="B3021"/>
      <c r="E3021"/>
      <c r="J3021"/>
      <c r="O3021"/>
      <c r="T3021"/>
      <c r="Y3021"/>
      <c r="AD3021"/>
      <c r="AI3021"/>
    </row>
    <row r="3022" spans="1:35">
      <c r="A3022" s="12"/>
      <c r="B3022"/>
      <c r="E3022"/>
      <c r="J3022"/>
      <c r="O3022"/>
      <c r="T3022"/>
      <c r="Y3022"/>
      <c r="AD3022"/>
      <c r="AI3022"/>
    </row>
    <row r="3023" spans="1:35">
      <c r="A3023" s="12"/>
      <c r="B3023"/>
      <c r="E3023"/>
      <c r="J3023"/>
      <c r="O3023"/>
      <c r="T3023"/>
      <c r="Y3023"/>
      <c r="AD3023"/>
      <c r="AI3023"/>
    </row>
    <row r="3024" spans="1:35">
      <c r="A3024" s="12"/>
      <c r="B3024"/>
      <c r="E3024"/>
      <c r="J3024"/>
      <c r="O3024"/>
      <c r="T3024"/>
      <c r="Y3024"/>
      <c r="AD3024"/>
      <c r="AI3024"/>
    </row>
    <row r="3025" spans="1:35">
      <c r="A3025" s="12"/>
      <c r="B3025"/>
      <c r="E3025"/>
      <c r="J3025"/>
      <c r="O3025"/>
      <c r="T3025"/>
      <c r="Y3025"/>
      <c r="AD3025"/>
      <c r="AI3025"/>
    </row>
    <row r="3026" spans="1:35">
      <c r="A3026" s="12"/>
      <c r="B3026"/>
      <c r="E3026"/>
      <c r="J3026"/>
      <c r="O3026"/>
      <c r="T3026"/>
      <c r="Y3026"/>
      <c r="AD3026"/>
      <c r="AI3026"/>
    </row>
    <row r="3027" spans="1:35">
      <c r="A3027" s="12"/>
      <c r="B3027"/>
      <c r="E3027"/>
      <c r="J3027"/>
      <c r="O3027"/>
      <c r="T3027"/>
      <c r="Y3027"/>
      <c r="AD3027"/>
      <c r="AI3027"/>
    </row>
    <row r="3028" spans="1:35">
      <c r="A3028" s="12"/>
      <c r="B3028"/>
      <c r="E3028"/>
      <c r="J3028"/>
      <c r="O3028"/>
      <c r="T3028"/>
      <c r="Y3028"/>
      <c r="AD3028"/>
      <c r="AI3028"/>
    </row>
    <row r="3029" spans="1:35">
      <c r="A3029" s="12"/>
      <c r="B3029"/>
      <c r="E3029"/>
      <c r="J3029"/>
      <c r="O3029"/>
      <c r="T3029"/>
      <c r="Y3029"/>
      <c r="AD3029"/>
      <c r="AI3029"/>
    </row>
    <row r="3030" spans="1:35">
      <c r="A3030" s="12"/>
      <c r="B3030"/>
      <c r="E3030"/>
      <c r="J3030"/>
      <c r="O3030"/>
      <c r="T3030"/>
      <c r="Y3030"/>
      <c r="AD3030"/>
      <c r="AI3030"/>
    </row>
    <row r="3031" spans="1:35">
      <c r="A3031" s="12"/>
      <c r="B3031"/>
      <c r="E3031"/>
      <c r="J3031"/>
      <c r="O3031"/>
      <c r="T3031"/>
      <c r="Y3031"/>
      <c r="AD3031"/>
      <c r="AI3031"/>
    </row>
    <row r="3032" spans="1:35">
      <c r="A3032" s="12"/>
      <c r="B3032"/>
      <c r="E3032"/>
      <c r="J3032"/>
      <c r="O3032"/>
      <c r="T3032"/>
      <c r="Y3032"/>
      <c r="AD3032"/>
      <c r="AI3032"/>
    </row>
    <row r="3033" spans="1:35">
      <c r="A3033" s="12"/>
      <c r="B3033"/>
      <c r="E3033"/>
      <c r="J3033"/>
      <c r="O3033"/>
      <c r="T3033"/>
      <c r="Y3033"/>
      <c r="AD3033"/>
      <c r="AI3033"/>
    </row>
    <row r="3034" spans="1:35">
      <c r="A3034" s="12"/>
      <c r="B3034"/>
      <c r="E3034"/>
      <c r="J3034"/>
      <c r="O3034"/>
      <c r="T3034"/>
      <c r="Y3034"/>
      <c r="AD3034"/>
      <c r="AI3034"/>
    </row>
    <row r="3035" spans="1:35">
      <c r="A3035" s="12"/>
      <c r="B3035"/>
      <c r="E3035"/>
      <c r="J3035"/>
      <c r="O3035"/>
      <c r="T3035"/>
      <c r="Y3035"/>
      <c r="AD3035"/>
      <c r="AI3035"/>
    </row>
    <row r="3036" spans="1:35">
      <c r="A3036" s="12"/>
      <c r="B3036"/>
      <c r="E3036"/>
      <c r="J3036"/>
      <c r="O3036"/>
      <c r="T3036"/>
      <c r="Y3036"/>
      <c r="AD3036"/>
      <c r="AI3036"/>
    </row>
    <row r="3037" spans="1:35">
      <c r="A3037" s="12"/>
      <c r="B3037"/>
      <c r="E3037"/>
      <c r="J3037"/>
      <c r="O3037"/>
      <c r="T3037"/>
      <c r="Y3037"/>
      <c r="AD3037"/>
      <c r="AI3037"/>
    </row>
    <row r="3038" spans="1:35">
      <c r="A3038" s="12"/>
      <c r="B3038"/>
      <c r="E3038"/>
      <c r="J3038"/>
      <c r="O3038"/>
      <c r="T3038"/>
      <c r="Y3038"/>
      <c r="AD3038"/>
      <c r="AI3038"/>
    </row>
    <row r="3039" spans="1:35">
      <c r="A3039" s="12"/>
      <c r="B3039"/>
      <c r="E3039"/>
      <c r="J3039"/>
      <c r="O3039"/>
      <c r="T3039"/>
      <c r="Y3039"/>
      <c r="AD3039"/>
      <c r="AI3039"/>
    </row>
    <row r="3040" spans="1:35">
      <c r="A3040" s="12"/>
      <c r="B3040"/>
      <c r="E3040"/>
      <c r="J3040"/>
      <c r="O3040"/>
      <c r="T3040"/>
      <c r="Y3040"/>
      <c r="AD3040"/>
      <c r="AI3040"/>
    </row>
    <row r="3041" spans="1:35">
      <c r="A3041" s="12"/>
      <c r="B3041"/>
      <c r="E3041"/>
      <c r="J3041"/>
      <c r="O3041"/>
      <c r="T3041"/>
      <c r="Y3041"/>
      <c r="AD3041"/>
      <c r="AI3041"/>
    </row>
    <row r="3042" spans="1:35">
      <c r="A3042" s="12"/>
      <c r="B3042"/>
      <c r="E3042"/>
      <c r="J3042"/>
      <c r="O3042"/>
      <c r="T3042"/>
      <c r="Y3042"/>
      <c r="AD3042"/>
      <c r="AI3042"/>
    </row>
    <row r="3043" spans="1:35">
      <c r="A3043" s="12"/>
      <c r="B3043"/>
      <c r="E3043"/>
      <c r="J3043"/>
      <c r="O3043"/>
      <c r="T3043"/>
      <c r="Y3043"/>
      <c r="AD3043"/>
      <c r="AI3043"/>
    </row>
    <row r="3044" spans="1:35">
      <c r="A3044" s="12"/>
      <c r="B3044"/>
      <c r="E3044"/>
      <c r="J3044"/>
      <c r="O3044"/>
      <c r="T3044"/>
      <c r="Y3044"/>
      <c r="AD3044"/>
      <c r="AI3044"/>
    </row>
    <row r="3045" spans="1:35">
      <c r="A3045" s="12"/>
      <c r="B3045"/>
      <c r="E3045"/>
      <c r="J3045"/>
      <c r="O3045"/>
      <c r="T3045"/>
      <c r="Y3045"/>
      <c r="AD3045"/>
      <c r="AI3045"/>
    </row>
    <row r="3046" spans="1:35">
      <c r="A3046" s="12"/>
      <c r="B3046"/>
      <c r="E3046"/>
      <c r="J3046"/>
      <c r="O3046"/>
      <c r="T3046"/>
      <c r="Y3046"/>
      <c r="AD3046"/>
      <c r="AI3046"/>
    </row>
    <row r="3047" spans="1:35">
      <c r="A3047" s="12"/>
      <c r="B3047"/>
      <c r="E3047"/>
      <c r="J3047"/>
      <c r="O3047"/>
      <c r="T3047"/>
      <c r="Y3047"/>
      <c r="AD3047"/>
      <c r="AI3047"/>
    </row>
    <row r="3048" spans="1:35">
      <c r="A3048" s="12"/>
      <c r="B3048"/>
      <c r="E3048"/>
      <c r="J3048"/>
      <c r="O3048"/>
      <c r="T3048"/>
      <c r="Y3048"/>
      <c r="AD3048"/>
      <c r="AI3048"/>
    </row>
    <row r="3049" spans="1:35">
      <c r="A3049" s="12"/>
      <c r="B3049"/>
      <c r="E3049"/>
      <c r="J3049"/>
      <c r="O3049"/>
      <c r="T3049"/>
      <c r="Y3049"/>
      <c r="AD3049"/>
      <c r="AI3049"/>
    </row>
    <row r="3050" spans="1:35">
      <c r="A3050" s="12"/>
      <c r="B3050"/>
      <c r="E3050"/>
      <c r="J3050"/>
      <c r="O3050"/>
      <c r="T3050"/>
      <c r="Y3050"/>
      <c r="AD3050"/>
      <c r="AI3050"/>
    </row>
    <row r="3051" spans="1:35">
      <c r="A3051" s="12"/>
      <c r="B3051"/>
      <c r="E3051"/>
      <c r="J3051"/>
      <c r="O3051"/>
      <c r="T3051"/>
      <c r="Y3051"/>
      <c r="AD3051"/>
      <c r="AI3051"/>
    </row>
    <row r="3052" spans="1:35">
      <c r="A3052" s="12"/>
      <c r="B3052"/>
      <c r="E3052"/>
      <c r="J3052"/>
      <c r="O3052"/>
      <c r="T3052"/>
      <c r="Y3052"/>
      <c r="AD3052"/>
      <c r="AI3052"/>
    </row>
    <row r="3053" spans="1:35">
      <c r="A3053" s="12"/>
      <c r="B3053"/>
      <c r="E3053"/>
      <c r="J3053"/>
      <c r="O3053"/>
      <c r="T3053"/>
      <c r="Y3053"/>
      <c r="AD3053"/>
      <c r="AI3053"/>
    </row>
    <row r="3054" spans="1:35">
      <c r="A3054" s="12"/>
      <c r="B3054"/>
      <c r="E3054"/>
      <c r="J3054"/>
      <c r="O3054"/>
      <c r="T3054"/>
      <c r="Y3054"/>
      <c r="AD3054"/>
      <c r="AI3054"/>
    </row>
    <row r="3055" spans="1:35">
      <c r="A3055" s="12"/>
      <c r="B3055"/>
      <c r="E3055"/>
      <c r="J3055"/>
      <c r="O3055"/>
      <c r="T3055"/>
      <c r="Y3055"/>
      <c r="AD3055"/>
      <c r="AI3055"/>
    </row>
    <row r="3056" spans="1:35">
      <c r="A3056" s="12"/>
      <c r="B3056"/>
      <c r="E3056"/>
      <c r="J3056"/>
      <c r="O3056"/>
      <c r="T3056"/>
      <c r="Y3056"/>
      <c r="AD3056"/>
      <c r="AI3056"/>
    </row>
    <row r="3057" spans="1:35">
      <c r="A3057" s="12"/>
      <c r="B3057"/>
      <c r="E3057"/>
      <c r="J3057"/>
      <c r="O3057"/>
      <c r="T3057"/>
      <c r="Y3057"/>
      <c r="AD3057"/>
      <c r="AI3057"/>
    </row>
    <row r="3058" spans="1:35">
      <c r="A3058" s="12"/>
      <c r="B3058"/>
      <c r="E3058"/>
      <c r="J3058"/>
      <c r="O3058"/>
      <c r="T3058"/>
      <c r="Y3058"/>
      <c r="AD3058"/>
      <c r="AI3058"/>
    </row>
    <row r="3059" spans="1:35">
      <c r="A3059" s="12"/>
      <c r="B3059"/>
      <c r="E3059"/>
      <c r="J3059"/>
      <c r="O3059"/>
      <c r="T3059"/>
      <c r="Y3059"/>
      <c r="AD3059"/>
      <c r="AI3059"/>
    </row>
    <row r="3060" spans="1:35">
      <c r="A3060" s="12"/>
      <c r="B3060"/>
      <c r="E3060"/>
      <c r="J3060"/>
      <c r="O3060"/>
      <c r="T3060"/>
      <c r="Y3060"/>
      <c r="AD3060"/>
      <c r="AI3060"/>
    </row>
    <row r="3061" spans="1:35">
      <c r="A3061" s="12"/>
      <c r="B3061"/>
      <c r="E3061"/>
      <c r="J3061"/>
      <c r="O3061"/>
      <c r="T3061"/>
      <c r="Y3061"/>
      <c r="AD3061"/>
      <c r="AI3061"/>
    </row>
    <row r="3062" spans="1:35">
      <c r="A3062" s="12"/>
      <c r="B3062"/>
      <c r="E3062"/>
      <c r="J3062"/>
      <c r="O3062"/>
      <c r="T3062"/>
      <c r="Y3062"/>
      <c r="AD3062"/>
      <c r="AI3062"/>
    </row>
    <row r="3063" spans="1:35">
      <c r="A3063" s="12"/>
      <c r="B3063"/>
      <c r="E3063"/>
      <c r="J3063"/>
      <c r="O3063"/>
      <c r="T3063"/>
      <c r="Y3063"/>
      <c r="AD3063"/>
      <c r="AI3063"/>
    </row>
    <row r="3064" spans="1:35">
      <c r="A3064" s="12"/>
      <c r="B3064"/>
      <c r="E3064"/>
      <c r="J3064"/>
      <c r="O3064"/>
      <c r="T3064"/>
      <c r="Y3064"/>
      <c r="AD3064"/>
      <c r="AI3064"/>
    </row>
    <row r="3065" spans="1:35">
      <c r="A3065" s="12"/>
      <c r="B3065"/>
      <c r="E3065"/>
      <c r="J3065"/>
      <c r="O3065"/>
      <c r="T3065"/>
      <c r="Y3065"/>
      <c r="AD3065"/>
      <c r="AI3065"/>
    </row>
    <row r="3066" spans="1:35">
      <c r="A3066" s="12"/>
      <c r="B3066"/>
      <c r="E3066"/>
      <c r="J3066"/>
      <c r="O3066"/>
      <c r="T3066"/>
      <c r="Y3066"/>
      <c r="AD3066"/>
      <c r="AI3066"/>
    </row>
    <row r="3067" spans="1:35">
      <c r="A3067" s="12"/>
      <c r="B3067"/>
      <c r="E3067"/>
      <c r="J3067"/>
      <c r="O3067"/>
      <c r="T3067"/>
      <c r="Y3067"/>
      <c r="AD3067"/>
      <c r="AI3067"/>
    </row>
    <row r="3068" spans="1:35">
      <c r="A3068" s="12"/>
      <c r="B3068"/>
      <c r="E3068"/>
      <c r="J3068"/>
      <c r="O3068"/>
      <c r="T3068"/>
      <c r="Y3068"/>
      <c r="AD3068"/>
      <c r="AI3068"/>
    </row>
    <row r="3069" spans="1:35">
      <c r="A3069" s="12"/>
      <c r="B3069"/>
      <c r="E3069"/>
      <c r="J3069"/>
      <c r="O3069"/>
      <c r="T3069"/>
      <c r="Y3069"/>
      <c r="AD3069"/>
      <c r="AI3069"/>
    </row>
    <row r="3070" spans="1:35">
      <c r="A3070" s="12"/>
      <c r="B3070"/>
      <c r="E3070"/>
      <c r="J3070"/>
      <c r="O3070"/>
      <c r="T3070"/>
      <c r="Y3070"/>
      <c r="AD3070"/>
      <c r="AI3070"/>
    </row>
    <row r="3071" spans="1:35">
      <c r="A3071" s="12"/>
      <c r="B3071"/>
      <c r="E3071"/>
      <c r="J3071"/>
      <c r="O3071"/>
      <c r="T3071"/>
      <c r="Y3071"/>
      <c r="AD3071"/>
      <c r="AI3071"/>
    </row>
    <row r="3072" spans="1:35">
      <c r="A3072" s="12"/>
      <c r="B3072"/>
      <c r="E3072"/>
      <c r="J3072"/>
      <c r="O3072"/>
      <c r="T3072"/>
      <c r="Y3072"/>
      <c r="AD3072"/>
      <c r="AI3072"/>
    </row>
    <row r="3073" spans="1:35">
      <c r="A3073" s="12"/>
      <c r="B3073"/>
      <c r="E3073"/>
      <c r="J3073"/>
      <c r="O3073"/>
      <c r="T3073"/>
      <c r="Y3073"/>
      <c r="AD3073"/>
      <c r="AI3073"/>
    </row>
    <row r="3074" spans="1:35">
      <c r="A3074" s="12"/>
      <c r="B3074"/>
      <c r="E3074"/>
      <c r="J3074"/>
      <c r="O3074"/>
      <c r="T3074"/>
      <c r="Y3074"/>
      <c r="AD3074"/>
      <c r="AI3074"/>
    </row>
    <row r="3075" spans="1:35">
      <c r="A3075" s="12"/>
      <c r="B3075"/>
      <c r="E3075"/>
      <c r="J3075"/>
      <c r="O3075"/>
      <c r="T3075"/>
      <c r="Y3075"/>
      <c r="AD3075"/>
      <c r="AI3075"/>
    </row>
    <row r="3076" spans="1:35">
      <c r="A3076" s="12"/>
      <c r="B3076"/>
      <c r="E3076"/>
      <c r="J3076"/>
      <c r="O3076"/>
      <c r="T3076"/>
      <c r="Y3076"/>
      <c r="AD3076"/>
      <c r="AI3076"/>
    </row>
    <row r="3077" spans="1:35">
      <c r="A3077" s="12"/>
      <c r="B3077"/>
      <c r="E3077"/>
      <c r="J3077"/>
      <c r="O3077"/>
      <c r="T3077"/>
      <c r="Y3077"/>
      <c r="AD3077"/>
      <c r="AI3077"/>
    </row>
    <row r="3078" spans="1:35">
      <c r="A3078" s="12"/>
      <c r="B3078"/>
      <c r="E3078"/>
      <c r="J3078"/>
      <c r="O3078"/>
      <c r="T3078"/>
      <c r="Y3078"/>
      <c r="AD3078"/>
      <c r="AI3078"/>
    </row>
    <row r="3079" spans="1:35">
      <c r="A3079" s="12"/>
      <c r="B3079"/>
      <c r="E3079"/>
      <c r="J3079"/>
      <c r="O3079"/>
      <c r="T3079"/>
      <c r="Y3079"/>
      <c r="AD3079"/>
      <c r="AI3079"/>
    </row>
    <row r="3080" spans="1:35">
      <c r="A3080" s="12"/>
      <c r="B3080"/>
      <c r="E3080"/>
      <c r="J3080"/>
      <c r="O3080"/>
      <c r="T3080"/>
      <c r="Y3080"/>
      <c r="AD3080"/>
      <c r="AI3080"/>
    </row>
    <row r="3081" spans="1:35">
      <c r="A3081" s="12"/>
      <c r="B3081"/>
      <c r="E3081"/>
      <c r="J3081"/>
      <c r="O3081"/>
      <c r="T3081"/>
      <c r="Y3081"/>
      <c r="AD3081"/>
      <c r="AI3081"/>
    </row>
    <row r="3082" spans="1:35">
      <c r="A3082" s="12"/>
      <c r="B3082"/>
      <c r="E3082"/>
      <c r="J3082"/>
      <c r="O3082"/>
      <c r="T3082"/>
      <c r="Y3082"/>
      <c r="AD3082"/>
      <c r="AI3082"/>
    </row>
    <row r="3083" spans="1:35">
      <c r="A3083" s="12"/>
      <c r="B3083"/>
      <c r="E3083"/>
      <c r="J3083"/>
      <c r="O3083"/>
      <c r="T3083"/>
      <c r="Y3083"/>
      <c r="AD3083"/>
      <c r="AI3083"/>
    </row>
    <row r="3084" spans="1:35">
      <c r="A3084" s="12"/>
      <c r="B3084"/>
      <c r="E3084"/>
      <c r="J3084"/>
      <c r="O3084"/>
      <c r="T3084"/>
      <c r="Y3084"/>
      <c r="AD3084"/>
      <c r="AI3084"/>
    </row>
    <row r="3085" spans="1:35">
      <c r="A3085" s="12"/>
      <c r="B3085"/>
      <c r="E3085"/>
      <c r="J3085"/>
      <c r="O3085"/>
      <c r="T3085"/>
      <c r="Y3085"/>
      <c r="AD3085"/>
      <c r="AI3085"/>
    </row>
    <row r="3086" spans="1:35">
      <c r="A3086" s="12"/>
      <c r="B3086"/>
      <c r="E3086"/>
      <c r="J3086"/>
      <c r="O3086"/>
      <c r="T3086"/>
      <c r="Y3086"/>
      <c r="AD3086"/>
      <c r="AI3086"/>
    </row>
    <row r="3087" spans="1:35">
      <c r="A3087" s="12"/>
      <c r="B3087"/>
      <c r="E3087"/>
      <c r="J3087"/>
      <c r="O3087"/>
      <c r="T3087"/>
      <c r="Y3087"/>
      <c r="AD3087"/>
      <c r="AI3087"/>
    </row>
    <row r="3088" spans="1:35">
      <c r="A3088" s="12"/>
      <c r="B3088"/>
      <c r="E3088"/>
      <c r="J3088"/>
      <c r="O3088"/>
      <c r="T3088"/>
      <c r="Y3088"/>
      <c r="AD3088"/>
      <c r="AI3088"/>
    </row>
    <row r="3089" spans="1:35">
      <c r="A3089" s="12"/>
      <c r="B3089"/>
      <c r="E3089"/>
      <c r="J3089"/>
      <c r="O3089"/>
      <c r="T3089"/>
      <c r="Y3089"/>
      <c r="AD3089"/>
      <c r="AI3089"/>
    </row>
    <row r="3090" spans="1:35">
      <c r="A3090" s="12"/>
      <c r="B3090"/>
      <c r="E3090"/>
      <c r="J3090"/>
      <c r="O3090"/>
      <c r="T3090"/>
      <c r="Y3090"/>
      <c r="AD3090"/>
      <c r="AI3090"/>
    </row>
    <row r="3091" spans="1:35">
      <c r="A3091" s="12"/>
      <c r="B3091"/>
      <c r="E3091"/>
      <c r="J3091"/>
      <c r="O3091"/>
      <c r="T3091"/>
      <c r="Y3091"/>
      <c r="AD3091"/>
      <c r="AI3091"/>
    </row>
    <row r="3092" spans="1:35">
      <c r="A3092" s="12"/>
      <c r="B3092"/>
      <c r="E3092"/>
      <c r="J3092"/>
      <c r="O3092"/>
      <c r="T3092"/>
      <c r="Y3092"/>
      <c r="AD3092"/>
      <c r="AI3092"/>
    </row>
    <row r="3093" spans="1:35">
      <c r="A3093" s="12"/>
      <c r="B3093"/>
      <c r="E3093"/>
      <c r="J3093"/>
      <c r="O3093"/>
      <c r="T3093"/>
      <c r="Y3093"/>
      <c r="AD3093"/>
      <c r="AI3093"/>
    </row>
    <row r="3094" spans="1:35">
      <c r="A3094" s="12"/>
      <c r="B3094"/>
      <c r="E3094"/>
      <c r="J3094"/>
      <c r="O3094"/>
      <c r="T3094"/>
      <c r="Y3094"/>
      <c r="AD3094"/>
      <c r="AI3094"/>
    </row>
    <row r="3095" spans="1:35">
      <c r="A3095" s="12"/>
      <c r="B3095"/>
      <c r="E3095"/>
      <c r="J3095"/>
      <c r="O3095"/>
      <c r="T3095"/>
      <c r="Y3095"/>
      <c r="AD3095"/>
      <c r="AI3095"/>
    </row>
    <row r="3096" spans="1:35">
      <c r="A3096" s="12"/>
      <c r="B3096"/>
      <c r="E3096"/>
      <c r="J3096"/>
      <c r="O3096"/>
      <c r="T3096"/>
      <c r="Y3096"/>
      <c r="AD3096"/>
      <c r="AI3096"/>
    </row>
    <row r="3097" spans="1:35">
      <c r="A3097" s="12"/>
      <c r="B3097"/>
      <c r="E3097"/>
      <c r="J3097"/>
      <c r="O3097"/>
      <c r="T3097"/>
      <c r="Y3097"/>
      <c r="AD3097"/>
      <c r="AI3097"/>
    </row>
    <row r="3098" spans="1:35">
      <c r="A3098" s="12"/>
      <c r="B3098"/>
      <c r="E3098"/>
      <c r="J3098"/>
      <c r="O3098"/>
      <c r="T3098"/>
      <c r="Y3098"/>
      <c r="AD3098"/>
      <c r="AI3098"/>
    </row>
    <row r="3099" spans="1:35">
      <c r="A3099" s="12"/>
      <c r="B3099"/>
      <c r="E3099"/>
      <c r="J3099"/>
      <c r="O3099"/>
      <c r="T3099"/>
      <c r="Y3099"/>
      <c r="AD3099"/>
      <c r="AI3099"/>
    </row>
    <row r="3100" spans="1:35">
      <c r="A3100" s="12"/>
      <c r="B3100"/>
      <c r="E3100"/>
      <c r="J3100"/>
      <c r="O3100"/>
      <c r="T3100"/>
      <c r="Y3100"/>
      <c r="AD3100"/>
      <c r="AI3100"/>
    </row>
    <row r="3101" spans="1:35">
      <c r="A3101" s="12"/>
      <c r="B3101"/>
      <c r="E3101"/>
      <c r="J3101"/>
      <c r="O3101"/>
      <c r="T3101"/>
      <c r="Y3101"/>
      <c r="AD3101"/>
      <c r="AI3101"/>
    </row>
    <row r="3102" spans="1:35">
      <c r="A3102" s="12"/>
      <c r="B3102"/>
      <c r="E3102"/>
      <c r="J3102"/>
      <c r="O3102"/>
      <c r="T3102"/>
      <c r="Y3102"/>
      <c r="AD3102"/>
      <c r="AI3102"/>
    </row>
    <row r="3103" spans="1:35">
      <c r="A3103" s="12"/>
      <c r="B3103"/>
      <c r="E3103"/>
      <c r="J3103"/>
      <c r="O3103"/>
      <c r="T3103"/>
      <c r="Y3103"/>
      <c r="AD3103"/>
      <c r="AI3103"/>
    </row>
    <row r="3104" spans="1:35">
      <c r="A3104" s="12"/>
      <c r="B3104"/>
      <c r="E3104"/>
      <c r="J3104"/>
      <c r="O3104"/>
      <c r="T3104"/>
      <c r="Y3104"/>
      <c r="AD3104"/>
      <c r="AI3104"/>
    </row>
    <row r="3105" spans="1:35">
      <c r="A3105" s="12"/>
      <c r="B3105"/>
      <c r="E3105"/>
      <c r="J3105"/>
      <c r="O3105"/>
      <c r="T3105"/>
      <c r="Y3105"/>
      <c r="AD3105"/>
      <c r="AI3105"/>
    </row>
    <row r="3106" spans="1:35">
      <c r="A3106" s="12"/>
      <c r="B3106"/>
      <c r="E3106"/>
      <c r="J3106"/>
      <c r="O3106"/>
      <c r="T3106"/>
      <c r="Y3106"/>
      <c r="AD3106"/>
      <c r="AI3106"/>
    </row>
    <row r="3107" spans="1:35">
      <c r="A3107" s="12"/>
      <c r="B3107"/>
      <c r="E3107"/>
      <c r="J3107"/>
      <c r="O3107"/>
      <c r="T3107"/>
      <c r="Y3107"/>
      <c r="AD3107"/>
      <c r="AI3107"/>
    </row>
    <row r="3108" spans="1:35">
      <c r="A3108" s="12"/>
      <c r="B3108"/>
      <c r="E3108"/>
      <c r="J3108"/>
      <c r="O3108"/>
      <c r="T3108"/>
      <c r="Y3108"/>
      <c r="AD3108"/>
      <c r="AI3108"/>
    </row>
    <row r="3109" spans="1:35">
      <c r="A3109" s="12"/>
      <c r="B3109"/>
      <c r="E3109"/>
      <c r="J3109"/>
      <c r="O3109"/>
      <c r="T3109"/>
      <c r="Y3109"/>
      <c r="AD3109"/>
      <c r="AI3109"/>
    </row>
    <row r="3110" spans="1:35">
      <c r="A3110" s="12"/>
      <c r="B3110"/>
      <c r="E3110"/>
      <c r="J3110"/>
      <c r="O3110"/>
      <c r="T3110"/>
      <c r="Y3110"/>
      <c r="AD3110"/>
      <c r="AI3110"/>
    </row>
    <row r="3111" spans="1:35">
      <c r="A3111" s="12"/>
      <c r="B3111"/>
      <c r="E3111"/>
      <c r="J3111"/>
      <c r="O3111"/>
      <c r="T3111"/>
      <c r="Y3111"/>
      <c r="AD3111"/>
      <c r="AI3111"/>
    </row>
    <row r="3112" spans="1:35">
      <c r="A3112" s="12"/>
      <c r="B3112"/>
      <c r="E3112"/>
      <c r="J3112"/>
      <c r="O3112"/>
      <c r="T3112"/>
      <c r="Y3112"/>
      <c r="AD3112"/>
      <c r="AI3112"/>
    </row>
    <row r="3113" spans="1:35">
      <c r="A3113" s="12"/>
      <c r="B3113"/>
      <c r="E3113"/>
      <c r="J3113"/>
      <c r="O3113"/>
      <c r="T3113"/>
      <c r="Y3113"/>
      <c r="AD3113"/>
      <c r="AI3113"/>
    </row>
    <row r="3114" spans="1:35">
      <c r="A3114" s="12"/>
      <c r="B3114"/>
      <c r="E3114"/>
      <c r="J3114"/>
      <c r="O3114"/>
      <c r="T3114"/>
      <c r="Y3114"/>
      <c r="AD3114"/>
      <c r="AI3114"/>
    </row>
    <row r="3115" spans="1:35">
      <c r="A3115" s="12"/>
      <c r="B3115"/>
      <c r="E3115"/>
      <c r="J3115"/>
      <c r="O3115"/>
      <c r="T3115"/>
      <c r="Y3115"/>
      <c r="AD3115"/>
      <c r="AI3115"/>
    </row>
    <row r="3116" spans="1:35">
      <c r="A3116" s="12"/>
      <c r="B3116"/>
      <c r="E3116"/>
      <c r="J3116"/>
      <c r="O3116"/>
      <c r="T3116"/>
      <c r="Y3116"/>
      <c r="AD3116"/>
      <c r="AI3116"/>
    </row>
    <row r="3117" spans="1:35">
      <c r="A3117" s="12"/>
      <c r="B3117"/>
      <c r="E3117"/>
      <c r="J3117"/>
      <c r="O3117"/>
      <c r="T3117"/>
      <c r="Y3117"/>
      <c r="AD3117"/>
      <c r="AI3117"/>
    </row>
    <row r="3118" spans="1:35">
      <c r="A3118" s="12"/>
      <c r="B3118"/>
      <c r="E3118"/>
      <c r="J3118"/>
      <c r="O3118"/>
      <c r="T3118"/>
      <c r="Y3118"/>
      <c r="AD3118"/>
      <c r="AI3118"/>
    </row>
    <row r="3119" spans="1:35">
      <c r="A3119" s="12"/>
      <c r="B3119"/>
      <c r="E3119"/>
      <c r="J3119"/>
      <c r="O3119"/>
      <c r="T3119"/>
      <c r="Y3119"/>
      <c r="AD3119"/>
      <c r="AI3119"/>
    </row>
    <row r="3120" spans="1:35">
      <c r="A3120" s="12"/>
      <c r="B3120"/>
      <c r="E3120"/>
      <c r="J3120"/>
      <c r="O3120"/>
      <c r="T3120"/>
      <c r="Y3120"/>
      <c r="AD3120"/>
      <c r="AI3120"/>
    </row>
    <row r="3121" spans="1:35">
      <c r="A3121" s="12"/>
      <c r="B3121"/>
      <c r="E3121"/>
      <c r="J3121"/>
      <c r="O3121"/>
      <c r="T3121"/>
      <c r="Y3121"/>
      <c r="AD3121"/>
      <c r="AI3121"/>
    </row>
    <row r="3122" spans="1:35">
      <c r="A3122" s="12"/>
      <c r="B3122"/>
      <c r="E3122"/>
      <c r="J3122"/>
      <c r="O3122"/>
      <c r="T3122"/>
      <c r="Y3122"/>
      <c r="AD3122"/>
      <c r="AI3122"/>
    </row>
    <row r="3123" spans="1:35">
      <c r="A3123" s="12"/>
      <c r="B3123"/>
      <c r="E3123"/>
      <c r="J3123"/>
      <c r="O3123"/>
      <c r="T3123"/>
      <c r="Y3123"/>
      <c r="AD3123"/>
      <c r="AI3123"/>
    </row>
    <row r="3124" spans="1:35">
      <c r="A3124" s="12"/>
      <c r="B3124"/>
      <c r="E3124"/>
      <c r="J3124"/>
      <c r="O3124"/>
      <c r="T3124"/>
      <c r="Y3124"/>
      <c r="AD3124"/>
      <c r="AI3124"/>
    </row>
    <row r="3125" spans="1:35">
      <c r="A3125" s="12"/>
      <c r="B3125"/>
      <c r="E3125"/>
      <c r="J3125"/>
      <c r="O3125"/>
      <c r="T3125"/>
      <c r="Y3125"/>
      <c r="AD3125"/>
      <c r="AI3125"/>
    </row>
    <row r="3126" spans="1:35">
      <c r="A3126" s="12"/>
      <c r="B3126"/>
      <c r="E3126"/>
      <c r="J3126"/>
      <c r="O3126"/>
      <c r="T3126"/>
      <c r="Y3126"/>
      <c r="AD3126"/>
      <c r="AI3126"/>
    </row>
    <row r="3127" spans="1:35">
      <c r="A3127" s="12"/>
      <c r="B3127"/>
      <c r="E3127"/>
      <c r="J3127"/>
      <c r="O3127"/>
      <c r="T3127"/>
      <c r="Y3127"/>
      <c r="AD3127"/>
      <c r="AI3127"/>
    </row>
    <row r="3128" spans="1:35">
      <c r="A3128" s="12"/>
      <c r="B3128"/>
      <c r="E3128"/>
      <c r="J3128"/>
      <c r="O3128"/>
      <c r="T3128"/>
      <c r="Y3128"/>
      <c r="AD3128"/>
      <c r="AI3128"/>
    </row>
    <row r="3129" spans="1:35">
      <c r="A3129" s="12"/>
      <c r="B3129"/>
      <c r="E3129"/>
      <c r="J3129"/>
      <c r="O3129"/>
      <c r="T3129"/>
      <c r="Y3129"/>
      <c r="AD3129"/>
      <c r="AI3129"/>
    </row>
    <row r="3130" spans="1:35">
      <c r="A3130" s="12"/>
      <c r="B3130"/>
      <c r="E3130"/>
      <c r="J3130"/>
      <c r="O3130"/>
      <c r="T3130"/>
      <c r="Y3130"/>
      <c r="AD3130"/>
      <c r="AI3130"/>
    </row>
    <row r="3131" spans="1:35">
      <c r="A3131" s="12"/>
      <c r="B3131"/>
      <c r="E3131"/>
      <c r="J3131"/>
      <c r="O3131"/>
      <c r="T3131"/>
      <c r="Y3131"/>
      <c r="AD3131"/>
      <c r="AI3131"/>
    </row>
    <row r="3132" spans="1:35">
      <c r="A3132" s="12"/>
      <c r="B3132"/>
      <c r="E3132"/>
      <c r="J3132"/>
      <c r="O3132"/>
      <c r="T3132"/>
      <c r="Y3132"/>
      <c r="AD3132"/>
      <c r="AI3132"/>
    </row>
    <row r="3133" spans="1:35">
      <c r="A3133" s="12"/>
      <c r="B3133"/>
      <c r="E3133"/>
      <c r="J3133"/>
      <c r="O3133"/>
      <c r="T3133"/>
      <c r="Y3133"/>
      <c r="AD3133"/>
      <c r="AI3133"/>
    </row>
    <row r="3134" spans="1:35">
      <c r="A3134" s="12"/>
      <c r="B3134"/>
      <c r="E3134"/>
      <c r="J3134"/>
      <c r="O3134"/>
      <c r="T3134"/>
      <c r="Y3134"/>
      <c r="AD3134"/>
      <c r="AI3134"/>
    </row>
    <row r="3135" spans="1:35">
      <c r="A3135" s="12"/>
      <c r="B3135"/>
      <c r="E3135"/>
      <c r="J3135"/>
      <c r="O3135"/>
      <c r="T3135"/>
      <c r="Y3135"/>
      <c r="AD3135"/>
      <c r="AI3135"/>
    </row>
    <row r="3136" spans="1:35">
      <c r="A3136" s="12"/>
      <c r="B3136"/>
      <c r="E3136"/>
      <c r="J3136"/>
      <c r="O3136"/>
      <c r="T3136"/>
      <c r="Y3136"/>
      <c r="AD3136"/>
      <c r="AI3136"/>
    </row>
    <row r="3137" spans="1:35">
      <c r="A3137" s="12"/>
      <c r="B3137"/>
      <c r="E3137"/>
      <c r="J3137"/>
      <c r="O3137"/>
      <c r="T3137"/>
      <c r="Y3137"/>
      <c r="AD3137"/>
      <c r="AI3137"/>
    </row>
    <row r="3138" spans="1:35">
      <c r="A3138" s="12"/>
      <c r="B3138"/>
      <c r="E3138"/>
      <c r="J3138"/>
      <c r="O3138"/>
      <c r="T3138"/>
      <c r="Y3138"/>
      <c r="AD3138"/>
      <c r="AI3138"/>
    </row>
    <row r="3139" spans="1:35">
      <c r="A3139" s="12"/>
      <c r="B3139"/>
      <c r="E3139"/>
      <c r="J3139"/>
      <c r="O3139"/>
      <c r="T3139"/>
      <c r="Y3139"/>
      <c r="AD3139"/>
      <c r="AI3139"/>
    </row>
    <row r="3140" spans="1:35">
      <c r="A3140" s="12"/>
      <c r="B3140"/>
      <c r="E3140"/>
      <c r="J3140"/>
      <c r="O3140"/>
      <c r="T3140"/>
      <c r="Y3140"/>
      <c r="AD3140"/>
      <c r="AI3140"/>
    </row>
    <row r="3141" spans="1:35">
      <c r="A3141" s="12"/>
      <c r="B3141"/>
      <c r="E3141"/>
      <c r="J3141"/>
      <c r="O3141"/>
      <c r="T3141"/>
      <c r="Y3141"/>
      <c r="AD3141"/>
      <c r="AI3141"/>
    </row>
    <row r="3142" spans="1:35">
      <c r="A3142" s="12"/>
      <c r="B3142"/>
      <c r="E3142"/>
      <c r="J3142"/>
      <c r="O3142"/>
      <c r="T3142"/>
      <c r="Y3142"/>
      <c r="AD3142"/>
      <c r="AI3142"/>
    </row>
    <row r="3143" spans="1:35">
      <c r="A3143" s="12"/>
      <c r="B3143"/>
      <c r="E3143"/>
      <c r="J3143"/>
      <c r="O3143"/>
      <c r="T3143"/>
      <c r="Y3143"/>
      <c r="AD3143"/>
      <c r="AI3143"/>
    </row>
    <row r="3144" spans="1:35">
      <c r="A3144" s="12"/>
      <c r="B3144"/>
      <c r="E3144"/>
      <c r="J3144"/>
      <c r="O3144"/>
      <c r="T3144"/>
      <c r="Y3144"/>
      <c r="AD3144"/>
      <c r="AI3144"/>
    </row>
    <row r="3145" spans="1:35">
      <c r="A3145" s="12"/>
      <c r="B3145"/>
      <c r="E3145"/>
      <c r="J3145"/>
      <c r="O3145"/>
      <c r="T3145"/>
      <c r="Y3145"/>
      <c r="AD3145"/>
      <c r="AI3145"/>
    </row>
    <row r="3146" spans="1:35">
      <c r="A3146" s="12"/>
      <c r="B3146"/>
      <c r="E3146"/>
      <c r="J3146"/>
      <c r="O3146"/>
      <c r="T3146"/>
      <c r="Y3146"/>
      <c r="AD3146"/>
      <c r="AI3146"/>
    </row>
    <row r="3147" spans="1:35">
      <c r="A3147" s="12"/>
      <c r="B3147"/>
      <c r="E3147"/>
      <c r="J3147"/>
      <c r="O3147"/>
      <c r="T3147"/>
      <c r="Y3147"/>
      <c r="AD3147"/>
      <c r="AI3147"/>
    </row>
    <row r="3148" spans="1:35">
      <c r="A3148" s="12"/>
      <c r="B3148"/>
      <c r="E3148"/>
      <c r="J3148"/>
      <c r="O3148"/>
      <c r="T3148"/>
      <c r="Y3148"/>
      <c r="AD3148"/>
      <c r="AI3148"/>
    </row>
    <row r="3149" spans="1:35">
      <c r="A3149" s="12"/>
      <c r="B3149"/>
      <c r="E3149"/>
      <c r="J3149"/>
      <c r="O3149"/>
      <c r="T3149"/>
      <c r="Y3149"/>
      <c r="AD3149"/>
      <c r="AI3149"/>
    </row>
    <row r="3150" spans="1:35">
      <c r="A3150" s="12"/>
      <c r="B3150"/>
      <c r="E3150"/>
      <c r="J3150"/>
      <c r="O3150"/>
      <c r="T3150"/>
      <c r="Y3150"/>
      <c r="AD3150"/>
      <c r="AI3150"/>
    </row>
    <row r="3151" spans="1:35">
      <c r="A3151" s="12"/>
      <c r="B3151"/>
      <c r="E3151"/>
      <c r="J3151"/>
      <c r="O3151"/>
      <c r="T3151"/>
      <c r="Y3151"/>
      <c r="AD3151"/>
      <c r="AI3151"/>
    </row>
    <row r="3152" spans="1:35">
      <c r="A3152" s="12"/>
      <c r="B3152"/>
      <c r="E3152"/>
      <c r="J3152"/>
      <c r="O3152"/>
      <c r="T3152"/>
      <c r="Y3152"/>
      <c r="AD3152"/>
      <c r="AI3152"/>
    </row>
    <row r="3153" spans="1:35">
      <c r="A3153" s="12"/>
      <c r="B3153"/>
      <c r="E3153"/>
      <c r="J3153"/>
      <c r="O3153"/>
      <c r="T3153"/>
      <c r="Y3153"/>
      <c r="AD3153"/>
      <c r="AI3153"/>
    </row>
    <row r="3154" spans="1:35">
      <c r="A3154" s="12"/>
      <c r="B3154"/>
      <c r="E3154"/>
      <c r="J3154"/>
      <c r="O3154"/>
      <c r="T3154"/>
      <c r="Y3154"/>
      <c r="AD3154"/>
      <c r="AI3154"/>
    </row>
    <row r="3155" spans="1:35">
      <c r="A3155" s="12"/>
      <c r="B3155"/>
      <c r="E3155"/>
      <c r="J3155"/>
      <c r="O3155"/>
      <c r="T3155"/>
      <c r="Y3155"/>
      <c r="AD3155"/>
      <c r="AI3155"/>
    </row>
    <row r="3156" spans="1:35">
      <c r="A3156" s="12"/>
      <c r="B3156"/>
      <c r="E3156"/>
      <c r="J3156"/>
      <c r="O3156"/>
      <c r="T3156"/>
      <c r="Y3156"/>
      <c r="AD3156"/>
      <c r="AI3156"/>
    </row>
    <row r="3157" spans="1:35">
      <c r="A3157" s="12"/>
      <c r="B3157"/>
      <c r="E3157"/>
      <c r="J3157"/>
      <c r="O3157"/>
      <c r="T3157"/>
      <c r="Y3157"/>
      <c r="AD3157"/>
      <c r="AI3157"/>
    </row>
    <row r="3158" spans="1:35">
      <c r="A3158" s="12"/>
      <c r="B3158"/>
      <c r="E3158"/>
      <c r="J3158"/>
      <c r="O3158"/>
      <c r="T3158"/>
      <c r="Y3158"/>
      <c r="AD3158"/>
      <c r="AI3158"/>
    </row>
    <row r="3159" spans="1:35">
      <c r="A3159" s="12"/>
      <c r="B3159"/>
      <c r="E3159"/>
      <c r="J3159"/>
      <c r="O3159"/>
      <c r="T3159"/>
      <c r="Y3159"/>
      <c r="AD3159"/>
      <c r="AI3159"/>
    </row>
    <row r="3160" spans="1:35">
      <c r="A3160" s="12"/>
      <c r="B3160"/>
      <c r="E3160"/>
      <c r="J3160"/>
      <c r="O3160"/>
      <c r="T3160"/>
      <c r="Y3160"/>
      <c r="AD3160"/>
      <c r="AI3160"/>
    </row>
    <row r="3161" spans="1:35">
      <c r="A3161" s="12"/>
      <c r="B3161"/>
      <c r="E3161"/>
      <c r="J3161"/>
      <c r="O3161"/>
      <c r="T3161"/>
      <c r="Y3161"/>
      <c r="AD3161"/>
      <c r="AI3161"/>
    </row>
    <row r="3162" spans="1:35">
      <c r="A3162" s="12"/>
      <c r="B3162"/>
      <c r="E3162"/>
      <c r="J3162"/>
      <c r="O3162"/>
      <c r="T3162"/>
      <c r="Y3162"/>
      <c r="AD3162"/>
      <c r="AI3162"/>
    </row>
    <row r="3163" spans="1:35">
      <c r="A3163" s="12"/>
      <c r="B3163"/>
      <c r="E3163"/>
      <c r="J3163"/>
      <c r="O3163"/>
      <c r="T3163"/>
      <c r="Y3163"/>
      <c r="AD3163"/>
      <c r="AI3163"/>
    </row>
    <row r="3164" spans="1:35">
      <c r="A3164" s="12"/>
      <c r="B3164"/>
      <c r="E3164"/>
      <c r="J3164"/>
      <c r="O3164"/>
      <c r="T3164"/>
      <c r="Y3164"/>
      <c r="AD3164"/>
      <c r="AI3164"/>
    </row>
    <row r="3165" spans="1:35">
      <c r="A3165" s="12"/>
      <c r="B3165"/>
      <c r="E3165"/>
      <c r="J3165"/>
      <c r="O3165"/>
      <c r="T3165"/>
      <c r="Y3165"/>
      <c r="AD3165"/>
      <c r="AI3165"/>
    </row>
    <row r="3166" spans="1:35">
      <c r="A3166" s="12"/>
      <c r="B3166"/>
      <c r="E3166"/>
      <c r="J3166"/>
      <c r="O3166"/>
      <c r="T3166"/>
      <c r="Y3166"/>
      <c r="AD3166"/>
      <c r="AI3166"/>
    </row>
    <row r="3167" spans="1:35">
      <c r="A3167" s="12"/>
      <c r="B3167"/>
      <c r="E3167"/>
      <c r="J3167"/>
      <c r="O3167"/>
      <c r="T3167"/>
      <c r="Y3167"/>
      <c r="AD3167"/>
      <c r="AI3167"/>
    </row>
    <row r="3168" spans="1:35">
      <c r="A3168" s="12"/>
      <c r="B3168"/>
      <c r="E3168"/>
      <c r="J3168"/>
      <c r="O3168"/>
      <c r="T3168"/>
      <c r="Y3168"/>
      <c r="AD3168"/>
      <c r="AI3168"/>
    </row>
    <row r="3169" spans="1:35">
      <c r="A3169" s="12"/>
      <c r="B3169"/>
      <c r="E3169"/>
      <c r="J3169"/>
      <c r="O3169"/>
      <c r="T3169"/>
      <c r="Y3169"/>
      <c r="AD3169"/>
      <c r="AI3169"/>
    </row>
    <row r="3170" spans="1:35">
      <c r="A3170" s="12"/>
      <c r="B3170"/>
      <c r="E3170"/>
      <c r="J3170"/>
      <c r="O3170"/>
      <c r="T3170"/>
      <c r="Y3170"/>
      <c r="AD3170"/>
      <c r="AI3170"/>
    </row>
    <row r="3171" spans="1:35">
      <c r="A3171" s="12"/>
      <c r="B3171"/>
      <c r="E3171"/>
      <c r="J3171"/>
      <c r="O3171"/>
      <c r="T3171"/>
      <c r="Y3171"/>
      <c r="AD3171"/>
      <c r="AI3171"/>
    </row>
    <row r="3172" spans="1:35">
      <c r="A3172" s="12"/>
      <c r="B3172"/>
      <c r="E3172"/>
      <c r="J3172"/>
      <c r="O3172"/>
      <c r="T3172"/>
      <c r="Y3172"/>
      <c r="AD3172"/>
      <c r="AI3172"/>
    </row>
    <row r="3173" spans="1:35">
      <c r="A3173" s="12"/>
      <c r="B3173"/>
      <c r="E3173"/>
      <c r="J3173"/>
      <c r="O3173"/>
      <c r="T3173"/>
      <c r="Y3173"/>
      <c r="AD3173"/>
      <c r="AI3173"/>
    </row>
    <row r="3174" spans="1:35">
      <c r="A3174" s="12"/>
      <c r="B3174"/>
      <c r="E3174"/>
      <c r="J3174"/>
      <c r="O3174"/>
      <c r="T3174"/>
      <c r="Y3174"/>
      <c r="AD3174"/>
      <c r="AI3174"/>
    </row>
    <row r="3175" spans="1:35">
      <c r="A3175" s="12"/>
      <c r="B3175"/>
      <c r="E3175"/>
      <c r="J3175"/>
      <c r="O3175"/>
      <c r="T3175"/>
      <c r="Y3175"/>
      <c r="AD3175"/>
      <c r="AI3175"/>
    </row>
    <row r="3176" spans="1:35">
      <c r="A3176" s="12"/>
      <c r="B3176"/>
      <c r="E3176"/>
      <c r="J3176"/>
      <c r="O3176"/>
      <c r="T3176"/>
      <c r="Y3176"/>
      <c r="AD3176"/>
      <c r="AI3176"/>
    </row>
    <row r="3177" spans="1:35">
      <c r="A3177" s="12"/>
      <c r="B3177"/>
      <c r="E3177"/>
      <c r="J3177"/>
      <c r="O3177"/>
      <c r="T3177"/>
      <c r="Y3177"/>
      <c r="AD3177"/>
      <c r="AI3177"/>
    </row>
    <row r="3178" spans="1:35">
      <c r="A3178" s="12"/>
      <c r="B3178"/>
      <c r="E3178"/>
      <c r="J3178"/>
      <c r="O3178"/>
      <c r="T3178"/>
      <c r="Y3178"/>
      <c r="AD3178"/>
      <c r="AI3178"/>
    </row>
    <row r="3179" spans="1:35">
      <c r="A3179" s="12"/>
      <c r="B3179"/>
      <c r="E3179"/>
      <c r="J3179"/>
      <c r="O3179"/>
      <c r="T3179"/>
      <c r="Y3179"/>
      <c r="AD3179"/>
      <c r="AI3179"/>
    </row>
    <row r="3180" spans="1:35">
      <c r="A3180" s="12"/>
      <c r="B3180"/>
      <c r="E3180"/>
      <c r="J3180"/>
      <c r="O3180"/>
      <c r="T3180"/>
      <c r="Y3180"/>
      <c r="AD3180"/>
      <c r="AI3180"/>
    </row>
    <row r="3181" spans="1:35">
      <c r="A3181" s="12"/>
      <c r="B3181"/>
      <c r="E3181"/>
      <c r="J3181"/>
      <c r="O3181"/>
      <c r="T3181"/>
      <c r="Y3181"/>
      <c r="AD3181"/>
      <c r="AI3181"/>
    </row>
    <row r="3182" spans="1:35">
      <c r="A3182" s="12"/>
      <c r="B3182"/>
      <c r="E3182"/>
      <c r="J3182"/>
      <c r="O3182"/>
      <c r="T3182"/>
      <c r="Y3182"/>
      <c r="AD3182"/>
      <c r="AI3182"/>
    </row>
    <row r="3183" spans="1:35">
      <c r="A3183" s="12"/>
      <c r="B3183"/>
      <c r="E3183"/>
      <c r="J3183"/>
      <c r="O3183"/>
      <c r="T3183"/>
      <c r="Y3183"/>
      <c r="AD3183"/>
      <c r="AI3183"/>
    </row>
    <row r="3184" spans="1:35">
      <c r="A3184" s="12"/>
      <c r="B3184"/>
      <c r="E3184"/>
      <c r="J3184"/>
      <c r="O3184"/>
      <c r="T3184"/>
      <c r="Y3184"/>
      <c r="AD3184"/>
      <c r="AI3184"/>
    </row>
    <row r="3185" spans="1:35">
      <c r="A3185" s="12"/>
      <c r="B3185"/>
      <c r="E3185"/>
      <c r="J3185"/>
      <c r="O3185"/>
      <c r="T3185"/>
      <c r="Y3185"/>
      <c r="AD3185"/>
      <c r="AI3185"/>
    </row>
    <row r="3186" spans="1:35">
      <c r="A3186" s="12"/>
      <c r="B3186"/>
      <c r="E3186"/>
      <c r="J3186"/>
      <c r="O3186"/>
      <c r="T3186"/>
      <c r="Y3186"/>
      <c r="AD3186"/>
      <c r="AI3186"/>
    </row>
    <row r="3187" spans="1:35">
      <c r="A3187" s="12"/>
      <c r="B3187"/>
      <c r="E3187"/>
      <c r="J3187"/>
      <c r="O3187"/>
      <c r="T3187"/>
      <c r="Y3187"/>
      <c r="AD3187"/>
      <c r="AI3187"/>
    </row>
    <row r="3188" spans="1:35">
      <c r="A3188" s="12"/>
      <c r="B3188"/>
      <c r="E3188"/>
      <c r="J3188"/>
      <c r="O3188"/>
      <c r="T3188"/>
      <c r="Y3188"/>
      <c r="AD3188"/>
      <c r="AI3188"/>
    </row>
    <row r="3189" spans="1:35">
      <c r="A3189" s="12"/>
      <c r="B3189"/>
      <c r="E3189"/>
      <c r="J3189"/>
      <c r="O3189"/>
      <c r="T3189"/>
      <c r="Y3189"/>
      <c r="AD3189"/>
      <c r="AI3189"/>
    </row>
    <row r="3190" spans="1:35">
      <c r="A3190" s="12"/>
      <c r="B3190"/>
      <c r="E3190"/>
      <c r="J3190"/>
      <c r="O3190"/>
      <c r="T3190"/>
      <c r="Y3190"/>
      <c r="AD3190"/>
      <c r="AI3190"/>
    </row>
    <row r="3191" spans="1:35">
      <c r="A3191" s="12"/>
      <c r="B3191"/>
      <c r="E3191"/>
      <c r="J3191"/>
      <c r="O3191"/>
      <c r="T3191"/>
      <c r="Y3191"/>
      <c r="AD3191"/>
      <c r="AI3191"/>
    </row>
    <row r="3192" spans="1:35">
      <c r="A3192" s="12"/>
      <c r="B3192"/>
      <c r="E3192"/>
      <c r="J3192"/>
      <c r="O3192"/>
      <c r="T3192"/>
      <c r="Y3192"/>
      <c r="AD3192"/>
      <c r="AI3192"/>
    </row>
    <row r="3193" spans="1:35">
      <c r="A3193" s="12"/>
      <c r="B3193"/>
      <c r="E3193"/>
      <c r="J3193"/>
      <c r="O3193"/>
      <c r="T3193"/>
      <c r="Y3193"/>
      <c r="AD3193"/>
      <c r="AI3193"/>
    </row>
    <row r="3194" spans="1:35">
      <c r="A3194" s="12"/>
      <c r="B3194"/>
      <c r="E3194"/>
      <c r="J3194"/>
      <c r="O3194"/>
      <c r="T3194"/>
      <c r="Y3194"/>
      <c r="AD3194"/>
      <c r="AI3194"/>
    </row>
    <row r="3195" spans="1:35">
      <c r="A3195" s="12"/>
      <c r="B3195"/>
      <c r="E3195"/>
      <c r="J3195"/>
      <c r="O3195"/>
      <c r="T3195"/>
      <c r="Y3195"/>
      <c r="AD3195"/>
      <c r="AI3195"/>
    </row>
    <row r="3196" spans="1:35">
      <c r="A3196" s="12"/>
      <c r="B3196"/>
      <c r="E3196"/>
      <c r="J3196"/>
      <c r="O3196"/>
      <c r="T3196"/>
      <c r="Y3196"/>
      <c r="AD3196"/>
      <c r="AI3196"/>
    </row>
    <row r="3197" spans="1:35">
      <c r="A3197" s="12"/>
      <c r="B3197"/>
      <c r="E3197"/>
      <c r="J3197"/>
      <c r="O3197"/>
      <c r="T3197"/>
      <c r="Y3197"/>
      <c r="AD3197"/>
      <c r="AI3197"/>
    </row>
    <row r="3198" spans="1:35">
      <c r="A3198" s="12"/>
      <c r="B3198"/>
      <c r="E3198"/>
      <c r="J3198"/>
      <c r="O3198"/>
      <c r="T3198"/>
      <c r="Y3198"/>
      <c r="AD3198"/>
      <c r="AI3198"/>
    </row>
    <row r="3199" spans="1:35">
      <c r="A3199" s="12"/>
      <c r="B3199"/>
      <c r="E3199"/>
      <c r="J3199"/>
      <c r="O3199"/>
      <c r="T3199"/>
      <c r="Y3199"/>
      <c r="AD3199"/>
      <c r="AI3199"/>
    </row>
    <row r="3200" spans="1:35">
      <c r="A3200" s="12"/>
      <c r="B3200"/>
      <c r="E3200"/>
      <c r="J3200"/>
      <c r="O3200"/>
      <c r="T3200"/>
      <c r="Y3200"/>
      <c r="AD3200"/>
      <c r="AI3200"/>
    </row>
    <row r="3201" spans="1:35">
      <c r="A3201" s="12"/>
      <c r="B3201"/>
      <c r="E3201"/>
      <c r="J3201"/>
      <c r="O3201"/>
      <c r="T3201"/>
      <c r="Y3201"/>
      <c r="AD3201"/>
      <c r="AI3201"/>
    </row>
    <row r="3202" spans="1:35">
      <c r="A3202" s="12"/>
      <c r="B3202"/>
      <c r="E3202"/>
      <c r="J3202"/>
      <c r="O3202"/>
      <c r="T3202"/>
      <c r="Y3202"/>
      <c r="AD3202"/>
      <c r="AI3202"/>
    </row>
    <row r="3203" spans="1:35">
      <c r="A3203" s="12"/>
      <c r="B3203"/>
      <c r="E3203"/>
      <c r="J3203"/>
      <c r="O3203"/>
      <c r="T3203"/>
      <c r="Y3203"/>
      <c r="AD3203"/>
      <c r="AI3203"/>
    </row>
    <row r="3204" spans="1:35">
      <c r="A3204" s="12"/>
      <c r="B3204"/>
      <c r="E3204"/>
      <c r="J3204"/>
      <c r="O3204"/>
      <c r="T3204"/>
      <c r="Y3204"/>
      <c r="AD3204"/>
      <c r="AI3204"/>
    </row>
    <row r="3205" spans="1:35">
      <c r="A3205" s="12"/>
      <c r="B3205"/>
      <c r="E3205"/>
      <c r="J3205"/>
      <c r="O3205"/>
      <c r="T3205"/>
      <c r="Y3205"/>
      <c r="AD3205"/>
      <c r="AI3205"/>
    </row>
    <row r="3206" spans="1:35">
      <c r="A3206" s="12"/>
      <c r="B3206"/>
      <c r="E3206"/>
      <c r="J3206"/>
      <c r="O3206"/>
      <c r="T3206"/>
      <c r="Y3206"/>
      <c r="AD3206"/>
      <c r="AI3206"/>
    </row>
    <row r="3207" spans="1:35">
      <c r="A3207" s="12"/>
      <c r="B3207"/>
      <c r="E3207"/>
      <c r="J3207"/>
      <c r="O3207"/>
      <c r="T3207"/>
      <c r="Y3207"/>
      <c r="AD3207"/>
      <c r="AI3207"/>
    </row>
    <row r="3208" spans="1:35">
      <c r="A3208" s="12"/>
      <c r="B3208"/>
      <c r="E3208"/>
      <c r="J3208"/>
      <c r="O3208"/>
      <c r="T3208"/>
      <c r="Y3208"/>
      <c r="AD3208"/>
      <c r="AI3208"/>
    </row>
    <row r="3209" spans="1:35">
      <c r="A3209" s="12"/>
      <c r="B3209"/>
      <c r="E3209"/>
      <c r="J3209"/>
      <c r="O3209"/>
      <c r="T3209"/>
      <c r="Y3209"/>
      <c r="AD3209"/>
      <c r="AI3209"/>
    </row>
    <row r="3210" spans="1:35">
      <c r="A3210" s="12"/>
      <c r="B3210"/>
      <c r="E3210"/>
      <c r="J3210"/>
      <c r="O3210"/>
      <c r="T3210"/>
      <c r="Y3210"/>
      <c r="AD3210"/>
      <c r="AI3210"/>
    </row>
    <row r="3211" spans="1:35">
      <c r="A3211" s="12"/>
      <c r="B3211"/>
      <c r="E3211"/>
      <c r="J3211"/>
      <c r="O3211"/>
      <c r="T3211"/>
      <c r="Y3211"/>
      <c r="AD3211"/>
      <c r="AI3211"/>
    </row>
    <row r="3212" spans="1:35">
      <c r="A3212" s="12"/>
      <c r="B3212"/>
      <c r="E3212"/>
      <c r="J3212"/>
      <c r="O3212"/>
      <c r="T3212"/>
      <c r="Y3212"/>
      <c r="AD3212"/>
      <c r="AI3212"/>
    </row>
    <row r="3213" spans="1:35">
      <c r="A3213" s="12"/>
      <c r="B3213"/>
      <c r="E3213"/>
      <c r="J3213"/>
      <c r="O3213"/>
      <c r="T3213"/>
      <c r="Y3213"/>
      <c r="AD3213"/>
      <c r="AI3213"/>
    </row>
    <row r="3214" spans="1:35">
      <c r="A3214" s="12"/>
      <c r="B3214"/>
      <c r="E3214"/>
      <c r="J3214"/>
      <c r="O3214"/>
      <c r="T3214"/>
      <c r="Y3214"/>
      <c r="AD3214"/>
      <c r="AI3214"/>
    </row>
    <row r="3215" spans="1:35">
      <c r="A3215" s="12"/>
      <c r="B3215"/>
      <c r="E3215"/>
      <c r="J3215"/>
      <c r="O3215"/>
      <c r="T3215"/>
      <c r="Y3215"/>
      <c r="AD3215"/>
      <c r="AI3215"/>
    </row>
    <row r="3216" spans="1:35">
      <c r="A3216" s="12"/>
      <c r="B3216"/>
      <c r="E3216"/>
      <c r="J3216"/>
      <c r="O3216"/>
      <c r="T3216"/>
      <c r="Y3216"/>
      <c r="AD3216"/>
      <c r="AI3216"/>
    </row>
    <row r="3217" spans="1:35">
      <c r="A3217" s="12"/>
      <c r="B3217"/>
      <c r="E3217"/>
      <c r="J3217"/>
      <c r="O3217"/>
      <c r="T3217"/>
      <c r="Y3217"/>
      <c r="AD3217"/>
      <c r="AI3217"/>
    </row>
    <row r="3218" spans="1:35">
      <c r="A3218" s="12"/>
      <c r="B3218"/>
      <c r="E3218"/>
      <c r="J3218"/>
      <c r="O3218"/>
      <c r="T3218"/>
      <c r="Y3218"/>
      <c r="AD3218"/>
      <c r="AI3218"/>
    </row>
    <row r="3219" spans="1:35">
      <c r="A3219" s="12"/>
      <c r="B3219"/>
      <c r="E3219"/>
      <c r="J3219"/>
      <c r="O3219"/>
      <c r="T3219"/>
      <c r="Y3219"/>
      <c r="AD3219"/>
      <c r="AI3219"/>
    </row>
    <row r="3220" spans="1:35">
      <c r="A3220" s="12"/>
      <c r="B3220"/>
      <c r="E3220"/>
      <c r="J3220"/>
      <c r="O3220"/>
      <c r="T3220"/>
      <c r="Y3220"/>
      <c r="AD3220"/>
      <c r="AI3220"/>
    </row>
    <row r="3221" spans="1:35">
      <c r="A3221" s="12"/>
      <c r="B3221"/>
      <c r="E3221"/>
      <c r="J3221"/>
      <c r="O3221"/>
      <c r="T3221"/>
      <c r="Y3221"/>
      <c r="AD3221"/>
      <c r="AI3221"/>
    </row>
    <row r="3222" spans="1:35">
      <c r="A3222" s="12"/>
      <c r="B3222"/>
      <c r="E3222"/>
      <c r="J3222"/>
      <c r="O3222"/>
      <c r="T3222"/>
      <c r="Y3222"/>
      <c r="AD3222"/>
      <c r="AI3222"/>
    </row>
    <row r="3223" spans="1:35">
      <c r="A3223" s="12"/>
      <c r="B3223"/>
      <c r="E3223"/>
      <c r="J3223"/>
      <c r="O3223"/>
      <c r="T3223"/>
      <c r="Y3223"/>
      <c r="AD3223"/>
      <c r="AI3223"/>
    </row>
    <row r="3224" spans="1:35">
      <c r="A3224" s="12"/>
      <c r="B3224"/>
      <c r="E3224"/>
      <c r="J3224"/>
      <c r="O3224"/>
      <c r="T3224"/>
      <c r="Y3224"/>
      <c r="AD3224"/>
      <c r="AI3224"/>
    </row>
    <row r="3225" spans="1:35">
      <c r="A3225" s="12"/>
      <c r="B3225"/>
      <c r="E3225"/>
      <c r="J3225"/>
      <c r="O3225"/>
      <c r="T3225"/>
      <c r="Y3225"/>
      <c r="AD3225"/>
      <c r="AI3225"/>
    </row>
    <row r="3226" spans="1:35">
      <c r="A3226" s="12"/>
      <c r="B3226"/>
      <c r="E3226"/>
      <c r="J3226"/>
      <c r="O3226"/>
      <c r="T3226"/>
      <c r="Y3226"/>
      <c r="AD3226"/>
      <c r="AI3226"/>
    </row>
    <row r="3227" spans="1:35">
      <c r="A3227" s="12"/>
      <c r="B3227"/>
      <c r="E3227"/>
      <c r="J3227"/>
      <c r="O3227"/>
      <c r="T3227"/>
      <c r="Y3227"/>
      <c r="AD3227"/>
      <c r="AI3227"/>
    </row>
    <row r="3228" spans="1:35">
      <c r="A3228" s="12"/>
      <c r="B3228"/>
      <c r="E3228"/>
      <c r="J3228"/>
      <c r="O3228"/>
      <c r="T3228"/>
      <c r="Y3228"/>
      <c r="AD3228"/>
      <c r="AI3228"/>
    </row>
    <row r="3229" spans="1:35">
      <c r="A3229" s="12"/>
      <c r="B3229"/>
      <c r="E3229"/>
      <c r="J3229"/>
      <c r="O3229"/>
      <c r="T3229"/>
      <c r="Y3229"/>
      <c r="AD3229"/>
      <c r="AI3229"/>
    </row>
    <row r="3230" spans="1:35">
      <c r="A3230" s="12"/>
      <c r="B3230"/>
      <c r="E3230"/>
      <c r="J3230"/>
      <c r="O3230"/>
      <c r="T3230"/>
      <c r="Y3230"/>
      <c r="AD3230"/>
      <c r="AI3230"/>
    </row>
    <row r="3231" spans="1:35">
      <c r="A3231" s="12"/>
      <c r="B3231"/>
      <c r="E3231"/>
      <c r="J3231"/>
      <c r="O3231"/>
      <c r="T3231"/>
      <c r="Y3231"/>
      <c r="AD3231"/>
      <c r="AI3231"/>
    </row>
    <row r="3232" spans="1:35">
      <c r="A3232" s="12"/>
      <c r="B3232"/>
      <c r="E3232"/>
      <c r="J3232"/>
      <c r="O3232"/>
      <c r="T3232"/>
      <c r="Y3232"/>
      <c r="AD3232"/>
      <c r="AI3232"/>
    </row>
    <row r="3233" spans="1:35">
      <c r="A3233" s="12"/>
      <c r="B3233"/>
      <c r="E3233"/>
      <c r="J3233"/>
      <c r="O3233"/>
      <c r="T3233"/>
      <c r="Y3233"/>
      <c r="AD3233"/>
      <c r="AI3233"/>
    </row>
    <row r="3234" spans="1:35">
      <c r="A3234" s="12"/>
      <c r="B3234"/>
      <c r="E3234"/>
      <c r="J3234"/>
      <c r="O3234"/>
      <c r="T3234"/>
      <c r="Y3234"/>
      <c r="AD3234"/>
      <c r="AI3234"/>
    </row>
    <row r="3235" spans="1:35">
      <c r="A3235" s="12"/>
      <c r="B3235"/>
      <c r="E3235"/>
      <c r="J3235"/>
      <c r="O3235"/>
      <c r="T3235"/>
      <c r="Y3235"/>
      <c r="AD3235"/>
      <c r="AI3235"/>
    </row>
    <row r="3236" spans="1:35">
      <c r="A3236" s="12"/>
      <c r="B3236"/>
      <c r="E3236"/>
      <c r="J3236"/>
      <c r="O3236"/>
      <c r="T3236"/>
      <c r="Y3236"/>
      <c r="AD3236"/>
      <c r="AI3236"/>
    </row>
    <row r="3237" spans="1:35">
      <c r="A3237" s="12"/>
      <c r="B3237"/>
      <c r="E3237"/>
      <c r="J3237"/>
      <c r="O3237"/>
      <c r="T3237"/>
      <c r="Y3237"/>
      <c r="AD3237"/>
      <c r="AI3237"/>
    </row>
    <row r="3238" spans="1:35">
      <c r="A3238" s="12"/>
      <c r="B3238"/>
      <c r="E3238"/>
      <c r="J3238"/>
      <c r="O3238"/>
      <c r="T3238"/>
      <c r="Y3238"/>
      <c r="AD3238"/>
      <c r="AI3238"/>
    </row>
    <row r="3239" spans="1:35">
      <c r="A3239" s="12"/>
      <c r="B3239"/>
      <c r="E3239"/>
      <c r="J3239"/>
      <c r="O3239"/>
      <c r="T3239"/>
      <c r="Y3239"/>
      <c r="AD3239"/>
      <c r="AI3239"/>
    </row>
    <row r="3240" spans="1:35">
      <c r="A3240" s="12"/>
      <c r="B3240"/>
      <c r="E3240"/>
      <c r="J3240"/>
      <c r="O3240"/>
      <c r="T3240"/>
      <c r="Y3240"/>
      <c r="AD3240"/>
      <c r="AI3240"/>
    </row>
    <row r="3241" spans="1:35">
      <c r="A3241" s="12"/>
      <c r="B3241"/>
      <c r="E3241"/>
      <c r="J3241"/>
      <c r="O3241"/>
      <c r="T3241"/>
      <c r="Y3241"/>
      <c r="AD3241"/>
      <c r="AI3241"/>
    </row>
    <row r="3242" spans="1:35">
      <c r="A3242" s="12"/>
      <c r="B3242"/>
      <c r="E3242"/>
      <c r="J3242"/>
      <c r="O3242"/>
      <c r="T3242"/>
      <c r="Y3242"/>
      <c r="AD3242"/>
      <c r="AI3242"/>
    </row>
    <row r="3243" spans="1:35">
      <c r="A3243" s="12"/>
      <c r="B3243"/>
      <c r="E3243"/>
      <c r="J3243"/>
      <c r="O3243"/>
      <c r="T3243"/>
      <c r="Y3243"/>
      <c r="AD3243"/>
      <c r="AI3243"/>
    </row>
    <row r="3244" spans="1:35">
      <c r="A3244" s="12"/>
      <c r="B3244"/>
      <c r="E3244"/>
      <c r="J3244"/>
      <c r="O3244"/>
      <c r="T3244"/>
      <c r="Y3244"/>
      <c r="AD3244"/>
      <c r="AI3244"/>
    </row>
    <row r="3245" spans="1:35">
      <c r="A3245" s="12"/>
      <c r="B3245"/>
      <c r="E3245"/>
      <c r="J3245"/>
      <c r="O3245"/>
      <c r="T3245"/>
      <c r="Y3245"/>
      <c r="AD3245"/>
      <c r="AI3245"/>
    </row>
    <row r="3246" spans="1:35">
      <c r="A3246" s="12"/>
      <c r="B3246"/>
      <c r="E3246"/>
      <c r="J3246"/>
      <c r="O3246"/>
      <c r="T3246"/>
      <c r="Y3246"/>
      <c r="AD3246"/>
      <c r="AI3246"/>
    </row>
    <row r="3247" spans="1:35">
      <c r="A3247" s="12"/>
      <c r="B3247"/>
      <c r="E3247"/>
      <c r="J3247"/>
      <c r="O3247"/>
      <c r="T3247"/>
      <c r="Y3247"/>
      <c r="AD3247"/>
      <c r="AI3247"/>
    </row>
    <row r="3248" spans="1:35">
      <c r="A3248" s="12"/>
      <c r="B3248"/>
      <c r="E3248"/>
      <c r="J3248"/>
      <c r="O3248"/>
      <c r="T3248"/>
      <c r="Y3248"/>
      <c r="AD3248"/>
      <c r="AI3248"/>
    </row>
    <row r="3249" spans="1:35">
      <c r="A3249" s="12"/>
      <c r="B3249"/>
      <c r="E3249"/>
      <c r="J3249"/>
      <c r="O3249"/>
      <c r="T3249"/>
      <c r="Y3249"/>
      <c r="AD3249"/>
      <c r="AI3249"/>
    </row>
    <row r="3250" spans="1:35">
      <c r="A3250" s="12"/>
      <c r="B3250"/>
      <c r="E3250"/>
      <c r="J3250"/>
      <c r="O3250"/>
      <c r="T3250"/>
      <c r="Y3250"/>
      <c r="AD3250"/>
      <c r="AI3250"/>
    </row>
    <row r="3251" spans="1:35">
      <c r="A3251" s="12"/>
      <c r="B3251"/>
      <c r="E3251"/>
      <c r="J3251"/>
      <c r="O3251"/>
      <c r="T3251"/>
      <c r="Y3251"/>
      <c r="AD3251"/>
      <c r="AI3251"/>
    </row>
    <row r="3252" spans="1:35">
      <c r="A3252" s="12"/>
      <c r="B3252"/>
      <c r="E3252"/>
      <c r="J3252"/>
      <c r="O3252"/>
      <c r="T3252"/>
      <c r="Y3252"/>
      <c r="AD3252"/>
      <c r="AI3252"/>
    </row>
    <row r="3253" spans="1:35">
      <c r="A3253" s="12"/>
      <c r="B3253"/>
      <c r="E3253"/>
      <c r="J3253"/>
      <c r="O3253"/>
      <c r="T3253"/>
      <c r="Y3253"/>
      <c r="AD3253"/>
      <c r="AI3253"/>
    </row>
    <row r="3254" spans="1:35">
      <c r="A3254" s="12"/>
      <c r="B3254"/>
      <c r="E3254"/>
      <c r="J3254"/>
      <c r="O3254"/>
      <c r="T3254"/>
      <c r="Y3254"/>
      <c r="AD3254"/>
      <c r="AI3254"/>
    </row>
    <row r="3255" spans="1:35">
      <c r="A3255" s="12"/>
      <c r="B3255"/>
      <c r="E3255"/>
      <c r="J3255"/>
      <c r="O3255"/>
      <c r="T3255"/>
      <c r="Y3255"/>
      <c r="AD3255"/>
      <c r="AI3255"/>
    </row>
    <row r="3256" spans="1:35">
      <c r="A3256" s="12"/>
      <c r="B3256"/>
      <c r="E3256"/>
      <c r="J3256"/>
      <c r="O3256"/>
      <c r="T3256"/>
      <c r="Y3256"/>
      <c r="AD3256"/>
      <c r="AI3256"/>
    </row>
    <row r="3257" spans="1:35">
      <c r="A3257" s="12"/>
      <c r="B3257"/>
      <c r="E3257"/>
      <c r="J3257"/>
      <c r="O3257"/>
      <c r="T3257"/>
      <c r="Y3257"/>
      <c r="AD3257"/>
      <c r="AI3257"/>
    </row>
    <row r="3258" spans="1:35">
      <c r="A3258" s="12"/>
      <c r="B3258"/>
      <c r="E3258"/>
      <c r="J3258"/>
      <c r="O3258"/>
      <c r="T3258"/>
      <c r="Y3258"/>
      <c r="AD3258"/>
      <c r="AI3258"/>
    </row>
    <row r="3259" spans="1:35">
      <c r="A3259" s="12"/>
      <c r="B3259"/>
      <c r="E3259"/>
      <c r="J3259"/>
      <c r="O3259"/>
      <c r="T3259"/>
      <c r="Y3259"/>
      <c r="AD3259"/>
      <c r="AI3259"/>
    </row>
    <row r="3260" spans="1:35">
      <c r="A3260" s="12"/>
      <c r="B3260"/>
      <c r="E3260"/>
      <c r="J3260"/>
      <c r="O3260"/>
      <c r="T3260"/>
      <c r="Y3260"/>
      <c r="AD3260"/>
      <c r="AI3260"/>
    </row>
    <row r="3261" spans="1:35">
      <c r="A3261" s="12"/>
      <c r="B3261"/>
      <c r="E3261"/>
      <c r="J3261"/>
      <c r="O3261"/>
      <c r="T3261"/>
      <c r="Y3261"/>
      <c r="AD3261"/>
      <c r="AI3261"/>
    </row>
    <row r="3262" spans="1:35">
      <c r="A3262" s="12"/>
      <c r="B3262"/>
      <c r="E3262"/>
      <c r="J3262"/>
      <c r="O3262"/>
      <c r="T3262"/>
      <c r="Y3262"/>
      <c r="AD3262"/>
      <c r="AI3262"/>
    </row>
    <row r="3263" spans="1:35">
      <c r="A3263" s="12"/>
      <c r="B3263"/>
      <c r="E3263"/>
      <c r="J3263"/>
      <c r="O3263"/>
      <c r="T3263"/>
      <c r="Y3263"/>
      <c r="AD3263"/>
      <c r="AI3263"/>
    </row>
    <row r="3264" spans="1:35">
      <c r="A3264" s="12"/>
      <c r="B3264"/>
      <c r="E3264"/>
      <c r="J3264"/>
      <c r="O3264"/>
      <c r="T3264"/>
      <c r="Y3264"/>
      <c r="AD3264"/>
      <c r="AI3264"/>
    </row>
    <row r="3265" spans="1:35">
      <c r="A3265" s="12"/>
      <c r="B3265"/>
      <c r="E3265"/>
      <c r="J3265"/>
      <c r="O3265"/>
      <c r="T3265"/>
      <c r="Y3265"/>
      <c r="AD3265"/>
      <c r="AI3265"/>
    </row>
    <row r="3266" spans="1:35">
      <c r="A3266" s="12"/>
      <c r="B3266"/>
      <c r="E3266"/>
      <c r="J3266"/>
      <c r="O3266"/>
      <c r="T3266"/>
      <c r="Y3266"/>
      <c r="AD3266"/>
      <c r="AI3266"/>
    </row>
    <row r="3267" spans="1:35">
      <c r="A3267" s="12"/>
      <c r="B3267"/>
      <c r="E3267"/>
      <c r="J3267"/>
      <c r="O3267"/>
      <c r="T3267"/>
      <c r="Y3267"/>
      <c r="AD3267"/>
      <c r="AI3267"/>
    </row>
    <row r="3268" spans="1:35">
      <c r="A3268" s="12"/>
      <c r="B3268"/>
      <c r="E3268"/>
      <c r="J3268"/>
      <c r="O3268"/>
      <c r="T3268"/>
      <c r="Y3268"/>
      <c r="AD3268"/>
      <c r="AI3268"/>
    </row>
    <row r="3269" spans="1:35">
      <c r="A3269" s="12"/>
      <c r="B3269"/>
      <c r="E3269"/>
      <c r="J3269"/>
      <c r="O3269"/>
      <c r="T3269"/>
      <c r="Y3269"/>
      <c r="AD3269"/>
      <c r="AI3269"/>
    </row>
    <row r="3270" spans="1:35">
      <c r="A3270" s="12"/>
      <c r="B3270"/>
      <c r="E3270"/>
      <c r="J3270"/>
      <c r="O3270"/>
      <c r="T3270"/>
      <c r="Y3270"/>
      <c r="AD3270"/>
      <c r="AI3270"/>
    </row>
    <row r="3271" spans="1:35">
      <c r="A3271" s="12"/>
      <c r="B3271"/>
      <c r="E3271"/>
      <c r="J3271"/>
      <c r="O3271"/>
      <c r="T3271"/>
      <c r="Y3271"/>
      <c r="AD3271"/>
      <c r="AI3271"/>
    </row>
    <row r="3272" spans="1:35">
      <c r="A3272" s="12"/>
      <c r="B3272"/>
      <c r="E3272"/>
      <c r="J3272"/>
      <c r="O3272"/>
      <c r="T3272"/>
      <c r="Y3272"/>
      <c r="AD3272"/>
      <c r="AI3272"/>
    </row>
    <row r="3273" spans="1:35">
      <c r="A3273" s="12"/>
      <c r="B3273"/>
      <c r="E3273"/>
      <c r="J3273"/>
      <c r="O3273"/>
      <c r="T3273"/>
      <c r="Y3273"/>
      <c r="AD3273"/>
      <c r="AI3273"/>
    </row>
    <row r="3274" spans="1:35">
      <c r="A3274" s="12"/>
      <c r="B3274"/>
      <c r="E3274"/>
      <c r="J3274"/>
      <c r="O3274"/>
      <c r="T3274"/>
      <c r="Y3274"/>
      <c r="AD3274"/>
      <c r="AI3274"/>
    </row>
    <row r="3275" spans="1:35">
      <c r="A3275" s="12"/>
      <c r="B3275"/>
      <c r="E3275"/>
      <c r="J3275"/>
      <c r="O3275"/>
      <c r="T3275"/>
      <c r="Y3275"/>
      <c r="AD3275"/>
      <c r="AI3275"/>
    </row>
    <row r="3276" spans="1:35">
      <c r="A3276" s="12"/>
      <c r="B3276"/>
      <c r="E3276"/>
      <c r="J3276"/>
      <c r="O3276"/>
      <c r="T3276"/>
      <c r="Y3276"/>
      <c r="AD3276"/>
      <c r="AI3276"/>
    </row>
    <row r="3277" spans="1:35">
      <c r="A3277" s="12"/>
      <c r="B3277"/>
      <c r="E3277"/>
      <c r="J3277"/>
      <c r="O3277"/>
      <c r="T3277"/>
      <c r="Y3277"/>
      <c r="AD3277"/>
      <c r="AI3277"/>
    </row>
    <row r="3278" spans="1:35">
      <c r="A3278" s="12"/>
      <c r="B3278"/>
      <c r="E3278"/>
      <c r="J3278"/>
      <c r="O3278"/>
      <c r="T3278"/>
      <c r="Y3278"/>
      <c r="AD3278"/>
      <c r="AI3278"/>
    </row>
    <row r="3279" spans="1:35">
      <c r="A3279" s="12"/>
      <c r="B3279"/>
      <c r="E3279"/>
      <c r="J3279"/>
      <c r="O3279"/>
      <c r="T3279"/>
      <c r="Y3279"/>
      <c r="AD3279"/>
      <c r="AI3279"/>
    </row>
    <row r="3280" spans="1:35">
      <c r="A3280" s="12"/>
      <c r="B3280"/>
      <c r="E3280"/>
      <c r="J3280"/>
      <c r="O3280"/>
      <c r="T3280"/>
      <c r="Y3280"/>
      <c r="AD3280"/>
      <c r="AI3280"/>
    </row>
    <row r="3281" spans="1:35">
      <c r="A3281" s="12"/>
      <c r="B3281"/>
      <c r="E3281"/>
      <c r="J3281"/>
      <c r="O3281"/>
      <c r="T3281"/>
      <c r="Y3281"/>
      <c r="AD3281"/>
      <c r="AI3281"/>
    </row>
    <row r="3282" spans="1:35">
      <c r="A3282" s="12"/>
      <c r="B3282"/>
      <c r="E3282"/>
      <c r="J3282"/>
      <c r="O3282"/>
      <c r="T3282"/>
      <c r="Y3282"/>
      <c r="AD3282"/>
      <c r="AI3282"/>
    </row>
    <row r="3283" spans="1:35">
      <c r="A3283" s="12"/>
      <c r="B3283"/>
      <c r="E3283"/>
      <c r="J3283"/>
      <c r="O3283"/>
      <c r="T3283"/>
      <c r="Y3283"/>
      <c r="AD3283"/>
      <c r="AI3283"/>
    </row>
    <row r="3284" spans="1:35">
      <c r="A3284" s="12"/>
      <c r="B3284"/>
      <c r="E3284"/>
      <c r="J3284"/>
      <c r="O3284"/>
      <c r="T3284"/>
      <c r="Y3284"/>
      <c r="AD3284"/>
      <c r="AI3284"/>
    </row>
    <row r="3285" spans="1:35">
      <c r="A3285" s="12"/>
      <c r="B3285"/>
      <c r="E3285"/>
      <c r="J3285"/>
      <c r="O3285"/>
      <c r="T3285"/>
      <c r="Y3285"/>
      <c r="AD3285"/>
      <c r="AI3285"/>
    </row>
    <row r="3286" spans="1:35">
      <c r="A3286" s="12"/>
      <c r="B3286"/>
      <c r="E3286"/>
      <c r="J3286"/>
      <c r="O3286"/>
      <c r="T3286"/>
      <c r="Y3286"/>
      <c r="AD3286"/>
      <c r="AI3286"/>
    </row>
    <row r="3287" spans="1:35">
      <c r="A3287" s="12"/>
      <c r="B3287"/>
      <c r="E3287"/>
      <c r="J3287"/>
      <c r="O3287"/>
      <c r="T3287"/>
      <c r="Y3287"/>
      <c r="AD3287"/>
      <c r="AI3287"/>
    </row>
    <row r="3288" spans="1:35">
      <c r="A3288" s="12"/>
      <c r="B3288"/>
      <c r="E3288"/>
      <c r="J3288"/>
      <c r="O3288"/>
      <c r="T3288"/>
      <c r="Y3288"/>
      <c r="AD3288"/>
      <c r="AI3288"/>
    </row>
    <row r="3289" spans="1:35">
      <c r="A3289" s="12"/>
      <c r="B3289"/>
      <c r="E3289"/>
      <c r="J3289"/>
      <c r="O3289"/>
      <c r="T3289"/>
      <c r="Y3289"/>
      <c r="AD3289"/>
      <c r="AI3289"/>
    </row>
    <row r="3290" spans="1:35">
      <c r="A3290" s="12"/>
      <c r="B3290"/>
      <c r="E3290"/>
      <c r="J3290"/>
      <c r="O3290"/>
      <c r="T3290"/>
      <c r="Y3290"/>
      <c r="AD3290"/>
      <c r="AI3290"/>
    </row>
    <row r="3291" spans="1:35">
      <c r="A3291" s="12"/>
      <c r="B3291"/>
      <c r="E3291"/>
      <c r="J3291"/>
      <c r="O3291"/>
      <c r="T3291"/>
      <c r="Y3291"/>
      <c r="AD3291"/>
      <c r="AI3291"/>
    </row>
    <row r="3292" spans="1:35">
      <c r="A3292" s="12"/>
      <c r="B3292"/>
      <c r="E3292"/>
      <c r="J3292"/>
      <c r="O3292"/>
      <c r="T3292"/>
      <c r="Y3292"/>
      <c r="AD3292"/>
      <c r="AI3292"/>
    </row>
    <row r="3293" spans="1:35">
      <c r="A3293" s="12"/>
      <c r="B3293"/>
      <c r="E3293"/>
      <c r="J3293"/>
      <c r="O3293"/>
      <c r="T3293"/>
      <c r="Y3293"/>
      <c r="AD3293"/>
      <c r="AI3293"/>
    </row>
    <row r="3294" spans="1:35">
      <c r="A3294" s="12"/>
      <c r="B3294"/>
      <c r="E3294"/>
      <c r="J3294"/>
      <c r="O3294"/>
      <c r="T3294"/>
      <c r="Y3294"/>
      <c r="AD3294"/>
      <c r="AI3294"/>
    </row>
    <row r="3295" spans="1:35">
      <c r="A3295" s="12"/>
      <c r="B3295"/>
      <c r="E3295"/>
      <c r="J3295"/>
      <c r="O3295"/>
      <c r="T3295"/>
      <c r="Y3295"/>
      <c r="AD3295"/>
      <c r="AI3295"/>
    </row>
    <row r="3296" spans="1:35">
      <c r="A3296" s="12"/>
      <c r="B3296"/>
      <c r="E3296"/>
      <c r="J3296"/>
      <c r="O3296"/>
      <c r="T3296"/>
      <c r="Y3296"/>
      <c r="AD3296"/>
      <c r="AI3296"/>
    </row>
    <row r="3297" spans="1:35">
      <c r="A3297" s="12"/>
      <c r="B3297"/>
      <c r="E3297"/>
      <c r="J3297"/>
      <c r="O3297"/>
      <c r="T3297"/>
      <c r="Y3297"/>
      <c r="AD3297"/>
      <c r="AI3297"/>
    </row>
    <row r="3298" spans="1:35">
      <c r="A3298" s="12"/>
      <c r="B3298"/>
      <c r="E3298"/>
      <c r="J3298"/>
      <c r="O3298"/>
      <c r="T3298"/>
      <c r="Y3298"/>
      <c r="AD3298"/>
      <c r="AI3298"/>
    </row>
    <row r="3299" spans="1:35">
      <c r="A3299" s="12"/>
      <c r="B3299"/>
      <c r="E3299"/>
      <c r="J3299"/>
      <c r="O3299"/>
      <c r="T3299"/>
      <c r="Y3299"/>
      <c r="AD3299"/>
      <c r="AI3299"/>
    </row>
    <row r="3300" spans="1:35">
      <c r="A3300" s="12"/>
      <c r="B3300"/>
      <c r="E3300"/>
      <c r="J3300"/>
      <c r="O3300"/>
      <c r="T3300"/>
      <c r="Y3300"/>
      <c r="AD3300"/>
      <c r="AI3300"/>
    </row>
    <row r="3301" spans="1:35">
      <c r="A3301" s="12"/>
      <c r="B3301"/>
      <c r="E3301"/>
      <c r="J3301"/>
      <c r="O3301"/>
      <c r="T3301"/>
      <c r="Y3301"/>
      <c r="AD3301"/>
      <c r="AI3301"/>
    </row>
    <row r="3302" spans="1:35">
      <c r="A3302" s="12"/>
      <c r="B3302"/>
      <c r="E3302"/>
      <c r="J3302"/>
      <c r="O3302"/>
      <c r="T3302"/>
      <c r="Y3302"/>
      <c r="AD3302"/>
      <c r="AI3302"/>
    </row>
    <row r="3303" spans="1:35">
      <c r="A3303" s="12"/>
      <c r="B3303"/>
      <c r="E3303"/>
      <c r="J3303"/>
      <c r="O3303"/>
      <c r="T3303"/>
      <c r="Y3303"/>
      <c r="AD3303"/>
      <c r="AI3303"/>
    </row>
    <row r="3304" spans="1:35">
      <c r="A3304" s="12"/>
      <c r="B3304"/>
      <c r="E3304"/>
      <c r="J3304"/>
      <c r="O3304"/>
      <c r="T3304"/>
      <c r="Y3304"/>
      <c r="AD3304"/>
      <c r="AI3304"/>
    </row>
    <row r="3305" spans="1:35">
      <c r="A3305" s="12"/>
      <c r="B3305"/>
      <c r="E3305"/>
      <c r="J3305"/>
      <c r="O3305"/>
      <c r="T3305"/>
      <c r="Y3305"/>
      <c r="AD3305"/>
      <c r="AI3305"/>
    </row>
    <row r="3306" spans="1:35">
      <c r="A3306" s="12"/>
      <c r="B3306"/>
      <c r="E3306"/>
      <c r="J3306"/>
      <c r="O3306"/>
      <c r="T3306"/>
      <c r="Y3306"/>
      <c r="AD3306"/>
      <c r="AI3306"/>
    </row>
    <row r="3307" spans="1:35">
      <c r="A3307" s="12"/>
      <c r="B3307"/>
      <c r="E3307"/>
      <c r="J3307"/>
      <c r="O3307"/>
      <c r="T3307"/>
      <c r="Y3307"/>
      <c r="AD3307"/>
      <c r="AI3307"/>
    </row>
    <row r="3308" spans="1:35">
      <c r="A3308" s="12"/>
      <c r="B3308"/>
      <c r="E3308"/>
      <c r="J3308"/>
      <c r="O3308"/>
      <c r="T3308"/>
      <c r="Y3308"/>
      <c r="AD3308"/>
      <c r="AI3308"/>
    </row>
    <row r="3309" spans="1:35">
      <c r="A3309" s="12"/>
      <c r="B3309"/>
      <c r="E3309"/>
      <c r="J3309"/>
      <c r="O3309"/>
      <c r="T3309"/>
      <c r="Y3309"/>
      <c r="AD3309"/>
      <c r="AI3309"/>
    </row>
    <row r="3310" spans="1:35">
      <c r="A3310" s="12"/>
      <c r="B3310"/>
      <c r="E3310"/>
      <c r="J3310"/>
      <c r="O3310"/>
      <c r="T3310"/>
      <c r="Y3310"/>
      <c r="AD3310"/>
      <c r="AI3310"/>
    </row>
    <row r="3311" spans="1:35">
      <c r="A3311" s="12"/>
      <c r="B3311"/>
      <c r="E3311"/>
      <c r="J3311"/>
      <c r="O3311"/>
      <c r="T3311"/>
      <c r="Y3311"/>
      <c r="AD3311"/>
      <c r="AI3311"/>
    </row>
    <row r="3312" spans="1:35">
      <c r="A3312" s="12"/>
      <c r="B3312"/>
      <c r="E3312"/>
      <c r="J3312"/>
      <c r="O3312"/>
      <c r="T3312"/>
      <c r="Y3312"/>
      <c r="AD3312"/>
      <c r="AI3312"/>
    </row>
    <row r="3313" spans="1:35">
      <c r="A3313" s="12"/>
      <c r="B3313"/>
      <c r="E3313"/>
      <c r="J3313"/>
      <c r="O3313"/>
      <c r="T3313"/>
      <c r="Y3313"/>
      <c r="AD3313"/>
      <c r="AI3313"/>
    </row>
    <row r="3314" spans="1:35">
      <c r="A3314" s="12"/>
      <c r="B3314"/>
      <c r="E3314"/>
      <c r="J3314"/>
      <c r="O3314"/>
      <c r="T3314"/>
      <c r="Y3314"/>
      <c r="AD3314"/>
      <c r="AI3314"/>
    </row>
    <row r="3315" spans="1:35">
      <c r="A3315" s="12"/>
      <c r="B3315"/>
      <c r="E3315"/>
      <c r="J3315"/>
      <c r="O3315"/>
      <c r="T3315"/>
      <c r="Y3315"/>
      <c r="AD3315"/>
      <c r="AI3315"/>
    </row>
    <row r="3316" spans="1:35">
      <c r="A3316" s="12"/>
      <c r="B3316"/>
      <c r="E3316"/>
      <c r="J3316"/>
      <c r="O3316"/>
      <c r="T3316"/>
      <c r="Y3316"/>
      <c r="AD3316"/>
      <c r="AI3316"/>
    </row>
    <row r="3317" spans="1:35">
      <c r="A3317" s="12"/>
      <c r="B3317"/>
      <c r="E3317"/>
      <c r="J3317"/>
      <c r="O3317"/>
      <c r="T3317"/>
      <c r="Y3317"/>
      <c r="AD3317"/>
      <c r="AI3317"/>
    </row>
    <row r="3318" spans="1:35">
      <c r="A3318" s="12"/>
      <c r="B3318"/>
      <c r="E3318"/>
      <c r="J3318"/>
      <c r="O3318"/>
      <c r="T3318"/>
      <c r="Y3318"/>
      <c r="AD3318"/>
      <c r="AI3318"/>
    </row>
    <row r="3319" spans="1:35">
      <c r="A3319" s="12"/>
      <c r="B3319"/>
      <c r="E3319"/>
      <c r="J3319"/>
      <c r="O3319"/>
      <c r="T3319"/>
      <c r="Y3319"/>
      <c r="AD3319"/>
      <c r="AI3319"/>
    </row>
    <row r="3320" spans="1:35">
      <c r="A3320" s="12"/>
      <c r="B3320"/>
      <c r="E3320"/>
      <c r="J3320"/>
      <c r="O3320"/>
      <c r="T3320"/>
      <c r="Y3320"/>
      <c r="AD3320"/>
      <c r="AI3320"/>
    </row>
    <row r="3321" spans="1:35">
      <c r="A3321" s="12"/>
      <c r="B3321"/>
      <c r="E3321"/>
      <c r="J3321"/>
      <c r="O3321"/>
      <c r="T3321"/>
      <c r="Y3321"/>
      <c r="AD3321"/>
      <c r="AI3321"/>
    </row>
    <row r="3322" spans="1:35">
      <c r="A3322" s="12"/>
      <c r="B3322"/>
      <c r="E3322"/>
      <c r="J3322"/>
      <c r="O3322"/>
      <c r="T3322"/>
      <c r="Y3322"/>
      <c r="AD3322"/>
      <c r="AI3322"/>
    </row>
    <row r="3323" spans="1:35">
      <c r="A3323" s="12"/>
      <c r="B3323"/>
      <c r="E3323"/>
      <c r="J3323"/>
      <c r="O3323"/>
      <c r="T3323"/>
      <c r="Y3323"/>
      <c r="AD3323"/>
      <c r="AI3323"/>
    </row>
    <row r="3324" spans="1:35">
      <c r="A3324" s="12"/>
      <c r="B3324"/>
      <c r="E3324"/>
      <c r="J3324"/>
      <c r="O3324"/>
      <c r="T3324"/>
      <c r="Y3324"/>
      <c r="AD3324"/>
      <c r="AI3324"/>
    </row>
    <row r="3325" spans="1:35">
      <c r="A3325" s="12"/>
      <c r="B3325"/>
      <c r="E3325"/>
      <c r="J3325"/>
      <c r="O3325"/>
      <c r="T3325"/>
      <c r="Y3325"/>
      <c r="AD3325"/>
      <c r="AI3325"/>
    </row>
    <row r="3326" spans="1:35">
      <c r="A3326" s="12"/>
      <c r="B3326"/>
      <c r="E3326"/>
      <c r="J3326"/>
      <c r="O3326"/>
      <c r="T3326"/>
      <c r="Y3326"/>
      <c r="AD3326"/>
      <c r="AI3326"/>
    </row>
    <row r="3327" spans="1:35">
      <c r="A3327" s="12"/>
      <c r="B3327"/>
      <c r="E3327"/>
      <c r="J3327"/>
      <c r="O3327"/>
      <c r="T3327"/>
      <c r="Y3327"/>
      <c r="AD3327"/>
      <c r="AI3327"/>
    </row>
    <row r="3328" spans="1:35">
      <c r="A3328" s="12"/>
      <c r="B3328"/>
      <c r="E3328"/>
      <c r="J3328"/>
      <c r="O3328"/>
      <c r="T3328"/>
      <c r="Y3328"/>
      <c r="AD3328"/>
      <c r="AI3328"/>
    </row>
    <row r="3329" spans="1:35">
      <c r="A3329" s="12"/>
      <c r="B3329"/>
      <c r="E3329"/>
      <c r="J3329"/>
      <c r="O3329"/>
      <c r="T3329"/>
      <c r="Y3329"/>
      <c r="AD3329"/>
      <c r="AI3329"/>
    </row>
    <row r="3330" spans="1:35">
      <c r="A3330" s="12"/>
      <c r="B3330"/>
      <c r="E3330"/>
      <c r="J3330"/>
      <c r="O3330"/>
      <c r="T3330"/>
      <c r="Y3330"/>
      <c r="AD3330"/>
      <c r="AI3330"/>
    </row>
    <row r="3331" spans="1:35">
      <c r="A3331" s="12"/>
      <c r="B3331"/>
      <c r="E3331"/>
      <c r="J3331"/>
      <c r="O3331"/>
      <c r="T3331"/>
      <c r="Y3331"/>
      <c r="AD3331"/>
      <c r="AI3331"/>
    </row>
    <row r="3332" spans="1:35">
      <c r="A3332" s="12"/>
      <c r="B3332"/>
      <c r="E3332"/>
      <c r="J3332"/>
      <c r="O3332"/>
      <c r="T3332"/>
      <c r="Y3332"/>
      <c r="AD3332"/>
      <c r="AI3332"/>
    </row>
    <row r="3333" spans="1:35">
      <c r="A3333" s="12"/>
      <c r="B3333"/>
      <c r="E3333"/>
      <c r="J3333"/>
      <c r="O3333"/>
      <c r="T3333"/>
      <c r="Y3333"/>
      <c r="AD3333"/>
      <c r="AI3333"/>
    </row>
    <row r="3334" spans="1:35">
      <c r="A3334" s="12"/>
      <c r="B3334"/>
      <c r="E3334"/>
      <c r="J3334"/>
      <c r="O3334"/>
      <c r="T3334"/>
      <c r="Y3334"/>
      <c r="AD3334"/>
      <c r="AI3334"/>
    </row>
    <row r="3335" spans="1:35">
      <c r="A3335" s="12"/>
      <c r="B3335"/>
      <c r="E3335"/>
      <c r="J3335"/>
      <c r="O3335"/>
      <c r="T3335"/>
      <c r="Y3335"/>
      <c r="AD3335"/>
      <c r="AI3335"/>
    </row>
    <row r="3336" spans="1:35">
      <c r="A3336" s="12"/>
      <c r="B3336"/>
      <c r="E3336"/>
      <c r="J3336"/>
      <c r="O3336"/>
      <c r="T3336"/>
      <c r="Y3336"/>
      <c r="AD3336"/>
      <c r="AI3336"/>
    </row>
    <row r="3337" spans="1:35">
      <c r="A3337" s="12"/>
      <c r="B3337"/>
      <c r="E3337"/>
      <c r="J3337"/>
      <c r="O3337"/>
      <c r="T3337"/>
      <c r="Y3337"/>
      <c r="AD3337"/>
      <c r="AI3337"/>
    </row>
    <row r="3338" spans="1:35">
      <c r="A3338" s="12"/>
      <c r="B3338"/>
      <c r="E3338"/>
      <c r="J3338"/>
      <c r="O3338"/>
      <c r="T3338"/>
      <c r="Y3338"/>
      <c r="AD3338"/>
      <c r="AI3338"/>
    </row>
    <row r="3339" spans="1:35">
      <c r="A3339" s="12"/>
      <c r="B3339"/>
      <c r="E3339"/>
      <c r="J3339"/>
      <c r="O3339"/>
      <c r="T3339"/>
      <c r="Y3339"/>
      <c r="AD3339"/>
      <c r="AI3339"/>
    </row>
    <row r="3340" spans="1:35">
      <c r="A3340" s="12"/>
      <c r="B3340"/>
      <c r="E3340"/>
      <c r="J3340"/>
      <c r="O3340"/>
      <c r="T3340"/>
      <c r="Y3340"/>
      <c r="AD3340"/>
      <c r="AI3340"/>
    </row>
    <row r="3341" spans="1:35">
      <c r="A3341" s="12"/>
      <c r="B3341"/>
      <c r="E3341"/>
      <c r="J3341"/>
      <c r="O3341"/>
      <c r="T3341"/>
      <c r="Y3341"/>
      <c r="AD3341"/>
      <c r="AI3341"/>
    </row>
    <row r="3342" spans="1:35">
      <c r="A3342" s="12"/>
      <c r="B3342"/>
      <c r="E3342"/>
      <c r="J3342"/>
      <c r="O3342"/>
      <c r="T3342"/>
      <c r="Y3342"/>
      <c r="AD3342"/>
      <c r="AI3342"/>
    </row>
    <row r="3343" spans="1:35">
      <c r="A3343" s="12"/>
      <c r="B3343"/>
      <c r="E3343"/>
      <c r="J3343"/>
      <c r="O3343"/>
      <c r="T3343"/>
      <c r="Y3343"/>
      <c r="AD3343"/>
      <c r="AI3343"/>
    </row>
    <row r="3344" spans="1:35">
      <c r="A3344" s="12"/>
      <c r="B3344"/>
      <c r="E3344"/>
      <c r="J3344"/>
      <c r="O3344"/>
      <c r="T3344"/>
      <c r="Y3344"/>
      <c r="AD3344"/>
      <c r="AI3344"/>
    </row>
    <row r="3345" spans="1:35">
      <c r="A3345" s="12"/>
      <c r="B3345"/>
      <c r="E3345"/>
      <c r="J3345"/>
      <c r="O3345"/>
      <c r="T3345"/>
      <c r="Y3345"/>
      <c r="AD3345"/>
      <c r="AI3345"/>
    </row>
    <row r="3346" spans="1:35">
      <c r="A3346" s="12"/>
      <c r="B3346"/>
      <c r="E3346"/>
      <c r="J3346"/>
      <c r="O3346"/>
      <c r="T3346"/>
      <c r="Y3346"/>
      <c r="AD3346"/>
      <c r="AI3346"/>
    </row>
    <row r="3347" spans="1:35">
      <c r="A3347" s="12"/>
      <c r="B3347"/>
      <c r="E3347"/>
      <c r="J3347"/>
      <c r="O3347"/>
      <c r="T3347"/>
      <c r="Y3347"/>
      <c r="AD3347"/>
      <c r="AI3347"/>
    </row>
    <row r="3348" spans="1:35">
      <c r="A3348" s="12"/>
      <c r="B3348"/>
      <c r="E3348"/>
      <c r="J3348"/>
      <c r="O3348"/>
      <c r="T3348"/>
      <c r="Y3348"/>
      <c r="AD3348"/>
      <c r="AI3348"/>
    </row>
    <row r="3349" spans="1:35">
      <c r="A3349" s="12"/>
      <c r="B3349"/>
      <c r="E3349"/>
      <c r="J3349"/>
      <c r="O3349"/>
      <c r="T3349"/>
      <c r="Y3349"/>
      <c r="AD3349"/>
      <c r="AI3349"/>
    </row>
    <row r="3350" spans="1:35">
      <c r="A3350" s="12"/>
      <c r="B3350"/>
      <c r="E3350"/>
      <c r="J3350"/>
      <c r="O3350"/>
      <c r="T3350"/>
      <c r="Y3350"/>
      <c r="AD3350"/>
      <c r="AI3350"/>
    </row>
    <row r="3351" spans="1:35">
      <c r="A3351" s="12"/>
      <c r="B3351"/>
      <c r="E3351"/>
      <c r="J3351"/>
      <c r="O3351"/>
      <c r="T3351"/>
      <c r="Y3351"/>
      <c r="AD3351"/>
      <c r="AI3351"/>
    </row>
    <row r="3352" spans="1:35">
      <c r="A3352" s="12"/>
      <c r="B3352"/>
      <c r="E3352"/>
      <c r="J3352"/>
      <c r="O3352"/>
      <c r="T3352"/>
      <c r="Y3352"/>
      <c r="AD3352"/>
      <c r="AI3352"/>
    </row>
    <row r="3353" spans="1:35">
      <c r="A3353" s="12"/>
      <c r="B3353"/>
      <c r="E3353"/>
      <c r="J3353"/>
      <c r="O3353"/>
      <c r="T3353"/>
      <c r="Y3353"/>
      <c r="AD3353"/>
      <c r="AI3353"/>
    </row>
    <row r="3354" spans="1:35">
      <c r="A3354" s="12"/>
      <c r="B3354"/>
      <c r="E3354"/>
      <c r="J3354"/>
      <c r="O3354"/>
      <c r="T3354"/>
      <c r="Y3354"/>
      <c r="AD3354"/>
      <c r="AI3354"/>
    </row>
    <row r="3355" spans="1:35">
      <c r="A3355" s="12"/>
      <c r="B3355"/>
      <c r="E3355"/>
      <c r="J3355"/>
      <c r="O3355"/>
      <c r="T3355"/>
      <c r="Y3355"/>
      <c r="AD3355"/>
      <c r="AI3355"/>
    </row>
    <row r="3356" spans="1:35">
      <c r="A3356" s="12"/>
      <c r="B3356"/>
      <c r="E3356"/>
      <c r="J3356"/>
      <c r="O3356"/>
      <c r="T3356"/>
      <c r="Y3356"/>
      <c r="AD3356"/>
      <c r="AI3356"/>
    </row>
    <row r="3357" spans="1:35">
      <c r="A3357" s="12"/>
      <c r="B3357"/>
      <c r="E3357"/>
      <c r="J3357"/>
      <c r="O3357"/>
      <c r="T3357"/>
      <c r="Y3357"/>
      <c r="AD3357"/>
      <c r="AI3357"/>
    </row>
    <row r="3358" spans="1:35">
      <c r="A3358" s="12"/>
      <c r="B3358"/>
      <c r="E3358"/>
      <c r="J3358"/>
      <c r="O3358"/>
      <c r="T3358"/>
      <c r="Y3358"/>
      <c r="AD3358"/>
      <c r="AI3358"/>
    </row>
    <row r="3359" spans="1:35">
      <c r="A3359" s="12"/>
      <c r="B3359"/>
      <c r="E3359"/>
      <c r="J3359"/>
      <c r="O3359"/>
      <c r="T3359"/>
      <c r="Y3359"/>
      <c r="AD3359"/>
      <c r="AI3359"/>
    </row>
    <row r="3360" spans="1:35">
      <c r="A3360" s="12"/>
      <c r="B3360"/>
      <c r="E3360"/>
      <c r="J3360"/>
      <c r="O3360"/>
      <c r="T3360"/>
      <c r="Y3360"/>
      <c r="AD3360"/>
      <c r="AI3360"/>
    </row>
    <row r="3361" spans="1:35">
      <c r="A3361" s="12"/>
      <c r="B3361"/>
      <c r="E3361"/>
      <c r="J3361"/>
      <c r="O3361"/>
      <c r="T3361"/>
      <c r="Y3361"/>
      <c r="AD3361"/>
      <c r="AI3361"/>
    </row>
    <row r="3362" spans="1:35">
      <c r="A3362" s="12"/>
      <c r="B3362"/>
      <c r="E3362"/>
      <c r="J3362"/>
      <c r="O3362"/>
      <c r="T3362"/>
      <c r="Y3362"/>
      <c r="AD3362"/>
      <c r="AI3362"/>
    </row>
    <row r="3363" spans="1:35">
      <c r="A3363" s="12"/>
      <c r="B3363"/>
      <c r="E3363"/>
      <c r="J3363"/>
      <c r="O3363"/>
      <c r="T3363"/>
      <c r="Y3363"/>
      <c r="AD3363"/>
      <c r="AI3363"/>
    </row>
    <row r="3364" spans="1:35">
      <c r="A3364" s="12"/>
      <c r="B3364"/>
      <c r="E3364"/>
      <c r="J3364"/>
      <c r="O3364"/>
      <c r="T3364"/>
      <c r="Y3364"/>
      <c r="AD3364"/>
      <c r="AI3364"/>
    </row>
    <row r="3365" spans="1:35">
      <c r="A3365" s="12"/>
      <c r="B3365"/>
      <c r="E3365"/>
      <c r="J3365"/>
      <c r="O3365"/>
      <c r="T3365"/>
      <c r="Y3365"/>
      <c r="AD3365"/>
      <c r="AI3365"/>
    </row>
    <row r="3366" spans="1:35">
      <c r="A3366" s="12"/>
      <c r="B3366"/>
      <c r="E3366"/>
      <c r="J3366"/>
      <c r="O3366"/>
      <c r="T3366"/>
      <c r="Y3366"/>
      <c r="AD3366"/>
      <c r="AI3366"/>
    </row>
    <row r="3367" spans="1:35">
      <c r="A3367" s="12"/>
      <c r="B3367"/>
      <c r="E3367"/>
      <c r="J3367"/>
      <c r="O3367"/>
      <c r="T3367"/>
      <c r="Y3367"/>
      <c r="AD3367"/>
      <c r="AI3367"/>
    </row>
    <row r="3368" spans="1:35">
      <c r="A3368" s="12"/>
      <c r="B3368"/>
      <c r="E3368"/>
      <c r="J3368"/>
      <c r="O3368"/>
      <c r="T3368"/>
      <c r="Y3368"/>
      <c r="AD3368"/>
      <c r="AI3368"/>
    </row>
    <row r="3369" spans="1:35">
      <c r="A3369" s="12"/>
      <c r="B3369"/>
      <c r="E3369"/>
      <c r="J3369"/>
      <c r="O3369"/>
      <c r="T3369"/>
      <c r="Y3369"/>
      <c r="AD3369"/>
      <c r="AI3369"/>
    </row>
    <row r="3370" spans="1:35">
      <c r="A3370" s="12"/>
      <c r="B3370"/>
      <c r="E3370"/>
      <c r="J3370"/>
      <c r="O3370"/>
      <c r="T3370"/>
      <c r="Y3370"/>
      <c r="AD3370"/>
      <c r="AI3370"/>
    </row>
    <row r="3371" spans="1:35">
      <c r="A3371" s="12"/>
      <c r="B3371"/>
      <c r="E3371"/>
      <c r="J3371"/>
      <c r="O3371"/>
      <c r="T3371"/>
      <c r="Y3371"/>
      <c r="AD3371"/>
      <c r="AI3371"/>
    </row>
    <row r="3372" spans="1:35">
      <c r="A3372" s="12"/>
      <c r="B3372"/>
      <c r="E3372"/>
      <c r="J3372"/>
      <c r="O3372"/>
      <c r="T3372"/>
      <c r="Y3372"/>
      <c r="AD3372"/>
      <c r="AI3372"/>
    </row>
    <row r="3373" spans="1:35">
      <c r="A3373" s="12"/>
      <c r="B3373"/>
      <c r="E3373"/>
      <c r="J3373"/>
      <c r="O3373"/>
      <c r="T3373"/>
      <c r="Y3373"/>
      <c r="AD3373"/>
      <c r="AI3373"/>
    </row>
    <row r="3374" spans="1:35">
      <c r="A3374" s="12"/>
      <c r="B3374"/>
      <c r="E3374"/>
      <c r="J3374"/>
      <c r="O3374"/>
      <c r="T3374"/>
      <c r="Y3374"/>
      <c r="AD3374"/>
      <c r="AI3374"/>
    </row>
    <row r="3375" spans="1:35">
      <c r="A3375" s="12"/>
      <c r="B3375"/>
      <c r="E3375"/>
      <c r="J3375"/>
      <c r="O3375"/>
      <c r="T3375"/>
      <c r="Y3375"/>
      <c r="AD3375"/>
      <c r="AI3375"/>
    </row>
    <row r="3376" spans="1:35">
      <c r="A3376" s="12"/>
      <c r="B3376"/>
      <c r="E3376"/>
      <c r="J3376"/>
      <c r="O3376"/>
      <c r="T3376"/>
      <c r="Y3376"/>
      <c r="AD3376"/>
      <c r="AI3376"/>
    </row>
    <row r="3377" spans="1:35">
      <c r="A3377" s="12"/>
      <c r="B3377"/>
      <c r="E3377"/>
      <c r="J3377"/>
      <c r="O3377"/>
      <c r="T3377"/>
      <c r="Y3377"/>
      <c r="AD3377"/>
      <c r="AI3377"/>
    </row>
    <row r="3378" spans="1:35">
      <c r="A3378" s="12"/>
      <c r="B3378"/>
      <c r="E3378"/>
      <c r="J3378"/>
      <c r="O3378"/>
      <c r="T3378"/>
      <c r="Y3378"/>
      <c r="AD3378"/>
      <c r="AI3378"/>
    </row>
    <row r="3379" spans="1:35">
      <c r="A3379" s="12"/>
      <c r="B3379"/>
      <c r="E3379"/>
      <c r="J3379"/>
      <c r="O3379"/>
      <c r="T3379"/>
      <c r="Y3379"/>
      <c r="AD3379"/>
      <c r="AI3379"/>
    </row>
    <row r="3380" spans="1:35">
      <c r="A3380" s="12"/>
      <c r="B3380"/>
      <c r="E3380"/>
      <c r="J3380"/>
      <c r="O3380"/>
      <c r="T3380"/>
      <c r="Y3380"/>
      <c r="AD3380"/>
      <c r="AI3380"/>
    </row>
    <row r="3381" spans="1:35">
      <c r="A3381" s="12"/>
      <c r="B3381"/>
      <c r="E3381"/>
      <c r="J3381"/>
      <c r="O3381"/>
      <c r="T3381"/>
      <c r="Y3381"/>
      <c r="AD3381"/>
      <c r="AI3381"/>
    </row>
    <row r="3382" spans="1:35">
      <c r="A3382" s="12"/>
      <c r="B3382"/>
      <c r="E3382"/>
      <c r="J3382"/>
      <c r="O3382"/>
      <c r="T3382"/>
      <c r="Y3382"/>
      <c r="AD3382"/>
      <c r="AI3382"/>
    </row>
    <row r="3383" spans="1:35">
      <c r="A3383" s="12"/>
      <c r="B3383"/>
      <c r="E3383"/>
      <c r="J3383"/>
      <c r="O3383"/>
      <c r="T3383"/>
      <c r="Y3383"/>
      <c r="AD3383"/>
      <c r="AI3383"/>
    </row>
    <row r="3384" spans="1:35">
      <c r="A3384" s="12"/>
      <c r="B3384"/>
      <c r="E3384"/>
      <c r="J3384"/>
      <c r="O3384"/>
      <c r="T3384"/>
      <c r="Y3384"/>
      <c r="AD3384"/>
      <c r="AI3384"/>
    </row>
    <row r="3385" spans="1:35">
      <c r="A3385" s="12"/>
      <c r="B3385"/>
      <c r="E3385"/>
      <c r="J3385"/>
      <c r="O3385"/>
      <c r="T3385"/>
      <c r="Y3385"/>
      <c r="AD3385"/>
      <c r="AI3385"/>
    </row>
    <row r="3386" spans="1:35">
      <c r="A3386" s="12"/>
      <c r="B3386"/>
      <c r="E3386"/>
      <c r="J3386"/>
      <c r="O3386"/>
      <c r="T3386"/>
      <c r="Y3386"/>
      <c r="AD3386"/>
      <c r="AI3386"/>
    </row>
    <row r="3387" spans="1:35">
      <c r="A3387" s="12"/>
      <c r="B3387"/>
      <c r="E3387"/>
      <c r="J3387"/>
      <c r="O3387"/>
      <c r="T3387"/>
      <c r="Y3387"/>
      <c r="AD3387"/>
      <c r="AI3387"/>
    </row>
    <row r="3388" spans="1:35">
      <c r="A3388" s="12"/>
      <c r="B3388"/>
      <c r="E3388"/>
      <c r="J3388"/>
      <c r="O3388"/>
      <c r="T3388"/>
      <c r="Y3388"/>
      <c r="AD3388"/>
      <c r="AI3388"/>
    </row>
    <row r="3389" spans="1:35">
      <c r="A3389" s="12"/>
      <c r="B3389"/>
      <c r="E3389"/>
      <c r="J3389"/>
      <c r="O3389"/>
      <c r="T3389"/>
      <c r="Y3389"/>
      <c r="AD3389"/>
      <c r="AI3389"/>
    </row>
    <row r="3390" spans="1:35">
      <c r="A3390" s="12"/>
      <c r="B3390"/>
      <c r="E3390"/>
      <c r="J3390"/>
      <c r="O3390"/>
      <c r="T3390"/>
      <c r="Y3390"/>
      <c r="AD3390"/>
      <c r="AI3390"/>
    </row>
    <row r="3391" spans="1:35">
      <c r="A3391" s="12"/>
      <c r="B3391"/>
      <c r="E3391"/>
      <c r="J3391"/>
      <c r="O3391"/>
      <c r="T3391"/>
      <c r="Y3391"/>
      <c r="AD3391"/>
      <c r="AI3391"/>
    </row>
    <row r="3392" spans="1:35">
      <c r="A3392" s="12"/>
      <c r="B3392"/>
      <c r="E3392"/>
      <c r="J3392"/>
      <c r="O3392"/>
      <c r="T3392"/>
      <c r="Y3392"/>
      <c r="AD3392"/>
      <c r="AI3392"/>
    </row>
    <row r="3393" spans="1:35">
      <c r="A3393" s="12"/>
      <c r="B3393"/>
      <c r="E3393"/>
      <c r="J3393"/>
      <c r="O3393"/>
      <c r="T3393"/>
      <c r="Y3393"/>
      <c r="AD3393"/>
      <c r="AI3393"/>
    </row>
    <row r="3394" spans="1:35">
      <c r="A3394" s="12"/>
      <c r="B3394"/>
      <c r="E3394"/>
      <c r="J3394"/>
      <c r="O3394"/>
      <c r="T3394"/>
      <c r="Y3394"/>
      <c r="AD3394"/>
      <c r="AI3394"/>
    </row>
    <row r="3395" spans="1:35">
      <c r="A3395" s="12"/>
      <c r="B3395"/>
      <c r="E3395"/>
      <c r="J3395"/>
      <c r="O3395"/>
      <c r="T3395"/>
      <c r="Y3395"/>
      <c r="AD3395"/>
      <c r="AI3395"/>
    </row>
    <row r="3396" spans="1:35">
      <c r="A3396" s="12"/>
      <c r="B3396"/>
      <c r="E3396"/>
      <c r="J3396"/>
      <c r="O3396"/>
      <c r="T3396"/>
      <c r="Y3396"/>
      <c r="AD3396"/>
      <c r="AI3396"/>
    </row>
    <row r="3397" spans="1:35">
      <c r="A3397" s="12"/>
      <c r="B3397"/>
      <c r="E3397"/>
      <c r="J3397"/>
      <c r="O3397"/>
      <c r="T3397"/>
      <c r="Y3397"/>
      <c r="AD3397"/>
      <c r="AI3397"/>
    </row>
    <row r="3398" spans="1:35">
      <c r="A3398" s="12"/>
      <c r="B3398"/>
      <c r="E3398"/>
      <c r="J3398"/>
      <c r="O3398"/>
      <c r="T3398"/>
      <c r="Y3398"/>
      <c r="AD3398"/>
      <c r="AI3398"/>
    </row>
    <row r="3399" spans="1:35">
      <c r="A3399" s="12"/>
      <c r="B3399"/>
      <c r="E3399"/>
      <c r="J3399"/>
      <c r="O3399"/>
      <c r="T3399"/>
      <c r="Y3399"/>
      <c r="AD3399"/>
      <c r="AI3399"/>
    </row>
    <row r="3400" spans="1:35">
      <c r="A3400" s="12"/>
      <c r="B3400"/>
      <c r="E3400"/>
      <c r="J3400"/>
      <c r="O3400"/>
      <c r="T3400"/>
      <c r="Y3400"/>
      <c r="AD3400"/>
      <c r="AI3400"/>
    </row>
    <row r="3401" spans="1:35">
      <c r="A3401" s="12"/>
      <c r="B3401"/>
      <c r="E3401"/>
      <c r="J3401"/>
      <c r="O3401"/>
      <c r="T3401"/>
      <c r="Y3401"/>
      <c r="AD3401"/>
      <c r="AI3401"/>
    </row>
    <row r="3402" spans="1:35">
      <c r="A3402" s="12"/>
      <c r="B3402"/>
      <c r="E3402"/>
      <c r="J3402"/>
      <c r="O3402"/>
      <c r="T3402"/>
      <c r="Y3402"/>
      <c r="AD3402"/>
      <c r="AI3402"/>
    </row>
    <row r="3403" spans="1:35">
      <c r="A3403" s="12"/>
      <c r="B3403"/>
      <c r="E3403"/>
      <c r="J3403"/>
      <c r="O3403"/>
      <c r="T3403"/>
      <c r="Y3403"/>
      <c r="AD3403"/>
      <c r="AI3403"/>
    </row>
    <row r="3404" spans="1:35">
      <c r="A3404" s="12"/>
      <c r="B3404"/>
      <c r="E3404"/>
      <c r="J3404"/>
      <c r="O3404"/>
      <c r="T3404"/>
      <c r="Y3404"/>
      <c r="AD3404"/>
      <c r="AI3404"/>
    </row>
    <row r="3405" spans="1:35">
      <c r="A3405" s="12"/>
      <c r="B3405"/>
      <c r="E3405"/>
      <c r="J3405"/>
      <c r="O3405"/>
      <c r="T3405"/>
      <c r="Y3405"/>
      <c r="AD3405"/>
      <c r="AI3405"/>
    </row>
    <row r="3406" spans="1:35">
      <c r="A3406" s="12"/>
      <c r="B3406"/>
      <c r="E3406"/>
      <c r="J3406"/>
      <c r="O3406"/>
      <c r="T3406"/>
      <c r="Y3406"/>
      <c r="AD3406"/>
      <c r="AI3406"/>
    </row>
    <row r="3407" spans="1:35">
      <c r="A3407" s="12"/>
      <c r="B3407"/>
      <c r="E3407"/>
      <c r="J3407"/>
      <c r="O3407"/>
      <c r="T3407"/>
      <c r="Y3407"/>
      <c r="AD3407"/>
      <c r="AI3407"/>
    </row>
    <row r="3408" spans="1:35">
      <c r="A3408" s="12"/>
      <c r="B3408"/>
      <c r="E3408"/>
      <c r="J3408"/>
      <c r="O3408"/>
      <c r="T3408"/>
      <c r="Y3408"/>
      <c r="AD3408"/>
      <c r="AI3408"/>
    </row>
    <row r="3409" spans="1:35">
      <c r="A3409" s="12"/>
      <c r="B3409"/>
      <c r="E3409"/>
      <c r="J3409"/>
      <c r="O3409"/>
      <c r="T3409"/>
      <c r="Y3409"/>
      <c r="AD3409"/>
      <c r="AI3409"/>
    </row>
    <row r="3410" spans="1:35">
      <c r="A3410" s="12"/>
      <c r="B3410"/>
      <c r="E3410"/>
      <c r="J3410"/>
      <c r="O3410"/>
      <c r="T3410"/>
      <c r="Y3410"/>
      <c r="AD3410"/>
      <c r="AI3410"/>
    </row>
    <row r="3411" spans="1:35">
      <c r="A3411" s="12"/>
      <c r="B3411"/>
      <c r="E3411"/>
      <c r="J3411"/>
      <c r="O3411"/>
      <c r="T3411"/>
      <c r="Y3411"/>
      <c r="AD3411"/>
      <c r="AI3411"/>
    </row>
    <row r="3412" spans="1:35">
      <c r="A3412" s="12"/>
      <c r="B3412"/>
      <c r="E3412"/>
      <c r="J3412"/>
      <c r="O3412"/>
      <c r="T3412"/>
      <c r="Y3412"/>
      <c r="AD3412"/>
      <c r="AI3412"/>
    </row>
    <row r="3413" spans="1:35">
      <c r="A3413" s="12"/>
      <c r="B3413"/>
      <c r="E3413"/>
      <c r="J3413"/>
      <c r="O3413"/>
      <c r="T3413"/>
      <c r="Y3413"/>
      <c r="AD3413"/>
      <c r="AI3413"/>
    </row>
    <row r="3414" spans="1:35">
      <c r="A3414" s="12"/>
      <c r="B3414"/>
      <c r="E3414"/>
      <c r="J3414"/>
      <c r="O3414"/>
      <c r="T3414"/>
      <c r="Y3414"/>
      <c r="AD3414"/>
      <c r="AI3414"/>
    </row>
    <row r="3415" spans="1:35">
      <c r="A3415" s="12"/>
      <c r="B3415"/>
      <c r="E3415"/>
      <c r="J3415"/>
      <c r="O3415"/>
      <c r="T3415"/>
      <c r="Y3415"/>
      <c r="AD3415"/>
      <c r="AI3415"/>
    </row>
    <row r="3416" spans="1:35">
      <c r="A3416" s="12"/>
      <c r="B3416"/>
      <c r="E3416"/>
      <c r="J3416"/>
      <c r="O3416"/>
      <c r="T3416"/>
      <c r="Y3416"/>
      <c r="AD3416"/>
      <c r="AI3416"/>
    </row>
    <row r="3417" spans="1:35">
      <c r="A3417" s="12"/>
      <c r="B3417"/>
      <c r="E3417"/>
      <c r="J3417"/>
      <c r="O3417"/>
      <c r="T3417"/>
      <c r="Y3417"/>
      <c r="AD3417"/>
      <c r="AI3417"/>
    </row>
    <row r="3418" spans="1:35">
      <c r="A3418" s="12"/>
      <c r="B3418"/>
      <c r="E3418"/>
      <c r="J3418"/>
      <c r="O3418"/>
      <c r="T3418"/>
      <c r="Y3418"/>
      <c r="AD3418"/>
      <c r="AI3418"/>
    </row>
    <row r="3419" spans="1:35">
      <c r="A3419" s="12"/>
      <c r="B3419"/>
      <c r="E3419"/>
      <c r="J3419"/>
      <c r="O3419"/>
      <c r="T3419"/>
      <c r="Y3419"/>
      <c r="AD3419"/>
      <c r="AI3419"/>
    </row>
    <row r="3420" spans="1:35">
      <c r="A3420" s="12"/>
      <c r="B3420"/>
      <c r="E3420"/>
      <c r="J3420"/>
      <c r="O3420"/>
      <c r="T3420"/>
      <c r="Y3420"/>
      <c r="AD3420"/>
      <c r="AI3420"/>
    </row>
    <row r="3421" spans="1:35">
      <c r="A3421" s="12"/>
      <c r="B3421"/>
      <c r="E3421"/>
      <c r="J3421"/>
      <c r="O3421"/>
      <c r="T3421"/>
      <c r="Y3421"/>
      <c r="AD3421"/>
      <c r="AI3421"/>
    </row>
    <row r="3422" spans="1:35">
      <c r="A3422" s="12"/>
      <c r="B3422"/>
      <c r="E3422"/>
      <c r="J3422"/>
      <c r="O3422"/>
      <c r="T3422"/>
      <c r="Y3422"/>
      <c r="AD3422"/>
      <c r="AI3422"/>
    </row>
    <row r="3423" spans="1:35">
      <c r="A3423" s="12"/>
      <c r="B3423"/>
      <c r="E3423"/>
      <c r="J3423"/>
      <c r="O3423"/>
      <c r="T3423"/>
      <c r="Y3423"/>
      <c r="AD3423"/>
      <c r="AI3423"/>
    </row>
    <row r="3424" spans="1:35">
      <c r="A3424" s="12"/>
      <c r="B3424"/>
      <c r="E3424"/>
      <c r="J3424"/>
      <c r="O3424"/>
      <c r="T3424"/>
      <c r="Y3424"/>
      <c r="AD3424"/>
      <c r="AI3424"/>
    </row>
    <row r="3425" spans="1:35">
      <c r="A3425" s="12"/>
      <c r="B3425"/>
      <c r="E3425"/>
      <c r="J3425"/>
      <c r="O3425"/>
      <c r="T3425"/>
      <c r="Y3425"/>
      <c r="AD3425"/>
      <c r="AI3425"/>
    </row>
    <row r="3426" spans="1:35">
      <c r="A3426" s="12"/>
      <c r="B3426"/>
      <c r="E3426"/>
      <c r="J3426"/>
      <c r="O3426"/>
      <c r="T3426"/>
      <c r="Y3426"/>
      <c r="AD3426"/>
      <c r="AI3426"/>
    </row>
    <row r="3427" spans="1:35">
      <c r="A3427" s="12"/>
      <c r="B3427"/>
      <c r="E3427"/>
      <c r="J3427"/>
      <c r="O3427"/>
      <c r="T3427"/>
      <c r="Y3427"/>
      <c r="AD3427"/>
      <c r="AI3427"/>
    </row>
    <row r="3428" spans="1:35">
      <c r="A3428" s="12"/>
      <c r="B3428"/>
      <c r="E3428"/>
      <c r="J3428"/>
      <c r="O3428"/>
      <c r="T3428"/>
      <c r="Y3428"/>
      <c r="AD3428"/>
      <c r="AI3428"/>
    </row>
    <row r="3429" spans="1:35">
      <c r="A3429" s="12"/>
      <c r="B3429"/>
      <c r="E3429"/>
      <c r="J3429"/>
      <c r="O3429"/>
      <c r="T3429"/>
      <c r="Y3429"/>
      <c r="AD3429"/>
      <c r="AI3429"/>
    </row>
    <row r="3430" spans="1:35">
      <c r="A3430" s="12"/>
      <c r="B3430"/>
      <c r="E3430"/>
      <c r="J3430"/>
      <c r="O3430"/>
      <c r="T3430"/>
      <c r="Y3430"/>
      <c r="AD3430"/>
      <c r="AI3430"/>
    </row>
    <row r="3431" spans="1:35">
      <c r="A3431" s="12"/>
      <c r="B3431"/>
      <c r="E3431"/>
      <c r="J3431"/>
      <c r="O3431"/>
      <c r="T3431"/>
      <c r="Y3431"/>
      <c r="AD3431"/>
      <c r="AI3431"/>
    </row>
    <row r="3432" spans="1:35">
      <c r="A3432" s="12"/>
      <c r="B3432"/>
      <c r="E3432"/>
      <c r="J3432"/>
      <c r="O3432"/>
      <c r="T3432"/>
      <c r="Y3432"/>
      <c r="AD3432"/>
      <c r="AI3432"/>
    </row>
    <row r="3433" spans="1:35">
      <c r="A3433" s="12"/>
      <c r="B3433"/>
      <c r="E3433"/>
      <c r="J3433"/>
      <c r="O3433"/>
      <c r="T3433"/>
      <c r="Y3433"/>
      <c r="AD3433"/>
      <c r="AI3433"/>
    </row>
    <row r="3434" spans="1:35">
      <c r="A3434" s="12"/>
      <c r="B3434"/>
      <c r="E3434"/>
      <c r="J3434"/>
      <c r="O3434"/>
      <c r="T3434"/>
      <c r="Y3434"/>
      <c r="AD3434"/>
      <c r="AI3434"/>
    </row>
    <row r="3435" spans="1:35">
      <c r="A3435" s="12"/>
      <c r="B3435"/>
      <c r="E3435"/>
      <c r="J3435"/>
      <c r="O3435"/>
      <c r="T3435"/>
      <c r="Y3435"/>
      <c r="AD3435"/>
      <c r="AI3435"/>
    </row>
    <row r="3436" spans="1:35">
      <c r="A3436" s="12"/>
      <c r="B3436"/>
      <c r="E3436"/>
      <c r="J3436"/>
      <c r="O3436"/>
      <c r="T3436"/>
      <c r="Y3436"/>
      <c r="AD3436"/>
      <c r="AI3436"/>
    </row>
    <row r="3437" spans="1:35">
      <c r="A3437" s="12"/>
      <c r="B3437"/>
      <c r="E3437"/>
      <c r="J3437"/>
      <c r="O3437"/>
      <c r="T3437"/>
      <c r="Y3437"/>
      <c r="AD3437"/>
      <c r="AI3437"/>
    </row>
    <row r="3438" spans="1:35">
      <c r="A3438" s="12"/>
      <c r="B3438"/>
      <c r="E3438"/>
      <c r="J3438"/>
      <c r="O3438"/>
      <c r="T3438"/>
      <c r="Y3438"/>
      <c r="AD3438"/>
      <c r="AI3438"/>
    </row>
    <row r="3439" spans="1:35">
      <c r="A3439" s="12"/>
      <c r="B3439"/>
      <c r="E3439"/>
      <c r="J3439"/>
      <c r="O3439"/>
      <c r="T3439"/>
      <c r="Y3439"/>
      <c r="AD3439"/>
      <c r="AI3439"/>
    </row>
    <row r="3440" spans="1:35">
      <c r="A3440" s="12"/>
      <c r="B3440"/>
      <c r="E3440"/>
      <c r="J3440"/>
      <c r="O3440"/>
      <c r="T3440"/>
      <c r="Y3440"/>
      <c r="AD3440"/>
      <c r="AI3440"/>
    </row>
    <row r="3441" spans="1:35">
      <c r="A3441" s="12"/>
      <c r="B3441"/>
      <c r="E3441"/>
      <c r="J3441"/>
      <c r="O3441"/>
      <c r="T3441"/>
      <c r="Y3441"/>
      <c r="AD3441"/>
      <c r="AI3441"/>
    </row>
    <row r="3442" spans="1:35">
      <c r="A3442" s="12"/>
      <c r="B3442"/>
      <c r="E3442"/>
      <c r="J3442"/>
      <c r="O3442"/>
      <c r="T3442"/>
      <c r="Y3442"/>
      <c r="AD3442"/>
      <c r="AI3442"/>
    </row>
    <row r="3443" spans="1:35">
      <c r="A3443" s="12"/>
      <c r="B3443"/>
      <c r="E3443"/>
      <c r="J3443"/>
      <c r="O3443"/>
      <c r="T3443"/>
      <c r="Y3443"/>
      <c r="AD3443"/>
      <c r="AI3443"/>
    </row>
    <row r="3444" spans="1:35">
      <c r="A3444" s="12"/>
      <c r="B3444"/>
      <c r="E3444"/>
      <c r="J3444"/>
      <c r="O3444"/>
      <c r="T3444"/>
      <c r="Y3444"/>
      <c r="AD3444"/>
      <c r="AI3444"/>
    </row>
    <row r="3445" spans="1:35">
      <c r="A3445" s="12"/>
      <c r="B3445"/>
      <c r="E3445"/>
      <c r="J3445"/>
      <c r="O3445"/>
      <c r="T3445"/>
      <c r="Y3445"/>
      <c r="AD3445"/>
      <c r="AI3445"/>
    </row>
    <row r="3446" spans="1:35">
      <c r="A3446" s="12"/>
      <c r="B3446"/>
      <c r="E3446"/>
      <c r="J3446"/>
      <c r="O3446"/>
      <c r="T3446"/>
      <c r="Y3446"/>
      <c r="AD3446"/>
      <c r="AI3446"/>
    </row>
    <row r="3447" spans="1:35">
      <c r="A3447" s="12"/>
      <c r="B3447"/>
      <c r="E3447"/>
      <c r="J3447"/>
      <c r="O3447"/>
      <c r="T3447"/>
      <c r="Y3447"/>
      <c r="AD3447"/>
      <c r="AI3447"/>
    </row>
    <row r="3448" spans="1:35">
      <c r="A3448" s="12"/>
      <c r="B3448"/>
      <c r="E3448"/>
      <c r="J3448"/>
      <c r="O3448"/>
      <c r="T3448"/>
      <c r="Y3448"/>
      <c r="AD3448"/>
      <c r="AI3448"/>
    </row>
    <row r="3449" spans="1:35">
      <c r="A3449" s="12"/>
      <c r="B3449"/>
      <c r="E3449"/>
      <c r="J3449"/>
      <c r="O3449"/>
      <c r="T3449"/>
      <c r="Y3449"/>
      <c r="AD3449"/>
      <c r="AI3449"/>
    </row>
    <row r="3450" spans="1:35">
      <c r="A3450" s="12"/>
      <c r="B3450"/>
      <c r="E3450"/>
      <c r="J3450"/>
      <c r="O3450"/>
      <c r="T3450"/>
      <c r="Y3450"/>
      <c r="AD3450"/>
      <c r="AI3450"/>
    </row>
    <row r="3451" spans="1:35">
      <c r="A3451" s="12"/>
      <c r="B3451"/>
      <c r="E3451"/>
      <c r="J3451"/>
      <c r="O3451"/>
      <c r="T3451"/>
      <c r="Y3451"/>
      <c r="AD3451"/>
      <c r="AI3451"/>
    </row>
    <row r="3452" spans="1:35">
      <c r="A3452" s="12"/>
      <c r="B3452"/>
      <c r="E3452"/>
      <c r="J3452"/>
      <c r="O3452"/>
      <c r="T3452"/>
      <c r="Y3452"/>
      <c r="AD3452"/>
      <c r="AI3452"/>
    </row>
    <row r="3453" spans="1:35">
      <c r="A3453" s="12"/>
      <c r="B3453"/>
      <c r="E3453"/>
      <c r="J3453"/>
      <c r="O3453"/>
      <c r="T3453"/>
      <c r="Y3453"/>
      <c r="AD3453"/>
      <c r="AI3453"/>
    </row>
    <row r="3454" spans="1:35">
      <c r="A3454" s="12"/>
      <c r="B3454"/>
      <c r="E3454"/>
      <c r="J3454"/>
      <c r="O3454"/>
      <c r="T3454"/>
      <c r="Y3454"/>
      <c r="AD3454"/>
      <c r="AI3454"/>
    </row>
    <row r="3455" spans="1:35">
      <c r="A3455" s="12"/>
      <c r="B3455"/>
      <c r="E3455"/>
      <c r="J3455"/>
      <c r="O3455"/>
      <c r="T3455"/>
      <c r="Y3455"/>
      <c r="AD3455"/>
      <c r="AI3455"/>
    </row>
    <row r="3456" spans="1:35">
      <c r="A3456" s="12"/>
      <c r="B3456"/>
      <c r="E3456"/>
      <c r="J3456"/>
      <c r="O3456"/>
      <c r="T3456"/>
      <c r="Y3456"/>
      <c r="AD3456"/>
      <c r="AI3456"/>
    </row>
    <row r="3457" spans="1:35">
      <c r="A3457" s="12"/>
      <c r="B3457"/>
      <c r="E3457"/>
      <c r="J3457"/>
      <c r="O3457"/>
      <c r="T3457"/>
      <c r="Y3457"/>
      <c r="AD3457"/>
      <c r="AI3457"/>
    </row>
    <row r="3458" spans="1:35">
      <c r="A3458" s="12"/>
      <c r="B3458"/>
      <c r="E3458"/>
      <c r="J3458"/>
      <c r="O3458"/>
      <c r="T3458"/>
      <c r="Y3458"/>
      <c r="AD3458"/>
      <c r="AI3458"/>
    </row>
    <row r="3459" spans="1:35">
      <c r="A3459" s="12"/>
      <c r="B3459"/>
      <c r="E3459"/>
      <c r="J3459"/>
      <c r="O3459"/>
      <c r="T3459"/>
      <c r="Y3459"/>
      <c r="AD3459"/>
      <c r="AI3459"/>
    </row>
    <row r="3460" spans="1:35">
      <c r="A3460" s="12"/>
      <c r="B3460"/>
      <c r="E3460"/>
      <c r="J3460"/>
      <c r="O3460"/>
      <c r="T3460"/>
      <c r="Y3460"/>
      <c r="AD3460"/>
      <c r="AI3460"/>
    </row>
    <row r="3461" spans="1:35">
      <c r="A3461" s="12"/>
      <c r="B3461"/>
      <c r="E3461"/>
      <c r="J3461"/>
      <c r="O3461"/>
      <c r="T3461"/>
      <c r="Y3461"/>
      <c r="AD3461"/>
      <c r="AI3461"/>
    </row>
    <row r="3462" spans="1:35">
      <c r="A3462" s="12"/>
      <c r="B3462"/>
      <c r="E3462"/>
      <c r="J3462"/>
      <c r="O3462"/>
      <c r="T3462"/>
      <c r="Y3462"/>
      <c r="AD3462"/>
      <c r="AI3462"/>
    </row>
    <row r="3463" spans="1:35">
      <c r="A3463" s="12"/>
      <c r="B3463"/>
      <c r="E3463"/>
      <c r="J3463"/>
      <c r="O3463"/>
      <c r="T3463"/>
      <c r="Y3463"/>
      <c r="AD3463"/>
      <c r="AI3463"/>
    </row>
    <row r="3464" spans="1:35">
      <c r="A3464" s="12"/>
      <c r="B3464"/>
      <c r="E3464"/>
      <c r="J3464"/>
      <c r="O3464"/>
      <c r="T3464"/>
      <c r="Y3464"/>
      <c r="AD3464"/>
      <c r="AI3464"/>
    </row>
    <row r="3465" spans="1:35">
      <c r="A3465" s="12"/>
      <c r="B3465"/>
      <c r="E3465"/>
      <c r="J3465"/>
      <c r="O3465"/>
      <c r="T3465"/>
      <c r="Y3465"/>
      <c r="AD3465"/>
      <c r="AI3465"/>
    </row>
    <row r="3466" spans="1:35">
      <c r="A3466" s="12"/>
      <c r="B3466"/>
      <c r="E3466"/>
      <c r="J3466"/>
      <c r="O3466"/>
      <c r="T3466"/>
      <c r="Y3466"/>
      <c r="AD3466"/>
      <c r="AI3466"/>
    </row>
    <row r="3467" spans="1:35">
      <c r="A3467" s="12"/>
      <c r="B3467"/>
      <c r="E3467"/>
      <c r="J3467"/>
      <c r="O3467"/>
      <c r="T3467"/>
      <c r="Y3467"/>
      <c r="AD3467"/>
      <c r="AI3467"/>
    </row>
    <row r="3468" spans="1:35">
      <c r="A3468" s="12"/>
      <c r="B3468"/>
      <c r="E3468"/>
      <c r="J3468"/>
      <c r="O3468"/>
      <c r="T3468"/>
      <c r="Y3468"/>
      <c r="AD3468"/>
      <c r="AI3468"/>
    </row>
    <row r="3469" spans="1:35">
      <c r="A3469" s="12"/>
      <c r="B3469"/>
      <c r="E3469"/>
      <c r="J3469"/>
      <c r="O3469"/>
      <c r="T3469"/>
      <c r="Y3469"/>
      <c r="AD3469"/>
      <c r="AI3469"/>
    </row>
    <row r="3470" spans="1:35">
      <c r="A3470" s="12"/>
      <c r="B3470"/>
      <c r="E3470"/>
      <c r="J3470"/>
      <c r="O3470"/>
      <c r="T3470"/>
      <c r="Y3470"/>
      <c r="AD3470"/>
      <c r="AI3470"/>
    </row>
    <row r="3471" spans="1:35">
      <c r="A3471" s="12"/>
      <c r="B3471"/>
      <c r="E3471"/>
      <c r="J3471"/>
      <c r="O3471"/>
      <c r="T3471"/>
      <c r="Y3471"/>
      <c r="AD3471"/>
      <c r="AI3471"/>
    </row>
    <row r="3472" spans="1:35">
      <c r="A3472" s="12"/>
      <c r="B3472"/>
      <c r="E3472"/>
      <c r="J3472"/>
      <c r="O3472"/>
      <c r="T3472"/>
      <c r="Y3472"/>
      <c r="AD3472"/>
      <c r="AI3472"/>
    </row>
    <row r="3473" spans="1:35">
      <c r="A3473" s="12"/>
      <c r="B3473"/>
      <c r="E3473"/>
      <c r="J3473"/>
      <c r="O3473"/>
      <c r="T3473"/>
      <c r="Y3473"/>
      <c r="AD3473"/>
      <c r="AI3473"/>
    </row>
    <row r="3474" spans="1:35">
      <c r="A3474" s="12"/>
      <c r="B3474"/>
      <c r="E3474"/>
      <c r="J3474"/>
      <c r="O3474"/>
      <c r="T3474"/>
      <c r="Y3474"/>
      <c r="AD3474"/>
      <c r="AI3474"/>
    </row>
    <row r="3475" spans="1:35">
      <c r="A3475" s="12"/>
      <c r="B3475"/>
      <c r="E3475"/>
      <c r="J3475"/>
      <c r="O3475"/>
      <c r="T3475"/>
      <c r="Y3475"/>
      <c r="AD3475"/>
      <c r="AI3475"/>
    </row>
    <row r="3476" spans="1:35">
      <c r="A3476" s="12"/>
      <c r="B3476"/>
      <c r="E3476"/>
      <c r="J3476"/>
      <c r="O3476"/>
      <c r="T3476"/>
      <c r="Y3476"/>
      <c r="AD3476"/>
      <c r="AI3476"/>
    </row>
    <row r="3477" spans="1:35">
      <c r="A3477" s="12"/>
      <c r="B3477"/>
      <c r="E3477"/>
      <c r="J3477"/>
      <c r="O3477"/>
      <c r="T3477"/>
      <c r="Y3477"/>
      <c r="AD3477"/>
      <c r="AI3477"/>
    </row>
    <row r="3478" spans="1:35">
      <c r="A3478" s="12"/>
      <c r="B3478"/>
      <c r="E3478"/>
      <c r="J3478"/>
      <c r="O3478"/>
      <c r="T3478"/>
      <c r="Y3478"/>
      <c r="AD3478"/>
      <c r="AI3478"/>
    </row>
    <row r="3479" spans="1:35">
      <c r="A3479" s="12"/>
      <c r="B3479"/>
      <c r="E3479"/>
      <c r="J3479"/>
      <c r="O3479"/>
      <c r="T3479"/>
      <c r="Y3479"/>
      <c r="AD3479"/>
      <c r="AI3479"/>
    </row>
    <row r="3480" spans="1:35">
      <c r="A3480" s="12"/>
      <c r="B3480"/>
      <c r="E3480"/>
      <c r="J3480"/>
      <c r="O3480"/>
      <c r="T3480"/>
      <c r="Y3480"/>
      <c r="AD3480"/>
      <c r="AI3480"/>
    </row>
    <row r="3481" spans="1:35">
      <c r="A3481" s="12"/>
      <c r="B3481"/>
      <c r="E3481"/>
      <c r="J3481"/>
      <c r="O3481"/>
      <c r="T3481"/>
      <c r="Y3481"/>
      <c r="AD3481"/>
      <c r="AI3481"/>
    </row>
    <row r="3482" spans="1:35">
      <c r="A3482" s="12"/>
      <c r="B3482"/>
      <c r="E3482"/>
      <c r="J3482"/>
      <c r="O3482"/>
      <c r="T3482"/>
      <c r="Y3482"/>
      <c r="AD3482"/>
      <c r="AI3482"/>
    </row>
    <row r="3483" spans="1:35">
      <c r="A3483" s="12"/>
      <c r="B3483"/>
      <c r="E3483"/>
      <c r="J3483"/>
      <c r="O3483"/>
      <c r="T3483"/>
      <c r="Y3483"/>
      <c r="AD3483"/>
      <c r="AI3483"/>
    </row>
    <row r="3484" spans="1:35">
      <c r="A3484" s="12"/>
      <c r="B3484"/>
      <c r="E3484"/>
      <c r="J3484"/>
      <c r="O3484"/>
      <c r="T3484"/>
      <c r="Y3484"/>
      <c r="AD3484"/>
      <c r="AI3484"/>
    </row>
    <row r="3485" spans="1:35">
      <c r="A3485" s="12"/>
      <c r="B3485"/>
      <c r="E3485"/>
      <c r="J3485"/>
      <c r="O3485"/>
      <c r="T3485"/>
      <c r="Y3485"/>
      <c r="AD3485"/>
      <c r="AI3485"/>
    </row>
    <row r="3486" spans="1:35">
      <c r="A3486" s="12"/>
      <c r="B3486"/>
      <c r="E3486"/>
      <c r="J3486"/>
      <c r="O3486"/>
      <c r="T3486"/>
      <c r="Y3486"/>
      <c r="AD3486"/>
      <c r="AI3486"/>
    </row>
    <row r="3487" spans="1:35">
      <c r="A3487" s="12"/>
      <c r="B3487"/>
      <c r="E3487"/>
      <c r="J3487"/>
      <c r="O3487"/>
      <c r="T3487"/>
      <c r="Y3487"/>
      <c r="AD3487"/>
      <c r="AI3487"/>
    </row>
    <row r="3488" spans="1:35">
      <c r="A3488" s="12"/>
      <c r="B3488"/>
      <c r="E3488"/>
      <c r="J3488"/>
      <c r="O3488"/>
      <c r="T3488"/>
      <c r="Y3488"/>
      <c r="AD3488"/>
      <c r="AI3488"/>
    </row>
    <row r="3489" spans="1:35">
      <c r="A3489" s="12"/>
      <c r="B3489"/>
      <c r="E3489"/>
      <c r="J3489"/>
      <c r="O3489"/>
      <c r="T3489"/>
      <c r="Y3489"/>
      <c r="AD3489"/>
      <c r="AI3489"/>
    </row>
    <row r="3490" spans="1:35">
      <c r="A3490" s="12"/>
      <c r="B3490"/>
      <c r="E3490"/>
      <c r="J3490"/>
      <c r="O3490"/>
      <c r="T3490"/>
      <c r="Y3490"/>
      <c r="AD3490"/>
      <c r="AI3490"/>
    </row>
    <row r="3491" spans="1:35">
      <c r="A3491" s="12"/>
      <c r="B3491"/>
      <c r="E3491"/>
      <c r="J3491"/>
      <c r="O3491"/>
      <c r="T3491"/>
      <c r="Y3491"/>
      <c r="AD3491"/>
      <c r="AI3491"/>
    </row>
    <row r="3492" spans="1:35">
      <c r="A3492" s="12"/>
      <c r="B3492"/>
      <c r="E3492"/>
      <c r="J3492"/>
      <c r="O3492"/>
      <c r="T3492"/>
      <c r="Y3492"/>
      <c r="AD3492"/>
      <c r="AI3492"/>
    </row>
    <row r="3493" spans="1:35">
      <c r="A3493" s="12"/>
      <c r="B3493"/>
      <c r="E3493"/>
      <c r="J3493"/>
      <c r="O3493"/>
      <c r="T3493"/>
      <c r="Y3493"/>
      <c r="AD3493"/>
      <c r="AI3493"/>
    </row>
    <row r="3494" spans="1:35">
      <c r="A3494" s="12"/>
      <c r="B3494"/>
      <c r="E3494"/>
      <c r="J3494"/>
      <c r="O3494"/>
      <c r="T3494"/>
      <c r="Y3494"/>
      <c r="AD3494"/>
      <c r="AI3494"/>
    </row>
    <row r="3495" spans="1:35">
      <c r="A3495" s="12"/>
      <c r="B3495"/>
      <c r="E3495"/>
      <c r="J3495"/>
      <c r="O3495"/>
      <c r="T3495"/>
      <c r="Y3495"/>
      <c r="AD3495"/>
      <c r="AI3495"/>
    </row>
    <row r="3496" spans="1:35">
      <c r="A3496" s="12"/>
      <c r="B3496"/>
      <c r="E3496"/>
      <c r="J3496"/>
      <c r="O3496"/>
      <c r="T3496"/>
      <c r="Y3496"/>
      <c r="AD3496"/>
      <c r="AI3496"/>
    </row>
    <row r="3497" spans="1:35">
      <c r="A3497" s="12"/>
      <c r="B3497"/>
      <c r="E3497"/>
      <c r="J3497"/>
      <c r="O3497"/>
      <c r="T3497"/>
      <c r="Y3497"/>
      <c r="AD3497"/>
      <c r="AI3497"/>
    </row>
    <row r="3498" spans="1:35">
      <c r="A3498" s="12"/>
      <c r="B3498"/>
      <c r="E3498"/>
      <c r="J3498"/>
      <c r="O3498"/>
      <c r="T3498"/>
      <c r="Y3498"/>
      <c r="AD3498"/>
      <c r="AI3498"/>
    </row>
    <row r="3499" spans="1:35">
      <c r="A3499" s="12"/>
      <c r="B3499"/>
      <c r="E3499"/>
      <c r="J3499"/>
      <c r="O3499"/>
      <c r="T3499"/>
      <c r="Y3499"/>
      <c r="AD3499"/>
      <c r="AI3499"/>
    </row>
    <row r="3500" spans="1:35">
      <c r="A3500" s="12"/>
      <c r="B3500"/>
      <c r="E3500"/>
      <c r="J3500"/>
      <c r="O3500"/>
      <c r="T3500"/>
      <c r="Y3500"/>
      <c r="AD3500"/>
      <c r="AI3500"/>
    </row>
    <row r="3501" spans="1:35">
      <c r="A3501" s="12"/>
      <c r="B3501"/>
      <c r="E3501"/>
      <c r="J3501"/>
      <c r="O3501"/>
      <c r="T3501"/>
      <c r="Y3501"/>
      <c r="AD3501"/>
      <c r="AI3501"/>
    </row>
    <row r="3502" spans="1:35">
      <c r="A3502" s="12"/>
      <c r="B3502"/>
      <c r="E3502"/>
      <c r="J3502"/>
      <c r="O3502"/>
      <c r="T3502"/>
      <c r="Y3502"/>
      <c r="AD3502"/>
      <c r="AI3502"/>
    </row>
    <row r="3503" spans="1:35">
      <c r="A3503" s="12"/>
      <c r="B3503"/>
      <c r="E3503"/>
      <c r="J3503"/>
      <c r="O3503"/>
      <c r="T3503"/>
      <c r="Y3503"/>
      <c r="AD3503"/>
      <c r="AI3503"/>
    </row>
    <row r="3504" spans="1:35">
      <c r="A3504" s="12"/>
      <c r="B3504"/>
      <c r="E3504"/>
      <c r="J3504"/>
      <c r="O3504"/>
      <c r="T3504"/>
      <c r="Y3504"/>
      <c r="AD3504"/>
      <c r="AI3504"/>
    </row>
    <row r="3505" spans="1:35">
      <c r="A3505" s="12"/>
      <c r="B3505"/>
      <c r="E3505"/>
      <c r="J3505"/>
      <c r="O3505"/>
      <c r="T3505"/>
      <c r="Y3505"/>
      <c r="AD3505"/>
      <c r="AI3505"/>
    </row>
    <row r="3506" spans="1:35">
      <c r="A3506" s="12"/>
      <c r="B3506"/>
      <c r="E3506"/>
      <c r="J3506"/>
      <c r="O3506"/>
      <c r="T3506"/>
      <c r="Y3506"/>
      <c r="AD3506"/>
      <c r="AI3506"/>
    </row>
    <row r="3507" spans="1:35">
      <c r="A3507" s="12"/>
      <c r="B3507"/>
      <c r="E3507"/>
      <c r="J3507"/>
      <c r="O3507"/>
      <c r="T3507"/>
      <c r="Y3507"/>
      <c r="AD3507"/>
      <c r="AI3507"/>
    </row>
    <row r="3508" spans="1:35">
      <c r="A3508" s="12"/>
      <c r="B3508"/>
      <c r="E3508"/>
      <c r="J3508"/>
      <c r="O3508"/>
      <c r="T3508"/>
      <c r="Y3508"/>
      <c r="AD3508"/>
      <c r="AI3508"/>
    </row>
    <row r="3509" spans="1:35">
      <c r="A3509" s="12"/>
      <c r="B3509"/>
      <c r="E3509"/>
      <c r="J3509"/>
      <c r="O3509"/>
      <c r="T3509"/>
      <c r="Y3509"/>
      <c r="AD3509"/>
      <c r="AI3509"/>
    </row>
    <row r="3510" spans="1:35">
      <c r="A3510" s="12"/>
      <c r="B3510"/>
      <c r="E3510"/>
      <c r="J3510"/>
      <c r="O3510"/>
      <c r="T3510"/>
      <c r="Y3510"/>
      <c r="AD3510"/>
      <c r="AI3510"/>
    </row>
    <row r="3511" spans="1:35">
      <c r="A3511" s="12"/>
      <c r="B3511"/>
      <c r="E3511"/>
      <c r="J3511"/>
      <c r="O3511"/>
      <c r="T3511"/>
      <c r="Y3511"/>
      <c r="AD3511"/>
      <c r="AI3511"/>
    </row>
    <row r="3512" spans="1:35">
      <c r="A3512" s="12"/>
      <c r="B3512"/>
      <c r="E3512"/>
      <c r="J3512"/>
      <c r="O3512"/>
      <c r="T3512"/>
      <c r="Y3512"/>
      <c r="AD3512"/>
      <c r="AI3512"/>
    </row>
    <row r="3513" spans="1:35">
      <c r="A3513" s="12"/>
      <c r="B3513"/>
      <c r="E3513"/>
      <c r="J3513"/>
      <c r="O3513"/>
      <c r="T3513"/>
      <c r="Y3513"/>
      <c r="AD3513"/>
      <c r="AI3513"/>
    </row>
    <row r="3514" spans="1:35">
      <c r="A3514" s="12"/>
      <c r="B3514"/>
      <c r="E3514"/>
      <c r="J3514"/>
      <c r="O3514"/>
      <c r="T3514"/>
      <c r="Y3514"/>
      <c r="AD3514"/>
      <c r="AI3514"/>
    </row>
    <row r="3515" spans="1:35">
      <c r="A3515" s="12"/>
      <c r="B3515"/>
      <c r="E3515"/>
      <c r="J3515"/>
      <c r="O3515"/>
      <c r="T3515"/>
      <c r="Y3515"/>
      <c r="AD3515"/>
      <c r="AI3515"/>
    </row>
    <row r="3516" spans="1:35">
      <c r="A3516" s="12"/>
      <c r="B3516"/>
      <c r="E3516"/>
      <c r="J3516"/>
      <c r="O3516"/>
      <c r="T3516"/>
      <c r="Y3516"/>
      <c r="AD3516"/>
      <c r="AI3516"/>
    </row>
    <row r="3517" spans="1:35">
      <c r="A3517" s="12"/>
      <c r="B3517"/>
      <c r="E3517"/>
      <c r="J3517"/>
      <c r="O3517"/>
      <c r="T3517"/>
      <c r="Y3517"/>
      <c r="AD3517"/>
      <c r="AI3517"/>
    </row>
    <row r="3518" spans="1:35">
      <c r="A3518" s="12"/>
      <c r="B3518"/>
      <c r="E3518"/>
      <c r="J3518"/>
      <c r="O3518"/>
      <c r="T3518"/>
      <c r="Y3518"/>
      <c r="AD3518"/>
      <c r="AI3518"/>
    </row>
    <row r="3519" spans="1:35">
      <c r="A3519" s="12"/>
      <c r="B3519"/>
      <c r="E3519"/>
      <c r="J3519"/>
      <c r="O3519"/>
      <c r="T3519"/>
      <c r="Y3519"/>
      <c r="AD3519"/>
      <c r="AI3519"/>
    </row>
    <row r="3520" spans="1:35">
      <c r="A3520" s="12"/>
      <c r="B3520"/>
      <c r="E3520"/>
      <c r="J3520"/>
      <c r="O3520"/>
      <c r="T3520"/>
      <c r="Y3520"/>
      <c r="AD3520"/>
      <c r="AI3520"/>
    </row>
    <row r="3521" spans="1:35">
      <c r="A3521" s="12"/>
      <c r="B3521"/>
      <c r="E3521"/>
      <c r="J3521"/>
      <c r="O3521"/>
      <c r="T3521"/>
      <c r="Y3521"/>
      <c r="AD3521"/>
      <c r="AI3521"/>
    </row>
    <row r="3522" spans="1:35">
      <c r="A3522" s="12"/>
      <c r="B3522"/>
      <c r="E3522"/>
      <c r="J3522"/>
      <c r="O3522"/>
      <c r="T3522"/>
      <c r="Y3522"/>
      <c r="AD3522"/>
      <c r="AI3522"/>
    </row>
    <row r="3523" spans="1:35">
      <c r="A3523" s="12"/>
      <c r="B3523"/>
      <c r="E3523"/>
      <c r="J3523"/>
      <c r="O3523"/>
      <c r="T3523"/>
      <c r="Y3523"/>
      <c r="AD3523"/>
      <c r="AI3523"/>
    </row>
    <row r="3524" spans="1:35">
      <c r="A3524" s="12"/>
      <c r="B3524"/>
      <c r="E3524"/>
      <c r="J3524"/>
      <c r="O3524"/>
      <c r="T3524"/>
      <c r="Y3524"/>
      <c r="AD3524"/>
      <c r="AI3524"/>
    </row>
    <row r="3525" spans="1:35">
      <c r="A3525" s="12"/>
      <c r="B3525"/>
      <c r="E3525"/>
      <c r="J3525"/>
      <c r="O3525"/>
      <c r="T3525"/>
      <c r="Y3525"/>
      <c r="AD3525"/>
      <c r="AI3525"/>
    </row>
    <row r="3526" spans="1:35">
      <c r="A3526" s="12"/>
      <c r="B3526"/>
      <c r="E3526"/>
      <c r="J3526"/>
      <c r="O3526"/>
      <c r="T3526"/>
      <c r="Y3526"/>
      <c r="AD3526"/>
      <c r="AI3526"/>
    </row>
    <row r="3527" spans="1:35">
      <c r="A3527" s="12"/>
      <c r="B3527"/>
      <c r="E3527"/>
      <c r="J3527"/>
      <c r="O3527"/>
      <c r="T3527"/>
      <c r="Y3527"/>
      <c r="AD3527"/>
      <c r="AI3527"/>
    </row>
    <row r="3528" spans="1:35">
      <c r="A3528" s="12"/>
      <c r="B3528"/>
      <c r="E3528"/>
      <c r="J3528"/>
      <c r="O3528"/>
      <c r="T3528"/>
      <c r="Y3528"/>
      <c r="AD3528"/>
      <c r="AI3528"/>
    </row>
    <row r="3529" spans="1:35">
      <c r="A3529" s="12"/>
      <c r="B3529"/>
      <c r="E3529"/>
      <c r="J3529"/>
      <c r="O3529"/>
      <c r="T3529"/>
      <c r="Y3529"/>
      <c r="AD3529"/>
      <c r="AI3529"/>
    </row>
    <row r="3530" spans="1:35">
      <c r="A3530" s="12"/>
      <c r="B3530"/>
      <c r="E3530"/>
      <c r="J3530"/>
      <c r="O3530"/>
      <c r="T3530"/>
      <c r="Y3530"/>
      <c r="AD3530"/>
      <c r="AI3530"/>
    </row>
    <row r="3531" spans="1:35">
      <c r="A3531" s="12"/>
      <c r="B3531"/>
      <c r="E3531"/>
      <c r="J3531"/>
      <c r="O3531"/>
      <c r="T3531"/>
      <c r="Y3531"/>
      <c r="AD3531"/>
      <c r="AI3531"/>
    </row>
    <row r="3532" spans="1:35">
      <c r="A3532" s="12"/>
      <c r="B3532"/>
      <c r="E3532"/>
      <c r="J3532"/>
      <c r="O3532"/>
      <c r="T3532"/>
      <c r="Y3532"/>
      <c r="AD3532"/>
      <c r="AI3532"/>
    </row>
    <row r="3533" spans="1:35">
      <c r="A3533" s="12"/>
      <c r="B3533"/>
      <c r="E3533"/>
      <c r="J3533"/>
      <c r="O3533"/>
      <c r="T3533"/>
      <c r="Y3533"/>
      <c r="AD3533"/>
      <c r="AI3533"/>
    </row>
    <row r="3534" spans="1:35">
      <c r="A3534" s="12"/>
      <c r="B3534"/>
      <c r="E3534"/>
      <c r="J3534"/>
      <c r="O3534"/>
      <c r="T3534"/>
      <c r="Y3534"/>
      <c r="AD3534"/>
      <c r="AI3534"/>
    </row>
    <row r="3535" spans="1:35">
      <c r="A3535" s="12"/>
      <c r="B3535"/>
      <c r="E3535"/>
      <c r="J3535"/>
      <c r="O3535"/>
      <c r="T3535"/>
      <c r="Y3535"/>
      <c r="AD3535"/>
      <c r="AI3535"/>
    </row>
    <row r="3536" spans="1:35">
      <c r="A3536" s="12"/>
      <c r="B3536"/>
      <c r="E3536"/>
      <c r="J3536"/>
      <c r="O3536"/>
      <c r="T3536"/>
      <c r="Y3536"/>
      <c r="AD3536"/>
      <c r="AI3536"/>
    </row>
    <row r="3537" spans="1:35">
      <c r="A3537" s="12"/>
      <c r="B3537"/>
      <c r="E3537"/>
      <c r="J3537"/>
      <c r="O3537"/>
      <c r="T3537"/>
      <c r="Y3537"/>
      <c r="AD3537"/>
      <c r="AI3537"/>
    </row>
    <row r="3538" spans="1:35">
      <c r="A3538" s="12"/>
      <c r="B3538"/>
      <c r="E3538"/>
      <c r="J3538"/>
      <c r="O3538"/>
      <c r="T3538"/>
      <c r="Y3538"/>
      <c r="AD3538"/>
      <c r="AI3538"/>
    </row>
    <row r="3539" spans="1:35">
      <c r="A3539" s="12"/>
      <c r="B3539"/>
      <c r="E3539"/>
      <c r="J3539"/>
      <c r="O3539"/>
      <c r="T3539"/>
      <c r="Y3539"/>
      <c r="AD3539"/>
      <c r="AI3539"/>
    </row>
    <row r="3540" spans="1:35">
      <c r="A3540" s="12"/>
      <c r="B3540"/>
      <c r="E3540"/>
      <c r="J3540"/>
      <c r="O3540"/>
      <c r="T3540"/>
      <c r="Y3540"/>
      <c r="AD3540"/>
      <c r="AI3540"/>
    </row>
    <row r="3541" spans="1:35">
      <c r="A3541" s="12"/>
      <c r="B3541"/>
      <c r="E3541"/>
      <c r="J3541"/>
      <c r="O3541"/>
      <c r="T3541"/>
      <c r="Y3541"/>
      <c r="AD3541"/>
      <c r="AI3541"/>
    </row>
    <row r="3542" spans="1:35">
      <c r="A3542" s="12"/>
      <c r="B3542"/>
      <c r="E3542"/>
      <c r="J3542"/>
      <c r="O3542"/>
      <c r="T3542"/>
      <c r="Y3542"/>
      <c r="AD3542"/>
      <c r="AI3542"/>
    </row>
    <row r="3543" spans="1:35">
      <c r="A3543" s="12"/>
      <c r="B3543"/>
      <c r="E3543"/>
      <c r="J3543"/>
      <c r="O3543"/>
      <c r="T3543"/>
      <c r="Y3543"/>
      <c r="AD3543"/>
      <c r="AI3543"/>
    </row>
    <row r="3544" spans="1:35">
      <c r="A3544" s="12"/>
      <c r="B3544"/>
      <c r="E3544"/>
      <c r="J3544"/>
      <c r="O3544"/>
      <c r="T3544"/>
      <c r="Y3544"/>
      <c r="AD3544"/>
      <c r="AI3544"/>
    </row>
    <row r="3545" spans="1:35">
      <c r="A3545" s="12"/>
      <c r="B3545"/>
      <c r="E3545"/>
      <c r="J3545"/>
      <c r="O3545"/>
      <c r="T3545"/>
      <c r="Y3545"/>
      <c r="AD3545"/>
      <c r="AI3545"/>
    </row>
    <row r="3546" spans="1:35">
      <c r="A3546" s="12"/>
      <c r="B3546"/>
      <c r="E3546"/>
      <c r="J3546"/>
      <c r="O3546"/>
      <c r="T3546"/>
      <c r="Y3546"/>
      <c r="AD3546"/>
      <c r="AI3546"/>
    </row>
    <row r="3547" spans="1:35">
      <c r="A3547" s="12"/>
      <c r="B3547"/>
      <c r="E3547"/>
      <c r="J3547"/>
      <c r="O3547"/>
      <c r="T3547"/>
      <c r="Y3547"/>
      <c r="AD3547"/>
      <c r="AI3547"/>
    </row>
    <row r="3548" spans="1:35">
      <c r="A3548" s="12"/>
      <c r="B3548"/>
      <c r="E3548"/>
      <c r="J3548"/>
      <c r="O3548"/>
      <c r="T3548"/>
      <c r="Y3548"/>
      <c r="AD3548"/>
      <c r="AI3548"/>
    </row>
    <row r="3549" spans="1:35">
      <c r="A3549" s="12"/>
      <c r="B3549"/>
      <c r="E3549"/>
      <c r="J3549"/>
      <c r="O3549"/>
      <c r="T3549"/>
      <c r="Y3549"/>
      <c r="AD3549"/>
      <c r="AI3549"/>
    </row>
    <row r="3550" spans="1:35">
      <c r="A3550" s="12"/>
      <c r="B3550"/>
      <c r="E3550"/>
      <c r="J3550"/>
      <c r="O3550"/>
      <c r="T3550"/>
      <c r="Y3550"/>
      <c r="AD3550"/>
      <c r="AI3550"/>
    </row>
    <row r="3551" spans="1:35">
      <c r="A3551" s="12"/>
      <c r="B3551"/>
      <c r="E3551"/>
      <c r="J3551"/>
      <c r="O3551"/>
      <c r="T3551"/>
      <c r="Y3551"/>
      <c r="AD3551"/>
      <c r="AI3551"/>
    </row>
    <row r="3552" spans="1:35">
      <c r="A3552" s="12"/>
      <c r="B3552"/>
      <c r="E3552"/>
      <c r="J3552"/>
      <c r="O3552"/>
      <c r="T3552"/>
      <c r="Y3552"/>
      <c r="AD3552"/>
      <c r="AI3552"/>
    </row>
    <row r="3553" spans="1:35">
      <c r="A3553" s="12"/>
      <c r="B3553"/>
      <c r="E3553"/>
      <c r="J3553"/>
      <c r="O3553"/>
      <c r="T3553"/>
      <c r="Y3553"/>
      <c r="AD3553"/>
      <c r="AI3553"/>
    </row>
    <row r="3554" spans="1:35">
      <c r="A3554" s="12"/>
      <c r="B3554"/>
      <c r="E3554"/>
      <c r="J3554"/>
      <c r="O3554"/>
      <c r="T3554"/>
      <c r="Y3554"/>
      <c r="AD3554"/>
      <c r="AI3554"/>
    </row>
    <row r="3555" spans="1:35">
      <c r="A3555" s="12"/>
      <c r="B3555"/>
      <c r="E3555"/>
      <c r="J3555"/>
      <c r="O3555"/>
      <c r="T3555"/>
      <c r="Y3555"/>
      <c r="AD3555"/>
      <c r="AI3555"/>
    </row>
    <row r="3556" spans="1:35">
      <c r="A3556" s="12"/>
      <c r="B3556"/>
      <c r="E3556"/>
      <c r="J3556"/>
      <c r="O3556"/>
      <c r="T3556"/>
      <c r="Y3556"/>
      <c r="AD3556"/>
      <c r="AI3556"/>
    </row>
    <row r="3557" spans="1:35">
      <c r="A3557" s="12"/>
      <c r="B3557"/>
      <c r="E3557"/>
      <c r="J3557"/>
      <c r="O3557"/>
      <c r="T3557"/>
      <c r="Y3557"/>
      <c r="AD3557"/>
      <c r="AI3557"/>
    </row>
    <row r="3558" spans="1:35">
      <c r="A3558" s="12"/>
      <c r="B3558"/>
      <c r="E3558"/>
      <c r="J3558"/>
      <c r="O3558"/>
      <c r="T3558"/>
      <c r="Y3558"/>
      <c r="AD3558"/>
      <c r="AI3558"/>
    </row>
    <row r="3559" spans="1:35">
      <c r="A3559" s="12"/>
      <c r="B3559"/>
      <c r="E3559"/>
      <c r="J3559"/>
      <c r="O3559"/>
      <c r="T3559"/>
      <c r="Y3559"/>
      <c r="AD3559"/>
      <c r="AI3559"/>
    </row>
    <row r="3560" spans="1:35">
      <c r="A3560" s="12"/>
      <c r="B3560"/>
      <c r="E3560"/>
      <c r="J3560"/>
      <c r="O3560"/>
      <c r="T3560"/>
      <c r="Y3560"/>
      <c r="AD3560"/>
      <c r="AI3560"/>
    </row>
    <row r="3561" spans="1:35">
      <c r="A3561" s="12"/>
      <c r="B3561"/>
      <c r="E3561"/>
      <c r="J3561"/>
      <c r="O3561"/>
      <c r="T3561"/>
      <c r="Y3561"/>
      <c r="AD3561"/>
      <c r="AI3561"/>
    </row>
    <row r="3562" spans="1:35">
      <c r="A3562" s="12"/>
      <c r="B3562"/>
      <c r="E3562"/>
      <c r="J3562"/>
      <c r="O3562"/>
      <c r="T3562"/>
      <c r="Y3562"/>
      <c r="AD3562"/>
      <c r="AI3562"/>
    </row>
    <row r="3563" spans="1:35">
      <c r="A3563" s="12"/>
      <c r="B3563"/>
      <c r="E3563"/>
      <c r="J3563"/>
      <c r="O3563"/>
      <c r="T3563"/>
      <c r="Y3563"/>
      <c r="AD3563"/>
      <c r="AI3563"/>
    </row>
    <row r="3564" spans="1:35">
      <c r="A3564" s="12"/>
      <c r="B3564"/>
      <c r="E3564"/>
      <c r="J3564"/>
      <c r="O3564"/>
      <c r="T3564"/>
      <c r="Y3564"/>
      <c r="AD3564"/>
      <c r="AI3564"/>
    </row>
    <row r="3565" spans="1:35">
      <c r="A3565" s="12"/>
      <c r="B3565"/>
      <c r="E3565"/>
      <c r="J3565"/>
      <c r="O3565"/>
      <c r="T3565"/>
      <c r="Y3565"/>
      <c r="AD3565"/>
      <c r="AI3565"/>
    </row>
    <row r="3566" spans="1:35">
      <c r="A3566" s="12"/>
      <c r="B3566"/>
      <c r="E3566"/>
      <c r="J3566"/>
      <c r="O3566"/>
      <c r="T3566"/>
      <c r="Y3566"/>
      <c r="AD3566"/>
      <c r="AI3566"/>
    </row>
    <row r="3567" spans="1:35">
      <c r="A3567" s="12"/>
      <c r="B3567"/>
      <c r="E3567"/>
      <c r="J3567"/>
      <c r="O3567"/>
      <c r="T3567"/>
      <c r="Y3567"/>
      <c r="AD3567"/>
      <c r="AI3567"/>
    </row>
    <row r="3568" spans="1:35">
      <c r="A3568" s="12"/>
      <c r="B3568"/>
      <c r="E3568"/>
      <c r="J3568"/>
      <c r="O3568"/>
      <c r="T3568"/>
      <c r="Y3568"/>
      <c r="AD3568"/>
      <c r="AI3568"/>
    </row>
    <row r="3569" spans="1:35">
      <c r="A3569" s="12"/>
      <c r="B3569"/>
      <c r="E3569"/>
      <c r="J3569"/>
      <c r="O3569"/>
      <c r="T3569"/>
      <c r="Y3569"/>
      <c r="AD3569"/>
      <c r="AI3569"/>
    </row>
    <row r="3570" spans="1:35">
      <c r="A3570" s="12"/>
      <c r="B3570"/>
      <c r="E3570"/>
      <c r="J3570"/>
      <c r="O3570"/>
      <c r="T3570"/>
      <c r="Y3570"/>
      <c r="AD3570"/>
      <c r="AI3570"/>
    </row>
    <row r="3571" spans="1:35">
      <c r="A3571" s="12"/>
      <c r="B3571"/>
      <c r="E3571"/>
      <c r="J3571"/>
      <c r="O3571"/>
      <c r="T3571"/>
      <c r="Y3571"/>
      <c r="AD3571"/>
      <c r="AI3571"/>
    </row>
    <row r="3572" spans="1:35">
      <c r="A3572" s="12"/>
      <c r="B3572"/>
      <c r="E3572"/>
      <c r="J3572"/>
      <c r="O3572"/>
      <c r="T3572"/>
      <c r="Y3572"/>
      <c r="AD3572"/>
      <c r="AI3572"/>
    </row>
    <row r="3573" spans="1:35">
      <c r="A3573" s="12"/>
      <c r="B3573"/>
      <c r="E3573"/>
      <c r="J3573"/>
      <c r="O3573"/>
      <c r="T3573"/>
      <c r="Y3573"/>
      <c r="AD3573"/>
      <c r="AI3573"/>
    </row>
    <row r="3574" spans="1:35">
      <c r="A3574" s="12"/>
      <c r="B3574"/>
      <c r="E3574"/>
      <c r="J3574"/>
      <c r="O3574"/>
      <c r="T3574"/>
      <c r="Y3574"/>
      <c r="AD3574"/>
      <c r="AI3574"/>
    </row>
    <row r="3575" spans="1:35">
      <c r="A3575" s="12"/>
      <c r="B3575"/>
      <c r="E3575"/>
      <c r="J3575"/>
      <c r="O3575"/>
      <c r="T3575"/>
      <c r="Y3575"/>
      <c r="AD3575"/>
      <c r="AI3575"/>
    </row>
    <row r="3576" spans="1:35">
      <c r="A3576" s="12"/>
      <c r="B3576"/>
      <c r="E3576"/>
      <c r="J3576"/>
      <c r="O3576"/>
      <c r="T3576"/>
      <c r="Y3576"/>
      <c r="AD3576"/>
      <c r="AI3576"/>
    </row>
    <row r="3577" spans="1:35">
      <c r="A3577" s="12"/>
      <c r="B3577"/>
      <c r="E3577"/>
      <c r="J3577"/>
      <c r="O3577"/>
      <c r="T3577"/>
      <c r="Y3577"/>
      <c r="AD3577"/>
      <c r="AI3577"/>
    </row>
    <row r="3578" spans="1:35">
      <c r="A3578" s="12"/>
      <c r="B3578"/>
      <c r="E3578"/>
      <c r="J3578"/>
      <c r="O3578"/>
      <c r="T3578"/>
      <c r="Y3578"/>
      <c r="AD3578"/>
      <c r="AI3578"/>
    </row>
    <row r="3579" spans="1:35">
      <c r="A3579" s="12"/>
      <c r="B3579"/>
      <c r="E3579"/>
      <c r="J3579"/>
      <c r="O3579"/>
      <c r="T3579"/>
      <c r="Y3579"/>
      <c r="AD3579"/>
      <c r="AI3579"/>
    </row>
    <row r="3580" spans="1:35">
      <c r="A3580" s="12"/>
      <c r="B3580"/>
      <c r="E3580"/>
      <c r="J3580"/>
      <c r="O3580"/>
      <c r="T3580"/>
      <c r="Y3580"/>
      <c r="AD3580"/>
      <c r="AI3580"/>
    </row>
    <row r="3581" spans="1:35">
      <c r="A3581" s="12"/>
      <c r="B3581"/>
      <c r="E3581"/>
      <c r="J3581"/>
      <c r="O3581"/>
      <c r="T3581"/>
      <c r="Y3581"/>
      <c r="AD3581"/>
      <c r="AI3581"/>
    </row>
    <row r="3582" spans="1:35">
      <c r="A3582" s="12"/>
      <c r="B3582"/>
      <c r="E3582"/>
      <c r="J3582"/>
      <c r="O3582"/>
      <c r="T3582"/>
      <c r="Y3582"/>
      <c r="AD3582"/>
      <c r="AI3582"/>
    </row>
    <row r="3583" spans="1:35">
      <c r="A3583" s="12"/>
      <c r="B3583"/>
      <c r="E3583"/>
      <c r="J3583"/>
      <c r="O3583"/>
      <c r="T3583"/>
      <c r="Y3583"/>
      <c r="AD3583"/>
      <c r="AI3583"/>
    </row>
    <row r="3584" spans="1:35">
      <c r="A3584" s="12"/>
      <c r="B3584"/>
      <c r="E3584"/>
      <c r="J3584"/>
      <c r="O3584"/>
      <c r="T3584"/>
      <c r="Y3584"/>
      <c r="AD3584"/>
      <c r="AI3584"/>
    </row>
    <row r="3585" spans="1:35">
      <c r="A3585" s="12"/>
      <c r="B3585"/>
      <c r="E3585"/>
      <c r="J3585"/>
      <c r="O3585"/>
      <c r="T3585"/>
      <c r="Y3585"/>
      <c r="AD3585"/>
      <c r="AI3585"/>
    </row>
    <row r="3586" spans="1:35">
      <c r="A3586" s="12"/>
      <c r="B3586"/>
      <c r="E3586"/>
      <c r="J3586"/>
      <c r="O3586"/>
      <c r="T3586"/>
      <c r="Y3586"/>
      <c r="AD3586"/>
      <c r="AI3586"/>
    </row>
    <row r="3587" spans="1:35">
      <c r="A3587" s="12"/>
      <c r="B3587"/>
      <c r="E3587"/>
      <c r="J3587"/>
      <c r="O3587"/>
      <c r="T3587"/>
      <c r="Y3587"/>
      <c r="AD3587"/>
      <c r="AI3587"/>
    </row>
    <row r="3588" spans="1:35">
      <c r="A3588" s="12"/>
      <c r="B3588"/>
      <c r="E3588"/>
      <c r="J3588"/>
      <c r="O3588"/>
      <c r="T3588"/>
      <c r="Y3588"/>
      <c r="AD3588"/>
      <c r="AI3588"/>
    </row>
    <row r="3589" spans="1:35">
      <c r="A3589" s="12"/>
      <c r="B3589"/>
      <c r="E3589"/>
      <c r="J3589"/>
      <c r="O3589"/>
      <c r="T3589"/>
      <c r="Y3589"/>
      <c r="AD3589"/>
      <c r="AI3589"/>
    </row>
    <row r="3590" spans="1:35">
      <c r="A3590" s="12"/>
      <c r="B3590"/>
      <c r="E3590"/>
      <c r="J3590"/>
      <c r="O3590"/>
      <c r="T3590"/>
      <c r="Y3590"/>
      <c r="AD3590"/>
      <c r="AI3590"/>
    </row>
    <row r="3591" spans="1:35">
      <c r="A3591" s="12"/>
      <c r="B3591"/>
      <c r="E3591"/>
      <c r="J3591"/>
      <c r="O3591"/>
      <c r="T3591"/>
      <c r="Y3591"/>
      <c r="AD3591"/>
      <c r="AI3591"/>
    </row>
    <row r="3592" spans="1:35">
      <c r="A3592" s="12"/>
      <c r="B3592"/>
      <c r="E3592"/>
      <c r="J3592"/>
      <c r="O3592"/>
      <c r="T3592"/>
      <c r="Y3592"/>
      <c r="AD3592"/>
      <c r="AI3592"/>
    </row>
    <row r="3593" spans="1:35">
      <c r="A3593" s="12"/>
      <c r="B3593"/>
      <c r="E3593"/>
      <c r="J3593"/>
      <c r="O3593"/>
      <c r="T3593"/>
      <c r="Y3593"/>
      <c r="AD3593"/>
      <c r="AI3593"/>
    </row>
    <row r="3594" spans="1:35">
      <c r="A3594" s="12"/>
      <c r="B3594"/>
      <c r="E3594"/>
      <c r="J3594"/>
      <c r="O3594"/>
      <c r="T3594"/>
      <c r="Y3594"/>
      <c r="AD3594"/>
      <c r="AI3594"/>
    </row>
    <row r="3595" spans="1:35">
      <c r="A3595" s="12"/>
      <c r="B3595"/>
      <c r="E3595"/>
      <c r="J3595"/>
      <c r="O3595"/>
      <c r="T3595"/>
      <c r="Y3595"/>
      <c r="AD3595"/>
      <c r="AI3595"/>
    </row>
    <row r="3596" spans="1:35">
      <c r="A3596" s="12"/>
      <c r="B3596"/>
      <c r="E3596"/>
      <c r="J3596"/>
      <c r="O3596"/>
      <c r="T3596"/>
      <c r="Y3596"/>
      <c r="AD3596"/>
      <c r="AI3596"/>
    </row>
    <row r="3597" spans="1:35">
      <c r="A3597" s="12"/>
      <c r="B3597"/>
      <c r="E3597"/>
      <c r="J3597"/>
      <c r="O3597"/>
      <c r="T3597"/>
      <c r="Y3597"/>
      <c r="AD3597"/>
      <c r="AI3597"/>
    </row>
    <row r="3598" spans="1:35">
      <c r="A3598" s="12"/>
      <c r="B3598"/>
      <c r="E3598"/>
      <c r="J3598"/>
      <c r="O3598"/>
      <c r="T3598"/>
      <c r="Y3598"/>
      <c r="AD3598"/>
      <c r="AI3598"/>
    </row>
    <row r="3599" spans="1:35">
      <c r="A3599" s="12"/>
      <c r="B3599"/>
      <c r="E3599"/>
      <c r="J3599"/>
      <c r="O3599"/>
      <c r="T3599"/>
      <c r="Y3599"/>
      <c r="AD3599"/>
      <c r="AI3599"/>
    </row>
    <row r="3600" spans="1:35">
      <c r="A3600" s="12"/>
      <c r="B3600"/>
      <c r="E3600"/>
      <c r="J3600"/>
      <c r="O3600"/>
      <c r="T3600"/>
      <c r="Y3600"/>
      <c r="AD3600"/>
      <c r="AI3600"/>
    </row>
    <row r="3601" spans="1:35">
      <c r="A3601" s="12"/>
      <c r="B3601"/>
      <c r="E3601"/>
      <c r="J3601"/>
      <c r="O3601"/>
      <c r="T3601"/>
      <c r="Y3601"/>
      <c r="AD3601"/>
      <c r="AI3601"/>
    </row>
    <row r="3602" spans="1:35">
      <c r="A3602" s="12"/>
      <c r="B3602"/>
      <c r="E3602"/>
      <c r="J3602"/>
      <c r="O3602"/>
      <c r="T3602"/>
      <c r="Y3602"/>
      <c r="AD3602"/>
      <c r="AI3602"/>
    </row>
    <row r="3603" spans="1:35">
      <c r="A3603" s="12"/>
      <c r="B3603"/>
      <c r="E3603"/>
      <c r="J3603"/>
      <c r="O3603"/>
      <c r="T3603"/>
      <c r="Y3603"/>
      <c r="AD3603"/>
      <c r="AI3603"/>
    </row>
    <row r="3604" spans="1:35">
      <c r="A3604" s="12"/>
      <c r="B3604"/>
      <c r="E3604"/>
      <c r="J3604"/>
      <c r="O3604"/>
      <c r="T3604"/>
      <c r="Y3604"/>
      <c r="AD3604"/>
      <c r="AI3604"/>
    </row>
    <row r="3605" spans="1:35">
      <c r="A3605" s="12"/>
      <c r="B3605"/>
      <c r="E3605"/>
      <c r="J3605"/>
      <c r="O3605"/>
      <c r="T3605"/>
      <c r="Y3605"/>
      <c r="AD3605"/>
      <c r="AI3605"/>
    </row>
    <row r="3606" spans="1:35">
      <c r="A3606" s="12"/>
      <c r="B3606"/>
      <c r="E3606"/>
      <c r="J3606"/>
      <c r="O3606"/>
      <c r="T3606"/>
      <c r="Y3606"/>
      <c r="AD3606"/>
      <c r="AI3606"/>
    </row>
    <row r="3607" spans="1:35">
      <c r="A3607" s="12"/>
      <c r="B3607"/>
      <c r="E3607"/>
      <c r="J3607"/>
      <c r="O3607"/>
      <c r="T3607"/>
      <c r="Y3607"/>
      <c r="AD3607"/>
      <c r="AI3607"/>
    </row>
    <row r="3608" spans="1:35">
      <c r="A3608" s="12"/>
      <c r="B3608"/>
      <c r="E3608"/>
      <c r="J3608"/>
      <c r="O3608"/>
      <c r="T3608"/>
      <c r="Y3608"/>
      <c r="AD3608"/>
      <c r="AI3608"/>
    </row>
    <row r="3609" spans="1:35">
      <c r="A3609" s="12"/>
      <c r="B3609"/>
      <c r="E3609"/>
      <c r="J3609"/>
      <c r="O3609"/>
      <c r="T3609"/>
      <c r="Y3609"/>
      <c r="AD3609"/>
      <c r="AI3609"/>
    </row>
    <row r="3610" spans="1:35">
      <c r="A3610" s="12"/>
      <c r="B3610"/>
      <c r="E3610"/>
      <c r="J3610"/>
      <c r="O3610"/>
      <c r="T3610"/>
      <c r="Y3610"/>
      <c r="AD3610"/>
      <c r="AI3610"/>
    </row>
    <row r="3611" spans="1:35">
      <c r="A3611" s="12"/>
      <c r="B3611"/>
      <c r="E3611"/>
      <c r="J3611"/>
      <c r="O3611"/>
      <c r="T3611"/>
      <c r="Y3611"/>
      <c r="AD3611"/>
      <c r="AI3611"/>
    </row>
    <row r="3612" spans="1:35">
      <c r="A3612" s="12"/>
      <c r="B3612"/>
      <c r="E3612"/>
      <c r="J3612"/>
      <c r="O3612"/>
      <c r="T3612"/>
      <c r="Y3612"/>
      <c r="AD3612"/>
      <c r="AI3612"/>
    </row>
    <row r="3613" spans="1:35">
      <c r="A3613" s="12"/>
      <c r="B3613"/>
      <c r="E3613"/>
      <c r="J3613"/>
      <c r="O3613"/>
      <c r="T3613"/>
      <c r="Y3613"/>
      <c r="AD3613"/>
      <c r="AI3613"/>
    </row>
    <row r="3614" spans="1:35">
      <c r="A3614" s="12"/>
      <c r="B3614"/>
      <c r="E3614"/>
      <c r="J3614"/>
      <c r="O3614"/>
      <c r="T3614"/>
      <c r="Y3614"/>
      <c r="AD3614"/>
      <c r="AI3614"/>
    </row>
    <row r="3615" spans="1:35">
      <c r="A3615" s="12"/>
      <c r="B3615"/>
      <c r="E3615"/>
      <c r="J3615"/>
      <c r="O3615"/>
      <c r="T3615"/>
      <c r="Y3615"/>
      <c r="AD3615"/>
      <c r="AI3615"/>
    </row>
    <row r="3616" spans="1:35">
      <c r="A3616" s="12"/>
      <c r="B3616"/>
      <c r="E3616"/>
      <c r="J3616"/>
      <c r="O3616"/>
      <c r="T3616"/>
      <c r="Y3616"/>
      <c r="AD3616"/>
      <c r="AI3616"/>
    </row>
    <row r="3617" spans="1:35">
      <c r="A3617" s="12"/>
      <c r="B3617"/>
      <c r="E3617"/>
      <c r="J3617"/>
      <c r="O3617"/>
      <c r="T3617"/>
      <c r="Y3617"/>
      <c r="AD3617"/>
      <c r="AI3617"/>
    </row>
    <row r="3618" spans="1:35">
      <c r="A3618" s="12"/>
      <c r="B3618"/>
      <c r="E3618"/>
      <c r="J3618"/>
      <c r="O3618"/>
      <c r="T3618"/>
      <c r="Y3618"/>
      <c r="AD3618"/>
      <c r="AI3618"/>
    </row>
    <row r="3619" spans="1:35">
      <c r="A3619" s="12"/>
      <c r="B3619"/>
      <c r="E3619"/>
      <c r="J3619"/>
      <c r="O3619"/>
      <c r="T3619"/>
      <c r="Y3619"/>
      <c r="AD3619"/>
      <c r="AI3619"/>
    </row>
    <row r="3620" spans="1:35">
      <c r="A3620" s="12"/>
      <c r="B3620"/>
      <c r="E3620"/>
      <c r="J3620"/>
      <c r="O3620"/>
      <c r="T3620"/>
      <c r="Y3620"/>
      <c r="AD3620"/>
      <c r="AI3620"/>
    </row>
    <row r="3621" spans="1:35">
      <c r="A3621" s="12"/>
      <c r="B3621"/>
      <c r="E3621"/>
      <c r="J3621"/>
      <c r="O3621"/>
      <c r="T3621"/>
      <c r="Y3621"/>
      <c r="AD3621"/>
      <c r="AI3621"/>
    </row>
    <row r="3622" spans="1:35">
      <c r="A3622" s="12"/>
      <c r="B3622"/>
      <c r="E3622"/>
      <c r="J3622"/>
      <c r="O3622"/>
      <c r="T3622"/>
      <c r="Y3622"/>
      <c r="AD3622"/>
      <c r="AI3622"/>
    </row>
    <row r="3623" spans="1:35">
      <c r="A3623" s="12"/>
      <c r="B3623"/>
      <c r="E3623"/>
      <c r="J3623"/>
      <c r="O3623"/>
      <c r="T3623"/>
      <c r="Y3623"/>
      <c r="AD3623"/>
      <c r="AI3623"/>
    </row>
    <row r="3624" spans="1:35">
      <c r="A3624" s="12"/>
      <c r="B3624"/>
      <c r="E3624"/>
      <c r="J3624"/>
      <c r="O3624"/>
      <c r="T3624"/>
      <c r="Y3624"/>
      <c r="AD3624"/>
      <c r="AI3624"/>
    </row>
    <row r="3625" spans="1:35">
      <c r="A3625" s="12"/>
      <c r="B3625"/>
      <c r="E3625"/>
      <c r="J3625"/>
      <c r="O3625"/>
      <c r="T3625"/>
      <c r="Y3625"/>
      <c r="AD3625"/>
      <c r="AI3625"/>
    </row>
    <row r="3626" spans="1:35">
      <c r="A3626" s="12"/>
      <c r="B3626"/>
      <c r="E3626"/>
      <c r="J3626"/>
      <c r="O3626"/>
      <c r="T3626"/>
      <c r="Y3626"/>
      <c r="AD3626"/>
      <c r="AI3626"/>
    </row>
    <row r="3627" spans="1:35">
      <c r="A3627" s="12"/>
      <c r="B3627"/>
      <c r="E3627"/>
      <c r="J3627"/>
      <c r="O3627"/>
      <c r="T3627"/>
      <c r="Y3627"/>
      <c r="AD3627"/>
      <c r="AI3627"/>
    </row>
    <row r="3628" spans="1:35">
      <c r="A3628" s="12"/>
      <c r="B3628"/>
      <c r="E3628"/>
      <c r="J3628"/>
      <c r="O3628"/>
      <c r="T3628"/>
      <c r="Y3628"/>
      <c r="AD3628"/>
      <c r="AI3628"/>
    </row>
    <row r="3629" spans="1:35">
      <c r="A3629" s="12"/>
      <c r="B3629"/>
      <c r="E3629"/>
      <c r="J3629"/>
      <c r="O3629"/>
      <c r="T3629"/>
      <c r="Y3629"/>
      <c r="AD3629"/>
      <c r="AI3629"/>
    </row>
    <row r="3630" spans="1:35">
      <c r="A3630" s="12"/>
      <c r="B3630"/>
      <c r="E3630"/>
      <c r="J3630"/>
      <c r="O3630"/>
      <c r="T3630"/>
      <c r="Y3630"/>
      <c r="AD3630"/>
      <c r="AI3630"/>
    </row>
    <row r="3631" spans="1:35">
      <c r="A3631" s="12"/>
      <c r="B3631"/>
      <c r="E3631"/>
      <c r="J3631"/>
      <c r="O3631"/>
      <c r="T3631"/>
      <c r="Y3631"/>
      <c r="AD3631"/>
      <c r="AI3631"/>
    </row>
    <row r="3632" spans="1:35">
      <c r="A3632" s="12"/>
      <c r="B3632"/>
      <c r="E3632"/>
      <c r="J3632"/>
      <c r="O3632"/>
      <c r="T3632"/>
      <c r="Y3632"/>
      <c r="AD3632"/>
      <c r="AI3632"/>
    </row>
    <row r="3633" spans="1:35">
      <c r="A3633" s="12"/>
      <c r="B3633"/>
      <c r="E3633"/>
      <c r="J3633"/>
      <c r="O3633"/>
      <c r="T3633"/>
      <c r="Y3633"/>
      <c r="AD3633"/>
      <c r="AI3633"/>
    </row>
    <row r="3634" spans="1:35">
      <c r="A3634" s="12"/>
      <c r="B3634"/>
      <c r="E3634"/>
      <c r="J3634"/>
      <c r="O3634"/>
      <c r="T3634"/>
      <c r="Y3634"/>
      <c r="AD3634"/>
      <c r="AI3634"/>
    </row>
    <row r="3635" spans="1:35">
      <c r="A3635" s="12"/>
      <c r="B3635"/>
      <c r="E3635"/>
      <c r="J3635"/>
      <c r="O3635"/>
      <c r="T3635"/>
      <c r="Y3635"/>
      <c r="AD3635"/>
      <c r="AI3635"/>
    </row>
    <row r="3636" spans="1:35">
      <c r="A3636" s="12"/>
      <c r="B3636"/>
      <c r="E3636"/>
      <c r="J3636"/>
      <c r="O3636"/>
      <c r="T3636"/>
      <c r="Y3636"/>
      <c r="AD3636"/>
      <c r="AI3636"/>
    </row>
    <row r="3637" spans="1:35">
      <c r="A3637" s="12"/>
      <c r="B3637"/>
      <c r="E3637"/>
      <c r="J3637"/>
      <c r="O3637"/>
      <c r="T3637"/>
      <c r="Y3637"/>
      <c r="AD3637"/>
      <c r="AI3637"/>
    </row>
    <row r="3638" spans="1:35">
      <c r="A3638" s="12"/>
      <c r="B3638"/>
      <c r="E3638"/>
      <c r="J3638"/>
      <c r="O3638"/>
      <c r="T3638"/>
      <c r="Y3638"/>
      <c r="AD3638"/>
      <c r="AI3638"/>
    </row>
    <row r="3639" spans="1:35">
      <c r="A3639" s="12"/>
      <c r="B3639"/>
      <c r="E3639"/>
      <c r="J3639"/>
      <c r="O3639"/>
      <c r="T3639"/>
      <c r="Y3639"/>
      <c r="AD3639"/>
      <c r="AI3639"/>
    </row>
    <row r="3640" spans="1:35">
      <c r="A3640" s="12"/>
      <c r="B3640"/>
      <c r="E3640"/>
      <c r="J3640"/>
      <c r="O3640"/>
      <c r="T3640"/>
      <c r="Y3640"/>
      <c r="AD3640"/>
      <c r="AI3640"/>
    </row>
    <row r="3641" spans="1:35">
      <c r="A3641" s="12"/>
      <c r="B3641"/>
      <c r="E3641"/>
      <c r="J3641"/>
      <c r="O3641"/>
      <c r="T3641"/>
      <c r="Y3641"/>
      <c r="AD3641"/>
      <c r="AI3641"/>
    </row>
    <row r="3642" spans="1:35">
      <c r="A3642" s="12"/>
      <c r="B3642"/>
      <c r="E3642"/>
      <c r="J3642"/>
      <c r="O3642"/>
      <c r="T3642"/>
      <c r="Y3642"/>
      <c r="AD3642"/>
      <c r="AI3642"/>
    </row>
    <row r="3643" spans="1:35">
      <c r="A3643" s="12"/>
      <c r="B3643"/>
      <c r="E3643"/>
      <c r="J3643"/>
      <c r="O3643"/>
      <c r="T3643"/>
      <c r="Y3643"/>
      <c r="AD3643"/>
      <c r="AI3643"/>
    </row>
    <row r="3644" spans="1:35">
      <c r="A3644" s="12"/>
      <c r="B3644"/>
      <c r="E3644"/>
      <c r="J3644"/>
      <c r="O3644"/>
      <c r="T3644"/>
      <c r="Y3644"/>
      <c r="AD3644"/>
      <c r="AI3644"/>
    </row>
    <row r="3645" spans="1:35">
      <c r="A3645" s="12"/>
      <c r="B3645"/>
      <c r="E3645"/>
      <c r="J3645"/>
      <c r="O3645"/>
      <c r="T3645"/>
      <c r="Y3645"/>
      <c r="AD3645"/>
      <c r="AI3645"/>
    </row>
    <row r="3646" spans="1:35">
      <c r="A3646" s="12"/>
      <c r="B3646"/>
      <c r="E3646"/>
      <c r="J3646"/>
      <c r="O3646"/>
      <c r="T3646"/>
      <c r="Y3646"/>
      <c r="AD3646"/>
      <c r="AI3646"/>
    </row>
    <row r="3647" spans="1:35">
      <c r="A3647" s="12"/>
      <c r="B3647"/>
      <c r="E3647"/>
      <c r="J3647"/>
      <c r="O3647"/>
      <c r="T3647"/>
      <c r="Y3647"/>
      <c r="AD3647"/>
      <c r="AI3647"/>
    </row>
    <row r="3648" spans="1:35">
      <c r="A3648" s="12"/>
      <c r="B3648"/>
      <c r="E3648"/>
      <c r="J3648"/>
      <c r="O3648"/>
      <c r="T3648"/>
      <c r="Y3648"/>
      <c r="AD3648"/>
      <c r="AI3648"/>
    </row>
    <row r="3649" spans="1:35">
      <c r="A3649" s="12"/>
      <c r="B3649"/>
      <c r="E3649"/>
      <c r="J3649"/>
      <c r="O3649"/>
      <c r="T3649"/>
      <c r="Y3649"/>
      <c r="AD3649"/>
      <c r="AI3649"/>
    </row>
    <row r="3650" spans="1:35">
      <c r="A3650" s="12"/>
      <c r="B3650"/>
      <c r="E3650"/>
      <c r="J3650"/>
      <c r="O3650"/>
      <c r="T3650"/>
      <c r="Y3650"/>
      <c r="AD3650"/>
      <c r="AI3650"/>
    </row>
    <row r="3651" spans="1:35">
      <c r="A3651" s="12"/>
      <c r="B3651"/>
      <c r="E3651"/>
      <c r="J3651"/>
      <c r="O3651"/>
      <c r="T3651"/>
      <c r="Y3651"/>
      <c r="AD3651"/>
      <c r="AI3651"/>
    </row>
    <row r="3652" spans="1:35">
      <c r="A3652" s="12"/>
      <c r="B3652"/>
      <c r="E3652"/>
      <c r="J3652"/>
      <c r="O3652"/>
      <c r="T3652"/>
      <c r="Y3652"/>
      <c r="AD3652"/>
      <c r="AI3652"/>
    </row>
    <row r="3653" spans="1:35">
      <c r="A3653" s="12"/>
      <c r="B3653"/>
      <c r="E3653"/>
      <c r="J3653"/>
      <c r="O3653"/>
      <c r="T3653"/>
      <c r="Y3653"/>
      <c r="AD3653"/>
      <c r="AI3653"/>
    </row>
    <row r="3654" spans="1:35">
      <c r="A3654" s="12"/>
      <c r="B3654"/>
      <c r="E3654"/>
      <c r="J3654"/>
      <c r="O3654"/>
      <c r="T3654"/>
      <c r="Y3654"/>
      <c r="AD3654"/>
      <c r="AI3654"/>
    </row>
    <row r="3655" spans="1:35">
      <c r="A3655" s="12"/>
      <c r="B3655"/>
      <c r="E3655"/>
      <c r="J3655"/>
      <c r="O3655"/>
      <c r="T3655"/>
      <c r="Y3655"/>
      <c r="AD3655"/>
      <c r="AI3655"/>
    </row>
    <row r="3656" spans="1:35">
      <c r="A3656" s="12"/>
      <c r="B3656"/>
      <c r="E3656"/>
      <c r="J3656"/>
      <c r="O3656"/>
      <c r="T3656"/>
      <c r="Y3656"/>
      <c r="AD3656"/>
      <c r="AI3656"/>
    </row>
    <row r="3657" spans="1:35">
      <c r="A3657" s="12"/>
      <c r="B3657"/>
      <c r="E3657"/>
      <c r="J3657"/>
      <c r="O3657"/>
      <c r="T3657"/>
      <c r="Y3657"/>
      <c r="AD3657"/>
      <c r="AI3657"/>
    </row>
    <row r="3658" spans="1:35">
      <c r="A3658" s="12"/>
      <c r="B3658"/>
      <c r="E3658"/>
      <c r="J3658"/>
      <c r="O3658"/>
      <c r="T3658"/>
      <c r="Y3658"/>
      <c r="AD3658"/>
      <c r="AI3658"/>
    </row>
    <row r="3659" spans="1:35">
      <c r="A3659" s="12"/>
      <c r="B3659"/>
      <c r="E3659"/>
      <c r="J3659"/>
      <c r="O3659"/>
      <c r="T3659"/>
      <c r="Y3659"/>
      <c r="AD3659"/>
      <c r="AI3659"/>
    </row>
    <row r="3660" spans="1:35">
      <c r="A3660" s="12"/>
      <c r="B3660"/>
      <c r="E3660"/>
      <c r="J3660"/>
      <c r="O3660"/>
      <c r="T3660"/>
      <c r="Y3660"/>
      <c r="AD3660"/>
      <c r="AI3660"/>
    </row>
    <row r="3661" spans="1:35">
      <c r="A3661" s="12"/>
      <c r="B3661"/>
      <c r="E3661"/>
      <c r="J3661"/>
      <c r="O3661"/>
      <c r="T3661"/>
      <c r="Y3661"/>
      <c r="AD3661"/>
      <c r="AI3661"/>
    </row>
    <row r="3662" spans="1:35">
      <c r="A3662" s="12"/>
      <c r="B3662"/>
      <c r="E3662"/>
      <c r="J3662"/>
      <c r="O3662"/>
      <c r="T3662"/>
      <c r="Y3662"/>
      <c r="AD3662"/>
      <c r="AI3662"/>
    </row>
    <row r="3663" spans="1:35">
      <c r="A3663" s="12"/>
      <c r="B3663"/>
      <c r="E3663"/>
      <c r="J3663"/>
      <c r="O3663"/>
      <c r="T3663"/>
      <c r="Y3663"/>
      <c r="AD3663"/>
      <c r="AI3663"/>
    </row>
    <row r="3664" spans="1:35">
      <c r="A3664" s="12"/>
      <c r="B3664"/>
      <c r="E3664"/>
      <c r="J3664"/>
      <c r="O3664"/>
      <c r="T3664"/>
      <c r="Y3664"/>
      <c r="AD3664"/>
      <c r="AI3664"/>
    </row>
    <row r="3665" spans="1:35">
      <c r="A3665" s="12"/>
      <c r="B3665"/>
      <c r="E3665"/>
      <c r="J3665"/>
      <c r="O3665"/>
      <c r="T3665"/>
      <c r="Y3665"/>
      <c r="AD3665"/>
      <c r="AI3665"/>
    </row>
    <row r="3666" spans="1:35">
      <c r="A3666" s="12"/>
      <c r="B3666"/>
      <c r="E3666"/>
      <c r="J3666"/>
      <c r="O3666"/>
      <c r="T3666"/>
      <c r="Y3666"/>
      <c r="AD3666"/>
      <c r="AI3666"/>
    </row>
    <row r="3667" spans="1:35">
      <c r="A3667" s="12"/>
      <c r="B3667"/>
      <c r="E3667"/>
      <c r="J3667"/>
      <c r="O3667"/>
      <c r="T3667"/>
      <c r="Y3667"/>
      <c r="AD3667"/>
      <c r="AI3667"/>
    </row>
    <row r="3668" spans="1:35">
      <c r="A3668" s="12"/>
      <c r="B3668"/>
      <c r="E3668"/>
      <c r="J3668"/>
      <c r="O3668"/>
      <c r="T3668"/>
      <c r="Y3668"/>
      <c r="AD3668"/>
      <c r="AI3668"/>
    </row>
    <row r="3669" spans="1:35">
      <c r="A3669" s="12"/>
      <c r="B3669"/>
      <c r="E3669"/>
      <c r="J3669"/>
      <c r="O3669"/>
      <c r="T3669"/>
      <c r="Y3669"/>
      <c r="AD3669"/>
      <c r="AI3669"/>
    </row>
    <row r="3670" spans="1:35">
      <c r="A3670" s="12"/>
      <c r="B3670"/>
      <c r="E3670"/>
      <c r="J3670"/>
      <c r="O3670"/>
      <c r="T3670"/>
      <c r="Y3670"/>
      <c r="AD3670"/>
      <c r="AI3670"/>
    </row>
    <row r="3671" spans="1:35">
      <c r="A3671" s="12"/>
      <c r="B3671"/>
      <c r="E3671"/>
      <c r="J3671"/>
      <c r="O3671"/>
      <c r="T3671"/>
      <c r="Y3671"/>
      <c r="AD3671"/>
      <c r="AI3671"/>
    </row>
    <row r="3672" spans="1:35">
      <c r="A3672" s="12"/>
      <c r="B3672"/>
      <c r="E3672"/>
      <c r="J3672"/>
      <c r="O3672"/>
      <c r="T3672"/>
      <c r="Y3672"/>
      <c r="AD3672"/>
      <c r="AI3672"/>
    </row>
    <row r="3673" spans="1:35">
      <c r="A3673" s="12"/>
      <c r="B3673"/>
      <c r="E3673"/>
      <c r="J3673"/>
      <c r="O3673"/>
      <c r="T3673"/>
      <c r="Y3673"/>
      <c r="AD3673"/>
      <c r="AI3673"/>
    </row>
    <row r="3674" spans="1:35">
      <c r="A3674" s="12"/>
      <c r="B3674"/>
      <c r="E3674"/>
      <c r="J3674"/>
      <c r="O3674"/>
      <c r="T3674"/>
      <c r="Y3674"/>
      <c r="AD3674"/>
      <c r="AI3674"/>
    </row>
    <row r="3675" spans="1:35">
      <c r="A3675" s="12"/>
      <c r="B3675"/>
      <c r="E3675"/>
      <c r="J3675"/>
      <c r="O3675"/>
      <c r="T3675"/>
      <c r="Y3675"/>
      <c r="AD3675"/>
      <c r="AI3675"/>
    </row>
    <row r="3676" spans="1:35">
      <c r="A3676" s="12"/>
      <c r="B3676"/>
      <c r="E3676"/>
      <c r="J3676"/>
      <c r="O3676"/>
      <c r="T3676"/>
      <c r="Y3676"/>
      <c r="AD3676"/>
      <c r="AI3676"/>
    </row>
    <row r="3677" spans="1:35">
      <c r="A3677" s="12"/>
      <c r="B3677"/>
      <c r="E3677"/>
      <c r="J3677"/>
      <c r="O3677"/>
      <c r="T3677"/>
      <c r="Y3677"/>
      <c r="AD3677"/>
      <c r="AI3677"/>
    </row>
    <row r="3678" spans="1:35">
      <c r="A3678" s="12"/>
      <c r="B3678"/>
      <c r="E3678"/>
      <c r="J3678"/>
      <c r="O3678"/>
      <c r="T3678"/>
      <c r="Y3678"/>
      <c r="AD3678"/>
      <c r="AI3678"/>
    </row>
    <row r="3679" spans="1:35">
      <c r="A3679" s="12"/>
      <c r="B3679"/>
      <c r="E3679"/>
      <c r="J3679"/>
      <c r="O3679"/>
      <c r="T3679"/>
      <c r="Y3679"/>
      <c r="AD3679"/>
      <c r="AI3679"/>
    </row>
    <row r="3680" spans="1:35">
      <c r="A3680" s="12"/>
      <c r="B3680"/>
      <c r="E3680"/>
      <c r="J3680"/>
      <c r="O3680"/>
      <c r="T3680"/>
      <c r="Y3680"/>
      <c r="AD3680"/>
      <c r="AI3680"/>
    </row>
    <row r="3681" spans="1:35">
      <c r="A3681" s="12"/>
      <c r="B3681"/>
      <c r="E3681"/>
      <c r="J3681"/>
      <c r="O3681"/>
      <c r="T3681"/>
      <c r="Y3681"/>
      <c r="AD3681"/>
      <c r="AI3681"/>
    </row>
    <row r="3682" spans="1:35">
      <c r="A3682" s="12"/>
      <c r="B3682"/>
      <c r="E3682"/>
      <c r="J3682"/>
      <c r="O3682"/>
      <c r="T3682"/>
      <c r="Y3682"/>
      <c r="AD3682"/>
      <c r="AI3682"/>
    </row>
    <row r="3683" spans="1:35">
      <c r="A3683" s="12"/>
      <c r="B3683"/>
      <c r="E3683"/>
      <c r="J3683"/>
      <c r="O3683"/>
      <c r="T3683"/>
      <c r="Y3683"/>
      <c r="AD3683"/>
      <c r="AI3683"/>
    </row>
    <row r="3684" spans="1:35">
      <c r="A3684" s="12"/>
      <c r="B3684"/>
      <c r="E3684"/>
      <c r="J3684"/>
      <c r="O3684"/>
      <c r="T3684"/>
      <c r="Y3684"/>
      <c r="AD3684"/>
      <c r="AI3684"/>
    </row>
    <row r="3685" spans="1:35">
      <c r="A3685" s="12"/>
      <c r="B3685"/>
      <c r="E3685"/>
      <c r="J3685"/>
      <c r="O3685"/>
      <c r="T3685"/>
      <c r="Y3685"/>
      <c r="AD3685"/>
      <c r="AI3685"/>
    </row>
    <row r="3686" spans="1:35">
      <c r="A3686" s="12"/>
      <c r="B3686"/>
      <c r="E3686"/>
      <c r="J3686"/>
      <c r="O3686"/>
      <c r="T3686"/>
      <c r="Y3686"/>
      <c r="AD3686"/>
      <c r="AI3686"/>
    </row>
    <row r="3687" spans="1:35">
      <c r="A3687" s="12"/>
      <c r="B3687"/>
      <c r="E3687"/>
      <c r="J3687"/>
      <c r="O3687"/>
      <c r="T3687"/>
      <c r="Y3687"/>
      <c r="AD3687"/>
      <c r="AI3687"/>
    </row>
    <row r="3688" spans="1:35">
      <c r="A3688" s="12"/>
      <c r="B3688"/>
      <c r="E3688"/>
      <c r="J3688"/>
      <c r="O3688"/>
      <c r="T3688"/>
      <c r="Y3688"/>
      <c r="AD3688"/>
      <c r="AI3688"/>
    </row>
    <row r="3689" spans="1:35">
      <c r="A3689" s="12"/>
      <c r="B3689"/>
      <c r="E3689"/>
      <c r="J3689"/>
      <c r="O3689"/>
      <c r="T3689"/>
      <c r="Y3689"/>
      <c r="AD3689"/>
      <c r="AI3689"/>
    </row>
    <row r="3690" spans="1:35">
      <c r="A3690" s="12"/>
      <c r="B3690"/>
      <c r="E3690"/>
      <c r="J3690"/>
      <c r="O3690"/>
      <c r="T3690"/>
      <c r="Y3690"/>
      <c r="AD3690"/>
      <c r="AI3690"/>
    </row>
    <row r="3691" spans="1:35">
      <c r="A3691" s="12"/>
      <c r="B3691"/>
      <c r="E3691"/>
      <c r="J3691"/>
      <c r="O3691"/>
      <c r="T3691"/>
      <c r="Y3691"/>
      <c r="AD3691"/>
      <c r="AI3691"/>
    </row>
    <row r="3692" spans="1:35">
      <c r="A3692" s="12"/>
      <c r="B3692"/>
      <c r="E3692"/>
      <c r="J3692"/>
      <c r="O3692"/>
      <c r="T3692"/>
      <c r="Y3692"/>
      <c r="AD3692"/>
      <c r="AI3692"/>
    </row>
    <row r="3693" spans="1:35">
      <c r="A3693" s="12"/>
      <c r="B3693"/>
      <c r="E3693"/>
      <c r="J3693"/>
      <c r="O3693"/>
      <c r="T3693"/>
      <c r="Y3693"/>
      <c r="AD3693"/>
      <c r="AI3693"/>
    </row>
    <row r="3694" spans="1:35">
      <c r="A3694" s="12"/>
      <c r="B3694"/>
      <c r="E3694"/>
      <c r="J3694"/>
      <c r="O3694"/>
      <c r="T3694"/>
      <c r="Y3694"/>
      <c r="AD3694"/>
      <c r="AI3694"/>
    </row>
    <row r="3695" spans="1:35">
      <c r="A3695" s="12"/>
      <c r="B3695"/>
      <c r="E3695"/>
      <c r="J3695"/>
      <c r="O3695"/>
      <c r="T3695"/>
      <c r="Y3695"/>
      <c r="AD3695"/>
      <c r="AI3695"/>
    </row>
    <row r="3696" spans="1:35">
      <c r="A3696" s="12"/>
      <c r="B3696"/>
      <c r="E3696"/>
      <c r="J3696"/>
      <c r="O3696"/>
      <c r="T3696"/>
      <c r="Y3696"/>
      <c r="AD3696"/>
      <c r="AI3696"/>
    </row>
    <row r="3697" spans="1:35">
      <c r="A3697" s="12"/>
      <c r="B3697"/>
      <c r="E3697"/>
      <c r="J3697"/>
      <c r="O3697"/>
      <c r="T3697"/>
      <c r="Y3697"/>
      <c r="AD3697"/>
      <c r="AI3697"/>
    </row>
    <row r="3698" spans="1:35">
      <c r="A3698" s="12"/>
      <c r="B3698"/>
      <c r="E3698"/>
      <c r="J3698"/>
      <c r="O3698"/>
      <c r="T3698"/>
      <c r="Y3698"/>
      <c r="AD3698"/>
      <c r="AI3698"/>
    </row>
    <row r="3699" spans="1:35">
      <c r="A3699" s="12"/>
      <c r="B3699"/>
      <c r="E3699"/>
      <c r="J3699"/>
      <c r="O3699"/>
      <c r="T3699"/>
      <c r="Y3699"/>
      <c r="AD3699"/>
      <c r="AI3699"/>
    </row>
    <row r="3700" spans="1:35">
      <c r="A3700" s="12"/>
      <c r="B3700"/>
      <c r="E3700"/>
      <c r="J3700"/>
      <c r="O3700"/>
      <c r="T3700"/>
      <c r="Y3700"/>
      <c r="AD3700"/>
      <c r="AI3700"/>
    </row>
    <row r="3701" spans="1:35">
      <c r="A3701" s="12"/>
      <c r="B3701"/>
      <c r="E3701"/>
      <c r="J3701"/>
      <c r="O3701"/>
      <c r="T3701"/>
      <c r="Y3701"/>
      <c r="AD3701"/>
      <c r="AI3701"/>
    </row>
    <row r="3702" spans="1:35">
      <c r="A3702" s="12"/>
      <c r="B3702"/>
      <c r="E3702"/>
      <c r="J3702"/>
      <c r="O3702"/>
      <c r="T3702"/>
      <c r="Y3702"/>
      <c r="AD3702"/>
      <c r="AI3702"/>
    </row>
    <row r="3703" spans="1:35">
      <c r="A3703" s="12"/>
      <c r="B3703"/>
      <c r="E3703"/>
      <c r="J3703"/>
      <c r="O3703"/>
      <c r="T3703"/>
      <c r="Y3703"/>
      <c r="AD3703"/>
      <c r="AI3703"/>
    </row>
    <row r="3704" spans="1:35">
      <c r="A3704" s="12"/>
      <c r="B3704"/>
      <c r="E3704"/>
      <c r="J3704"/>
      <c r="O3704"/>
      <c r="T3704"/>
      <c r="Y3704"/>
      <c r="AD3704"/>
      <c r="AI3704"/>
    </row>
    <row r="3705" spans="1:35">
      <c r="A3705" s="12"/>
      <c r="B3705"/>
      <c r="E3705"/>
      <c r="J3705"/>
      <c r="O3705"/>
      <c r="T3705"/>
      <c r="Y3705"/>
      <c r="AD3705"/>
      <c r="AI3705"/>
    </row>
    <row r="3706" spans="1:35">
      <c r="A3706" s="12"/>
      <c r="B3706"/>
      <c r="E3706"/>
      <c r="J3706"/>
      <c r="O3706"/>
      <c r="T3706"/>
      <c r="Y3706"/>
      <c r="AD3706"/>
      <c r="AI3706"/>
    </row>
    <row r="3707" spans="1:35">
      <c r="A3707" s="12"/>
      <c r="B3707"/>
      <c r="E3707"/>
      <c r="J3707"/>
      <c r="O3707"/>
      <c r="T3707"/>
      <c r="Y3707"/>
      <c r="AD3707"/>
      <c r="AI3707"/>
    </row>
    <row r="3708" spans="1:35">
      <c r="A3708" s="12"/>
      <c r="B3708"/>
      <c r="E3708"/>
      <c r="J3708"/>
      <c r="O3708"/>
      <c r="T3708"/>
      <c r="Y3708"/>
      <c r="AD3708"/>
      <c r="AI3708"/>
    </row>
    <row r="3709" spans="1:35">
      <c r="A3709" s="12"/>
      <c r="B3709"/>
      <c r="E3709"/>
      <c r="J3709"/>
      <c r="O3709"/>
      <c r="T3709"/>
      <c r="Y3709"/>
      <c r="AD3709"/>
      <c r="AI3709"/>
    </row>
    <row r="3710" spans="1:35">
      <c r="A3710" s="12"/>
      <c r="B3710"/>
      <c r="E3710"/>
      <c r="J3710"/>
      <c r="O3710"/>
      <c r="T3710"/>
      <c r="Y3710"/>
      <c r="AD3710"/>
      <c r="AI3710"/>
    </row>
    <row r="3711" spans="1:35">
      <c r="A3711" s="12"/>
      <c r="B3711"/>
      <c r="E3711"/>
      <c r="J3711"/>
      <c r="O3711"/>
      <c r="T3711"/>
      <c r="Y3711"/>
      <c r="AD3711"/>
      <c r="AI3711"/>
    </row>
    <row r="3712" spans="1:35">
      <c r="A3712" s="12"/>
      <c r="B3712"/>
      <c r="E3712"/>
      <c r="J3712"/>
      <c r="O3712"/>
      <c r="T3712"/>
      <c r="Y3712"/>
      <c r="AD3712"/>
      <c r="AI3712"/>
    </row>
    <row r="3713" spans="1:35">
      <c r="A3713" s="12"/>
      <c r="B3713"/>
      <c r="E3713"/>
      <c r="J3713"/>
      <c r="O3713"/>
      <c r="T3713"/>
      <c r="Y3713"/>
      <c r="AD3713"/>
      <c r="AI3713"/>
    </row>
    <row r="3714" spans="1:35">
      <c r="A3714" s="12"/>
      <c r="B3714"/>
      <c r="E3714"/>
      <c r="J3714"/>
      <c r="O3714"/>
      <c r="T3714"/>
      <c r="Y3714"/>
      <c r="AD3714"/>
      <c r="AI3714"/>
    </row>
    <row r="3715" spans="1:35">
      <c r="A3715" s="12"/>
      <c r="B3715"/>
      <c r="E3715"/>
      <c r="J3715"/>
      <c r="O3715"/>
      <c r="T3715"/>
      <c r="Y3715"/>
      <c r="AD3715"/>
      <c r="AI3715"/>
    </row>
    <row r="3716" spans="1:35">
      <c r="A3716" s="12"/>
      <c r="B3716"/>
      <c r="E3716"/>
      <c r="J3716"/>
      <c r="O3716"/>
      <c r="T3716"/>
      <c r="Y3716"/>
      <c r="AD3716"/>
      <c r="AI3716"/>
    </row>
    <row r="3717" spans="1:35">
      <c r="A3717" s="12"/>
      <c r="B3717"/>
      <c r="E3717"/>
      <c r="J3717"/>
      <c r="O3717"/>
      <c r="T3717"/>
      <c r="Y3717"/>
      <c r="AD3717"/>
      <c r="AI3717"/>
    </row>
    <row r="3718" spans="1:35">
      <c r="A3718" s="12"/>
      <c r="B3718"/>
      <c r="E3718"/>
      <c r="J3718"/>
      <c r="O3718"/>
      <c r="T3718"/>
      <c r="Y3718"/>
      <c r="AD3718"/>
      <c r="AI3718"/>
    </row>
    <row r="3719" spans="1:35">
      <c r="A3719" s="12"/>
      <c r="B3719"/>
      <c r="E3719"/>
      <c r="J3719"/>
      <c r="O3719"/>
      <c r="T3719"/>
      <c r="Y3719"/>
      <c r="AD3719"/>
      <c r="AI3719"/>
    </row>
    <row r="3720" spans="1:35">
      <c r="A3720" s="12"/>
      <c r="B3720"/>
      <c r="E3720"/>
      <c r="J3720"/>
      <c r="O3720"/>
      <c r="T3720"/>
      <c r="Y3720"/>
      <c r="AD3720"/>
      <c r="AI3720"/>
    </row>
    <row r="3721" spans="1:35">
      <c r="A3721" s="12"/>
      <c r="B3721"/>
      <c r="E3721"/>
      <c r="J3721"/>
      <c r="O3721"/>
      <c r="T3721"/>
      <c r="Y3721"/>
      <c r="AD3721"/>
      <c r="AI3721"/>
    </row>
    <row r="3722" spans="1:35">
      <c r="A3722" s="12"/>
      <c r="B3722"/>
      <c r="E3722"/>
      <c r="J3722"/>
      <c r="O3722"/>
      <c r="T3722"/>
      <c r="Y3722"/>
      <c r="AD3722"/>
      <c r="AI3722"/>
    </row>
    <row r="3723" spans="1:35">
      <c r="A3723" s="12"/>
      <c r="B3723"/>
      <c r="E3723"/>
      <c r="J3723"/>
      <c r="O3723"/>
      <c r="T3723"/>
      <c r="Y3723"/>
      <c r="AD3723"/>
      <c r="AI3723"/>
    </row>
    <row r="3724" spans="1:35">
      <c r="A3724" s="12"/>
      <c r="B3724"/>
      <c r="E3724"/>
      <c r="J3724"/>
      <c r="O3724"/>
      <c r="T3724"/>
      <c r="Y3724"/>
      <c r="AD3724"/>
      <c r="AI3724"/>
    </row>
    <row r="3725" spans="1:35">
      <c r="A3725" s="12"/>
      <c r="B3725"/>
      <c r="E3725"/>
      <c r="J3725"/>
      <c r="O3725"/>
      <c r="T3725"/>
      <c r="Y3725"/>
      <c r="AD3725"/>
      <c r="AI3725"/>
    </row>
    <row r="3726" spans="1:35">
      <c r="A3726" s="12"/>
      <c r="B3726"/>
      <c r="E3726"/>
      <c r="J3726"/>
      <c r="O3726"/>
      <c r="T3726"/>
      <c r="Y3726"/>
      <c r="AD3726"/>
      <c r="AI3726"/>
    </row>
    <row r="3727" spans="1:35">
      <c r="A3727" s="12"/>
      <c r="B3727"/>
      <c r="E3727"/>
      <c r="J3727"/>
      <c r="O3727"/>
      <c r="T3727"/>
      <c r="Y3727"/>
      <c r="AD3727"/>
      <c r="AI3727"/>
    </row>
    <row r="3728" spans="1:35">
      <c r="A3728" s="12"/>
      <c r="B3728"/>
      <c r="E3728"/>
      <c r="J3728"/>
      <c r="O3728"/>
      <c r="T3728"/>
      <c r="Y3728"/>
      <c r="AD3728"/>
      <c r="AI3728"/>
    </row>
    <row r="3729" spans="1:35">
      <c r="A3729" s="12"/>
      <c r="B3729"/>
      <c r="E3729"/>
      <c r="J3729"/>
      <c r="O3729"/>
      <c r="T3729"/>
      <c r="Y3729"/>
      <c r="AD3729"/>
      <c r="AI3729"/>
    </row>
    <row r="3730" spans="1:35">
      <c r="A3730" s="12"/>
      <c r="B3730"/>
      <c r="E3730"/>
      <c r="J3730"/>
      <c r="O3730"/>
      <c r="T3730"/>
      <c r="Y3730"/>
      <c r="AD3730"/>
      <c r="AI3730"/>
    </row>
    <row r="3731" spans="1:35">
      <c r="A3731" s="12"/>
      <c r="B3731"/>
      <c r="E3731"/>
      <c r="J3731"/>
      <c r="O3731"/>
      <c r="T3731"/>
      <c r="Y3731"/>
      <c r="AD3731"/>
      <c r="AI3731"/>
    </row>
    <row r="3732" spans="1:35">
      <c r="A3732" s="12"/>
      <c r="B3732"/>
      <c r="E3732"/>
      <c r="J3732"/>
      <c r="O3732"/>
      <c r="T3732"/>
      <c r="Y3732"/>
      <c r="AD3732"/>
      <c r="AI3732"/>
    </row>
    <row r="3733" spans="1:35">
      <c r="A3733" s="12"/>
      <c r="B3733"/>
      <c r="E3733"/>
      <c r="J3733"/>
      <c r="O3733"/>
      <c r="T3733"/>
      <c r="Y3733"/>
      <c r="AD3733"/>
      <c r="AI3733"/>
    </row>
    <row r="3734" spans="1:35">
      <c r="A3734" s="12"/>
      <c r="B3734"/>
      <c r="E3734"/>
      <c r="J3734"/>
      <c r="O3734"/>
      <c r="T3734"/>
      <c r="Y3734"/>
      <c r="AD3734"/>
      <c r="AI3734"/>
    </row>
    <row r="3735" spans="1:35">
      <c r="A3735" s="12"/>
      <c r="B3735"/>
      <c r="E3735"/>
      <c r="J3735"/>
      <c r="O3735"/>
      <c r="T3735"/>
      <c r="Y3735"/>
      <c r="AD3735"/>
      <c r="AI3735"/>
    </row>
    <row r="3736" spans="1:35">
      <c r="A3736" s="12"/>
      <c r="B3736"/>
      <c r="E3736"/>
      <c r="J3736"/>
      <c r="O3736"/>
      <c r="T3736"/>
      <c r="Y3736"/>
      <c r="AD3736"/>
      <c r="AI3736"/>
    </row>
    <row r="3737" spans="1:35">
      <c r="A3737" s="12"/>
      <c r="B3737"/>
      <c r="E3737"/>
      <c r="J3737"/>
      <c r="O3737"/>
      <c r="T3737"/>
      <c r="Y3737"/>
      <c r="AD3737"/>
      <c r="AI3737"/>
    </row>
    <row r="3738" spans="1:35">
      <c r="A3738" s="12"/>
      <c r="B3738"/>
      <c r="E3738"/>
      <c r="J3738"/>
      <c r="O3738"/>
      <c r="T3738"/>
      <c r="Y3738"/>
      <c r="AD3738"/>
      <c r="AI3738"/>
    </row>
    <row r="3739" spans="1:35">
      <c r="A3739" s="12"/>
      <c r="B3739"/>
      <c r="E3739"/>
      <c r="J3739"/>
      <c r="O3739"/>
      <c r="T3739"/>
      <c r="Y3739"/>
      <c r="AD3739"/>
      <c r="AI3739"/>
    </row>
    <row r="3740" spans="1:35">
      <c r="A3740" s="12"/>
      <c r="B3740"/>
      <c r="E3740"/>
      <c r="J3740"/>
      <c r="O3740"/>
      <c r="T3740"/>
      <c r="Y3740"/>
      <c r="AD3740"/>
      <c r="AI3740"/>
    </row>
    <row r="3741" spans="1:35">
      <c r="A3741" s="12"/>
      <c r="B3741"/>
      <c r="E3741"/>
      <c r="J3741"/>
      <c r="O3741"/>
      <c r="T3741"/>
      <c r="Y3741"/>
      <c r="AD3741"/>
      <c r="AI3741"/>
    </row>
    <row r="3742" spans="1:35">
      <c r="A3742" s="12"/>
      <c r="B3742"/>
      <c r="E3742"/>
      <c r="J3742"/>
      <c r="O3742"/>
      <c r="T3742"/>
      <c r="Y3742"/>
      <c r="AD3742"/>
      <c r="AI3742"/>
    </row>
    <row r="3743" spans="1:35">
      <c r="A3743" s="12"/>
      <c r="B3743"/>
      <c r="E3743"/>
      <c r="J3743"/>
      <c r="O3743"/>
      <c r="T3743"/>
      <c r="Y3743"/>
      <c r="AD3743"/>
      <c r="AI3743"/>
    </row>
    <row r="3744" spans="1:35">
      <c r="A3744" s="12"/>
      <c r="B3744"/>
      <c r="E3744"/>
      <c r="J3744"/>
      <c r="O3744"/>
      <c r="T3744"/>
      <c r="Y3744"/>
      <c r="AD3744"/>
      <c r="AI3744"/>
    </row>
    <row r="3745" spans="1:35">
      <c r="A3745" s="12"/>
      <c r="B3745"/>
      <c r="E3745"/>
      <c r="J3745"/>
      <c r="O3745"/>
      <c r="T3745"/>
      <c r="Y3745"/>
      <c r="AD3745"/>
      <c r="AI3745"/>
    </row>
    <row r="3746" spans="1:35">
      <c r="A3746" s="12"/>
      <c r="B3746"/>
      <c r="E3746"/>
      <c r="J3746"/>
      <c r="O3746"/>
      <c r="T3746"/>
      <c r="Y3746"/>
      <c r="AD3746"/>
      <c r="AI3746"/>
    </row>
    <row r="3747" spans="1:35">
      <c r="A3747" s="12"/>
      <c r="B3747"/>
      <c r="E3747"/>
      <c r="J3747"/>
      <c r="O3747"/>
      <c r="T3747"/>
      <c r="Y3747"/>
      <c r="AD3747"/>
      <c r="AI3747"/>
    </row>
    <row r="3748" spans="1:35">
      <c r="A3748" s="12"/>
      <c r="B3748"/>
      <c r="E3748"/>
      <c r="J3748"/>
      <c r="O3748"/>
      <c r="T3748"/>
      <c r="Y3748"/>
      <c r="AD3748"/>
      <c r="AI3748"/>
    </row>
    <row r="3749" spans="1:35">
      <c r="A3749" s="12"/>
      <c r="B3749"/>
      <c r="E3749"/>
      <c r="J3749"/>
      <c r="O3749"/>
      <c r="T3749"/>
      <c r="Y3749"/>
      <c r="AD3749"/>
      <c r="AI3749"/>
    </row>
    <row r="3750" spans="1:35">
      <c r="A3750" s="12"/>
      <c r="B3750"/>
      <c r="E3750"/>
      <c r="J3750"/>
      <c r="O3750"/>
      <c r="T3750"/>
      <c r="Y3750"/>
      <c r="AD3750"/>
      <c r="AI3750"/>
    </row>
    <row r="3751" spans="1:35">
      <c r="A3751" s="12"/>
      <c r="B3751"/>
      <c r="E3751"/>
      <c r="J3751"/>
      <c r="O3751"/>
      <c r="T3751"/>
      <c r="Y3751"/>
      <c r="AD3751"/>
      <c r="AI3751"/>
    </row>
    <row r="3752" spans="1:35">
      <c r="A3752" s="12"/>
      <c r="B3752"/>
      <c r="E3752"/>
      <c r="J3752"/>
      <c r="O3752"/>
      <c r="T3752"/>
      <c r="Y3752"/>
      <c r="AD3752"/>
      <c r="AI3752"/>
    </row>
    <row r="3753" spans="1:35">
      <c r="A3753" s="12"/>
      <c r="B3753"/>
      <c r="E3753"/>
      <c r="J3753"/>
      <c r="O3753"/>
      <c r="T3753"/>
      <c r="Y3753"/>
      <c r="AD3753"/>
      <c r="AI3753"/>
    </row>
    <row r="3754" spans="1:35">
      <c r="A3754" s="12"/>
      <c r="B3754"/>
      <c r="E3754"/>
      <c r="J3754"/>
      <c r="O3754"/>
      <c r="T3754"/>
      <c r="Y3754"/>
      <c r="AD3754"/>
      <c r="AI3754"/>
    </row>
    <row r="3755" spans="1:35">
      <c r="A3755" s="12"/>
      <c r="B3755"/>
      <c r="E3755"/>
      <c r="J3755"/>
      <c r="O3755"/>
      <c r="T3755"/>
      <c r="Y3755"/>
      <c r="AD3755"/>
      <c r="AI3755"/>
    </row>
    <row r="3756" spans="1:35">
      <c r="A3756" s="12"/>
      <c r="B3756"/>
      <c r="E3756"/>
      <c r="J3756"/>
      <c r="O3756"/>
      <c r="T3756"/>
      <c r="Y3756"/>
      <c r="AD3756"/>
      <c r="AI3756"/>
    </row>
    <row r="3757" spans="1:35">
      <c r="A3757" s="12"/>
      <c r="B3757"/>
      <c r="E3757"/>
      <c r="J3757"/>
      <c r="O3757"/>
      <c r="T3757"/>
      <c r="Y3757"/>
      <c r="AD3757"/>
      <c r="AI3757"/>
    </row>
    <row r="3758" spans="1:35">
      <c r="A3758" s="12"/>
      <c r="B3758"/>
      <c r="E3758"/>
      <c r="J3758"/>
      <c r="O3758"/>
      <c r="T3758"/>
      <c r="Y3758"/>
      <c r="AD3758"/>
      <c r="AI3758"/>
    </row>
    <row r="3759" spans="1:35">
      <c r="A3759" s="12"/>
      <c r="B3759"/>
      <c r="E3759"/>
      <c r="J3759"/>
      <c r="O3759"/>
      <c r="T3759"/>
      <c r="Y3759"/>
      <c r="AD3759"/>
      <c r="AI3759"/>
    </row>
    <row r="3760" spans="1:35">
      <c r="A3760" s="12"/>
      <c r="B3760"/>
      <c r="E3760"/>
      <c r="J3760"/>
      <c r="O3760"/>
      <c r="T3760"/>
      <c r="Y3760"/>
      <c r="AD3760"/>
      <c r="AI3760"/>
    </row>
    <row r="3761" spans="1:35">
      <c r="A3761" s="12"/>
      <c r="B3761"/>
      <c r="E3761"/>
      <c r="J3761"/>
      <c r="O3761"/>
      <c r="T3761"/>
      <c r="Y3761"/>
      <c r="AD3761"/>
      <c r="AI3761"/>
    </row>
    <row r="3762" spans="1:35">
      <c r="A3762" s="12"/>
      <c r="B3762"/>
      <c r="E3762"/>
      <c r="J3762"/>
      <c r="O3762"/>
      <c r="T3762"/>
      <c r="Y3762"/>
      <c r="AD3762"/>
      <c r="AI3762"/>
    </row>
    <row r="3763" spans="1:35">
      <c r="A3763" s="12"/>
      <c r="B3763"/>
      <c r="E3763"/>
      <c r="J3763"/>
      <c r="O3763"/>
      <c r="T3763"/>
      <c r="Y3763"/>
      <c r="AD3763"/>
      <c r="AI3763"/>
    </row>
    <row r="3764" spans="1:35">
      <c r="A3764" s="12"/>
      <c r="B3764"/>
      <c r="E3764"/>
      <c r="J3764"/>
      <c r="O3764"/>
      <c r="T3764"/>
      <c r="Y3764"/>
      <c r="AD3764"/>
      <c r="AI3764"/>
    </row>
    <row r="3765" spans="1:35">
      <c r="A3765" s="12"/>
      <c r="B3765"/>
      <c r="E3765"/>
      <c r="J3765"/>
      <c r="O3765"/>
      <c r="T3765"/>
      <c r="Y3765"/>
      <c r="AD3765"/>
      <c r="AI3765"/>
    </row>
    <row r="3766" spans="1:35">
      <c r="A3766" s="12"/>
      <c r="B3766"/>
      <c r="E3766"/>
      <c r="J3766"/>
      <c r="O3766"/>
      <c r="T3766"/>
      <c r="Y3766"/>
      <c r="AD3766"/>
      <c r="AI3766"/>
    </row>
    <row r="3767" spans="1:35">
      <c r="A3767" s="12"/>
      <c r="B3767"/>
      <c r="E3767"/>
      <c r="J3767"/>
      <c r="O3767"/>
      <c r="T3767"/>
      <c r="Y3767"/>
      <c r="AD3767"/>
      <c r="AI3767"/>
    </row>
    <row r="3768" spans="1:35">
      <c r="A3768" s="12"/>
      <c r="B3768"/>
      <c r="E3768"/>
      <c r="J3768"/>
      <c r="O3768"/>
      <c r="T3768"/>
      <c r="Y3768"/>
      <c r="AD3768"/>
      <c r="AI3768"/>
    </row>
    <row r="3769" spans="1:35">
      <c r="A3769" s="12"/>
      <c r="B3769"/>
      <c r="E3769"/>
      <c r="J3769"/>
      <c r="O3769"/>
      <c r="T3769"/>
      <c r="Y3769"/>
      <c r="AD3769"/>
      <c r="AI3769"/>
    </row>
    <row r="3770" spans="1:35">
      <c r="A3770" s="12"/>
      <c r="B3770"/>
      <c r="E3770"/>
      <c r="J3770"/>
      <c r="O3770"/>
      <c r="T3770"/>
      <c r="Y3770"/>
      <c r="AD3770"/>
      <c r="AI3770"/>
    </row>
    <row r="3771" spans="1:35">
      <c r="A3771" s="12"/>
      <c r="B3771"/>
      <c r="E3771"/>
      <c r="J3771"/>
      <c r="O3771"/>
      <c r="T3771"/>
      <c r="Y3771"/>
      <c r="AD3771"/>
      <c r="AI3771"/>
    </row>
    <row r="3772" spans="1:35">
      <c r="A3772" s="12"/>
      <c r="B3772"/>
      <c r="E3772"/>
      <c r="J3772"/>
      <c r="O3772"/>
      <c r="T3772"/>
      <c r="Y3772"/>
      <c r="AD3772"/>
      <c r="AI3772"/>
    </row>
    <row r="3773" spans="1:35">
      <c r="A3773" s="12"/>
      <c r="B3773"/>
      <c r="E3773"/>
      <c r="J3773"/>
      <c r="O3773"/>
      <c r="T3773"/>
      <c r="Y3773"/>
      <c r="AD3773"/>
      <c r="AI3773"/>
    </row>
    <row r="3774" spans="1:35">
      <c r="A3774" s="12"/>
      <c r="B3774"/>
      <c r="E3774"/>
      <c r="J3774"/>
      <c r="O3774"/>
      <c r="T3774"/>
      <c r="Y3774"/>
      <c r="AD3774"/>
      <c r="AI3774"/>
    </row>
    <row r="3775" spans="1:35">
      <c r="A3775" s="12"/>
      <c r="B3775"/>
      <c r="E3775"/>
      <c r="J3775"/>
      <c r="O3775"/>
      <c r="T3775"/>
      <c r="Y3775"/>
      <c r="AD3775"/>
      <c r="AI3775"/>
    </row>
    <row r="3776" spans="1:35">
      <c r="A3776" s="12"/>
      <c r="B3776"/>
      <c r="E3776"/>
      <c r="J3776"/>
      <c r="O3776"/>
      <c r="T3776"/>
      <c r="Y3776"/>
      <c r="AD3776"/>
      <c r="AI3776"/>
    </row>
    <row r="3777" spans="1:35">
      <c r="A3777" s="12"/>
      <c r="B3777"/>
      <c r="E3777"/>
      <c r="J3777"/>
      <c r="O3777"/>
      <c r="T3777"/>
      <c r="Y3777"/>
      <c r="AD3777"/>
      <c r="AI3777"/>
    </row>
    <row r="3778" spans="1:35">
      <c r="A3778" s="12"/>
      <c r="B3778"/>
      <c r="E3778"/>
      <c r="J3778"/>
      <c r="O3778"/>
      <c r="T3778"/>
      <c r="Y3778"/>
      <c r="AD3778"/>
      <c r="AI3778"/>
    </row>
    <row r="3779" spans="1:35">
      <c r="A3779" s="12"/>
      <c r="B3779"/>
      <c r="E3779"/>
      <c r="J3779"/>
      <c r="O3779"/>
      <c r="T3779"/>
      <c r="Y3779"/>
      <c r="AD3779"/>
      <c r="AI3779"/>
    </row>
    <row r="3780" spans="1:35">
      <c r="A3780" s="12"/>
      <c r="B3780"/>
      <c r="E3780"/>
      <c r="J3780"/>
      <c r="O3780"/>
      <c r="T3780"/>
      <c r="Y3780"/>
      <c r="AD3780"/>
      <c r="AI3780"/>
    </row>
    <row r="3781" spans="1:35">
      <c r="A3781" s="12"/>
      <c r="B3781"/>
      <c r="E3781"/>
      <c r="J3781"/>
      <c r="O3781"/>
      <c r="T3781"/>
      <c r="Y3781"/>
      <c r="AD3781"/>
      <c r="AI3781"/>
    </row>
    <row r="3782" spans="1:35">
      <c r="A3782" s="12"/>
      <c r="B3782"/>
      <c r="E3782"/>
      <c r="J3782"/>
      <c r="O3782"/>
      <c r="T3782"/>
      <c r="Y3782"/>
      <c r="AD3782"/>
      <c r="AI3782"/>
    </row>
    <row r="3783" spans="1:35">
      <c r="A3783" s="12"/>
      <c r="B3783"/>
      <c r="E3783"/>
      <c r="J3783"/>
      <c r="O3783"/>
      <c r="T3783"/>
      <c r="Y3783"/>
      <c r="AD3783"/>
      <c r="AI3783"/>
    </row>
    <row r="3784" spans="1:35">
      <c r="A3784" s="12"/>
      <c r="B3784"/>
      <c r="E3784"/>
      <c r="J3784"/>
      <c r="O3784"/>
      <c r="T3784"/>
      <c r="Y3784"/>
      <c r="AD3784"/>
      <c r="AI3784"/>
    </row>
    <row r="3785" spans="1:35">
      <c r="A3785" s="12"/>
      <c r="B3785"/>
      <c r="E3785"/>
      <c r="J3785"/>
      <c r="O3785"/>
      <c r="T3785"/>
      <c r="Y3785"/>
      <c r="AD3785"/>
      <c r="AI3785"/>
    </row>
    <row r="3786" spans="1:35">
      <c r="A3786" s="12"/>
      <c r="B3786"/>
      <c r="E3786"/>
      <c r="J3786"/>
      <c r="O3786"/>
      <c r="T3786"/>
      <c r="Y3786"/>
      <c r="AD3786"/>
      <c r="AI3786"/>
    </row>
    <row r="3787" spans="1:35">
      <c r="A3787" s="12"/>
      <c r="B3787"/>
      <c r="E3787"/>
      <c r="J3787"/>
      <c r="O3787"/>
      <c r="T3787"/>
      <c r="Y3787"/>
      <c r="AD3787"/>
      <c r="AI3787"/>
    </row>
    <row r="3788" spans="1:35">
      <c r="A3788" s="12"/>
      <c r="B3788"/>
      <c r="E3788"/>
      <c r="J3788"/>
      <c r="O3788"/>
      <c r="T3788"/>
      <c r="Y3788"/>
      <c r="AD3788"/>
      <c r="AI3788"/>
    </row>
    <row r="3789" spans="1:35">
      <c r="A3789" s="12"/>
      <c r="B3789"/>
      <c r="E3789"/>
      <c r="J3789"/>
      <c r="O3789"/>
      <c r="T3789"/>
      <c r="Y3789"/>
      <c r="AD3789"/>
      <c r="AI3789"/>
    </row>
    <row r="3790" spans="1:35">
      <c r="A3790" s="12"/>
      <c r="B3790"/>
      <c r="E3790"/>
      <c r="J3790"/>
      <c r="O3790"/>
      <c r="T3790"/>
      <c r="Y3790"/>
      <c r="AD3790"/>
      <c r="AI3790"/>
    </row>
    <row r="3791" spans="1:35">
      <c r="A3791" s="12"/>
      <c r="B3791"/>
      <c r="E3791"/>
      <c r="J3791"/>
      <c r="O3791"/>
      <c r="T3791"/>
      <c r="Y3791"/>
      <c r="AD3791"/>
      <c r="AI3791"/>
    </row>
    <row r="3792" spans="1:35">
      <c r="A3792" s="12"/>
      <c r="B3792"/>
      <c r="E3792"/>
      <c r="J3792"/>
      <c r="O3792"/>
      <c r="T3792"/>
      <c r="Y3792"/>
      <c r="AD3792"/>
      <c r="AI3792"/>
    </row>
    <row r="3793" spans="1:35">
      <c r="A3793" s="12"/>
      <c r="B3793"/>
      <c r="E3793"/>
      <c r="J3793"/>
      <c r="O3793"/>
      <c r="T3793"/>
      <c r="Y3793"/>
      <c r="AD3793"/>
      <c r="AI3793"/>
    </row>
    <row r="3794" spans="1:35">
      <c r="A3794" s="12"/>
      <c r="B3794"/>
      <c r="E3794"/>
      <c r="J3794"/>
      <c r="O3794"/>
      <c r="T3794"/>
      <c r="Y3794"/>
      <c r="AD3794"/>
      <c r="AI3794"/>
    </row>
    <row r="3795" spans="1:35">
      <c r="A3795" s="12"/>
      <c r="B3795"/>
      <c r="E3795"/>
      <c r="J3795"/>
      <c r="O3795"/>
      <c r="T3795"/>
      <c r="Y3795"/>
      <c r="AD3795"/>
      <c r="AI3795"/>
    </row>
    <row r="3796" spans="1:35">
      <c r="A3796" s="12"/>
      <c r="B3796"/>
      <c r="E3796"/>
      <c r="J3796"/>
      <c r="O3796"/>
      <c r="T3796"/>
      <c r="Y3796"/>
      <c r="AD3796"/>
      <c r="AI3796"/>
    </row>
    <row r="3797" spans="1:35">
      <c r="A3797" s="12"/>
      <c r="B3797"/>
      <c r="E3797"/>
      <c r="J3797"/>
      <c r="O3797"/>
      <c r="T3797"/>
      <c r="Y3797"/>
      <c r="AD3797"/>
      <c r="AI3797"/>
    </row>
    <row r="3798" spans="1:35">
      <c r="A3798" s="12"/>
      <c r="B3798"/>
      <c r="E3798"/>
      <c r="J3798"/>
      <c r="O3798"/>
      <c r="T3798"/>
      <c r="Y3798"/>
      <c r="AD3798"/>
      <c r="AI3798"/>
    </row>
    <row r="3799" spans="1:35">
      <c r="A3799" s="12"/>
      <c r="B3799"/>
      <c r="E3799"/>
      <c r="J3799"/>
      <c r="O3799"/>
      <c r="T3799"/>
      <c r="Y3799"/>
      <c r="AD3799"/>
      <c r="AI3799"/>
    </row>
    <row r="3800" spans="1:35">
      <c r="A3800" s="12"/>
      <c r="B3800"/>
      <c r="E3800"/>
      <c r="J3800"/>
      <c r="O3800"/>
      <c r="T3800"/>
      <c r="Y3800"/>
      <c r="AD3800"/>
      <c r="AI3800"/>
    </row>
    <row r="3801" spans="1:35">
      <c r="A3801" s="12"/>
      <c r="B3801"/>
      <c r="E3801"/>
      <c r="J3801"/>
      <c r="O3801"/>
      <c r="T3801"/>
      <c r="Y3801"/>
      <c r="AD3801"/>
      <c r="AI3801"/>
    </row>
    <row r="3802" spans="1:35">
      <c r="A3802" s="12"/>
      <c r="B3802"/>
      <c r="E3802"/>
      <c r="J3802"/>
      <c r="O3802"/>
      <c r="T3802"/>
      <c r="Y3802"/>
      <c r="AD3802"/>
      <c r="AI3802"/>
    </row>
    <row r="3803" spans="1:35">
      <c r="A3803" s="12"/>
      <c r="B3803"/>
      <c r="E3803"/>
      <c r="J3803"/>
      <c r="O3803"/>
      <c r="T3803"/>
      <c r="Y3803"/>
      <c r="AD3803"/>
      <c r="AI3803"/>
    </row>
    <row r="3804" spans="1:35">
      <c r="A3804" s="12"/>
      <c r="B3804"/>
      <c r="E3804"/>
      <c r="J3804"/>
      <c r="O3804"/>
      <c r="T3804"/>
      <c r="Y3804"/>
      <c r="AD3804"/>
      <c r="AI3804"/>
    </row>
    <row r="3805" spans="1:35">
      <c r="A3805" s="12"/>
      <c r="B3805"/>
      <c r="E3805"/>
      <c r="J3805"/>
      <c r="O3805"/>
      <c r="T3805"/>
      <c r="Y3805"/>
      <c r="AD3805"/>
      <c r="AI3805"/>
    </row>
    <row r="3806" spans="1:35">
      <c r="A3806" s="12"/>
      <c r="B3806"/>
      <c r="E3806"/>
      <c r="J3806"/>
      <c r="O3806"/>
      <c r="T3806"/>
      <c r="Y3806"/>
      <c r="AD3806"/>
      <c r="AI3806"/>
    </row>
    <row r="3807" spans="1:35">
      <c r="A3807" s="12"/>
      <c r="B3807"/>
      <c r="E3807"/>
      <c r="J3807"/>
      <c r="O3807"/>
      <c r="T3807"/>
      <c r="Y3807"/>
      <c r="AD3807"/>
      <c r="AI3807"/>
    </row>
    <row r="3808" spans="1:35">
      <c r="A3808" s="12"/>
      <c r="B3808"/>
      <c r="E3808"/>
      <c r="J3808"/>
      <c r="O3808"/>
      <c r="T3808"/>
      <c r="Y3808"/>
      <c r="AD3808"/>
      <c r="AI3808"/>
    </row>
    <row r="3809" spans="1:35">
      <c r="A3809" s="12"/>
      <c r="B3809"/>
      <c r="E3809"/>
      <c r="J3809"/>
      <c r="O3809"/>
      <c r="T3809"/>
      <c r="Y3809"/>
      <c r="AD3809"/>
      <c r="AI3809"/>
    </row>
    <row r="3810" spans="1:35">
      <c r="A3810" s="12"/>
      <c r="B3810"/>
      <c r="E3810"/>
      <c r="J3810"/>
      <c r="O3810"/>
      <c r="T3810"/>
      <c r="Y3810"/>
      <c r="AD3810"/>
      <c r="AI3810"/>
    </row>
    <row r="3811" spans="1:35">
      <c r="A3811" s="12"/>
      <c r="B3811"/>
      <c r="E3811"/>
      <c r="J3811"/>
      <c r="O3811"/>
      <c r="T3811"/>
      <c r="Y3811"/>
      <c r="AD3811"/>
      <c r="AI3811"/>
    </row>
    <row r="3812" spans="1:35">
      <c r="A3812" s="12"/>
      <c r="B3812"/>
      <c r="E3812"/>
      <c r="J3812"/>
      <c r="O3812"/>
      <c r="T3812"/>
      <c r="Y3812"/>
      <c r="AD3812"/>
      <c r="AI3812"/>
    </row>
    <row r="3813" spans="1:35">
      <c r="A3813" s="12"/>
      <c r="B3813"/>
      <c r="E3813"/>
      <c r="J3813"/>
      <c r="O3813"/>
      <c r="T3813"/>
      <c r="Y3813"/>
      <c r="AD3813"/>
      <c r="AI3813"/>
    </row>
    <row r="3814" spans="1:35">
      <c r="A3814" s="12"/>
      <c r="B3814"/>
      <c r="E3814"/>
      <c r="J3814"/>
      <c r="O3814"/>
      <c r="T3814"/>
      <c r="Y3814"/>
      <c r="AD3814"/>
      <c r="AI3814"/>
    </row>
    <row r="3815" spans="1:35">
      <c r="A3815" s="12"/>
      <c r="B3815"/>
      <c r="E3815"/>
      <c r="J3815"/>
      <c r="O3815"/>
      <c r="T3815"/>
      <c r="Y3815"/>
      <c r="AD3815"/>
      <c r="AI3815"/>
    </row>
    <row r="3816" spans="1:35">
      <c r="A3816" s="12"/>
      <c r="B3816"/>
      <c r="E3816"/>
      <c r="J3816"/>
      <c r="O3816"/>
      <c r="T3816"/>
      <c r="Y3816"/>
      <c r="AD3816"/>
      <c r="AI3816"/>
    </row>
    <row r="3817" spans="1:35">
      <c r="A3817" s="12"/>
      <c r="B3817"/>
      <c r="E3817"/>
      <c r="J3817"/>
      <c r="O3817"/>
      <c r="T3817"/>
      <c r="Y3817"/>
      <c r="AD3817"/>
      <c r="AI3817"/>
    </row>
    <row r="3818" spans="1:35">
      <c r="A3818" s="12"/>
      <c r="B3818"/>
      <c r="E3818"/>
      <c r="J3818"/>
      <c r="O3818"/>
      <c r="T3818"/>
      <c r="Y3818"/>
      <c r="AD3818"/>
      <c r="AI3818"/>
    </row>
    <row r="3819" spans="1:35">
      <c r="A3819" s="12"/>
      <c r="B3819"/>
      <c r="E3819"/>
      <c r="J3819"/>
      <c r="O3819"/>
      <c r="T3819"/>
      <c r="Y3819"/>
      <c r="AD3819"/>
      <c r="AI3819"/>
    </row>
    <row r="3820" spans="1:35">
      <c r="A3820" s="12"/>
      <c r="B3820"/>
      <c r="E3820"/>
      <c r="J3820"/>
      <c r="O3820"/>
      <c r="T3820"/>
      <c r="Y3820"/>
      <c r="AD3820"/>
      <c r="AI3820"/>
    </row>
    <row r="3821" spans="1:35">
      <c r="A3821" s="12"/>
      <c r="B3821"/>
      <c r="E3821"/>
      <c r="J3821"/>
      <c r="O3821"/>
      <c r="T3821"/>
      <c r="Y3821"/>
      <c r="AD3821"/>
      <c r="AI3821"/>
    </row>
    <row r="3822" spans="1:35">
      <c r="A3822" s="12"/>
      <c r="B3822"/>
      <c r="E3822"/>
      <c r="J3822"/>
      <c r="O3822"/>
      <c r="T3822"/>
      <c r="Y3822"/>
      <c r="AD3822"/>
      <c r="AI3822"/>
    </row>
    <row r="3823" spans="1:35">
      <c r="A3823" s="12"/>
      <c r="B3823"/>
      <c r="E3823"/>
      <c r="J3823"/>
      <c r="O3823"/>
      <c r="T3823"/>
      <c r="Y3823"/>
      <c r="AD3823"/>
      <c r="AI3823"/>
    </row>
    <row r="3824" spans="1:35">
      <c r="A3824" s="12"/>
      <c r="B3824"/>
      <c r="E3824"/>
      <c r="J3824"/>
      <c r="O3824"/>
      <c r="T3824"/>
      <c r="Y3824"/>
      <c r="AD3824"/>
      <c r="AI3824"/>
    </row>
    <row r="3825" spans="1:35">
      <c r="A3825" s="12"/>
      <c r="B3825"/>
      <c r="E3825"/>
      <c r="J3825"/>
      <c r="O3825"/>
      <c r="T3825"/>
      <c r="Y3825"/>
      <c r="AD3825"/>
      <c r="AI3825"/>
    </row>
    <row r="3826" spans="1:35">
      <c r="A3826" s="12"/>
      <c r="B3826"/>
      <c r="E3826"/>
      <c r="J3826"/>
      <c r="O3826"/>
      <c r="T3826"/>
      <c r="Y3826"/>
      <c r="AD3826"/>
      <c r="AI3826"/>
    </row>
    <row r="3827" spans="1:35">
      <c r="A3827" s="12"/>
      <c r="B3827"/>
      <c r="E3827"/>
      <c r="J3827"/>
      <c r="O3827"/>
      <c r="T3827"/>
      <c r="Y3827"/>
      <c r="AD3827"/>
      <c r="AI3827"/>
    </row>
    <row r="3828" spans="1:35">
      <c r="A3828" s="12"/>
      <c r="B3828"/>
      <c r="E3828"/>
      <c r="J3828"/>
      <c r="O3828"/>
      <c r="T3828"/>
      <c r="Y3828"/>
      <c r="AD3828"/>
      <c r="AI3828"/>
    </row>
    <row r="3829" spans="1:35">
      <c r="A3829" s="12"/>
      <c r="B3829"/>
      <c r="E3829"/>
      <c r="J3829"/>
      <c r="O3829"/>
      <c r="T3829"/>
      <c r="Y3829"/>
      <c r="AD3829"/>
      <c r="AI3829"/>
    </row>
    <row r="3830" spans="1:35">
      <c r="A3830" s="12"/>
      <c r="B3830"/>
      <c r="E3830"/>
      <c r="J3830"/>
      <c r="O3830"/>
      <c r="T3830"/>
      <c r="Y3830"/>
      <c r="AD3830"/>
      <c r="AI3830"/>
    </row>
    <row r="3831" spans="1:35">
      <c r="A3831" s="12"/>
      <c r="B3831"/>
      <c r="E3831"/>
      <c r="J3831"/>
      <c r="O3831"/>
      <c r="T3831"/>
      <c r="Y3831"/>
      <c r="AD3831"/>
      <c r="AI3831"/>
    </row>
    <row r="3832" spans="1:35">
      <c r="A3832" s="12"/>
      <c r="B3832"/>
      <c r="E3832"/>
      <c r="J3832"/>
      <c r="O3832"/>
      <c r="T3832"/>
      <c r="Y3832"/>
      <c r="AD3832"/>
      <c r="AI3832"/>
    </row>
    <row r="3833" spans="1:35">
      <c r="A3833" s="12"/>
      <c r="B3833"/>
      <c r="E3833"/>
      <c r="J3833"/>
      <c r="O3833"/>
      <c r="T3833"/>
      <c r="Y3833"/>
      <c r="AD3833"/>
      <c r="AI3833"/>
    </row>
    <row r="3834" spans="1:35">
      <c r="A3834" s="12"/>
      <c r="B3834"/>
      <c r="E3834"/>
      <c r="J3834"/>
      <c r="O3834"/>
      <c r="T3834"/>
      <c r="Y3834"/>
      <c r="AD3834"/>
      <c r="AI3834"/>
    </row>
    <row r="3835" spans="1:35">
      <c r="A3835" s="12"/>
      <c r="B3835"/>
      <c r="E3835"/>
      <c r="J3835"/>
      <c r="O3835"/>
      <c r="T3835"/>
      <c r="Y3835"/>
      <c r="AD3835"/>
      <c r="AI3835"/>
    </row>
    <row r="3836" spans="1:35">
      <c r="A3836" s="12"/>
      <c r="B3836"/>
      <c r="E3836"/>
      <c r="J3836"/>
      <c r="O3836"/>
      <c r="T3836"/>
      <c r="Y3836"/>
      <c r="AD3836"/>
      <c r="AI3836"/>
    </row>
    <row r="3837" spans="1:35">
      <c r="A3837" s="12"/>
      <c r="B3837"/>
      <c r="E3837"/>
      <c r="J3837"/>
      <c r="O3837"/>
      <c r="T3837"/>
      <c r="Y3837"/>
      <c r="AD3837"/>
      <c r="AI3837"/>
    </row>
    <row r="3838" spans="1:35">
      <c r="A3838" s="12"/>
      <c r="B3838"/>
      <c r="E3838"/>
      <c r="J3838"/>
      <c r="O3838"/>
      <c r="T3838"/>
      <c r="Y3838"/>
      <c r="AD3838"/>
      <c r="AI3838"/>
    </row>
    <row r="3839" spans="1:35">
      <c r="A3839" s="12"/>
      <c r="B3839"/>
      <c r="E3839"/>
      <c r="J3839"/>
      <c r="O3839"/>
      <c r="T3839"/>
      <c r="Y3839"/>
      <c r="AD3839"/>
      <c r="AI3839"/>
    </row>
    <row r="3840" spans="1:35">
      <c r="A3840" s="12"/>
      <c r="B3840"/>
      <c r="E3840"/>
      <c r="J3840"/>
      <c r="O3840"/>
      <c r="T3840"/>
      <c r="Y3840"/>
      <c r="AD3840"/>
      <c r="AI3840"/>
    </row>
    <row r="3841" spans="1:35">
      <c r="A3841" s="12"/>
      <c r="B3841"/>
      <c r="E3841"/>
      <c r="J3841"/>
      <c r="O3841"/>
      <c r="T3841"/>
      <c r="Y3841"/>
      <c r="AD3841"/>
      <c r="AI3841"/>
    </row>
    <row r="3842" spans="1:35">
      <c r="A3842" s="12"/>
      <c r="B3842"/>
      <c r="E3842"/>
      <c r="J3842"/>
      <c r="O3842"/>
      <c r="T3842"/>
      <c r="Y3842"/>
      <c r="AD3842"/>
      <c r="AI3842"/>
    </row>
    <row r="3843" spans="1:35">
      <c r="A3843" s="12"/>
      <c r="B3843"/>
      <c r="E3843"/>
      <c r="J3843"/>
      <c r="O3843"/>
      <c r="T3843"/>
      <c r="Y3843"/>
      <c r="AD3843"/>
      <c r="AI3843"/>
    </row>
    <row r="3844" spans="1:35">
      <c r="A3844" s="12"/>
      <c r="B3844"/>
      <c r="E3844"/>
      <c r="J3844"/>
      <c r="O3844"/>
      <c r="T3844"/>
      <c r="Y3844"/>
      <c r="AD3844"/>
      <c r="AI3844"/>
    </row>
    <row r="3845" spans="1:35">
      <c r="A3845" s="12"/>
      <c r="B3845"/>
      <c r="E3845"/>
      <c r="J3845"/>
      <c r="O3845"/>
      <c r="T3845"/>
      <c r="Y3845"/>
      <c r="AD3845"/>
      <c r="AI3845"/>
    </row>
    <row r="3846" spans="1:35">
      <c r="A3846" s="12"/>
      <c r="B3846"/>
      <c r="E3846"/>
      <c r="J3846"/>
      <c r="O3846"/>
      <c r="T3846"/>
      <c r="Y3846"/>
      <c r="AD3846"/>
      <c r="AI3846"/>
    </row>
    <row r="3847" spans="1:35">
      <c r="A3847" s="12"/>
      <c r="B3847"/>
      <c r="E3847"/>
      <c r="J3847"/>
      <c r="O3847"/>
      <c r="T3847"/>
      <c r="Y3847"/>
      <c r="AD3847"/>
      <c r="AI3847"/>
    </row>
    <row r="3848" spans="1:35">
      <c r="A3848" s="12"/>
      <c r="B3848"/>
      <c r="E3848"/>
      <c r="J3848"/>
      <c r="O3848"/>
      <c r="T3848"/>
      <c r="Y3848"/>
      <c r="AD3848"/>
      <c r="AI3848"/>
    </row>
    <row r="3849" spans="1:35">
      <c r="A3849" s="12"/>
      <c r="B3849"/>
      <c r="E3849"/>
      <c r="J3849"/>
      <c r="O3849"/>
      <c r="T3849"/>
      <c r="Y3849"/>
      <c r="AD3849"/>
      <c r="AI3849"/>
    </row>
    <row r="3850" spans="1:35">
      <c r="A3850" s="12"/>
      <c r="B3850"/>
      <c r="E3850"/>
      <c r="J3850"/>
      <c r="O3850"/>
      <c r="T3850"/>
      <c r="Y3850"/>
      <c r="AD3850"/>
      <c r="AI3850"/>
    </row>
    <row r="3851" spans="1:35">
      <c r="A3851" s="12"/>
      <c r="B3851"/>
      <c r="E3851"/>
      <c r="J3851"/>
      <c r="O3851"/>
      <c r="T3851"/>
      <c r="Y3851"/>
      <c r="AD3851"/>
      <c r="AI3851"/>
    </row>
    <row r="3852" spans="1:35">
      <c r="A3852" s="12"/>
      <c r="B3852"/>
      <c r="E3852"/>
      <c r="J3852"/>
      <c r="O3852"/>
      <c r="T3852"/>
      <c r="Y3852"/>
      <c r="AD3852"/>
      <c r="AI3852"/>
    </row>
    <row r="3853" spans="1:35">
      <c r="A3853" s="12"/>
      <c r="B3853"/>
      <c r="E3853"/>
      <c r="J3853"/>
      <c r="O3853"/>
      <c r="T3853"/>
      <c r="Y3853"/>
      <c r="AD3853"/>
      <c r="AI3853"/>
    </row>
    <row r="3854" spans="1:35">
      <c r="A3854" s="12"/>
      <c r="B3854"/>
      <c r="E3854"/>
      <c r="J3854"/>
      <c r="O3854"/>
      <c r="T3854"/>
      <c r="Y3854"/>
      <c r="AD3854"/>
      <c r="AI3854"/>
    </row>
    <row r="3855" spans="1:35">
      <c r="A3855" s="12"/>
      <c r="B3855"/>
      <c r="E3855"/>
      <c r="J3855"/>
      <c r="O3855"/>
      <c r="T3855"/>
      <c r="Y3855"/>
      <c r="AD3855"/>
      <c r="AI3855"/>
    </row>
    <row r="3856" spans="1:35">
      <c r="A3856" s="12"/>
      <c r="B3856"/>
      <c r="E3856"/>
      <c r="J3856"/>
      <c r="O3856"/>
      <c r="T3856"/>
      <c r="Y3856"/>
      <c r="AD3856"/>
      <c r="AI3856"/>
    </row>
    <row r="3857" spans="1:35">
      <c r="A3857" s="12"/>
      <c r="B3857"/>
      <c r="E3857"/>
      <c r="J3857"/>
      <c r="O3857"/>
      <c r="T3857"/>
      <c r="Y3857"/>
      <c r="AD3857"/>
      <c r="AI3857"/>
    </row>
    <row r="3858" spans="1:35">
      <c r="A3858" s="12"/>
      <c r="B3858"/>
      <c r="E3858"/>
      <c r="J3858"/>
      <c r="O3858"/>
      <c r="T3858"/>
      <c r="Y3858"/>
      <c r="AD3858"/>
      <c r="AI3858"/>
    </row>
    <row r="3859" spans="1:35">
      <c r="A3859" s="12"/>
      <c r="B3859"/>
      <c r="E3859"/>
      <c r="J3859"/>
      <c r="O3859"/>
      <c r="T3859"/>
      <c r="Y3859"/>
      <c r="AD3859"/>
      <c r="AI3859"/>
    </row>
    <row r="3860" spans="1:35">
      <c r="A3860" s="12"/>
      <c r="B3860"/>
      <c r="E3860"/>
      <c r="J3860"/>
      <c r="O3860"/>
      <c r="T3860"/>
      <c r="Y3860"/>
      <c r="AD3860"/>
      <c r="AI3860"/>
    </row>
    <row r="3861" spans="1:35">
      <c r="A3861" s="12"/>
      <c r="B3861"/>
      <c r="E3861"/>
      <c r="J3861"/>
      <c r="O3861"/>
      <c r="T3861"/>
      <c r="Y3861"/>
      <c r="AD3861"/>
      <c r="AI3861"/>
    </row>
    <row r="3862" spans="1:35">
      <c r="A3862" s="12"/>
      <c r="B3862"/>
      <c r="E3862"/>
      <c r="J3862"/>
      <c r="O3862"/>
      <c r="T3862"/>
      <c r="Y3862"/>
      <c r="AD3862"/>
      <c r="AI3862"/>
    </row>
    <row r="3863" spans="1:35">
      <c r="A3863" s="12"/>
      <c r="B3863"/>
      <c r="E3863"/>
      <c r="J3863"/>
      <c r="O3863"/>
      <c r="T3863"/>
      <c r="Y3863"/>
      <c r="AD3863"/>
      <c r="AI3863"/>
    </row>
    <row r="3864" spans="1:35">
      <c r="A3864" s="12"/>
      <c r="B3864"/>
      <c r="E3864"/>
      <c r="J3864"/>
      <c r="O3864"/>
      <c r="T3864"/>
      <c r="Y3864"/>
      <c r="AD3864"/>
      <c r="AI3864"/>
    </row>
    <row r="3865" spans="1:35">
      <c r="A3865" s="12"/>
      <c r="B3865"/>
      <c r="E3865"/>
      <c r="J3865"/>
      <c r="O3865"/>
      <c r="T3865"/>
      <c r="Y3865"/>
      <c r="AD3865"/>
      <c r="AI3865"/>
    </row>
    <row r="3866" spans="1:35">
      <c r="A3866" s="12"/>
      <c r="B3866"/>
      <c r="E3866"/>
      <c r="J3866"/>
      <c r="O3866"/>
      <c r="T3866"/>
      <c r="Y3866"/>
      <c r="AD3866"/>
      <c r="AI3866"/>
    </row>
    <row r="3867" spans="1:35">
      <c r="A3867" s="12"/>
      <c r="B3867"/>
      <c r="E3867"/>
      <c r="J3867"/>
      <c r="O3867"/>
      <c r="T3867"/>
      <c r="Y3867"/>
      <c r="AD3867"/>
      <c r="AI3867"/>
    </row>
    <row r="3868" spans="1:35">
      <c r="A3868" s="12"/>
      <c r="B3868"/>
      <c r="E3868"/>
      <c r="J3868"/>
      <c r="O3868"/>
      <c r="T3868"/>
      <c r="Y3868"/>
      <c r="AD3868"/>
      <c r="AI3868"/>
    </row>
    <row r="3869" spans="1:35">
      <c r="A3869" s="12"/>
      <c r="B3869"/>
      <c r="E3869"/>
      <c r="J3869"/>
      <c r="O3869"/>
      <c r="T3869"/>
      <c r="Y3869"/>
      <c r="AD3869"/>
      <c r="AI3869"/>
    </row>
    <row r="3870" spans="1:35">
      <c r="A3870" s="12"/>
      <c r="B3870"/>
      <c r="E3870"/>
      <c r="J3870"/>
      <c r="O3870"/>
      <c r="T3870"/>
      <c r="Y3870"/>
      <c r="AD3870"/>
      <c r="AI3870"/>
    </row>
    <row r="3871" spans="1:35">
      <c r="A3871" s="12"/>
      <c r="B3871"/>
      <c r="E3871"/>
      <c r="J3871"/>
      <c r="O3871"/>
      <c r="T3871"/>
      <c r="Y3871"/>
      <c r="AD3871"/>
      <c r="AI3871"/>
    </row>
    <row r="3872" spans="1:35">
      <c r="A3872" s="12"/>
      <c r="B3872"/>
      <c r="E3872"/>
      <c r="J3872"/>
      <c r="O3872"/>
      <c r="T3872"/>
      <c r="Y3872"/>
      <c r="AD3872"/>
      <c r="AI3872"/>
    </row>
    <row r="3873" spans="1:35">
      <c r="A3873" s="12"/>
      <c r="B3873"/>
      <c r="E3873"/>
      <c r="J3873"/>
      <c r="O3873"/>
      <c r="T3873"/>
      <c r="Y3873"/>
      <c r="AD3873"/>
      <c r="AI3873"/>
    </row>
    <row r="3874" spans="1:35">
      <c r="A3874" s="12"/>
      <c r="B3874"/>
      <c r="E3874"/>
      <c r="J3874"/>
      <c r="O3874"/>
      <c r="T3874"/>
      <c r="Y3874"/>
      <c r="AD3874"/>
      <c r="AI3874"/>
    </row>
    <row r="3875" spans="1:35">
      <c r="A3875" s="12"/>
      <c r="B3875"/>
      <c r="E3875"/>
      <c r="J3875"/>
      <c r="O3875"/>
      <c r="T3875"/>
      <c r="Y3875"/>
      <c r="AD3875"/>
      <c r="AI3875"/>
    </row>
    <row r="3876" spans="1:35">
      <c r="A3876" s="12"/>
      <c r="B3876"/>
      <c r="E3876"/>
      <c r="J3876"/>
      <c r="O3876"/>
      <c r="T3876"/>
      <c r="Y3876"/>
      <c r="AD3876"/>
      <c r="AI3876"/>
    </row>
    <row r="3877" spans="1:35">
      <c r="A3877" s="12"/>
      <c r="B3877"/>
      <c r="E3877"/>
      <c r="J3877"/>
      <c r="O3877"/>
      <c r="T3877"/>
      <c r="Y3877"/>
      <c r="AD3877"/>
      <c r="AI3877"/>
    </row>
    <row r="3878" spans="1:35">
      <c r="A3878" s="12"/>
      <c r="B3878"/>
      <c r="E3878"/>
      <c r="J3878"/>
      <c r="O3878"/>
      <c r="T3878"/>
      <c r="Y3878"/>
      <c r="AD3878"/>
      <c r="AI3878"/>
    </row>
    <row r="3879" spans="1:35">
      <c r="A3879" s="12"/>
      <c r="B3879"/>
      <c r="E3879"/>
      <c r="J3879"/>
      <c r="O3879"/>
      <c r="T3879"/>
      <c r="Y3879"/>
      <c r="AD3879"/>
      <c r="AI3879"/>
    </row>
    <row r="3880" spans="1:35">
      <c r="A3880" s="12"/>
      <c r="B3880"/>
      <c r="E3880"/>
      <c r="J3880"/>
      <c r="O3880"/>
      <c r="T3880"/>
      <c r="Y3880"/>
      <c r="AD3880"/>
      <c r="AI3880"/>
    </row>
    <row r="3881" spans="1:35">
      <c r="A3881" s="12"/>
      <c r="B3881"/>
      <c r="E3881"/>
      <c r="J3881"/>
      <c r="O3881"/>
      <c r="T3881"/>
      <c r="Y3881"/>
      <c r="AD3881"/>
      <c r="AI3881"/>
    </row>
    <row r="3882" spans="1:35">
      <c r="A3882" s="12"/>
      <c r="B3882"/>
      <c r="E3882"/>
      <c r="J3882"/>
      <c r="O3882"/>
      <c r="T3882"/>
      <c r="Y3882"/>
      <c r="AD3882"/>
      <c r="AI3882"/>
    </row>
    <row r="3883" spans="1:35">
      <c r="A3883" s="12"/>
      <c r="B3883"/>
      <c r="E3883"/>
      <c r="J3883"/>
      <c r="O3883"/>
      <c r="T3883"/>
      <c r="Y3883"/>
      <c r="AD3883"/>
      <c r="AI3883"/>
    </row>
    <row r="3884" spans="1:35">
      <c r="A3884" s="12"/>
      <c r="B3884"/>
      <c r="E3884"/>
      <c r="J3884"/>
      <c r="O3884"/>
      <c r="T3884"/>
      <c r="Y3884"/>
      <c r="AD3884"/>
      <c r="AI3884"/>
    </row>
    <row r="3885" spans="1:35">
      <c r="A3885" s="12"/>
      <c r="B3885"/>
      <c r="E3885"/>
      <c r="J3885"/>
      <c r="O3885"/>
      <c r="T3885"/>
      <c r="Y3885"/>
      <c r="AD3885"/>
      <c r="AI3885"/>
    </row>
    <row r="3886" spans="1:35">
      <c r="A3886" s="12"/>
      <c r="B3886"/>
      <c r="E3886"/>
      <c r="J3886"/>
      <c r="O3886"/>
      <c r="T3886"/>
      <c r="Y3886"/>
      <c r="AD3886"/>
      <c r="AI3886"/>
    </row>
    <row r="3887" spans="1:35">
      <c r="A3887" s="12"/>
      <c r="B3887"/>
      <c r="E3887"/>
      <c r="J3887"/>
      <c r="O3887"/>
      <c r="T3887"/>
      <c r="Y3887"/>
      <c r="AD3887"/>
      <c r="AI3887"/>
    </row>
    <row r="3888" spans="1:35">
      <c r="A3888" s="12"/>
      <c r="B3888"/>
      <c r="E3888"/>
      <c r="J3888"/>
      <c r="O3888"/>
      <c r="T3888"/>
      <c r="Y3888"/>
      <c r="AD3888"/>
      <c r="AI3888"/>
    </row>
    <row r="3889" spans="1:35">
      <c r="A3889" s="12"/>
      <c r="B3889"/>
      <c r="E3889"/>
      <c r="J3889"/>
      <c r="O3889"/>
      <c r="T3889"/>
      <c r="Y3889"/>
      <c r="AD3889"/>
      <c r="AI3889"/>
    </row>
    <row r="3890" spans="1:35">
      <c r="A3890" s="12"/>
      <c r="B3890"/>
      <c r="E3890"/>
      <c r="J3890"/>
      <c r="O3890"/>
      <c r="T3890"/>
      <c r="Y3890"/>
      <c r="AD3890"/>
      <c r="AI3890"/>
    </row>
    <row r="3891" spans="1:35">
      <c r="A3891" s="12"/>
      <c r="B3891"/>
      <c r="E3891"/>
      <c r="J3891"/>
      <c r="O3891"/>
      <c r="T3891"/>
      <c r="Y3891"/>
      <c r="AD3891"/>
      <c r="AI3891"/>
    </row>
    <row r="3892" spans="1:35">
      <c r="A3892" s="12"/>
      <c r="B3892"/>
      <c r="E3892"/>
      <c r="J3892"/>
      <c r="O3892"/>
      <c r="T3892"/>
      <c r="Y3892"/>
      <c r="AD3892"/>
      <c r="AI3892"/>
    </row>
    <row r="3893" spans="1:35">
      <c r="A3893" s="12"/>
      <c r="B3893"/>
      <c r="E3893"/>
      <c r="J3893"/>
      <c r="O3893"/>
      <c r="T3893"/>
      <c r="Y3893"/>
      <c r="AD3893"/>
      <c r="AI3893"/>
    </row>
    <row r="3894" spans="1:35">
      <c r="A3894" s="12"/>
      <c r="B3894"/>
      <c r="E3894"/>
      <c r="J3894"/>
      <c r="O3894"/>
      <c r="T3894"/>
      <c r="Y3894"/>
      <c r="AD3894"/>
      <c r="AI3894"/>
    </row>
    <row r="3895" spans="1:35">
      <c r="A3895" s="12"/>
      <c r="B3895"/>
      <c r="E3895"/>
      <c r="J3895"/>
      <c r="O3895"/>
      <c r="T3895"/>
      <c r="Y3895"/>
      <c r="AD3895"/>
      <c r="AI3895"/>
    </row>
    <row r="3896" spans="1:35">
      <c r="A3896" s="12"/>
      <c r="B3896"/>
      <c r="E3896"/>
      <c r="J3896"/>
      <c r="O3896"/>
      <c r="T3896"/>
      <c r="Y3896"/>
      <c r="AD3896"/>
      <c r="AI3896"/>
    </row>
    <row r="3897" spans="1:35">
      <c r="A3897" s="12"/>
      <c r="B3897"/>
      <c r="E3897"/>
      <c r="J3897"/>
      <c r="O3897"/>
      <c r="T3897"/>
      <c r="Y3897"/>
      <c r="AD3897"/>
      <c r="AI3897"/>
    </row>
    <row r="3898" spans="1:35">
      <c r="A3898" s="12"/>
      <c r="B3898"/>
      <c r="E3898"/>
      <c r="J3898"/>
      <c r="O3898"/>
      <c r="T3898"/>
      <c r="Y3898"/>
      <c r="AD3898"/>
      <c r="AI3898"/>
    </row>
    <row r="3899" spans="1:35">
      <c r="A3899" s="12"/>
      <c r="B3899"/>
      <c r="E3899"/>
      <c r="J3899"/>
      <c r="O3899"/>
      <c r="T3899"/>
      <c r="Y3899"/>
      <c r="AD3899"/>
      <c r="AI3899"/>
    </row>
    <row r="3900" spans="1:35">
      <c r="A3900" s="12"/>
      <c r="B3900"/>
      <c r="E3900"/>
      <c r="J3900"/>
      <c r="O3900"/>
      <c r="T3900"/>
      <c r="Y3900"/>
      <c r="AD3900"/>
      <c r="AI3900"/>
    </row>
    <row r="3901" spans="1:35">
      <c r="A3901" s="12"/>
      <c r="B3901"/>
      <c r="E3901"/>
      <c r="J3901"/>
      <c r="O3901"/>
      <c r="T3901"/>
      <c r="Y3901"/>
      <c r="AD3901"/>
      <c r="AI3901"/>
    </row>
    <row r="3902" spans="1:35">
      <c r="A3902" s="12"/>
      <c r="B3902"/>
      <c r="E3902"/>
      <c r="J3902"/>
      <c r="O3902"/>
      <c r="T3902"/>
      <c r="Y3902"/>
      <c r="AD3902"/>
      <c r="AI3902"/>
    </row>
    <row r="3903" spans="1:35">
      <c r="A3903" s="12"/>
      <c r="B3903"/>
      <c r="E3903"/>
      <c r="J3903"/>
      <c r="O3903"/>
      <c r="T3903"/>
      <c r="Y3903"/>
      <c r="AD3903"/>
      <c r="AI3903"/>
    </row>
    <row r="3904" spans="1:35">
      <c r="A3904" s="12"/>
      <c r="B3904"/>
      <c r="E3904"/>
      <c r="J3904"/>
      <c r="O3904"/>
      <c r="T3904"/>
      <c r="Y3904"/>
      <c r="AD3904"/>
      <c r="AI3904"/>
    </row>
    <row r="3905" spans="1:35">
      <c r="A3905" s="12"/>
      <c r="B3905"/>
      <c r="E3905"/>
      <c r="J3905"/>
      <c r="O3905"/>
      <c r="T3905"/>
      <c r="Y3905"/>
      <c r="AD3905"/>
      <c r="AI3905"/>
    </row>
    <row r="3906" spans="1:35">
      <c r="A3906" s="12"/>
      <c r="B3906"/>
      <c r="E3906"/>
      <c r="J3906"/>
      <c r="O3906"/>
      <c r="T3906"/>
      <c r="Y3906"/>
      <c r="AD3906"/>
      <c r="AI3906"/>
    </row>
    <row r="3907" spans="1:35">
      <c r="A3907" s="12"/>
      <c r="B3907"/>
      <c r="E3907"/>
      <c r="J3907"/>
      <c r="O3907"/>
      <c r="T3907"/>
      <c r="Y3907"/>
      <c r="AD3907"/>
      <c r="AI3907"/>
    </row>
    <row r="3908" spans="1:35">
      <c r="A3908" s="12"/>
      <c r="B3908"/>
      <c r="E3908"/>
      <c r="J3908"/>
      <c r="O3908"/>
      <c r="T3908"/>
      <c r="Y3908"/>
      <c r="AD3908"/>
      <c r="AI3908"/>
    </row>
    <row r="3909" spans="1:35">
      <c r="A3909" s="12"/>
      <c r="B3909"/>
      <c r="E3909"/>
      <c r="J3909"/>
      <c r="O3909"/>
      <c r="T3909"/>
      <c r="Y3909"/>
      <c r="AD3909"/>
      <c r="AI3909"/>
    </row>
    <row r="3910" spans="1:35">
      <c r="A3910" s="12"/>
      <c r="B3910"/>
      <c r="E3910"/>
      <c r="J3910"/>
      <c r="O3910"/>
      <c r="T3910"/>
      <c r="Y3910"/>
      <c r="AD3910"/>
      <c r="AI3910"/>
    </row>
    <row r="3911" spans="1:35">
      <c r="A3911" s="12"/>
      <c r="B3911"/>
      <c r="E3911"/>
      <c r="J3911"/>
      <c r="O3911"/>
      <c r="T3911"/>
      <c r="Y3911"/>
      <c r="AD3911"/>
      <c r="AI3911"/>
    </row>
    <row r="3912" spans="1:35">
      <c r="A3912" s="12"/>
      <c r="B3912"/>
      <c r="E3912"/>
      <c r="J3912"/>
      <c r="O3912"/>
      <c r="T3912"/>
      <c r="Y3912"/>
      <c r="AD3912"/>
      <c r="AI3912"/>
    </row>
    <row r="3913" spans="1:35">
      <c r="A3913" s="12"/>
      <c r="B3913"/>
      <c r="E3913"/>
      <c r="J3913"/>
      <c r="O3913"/>
      <c r="T3913"/>
      <c r="Y3913"/>
      <c r="AD3913"/>
      <c r="AI3913"/>
    </row>
    <row r="3914" spans="1:35">
      <c r="A3914" s="12"/>
      <c r="B3914"/>
      <c r="E3914"/>
      <c r="J3914"/>
      <c r="O3914"/>
      <c r="T3914"/>
      <c r="Y3914"/>
      <c r="AD3914"/>
      <c r="AI3914"/>
    </row>
    <row r="3915" spans="1:35">
      <c r="A3915" s="12"/>
      <c r="B3915"/>
      <c r="E3915"/>
      <c r="J3915"/>
      <c r="O3915"/>
      <c r="T3915"/>
      <c r="Y3915"/>
      <c r="AD3915"/>
      <c r="AI3915"/>
    </row>
    <row r="3916" spans="1:35">
      <c r="A3916" s="12"/>
      <c r="B3916"/>
      <c r="E3916"/>
      <c r="J3916"/>
      <c r="O3916"/>
      <c r="T3916"/>
      <c r="Y3916"/>
      <c r="AD3916"/>
      <c r="AI3916"/>
    </row>
    <row r="3917" spans="1:35">
      <c r="A3917" s="12"/>
      <c r="B3917"/>
      <c r="E3917"/>
      <c r="J3917"/>
      <c r="O3917"/>
      <c r="T3917"/>
      <c r="Y3917"/>
      <c r="AD3917"/>
      <c r="AI3917"/>
    </row>
    <row r="3918" spans="1:35">
      <c r="A3918" s="12"/>
      <c r="B3918"/>
      <c r="E3918"/>
      <c r="J3918"/>
      <c r="O3918"/>
      <c r="T3918"/>
      <c r="Y3918"/>
      <c r="AD3918"/>
      <c r="AI3918"/>
    </row>
    <row r="3919" spans="1:35">
      <c r="A3919" s="12"/>
      <c r="B3919"/>
      <c r="E3919"/>
      <c r="J3919"/>
      <c r="O3919"/>
      <c r="T3919"/>
      <c r="Y3919"/>
      <c r="AD3919"/>
      <c r="AI3919"/>
    </row>
    <row r="3920" spans="1:35">
      <c r="A3920" s="12"/>
      <c r="B3920"/>
      <c r="E3920"/>
      <c r="J3920"/>
      <c r="O3920"/>
      <c r="T3920"/>
      <c r="Y3920"/>
      <c r="AD3920"/>
      <c r="AI3920"/>
    </row>
    <row r="3921" spans="1:35">
      <c r="A3921" s="12"/>
      <c r="B3921"/>
      <c r="E3921"/>
      <c r="J3921"/>
      <c r="O3921"/>
      <c r="T3921"/>
      <c r="Y3921"/>
      <c r="AD3921"/>
      <c r="AI3921"/>
    </row>
    <row r="3922" spans="1:35">
      <c r="A3922" s="12"/>
      <c r="B3922"/>
      <c r="E3922"/>
      <c r="J3922"/>
      <c r="O3922"/>
      <c r="T3922"/>
      <c r="Y3922"/>
      <c r="AD3922"/>
      <c r="AI3922"/>
    </row>
    <row r="3923" spans="1:35">
      <c r="A3923" s="12"/>
      <c r="B3923"/>
      <c r="E3923"/>
      <c r="J3923"/>
      <c r="O3923"/>
      <c r="T3923"/>
      <c r="Y3923"/>
      <c r="AD3923"/>
      <c r="AI3923"/>
    </row>
    <row r="3924" spans="1:35">
      <c r="A3924" s="12"/>
      <c r="B3924"/>
      <c r="E3924"/>
      <c r="J3924"/>
      <c r="O3924"/>
      <c r="T3924"/>
      <c r="Y3924"/>
      <c r="AD3924"/>
      <c r="AI3924"/>
    </row>
    <row r="3925" spans="1:35">
      <c r="A3925" s="12"/>
      <c r="B3925"/>
      <c r="E3925"/>
      <c r="J3925"/>
      <c r="O3925"/>
      <c r="T3925"/>
      <c r="Y3925"/>
      <c r="AD3925"/>
      <c r="AI3925"/>
    </row>
    <row r="3926" spans="1:35">
      <c r="A3926" s="12"/>
      <c r="B3926"/>
      <c r="E3926"/>
      <c r="J3926"/>
      <c r="O3926"/>
      <c r="T3926"/>
      <c r="Y3926"/>
      <c r="AD3926"/>
      <c r="AI3926"/>
    </row>
    <row r="3927" spans="1:35">
      <c r="A3927" s="12"/>
      <c r="B3927"/>
      <c r="E3927"/>
      <c r="J3927"/>
      <c r="O3927"/>
      <c r="T3927"/>
      <c r="Y3927"/>
      <c r="AD3927"/>
      <c r="AI3927"/>
    </row>
    <row r="3928" spans="1:35">
      <c r="A3928" s="12"/>
      <c r="B3928"/>
      <c r="E3928"/>
      <c r="J3928"/>
      <c r="O3928"/>
      <c r="T3928"/>
      <c r="Y3928"/>
      <c r="AD3928"/>
      <c r="AI3928"/>
    </row>
    <row r="3929" spans="1:35">
      <c r="A3929" s="12"/>
      <c r="B3929"/>
      <c r="E3929"/>
      <c r="J3929"/>
      <c r="O3929"/>
      <c r="T3929"/>
      <c r="Y3929"/>
      <c r="AD3929"/>
      <c r="AI3929"/>
    </row>
    <row r="3930" spans="1:35">
      <c r="A3930" s="12"/>
      <c r="B3930"/>
      <c r="E3930"/>
      <c r="J3930"/>
      <c r="O3930"/>
      <c r="T3930"/>
      <c r="Y3930"/>
      <c r="AD3930"/>
      <c r="AI3930"/>
    </row>
    <row r="3931" spans="1:35">
      <c r="A3931" s="12"/>
      <c r="B3931"/>
      <c r="E3931"/>
      <c r="J3931"/>
      <c r="O3931"/>
      <c r="T3931"/>
      <c r="Y3931"/>
      <c r="AD3931"/>
      <c r="AI3931"/>
    </row>
    <row r="3932" spans="1:35">
      <c r="A3932" s="12"/>
      <c r="B3932"/>
      <c r="E3932"/>
      <c r="J3932"/>
      <c r="O3932"/>
      <c r="T3932"/>
      <c r="Y3932"/>
      <c r="AD3932"/>
      <c r="AI3932"/>
    </row>
    <row r="3933" spans="1:35">
      <c r="A3933" s="12"/>
      <c r="B3933"/>
      <c r="E3933"/>
      <c r="J3933"/>
      <c r="O3933"/>
      <c r="T3933"/>
      <c r="Y3933"/>
      <c r="AD3933"/>
      <c r="AI3933"/>
    </row>
    <row r="3934" spans="1:35">
      <c r="A3934" s="12"/>
      <c r="B3934"/>
      <c r="E3934"/>
      <c r="J3934"/>
      <c r="O3934"/>
      <c r="T3934"/>
      <c r="Y3934"/>
      <c r="AD3934"/>
      <c r="AI3934"/>
    </row>
    <row r="3935" spans="1:35">
      <c r="A3935" s="12"/>
      <c r="B3935"/>
      <c r="E3935"/>
      <c r="J3935"/>
      <c r="O3935"/>
      <c r="T3935"/>
      <c r="Y3935"/>
      <c r="AD3935"/>
      <c r="AI3935"/>
    </row>
    <row r="3936" spans="1:35">
      <c r="A3936" s="12"/>
      <c r="B3936"/>
      <c r="E3936"/>
      <c r="J3936"/>
      <c r="O3936"/>
      <c r="T3936"/>
      <c r="Y3936"/>
      <c r="AD3936"/>
      <c r="AI3936"/>
    </row>
    <row r="3937" spans="1:35">
      <c r="A3937" s="12"/>
      <c r="B3937"/>
      <c r="E3937"/>
      <c r="J3937"/>
      <c r="O3937"/>
      <c r="T3937"/>
      <c r="Y3937"/>
      <c r="AD3937"/>
      <c r="AI3937"/>
    </row>
    <row r="3938" spans="1:35">
      <c r="A3938" s="12"/>
      <c r="B3938"/>
      <c r="E3938"/>
      <c r="J3938"/>
      <c r="O3938"/>
      <c r="T3938"/>
      <c r="Y3938"/>
      <c r="AD3938"/>
      <c r="AI3938"/>
    </row>
    <row r="3939" spans="1:35">
      <c r="A3939" s="12"/>
      <c r="B3939"/>
      <c r="E3939"/>
      <c r="J3939"/>
      <c r="O3939"/>
      <c r="T3939"/>
      <c r="Y3939"/>
      <c r="AD3939"/>
      <c r="AI3939"/>
    </row>
    <row r="3940" spans="1:35">
      <c r="A3940" s="12"/>
      <c r="B3940"/>
      <c r="E3940"/>
      <c r="J3940"/>
      <c r="O3940"/>
      <c r="T3940"/>
      <c r="Y3940"/>
      <c r="AD3940"/>
      <c r="AI3940"/>
    </row>
    <row r="3941" spans="1:35">
      <c r="A3941" s="12"/>
      <c r="B3941"/>
      <c r="E3941"/>
      <c r="J3941"/>
      <c r="O3941"/>
      <c r="T3941"/>
      <c r="Y3941"/>
      <c r="AD3941"/>
      <c r="AI3941"/>
    </row>
    <row r="3942" spans="1:35">
      <c r="A3942" s="12"/>
      <c r="B3942"/>
      <c r="E3942"/>
      <c r="J3942"/>
      <c r="O3942"/>
      <c r="T3942"/>
      <c r="Y3942"/>
      <c r="AD3942"/>
      <c r="AI3942"/>
    </row>
    <row r="3943" spans="1:35">
      <c r="A3943" s="12"/>
      <c r="B3943"/>
      <c r="E3943"/>
      <c r="J3943"/>
      <c r="O3943"/>
      <c r="T3943"/>
      <c r="Y3943"/>
      <c r="AD3943"/>
      <c r="AI3943"/>
    </row>
    <row r="3944" spans="1:35">
      <c r="A3944" s="12"/>
      <c r="B3944"/>
      <c r="E3944"/>
      <c r="J3944"/>
      <c r="O3944"/>
      <c r="T3944"/>
      <c r="Y3944"/>
      <c r="AD3944"/>
      <c r="AI3944"/>
    </row>
    <row r="3945" spans="1:35">
      <c r="A3945" s="12"/>
      <c r="B3945"/>
      <c r="E3945"/>
      <c r="J3945"/>
      <c r="O3945"/>
      <c r="T3945"/>
      <c r="Y3945"/>
      <c r="AD3945"/>
      <c r="AI3945"/>
    </row>
    <row r="3946" spans="1:35">
      <c r="A3946" s="12"/>
      <c r="B3946"/>
      <c r="E3946"/>
      <c r="J3946"/>
      <c r="O3946"/>
      <c r="T3946"/>
      <c r="Y3946"/>
      <c r="AD3946"/>
      <c r="AI3946"/>
    </row>
    <row r="3947" spans="1:35">
      <c r="A3947" s="12"/>
      <c r="B3947"/>
      <c r="E3947"/>
      <c r="J3947"/>
      <c r="O3947"/>
      <c r="T3947"/>
      <c r="Y3947"/>
      <c r="AD3947"/>
      <c r="AI3947"/>
    </row>
    <row r="3948" spans="1:35">
      <c r="A3948" s="12"/>
      <c r="B3948"/>
      <c r="E3948"/>
      <c r="J3948"/>
      <c r="O3948"/>
      <c r="T3948"/>
      <c r="Y3948"/>
      <c r="AD3948"/>
      <c r="AI3948"/>
    </row>
    <row r="3949" spans="1:35">
      <c r="A3949" s="12"/>
      <c r="B3949"/>
      <c r="E3949"/>
      <c r="J3949"/>
      <c r="O3949"/>
      <c r="T3949"/>
      <c r="Y3949"/>
      <c r="AD3949"/>
      <c r="AI3949"/>
    </row>
    <row r="3950" spans="1:35">
      <c r="A3950" s="12"/>
      <c r="B3950"/>
      <c r="E3950"/>
      <c r="J3950"/>
      <c r="O3950"/>
      <c r="T3950"/>
      <c r="Y3950"/>
      <c r="AD3950"/>
      <c r="AI3950"/>
    </row>
    <row r="3951" spans="1:35">
      <c r="A3951" s="12"/>
      <c r="B3951"/>
      <c r="E3951"/>
      <c r="J3951"/>
      <c r="O3951"/>
      <c r="T3951"/>
      <c r="Y3951"/>
      <c r="AD3951"/>
      <c r="AI3951"/>
    </row>
    <row r="3952" spans="1:35">
      <c r="A3952" s="12"/>
      <c r="B3952"/>
      <c r="E3952"/>
      <c r="J3952"/>
      <c r="O3952"/>
      <c r="T3952"/>
      <c r="Y3952"/>
      <c r="AD3952"/>
      <c r="AI3952"/>
    </row>
    <row r="3953" spans="1:35">
      <c r="A3953" s="12"/>
      <c r="B3953"/>
      <c r="E3953"/>
      <c r="J3953"/>
      <c r="O3953"/>
      <c r="T3953"/>
      <c r="Y3953"/>
      <c r="AD3953"/>
      <c r="AI3953"/>
    </row>
    <row r="3954" spans="1:35">
      <c r="A3954" s="12"/>
      <c r="B3954"/>
      <c r="E3954"/>
      <c r="J3954"/>
      <c r="O3954"/>
      <c r="T3954"/>
      <c r="Y3954"/>
      <c r="AD3954"/>
      <c r="AI3954"/>
    </row>
    <row r="3955" spans="1:35">
      <c r="A3955" s="12"/>
      <c r="B3955"/>
      <c r="E3955"/>
      <c r="J3955"/>
      <c r="O3955"/>
      <c r="T3955"/>
      <c r="Y3955"/>
      <c r="AD3955"/>
      <c r="AI3955"/>
    </row>
    <row r="3956" spans="1:35">
      <c r="A3956" s="12"/>
      <c r="B3956"/>
      <c r="E3956"/>
      <c r="J3956"/>
      <c r="O3956"/>
      <c r="T3956"/>
      <c r="Y3956"/>
      <c r="AD3956"/>
      <c r="AI3956"/>
    </row>
    <row r="3957" spans="1:35">
      <c r="A3957" s="12"/>
      <c r="B3957"/>
      <c r="E3957"/>
      <c r="J3957"/>
      <c r="O3957"/>
      <c r="T3957"/>
      <c r="Y3957"/>
      <c r="AD3957"/>
      <c r="AI3957"/>
    </row>
    <row r="3958" spans="1:35">
      <c r="A3958" s="12"/>
      <c r="B3958"/>
      <c r="E3958"/>
      <c r="J3958"/>
      <c r="O3958"/>
      <c r="T3958"/>
      <c r="Y3958"/>
      <c r="AD3958"/>
      <c r="AI3958"/>
    </row>
    <row r="3959" spans="1:35">
      <c r="A3959" s="12"/>
      <c r="B3959"/>
      <c r="E3959"/>
      <c r="J3959"/>
      <c r="O3959"/>
      <c r="T3959"/>
      <c r="Y3959"/>
      <c r="AD3959"/>
      <c r="AI3959"/>
    </row>
    <row r="3960" spans="1:35">
      <c r="A3960" s="12"/>
      <c r="B3960"/>
      <c r="E3960"/>
      <c r="J3960"/>
      <c r="O3960"/>
      <c r="T3960"/>
      <c r="Y3960"/>
      <c r="AD3960"/>
      <c r="AI3960"/>
    </row>
    <row r="3961" spans="1:35">
      <c r="A3961" s="12"/>
      <c r="B3961"/>
      <c r="E3961"/>
      <c r="J3961"/>
      <c r="O3961"/>
      <c r="T3961"/>
      <c r="Y3961"/>
      <c r="AD3961"/>
      <c r="AI3961"/>
    </row>
    <row r="3962" spans="1:35">
      <c r="A3962" s="12"/>
      <c r="B3962"/>
      <c r="E3962"/>
      <c r="J3962"/>
      <c r="O3962"/>
      <c r="T3962"/>
      <c r="Y3962"/>
      <c r="AD3962"/>
      <c r="AI3962"/>
    </row>
    <row r="3963" spans="1:35">
      <c r="A3963" s="12"/>
      <c r="B3963"/>
      <c r="E3963"/>
      <c r="J3963"/>
      <c r="O3963"/>
      <c r="T3963"/>
      <c r="Y3963"/>
      <c r="AD3963"/>
      <c r="AI3963"/>
    </row>
    <row r="3964" spans="1:35">
      <c r="A3964" s="12"/>
      <c r="B3964"/>
      <c r="E3964"/>
      <c r="J3964"/>
      <c r="O3964"/>
      <c r="T3964"/>
      <c r="Y3964"/>
      <c r="AD3964"/>
      <c r="AI3964"/>
    </row>
    <row r="3965" spans="1:35">
      <c r="A3965" s="12"/>
      <c r="B3965"/>
      <c r="E3965"/>
      <c r="J3965"/>
      <c r="O3965"/>
      <c r="T3965"/>
      <c r="Y3965"/>
      <c r="AD3965"/>
      <c r="AI3965"/>
    </row>
    <row r="3966" spans="1:35">
      <c r="A3966" s="12"/>
      <c r="B3966"/>
      <c r="E3966"/>
      <c r="J3966"/>
      <c r="O3966"/>
      <c r="T3966"/>
      <c r="Y3966"/>
      <c r="AD3966"/>
      <c r="AI3966"/>
    </row>
    <row r="3967" spans="1:35">
      <c r="A3967" s="12"/>
      <c r="B3967"/>
      <c r="E3967"/>
      <c r="J3967"/>
      <c r="O3967"/>
      <c r="T3967"/>
      <c r="Y3967"/>
      <c r="AD3967"/>
      <c r="AI3967"/>
    </row>
    <row r="3968" spans="1:35">
      <c r="A3968" s="12"/>
      <c r="B3968"/>
      <c r="E3968"/>
      <c r="J3968"/>
      <c r="O3968"/>
      <c r="T3968"/>
      <c r="Y3968"/>
      <c r="AD3968"/>
      <c r="AI3968"/>
    </row>
    <row r="3969" spans="1:35">
      <c r="A3969" s="12"/>
      <c r="B3969"/>
      <c r="E3969"/>
      <c r="J3969"/>
      <c r="O3969"/>
      <c r="T3969"/>
      <c r="Y3969"/>
      <c r="AD3969"/>
      <c r="AI3969"/>
    </row>
    <row r="3970" spans="1:35">
      <c r="A3970" s="12"/>
      <c r="B3970"/>
      <c r="E3970"/>
      <c r="J3970"/>
      <c r="O3970"/>
      <c r="T3970"/>
      <c r="Y3970"/>
      <c r="AD3970"/>
      <c r="AI3970"/>
    </row>
    <row r="3971" spans="1:35">
      <c r="A3971" s="12"/>
      <c r="B3971"/>
      <c r="E3971"/>
      <c r="J3971"/>
      <c r="O3971"/>
      <c r="T3971"/>
      <c r="Y3971"/>
      <c r="AD3971"/>
      <c r="AI3971"/>
    </row>
    <row r="3972" spans="1:35">
      <c r="A3972" s="12"/>
      <c r="B3972"/>
      <c r="E3972"/>
      <c r="J3972"/>
      <c r="O3972"/>
      <c r="T3972"/>
      <c r="Y3972"/>
      <c r="AD3972"/>
      <c r="AI3972"/>
    </row>
    <row r="3973" spans="1:35">
      <c r="A3973" s="12"/>
      <c r="B3973"/>
      <c r="E3973"/>
      <c r="J3973"/>
      <c r="O3973"/>
      <c r="T3973"/>
      <c r="Y3973"/>
      <c r="AD3973"/>
      <c r="AI3973"/>
    </row>
    <row r="3974" spans="1:35">
      <c r="A3974" s="12"/>
      <c r="B3974"/>
      <c r="E3974"/>
      <c r="J3974"/>
      <c r="O3974"/>
      <c r="T3974"/>
      <c r="Y3974"/>
      <c r="AD3974"/>
      <c r="AI3974"/>
    </row>
    <row r="3975" spans="1:35">
      <c r="A3975" s="12"/>
      <c r="B3975"/>
      <c r="E3975"/>
      <c r="J3975"/>
      <c r="O3975"/>
      <c r="T3975"/>
      <c r="Y3975"/>
      <c r="AD3975"/>
      <c r="AI3975"/>
    </row>
    <row r="3976" spans="1:35">
      <c r="A3976" s="12"/>
      <c r="B3976"/>
      <c r="E3976"/>
      <c r="J3976"/>
      <c r="O3976"/>
      <c r="T3976"/>
      <c r="Y3976"/>
      <c r="AD3976"/>
      <c r="AI3976"/>
    </row>
    <row r="3977" spans="1:35">
      <c r="A3977" s="12"/>
      <c r="B3977"/>
      <c r="E3977"/>
      <c r="J3977"/>
      <c r="O3977"/>
      <c r="T3977"/>
      <c r="Y3977"/>
      <c r="AD3977"/>
      <c r="AI3977"/>
    </row>
    <row r="3978" spans="1:35">
      <c r="A3978" s="12"/>
      <c r="B3978"/>
      <c r="E3978"/>
      <c r="J3978"/>
      <c r="O3978"/>
      <c r="T3978"/>
      <c r="Y3978"/>
      <c r="AD3978"/>
      <c r="AI3978"/>
    </row>
    <row r="3979" spans="1:35">
      <c r="A3979" s="12"/>
      <c r="B3979"/>
      <c r="E3979"/>
      <c r="J3979"/>
      <c r="O3979"/>
      <c r="T3979"/>
      <c r="Y3979"/>
      <c r="AD3979"/>
      <c r="AI3979"/>
    </row>
    <row r="3980" spans="1:35">
      <c r="A3980" s="12"/>
      <c r="B3980"/>
      <c r="E3980"/>
      <c r="J3980"/>
      <c r="O3980"/>
      <c r="T3980"/>
      <c r="Y3980"/>
      <c r="AD3980"/>
      <c r="AI3980"/>
    </row>
    <row r="3981" spans="1:35">
      <c r="A3981" s="12"/>
      <c r="B3981"/>
      <c r="E3981"/>
      <c r="J3981"/>
      <c r="O3981"/>
      <c r="T3981"/>
      <c r="Y3981"/>
      <c r="AD3981"/>
      <c r="AI3981"/>
    </row>
    <row r="3982" spans="1:35">
      <c r="A3982" s="12"/>
      <c r="B3982"/>
      <c r="E3982"/>
      <c r="J3982"/>
      <c r="O3982"/>
      <c r="T3982"/>
      <c r="Y3982"/>
      <c r="AD3982"/>
      <c r="AI3982"/>
    </row>
    <row r="3983" spans="1:35">
      <c r="A3983" s="12"/>
      <c r="B3983"/>
      <c r="E3983"/>
      <c r="J3983"/>
      <c r="O3983"/>
      <c r="T3983"/>
      <c r="Y3983"/>
      <c r="AD3983"/>
      <c r="AI3983"/>
    </row>
    <row r="3984" spans="1:35">
      <c r="A3984" s="12"/>
      <c r="B3984"/>
      <c r="E3984"/>
      <c r="J3984"/>
      <c r="O3984"/>
      <c r="T3984"/>
      <c r="Y3984"/>
      <c r="AD3984"/>
      <c r="AI3984"/>
    </row>
    <row r="3985" spans="1:35">
      <c r="A3985" s="12"/>
      <c r="B3985"/>
      <c r="E3985"/>
      <c r="J3985"/>
      <c r="O3985"/>
      <c r="T3985"/>
      <c r="Y3985"/>
      <c r="AD3985"/>
      <c r="AI3985"/>
    </row>
    <row r="3986" spans="1:35">
      <c r="A3986" s="12"/>
      <c r="B3986"/>
      <c r="E3986"/>
      <c r="J3986"/>
      <c r="O3986"/>
      <c r="T3986"/>
      <c r="Y3986"/>
      <c r="AD3986"/>
      <c r="AI3986"/>
    </row>
    <row r="3987" spans="1:35">
      <c r="A3987" s="12"/>
      <c r="B3987"/>
      <c r="E3987"/>
      <c r="J3987"/>
      <c r="O3987"/>
      <c r="T3987"/>
      <c r="Y3987"/>
      <c r="AD3987"/>
      <c r="AI3987"/>
    </row>
    <row r="3988" spans="1:35">
      <c r="A3988" s="12"/>
      <c r="B3988"/>
      <c r="E3988"/>
      <c r="J3988"/>
      <c r="O3988"/>
      <c r="T3988"/>
      <c r="Y3988"/>
      <c r="AD3988"/>
      <c r="AI3988"/>
    </row>
    <row r="3989" spans="1:35">
      <c r="A3989" s="12"/>
      <c r="B3989"/>
      <c r="E3989"/>
      <c r="J3989"/>
      <c r="O3989"/>
      <c r="T3989"/>
      <c r="Y3989"/>
      <c r="AD3989"/>
      <c r="AI3989"/>
    </row>
    <row r="3990" spans="1:35">
      <c r="A3990" s="12"/>
      <c r="B3990"/>
      <c r="E3990"/>
      <c r="J3990"/>
      <c r="O3990"/>
      <c r="T3990"/>
      <c r="Y3990"/>
      <c r="AD3990"/>
      <c r="AI3990"/>
    </row>
    <row r="3991" spans="1:35">
      <c r="A3991" s="12"/>
      <c r="B3991"/>
      <c r="E3991"/>
      <c r="J3991"/>
      <c r="O3991"/>
      <c r="T3991"/>
      <c r="Y3991"/>
      <c r="AD3991"/>
      <c r="AI3991"/>
    </row>
    <row r="3992" spans="1:35">
      <c r="A3992" s="12"/>
      <c r="B3992"/>
      <c r="E3992"/>
      <c r="J3992"/>
      <c r="O3992"/>
      <c r="T3992"/>
      <c r="Y3992"/>
      <c r="AD3992"/>
      <c r="AI3992"/>
    </row>
    <row r="3993" spans="1:35">
      <c r="A3993" s="12"/>
      <c r="B3993"/>
      <c r="E3993"/>
      <c r="J3993"/>
      <c r="O3993"/>
      <c r="T3993"/>
      <c r="Y3993"/>
      <c r="AD3993"/>
      <c r="AI3993"/>
    </row>
    <row r="3994" spans="1:35">
      <c r="A3994" s="12"/>
      <c r="B3994"/>
      <c r="E3994"/>
      <c r="J3994"/>
      <c r="O3994"/>
      <c r="T3994"/>
      <c r="Y3994"/>
      <c r="AD3994"/>
      <c r="AI3994"/>
    </row>
    <row r="3995" spans="1:35">
      <c r="A3995" s="12"/>
      <c r="B3995"/>
      <c r="E3995"/>
      <c r="J3995"/>
      <c r="O3995"/>
      <c r="T3995"/>
      <c r="Y3995"/>
      <c r="AD3995"/>
      <c r="AI3995"/>
    </row>
    <row r="3996" spans="1:35">
      <c r="A3996" s="12"/>
      <c r="B3996"/>
      <c r="E3996"/>
      <c r="J3996"/>
      <c r="O3996"/>
      <c r="T3996"/>
      <c r="Y3996"/>
      <c r="AD3996"/>
      <c r="AI3996"/>
    </row>
    <row r="3997" spans="1:35">
      <c r="A3997" s="12"/>
      <c r="B3997"/>
      <c r="E3997"/>
      <c r="J3997"/>
      <c r="O3997"/>
      <c r="T3997"/>
      <c r="Y3997"/>
      <c r="AD3997"/>
      <c r="AI3997"/>
    </row>
    <row r="3998" spans="1:35">
      <c r="A3998" s="12"/>
      <c r="B3998"/>
      <c r="E3998"/>
      <c r="J3998"/>
      <c r="O3998"/>
      <c r="T3998"/>
      <c r="Y3998"/>
      <c r="AD3998"/>
      <c r="AI3998"/>
    </row>
    <row r="3999" spans="1:35">
      <c r="A3999" s="12"/>
      <c r="B3999"/>
      <c r="E3999"/>
      <c r="J3999"/>
      <c r="O3999"/>
      <c r="T3999"/>
      <c r="Y3999"/>
      <c r="AD3999"/>
      <c r="AI3999"/>
    </row>
    <row r="4000" spans="1:35">
      <c r="A4000" s="12"/>
      <c r="B4000"/>
      <c r="E4000"/>
      <c r="J4000"/>
      <c r="O4000"/>
      <c r="T4000"/>
      <c r="Y4000"/>
      <c r="AD4000"/>
      <c r="AI4000"/>
    </row>
    <row r="4001" spans="1:35">
      <c r="A4001" s="12"/>
      <c r="B4001"/>
      <c r="E4001"/>
      <c r="J4001"/>
      <c r="O4001"/>
      <c r="T4001"/>
      <c r="Y4001"/>
      <c r="AD4001"/>
      <c r="AI4001"/>
    </row>
    <row r="4002" spans="1:35">
      <c r="A4002" s="12"/>
      <c r="B4002"/>
      <c r="E4002"/>
      <c r="J4002"/>
      <c r="O4002"/>
      <c r="T4002"/>
      <c r="Y4002"/>
      <c r="AD4002"/>
      <c r="AI4002"/>
    </row>
    <row r="4003" spans="1:35">
      <c r="A4003" s="12"/>
      <c r="B4003"/>
      <c r="E4003"/>
      <c r="J4003"/>
      <c r="O4003"/>
      <c r="T4003"/>
      <c r="Y4003"/>
      <c r="AD4003"/>
      <c r="AI4003"/>
    </row>
    <row r="4004" spans="1:35">
      <c r="A4004" s="12"/>
      <c r="B4004"/>
      <c r="E4004"/>
      <c r="J4004"/>
      <c r="O4004"/>
      <c r="T4004"/>
      <c r="Y4004"/>
      <c r="AD4004"/>
      <c r="AI4004"/>
    </row>
    <row r="4005" spans="1:35">
      <c r="A4005" s="12"/>
      <c r="B4005"/>
      <c r="E4005"/>
      <c r="J4005"/>
      <c r="O4005"/>
      <c r="T4005"/>
      <c r="Y4005"/>
      <c r="AD4005"/>
      <c r="AI4005"/>
    </row>
    <row r="4006" spans="1:35">
      <c r="A4006" s="12"/>
      <c r="B4006"/>
      <c r="E4006"/>
      <c r="J4006"/>
      <c r="O4006"/>
      <c r="T4006"/>
      <c r="Y4006"/>
      <c r="AD4006"/>
      <c r="AI4006"/>
    </row>
    <row r="4007" spans="1:35">
      <c r="A4007" s="12"/>
      <c r="B4007"/>
      <c r="E4007"/>
      <c r="J4007"/>
      <c r="O4007"/>
      <c r="T4007"/>
      <c r="Y4007"/>
      <c r="AD4007"/>
      <c r="AI4007"/>
    </row>
    <row r="4008" spans="1:35">
      <c r="A4008" s="12"/>
      <c r="B4008"/>
      <c r="E4008"/>
      <c r="J4008"/>
      <c r="O4008"/>
      <c r="T4008"/>
      <c r="Y4008"/>
      <c r="AD4008"/>
      <c r="AI4008"/>
    </row>
    <row r="4009" spans="1:35">
      <c r="A4009" s="12"/>
      <c r="B4009"/>
      <c r="E4009"/>
      <c r="J4009"/>
      <c r="O4009"/>
      <c r="T4009"/>
      <c r="Y4009"/>
      <c r="AD4009"/>
      <c r="AI4009"/>
    </row>
    <row r="4010" spans="1:35">
      <c r="A4010" s="12"/>
      <c r="B4010"/>
      <c r="E4010"/>
      <c r="J4010"/>
      <c r="O4010"/>
      <c r="T4010"/>
      <c r="Y4010"/>
      <c r="AD4010"/>
      <c r="AI4010"/>
    </row>
    <row r="4011" spans="1:35">
      <c r="A4011" s="12"/>
      <c r="B4011"/>
      <c r="E4011"/>
      <c r="J4011"/>
      <c r="O4011"/>
      <c r="T4011"/>
      <c r="Y4011"/>
      <c r="AD4011"/>
      <c r="AI4011"/>
    </row>
    <row r="4012" spans="1:35">
      <c r="A4012" s="12"/>
      <c r="B4012"/>
      <c r="E4012"/>
      <c r="J4012"/>
      <c r="O4012"/>
      <c r="T4012"/>
      <c r="Y4012"/>
      <c r="AD4012"/>
      <c r="AI4012"/>
    </row>
    <row r="4013" spans="1:35">
      <c r="A4013" s="12"/>
      <c r="B4013"/>
      <c r="E4013"/>
      <c r="J4013"/>
      <c r="O4013"/>
      <c r="T4013"/>
      <c r="Y4013"/>
      <c r="AD4013"/>
      <c r="AI4013"/>
    </row>
    <row r="4014" spans="1:35">
      <c r="A4014" s="12"/>
      <c r="B4014"/>
      <c r="E4014"/>
      <c r="J4014"/>
      <c r="O4014"/>
      <c r="T4014"/>
      <c r="Y4014"/>
      <c r="AD4014"/>
      <c r="AI4014"/>
    </row>
    <row r="4015" spans="1:35">
      <c r="A4015" s="12"/>
      <c r="B4015"/>
      <c r="E4015"/>
      <c r="J4015"/>
      <c r="O4015"/>
      <c r="T4015"/>
      <c r="Y4015"/>
      <c r="AD4015"/>
      <c r="AI4015"/>
    </row>
    <row r="4016" spans="1:35">
      <c r="A4016" s="12"/>
      <c r="B4016"/>
      <c r="E4016"/>
      <c r="J4016"/>
      <c r="O4016"/>
      <c r="T4016"/>
      <c r="Y4016"/>
      <c r="AD4016"/>
      <c r="AI4016"/>
    </row>
    <row r="4017" spans="1:35">
      <c r="A4017" s="12"/>
      <c r="B4017"/>
      <c r="E4017"/>
      <c r="J4017"/>
      <c r="O4017"/>
      <c r="T4017"/>
      <c r="Y4017"/>
      <c r="AD4017"/>
      <c r="AI4017"/>
    </row>
    <row r="4018" spans="1:35">
      <c r="A4018" s="12"/>
      <c r="B4018"/>
      <c r="E4018"/>
      <c r="J4018"/>
      <c r="O4018"/>
      <c r="T4018"/>
      <c r="Y4018"/>
      <c r="AD4018"/>
      <c r="AI4018"/>
    </row>
    <row r="4019" spans="1:35">
      <c r="A4019" s="12"/>
      <c r="B4019"/>
      <c r="E4019"/>
      <c r="J4019"/>
      <c r="O4019"/>
      <c r="T4019"/>
      <c r="Y4019"/>
      <c r="AD4019"/>
      <c r="AI4019"/>
    </row>
    <row r="4020" spans="1:35">
      <c r="A4020" s="12"/>
      <c r="B4020"/>
      <c r="E4020"/>
      <c r="J4020"/>
      <c r="O4020"/>
      <c r="T4020"/>
      <c r="Y4020"/>
      <c r="AD4020"/>
      <c r="AI4020"/>
    </row>
    <row r="4021" spans="1:35">
      <c r="A4021" s="12"/>
      <c r="B4021"/>
      <c r="E4021"/>
      <c r="J4021"/>
      <c r="O4021"/>
      <c r="T4021"/>
      <c r="Y4021"/>
      <c r="AD4021"/>
      <c r="AI4021"/>
    </row>
    <row r="4022" spans="1:35">
      <c r="A4022" s="12"/>
      <c r="B4022"/>
      <c r="E4022"/>
      <c r="J4022"/>
      <c r="O4022"/>
      <c r="T4022"/>
      <c r="Y4022"/>
      <c r="AD4022"/>
      <c r="AI4022"/>
    </row>
    <row r="4023" spans="1:35">
      <c r="A4023" s="12"/>
      <c r="B4023"/>
      <c r="E4023"/>
      <c r="J4023"/>
      <c r="O4023"/>
      <c r="T4023"/>
      <c r="Y4023"/>
      <c r="AD4023"/>
      <c r="AI4023"/>
    </row>
    <row r="4024" spans="1:35">
      <c r="A4024" s="12"/>
      <c r="B4024"/>
      <c r="E4024"/>
      <c r="J4024"/>
      <c r="O4024"/>
      <c r="T4024"/>
      <c r="Y4024"/>
      <c r="AD4024"/>
      <c r="AI4024"/>
    </row>
    <row r="4025" spans="1:35">
      <c r="A4025" s="12"/>
      <c r="B4025"/>
      <c r="E4025"/>
      <c r="J4025"/>
      <c r="O4025"/>
      <c r="T4025"/>
      <c r="Y4025"/>
      <c r="AD4025"/>
      <c r="AI4025"/>
    </row>
    <row r="4026" spans="1:35">
      <c r="A4026" s="12"/>
      <c r="B4026"/>
      <c r="E4026"/>
      <c r="J4026"/>
      <c r="O4026"/>
      <c r="T4026"/>
      <c r="Y4026"/>
      <c r="AD4026"/>
      <c r="AI4026"/>
    </row>
    <row r="4027" spans="1:35">
      <c r="A4027" s="12"/>
      <c r="B4027"/>
      <c r="E4027"/>
      <c r="J4027"/>
      <c r="O4027"/>
      <c r="T4027"/>
      <c r="Y4027"/>
      <c r="AD4027"/>
      <c r="AI4027"/>
    </row>
    <row r="4028" spans="1:35">
      <c r="A4028" s="12"/>
      <c r="B4028"/>
      <c r="E4028"/>
      <c r="J4028"/>
      <c r="O4028"/>
      <c r="T4028"/>
      <c r="Y4028"/>
      <c r="AD4028"/>
      <c r="AI4028"/>
    </row>
    <row r="4029" spans="1:35">
      <c r="A4029" s="12"/>
      <c r="B4029"/>
      <c r="E4029"/>
      <c r="J4029"/>
      <c r="O4029"/>
      <c r="T4029"/>
      <c r="Y4029"/>
      <c r="AD4029"/>
      <c r="AI4029"/>
    </row>
    <row r="4030" spans="1:35">
      <c r="A4030" s="12"/>
      <c r="B4030"/>
      <c r="E4030"/>
      <c r="J4030"/>
      <c r="O4030"/>
      <c r="T4030"/>
      <c r="Y4030"/>
      <c r="AD4030"/>
      <c r="AI4030"/>
    </row>
    <row r="4031" spans="1:35">
      <c r="A4031" s="12"/>
      <c r="B4031"/>
      <c r="E4031"/>
      <c r="J4031"/>
      <c r="O4031"/>
      <c r="T4031"/>
      <c r="Y4031"/>
      <c r="AD4031"/>
      <c r="AI4031"/>
    </row>
    <row r="4032" spans="1:35">
      <c r="A4032" s="12"/>
      <c r="B4032"/>
      <c r="E4032"/>
      <c r="J4032"/>
      <c r="O4032"/>
      <c r="T4032"/>
      <c r="Y4032"/>
      <c r="AD4032"/>
      <c r="AI4032"/>
    </row>
    <row r="4033" spans="1:35">
      <c r="A4033" s="12"/>
      <c r="B4033"/>
      <c r="E4033"/>
      <c r="J4033"/>
      <c r="O4033"/>
      <c r="T4033"/>
      <c r="Y4033"/>
      <c r="AD4033"/>
      <c r="AI4033"/>
    </row>
    <row r="4034" spans="1:35">
      <c r="A4034" s="12"/>
      <c r="B4034"/>
      <c r="E4034"/>
      <c r="J4034"/>
      <c r="O4034"/>
      <c r="T4034"/>
      <c r="Y4034"/>
      <c r="AD4034"/>
      <c r="AI4034"/>
    </row>
    <row r="4035" spans="1:35">
      <c r="A4035" s="12"/>
      <c r="B4035"/>
      <c r="E4035"/>
      <c r="J4035"/>
      <c r="O4035"/>
      <c r="T4035"/>
      <c r="Y4035"/>
      <c r="AD4035"/>
      <c r="AI4035"/>
    </row>
    <row r="4036" spans="1:35">
      <c r="A4036" s="12"/>
      <c r="B4036"/>
      <c r="E4036"/>
      <c r="J4036"/>
      <c r="O4036"/>
      <c r="T4036"/>
      <c r="Y4036"/>
      <c r="AD4036"/>
      <c r="AI4036"/>
    </row>
    <row r="4037" spans="1:35">
      <c r="A4037" s="12"/>
      <c r="B4037"/>
      <c r="E4037"/>
      <c r="J4037"/>
      <c r="O4037"/>
      <c r="T4037"/>
      <c r="Y4037"/>
      <c r="AD4037"/>
      <c r="AI4037"/>
    </row>
    <row r="4038" spans="1:35">
      <c r="A4038" s="12"/>
      <c r="B4038"/>
      <c r="E4038"/>
      <c r="J4038"/>
      <c r="O4038"/>
      <c r="T4038"/>
      <c r="Y4038"/>
      <c r="AD4038"/>
      <c r="AI4038"/>
    </row>
    <row r="4039" spans="1:35">
      <c r="A4039" s="12"/>
      <c r="B4039"/>
      <c r="E4039"/>
      <c r="J4039"/>
      <c r="O4039"/>
      <c r="T4039"/>
      <c r="Y4039"/>
      <c r="AD4039"/>
      <c r="AI4039"/>
    </row>
    <row r="4040" spans="1:35">
      <c r="A4040" s="12"/>
      <c r="B4040"/>
      <c r="E4040"/>
      <c r="J4040"/>
      <c r="O4040"/>
      <c r="T4040"/>
      <c r="Y4040"/>
      <c r="AD4040"/>
      <c r="AI4040"/>
    </row>
    <row r="4041" spans="1:35">
      <c r="A4041" s="12"/>
      <c r="B4041"/>
      <c r="E4041"/>
      <c r="J4041"/>
      <c r="O4041"/>
      <c r="T4041"/>
      <c r="Y4041"/>
      <c r="AD4041"/>
      <c r="AI4041"/>
    </row>
    <row r="4042" spans="1:35">
      <c r="A4042" s="12"/>
      <c r="B4042"/>
      <c r="E4042"/>
      <c r="J4042"/>
      <c r="O4042"/>
      <c r="T4042"/>
      <c r="Y4042"/>
      <c r="AD4042"/>
      <c r="AI4042"/>
    </row>
    <row r="4043" spans="1:35">
      <c r="A4043" s="12"/>
      <c r="B4043"/>
      <c r="E4043"/>
      <c r="J4043"/>
      <c r="O4043"/>
      <c r="T4043"/>
      <c r="Y4043"/>
      <c r="AD4043"/>
      <c r="AI4043"/>
    </row>
    <row r="4044" spans="1:35">
      <c r="A4044" s="12"/>
      <c r="B4044"/>
      <c r="E4044"/>
      <c r="J4044"/>
      <c r="O4044"/>
      <c r="T4044"/>
      <c r="Y4044"/>
      <c r="AD4044"/>
      <c r="AI4044"/>
    </row>
    <row r="4045" spans="1:35">
      <c r="A4045" s="12"/>
      <c r="B4045"/>
      <c r="E4045"/>
      <c r="J4045"/>
      <c r="O4045"/>
      <c r="T4045"/>
      <c r="Y4045"/>
      <c r="AD4045"/>
      <c r="AI4045"/>
    </row>
    <row r="4046" spans="1:35">
      <c r="A4046" s="12"/>
      <c r="B4046"/>
      <c r="E4046"/>
      <c r="J4046"/>
      <c r="O4046"/>
      <c r="T4046"/>
      <c r="Y4046"/>
      <c r="AD4046"/>
      <c r="AI4046"/>
    </row>
    <row r="4047" spans="1:35">
      <c r="A4047" s="12"/>
      <c r="B4047"/>
      <c r="E4047"/>
      <c r="J4047"/>
      <c r="O4047"/>
      <c r="T4047"/>
      <c r="Y4047"/>
      <c r="AD4047"/>
      <c r="AI4047"/>
    </row>
    <row r="4048" spans="1:35">
      <c r="A4048" s="12"/>
      <c r="B4048"/>
      <c r="E4048"/>
      <c r="J4048"/>
      <c r="O4048"/>
      <c r="T4048"/>
      <c r="Y4048"/>
      <c r="AD4048"/>
      <c r="AI4048"/>
    </row>
    <row r="4049" spans="1:35">
      <c r="A4049" s="12"/>
      <c r="B4049"/>
      <c r="E4049"/>
      <c r="J4049"/>
      <c r="O4049"/>
      <c r="T4049"/>
      <c r="Y4049"/>
      <c r="AD4049"/>
      <c r="AI4049"/>
    </row>
    <row r="4050" spans="1:35">
      <c r="A4050" s="12"/>
      <c r="B4050"/>
      <c r="E4050"/>
      <c r="J4050"/>
      <c r="O4050"/>
      <c r="T4050"/>
      <c r="Y4050"/>
      <c r="AD4050"/>
      <c r="AI4050"/>
    </row>
    <row r="4051" spans="1:35">
      <c r="A4051" s="12"/>
      <c r="B4051"/>
      <c r="E4051"/>
      <c r="J4051"/>
      <c r="O4051"/>
      <c r="T4051"/>
      <c r="Y4051"/>
      <c r="AD4051"/>
      <c r="AI4051"/>
    </row>
    <row r="4052" spans="1:35">
      <c r="A4052" s="12"/>
      <c r="B4052"/>
      <c r="E4052"/>
      <c r="J4052"/>
      <c r="O4052"/>
      <c r="T4052"/>
      <c r="Y4052"/>
      <c r="AD4052"/>
      <c r="AI4052"/>
    </row>
    <row r="4053" spans="1:35">
      <c r="A4053" s="12"/>
      <c r="B4053"/>
      <c r="E4053"/>
      <c r="J4053"/>
      <c r="O4053"/>
      <c r="T4053"/>
      <c r="Y4053"/>
      <c r="AD4053"/>
      <c r="AI4053"/>
    </row>
    <row r="4054" spans="1:35">
      <c r="A4054" s="12"/>
      <c r="B4054"/>
      <c r="E4054"/>
      <c r="J4054"/>
      <c r="O4054"/>
      <c r="T4054"/>
      <c r="Y4054"/>
      <c r="AD4054"/>
      <c r="AI4054"/>
    </row>
    <row r="4055" spans="1:35">
      <c r="A4055" s="12"/>
      <c r="B4055"/>
      <c r="E4055"/>
      <c r="J4055"/>
      <c r="O4055"/>
      <c r="T4055"/>
      <c r="Y4055"/>
      <c r="AD4055"/>
      <c r="AI4055"/>
    </row>
    <row r="4056" spans="1:35">
      <c r="A4056" s="12"/>
      <c r="B4056"/>
      <c r="E4056"/>
      <c r="J4056"/>
      <c r="O4056"/>
      <c r="T4056"/>
      <c r="Y4056"/>
      <c r="AD4056"/>
      <c r="AI4056"/>
    </row>
    <row r="4057" spans="1:35">
      <c r="A4057" s="12"/>
      <c r="B4057"/>
      <c r="E4057"/>
      <c r="J4057"/>
      <c r="O4057"/>
      <c r="T4057"/>
      <c r="Y4057"/>
      <c r="AD4057"/>
      <c r="AI4057"/>
    </row>
    <row r="4058" spans="1:35">
      <c r="A4058" s="12"/>
      <c r="B4058"/>
      <c r="E4058"/>
      <c r="J4058"/>
      <c r="O4058"/>
      <c r="T4058"/>
      <c r="Y4058"/>
      <c r="AD4058"/>
      <c r="AI4058"/>
    </row>
    <row r="4059" spans="1:35">
      <c r="A4059" s="12"/>
      <c r="B4059"/>
      <c r="E4059"/>
      <c r="J4059"/>
      <c r="O4059"/>
      <c r="T4059"/>
      <c r="Y4059"/>
      <c r="AD4059"/>
      <c r="AI4059"/>
    </row>
    <row r="4060" spans="1:35">
      <c r="A4060" s="12"/>
      <c r="B4060"/>
      <c r="E4060"/>
      <c r="J4060"/>
      <c r="O4060"/>
      <c r="T4060"/>
      <c r="Y4060"/>
      <c r="AD4060"/>
      <c r="AI4060"/>
    </row>
    <row r="4061" spans="1:35">
      <c r="A4061" s="12"/>
      <c r="B4061"/>
      <c r="E4061"/>
      <c r="J4061"/>
      <c r="O4061"/>
      <c r="T4061"/>
      <c r="Y4061"/>
      <c r="AD4061"/>
      <c r="AI4061"/>
    </row>
    <row r="4062" spans="1:35">
      <c r="A4062" s="12"/>
      <c r="B4062"/>
      <c r="E4062"/>
      <c r="J4062"/>
      <c r="O4062"/>
      <c r="T4062"/>
      <c r="Y4062"/>
      <c r="AD4062"/>
      <c r="AI4062"/>
    </row>
    <row r="4063" spans="1:35">
      <c r="A4063" s="12"/>
      <c r="B4063"/>
      <c r="E4063"/>
      <c r="J4063"/>
      <c r="O4063"/>
      <c r="T4063"/>
      <c r="Y4063"/>
      <c r="AD4063"/>
      <c r="AI4063"/>
    </row>
    <row r="4064" spans="1:35">
      <c r="A4064" s="12"/>
      <c r="B4064"/>
      <c r="E4064"/>
      <c r="J4064"/>
      <c r="O4064"/>
      <c r="T4064"/>
      <c r="Y4064"/>
      <c r="AD4064"/>
      <c r="AI4064"/>
    </row>
    <row r="4065" spans="1:35">
      <c r="A4065" s="12"/>
      <c r="B4065"/>
      <c r="E4065"/>
      <c r="J4065"/>
      <c r="O4065"/>
      <c r="T4065"/>
      <c r="Y4065"/>
      <c r="AD4065"/>
      <c r="AI4065"/>
    </row>
    <row r="4066" spans="1:35">
      <c r="A4066" s="12"/>
      <c r="B4066"/>
      <c r="E4066"/>
      <c r="J4066"/>
      <c r="O4066"/>
      <c r="T4066"/>
      <c r="Y4066"/>
      <c r="AD4066"/>
      <c r="AI4066"/>
    </row>
    <row r="4067" spans="1:35">
      <c r="A4067" s="12"/>
      <c r="B4067"/>
      <c r="E4067"/>
      <c r="J4067"/>
      <c r="O4067"/>
      <c r="T4067"/>
      <c r="Y4067"/>
      <c r="AD4067"/>
      <c r="AI4067"/>
    </row>
    <row r="4068" spans="1:35">
      <c r="A4068" s="12"/>
      <c r="B4068"/>
      <c r="E4068"/>
      <c r="J4068"/>
      <c r="O4068"/>
      <c r="T4068"/>
      <c r="Y4068"/>
      <c r="AD4068"/>
      <c r="AI4068"/>
    </row>
    <row r="4069" spans="1:35">
      <c r="A4069" s="12"/>
      <c r="B4069"/>
      <c r="E4069"/>
      <c r="J4069"/>
      <c r="O4069"/>
      <c r="T4069"/>
      <c r="Y4069"/>
      <c r="AD4069"/>
      <c r="AI4069"/>
    </row>
    <row r="4070" spans="1:35">
      <c r="A4070" s="12"/>
      <c r="B4070"/>
      <c r="E4070"/>
      <c r="J4070"/>
      <c r="O4070"/>
      <c r="T4070"/>
      <c r="Y4070"/>
      <c r="AD4070"/>
      <c r="AI4070"/>
    </row>
    <row r="4071" spans="1:35">
      <c r="A4071" s="12"/>
      <c r="B4071"/>
      <c r="E4071"/>
      <c r="J4071"/>
      <c r="O4071"/>
      <c r="T4071"/>
      <c r="Y4071"/>
      <c r="AD4071"/>
      <c r="AI4071"/>
    </row>
    <row r="4072" spans="1:35">
      <c r="A4072" s="12"/>
      <c r="B4072"/>
      <c r="E4072"/>
      <c r="J4072"/>
      <c r="O4072"/>
      <c r="T4072"/>
      <c r="Y4072"/>
      <c r="AD4072"/>
      <c r="AI4072"/>
    </row>
    <row r="4073" spans="1:35">
      <c r="A4073" s="12"/>
      <c r="B4073"/>
      <c r="E4073"/>
      <c r="J4073"/>
      <c r="O4073"/>
      <c r="T4073"/>
      <c r="Y4073"/>
      <c r="AD4073"/>
      <c r="AI4073"/>
    </row>
    <row r="4074" spans="1:35">
      <c r="A4074" s="12"/>
      <c r="B4074"/>
      <c r="E4074"/>
      <c r="J4074"/>
      <c r="O4074"/>
      <c r="T4074"/>
      <c r="Y4074"/>
      <c r="AD4074"/>
      <c r="AI4074"/>
    </row>
    <row r="4075" spans="1:35">
      <c r="A4075" s="12"/>
      <c r="B4075"/>
      <c r="E4075"/>
      <c r="J4075"/>
      <c r="O4075"/>
      <c r="T4075"/>
      <c r="Y4075"/>
      <c r="AD4075"/>
      <c r="AI4075"/>
    </row>
    <row r="4076" spans="1:35">
      <c r="A4076" s="12"/>
      <c r="B4076"/>
      <c r="E4076"/>
      <c r="J4076"/>
      <c r="O4076"/>
      <c r="T4076"/>
      <c r="Y4076"/>
      <c r="AD4076"/>
      <c r="AI4076"/>
    </row>
    <row r="4077" spans="1:35">
      <c r="A4077" s="12"/>
      <c r="B4077"/>
      <c r="E4077"/>
      <c r="J4077"/>
      <c r="O4077"/>
      <c r="T4077"/>
      <c r="Y4077"/>
      <c r="AD4077"/>
      <c r="AI4077"/>
    </row>
    <row r="4078" spans="1:35">
      <c r="A4078" s="12"/>
      <c r="B4078"/>
      <c r="E4078"/>
      <c r="J4078"/>
      <c r="O4078"/>
      <c r="T4078"/>
      <c r="Y4078"/>
      <c r="AD4078"/>
      <c r="AI4078"/>
    </row>
    <row r="4079" spans="1:35">
      <c r="A4079" s="12"/>
      <c r="B4079"/>
      <c r="E4079"/>
      <c r="J4079"/>
      <c r="O4079"/>
      <c r="T4079"/>
      <c r="Y4079"/>
      <c r="AD4079"/>
      <c r="AI4079"/>
    </row>
    <row r="4080" spans="1:35">
      <c r="A4080" s="12"/>
      <c r="B4080"/>
      <c r="E4080"/>
      <c r="J4080"/>
      <c r="O4080"/>
      <c r="T4080"/>
      <c r="Y4080"/>
      <c r="AD4080"/>
      <c r="AI4080"/>
    </row>
    <row r="4081" spans="1:35">
      <c r="A4081" s="12"/>
      <c r="B4081"/>
      <c r="E4081"/>
      <c r="J4081"/>
      <c r="O4081"/>
      <c r="T4081"/>
      <c r="Y4081"/>
      <c r="AD4081"/>
      <c r="AI4081"/>
    </row>
    <row r="4082" spans="1:35">
      <c r="A4082" s="12"/>
      <c r="B4082"/>
      <c r="E4082"/>
      <c r="J4082"/>
      <c r="O4082"/>
      <c r="T4082"/>
      <c r="Y4082"/>
      <c r="AD4082"/>
      <c r="AI4082"/>
    </row>
    <row r="4083" spans="1:35">
      <c r="A4083" s="12"/>
      <c r="B4083"/>
      <c r="E4083"/>
      <c r="J4083"/>
      <c r="O4083"/>
      <c r="T4083"/>
      <c r="Y4083"/>
      <c r="AD4083"/>
      <c r="AI4083"/>
    </row>
    <row r="4084" spans="1:35">
      <c r="A4084" s="12"/>
      <c r="B4084"/>
      <c r="E4084"/>
      <c r="J4084"/>
      <c r="O4084"/>
      <c r="T4084"/>
      <c r="Y4084"/>
      <c r="AD4084"/>
      <c r="AI4084"/>
    </row>
    <row r="4085" spans="1:35">
      <c r="A4085" s="12"/>
      <c r="B4085"/>
      <c r="E4085"/>
      <c r="J4085"/>
      <c r="O4085"/>
      <c r="T4085"/>
      <c r="Y4085"/>
      <c r="AD4085"/>
      <c r="AI4085"/>
    </row>
    <row r="4086" spans="1:35">
      <c r="A4086" s="12"/>
      <c r="B4086"/>
      <c r="E4086"/>
      <c r="J4086"/>
      <c r="O4086"/>
      <c r="T4086"/>
      <c r="Y4086"/>
      <c r="AD4086"/>
      <c r="AI4086"/>
    </row>
    <row r="4087" spans="1:35">
      <c r="A4087" s="12"/>
      <c r="B4087"/>
      <c r="E4087"/>
      <c r="J4087"/>
      <c r="O4087"/>
      <c r="T4087"/>
      <c r="Y4087"/>
      <c r="AD4087"/>
      <c r="AI4087"/>
    </row>
    <row r="4088" spans="1:35">
      <c r="A4088" s="12"/>
      <c r="B4088"/>
      <c r="E4088"/>
      <c r="J4088"/>
      <c r="O4088"/>
      <c r="T4088"/>
      <c r="Y4088"/>
      <c r="AD4088"/>
      <c r="AI4088"/>
    </row>
    <row r="4089" spans="1:35">
      <c r="A4089" s="12"/>
      <c r="B4089"/>
      <c r="E4089"/>
      <c r="J4089"/>
      <c r="O4089"/>
      <c r="T4089"/>
      <c r="Y4089"/>
      <c r="AD4089"/>
      <c r="AI4089"/>
    </row>
    <row r="4090" spans="1:35">
      <c r="A4090" s="12"/>
      <c r="B4090"/>
      <c r="E4090"/>
      <c r="J4090"/>
      <c r="O4090"/>
      <c r="T4090"/>
      <c r="Y4090"/>
      <c r="AD4090"/>
      <c r="AI4090"/>
    </row>
    <row r="4091" spans="1:35">
      <c r="A4091" s="12"/>
      <c r="B4091"/>
      <c r="E4091"/>
      <c r="J4091"/>
      <c r="O4091"/>
      <c r="T4091"/>
      <c r="Y4091"/>
      <c r="AD4091"/>
      <c r="AI4091"/>
    </row>
    <row r="4092" spans="1:35">
      <c r="A4092" s="12"/>
      <c r="B4092"/>
      <c r="E4092"/>
      <c r="J4092"/>
      <c r="O4092"/>
      <c r="T4092"/>
      <c r="Y4092"/>
      <c r="AD4092"/>
      <c r="AI4092"/>
    </row>
    <row r="4093" spans="1:35">
      <c r="A4093" s="12"/>
      <c r="B4093"/>
      <c r="E4093"/>
      <c r="J4093"/>
      <c r="O4093"/>
      <c r="T4093"/>
      <c r="Y4093"/>
      <c r="AD4093"/>
      <c r="AI4093"/>
    </row>
    <row r="4094" spans="1:35">
      <c r="A4094" s="12"/>
      <c r="B4094"/>
      <c r="E4094"/>
      <c r="J4094"/>
      <c r="O4094"/>
      <c r="T4094"/>
      <c r="Y4094"/>
      <c r="AD4094"/>
      <c r="AI4094"/>
    </row>
    <row r="4095" spans="1:35">
      <c r="A4095" s="12"/>
      <c r="B4095"/>
      <c r="E4095"/>
      <c r="J4095"/>
      <c r="O4095"/>
      <c r="T4095"/>
      <c r="Y4095"/>
      <c r="AD4095"/>
      <c r="AI4095"/>
    </row>
    <row r="4096" spans="1:35">
      <c r="A4096" s="12"/>
      <c r="B4096"/>
      <c r="E4096"/>
      <c r="J4096"/>
      <c r="O4096"/>
      <c r="T4096"/>
      <c r="Y4096"/>
      <c r="AD4096"/>
      <c r="AI4096"/>
    </row>
    <row r="4097" spans="1:35">
      <c r="A4097" s="12"/>
      <c r="B4097"/>
      <c r="E4097"/>
      <c r="J4097"/>
      <c r="O4097"/>
      <c r="T4097"/>
      <c r="Y4097"/>
      <c r="AD4097"/>
      <c r="AI4097"/>
    </row>
    <row r="4098" spans="1:35">
      <c r="A4098" s="12"/>
      <c r="B4098"/>
      <c r="E4098"/>
      <c r="J4098"/>
      <c r="O4098"/>
      <c r="T4098"/>
      <c r="Y4098"/>
      <c r="AD4098"/>
      <c r="AI4098"/>
    </row>
    <row r="4099" spans="1:35">
      <c r="A4099" s="12"/>
      <c r="B4099"/>
      <c r="E4099"/>
      <c r="J4099"/>
      <c r="O4099"/>
      <c r="T4099"/>
      <c r="Y4099"/>
      <c r="AD4099"/>
      <c r="AI4099"/>
    </row>
    <row r="4100" spans="1:35">
      <c r="A4100" s="12"/>
      <c r="B4100"/>
      <c r="E4100"/>
      <c r="J4100"/>
      <c r="O4100"/>
      <c r="T4100"/>
      <c r="Y4100"/>
      <c r="AD4100"/>
      <c r="AI4100"/>
    </row>
    <row r="4101" spans="1:35">
      <c r="A4101" s="12"/>
      <c r="B4101"/>
      <c r="E4101"/>
      <c r="J4101"/>
      <c r="O4101"/>
      <c r="T4101"/>
      <c r="Y4101"/>
      <c r="AD4101"/>
      <c r="AI4101"/>
    </row>
    <row r="4102" spans="1:35">
      <c r="A4102" s="12"/>
      <c r="B4102"/>
      <c r="E4102"/>
      <c r="J4102"/>
      <c r="O4102"/>
      <c r="T4102"/>
      <c r="Y4102"/>
      <c r="AD4102"/>
      <c r="AI4102"/>
    </row>
    <row r="4103" spans="1:35">
      <c r="A4103" s="12"/>
      <c r="B4103"/>
      <c r="E4103"/>
      <c r="J4103"/>
      <c r="O4103"/>
      <c r="T4103"/>
      <c r="Y4103"/>
      <c r="AD4103"/>
      <c r="AI4103"/>
    </row>
    <row r="4104" spans="1:35">
      <c r="A4104" s="12"/>
      <c r="B4104"/>
      <c r="E4104"/>
      <c r="J4104"/>
      <c r="O4104"/>
      <c r="T4104"/>
      <c r="Y4104"/>
      <c r="AD4104"/>
      <c r="AI4104"/>
    </row>
    <row r="4105" spans="1:35">
      <c r="A4105" s="12"/>
      <c r="B4105"/>
      <c r="E4105"/>
      <c r="J4105"/>
      <c r="O4105"/>
      <c r="T4105"/>
      <c r="Y4105"/>
      <c r="AD4105"/>
      <c r="AI4105"/>
    </row>
    <row r="4106" spans="1:35">
      <c r="A4106" s="12"/>
      <c r="B4106"/>
      <c r="E4106"/>
      <c r="J4106"/>
      <c r="O4106"/>
      <c r="T4106"/>
      <c r="Y4106"/>
      <c r="AD4106"/>
      <c r="AI4106"/>
    </row>
    <row r="4107" spans="1:35">
      <c r="A4107" s="12"/>
      <c r="B4107"/>
      <c r="E4107"/>
      <c r="J4107"/>
      <c r="O4107"/>
      <c r="T4107"/>
      <c r="Y4107"/>
      <c r="AD4107"/>
      <c r="AI4107"/>
    </row>
    <row r="4108" spans="1:35">
      <c r="A4108" s="12"/>
      <c r="B4108"/>
      <c r="E4108"/>
      <c r="J4108"/>
      <c r="O4108"/>
      <c r="T4108"/>
      <c r="Y4108"/>
      <c r="AD4108"/>
      <c r="AI4108"/>
    </row>
    <row r="4109" spans="1:35">
      <c r="A4109" s="12"/>
      <c r="B4109"/>
      <c r="E4109"/>
      <c r="J4109"/>
      <c r="O4109"/>
      <c r="T4109"/>
      <c r="Y4109"/>
      <c r="AD4109"/>
      <c r="AI4109"/>
    </row>
    <row r="4110" spans="1:35">
      <c r="A4110" s="12"/>
      <c r="B4110"/>
      <c r="E4110"/>
      <c r="J4110"/>
      <c r="O4110"/>
      <c r="T4110"/>
      <c r="Y4110"/>
      <c r="AD4110"/>
      <c r="AI4110"/>
    </row>
    <row r="4111" spans="1:35">
      <c r="A4111" s="12"/>
      <c r="B4111"/>
      <c r="E4111"/>
      <c r="J4111"/>
      <c r="O4111"/>
      <c r="T4111"/>
      <c r="Y4111"/>
      <c r="AD4111"/>
      <c r="AI4111"/>
    </row>
    <row r="4112" spans="1:35">
      <c r="A4112" s="12"/>
      <c r="B4112"/>
      <c r="E4112"/>
      <c r="J4112"/>
      <c r="O4112"/>
      <c r="T4112"/>
      <c r="Y4112"/>
      <c r="AD4112"/>
      <c r="AI4112"/>
    </row>
    <row r="4113" spans="1:35">
      <c r="A4113" s="12"/>
      <c r="B4113"/>
      <c r="E4113"/>
      <c r="J4113"/>
      <c r="O4113"/>
      <c r="T4113"/>
      <c r="Y4113"/>
      <c r="AD4113"/>
      <c r="AI4113"/>
    </row>
    <row r="4114" spans="1:35">
      <c r="A4114" s="12"/>
      <c r="B4114"/>
      <c r="E4114"/>
      <c r="J4114"/>
      <c r="O4114"/>
      <c r="T4114"/>
      <c r="Y4114"/>
      <c r="AD4114"/>
      <c r="AI4114"/>
    </row>
    <row r="4115" spans="1:35">
      <c r="A4115" s="12"/>
      <c r="B4115"/>
      <c r="E4115"/>
      <c r="J4115"/>
      <c r="O4115"/>
      <c r="T4115"/>
      <c r="Y4115"/>
      <c r="AD4115"/>
      <c r="AI4115"/>
    </row>
    <row r="4116" spans="1:35">
      <c r="A4116" s="12"/>
      <c r="B4116"/>
      <c r="E4116"/>
      <c r="J4116"/>
      <c r="O4116"/>
      <c r="T4116"/>
      <c r="Y4116"/>
      <c r="AD4116"/>
      <c r="AI4116"/>
    </row>
    <row r="4117" spans="1:35">
      <c r="A4117" s="12"/>
      <c r="B4117"/>
      <c r="E4117"/>
      <c r="J4117"/>
      <c r="O4117"/>
      <c r="T4117"/>
      <c r="Y4117"/>
      <c r="AD4117"/>
      <c r="AI4117"/>
    </row>
    <row r="4118" spans="1:35">
      <c r="A4118" s="12"/>
      <c r="B4118"/>
      <c r="E4118"/>
      <c r="J4118"/>
      <c r="O4118"/>
      <c r="T4118"/>
      <c r="Y4118"/>
      <c r="AD4118"/>
      <c r="AI4118"/>
    </row>
    <row r="4119" spans="1:35">
      <c r="A4119" s="12"/>
      <c r="B4119"/>
      <c r="E4119"/>
      <c r="J4119"/>
      <c r="O4119"/>
      <c r="T4119"/>
      <c r="Y4119"/>
      <c r="AD4119"/>
      <c r="AI4119"/>
    </row>
    <row r="4120" spans="1:35">
      <c r="A4120" s="12"/>
      <c r="B4120"/>
      <c r="E4120"/>
      <c r="J4120"/>
      <c r="O4120"/>
      <c r="T4120"/>
      <c r="Y4120"/>
      <c r="AD4120"/>
      <c r="AI4120"/>
    </row>
    <row r="4121" spans="1:35">
      <c r="A4121" s="12"/>
      <c r="B4121"/>
      <c r="E4121"/>
      <c r="J4121"/>
      <c r="O4121"/>
      <c r="T4121"/>
      <c r="Y4121"/>
      <c r="AD4121"/>
      <c r="AI4121"/>
    </row>
    <row r="4122" spans="1:35">
      <c r="A4122" s="12"/>
      <c r="B4122"/>
      <c r="E4122"/>
      <c r="J4122"/>
      <c r="O4122"/>
      <c r="T4122"/>
      <c r="Y4122"/>
      <c r="AD4122"/>
      <c r="AI4122"/>
    </row>
    <row r="4123" spans="1:35">
      <c r="A4123" s="12"/>
      <c r="B4123"/>
      <c r="E4123"/>
      <c r="J4123"/>
      <c r="O4123"/>
      <c r="T4123"/>
      <c r="Y4123"/>
      <c r="AD4123"/>
      <c r="AI4123"/>
    </row>
    <row r="4124" spans="1:35">
      <c r="A4124" s="12"/>
      <c r="B4124"/>
      <c r="E4124"/>
      <c r="J4124"/>
      <c r="O4124"/>
      <c r="T4124"/>
      <c r="Y4124"/>
      <c r="AD4124"/>
      <c r="AI4124"/>
    </row>
    <row r="4125" spans="1:35">
      <c r="A4125" s="12"/>
      <c r="B4125"/>
      <c r="E4125"/>
      <c r="J4125"/>
      <c r="O4125"/>
      <c r="T4125"/>
      <c r="Y4125"/>
      <c r="AD4125"/>
      <c r="AI4125"/>
    </row>
    <row r="4126" spans="1:35">
      <c r="A4126" s="12"/>
      <c r="B4126"/>
      <c r="E4126"/>
      <c r="J4126"/>
      <c r="O4126"/>
      <c r="T4126"/>
      <c r="Y4126"/>
      <c r="AD4126"/>
      <c r="AI4126"/>
    </row>
    <row r="4127" spans="1:35">
      <c r="A4127" s="12"/>
      <c r="B4127"/>
      <c r="E4127"/>
      <c r="J4127"/>
      <c r="O4127"/>
      <c r="T4127"/>
      <c r="Y4127"/>
      <c r="AD4127"/>
      <c r="AI4127"/>
    </row>
    <row r="4128" spans="1:35">
      <c r="A4128" s="12"/>
      <c r="B4128"/>
      <c r="E4128"/>
      <c r="J4128"/>
      <c r="O4128"/>
      <c r="T4128"/>
      <c r="Y4128"/>
      <c r="AD4128"/>
      <c r="AI4128"/>
    </row>
    <row r="4129" spans="1:35">
      <c r="A4129" s="12"/>
      <c r="B4129"/>
      <c r="E4129"/>
      <c r="J4129"/>
      <c r="O4129"/>
      <c r="T4129"/>
      <c r="Y4129"/>
      <c r="AD4129"/>
      <c r="AI4129"/>
    </row>
    <row r="4130" spans="1:35">
      <c r="A4130" s="12"/>
      <c r="B4130"/>
      <c r="E4130"/>
      <c r="J4130"/>
      <c r="O4130"/>
      <c r="T4130"/>
      <c r="Y4130"/>
      <c r="AD4130"/>
      <c r="AI4130"/>
    </row>
    <row r="4131" spans="1:35">
      <c r="A4131" s="12"/>
      <c r="B4131"/>
      <c r="E4131"/>
      <c r="J4131"/>
      <c r="O4131"/>
      <c r="T4131"/>
      <c r="Y4131"/>
      <c r="AD4131"/>
      <c r="AI4131"/>
    </row>
    <row r="4132" spans="1:35">
      <c r="A4132" s="12"/>
      <c r="B4132"/>
      <c r="E4132"/>
      <c r="J4132"/>
      <c r="O4132"/>
      <c r="T4132"/>
      <c r="Y4132"/>
      <c r="AD4132"/>
      <c r="AI4132"/>
    </row>
    <row r="4133" spans="1:35">
      <c r="A4133" s="12"/>
      <c r="B4133"/>
      <c r="E4133"/>
      <c r="J4133"/>
      <c r="O4133"/>
      <c r="T4133"/>
      <c r="Y4133"/>
      <c r="AD4133"/>
      <c r="AI4133"/>
    </row>
    <row r="4134" spans="1:35">
      <c r="A4134" s="12"/>
      <c r="B4134"/>
      <c r="E4134"/>
      <c r="J4134"/>
      <c r="O4134"/>
      <c r="T4134"/>
      <c r="Y4134"/>
      <c r="AD4134"/>
      <c r="AI4134"/>
    </row>
    <row r="4135" spans="1:35">
      <c r="A4135" s="12"/>
      <c r="B4135"/>
      <c r="E4135"/>
      <c r="J4135"/>
      <c r="O4135"/>
      <c r="T4135"/>
      <c r="Y4135"/>
      <c r="AD4135"/>
      <c r="AI4135"/>
    </row>
    <row r="4136" spans="1:35">
      <c r="A4136" s="12"/>
      <c r="B4136"/>
      <c r="E4136"/>
      <c r="J4136"/>
      <c r="O4136"/>
      <c r="T4136"/>
      <c r="Y4136"/>
      <c r="AD4136"/>
      <c r="AI4136"/>
    </row>
    <row r="4137" spans="1:35">
      <c r="A4137" s="12"/>
      <c r="B4137"/>
      <c r="E4137"/>
      <c r="J4137"/>
      <c r="O4137"/>
      <c r="T4137"/>
      <c r="Y4137"/>
      <c r="AD4137"/>
      <c r="AI4137"/>
    </row>
    <row r="4138" spans="1:35">
      <c r="A4138" s="12"/>
      <c r="B4138"/>
      <c r="E4138"/>
      <c r="J4138"/>
      <c r="O4138"/>
      <c r="T4138"/>
      <c r="Y4138"/>
      <c r="AD4138"/>
      <c r="AI4138"/>
    </row>
    <row r="4139" spans="1:35">
      <c r="A4139" s="12"/>
      <c r="B4139"/>
      <c r="E4139"/>
      <c r="J4139"/>
      <c r="O4139"/>
      <c r="T4139"/>
      <c r="Y4139"/>
      <c r="AD4139"/>
      <c r="AI4139"/>
    </row>
    <row r="4140" spans="1:35">
      <c r="A4140" s="12"/>
      <c r="B4140"/>
      <c r="E4140"/>
      <c r="J4140"/>
      <c r="O4140"/>
      <c r="T4140"/>
      <c r="Y4140"/>
      <c r="AD4140"/>
      <c r="AI4140"/>
    </row>
    <row r="4141" spans="1:35">
      <c r="A4141" s="12"/>
      <c r="B4141"/>
      <c r="E4141"/>
      <c r="J4141"/>
      <c r="O4141"/>
      <c r="T4141"/>
      <c r="Y4141"/>
      <c r="AD4141"/>
      <c r="AI4141"/>
    </row>
    <row r="4142" spans="1:35">
      <c r="A4142" s="12"/>
      <c r="B4142"/>
      <c r="E4142"/>
      <c r="J4142"/>
      <c r="O4142"/>
      <c r="T4142"/>
      <c r="Y4142"/>
      <c r="AD4142"/>
      <c r="AI4142"/>
    </row>
    <row r="4143" spans="1:35">
      <c r="A4143" s="12"/>
      <c r="B4143"/>
      <c r="E4143"/>
      <c r="J4143"/>
      <c r="O4143"/>
      <c r="T4143"/>
      <c r="Y4143"/>
      <c r="AD4143"/>
      <c r="AI4143"/>
    </row>
    <row r="4144" spans="1:35">
      <c r="A4144" s="12"/>
      <c r="B4144"/>
      <c r="E4144"/>
      <c r="J4144"/>
      <c r="O4144"/>
      <c r="T4144"/>
      <c r="Y4144"/>
      <c r="AD4144"/>
      <c r="AI4144"/>
    </row>
    <row r="4145" spans="1:35">
      <c r="A4145" s="12"/>
      <c r="B4145"/>
      <c r="E4145"/>
      <c r="J4145"/>
      <c r="O4145"/>
      <c r="T4145"/>
      <c r="Y4145"/>
      <c r="AD4145"/>
      <c r="AI4145"/>
    </row>
    <row r="4146" spans="1:35">
      <c r="A4146" s="12"/>
      <c r="B4146"/>
      <c r="E4146"/>
      <c r="J4146"/>
      <c r="O4146"/>
      <c r="T4146"/>
      <c r="Y4146"/>
      <c r="AD4146"/>
      <c r="AI4146"/>
    </row>
    <row r="4147" spans="1:35">
      <c r="A4147" s="12"/>
      <c r="B4147"/>
      <c r="E4147"/>
      <c r="J4147"/>
      <c r="O4147"/>
      <c r="T4147"/>
      <c r="Y4147"/>
      <c r="AD4147"/>
      <c r="AI4147"/>
    </row>
    <row r="4148" spans="1:35">
      <c r="A4148" s="12"/>
      <c r="B4148"/>
      <c r="E4148"/>
      <c r="J4148"/>
      <c r="O4148"/>
      <c r="T4148"/>
      <c r="Y4148"/>
      <c r="AD4148"/>
      <c r="AI4148"/>
    </row>
    <row r="4149" spans="1:35">
      <c r="A4149" s="12"/>
      <c r="B4149"/>
      <c r="E4149"/>
      <c r="J4149"/>
      <c r="O4149"/>
      <c r="T4149"/>
      <c r="Y4149"/>
      <c r="AD4149"/>
      <c r="AI4149"/>
    </row>
    <row r="4150" spans="1:35">
      <c r="A4150" s="12"/>
      <c r="B4150"/>
      <c r="E4150"/>
      <c r="J4150"/>
      <c r="O4150"/>
      <c r="T4150"/>
      <c r="Y4150"/>
      <c r="AD4150"/>
      <c r="AI4150"/>
    </row>
    <row r="4151" spans="1:35">
      <c r="A4151" s="12"/>
      <c r="B4151"/>
      <c r="E4151"/>
      <c r="J4151"/>
      <c r="O4151"/>
      <c r="T4151"/>
      <c r="Y4151"/>
      <c r="AD4151"/>
      <c r="AI4151"/>
    </row>
    <row r="4152" spans="1:35">
      <c r="A4152" s="12"/>
      <c r="B4152"/>
      <c r="E4152"/>
      <c r="J4152"/>
      <c r="O4152"/>
      <c r="T4152"/>
      <c r="Y4152"/>
      <c r="AD4152"/>
      <c r="AI4152"/>
    </row>
    <row r="4153" spans="1:35">
      <c r="A4153" s="12"/>
      <c r="B4153"/>
      <c r="E4153"/>
      <c r="J4153"/>
      <c r="O4153"/>
      <c r="T4153"/>
      <c r="Y4153"/>
      <c r="AD4153"/>
      <c r="AI4153"/>
    </row>
    <row r="4154" spans="1:35">
      <c r="A4154" s="12"/>
      <c r="B4154"/>
      <c r="E4154"/>
      <c r="J4154"/>
      <c r="O4154"/>
      <c r="T4154"/>
      <c r="Y4154"/>
      <c r="AD4154"/>
      <c r="AI4154"/>
    </row>
    <row r="4155" spans="1:35">
      <c r="A4155" s="12"/>
      <c r="B4155"/>
      <c r="E4155"/>
      <c r="J4155"/>
      <c r="O4155"/>
      <c r="T4155"/>
      <c r="Y4155"/>
      <c r="AD4155"/>
      <c r="AI4155"/>
    </row>
    <row r="4156" spans="1:35">
      <c r="A4156" s="12"/>
      <c r="B4156"/>
      <c r="E4156"/>
      <c r="J4156"/>
      <c r="O4156"/>
      <c r="T4156"/>
      <c r="Y4156"/>
      <c r="AD4156"/>
      <c r="AI4156"/>
    </row>
    <row r="4157" spans="1:35">
      <c r="A4157" s="12"/>
      <c r="B4157"/>
      <c r="E4157"/>
      <c r="J4157"/>
      <c r="O4157"/>
      <c r="T4157"/>
      <c r="Y4157"/>
      <c r="AD4157"/>
      <c r="AI4157"/>
    </row>
    <row r="4158" spans="1:35">
      <c r="A4158" s="12"/>
      <c r="B4158"/>
      <c r="E4158"/>
      <c r="J4158"/>
      <c r="O4158"/>
      <c r="T4158"/>
      <c r="Y4158"/>
      <c r="AD4158"/>
      <c r="AI4158"/>
    </row>
    <row r="4159" spans="1:35">
      <c r="A4159" s="12"/>
      <c r="B4159"/>
      <c r="E4159"/>
      <c r="J4159"/>
      <c r="O4159"/>
      <c r="T4159"/>
      <c r="Y4159"/>
      <c r="AD4159"/>
      <c r="AI4159"/>
    </row>
    <row r="4160" spans="1:35">
      <c r="A4160" s="12"/>
      <c r="B4160"/>
      <c r="E4160"/>
      <c r="J4160"/>
      <c r="O4160"/>
      <c r="T4160"/>
      <c r="Y4160"/>
      <c r="AD4160"/>
      <c r="AI4160"/>
    </row>
    <row r="4161" spans="1:35">
      <c r="A4161" s="12"/>
      <c r="B4161"/>
      <c r="E4161"/>
      <c r="J4161"/>
      <c r="O4161"/>
      <c r="T4161"/>
      <c r="Y4161"/>
      <c r="AD4161"/>
      <c r="AI4161"/>
    </row>
    <row r="4162" spans="1:35">
      <c r="A4162" s="12"/>
      <c r="B4162"/>
      <c r="E4162"/>
      <c r="J4162"/>
      <c r="O4162"/>
      <c r="T4162"/>
      <c r="Y4162"/>
      <c r="AD4162"/>
      <c r="AI4162"/>
    </row>
    <row r="4163" spans="1:35">
      <c r="A4163" s="12"/>
      <c r="B4163"/>
      <c r="E4163"/>
      <c r="J4163"/>
      <c r="O4163"/>
      <c r="T4163"/>
      <c r="Y4163"/>
      <c r="AD4163"/>
      <c r="AI4163"/>
    </row>
    <row r="4164" spans="1:35">
      <c r="A4164" s="12"/>
      <c r="B4164"/>
      <c r="E4164"/>
      <c r="J4164"/>
      <c r="O4164"/>
      <c r="T4164"/>
      <c r="Y4164"/>
      <c r="AD4164"/>
      <c r="AI4164"/>
    </row>
    <row r="4165" spans="1:35">
      <c r="A4165" s="12"/>
      <c r="B4165"/>
      <c r="E4165"/>
      <c r="J4165"/>
      <c r="O4165"/>
      <c r="T4165"/>
      <c r="Y4165"/>
      <c r="AD4165"/>
      <c r="AI4165"/>
    </row>
    <row r="4166" spans="1:35">
      <c r="A4166" s="12"/>
      <c r="B4166"/>
      <c r="E4166"/>
      <c r="J4166"/>
      <c r="O4166"/>
      <c r="T4166"/>
      <c r="Y4166"/>
      <c r="AD4166"/>
      <c r="AI4166"/>
    </row>
    <row r="4167" spans="1:35">
      <c r="A4167" s="12"/>
      <c r="B4167"/>
      <c r="E4167"/>
      <c r="J4167"/>
      <c r="O4167"/>
      <c r="T4167"/>
      <c r="Y4167"/>
      <c r="AD4167"/>
      <c r="AI4167"/>
    </row>
    <row r="4168" spans="1:35">
      <c r="A4168" s="12"/>
      <c r="B4168"/>
      <c r="E4168"/>
      <c r="J4168"/>
      <c r="O4168"/>
      <c r="T4168"/>
      <c r="Y4168"/>
      <c r="AD4168"/>
      <c r="AI4168"/>
    </row>
    <row r="4169" spans="1:35">
      <c r="A4169" s="12"/>
      <c r="B4169"/>
      <c r="E4169"/>
      <c r="J4169"/>
      <c r="O4169"/>
      <c r="T4169"/>
      <c r="Y4169"/>
      <c r="AD4169"/>
      <c r="AI4169"/>
    </row>
    <row r="4170" spans="1:35">
      <c r="A4170" s="12"/>
      <c r="B4170"/>
      <c r="E4170"/>
      <c r="J4170"/>
      <c r="O4170"/>
      <c r="T4170"/>
      <c r="Y4170"/>
      <c r="AD4170"/>
      <c r="AI4170"/>
    </row>
    <row r="4171" spans="1:35">
      <c r="A4171" s="12"/>
      <c r="B4171"/>
      <c r="E4171"/>
      <c r="J4171"/>
      <c r="O4171"/>
      <c r="T4171"/>
      <c r="Y4171"/>
      <c r="AD4171"/>
      <c r="AI4171"/>
    </row>
    <row r="4172" spans="1:35">
      <c r="A4172" s="12"/>
      <c r="B4172"/>
      <c r="E4172"/>
      <c r="J4172"/>
      <c r="O4172"/>
      <c r="T4172"/>
      <c r="Y4172"/>
      <c r="AD4172"/>
      <c r="AI4172"/>
    </row>
    <row r="4173" spans="1:35">
      <c r="A4173" s="12"/>
      <c r="B4173"/>
      <c r="E4173"/>
      <c r="J4173"/>
      <c r="O4173"/>
      <c r="T4173"/>
      <c r="Y4173"/>
      <c r="AD4173"/>
      <c r="AI4173"/>
    </row>
    <row r="4174" spans="1:35">
      <c r="A4174" s="12"/>
      <c r="B4174"/>
      <c r="E4174"/>
      <c r="J4174"/>
      <c r="O4174"/>
      <c r="T4174"/>
      <c r="Y4174"/>
      <c r="AD4174"/>
      <c r="AI4174"/>
    </row>
    <row r="4175" spans="1:35">
      <c r="A4175" s="12"/>
      <c r="B4175"/>
      <c r="E4175"/>
      <c r="J4175"/>
      <c r="O4175"/>
      <c r="T4175"/>
      <c r="Y4175"/>
      <c r="AD4175"/>
      <c r="AI4175"/>
    </row>
    <row r="4176" spans="1:35">
      <c r="A4176" s="12"/>
      <c r="B4176"/>
      <c r="E4176"/>
      <c r="J4176"/>
      <c r="O4176"/>
      <c r="T4176"/>
      <c r="Y4176"/>
      <c r="AD4176"/>
      <c r="AI4176"/>
    </row>
    <row r="4177" spans="1:35">
      <c r="A4177" s="12"/>
      <c r="B4177"/>
      <c r="E4177"/>
      <c r="J4177"/>
      <c r="O4177"/>
      <c r="T4177"/>
      <c r="Y4177"/>
      <c r="AD4177"/>
      <c r="AI4177"/>
    </row>
    <row r="4178" spans="1:35">
      <c r="A4178" s="12"/>
      <c r="B4178"/>
      <c r="E4178"/>
      <c r="J4178"/>
      <c r="O4178"/>
      <c r="T4178"/>
      <c r="Y4178"/>
      <c r="AD4178"/>
      <c r="AI4178"/>
    </row>
    <row r="4179" spans="1:35">
      <c r="A4179" s="12"/>
      <c r="B4179"/>
      <c r="E4179"/>
      <c r="J4179"/>
      <c r="O4179"/>
      <c r="T4179"/>
      <c r="Y4179"/>
      <c r="AD4179"/>
      <c r="AI4179"/>
    </row>
    <row r="4180" spans="1:35">
      <c r="A4180" s="12"/>
      <c r="B4180"/>
      <c r="E4180"/>
      <c r="J4180"/>
      <c r="O4180"/>
      <c r="T4180"/>
      <c r="Y4180"/>
      <c r="AD4180"/>
      <c r="AI4180"/>
    </row>
    <row r="4181" spans="1:35">
      <c r="A4181" s="12"/>
      <c r="B4181"/>
      <c r="E4181"/>
      <c r="J4181"/>
      <c r="O4181"/>
      <c r="T4181"/>
      <c r="Y4181"/>
      <c r="AD4181"/>
      <c r="AI4181"/>
    </row>
    <row r="4182" spans="1:35">
      <c r="A4182" s="12"/>
      <c r="B4182"/>
      <c r="E4182"/>
      <c r="J4182"/>
      <c r="O4182"/>
      <c r="T4182"/>
      <c r="Y4182"/>
      <c r="AD4182"/>
      <c r="AI4182"/>
    </row>
    <row r="4183" spans="1:35">
      <c r="A4183" s="12"/>
      <c r="B4183"/>
      <c r="E4183"/>
      <c r="J4183"/>
      <c r="O4183"/>
      <c r="T4183"/>
      <c r="Y4183"/>
      <c r="AD4183"/>
      <c r="AI4183"/>
    </row>
    <row r="4184" spans="1:35">
      <c r="A4184" s="12"/>
      <c r="B4184"/>
      <c r="E4184"/>
      <c r="J4184"/>
      <c r="O4184"/>
      <c r="T4184"/>
      <c r="Y4184"/>
      <c r="AD4184"/>
      <c r="AI4184"/>
    </row>
    <row r="4185" spans="1:35">
      <c r="A4185" s="12"/>
      <c r="B4185"/>
      <c r="E4185"/>
      <c r="J4185"/>
      <c r="O4185"/>
      <c r="T4185"/>
      <c r="Y4185"/>
      <c r="AD4185"/>
      <c r="AI4185"/>
    </row>
    <row r="4186" spans="1:35">
      <c r="A4186" s="12"/>
      <c r="B4186"/>
      <c r="E4186"/>
      <c r="J4186"/>
      <c r="O4186"/>
      <c r="T4186"/>
      <c r="Y4186"/>
      <c r="AD4186"/>
      <c r="AI4186"/>
    </row>
    <row r="4187" spans="1:35">
      <c r="A4187" s="12"/>
      <c r="B4187"/>
      <c r="E4187"/>
      <c r="J4187"/>
      <c r="O4187"/>
      <c r="T4187"/>
      <c r="Y4187"/>
      <c r="AD4187"/>
      <c r="AI4187"/>
    </row>
    <row r="4188" spans="1:35">
      <c r="A4188" s="12"/>
      <c r="B4188"/>
      <c r="E4188"/>
      <c r="J4188"/>
      <c r="O4188"/>
      <c r="T4188"/>
      <c r="Y4188"/>
      <c r="AD4188"/>
      <c r="AI4188"/>
    </row>
    <row r="4189" spans="1:35">
      <c r="A4189" s="12"/>
      <c r="B4189"/>
      <c r="E4189"/>
      <c r="J4189"/>
      <c r="O4189"/>
      <c r="T4189"/>
      <c r="Y4189"/>
      <c r="AD4189"/>
      <c r="AI4189"/>
    </row>
    <row r="4190" spans="1:35">
      <c r="A4190" s="12"/>
      <c r="B4190"/>
      <c r="E4190"/>
      <c r="J4190"/>
      <c r="O4190"/>
      <c r="T4190"/>
      <c r="Y4190"/>
      <c r="AD4190"/>
      <c r="AI4190"/>
    </row>
    <row r="4191" spans="1:35">
      <c r="A4191" s="12"/>
      <c r="B4191"/>
      <c r="E4191"/>
      <c r="J4191"/>
      <c r="O4191"/>
      <c r="T4191"/>
      <c r="Y4191"/>
      <c r="AD4191"/>
      <c r="AI4191"/>
    </row>
    <row r="4192" spans="1:35">
      <c r="A4192" s="12"/>
      <c r="B4192"/>
      <c r="E4192"/>
      <c r="J4192"/>
      <c r="O4192"/>
      <c r="T4192"/>
      <c r="Y4192"/>
      <c r="AD4192"/>
      <c r="AI4192"/>
    </row>
    <row r="4193" spans="1:35">
      <c r="A4193" s="12"/>
      <c r="B4193"/>
      <c r="E4193"/>
      <c r="J4193"/>
      <c r="O4193"/>
      <c r="T4193"/>
      <c r="Y4193"/>
      <c r="AD4193"/>
      <c r="AI4193"/>
    </row>
    <row r="4194" spans="1:35">
      <c r="A4194" s="12"/>
      <c r="B4194"/>
      <c r="E4194"/>
      <c r="J4194"/>
      <c r="O4194"/>
      <c r="T4194"/>
      <c r="Y4194"/>
      <c r="AD4194"/>
      <c r="AI4194"/>
    </row>
    <row r="4195" spans="1:35">
      <c r="A4195" s="12"/>
      <c r="B4195"/>
      <c r="E4195"/>
      <c r="J4195"/>
      <c r="O4195"/>
      <c r="T4195"/>
      <c r="Y4195"/>
      <c r="AD4195"/>
      <c r="AI4195"/>
    </row>
    <row r="4196" spans="1:35">
      <c r="A4196" s="12"/>
      <c r="B4196"/>
      <c r="E4196"/>
      <c r="J4196"/>
      <c r="O4196"/>
      <c r="T4196"/>
      <c r="Y4196"/>
      <c r="AD4196"/>
      <c r="AI4196"/>
    </row>
    <row r="4197" spans="1:35">
      <c r="A4197" s="12"/>
      <c r="B4197"/>
      <c r="E4197"/>
      <c r="J4197"/>
      <c r="O4197"/>
      <c r="T4197"/>
      <c r="Y4197"/>
      <c r="AD4197"/>
      <c r="AI4197"/>
    </row>
    <row r="4198" spans="1:35">
      <c r="A4198" s="12"/>
      <c r="B4198"/>
      <c r="E4198"/>
      <c r="J4198"/>
      <c r="O4198"/>
      <c r="T4198"/>
      <c r="Y4198"/>
      <c r="AD4198"/>
      <c r="AI4198"/>
    </row>
    <row r="4199" spans="1:35">
      <c r="A4199" s="12"/>
      <c r="B4199"/>
      <c r="E4199"/>
      <c r="J4199"/>
      <c r="O4199"/>
      <c r="T4199"/>
      <c r="Y4199"/>
      <c r="AD4199"/>
      <c r="AI4199"/>
    </row>
    <row r="4200" spans="1:35">
      <c r="A4200" s="12"/>
      <c r="B4200"/>
      <c r="E4200"/>
      <c r="J4200"/>
      <c r="O4200"/>
      <c r="T4200"/>
      <c r="Y4200"/>
      <c r="AD4200"/>
      <c r="AI4200"/>
    </row>
    <row r="4201" spans="1:35">
      <c r="A4201" s="12"/>
      <c r="B4201"/>
      <c r="E4201"/>
      <c r="J4201"/>
      <c r="O4201"/>
      <c r="T4201"/>
      <c r="Y4201"/>
      <c r="AD4201"/>
      <c r="AI4201"/>
    </row>
    <row r="4202" spans="1:35">
      <c r="A4202" s="12"/>
      <c r="B4202"/>
      <c r="E4202"/>
      <c r="J4202"/>
      <c r="O4202"/>
      <c r="T4202"/>
      <c r="Y4202"/>
      <c r="AD4202"/>
      <c r="AI4202"/>
    </row>
    <row r="4203" spans="1:35">
      <c r="A4203" s="12"/>
      <c r="B4203"/>
      <c r="E4203"/>
      <c r="J4203"/>
      <c r="O4203"/>
      <c r="T4203"/>
      <c r="Y4203"/>
      <c r="AD4203"/>
      <c r="AI4203"/>
    </row>
    <row r="4204" spans="1:35">
      <c r="A4204" s="12"/>
      <c r="B4204"/>
      <c r="E4204"/>
      <c r="J4204"/>
      <c r="O4204"/>
      <c r="T4204"/>
      <c r="Y4204"/>
      <c r="AD4204"/>
      <c r="AI4204"/>
    </row>
    <row r="4205" spans="1:35">
      <c r="A4205" s="12"/>
      <c r="B4205"/>
      <c r="E4205"/>
      <c r="J4205"/>
      <c r="O4205"/>
      <c r="T4205"/>
      <c r="Y4205"/>
      <c r="AD4205"/>
      <c r="AI4205"/>
    </row>
    <row r="4206" spans="1:35">
      <c r="A4206" s="12"/>
      <c r="B4206"/>
      <c r="E4206"/>
      <c r="J4206"/>
      <c r="O4206"/>
      <c r="T4206"/>
      <c r="Y4206"/>
      <c r="AD4206"/>
      <c r="AI4206"/>
    </row>
    <row r="4207" spans="1:35">
      <c r="A4207" s="12"/>
      <c r="B4207"/>
      <c r="E4207"/>
      <c r="J4207"/>
      <c r="O4207"/>
      <c r="T4207"/>
      <c r="Y4207"/>
      <c r="AD4207"/>
      <c r="AI4207"/>
    </row>
    <row r="4208" spans="1:35">
      <c r="A4208" s="12"/>
      <c r="B4208"/>
      <c r="E4208"/>
      <c r="J4208"/>
      <c r="O4208"/>
      <c r="T4208"/>
      <c r="Y4208"/>
      <c r="AD4208"/>
      <c r="AI4208"/>
    </row>
    <row r="4209" spans="1:35">
      <c r="A4209" s="12"/>
      <c r="B4209"/>
      <c r="E4209"/>
      <c r="J4209"/>
      <c r="O4209"/>
      <c r="T4209"/>
      <c r="Y4209"/>
      <c r="AD4209"/>
      <c r="AI4209"/>
    </row>
    <row r="4210" spans="1:35">
      <c r="A4210" s="12"/>
      <c r="B4210"/>
      <c r="E4210"/>
      <c r="J4210"/>
      <c r="O4210"/>
      <c r="T4210"/>
      <c r="Y4210"/>
      <c r="AD4210"/>
      <c r="AI4210"/>
    </row>
    <row r="4211" spans="1:35">
      <c r="A4211" s="12"/>
      <c r="B4211"/>
      <c r="E4211"/>
      <c r="J4211"/>
      <c r="O4211"/>
      <c r="T4211"/>
      <c r="Y4211"/>
      <c r="AD4211"/>
      <c r="AI4211"/>
    </row>
    <row r="4212" spans="1:35">
      <c r="A4212" s="12"/>
      <c r="B4212"/>
      <c r="E4212"/>
      <c r="J4212"/>
      <c r="O4212"/>
      <c r="T4212"/>
      <c r="Y4212"/>
      <c r="AD4212"/>
      <c r="AI4212"/>
    </row>
    <row r="4213" spans="1:35">
      <c r="A4213" s="12"/>
      <c r="B4213"/>
      <c r="E4213"/>
      <c r="J4213"/>
      <c r="O4213"/>
      <c r="T4213"/>
      <c r="Y4213"/>
      <c r="AD4213"/>
      <c r="AI4213"/>
    </row>
    <row r="4214" spans="1:35">
      <c r="A4214" s="12"/>
      <c r="B4214"/>
      <c r="E4214"/>
      <c r="J4214"/>
      <c r="O4214"/>
      <c r="T4214"/>
      <c r="Y4214"/>
      <c r="AD4214"/>
      <c r="AI4214"/>
    </row>
    <row r="4215" spans="1:35">
      <c r="A4215" s="12"/>
      <c r="B4215"/>
      <c r="E4215"/>
      <c r="J4215"/>
      <c r="O4215"/>
      <c r="T4215"/>
      <c r="Y4215"/>
      <c r="AD4215"/>
      <c r="AI4215"/>
    </row>
    <row r="4216" spans="1:35">
      <c r="A4216" s="12"/>
      <c r="B4216"/>
      <c r="E4216"/>
      <c r="J4216"/>
      <c r="O4216"/>
      <c r="T4216"/>
      <c r="Y4216"/>
      <c r="AD4216"/>
      <c r="AI4216"/>
    </row>
    <row r="4217" spans="1:35">
      <c r="A4217" s="12"/>
      <c r="B4217"/>
      <c r="E4217"/>
      <c r="J4217"/>
      <c r="O4217"/>
      <c r="T4217"/>
      <c r="Y4217"/>
      <c r="AD4217"/>
      <c r="AI4217"/>
    </row>
    <row r="4218" spans="1:35">
      <c r="A4218" s="12"/>
      <c r="B4218"/>
      <c r="E4218"/>
      <c r="J4218"/>
      <c r="O4218"/>
      <c r="T4218"/>
      <c r="Y4218"/>
      <c r="AD4218"/>
      <c r="AI4218"/>
    </row>
    <row r="4219" spans="1:35">
      <c r="A4219" s="12"/>
      <c r="B4219"/>
      <c r="E4219"/>
      <c r="J4219"/>
      <c r="O4219"/>
      <c r="T4219"/>
      <c r="Y4219"/>
      <c r="AD4219"/>
      <c r="AI4219"/>
    </row>
    <row r="4220" spans="1:35">
      <c r="A4220" s="12"/>
      <c r="B4220"/>
      <c r="E4220"/>
      <c r="J4220"/>
      <c r="O4220"/>
      <c r="T4220"/>
      <c r="Y4220"/>
      <c r="AD4220"/>
      <c r="AI4220"/>
    </row>
    <row r="4221" spans="1:35">
      <c r="A4221" s="12"/>
      <c r="B4221"/>
      <c r="E4221"/>
      <c r="J4221"/>
      <c r="O4221"/>
      <c r="T4221"/>
      <c r="Y4221"/>
      <c r="AD4221"/>
      <c r="AI4221"/>
    </row>
    <row r="4222" spans="1:35">
      <c r="A4222" s="12"/>
      <c r="B4222"/>
      <c r="E4222"/>
      <c r="J4222"/>
      <c r="O4222"/>
      <c r="T4222"/>
      <c r="Y4222"/>
      <c r="AD4222"/>
      <c r="AI4222"/>
    </row>
    <row r="4223" spans="1:35">
      <c r="A4223" s="12"/>
      <c r="B4223"/>
      <c r="E4223"/>
      <c r="J4223"/>
      <c r="O4223"/>
      <c r="T4223"/>
      <c r="Y4223"/>
      <c r="AD4223"/>
      <c r="AI4223"/>
    </row>
    <row r="4224" spans="1:35">
      <c r="A4224" s="12"/>
      <c r="B4224"/>
      <c r="E4224"/>
      <c r="J4224"/>
      <c r="O4224"/>
      <c r="T4224"/>
      <c r="Y4224"/>
      <c r="AD4224"/>
      <c r="AI4224"/>
    </row>
    <row r="4225" spans="1:35">
      <c r="A4225" s="12"/>
      <c r="B4225"/>
      <c r="E4225"/>
      <c r="J4225"/>
      <c r="O4225"/>
      <c r="T4225"/>
      <c r="Y4225"/>
      <c r="AD4225"/>
      <c r="AI4225"/>
    </row>
    <row r="4226" spans="1:35">
      <c r="A4226" s="12"/>
      <c r="B4226"/>
      <c r="E4226"/>
      <c r="J4226"/>
      <c r="O4226"/>
      <c r="T4226"/>
      <c r="Y4226"/>
      <c r="AD4226"/>
      <c r="AI4226"/>
    </row>
    <row r="4227" spans="1:35">
      <c r="A4227" s="12"/>
      <c r="B4227"/>
      <c r="E4227"/>
      <c r="J4227"/>
      <c r="O4227"/>
      <c r="T4227"/>
      <c r="Y4227"/>
      <c r="AD4227"/>
      <c r="AI4227"/>
    </row>
    <row r="4228" spans="1:35">
      <c r="A4228" s="12"/>
      <c r="B4228"/>
      <c r="E4228"/>
      <c r="J4228"/>
      <c r="O4228"/>
      <c r="T4228"/>
      <c r="Y4228"/>
      <c r="AD4228"/>
      <c r="AI4228"/>
    </row>
    <row r="4229" spans="1:35">
      <c r="A4229" s="12"/>
      <c r="B4229"/>
      <c r="E4229"/>
      <c r="J4229"/>
      <c r="O4229"/>
      <c r="T4229"/>
      <c r="Y4229"/>
      <c r="AD4229"/>
      <c r="AI4229"/>
    </row>
    <row r="4230" spans="1:35">
      <c r="A4230" s="12"/>
      <c r="B4230"/>
      <c r="E4230"/>
      <c r="J4230"/>
      <c r="O4230"/>
      <c r="T4230"/>
      <c r="Y4230"/>
      <c r="AD4230"/>
      <c r="AI4230"/>
    </row>
    <row r="4231" spans="1:35">
      <c r="A4231" s="12"/>
      <c r="B4231"/>
      <c r="E4231"/>
      <c r="J4231"/>
      <c r="O4231"/>
      <c r="T4231"/>
      <c r="Y4231"/>
      <c r="AD4231"/>
      <c r="AI4231"/>
    </row>
    <row r="4232" spans="1:35">
      <c r="A4232" s="12"/>
      <c r="B4232"/>
      <c r="E4232"/>
      <c r="J4232"/>
      <c r="O4232"/>
      <c r="T4232"/>
      <c r="Y4232"/>
      <c r="AD4232"/>
      <c r="AI4232"/>
    </row>
    <row r="4233" spans="1:35">
      <c r="A4233" s="12"/>
      <c r="B4233"/>
      <c r="E4233"/>
      <c r="J4233"/>
      <c r="O4233"/>
      <c r="T4233"/>
      <c r="Y4233"/>
      <c r="AD4233"/>
      <c r="AI4233"/>
    </row>
    <row r="4234" spans="1:35">
      <c r="A4234" s="12"/>
      <c r="B4234"/>
      <c r="E4234"/>
      <c r="J4234"/>
      <c r="O4234"/>
      <c r="T4234"/>
      <c r="Y4234"/>
      <c r="AD4234"/>
      <c r="AI4234"/>
    </row>
    <row r="4235" spans="1:35">
      <c r="A4235" s="12"/>
      <c r="B4235"/>
      <c r="E4235"/>
      <c r="J4235"/>
      <c r="O4235"/>
      <c r="T4235"/>
      <c r="Y4235"/>
      <c r="AD4235"/>
      <c r="AI4235"/>
    </row>
    <row r="4236" spans="1:35">
      <c r="A4236" s="12"/>
      <c r="B4236"/>
      <c r="E4236"/>
      <c r="J4236"/>
      <c r="O4236"/>
      <c r="T4236"/>
      <c r="Y4236"/>
      <c r="AD4236"/>
      <c r="AI4236"/>
    </row>
    <row r="4237" spans="1:35">
      <c r="A4237" s="12"/>
      <c r="B4237"/>
      <c r="E4237"/>
      <c r="J4237"/>
      <c r="O4237"/>
      <c r="T4237"/>
      <c r="Y4237"/>
      <c r="AD4237"/>
      <c r="AI4237"/>
    </row>
    <row r="4238" spans="1:35">
      <c r="A4238" s="12"/>
      <c r="B4238"/>
      <c r="E4238"/>
      <c r="J4238"/>
      <c r="O4238"/>
      <c r="T4238"/>
      <c r="Y4238"/>
      <c r="AD4238"/>
      <c r="AI4238"/>
    </row>
    <row r="4239" spans="1:35">
      <c r="A4239" s="12"/>
      <c r="B4239"/>
      <c r="E4239"/>
      <c r="J4239"/>
      <c r="O4239"/>
      <c r="T4239"/>
      <c r="Y4239"/>
      <c r="AD4239"/>
      <c r="AI4239"/>
    </row>
    <row r="4240" spans="1:35">
      <c r="A4240" s="12"/>
      <c r="B4240"/>
      <c r="E4240"/>
      <c r="J4240"/>
      <c r="O4240"/>
      <c r="T4240"/>
      <c r="Y4240"/>
      <c r="AD4240"/>
      <c r="AI4240"/>
    </row>
    <row r="4241" spans="1:35">
      <c r="A4241" s="12"/>
      <c r="B4241"/>
      <c r="E4241"/>
      <c r="J4241"/>
      <c r="O4241"/>
      <c r="T4241"/>
      <c r="Y4241"/>
      <c r="AD4241"/>
      <c r="AI4241"/>
    </row>
    <row r="4242" spans="1:35">
      <c r="A4242" s="12"/>
      <c r="B4242"/>
      <c r="E4242"/>
      <c r="J4242"/>
      <c r="O4242"/>
      <c r="T4242"/>
      <c r="Y4242"/>
      <c r="AD4242"/>
      <c r="AI4242"/>
    </row>
    <row r="4243" spans="1:35">
      <c r="A4243" s="12"/>
      <c r="B4243"/>
      <c r="E4243"/>
      <c r="J4243"/>
      <c r="O4243"/>
      <c r="T4243"/>
      <c r="Y4243"/>
      <c r="AD4243"/>
      <c r="AI4243"/>
    </row>
    <row r="4244" spans="1:35">
      <c r="A4244" s="12"/>
      <c r="B4244"/>
      <c r="E4244"/>
      <c r="J4244"/>
      <c r="O4244"/>
      <c r="T4244"/>
      <c r="Y4244"/>
      <c r="AD4244"/>
      <c r="AI4244"/>
    </row>
    <row r="4245" spans="1:35">
      <c r="A4245" s="12"/>
      <c r="B4245"/>
      <c r="E4245"/>
      <c r="J4245"/>
      <c r="O4245"/>
      <c r="T4245"/>
      <c r="Y4245"/>
      <c r="AD4245"/>
      <c r="AI4245"/>
    </row>
    <row r="4246" spans="1:35">
      <c r="A4246" s="12"/>
      <c r="B4246"/>
      <c r="E4246"/>
      <c r="J4246"/>
      <c r="O4246"/>
      <c r="T4246"/>
      <c r="Y4246"/>
      <c r="AD4246"/>
      <c r="AI4246"/>
    </row>
    <row r="4247" spans="1:35">
      <c r="A4247" s="12"/>
      <c r="B4247"/>
      <c r="E4247"/>
      <c r="J4247"/>
      <c r="O4247"/>
      <c r="T4247"/>
      <c r="Y4247"/>
      <c r="AD4247"/>
      <c r="AI4247"/>
    </row>
    <row r="4248" spans="1:35">
      <c r="A4248" s="12"/>
      <c r="B4248"/>
      <c r="E4248"/>
      <c r="J4248"/>
      <c r="O4248"/>
      <c r="T4248"/>
      <c r="Y4248"/>
      <c r="AD4248"/>
      <c r="AI4248"/>
    </row>
    <row r="4249" spans="1:35">
      <c r="A4249" s="12"/>
      <c r="B4249"/>
      <c r="E4249"/>
      <c r="J4249"/>
      <c r="O4249"/>
      <c r="T4249"/>
      <c r="Y4249"/>
      <c r="AD4249"/>
      <c r="AI4249"/>
    </row>
    <row r="4250" spans="1:35">
      <c r="A4250" s="12"/>
      <c r="B4250"/>
      <c r="E4250"/>
      <c r="J4250"/>
      <c r="O4250"/>
      <c r="T4250"/>
      <c r="Y4250"/>
      <c r="AD4250"/>
      <c r="AI4250"/>
    </row>
    <row r="4251" spans="1:35">
      <c r="A4251" s="12"/>
      <c r="B4251"/>
      <c r="E4251"/>
      <c r="J4251"/>
      <c r="O4251"/>
      <c r="T4251"/>
      <c r="Y4251"/>
      <c r="AD4251"/>
      <c r="AI4251"/>
    </row>
    <row r="4252" spans="1:35">
      <c r="A4252" s="12"/>
      <c r="B4252"/>
      <c r="E4252"/>
      <c r="J4252"/>
      <c r="O4252"/>
      <c r="T4252"/>
      <c r="Y4252"/>
      <c r="AD4252"/>
      <c r="AI4252"/>
    </row>
    <row r="4253" spans="1:35">
      <c r="A4253" s="12"/>
      <c r="B4253"/>
      <c r="E4253"/>
      <c r="J4253"/>
      <c r="O4253"/>
      <c r="T4253"/>
      <c r="Y4253"/>
      <c r="AD4253"/>
      <c r="AI4253"/>
    </row>
    <row r="4254" spans="1:35">
      <c r="A4254" s="12"/>
      <c r="B4254"/>
      <c r="E4254"/>
      <c r="J4254"/>
      <c r="O4254"/>
      <c r="T4254"/>
      <c r="Y4254"/>
      <c r="AD4254"/>
      <c r="AI4254"/>
    </row>
    <row r="4255" spans="1:35">
      <c r="A4255" s="12"/>
      <c r="B4255"/>
      <c r="E4255"/>
      <c r="J4255"/>
      <c r="O4255"/>
      <c r="T4255"/>
      <c r="Y4255"/>
      <c r="AD4255"/>
      <c r="AI4255"/>
    </row>
    <row r="4256" spans="1:35">
      <c r="A4256" s="12"/>
      <c r="B4256"/>
      <c r="E4256"/>
      <c r="J4256"/>
      <c r="O4256"/>
      <c r="T4256"/>
      <c r="Y4256"/>
      <c r="AD4256"/>
      <c r="AI4256"/>
    </row>
    <row r="4257" spans="1:35">
      <c r="A4257" s="12"/>
      <c r="B4257"/>
      <c r="E4257"/>
      <c r="J4257"/>
      <c r="O4257"/>
      <c r="T4257"/>
      <c r="Y4257"/>
      <c r="AD4257"/>
      <c r="AI4257"/>
    </row>
    <row r="4258" spans="1:35">
      <c r="A4258" s="12"/>
      <c r="B4258"/>
      <c r="E4258"/>
      <c r="J4258"/>
      <c r="O4258"/>
      <c r="T4258"/>
      <c r="Y4258"/>
      <c r="AD4258"/>
      <c r="AI4258"/>
    </row>
    <row r="4259" spans="1:35">
      <c r="A4259" s="12"/>
      <c r="B4259"/>
      <c r="E4259"/>
      <c r="J4259"/>
      <c r="O4259"/>
      <c r="T4259"/>
      <c r="Y4259"/>
      <c r="AD4259"/>
      <c r="AI4259"/>
    </row>
    <row r="4260" spans="1:35">
      <c r="A4260" s="12"/>
      <c r="B4260"/>
      <c r="E4260"/>
      <c r="J4260"/>
      <c r="O4260"/>
      <c r="T4260"/>
      <c r="Y4260"/>
      <c r="AD4260"/>
      <c r="AI4260"/>
    </row>
    <row r="4261" spans="1:35">
      <c r="A4261" s="12"/>
      <c r="B4261"/>
      <c r="E4261"/>
      <c r="J4261"/>
      <c r="O4261"/>
      <c r="T4261"/>
      <c r="Y4261"/>
      <c r="AD4261"/>
      <c r="AI4261"/>
    </row>
    <row r="4262" spans="1:35">
      <c r="A4262" s="12"/>
      <c r="B4262"/>
      <c r="E4262"/>
      <c r="J4262"/>
      <c r="O4262"/>
      <c r="T4262"/>
      <c r="Y4262"/>
      <c r="AD4262"/>
      <c r="AI4262"/>
    </row>
    <row r="4263" spans="1:35">
      <c r="A4263" s="12"/>
      <c r="B4263"/>
      <c r="E4263"/>
      <c r="J4263"/>
      <c r="O4263"/>
      <c r="T4263"/>
      <c r="Y4263"/>
      <c r="AD4263"/>
      <c r="AI4263"/>
    </row>
    <row r="4264" spans="1:35">
      <c r="A4264" s="12"/>
      <c r="B4264"/>
      <c r="E4264"/>
      <c r="J4264"/>
      <c r="O4264"/>
      <c r="T4264"/>
      <c r="Y4264"/>
      <c r="AD4264"/>
      <c r="AI4264"/>
    </row>
    <row r="4265" spans="1:35">
      <c r="A4265" s="12"/>
      <c r="B4265"/>
      <c r="E4265"/>
      <c r="J4265"/>
      <c r="O4265"/>
      <c r="T4265"/>
      <c r="Y4265"/>
      <c r="AD4265"/>
      <c r="AI4265"/>
    </row>
    <row r="4266" spans="1:35">
      <c r="A4266" s="12"/>
      <c r="B4266"/>
      <c r="E4266"/>
      <c r="J4266"/>
      <c r="O4266"/>
      <c r="T4266"/>
      <c r="Y4266"/>
      <c r="AD4266"/>
      <c r="AI4266"/>
    </row>
    <row r="4267" spans="1:35">
      <c r="A4267" s="12"/>
      <c r="B4267"/>
      <c r="E4267"/>
      <c r="J4267"/>
      <c r="O4267"/>
      <c r="T4267"/>
      <c r="Y4267"/>
      <c r="AD4267"/>
      <c r="AI4267"/>
    </row>
    <row r="4268" spans="1:35">
      <c r="A4268" s="12"/>
      <c r="B4268"/>
      <c r="E4268"/>
      <c r="J4268"/>
      <c r="O4268"/>
      <c r="T4268"/>
      <c r="Y4268"/>
      <c r="AD4268"/>
      <c r="AI4268"/>
    </row>
    <row r="4269" spans="1:35">
      <c r="A4269" s="12"/>
      <c r="B4269"/>
      <c r="E4269"/>
      <c r="J4269"/>
      <c r="O4269"/>
      <c r="T4269"/>
      <c r="Y4269"/>
      <c r="AD4269"/>
      <c r="AI4269"/>
    </row>
    <row r="4270" spans="1:35">
      <c r="A4270" s="12"/>
      <c r="B4270"/>
      <c r="E4270"/>
      <c r="J4270"/>
      <c r="O4270"/>
      <c r="T4270"/>
      <c r="Y4270"/>
      <c r="AD4270"/>
      <c r="AI4270"/>
    </row>
    <row r="4271" spans="1:35">
      <c r="A4271" s="12"/>
      <c r="B4271"/>
      <c r="E4271"/>
      <c r="J4271"/>
      <c r="O4271"/>
      <c r="T4271"/>
      <c r="Y4271"/>
      <c r="AD4271"/>
      <c r="AI4271"/>
    </row>
    <row r="4272" spans="1:35">
      <c r="A4272" s="12"/>
      <c r="B4272"/>
      <c r="E4272"/>
      <c r="J4272"/>
      <c r="O4272"/>
      <c r="T4272"/>
      <c r="Y4272"/>
      <c r="AD4272"/>
      <c r="AI4272"/>
    </row>
    <row r="4273" spans="1:35">
      <c r="A4273" s="12"/>
      <c r="B4273"/>
      <c r="E4273"/>
      <c r="J4273"/>
      <c r="O4273"/>
      <c r="T4273"/>
      <c r="Y4273"/>
      <c r="AD4273"/>
      <c r="AI4273"/>
    </row>
    <row r="4274" spans="1:35">
      <c r="A4274" s="12"/>
      <c r="B4274"/>
      <c r="E4274"/>
      <c r="J4274"/>
      <c r="O4274"/>
      <c r="T4274"/>
      <c r="Y4274"/>
      <c r="AD4274"/>
      <c r="AI4274"/>
    </row>
    <row r="4275" spans="1:35">
      <c r="A4275" s="12"/>
      <c r="B4275"/>
      <c r="E4275"/>
      <c r="J4275"/>
      <c r="O4275"/>
      <c r="T4275"/>
      <c r="Y4275"/>
      <c r="AD4275"/>
      <c r="AI4275"/>
    </row>
    <row r="4276" spans="1:35">
      <c r="A4276" s="12"/>
      <c r="B4276"/>
      <c r="E4276"/>
      <c r="J4276"/>
      <c r="O4276"/>
      <c r="T4276"/>
      <c r="Y4276"/>
      <c r="AD4276"/>
      <c r="AI4276"/>
    </row>
    <row r="4277" spans="1:35">
      <c r="A4277" s="12"/>
      <c r="B4277"/>
      <c r="E4277"/>
      <c r="J4277"/>
      <c r="O4277"/>
      <c r="T4277"/>
      <c r="Y4277"/>
      <c r="AD4277"/>
      <c r="AI4277"/>
    </row>
    <row r="4278" spans="1:35">
      <c r="A4278" s="12"/>
      <c r="B4278"/>
      <c r="E4278"/>
      <c r="J4278"/>
      <c r="O4278"/>
      <c r="T4278"/>
      <c r="Y4278"/>
      <c r="AD4278"/>
      <c r="AI4278"/>
    </row>
    <row r="4279" spans="1:35">
      <c r="A4279" s="12"/>
      <c r="B4279"/>
      <c r="E4279"/>
      <c r="J4279"/>
      <c r="O4279"/>
      <c r="T4279"/>
      <c r="Y4279"/>
      <c r="AD4279"/>
      <c r="AI4279"/>
    </row>
    <row r="4280" spans="1:35">
      <c r="A4280" s="12"/>
      <c r="B4280"/>
      <c r="E4280"/>
      <c r="J4280"/>
      <c r="O4280"/>
      <c r="T4280"/>
      <c r="Y4280"/>
      <c r="AD4280"/>
      <c r="AI4280"/>
    </row>
    <row r="4281" spans="1:35">
      <c r="A4281" s="12"/>
      <c r="B4281"/>
      <c r="E4281"/>
      <c r="J4281"/>
      <c r="O4281"/>
      <c r="T4281"/>
      <c r="Y4281"/>
      <c r="AD4281"/>
      <c r="AI4281"/>
    </row>
    <row r="4282" spans="1:35">
      <c r="A4282" s="12"/>
      <c r="B4282"/>
      <c r="E4282"/>
      <c r="J4282"/>
      <c r="O4282"/>
      <c r="T4282"/>
      <c r="Y4282"/>
      <c r="AD4282"/>
      <c r="AI4282"/>
    </row>
    <row r="4283" spans="1:35">
      <c r="A4283" s="12"/>
      <c r="B4283"/>
      <c r="E4283"/>
      <c r="J4283"/>
      <c r="O4283"/>
      <c r="T4283"/>
      <c r="Y4283"/>
      <c r="AD4283"/>
      <c r="AI4283"/>
    </row>
    <row r="4284" spans="1:35">
      <c r="A4284" s="12"/>
      <c r="B4284"/>
      <c r="E4284"/>
      <c r="J4284"/>
      <c r="O4284"/>
      <c r="T4284"/>
      <c r="Y4284"/>
      <c r="AD4284"/>
      <c r="AI4284"/>
    </row>
    <row r="4285" spans="1:35">
      <c r="A4285" s="12"/>
      <c r="B4285"/>
      <c r="E4285"/>
      <c r="J4285"/>
      <c r="O4285"/>
      <c r="T4285"/>
      <c r="Y4285"/>
      <c r="AD4285"/>
      <c r="AI4285"/>
    </row>
    <row r="4286" spans="1:35">
      <c r="A4286" s="12"/>
      <c r="B4286"/>
      <c r="E4286"/>
      <c r="J4286"/>
      <c r="O4286"/>
      <c r="T4286"/>
      <c r="Y4286"/>
      <c r="AD4286"/>
      <c r="AI4286"/>
    </row>
    <row r="4287" spans="1:35">
      <c r="A4287" s="12"/>
      <c r="B4287"/>
      <c r="E4287"/>
      <c r="J4287"/>
      <c r="O4287"/>
      <c r="T4287"/>
      <c r="Y4287"/>
      <c r="AD4287"/>
      <c r="AI4287"/>
    </row>
    <row r="4288" spans="1:35">
      <c r="A4288" s="12"/>
      <c r="B4288"/>
      <c r="E4288"/>
      <c r="J4288"/>
      <c r="O4288"/>
      <c r="T4288"/>
      <c r="Y4288"/>
      <c r="AD4288"/>
      <c r="AI4288"/>
    </row>
    <row r="4289" spans="1:35">
      <c r="A4289" s="12"/>
      <c r="B4289"/>
      <c r="E4289"/>
      <c r="J4289"/>
      <c r="O4289"/>
      <c r="T4289"/>
      <c r="Y4289"/>
      <c r="AD4289"/>
      <c r="AI4289"/>
    </row>
    <row r="4290" spans="1:35">
      <c r="A4290" s="12"/>
      <c r="B4290"/>
      <c r="E4290"/>
      <c r="J4290"/>
      <c r="O4290"/>
      <c r="T4290"/>
      <c r="Y4290"/>
      <c r="AD4290"/>
      <c r="AI4290"/>
    </row>
    <row r="4291" spans="1:35">
      <c r="A4291" s="12"/>
      <c r="B4291"/>
      <c r="E4291"/>
      <c r="J4291"/>
      <c r="O4291"/>
      <c r="T4291"/>
      <c r="Y4291"/>
      <c r="AD4291"/>
      <c r="AI4291"/>
    </row>
    <row r="4292" spans="1:35">
      <c r="A4292" s="12"/>
      <c r="B4292"/>
      <c r="E4292"/>
      <c r="J4292"/>
      <c r="O4292"/>
      <c r="T4292"/>
      <c r="Y4292"/>
      <c r="AD4292"/>
      <c r="AI4292"/>
    </row>
    <row r="4293" spans="1:35">
      <c r="A4293" s="12"/>
      <c r="B4293"/>
      <c r="E4293"/>
      <c r="J4293"/>
      <c r="O4293"/>
      <c r="T4293"/>
      <c r="Y4293"/>
      <c r="AD4293"/>
      <c r="AI4293"/>
    </row>
    <row r="4294" spans="1:35">
      <c r="A4294" s="12"/>
      <c r="B4294"/>
      <c r="E4294"/>
      <c r="J4294"/>
      <c r="O4294"/>
      <c r="T4294"/>
      <c r="Y4294"/>
      <c r="AD4294"/>
      <c r="AI4294"/>
    </row>
    <row r="4295" spans="1:35">
      <c r="A4295" s="12"/>
      <c r="B4295"/>
      <c r="E4295"/>
      <c r="J4295"/>
      <c r="O4295"/>
      <c r="T4295"/>
      <c r="Y4295"/>
      <c r="AD4295"/>
      <c r="AI4295"/>
    </row>
    <row r="4296" spans="1:35">
      <c r="A4296" s="12"/>
      <c r="B4296"/>
      <c r="E4296"/>
      <c r="J4296"/>
      <c r="O4296"/>
      <c r="T4296"/>
      <c r="Y4296"/>
      <c r="AD4296"/>
      <c r="AI4296"/>
    </row>
    <row r="4297" spans="1:35">
      <c r="A4297" s="12"/>
      <c r="B4297"/>
      <c r="E4297"/>
      <c r="J4297"/>
      <c r="O4297"/>
      <c r="T4297"/>
      <c r="Y4297"/>
      <c r="AD4297"/>
      <c r="AI4297"/>
    </row>
    <row r="4298" spans="1:35">
      <c r="A4298" s="12"/>
      <c r="B4298"/>
      <c r="E4298"/>
      <c r="J4298"/>
      <c r="O4298"/>
      <c r="T4298"/>
      <c r="Y4298"/>
      <c r="AD4298"/>
      <c r="AI4298"/>
    </row>
    <row r="4299" spans="1:35">
      <c r="A4299" s="12"/>
      <c r="B4299"/>
      <c r="E4299"/>
      <c r="J4299"/>
      <c r="O4299"/>
      <c r="T4299"/>
      <c r="Y4299"/>
      <c r="AD4299"/>
      <c r="AI4299"/>
    </row>
    <row r="4300" spans="1:35">
      <c r="A4300" s="12"/>
      <c r="B4300"/>
      <c r="E4300"/>
      <c r="J4300"/>
      <c r="O4300"/>
      <c r="T4300"/>
      <c r="Y4300"/>
      <c r="AD4300"/>
      <c r="AI4300"/>
    </row>
    <row r="4301" spans="1:35">
      <c r="A4301" s="12"/>
      <c r="B4301"/>
      <c r="E4301"/>
      <c r="J4301"/>
      <c r="O4301"/>
      <c r="T4301"/>
      <c r="Y4301"/>
      <c r="AD4301"/>
      <c r="AI4301"/>
    </row>
    <row r="4302" spans="1:35">
      <c r="A4302" s="12"/>
      <c r="B4302"/>
      <c r="E4302"/>
      <c r="J4302"/>
      <c r="O4302"/>
      <c r="T4302"/>
      <c r="Y4302"/>
      <c r="AD4302"/>
      <c r="AI4302"/>
    </row>
    <row r="4303" spans="1:35">
      <c r="A4303" s="12"/>
      <c r="B4303"/>
      <c r="E4303"/>
      <c r="J4303"/>
      <c r="O4303"/>
      <c r="T4303"/>
      <c r="Y4303"/>
      <c r="AD4303"/>
      <c r="AI4303"/>
    </row>
    <row r="4304" spans="1:35">
      <c r="A4304" s="12"/>
      <c r="B4304"/>
      <c r="E4304"/>
      <c r="J4304"/>
      <c r="O4304"/>
      <c r="T4304"/>
      <c r="Y4304"/>
      <c r="AD4304"/>
      <c r="AI4304"/>
    </row>
    <row r="4305" spans="1:35">
      <c r="A4305" s="12"/>
      <c r="B4305"/>
      <c r="E4305"/>
      <c r="J4305"/>
      <c r="O4305"/>
      <c r="T4305"/>
      <c r="Y4305"/>
      <c r="AD4305"/>
      <c r="AI4305"/>
    </row>
    <row r="4306" spans="1:35">
      <c r="A4306" s="12"/>
      <c r="B4306"/>
      <c r="E4306"/>
      <c r="J4306"/>
      <c r="O4306"/>
      <c r="T4306"/>
      <c r="Y4306"/>
      <c r="AD4306"/>
      <c r="AI4306"/>
    </row>
    <row r="4307" spans="1:35">
      <c r="A4307" s="12"/>
      <c r="B4307"/>
      <c r="E4307"/>
      <c r="J4307"/>
      <c r="O4307"/>
      <c r="T4307"/>
      <c r="Y4307"/>
      <c r="AD4307"/>
      <c r="AI4307"/>
    </row>
    <row r="4308" spans="1:35">
      <c r="A4308" s="12"/>
      <c r="B4308"/>
      <c r="E4308"/>
      <c r="J4308"/>
      <c r="O4308"/>
      <c r="T4308"/>
      <c r="Y4308"/>
      <c r="AD4308"/>
      <c r="AI4308"/>
    </row>
    <row r="4309" spans="1:35">
      <c r="A4309" s="12"/>
      <c r="B4309"/>
      <c r="E4309"/>
      <c r="J4309"/>
      <c r="O4309"/>
      <c r="T4309"/>
      <c r="Y4309"/>
      <c r="AD4309"/>
      <c r="AI4309"/>
    </row>
    <row r="4310" spans="1:35">
      <c r="A4310" s="12"/>
      <c r="B4310"/>
      <c r="E4310"/>
      <c r="J4310"/>
      <c r="O4310"/>
      <c r="T4310"/>
      <c r="Y4310"/>
      <c r="AD4310"/>
      <c r="AI4310"/>
    </row>
    <row r="4311" spans="1:35">
      <c r="A4311" s="12"/>
      <c r="B4311"/>
      <c r="E4311"/>
      <c r="J4311"/>
      <c r="O4311"/>
      <c r="T4311"/>
      <c r="Y4311"/>
      <c r="AD4311"/>
      <c r="AI4311"/>
    </row>
    <row r="4312" spans="1:35">
      <c r="A4312" s="12"/>
      <c r="B4312"/>
      <c r="E4312"/>
      <c r="J4312"/>
      <c r="O4312"/>
      <c r="T4312"/>
      <c r="Y4312"/>
      <c r="AD4312"/>
      <c r="AI4312"/>
    </row>
    <row r="4313" spans="1:35">
      <c r="A4313" s="12"/>
      <c r="B4313"/>
      <c r="E4313"/>
      <c r="J4313"/>
      <c r="O4313"/>
      <c r="T4313"/>
      <c r="Y4313"/>
      <c r="AD4313"/>
      <c r="AI4313"/>
    </row>
    <row r="4314" spans="1:35">
      <c r="A4314" s="12"/>
      <c r="B4314"/>
      <c r="E4314"/>
      <c r="J4314"/>
      <c r="O4314"/>
      <c r="T4314"/>
      <c r="Y4314"/>
      <c r="AD4314"/>
      <c r="AI4314"/>
    </row>
    <row r="4315" spans="1:35">
      <c r="A4315" s="12"/>
      <c r="B4315"/>
      <c r="E4315"/>
      <c r="J4315"/>
      <c r="O4315"/>
      <c r="T4315"/>
      <c r="Y4315"/>
      <c r="AD4315"/>
      <c r="AI4315"/>
    </row>
    <row r="4316" spans="1:35">
      <c r="A4316" s="12"/>
      <c r="B4316"/>
      <c r="E4316"/>
      <c r="J4316"/>
      <c r="O4316"/>
      <c r="T4316"/>
      <c r="Y4316"/>
      <c r="AD4316"/>
      <c r="AI4316"/>
    </row>
    <row r="4317" spans="1:35">
      <c r="A4317" s="12"/>
      <c r="B4317"/>
      <c r="E4317"/>
      <c r="J4317"/>
      <c r="O4317"/>
      <c r="T4317"/>
      <c r="Y4317"/>
      <c r="AD4317"/>
      <c r="AI4317"/>
    </row>
    <row r="4318" spans="1:35">
      <c r="A4318" s="12"/>
      <c r="B4318"/>
      <c r="E4318"/>
      <c r="J4318"/>
      <c r="O4318"/>
      <c r="T4318"/>
      <c r="Y4318"/>
      <c r="AD4318"/>
      <c r="AI4318"/>
    </row>
    <row r="4319" spans="1:35">
      <c r="A4319" s="12"/>
      <c r="B4319"/>
      <c r="E4319"/>
      <c r="J4319"/>
      <c r="O4319"/>
      <c r="T4319"/>
      <c r="Y4319"/>
      <c r="AD4319"/>
      <c r="AI4319"/>
    </row>
    <row r="4320" spans="1:35">
      <c r="A4320" s="12"/>
      <c r="B4320"/>
      <c r="E4320"/>
      <c r="J4320"/>
      <c r="O4320"/>
      <c r="T4320"/>
      <c r="Y4320"/>
      <c r="AD4320"/>
      <c r="AI4320"/>
    </row>
    <row r="4321" spans="1:35">
      <c r="A4321" s="12"/>
      <c r="B4321"/>
      <c r="E4321"/>
      <c r="J4321"/>
      <c r="O4321"/>
      <c r="T4321"/>
      <c r="Y4321"/>
      <c r="AD4321"/>
      <c r="AI4321"/>
    </row>
    <row r="4322" spans="1:35">
      <c r="A4322" s="12"/>
      <c r="B4322"/>
      <c r="E4322"/>
      <c r="J4322"/>
      <c r="O4322"/>
      <c r="T4322"/>
      <c r="Y4322"/>
      <c r="AD4322"/>
      <c r="AI4322"/>
    </row>
    <row r="4323" spans="1:35">
      <c r="A4323" s="12"/>
      <c r="B4323"/>
      <c r="E4323"/>
      <c r="J4323"/>
      <c r="O4323"/>
      <c r="T4323"/>
      <c r="Y4323"/>
      <c r="AD4323"/>
      <c r="AI4323"/>
    </row>
    <row r="4324" spans="1:35">
      <c r="A4324" s="12"/>
      <c r="B4324"/>
      <c r="E4324"/>
      <c r="J4324"/>
      <c r="O4324"/>
      <c r="T4324"/>
      <c r="Y4324"/>
      <c r="AD4324"/>
      <c r="AI4324"/>
    </row>
    <row r="4325" spans="1:35">
      <c r="A4325" s="12"/>
      <c r="B4325"/>
      <c r="E4325"/>
      <c r="J4325"/>
      <c r="O4325"/>
      <c r="T4325"/>
      <c r="Y4325"/>
      <c r="AD4325"/>
      <c r="AI4325"/>
    </row>
    <row r="4326" spans="1:35">
      <c r="A4326" s="12"/>
      <c r="B4326"/>
      <c r="E4326"/>
      <c r="J4326"/>
      <c r="O4326"/>
      <c r="T4326"/>
      <c r="Y4326"/>
      <c r="AD4326"/>
      <c r="AI4326"/>
    </row>
    <row r="4327" spans="1:35">
      <c r="A4327" s="12"/>
      <c r="B4327"/>
      <c r="E4327"/>
      <c r="J4327"/>
      <c r="O4327"/>
      <c r="T4327"/>
      <c r="Y4327"/>
      <c r="AD4327"/>
      <c r="AI4327"/>
    </row>
    <row r="4328" spans="1:35">
      <c r="A4328" s="12"/>
      <c r="B4328"/>
      <c r="E4328"/>
      <c r="J4328"/>
      <c r="O4328"/>
      <c r="T4328"/>
      <c r="Y4328"/>
      <c r="AD4328"/>
      <c r="AI4328"/>
    </row>
    <row r="4329" spans="1:35">
      <c r="A4329" s="12"/>
      <c r="B4329"/>
      <c r="E4329"/>
      <c r="J4329"/>
      <c r="O4329"/>
      <c r="T4329"/>
      <c r="Y4329"/>
      <c r="AD4329"/>
      <c r="AI4329"/>
    </row>
    <row r="4330" spans="1:35">
      <c r="A4330" s="12"/>
      <c r="B4330"/>
      <c r="E4330"/>
      <c r="J4330"/>
      <c r="O4330"/>
      <c r="T4330"/>
      <c r="Y4330"/>
      <c r="AD4330"/>
      <c r="AI4330"/>
    </row>
    <row r="4331" spans="1:35">
      <c r="A4331" s="12"/>
      <c r="B4331"/>
      <c r="E4331"/>
      <c r="J4331"/>
      <c r="O4331"/>
      <c r="T4331"/>
      <c r="Y4331"/>
      <c r="AD4331"/>
      <c r="AI4331"/>
    </row>
    <row r="4332" spans="1:35">
      <c r="A4332" s="12"/>
      <c r="B4332"/>
      <c r="E4332"/>
      <c r="J4332"/>
      <c r="O4332"/>
      <c r="T4332"/>
      <c r="Y4332"/>
      <c r="AD4332"/>
      <c r="AI4332"/>
    </row>
    <row r="4333" spans="1:35">
      <c r="A4333" s="12"/>
      <c r="B4333"/>
      <c r="E4333"/>
      <c r="J4333"/>
      <c r="O4333"/>
      <c r="T4333"/>
      <c r="Y4333"/>
      <c r="AD4333"/>
      <c r="AI4333"/>
    </row>
    <row r="4334" spans="1:35">
      <c r="A4334" s="12"/>
      <c r="B4334"/>
      <c r="E4334"/>
      <c r="J4334"/>
      <c r="O4334"/>
      <c r="T4334"/>
      <c r="Y4334"/>
      <c r="AD4334"/>
      <c r="AI4334"/>
    </row>
    <row r="4335" spans="1:35">
      <c r="A4335" s="12"/>
      <c r="B4335"/>
      <c r="E4335"/>
      <c r="J4335"/>
      <c r="O4335"/>
      <c r="T4335"/>
      <c r="Y4335"/>
      <c r="AD4335"/>
      <c r="AI4335"/>
    </row>
    <row r="4336" spans="1:35">
      <c r="A4336" s="12"/>
      <c r="B4336"/>
      <c r="E4336"/>
      <c r="J4336"/>
      <c r="O4336"/>
      <c r="T4336"/>
      <c r="Y4336"/>
      <c r="AD4336"/>
      <c r="AI4336"/>
    </row>
    <row r="4337" spans="1:35">
      <c r="A4337" s="12"/>
      <c r="B4337"/>
      <c r="E4337"/>
      <c r="J4337"/>
      <c r="O4337"/>
      <c r="T4337"/>
      <c r="Y4337"/>
      <c r="AD4337"/>
      <c r="AI4337"/>
    </row>
    <row r="4338" spans="1:35">
      <c r="A4338" s="12"/>
      <c r="B4338"/>
      <c r="E4338"/>
      <c r="J4338"/>
      <c r="O4338"/>
      <c r="T4338"/>
      <c r="Y4338"/>
      <c r="AD4338"/>
      <c r="AI4338"/>
    </row>
    <row r="4339" spans="1:35">
      <c r="A4339" s="12"/>
      <c r="B4339"/>
      <c r="E4339"/>
      <c r="J4339"/>
      <c r="O4339"/>
      <c r="T4339"/>
      <c r="Y4339"/>
      <c r="AD4339"/>
      <c r="AI4339"/>
    </row>
    <row r="4340" spans="1:35">
      <c r="A4340" s="12"/>
      <c r="B4340"/>
      <c r="E4340"/>
      <c r="J4340"/>
      <c r="O4340"/>
      <c r="T4340"/>
      <c r="Y4340"/>
      <c r="AD4340"/>
      <c r="AI4340"/>
    </row>
    <row r="4341" spans="1:35">
      <c r="A4341" s="12"/>
      <c r="B4341"/>
      <c r="E4341"/>
      <c r="J4341"/>
      <c r="O4341"/>
      <c r="T4341"/>
      <c r="Y4341"/>
      <c r="AD4341"/>
      <c r="AI4341"/>
    </row>
    <row r="4342" spans="1:35">
      <c r="A4342" s="12"/>
      <c r="B4342"/>
      <c r="E4342"/>
      <c r="J4342"/>
      <c r="O4342"/>
      <c r="T4342"/>
      <c r="Y4342"/>
      <c r="AD4342"/>
      <c r="AI4342"/>
    </row>
    <row r="4343" spans="1:35">
      <c r="A4343" s="12"/>
      <c r="B4343"/>
      <c r="E4343"/>
      <c r="J4343"/>
      <c r="O4343"/>
      <c r="T4343"/>
      <c r="Y4343"/>
      <c r="AD4343"/>
      <c r="AI4343"/>
    </row>
    <row r="4344" spans="1:35">
      <c r="A4344" s="12"/>
      <c r="B4344"/>
      <c r="E4344"/>
      <c r="J4344"/>
      <c r="O4344"/>
      <c r="T4344"/>
      <c r="Y4344"/>
      <c r="AD4344"/>
      <c r="AI4344"/>
    </row>
    <row r="4345" spans="1:35">
      <c r="A4345" s="12"/>
      <c r="B4345"/>
      <c r="E4345"/>
      <c r="J4345"/>
      <c r="O4345"/>
      <c r="T4345"/>
      <c r="Y4345"/>
      <c r="AD4345"/>
      <c r="AI4345"/>
    </row>
    <row r="4346" spans="1:35">
      <c r="A4346" s="12"/>
      <c r="B4346"/>
      <c r="E4346"/>
      <c r="J4346"/>
      <c r="O4346"/>
      <c r="T4346"/>
      <c r="Y4346"/>
      <c r="AD4346"/>
      <c r="AI4346"/>
    </row>
    <row r="4347" spans="1:35">
      <c r="A4347" s="12"/>
      <c r="B4347"/>
      <c r="E4347"/>
      <c r="J4347"/>
      <c r="O4347"/>
      <c r="T4347"/>
      <c r="Y4347"/>
      <c r="AD4347"/>
      <c r="AI4347"/>
    </row>
    <row r="4348" spans="1:35">
      <c r="A4348" s="12"/>
      <c r="B4348"/>
      <c r="E4348"/>
      <c r="J4348"/>
      <c r="O4348"/>
      <c r="T4348"/>
      <c r="Y4348"/>
      <c r="AD4348"/>
      <c r="AI4348"/>
    </row>
    <row r="4349" spans="1:35">
      <c r="A4349" s="12"/>
      <c r="B4349"/>
      <c r="E4349"/>
      <c r="J4349"/>
      <c r="O4349"/>
      <c r="T4349"/>
      <c r="Y4349"/>
      <c r="AD4349"/>
      <c r="AI4349"/>
    </row>
    <row r="4350" spans="1:35">
      <c r="A4350" s="12"/>
      <c r="B4350"/>
      <c r="E4350"/>
      <c r="J4350"/>
      <c r="O4350"/>
      <c r="T4350"/>
      <c r="Y4350"/>
      <c r="AD4350"/>
      <c r="AI4350"/>
    </row>
    <row r="4351" spans="1:35">
      <c r="A4351" s="12"/>
      <c r="B4351"/>
      <c r="E4351"/>
      <c r="J4351"/>
      <c r="O4351"/>
      <c r="T4351"/>
      <c r="Y4351"/>
      <c r="AD4351"/>
      <c r="AI4351"/>
    </row>
    <row r="4352" spans="1:35">
      <c r="A4352" s="12"/>
      <c r="B4352"/>
      <c r="E4352"/>
      <c r="J4352"/>
      <c r="O4352"/>
      <c r="T4352"/>
      <c r="Y4352"/>
      <c r="AD4352"/>
      <c r="AI4352"/>
    </row>
    <row r="4353" spans="1:35">
      <c r="A4353" s="12"/>
      <c r="B4353"/>
      <c r="E4353"/>
      <c r="J4353"/>
      <c r="O4353"/>
      <c r="T4353"/>
      <c r="Y4353"/>
      <c r="AD4353"/>
      <c r="AI4353"/>
    </row>
    <row r="4354" spans="1:35">
      <c r="A4354" s="12"/>
      <c r="B4354"/>
      <c r="E4354"/>
      <c r="J4354"/>
      <c r="O4354"/>
      <c r="T4354"/>
      <c r="Y4354"/>
      <c r="AD4354"/>
      <c r="AI4354"/>
    </row>
    <row r="4355" spans="1:35">
      <c r="A4355" s="12"/>
      <c r="B4355"/>
      <c r="E4355"/>
      <c r="J4355"/>
      <c r="O4355"/>
      <c r="T4355"/>
      <c r="Y4355"/>
      <c r="AD4355"/>
      <c r="AI4355"/>
    </row>
    <row r="4356" spans="1:35">
      <c r="A4356" s="12"/>
      <c r="B4356"/>
      <c r="E4356"/>
      <c r="J4356"/>
      <c r="O4356"/>
      <c r="T4356"/>
      <c r="Y4356"/>
      <c r="AD4356"/>
      <c r="AI4356"/>
    </row>
    <row r="4357" spans="1:35">
      <c r="A4357" s="12"/>
      <c r="B4357"/>
      <c r="E4357"/>
      <c r="J4357"/>
      <c r="O4357"/>
      <c r="T4357"/>
      <c r="Y4357"/>
      <c r="AD4357"/>
      <c r="AI4357"/>
    </row>
    <row r="4358" spans="1:35">
      <c r="A4358" s="12"/>
      <c r="B4358"/>
      <c r="E4358"/>
      <c r="J4358"/>
      <c r="O4358"/>
      <c r="T4358"/>
      <c r="Y4358"/>
      <c r="AD4358"/>
      <c r="AI4358"/>
    </row>
    <row r="4359" spans="1:35">
      <c r="A4359" s="12"/>
      <c r="B4359"/>
      <c r="E4359"/>
      <c r="J4359"/>
      <c r="O4359"/>
      <c r="T4359"/>
      <c r="Y4359"/>
      <c r="AD4359"/>
      <c r="AI4359"/>
    </row>
    <row r="4360" spans="1:35">
      <c r="A4360" s="12"/>
      <c r="B4360"/>
      <c r="E4360"/>
      <c r="J4360"/>
      <c r="O4360"/>
      <c r="T4360"/>
      <c r="Y4360"/>
      <c r="AD4360"/>
      <c r="AI4360"/>
    </row>
    <row r="4361" spans="1:35">
      <c r="A4361" s="12"/>
      <c r="B4361"/>
      <c r="E4361"/>
      <c r="J4361"/>
      <c r="O4361"/>
      <c r="T4361"/>
      <c r="Y4361"/>
      <c r="AD4361"/>
      <c r="AI4361"/>
    </row>
    <row r="4362" spans="1:35">
      <c r="A4362" s="12"/>
      <c r="B4362"/>
      <c r="E4362"/>
      <c r="J4362"/>
      <c r="O4362"/>
      <c r="T4362"/>
      <c r="Y4362"/>
      <c r="AD4362"/>
      <c r="AI4362"/>
    </row>
    <row r="4363" spans="1:35">
      <c r="A4363" s="12"/>
      <c r="B4363"/>
      <c r="E4363"/>
      <c r="J4363"/>
      <c r="O4363"/>
      <c r="T4363"/>
      <c r="Y4363"/>
      <c r="AD4363"/>
      <c r="AI4363"/>
    </row>
    <row r="4364" spans="1:35">
      <c r="A4364" s="12"/>
      <c r="B4364"/>
      <c r="E4364"/>
      <c r="J4364"/>
      <c r="O4364"/>
      <c r="T4364"/>
      <c r="Y4364"/>
      <c r="AD4364"/>
      <c r="AI4364"/>
    </row>
    <row r="4365" spans="1:35">
      <c r="A4365" s="12"/>
      <c r="B4365"/>
      <c r="E4365"/>
      <c r="J4365"/>
      <c r="O4365"/>
      <c r="T4365"/>
      <c r="Y4365"/>
      <c r="AD4365"/>
      <c r="AI4365"/>
    </row>
    <row r="4366" spans="1:35">
      <c r="A4366" s="12"/>
      <c r="B4366"/>
      <c r="E4366"/>
      <c r="J4366"/>
      <c r="O4366"/>
      <c r="T4366"/>
      <c r="Y4366"/>
      <c r="AD4366"/>
      <c r="AI4366"/>
    </row>
    <row r="4367" spans="1:35">
      <c r="A4367" s="12"/>
      <c r="B4367"/>
      <c r="E4367"/>
      <c r="J4367"/>
      <c r="O4367"/>
      <c r="T4367"/>
      <c r="Y4367"/>
      <c r="AD4367"/>
      <c r="AI4367"/>
    </row>
    <row r="4368" spans="1:35">
      <c r="A4368" s="12"/>
      <c r="B4368"/>
      <c r="E4368"/>
      <c r="J4368"/>
      <c r="O4368"/>
      <c r="T4368"/>
      <c r="Y4368"/>
      <c r="AD4368"/>
      <c r="AI4368"/>
    </row>
    <row r="4369" spans="1:35">
      <c r="A4369" s="12"/>
      <c r="B4369"/>
      <c r="E4369"/>
      <c r="J4369"/>
      <c r="O4369"/>
      <c r="T4369"/>
      <c r="Y4369"/>
      <c r="AD4369"/>
      <c r="AI4369"/>
    </row>
    <row r="4370" spans="1:35">
      <c r="A4370" s="12"/>
      <c r="B4370"/>
      <c r="E4370"/>
      <c r="J4370"/>
      <c r="O4370"/>
      <c r="T4370"/>
      <c r="Y4370"/>
      <c r="AD4370"/>
      <c r="AI4370"/>
    </row>
    <row r="4371" spans="1:35">
      <c r="A4371" s="12"/>
      <c r="B4371"/>
      <c r="E4371"/>
      <c r="J4371"/>
      <c r="O4371"/>
      <c r="T4371"/>
      <c r="Y4371"/>
      <c r="AD4371"/>
      <c r="AI4371"/>
    </row>
    <row r="4372" spans="1:35">
      <c r="A4372" s="12"/>
      <c r="B4372"/>
      <c r="E4372"/>
      <c r="J4372"/>
      <c r="O4372"/>
      <c r="T4372"/>
      <c r="Y4372"/>
      <c r="AD4372"/>
      <c r="AI4372"/>
    </row>
    <row r="4373" spans="1:35">
      <c r="A4373" s="12"/>
      <c r="B4373"/>
      <c r="E4373"/>
      <c r="J4373"/>
      <c r="O4373"/>
      <c r="T4373"/>
      <c r="Y4373"/>
      <c r="AD4373"/>
      <c r="AI4373"/>
    </row>
    <row r="4374" spans="1:35">
      <c r="A4374" s="12"/>
      <c r="B4374"/>
      <c r="E4374"/>
      <c r="J4374"/>
      <c r="O4374"/>
      <c r="T4374"/>
      <c r="Y4374"/>
      <c r="AD4374"/>
      <c r="AI4374"/>
    </row>
    <row r="4375" spans="1:35">
      <c r="A4375" s="12"/>
      <c r="B4375"/>
      <c r="E4375"/>
      <c r="J4375"/>
      <c r="O4375"/>
      <c r="T4375"/>
      <c r="Y4375"/>
      <c r="AD4375"/>
      <c r="AI4375"/>
    </row>
    <row r="4376" spans="1:35">
      <c r="A4376" s="12"/>
      <c r="B4376"/>
      <c r="E4376"/>
      <c r="J4376"/>
      <c r="O4376"/>
      <c r="T4376"/>
      <c r="Y4376"/>
      <c r="AD4376"/>
      <c r="AI4376"/>
    </row>
    <row r="4377" spans="1:35">
      <c r="A4377" s="12"/>
      <c r="B4377"/>
      <c r="E4377"/>
      <c r="J4377"/>
      <c r="O4377"/>
      <c r="T4377"/>
      <c r="Y4377"/>
      <c r="AD4377"/>
      <c r="AI4377"/>
    </row>
    <row r="4378" spans="1:35">
      <c r="A4378" s="12"/>
      <c r="B4378"/>
      <c r="E4378"/>
      <c r="J4378"/>
      <c r="O4378"/>
      <c r="T4378"/>
      <c r="Y4378"/>
      <c r="AD4378"/>
      <c r="AI4378"/>
    </row>
    <row r="4379" spans="1:35">
      <c r="A4379" s="12"/>
      <c r="B4379"/>
      <c r="E4379"/>
      <c r="J4379"/>
      <c r="O4379"/>
      <c r="T4379"/>
      <c r="Y4379"/>
      <c r="AD4379"/>
      <c r="AI4379"/>
    </row>
    <row r="4380" spans="1:35">
      <c r="A4380" s="12"/>
      <c r="B4380"/>
      <c r="E4380"/>
      <c r="J4380"/>
      <c r="O4380"/>
      <c r="T4380"/>
      <c r="Y4380"/>
      <c r="AD4380"/>
      <c r="AI4380"/>
    </row>
    <row r="4381" spans="1:35">
      <c r="A4381" s="12"/>
      <c r="B4381"/>
      <c r="E4381"/>
      <c r="J4381"/>
      <c r="O4381"/>
      <c r="T4381"/>
      <c r="Y4381"/>
      <c r="AD4381"/>
      <c r="AI4381"/>
    </row>
    <row r="4382" spans="1:35">
      <c r="A4382" s="12"/>
      <c r="B4382"/>
      <c r="E4382"/>
      <c r="J4382"/>
      <c r="O4382"/>
      <c r="T4382"/>
      <c r="Y4382"/>
      <c r="AD4382"/>
      <c r="AI4382"/>
    </row>
    <row r="4383" spans="1:35">
      <c r="A4383" s="12"/>
      <c r="B4383"/>
      <c r="E4383"/>
      <c r="J4383"/>
      <c r="O4383"/>
      <c r="T4383"/>
      <c r="Y4383"/>
      <c r="AD4383"/>
      <c r="AI4383"/>
    </row>
    <row r="4384" spans="1:35">
      <c r="A4384" s="12"/>
      <c r="B4384"/>
      <c r="E4384"/>
      <c r="J4384"/>
      <c r="O4384"/>
      <c r="T4384"/>
      <c r="Y4384"/>
      <c r="AD4384"/>
      <c r="AI4384"/>
    </row>
    <row r="4385" spans="1:35">
      <c r="A4385" s="12"/>
      <c r="B4385"/>
      <c r="E4385"/>
      <c r="J4385"/>
      <c r="O4385"/>
      <c r="T4385"/>
      <c r="Y4385"/>
      <c r="AD4385"/>
      <c r="AI4385"/>
    </row>
    <row r="4386" spans="1:35">
      <c r="A4386" s="12"/>
      <c r="B4386"/>
      <c r="E4386"/>
      <c r="J4386"/>
      <c r="O4386"/>
      <c r="T4386"/>
      <c r="Y4386"/>
      <c r="AD4386"/>
      <c r="AI4386"/>
    </row>
    <row r="4387" spans="1:35">
      <c r="A4387" s="12"/>
      <c r="B4387"/>
      <c r="E4387"/>
      <c r="J4387"/>
      <c r="O4387"/>
      <c r="T4387"/>
      <c r="Y4387"/>
      <c r="AD4387"/>
      <c r="AI4387"/>
    </row>
    <row r="4388" spans="1:35">
      <c r="A4388" s="12"/>
      <c r="B4388"/>
      <c r="E4388"/>
      <c r="J4388"/>
      <c r="O4388"/>
      <c r="T4388"/>
      <c r="Y4388"/>
      <c r="AD4388"/>
      <c r="AI4388"/>
    </row>
    <row r="4389" spans="1:35">
      <c r="A4389" s="12"/>
      <c r="B4389"/>
      <c r="E4389"/>
      <c r="J4389"/>
      <c r="O4389"/>
      <c r="T4389"/>
      <c r="Y4389"/>
      <c r="AD4389"/>
      <c r="AI4389"/>
    </row>
    <row r="4390" spans="1:35">
      <c r="A4390" s="12"/>
      <c r="B4390"/>
      <c r="E4390"/>
      <c r="J4390"/>
      <c r="O4390"/>
      <c r="T4390"/>
      <c r="Y4390"/>
      <c r="AD4390"/>
      <c r="AI4390"/>
    </row>
    <row r="4391" spans="1:35">
      <c r="A4391" s="12"/>
      <c r="B4391"/>
      <c r="E4391"/>
      <c r="J4391"/>
      <c r="O4391"/>
      <c r="T4391"/>
      <c r="Y4391"/>
      <c r="AD4391"/>
      <c r="AI4391"/>
    </row>
    <row r="4392" spans="1:35">
      <c r="A4392" s="12"/>
      <c r="B4392"/>
      <c r="E4392"/>
      <c r="J4392"/>
      <c r="O4392"/>
      <c r="T4392"/>
      <c r="Y4392"/>
      <c r="AD4392"/>
      <c r="AI4392"/>
    </row>
    <row r="4393" spans="1:35">
      <c r="A4393" s="12"/>
      <c r="B4393"/>
      <c r="E4393"/>
      <c r="J4393"/>
      <c r="O4393"/>
      <c r="T4393"/>
      <c r="Y4393"/>
      <c r="AD4393"/>
      <c r="AI4393"/>
    </row>
    <row r="4394" spans="1:35">
      <c r="A4394" s="12"/>
      <c r="B4394"/>
      <c r="E4394"/>
      <c r="J4394"/>
      <c r="O4394"/>
      <c r="T4394"/>
      <c r="Y4394"/>
      <c r="AD4394"/>
      <c r="AI4394"/>
    </row>
    <row r="4395" spans="1:35">
      <c r="A4395" s="12"/>
      <c r="B4395"/>
      <c r="E4395"/>
      <c r="J4395"/>
      <c r="O4395"/>
      <c r="T4395"/>
      <c r="Y4395"/>
      <c r="AD4395"/>
      <c r="AI4395"/>
    </row>
    <row r="4396" spans="1:35">
      <c r="A4396" s="12"/>
      <c r="B4396"/>
      <c r="E4396"/>
      <c r="J4396"/>
      <c r="O4396"/>
      <c r="T4396"/>
      <c r="Y4396"/>
      <c r="AD4396"/>
      <c r="AI4396"/>
    </row>
    <row r="4397" spans="1:35">
      <c r="A4397" s="12"/>
      <c r="B4397"/>
      <c r="E4397"/>
      <c r="J4397"/>
      <c r="O4397"/>
      <c r="T4397"/>
      <c r="Y4397"/>
      <c r="AD4397"/>
      <c r="AI4397"/>
    </row>
    <row r="4398" spans="1:35">
      <c r="A4398" s="12"/>
      <c r="B4398"/>
      <c r="E4398"/>
      <c r="J4398"/>
      <c r="O4398"/>
      <c r="T4398"/>
      <c r="Y4398"/>
      <c r="AD4398"/>
      <c r="AI4398"/>
    </row>
    <row r="4399" spans="1:35">
      <c r="A4399" s="12"/>
      <c r="B4399"/>
      <c r="E4399"/>
      <c r="J4399"/>
      <c r="O4399"/>
      <c r="T4399"/>
      <c r="Y4399"/>
      <c r="AD4399"/>
      <c r="AI4399"/>
    </row>
    <row r="4400" spans="1:35">
      <c r="A4400" s="12"/>
      <c r="B4400"/>
      <c r="E4400"/>
      <c r="J4400"/>
      <c r="O4400"/>
      <c r="T4400"/>
      <c r="Y4400"/>
      <c r="AD4400"/>
      <c r="AI4400"/>
    </row>
    <row r="4401" spans="1:35">
      <c r="A4401" s="12"/>
      <c r="B4401"/>
      <c r="E4401"/>
      <c r="J4401"/>
      <c r="O4401"/>
      <c r="T4401"/>
      <c r="Y4401"/>
      <c r="AD4401"/>
      <c r="AI4401"/>
    </row>
    <row r="4402" spans="1:35">
      <c r="A4402" s="12"/>
      <c r="B4402"/>
      <c r="E4402"/>
      <c r="J4402"/>
      <c r="O4402"/>
      <c r="T4402"/>
      <c r="Y4402"/>
      <c r="AD4402"/>
      <c r="AI4402"/>
    </row>
    <row r="4403" spans="1:35">
      <c r="A4403" s="12"/>
      <c r="B4403"/>
      <c r="E4403"/>
      <c r="J4403"/>
      <c r="O4403"/>
      <c r="T4403"/>
      <c r="Y4403"/>
      <c r="AD4403"/>
      <c r="AI4403"/>
    </row>
    <row r="4404" spans="1:35">
      <c r="A4404" s="12"/>
      <c r="B4404"/>
      <c r="E4404"/>
      <c r="J4404"/>
      <c r="O4404"/>
      <c r="T4404"/>
      <c r="Y4404"/>
      <c r="AD4404"/>
      <c r="AI4404"/>
    </row>
    <row r="4405" spans="1:35">
      <c r="A4405" s="12"/>
      <c r="B4405"/>
      <c r="E4405"/>
      <c r="J4405"/>
      <c r="O4405"/>
      <c r="T4405"/>
      <c r="Y4405"/>
      <c r="AD4405"/>
      <c r="AI4405"/>
    </row>
    <row r="4406" spans="1:35">
      <c r="A4406" s="12"/>
      <c r="B4406"/>
      <c r="E4406"/>
      <c r="J4406"/>
      <c r="O4406"/>
      <c r="T4406"/>
      <c r="Y4406"/>
      <c r="AD4406"/>
      <c r="AI4406"/>
    </row>
    <row r="4407" spans="1:35">
      <c r="A4407" s="12"/>
      <c r="B4407"/>
      <c r="E4407"/>
      <c r="J4407"/>
      <c r="O4407"/>
      <c r="T4407"/>
      <c r="Y4407"/>
      <c r="AD4407"/>
      <c r="AI4407"/>
    </row>
    <row r="4408" spans="1:35">
      <c r="A4408" s="12"/>
      <c r="B4408"/>
      <c r="E4408"/>
      <c r="J4408"/>
      <c r="O4408"/>
      <c r="T4408"/>
      <c r="Y4408"/>
      <c r="AD4408"/>
      <c r="AI4408"/>
    </row>
    <row r="4409" spans="1:35">
      <c r="A4409" s="12"/>
      <c r="B4409"/>
      <c r="E4409"/>
      <c r="J4409"/>
      <c r="O4409"/>
      <c r="T4409"/>
      <c r="Y4409"/>
      <c r="AD4409"/>
      <c r="AI4409"/>
    </row>
    <row r="4410" spans="1:35">
      <c r="A4410" s="12"/>
      <c r="B4410"/>
      <c r="E4410"/>
      <c r="J4410"/>
      <c r="O4410"/>
      <c r="T4410"/>
      <c r="Y4410"/>
      <c r="AD4410"/>
      <c r="AI4410"/>
    </row>
    <row r="4411" spans="1:35">
      <c r="A4411" s="12"/>
      <c r="B4411"/>
      <c r="E4411"/>
      <c r="J4411"/>
      <c r="O4411"/>
      <c r="T4411"/>
      <c r="Y4411"/>
      <c r="AD4411"/>
      <c r="AI4411"/>
    </row>
    <row r="4412" spans="1:35">
      <c r="A4412" s="12"/>
      <c r="B4412"/>
      <c r="E4412"/>
      <c r="J4412"/>
      <c r="O4412"/>
      <c r="T4412"/>
      <c r="Y4412"/>
      <c r="AD4412"/>
      <c r="AI4412"/>
    </row>
    <row r="4413" spans="1:35">
      <c r="A4413" s="12"/>
      <c r="B4413"/>
      <c r="E4413"/>
      <c r="J4413"/>
      <c r="O4413"/>
      <c r="T4413"/>
      <c r="Y4413"/>
      <c r="AD4413"/>
      <c r="AI4413"/>
    </row>
    <row r="4414" spans="1:35">
      <c r="A4414" s="12"/>
      <c r="B4414"/>
      <c r="E4414"/>
      <c r="J4414"/>
      <c r="O4414"/>
      <c r="T4414"/>
      <c r="Y4414"/>
      <c r="AD4414"/>
      <c r="AI4414"/>
    </row>
    <row r="4415" spans="1:35">
      <c r="A4415" s="12"/>
      <c r="B4415"/>
      <c r="E4415"/>
      <c r="J4415"/>
      <c r="O4415"/>
      <c r="T4415"/>
      <c r="Y4415"/>
      <c r="AD4415"/>
      <c r="AI4415"/>
    </row>
    <row r="4416" spans="1:35">
      <c r="A4416" s="12"/>
      <c r="B4416"/>
      <c r="E4416"/>
      <c r="J4416"/>
      <c r="O4416"/>
      <c r="T4416"/>
      <c r="Y4416"/>
      <c r="AD4416"/>
      <c r="AI4416"/>
    </row>
    <row r="4417" spans="1:35">
      <c r="A4417" s="12"/>
      <c r="B4417"/>
      <c r="E4417"/>
      <c r="J4417"/>
      <c r="O4417"/>
      <c r="T4417"/>
      <c r="Y4417"/>
      <c r="AD4417"/>
      <c r="AI4417"/>
    </row>
    <row r="4418" spans="1:35">
      <c r="A4418" s="12"/>
      <c r="B4418"/>
      <c r="E4418"/>
      <c r="J4418"/>
      <c r="O4418"/>
      <c r="T4418"/>
      <c r="Y4418"/>
      <c r="AD4418"/>
      <c r="AI4418"/>
    </row>
    <row r="4419" spans="1:35">
      <c r="A4419" s="12"/>
      <c r="B4419"/>
      <c r="E4419"/>
      <c r="J4419"/>
      <c r="O4419"/>
      <c r="T4419"/>
      <c r="Y4419"/>
      <c r="AD4419"/>
      <c r="AI4419"/>
    </row>
    <row r="4420" spans="1:35">
      <c r="A4420" s="12"/>
      <c r="B4420"/>
      <c r="E4420"/>
      <c r="J4420"/>
      <c r="O4420"/>
      <c r="T4420"/>
      <c r="Y4420"/>
      <c r="AD4420"/>
      <c r="AI4420"/>
    </row>
    <row r="4421" spans="1:35">
      <c r="A4421" s="12"/>
      <c r="B4421"/>
      <c r="E4421"/>
      <c r="J4421"/>
      <c r="O4421"/>
      <c r="T4421"/>
      <c r="Y4421"/>
      <c r="AD4421"/>
      <c r="AI4421"/>
    </row>
    <row r="4422" spans="1:35">
      <c r="A4422" s="12"/>
      <c r="B4422"/>
      <c r="E4422"/>
      <c r="J4422"/>
      <c r="O4422"/>
      <c r="T4422"/>
      <c r="Y4422"/>
      <c r="AD4422"/>
      <c r="AI4422"/>
    </row>
    <row r="4423" spans="1:35">
      <c r="A4423" s="12"/>
      <c r="B4423"/>
      <c r="E4423"/>
      <c r="J4423"/>
      <c r="O4423"/>
      <c r="T4423"/>
      <c r="Y4423"/>
      <c r="AD4423"/>
      <c r="AI4423"/>
    </row>
    <row r="4424" spans="1:35">
      <c r="A4424" s="12"/>
      <c r="B4424"/>
      <c r="E4424"/>
      <c r="J4424"/>
      <c r="O4424"/>
      <c r="T4424"/>
      <c r="Y4424"/>
      <c r="AD4424"/>
      <c r="AI4424"/>
    </row>
    <row r="4425" spans="1:35">
      <c r="A4425" s="12"/>
      <c r="B4425"/>
      <c r="E4425"/>
      <c r="J4425"/>
      <c r="O4425"/>
      <c r="T4425"/>
      <c r="Y4425"/>
      <c r="AD4425"/>
      <c r="AI4425"/>
    </row>
    <row r="4426" spans="1:35">
      <c r="A4426" s="12"/>
      <c r="B4426"/>
      <c r="E4426"/>
      <c r="J4426"/>
      <c r="O4426"/>
      <c r="T4426"/>
      <c r="Y4426"/>
      <c r="AD4426"/>
      <c r="AI4426"/>
    </row>
    <row r="4427" spans="1:35">
      <c r="A4427" s="12"/>
      <c r="B4427"/>
      <c r="E4427"/>
      <c r="J4427"/>
      <c r="O4427"/>
      <c r="T4427"/>
      <c r="Y4427"/>
      <c r="AD4427"/>
      <c r="AI4427"/>
    </row>
    <row r="4428" spans="1:35">
      <c r="A4428" s="12"/>
      <c r="B4428"/>
      <c r="E4428"/>
      <c r="J4428"/>
      <c r="O4428"/>
      <c r="T4428"/>
      <c r="Y4428"/>
      <c r="AD4428"/>
      <c r="AI4428"/>
    </row>
    <row r="4429" spans="1:35">
      <c r="A4429" s="12"/>
      <c r="B4429"/>
      <c r="E4429"/>
      <c r="J4429"/>
      <c r="O4429"/>
      <c r="T4429"/>
      <c r="Y4429"/>
      <c r="AD4429"/>
      <c r="AI4429"/>
    </row>
    <row r="4430" spans="1:35">
      <c r="A4430" s="12"/>
      <c r="B4430"/>
      <c r="E4430"/>
      <c r="J4430"/>
      <c r="O4430"/>
      <c r="T4430"/>
      <c r="Y4430"/>
      <c r="AD4430"/>
      <c r="AI4430"/>
    </row>
    <row r="4431" spans="1:35">
      <c r="A4431" s="12"/>
      <c r="B4431"/>
      <c r="E4431"/>
      <c r="J4431"/>
      <c r="O4431"/>
      <c r="T4431"/>
      <c r="Y4431"/>
      <c r="AD4431"/>
      <c r="AI4431"/>
    </row>
    <row r="4432" spans="1:35">
      <c r="A4432" s="12"/>
      <c r="B4432"/>
      <c r="E4432"/>
      <c r="J4432"/>
      <c r="O4432"/>
      <c r="T4432"/>
      <c r="Y4432"/>
      <c r="AD4432"/>
      <c r="AI4432"/>
    </row>
    <row r="4433" spans="1:35">
      <c r="A4433" s="12"/>
      <c r="B4433"/>
      <c r="E4433"/>
      <c r="J4433"/>
      <c r="O4433"/>
      <c r="T4433"/>
      <c r="Y4433"/>
      <c r="AD4433"/>
      <c r="AI4433"/>
    </row>
    <row r="4434" spans="1:35">
      <c r="A4434" s="12"/>
      <c r="B4434"/>
      <c r="E4434"/>
      <c r="J4434"/>
      <c r="O4434"/>
      <c r="T4434"/>
      <c r="Y4434"/>
      <c r="AD4434"/>
      <c r="AI4434"/>
    </row>
    <row r="4435" spans="1:35">
      <c r="A4435" s="12"/>
      <c r="B4435"/>
      <c r="E4435"/>
      <c r="J4435"/>
      <c r="O4435"/>
      <c r="T4435"/>
      <c r="Y4435"/>
      <c r="AD4435"/>
      <c r="AI4435"/>
    </row>
    <row r="4436" spans="1:35">
      <c r="A4436" s="12"/>
      <c r="B4436"/>
      <c r="E4436"/>
      <c r="J4436"/>
      <c r="O4436"/>
      <c r="T4436"/>
      <c r="Y4436"/>
      <c r="AD4436"/>
      <c r="AI4436"/>
    </row>
    <row r="4437" spans="1:35">
      <c r="A4437" s="12"/>
      <c r="B4437"/>
      <c r="E4437"/>
      <c r="J4437"/>
      <c r="O4437"/>
      <c r="T4437"/>
      <c r="Y4437"/>
      <c r="AD4437"/>
      <c r="AI4437"/>
    </row>
    <row r="4438" spans="1:35">
      <c r="A4438" s="12"/>
      <c r="B4438"/>
      <c r="E4438"/>
      <c r="J4438"/>
      <c r="O4438"/>
      <c r="T4438"/>
      <c r="Y4438"/>
      <c r="AD4438"/>
      <c r="AI4438"/>
    </row>
    <row r="4439" spans="1:35">
      <c r="A4439" s="12"/>
      <c r="B4439"/>
      <c r="E4439"/>
      <c r="J4439"/>
      <c r="O4439"/>
      <c r="T4439"/>
      <c r="Y4439"/>
      <c r="AD4439"/>
      <c r="AI4439"/>
    </row>
    <row r="4440" spans="1:35">
      <c r="A4440" s="12"/>
      <c r="B4440"/>
      <c r="E4440"/>
      <c r="J4440"/>
      <c r="O4440"/>
      <c r="T4440"/>
      <c r="Y4440"/>
      <c r="AD4440"/>
      <c r="AI4440"/>
    </row>
    <row r="4441" spans="1:35">
      <c r="A4441" s="12"/>
      <c r="B4441"/>
      <c r="E4441"/>
      <c r="J4441"/>
      <c r="O4441"/>
      <c r="T4441"/>
      <c r="Y4441"/>
      <c r="AD4441"/>
      <c r="AI4441"/>
    </row>
    <row r="4442" spans="1:35">
      <c r="A4442" s="12"/>
      <c r="B4442"/>
      <c r="E4442"/>
      <c r="J4442"/>
      <c r="O4442"/>
      <c r="T4442"/>
      <c r="Y4442"/>
      <c r="AD4442"/>
      <c r="AI4442"/>
    </row>
    <row r="4443" spans="1:35">
      <c r="A4443" s="12"/>
      <c r="B4443"/>
      <c r="E4443"/>
      <c r="J4443"/>
      <c r="O4443"/>
      <c r="T4443"/>
      <c r="Y4443"/>
      <c r="AD4443"/>
      <c r="AI4443"/>
    </row>
    <row r="4444" spans="1:35">
      <c r="A4444" s="12"/>
      <c r="B4444"/>
      <c r="E4444"/>
      <c r="J4444"/>
      <c r="O4444"/>
      <c r="T4444"/>
      <c r="Y4444"/>
      <c r="AD4444"/>
      <c r="AI4444"/>
    </row>
    <row r="4445" spans="1:35">
      <c r="A4445" s="12"/>
      <c r="B4445"/>
      <c r="E4445"/>
      <c r="J4445"/>
      <c r="O4445"/>
      <c r="T4445"/>
      <c r="Y4445"/>
      <c r="AD4445"/>
      <c r="AI4445"/>
    </row>
    <row r="4446" spans="1:35">
      <c r="A4446" s="12"/>
      <c r="B4446"/>
      <c r="E4446"/>
      <c r="J4446"/>
      <c r="O4446"/>
      <c r="T4446"/>
      <c r="Y4446"/>
      <c r="AD4446"/>
      <c r="AI4446"/>
    </row>
    <row r="4447" spans="1:35">
      <c r="A4447" s="12"/>
      <c r="B4447"/>
      <c r="E4447"/>
      <c r="J4447"/>
      <c r="O4447"/>
      <c r="T4447"/>
      <c r="Y4447"/>
      <c r="AD4447"/>
      <c r="AI4447"/>
    </row>
    <row r="4448" spans="1:35">
      <c r="A4448" s="12"/>
      <c r="B4448"/>
      <c r="E4448"/>
      <c r="J4448"/>
      <c r="O4448"/>
      <c r="T4448"/>
      <c r="Y4448"/>
      <c r="AD4448"/>
      <c r="AI4448"/>
    </row>
    <row r="4449" spans="1:35">
      <c r="A4449" s="12"/>
      <c r="B4449"/>
      <c r="E4449"/>
      <c r="J4449"/>
      <c r="O4449"/>
      <c r="T4449"/>
      <c r="Y4449"/>
      <c r="AD4449"/>
      <c r="AI4449"/>
    </row>
    <row r="4450" spans="1:35">
      <c r="A4450" s="12"/>
      <c r="B4450"/>
      <c r="E4450"/>
      <c r="J4450"/>
      <c r="O4450"/>
      <c r="T4450"/>
      <c r="Y4450"/>
      <c r="AD4450"/>
      <c r="AI4450"/>
    </row>
    <row r="4451" spans="1:35">
      <c r="A4451" s="12"/>
      <c r="B4451"/>
      <c r="E4451"/>
      <c r="J4451"/>
      <c r="O4451"/>
      <c r="T4451"/>
      <c r="Y4451"/>
      <c r="AD4451"/>
      <c r="AI4451"/>
    </row>
    <row r="4452" spans="1:35">
      <c r="A4452" s="12"/>
      <c r="B4452"/>
      <c r="E4452"/>
      <c r="J4452"/>
      <c r="O4452"/>
      <c r="T4452"/>
      <c r="Y4452"/>
      <c r="AD4452"/>
      <c r="AI4452"/>
    </row>
    <row r="4453" spans="1:35">
      <c r="A4453" s="12"/>
      <c r="B4453"/>
      <c r="E4453"/>
      <c r="J4453"/>
      <c r="O4453"/>
      <c r="T4453"/>
      <c r="Y4453"/>
      <c r="AD4453"/>
      <c r="AI4453"/>
    </row>
    <row r="4454" spans="1:35">
      <c r="A4454" s="12"/>
      <c r="B4454"/>
      <c r="E4454"/>
      <c r="J4454"/>
      <c r="O4454"/>
      <c r="T4454"/>
      <c r="Y4454"/>
      <c r="AD4454"/>
      <c r="AI4454"/>
    </row>
    <row r="4455" spans="1:35">
      <c r="A4455" s="12"/>
      <c r="B4455"/>
      <c r="E4455"/>
      <c r="J4455"/>
      <c r="O4455"/>
      <c r="T4455"/>
      <c r="Y4455"/>
      <c r="AD4455"/>
      <c r="AI4455"/>
    </row>
    <row r="4456" spans="1:35">
      <c r="A4456" s="12"/>
      <c r="B4456"/>
      <c r="E4456"/>
      <c r="J4456"/>
      <c r="O4456"/>
      <c r="T4456"/>
      <c r="Y4456"/>
      <c r="AD4456"/>
      <c r="AI4456"/>
    </row>
    <row r="4457" spans="1:35">
      <c r="A4457" s="12"/>
      <c r="B4457"/>
      <c r="E4457"/>
      <c r="J4457"/>
      <c r="O4457"/>
      <c r="T4457"/>
      <c r="Y4457"/>
      <c r="AD4457"/>
      <c r="AI4457"/>
    </row>
    <row r="4458" spans="1:35">
      <c r="A4458" s="12"/>
      <c r="B4458"/>
      <c r="E4458"/>
      <c r="J4458"/>
      <c r="O4458"/>
      <c r="T4458"/>
      <c r="Y4458"/>
      <c r="AD4458"/>
      <c r="AI4458"/>
    </row>
    <row r="4459" spans="1:35">
      <c r="A4459" s="12"/>
      <c r="B4459"/>
      <c r="E4459"/>
      <c r="J4459"/>
      <c r="O4459"/>
      <c r="T4459"/>
      <c r="Y4459"/>
      <c r="AD4459"/>
      <c r="AI4459"/>
    </row>
    <row r="4460" spans="1:35">
      <c r="A4460" s="12"/>
      <c r="B4460"/>
      <c r="E4460"/>
      <c r="J4460"/>
      <c r="O4460"/>
      <c r="T4460"/>
      <c r="Y4460"/>
      <c r="AD4460"/>
      <c r="AI4460"/>
    </row>
    <row r="4461" spans="1:35">
      <c r="A4461" s="12"/>
      <c r="B4461"/>
      <c r="E4461"/>
      <c r="J4461"/>
      <c r="O4461"/>
      <c r="T4461"/>
      <c r="Y4461"/>
      <c r="AD4461"/>
      <c r="AI4461"/>
    </row>
    <row r="4462" spans="1:35">
      <c r="A4462" s="12"/>
      <c r="B4462"/>
      <c r="E4462"/>
      <c r="J4462"/>
      <c r="O4462"/>
      <c r="T4462"/>
      <c r="Y4462"/>
      <c r="AD4462"/>
      <c r="AI4462"/>
    </row>
    <row r="4463" spans="1:35">
      <c r="A4463" s="12"/>
      <c r="B4463"/>
      <c r="E4463"/>
      <c r="J4463"/>
      <c r="O4463"/>
      <c r="T4463"/>
      <c r="Y4463"/>
      <c r="AD4463"/>
      <c r="AI4463"/>
    </row>
    <row r="4464" spans="1:35">
      <c r="A4464" s="12"/>
      <c r="B4464"/>
      <c r="E4464"/>
      <c r="J4464"/>
      <c r="O4464"/>
      <c r="T4464"/>
      <c r="Y4464"/>
      <c r="AD4464"/>
      <c r="AI4464"/>
    </row>
    <row r="4465" spans="1:35">
      <c r="A4465" s="12"/>
      <c r="B4465"/>
      <c r="E4465"/>
      <c r="J4465"/>
      <c r="O4465"/>
      <c r="T4465"/>
      <c r="Y4465"/>
      <c r="AD4465"/>
      <c r="AI4465"/>
    </row>
    <row r="4466" spans="1:35">
      <c r="A4466" s="12"/>
      <c r="B4466"/>
      <c r="E4466"/>
      <c r="J4466"/>
      <c r="O4466"/>
      <c r="T4466"/>
      <c r="Y4466"/>
      <c r="AD4466"/>
      <c r="AI4466"/>
    </row>
    <row r="4467" spans="1:35">
      <c r="A4467" s="12"/>
      <c r="B4467"/>
      <c r="E4467"/>
      <c r="J4467"/>
      <c r="O4467"/>
      <c r="T4467"/>
      <c r="Y4467"/>
      <c r="AD4467"/>
      <c r="AI4467"/>
    </row>
    <row r="4468" spans="1:35">
      <c r="A4468" s="12"/>
      <c r="B4468"/>
      <c r="E4468"/>
      <c r="J4468"/>
      <c r="O4468"/>
      <c r="T4468"/>
      <c r="Y4468"/>
      <c r="AD4468"/>
      <c r="AI4468"/>
    </row>
    <row r="4469" spans="1:35">
      <c r="A4469" s="12"/>
      <c r="B4469"/>
      <c r="E4469"/>
      <c r="J4469"/>
      <c r="O4469"/>
      <c r="T4469"/>
      <c r="Y4469"/>
      <c r="AD4469"/>
      <c r="AI4469"/>
    </row>
    <row r="4470" spans="1:35">
      <c r="A4470" s="12"/>
      <c r="B4470"/>
      <c r="E4470"/>
      <c r="J4470"/>
      <c r="O4470"/>
      <c r="T4470"/>
      <c r="Y4470"/>
      <c r="AD4470"/>
      <c r="AI4470"/>
    </row>
    <row r="4471" spans="1:35">
      <c r="A4471" s="12"/>
      <c r="B4471"/>
      <c r="E4471"/>
      <c r="J4471"/>
      <c r="O4471"/>
      <c r="T4471"/>
      <c r="Y4471"/>
      <c r="AD4471"/>
      <c r="AI4471"/>
    </row>
    <row r="4472" spans="1:35">
      <c r="A4472" s="12"/>
      <c r="B4472"/>
      <c r="E4472"/>
      <c r="J4472"/>
      <c r="O4472"/>
      <c r="T4472"/>
      <c r="Y4472"/>
      <c r="AD4472"/>
      <c r="AI4472"/>
    </row>
    <row r="4473" spans="1:35">
      <c r="A4473" s="12"/>
      <c r="B4473"/>
      <c r="E4473"/>
      <c r="J4473"/>
      <c r="O4473"/>
      <c r="T4473"/>
      <c r="Y4473"/>
      <c r="AD4473"/>
      <c r="AI4473"/>
    </row>
    <row r="4474" spans="1:35">
      <c r="A4474" s="12"/>
      <c r="B4474"/>
      <c r="E4474"/>
      <c r="J4474"/>
      <c r="O4474"/>
      <c r="T4474"/>
      <c r="Y4474"/>
      <c r="AD4474"/>
      <c r="AI4474"/>
    </row>
    <row r="4475" spans="1:35">
      <c r="A4475" s="12"/>
      <c r="B4475"/>
      <c r="E4475"/>
      <c r="J4475"/>
      <c r="O4475"/>
      <c r="T4475"/>
      <c r="Y4475"/>
      <c r="AD4475"/>
      <c r="AI4475"/>
    </row>
    <row r="4476" spans="1:35">
      <c r="A4476" s="12"/>
      <c r="B4476"/>
      <c r="E4476"/>
      <c r="J4476"/>
      <c r="O4476"/>
      <c r="T4476"/>
      <c r="Y4476"/>
      <c r="AD4476"/>
      <c r="AI4476"/>
    </row>
    <row r="4477" spans="1:35">
      <c r="A4477" s="12"/>
      <c r="B4477"/>
      <c r="E4477"/>
      <c r="J4477"/>
      <c r="O4477"/>
      <c r="T4477"/>
      <c r="Y4477"/>
      <c r="AD4477"/>
      <c r="AI4477"/>
    </row>
    <row r="4478" spans="1:35">
      <c r="A4478" s="12"/>
      <c r="B4478"/>
      <c r="E4478"/>
      <c r="J4478"/>
      <c r="O4478"/>
      <c r="T4478"/>
      <c r="Y4478"/>
      <c r="AD4478"/>
      <c r="AI4478"/>
    </row>
    <row r="4479" spans="1:35">
      <c r="A4479" s="12"/>
      <c r="B4479"/>
      <c r="E4479"/>
      <c r="J4479"/>
      <c r="O4479"/>
      <c r="T4479"/>
      <c r="Y4479"/>
      <c r="AD4479"/>
      <c r="AI4479"/>
    </row>
    <row r="4480" spans="1:35">
      <c r="A4480" s="12"/>
      <c r="B4480"/>
      <c r="E4480"/>
      <c r="J4480"/>
      <c r="O4480"/>
      <c r="T4480"/>
      <c r="Y4480"/>
      <c r="AD4480"/>
      <c r="AI4480"/>
    </row>
    <row r="4481" spans="1:35">
      <c r="A4481" s="12"/>
      <c r="B4481"/>
      <c r="E4481"/>
      <c r="J4481"/>
      <c r="O4481"/>
      <c r="T4481"/>
      <c r="Y4481"/>
      <c r="AD4481"/>
      <c r="AI4481"/>
    </row>
    <row r="4482" spans="1:35">
      <c r="A4482" s="12"/>
      <c r="B4482"/>
      <c r="E4482"/>
      <c r="J4482"/>
      <c r="O4482"/>
      <c r="T4482"/>
      <c r="Y4482"/>
      <c r="AD4482"/>
      <c r="AI4482"/>
    </row>
    <row r="4483" spans="1:35">
      <c r="A4483" s="12"/>
      <c r="B4483"/>
      <c r="E4483"/>
      <c r="J4483"/>
      <c r="O4483"/>
      <c r="T4483"/>
      <c r="Y4483"/>
      <c r="AD4483"/>
      <c r="AI4483"/>
    </row>
    <row r="4484" spans="1:35">
      <c r="A4484" s="12"/>
      <c r="B4484"/>
      <c r="E4484"/>
      <c r="J4484"/>
      <c r="O4484"/>
      <c r="T4484"/>
      <c r="Y4484"/>
      <c r="AD4484"/>
      <c r="AI4484"/>
    </row>
    <row r="4485" spans="1:35">
      <c r="A4485" s="12"/>
      <c r="B4485"/>
      <c r="E4485"/>
      <c r="J4485"/>
      <c r="O4485"/>
      <c r="T4485"/>
      <c r="Y4485"/>
      <c r="AD4485"/>
      <c r="AI4485"/>
    </row>
    <row r="4486" spans="1:35">
      <c r="A4486" s="12"/>
      <c r="B4486"/>
      <c r="E4486"/>
      <c r="J4486"/>
      <c r="O4486"/>
      <c r="T4486"/>
      <c r="Y4486"/>
      <c r="AD4486"/>
      <c r="AI4486"/>
    </row>
    <row r="4487" spans="1:35">
      <c r="A4487" s="12"/>
      <c r="B4487"/>
      <c r="E4487"/>
      <c r="J4487"/>
      <c r="O4487"/>
      <c r="T4487"/>
      <c r="Y4487"/>
      <c r="AD4487"/>
      <c r="AI4487"/>
    </row>
    <row r="4488" spans="1:35">
      <c r="A4488" s="12"/>
      <c r="B4488"/>
      <c r="E4488"/>
      <c r="J4488"/>
      <c r="O4488"/>
      <c r="T4488"/>
      <c r="Y4488"/>
      <c r="AD4488"/>
      <c r="AI4488"/>
    </row>
    <row r="4489" spans="1:35">
      <c r="A4489" s="12"/>
      <c r="B4489"/>
      <c r="E4489"/>
      <c r="J4489"/>
      <c r="O4489"/>
      <c r="T4489"/>
      <c r="Y4489"/>
      <c r="AD4489"/>
      <c r="AI4489"/>
    </row>
    <row r="4490" spans="1:35">
      <c r="A4490" s="12"/>
      <c r="B4490"/>
      <c r="E4490"/>
      <c r="J4490"/>
      <c r="O4490"/>
      <c r="T4490"/>
      <c r="Y4490"/>
      <c r="AD4490"/>
      <c r="AI4490"/>
    </row>
    <row r="4491" spans="1:35">
      <c r="A4491" s="12"/>
      <c r="B4491"/>
      <c r="E4491"/>
      <c r="J4491"/>
      <c r="O4491"/>
      <c r="T4491"/>
      <c r="Y4491"/>
      <c r="AD4491"/>
      <c r="AI4491"/>
    </row>
    <row r="4492" spans="1:35">
      <c r="A4492" s="12"/>
      <c r="B4492"/>
      <c r="E4492"/>
      <c r="J4492"/>
      <c r="O4492"/>
      <c r="T4492"/>
      <c r="Y4492"/>
      <c r="AD4492"/>
      <c r="AI4492"/>
    </row>
    <row r="4493" spans="1:35">
      <c r="A4493" s="12"/>
      <c r="B4493"/>
      <c r="E4493"/>
      <c r="J4493"/>
      <c r="O4493"/>
      <c r="T4493"/>
      <c r="Y4493"/>
      <c r="AD4493"/>
      <c r="AI4493"/>
    </row>
    <row r="4494" spans="1:35">
      <c r="A4494" s="12"/>
      <c r="B4494"/>
      <c r="E4494"/>
      <c r="J4494"/>
      <c r="O4494"/>
      <c r="T4494"/>
      <c r="Y4494"/>
      <c r="AD4494"/>
      <c r="AI4494"/>
    </row>
    <row r="4495" spans="1:35">
      <c r="A4495" s="12"/>
      <c r="B4495"/>
      <c r="E4495"/>
      <c r="J4495"/>
      <c r="O4495"/>
      <c r="T4495"/>
      <c r="Y4495"/>
      <c r="AD4495"/>
      <c r="AI4495"/>
    </row>
    <row r="4496" spans="1:35">
      <c r="A4496" s="12"/>
      <c r="B4496"/>
      <c r="E4496"/>
      <c r="J4496"/>
      <c r="O4496"/>
      <c r="T4496"/>
      <c r="Y4496"/>
      <c r="AD4496"/>
      <c r="AI4496"/>
    </row>
    <row r="4497" spans="1:35">
      <c r="A4497" s="12"/>
      <c r="B4497"/>
      <c r="E4497"/>
      <c r="J4497"/>
      <c r="O4497"/>
      <c r="T4497"/>
      <c r="Y4497"/>
      <c r="AD4497"/>
      <c r="AI4497"/>
    </row>
    <row r="4498" spans="1:35">
      <c r="A4498" s="12"/>
      <c r="B4498"/>
      <c r="E4498"/>
      <c r="J4498"/>
      <c r="O4498"/>
      <c r="T4498"/>
      <c r="Y4498"/>
      <c r="AD4498"/>
      <c r="AI4498"/>
    </row>
    <row r="4499" spans="1:35">
      <c r="A4499" s="12"/>
      <c r="B4499"/>
      <c r="E4499"/>
      <c r="J4499"/>
      <c r="O4499"/>
      <c r="T4499"/>
      <c r="Y4499"/>
      <c r="AD4499"/>
      <c r="AI4499"/>
    </row>
    <row r="4500" spans="1:35">
      <c r="A4500" s="12"/>
      <c r="B4500"/>
      <c r="E4500"/>
      <c r="J4500"/>
      <c r="O4500"/>
      <c r="T4500"/>
      <c r="Y4500"/>
      <c r="AD4500"/>
      <c r="AI4500"/>
    </row>
    <row r="4501" spans="1:35">
      <c r="A4501" s="12"/>
      <c r="B4501"/>
      <c r="E4501"/>
      <c r="J4501"/>
      <c r="O4501"/>
      <c r="T4501"/>
      <c r="Y4501"/>
      <c r="AD4501"/>
      <c r="AI4501"/>
    </row>
    <row r="4502" spans="1:35">
      <c r="A4502" s="12"/>
      <c r="B4502"/>
      <c r="E4502"/>
      <c r="J4502"/>
      <c r="O4502"/>
      <c r="T4502"/>
      <c r="Y4502"/>
      <c r="AD4502"/>
      <c r="AI4502"/>
    </row>
    <row r="4503" spans="1:35">
      <c r="A4503" s="12"/>
      <c r="B4503"/>
      <c r="E4503"/>
      <c r="J4503"/>
      <c r="O4503"/>
      <c r="T4503"/>
      <c r="Y4503"/>
      <c r="AD4503"/>
      <c r="AI4503"/>
    </row>
    <row r="4504" spans="1:35">
      <c r="A4504" s="12"/>
      <c r="B4504"/>
      <c r="E4504"/>
      <c r="J4504"/>
      <c r="O4504"/>
      <c r="T4504"/>
      <c r="Y4504"/>
      <c r="AD4504"/>
      <c r="AI4504"/>
    </row>
    <row r="4505" spans="1:35">
      <c r="A4505" s="12"/>
      <c r="B4505"/>
      <c r="E4505"/>
      <c r="J4505"/>
      <c r="O4505"/>
      <c r="T4505"/>
      <c r="Y4505"/>
      <c r="AD4505"/>
      <c r="AI4505"/>
    </row>
    <row r="4506" spans="1:35">
      <c r="A4506" s="12"/>
      <c r="B4506"/>
      <c r="E4506"/>
      <c r="J4506"/>
      <c r="O4506"/>
      <c r="T4506"/>
      <c r="Y4506"/>
      <c r="AD4506"/>
      <c r="AI4506"/>
    </row>
    <row r="4507" spans="1:35">
      <c r="A4507" s="12"/>
      <c r="B4507"/>
      <c r="E4507"/>
      <c r="J4507"/>
      <c r="O4507"/>
      <c r="T4507"/>
      <c r="Y4507"/>
      <c r="AD4507"/>
      <c r="AI4507"/>
    </row>
    <row r="4508" spans="1:35">
      <c r="A4508" s="12"/>
      <c r="B4508"/>
      <c r="E4508"/>
      <c r="J4508"/>
      <c r="O4508"/>
      <c r="T4508"/>
      <c r="Y4508"/>
      <c r="AD4508"/>
      <c r="AI4508"/>
    </row>
    <row r="4509" spans="1:35">
      <c r="A4509" s="12"/>
      <c r="B4509"/>
      <c r="E4509"/>
      <c r="J4509"/>
      <c r="O4509"/>
      <c r="T4509"/>
      <c r="Y4509"/>
      <c r="AD4509"/>
      <c r="AI4509"/>
    </row>
    <row r="4510" spans="1:35">
      <c r="A4510" s="12"/>
      <c r="B4510"/>
      <c r="E4510"/>
      <c r="J4510"/>
      <c r="O4510"/>
      <c r="T4510"/>
      <c r="Y4510"/>
      <c r="AD4510"/>
      <c r="AI4510"/>
    </row>
    <row r="4511" spans="1:35">
      <c r="A4511" s="12"/>
      <c r="B4511"/>
      <c r="E4511"/>
      <c r="J4511"/>
      <c r="O4511"/>
      <c r="T4511"/>
      <c r="Y4511"/>
      <c r="AD4511"/>
      <c r="AI4511"/>
    </row>
    <row r="4512" spans="1:35">
      <c r="A4512" s="12"/>
      <c r="B4512"/>
      <c r="E4512"/>
      <c r="J4512"/>
      <c r="O4512"/>
      <c r="T4512"/>
      <c r="Y4512"/>
      <c r="AD4512"/>
      <c r="AI4512"/>
    </row>
    <row r="4513" spans="1:35">
      <c r="A4513" s="12"/>
      <c r="B4513"/>
      <c r="E4513"/>
      <c r="J4513"/>
      <c r="O4513"/>
      <c r="T4513"/>
      <c r="Y4513"/>
      <c r="AD4513"/>
      <c r="AI4513"/>
    </row>
    <row r="4514" spans="1:35">
      <c r="A4514" s="12"/>
      <c r="B4514"/>
      <c r="E4514"/>
      <c r="J4514"/>
      <c r="O4514"/>
      <c r="T4514"/>
      <c r="Y4514"/>
      <c r="AD4514"/>
      <c r="AI4514"/>
    </row>
    <row r="4515" spans="1:35">
      <c r="A4515" s="12"/>
      <c r="B4515"/>
      <c r="E4515"/>
      <c r="J4515"/>
      <c r="O4515"/>
      <c r="T4515"/>
      <c r="Y4515"/>
      <c r="AD4515"/>
      <c r="AI4515"/>
    </row>
    <row r="4516" spans="1:35">
      <c r="A4516" s="12"/>
      <c r="B4516"/>
      <c r="E4516"/>
      <c r="J4516"/>
      <c r="O4516"/>
      <c r="T4516"/>
      <c r="Y4516"/>
      <c r="AD4516"/>
      <c r="AI4516"/>
    </row>
    <row r="4517" spans="1:35">
      <c r="A4517" s="12"/>
      <c r="B4517"/>
      <c r="E4517"/>
      <c r="J4517"/>
      <c r="O4517"/>
      <c r="T4517"/>
      <c r="Y4517"/>
      <c r="AD4517"/>
      <c r="AI4517"/>
    </row>
    <row r="4518" spans="1:35">
      <c r="A4518" s="12"/>
      <c r="B4518"/>
      <c r="E4518"/>
      <c r="J4518"/>
      <c r="O4518"/>
      <c r="T4518"/>
      <c r="Y4518"/>
      <c r="AD4518"/>
      <c r="AI4518"/>
    </row>
    <row r="4519" spans="1:35">
      <c r="A4519" s="12"/>
      <c r="B4519"/>
      <c r="E4519"/>
      <c r="J4519"/>
      <c r="O4519"/>
      <c r="T4519"/>
      <c r="Y4519"/>
      <c r="AD4519"/>
      <c r="AI4519"/>
    </row>
    <row r="4520" spans="1:35">
      <c r="A4520" s="12"/>
      <c r="B4520"/>
      <c r="E4520"/>
      <c r="J4520"/>
      <c r="O4520"/>
      <c r="T4520"/>
      <c r="Y4520"/>
      <c r="AD4520"/>
      <c r="AI4520"/>
    </row>
    <row r="4521" spans="1:35">
      <c r="A4521" s="12"/>
      <c r="B4521"/>
      <c r="E4521"/>
      <c r="J4521"/>
      <c r="O4521"/>
      <c r="T4521"/>
      <c r="Y4521"/>
      <c r="AD4521"/>
      <c r="AI4521"/>
    </row>
    <row r="4522" spans="1:35">
      <c r="A4522" s="12"/>
      <c r="B4522"/>
      <c r="E4522"/>
      <c r="J4522"/>
      <c r="O4522"/>
      <c r="T4522"/>
      <c r="Y4522"/>
      <c r="AD4522"/>
      <c r="AI4522"/>
    </row>
    <row r="4523" spans="1:35">
      <c r="A4523" s="12"/>
      <c r="B4523"/>
      <c r="E4523"/>
      <c r="J4523"/>
      <c r="O4523"/>
      <c r="T4523"/>
      <c r="Y4523"/>
      <c r="AD4523"/>
      <c r="AI4523"/>
    </row>
    <row r="4524" spans="1:35">
      <c r="A4524" s="12"/>
      <c r="B4524"/>
      <c r="E4524"/>
      <c r="J4524"/>
      <c r="O4524"/>
      <c r="T4524"/>
      <c r="Y4524"/>
      <c r="AD4524"/>
      <c r="AI4524"/>
    </row>
    <row r="4525" spans="1:35">
      <c r="A4525" s="12"/>
      <c r="B4525"/>
      <c r="E4525"/>
      <c r="J4525"/>
      <c r="O4525"/>
      <c r="T4525"/>
      <c r="Y4525"/>
      <c r="AD4525"/>
      <c r="AI4525"/>
    </row>
    <row r="4526" spans="1:35">
      <c r="A4526" s="12"/>
      <c r="B4526"/>
      <c r="E4526"/>
      <c r="J4526"/>
      <c r="O4526"/>
      <c r="T4526"/>
      <c r="Y4526"/>
      <c r="AD4526"/>
      <c r="AI4526"/>
    </row>
    <row r="4527" spans="1:35">
      <c r="A4527" s="12"/>
      <c r="B4527"/>
      <c r="E4527"/>
      <c r="J4527"/>
      <c r="O4527"/>
      <c r="T4527"/>
      <c r="Y4527"/>
      <c r="AD4527"/>
      <c r="AI4527"/>
    </row>
    <row r="4528" spans="1:35">
      <c r="A4528" s="12"/>
      <c r="B4528"/>
      <c r="E4528"/>
      <c r="J4528"/>
      <c r="O4528"/>
      <c r="T4528"/>
      <c r="Y4528"/>
      <c r="AD4528"/>
      <c r="AI4528"/>
    </row>
    <row r="4529" spans="1:35">
      <c r="A4529" s="12"/>
      <c r="B4529"/>
      <c r="E4529"/>
      <c r="J4529"/>
      <c r="O4529"/>
      <c r="T4529"/>
      <c r="Y4529"/>
      <c r="AD4529"/>
      <c r="AI4529"/>
    </row>
    <row r="4530" spans="1:35">
      <c r="A4530" s="12"/>
      <c r="B4530"/>
      <c r="E4530"/>
      <c r="J4530"/>
      <c r="O4530"/>
      <c r="T4530"/>
      <c r="Y4530"/>
      <c r="AD4530"/>
      <c r="AI4530"/>
    </row>
    <row r="4531" spans="1:35">
      <c r="A4531" s="12"/>
      <c r="B4531"/>
      <c r="E4531"/>
      <c r="J4531"/>
      <c r="O4531"/>
      <c r="T4531"/>
      <c r="Y4531"/>
      <c r="AD4531"/>
      <c r="AI4531"/>
    </row>
    <row r="4532" spans="1:35">
      <c r="A4532" s="12"/>
      <c r="B4532"/>
      <c r="E4532"/>
      <c r="J4532"/>
      <c r="O4532"/>
      <c r="T4532"/>
      <c r="Y4532"/>
      <c r="AD4532"/>
      <c r="AI4532"/>
    </row>
    <row r="4533" spans="1:35">
      <c r="A4533" s="12"/>
      <c r="B4533"/>
      <c r="E4533"/>
      <c r="J4533"/>
      <c r="O4533"/>
      <c r="T4533"/>
      <c r="Y4533"/>
      <c r="AD4533"/>
      <c r="AI4533"/>
    </row>
    <row r="4534" spans="1:35">
      <c r="A4534" s="12"/>
      <c r="B4534"/>
      <c r="E4534"/>
      <c r="J4534"/>
      <c r="O4534"/>
      <c r="T4534"/>
      <c r="Y4534"/>
      <c r="AD4534"/>
      <c r="AI4534"/>
    </row>
    <row r="4535" spans="1:35">
      <c r="A4535" s="12"/>
      <c r="B4535"/>
      <c r="E4535"/>
      <c r="J4535"/>
      <c r="O4535"/>
      <c r="T4535"/>
      <c r="Y4535"/>
      <c r="AD4535"/>
      <c r="AI4535"/>
    </row>
    <row r="4536" spans="1:35">
      <c r="A4536" s="12"/>
      <c r="B4536"/>
      <c r="E4536"/>
      <c r="J4536"/>
      <c r="O4536"/>
      <c r="T4536"/>
      <c r="Y4536"/>
      <c r="AD4536"/>
      <c r="AI4536"/>
    </row>
    <row r="4537" spans="1:35">
      <c r="A4537" s="12"/>
      <c r="B4537"/>
      <c r="E4537"/>
      <c r="J4537"/>
      <c r="O4537"/>
      <c r="T4537"/>
      <c r="Y4537"/>
      <c r="AD4537"/>
      <c r="AI4537"/>
    </row>
    <row r="4538" spans="1:35">
      <c r="A4538" s="12"/>
      <c r="B4538"/>
      <c r="E4538"/>
      <c r="J4538"/>
      <c r="O4538"/>
      <c r="T4538"/>
      <c r="Y4538"/>
      <c r="AD4538"/>
      <c r="AI4538"/>
    </row>
    <row r="4539" spans="1:35">
      <c r="A4539" s="12"/>
      <c r="B4539"/>
      <c r="E4539"/>
      <c r="J4539"/>
      <c r="O4539"/>
      <c r="T4539"/>
      <c r="Y4539"/>
      <c r="AD4539"/>
      <c r="AI4539"/>
    </row>
    <row r="4540" spans="1:35">
      <c r="A4540" s="12"/>
      <c r="B4540"/>
      <c r="E4540"/>
      <c r="J4540"/>
      <c r="O4540"/>
      <c r="T4540"/>
      <c r="Y4540"/>
      <c r="AD4540"/>
      <c r="AI4540"/>
    </row>
    <row r="4541" spans="1:35">
      <c r="A4541" s="12"/>
      <c r="B4541"/>
      <c r="E4541"/>
      <c r="J4541"/>
      <c r="O4541"/>
      <c r="T4541"/>
      <c r="Y4541"/>
      <c r="AD4541"/>
      <c r="AI4541"/>
    </row>
    <row r="4542" spans="1:35">
      <c r="A4542" s="12"/>
      <c r="B4542"/>
      <c r="E4542"/>
      <c r="J4542"/>
      <c r="O4542"/>
      <c r="T4542"/>
      <c r="Y4542"/>
      <c r="AD4542"/>
      <c r="AI4542"/>
    </row>
    <row r="4543" spans="1:35">
      <c r="A4543" s="12"/>
      <c r="B4543"/>
      <c r="E4543"/>
      <c r="J4543"/>
      <c r="O4543"/>
      <c r="T4543"/>
      <c r="Y4543"/>
      <c r="AD4543"/>
      <c r="AI4543"/>
    </row>
    <row r="4544" spans="1:35">
      <c r="A4544" s="12"/>
      <c r="B4544"/>
      <c r="E4544"/>
      <c r="J4544"/>
      <c r="O4544"/>
      <c r="T4544"/>
      <c r="Y4544"/>
      <c r="AD4544"/>
      <c r="AI4544"/>
    </row>
    <row r="4545" spans="1:35">
      <c r="A4545" s="12"/>
      <c r="B4545"/>
      <c r="E4545"/>
      <c r="J4545"/>
      <c r="O4545"/>
      <c r="T4545"/>
      <c r="Y4545"/>
      <c r="AD4545"/>
      <c r="AI4545"/>
    </row>
    <row r="4546" spans="1:35">
      <c r="A4546" s="12"/>
      <c r="B4546"/>
      <c r="E4546"/>
      <c r="J4546"/>
      <c r="O4546"/>
      <c r="T4546"/>
      <c r="Y4546"/>
      <c r="AD4546"/>
      <c r="AI4546"/>
    </row>
    <row r="4547" spans="1:35">
      <c r="A4547" s="12"/>
      <c r="B4547"/>
      <c r="E4547"/>
      <c r="J4547"/>
      <c r="O4547"/>
      <c r="T4547"/>
      <c r="Y4547"/>
      <c r="AD4547"/>
      <c r="AI4547"/>
    </row>
    <row r="4548" spans="1:35">
      <c r="A4548" s="12"/>
      <c r="B4548"/>
      <c r="E4548"/>
      <c r="J4548"/>
      <c r="O4548"/>
      <c r="T4548"/>
      <c r="Y4548"/>
      <c r="AD4548"/>
      <c r="AI4548"/>
    </row>
    <row r="4549" spans="1:35">
      <c r="A4549" s="12"/>
      <c r="B4549"/>
      <c r="E4549"/>
      <c r="J4549"/>
      <c r="O4549"/>
      <c r="T4549"/>
      <c r="Y4549"/>
      <c r="AD4549"/>
      <c r="AI4549"/>
    </row>
    <row r="4550" spans="1:35">
      <c r="A4550" s="12"/>
      <c r="B4550"/>
      <c r="E4550"/>
      <c r="J4550"/>
      <c r="O4550"/>
      <c r="T4550"/>
      <c r="Y4550"/>
      <c r="AD4550"/>
      <c r="AI4550"/>
    </row>
    <row r="4551" spans="1:35">
      <c r="A4551" s="12"/>
      <c r="B4551"/>
      <c r="E4551"/>
      <c r="J4551"/>
      <c r="O4551"/>
      <c r="T4551"/>
      <c r="Y4551"/>
      <c r="AD4551"/>
      <c r="AI4551"/>
    </row>
    <row r="4552" spans="1:35">
      <c r="A4552" s="12"/>
      <c r="B4552"/>
      <c r="E4552"/>
      <c r="J4552"/>
      <c r="O4552"/>
      <c r="T4552"/>
      <c r="Y4552"/>
      <c r="AD4552"/>
      <c r="AI4552"/>
    </row>
    <row r="4553" spans="1:35">
      <c r="A4553" s="12"/>
      <c r="B4553"/>
      <c r="E4553"/>
      <c r="J4553"/>
      <c r="O4553"/>
      <c r="T4553"/>
      <c r="Y4553"/>
      <c r="AD4553"/>
      <c r="AI4553"/>
    </row>
    <row r="4554" spans="1:35">
      <c r="A4554" s="12"/>
      <c r="B4554"/>
      <c r="E4554"/>
      <c r="J4554"/>
      <c r="O4554"/>
      <c r="T4554"/>
      <c r="Y4554"/>
      <c r="AD4554"/>
      <c r="AI4554"/>
    </row>
    <row r="4555" spans="1:35">
      <c r="A4555" s="12"/>
      <c r="B4555"/>
      <c r="E4555"/>
      <c r="J4555"/>
      <c r="O4555"/>
      <c r="T4555"/>
      <c r="Y4555"/>
      <c r="AD4555"/>
      <c r="AI4555"/>
    </row>
    <row r="4556" spans="1:35">
      <c r="A4556" s="12"/>
      <c r="B4556"/>
      <c r="E4556"/>
      <c r="J4556"/>
      <c r="O4556"/>
      <c r="T4556"/>
      <c r="Y4556"/>
      <c r="AD4556"/>
      <c r="AI4556"/>
    </row>
    <row r="4557" spans="1:35">
      <c r="A4557" s="12"/>
      <c r="B4557"/>
      <c r="E4557"/>
      <c r="J4557"/>
      <c r="O4557"/>
      <c r="T4557"/>
      <c r="Y4557"/>
      <c r="AD4557"/>
      <c r="AI4557"/>
    </row>
    <row r="4558" spans="1:35">
      <c r="A4558" s="12"/>
      <c r="B4558"/>
      <c r="E4558"/>
      <c r="J4558"/>
      <c r="O4558"/>
      <c r="T4558"/>
      <c r="Y4558"/>
      <c r="AD4558"/>
      <c r="AI4558"/>
    </row>
    <row r="4559" spans="1:35">
      <c r="A4559" s="12"/>
      <c r="B4559"/>
      <c r="E4559"/>
      <c r="J4559"/>
      <c r="O4559"/>
      <c r="T4559"/>
      <c r="Y4559"/>
      <c r="AD4559"/>
      <c r="AI4559"/>
    </row>
    <row r="4560" spans="1:35">
      <c r="A4560" s="12"/>
      <c r="B4560"/>
      <c r="E4560"/>
      <c r="J4560"/>
      <c r="O4560"/>
      <c r="T4560"/>
      <c r="Y4560"/>
      <c r="AD4560"/>
      <c r="AI4560"/>
    </row>
    <row r="4561" spans="1:35">
      <c r="A4561" s="12"/>
      <c r="B4561"/>
      <c r="E4561"/>
      <c r="J4561"/>
      <c r="O4561"/>
      <c r="T4561"/>
      <c r="Y4561"/>
      <c r="AD4561"/>
      <c r="AI4561"/>
    </row>
    <row r="4562" spans="1:35">
      <c r="A4562" s="12"/>
      <c r="B4562"/>
      <c r="E4562"/>
      <c r="J4562"/>
      <c r="O4562"/>
      <c r="T4562"/>
      <c r="Y4562"/>
      <c r="AD4562"/>
      <c r="AI4562"/>
    </row>
    <row r="4563" spans="1:35">
      <c r="A4563" s="12"/>
      <c r="B4563"/>
      <c r="E4563"/>
      <c r="J4563"/>
      <c r="O4563"/>
      <c r="T4563"/>
      <c r="Y4563"/>
      <c r="AD4563"/>
      <c r="AI4563"/>
    </row>
    <row r="4564" spans="1:35">
      <c r="A4564" s="12"/>
      <c r="B4564"/>
      <c r="E4564"/>
      <c r="J4564"/>
      <c r="O4564"/>
      <c r="T4564"/>
      <c r="Y4564"/>
      <c r="AD4564"/>
      <c r="AI4564"/>
    </row>
    <row r="4565" spans="1:35">
      <c r="A4565" s="12"/>
      <c r="B4565"/>
      <c r="E4565"/>
      <c r="J4565"/>
      <c r="O4565"/>
      <c r="T4565"/>
      <c r="Y4565"/>
      <c r="AD4565"/>
      <c r="AI4565"/>
    </row>
    <row r="4566" spans="1:35">
      <c r="A4566" s="12"/>
      <c r="B4566"/>
      <c r="E4566"/>
      <c r="J4566"/>
      <c r="O4566"/>
      <c r="T4566"/>
      <c r="Y4566"/>
      <c r="AD4566"/>
      <c r="AI4566"/>
    </row>
    <row r="4567" spans="1:35">
      <c r="A4567" s="12"/>
      <c r="B4567"/>
      <c r="E4567"/>
      <c r="J4567"/>
      <c r="O4567"/>
      <c r="T4567"/>
      <c r="Y4567"/>
      <c r="AD4567"/>
      <c r="AI4567"/>
    </row>
    <row r="4568" spans="1:35">
      <c r="A4568" s="12"/>
      <c r="B4568"/>
      <c r="E4568"/>
      <c r="J4568"/>
      <c r="O4568"/>
      <c r="T4568"/>
      <c r="Y4568"/>
      <c r="AD4568"/>
      <c r="AI4568"/>
    </row>
    <row r="4569" spans="1:35">
      <c r="A4569" s="12"/>
      <c r="B4569"/>
      <c r="E4569"/>
      <c r="J4569"/>
      <c r="O4569"/>
      <c r="T4569"/>
      <c r="Y4569"/>
      <c r="AD4569"/>
      <c r="AI4569"/>
    </row>
    <row r="4570" spans="1:35">
      <c r="A4570" s="12"/>
      <c r="B4570"/>
      <c r="E4570"/>
      <c r="J4570"/>
      <c r="O4570"/>
      <c r="T4570"/>
      <c r="Y4570"/>
      <c r="AD4570"/>
      <c r="AI4570"/>
    </row>
    <row r="4571" spans="1:35">
      <c r="A4571" s="12"/>
      <c r="B4571"/>
      <c r="E4571"/>
      <c r="J4571"/>
      <c r="O4571"/>
      <c r="T4571"/>
      <c r="Y4571"/>
      <c r="AD4571"/>
      <c r="AI4571"/>
    </row>
    <row r="4572" spans="1:35">
      <c r="A4572" s="12"/>
      <c r="B4572"/>
      <c r="E4572"/>
      <c r="J4572"/>
      <c r="O4572"/>
      <c r="T4572"/>
      <c r="Y4572"/>
      <c r="AD4572"/>
      <c r="AI4572"/>
    </row>
    <row r="4573" spans="1:35">
      <c r="A4573" s="12"/>
      <c r="B4573"/>
      <c r="E4573"/>
      <c r="J4573"/>
      <c r="O4573"/>
      <c r="T4573"/>
      <c r="Y4573"/>
      <c r="AD4573"/>
      <c r="AI4573"/>
    </row>
    <row r="4574" spans="1:35">
      <c r="A4574" s="12"/>
      <c r="B4574"/>
      <c r="E4574"/>
      <c r="J4574"/>
      <c r="O4574"/>
      <c r="T4574"/>
      <c r="Y4574"/>
      <c r="AD4574"/>
      <c r="AI4574"/>
    </row>
    <row r="4575" spans="1:35">
      <c r="A4575" s="12"/>
      <c r="B4575"/>
      <c r="E4575"/>
      <c r="J4575"/>
      <c r="O4575"/>
      <c r="T4575"/>
      <c r="Y4575"/>
      <c r="AD4575"/>
      <c r="AI4575"/>
    </row>
    <row r="4576" spans="1:35">
      <c r="A4576" s="12"/>
      <c r="B4576"/>
      <c r="E4576"/>
      <c r="J4576"/>
      <c r="O4576"/>
      <c r="T4576"/>
      <c r="Y4576"/>
      <c r="AD4576"/>
      <c r="AI4576"/>
    </row>
    <row r="4577" spans="1:35">
      <c r="A4577" s="12"/>
      <c r="B4577"/>
      <c r="E4577"/>
      <c r="J4577"/>
      <c r="O4577"/>
      <c r="T4577"/>
      <c r="Y4577"/>
      <c r="AD4577"/>
      <c r="AI4577"/>
    </row>
    <row r="4578" spans="1:35">
      <c r="A4578" s="12"/>
      <c r="B4578"/>
      <c r="E4578"/>
      <c r="J4578"/>
      <c r="O4578"/>
      <c r="T4578"/>
      <c r="Y4578"/>
      <c r="AD4578"/>
      <c r="AI4578"/>
    </row>
    <row r="4579" spans="1:35">
      <c r="A4579" s="12"/>
      <c r="B4579"/>
      <c r="E4579"/>
      <c r="J4579"/>
      <c r="O4579"/>
      <c r="T4579"/>
      <c r="Y4579"/>
      <c r="AD4579"/>
      <c r="AI4579"/>
    </row>
    <row r="4580" spans="1:35">
      <c r="A4580" s="12"/>
      <c r="B4580"/>
      <c r="E4580"/>
      <c r="J4580"/>
      <c r="O4580"/>
      <c r="T4580"/>
      <c r="Y4580"/>
      <c r="AD4580"/>
      <c r="AI4580"/>
    </row>
    <row r="4581" spans="1:35">
      <c r="A4581" s="12"/>
      <c r="B4581"/>
      <c r="E4581"/>
      <c r="J4581"/>
      <c r="O4581"/>
      <c r="T4581"/>
      <c r="Y4581"/>
      <c r="AD4581"/>
      <c r="AI4581"/>
    </row>
    <row r="4582" spans="1:35">
      <c r="A4582" s="12"/>
      <c r="B4582"/>
      <c r="E4582"/>
      <c r="J4582"/>
      <c r="O4582"/>
      <c r="T4582"/>
      <c r="Y4582"/>
      <c r="AD4582"/>
      <c r="AI4582"/>
    </row>
    <row r="4583" spans="1:35">
      <c r="A4583" s="12"/>
      <c r="B4583"/>
      <c r="E4583"/>
      <c r="J4583"/>
      <c r="O4583"/>
      <c r="T4583"/>
      <c r="Y4583"/>
      <c r="AD4583"/>
      <c r="AI4583"/>
    </row>
    <row r="4584" spans="1:35">
      <c r="A4584" s="12"/>
      <c r="B4584"/>
      <c r="E4584"/>
      <c r="J4584"/>
      <c r="O4584"/>
      <c r="T4584"/>
      <c r="Y4584"/>
      <c r="AD4584"/>
      <c r="AI4584"/>
    </row>
    <row r="4585" spans="1:35">
      <c r="A4585" s="12"/>
      <c r="B4585"/>
      <c r="E4585"/>
      <c r="J4585"/>
      <c r="O4585"/>
      <c r="T4585"/>
      <c r="Y4585"/>
      <c r="AD4585"/>
      <c r="AI4585"/>
    </row>
    <row r="4586" spans="1:35">
      <c r="A4586" s="12"/>
      <c r="B4586"/>
      <c r="E4586"/>
      <c r="J4586"/>
      <c r="O4586"/>
      <c r="T4586"/>
      <c r="Y4586"/>
      <c r="AD4586"/>
      <c r="AI4586"/>
    </row>
    <row r="4587" spans="1:35">
      <c r="A4587" s="12"/>
      <c r="B4587"/>
      <c r="E4587"/>
      <c r="J4587"/>
      <c r="O4587"/>
      <c r="T4587"/>
      <c r="Y4587"/>
      <c r="AD4587"/>
      <c r="AI4587"/>
    </row>
    <row r="4588" spans="1:35">
      <c r="A4588" s="12"/>
      <c r="B4588"/>
      <c r="E4588"/>
      <c r="J4588"/>
      <c r="O4588"/>
      <c r="T4588"/>
      <c r="Y4588"/>
      <c r="AD4588"/>
      <c r="AI4588"/>
    </row>
    <row r="4589" spans="1:35">
      <c r="A4589" s="12"/>
      <c r="B4589"/>
      <c r="E4589"/>
      <c r="J4589"/>
      <c r="O4589"/>
      <c r="T4589"/>
      <c r="Y4589"/>
      <c r="AD4589"/>
      <c r="AI4589"/>
    </row>
    <row r="4590" spans="1:35">
      <c r="A4590" s="12"/>
      <c r="B4590"/>
      <c r="E4590"/>
      <c r="J4590"/>
      <c r="O4590"/>
      <c r="T4590"/>
      <c r="Y4590"/>
      <c r="AD4590"/>
      <c r="AI4590"/>
    </row>
    <row r="4591" spans="1:35">
      <c r="A4591" s="12"/>
      <c r="B4591"/>
      <c r="E4591"/>
      <c r="J4591"/>
      <c r="O4591"/>
      <c r="T4591"/>
      <c r="Y4591"/>
      <c r="AD4591"/>
      <c r="AI4591"/>
    </row>
    <row r="4592" spans="1:35">
      <c r="A4592" s="12"/>
      <c r="B4592"/>
      <c r="E4592"/>
      <c r="J4592"/>
      <c r="O4592"/>
      <c r="T4592"/>
      <c r="Y4592"/>
      <c r="AD4592"/>
      <c r="AI4592"/>
    </row>
    <row r="4593" spans="1:35">
      <c r="A4593" s="12"/>
      <c r="B4593"/>
      <c r="E4593"/>
      <c r="J4593"/>
      <c r="O4593"/>
      <c r="T4593"/>
      <c r="Y4593"/>
      <c r="AD4593"/>
      <c r="AI4593"/>
    </row>
    <row r="4594" spans="1:35">
      <c r="A4594" s="12"/>
      <c r="B4594"/>
      <c r="E4594"/>
      <c r="J4594"/>
      <c r="O4594"/>
      <c r="T4594"/>
      <c r="Y4594"/>
      <c r="AD4594"/>
      <c r="AI4594"/>
    </row>
    <row r="4595" spans="1:35">
      <c r="A4595" s="12"/>
      <c r="B4595"/>
      <c r="E4595"/>
      <c r="J4595"/>
      <c r="O4595"/>
      <c r="T4595"/>
      <c r="Y4595"/>
      <c r="AD4595"/>
      <c r="AI4595"/>
    </row>
    <row r="4596" spans="1:35">
      <c r="A4596" s="12"/>
      <c r="B4596"/>
      <c r="E4596"/>
      <c r="J4596"/>
      <c r="O4596"/>
      <c r="T4596"/>
      <c r="Y4596"/>
      <c r="AD4596"/>
      <c r="AI4596"/>
    </row>
    <row r="4597" spans="1:35">
      <c r="A4597" s="12"/>
      <c r="B4597"/>
      <c r="E4597"/>
      <c r="J4597"/>
      <c r="O4597"/>
      <c r="T4597"/>
      <c r="Y4597"/>
      <c r="AD4597"/>
      <c r="AI4597"/>
    </row>
    <row r="4598" spans="1:35">
      <c r="A4598" s="12"/>
      <c r="B4598"/>
      <c r="E4598"/>
      <c r="J4598"/>
      <c r="O4598"/>
      <c r="T4598"/>
      <c r="Y4598"/>
      <c r="AD4598"/>
      <c r="AI4598"/>
    </row>
    <row r="4599" spans="1:35">
      <c r="A4599" s="12"/>
      <c r="B4599"/>
      <c r="E4599"/>
      <c r="J4599"/>
      <c r="O4599"/>
      <c r="T4599"/>
      <c r="Y4599"/>
      <c r="AD4599"/>
      <c r="AI4599"/>
    </row>
    <row r="4600" spans="1:35">
      <c r="A4600" s="12"/>
      <c r="B4600"/>
      <c r="E4600"/>
      <c r="J4600"/>
      <c r="O4600"/>
      <c r="T4600"/>
      <c r="Y4600"/>
      <c r="AD4600"/>
      <c r="AI4600"/>
    </row>
    <row r="4601" spans="1:35">
      <c r="A4601" s="12"/>
      <c r="B4601"/>
      <c r="E4601"/>
      <c r="J4601"/>
      <c r="O4601"/>
      <c r="T4601"/>
      <c r="Y4601"/>
      <c r="AD4601"/>
      <c r="AI4601"/>
    </row>
    <row r="4602" spans="1:35">
      <c r="A4602" s="12"/>
      <c r="B4602"/>
      <c r="E4602"/>
      <c r="J4602"/>
      <c r="O4602"/>
      <c r="T4602"/>
      <c r="Y4602"/>
      <c r="AD4602"/>
      <c r="AI4602"/>
    </row>
    <row r="4603" spans="1:35">
      <c r="A4603" s="12"/>
      <c r="B4603"/>
      <c r="E4603"/>
      <c r="J4603"/>
      <c r="O4603"/>
      <c r="T4603"/>
      <c r="Y4603"/>
      <c r="AD4603"/>
      <c r="AI4603"/>
    </row>
    <row r="4604" spans="1:35">
      <c r="A4604" s="12"/>
      <c r="B4604"/>
      <c r="E4604"/>
      <c r="J4604"/>
      <c r="O4604"/>
      <c r="T4604"/>
      <c r="Y4604"/>
      <c r="AD4604"/>
      <c r="AI4604"/>
    </row>
    <row r="4605" spans="1:35">
      <c r="A4605" s="12"/>
      <c r="B4605"/>
      <c r="E4605"/>
      <c r="J4605"/>
      <c r="O4605"/>
      <c r="T4605"/>
      <c r="Y4605"/>
      <c r="AD4605"/>
      <c r="AI4605"/>
    </row>
    <row r="4606" spans="1:35">
      <c r="A4606" s="12"/>
      <c r="B4606"/>
      <c r="E4606"/>
      <c r="J4606"/>
      <c r="O4606"/>
      <c r="T4606"/>
      <c r="Y4606"/>
      <c r="AD4606"/>
      <c r="AI4606"/>
    </row>
    <row r="4607" spans="1:35">
      <c r="A4607" s="12"/>
      <c r="B4607"/>
      <c r="E4607"/>
      <c r="J4607"/>
      <c r="O4607"/>
      <c r="T4607"/>
      <c r="Y4607"/>
      <c r="AD4607"/>
      <c r="AI4607"/>
    </row>
    <row r="4608" spans="1:35">
      <c r="A4608" s="12"/>
      <c r="B4608"/>
      <c r="E4608"/>
      <c r="J4608"/>
      <c r="O4608"/>
      <c r="T4608"/>
      <c r="Y4608"/>
      <c r="AD4608"/>
      <c r="AI4608"/>
    </row>
    <row r="4609" spans="1:35">
      <c r="A4609" s="12"/>
      <c r="B4609"/>
      <c r="E4609"/>
      <c r="J4609"/>
      <c r="O4609"/>
      <c r="T4609"/>
      <c r="Y4609"/>
      <c r="AD4609"/>
      <c r="AI4609"/>
    </row>
    <row r="4610" spans="1:35">
      <c r="A4610" s="12"/>
      <c r="B4610"/>
      <c r="E4610"/>
      <c r="J4610"/>
      <c r="O4610"/>
      <c r="T4610"/>
      <c r="Y4610"/>
      <c r="AD4610"/>
      <c r="AI4610"/>
    </row>
    <row r="4611" spans="1:35">
      <c r="A4611" s="12"/>
      <c r="B4611"/>
      <c r="E4611"/>
      <c r="J4611"/>
      <c r="O4611"/>
      <c r="T4611"/>
      <c r="Y4611"/>
      <c r="AD4611"/>
      <c r="AI4611"/>
    </row>
    <row r="4612" spans="1:35">
      <c r="A4612" s="12"/>
      <c r="B4612"/>
      <c r="E4612"/>
      <c r="J4612"/>
      <c r="O4612"/>
      <c r="T4612"/>
      <c r="Y4612"/>
      <c r="AD4612"/>
      <c r="AI4612"/>
    </row>
    <row r="4613" spans="1:35">
      <c r="A4613" s="12"/>
      <c r="B4613"/>
      <c r="E4613"/>
      <c r="J4613"/>
      <c r="O4613"/>
      <c r="T4613"/>
      <c r="Y4613"/>
      <c r="AD4613"/>
      <c r="AI4613"/>
    </row>
    <row r="4614" spans="1:35">
      <c r="A4614" s="12"/>
      <c r="B4614"/>
      <c r="E4614"/>
      <c r="J4614"/>
      <c r="O4614"/>
      <c r="T4614"/>
      <c r="Y4614"/>
      <c r="AD4614"/>
      <c r="AI4614"/>
    </row>
    <row r="4615" spans="1:35">
      <c r="A4615" s="12"/>
      <c r="B4615"/>
      <c r="E4615"/>
      <c r="J4615"/>
      <c r="O4615"/>
      <c r="T4615"/>
      <c r="Y4615"/>
      <c r="AD4615"/>
      <c r="AI4615"/>
    </row>
    <row r="4616" spans="1:35">
      <c r="A4616" s="12"/>
      <c r="B4616"/>
      <c r="E4616"/>
      <c r="J4616"/>
      <c r="O4616"/>
      <c r="T4616"/>
      <c r="Y4616"/>
      <c r="AD4616"/>
      <c r="AI4616"/>
    </row>
    <row r="4617" spans="1:35">
      <c r="A4617" s="12"/>
      <c r="B4617"/>
      <c r="E4617"/>
      <c r="J4617"/>
      <c r="O4617"/>
      <c r="T4617"/>
      <c r="Y4617"/>
      <c r="AD4617"/>
      <c r="AI4617"/>
    </row>
    <row r="4618" spans="1:35">
      <c r="A4618" s="12"/>
      <c r="B4618"/>
      <c r="E4618"/>
      <c r="J4618"/>
      <c r="O4618"/>
      <c r="T4618"/>
      <c r="Y4618"/>
      <c r="AD4618"/>
      <c r="AI4618"/>
    </row>
    <row r="4619" spans="1:35">
      <c r="A4619" s="12"/>
      <c r="B4619"/>
      <c r="E4619"/>
      <c r="J4619"/>
      <c r="O4619"/>
      <c r="T4619"/>
      <c r="Y4619"/>
      <c r="AD4619"/>
      <c r="AI4619"/>
    </row>
    <row r="4620" spans="1:35">
      <c r="A4620" s="12"/>
      <c r="B4620"/>
      <c r="E4620"/>
      <c r="J4620"/>
      <c r="O4620"/>
      <c r="T4620"/>
      <c r="Y4620"/>
      <c r="AD4620"/>
      <c r="AI4620"/>
    </row>
    <row r="4621" spans="1:35">
      <c r="A4621" s="12"/>
      <c r="B4621"/>
      <c r="E4621"/>
      <c r="J4621"/>
      <c r="O4621"/>
      <c r="T4621"/>
      <c r="Y4621"/>
      <c r="AD4621"/>
      <c r="AI4621"/>
    </row>
    <row r="4622" spans="1:35">
      <c r="A4622" s="12"/>
      <c r="B4622"/>
      <c r="E4622"/>
      <c r="J4622"/>
      <c r="O4622"/>
      <c r="T4622"/>
      <c r="Y4622"/>
      <c r="AD4622"/>
      <c r="AI4622"/>
    </row>
    <row r="4623" spans="1:35">
      <c r="A4623" s="12"/>
      <c r="B4623"/>
      <c r="E4623"/>
      <c r="J4623"/>
      <c r="O4623"/>
      <c r="T4623"/>
      <c r="Y4623"/>
      <c r="AD4623"/>
      <c r="AI4623"/>
    </row>
    <row r="4624" spans="1:35">
      <c r="A4624" s="12"/>
      <c r="B4624"/>
      <c r="E4624"/>
      <c r="J4624"/>
      <c r="O4624"/>
      <c r="T4624"/>
      <c r="Y4624"/>
      <c r="AD4624"/>
      <c r="AI4624"/>
    </row>
    <row r="4625" spans="1:35">
      <c r="A4625" s="12"/>
      <c r="B4625"/>
      <c r="E4625"/>
      <c r="J4625"/>
      <c r="O4625"/>
      <c r="T4625"/>
      <c r="Y4625"/>
      <c r="AD4625"/>
      <c r="AI4625"/>
    </row>
    <row r="4626" spans="1:35">
      <c r="A4626" s="12"/>
      <c r="B4626"/>
      <c r="E4626"/>
      <c r="J4626"/>
      <c r="O4626"/>
      <c r="T4626"/>
      <c r="Y4626"/>
      <c r="AD4626"/>
      <c r="AI4626"/>
    </row>
    <row r="4627" spans="1:35">
      <c r="A4627" s="12"/>
      <c r="B4627"/>
      <c r="E4627"/>
      <c r="J4627"/>
      <c r="O4627"/>
      <c r="T4627"/>
      <c r="Y4627"/>
      <c r="AD4627"/>
      <c r="AI4627"/>
    </row>
    <row r="4628" spans="1:35">
      <c r="A4628" s="12"/>
      <c r="B4628"/>
      <c r="E4628"/>
      <c r="J4628"/>
      <c r="O4628"/>
      <c r="T4628"/>
      <c r="Y4628"/>
      <c r="AD4628"/>
      <c r="AI4628"/>
    </row>
    <row r="4629" spans="1:35">
      <c r="A4629" s="12"/>
      <c r="B4629"/>
      <c r="E4629"/>
      <c r="J4629"/>
      <c r="O4629"/>
      <c r="T4629"/>
      <c r="Y4629"/>
      <c r="AD4629"/>
      <c r="AI4629"/>
    </row>
    <row r="4630" spans="1:35">
      <c r="A4630" s="12"/>
      <c r="B4630"/>
      <c r="E4630"/>
      <c r="J4630"/>
      <c r="O4630"/>
      <c r="T4630"/>
      <c r="Y4630"/>
      <c r="AD4630"/>
      <c r="AI4630"/>
    </row>
    <row r="4631" spans="1:35">
      <c r="A4631" s="12"/>
      <c r="B4631"/>
      <c r="E4631"/>
      <c r="J4631"/>
      <c r="O4631"/>
      <c r="T4631"/>
      <c r="Y4631"/>
      <c r="AD4631"/>
      <c r="AI4631"/>
    </row>
    <row r="4632" spans="1:35">
      <c r="A4632" s="12"/>
      <c r="B4632"/>
      <c r="E4632"/>
      <c r="J4632"/>
      <c r="O4632"/>
      <c r="T4632"/>
      <c r="Y4632"/>
      <c r="AD4632"/>
      <c r="AI4632"/>
    </row>
    <row r="4633" spans="1:35">
      <c r="A4633" s="12"/>
      <c r="B4633"/>
      <c r="E4633"/>
      <c r="J4633"/>
      <c r="O4633"/>
      <c r="T4633"/>
      <c r="Y4633"/>
      <c r="AD4633"/>
      <c r="AI4633"/>
    </row>
    <row r="4634" spans="1:35">
      <c r="A4634" s="12"/>
      <c r="B4634"/>
      <c r="E4634"/>
      <c r="J4634"/>
      <c r="O4634"/>
      <c r="T4634"/>
      <c r="Y4634"/>
      <c r="AD4634"/>
      <c r="AI4634"/>
    </row>
    <row r="4635" spans="1:35">
      <c r="A4635" s="12"/>
      <c r="B4635"/>
      <c r="E4635"/>
      <c r="J4635"/>
      <c r="O4635"/>
      <c r="T4635"/>
      <c r="Y4635"/>
      <c r="AD4635"/>
      <c r="AI4635"/>
    </row>
    <row r="4636" spans="1:35">
      <c r="A4636" s="12"/>
      <c r="B4636"/>
      <c r="E4636"/>
      <c r="J4636"/>
      <c r="O4636"/>
      <c r="T4636"/>
      <c r="Y4636"/>
      <c r="AD4636"/>
      <c r="AI4636"/>
    </row>
    <row r="4637" spans="1:35">
      <c r="A4637" s="12"/>
      <c r="B4637"/>
      <c r="E4637"/>
      <c r="J4637"/>
      <c r="O4637"/>
      <c r="T4637"/>
      <c r="Y4637"/>
      <c r="AD4637"/>
      <c r="AI4637"/>
    </row>
    <row r="4638" spans="1:35">
      <c r="A4638" s="12"/>
      <c r="B4638"/>
      <c r="E4638"/>
      <c r="J4638"/>
      <c r="O4638"/>
      <c r="T4638"/>
      <c r="Y4638"/>
      <c r="AD4638"/>
      <c r="AI4638"/>
    </row>
    <row r="4639" spans="1:35">
      <c r="A4639" s="12"/>
      <c r="B4639"/>
      <c r="E4639"/>
      <c r="J4639"/>
      <c r="O4639"/>
      <c r="T4639"/>
      <c r="Y4639"/>
      <c r="AD4639"/>
      <c r="AI4639"/>
    </row>
    <row r="4640" spans="1:35">
      <c r="A4640" s="12"/>
      <c r="B4640"/>
      <c r="E4640"/>
      <c r="J4640"/>
      <c r="O4640"/>
      <c r="T4640"/>
      <c r="Y4640"/>
      <c r="AD4640"/>
      <c r="AI4640"/>
    </row>
    <row r="4641" spans="1:35">
      <c r="A4641" s="12"/>
      <c r="B4641"/>
      <c r="E4641"/>
      <c r="J4641"/>
      <c r="O4641"/>
      <c r="T4641"/>
      <c r="Y4641"/>
      <c r="AD4641"/>
      <c r="AI4641"/>
    </row>
    <row r="4642" spans="1:35">
      <c r="A4642" s="12"/>
      <c r="B4642"/>
      <c r="E4642"/>
      <c r="J4642"/>
      <c r="O4642"/>
      <c r="T4642"/>
      <c r="Y4642"/>
      <c r="AD4642"/>
      <c r="AI4642"/>
    </row>
    <row r="4643" spans="1:35">
      <c r="A4643" s="12"/>
      <c r="B4643"/>
      <c r="E4643"/>
      <c r="J4643"/>
      <c r="O4643"/>
      <c r="T4643"/>
      <c r="Y4643"/>
      <c r="AD4643"/>
      <c r="AI4643"/>
    </row>
    <row r="4644" spans="1:35">
      <c r="A4644" s="12"/>
      <c r="B4644"/>
      <c r="E4644"/>
      <c r="J4644"/>
      <c r="O4644"/>
      <c r="T4644"/>
      <c r="Y4644"/>
      <c r="AD4644"/>
      <c r="AI4644"/>
    </row>
    <row r="4645" spans="1:35">
      <c r="A4645" s="12"/>
      <c r="B4645"/>
      <c r="E4645"/>
      <c r="J4645"/>
      <c r="O4645"/>
      <c r="T4645"/>
      <c r="Y4645"/>
      <c r="AD4645"/>
      <c r="AI4645"/>
    </row>
    <row r="4646" spans="1:35">
      <c r="A4646" s="12"/>
      <c r="B4646"/>
      <c r="E4646"/>
      <c r="J4646"/>
      <c r="O4646"/>
      <c r="T4646"/>
      <c r="Y4646"/>
      <c r="AD4646"/>
      <c r="AI4646"/>
    </row>
    <row r="4647" spans="1:35">
      <c r="A4647" s="12"/>
      <c r="B4647"/>
      <c r="E4647"/>
      <c r="J4647"/>
      <c r="O4647"/>
      <c r="T4647"/>
      <c r="Y4647"/>
      <c r="AD4647"/>
      <c r="AI4647"/>
    </row>
    <row r="4648" spans="1:35">
      <c r="A4648" s="12"/>
      <c r="B4648"/>
      <c r="E4648"/>
      <c r="J4648"/>
      <c r="O4648"/>
      <c r="T4648"/>
      <c r="Y4648"/>
      <c r="AD4648"/>
      <c r="AI4648"/>
    </row>
    <row r="4649" spans="1:35">
      <c r="A4649" s="12"/>
      <c r="B4649"/>
      <c r="E4649"/>
      <c r="J4649"/>
      <c r="O4649"/>
      <c r="T4649"/>
      <c r="Y4649"/>
      <c r="AD4649"/>
      <c r="AI4649"/>
    </row>
    <row r="4650" spans="1:35">
      <c r="A4650" s="12"/>
      <c r="B4650"/>
      <c r="E4650"/>
      <c r="J4650"/>
      <c r="O4650"/>
      <c r="T4650"/>
      <c r="Y4650"/>
      <c r="AD4650"/>
      <c r="AI4650"/>
    </row>
    <row r="4651" spans="1:35">
      <c r="A4651" s="12"/>
      <c r="B4651"/>
      <c r="E4651"/>
      <c r="J4651"/>
      <c r="O4651"/>
      <c r="T4651"/>
      <c r="Y4651"/>
      <c r="AD4651"/>
      <c r="AI4651"/>
    </row>
    <row r="4652" spans="1:35">
      <c r="A4652" s="12"/>
      <c r="B4652"/>
      <c r="E4652"/>
      <c r="J4652"/>
      <c r="O4652"/>
      <c r="T4652"/>
      <c r="Y4652"/>
      <c r="AD4652"/>
      <c r="AI4652"/>
    </row>
    <row r="4653" spans="1:35">
      <c r="A4653" s="12"/>
      <c r="B4653"/>
      <c r="E4653"/>
      <c r="J4653"/>
      <c r="O4653"/>
      <c r="T4653"/>
      <c r="Y4653"/>
      <c r="AD4653"/>
      <c r="AI4653"/>
    </row>
    <row r="4654" spans="1:35">
      <c r="A4654" s="12"/>
      <c r="B4654"/>
      <c r="E4654"/>
      <c r="J4654"/>
      <c r="O4654"/>
      <c r="T4654"/>
      <c r="Y4654"/>
      <c r="AD4654"/>
      <c r="AI4654"/>
    </row>
    <row r="4655" spans="1:35">
      <c r="A4655" s="12"/>
      <c r="B4655"/>
      <c r="E4655"/>
      <c r="J4655"/>
      <c r="O4655"/>
      <c r="T4655"/>
      <c r="Y4655"/>
      <c r="AD4655"/>
      <c r="AI4655"/>
    </row>
    <row r="4656" spans="1:35">
      <c r="A4656" s="12"/>
      <c r="B4656"/>
      <c r="E4656"/>
      <c r="J4656"/>
      <c r="O4656"/>
      <c r="T4656"/>
      <c r="Y4656"/>
      <c r="AD4656"/>
      <c r="AI4656"/>
    </row>
    <row r="4657" spans="1:35">
      <c r="A4657" s="12"/>
      <c r="B4657"/>
      <c r="E4657"/>
      <c r="J4657"/>
      <c r="O4657"/>
      <c r="T4657"/>
      <c r="Y4657"/>
      <c r="AD4657"/>
      <c r="AI4657"/>
    </row>
    <row r="4658" spans="1:35">
      <c r="A4658" s="12"/>
      <c r="B4658"/>
      <c r="E4658"/>
      <c r="J4658"/>
      <c r="O4658"/>
      <c r="T4658"/>
      <c r="Y4658"/>
      <c r="AD4658"/>
      <c r="AI4658"/>
    </row>
    <row r="4659" spans="1:35">
      <c r="A4659" s="12"/>
      <c r="B4659"/>
      <c r="E4659"/>
      <c r="J4659"/>
      <c r="O4659"/>
      <c r="T4659"/>
      <c r="Y4659"/>
      <c r="AD4659"/>
      <c r="AI4659"/>
    </row>
    <row r="4660" spans="1:35">
      <c r="A4660" s="12"/>
      <c r="B4660"/>
      <c r="E4660"/>
      <c r="J4660"/>
      <c r="O4660"/>
      <c r="T4660"/>
      <c r="Y4660"/>
      <c r="AD4660"/>
      <c r="AI4660"/>
    </row>
    <row r="4661" spans="1:35">
      <c r="A4661" s="12"/>
      <c r="B4661"/>
      <c r="E4661"/>
      <c r="J4661"/>
      <c r="O4661"/>
      <c r="T4661"/>
      <c r="Y4661"/>
      <c r="AD4661"/>
      <c r="AI4661"/>
    </row>
    <row r="4662" spans="1:35">
      <c r="A4662" s="12"/>
      <c r="B4662"/>
      <c r="E4662"/>
      <c r="J4662"/>
      <c r="O4662"/>
      <c r="T4662"/>
      <c r="Y4662"/>
      <c r="AD4662"/>
      <c r="AI4662"/>
    </row>
    <row r="4663" spans="1:35">
      <c r="A4663" s="12"/>
      <c r="B4663"/>
      <c r="E4663"/>
      <c r="J4663"/>
      <c r="O4663"/>
      <c r="T4663"/>
      <c r="Y4663"/>
      <c r="AD4663"/>
      <c r="AI4663"/>
    </row>
    <row r="4664" spans="1:35">
      <c r="A4664" s="12"/>
      <c r="B4664"/>
      <c r="E4664"/>
      <c r="J4664"/>
      <c r="O4664"/>
      <c r="T4664"/>
      <c r="Y4664"/>
      <c r="AD4664"/>
      <c r="AI4664"/>
    </row>
    <row r="4665" spans="1:35">
      <c r="A4665" s="12"/>
      <c r="B4665"/>
      <c r="E4665"/>
      <c r="J4665"/>
      <c r="O4665"/>
      <c r="T4665"/>
      <c r="Y4665"/>
      <c r="AD4665"/>
      <c r="AI4665"/>
    </row>
    <row r="4666" spans="1:35">
      <c r="A4666" s="12"/>
      <c r="B4666"/>
      <c r="E4666"/>
      <c r="J4666"/>
      <c r="O4666"/>
      <c r="T4666"/>
      <c r="Y4666"/>
      <c r="AD4666"/>
      <c r="AI4666"/>
    </row>
    <row r="4667" spans="1:35">
      <c r="A4667" s="12"/>
      <c r="B4667"/>
      <c r="E4667"/>
      <c r="J4667"/>
      <c r="O4667"/>
      <c r="T4667"/>
      <c r="Y4667"/>
      <c r="AD4667"/>
      <c r="AI4667"/>
    </row>
    <row r="4668" spans="1:35">
      <c r="A4668" s="12"/>
      <c r="B4668"/>
      <c r="E4668"/>
      <c r="J4668"/>
      <c r="O4668"/>
      <c r="T4668"/>
      <c r="Y4668"/>
      <c r="AD4668"/>
      <c r="AI4668"/>
    </row>
    <row r="4669" spans="1:35">
      <c r="A4669" s="12"/>
      <c r="B4669"/>
      <c r="E4669"/>
      <c r="J4669"/>
      <c r="O4669"/>
      <c r="T4669"/>
      <c r="Y4669"/>
      <c r="AD4669"/>
      <c r="AI4669"/>
    </row>
    <row r="4670" spans="1:35">
      <c r="A4670" s="12"/>
      <c r="B4670"/>
      <c r="E4670"/>
      <c r="J4670"/>
      <c r="O4670"/>
      <c r="T4670"/>
      <c r="Y4670"/>
      <c r="AD4670"/>
      <c r="AI4670"/>
    </row>
    <row r="4671" spans="1:35">
      <c r="A4671" s="12"/>
      <c r="B4671"/>
      <c r="E4671"/>
      <c r="J4671"/>
      <c r="O4671"/>
      <c r="T4671"/>
      <c r="Y4671"/>
      <c r="AD4671"/>
      <c r="AI4671"/>
    </row>
    <row r="4672" spans="1:35">
      <c r="A4672" s="12"/>
      <c r="B4672"/>
      <c r="E4672"/>
      <c r="J4672"/>
      <c r="O4672"/>
      <c r="T4672"/>
      <c r="Y4672"/>
      <c r="AD4672"/>
      <c r="AI4672"/>
    </row>
    <row r="4673" spans="1:35">
      <c r="A4673" s="12"/>
      <c r="B4673"/>
      <c r="E4673"/>
      <c r="J4673"/>
      <c r="O4673"/>
      <c r="T4673"/>
      <c r="Y4673"/>
      <c r="AD4673"/>
      <c r="AI4673"/>
    </row>
    <row r="4674" spans="1:35">
      <c r="A4674" s="12"/>
      <c r="B4674"/>
      <c r="E4674"/>
      <c r="J4674"/>
      <c r="O4674"/>
      <c r="T4674"/>
      <c r="Y4674"/>
      <c r="AD4674"/>
      <c r="AI4674"/>
    </row>
    <row r="4675" spans="1:35">
      <c r="A4675" s="12"/>
      <c r="B4675"/>
      <c r="E4675"/>
      <c r="J4675"/>
      <c r="O4675"/>
      <c r="T4675"/>
      <c r="Y4675"/>
      <c r="AD4675"/>
      <c r="AI4675"/>
    </row>
    <row r="4676" spans="1:35">
      <c r="A4676" s="12"/>
      <c r="B4676"/>
      <c r="E4676"/>
      <c r="J4676"/>
      <c r="O4676"/>
      <c r="T4676"/>
      <c r="Y4676"/>
      <c r="AD4676"/>
      <c r="AI4676"/>
    </row>
    <row r="4677" spans="1:35">
      <c r="A4677" s="12"/>
      <c r="B4677"/>
      <c r="E4677"/>
      <c r="J4677"/>
      <c r="O4677"/>
      <c r="T4677"/>
      <c r="Y4677"/>
      <c r="AD4677"/>
      <c r="AI4677"/>
    </row>
    <row r="4678" spans="1:35">
      <c r="A4678" s="12"/>
      <c r="B4678"/>
      <c r="E4678"/>
      <c r="J4678"/>
      <c r="O4678"/>
      <c r="T4678"/>
      <c r="Y4678"/>
      <c r="AD4678"/>
      <c r="AI4678"/>
    </row>
    <row r="4679" spans="1:35">
      <c r="A4679" s="12"/>
      <c r="B4679"/>
      <c r="E4679"/>
      <c r="J4679"/>
      <c r="O4679"/>
      <c r="T4679"/>
      <c r="Y4679"/>
      <c r="AD4679"/>
      <c r="AI4679"/>
    </row>
    <row r="4680" spans="1:35">
      <c r="A4680" s="12"/>
      <c r="B4680"/>
      <c r="E4680"/>
      <c r="J4680"/>
      <c r="O4680"/>
      <c r="T4680"/>
      <c r="Y4680"/>
      <c r="AD4680"/>
      <c r="AI4680"/>
    </row>
    <row r="4681" spans="1:35">
      <c r="A4681" s="12"/>
      <c r="B4681"/>
      <c r="E4681"/>
      <c r="J4681"/>
      <c r="O4681"/>
      <c r="T4681"/>
      <c r="Y4681"/>
      <c r="AD4681"/>
      <c r="AI4681"/>
    </row>
    <row r="4682" spans="1:35">
      <c r="A4682" s="12"/>
      <c r="B4682"/>
      <c r="E4682"/>
      <c r="J4682"/>
      <c r="O4682"/>
      <c r="T4682"/>
      <c r="Y4682"/>
      <c r="AD4682"/>
      <c r="AI4682"/>
    </row>
    <row r="4683" spans="1:35">
      <c r="A4683" s="12"/>
      <c r="B4683"/>
      <c r="E4683"/>
      <c r="J4683"/>
      <c r="O4683"/>
      <c r="T4683"/>
      <c r="Y4683"/>
      <c r="AD4683"/>
      <c r="AI4683"/>
    </row>
    <row r="4684" spans="1:35">
      <c r="A4684" s="12"/>
      <c r="B4684"/>
      <c r="E4684"/>
      <c r="J4684"/>
      <c r="O4684"/>
      <c r="T4684"/>
      <c r="Y4684"/>
      <c r="AD4684"/>
      <c r="AI4684"/>
    </row>
    <row r="4685" spans="1:35">
      <c r="A4685" s="12"/>
      <c r="B4685"/>
      <c r="E4685"/>
      <c r="J4685"/>
      <c r="O4685"/>
      <c r="T4685"/>
      <c r="Y4685"/>
      <c r="AD4685"/>
      <c r="AI4685"/>
    </row>
    <row r="4686" spans="1:35">
      <c r="A4686" s="12"/>
      <c r="B4686"/>
      <c r="E4686"/>
      <c r="J4686"/>
      <c r="O4686"/>
      <c r="T4686"/>
      <c r="Y4686"/>
      <c r="AD4686"/>
      <c r="AI4686"/>
    </row>
    <row r="4687" spans="1:35">
      <c r="A4687" s="12"/>
      <c r="B4687"/>
      <c r="E4687"/>
      <c r="J4687"/>
      <c r="O4687"/>
      <c r="T4687"/>
      <c r="Y4687"/>
      <c r="AD4687"/>
      <c r="AI4687"/>
    </row>
    <row r="4688" spans="1:35">
      <c r="A4688" s="12"/>
      <c r="B4688"/>
      <c r="E4688"/>
      <c r="J4688"/>
      <c r="O4688"/>
      <c r="T4688"/>
      <c r="Y4688"/>
      <c r="AD4688"/>
      <c r="AI4688"/>
    </row>
    <row r="4689" spans="1:35">
      <c r="A4689" s="12"/>
      <c r="B4689"/>
      <c r="E4689"/>
      <c r="J4689"/>
      <c r="O4689"/>
      <c r="T4689"/>
      <c r="Y4689"/>
      <c r="AD4689"/>
      <c r="AI4689"/>
    </row>
    <row r="4690" spans="1:35">
      <c r="A4690" s="12"/>
      <c r="B4690"/>
      <c r="E4690"/>
      <c r="J4690"/>
      <c r="O4690"/>
      <c r="T4690"/>
      <c r="Y4690"/>
      <c r="AD4690"/>
      <c r="AI4690"/>
    </row>
    <row r="4691" spans="1:35">
      <c r="A4691" s="12"/>
      <c r="B4691"/>
      <c r="E4691"/>
      <c r="J4691"/>
      <c r="O4691"/>
      <c r="T4691"/>
      <c r="Y4691"/>
      <c r="AD4691"/>
      <c r="AI4691"/>
    </row>
    <row r="4692" spans="1:35">
      <c r="A4692" s="12"/>
      <c r="B4692"/>
      <c r="E4692"/>
      <c r="J4692"/>
      <c r="O4692"/>
      <c r="T4692"/>
      <c r="Y4692"/>
      <c r="AD4692"/>
      <c r="AI4692"/>
    </row>
    <row r="4693" spans="1:35">
      <c r="A4693" s="12"/>
      <c r="B4693"/>
      <c r="E4693"/>
      <c r="J4693"/>
      <c r="O4693"/>
      <c r="T4693"/>
      <c r="Y4693"/>
      <c r="AD4693"/>
      <c r="AI4693"/>
    </row>
    <row r="4694" spans="1:35">
      <c r="A4694" s="12"/>
      <c r="B4694"/>
      <c r="E4694"/>
      <c r="J4694"/>
      <c r="O4694"/>
      <c r="T4694"/>
      <c r="Y4694"/>
      <c r="AD4694"/>
      <c r="AI4694"/>
    </row>
    <row r="4695" spans="1:35">
      <c r="A4695" s="12"/>
      <c r="B4695"/>
      <c r="E4695"/>
      <c r="J4695"/>
      <c r="O4695"/>
      <c r="T4695"/>
      <c r="Y4695"/>
      <c r="AD4695"/>
      <c r="AI4695"/>
    </row>
    <row r="4696" spans="1:35">
      <c r="A4696" s="12"/>
      <c r="B4696"/>
      <c r="E4696"/>
      <c r="J4696"/>
      <c r="O4696"/>
      <c r="T4696"/>
      <c r="Y4696"/>
      <c r="AD4696"/>
      <c r="AI4696"/>
    </row>
    <row r="4697" spans="1:35">
      <c r="A4697" s="12"/>
      <c r="B4697"/>
      <c r="E4697"/>
      <c r="J4697"/>
      <c r="O4697"/>
      <c r="T4697"/>
      <c r="Y4697"/>
      <c r="AD4697"/>
      <c r="AI4697"/>
    </row>
    <row r="4698" spans="1:35">
      <c r="A4698" s="12"/>
      <c r="B4698"/>
      <c r="E4698"/>
      <c r="J4698"/>
      <c r="O4698"/>
      <c r="T4698"/>
      <c r="Y4698"/>
      <c r="AD4698"/>
      <c r="AI4698"/>
    </row>
    <row r="4699" spans="1:35">
      <c r="A4699" s="12"/>
      <c r="B4699"/>
      <c r="E4699"/>
      <c r="J4699"/>
      <c r="O4699"/>
      <c r="T4699"/>
      <c r="Y4699"/>
      <c r="AD4699"/>
      <c r="AI4699"/>
    </row>
    <row r="4700" spans="1:35">
      <c r="A4700" s="12"/>
      <c r="B4700"/>
      <c r="E4700"/>
      <c r="J4700"/>
      <c r="O4700"/>
      <c r="T4700"/>
      <c r="Y4700"/>
      <c r="AD4700"/>
      <c r="AI4700"/>
    </row>
    <row r="4701" spans="1:35">
      <c r="A4701" s="12"/>
      <c r="B4701"/>
      <c r="E4701"/>
      <c r="J4701"/>
      <c r="O4701"/>
      <c r="T4701"/>
      <c r="Y4701"/>
      <c r="AD4701"/>
      <c r="AI4701"/>
    </row>
    <row r="4702" spans="1:35">
      <c r="A4702" s="12"/>
      <c r="B4702"/>
      <c r="E4702"/>
      <c r="J4702"/>
      <c r="O4702"/>
      <c r="T4702"/>
      <c r="Y4702"/>
      <c r="AD4702"/>
      <c r="AI4702"/>
    </row>
    <row r="4703" spans="1:35">
      <c r="A4703" s="12"/>
      <c r="B4703"/>
      <c r="E4703"/>
      <c r="J4703"/>
      <c r="O4703"/>
      <c r="T4703"/>
      <c r="Y4703"/>
      <c r="AD4703"/>
      <c r="AI4703"/>
    </row>
    <row r="4704" spans="1:35">
      <c r="A4704" s="12"/>
      <c r="B4704"/>
      <c r="E4704"/>
      <c r="J4704"/>
      <c r="O4704"/>
      <c r="T4704"/>
      <c r="Y4704"/>
      <c r="AD4704"/>
      <c r="AI4704"/>
    </row>
    <row r="4705" spans="1:35">
      <c r="A4705" s="12"/>
      <c r="B4705"/>
      <c r="E4705"/>
      <c r="J4705"/>
      <c r="O4705"/>
      <c r="T4705"/>
      <c r="Y4705"/>
      <c r="AD4705"/>
      <c r="AI4705"/>
    </row>
    <row r="4706" spans="1:35">
      <c r="A4706" s="12"/>
      <c r="B4706"/>
      <c r="E4706"/>
      <c r="J4706"/>
      <c r="O4706"/>
      <c r="T4706"/>
      <c r="Y4706"/>
      <c r="AD4706"/>
      <c r="AI4706"/>
    </row>
    <row r="4707" spans="1:35">
      <c r="A4707" s="12"/>
      <c r="B4707"/>
      <c r="E4707"/>
      <c r="J4707"/>
      <c r="O4707"/>
      <c r="T4707"/>
      <c r="Y4707"/>
      <c r="AD4707"/>
      <c r="AI4707"/>
    </row>
    <row r="4708" spans="1:35">
      <c r="A4708" s="12"/>
      <c r="B4708"/>
      <c r="E4708"/>
      <c r="J4708"/>
      <c r="O4708"/>
      <c r="T4708"/>
      <c r="Y4708"/>
      <c r="AD4708"/>
      <c r="AI4708"/>
    </row>
    <row r="4709" spans="1:35">
      <c r="A4709" s="12"/>
      <c r="B4709"/>
      <c r="E4709"/>
      <c r="J4709"/>
      <c r="O4709"/>
      <c r="T4709"/>
      <c r="Y4709"/>
      <c r="AD4709"/>
      <c r="AI4709"/>
    </row>
    <row r="4710" spans="1:35">
      <c r="A4710" s="12"/>
      <c r="B4710"/>
      <c r="E4710"/>
      <c r="J4710"/>
      <c r="O4710"/>
      <c r="T4710"/>
      <c r="Y4710"/>
      <c r="AD4710"/>
      <c r="AI4710"/>
    </row>
    <row r="4711" spans="1:35">
      <c r="A4711" s="12"/>
      <c r="B4711"/>
      <c r="E4711"/>
      <c r="J4711"/>
      <c r="O4711"/>
      <c r="T4711"/>
      <c r="Y4711"/>
      <c r="AD4711"/>
      <c r="AI4711"/>
    </row>
    <row r="4712" spans="1:35">
      <c r="A4712" s="12"/>
      <c r="B4712"/>
      <c r="E4712"/>
      <c r="J4712"/>
      <c r="O4712"/>
      <c r="T4712"/>
      <c r="Y4712"/>
      <c r="AD4712"/>
      <c r="AI4712"/>
    </row>
    <row r="4713" spans="1:35">
      <c r="A4713" s="12"/>
      <c r="B4713"/>
      <c r="E4713"/>
      <c r="J4713"/>
      <c r="O4713"/>
      <c r="T4713"/>
      <c r="Y4713"/>
      <c r="AD4713"/>
      <c r="AI4713"/>
    </row>
    <row r="4714" spans="1:35">
      <c r="A4714" s="12"/>
      <c r="B4714"/>
      <c r="E4714"/>
      <c r="J4714"/>
      <c r="O4714"/>
      <c r="T4714"/>
      <c r="Y4714"/>
      <c r="AD4714"/>
      <c r="AI4714"/>
    </row>
    <row r="4715" spans="1:35">
      <c r="A4715" s="12"/>
      <c r="B4715"/>
      <c r="E4715"/>
      <c r="J4715"/>
      <c r="O4715"/>
      <c r="T4715"/>
      <c r="Y4715"/>
      <c r="AD4715"/>
      <c r="AI4715"/>
    </row>
    <row r="4716" spans="1:35">
      <c r="A4716" s="12"/>
      <c r="B4716"/>
      <c r="E4716"/>
      <c r="J4716"/>
      <c r="O4716"/>
      <c r="T4716"/>
      <c r="Y4716"/>
      <c r="AD4716"/>
      <c r="AI4716"/>
    </row>
    <row r="4717" spans="1:35">
      <c r="A4717" s="12"/>
      <c r="B4717"/>
      <c r="E4717"/>
      <c r="J4717"/>
      <c r="O4717"/>
      <c r="T4717"/>
      <c r="Y4717"/>
      <c r="AD4717"/>
      <c r="AI4717"/>
    </row>
    <row r="4718" spans="1:35">
      <c r="A4718" s="12"/>
      <c r="B4718"/>
      <c r="E4718"/>
      <c r="J4718"/>
      <c r="O4718"/>
      <c r="T4718"/>
      <c r="Y4718"/>
      <c r="AD4718"/>
      <c r="AI4718"/>
    </row>
    <row r="4719" spans="1:35">
      <c r="A4719" s="12"/>
      <c r="B4719"/>
      <c r="E4719"/>
      <c r="J4719"/>
      <c r="O4719"/>
      <c r="T4719"/>
      <c r="Y4719"/>
      <c r="AD4719"/>
      <c r="AI4719"/>
    </row>
    <row r="4720" spans="1:35">
      <c r="A4720" s="12"/>
      <c r="B4720"/>
      <c r="E4720"/>
      <c r="J4720"/>
      <c r="O4720"/>
      <c r="T4720"/>
      <c r="Y4720"/>
      <c r="AD4720"/>
      <c r="AI4720"/>
    </row>
    <row r="4721" spans="1:35">
      <c r="A4721" s="12"/>
      <c r="B4721"/>
      <c r="E4721"/>
      <c r="J4721"/>
      <c r="O4721"/>
      <c r="T4721"/>
      <c r="Y4721"/>
      <c r="AD4721"/>
      <c r="AI4721"/>
    </row>
    <row r="4722" spans="1:35">
      <c r="A4722" s="12"/>
      <c r="B4722"/>
      <c r="E4722"/>
      <c r="J4722"/>
      <c r="O4722"/>
      <c r="T4722"/>
      <c r="Y4722"/>
      <c r="AD4722"/>
      <c r="AI4722"/>
    </row>
    <row r="4723" spans="1:35">
      <c r="A4723" s="12"/>
      <c r="B4723"/>
      <c r="E4723"/>
      <c r="J4723"/>
      <c r="O4723"/>
      <c r="T4723"/>
      <c r="Y4723"/>
      <c r="AD4723"/>
      <c r="AI4723"/>
    </row>
    <row r="4724" spans="1:35">
      <c r="A4724" s="12"/>
      <c r="B4724"/>
      <c r="E4724"/>
      <c r="J4724"/>
      <c r="O4724"/>
      <c r="T4724"/>
      <c r="Y4724"/>
      <c r="AD4724"/>
      <c r="AI4724"/>
    </row>
    <row r="4725" spans="1:35">
      <c r="A4725" s="12"/>
      <c r="B4725"/>
      <c r="E4725"/>
      <c r="J4725"/>
      <c r="O4725"/>
      <c r="T4725"/>
      <c r="Y4725"/>
      <c r="AD4725"/>
      <c r="AI4725"/>
    </row>
    <row r="4726" spans="1:35">
      <c r="A4726" s="12"/>
      <c r="B4726"/>
      <c r="E4726"/>
      <c r="J4726"/>
      <c r="O4726"/>
      <c r="T4726"/>
      <c r="Y4726"/>
      <c r="AD4726"/>
      <c r="AI4726"/>
    </row>
    <row r="4727" spans="1:35">
      <c r="A4727" s="12"/>
      <c r="B4727"/>
      <c r="E4727"/>
      <c r="J4727"/>
      <c r="O4727"/>
      <c r="T4727"/>
      <c r="Y4727"/>
      <c r="AD4727"/>
      <c r="AI4727"/>
    </row>
    <row r="4728" spans="1:35">
      <c r="A4728" s="12"/>
      <c r="B4728"/>
      <c r="E4728"/>
      <c r="J4728"/>
      <c r="O4728"/>
      <c r="T4728"/>
      <c r="Y4728"/>
      <c r="AD4728"/>
      <c r="AI4728"/>
    </row>
    <row r="4729" spans="1:35">
      <c r="A4729" s="12"/>
      <c r="B4729"/>
      <c r="E4729"/>
      <c r="J4729"/>
      <c r="O4729"/>
      <c r="T4729"/>
      <c r="Y4729"/>
      <c r="AD4729"/>
      <c r="AI4729"/>
    </row>
    <row r="4730" spans="1:35">
      <c r="A4730" s="12"/>
      <c r="B4730"/>
      <c r="E4730"/>
      <c r="J4730"/>
      <c r="O4730"/>
      <c r="T4730"/>
      <c r="Y4730"/>
      <c r="AD4730"/>
      <c r="AI4730"/>
    </row>
    <row r="4731" spans="1:35">
      <c r="A4731" s="12"/>
      <c r="B4731"/>
      <c r="E4731"/>
      <c r="J4731"/>
      <c r="O4731"/>
      <c r="T4731"/>
      <c r="Y4731"/>
      <c r="AD4731"/>
      <c r="AI4731"/>
    </row>
    <row r="4732" spans="1:35">
      <c r="A4732" s="12"/>
      <c r="B4732"/>
      <c r="E4732"/>
      <c r="J4732"/>
      <c r="O4732"/>
      <c r="T4732"/>
      <c r="Y4732"/>
      <c r="AD4732"/>
      <c r="AI4732"/>
    </row>
    <row r="4733" spans="1:35">
      <c r="A4733" s="12"/>
      <c r="B4733"/>
      <c r="E4733"/>
      <c r="J4733"/>
      <c r="O4733"/>
      <c r="T4733"/>
      <c r="Y4733"/>
      <c r="AD4733"/>
      <c r="AI4733"/>
    </row>
    <row r="4734" spans="1:35">
      <c r="A4734" s="12"/>
      <c r="B4734"/>
      <c r="E4734"/>
      <c r="J4734"/>
      <c r="O4734"/>
      <c r="T4734"/>
      <c r="Y4734"/>
      <c r="AD4734"/>
      <c r="AI4734"/>
    </row>
    <row r="4735" spans="1:35">
      <c r="A4735" s="12"/>
      <c r="B4735"/>
      <c r="E4735"/>
      <c r="J4735"/>
      <c r="O4735"/>
      <c r="T4735"/>
      <c r="Y4735"/>
      <c r="AD4735"/>
      <c r="AI4735"/>
    </row>
    <row r="4736" spans="1:35">
      <c r="A4736" s="12"/>
      <c r="B4736"/>
      <c r="E4736"/>
      <c r="J4736"/>
      <c r="O4736"/>
      <c r="T4736"/>
      <c r="Y4736"/>
      <c r="AD4736"/>
      <c r="AI4736"/>
    </row>
    <row r="4737" spans="1:35">
      <c r="A4737" s="12"/>
      <c r="B4737"/>
      <c r="E4737"/>
      <c r="J4737"/>
      <c r="O4737"/>
      <c r="T4737"/>
      <c r="Y4737"/>
      <c r="AD4737"/>
      <c r="AI4737"/>
    </row>
    <row r="4738" spans="1:35">
      <c r="A4738" s="12"/>
      <c r="B4738"/>
      <c r="E4738"/>
      <c r="J4738"/>
      <c r="O4738"/>
      <c r="T4738"/>
      <c r="Y4738"/>
      <c r="AD4738"/>
      <c r="AI4738"/>
    </row>
    <row r="4739" spans="1:35">
      <c r="A4739" s="12"/>
      <c r="B4739"/>
      <c r="E4739"/>
      <c r="J4739"/>
      <c r="O4739"/>
      <c r="T4739"/>
      <c r="Y4739"/>
      <c r="AD4739"/>
      <c r="AI4739"/>
    </row>
    <row r="4740" spans="1:35">
      <c r="A4740" s="12"/>
      <c r="B4740"/>
      <c r="E4740"/>
      <c r="J4740"/>
      <c r="O4740"/>
      <c r="T4740"/>
      <c r="Y4740"/>
      <c r="AD4740"/>
      <c r="AI4740"/>
    </row>
    <row r="4741" spans="1:35">
      <c r="A4741" s="12"/>
      <c r="B4741"/>
      <c r="E4741"/>
      <c r="J4741"/>
      <c r="O4741"/>
      <c r="T4741"/>
      <c r="Y4741"/>
      <c r="AD4741"/>
      <c r="AI4741"/>
    </row>
    <row r="4742" spans="1:35">
      <c r="A4742" s="12"/>
      <c r="B4742"/>
      <c r="E4742"/>
      <c r="J4742"/>
      <c r="O4742"/>
      <c r="T4742"/>
      <c r="Y4742"/>
      <c r="AD4742"/>
      <c r="AI4742"/>
    </row>
    <row r="4743" spans="1:35">
      <c r="A4743" s="12"/>
      <c r="B4743"/>
      <c r="E4743"/>
      <c r="J4743"/>
      <c r="O4743"/>
      <c r="T4743"/>
      <c r="Y4743"/>
      <c r="AD4743"/>
      <c r="AI4743"/>
    </row>
    <row r="4744" spans="1:35">
      <c r="A4744" s="12"/>
      <c r="B4744"/>
      <c r="E4744"/>
      <c r="J4744"/>
      <c r="O4744"/>
      <c r="T4744"/>
      <c r="Y4744"/>
      <c r="AD4744"/>
      <c r="AI4744"/>
    </row>
    <row r="4745" spans="1:35">
      <c r="A4745" s="12"/>
      <c r="B4745"/>
      <c r="E4745"/>
      <c r="J4745"/>
      <c r="O4745"/>
      <c r="T4745"/>
      <c r="Y4745"/>
      <c r="AD4745"/>
      <c r="AI4745"/>
    </row>
    <row r="4746" spans="1:35">
      <c r="A4746" s="12"/>
      <c r="B4746"/>
      <c r="E4746"/>
      <c r="J4746"/>
      <c r="O4746"/>
      <c r="T4746"/>
      <c r="Y4746"/>
      <c r="AD4746"/>
      <c r="AI4746"/>
    </row>
    <row r="4747" spans="1:35">
      <c r="A4747" s="12"/>
      <c r="B4747"/>
      <c r="E4747"/>
      <c r="J4747"/>
      <c r="O4747"/>
      <c r="T4747"/>
      <c r="Y4747"/>
      <c r="AD4747"/>
      <c r="AI4747"/>
    </row>
    <row r="4748" spans="1:35">
      <c r="A4748" s="12"/>
      <c r="B4748"/>
      <c r="E4748"/>
      <c r="J4748"/>
      <c r="O4748"/>
      <c r="T4748"/>
      <c r="Y4748"/>
      <c r="AD4748"/>
      <c r="AI4748"/>
    </row>
    <row r="4749" spans="1:35">
      <c r="A4749" s="12"/>
      <c r="B4749"/>
      <c r="E4749"/>
      <c r="J4749"/>
      <c r="O4749"/>
      <c r="T4749"/>
      <c r="Y4749"/>
      <c r="AD4749"/>
      <c r="AI4749"/>
    </row>
    <row r="4750" spans="1:35">
      <c r="A4750" s="12"/>
      <c r="B4750"/>
      <c r="E4750"/>
      <c r="J4750"/>
      <c r="O4750"/>
      <c r="T4750"/>
      <c r="Y4750"/>
      <c r="AD4750"/>
      <c r="AI4750"/>
    </row>
    <row r="4751" spans="1:35">
      <c r="A4751" s="12"/>
      <c r="B4751"/>
      <c r="E4751"/>
      <c r="J4751"/>
      <c r="O4751"/>
      <c r="T4751"/>
      <c r="Y4751"/>
      <c r="AD4751"/>
      <c r="AI4751"/>
    </row>
    <row r="4752" spans="1:35">
      <c r="A4752" s="12"/>
      <c r="B4752"/>
      <c r="E4752"/>
      <c r="J4752"/>
      <c r="O4752"/>
      <c r="T4752"/>
      <c r="Y4752"/>
      <c r="AD4752"/>
      <c r="AI4752"/>
    </row>
    <row r="4753" spans="1:35">
      <c r="A4753" s="12"/>
      <c r="B4753"/>
      <c r="E4753"/>
      <c r="J4753"/>
      <c r="O4753"/>
      <c r="T4753"/>
      <c r="Y4753"/>
      <c r="AD4753"/>
      <c r="AI4753"/>
    </row>
    <row r="4754" spans="1:35">
      <c r="A4754" s="12"/>
      <c r="B4754"/>
      <c r="E4754"/>
      <c r="J4754"/>
      <c r="O4754"/>
      <c r="T4754"/>
      <c r="Y4754"/>
      <c r="AD4754"/>
      <c r="AI4754"/>
    </row>
    <row r="4755" spans="1:35">
      <c r="A4755" s="12"/>
      <c r="B4755"/>
      <c r="E4755"/>
      <c r="J4755"/>
      <c r="O4755"/>
      <c r="T4755"/>
      <c r="Y4755"/>
      <c r="AD4755"/>
      <c r="AI4755"/>
    </row>
    <row r="4756" spans="1:35">
      <c r="A4756" s="12"/>
      <c r="B4756"/>
      <c r="E4756"/>
      <c r="J4756"/>
      <c r="O4756"/>
      <c r="T4756"/>
      <c r="Y4756"/>
      <c r="AD4756"/>
      <c r="AI4756"/>
    </row>
    <row r="4757" spans="1:35">
      <c r="A4757" s="12"/>
      <c r="B4757"/>
      <c r="E4757"/>
      <c r="J4757"/>
      <c r="O4757"/>
      <c r="T4757"/>
      <c r="Y4757"/>
      <c r="AD4757"/>
      <c r="AI4757"/>
    </row>
    <row r="4758" spans="1:35">
      <c r="A4758" s="12"/>
      <c r="B4758"/>
      <c r="E4758"/>
      <c r="J4758"/>
      <c r="O4758"/>
      <c r="T4758"/>
      <c r="Y4758"/>
      <c r="AD4758"/>
      <c r="AI4758"/>
    </row>
    <row r="4759" spans="1:35">
      <c r="A4759" s="12"/>
      <c r="B4759"/>
      <c r="E4759"/>
      <c r="J4759"/>
      <c r="O4759"/>
      <c r="T4759"/>
      <c r="Y4759"/>
      <c r="AD4759"/>
      <c r="AI4759"/>
    </row>
    <row r="4760" spans="1:35">
      <c r="A4760" s="12"/>
      <c r="B4760"/>
      <c r="E4760"/>
      <c r="J4760"/>
      <c r="O4760"/>
      <c r="T4760"/>
      <c r="Y4760"/>
      <c r="AD4760"/>
      <c r="AI4760"/>
    </row>
    <row r="4761" spans="1:35">
      <c r="A4761" s="12"/>
      <c r="B4761"/>
      <c r="E4761"/>
      <c r="J4761"/>
      <c r="O4761"/>
      <c r="T4761"/>
      <c r="Y4761"/>
      <c r="AD4761"/>
      <c r="AI4761"/>
    </row>
    <row r="4762" spans="1:35">
      <c r="A4762" s="12"/>
      <c r="B4762"/>
      <c r="E4762"/>
      <c r="J4762"/>
      <c r="O4762"/>
      <c r="T4762"/>
      <c r="Y4762"/>
      <c r="AD4762"/>
      <c r="AI4762"/>
    </row>
    <row r="4763" spans="1:35">
      <c r="A4763" s="12"/>
      <c r="B4763"/>
      <c r="E4763"/>
      <c r="J4763"/>
      <c r="O4763"/>
      <c r="T4763"/>
      <c r="Y4763"/>
      <c r="AD4763"/>
      <c r="AI4763"/>
    </row>
    <row r="4764" spans="1:35">
      <c r="A4764" s="12"/>
      <c r="B4764"/>
      <c r="E4764"/>
      <c r="J4764"/>
      <c r="O4764"/>
      <c r="T4764"/>
      <c r="Y4764"/>
      <c r="AD4764"/>
      <c r="AI4764"/>
    </row>
    <row r="4765" spans="1:35">
      <c r="A4765" s="12"/>
      <c r="B4765"/>
      <c r="E4765"/>
      <c r="J4765"/>
      <c r="O4765"/>
      <c r="T4765"/>
      <c r="Y4765"/>
      <c r="AD4765"/>
      <c r="AI4765"/>
    </row>
    <row r="4766" spans="1:35">
      <c r="A4766" s="12"/>
      <c r="B4766"/>
      <c r="E4766"/>
      <c r="J4766"/>
      <c r="O4766"/>
      <c r="T4766"/>
      <c r="Y4766"/>
      <c r="AD4766"/>
      <c r="AI4766"/>
    </row>
    <row r="4767" spans="1:35">
      <c r="A4767" s="12"/>
      <c r="B4767"/>
      <c r="E4767"/>
      <c r="J4767"/>
      <c r="O4767"/>
      <c r="T4767"/>
      <c r="Y4767"/>
      <c r="AD4767"/>
      <c r="AI4767"/>
    </row>
    <row r="4768" spans="1:35">
      <c r="A4768" s="12"/>
      <c r="B4768"/>
      <c r="E4768"/>
      <c r="J4768"/>
      <c r="O4768"/>
      <c r="T4768"/>
      <c r="Y4768"/>
      <c r="AD4768"/>
      <c r="AI4768"/>
    </row>
    <row r="4769" spans="1:35">
      <c r="A4769" s="12"/>
      <c r="B4769"/>
      <c r="E4769"/>
      <c r="J4769"/>
      <c r="O4769"/>
      <c r="T4769"/>
      <c r="Y4769"/>
      <c r="AD4769"/>
      <c r="AI4769"/>
    </row>
    <row r="4770" spans="1:35">
      <c r="A4770" s="12"/>
      <c r="B4770"/>
      <c r="E4770"/>
      <c r="J4770"/>
      <c r="O4770"/>
      <c r="T4770"/>
      <c r="Y4770"/>
      <c r="AD4770"/>
      <c r="AI4770"/>
    </row>
    <row r="4771" spans="1:35">
      <c r="A4771" s="12"/>
      <c r="B4771"/>
      <c r="E4771"/>
      <c r="J4771"/>
      <c r="O4771"/>
      <c r="T4771"/>
      <c r="Y4771"/>
      <c r="AD4771"/>
      <c r="AI4771"/>
    </row>
    <row r="4772" spans="1:35">
      <c r="A4772" s="12"/>
      <c r="B4772"/>
      <c r="E4772"/>
      <c r="J4772"/>
      <c r="O4772"/>
      <c r="T4772"/>
      <c r="Y4772"/>
      <c r="AD4772"/>
      <c r="AI4772"/>
    </row>
    <row r="4773" spans="1:35">
      <c r="A4773" s="12"/>
      <c r="B4773"/>
      <c r="E4773"/>
      <c r="J4773"/>
      <c r="O4773"/>
      <c r="T4773"/>
      <c r="Y4773"/>
      <c r="AD4773"/>
      <c r="AI4773"/>
    </row>
    <row r="4774" spans="1:35">
      <c r="A4774" s="12"/>
      <c r="B4774"/>
      <c r="E4774"/>
      <c r="J4774"/>
      <c r="O4774"/>
      <c r="T4774"/>
      <c r="Y4774"/>
      <c r="AD4774"/>
      <c r="AI4774"/>
    </row>
    <row r="4775" spans="1:35">
      <c r="A4775" s="12"/>
      <c r="B4775"/>
      <c r="E4775"/>
      <c r="J4775"/>
      <c r="O4775"/>
      <c r="T4775"/>
      <c r="Y4775"/>
      <c r="AD4775"/>
      <c r="AI4775"/>
    </row>
    <row r="4776" spans="1:35">
      <c r="A4776" s="12"/>
      <c r="B4776"/>
      <c r="E4776"/>
      <c r="J4776"/>
      <c r="O4776"/>
      <c r="T4776"/>
      <c r="Y4776"/>
      <c r="AD4776"/>
      <c r="AI4776"/>
    </row>
    <row r="4777" spans="1:35">
      <c r="A4777" s="12"/>
      <c r="B4777"/>
      <c r="E4777"/>
      <c r="J4777"/>
      <c r="O4777"/>
      <c r="T4777"/>
      <c r="Y4777"/>
      <c r="AD4777"/>
      <c r="AI4777"/>
    </row>
    <row r="4778" spans="1:35">
      <c r="A4778" s="12"/>
      <c r="B4778"/>
      <c r="E4778"/>
      <c r="J4778"/>
      <c r="O4778"/>
      <c r="T4778"/>
      <c r="Y4778"/>
      <c r="AD4778"/>
      <c r="AI4778"/>
    </row>
    <row r="4779" spans="1:35">
      <c r="A4779" s="12"/>
      <c r="B4779"/>
      <c r="E4779"/>
      <c r="J4779"/>
      <c r="O4779"/>
      <c r="T4779"/>
      <c r="Y4779"/>
      <c r="AD4779"/>
      <c r="AI4779"/>
    </row>
    <row r="4780" spans="1:35">
      <c r="A4780" s="12"/>
      <c r="B4780"/>
      <c r="E4780"/>
      <c r="J4780"/>
      <c r="O4780"/>
      <c r="T4780"/>
      <c r="Y4780"/>
      <c r="AD4780"/>
      <c r="AI4780"/>
    </row>
    <row r="4781" spans="1:35">
      <c r="A4781" s="12"/>
      <c r="B4781"/>
      <c r="E4781"/>
      <c r="J4781"/>
      <c r="O4781"/>
      <c r="T4781"/>
      <c r="Y4781"/>
      <c r="AD4781"/>
      <c r="AI4781"/>
    </row>
    <row r="4782" spans="1:35">
      <c r="A4782" s="12"/>
      <c r="B4782"/>
      <c r="E4782"/>
      <c r="J4782"/>
      <c r="O4782"/>
      <c r="T4782"/>
      <c r="Y4782"/>
      <c r="AD4782"/>
      <c r="AI4782"/>
    </row>
    <row r="4783" spans="1:35">
      <c r="A4783" s="12"/>
      <c r="B4783"/>
      <c r="E4783"/>
      <c r="J4783"/>
      <c r="O4783"/>
      <c r="T4783"/>
      <c r="Y4783"/>
      <c r="AD4783"/>
      <c r="AI4783"/>
    </row>
    <row r="4784" spans="1:35">
      <c r="A4784" s="12"/>
      <c r="B4784"/>
      <c r="E4784"/>
      <c r="J4784"/>
      <c r="O4784"/>
      <c r="T4784"/>
      <c r="Y4784"/>
      <c r="AD4784"/>
      <c r="AI4784"/>
    </row>
    <row r="4785" spans="1:35">
      <c r="A4785" s="12"/>
      <c r="B4785"/>
      <c r="E4785"/>
      <c r="J4785"/>
      <c r="O4785"/>
      <c r="T4785"/>
      <c r="Y4785"/>
      <c r="AD4785"/>
      <c r="AI4785"/>
    </row>
    <row r="4786" spans="1:35">
      <c r="A4786" s="12"/>
      <c r="B4786"/>
      <c r="E4786"/>
      <c r="J4786"/>
      <c r="O4786"/>
      <c r="T4786"/>
      <c r="Y4786"/>
      <c r="AD4786"/>
      <c r="AI4786"/>
    </row>
    <row r="4787" spans="1:35">
      <c r="A4787" s="12"/>
      <c r="B4787"/>
      <c r="E4787"/>
      <c r="J4787"/>
      <c r="O4787"/>
      <c r="T4787"/>
      <c r="Y4787"/>
      <c r="AD4787"/>
      <c r="AI4787"/>
    </row>
    <row r="4788" spans="1:35">
      <c r="A4788" s="12"/>
      <c r="B4788"/>
      <c r="E4788"/>
      <c r="J4788"/>
      <c r="O4788"/>
      <c r="T4788"/>
      <c r="Y4788"/>
      <c r="AD4788"/>
      <c r="AI4788"/>
    </row>
    <row r="4789" spans="1:35">
      <c r="A4789" s="12"/>
      <c r="B4789"/>
      <c r="E4789"/>
      <c r="J4789"/>
      <c r="O4789"/>
      <c r="T4789"/>
      <c r="Y4789"/>
      <c r="AD4789"/>
      <c r="AI4789"/>
    </row>
    <row r="4790" spans="1:35">
      <c r="A4790" s="12"/>
      <c r="B4790"/>
      <c r="E4790"/>
      <c r="J4790"/>
      <c r="O4790"/>
      <c r="T4790"/>
      <c r="Y4790"/>
      <c r="AD4790"/>
      <c r="AI4790"/>
    </row>
    <row r="4791" spans="1:35">
      <c r="A4791" s="12"/>
      <c r="B4791"/>
      <c r="E4791"/>
      <c r="J4791"/>
      <c r="O4791"/>
      <c r="T4791"/>
      <c r="Y4791"/>
      <c r="AD4791"/>
      <c r="AI4791"/>
    </row>
    <row r="4792" spans="1:35">
      <c r="A4792" s="12"/>
      <c r="B4792"/>
      <c r="E4792"/>
      <c r="J4792"/>
      <c r="O4792"/>
      <c r="T4792"/>
      <c r="Y4792"/>
      <c r="AD4792"/>
      <c r="AI4792"/>
    </row>
    <row r="4793" spans="1:35">
      <c r="A4793" s="12"/>
      <c r="B4793"/>
      <c r="E4793"/>
      <c r="J4793"/>
      <c r="O4793"/>
      <c r="T4793"/>
      <c r="Y4793"/>
      <c r="AD4793"/>
      <c r="AI4793"/>
    </row>
    <row r="4794" spans="1:35">
      <c r="A4794" s="12"/>
      <c r="B4794"/>
      <c r="E4794"/>
      <c r="J4794"/>
      <c r="O4794"/>
      <c r="T4794"/>
      <c r="Y4794"/>
      <c r="AD4794"/>
      <c r="AI4794"/>
    </row>
    <row r="4795" spans="1:35">
      <c r="A4795" s="12"/>
      <c r="B4795"/>
      <c r="E4795"/>
      <c r="J4795"/>
      <c r="O4795"/>
      <c r="T4795"/>
      <c r="Y4795"/>
      <c r="AD4795"/>
      <c r="AI4795"/>
    </row>
    <row r="4796" spans="1:35">
      <c r="A4796" s="12"/>
      <c r="B4796"/>
      <c r="E4796"/>
      <c r="J4796"/>
      <c r="O4796"/>
      <c r="T4796"/>
      <c r="Y4796"/>
      <c r="AD4796"/>
      <c r="AI4796"/>
    </row>
    <row r="4797" spans="1:35">
      <c r="A4797" s="12"/>
      <c r="B4797"/>
      <c r="E4797"/>
      <c r="J4797"/>
      <c r="O4797"/>
      <c r="T4797"/>
      <c r="Y4797"/>
      <c r="AD4797"/>
      <c r="AI4797"/>
    </row>
    <row r="4798" spans="1:35">
      <c r="A4798" s="12"/>
      <c r="B4798"/>
      <c r="E4798"/>
      <c r="J4798"/>
      <c r="O4798"/>
      <c r="T4798"/>
      <c r="Y4798"/>
      <c r="AD4798"/>
      <c r="AI4798"/>
    </row>
    <row r="4799" spans="1:35">
      <c r="A4799" s="12"/>
      <c r="B4799"/>
      <c r="E4799"/>
      <c r="J4799"/>
      <c r="O4799"/>
      <c r="T4799"/>
      <c r="Y4799"/>
      <c r="AD4799"/>
      <c r="AI4799"/>
    </row>
    <row r="4800" spans="1:35">
      <c r="A4800" s="12"/>
      <c r="B4800"/>
      <c r="E4800"/>
      <c r="J4800"/>
      <c r="O4800"/>
      <c r="T4800"/>
      <c r="Y4800"/>
      <c r="AD4800"/>
      <c r="AI4800"/>
    </row>
    <row r="4801" spans="1:35">
      <c r="A4801" s="12"/>
      <c r="B4801"/>
      <c r="E4801"/>
      <c r="J4801"/>
      <c r="O4801"/>
      <c r="T4801"/>
      <c r="Y4801"/>
      <c r="AD4801"/>
      <c r="AI4801"/>
    </row>
    <row r="4802" spans="1:35">
      <c r="A4802" s="12"/>
      <c r="B4802"/>
      <c r="E4802"/>
      <c r="J4802"/>
      <c r="O4802"/>
      <c r="T4802"/>
      <c r="Y4802"/>
      <c r="AD4802"/>
      <c r="AI4802"/>
    </row>
    <row r="4803" spans="1:35">
      <c r="A4803" s="12"/>
      <c r="B4803"/>
      <c r="E4803"/>
      <c r="J4803"/>
      <c r="O4803"/>
      <c r="T4803"/>
      <c r="Y4803"/>
      <c r="AD4803"/>
      <c r="AI4803"/>
    </row>
    <row r="4804" spans="1:35">
      <c r="A4804" s="12"/>
      <c r="B4804"/>
      <c r="E4804"/>
      <c r="J4804"/>
      <c r="O4804"/>
      <c r="T4804"/>
      <c r="Y4804"/>
      <c r="AD4804"/>
      <c r="AI4804"/>
    </row>
    <row r="4805" spans="1:35">
      <c r="A4805" s="12"/>
      <c r="B4805"/>
      <c r="E4805"/>
      <c r="J4805"/>
      <c r="O4805"/>
      <c r="T4805"/>
      <c r="Y4805"/>
      <c r="AD4805"/>
      <c r="AI4805"/>
    </row>
    <row r="4806" spans="1:35">
      <c r="A4806" s="12"/>
      <c r="B4806"/>
      <c r="E4806"/>
      <c r="J4806"/>
      <c r="O4806"/>
      <c r="T4806"/>
      <c r="Y4806"/>
      <c r="AD4806"/>
      <c r="AI4806"/>
    </row>
    <row r="4807" spans="1:35">
      <c r="A4807" s="12"/>
      <c r="B4807"/>
      <c r="E4807"/>
      <c r="J4807"/>
      <c r="O4807"/>
      <c r="T4807"/>
      <c r="Y4807"/>
      <c r="AD4807"/>
      <c r="AI4807"/>
    </row>
    <row r="4808" spans="1:35">
      <c r="A4808" s="12"/>
      <c r="B4808"/>
      <c r="E4808"/>
      <c r="J4808"/>
      <c r="O4808"/>
      <c r="T4808"/>
      <c r="Y4808"/>
      <c r="AD4808"/>
      <c r="AI4808"/>
    </row>
    <row r="4809" spans="1:35">
      <c r="A4809" s="12"/>
      <c r="B4809"/>
      <c r="E4809"/>
      <c r="J4809"/>
      <c r="O4809"/>
      <c r="T4809"/>
      <c r="Y4809"/>
      <c r="AD4809"/>
      <c r="AI4809"/>
    </row>
    <row r="4810" spans="1:35">
      <c r="A4810" s="12"/>
      <c r="B4810"/>
      <c r="E4810"/>
      <c r="J4810"/>
      <c r="O4810"/>
      <c r="T4810"/>
      <c r="Y4810"/>
      <c r="AD4810"/>
      <c r="AI4810"/>
    </row>
    <row r="4811" spans="1:35">
      <c r="A4811" s="12"/>
      <c r="B4811"/>
      <c r="E4811"/>
      <c r="J4811"/>
      <c r="O4811"/>
      <c r="T4811"/>
      <c r="Y4811"/>
      <c r="AD4811"/>
      <c r="AI4811"/>
    </row>
    <row r="4812" spans="1:35">
      <c r="A4812" s="12"/>
      <c r="B4812"/>
      <c r="E4812"/>
      <c r="J4812"/>
      <c r="O4812"/>
      <c r="T4812"/>
      <c r="Y4812"/>
      <c r="AD4812"/>
      <c r="AI4812"/>
    </row>
    <row r="4813" spans="1:35">
      <c r="A4813" s="12"/>
      <c r="B4813"/>
      <c r="E4813"/>
      <c r="J4813"/>
      <c r="O4813"/>
      <c r="T4813"/>
      <c r="Y4813"/>
      <c r="AD4813"/>
      <c r="AI4813"/>
    </row>
    <row r="4814" spans="1:35">
      <c r="A4814" s="12"/>
      <c r="B4814"/>
      <c r="E4814"/>
      <c r="J4814"/>
      <c r="O4814"/>
      <c r="T4814"/>
      <c r="Y4814"/>
      <c r="AD4814"/>
      <c r="AI4814"/>
    </row>
    <row r="4815" spans="1:35">
      <c r="A4815" s="12"/>
      <c r="B4815"/>
      <c r="E4815"/>
      <c r="J4815"/>
      <c r="O4815"/>
      <c r="T4815"/>
      <c r="Y4815"/>
      <c r="AD4815"/>
      <c r="AI4815"/>
    </row>
    <row r="4816" spans="1:35">
      <c r="A4816" s="12"/>
      <c r="B4816"/>
      <c r="E4816"/>
      <c r="J4816"/>
      <c r="O4816"/>
      <c r="T4816"/>
      <c r="Y4816"/>
      <c r="AD4816"/>
      <c r="AI4816"/>
    </row>
    <row r="4817" spans="1:35">
      <c r="A4817" s="12"/>
      <c r="B4817"/>
      <c r="E4817"/>
      <c r="J4817"/>
      <c r="O4817"/>
      <c r="T4817"/>
      <c r="Y4817"/>
      <c r="AD4817"/>
      <c r="AI4817"/>
    </row>
    <row r="4818" spans="1:35">
      <c r="A4818" s="12"/>
      <c r="B4818"/>
      <c r="E4818"/>
      <c r="J4818"/>
      <c r="O4818"/>
      <c r="T4818"/>
      <c r="Y4818"/>
      <c r="AD4818"/>
      <c r="AI4818"/>
    </row>
    <row r="4819" spans="1:35">
      <c r="A4819" s="12"/>
      <c r="B4819"/>
      <c r="E4819"/>
      <c r="J4819"/>
      <c r="O4819"/>
      <c r="T4819"/>
      <c r="Y4819"/>
      <c r="AD4819"/>
      <c r="AI4819"/>
    </row>
    <row r="4820" spans="1:35">
      <c r="A4820" s="12"/>
      <c r="B4820"/>
      <c r="E4820"/>
      <c r="J4820"/>
      <c r="O4820"/>
      <c r="T4820"/>
      <c r="Y4820"/>
      <c r="AD4820"/>
      <c r="AI4820"/>
    </row>
    <row r="4821" spans="1:35">
      <c r="A4821" s="12"/>
      <c r="B4821"/>
      <c r="E4821"/>
      <c r="J4821"/>
      <c r="O4821"/>
      <c r="T4821"/>
      <c r="Y4821"/>
      <c r="AD4821"/>
      <c r="AI4821"/>
    </row>
    <row r="4822" spans="1:35">
      <c r="A4822" s="12"/>
      <c r="B4822"/>
      <c r="E4822"/>
      <c r="J4822"/>
      <c r="O4822"/>
      <c r="T4822"/>
      <c r="Y4822"/>
      <c r="AD4822"/>
      <c r="AI4822"/>
    </row>
    <row r="4823" spans="1:35">
      <c r="A4823" s="12"/>
      <c r="B4823"/>
      <c r="E4823"/>
      <c r="J4823"/>
      <c r="O4823"/>
      <c r="T4823"/>
      <c r="Y4823"/>
      <c r="AD4823"/>
      <c r="AI4823"/>
    </row>
    <row r="4824" spans="1:35">
      <c r="A4824" s="12"/>
      <c r="B4824"/>
      <c r="E4824"/>
      <c r="J4824"/>
      <c r="O4824"/>
      <c r="T4824"/>
      <c r="Y4824"/>
      <c r="AD4824"/>
      <c r="AI4824"/>
    </row>
    <row r="4825" spans="1:35">
      <c r="A4825" s="12"/>
      <c r="B4825"/>
      <c r="E4825"/>
      <c r="J4825"/>
      <c r="O4825"/>
      <c r="T4825"/>
      <c r="Y4825"/>
      <c r="AD4825"/>
      <c r="AI4825"/>
    </row>
    <row r="4826" spans="1:35">
      <c r="A4826" s="12"/>
      <c r="B4826"/>
      <c r="E4826"/>
      <c r="J4826"/>
      <c r="O4826"/>
      <c r="T4826"/>
      <c r="Y4826"/>
      <c r="AD4826"/>
      <c r="AI4826"/>
    </row>
    <row r="4827" spans="1:35">
      <c r="A4827" s="12"/>
      <c r="B4827"/>
      <c r="E4827"/>
      <c r="J4827"/>
      <c r="O4827"/>
      <c r="T4827"/>
      <c r="Y4827"/>
      <c r="AD4827"/>
      <c r="AI4827"/>
    </row>
    <row r="4828" spans="1:35">
      <c r="A4828" s="12"/>
      <c r="B4828"/>
      <c r="E4828"/>
      <c r="J4828"/>
      <c r="O4828"/>
      <c r="T4828"/>
      <c r="Y4828"/>
      <c r="AD4828"/>
      <c r="AI4828"/>
    </row>
    <row r="4829" spans="1:35">
      <c r="A4829" s="12"/>
      <c r="B4829"/>
      <c r="E4829"/>
      <c r="J4829"/>
      <c r="O4829"/>
      <c r="T4829"/>
      <c r="Y4829"/>
      <c r="AD4829"/>
      <c r="AI4829"/>
    </row>
    <row r="4830" spans="1:35">
      <c r="A4830" s="12"/>
      <c r="B4830"/>
      <c r="E4830"/>
      <c r="J4830"/>
      <c r="O4830"/>
      <c r="T4830"/>
      <c r="Y4830"/>
      <c r="AD4830"/>
      <c r="AI4830"/>
    </row>
    <row r="4831" spans="1:35">
      <c r="A4831" s="12"/>
      <c r="B4831"/>
      <c r="E4831"/>
      <c r="J4831"/>
      <c r="O4831"/>
      <c r="T4831"/>
      <c r="Y4831"/>
      <c r="AD4831"/>
      <c r="AI4831"/>
    </row>
    <row r="4832" spans="1:35">
      <c r="A4832" s="12"/>
      <c r="B4832"/>
      <c r="E4832"/>
      <c r="J4832"/>
      <c r="O4832"/>
      <c r="T4832"/>
      <c r="Y4832"/>
      <c r="AD4832"/>
      <c r="AI4832"/>
    </row>
    <row r="4833" spans="1:35">
      <c r="A4833" s="12"/>
      <c r="B4833"/>
      <c r="E4833"/>
      <c r="J4833"/>
      <c r="O4833"/>
      <c r="T4833"/>
      <c r="Y4833"/>
      <c r="AD4833"/>
      <c r="AI4833"/>
    </row>
    <row r="4834" spans="1:35">
      <c r="A4834" s="12"/>
      <c r="B4834"/>
      <c r="E4834"/>
      <c r="J4834"/>
      <c r="O4834"/>
      <c r="T4834"/>
      <c r="Y4834"/>
      <c r="AD4834"/>
      <c r="AI4834"/>
    </row>
    <row r="4835" spans="1:35">
      <c r="A4835" s="12"/>
      <c r="B4835"/>
      <c r="E4835"/>
      <c r="J4835"/>
      <c r="O4835"/>
      <c r="T4835"/>
      <c r="Y4835"/>
      <c r="AD4835"/>
      <c r="AI4835"/>
    </row>
    <row r="4836" spans="1:35">
      <c r="A4836" s="12"/>
      <c r="B4836"/>
      <c r="E4836"/>
      <c r="J4836"/>
      <c r="O4836"/>
      <c r="T4836"/>
      <c r="Y4836"/>
      <c r="AD4836"/>
      <c r="AI4836"/>
    </row>
    <row r="4837" spans="1:35">
      <c r="A4837" s="12"/>
      <c r="B4837"/>
      <c r="E4837"/>
      <c r="J4837"/>
      <c r="O4837"/>
      <c r="T4837"/>
      <c r="Y4837"/>
      <c r="AD4837"/>
      <c r="AI4837"/>
    </row>
    <row r="4838" spans="1:35">
      <c r="A4838" s="12"/>
      <c r="B4838"/>
      <c r="E4838"/>
      <c r="J4838"/>
      <c r="O4838"/>
      <c r="T4838"/>
      <c r="Y4838"/>
      <c r="AD4838"/>
      <c r="AI4838"/>
    </row>
    <row r="4839" spans="1:35">
      <c r="A4839" s="12"/>
      <c r="B4839"/>
      <c r="E4839"/>
      <c r="J4839"/>
      <c r="O4839"/>
      <c r="T4839"/>
      <c r="Y4839"/>
      <c r="AD4839"/>
      <c r="AI4839"/>
    </row>
    <row r="4840" spans="1:35">
      <c r="A4840" s="12"/>
      <c r="B4840"/>
      <c r="E4840"/>
      <c r="J4840"/>
      <c r="O4840"/>
      <c r="T4840"/>
      <c r="Y4840"/>
      <c r="AD4840"/>
      <c r="AI4840"/>
    </row>
    <row r="4841" spans="1:35">
      <c r="A4841" s="12"/>
      <c r="B4841"/>
      <c r="E4841"/>
      <c r="J4841"/>
      <c r="O4841"/>
      <c r="T4841"/>
      <c r="Y4841"/>
      <c r="AD4841"/>
      <c r="AI4841"/>
    </row>
    <row r="4842" spans="1:35">
      <c r="A4842" s="12"/>
      <c r="B4842"/>
      <c r="E4842"/>
      <c r="J4842"/>
      <c r="O4842"/>
      <c r="T4842"/>
      <c r="Y4842"/>
      <c r="AD4842"/>
      <c r="AI4842"/>
    </row>
    <row r="4843" spans="1:35">
      <c r="A4843" s="12"/>
      <c r="B4843"/>
      <c r="E4843"/>
      <c r="J4843"/>
      <c r="O4843"/>
      <c r="T4843"/>
      <c r="Y4843"/>
      <c r="AD4843"/>
      <c r="AI4843"/>
    </row>
    <row r="4844" spans="1:35">
      <c r="A4844" s="12"/>
      <c r="B4844"/>
      <c r="E4844"/>
      <c r="J4844"/>
      <c r="O4844"/>
      <c r="T4844"/>
      <c r="Y4844"/>
      <c r="AD4844"/>
      <c r="AI4844"/>
    </row>
    <row r="4845" spans="1:35">
      <c r="A4845" s="12"/>
      <c r="B4845"/>
      <c r="E4845"/>
      <c r="J4845"/>
      <c r="O4845"/>
      <c r="T4845"/>
      <c r="Y4845"/>
      <c r="AD4845"/>
      <c r="AI4845"/>
    </row>
    <row r="4846" spans="1:35">
      <c r="A4846" s="12"/>
      <c r="B4846"/>
      <c r="E4846"/>
      <c r="J4846"/>
      <c r="O4846"/>
      <c r="T4846"/>
      <c r="Y4846"/>
      <c r="AD4846"/>
      <c r="AI4846"/>
    </row>
    <row r="4847" spans="1:35">
      <c r="A4847" s="12"/>
      <c r="B4847"/>
      <c r="E4847"/>
      <c r="J4847"/>
      <c r="O4847"/>
      <c r="T4847"/>
      <c r="Y4847"/>
      <c r="AD4847"/>
      <c r="AI4847"/>
    </row>
    <row r="4848" spans="1:35">
      <c r="A4848" s="12"/>
      <c r="B4848"/>
      <c r="E4848"/>
      <c r="J4848"/>
      <c r="O4848"/>
      <c r="T4848"/>
      <c r="Y4848"/>
      <c r="AD4848"/>
      <c r="AI4848"/>
    </row>
    <row r="4849" spans="1:35">
      <c r="A4849" s="12"/>
      <c r="B4849"/>
      <c r="E4849"/>
      <c r="J4849"/>
      <c r="O4849"/>
      <c r="T4849"/>
      <c r="Y4849"/>
      <c r="AD4849"/>
      <c r="AI4849"/>
    </row>
    <row r="4850" spans="1:35">
      <c r="A4850" s="12"/>
      <c r="B4850"/>
      <c r="E4850"/>
      <c r="J4850"/>
      <c r="O4850"/>
      <c r="T4850"/>
      <c r="Y4850"/>
      <c r="AD4850"/>
      <c r="AI4850"/>
    </row>
    <row r="4851" spans="1:35">
      <c r="A4851" s="12"/>
      <c r="B4851"/>
      <c r="E4851"/>
      <c r="J4851"/>
      <c r="O4851"/>
      <c r="T4851"/>
      <c r="Y4851"/>
      <c r="AD4851"/>
      <c r="AI4851"/>
    </row>
    <row r="4852" spans="1:35">
      <c r="A4852" s="12"/>
      <c r="B4852"/>
      <c r="E4852"/>
      <c r="J4852"/>
      <c r="O4852"/>
      <c r="T4852"/>
      <c r="Y4852"/>
      <c r="AD4852"/>
      <c r="AI4852"/>
    </row>
    <row r="4853" spans="1:35">
      <c r="A4853" s="12"/>
      <c r="B4853"/>
      <c r="E4853"/>
      <c r="J4853"/>
      <c r="O4853"/>
      <c r="T4853"/>
      <c r="Y4853"/>
      <c r="AD4853"/>
      <c r="AI4853"/>
    </row>
    <row r="4854" spans="1:35">
      <c r="A4854" s="12"/>
      <c r="B4854"/>
      <c r="E4854"/>
      <c r="J4854"/>
      <c r="O4854"/>
      <c r="T4854"/>
      <c r="Y4854"/>
      <c r="AD4854"/>
      <c r="AI4854"/>
    </row>
    <row r="4855" spans="1:35">
      <c r="A4855" s="12"/>
      <c r="B4855"/>
      <c r="E4855"/>
      <c r="J4855"/>
      <c r="O4855"/>
      <c r="T4855"/>
      <c r="Y4855"/>
      <c r="AD4855"/>
      <c r="AI4855"/>
    </row>
    <row r="4856" spans="1:35">
      <c r="A4856" s="12"/>
      <c r="B4856"/>
      <c r="E4856"/>
      <c r="J4856"/>
      <c r="O4856"/>
      <c r="T4856"/>
      <c r="Y4856"/>
      <c r="AD4856"/>
      <c r="AI4856"/>
    </row>
    <row r="4857" spans="1:35">
      <c r="A4857" s="12"/>
      <c r="B4857"/>
      <c r="E4857"/>
      <c r="J4857"/>
      <c r="O4857"/>
      <c r="T4857"/>
      <c r="Y4857"/>
      <c r="AD4857"/>
      <c r="AI4857"/>
    </row>
    <row r="4858" spans="1:35">
      <c r="A4858" s="12"/>
      <c r="B4858"/>
      <c r="E4858"/>
      <c r="J4858"/>
      <c r="O4858"/>
      <c r="T4858"/>
      <c r="Y4858"/>
      <c r="AD4858"/>
      <c r="AI4858"/>
    </row>
    <row r="4859" spans="1:35">
      <c r="A4859" s="12"/>
      <c r="B4859"/>
      <c r="E4859"/>
      <c r="J4859"/>
      <c r="O4859"/>
      <c r="T4859"/>
      <c r="Y4859"/>
      <c r="AD4859"/>
      <c r="AI4859"/>
    </row>
    <row r="4860" spans="1:35">
      <c r="A4860" s="12"/>
      <c r="B4860"/>
      <c r="E4860"/>
      <c r="J4860"/>
      <c r="O4860"/>
      <c r="T4860"/>
      <c r="Y4860"/>
      <c r="AD4860"/>
      <c r="AI4860"/>
    </row>
    <row r="4861" spans="1:35">
      <c r="A4861" s="12"/>
      <c r="B4861"/>
      <c r="E4861"/>
      <c r="J4861"/>
      <c r="O4861"/>
      <c r="T4861"/>
      <c r="Y4861"/>
      <c r="AD4861"/>
      <c r="AI4861"/>
    </row>
    <row r="4862" spans="1:35">
      <c r="A4862" s="12"/>
      <c r="B4862"/>
      <c r="E4862"/>
      <c r="J4862"/>
      <c r="O4862"/>
      <c r="T4862"/>
      <c r="Y4862"/>
      <c r="AD4862"/>
      <c r="AI4862"/>
    </row>
    <row r="4863" spans="1:35">
      <c r="A4863" s="12"/>
      <c r="B4863"/>
      <c r="E4863"/>
      <c r="J4863"/>
      <c r="O4863"/>
      <c r="T4863"/>
      <c r="Y4863"/>
      <c r="AD4863"/>
      <c r="AI4863"/>
    </row>
    <row r="4864" spans="1:35">
      <c r="A4864" s="12"/>
      <c r="B4864"/>
      <c r="E4864"/>
      <c r="J4864"/>
      <c r="O4864"/>
      <c r="T4864"/>
      <c r="Y4864"/>
      <c r="AD4864"/>
      <c r="AI4864"/>
    </row>
    <row r="4865" spans="1:35">
      <c r="A4865" s="12"/>
      <c r="B4865"/>
      <c r="E4865"/>
      <c r="J4865"/>
      <c r="O4865"/>
      <c r="T4865"/>
      <c r="Y4865"/>
      <c r="AD4865"/>
      <c r="AI4865"/>
    </row>
    <row r="4866" spans="1:35">
      <c r="A4866" s="12"/>
      <c r="B4866"/>
      <c r="E4866"/>
      <c r="J4866"/>
      <c r="O4866"/>
      <c r="T4866"/>
      <c r="Y4866"/>
      <c r="AD4866"/>
      <c r="AI4866"/>
    </row>
    <row r="4867" spans="1:35">
      <c r="A4867" s="12"/>
      <c r="B4867"/>
      <c r="E4867"/>
      <c r="J4867"/>
      <c r="O4867"/>
      <c r="T4867"/>
      <c r="Y4867"/>
      <c r="AD4867"/>
      <c r="AI4867"/>
    </row>
    <row r="4868" spans="1:35">
      <c r="A4868" s="12"/>
      <c r="B4868"/>
      <c r="E4868"/>
      <c r="J4868"/>
      <c r="O4868"/>
      <c r="T4868"/>
      <c r="Y4868"/>
      <c r="AD4868"/>
      <c r="AI4868"/>
    </row>
    <row r="4869" spans="1:35">
      <c r="A4869" s="12"/>
      <c r="B4869"/>
      <c r="E4869"/>
      <c r="J4869"/>
      <c r="O4869"/>
      <c r="T4869"/>
      <c r="Y4869"/>
      <c r="AD4869"/>
      <c r="AI4869"/>
    </row>
    <row r="4870" spans="1:35">
      <c r="A4870" s="12"/>
      <c r="B4870"/>
      <c r="E4870"/>
      <c r="J4870"/>
      <c r="O4870"/>
      <c r="T4870"/>
      <c r="Y4870"/>
      <c r="AD4870"/>
      <c r="AI4870"/>
    </row>
    <row r="4871" spans="1:35">
      <c r="A4871" s="12"/>
      <c r="B4871"/>
      <c r="E4871"/>
      <c r="J4871"/>
      <c r="O4871"/>
      <c r="T4871"/>
      <c r="Y4871"/>
      <c r="AD4871"/>
      <c r="AI4871"/>
    </row>
    <row r="4872" spans="1:35">
      <c r="A4872" s="12"/>
      <c r="B4872"/>
      <c r="E4872"/>
      <c r="J4872"/>
      <c r="O4872"/>
      <c r="T4872"/>
      <c r="Y4872"/>
      <c r="AD4872"/>
      <c r="AI4872"/>
    </row>
    <row r="4873" spans="1:35">
      <c r="A4873" s="12"/>
      <c r="B4873"/>
      <c r="E4873"/>
      <c r="J4873"/>
      <c r="O4873"/>
      <c r="T4873"/>
      <c r="Y4873"/>
      <c r="AD4873"/>
      <c r="AI4873"/>
    </row>
    <row r="4874" spans="1:35">
      <c r="A4874" s="12"/>
      <c r="B4874"/>
      <c r="E4874"/>
      <c r="J4874"/>
      <c r="O4874"/>
      <c r="T4874"/>
      <c r="Y4874"/>
      <c r="AD4874"/>
      <c r="AI4874"/>
    </row>
    <row r="4875" spans="1:35">
      <c r="A4875" s="12"/>
      <c r="B4875"/>
      <c r="E4875"/>
      <c r="J4875"/>
      <c r="O4875"/>
      <c r="T4875"/>
      <c r="Y4875"/>
      <c r="AD4875"/>
      <c r="AI4875"/>
    </row>
    <row r="4876" spans="1:35">
      <c r="A4876" s="12"/>
      <c r="B4876"/>
      <c r="E4876"/>
      <c r="J4876"/>
      <c r="O4876"/>
      <c r="T4876"/>
      <c r="Y4876"/>
      <c r="AD4876"/>
      <c r="AI4876"/>
    </row>
    <row r="4877" spans="1:35">
      <c r="A4877" s="12"/>
      <c r="B4877"/>
      <c r="E4877"/>
      <c r="J4877"/>
      <c r="O4877"/>
      <c r="T4877"/>
      <c r="Y4877"/>
      <c r="AD4877"/>
      <c r="AI4877"/>
    </row>
    <row r="4878" spans="1:35">
      <c r="A4878" s="12"/>
      <c r="B4878"/>
      <c r="E4878"/>
      <c r="J4878"/>
      <c r="O4878"/>
      <c r="T4878"/>
      <c r="Y4878"/>
      <c r="AD4878"/>
      <c r="AI4878"/>
    </row>
    <row r="4879" spans="1:35">
      <c r="A4879" s="12"/>
      <c r="B4879"/>
      <c r="E4879"/>
      <c r="J4879"/>
      <c r="O4879"/>
      <c r="T4879"/>
      <c r="Y4879"/>
      <c r="AD4879"/>
      <c r="AI4879"/>
    </row>
    <row r="4880" spans="1:35">
      <c r="A4880" s="12"/>
      <c r="B4880"/>
      <c r="E4880"/>
      <c r="J4880"/>
      <c r="O4880"/>
      <c r="T4880"/>
      <c r="Y4880"/>
      <c r="AD4880"/>
      <c r="AI4880"/>
    </row>
    <row r="4881" spans="1:35">
      <c r="A4881" s="12"/>
      <c r="B4881"/>
      <c r="E4881"/>
      <c r="J4881"/>
      <c r="O4881"/>
      <c r="T4881"/>
      <c r="Y4881"/>
      <c r="AD4881"/>
      <c r="AI4881"/>
    </row>
    <row r="4882" spans="1:35">
      <c r="A4882" s="12"/>
      <c r="B4882"/>
      <c r="E4882"/>
      <c r="J4882"/>
      <c r="O4882"/>
      <c r="T4882"/>
      <c r="Y4882"/>
      <c r="AD4882"/>
      <c r="AI4882"/>
    </row>
    <row r="4883" spans="1:35">
      <c r="A4883" s="12"/>
      <c r="B4883"/>
      <c r="E4883"/>
      <c r="J4883"/>
      <c r="O4883"/>
      <c r="T4883"/>
      <c r="Y4883"/>
      <c r="AD4883"/>
      <c r="AI4883"/>
    </row>
    <row r="4884" spans="1:35">
      <c r="A4884" s="12"/>
      <c r="B4884"/>
      <c r="E4884"/>
      <c r="J4884"/>
      <c r="O4884"/>
      <c r="T4884"/>
      <c r="Y4884"/>
      <c r="AD4884"/>
      <c r="AI4884"/>
    </row>
    <row r="4885" spans="1:35">
      <c r="A4885" s="12"/>
      <c r="B4885"/>
      <c r="E4885"/>
      <c r="J4885"/>
      <c r="O4885"/>
      <c r="T4885"/>
      <c r="Y4885"/>
      <c r="AD4885"/>
      <c r="AI4885"/>
    </row>
    <row r="4886" spans="1:35">
      <c r="A4886" s="12"/>
      <c r="B4886"/>
      <c r="E4886"/>
      <c r="J4886"/>
      <c r="O4886"/>
      <c r="T4886"/>
      <c r="Y4886"/>
      <c r="AD4886"/>
      <c r="AI4886"/>
    </row>
    <row r="4887" spans="1:35">
      <c r="A4887" s="12"/>
      <c r="B4887"/>
      <c r="E4887"/>
      <c r="J4887"/>
      <c r="O4887"/>
      <c r="T4887"/>
      <c r="Y4887"/>
      <c r="AD4887"/>
      <c r="AI4887"/>
    </row>
    <row r="4888" spans="1:35">
      <c r="A4888" s="12"/>
      <c r="B4888"/>
      <c r="E4888"/>
      <c r="J4888"/>
      <c r="O4888"/>
      <c r="T4888"/>
      <c r="Y4888"/>
      <c r="AD4888"/>
      <c r="AI4888"/>
    </row>
    <row r="4889" spans="1:35">
      <c r="A4889" s="12"/>
      <c r="B4889"/>
      <c r="E4889"/>
      <c r="J4889"/>
      <c r="O4889"/>
      <c r="T4889"/>
      <c r="Y4889"/>
      <c r="AD4889"/>
      <c r="AI4889"/>
    </row>
    <row r="4890" spans="1:35">
      <c r="A4890" s="12"/>
      <c r="B4890"/>
      <c r="E4890"/>
      <c r="J4890"/>
      <c r="O4890"/>
      <c r="T4890"/>
      <c r="Y4890"/>
      <c r="AD4890"/>
      <c r="AI4890"/>
    </row>
    <row r="4891" spans="1:35">
      <c r="A4891" s="12"/>
      <c r="B4891"/>
      <c r="E4891"/>
      <c r="J4891"/>
      <c r="O4891"/>
      <c r="T4891"/>
      <c r="Y4891"/>
      <c r="AD4891"/>
      <c r="AI4891"/>
    </row>
    <row r="4892" spans="1:35">
      <c r="A4892" s="12"/>
      <c r="B4892"/>
      <c r="E4892"/>
      <c r="J4892"/>
      <c r="O4892"/>
      <c r="T4892"/>
      <c r="Y4892"/>
      <c r="AD4892"/>
      <c r="AI4892"/>
    </row>
    <row r="4893" spans="1:35">
      <c r="A4893" s="12"/>
      <c r="B4893"/>
      <c r="E4893"/>
      <c r="J4893"/>
      <c r="O4893"/>
      <c r="T4893"/>
      <c r="Y4893"/>
      <c r="AD4893"/>
      <c r="AI4893"/>
    </row>
    <row r="4894" spans="1:35">
      <c r="A4894" s="12"/>
      <c r="B4894"/>
      <c r="E4894"/>
      <c r="J4894"/>
      <c r="O4894"/>
      <c r="T4894"/>
      <c r="Y4894"/>
      <c r="AD4894"/>
      <c r="AI4894"/>
    </row>
    <row r="4895" spans="1:35">
      <c r="A4895" s="12"/>
      <c r="B4895"/>
      <c r="E4895"/>
      <c r="J4895"/>
      <c r="O4895"/>
      <c r="T4895"/>
      <c r="Y4895"/>
      <c r="AD4895"/>
      <c r="AI4895"/>
    </row>
    <row r="4896" spans="1:35">
      <c r="A4896" s="12"/>
      <c r="B4896"/>
      <c r="E4896"/>
      <c r="J4896"/>
      <c r="O4896"/>
      <c r="T4896"/>
      <c r="Y4896"/>
      <c r="AD4896"/>
      <c r="AI4896"/>
    </row>
    <row r="4897" spans="1:35">
      <c r="A4897" s="12"/>
      <c r="B4897"/>
      <c r="E4897"/>
      <c r="J4897"/>
      <c r="O4897"/>
      <c r="T4897"/>
      <c r="Y4897"/>
      <c r="AD4897"/>
      <c r="AI4897"/>
    </row>
    <row r="4898" spans="1:35">
      <c r="A4898" s="12"/>
      <c r="B4898"/>
      <c r="E4898"/>
      <c r="J4898"/>
      <c r="O4898"/>
      <c r="T4898"/>
      <c r="Y4898"/>
      <c r="AD4898"/>
      <c r="AI4898"/>
    </row>
    <row r="4899" spans="1:35">
      <c r="A4899" s="12"/>
      <c r="B4899"/>
      <c r="E4899"/>
      <c r="J4899"/>
      <c r="O4899"/>
      <c r="T4899"/>
      <c r="Y4899"/>
      <c r="AD4899"/>
      <c r="AI4899"/>
    </row>
    <row r="4900" spans="1:35">
      <c r="A4900" s="12"/>
      <c r="B4900"/>
      <c r="E4900"/>
      <c r="J4900"/>
      <c r="O4900"/>
      <c r="T4900"/>
      <c r="Y4900"/>
      <c r="AD4900"/>
      <c r="AI4900"/>
    </row>
    <row r="4901" spans="1:35">
      <c r="A4901" s="12"/>
      <c r="B4901"/>
      <c r="E4901"/>
      <c r="J4901"/>
      <c r="O4901"/>
      <c r="T4901"/>
      <c r="Y4901"/>
      <c r="AD4901"/>
      <c r="AI4901"/>
    </row>
    <row r="4902" spans="1:35">
      <c r="A4902" s="12"/>
      <c r="B4902"/>
      <c r="E4902"/>
      <c r="J4902"/>
      <c r="O4902"/>
      <c r="T4902"/>
      <c r="Y4902"/>
      <c r="AD4902"/>
      <c r="AI4902"/>
    </row>
    <row r="4903" spans="1:35">
      <c r="A4903" s="12"/>
      <c r="B4903"/>
      <c r="E4903"/>
      <c r="J4903"/>
      <c r="O4903"/>
      <c r="T4903"/>
      <c r="Y4903"/>
      <c r="AD4903"/>
      <c r="AI4903"/>
    </row>
    <row r="4904" spans="1:35">
      <c r="A4904" s="12"/>
      <c r="B4904"/>
      <c r="E4904"/>
      <c r="J4904"/>
      <c r="O4904"/>
      <c r="T4904"/>
      <c r="Y4904"/>
      <c r="AD4904"/>
      <c r="AI4904"/>
    </row>
    <row r="4905" spans="1:35">
      <c r="A4905" s="12"/>
      <c r="B4905"/>
      <c r="E4905"/>
      <c r="J4905"/>
      <c r="O4905"/>
      <c r="T4905"/>
      <c r="Y4905"/>
      <c r="AD4905"/>
      <c r="AI4905"/>
    </row>
    <row r="4906" spans="1:35">
      <c r="A4906" s="12"/>
      <c r="B4906"/>
      <c r="E4906"/>
      <c r="J4906"/>
      <c r="O4906"/>
      <c r="T4906"/>
      <c r="Y4906"/>
      <c r="AD4906"/>
      <c r="AI4906"/>
    </row>
    <row r="4907" spans="1:35">
      <c r="A4907" s="12"/>
      <c r="B4907"/>
      <c r="E4907"/>
      <c r="J4907"/>
      <c r="O4907"/>
      <c r="T4907"/>
      <c r="Y4907"/>
      <c r="AD4907"/>
      <c r="AI4907"/>
    </row>
    <row r="4908" spans="1:35">
      <c r="A4908" s="12"/>
      <c r="B4908"/>
      <c r="E4908"/>
      <c r="J4908"/>
      <c r="O4908"/>
      <c r="T4908"/>
      <c r="Y4908"/>
      <c r="AD4908"/>
      <c r="AI4908"/>
    </row>
    <row r="4909" spans="1:35">
      <c r="A4909" s="12"/>
      <c r="B4909"/>
      <c r="E4909"/>
      <c r="J4909"/>
      <c r="O4909"/>
      <c r="T4909"/>
      <c r="Y4909"/>
      <c r="AD4909"/>
      <c r="AI4909"/>
    </row>
    <row r="4910" spans="1:35">
      <c r="A4910" s="12"/>
      <c r="B4910"/>
      <c r="E4910"/>
      <c r="J4910"/>
      <c r="O4910"/>
      <c r="T4910"/>
      <c r="Y4910"/>
      <c r="AD4910"/>
      <c r="AI4910"/>
    </row>
    <row r="4911" spans="1:35">
      <c r="A4911" s="12"/>
      <c r="B4911"/>
      <c r="E4911"/>
      <c r="J4911"/>
      <c r="O4911"/>
      <c r="T4911"/>
      <c r="Y4911"/>
      <c r="AD4911"/>
      <c r="AI4911"/>
    </row>
    <row r="4912" spans="1:35">
      <c r="A4912" s="12"/>
      <c r="B4912"/>
      <c r="E4912"/>
      <c r="J4912"/>
      <c r="O4912"/>
      <c r="T4912"/>
      <c r="Y4912"/>
      <c r="AD4912"/>
      <c r="AI4912"/>
    </row>
    <row r="4913" spans="1:35">
      <c r="A4913" s="12"/>
      <c r="B4913"/>
      <c r="E4913"/>
      <c r="J4913"/>
      <c r="O4913"/>
      <c r="T4913"/>
      <c r="Y4913"/>
      <c r="AD4913"/>
      <c r="AI4913"/>
    </row>
    <row r="4914" spans="1:35">
      <c r="A4914" s="12"/>
      <c r="B4914"/>
      <c r="E4914"/>
      <c r="J4914"/>
      <c r="O4914"/>
      <c r="T4914"/>
      <c r="Y4914"/>
      <c r="AD4914"/>
      <c r="AI4914"/>
    </row>
    <row r="4915" spans="1:35">
      <c r="A4915" s="12"/>
      <c r="B4915"/>
      <c r="E4915"/>
      <c r="J4915"/>
      <c r="O4915"/>
      <c r="T4915"/>
      <c r="Y4915"/>
      <c r="AD4915"/>
      <c r="AI4915"/>
    </row>
    <row r="4916" spans="1:35">
      <c r="A4916" s="12"/>
      <c r="B4916"/>
      <c r="E4916"/>
      <c r="J4916"/>
      <c r="O4916"/>
      <c r="T4916"/>
      <c r="Y4916"/>
      <c r="AD4916"/>
      <c r="AI4916"/>
    </row>
    <row r="4917" spans="1:35">
      <c r="A4917" s="12"/>
      <c r="B4917"/>
      <c r="E4917"/>
      <c r="J4917"/>
      <c r="O4917"/>
      <c r="T4917"/>
      <c r="Y4917"/>
      <c r="AD4917"/>
      <c r="AI4917"/>
    </row>
    <row r="4918" spans="1:35">
      <c r="A4918" s="12"/>
      <c r="B4918"/>
      <c r="E4918"/>
      <c r="J4918"/>
      <c r="O4918"/>
      <c r="T4918"/>
      <c r="Y4918"/>
      <c r="AD4918"/>
      <c r="AI4918"/>
    </row>
    <row r="4919" spans="1:35">
      <c r="A4919" s="12"/>
      <c r="B4919"/>
      <c r="E4919"/>
      <c r="J4919"/>
      <c r="O4919"/>
      <c r="T4919"/>
      <c r="Y4919"/>
      <c r="AD4919"/>
      <c r="AI4919"/>
    </row>
    <row r="4920" spans="1:35">
      <c r="A4920" s="12"/>
      <c r="B4920"/>
      <c r="E4920"/>
      <c r="J4920"/>
      <c r="O4920"/>
      <c r="T4920"/>
      <c r="Y4920"/>
      <c r="AD4920"/>
      <c r="AI4920"/>
    </row>
    <row r="4921" spans="1:35">
      <c r="A4921" s="12"/>
      <c r="B4921"/>
      <c r="E4921"/>
      <c r="J4921"/>
      <c r="O4921"/>
      <c r="T4921"/>
      <c r="Y4921"/>
      <c r="AD4921"/>
      <c r="AI4921"/>
    </row>
    <row r="4922" spans="1:35">
      <c r="A4922" s="12"/>
      <c r="B4922"/>
      <c r="E4922"/>
      <c r="J4922"/>
      <c r="O4922"/>
      <c r="T4922"/>
      <c r="Y4922"/>
      <c r="AD4922"/>
      <c r="AI4922"/>
    </row>
    <row r="4923" spans="1:35">
      <c r="A4923" s="12"/>
      <c r="B4923"/>
      <c r="E4923"/>
      <c r="J4923"/>
      <c r="O4923"/>
      <c r="T4923"/>
      <c r="Y4923"/>
      <c r="AD4923"/>
      <c r="AI4923"/>
    </row>
    <row r="4924" spans="1:35">
      <c r="A4924" s="12"/>
      <c r="B4924"/>
      <c r="E4924"/>
      <c r="J4924"/>
      <c r="O4924"/>
      <c r="T4924"/>
      <c r="Y4924"/>
      <c r="AD4924"/>
      <c r="AI4924"/>
    </row>
    <row r="4925" spans="1:35">
      <c r="A4925" s="12"/>
      <c r="B4925"/>
      <c r="E4925"/>
      <c r="J4925"/>
      <c r="O4925"/>
      <c r="T4925"/>
      <c r="Y4925"/>
      <c r="AD4925"/>
      <c r="AI4925"/>
    </row>
    <row r="4926" spans="1:35">
      <c r="A4926" s="12"/>
      <c r="B4926"/>
      <c r="E4926"/>
      <c r="J4926"/>
      <c r="O4926"/>
      <c r="T4926"/>
      <c r="Y4926"/>
      <c r="AD4926"/>
      <c r="AI4926"/>
    </row>
    <row r="4927" spans="1:35">
      <c r="A4927" s="12"/>
      <c r="B4927"/>
      <c r="E4927"/>
      <c r="J4927"/>
      <c r="O4927"/>
      <c r="T4927"/>
      <c r="Y4927"/>
      <c r="AD4927"/>
      <c r="AI4927"/>
    </row>
    <row r="4928" spans="1:35">
      <c r="A4928" s="12"/>
      <c r="B4928"/>
      <c r="E4928"/>
      <c r="J4928"/>
      <c r="O4928"/>
      <c r="T4928"/>
      <c r="Y4928"/>
      <c r="AD4928"/>
      <c r="AI4928"/>
    </row>
    <row r="4929" spans="1:35">
      <c r="A4929" s="12"/>
      <c r="B4929"/>
      <c r="E4929"/>
      <c r="J4929"/>
      <c r="O4929"/>
      <c r="T4929"/>
      <c r="Y4929"/>
      <c r="AD4929"/>
      <c r="AI4929"/>
    </row>
    <row r="4930" spans="1:35">
      <c r="A4930" s="12"/>
      <c r="B4930"/>
      <c r="E4930"/>
      <c r="J4930"/>
      <c r="O4930"/>
      <c r="T4930"/>
      <c r="Y4930"/>
      <c r="AD4930"/>
      <c r="AI4930"/>
    </row>
    <row r="4931" spans="1:35">
      <c r="A4931" s="12"/>
      <c r="B4931"/>
      <c r="E4931"/>
      <c r="J4931"/>
      <c r="O4931"/>
      <c r="T4931"/>
      <c r="Y4931"/>
      <c r="AD4931"/>
      <c r="AI4931"/>
    </row>
    <row r="4932" spans="1:35">
      <c r="A4932" s="12"/>
      <c r="B4932"/>
      <c r="E4932"/>
      <c r="J4932"/>
      <c r="O4932"/>
      <c r="T4932"/>
      <c r="Y4932"/>
      <c r="AD4932"/>
      <c r="AI4932"/>
    </row>
    <row r="4933" spans="1:35">
      <c r="A4933" s="12"/>
      <c r="B4933"/>
      <c r="E4933"/>
      <c r="J4933"/>
      <c r="O4933"/>
      <c r="T4933"/>
      <c r="Y4933"/>
      <c r="AD4933"/>
      <c r="AI4933"/>
    </row>
    <row r="4934" spans="1:35">
      <c r="A4934" s="12"/>
      <c r="B4934"/>
      <c r="E4934"/>
      <c r="J4934"/>
      <c r="O4934"/>
      <c r="T4934"/>
      <c r="Y4934"/>
      <c r="AD4934"/>
      <c r="AI4934"/>
    </row>
    <row r="4935" spans="1:35">
      <c r="A4935" s="12"/>
      <c r="B4935"/>
      <c r="E4935"/>
      <c r="J4935"/>
      <c r="O4935"/>
      <c r="T4935"/>
      <c r="Y4935"/>
      <c r="AD4935"/>
      <c r="AI4935"/>
    </row>
    <row r="4936" spans="1:35">
      <c r="A4936" s="12"/>
      <c r="B4936"/>
      <c r="E4936"/>
      <c r="J4936"/>
      <c r="O4936"/>
      <c r="T4936"/>
      <c r="Y4936"/>
      <c r="AD4936"/>
      <c r="AI4936"/>
    </row>
    <row r="4937" spans="1:35">
      <c r="A4937" s="12"/>
      <c r="B4937"/>
      <c r="E4937"/>
      <c r="J4937"/>
      <c r="O4937"/>
      <c r="T4937"/>
      <c r="Y4937"/>
      <c r="AD4937"/>
      <c r="AI4937"/>
    </row>
    <row r="4938" spans="1:35">
      <c r="A4938" s="12"/>
      <c r="B4938"/>
      <c r="E4938"/>
      <c r="J4938"/>
      <c r="O4938"/>
      <c r="T4938"/>
      <c r="Y4938"/>
      <c r="AD4938"/>
      <c r="AI4938"/>
    </row>
    <row r="4939" spans="1:35">
      <c r="A4939" s="12"/>
      <c r="B4939"/>
      <c r="E4939"/>
      <c r="J4939"/>
      <c r="O4939"/>
      <c r="T4939"/>
      <c r="Y4939"/>
      <c r="AD4939"/>
      <c r="AI4939"/>
    </row>
    <row r="4940" spans="1:35">
      <c r="A4940" s="12"/>
      <c r="B4940"/>
      <c r="E4940"/>
      <c r="J4940"/>
      <c r="O4940"/>
      <c r="T4940"/>
      <c r="Y4940"/>
      <c r="AD4940"/>
      <c r="AI4940"/>
    </row>
    <row r="4941" spans="1:35">
      <c r="A4941" s="12"/>
      <c r="B4941"/>
      <c r="E4941"/>
      <c r="J4941"/>
      <c r="O4941"/>
      <c r="T4941"/>
      <c r="Y4941"/>
      <c r="AD4941"/>
      <c r="AI4941"/>
    </row>
    <row r="4942" spans="1:35">
      <c r="A4942" s="12"/>
      <c r="B4942"/>
      <c r="E4942"/>
      <c r="J4942"/>
      <c r="O4942"/>
      <c r="T4942"/>
      <c r="Y4942"/>
      <c r="AD4942"/>
      <c r="AI4942"/>
    </row>
    <row r="4943" spans="1:35">
      <c r="A4943" s="12"/>
      <c r="B4943"/>
      <c r="E4943"/>
      <c r="J4943"/>
      <c r="O4943"/>
      <c r="T4943"/>
      <c r="Y4943"/>
      <c r="AD4943"/>
      <c r="AI4943"/>
    </row>
    <row r="4944" spans="1:35">
      <c r="A4944" s="12"/>
      <c r="B4944"/>
      <c r="E4944"/>
      <c r="J4944"/>
      <c r="O4944"/>
      <c r="T4944"/>
      <c r="Y4944"/>
      <c r="AD4944"/>
      <c r="AI4944"/>
    </row>
    <row r="4945" spans="1:35">
      <c r="A4945" s="12"/>
      <c r="B4945"/>
      <c r="E4945"/>
      <c r="J4945"/>
      <c r="O4945"/>
      <c r="T4945"/>
      <c r="Y4945"/>
      <c r="AD4945"/>
      <c r="AI4945"/>
    </row>
    <row r="4946" spans="1:35">
      <c r="A4946" s="12"/>
      <c r="B4946"/>
      <c r="E4946"/>
      <c r="J4946"/>
      <c r="O4946"/>
      <c r="T4946"/>
      <c r="Y4946"/>
      <c r="AD4946"/>
      <c r="AI4946"/>
    </row>
    <row r="4947" spans="1:35">
      <c r="A4947" s="12"/>
      <c r="B4947"/>
      <c r="E4947"/>
      <c r="J4947"/>
      <c r="O4947"/>
      <c r="T4947"/>
      <c r="Y4947"/>
      <c r="AD4947"/>
      <c r="AI4947"/>
    </row>
    <row r="4948" spans="1:35">
      <c r="A4948" s="12"/>
      <c r="B4948"/>
      <c r="E4948"/>
      <c r="J4948"/>
      <c r="O4948"/>
      <c r="T4948"/>
      <c r="Y4948"/>
      <c r="AD4948"/>
      <c r="AI4948"/>
    </row>
    <row r="4949" spans="1:35">
      <c r="A4949" s="12"/>
      <c r="B4949"/>
      <c r="E4949"/>
      <c r="J4949"/>
      <c r="O4949"/>
      <c r="T4949"/>
      <c r="Y4949"/>
      <c r="AD4949"/>
      <c r="AI4949"/>
    </row>
    <row r="4950" spans="1:35">
      <c r="A4950" s="12"/>
      <c r="B4950"/>
      <c r="E4950"/>
      <c r="J4950"/>
      <c r="O4950"/>
      <c r="T4950"/>
      <c r="Y4950"/>
      <c r="AD4950"/>
      <c r="AI4950"/>
    </row>
    <row r="4951" spans="1:35">
      <c r="A4951" s="12"/>
      <c r="B4951"/>
      <c r="E4951"/>
      <c r="J4951"/>
      <c r="O4951"/>
      <c r="T4951"/>
      <c r="Y4951"/>
      <c r="AD4951"/>
      <c r="AI4951"/>
    </row>
    <row r="4952" spans="1:35">
      <c r="A4952" s="12"/>
      <c r="B4952"/>
      <c r="E4952"/>
      <c r="J4952"/>
      <c r="O4952"/>
      <c r="T4952"/>
      <c r="Y4952"/>
      <c r="AD4952"/>
      <c r="AI4952"/>
    </row>
    <row r="4953" spans="1:35">
      <c r="A4953" s="12"/>
      <c r="B4953"/>
      <c r="E4953"/>
      <c r="J4953"/>
      <c r="O4953"/>
      <c r="T4953"/>
      <c r="Y4953"/>
      <c r="AD4953"/>
      <c r="AI4953"/>
    </row>
    <row r="4954" spans="1:35">
      <c r="A4954" s="12"/>
      <c r="B4954"/>
      <c r="E4954"/>
      <c r="J4954"/>
      <c r="O4954"/>
      <c r="T4954"/>
      <c r="Y4954"/>
      <c r="AD4954"/>
      <c r="AI4954"/>
    </row>
    <row r="4955" spans="1:35">
      <c r="A4955" s="12"/>
      <c r="B4955"/>
      <c r="E4955"/>
      <c r="J4955"/>
      <c r="O4955"/>
      <c r="T4955"/>
      <c r="Y4955"/>
      <c r="AD4955"/>
      <c r="AI4955"/>
    </row>
    <row r="4956" spans="1:35">
      <c r="A4956" s="12"/>
      <c r="B4956"/>
      <c r="E4956"/>
      <c r="J4956"/>
      <c r="O4956"/>
      <c r="T4956"/>
      <c r="Y4956"/>
      <c r="AD4956"/>
      <c r="AI4956"/>
    </row>
    <row r="4957" spans="1:35">
      <c r="A4957" s="12"/>
      <c r="B4957"/>
      <c r="E4957"/>
      <c r="J4957"/>
      <c r="O4957"/>
      <c r="T4957"/>
      <c r="Y4957"/>
      <c r="AD4957"/>
      <c r="AI4957"/>
    </row>
    <row r="4958" spans="1:35">
      <c r="A4958" s="12"/>
      <c r="B4958"/>
      <c r="E4958"/>
      <c r="J4958"/>
      <c r="O4958"/>
      <c r="T4958"/>
      <c r="Y4958"/>
      <c r="AD4958"/>
      <c r="AI4958"/>
    </row>
    <row r="4959" spans="1:35">
      <c r="A4959" s="12"/>
      <c r="B4959"/>
      <c r="E4959"/>
      <c r="J4959"/>
      <c r="O4959"/>
      <c r="T4959"/>
      <c r="Y4959"/>
      <c r="AD4959"/>
      <c r="AI4959"/>
    </row>
    <row r="4960" spans="1:35">
      <c r="A4960" s="12"/>
      <c r="B4960"/>
      <c r="E4960"/>
      <c r="J4960"/>
      <c r="O4960"/>
      <c r="T4960"/>
      <c r="Y4960"/>
      <c r="AD4960"/>
      <c r="AI4960"/>
    </row>
    <row r="4961" spans="1:35">
      <c r="A4961" s="12"/>
      <c r="B4961"/>
      <c r="E4961"/>
      <c r="J4961"/>
      <c r="O4961"/>
      <c r="T4961"/>
      <c r="Y4961"/>
      <c r="AD4961"/>
      <c r="AI4961"/>
    </row>
    <row r="4962" spans="1:35">
      <c r="A4962" s="12"/>
      <c r="B4962"/>
      <c r="E4962"/>
      <c r="J4962"/>
      <c r="O4962"/>
      <c r="T4962"/>
      <c r="Y4962"/>
      <c r="AD4962"/>
      <c r="AI4962"/>
    </row>
    <row r="4963" spans="1:35">
      <c r="A4963" s="12"/>
      <c r="B4963"/>
      <c r="E4963"/>
      <c r="J4963"/>
      <c r="O4963"/>
      <c r="T4963"/>
      <c r="Y4963"/>
      <c r="AD4963"/>
      <c r="AI4963"/>
    </row>
    <row r="4964" spans="1:35">
      <c r="A4964" s="12"/>
      <c r="B4964"/>
      <c r="E4964"/>
      <c r="J4964"/>
      <c r="O4964"/>
      <c r="T4964"/>
      <c r="Y4964"/>
      <c r="AD4964"/>
      <c r="AI4964"/>
    </row>
    <row r="4965" spans="1:35">
      <c r="A4965" s="12"/>
      <c r="B4965"/>
      <c r="E4965"/>
      <c r="J4965"/>
      <c r="O4965"/>
      <c r="T4965"/>
      <c r="Y4965"/>
      <c r="AD4965"/>
      <c r="AI4965"/>
    </row>
    <row r="4966" spans="1:35">
      <c r="A4966" s="12"/>
      <c r="B4966"/>
      <c r="E4966"/>
      <c r="J4966"/>
      <c r="O4966"/>
      <c r="T4966"/>
      <c r="Y4966"/>
      <c r="AD4966"/>
      <c r="AI4966"/>
    </row>
    <row r="4967" spans="1:35">
      <c r="A4967" s="12"/>
      <c r="B4967"/>
      <c r="E4967"/>
      <c r="J4967"/>
      <c r="O4967"/>
      <c r="T4967"/>
      <c r="Y4967"/>
      <c r="AD4967"/>
      <c r="AI4967"/>
    </row>
    <row r="4968" spans="1:35">
      <c r="A4968" s="12"/>
      <c r="B4968"/>
      <c r="E4968"/>
      <c r="J4968"/>
      <c r="O4968"/>
      <c r="T4968"/>
      <c r="Y4968"/>
      <c r="AD4968"/>
      <c r="AI4968"/>
    </row>
    <row r="4969" spans="1:35">
      <c r="A4969" s="12"/>
      <c r="B4969"/>
      <c r="E4969"/>
      <c r="J4969"/>
      <c r="O4969"/>
      <c r="T4969"/>
      <c r="Y4969"/>
      <c r="AD4969"/>
      <c r="AI4969"/>
    </row>
    <row r="4970" spans="1:35">
      <c r="A4970" s="12"/>
      <c r="B4970"/>
      <c r="E4970"/>
      <c r="J4970"/>
      <c r="O4970"/>
      <c r="T4970"/>
      <c r="Y4970"/>
      <c r="AD4970"/>
      <c r="AI4970"/>
    </row>
    <row r="4971" spans="1:35">
      <c r="A4971" s="12"/>
      <c r="B4971"/>
      <c r="E4971"/>
      <c r="J4971"/>
      <c r="O4971"/>
      <c r="T4971"/>
      <c r="Y4971"/>
      <c r="AD4971"/>
      <c r="AI4971"/>
    </row>
    <row r="4972" spans="1:35">
      <c r="A4972" s="12"/>
      <c r="B4972"/>
      <c r="E4972"/>
      <c r="J4972"/>
      <c r="O4972"/>
      <c r="T4972"/>
      <c r="Y4972"/>
      <c r="AD4972"/>
      <c r="AI4972"/>
    </row>
    <row r="4973" spans="1:35">
      <c r="A4973" s="12"/>
      <c r="B4973"/>
      <c r="E4973"/>
      <c r="J4973"/>
      <c r="O4973"/>
      <c r="T4973"/>
      <c r="Y4973"/>
      <c r="AD4973"/>
      <c r="AI4973"/>
    </row>
    <row r="4974" spans="1:35">
      <c r="A4974" s="12"/>
      <c r="B4974"/>
      <c r="E4974"/>
      <c r="J4974"/>
      <c r="O4974"/>
      <c r="T4974"/>
      <c r="Y4974"/>
      <c r="AD4974"/>
      <c r="AI4974"/>
    </row>
    <row r="4975" spans="1:35">
      <c r="A4975" s="12"/>
      <c r="B4975"/>
      <c r="E4975"/>
      <c r="J4975"/>
      <c r="O4975"/>
      <c r="T4975"/>
      <c r="Y4975"/>
      <c r="AD4975"/>
      <c r="AI4975"/>
    </row>
    <row r="4976" spans="1:35">
      <c r="A4976" s="12"/>
      <c r="B4976"/>
      <c r="E4976"/>
      <c r="J4976"/>
      <c r="O4976"/>
      <c r="T4976"/>
      <c r="Y4976"/>
      <c r="AD4976"/>
      <c r="AI4976"/>
    </row>
    <row r="4977" spans="1:35">
      <c r="A4977" s="12"/>
      <c r="B4977"/>
      <c r="E4977"/>
      <c r="J4977"/>
      <c r="O4977"/>
      <c r="T4977"/>
      <c r="Y4977"/>
      <c r="AD4977"/>
      <c r="AI4977"/>
    </row>
    <row r="4978" spans="1:35">
      <c r="A4978" s="12"/>
      <c r="B4978"/>
      <c r="E4978"/>
      <c r="J4978"/>
      <c r="O4978"/>
      <c r="T4978"/>
      <c r="Y4978"/>
      <c r="AD4978"/>
      <c r="AI4978"/>
    </row>
    <row r="4979" spans="1:35">
      <c r="A4979" s="12"/>
      <c r="B4979"/>
      <c r="E4979"/>
      <c r="J4979"/>
      <c r="O4979"/>
      <c r="T4979"/>
      <c r="Y4979"/>
      <c r="AD4979"/>
      <c r="AI4979"/>
    </row>
    <row r="4980" spans="1:35">
      <c r="A4980" s="12"/>
      <c r="B4980"/>
      <c r="E4980"/>
      <c r="J4980"/>
      <c r="O4980"/>
      <c r="T4980"/>
      <c r="Y4980"/>
      <c r="AD4980"/>
      <c r="AI4980"/>
    </row>
    <row r="4981" spans="1:35">
      <c r="A4981" s="12"/>
      <c r="B4981"/>
      <c r="E4981"/>
      <c r="J4981"/>
      <c r="O4981"/>
      <c r="T4981"/>
      <c r="Y4981"/>
      <c r="AD4981"/>
      <c r="AI4981"/>
    </row>
    <row r="4982" spans="1:35">
      <c r="A4982" s="12"/>
      <c r="B4982"/>
      <c r="E4982"/>
      <c r="J4982"/>
      <c r="O4982"/>
      <c r="T4982"/>
      <c r="Y4982"/>
      <c r="AD4982"/>
      <c r="AI4982"/>
    </row>
    <row r="4983" spans="1:35">
      <c r="A4983" s="12"/>
      <c r="B4983"/>
      <c r="E4983"/>
      <c r="J4983"/>
      <c r="O4983"/>
      <c r="T4983"/>
      <c r="Y4983"/>
      <c r="AD4983"/>
      <c r="AI4983"/>
    </row>
    <row r="4984" spans="1:35">
      <c r="A4984" s="12"/>
      <c r="B4984"/>
      <c r="E4984"/>
      <c r="J4984"/>
      <c r="O4984"/>
      <c r="T4984"/>
      <c r="Y4984"/>
      <c r="AD4984"/>
      <c r="AI4984"/>
    </row>
    <row r="4985" spans="1:35">
      <c r="A4985" s="12"/>
      <c r="B4985"/>
      <c r="E4985"/>
      <c r="J4985"/>
      <c r="O4985"/>
      <c r="T4985"/>
      <c r="Y4985"/>
      <c r="AD4985"/>
      <c r="AI4985"/>
    </row>
    <row r="4986" spans="1:35">
      <c r="A4986" s="12"/>
      <c r="B4986"/>
      <c r="E4986"/>
      <c r="J4986"/>
      <c r="O4986"/>
      <c r="T4986"/>
      <c r="Y4986"/>
      <c r="AD4986"/>
      <c r="AI4986"/>
    </row>
    <row r="4987" spans="1:35">
      <c r="A4987" s="12"/>
      <c r="B4987"/>
      <c r="E4987"/>
      <c r="J4987"/>
      <c r="O4987"/>
      <c r="T4987"/>
      <c r="Y4987"/>
      <c r="AD4987"/>
      <c r="AI4987"/>
    </row>
    <row r="4988" spans="1:35">
      <c r="A4988" s="12"/>
      <c r="B4988"/>
      <c r="E4988"/>
      <c r="J4988"/>
      <c r="O4988"/>
      <c r="T4988"/>
      <c r="Y4988"/>
      <c r="AD4988"/>
      <c r="AI4988"/>
    </row>
    <row r="4989" spans="1:35">
      <c r="A4989" s="12"/>
      <c r="B4989"/>
      <c r="E4989"/>
      <c r="J4989"/>
      <c r="O4989"/>
      <c r="T4989"/>
      <c r="Y4989"/>
      <c r="AD4989"/>
      <c r="AI4989"/>
    </row>
    <row r="4990" spans="1:35">
      <c r="A4990" s="12"/>
      <c r="B4990"/>
      <c r="E4990"/>
      <c r="J4990"/>
      <c r="O4990"/>
      <c r="T4990"/>
      <c r="Y4990"/>
      <c r="AD4990"/>
      <c r="AI4990"/>
    </row>
    <row r="4991" spans="1:35">
      <c r="A4991" s="12"/>
      <c r="B4991"/>
      <c r="E4991"/>
      <c r="J4991"/>
      <c r="O4991"/>
      <c r="T4991"/>
      <c r="Y4991"/>
      <c r="AD4991"/>
      <c r="AI4991"/>
    </row>
    <row r="4992" spans="1:35">
      <c r="A4992" s="12"/>
      <c r="B4992"/>
      <c r="E4992"/>
      <c r="J4992"/>
      <c r="O4992"/>
      <c r="T4992"/>
      <c r="Y4992"/>
      <c r="AD4992"/>
      <c r="AI4992"/>
    </row>
    <row r="4993" spans="1:35">
      <c r="A4993" s="12"/>
      <c r="B4993"/>
      <c r="E4993"/>
      <c r="J4993"/>
      <c r="O4993"/>
      <c r="T4993"/>
      <c r="Y4993"/>
      <c r="AD4993"/>
      <c r="AI4993"/>
    </row>
    <row r="4994" spans="1:35">
      <c r="A4994" s="12"/>
      <c r="B4994"/>
      <c r="E4994"/>
      <c r="J4994"/>
      <c r="O4994"/>
      <c r="T4994"/>
      <c r="Y4994"/>
      <c r="AD4994"/>
      <c r="AI4994"/>
    </row>
    <row r="4995" spans="1:35">
      <c r="A4995" s="12"/>
      <c r="B4995"/>
      <c r="E4995"/>
      <c r="J4995"/>
      <c r="O4995"/>
      <c r="T4995"/>
      <c r="Y4995"/>
      <c r="AD4995"/>
      <c r="AI4995"/>
    </row>
    <row r="4996" spans="1:35">
      <c r="A4996" s="12"/>
      <c r="B4996"/>
      <c r="E4996"/>
      <c r="J4996"/>
      <c r="O4996"/>
      <c r="T4996"/>
      <c r="Y4996"/>
      <c r="AD4996"/>
      <c r="AI4996"/>
    </row>
    <row r="4997" spans="1:35">
      <c r="A4997" s="12"/>
      <c r="B4997"/>
      <c r="E4997"/>
      <c r="J4997"/>
      <c r="O4997"/>
      <c r="T4997"/>
      <c r="Y4997"/>
      <c r="AD4997"/>
      <c r="AI4997"/>
    </row>
    <row r="4998" spans="1:35">
      <c r="A4998" s="12"/>
      <c r="B4998"/>
      <c r="E4998"/>
      <c r="J4998"/>
      <c r="O4998"/>
      <c r="T4998"/>
      <c r="Y4998"/>
      <c r="AD4998"/>
      <c r="AI4998"/>
    </row>
    <row r="4999" spans="1:35">
      <c r="A4999" s="12"/>
      <c r="B4999"/>
      <c r="E4999"/>
      <c r="J4999"/>
      <c r="O4999"/>
      <c r="T4999"/>
      <c r="Y4999"/>
      <c r="AD4999"/>
      <c r="AI4999"/>
    </row>
    <row r="5000" spans="1:35">
      <c r="A5000" s="12"/>
      <c r="B5000"/>
      <c r="E5000"/>
      <c r="J5000"/>
      <c r="O5000"/>
      <c r="T5000"/>
      <c r="Y5000"/>
      <c r="AD5000"/>
      <c r="AI5000"/>
    </row>
    <row r="5001" spans="1:35">
      <c r="A5001" s="12"/>
      <c r="B5001"/>
      <c r="E5001"/>
      <c r="J5001"/>
      <c r="O5001"/>
      <c r="T5001"/>
      <c r="Y5001"/>
      <c r="AD5001"/>
      <c r="AI5001"/>
    </row>
    <row r="5002" spans="1:35">
      <c r="A5002" s="12"/>
      <c r="B5002"/>
      <c r="E5002"/>
      <c r="J5002"/>
      <c r="O5002"/>
      <c r="T5002"/>
      <c r="Y5002"/>
      <c r="AD5002"/>
      <c r="AI5002"/>
    </row>
    <row r="5003" spans="1:35">
      <c r="A5003" s="12"/>
      <c r="B5003"/>
      <c r="E5003"/>
      <c r="J5003"/>
      <c r="O5003"/>
      <c r="T5003"/>
      <c r="Y5003"/>
      <c r="AD5003"/>
      <c r="AI5003"/>
    </row>
    <row r="5004" spans="1:35">
      <c r="A5004" s="12"/>
      <c r="B5004"/>
      <c r="E5004"/>
      <c r="J5004"/>
      <c r="O5004"/>
      <c r="T5004"/>
      <c r="Y5004"/>
      <c r="AD5004"/>
      <c r="AI5004"/>
    </row>
    <row r="5005" spans="1:35">
      <c r="A5005" s="12"/>
      <c r="B5005"/>
      <c r="E5005"/>
      <c r="J5005"/>
      <c r="O5005"/>
      <c r="T5005"/>
      <c r="Y5005"/>
      <c r="AD5005"/>
      <c r="AI5005"/>
    </row>
    <row r="5006" spans="1:35">
      <c r="A5006" s="12"/>
      <c r="B5006"/>
      <c r="E5006"/>
      <c r="J5006"/>
      <c r="O5006"/>
      <c r="T5006"/>
      <c r="Y5006"/>
      <c r="AD5006"/>
      <c r="AI5006"/>
    </row>
    <row r="5007" spans="1:35">
      <c r="A5007" s="12"/>
      <c r="B5007"/>
      <c r="E5007"/>
      <c r="J5007"/>
      <c r="O5007"/>
      <c r="T5007"/>
      <c r="Y5007"/>
      <c r="AD5007"/>
      <c r="AI5007"/>
    </row>
    <row r="5008" spans="1:35">
      <c r="A5008" s="12"/>
      <c r="B5008"/>
      <c r="E5008"/>
      <c r="J5008"/>
      <c r="O5008"/>
      <c r="T5008"/>
      <c r="Y5008"/>
      <c r="AD5008"/>
      <c r="AI5008"/>
    </row>
    <row r="5009" spans="1:35">
      <c r="A5009" s="12"/>
      <c r="B5009"/>
      <c r="E5009"/>
      <c r="J5009"/>
      <c r="O5009"/>
      <c r="T5009"/>
      <c r="Y5009"/>
      <c r="AD5009"/>
      <c r="AI5009"/>
    </row>
    <row r="5010" spans="1:35">
      <c r="A5010" s="12"/>
      <c r="B5010"/>
      <c r="E5010"/>
      <c r="J5010"/>
      <c r="O5010"/>
      <c r="T5010"/>
      <c r="Y5010"/>
      <c r="AD5010"/>
      <c r="AI5010"/>
    </row>
    <row r="5011" spans="1:35">
      <c r="A5011" s="12"/>
      <c r="B5011"/>
      <c r="E5011"/>
      <c r="J5011"/>
      <c r="O5011"/>
      <c r="T5011"/>
      <c r="Y5011"/>
      <c r="AD5011"/>
      <c r="AI5011"/>
    </row>
    <row r="5012" spans="1:35">
      <c r="A5012" s="12"/>
      <c r="B5012"/>
      <c r="E5012"/>
      <c r="J5012"/>
      <c r="O5012"/>
      <c r="T5012"/>
      <c r="Y5012"/>
      <c r="AD5012"/>
      <c r="AI5012"/>
    </row>
    <row r="5013" spans="1:35">
      <c r="A5013" s="12"/>
      <c r="B5013"/>
      <c r="E5013"/>
      <c r="J5013"/>
      <c r="O5013"/>
      <c r="T5013"/>
      <c r="Y5013"/>
      <c r="AD5013"/>
      <c r="AI5013"/>
    </row>
    <row r="5014" spans="1:35">
      <c r="A5014" s="12"/>
      <c r="B5014"/>
      <c r="E5014"/>
      <c r="J5014"/>
      <c r="O5014"/>
      <c r="T5014"/>
      <c r="Y5014"/>
      <c r="AD5014"/>
      <c r="AI5014"/>
    </row>
    <row r="5015" spans="1:35">
      <c r="A5015" s="12"/>
      <c r="B5015"/>
      <c r="E5015"/>
      <c r="J5015"/>
      <c r="O5015"/>
      <c r="T5015"/>
      <c r="Y5015"/>
      <c r="AD5015"/>
      <c r="AI5015"/>
    </row>
    <row r="5016" spans="1:35">
      <c r="A5016" s="12"/>
      <c r="B5016"/>
      <c r="E5016"/>
      <c r="J5016"/>
      <c r="O5016"/>
      <c r="T5016"/>
      <c r="Y5016"/>
      <c r="AD5016"/>
      <c r="AI5016"/>
    </row>
    <row r="5017" spans="1:35">
      <c r="A5017" s="12"/>
      <c r="B5017"/>
      <c r="E5017"/>
      <c r="J5017"/>
      <c r="O5017"/>
      <c r="T5017"/>
      <c r="Y5017"/>
      <c r="AD5017"/>
      <c r="AI5017"/>
    </row>
    <row r="5018" spans="1:35">
      <c r="A5018" s="12"/>
      <c r="B5018"/>
      <c r="E5018"/>
      <c r="J5018"/>
      <c r="O5018"/>
      <c r="T5018"/>
      <c r="Y5018"/>
      <c r="AD5018"/>
      <c r="AI5018"/>
    </row>
    <row r="5019" spans="1:35">
      <c r="A5019" s="12"/>
      <c r="B5019"/>
      <c r="E5019"/>
      <c r="J5019"/>
      <c r="O5019"/>
      <c r="T5019"/>
      <c r="Y5019"/>
      <c r="AD5019"/>
      <c r="AI5019"/>
    </row>
    <row r="5020" spans="1:35">
      <c r="A5020" s="12"/>
      <c r="B5020"/>
      <c r="E5020"/>
      <c r="J5020"/>
      <c r="O5020"/>
      <c r="T5020"/>
      <c r="Y5020"/>
      <c r="AD5020"/>
      <c r="AI5020"/>
    </row>
    <row r="5021" spans="1:35">
      <c r="A5021" s="12"/>
      <c r="B5021"/>
      <c r="E5021"/>
      <c r="J5021"/>
      <c r="O5021"/>
      <c r="T5021"/>
      <c r="Y5021"/>
      <c r="AD5021"/>
      <c r="AI5021"/>
    </row>
    <row r="5022" spans="1:35">
      <c r="A5022" s="12"/>
      <c r="B5022"/>
      <c r="E5022"/>
      <c r="J5022"/>
      <c r="O5022"/>
      <c r="T5022"/>
      <c r="Y5022"/>
      <c r="AD5022"/>
      <c r="AI5022"/>
    </row>
    <row r="5023" spans="1:35">
      <c r="A5023" s="12"/>
      <c r="B5023"/>
      <c r="E5023"/>
      <c r="J5023"/>
      <c r="O5023"/>
      <c r="T5023"/>
      <c r="Y5023"/>
      <c r="AD5023"/>
      <c r="AI5023"/>
    </row>
    <row r="5024" spans="1:35">
      <c r="A5024" s="12"/>
      <c r="B5024"/>
      <c r="E5024"/>
      <c r="J5024"/>
      <c r="O5024"/>
      <c r="T5024"/>
      <c r="Y5024"/>
      <c r="AD5024"/>
      <c r="AI5024"/>
    </row>
    <row r="5025" spans="1:35">
      <c r="A5025" s="12"/>
      <c r="B5025"/>
      <c r="E5025"/>
      <c r="J5025"/>
      <c r="O5025"/>
      <c r="T5025"/>
      <c r="Y5025"/>
      <c r="AD5025"/>
      <c r="AI5025"/>
    </row>
    <row r="5026" spans="1:35">
      <c r="A5026" s="12"/>
      <c r="B5026"/>
      <c r="E5026"/>
      <c r="J5026"/>
      <c r="O5026"/>
      <c r="T5026"/>
      <c r="Y5026"/>
      <c r="AD5026"/>
      <c r="AI5026"/>
    </row>
    <row r="5027" spans="1:35">
      <c r="A5027" s="12"/>
      <c r="B5027"/>
      <c r="E5027"/>
      <c r="J5027"/>
      <c r="O5027"/>
      <c r="T5027"/>
      <c r="Y5027"/>
      <c r="AD5027"/>
      <c r="AI5027"/>
    </row>
    <row r="5028" spans="1:35">
      <c r="A5028" s="12"/>
      <c r="B5028"/>
      <c r="E5028"/>
      <c r="J5028"/>
      <c r="O5028"/>
      <c r="T5028"/>
      <c r="Y5028"/>
      <c r="AD5028"/>
      <c r="AI5028"/>
    </row>
    <row r="5029" spans="1:35">
      <c r="A5029" s="12"/>
      <c r="B5029"/>
      <c r="E5029"/>
      <c r="J5029"/>
      <c r="O5029"/>
      <c r="T5029"/>
      <c r="Y5029"/>
      <c r="AD5029"/>
      <c r="AI5029"/>
    </row>
    <row r="5030" spans="1:35">
      <c r="A5030" s="12"/>
      <c r="B5030"/>
      <c r="E5030"/>
      <c r="J5030"/>
      <c r="O5030"/>
      <c r="T5030"/>
      <c r="Y5030"/>
      <c r="AD5030"/>
      <c r="AI5030"/>
    </row>
    <row r="5031" spans="1:35">
      <c r="A5031" s="12"/>
      <c r="B5031"/>
      <c r="E5031"/>
      <c r="J5031"/>
      <c r="O5031"/>
      <c r="T5031"/>
      <c r="Y5031"/>
      <c r="AD5031"/>
      <c r="AI5031"/>
    </row>
    <row r="5032" spans="1:35">
      <c r="A5032" s="12"/>
      <c r="B5032"/>
      <c r="E5032"/>
      <c r="J5032"/>
      <c r="O5032"/>
      <c r="T5032"/>
      <c r="Y5032"/>
      <c r="AD5032"/>
      <c r="AI5032"/>
    </row>
    <row r="5033" spans="1:35">
      <c r="A5033" s="12"/>
      <c r="B5033"/>
      <c r="E5033"/>
      <c r="J5033"/>
      <c r="O5033"/>
      <c r="T5033"/>
      <c r="Y5033"/>
      <c r="AD5033"/>
      <c r="AI5033"/>
    </row>
    <row r="5034" spans="1:35">
      <c r="A5034" s="12"/>
      <c r="B5034"/>
      <c r="E5034"/>
      <c r="J5034"/>
      <c r="O5034"/>
      <c r="T5034"/>
      <c r="Y5034"/>
      <c r="AD5034"/>
      <c r="AI5034"/>
    </row>
    <row r="5035" spans="1:35">
      <c r="A5035" s="12"/>
      <c r="B5035"/>
      <c r="E5035"/>
      <c r="J5035"/>
      <c r="O5035"/>
      <c r="T5035"/>
      <c r="Y5035"/>
      <c r="AD5035"/>
      <c r="AI5035"/>
    </row>
    <row r="5036" spans="1:35">
      <c r="A5036" s="12"/>
      <c r="B5036"/>
      <c r="E5036"/>
      <c r="J5036"/>
      <c r="O5036"/>
      <c r="T5036"/>
      <c r="Y5036"/>
      <c r="AD5036"/>
      <c r="AI5036"/>
    </row>
    <row r="5037" spans="1:35">
      <c r="A5037" s="12"/>
      <c r="B5037"/>
      <c r="E5037"/>
      <c r="J5037"/>
      <c r="O5037"/>
      <c r="T5037"/>
      <c r="Y5037"/>
      <c r="AD5037"/>
      <c r="AI5037"/>
    </row>
    <row r="5038" spans="1:35">
      <c r="A5038" s="12"/>
      <c r="B5038"/>
      <c r="E5038"/>
      <c r="J5038"/>
      <c r="O5038"/>
      <c r="T5038"/>
      <c r="Y5038"/>
      <c r="AD5038"/>
      <c r="AI5038"/>
    </row>
    <row r="5039" spans="1:35">
      <c r="A5039" s="12"/>
      <c r="B5039"/>
      <c r="E5039"/>
      <c r="J5039"/>
      <c r="O5039"/>
      <c r="T5039"/>
      <c r="Y5039"/>
      <c r="AD5039"/>
      <c r="AI5039"/>
    </row>
    <row r="5040" spans="1:35">
      <c r="A5040" s="12"/>
      <c r="B5040"/>
      <c r="E5040"/>
      <c r="J5040"/>
      <c r="O5040"/>
      <c r="T5040"/>
      <c r="Y5040"/>
      <c r="AD5040"/>
      <c r="AI5040"/>
    </row>
    <row r="5041" spans="1:35">
      <c r="A5041" s="12"/>
      <c r="B5041"/>
      <c r="E5041"/>
      <c r="J5041"/>
      <c r="O5041"/>
      <c r="T5041"/>
      <c r="Y5041"/>
      <c r="AD5041"/>
      <c r="AI5041"/>
    </row>
    <row r="5042" spans="1:35">
      <c r="A5042" s="12"/>
      <c r="B5042"/>
      <c r="E5042"/>
      <c r="J5042"/>
      <c r="O5042"/>
      <c r="T5042"/>
      <c r="Y5042"/>
      <c r="AD5042"/>
      <c r="AI5042"/>
    </row>
    <row r="5043" spans="1:35">
      <c r="A5043" s="12"/>
      <c r="B5043"/>
      <c r="E5043"/>
      <c r="J5043"/>
      <c r="O5043"/>
      <c r="T5043"/>
      <c r="Y5043"/>
      <c r="AD5043"/>
      <c r="AI5043"/>
    </row>
    <row r="5044" spans="1:35">
      <c r="A5044" s="12"/>
      <c r="B5044"/>
      <c r="E5044"/>
      <c r="J5044"/>
      <c r="O5044"/>
      <c r="T5044"/>
      <c r="Y5044"/>
      <c r="AD5044"/>
      <c r="AI5044"/>
    </row>
    <row r="5045" spans="1:35">
      <c r="A5045" s="12"/>
      <c r="B5045"/>
      <c r="E5045"/>
      <c r="J5045"/>
      <c r="O5045"/>
      <c r="T5045"/>
      <c r="Y5045"/>
      <c r="AD5045"/>
      <c r="AI5045"/>
    </row>
    <row r="5046" spans="1:35">
      <c r="A5046" s="12"/>
      <c r="B5046"/>
      <c r="E5046"/>
      <c r="J5046"/>
      <c r="O5046"/>
      <c r="T5046"/>
      <c r="Y5046"/>
      <c r="AD5046"/>
      <c r="AI5046"/>
    </row>
    <row r="5047" spans="1:35">
      <c r="A5047" s="12"/>
      <c r="B5047"/>
      <c r="E5047"/>
      <c r="J5047"/>
      <c r="O5047"/>
      <c r="T5047"/>
      <c r="Y5047"/>
      <c r="AD5047"/>
      <c r="AI5047"/>
    </row>
    <row r="5048" spans="1:35">
      <c r="A5048" s="12"/>
      <c r="B5048"/>
      <c r="E5048"/>
      <c r="J5048"/>
      <c r="O5048"/>
      <c r="T5048"/>
      <c r="Y5048"/>
      <c r="AD5048"/>
      <c r="AI5048"/>
    </row>
    <row r="5049" spans="1:35">
      <c r="A5049" s="12"/>
      <c r="B5049"/>
      <c r="E5049"/>
      <c r="J5049"/>
      <c r="O5049"/>
      <c r="T5049"/>
      <c r="Y5049"/>
      <c r="AD5049"/>
      <c r="AI5049"/>
    </row>
    <row r="5050" spans="1:35">
      <c r="A5050" s="12"/>
      <c r="B5050"/>
      <c r="E5050"/>
      <c r="J5050"/>
      <c r="O5050"/>
      <c r="T5050"/>
      <c r="Y5050"/>
      <c r="AD5050"/>
      <c r="AI5050"/>
    </row>
    <row r="5051" spans="1:35">
      <c r="A5051" s="12"/>
      <c r="B5051"/>
      <c r="E5051"/>
      <c r="J5051"/>
      <c r="O5051"/>
      <c r="T5051"/>
      <c r="Y5051"/>
      <c r="AD5051"/>
      <c r="AI5051"/>
    </row>
    <row r="5052" spans="1:35">
      <c r="A5052" s="12"/>
      <c r="B5052"/>
      <c r="E5052"/>
      <c r="J5052"/>
      <c r="O5052"/>
      <c r="T5052"/>
      <c r="Y5052"/>
      <c r="AD5052"/>
      <c r="AI5052"/>
    </row>
    <row r="5053" spans="1:35">
      <c r="A5053" s="12"/>
      <c r="B5053"/>
      <c r="E5053"/>
      <c r="J5053"/>
      <c r="O5053"/>
      <c r="T5053"/>
      <c r="Y5053"/>
      <c r="AD5053"/>
      <c r="AI5053"/>
    </row>
    <row r="5054" spans="1:35">
      <c r="A5054" s="12"/>
      <c r="B5054"/>
      <c r="E5054"/>
      <c r="J5054"/>
      <c r="O5054"/>
      <c r="T5054"/>
      <c r="Y5054"/>
      <c r="AD5054"/>
      <c r="AI5054"/>
    </row>
    <row r="5055" spans="1:35">
      <c r="A5055" s="12"/>
      <c r="B5055"/>
      <c r="E5055"/>
      <c r="J5055"/>
      <c r="O5055"/>
      <c r="T5055"/>
      <c r="Y5055"/>
      <c r="AD5055"/>
      <c r="AI5055"/>
    </row>
    <row r="5056" spans="1:35">
      <c r="A5056" s="12"/>
      <c r="B5056"/>
      <c r="E5056"/>
      <c r="J5056"/>
      <c r="O5056"/>
      <c r="T5056"/>
      <c r="Y5056"/>
      <c r="AD5056"/>
      <c r="AI5056"/>
    </row>
    <row r="5057" spans="1:35">
      <c r="A5057" s="12"/>
      <c r="B5057"/>
      <c r="E5057"/>
      <c r="J5057"/>
      <c r="O5057"/>
      <c r="T5057"/>
      <c r="Y5057"/>
      <c r="AD5057"/>
      <c r="AI5057"/>
    </row>
    <row r="5058" spans="1:35">
      <c r="A5058" s="12"/>
      <c r="B5058"/>
      <c r="E5058"/>
      <c r="J5058"/>
      <c r="O5058"/>
      <c r="T5058"/>
      <c r="Y5058"/>
      <c r="AD5058"/>
      <c r="AI5058"/>
    </row>
    <row r="5059" spans="1:35">
      <c r="A5059" s="12"/>
      <c r="B5059"/>
      <c r="E5059"/>
      <c r="J5059"/>
      <c r="O5059"/>
      <c r="T5059"/>
      <c r="Y5059"/>
      <c r="AD5059"/>
      <c r="AI5059"/>
    </row>
    <row r="5060" spans="1:35">
      <c r="A5060" s="12"/>
      <c r="B5060"/>
      <c r="E5060"/>
      <c r="J5060"/>
      <c r="O5060"/>
      <c r="T5060"/>
      <c r="Y5060"/>
      <c r="AD5060"/>
      <c r="AI5060"/>
    </row>
    <row r="5061" spans="1:35">
      <c r="A5061" s="12"/>
      <c r="B5061"/>
      <c r="E5061"/>
      <c r="J5061"/>
      <c r="O5061"/>
      <c r="T5061"/>
      <c r="Y5061"/>
      <c r="AD5061"/>
      <c r="AI5061"/>
    </row>
    <row r="5062" spans="1:35">
      <c r="A5062" s="12"/>
      <c r="B5062"/>
      <c r="E5062"/>
      <c r="J5062"/>
      <c r="O5062"/>
      <c r="T5062"/>
      <c r="Y5062"/>
      <c r="AD5062"/>
      <c r="AI5062"/>
    </row>
    <row r="5063" spans="1:35">
      <c r="A5063" s="12"/>
      <c r="B5063"/>
      <c r="E5063"/>
      <c r="J5063"/>
      <c r="O5063"/>
      <c r="T5063"/>
      <c r="Y5063"/>
      <c r="AD5063"/>
      <c r="AI5063"/>
    </row>
    <row r="5064" spans="1:35">
      <c r="A5064" s="12"/>
      <c r="B5064"/>
      <c r="E5064"/>
      <c r="J5064"/>
      <c r="O5064"/>
      <c r="T5064"/>
      <c r="Y5064"/>
      <c r="AD5064"/>
      <c r="AI5064"/>
    </row>
    <row r="5065" spans="1:35">
      <c r="A5065" s="12"/>
      <c r="B5065"/>
      <c r="E5065"/>
      <c r="J5065"/>
      <c r="O5065"/>
      <c r="T5065"/>
      <c r="Y5065"/>
      <c r="AD5065"/>
      <c r="AI5065"/>
    </row>
    <row r="5066" spans="1:35">
      <c r="A5066" s="12"/>
      <c r="B5066"/>
      <c r="E5066"/>
      <c r="J5066"/>
      <c r="O5066"/>
      <c r="T5066"/>
      <c r="Y5066"/>
      <c r="AD5066"/>
      <c r="AI5066"/>
    </row>
    <row r="5067" spans="1:35">
      <c r="A5067" s="12"/>
      <c r="B5067"/>
      <c r="E5067"/>
      <c r="J5067"/>
      <c r="O5067"/>
      <c r="T5067"/>
      <c r="Y5067"/>
      <c r="AD5067"/>
      <c r="AI5067"/>
    </row>
    <row r="5068" spans="1:35">
      <c r="A5068" s="12"/>
      <c r="B5068"/>
      <c r="E5068"/>
      <c r="J5068"/>
      <c r="O5068"/>
      <c r="T5068"/>
      <c r="Y5068"/>
      <c r="AD5068"/>
      <c r="AI5068"/>
    </row>
    <row r="5069" spans="1:35">
      <c r="A5069" s="12"/>
      <c r="B5069"/>
      <c r="E5069"/>
      <c r="J5069"/>
      <c r="O5069"/>
      <c r="T5069"/>
      <c r="Y5069"/>
      <c r="AD5069"/>
      <c r="AI5069"/>
    </row>
    <row r="5070" spans="1:35">
      <c r="A5070" s="12"/>
      <c r="B5070"/>
      <c r="E5070"/>
      <c r="J5070"/>
      <c r="O5070"/>
      <c r="T5070"/>
      <c r="Y5070"/>
      <c r="AD5070"/>
      <c r="AI5070"/>
    </row>
    <row r="5071" spans="1:35">
      <c r="A5071" s="12"/>
      <c r="B5071"/>
      <c r="E5071"/>
      <c r="J5071"/>
      <c r="O5071"/>
      <c r="T5071"/>
      <c r="Y5071"/>
      <c r="AD5071"/>
      <c r="AI5071"/>
    </row>
    <row r="5072" spans="1:35">
      <c r="A5072" s="12"/>
      <c r="B5072"/>
      <c r="E5072"/>
      <c r="J5072"/>
      <c r="O5072"/>
      <c r="T5072"/>
      <c r="Y5072"/>
      <c r="AD5072"/>
      <c r="AI5072"/>
    </row>
    <row r="5073" spans="1:35">
      <c r="A5073" s="12"/>
      <c r="B5073"/>
      <c r="E5073"/>
      <c r="J5073"/>
      <c r="O5073"/>
      <c r="T5073"/>
      <c r="Y5073"/>
      <c r="AD5073"/>
      <c r="AI5073"/>
    </row>
    <row r="5074" spans="1:35">
      <c r="A5074" s="12"/>
      <c r="B5074"/>
      <c r="E5074"/>
      <c r="J5074"/>
      <c r="O5074"/>
      <c r="T5074"/>
      <c r="Y5074"/>
      <c r="AD5074"/>
      <c r="AI5074"/>
    </row>
    <row r="5075" spans="1:35">
      <c r="A5075" s="12"/>
      <c r="B5075"/>
      <c r="E5075"/>
      <c r="J5075"/>
      <c r="O5075"/>
      <c r="T5075"/>
      <c r="Y5075"/>
      <c r="AD5075"/>
      <c r="AI5075"/>
    </row>
    <row r="5076" spans="1:35">
      <c r="A5076" s="12"/>
      <c r="B5076"/>
      <c r="E5076"/>
      <c r="J5076"/>
      <c r="O5076"/>
      <c r="T5076"/>
      <c r="Y5076"/>
      <c r="AD5076"/>
      <c r="AI5076"/>
    </row>
    <row r="5077" spans="1:35">
      <c r="A5077" s="12"/>
      <c r="B5077"/>
      <c r="E5077"/>
      <c r="J5077"/>
      <c r="O5077"/>
      <c r="T5077"/>
      <c r="Y5077"/>
      <c r="AD5077"/>
      <c r="AI5077"/>
    </row>
    <row r="5078" spans="1:35">
      <c r="A5078" s="12"/>
      <c r="B5078"/>
      <c r="E5078"/>
      <c r="J5078"/>
      <c r="O5078"/>
      <c r="T5078"/>
      <c r="Y5078"/>
      <c r="AD5078"/>
      <c r="AI5078"/>
    </row>
    <row r="5079" spans="1:35">
      <c r="A5079" s="12"/>
      <c r="B5079"/>
      <c r="E5079"/>
      <c r="J5079"/>
      <c r="O5079"/>
      <c r="T5079"/>
      <c r="Y5079"/>
      <c r="AD5079"/>
      <c r="AI5079"/>
    </row>
    <row r="5080" spans="1:35">
      <c r="A5080" s="12"/>
      <c r="B5080"/>
      <c r="E5080"/>
      <c r="J5080"/>
      <c r="O5080"/>
      <c r="T5080"/>
      <c r="Y5080"/>
      <c r="AD5080"/>
      <c r="AI5080"/>
    </row>
    <row r="5081" spans="1:35">
      <c r="A5081" s="12"/>
      <c r="B5081"/>
      <c r="E5081"/>
      <c r="J5081"/>
      <c r="O5081"/>
      <c r="T5081"/>
      <c r="Y5081"/>
      <c r="AD5081"/>
      <c r="AI5081"/>
    </row>
    <row r="5082" spans="1:35">
      <c r="A5082" s="12"/>
      <c r="B5082"/>
      <c r="E5082"/>
      <c r="J5082"/>
      <c r="O5082"/>
      <c r="T5082"/>
      <c r="Y5082"/>
      <c r="AD5082"/>
      <c r="AI5082"/>
    </row>
    <row r="5083" spans="1:35">
      <c r="A5083" s="12"/>
      <c r="B5083"/>
      <c r="E5083"/>
      <c r="J5083"/>
      <c r="O5083"/>
      <c r="T5083"/>
      <c r="Y5083"/>
      <c r="AD5083"/>
      <c r="AI5083"/>
    </row>
    <row r="5084" spans="1:35">
      <c r="A5084" s="12"/>
      <c r="B5084"/>
      <c r="E5084"/>
      <c r="J5084"/>
      <c r="O5084"/>
      <c r="T5084"/>
      <c r="Y5084"/>
      <c r="AD5084"/>
      <c r="AI5084"/>
    </row>
    <row r="5085" spans="1:35">
      <c r="A5085" s="12"/>
      <c r="B5085"/>
      <c r="E5085"/>
      <c r="J5085"/>
      <c r="O5085"/>
      <c r="T5085"/>
      <c r="Y5085"/>
      <c r="AD5085"/>
      <c r="AI5085"/>
    </row>
    <row r="5086" spans="1:35">
      <c r="A5086" s="12"/>
      <c r="B5086"/>
      <c r="E5086"/>
      <c r="J5086"/>
      <c r="O5086"/>
      <c r="T5086"/>
      <c r="Y5086"/>
      <c r="AD5086"/>
      <c r="AI5086"/>
    </row>
    <row r="5087" spans="1:35">
      <c r="A5087" s="12"/>
      <c r="B5087"/>
      <c r="E5087"/>
      <c r="J5087"/>
      <c r="O5087"/>
      <c r="T5087"/>
      <c r="Y5087"/>
      <c r="AD5087"/>
      <c r="AI5087"/>
    </row>
    <row r="5088" spans="1:35">
      <c r="A5088" s="12"/>
      <c r="B5088"/>
      <c r="E5088"/>
      <c r="J5088"/>
      <c r="O5088"/>
      <c r="T5088"/>
      <c r="Y5088"/>
      <c r="AD5088"/>
      <c r="AI5088"/>
    </row>
    <row r="5089" spans="1:35">
      <c r="A5089" s="12"/>
      <c r="B5089"/>
      <c r="E5089"/>
      <c r="J5089"/>
      <c r="O5089"/>
      <c r="T5089"/>
      <c r="Y5089"/>
      <c r="AD5089"/>
      <c r="AI5089"/>
    </row>
    <row r="5090" spans="1:35">
      <c r="A5090" s="12"/>
      <c r="B5090"/>
      <c r="E5090"/>
      <c r="J5090"/>
      <c r="O5090"/>
      <c r="T5090"/>
      <c r="Y5090"/>
      <c r="AD5090"/>
      <c r="AI5090"/>
    </row>
    <row r="5091" spans="1:35">
      <c r="A5091" s="12"/>
      <c r="B5091"/>
      <c r="E5091"/>
      <c r="J5091"/>
      <c r="O5091"/>
      <c r="T5091"/>
      <c r="Y5091"/>
      <c r="AD5091"/>
      <c r="AI5091"/>
    </row>
    <row r="5092" spans="1:35">
      <c r="A5092" s="12"/>
      <c r="B5092"/>
      <c r="E5092"/>
      <c r="J5092"/>
      <c r="O5092"/>
      <c r="T5092"/>
      <c r="Y5092"/>
      <c r="AD5092"/>
      <c r="AI5092"/>
    </row>
    <row r="5093" spans="1:35">
      <c r="A5093" s="12"/>
      <c r="B5093"/>
      <c r="E5093"/>
      <c r="J5093"/>
      <c r="O5093"/>
      <c r="T5093"/>
      <c r="Y5093"/>
      <c r="AD5093"/>
      <c r="AI5093"/>
    </row>
    <row r="5094" spans="1:35">
      <c r="A5094" s="12"/>
      <c r="B5094"/>
      <c r="E5094"/>
      <c r="J5094"/>
      <c r="O5094"/>
      <c r="T5094"/>
      <c r="Y5094"/>
      <c r="AD5094"/>
      <c r="AI5094"/>
    </row>
    <row r="5095" spans="1:35">
      <c r="A5095" s="12"/>
      <c r="B5095"/>
      <c r="E5095"/>
      <c r="J5095"/>
      <c r="O5095"/>
      <c r="T5095"/>
      <c r="Y5095"/>
      <c r="AD5095"/>
      <c r="AI5095"/>
    </row>
    <row r="5096" spans="1:35">
      <c r="A5096" s="12"/>
      <c r="B5096"/>
      <c r="E5096"/>
      <c r="J5096"/>
      <c r="O5096"/>
      <c r="T5096"/>
      <c r="Y5096"/>
      <c r="AD5096"/>
      <c r="AI5096"/>
    </row>
    <row r="5097" spans="1:35">
      <c r="A5097" s="12"/>
      <c r="B5097"/>
      <c r="E5097"/>
      <c r="J5097"/>
      <c r="O5097"/>
      <c r="T5097"/>
      <c r="Y5097"/>
      <c r="AD5097"/>
      <c r="AI5097"/>
    </row>
    <row r="5098" spans="1:35">
      <c r="A5098" s="12"/>
      <c r="B5098"/>
      <c r="E5098"/>
      <c r="J5098"/>
      <c r="O5098"/>
      <c r="T5098"/>
      <c r="Y5098"/>
      <c r="AD5098"/>
      <c r="AI5098"/>
    </row>
    <row r="5099" spans="1:35">
      <c r="A5099" s="12"/>
      <c r="B5099"/>
      <c r="E5099"/>
      <c r="J5099"/>
      <c r="O5099"/>
      <c r="T5099"/>
      <c r="Y5099"/>
      <c r="AD5099"/>
      <c r="AI5099"/>
    </row>
    <row r="5100" spans="1:35">
      <c r="A5100" s="12"/>
      <c r="B5100"/>
      <c r="E5100"/>
      <c r="J5100"/>
      <c r="O5100"/>
      <c r="T5100"/>
      <c r="Y5100"/>
      <c r="AD5100"/>
      <c r="AI5100"/>
    </row>
    <row r="5101" spans="1:35">
      <c r="A5101" s="12"/>
      <c r="B5101"/>
      <c r="E5101"/>
      <c r="J5101"/>
      <c r="O5101"/>
      <c r="T5101"/>
      <c r="Y5101"/>
      <c r="AD5101"/>
      <c r="AI5101"/>
    </row>
    <row r="5102" spans="1:35">
      <c r="A5102" s="12"/>
      <c r="B5102"/>
      <c r="E5102"/>
      <c r="J5102"/>
      <c r="O5102"/>
      <c r="T5102"/>
      <c r="Y5102"/>
      <c r="AD5102"/>
      <c r="AI5102"/>
    </row>
    <row r="5103" spans="1:35">
      <c r="A5103" s="12"/>
      <c r="B5103"/>
      <c r="E5103"/>
      <c r="J5103"/>
      <c r="O5103"/>
      <c r="T5103"/>
      <c r="Y5103"/>
      <c r="AD5103"/>
      <c r="AI5103"/>
    </row>
    <row r="5104" spans="1:35">
      <c r="A5104" s="12"/>
      <c r="B5104"/>
      <c r="E5104"/>
      <c r="J5104"/>
      <c r="O5104"/>
      <c r="T5104"/>
      <c r="Y5104"/>
      <c r="AD5104"/>
      <c r="AI5104"/>
    </row>
    <row r="5105" spans="1:35">
      <c r="A5105" s="12"/>
      <c r="B5105"/>
      <c r="E5105"/>
      <c r="J5105"/>
      <c r="O5105"/>
      <c r="T5105"/>
      <c r="Y5105"/>
      <c r="AD5105"/>
      <c r="AI5105"/>
    </row>
    <row r="5106" spans="1:35">
      <c r="A5106" s="12"/>
      <c r="B5106"/>
      <c r="E5106"/>
      <c r="J5106"/>
      <c r="O5106"/>
      <c r="T5106"/>
      <c r="Y5106"/>
      <c r="AD5106"/>
      <c r="AI5106"/>
    </row>
    <row r="5107" spans="1:35">
      <c r="A5107" s="12"/>
      <c r="B5107"/>
      <c r="E5107"/>
      <c r="J5107"/>
      <c r="O5107"/>
      <c r="T5107"/>
      <c r="Y5107"/>
      <c r="AD5107"/>
      <c r="AI5107"/>
    </row>
    <row r="5108" spans="1:35">
      <c r="A5108" s="12"/>
      <c r="B5108"/>
      <c r="E5108"/>
      <c r="J5108"/>
      <c r="O5108"/>
      <c r="T5108"/>
      <c r="Y5108"/>
      <c r="AD5108"/>
      <c r="AI5108"/>
    </row>
    <row r="5109" spans="1:35">
      <c r="A5109" s="12"/>
      <c r="B5109"/>
      <c r="E5109"/>
      <c r="J5109"/>
      <c r="O5109"/>
      <c r="T5109"/>
      <c r="Y5109"/>
      <c r="AD5109"/>
      <c r="AI5109"/>
    </row>
    <row r="5110" spans="1:35">
      <c r="A5110" s="12"/>
      <c r="B5110"/>
      <c r="E5110"/>
      <c r="J5110"/>
      <c r="O5110"/>
      <c r="T5110"/>
      <c r="Y5110"/>
      <c r="AD5110"/>
      <c r="AI5110"/>
    </row>
    <row r="5111" spans="1:35">
      <c r="A5111" s="12"/>
      <c r="B5111"/>
      <c r="E5111"/>
      <c r="J5111"/>
      <c r="O5111"/>
      <c r="T5111"/>
      <c r="Y5111"/>
      <c r="AD5111"/>
      <c r="AI5111"/>
    </row>
    <row r="5112" spans="1:35">
      <c r="A5112" s="12"/>
      <c r="B5112"/>
      <c r="E5112"/>
      <c r="J5112"/>
      <c r="O5112"/>
      <c r="T5112"/>
      <c r="Y5112"/>
      <c r="AD5112"/>
      <c r="AI5112"/>
    </row>
    <row r="5113" spans="1:35">
      <c r="A5113" s="12"/>
      <c r="B5113"/>
      <c r="E5113"/>
      <c r="J5113"/>
      <c r="O5113"/>
      <c r="T5113"/>
      <c r="Y5113"/>
      <c r="AD5113"/>
      <c r="AI5113"/>
    </row>
    <row r="5114" spans="1:35">
      <c r="A5114" s="12"/>
      <c r="B5114"/>
      <c r="E5114"/>
      <c r="J5114"/>
      <c r="O5114"/>
      <c r="T5114"/>
      <c r="Y5114"/>
      <c r="AD5114"/>
      <c r="AI5114"/>
    </row>
    <row r="5115" spans="1:35">
      <c r="A5115" s="12"/>
      <c r="B5115"/>
      <c r="E5115"/>
      <c r="J5115"/>
      <c r="O5115"/>
      <c r="T5115"/>
      <c r="Y5115"/>
      <c r="AD5115"/>
      <c r="AI5115"/>
    </row>
    <row r="5116" spans="1:35">
      <c r="A5116" s="12"/>
      <c r="B5116"/>
      <c r="E5116"/>
      <c r="J5116"/>
      <c r="O5116"/>
      <c r="T5116"/>
      <c r="Y5116"/>
      <c r="AD5116"/>
      <c r="AI5116"/>
    </row>
    <row r="5117" spans="1:35">
      <c r="A5117" s="12"/>
      <c r="B5117"/>
      <c r="E5117"/>
      <c r="J5117"/>
      <c r="O5117"/>
      <c r="T5117"/>
      <c r="Y5117"/>
      <c r="AD5117"/>
      <c r="AI5117"/>
    </row>
    <row r="5118" spans="1:35">
      <c r="A5118" s="12"/>
      <c r="B5118"/>
      <c r="E5118"/>
      <c r="J5118"/>
      <c r="O5118"/>
      <c r="T5118"/>
      <c r="Y5118"/>
      <c r="AD5118"/>
      <c r="AI5118"/>
    </row>
    <row r="5119" spans="1:35">
      <c r="A5119" s="12"/>
      <c r="B5119"/>
      <c r="E5119"/>
      <c r="J5119"/>
      <c r="O5119"/>
      <c r="T5119"/>
      <c r="Y5119"/>
      <c r="AD5119"/>
      <c r="AI5119"/>
    </row>
    <row r="5120" spans="1:35">
      <c r="A5120" s="12"/>
      <c r="B5120"/>
      <c r="E5120"/>
      <c r="J5120"/>
      <c r="O5120"/>
      <c r="T5120"/>
      <c r="Y5120"/>
      <c r="AD5120"/>
      <c r="AI5120"/>
    </row>
    <row r="5121" spans="1:35">
      <c r="A5121" s="12"/>
      <c r="B5121"/>
      <c r="E5121"/>
      <c r="J5121"/>
      <c r="O5121"/>
      <c r="T5121"/>
      <c r="Y5121"/>
      <c r="AD5121"/>
      <c r="AI5121"/>
    </row>
    <row r="5122" spans="1:35">
      <c r="A5122" s="12"/>
      <c r="B5122"/>
      <c r="E5122"/>
      <c r="J5122"/>
      <c r="O5122"/>
      <c r="T5122"/>
      <c r="Y5122"/>
      <c r="AD5122"/>
      <c r="AI5122"/>
    </row>
    <row r="5123" spans="1:35">
      <c r="A5123" s="12"/>
      <c r="B5123"/>
      <c r="E5123"/>
      <c r="J5123"/>
      <c r="O5123"/>
      <c r="T5123"/>
      <c r="Y5123"/>
      <c r="AD5123"/>
      <c r="AI5123"/>
    </row>
    <row r="5124" spans="1:35">
      <c r="A5124" s="12"/>
      <c r="B5124"/>
      <c r="E5124"/>
      <c r="J5124"/>
      <c r="O5124"/>
      <c r="T5124"/>
      <c r="Y5124"/>
      <c r="AD5124"/>
      <c r="AI5124"/>
    </row>
    <row r="5125" spans="1:35">
      <c r="A5125" s="12"/>
      <c r="B5125"/>
      <c r="E5125"/>
      <c r="J5125"/>
      <c r="O5125"/>
      <c r="T5125"/>
      <c r="Y5125"/>
      <c r="AD5125"/>
      <c r="AI5125"/>
    </row>
    <row r="5126" spans="1:35">
      <c r="A5126" s="12"/>
      <c r="B5126"/>
      <c r="E5126"/>
      <c r="J5126"/>
      <c r="O5126"/>
      <c r="T5126"/>
      <c r="Y5126"/>
      <c r="AD5126"/>
      <c r="AI5126"/>
    </row>
    <row r="5127" spans="1:35">
      <c r="A5127" s="12"/>
      <c r="B5127"/>
      <c r="E5127"/>
      <c r="J5127"/>
      <c r="O5127"/>
      <c r="T5127"/>
      <c r="Y5127"/>
      <c r="AD5127"/>
      <c r="AI5127"/>
    </row>
    <row r="5128" spans="1:35">
      <c r="A5128" s="12"/>
      <c r="B5128"/>
      <c r="E5128"/>
      <c r="J5128"/>
      <c r="O5128"/>
      <c r="T5128"/>
      <c r="Y5128"/>
      <c r="AD5128"/>
      <c r="AI5128"/>
    </row>
    <row r="5129" spans="1:35">
      <c r="A5129" s="12"/>
      <c r="B5129"/>
      <c r="E5129"/>
      <c r="J5129"/>
      <c r="O5129"/>
      <c r="T5129"/>
      <c r="Y5129"/>
      <c r="AD5129"/>
      <c r="AI5129"/>
    </row>
    <row r="5130" spans="1:35">
      <c r="A5130" s="12"/>
      <c r="B5130"/>
      <c r="E5130"/>
      <c r="J5130"/>
      <c r="O5130"/>
      <c r="T5130"/>
      <c r="Y5130"/>
      <c r="AD5130"/>
      <c r="AI5130"/>
    </row>
    <row r="5131" spans="1:35">
      <c r="A5131" s="12"/>
      <c r="B5131"/>
      <c r="E5131"/>
      <c r="J5131"/>
      <c r="O5131"/>
      <c r="T5131"/>
      <c r="Y5131"/>
      <c r="AD5131"/>
      <c r="AI5131"/>
    </row>
    <row r="5132" spans="1:35">
      <c r="A5132" s="12"/>
      <c r="B5132"/>
      <c r="E5132"/>
      <c r="J5132"/>
      <c r="O5132"/>
      <c r="T5132"/>
      <c r="Y5132"/>
      <c r="AD5132"/>
      <c r="AI5132"/>
    </row>
    <row r="5133" spans="1:35">
      <c r="A5133" s="12"/>
      <c r="B5133"/>
      <c r="E5133"/>
      <c r="J5133"/>
      <c r="O5133"/>
      <c r="T5133"/>
      <c r="Y5133"/>
      <c r="AD5133"/>
      <c r="AI5133"/>
    </row>
    <row r="5134" spans="1:35">
      <c r="A5134" s="12"/>
      <c r="B5134"/>
      <c r="E5134"/>
      <c r="J5134"/>
      <c r="O5134"/>
      <c r="T5134"/>
      <c r="Y5134"/>
      <c r="AD5134"/>
      <c r="AI5134"/>
    </row>
    <row r="5135" spans="1:35">
      <c r="A5135" s="12"/>
      <c r="B5135"/>
      <c r="E5135"/>
      <c r="J5135"/>
      <c r="O5135"/>
      <c r="T5135"/>
      <c r="Y5135"/>
      <c r="AD5135"/>
      <c r="AI5135"/>
    </row>
    <row r="5136" spans="1:35">
      <c r="A5136" s="12"/>
      <c r="B5136"/>
      <c r="E5136"/>
      <c r="J5136"/>
      <c r="O5136"/>
      <c r="T5136"/>
      <c r="Y5136"/>
      <c r="AD5136"/>
      <c r="AI5136"/>
    </row>
    <row r="5137" spans="1:35">
      <c r="A5137" s="12"/>
      <c r="B5137"/>
      <c r="E5137"/>
      <c r="J5137"/>
      <c r="O5137"/>
      <c r="T5137"/>
      <c r="Y5137"/>
      <c r="AD5137"/>
      <c r="AI5137"/>
    </row>
    <row r="5138" spans="1:35">
      <c r="A5138" s="12"/>
      <c r="B5138"/>
      <c r="E5138"/>
      <c r="J5138"/>
      <c r="O5138"/>
      <c r="T5138"/>
      <c r="Y5138"/>
      <c r="AD5138"/>
      <c r="AI5138"/>
    </row>
    <row r="5139" spans="1:35">
      <c r="A5139" s="12"/>
      <c r="B5139"/>
      <c r="E5139"/>
      <c r="J5139"/>
      <c r="O5139"/>
      <c r="T5139"/>
      <c r="Y5139"/>
      <c r="AD5139"/>
      <c r="AI5139"/>
    </row>
    <row r="5140" spans="1:35">
      <c r="A5140" s="12"/>
      <c r="B5140"/>
      <c r="E5140"/>
      <c r="J5140"/>
      <c r="O5140"/>
      <c r="T5140"/>
      <c r="Y5140"/>
      <c r="AD5140"/>
      <c r="AI5140"/>
    </row>
    <row r="5141" spans="1:35">
      <c r="A5141" s="12"/>
      <c r="B5141"/>
      <c r="E5141"/>
      <c r="J5141"/>
      <c r="O5141"/>
      <c r="T5141"/>
      <c r="Y5141"/>
      <c r="AD5141"/>
      <c r="AI5141"/>
    </row>
    <row r="5142" spans="1:35">
      <c r="A5142" s="12"/>
      <c r="B5142"/>
      <c r="E5142"/>
      <c r="J5142"/>
      <c r="O5142"/>
      <c r="T5142"/>
      <c r="Y5142"/>
      <c r="AD5142"/>
      <c r="AI5142"/>
    </row>
    <row r="5143" spans="1:35">
      <c r="A5143" s="12"/>
      <c r="B5143"/>
      <c r="E5143"/>
      <c r="J5143"/>
      <c r="O5143"/>
      <c r="T5143"/>
      <c r="Y5143"/>
      <c r="AD5143"/>
      <c r="AI5143"/>
    </row>
    <row r="5144" spans="1:35">
      <c r="A5144" s="12"/>
      <c r="B5144"/>
      <c r="E5144"/>
      <c r="J5144"/>
      <c r="O5144"/>
      <c r="T5144"/>
      <c r="Y5144"/>
      <c r="AD5144"/>
      <c r="AI5144"/>
    </row>
    <row r="5145" spans="1:35">
      <c r="A5145" s="12"/>
      <c r="B5145"/>
      <c r="E5145"/>
      <c r="J5145"/>
      <c r="O5145"/>
      <c r="T5145"/>
      <c r="Y5145"/>
      <c r="AD5145"/>
      <c r="AI5145"/>
    </row>
    <row r="5146" spans="1:35">
      <c r="A5146" s="12"/>
      <c r="B5146"/>
      <c r="E5146"/>
      <c r="J5146"/>
      <c r="O5146"/>
      <c r="T5146"/>
      <c r="Y5146"/>
      <c r="AD5146"/>
      <c r="AI5146"/>
    </row>
    <row r="5147" spans="1:35">
      <c r="A5147" s="12"/>
      <c r="B5147"/>
      <c r="E5147"/>
      <c r="J5147"/>
      <c r="O5147"/>
      <c r="T5147"/>
      <c r="Y5147"/>
      <c r="AD5147"/>
      <c r="AI5147"/>
    </row>
    <row r="5148" spans="1:35">
      <c r="A5148" s="12"/>
      <c r="B5148"/>
      <c r="E5148"/>
      <c r="J5148"/>
      <c r="O5148"/>
      <c r="T5148"/>
      <c r="Y5148"/>
      <c r="AD5148"/>
      <c r="AI5148"/>
    </row>
    <row r="5149" spans="1:35">
      <c r="A5149" s="12"/>
      <c r="B5149"/>
      <c r="E5149"/>
      <c r="J5149"/>
      <c r="O5149"/>
      <c r="T5149"/>
      <c r="Y5149"/>
      <c r="AD5149"/>
      <c r="AI5149"/>
    </row>
    <row r="5150" spans="1:35">
      <c r="A5150" s="12"/>
      <c r="B5150"/>
      <c r="E5150"/>
      <c r="J5150"/>
      <c r="O5150"/>
      <c r="T5150"/>
      <c r="Y5150"/>
      <c r="AD5150"/>
      <c r="AI5150"/>
    </row>
    <row r="5151" spans="1:35">
      <c r="A5151" s="12"/>
      <c r="B5151"/>
      <c r="E5151"/>
      <c r="J5151"/>
      <c r="O5151"/>
      <c r="T5151"/>
      <c r="Y5151"/>
      <c r="AD5151"/>
      <c r="AI5151"/>
    </row>
    <row r="5152" spans="1:35">
      <c r="A5152" s="12"/>
      <c r="B5152"/>
      <c r="E5152"/>
      <c r="J5152"/>
      <c r="O5152"/>
      <c r="T5152"/>
      <c r="Y5152"/>
      <c r="AD5152"/>
      <c r="AI5152"/>
    </row>
    <row r="5153" spans="1:35">
      <c r="A5153" s="12"/>
      <c r="B5153"/>
      <c r="E5153"/>
      <c r="J5153"/>
      <c r="O5153"/>
      <c r="T5153"/>
      <c r="Y5153"/>
      <c r="AD5153"/>
      <c r="AI5153"/>
    </row>
    <row r="5154" spans="1:35">
      <c r="A5154" s="12"/>
      <c r="B5154"/>
      <c r="E5154"/>
      <c r="J5154"/>
      <c r="O5154"/>
      <c r="T5154"/>
      <c r="Y5154"/>
      <c r="AD5154"/>
      <c r="AI5154"/>
    </row>
    <row r="5155" spans="1:35">
      <c r="A5155" s="12"/>
      <c r="B5155"/>
      <c r="E5155"/>
      <c r="J5155"/>
      <c r="O5155"/>
      <c r="T5155"/>
      <c r="Y5155"/>
      <c r="AD5155"/>
      <c r="AI5155"/>
    </row>
    <row r="5156" spans="1:35">
      <c r="A5156" s="12"/>
      <c r="B5156"/>
      <c r="E5156"/>
      <c r="J5156"/>
      <c r="O5156"/>
      <c r="T5156"/>
      <c r="Y5156"/>
      <c r="AD5156"/>
      <c r="AI5156"/>
    </row>
    <row r="5157" spans="1:35">
      <c r="A5157" s="12"/>
      <c r="B5157"/>
      <c r="E5157"/>
      <c r="J5157"/>
      <c r="O5157"/>
      <c r="T5157"/>
      <c r="Y5157"/>
      <c r="AD5157"/>
      <c r="AI5157"/>
    </row>
    <row r="5158" spans="1:35">
      <c r="A5158" s="12"/>
      <c r="B5158"/>
      <c r="E5158"/>
      <c r="J5158"/>
      <c r="O5158"/>
      <c r="T5158"/>
      <c r="Y5158"/>
      <c r="AD5158"/>
      <c r="AI5158"/>
    </row>
    <row r="5159" spans="1:35">
      <c r="A5159" s="12"/>
      <c r="B5159"/>
      <c r="E5159"/>
      <c r="J5159"/>
      <c r="O5159"/>
      <c r="T5159"/>
      <c r="Y5159"/>
      <c r="AD5159"/>
      <c r="AI5159"/>
    </row>
    <row r="5160" spans="1:35">
      <c r="A5160" s="12"/>
      <c r="B5160"/>
      <c r="E5160"/>
      <c r="J5160"/>
      <c r="O5160"/>
      <c r="T5160"/>
      <c r="Y5160"/>
      <c r="AD5160"/>
      <c r="AI5160"/>
    </row>
    <row r="5161" spans="1:35">
      <c r="A5161" s="12"/>
      <c r="B5161"/>
      <c r="E5161"/>
      <c r="J5161"/>
      <c r="O5161"/>
      <c r="T5161"/>
      <c r="Y5161"/>
      <c r="AD5161"/>
      <c r="AI5161"/>
    </row>
    <row r="5162" spans="1:35">
      <c r="A5162" s="12"/>
      <c r="B5162"/>
      <c r="E5162"/>
      <c r="J5162"/>
      <c r="O5162"/>
      <c r="T5162"/>
      <c r="Y5162"/>
      <c r="AD5162"/>
      <c r="AI5162"/>
    </row>
    <row r="5163" spans="1:35">
      <c r="A5163" s="12"/>
      <c r="B5163"/>
      <c r="E5163"/>
      <c r="J5163"/>
      <c r="O5163"/>
      <c r="T5163"/>
      <c r="Y5163"/>
      <c r="AD5163"/>
      <c r="AI5163"/>
    </row>
    <row r="5164" spans="1:35">
      <c r="A5164" s="12"/>
      <c r="B5164"/>
      <c r="E5164"/>
      <c r="J5164"/>
      <c r="O5164"/>
      <c r="T5164"/>
      <c r="Y5164"/>
      <c r="AD5164"/>
      <c r="AI5164"/>
    </row>
    <row r="5165" spans="1:35">
      <c r="A5165" s="12"/>
      <c r="B5165"/>
      <c r="E5165"/>
      <c r="J5165"/>
      <c r="O5165"/>
      <c r="T5165"/>
      <c r="Y5165"/>
      <c r="AD5165"/>
      <c r="AI5165"/>
    </row>
    <row r="5166" spans="1:35">
      <c r="A5166" s="12"/>
      <c r="B5166"/>
      <c r="E5166"/>
      <c r="J5166"/>
      <c r="O5166"/>
      <c r="T5166"/>
      <c r="Y5166"/>
      <c r="AD5166"/>
      <c r="AI5166"/>
    </row>
    <row r="5167" spans="1:35">
      <c r="A5167" s="12"/>
      <c r="B5167"/>
      <c r="E5167"/>
      <c r="J5167"/>
      <c r="O5167"/>
      <c r="T5167"/>
      <c r="Y5167"/>
      <c r="AD5167"/>
      <c r="AI5167"/>
    </row>
    <row r="5168" spans="1:35">
      <c r="A5168" s="12"/>
      <c r="B5168"/>
      <c r="E5168"/>
      <c r="J5168"/>
      <c r="O5168"/>
      <c r="T5168"/>
      <c r="Y5168"/>
      <c r="AD5168"/>
      <c r="AI5168"/>
    </row>
    <row r="5169" spans="1:35">
      <c r="A5169" s="12"/>
      <c r="B5169"/>
      <c r="E5169"/>
      <c r="J5169"/>
      <c r="O5169"/>
      <c r="T5169"/>
      <c r="Y5169"/>
      <c r="AD5169"/>
      <c r="AI5169"/>
    </row>
    <row r="5170" spans="1:35">
      <c r="A5170" s="12"/>
      <c r="B5170"/>
      <c r="E5170"/>
      <c r="J5170"/>
      <c r="O5170"/>
      <c r="T5170"/>
      <c r="Y5170"/>
      <c r="AD5170"/>
      <c r="AI5170"/>
    </row>
    <row r="5171" spans="1:35">
      <c r="A5171" s="12"/>
      <c r="B5171"/>
      <c r="E5171"/>
      <c r="J5171"/>
      <c r="O5171"/>
      <c r="T5171"/>
      <c r="Y5171"/>
      <c r="AD5171"/>
      <c r="AI5171"/>
    </row>
    <row r="5172" spans="1:35">
      <c r="A5172" s="12"/>
      <c r="B5172"/>
      <c r="E5172"/>
      <c r="J5172"/>
      <c r="O5172"/>
      <c r="T5172"/>
      <c r="Y5172"/>
      <c r="AD5172"/>
      <c r="AI5172"/>
    </row>
    <row r="5173" spans="1:35">
      <c r="A5173" s="12"/>
      <c r="B5173"/>
      <c r="E5173"/>
      <c r="J5173"/>
      <c r="O5173"/>
      <c r="T5173"/>
      <c r="Y5173"/>
      <c r="AD5173"/>
      <c r="AI5173"/>
    </row>
    <row r="5174" spans="1:35">
      <c r="A5174" s="12"/>
      <c r="B5174"/>
      <c r="E5174"/>
      <c r="J5174"/>
      <c r="O5174"/>
      <c r="T5174"/>
      <c r="Y5174"/>
      <c r="AD5174"/>
      <c r="AI5174"/>
    </row>
    <row r="5175" spans="1:35">
      <c r="A5175" s="12"/>
      <c r="B5175"/>
      <c r="E5175"/>
      <c r="J5175"/>
      <c r="O5175"/>
      <c r="T5175"/>
      <c r="Y5175"/>
      <c r="AD5175"/>
      <c r="AI5175"/>
    </row>
    <row r="5176" spans="1:35">
      <c r="A5176" s="12"/>
      <c r="B5176"/>
      <c r="E5176"/>
      <c r="J5176"/>
      <c r="O5176"/>
      <c r="T5176"/>
      <c r="Y5176"/>
      <c r="AD5176"/>
      <c r="AI5176"/>
    </row>
    <row r="5177" spans="1:35">
      <c r="A5177" s="12"/>
      <c r="B5177"/>
      <c r="E5177"/>
      <c r="J5177"/>
      <c r="O5177"/>
      <c r="T5177"/>
      <c r="Y5177"/>
      <c r="AD5177"/>
      <c r="AI5177"/>
    </row>
    <row r="5178" spans="1:35">
      <c r="A5178" s="12"/>
      <c r="B5178"/>
      <c r="E5178"/>
      <c r="J5178"/>
      <c r="O5178"/>
      <c r="T5178"/>
      <c r="Y5178"/>
      <c r="AD5178"/>
      <c r="AI5178"/>
    </row>
    <row r="5179" spans="1:35">
      <c r="A5179" s="12"/>
      <c r="B5179"/>
      <c r="E5179"/>
      <c r="J5179"/>
      <c r="O5179"/>
      <c r="T5179"/>
      <c r="Y5179"/>
      <c r="AD5179"/>
      <c r="AI5179"/>
    </row>
    <row r="5180" spans="1:35">
      <c r="A5180" s="12"/>
      <c r="B5180"/>
      <c r="E5180"/>
      <c r="J5180"/>
      <c r="O5180"/>
      <c r="T5180"/>
      <c r="Y5180"/>
      <c r="AD5180"/>
      <c r="AI5180"/>
    </row>
    <row r="5181" spans="1:35">
      <c r="A5181" s="12"/>
      <c r="B5181"/>
      <c r="E5181"/>
      <c r="J5181"/>
      <c r="O5181"/>
      <c r="T5181"/>
      <c r="Y5181"/>
      <c r="AD5181"/>
      <c r="AI5181"/>
    </row>
    <row r="5182" spans="1:35">
      <c r="A5182" s="12"/>
      <c r="B5182"/>
      <c r="E5182"/>
      <c r="J5182"/>
      <c r="O5182"/>
      <c r="T5182"/>
      <c r="Y5182"/>
      <c r="AD5182"/>
      <c r="AI5182"/>
    </row>
    <row r="5183" spans="1:35">
      <c r="A5183" s="12"/>
      <c r="B5183"/>
      <c r="E5183"/>
      <c r="J5183"/>
      <c r="O5183"/>
      <c r="T5183"/>
      <c r="Y5183"/>
      <c r="AD5183"/>
      <c r="AI5183"/>
    </row>
    <row r="5184" spans="1:35">
      <c r="A5184" s="12"/>
      <c r="B5184"/>
      <c r="E5184"/>
      <c r="J5184"/>
      <c r="O5184"/>
      <c r="T5184"/>
      <c r="Y5184"/>
      <c r="AD5184"/>
      <c r="AI5184"/>
    </row>
    <row r="5185" spans="1:35">
      <c r="A5185" s="12"/>
      <c r="B5185"/>
      <c r="E5185"/>
      <c r="J5185"/>
      <c r="O5185"/>
      <c r="T5185"/>
      <c r="Y5185"/>
      <c r="AD5185"/>
      <c r="AI5185"/>
    </row>
    <row r="5186" spans="1:35">
      <c r="A5186" s="12"/>
      <c r="B5186"/>
      <c r="E5186"/>
      <c r="J5186"/>
      <c r="O5186"/>
      <c r="T5186"/>
      <c r="Y5186"/>
      <c r="AD5186"/>
      <c r="AI5186"/>
    </row>
    <row r="5187" spans="1:35">
      <c r="A5187" s="12"/>
      <c r="B5187"/>
      <c r="E5187"/>
      <c r="J5187"/>
      <c r="O5187"/>
      <c r="T5187"/>
      <c r="Y5187"/>
      <c r="AD5187"/>
      <c r="AI5187"/>
    </row>
    <row r="5188" spans="1:35">
      <c r="A5188" s="12"/>
      <c r="B5188"/>
      <c r="E5188"/>
      <c r="J5188"/>
      <c r="O5188"/>
      <c r="T5188"/>
      <c r="Y5188"/>
      <c r="AD5188"/>
      <c r="AI5188"/>
    </row>
    <row r="5189" spans="1:35">
      <c r="A5189" s="12"/>
      <c r="B5189"/>
      <c r="E5189"/>
      <c r="J5189"/>
      <c r="O5189"/>
      <c r="T5189"/>
      <c r="Y5189"/>
      <c r="AD5189"/>
      <c r="AI5189"/>
    </row>
    <row r="5190" spans="1:35">
      <c r="A5190" s="12"/>
      <c r="B5190"/>
      <c r="E5190"/>
      <c r="J5190"/>
      <c r="O5190"/>
      <c r="T5190"/>
      <c r="Y5190"/>
      <c r="AD5190"/>
      <c r="AI5190"/>
    </row>
    <row r="5191" spans="1:35">
      <c r="A5191" s="12"/>
      <c r="B5191"/>
      <c r="E5191"/>
      <c r="J5191"/>
      <c r="O5191"/>
      <c r="T5191"/>
      <c r="Y5191"/>
      <c r="AD5191"/>
      <c r="AI5191"/>
    </row>
    <row r="5192" spans="1:35">
      <c r="A5192" s="12"/>
      <c r="B5192"/>
      <c r="E5192"/>
      <c r="J5192"/>
      <c r="O5192"/>
      <c r="T5192"/>
      <c r="Y5192"/>
      <c r="AD5192"/>
      <c r="AI5192"/>
    </row>
    <row r="5193" spans="1:35">
      <c r="A5193" s="12"/>
      <c r="B5193"/>
      <c r="E5193"/>
      <c r="J5193"/>
      <c r="O5193"/>
      <c r="T5193"/>
      <c r="Y5193"/>
      <c r="AD5193"/>
      <c r="AI5193"/>
    </row>
    <row r="5194" spans="1:35">
      <c r="A5194" s="12"/>
      <c r="B5194"/>
      <c r="E5194"/>
      <c r="J5194"/>
      <c r="O5194"/>
      <c r="T5194"/>
      <c r="Y5194"/>
      <c r="AD5194"/>
      <c r="AI5194"/>
    </row>
    <row r="5195" spans="1:35">
      <c r="A5195" s="12"/>
      <c r="B5195"/>
      <c r="E5195"/>
      <c r="J5195"/>
      <c r="O5195"/>
      <c r="T5195"/>
      <c r="Y5195"/>
      <c r="AD5195"/>
      <c r="AI5195"/>
    </row>
    <row r="5196" spans="1:35">
      <c r="A5196" s="12"/>
      <c r="B5196"/>
      <c r="E5196"/>
      <c r="J5196"/>
      <c r="O5196"/>
      <c r="T5196"/>
      <c r="Y5196"/>
      <c r="AD5196"/>
      <c r="AI5196"/>
    </row>
    <row r="5197" spans="1:35">
      <c r="A5197" s="12"/>
      <c r="B5197"/>
      <c r="E5197"/>
      <c r="J5197"/>
      <c r="O5197"/>
      <c r="T5197"/>
      <c r="Y5197"/>
      <c r="AD5197"/>
      <c r="AI5197"/>
    </row>
    <row r="5198" spans="1:35">
      <c r="A5198" s="12"/>
      <c r="B5198"/>
      <c r="E5198"/>
      <c r="J5198"/>
      <c r="O5198"/>
      <c r="T5198"/>
      <c r="Y5198"/>
      <c r="AD5198"/>
      <c r="AI5198"/>
    </row>
    <row r="5199" spans="1:35">
      <c r="A5199" s="12"/>
      <c r="B5199"/>
      <c r="E5199"/>
      <c r="J5199"/>
      <c r="O5199"/>
      <c r="T5199"/>
      <c r="Y5199"/>
      <c r="AD5199"/>
      <c r="AI5199"/>
    </row>
    <row r="5200" spans="1:35">
      <c r="A5200" s="12"/>
      <c r="B5200"/>
      <c r="E5200"/>
      <c r="J5200"/>
      <c r="O5200"/>
      <c r="T5200"/>
      <c r="Y5200"/>
      <c r="AD5200"/>
      <c r="AI5200"/>
    </row>
    <row r="5201" spans="1:35">
      <c r="A5201" s="12"/>
      <c r="B5201"/>
      <c r="E5201"/>
      <c r="J5201"/>
      <c r="O5201"/>
      <c r="T5201"/>
      <c r="Y5201"/>
      <c r="AD5201"/>
      <c r="AI5201"/>
    </row>
    <row r="5202" spans="1:35">
      <c r="A5202" s="12"/>
      <c r="B5202"/>
      <c r="E5202"/>
      <c r="J5202"/>
      <c r="O5202"/>
      <c r="T5202"/>
      <c r="Y5202"/>
      <c r="AD5202"/>
      <c r="AI5202"/>
    </row>
    <row r="5203" spans="1:35">
      <c r="A5203" s="12"/>
      <c r="B5203"/>
      <c r="E5203"/>
      <c r="J5203"/>
      <c r="O5203"/>
      <c r="T5203"/>
      <c r="Y5203"/>
      <c r="AD5203"/>
      <c r="AI5203"/>
    </row>
    <row r="5204" spans="1:35">
      <c r="A5204" s="12"/>
      <c r="B5204"/>
      <c r="E5204"/>
      <c r="J5204"/>
      <c r="O5204"/>
      <c r="T5204"/>
      <c r="Y5204"/>
      <c r="AD5204"/>
      <c r="AI5204"/>
    </row>
    <row r="5205" spans="1:35">
      <c r="A5205" s="12"/>
      <c r="B5205"/>
      <c r="E5205"/>
      <c r="J5205"/>
      <c r="O5205"/>
      <c r="T5205"/>
      <c r="Y5205"/>
      <c r="AD5205"/>
      <c r="AI5205"/>
    </row>
    <row r="5206" spans="1:35">
      <c r="A5206" s="12"/>
      <c r="B5206"/>
      <c r="E5206"/>
      <c r="J5206"/>
      <c r="O5206"/>
      <c r="T5206"/>
      <c r="Y5206"/>
      <c r="AD5206"/>
      <c r="AI5206"/>
    </row>
    <row r="5207" spans="1:35">
      <c r="A5207" s="12"/>
      <c r="B5207"/>
      <c r="E5207"/>
      <c r="J5207"/>
      <c r="O5207"/>
      <c r="T5207"/>
      <c r="Y5207"/>
      <c r="AD5207"/>
      <c r="AI5207"/>
    </row>
    <row r="5208" spans="1:35">
      <c r="A5208" s="12"/>
      <c r="B5208"/>
      <c r="E5208"/>
      <c r="J5208"/>
      <c r="O5208"/>
      <c r="T5208"/>
      <c r="Y5208"/>
      <c r="AD5208"/>
      <c r="AI5208"/>
    </row>
    <row r="5209" spans="1:35">
      <c r="A5209" s="12"/>
      <c r="B5209"/>
      <c r="E5209"/>
      <c r="J5209"/>
      <c r="O5209"/>
      <c r="T5209"/>
      <c r="Y5209"/>
      <c r="AD5209"/>
      <c r="AI5209"/>
    </row>
    <row r="5210" spans="1:35">
      <c r="A5210" s="12"/>
      <c r="B5210"/>
      <c r="E5210"/>
      <c r="J5210"/>
      <c r="O5210"/>
      <c r="T5210"/>
      <c r="Y5210"/>
      <c r="AD5210"/>
      <c r="AI5210"/>
    </row>
    <row r="5211" spans="1:35">
      <c r="A5211" s="12"/>
      <c r="B5211"/>
      <c r="E5211"/>
      <c r="J5211"/>
      <c r="O5211"/>
      <c r="T5211"/>
      <c r="Y5211"/>
      <c r="AD5211"/>
      <c r="AI5211"/>
    </row>
    <row r="5212" spans="1:35">
      <c r="A5212" s="12"/>
      <c r="B5212"/>
      <c r="E5212"/>
      <c r="J5212"/>
      <c r="O5212"/>
      <c r="T5212"/>
      <c r="Y5212"/>
      <c r="AD5212"/>
      <c r="AI5212"/>
    </row>
    <row r="5213" spans="1:35">
      <c r="A5213" s="12"/>
      <c r="B5213"/>
      <c r="E5213"/>
      <c r="J5213"/>
      <c r="O5213"/>
      <c r="T5213"/>
      <c r="Y5213"/>
      <c r="AD5213"/>
      <c r="AI5213"/>
    </row>
    <row r="5214" spans="1:35">
      <c r="A5214" s="12"/>
      <c r="B5214"/>
      <c r="E5214"/>
      <c r="J5214"/>
      <c r="O5214"/>
      <c r="T5214"/>
      <c r="Y5214"/>
      <c r="AD5214"/>
      <c r="AI5214"/>
    </row>
    <row r="5215" spans="1:35">
      <c r="A5215" s="12"/>
      <c r="B5215"/>
      <c r="E5215"/>
      <c r="J5215"/>
      <c r="O5215"/>
      <c r="T5215"/>
      <c r="Y5215"/>
      <c r="AD5215"/>
      <c r="AI5215"/>
    </row>
    <row r="5216" spans="1:35">
      <c r="A5216" s="12"/>
      <c r="B5216"/>
      <c r="E5216"/>
      <c r="J5216"/>
      <c r="O5216"/>
      <c r="T5216"/>
      <c r="Y5216"/>
      <c r="AD5216"/>
      <c r="AI5216"/>
    </row>
    <row r="5217" spans="1:35">
      <c r="A5217" s="12"/>
      <c r="B5217"/>
      <c r="E5217"/>
      <c r="J5217"/>
      <c r="O5217"/>
      <c r="T5217"/>
      <c r="Y5217"/>
      <c r="AD5217"/>
      <c r="AI5217"/>
    </row>
    <row r="5218" spans="1:35">
      <c r="A5218" s="12"/>
      <c r="B5218"/>
      <c r="E5218"/>
      <c r="J5218"/>
      <c r="O5218"/>
      <c r="T5218"/>
      <c r="Y5218"/>
      <c r="AD5218"/>
      <c r="AI5218"/>
    </row>
    <row r="5219" spans="1:35">
      <c r="A5219" s="12"/>
      <c r="B5219"/>
      <c r="E5219"/>
      <c r="J5219"/>
      <c r="O5219"/>
      <c r="T5219"/>
      <c r="Y5219"/>
      <c r="AD5219"/>
      <c r="AI5219"/>
    </row>
    <row r="5220" spans="1:35">
      <c r="A5220" s="12"/>
      <c r="B5220"/>
      <c r="E5220"/>
      <c r="J5220"/>
      <c r="O5220"/>
      <c r="T5220"/>
      <c r="Y5220"/>
      <c r="AD5220"/>
      <c r="AI5220"/>
    </row>
    <row r="5221" spans="1:35">
      <c r="A5221" s="12"/>
      <c r="B5221"/>
      <c r="E5221"/>
      <c r="J5221"/>
      <c r="O5221"/>
      <c r="T5221"/>
      <c r="Y5221"/>
      <c r="AD5221"/>
      <c r="AI5221"/>
    </row>
    <row r="5222" spans="1:35">
      <c r="A5222" s="12"/>
      <c r="B5222"/>
      <c r="E5222"/>
      <c r="J5222"/>
      <c r="O5222"/>
      <c r="T5222"/>
      <c r="Y5222"/>
      <c r="AD5222"/>
      <c r="AI5222"/>
    </row>
    <row r="5223" spans="1:35">
      <c r="A5223" s="12"/>
      <c r="B5223"/>
      <c r="E5223"/>
      <c r="J5223"/>
      <c r="O5223"/>
      <c r="T5223"/>
      <c r="Y5223"/>
      <c r="AD5223"/>
      <c r="AI5223"/>
    </row>
    <row r="5224" spans="1:35">
      <c r="A5224" s="12"/>
      <c r="B5224"/>
      <c r="E5224"/>
      <c r="J5224"/>
      <c r="O5224"/>
      <c r="T5224"/>
      <c r="Y5224"/>
      <c r="AD5224"/>
      <c r="AI5224"/>
    </row>
    <row r="5225" spans="1:35">
      <c r="A5225" s="12"/>
      <c r="B5225"/>
      <c r="E5225"/>
      <c r="J5225"/>
      <c r="O5225"/>
      <c r="T5225"/>
      <c r="Y5225"/>
      <c r="AD5225"/>
      <c r="AI5225"/>
    </row>
    <row r="5226" spans="1:35">
      <c r="A5226" s="12"/>
      <c r="B5226"/>
      <c r="E5226"/>
      <c r="J5226"/>
      <c r="O5226"/>
      <c r="T5226"/>
      <c r="Y5226"/>
      <c r="AD5226"/>
      <c r="AI5226"/>
    </row>
    <row r="5227" spans="1:35">
      <c r="A5227" s="12"/>
      <c r="B5227"/>
      <c r="E5227"/>
      <c r="J5227"/>
      <c r="O5227"/>
      <c r="T5227"/>
      <c r="Y5227"/>
      <c r="AD5227"/>
      <c r="AI5227"/>
    </row>
    <row r="5228" spans="1:35">
      <c r="A5228" s="12"/>
      <c r="B5228"/>
      <c r="E5228"/>
      <c r="J5228"/>
      <c r="O5228"/>
      <c r="T5228"/>
      <c r="Y5228"/>
      <c r="AD5228"/>
      <c r="AI5228"/>
    </row>
    <row r="5229" spans="1:35">
      <c r="A5229" s="12"/>
      <c r="B5229"/>
      <c r="E5229"/>
      <c r="J5229"/>
      <c r="O5229"/>
      <c r="T5229"/>
      <c r="Y5229"/>
      <c r="AD5229"/>
      <c r="AI5229"/>
    </row>
    <row r="5230" spans="1:35">
      <c r="A5230" s="12"/>
      <c r="B5230"/>
      <c r="E5230"/>
      <c r="J5230"/>
      <c r="O5230"/>
      <c r="T5230"/>
      <c r="Y5230"/>
      <c r="AD5230"/>
      <c r="AI5230"/>
    </row>
    <row r="5231" spans="1:35">
      <c r="A5231" s="12"/>
      <c r="B5231"/>
      <c r="E5231"/>
      <c r="J5231"/>
      <c r="O5231"/>
      <c r="T5231"/>
      <c r="Y5231"/>
      <c r="AD5231"/>
      <c r="AI5231"/>
    </row>
    <row r="5232" spans="1:35">
      <c r="A5232" s="12"/>
      <c r="B5232"/>
      <c r="E5232"/>
      <c r="J5232"/>
      <c r="O5232"/>
      <c r="T5232"/>
      <c r="Y5232"/>
      <c r="AD5232"/>
      <c r="AI5232"/>
    </row>
    <row r="5233" spans="1:35">
      <c r="A5233" s="12"/>
      <c r="B5233"/>
      <c r="E5233"/>
      <c r="J5233"/>
      <c r="O5233"/>
      <c r="T5233"/>
      <c r="Y5233"/>
      <c r="AD5233"/>
      <c r="AI5233"/>
    </row>
    <row r="5234" spans="1:35">
      <c r="A5234" s="12"/>
      <c r="B5234"/>
      <c r="E5234"/>
      <c r="J5234"/>
      <c r="O5234"/>
      <c r="T5234"/>
      <c r="Y5234"/>
      <c r="AD5234"/>
      <c r="AI5234"/>
    </row>
    <row r="5235" spans="1:35">
      <c r="A5235" s="12"/>
      <c r="B5235"/>
      <c r="E5235"/>
      <c r="J5235"/>
      <c r="O5235"/>
      <c r="T5235"/>
      <c r="Y5235"/>
      <c r="AD5235"/>
      <c r="AI5235"/>
    </row>
    <row r="5236" spans="1:35">
      <c r="A5236" s="12"/>
      <c r="B5236"/>
      <c r="E5236"/>
      <c r="J5236"/>
      <c r="O5236"/>
      <c r="T5236"/>
      <c r="Y5236"/>
      <c r="AD5236"/>
      <c r="AI5236"/>
    </row>
    <row r="5237" spans="1:35">
      <c r="A5237" s="12"/>
      <c r="B5237"/>
      <c r="E5237"/>
      <c r="J5237"/>
      <c r="O5237"/>
      <c r="T5237"/>
      <c r="Y5237"/>
      <c r="AD5237"/>
      <c r="AI5237"/>
    </row>
    <row r="5238" spans="1:35">
      <c r="A5238" s="12"/>
      <c r="B5238"/>
      <c r="E5238"/>
      <c r="J5238"/>
      <c r="O5238"/>
      <c r="T5238"/>
      <c r="Y5238"/>
      <c r="AD5238"/>
      <c r="AI5238"/>
    </row>
    <row r="5239" spans="1:35">
      <c r="A5239" s="12"/>
      <c r="B5239"/>
      <c r="E5239"/>
      <c r="J5239"/>
      <c r="O5239"/>
      <c r="T5239"/>
      <c r="Y5239"/>
      <c r="AD5239"/>
      <c r="AI5239"/>
    </row>
    <row r="5240" spans="1:35">
      <c r="A5240" s="12"/>
      <c r="B5240"/>
      <c r="E5240"/>
      <c r="J5240"/>
      <c r="O5240"/>
      <c r="T5240"/>
      <c r="Y5240"/>
      <c r="AD5240"/>
      <c r="AI5240"/>
    </row>
    <row r="5241" spans="1:35">
      <c r="A5241" s="12"/>
      <c r="B5241"/>
      <c r="E5241"/>
      <c r="J5241"/>
      <c r="O5241"/>
      <c r="T5241"/>
      <c r="Y5241"/>
      <c r="AD5241"/>
      <c r="AI5241"/>
    </row>
    <row r="5242" spans="1:35">
      <c r="A5242" s="12"/>
      <c r="B5242"/>
      <c r="E5242"/>
      <c r="J5242"/>
      <c r="O5242"/>
      <c r="T5242"/>
      <c r="Y5242"/>
      <c r="AD5242"/>
      <c r="AI5242"/>
    </row>
    <row r="5243" spans="1:35">
      <c r="A5243" s="12"/>
      <c r="B5243"/>
      <c r="E5243"/>
      <c r="J5243"/>
      <c r="O5243"/>
      <c r="T5243"/>
      <c r="Y5243"/>
      <c r="AD5243"/>
      <c r="AI5243"/>
    </row>
    <row r="5244" spans="1:35">
      <c r="A5244" s="12"/>
      <c r="B5244"/>
      <c r="E5244"/>
      <c r="J5244"/>
      <c r="O5244"/>
      <c r="T5244"/>
      <c r="Y5244"/>
      <c r="AD5244"/>
      <c r="AI5244"/>
    </row>
    <row r="5245" spans="1:35">
      <c r="A5245" s="12"/>
      <c r="B5245"/>
      <c r="E5245"/>
      <c r="J5245"/>
      <c r="O5245"/>
      <c r="T5245"/>
      <c r="Y5245"/>
      <c r="AD5245"/>
      <c r="AI5245"/>
    </row>
    <row r="5246" spans="1:35">
      <c r="A5246" s="12"/>
      <c r="B5246"/>
      <c r="E5246"/>
      <c r="J5246"/>
      <c r="O5246"/>
      <c r="T5246"/>
      <c r="Y5246"/>
      <c r="AD5246"/>
      <c r="AI5246"/>
    </row>
    <row r="5247" spans="1:35">
      <c r="A5247" s="12"/>
      <c r="B5247"/>
      <c r="E5247"/>
      <c r="J5247"/>
      <c r="O5247"/>
      <c r="T5247"/>
      <c r="Y5247"/>
      <c r="AD5247"/>
      <c r="AI5247"/>
    </row>
    <row r="5248" spans="1:35">
      <c r="A5248" s="12"/>
      <c r="B5248"/>
      <c r="E5248"/>
      <c r="J5248"/>
      <c r="O5248"/>
      <c r="T5248"/>
      <c r="Y5248"/>
      <c r="AD5248"/>
      <c r="AI5248"/>
    </row>
    <row r="5249" spans="1:35">
      <c r="A5249" s="12"/>
      <c r="B5249"/>
      <c r="E5249"/>
      <c r="J5249"/>
      <c r="O5249"/>
      <c r="T5249"/>
      <c r="Y5249"/>
      <c r="AD5249"/>
      <c r="AI5249"/>
    </row>
    <row r="5250" spans="1:35">
      <c r="A5250" s="12"/>
      <c r="B5250"/>
      <c r="E5250"/>
      <c r="J5250"/>
      <c r="O5250"/>
      <c r="T5250"/>
      <c r="Y5250"/>
      <c r="AD5250"/>
      <c r="AI5250"/>
    </row>
    <row r="5251" spans="1:35">
      <c r="A5251" s="12"/>
      <c r="B5251"/>
      <c r="E5251"/>
      <c r="J5251"/>
      <c r="O5251"/>
      <c r="T5251"/>
      <c r="Y5251"/>
      <c r="AD5251"/>
      <c r="AI5251"/>
    </row>
    <row r="5252" spans="1:35">
      <c r="A5252" s="12"/>
      <c r="B5252"/>
      <c r="E5252"/>
      <c r="J5252"/>
      <c r="O5252"/>
      <c r="T5252"/>
      <c r="Y5252"/>
      <c r="AD5252"/>
      <c r="AI5252"/>
    </row>
    <row r="5253" spans="1:35">
      <c r="A5253" s="12"/>
      <c r="B5253"/>
      <c r="E5253"/>
      <c r="J5253"/>
      <c r="O5253"/>
      <c r="T5253"/>
      <c r="Y5253"/>
      <c r="AD5253"/>
      <c r="AI5253"/>
    </row>
    <row r="5254" spans="1:35">
      <c r="A5254" s="12"/>
      <c r="B5254"/>
      <c r="E5254"/>
      <c r="J5254"/>
      <c r="O5254"/>
      <c r="T5254"/>
      <c r="Y5254"/>
      <c r="AD5254"/>
      <c r="AI5254"/>
    </row>
    <row r="5255" spans="1:35">
      <c r="A5255" s="12"/>
      <c r="B5255"/>
      <c r="E5255"/>
      <c r="J5255"/>
      <c r="O5255"/>
      <c r="T5255"/>
      <c r="Y5255"/>
      <c r="AD5255"/>
      <c r="AI5255"/>
    </row>
    <row r="5256" spans="1:35">
      <c r="A5256" s="12"/>
      <c r="B5256"/>
      <c r="E5256"/>
      <c r="J5256"/>
      <c r="O5256"/>
      <c r="T5256"/>
      <c r="Y5256"/>
      <c r="AD5256"/>
      <c r="AI5256"/>
    </row>
    <row r="5257" spans="1:35">
      <c r="A5257" s="12"/>
      <c r="B5257"/>
      <c r="E5257"/>
      <c r="J5257"/>
      <c r="O5257"/>
      <c r="T5257"/>
      <c r="Y5257"/>
      <c r="AD5257"/>
      <c r="AI5257"/>
    </row>
    <row r="5258" spans="1:35">
      <c r="A5258" s="12"/>
      <c r="B5258"/>
      <c r="E5258"/>
      <c r="J5258"/>
      <c r="O5258"/>
      <c r="T5258"/>
      <c r="Y5258"/>
      <c r="AD5258"/>
      <c r="AI5258"/>
    </row>
    <row r="5259" spans="1:35">
      <c r="A5259" s="12"/>
      <c r="B5259"/>
      <c r="E5259"/>
      <c r="J5259"/>
      <c r="O5259"/>
      <c r="T5259"/>
      <c r="Y5259"/>
      <c r="AD5259"/>
      <c r="AI5259"/>
    </row>
    <row r="5260" spans="1:35">
      <c r="A5260" s="12"/>
      <c r="B5260"/>
      <c r="E5260"/>
      <c r="J5260"/>
      <c r="O5260"/>
      <c r="T5260"/>
      <c r="Y5260"/>
      <c r="AD5260"/>
      <c r="AI5260"/>
    </row>
    <row r="5261" spans="1:35">
      <c r="A5261" s="12"/>
      <c r="B5261"/>
      <c r="E5261"/>
      <c r="J5261"/>
      <c r="O5261"/>
      <c r="T5261"/>
      <c r="Y5261"/>
      <c r="AD5261"/>
      <c r="AI5261"/>
    </row>
    <row r="5262" spans="1:35">
      <c r="A5262" s="12"/>
      <c r="B5262"/>
      <c r="E5262"/>
      <c r="J5262"/>
      <c r="O5262"/>
      <c r="T5262"/>
      <c r="Y5262"/>
      <c r="AD5262"/>
      <c r="AI5262"/>
    </row>
    <row r="5263" spans="1:35">
      <c r="A5263" s="12"/>
      <c r="B5263"/>
      <c r="E5263"/>
      <c r="J5263"/>
      <c r="O5263"/>
      <c r="T5263"/>
      <c r="Y5263"/>
      <c r="AD5263"/>
      <c r="AI5263"/>
    </row>
    <row r="5264" spans="1:35">
      <c r="A5264" s="12"/>
      <c r="B5264"/>
      <c r="E5264"/>
      <c r="J5264"/>
      <c r="O5264"/>
      <c r="T5264"/>
      <c r="Y5264"/>
      <c r="AD5264"/>
      <c r="AI5264"/>
    </row>
    <row r="5265" spans="1:35">
      <c r="A5265" s="12"/>
      <c r="B5265"/>
      <c r="E5265"/>
      <c r="J5265"/>
      <c r="O5265"/>
      <c r="T5265"/>
      <c r="Y5265"/>
      <c r="AD5265"/>
      <c r="AI5265"/>
    </row>
    <row r="5266" spans="1:35">
      <c r="A5266" s="12"/>
      <c r="B5266"/>
      <c r="E5266"/>
      <c r="J5266"/>
      <c r="O5266"/>
      <c r="T5266"/>
      <c r="Y5266"/>
      <c r="AD5266"/>
      <c r="AI5266"/>
    </row>
    <row r="5267" spans="1:35">
      <c r="A5267" s="12"/>
      <c r="B5267"/>
      <c r="E5267"/>
      <c r="J5267"/>
      <c r="O5267"/>
      <c r="T5267"/>
      <c r="Y5267"/>
      <c r="AD5267"/>
      <c r="AI5267"/>
    </row>
    <row r="5268" spans="1:35">
      <c r="A5268" s="12"/>
      <c r="B5268"/>
      <c r="E5268"/>
      <c r="J5268"/>
      <c r="O5268"/>
      <c r="T5268"/>
      <c r="Y5268"/>
      <c r="AD5268"/>
      <c r="AI5268"/>
    </row>
    <row r="5269" spans="1:35">
      <c r="A5269" s="12"/>
      <c r="B5269"/>
      <c r="E5269"/>
      <c r="J5269"/>
      <c r="O5269"/>
      <c r="T5269"/>
      <c r="Y5269"/>
      <c r="AD5269"/>
      <c r="AI5269"/>
    </row>
    <row r="5270" spans="1:35">
      <c r="A5270" s="12"/>
      <c r="B5270"/>
      <c r="E5270"/>
      <c r="J5270"/>
      <c r="O5270"/>
      <c r="T5270"/>
      <c r="Y5270"/>
      <c r="AD5270"/>
      <c r="AI5270"/>
    </row>
    <row r="5271" spans="1:35">
      <c r="A5271" s="12"/>
      <c r="B5271"/>
      <c r="E5271"/>
      <c r="J5271"/>
      <c r="O5271"/>
      <c r="T5271"/>
      <c r="Y5271"/>
      <c r="AD5271"/>
      <c r="AI5271"/>
    </row>
    <row r="5272" spans="1:35">
      <c r="A5272" s="12"/>
      <c r="B5272"/>
      <c r="E5272"/>
      <c r="J5272"/>
      <c r="O5272"/>
      <c r="T5272"/>
      <c r="Y5272"/>
      <c r="AD5272"/>
      <c r="AI5272"/>
    </row>
    <row r="5273" spans="1:35">
      <c r="A5273" s="12"/>
      <c r="B5273"/>
      <c r="E5273"/>
      <c r="J5273"/>
      <c r="O5273"/>
      <c r="T5273"/>
      <c r="Y5273"/>
      <c r="AD5273"/>
      <c r="AI5273"/>
    </row>
    <row r="5274" spans="1:35">
      <c r="A5274" s="12"/>
      <c r="B5274"/>
      <c r="E5274"/>
      <c r="J5274"/>
      <c r="O5274"/>
      <c r="T5274"/>
      <c r="Y5274"/>
      <c r="AD5274"/>
      <c r="AI5274"/>
    </row>
    <row r="5275" spans="1:35">
      <c r="A5275" s="12"/>
      <c r="B5275"/>
      <c r="E5275"/>
      <c r="J5275"/>
      <c r="O5275"/>
      <c r="T5275"/>
      <c r="Y5275"/>
      <c r="AD5275"/>
      <c r="AI5275"/>
    </row>
    <row r="5276" spans="1:35">
      <c r="A5276" s="12"/>
      <c r="B5276"/>
      <c r="E5276"/>
      <c r="J5276"/>
      <c r="O5276"/>
      <c r="T5276"/>
      <c r="Y5276"/>
      <c r="AD5276"/>
      <c r="AI5276"/>
    </row>
    <row r="5277" spans="1:35">
      <c r="A5277" s="12"/>
      <c r="B5277"/>
      <c r="E5277"/>
      <c r="J5277"/>
      <c r="O5277"/>
      <c r="T5277"/>
      <c r="Y5277"/>
      <c r="AD5277"/>
      <c r="AI5277"/>
    </row>
    <row r="5278" spans="1:35">
      <c r="A5278" s="12"/>
      <c r="B5278"/>
      <c r="E5278"/>
      <c r="J5278"/>
      <c r="O5278"/>
      <c r="T5278"/>
      <c r="Y5278"/>
      <c r="AD5278"/>
      <c r="AI5278"/>
    </row>
    <row r="5279" spans="1:35">
      <c r="A5279" s="12"/>
      <c r="B5279"/>
      <c r="E5279"/>
      <c r="J5279"/>
      <c r="O5279"/>
      <c r="T5279"/>
      <c r="Y5279"/>
      <c r="AD5279"/>
      <c r="AI5279"/>
    </row>
    <row r="5280" spans="1:35">
      <c r="A5280" s="12"/>
      <c r="B5280"/>
      <c r="E5280"/>
      <c r="J5280"/>
      <c r="O5280"/>
      <c r="T5280"/>
      <c r="Y5280"/>
      <c r="AD5280"/>
      <c r="AI5280"/>
    </row>
    <row r="5281" spans="1:35">
      <c r="A5281" s="12"/>
      <c r="B5281"/>
      <c r="E5281"/>
      <c r="J5281"/>
      <c r="O5281"/>
      <c r="T5281"/>
      <c r="Y5281"/>
      <c r="AD5281"/>
      <c r="AI5281"/>
    </row>
    <row r="5282" spans="1:35">
      <c r="A5282" s="12"/>
      <c r="B5282"/>
      <c r="E5282"/>
      <c r="J5282"/>
      <c r="O5282"/>
      <c r="T5282"/>
      <c r="Y5282"/>
      <c r="AD5282"/>
      <c r="AI5282"/>
    </row>
    <row r="5283" spans="1:35">
      <c r="A5283" s="12"/>
      <c r="B5283"/>
      <c r="E5283"/>
      <c r="J5283"/>
      <c r="O5283"/>
      <c r="T5283"/>
      <c r="Y5283"/>
      <c r="AD5283"/>
      <c r="AI5283"/>
    </row>
    <row r="5284" spans="1:35">
      <c r="A5284" s="12"/>
      <c r="B5284"/>
      <c r="E5284"/>
      <c r="J5284"/>
      <c r="O5284"/>
      <c r="T5284"/>
      <c r="Y5284"/>
      <c r="AD5284"/>
      <c r="AI5284"/>
    </row>
    <row r="5285" spans="1:35">
      <c r="A5285" s="12"/>
      <c r="B5285"/>
      <c r="E5285"/>
      <c r="J5285"/>
      <c r="O5285"/>
      <c r="T5285"/>
      <c r="Y5285"/>
      <c r="AD5285"/>
      <c r="AI5285"/>
    </row>
    <row r="5286" spans="1:35">
      <c r="A5286" s="12"/>
      <c r="B5286"/>
      <c r="E5286"/>
      <c r="J5286"/>
      <c r="O5286"/>
      <c r="T5286"/>
      <c r="Y5286"/>
      <c r="AD5286"/>
      <c r="AI5286"/>
    </row>
    <row r="5287" spans="1:35">
      <c r="A5287" s="12"/>
      <c r="B5287"/>
      <c r="E5287"/>
      <c r="J5287"/>
      <c r="O5287"/>
      <c r="T5287"/>
      <c r="Y5287"/>
      <c r="AD5287"/>
      <c r="AI5287"/>
    </row>
    <row r="5288" spans="1:35">
      <c r="A5288" s="12"/>
      <c r="B5288"/>
      <c r="E5288"/>
      <c r="J5288"/>
      <c r="O5288"/>
      <c r="T5288"/>
      <c r="Y5288"/>
      <c r="AD5288"/>
      <c r="AI5288"/>
    </row>
    <row r="5289" spans="1:35">
      <c r="A5289" s="12"/>
      <c r="B5289"/>
      <c r="E5289"/>
      <c r="J5289"/>
      <c r="O5289"/>
      <c r="T5289"/>
      <c r="Y5289"/>
      <c r="AD5289"/>
      <c r="AI5289"/>
    </row>
    <row r="5290" spans="1:35">
      <c r="A5290" s="12"/>
      <c r="B5290"/>
      <c r="E5290"/>
      <c r="J5290"/>
      <c r="O5290"/>
      <c r="T5290"/>
      <c r="Y5290"/>
      <c r="AD5290"/>
      <c r="AI5290"/>
    </row>
    <row r="5291" spans="1:35">
      <c r="A5291" s="12"/>
      <c r="B5291"/>
      <c r="E5291"/>
      <c r="J5291"/>
      <c r="O5291"/>
      <c r="T5291"/>
      <c r="Y5291"/>
      <c r="AD5291"/>
      <c r="AI5291"/>
    </row>
    <row r="5292" spans="1:35">
      <c r="A5292" s="12"/>
      <c r="B5292"/>
      <c r="E5292"/>
      <c r="J5292"/>
      <c r="O5292"/>
      <c r="T5292"/>
      <c r="Y5292"/>
      <c r="AD5292"/>
      <c r="AI5292"/>
    </row>
    <row r="5293" spans="1:35">
      <c r="A5293" s="12"/>
      <c r="B5293"/>
      <c r="E5293"/>
      <c r="J5293"/>
      <c r="O5293"/>
      <c r="T5293"/>
      <c r="Y5293"/>
      <c r="AD5293"/>
      <c r="AI5293"/>
    </row>
    <row r="5294" spans="1:35">
      <c r="A5294" s="12"/>
      <c r="B5294"/>
      <c r="E5294"/>
      <c r="J5294"/>
      <c r="O5294"/>
      <c r="T5294"/>
      <c r="Y5294"/>
      <c r="AD5294"/>
      <c r="AI5294"/>
    </row>
    <row r="5295" spans="1:35">
      <c r="A5295" s="12"/>
      <c r="B5295"/>
      <c r="E5295"/>
      <c r="J5295"/>
      <c r="O5295"/>
      <c r="T5295"/>
      <c r="Y5295"/>
      <c r="AD5295"/>
      <c r="AI5295"/>
    </row>
    <row r="5296" spans="1:35">
      <c r="A5296" s="12"/>
      <c r="B5296"/>
      <c r="E5296"/>
      <c r="J5296"/>
      <c r="O5296"/>
      <c r="T5296"/>
      <c r="Y5296"/>
      <c r="AD5296"/>
      <c r="AI5296"/>
    </row>
    <row r="5297" spans="1:35">
      <c r="A5297" s="12"/>
      <c r="B5297"/>
      <c r="E5297"/>
      <c r="J5297"/>
      <c r="O5297"/>
      <c r="T5297"/>
      <c r="Y5297"/>
      <c r="AD5297"/>
      <c r="AI5297"/>
    </row>
    <row r="5298" spans="1:35">
      <c r="A5298" s="12"/>
      <c r="B5298"/>
      <c r="E5298"/>
      <c r="J5298"/>
      <c r="O5298"/>
      <c r="T5298"/>
      <c r="Y5298"/>
      <c r="AD5298"/>
      <c r="AI5298"/>
    </row>
    <row r="5299" spans="1:35">
      <c r="A5299" s="12"/>
      <c r="B5299"/>
      <c r="E5299"/>
      <c r="J5299"/>
      <c r="O5299"/>
      <c r="T5299"/>
      <c r="Y5299"/>
      <c r="AD5299"/>
      <c r="AI5299"/>
    </row>
    <row r="5300" spans="1:35">
      <c r="A5300" s="12"/>
      <c r="B5300"/>
      <c r="E5300"/>
      <c r="J5300"/>
      <c r="O5300"/>
      <c r="T5300"/>
      <c r="Y5300"/>
      <c r="AD5300"/>
      <c r="AI5300"/>
    </row>
    <row r="5301" spans="1:35">
      <c r="A5301" s="12"/>
      <c r="B5301"/>
      <c r="E5301"/>
      <c r="J5301"/>
      <c r="O5301"/>
      <c r="T5301"/>
      <c r="Y5301"/>
      <c r="AD5301"/>
      <c r="AI5301"/>
    </row>
    <row r="5302" spans="1:35">
      <c r="A5302" s="12"/>
      <c r="B5302"/>
      <c r="E5302"/>
      <c r="J5302"/>
      <c r="O5302"/>
      <c r="T5302"/>
      <c r="Y5302"/>
      <c r="AD5302"/>
      <c r="AI5302"/>
    </row>
    <row r="5303" spans="1:35">
      <c r="A5303" s="12"/>
      <c r="B5303"/>
      <c r="E5303"/>
      <c r="J5303"/>
      <c r="O5303"/>
      <c r="T5303"/>
      <c r="Y5303"/>
      <c r="AD5303"/>
      <c r="AI5303"/>
    </row>
    <row r="5304" spans="1:35">
      <c r="A5304" s="12"/>
      <c r="B5304"/>
      <c r="E5304"/>
      <c r="J5304"/>
      <c r="O5304"/>
      <c r="T5304"/>
      <c r="Y5304"/>
      <c r="AD5304"/>
      <c r="AI5304"/>
    </row>
    <row r="5305" spans="1:35">
      <c r="A5305" s="12"/>
      <c r="B5305"/>
      <c r="E5305"/>
      <c r="J5305"/>
      <c r="O5305"/>
      <c r="T5305"/>
      <c r="Y5305"/>
      <c r="AD5305"/>
      <c r="AI5305"/>
    </row>
    <row r="5306" spans="1:35">
      <c r="A5306" s="12"/>
      <c r="B5306"/>
      <c r="E5306"/>
      <c r="J5306"/>
      <c r="O5306"/>
      <c r="T5306"/>
      <c r="Y5306"/>
      <c r="AD5306"/>
      <c r="AI5306"/>
    </row>
    <row r="5307" spans="1:35">
      <c r="A5307" s="12"/>
      <c r="B5307"/>
      <c r="E5307"/>
      <c r="J5307"/>
      <c r="O5307"/>
      <c r="T5307"/>
      <c r="Y5307"/>
      <c r="AD5307"/>
      <c r="AI5307"/>
    </row>
    <row r="5308" spans="1:35">
      <c r="A5308" s="12"/>
      <c r="B5308"/>
      <c r="E5308"/>
      <c r="J5308"/>
      <c r="O5308"/>
      <c r="T5308"/>
      <c r="Y5308"/>
      <c r="AD5308"/>
      <c r="AI5308"/>
    </row>
    <row r="5309" spans="1:35">
      <c r="A5309" s="12"/>
      <c r="B5309"/>
      <c r="E5309"/>
      <c r="J5309"/>
      <c r="O5309"/>
      <c r="T5309"/>
      <c r="Y5309"/>
      <c r="AD5309"/>
      <c r="AI5309"/>
    </row>
    <row r="5310" spans="1:35">
      <c r="A5310" s="12"/>
      <c r="B5310"/>
      <c r="E5310"/>
      <c r="J5310"/>
      <c r="O5310"/>
      <c r="T5310"/>
      <c r="Y5310"/>
      <c r="AD5310"/>
      <c r="AI5310"/>
    </row>
    <row r="5311" spans="1:35">
      <c r="A5311" s="12"/>
      <c r="B5311"/>
      <c r="E5311"/>
      <c r="J5311"/>
      <c r="O5311"/>
      <c r="T5311"/>
      <c r="Y5311"/>
      <c r="AD5311"/>
      <c r="AI5311"/>
    </row>
    <row r="5312" spans="1:35">
      <c r="A5312" s="12"/>
      <c r="B5312"/>
      <c r="E5312"/>
      <c r="J5312"/>
      <c r="O5312"/>
      <c r="T5312"/>
      <c r="Y5312"/>
      <c r="AD5312"/>
      <c r="AI5312"/>
    </row>
    <row r="5313" spans="1:35">
      <c r="A5313" s="12"/>
      <c r="B5313"/>
      <c r="E5313"/>
      <c r="J5313"/>
      <c r="O5313"/>
      <c r="T5313"/>
      <c r="Y5313"/>
      <c r="AD5313"/>
      <c r="AI5313"/>
    </row>
    <row r="5314" spans="1:35">
      <c r="A5314" s="12"/>
      <c r="B5314"/>
      <c r="E5314"/>
      <c r="J5314"/>
      <c r="O5314"/>
      <c r="T5314"/>
      <c r="Y5314"/>
      <c r="AD5314"/>
      <c r="AI5314"/>
    </row>
    <row r="5315" spans="1:35">
      <c r="A5315" s="12"/>
      <c r="B5315"/>
      <c r="E5315"/>
      <c r="J5315"/>
      <c r="O5315"/>
      <c r="T5315"/>
      <c r="Y5315"/>
      <c r="AD5315"/>
      <c r="AI5315"/>
    </row>
    <row r="5316" spans="1:35">
      <c r="A5316" s="12"/>
      <c r="B5316"/>
      <c r="E5316"/>
      <c r="J5316"/>
      <c r="O5316"/>
      <c r="T5316"/>
      <c r="Y5316"/>
      <c r="AD5316"/>
      <c r="AI5316"/>
    </row>
    <row r="5317" spans="1:35">
      <c r="A5317" s="12"/>
      <c r="B5317"/>
      <c r="E5317"/>
      <c r="J5317"/>
      <c r="O5317"/>
      <c r="T5317"/>
      <c r="Y5317"/>
      <c r="AD5317"/>
      <c r="AI5317"/>
    </row>
    <row r="5318" spans="1:35">
      <c r="A5318" s="12"/>
      <c r="B5318"/>
      <c r="E5318"/>
      <c r="J5318"/>
      <c r="O5318"/>
      <c r="T5318"/>
      <c r="Y5318"/>
      <c r="AD5318"/>
      <c r="AI5318"/>
    </row>
    <row r="5319" spans="1:35">
      <c r="A5319" s="12"/>
      <c r="B5319"/>
      <c r="E5319"/>
      <c r="J5319"/>
      <c r="O5319"/>
      <c r="T5319"/>
      <c r="Y5319"/>
      <c r="AD5319"/>
      <c r="AI5319"/>
    </row>
    <row r="5320" spans="1:35">
      <c r="A5320" s="12"/>
      <c r="B5320"/>
      <c r="E5320"/>
      <c r="J5320"/>
      <c r="O5320"/>
      <c r="T5320"/>
      <c r="Y5320"/>
      <c r="AD5320"/>
      <c r="AI5320"/>
    </row>
    <row r="5321" spans="1:35">
      <c r="A5321" s="12"/>
      <c r="B5321"/>
      <c r="E5321"/>
      <c r="J5321"/>
      <c r="O5321"/>
      <c r="T5321"/>
      <c r="Y5321"/>
      <c r="AD5321"/>
      <c r="AI5321"/>
    </row>
    <row r="5322" spans="1:35">
      <c r="A5322" s="12"/>
      <c r="B5322"/>
      <c r="E5322"/>
      <c r="J5322"/>
      <c r="O5322"/>
      <c r="T5322"/>
      <c r="Y5322"/>
      <c r="AD5322"/>
      <c r="AI5322"/>
    </row>
    <row r="5323" spans="1:35">
      <c r="A5323" s="12"/>
      <c r="B5323"/>
      <c r="E5323"/>
      <c r="J5323"/>
      <c r="O5323"/>
      <c r="T5323"/>
      <c r="Y5323"/>
      <c r="AD5323"/>
      <c r="AI5323"/>
    </row>
    <row r="5324" spans="1:35">
      <c r="A5324" s="12"/>
      <c r="B5324"/>
      <c r="E5324"/>
      <c r="J5324"/>
      <c r="O5324"/>
      <c r="T5324"/>
      <c r="Y5324"/>
      <c r="AD5324"/>
      <c r="AI5324"/>
    </row>
    <row r="5325" spans="1:35">
      <c r="A5325" s="12"/>
      <c r="B5325"/>
      <c r="E5325"/>
      <c r="J5325"/>
      <c r="O5325"/>
      <c r="T5325"/>
      <c r="Y5325"/>
      <c r="AD5325"/>
      <c r="AI5325"/>
    </row>
    <row r="5326" spans="1:35">
      <c r="A5326" s="12"/>
      <c r="B5326"/>
      <c r="E5326"/>
      <c r="J5326"/>
      <c r="O5326"/>
      <c r="T5326"/>
      <c r="Y5326"/>
      <c r="AD5326"/>
      <c r="AI5326"/>
    </row>
    <row r="5327" spans="1:35">
      <c r="A5327" s="12"/>
      <c r="B5327"/>
      <c r="E5327"/>
      <c r="J5327"/>
      <c r="O5327"/>
      <c r="T5327"/>
      <c r="Y5327"/>
      <c r="AD5327"/>
      <c r="AI5327"/>
    </row>
    <row r="5328" spans="1:35">
      <c r="A5328" s="12"/>
      <c r="B5328"/>
      <c r="E5328"/>
      <c r="J5328"/>
      <c r="O5328"/>
      <c r="T5328"/>
      <c r="Y5328"/>
      <c r="AD5328"/>
      <c r="AI5328"/>
    </row>
    <row r="5329" spans="1:35">
      <c r="A5329" s="12"/>
      <c r="B5329"/>
      <c r="E5329"/>
      <c r="J5329"/>
      <c r="O5329"/>
      <c r="T5329"/>
      <c r="Y5329"/>
      <c r="AD5329"/>
      <c r="AI5329"/>
    </row>
    <row r="5330" spans="1:35">
      <c r="A5330" s="12"/>
      <c r="B5330"/>
      <c r="E5330"/>
      <c r="J5330"/>
      <c r="O5330"/>
      <c r="T5330"/>
      <c r="Y5330"/>
      <c r="AD5330"/>
      <c r="AI5330"/>
    </row>
    <row r="5331" spans="1:35">
      <c r="A5331" s="12"/>
      <c r="B5331"/>
      <c r="E5331"/>
      <c r="J5331"/>
      <c r="O5331"/>
      <c r="T5331"/>
      <c r="Y5331"/>
      <c r="AD5331"/>
      <c r="AI5331"/>
    </row>
    <row r="5332" spans="1:35">
      <c r="A5332" s="12"/>
      <c r="B5332"/>
      <c r="E5332"/>
      <c r="J5332"/>
      <c r="O5332"/>
      <c r="T5332"/>
      <c r="Y5332"/>
      <c r="AD5332"/>
      <c r="AI5332"/>
    </row>
    <row r="5333" spans="1:35">
      <c r="A5333" s="12"/>
      <c r="B5333"/>
      <c r="E5333"/>
      <c r="J5333"/>
      <c r="O5333"/>
      <c r="T5333"/>
      <c r="Y5333"/>
      <c r="AD5333"/>
      <c r="AI5333"/>
    </row>
    <row r="5334" spans="1:35">
      <c r="A5334" s="12"/>
      <c r="B5334"/>
      <c r="E5334"/>
      <c r="J5334"/>
      <c r="O5334"/>
      <c r="T5334"/>
      <c r="Y5334"/>
      <c r="AD5334"/>
      <c r="AI5334"/>
    </row>
    <row r="5335" spans="1:35">
      <c r="A5335" s="12"/>
      <c r="B5335"/>
      <c r="E5335"/>
      <c r="J5335"/>
      <c r="O5335"/>
      <c r="T5335"/>
      <c r="Y5335"/>
      <c r="AD5335"/>
      <c r="AI5335"/>
    </row>
    <row r="5336" spans="1:35">
      <c r="A5336" s="12"/>
      <c r="B5336"/>
      <c r="E5336"/>
      <c r="J5336"/>
      <c r="O5336"/>
      <c r="T5336"/>
      <c r="Y5336"/>
      <c r="AD5336"/>
      <c r="AI5336"/>
    </row>
    <row r="5337" spans="1:35">
      <c r="A5337" s="12"/>
      <c r="B5337"/>
      <c r="E5337"/>
      <c r="J5337"/>
      <c r="O5337"/>
      <c r="T5337"/>
      <c r="Y5337"/>
      <c r="AD5337"/>
      <c r="AI5337"/>
    </row>
    <row r="5338" spans="1:35">
      <c r="A5338" s="12"/>
      <c r="B5338"/>
      <c r="E5338"/>
      <c r="J5338"/>
      <c r="O5338"/>
      <c r="T5338"/>
      <c r="Y5338"/>
      <c r="AD5338"/>
      <c r="AI5338"/>
    </row>
    <row r="5339" spans="1:35">
      <c r="A5339" s="12"/>
      <c r="B5339"/>
      <c r="E5339"/>
      <c r="J5339"/>
      <c r="O5339"/>
      <c r="T5339"/>
      <c r="Y5339"/>
      <c r="AD5339"/>
      <c r="AI5339"/>
    </row>
    <row r="5340" spans="1:35">
      <c r="A5340" s="12"/>
      <c r="B5340"/>
      <c r="E5340"/>
      <c r="J5340"/>
      <c r="O5340"/>
      <c r="T5340"/>
      <c r="Y5340"/>
      <c r="AD5340"/>
      <c r="AI5340"/>
    </row>
    <row r="5341" spans="1:35">
      <c r="A5341" s="12"/>
      <c r="B5341"/>
      <c r="E5341"/>
      <c r="J5341"/>
      <c r="O5341"/>
      <c r="T5341"/>
      <c r="Y5341"/>
      <c r="AD5341"/>
      <c r="AI5341"/>
    </row>
    <row r="5342" spans="1:35">
      <c r="A5342" s="12"/>
      <c r="B5342"/>
      <c r="E5342"/>
      <c r="J5342"/>
      <c r="O5342"/>
      <c r="T5342"/>
      <c r="Y5342"/>
      <c r="AD5342"/>
      <c r="AI5342"/>
    </row>
    <row r="5343" spans="1:35">
      <c r="A5343" s="12"/>
      <c r="B5343"/>
      <c r="E5343"/>
      <c r="J5343"/>
      <c r="O5343"/>
      <c r="T5343"/>
      <c r="Y5343"/>
      <c r="AD5343"/>
      <c r="AI5343"/>
    </row>
    <row r="5344" spans="1:35">
      <c r="A5344" s="12"/>
      <c r="B5344"/>
      <c r="E5344"/>
      <c r="J5344"/>
      <c r="O5344"/>
      <c r="T5344"/>
      <c r="Y5344"/>
      <c r="AD5344"/>
      <c r="AI5344"/>
    </row>
    <row r="5345" spans="1:35">
      <c r="A5345" s="12"/>
      <c r="B5345"/>
      <c r="E5345"/>
      <c r="J5345"/>
      <c r="O5345"/>
      <c r="T5345"/>
      <c r="Y5345"/>
      <c r="AD5345"/>
      <c r="AI5345"/>
    </row>
    <row r="5346" spans="1:35">
      <c r="A5346" s="12"/>
      <c r="B5346"/>
      <c r="E5346"/>
      <c r="J5346"/>
      <c r="O5346"/>
      <c r="T5346"/>
      <c r="Y5346"/>
      <c r="AD5346"/>
      <c r="AI5346"/>
    </row>
    <row r="5347" spans="1:35">
      <c r="A5347" s="12"/>
      <c r="B5347"/>
      <c r="E5347"/>
      <c r="J5347"/>
      <c r="O5347"/>
      <c r="T5347"/>
      <c r="Y5347"/>
      <c r="AD5347"/>
      <c r="AI5347"/>
    </row>
    <row r="5348" spans="1:35">
      <c r="A5348" s="12"/>
      <c r="B5348"/>
      <c r="E5348"/>
      <c r="J5348"/>
      <c r="O5348"/>
      <c r="T5348"/>
      <c r="Y5348"/>
      <c r="AD5348"/>
      <c r="AI5348"/>
    </row>
    <row r="5349" spans="1:35">
      <c r="A5349" s="12"/>
      <c r="B5349"/>
      <c r="E5349"/>
      <c r="J5349"/>
      <c r="O5349"/>
      <c r="T5349"/>
      <c r="Y5349"/>
      <c r="AD5349"/>
      <c r="AI5349"/>
    </row>
    <row r="5350" spans="1:35">
      <c r="A5350" s="12"/>
      <c r="B5350"/>
      <c r="E5350"/>
      <c r="J5350"/>
      <c r="O5350"/>
      <c r="T5350"/>
      <c r="Y5350"/>
      <c r="AD5350"/>
      <c r="AI5350"/>
    </row>
    <row r="5351" spans="1:35">
      <c r="A5351" s="12"/>
      <c r="B5351"/>
      <c r="E5351"/>
      <c r="J5351"/>
      <c r="O5351"/>
      <c r="T5351"/>
      <c r="Y5351"/>
      <c r="AD5351"/>
      <c r="AI5351"/>
    </row>
    <row r="5352" spans="1:35">
      <c r="A5352" s="12"/>
      <c r="B5352"/>
      <c r="E5352"/>
      <c r="J5352"/>
      <c r="O5352"/>
      <c r="T5352"/>
      <c r="Y5352"/>
      <c r="AD5352"/>
      <c r="AI5352"/>
    </row>
    <row r="5353" spans="1:35">
      <c r="A5353" s="12"/>
      <c r="B5353"/>
      <c r="E5353"/>
      <c r="J5353"/>
      <c r="O5353"/>
      <c r="T5353"/>
      <c r="Y5353"/>
      <c r="AD5353"/>
      <c r="AI5353"/>
    </row>
    <row r="5354" spans="1:35">
      <c r="A5354" s="12"/>
      <c r="B5354"/>
      <c r="E5354"/>
      <c r="J5354"/>
      <c r="O5354"/>
      <c r="T5354"/>
      <c r="Y5354"/>
      <c r="AD5354"/>
      <c r="AI5354"/>
    </row>
    <row r="5355" spans="1:35">
      <c r="A5355" s="12"/>
      <c r="B5355"/>
      <c r="E5355"/>
      <c r="J5355"/>
      <c r="O5355"/>
      <c r="T5355"/>
      <c r="Y5355"/>
      <c r="AD5355"/>
      <c r="AI5355"/>
    </row>
    <row r="5356" spans="1:35">
      <c r="A5356" s="12"/>
      <c r="B5356"/>
      <c r="E5356"/>
      <c r="J5356"/>
      <c r="O5356"/>
      <c r="T5356"/>
      <c r="Y5356"/>
      <c r="AD5356"/>
      <c r="AI5356"/>
    </row>
    <row r="5357" spans="1:35">
      <c r="A5357" s="12"/>
      <c r="B5357"/>
      <c r="E5357"/>
      <c r="J5357"/>
      <c r="O5357"/>
      <c r="T5357"/>
      <c r="Y5357"/>
      <c r="AD5357"/>
      <c r="AI5357"/>
    </row>
    <row r="5358" spans="1:35">
      <c r="A5358" s="12"/>
      <c r="B5358"/>
      <c r="E5358"/>
      <c r="J5358"/>
      <c r="O5358"/>
      <c r="T5358"/>
      <c r="Y5358"/>
      <c r="AD5358"/>
      <c r="AI5358"/>
    </row>
    <row r="5359" spans="1:35">
      <c r="A5359" s="12"/>
      <c r="B5359"/>
      <c r="E5359"/>
      <c r="J5359"/>
      <c r="O5359"/>
      <c r="T5359"/>
      <c r="Y5359"/>
      <c r="AD5359"/>
      <c r="AI5359"/>
    </row>
    <row r="5360" spans="1:35">
      <c r="A5360" s="12"/>
      <c r="B5360"/>
      <c r="E5360"/>
      <c r="J5360"/>
      <c r="O5360"/>
      <c r="T5360"/>
      <c r="Y5360"/>
      <c r="AD5360"/>
      <c r="AI5360"/>
    </row>
    <row r="5361" spans="1:35">
      <c r="A5361" s="12"/>
      <c r="B5361"/>
      <c r="E5361"/>
      <c r="J5361"/>
      <c r="O5361"/>
      <c r="T5361"/>
      <c r="Y5361"/>
      <c r="AD5361"/>
      <c r="AI5361"/>
    </row>
    <row r="5362" spans="1:35">
      <c r="A5362" s="12"/>
      <c r="B5362"/>
      <c r="E5362"/>
      <c r="J5362"/>
      <c r="O5362"/>
      <c r="T5362"/>
      <c r="Y5362"/>
      <c r="AD5362"/>
      <c r="AI5362"/>
    </row>
    <row r="5363" spans="1:35">
      <c r="A5363" s="12"/>
      <c r="B5363"/>
      <c r="E5363"/>
      <c r="J5363"/>
      <c r="O5363"/>
      <c r="T5363"/>
      <c r="Y5363"/>
      <c r="AD5363"/>
      <c r="AI5363"/>
    </row>
    <row r="5364" spans="1:35">
      <c r="A5364" s="12"/>
      <c r="B5364"/>
      <c r="E5364"/>
      <c r="J5364"/>
      <c r="O5364"/>
      <c r="T5364"/>
      <c r="Y5364"/>
      <c r="AD5364"/>
      <c r="AI5364"/>
    </row>
    <row r="5365" spans="1:35">
      <c r="A5365" s="12"/>
      <c r="B5365"/>
      <c r="E5365"/>
      <c r="J5365"/>
      <c r="O5365"/>
      <c r="T5365"/>
      <c r="Y5365"/>
      <c r="AD5365"/>
      <c r="AI5365"/>
    </row>
    <row r="5366" spans="1:35">
      <c r="A5366" s="12"/>
      <c r="B5366"/>
      <c r="E5366"/>
      <c r="J5366"/>
      <c r="O5366"/>
      <c r="T5366"/>
      <c r="Y5366"/>
      <c r="AD5366"/>
      <c r="AI5366"/>
    </row>
    <row r="5367" spans="1:35">
      <c r="A5367" s="12"/>
      <c r="B5367"/>
      <c r="E5367"/>
      <c r="J5367"/>
      <c r="O5367"/>
      <c r="T5367"/>
      <c r="Y5367"/>
      <c r="AD5367"/>
      <c r="AI5367"/>
    </row>
    <row r="5368" spans="1:35">
      <c r="A5368" s="12"/>
      <c r="B5368"/>
      <c r="E5368"/>
      <c r="J5368"/>
      <c r="O5368"/>
      <c r="T5368"/>
      <c r="Y5368"/>
      <c r="AD5368"/>
      <c r="AI5368"/>
    </row>
    <row r="5369" spans="1:35">
      <c r="A5369" s="12"/>
      <c r="B5369"/>
      <c r="E5369"/>
      <c r="J5369"/>
      <c r="O5369"/>
      <c r="T5369"/>
      <c r="Y5369"/>
      <c r="AD5369"/>
      <c r="AI5369"/>
    </row>
    <row r="5370" spans="1:35">
      <c r="A5370" s="12"/>
      <c r="B5370"/>
      <c r="E5370"/>
      <c r="J5370"/>
      <c r="O5370"/>
      <c r="T5370"/>
      <c r="Y5370"/>
      <c r="AD5370"/>
      <c r="AI5370"/>
    </row>
    <row r="5371" spans="1:35">
      <c r="A5371" s="12"/>
      <c r="B5371"/>
      <c r="E5371"/>
      <c r="J5371"/>
      <c r="O5371"/>
      <c r="T5371"/>
      <c r="Y5371"/>
      <c r="AD5371"/>
      <c r="AI5371"/>
    </row>
    <row r="5372" spans="1:35">
      <c r="A5372" s="12"/>
      <c r="B5372"/>
      <c r="E5372"/>
      <c r="J5372"/>
      <c r="O5372"/>
      <c r="T5372"/>
      <c r="Y5372"/>
      <c r="AD5372"/>
      <c r="AI5372"/>
    </row>
    <row r="5373" spans="1:35">
      <c r="A5373" s="12"/>
      <c r="B5373"/>
      <c r="E5373"/>
      <c r="J5373"/>
      <c r="O5373"/>
      <c r="T5373"/>
      <c r="Y5373"/>
      <c r="AD5373"/>
      <c r="AI5373"/>
    </row>
    <row r="5374" spans="1:35">
      <c r="A5374" s="12"/>
      <c r="B5374"/>
      <c r="E5374"/>
      <c r="J5374"/>
      <c r="O5374"/>
      <c r="T5374"/>
      <c r="Y5374"/>
      <c r="AD5374"/>
      <c r="AI5374"/>
    </row>
    <row r="5375" spans="1:35">
      <c r="A5375" s="12"/>
      <c r="B5375"/>
      <c r="E5375"/>
      <c r="J5375"/>
      <c r="O5375"/>
      <c r="T5375"/>
      <c r="Y5375"/>
      <c r="AD5375"/>
      <c r="AI5375"/>
    </row>
    <row r="5376" spans="1:35">
      <c r="A5376" s="12"/>
      <c r="B5376"/>
      <c r="E5376"/>
      <c r="J5376"/>
      <c r="O5376"/>
      <c r="T5376"/>
      <c r="Y5376"/>
      <c r="AD5376"/>
      <c r="AI5376"/>
    </row>
    <row r="5377" spans="1:35">
      <c r="A5377" s="12"/>
      <c r="B5377"/>
      <c r="E5377"/>
      <c r="J5377"/>
      <c r="O5377"/>
      <c r="T5377"/>
      <c r="Y5377"/>
      <c r="AD5377"/>
      <c r="AI5377"/>
    </row>
    <row r="5378" spans="1:35">
      <c r="A5378" s="12"/>
      <c r="B5378"/>
      <c r="E5378"/>
      <c r="J5378"/>
      <c r="O5378"/>
      <c r="T5378"/>
      <c r="Y5378"/>
      <c r="AD5378"/>
      <c r="AI5378"/>
    </row>
    <row r="5379" spans="1:35">
      <c r="A5379" s="12"/>
      <c r="B5379"/>
      <c r="E5379"/>
      <c r="J5379"/>
      <c r="O5379"/>
      <c r="T5379"/>
      <c r="Y5379"/>
      <c r="AD5379"/>
      <c r="AI5379"/>
    </row>
    <row r="5380" spans="1:35">
      <c r="A5380" s="12"/>
      <c r="B5380"/>
      <c r="E5380"/>
      <c r="J5380"/>
      <c r="O5380"/>
      <c r="T5380"/>
      <c r="Y5380"/>
      <c r="AD5380"/>
      <c r="AI5380"/>
    </row>
    <row r="5381" spans="1:35">
      <c r="A5381" s="12"/>
      <c r="B5381"/>
      <c r="E5381"/>
      <c r="J5381"/>
      <c r="O5381"/>
      <c r="T5381"/>
      <c r="Y5381"/>
      <c r="AD5381"/>
      <c r="AI5381"/>
    </row>
    <row r="5382" spans="1:35">
      <c r="A5382" s="12"/>
      <c r="B5382"/>
      <c r="E5382"/>
      <c r="J5382"/>
      <c r="O5382"/>
      <c r="T5382"/>
      <c r="Y5382"/>
      <c r="AD5382"/>
      <c r="AI5382"/>
    </row>
    <row r="5383" spans="1:35">
      <c r="A5383" s="12"/>
      <c r="B5383"/>
      <c r="E5383"/>
      <c r="J5383"/>
      <c r="O5383"/>
      <c r="T5383"/>
      <c r="Y5383"/>
      <c r="AD5383"/>
      <c r="AI5383"/>
    </row>
    <row r="5384" spans="1:35">
      <c r="A5384" s="12"/>
      <c r="B5384"/>
      <c r="E5384"/>
      <c r="J5384"/>
      <c r="O5384"/>
      <c r="T5384"/>
      <c r="Y5384"/>
      <c r="AD5384"/>
      <c r="AI5384"/>
    </row>
    <row r="5385" spans="1:35">
      <c r="A5385" s="12"/>
      <c r="B5385"/>
      <c r="E5385"/>
      <c r="J5385"/>
      <c r="O5385"/>
      <c r="T5385"/>
      <c r="Y5385"/>
      <c r="AD5385"/>
      <c r="AI5385"/>
    </row>
    <row r="5386" spans="1:35">
      <c r="A5386" s="12"/>
      <c r="B5386"/>
      <c r="E5386"/>
      <c r="J5386"/>
      <c r="O5386"/>
      <c r="T5386"/>
      <c r="Y5386"/>
      <c r="AD5386"/>
      <c r="AI5386"/>
    </row>
    <row r="5387" spans="1:35">
      <c r="A5387" s="12"/>
      <c r="B5387"/>
      <c r="E5387"/>
      <c r="J5387"/>
      <c r="O5387"/>
      <c r="T5387"/>
      <c r="Y5387"/>
      <c r="AD5387"/>
      <c r="AI5387"/>
    </row>
    <row r="5388" spans="1:35">
      <c r="A5388" s="12"/>
      <c r="B5388"/>
      <c r="E5388"/>
      <c r="J5388"/>
      <c r="O5388"/>
      <c r="T5388"/>
      <c r="Y5388"/>
      <c r="AD5388"/>
      <c r="AI5388"/>
    </row>
    <row r="5389" spans="1:35">
      <c r="A5389" s="12"/>
      <c r="B5389"/>
      <c r="E5389"/>
      <c r="J5389"/>
      <c r="O5389"/>
      <c r="T5389"/>
      <c r="Y5389"/>
      <c r="AD5389"/>
      <c r="AI5389"/>
    </row>
    <row r="5390" spans="1:35">
      <c r="A5390" s="12"/>
      <c r="B5390"/>
      <c r="E5390"/>
      <c r="J5390"/>
      <c r="O5390"/>
      <c r="T5390"/>
      <c r="Y5390"/>
      <c r="AD5390"/>
      <c r="AI5390"/>
    </row>
    <row r="5391" spans="1:35">
      <c r="A5391" s="12"/>
      <c r="B5391"/>
      <c r="E5391"/>
      <c r="J5391"/>
      <c r="O5391"/>
      <c r="T5391"/>
      <c r="Y5391"/>
      <c r="AD5391"/>
      <c r="AI5391"/>
    </row>
    <row r="5392" spans="1:35">
      <c r="A5392" s="12"/>
      <c r="B5392"/>
      <c r="E5392"/>
      <c r="J5392"/>
      <c r="O5392"/>
      <c r="T5392"/>
      <c r="Y5392"/>
      <c r="AD5392"/>
      <c r="AI5392"/>
    </row>
    <row r="5393" spans="1:35">
      <c r="A5393" s="12"/>
      <c r="B5393"/>
      <c r="E5393"/>
      <c r="J5393"/>
      <c r="O5393"/>
      <c r="T5393"/>
      <c r="Y5393"/>
      <c r="AD5393"/>
      <c r="AI5393"/>
    </row>
    <row r="5394" spans="1:35">
      <c r="A5394" s="12"/>
      <c r="B5394"/>
      <c r="E5394"/>
      <c r="J5394"/>
      <c r="O5394"/>
      <c r="T5394"/>
      <c r="Y5394"/>
      <c r="AD5394"/>
      <c r="AI5394"/>
    </row>
    <row r="5395" spans="1:35">
      <c r="A5395" s="12"/>
      <c r="B5395"/>
      <c r="E5395"/>
      <c r="J5395"/>
      <c r="O5395"/>
      <c r="T5395"/>
      <c r="Y5395"/>
      <c r="AD5395"/>
      <c r="AI5395"/>
    </row>
    <row r="5396" spans="1:35">
      <c r="A5396" s="12"/>
      <c r="B5396"/>
      <c r="E5396"/>
      <c r="J5396"/>
      <c r="O5396"/>
      <c r="T5396"/>
      <c r="Y5396"/>
      <c r="AD5396"/>
      <c r="AI5396"/>
    </row>
    <row r="5397" spans="1:35">
      <c r="A5397" s="12"/>
      <c r="B5397"/>
      <c r="E5397"/>
      <c r="J5397"/>
      <c r="O5397"/>
      <c r="T5397"/>
      <c r="Y5397"/>
      <c r="AD5397"/>
      <c r="AI5397"/>
    </row>
    <row r="5398" spans="1:35">
      <c r="A5398" s="12"/>
      <c r="B5398"/>
      <c r="E5398"/>
      <c r="J5398"/>
      <c r="O5398"/>
      <c r="T5398"/>
      <c r="Y5398"/>
      <c r="AD5398"/>
      <c r="AI5398"/>
    </row>
    <row r="5399" spans="1:35">
      <c r="A5399" s="12"/>
      <c r="B5399"/>
      <c r="E5399"/>
      <c r="J5399"/>
      <c r="O5399"/>
      <c r="T5399"/>
      <c r="Y5399"/>
      <c r="AD5399"/>
      <c r="AI5399"/>
    </row>
    <row r="5400" spans="1:35">
      <c r="A5400" s="12"/>
      <c r="B5400"/>
      <c r="E5400"/>
      <c r="J5400"/>
      <c r="O5400"/>
      <c r="T5400"/>
      <c r="Y5400"/>
      <c r="AD5400"/>
      <c r="AI5400"/>
    </row>
    <row r="5401" spans="1:35">
      <c r="A5401" s="12"/>
      <c r="B5401"/>
      <c r="E5401"/>
      <c r="J5401"/>
      <c r="O5401"/>
      <c r="T5401"/>
      <c r="Y5401"/>
      <c r="AD5401"/>
      <c r="AI5401"/>
    </row>
    <row r="5402" spans="1:35">
      <c r="A5402" s="12"/>
      <c r="B5402"/>
      <c r="E5402"/>
      <c r="J5402"/>
      <c r="O5402"/>
      <c r="T5402"/>
      <c r="Y5402"/>
      <c r="AD5402"/>
      <c r="AI5402"/>
    </row>
    <row r="5403" spans="1:35">
      <c r="A5403" s="12"/>
      <c r="B5403"/>
      <c r="E5403"/>
      <c r="J5403"/>
      <c r="O5403"/>
      <c r="T5403"/>
      <c r="Y5403"/>
      <c r="AD5403"/>
      <c r="AI5403"/>
    </row>
    <row r="5404" spans="1:35">
      <c r="A5404" s="12"/>
      <c r="B5404"/>
      <c r="E5404"/>
      <c r="J5404"/>
      <c r="O5404"/>
      <c r="T5404"/>
      <c r="Y5404"/>
      <c r="AD5404"/>
      <c r="AI5404"/>
    </row>
    <row r="5405" spans="1:35">
      <c r="A5405" s="12"/>
      <c r="B5405"/>
      <c r="E5405"/>
      <c r="J5405"/>
      <c r="O5405"/>
      <c r="T5405"/>
      <c r="Y5405"/>
      <c r="AD5405"/>
      <c r="AI5405"/>
    </row>
    <row r="5406" spans="1:35">
      <c r="A5406" s="12"/>
      <c r="B5406"/>
      <c r="E5406"/>
      <c r="J5406"/>
      <c r="O5406"/>
      <c r="T5406"/>
      <c r="Y5406"/>
      <c r="AD5406"/>
      <c r="AI5406"/>
    </row>
    <row r="5407" spans="1:35">
      <c r="A5407" s="12"/>
      <c r="B5407"/>
      <c r="E5407"/>
      <c r="J5407"/>
      <c r="O5407"/>
      <c r="T5407"/>
      <c r="Y5407"/>
      <c r="AD5407"/>
      <c r="AI5407"/>
    </row>
    <row r="5408" spans="1:35">
      <c r="A5408" s="12"/>
      <c r="B5408"/>
      <c r="E5408"/>
      <c r="J5408"/>
      <c r="O5408"/>
      <c r="T5408"/>
      <c r="Y5408"/>
      <c r="AD5408"/>
      <c r="AI5408"/>
    </row>
    <row r="5409" spans="1:35">
      <c r="A5409" s="12"/>
      <c r="B5409"/>
      <c r="E5409"/>
      <c r="J5409"/>
      <c r="O5409"/>
      <c r="T5409"/>
      <c r="Y5409"/>
      <c r="AD5409"/>
      <c r="AI5409"/>
    </row>
    <row r="5410" spans="1:35">
      <c r="A5410" s="12"/>
      <c r="B5410"/>
      <c r="E5410"/>
      <c r="J5410"/>
      <c r="O5410"/>
      <c r="T5410"/>
      <c r="Y5410"/>
      <c r="AD5410"/>
      <c r="AI5410"/>
    </row>
    <row r="5411" spans="1:35">
      <c r="A5411" s="12"/>
      <c r="B5411"/>
      <c r="E5411"/>
      <c r="J5411"/>
      <c r="O5411"/>
      <c r="T5411"/>
      <c r="Y5411"/>
      <c r="AD5411"/>
      <c r="AI5411"/>
    </row>
    <row r="5412" spans="1:35">
      <c r="A5412" s="12"/>
      <c r="B5412"/>
      <c r="E5412"/>
      <c r="J5412"/>
      <c r="O5412"/>
      <c r="T5412"/>
      <c r="Y5412"/>
      <c r="AD5412"/>
      <c r="AI5412"/>
    </row>
    <row r="5413" spans="1:35">
      <c r="A5413" s="12"/>
      <c r="B5413"/>
      <c r="E5413"/>
      <c r="J5413"/>
      <c r="O5413"/>
      <c r="T5413"/>
      <c r="Y5413"/>
      <c r="AD5413"/>
      <c r="AI5413"/>
    </row>
    <row r="5414" spans="1:35">
      <c r="A5414" s="12"/>
      <c r="B5414"/>
      <c r="E5414"/>
      <c r="J5414"/>
      <c r="O5414"/>
      <c r="T5414"/>
      <c r="Y5414"/>
      <c r="AD5414"/>
      <c r="AI5414"/>
    </row>
    <row r="5415" spans="1:35">
      <c r="A5415" s="12"/>
      <c r="B5415"/>
      <c r="E5415"/>
      <c r="J5415"/>
      <c r="O5415"/>
      <c r="T5415"/>
      <c r="Y5415"/>
      <c r="AD5415"/>
      <c r="AI5415"/>
    </row>
    <row r="5416" spans="1:35">
      <c r="A5416" s="12"/>
      <c r="B5416"/>
      <c r="E5416"/>
      <c r="J5416"/>
      <c r="O5416"/>
      <c r="T5416"/>
      <c r="Y5416"/>
      <c r="AD5416"/>
      <c r="AI5416"/>
    </row>
    <row r="5417" spans="1:35">
      <c r="A5417" s="12"/>
      <c r="B5417"/>
      <c r="E5417"/>
      <c r="J5417"/>
      <c r="O5417"/>
      <c r="T5417"/>
      <c r="Y5417"/>
      <c r="AD5417"/>
      <c r="AI5417"/>
    </row>
    <row r="5418" spans="1:35">
      <c r="A5418" s="12"/>
      <c r="B5418"/>
      <c r="E5418"/>
      <c r="J5418"/>
      <c r="O5418"/>
      <c r="T5418"/>
      <c r="Y5418"/>
      <c r="AD5418"/>
      <c r="AI5418"/>
    </row>
    <row r="5419" spans="1:35">
      <c r="A5419" s="12"/>
      <c r="B5419"/>
      <c r="E5419"/>
      <c r="J5419"/>
      <c r="O5419"/>
      <c r="T5419"/>
      <c r="Y5419"/>
      <c r="AD5419"/>
      <c r="AI5419"/>
    </row>
    <row r="5420" spans="1:35">
      <c r="A5420" s="12"/>
      <c r="B5420"/>
      <c r="E5420"/>
      <c r="J5420"/>
      <c r="O5420"/>
      <c r="T5420"/>
      <c r="Y5420"/>
      <c r="AD5420"/>
      <c r="AI5420"/>
    </row>
    <row r="5421" spans="1:35">
      <c r="A5421" s="12"/>
      <c r="B5421"/>
      <c r="E5421"/>
      <c r="J5421"/>
      <c r="O5421"/>
      <c r="T5421"/>
      <c r="Y5421"/>
      <c r="AD5421"/>
      <c r="AI5421"/>
    </row>
    <row r="5422" spans="1:35">
      <c r="A5422" s="12"/>
      <c r="B5422"/>
      <c r="E5422"/>
      <c r="J5422"/>
      <c r="O5422"/>
      <c r="T5422"/>
      <c r="Y5422"/>
      <c r="AD5422"/>
      <c r="AI5422"/>
    </row>
    <row r="5423" spans="1:35">
      <c r="A5423" s="12"/>
      <c r="B5423"/>
      <c r="E5423"/>
      <c r="J5423"/>
      <c r="O5423"/>
      <c r="T5423"/>
      <c r="Y5423"/>
      <c r="AD5423"/>
      <c r="AI5423"/>
    </row>
    <row r="5424" spans="1:35">
      <c r="A5424" s="12"/>
      <c r="B5424"/>
      <c r="E5424"/>
      <c r="J5424"/>
      <c r="O5424"/>
      <c r="T5424"/>
      <c r="Y5424"/>
      <c r="AD5424"/>
      <c r="AI5424"/>
    </row>
    <row r="5425" spans="1:35">
      <c r="A5425" s="12"/>
      <c r="B5425"/>
      <c r="E5425"/>
      <c r="J5425"/>
      <c r="O5425"/>
      <c r="T5425"/>
      <c r="Y5425"/>
      <c r="AD5425"/>
      <c r="AI5425"/>
    </row>
    <row r="5426" spans="1:35">
      <c r="A5426" s="12"/>
      <c r="B5426"/>
      <c r="E5426"/>
      <c r="J5426"/>
      <c r="O5426"/>
      <c r="T5426"/>
      <c r="Y5426"/>
      <c r="AD5426"/>
      <c r="AI5426"/>
    </row>
    <row r="5427" spans="1:35">
      <c r="A5427" s="12"/>
      <c r="B5427"/>
      <c r="E5427"/>
      <c r="J5427"/>
      <c r="O5427"/>
      <c r="T5427"/>
      <c r="Y5427"/>
      <c r="AD5427"/>
      <c r="AI5427"/>
    </row>
    <row r="5428" spans="1:35">
      <c r="A5428" s="12"/>
      <c r="B5428"/>
      <c r="E5428"/>
      <c r="J5428"/>
      <c r="O5428"/>
      <c r="T5428"/>
      <c r="Y5428"/>
      <c r="AD5428"/>
      <c r="AI5428"/>
    </row>
    <row r="5429" spans="1:35">
      <c r="A5429" s="12"/>
      <c r="B5429"/>
      <c r="E5429"/>
      <c r="J5429"/>
      <c r="O5429"/>
      <c r="T5429"/>
      <c r="Y5429"/>
      <c r="AD5429"/>
      <c r="AI5429"/>
    </row>
    <row r="5430" spans="1:35">
      <c r="A5430" s="12"/>
      <c r="B5430"/>
      <c r="E5430"/>
      <c r="J5430"/>
      <c r="O5430"/>
      <c r="T5430"/>
      <c r="Y5430"/>
      <c r="AD5430"/>
      <c r="AI5430"/>
    </row>
    <row r="5431" spans="1:35">
      <c r="A5431" s="12"/>
      <c r="B5431"/>
      <c r="E5431"/>
      <c r="J5431"/>
      <c r="O5431"/>
      <c r="T5431"/>
      <c r="Y5431"/>
      <c r="AD5431"/>
      <c r="AI5431"/>
    </row>
    <row r="5432" spans="1:35">
      <c r="A5432" s="12"/>
      <c r="B5432"/>
      <c r="E5432"/>
      <c r="J5432"/>
      <c r="O5432"/>
      <c r="T5432"/>
      <c r="Y5432"/>
      <c r="AD5432"/>
      <c r="AI5432"/>
    </row>
    <row r="5433" spans="1:35">
      <c r="A5433" s="12"/>
      <c r="B5433"/>
      <c r="E5433"/>
      <c r="J5433"/>
      <c r="O5433"/>
      <c r="T5433"/>
      <c r="Y5433"/>
      <c r="AD5433"/>
      <c r="AI5433"/>
    </row>
    <row r="5434" spans="1:35">
      <c r="A5434" s="12"/>
      <c r="B5434"/>
      <c r="E5434"/>
      <c r="J5434"/>
      <c r="O5434"/>
      <c r="T5434"/>
      <c r="Y5434"/>
      <c r="AD5434"/>
      <c r="AI5434"/>
    </row>
    <row r="5435" spans="1:35">
      <c r="A5435" s="12"/>
      <c r="B5435"/>
      <c r="E5435"/>
      <c r="J5435"/>
      <c r="O5435"/>
      <c r="T5435"/>
      <c r="Y5435"/>
      <c r="AD5435"/>
      <c r="AI5435"/>
    </row>
    <row r="5436" spans="1:35">
      <c r="A5436" s="12"/>
      <c r="B5436"/>
      <c r="E5436"/>
      <c r="J5436"/>
      <c r="O5436"/>
      <c r="T5436"/>
      <c r="Y5436"/>
      <c r="AD5436"/>
      <c r="AI5436"/>
    </row>
    <row r="5437" spans="1:35">
      <c r="A5437" s="12"/>
      <c r="B5437"/>
      <c r="E5437"/>
      <c r="J5437"/>
      <c r="O5437"/>
      <c r="T5437"/>
      <c r="Y5437"/>
      <c r="AD5437"/>
      <c r="AI5437"/>
    </row>
    <row r="5438" spans="1:35">
      <c r="A5438" s="12"/>
      <c r="B5438"/>
      <c r="E5438"/>
      <c r="J5438"/>
      <c r="O5438"/>
      <c r="T5438"/>
      <c r="Y5438"/>
      <c r="AD5438"/>
      <c r="AI5438"/>
    </row>
    <row r="5439" spans="1:35">
      <c r="A5439" s="12"/>
      <c r="B5439"/>
      <c r="E5439"/>
      <c r="J5439"/>
      <c r="O5439"/>
      <c r="T5439"/>
      <c r="Y5439"/>
      <c r="AD5439"/>
      <c r="AI5439"/>
    </row>
    <row r="5440" spans="1:35">
      <c r="A5440" s="12"/>
      <c r="B5440"/>
      <c r="E5440"/>
      <c r="J5440"/>
      <c r="O5440"/>
      <c r="T5440"/>
      <c r="Y5440"/>
      <c r="AD5440"/>
      <c r="AI5440"/>
    </row>
    <row r="5441" spans="1:35">
      <c r="A5441" s="12"/>
      <c r="B5441"/>
      <c r="E5441"/>
      <c r="J5441"/>
      <c r="O5441"/>
      <c r="T5441"/>
      <c r="Y5441"/>
      <c r="AD5441"/>
      <c r="AI5441"/>
    </row>
    <row r="5442" spans="1:35">
      <c r="A5442" s="12"/>
      <c r="B5442"/>
      <c r="E5442"/>
      <c r="J5442"/>
      <c r="O5442"/>
      <c r="T5442"/>
      <c r="Y5442"/>
      <c r="AD5442"/>
      <c r="AI5442"/>
    </row>
    <row r="5443" spans="1:35">
      <c r="A5443" s="12"/>
      <c r="B5443"/>
      <c r="E5443"/>
      <c r="J5443"/>
      <c r="O5443"/>
      <c r="T5443"/>
      <c r="Y5443"/>
      <c r="AD5443"/>
      <c r="AI5443"/>
    </row>
    <row r="5444" spans="1:35">
      <c r="A5444" s="12"/>
      <c r="B5444"/>
      <c r="E5444"/>
      <c r="J5444"/>
      <c r="O5444"/>
      <c r="T5444"/>
      <c r="Y5444"/>
      <c r="AD5444"/>
      <c r="AI5444"/>
    </row>
    <row r="5445" spans="1:35">
      <c r="A5445" s="12"/>
      <c r="B5445"/>
      <c r="E5445"/>
      <c r="J5445"/>
      <c r="O5445"/>
      <c r="T5445"/>
      <c r="Y5445"/>
      <c r="AD5445"/>
      <c r="AI5445"/>
    </row>
    <row r="5446" spans="1:35">
      <c r="A5446" s="12"/>
      <c r="B5446"/>
      <c r="E5446"/>
      <c r="J5446"/>
      <c r="O5446"/>
      <c r="T5446"/>
      <c r="Y5446"/>
      <c r="AD5446"/>
      <c r="AI5446"/>
    </row>
    <row r="5447" spans="1:35">
      <c r="A5447" s="12"/>
      <c r="B5447"/>
      <c r="E5447"/>
      <c r="J5447"/>
      <c r="O5447"/>
      <c r="T5447"/>
      <c r="Y5447"/>
      <c r="AD5447"/>
      <c r="AI5447"/>
    </row>
    <row r="5448" spans="1:35">
      <c r="A5448" s="12"/>
      <c r="B5448"/>
      <c r="E5448"/>
      <c r="J5448"/>
      <c r="O5448"/>
      <c r="T5448"/>
      <c r="Y5448"/>
      <c r="AD5448"/>
      <c r="AI5448"/>
    </row>
    <row r="5449" spans="1:35">
      <c r="A5449" s="12"/>
      <c r="B5449"/>
      <c r="E5449"/>
      <c r="J5449"/>
      <c r="O5449"/>
      <c r="T5449"/>
      <c r="Y5449"/>
      <c r="AD5449"/>
      <c r="AI5449"/>
    </row>
    <row r="5450" spans="1:35">
      <c r="A5450" s="12"/>
      <c r="B5450"/>
      <c r="E5450"/>
      <c r="J5450"/>
      <c r="O5450"/>
      <c r="T5450"/>
      <c r="Y5450"/>
      <c r="AD5450"/>
      <c r="AI5450"/>
    </row>
    <row r="5451" spans="1:35">
      <c r="A5451" s="12"/>
      <c r="B5451"/>
      <c r="E5451"/>
      <c r="J5451"/>
      <c r="O5451"/>
      <c r="T5451"/>
      <c r="Y5451"/>
      <c r="AD5451"/>
      <c r="AI5451"/>
    </row>
    <row r="5452" spans="1:35">
      <c r="A5452" s="12"/>
      <c r="B5452"/>
      <c r="E5452"/>
      <c r="J5452"/>
      <c r="O5452"/>
      <c r="T5452"/>
      <c r="Y5452"/>
      <c r="AD5452"/>
      <c r="AI5452"/>
    </row>
    <row r="5453" spans="1:35">
      <c r="A5453" s="12"/>
      <c r="B5453"/>
      <c r="E5453"/>
      <c r="J5453"/>
      <c r="O5453"/>
      <c r="T5453"/>
      <c r="Y5453"/>
      <c r="AD5453"/>
      <c r="AI5453"/>
    </row>
    <row r="5454" spans="1:35">
      <c r="A5454" s="12"/>
      <c r="B5454"/>
      <c r="E5454"/>
      <c r="J5454"/>
      <c r="O5454"/>
      <c r="T5454"/>
      <c r="Y5454"/>
      <c r="AD5454"/>
      <c r="AI5454"/>
    </row>
    <row r="5455" spans="1:35">
      <c r="A5455" s="12"/>
      <c r="B5455"/>
      <c r="E5455"/>
      <c r="J5455"/>
      <c r="O5455"/>
      <c r="T5455"/>
      <c r="Y5455"/>
      <c r="AD5455"/>
      <c r="AI5455"/>
    </row>
    <row r="5456" spans="1:35">
      <c r="A5456" s="12"/>
      <c r="B5456"/>
      <c r="E5456"/>
      <c r="J5456"/>
      <c r="O5456"/>
      <c r="T5456"/>
      <c r="Y5456"/>
      <c r="AD5456"/>
      <c r="AI5456"/>
    </row>
    <row r="5457" spans="1:35">
      <c r="A5457" s="12"/>
      <c r="B5457"/>
      <c r="E5457"/>
      <c r="J5457"/>
      <c r="O5457"/>
      <c r="T5457"/>
      <c r="Y5457"/>
      <c r="AD5457"/>
      <c r="AI5457"/>
    </row>
    <row r="5458" spans="1:35">
      <c r="A5458" s="12"/>
      <c r="B5458"/>
      <c r="E5458"/>
      <c r="J5458"/>
      <c r="O5458"/>
      <c r="T5458"/>
      <c r="Y5458"/>
      <c r="AD5458"/>
      <c r="AI5458"/>
    </row>
    <row r="5459" spans="1:35">
      <c r="A5459" s="12"/>
      <c r="B5459"/>
      <c r="E5459"/>
      <c r="J5459"/>
      <c r="O5459"/>
      <c r="T5459"/>
      <c r="Y5459"/>
      <c r="AD5459"/>
      <c r="AI5459"/>
    </row>
    <row r="5460" spans="1:35">
      <c r="A5460" s="12"/>
      <c r="B5460"/>
      <c r="E5460"/>
      <c r="J5460"/>
      <c r="O5460"/>
      <c r="T5460"/>
      <c r="Y5460"/>
      <c r="AD5460"/>
      <c r="AI5460"/>
    </row>
    <row r="5461" spans="1:35">
      <c r="A5461" s="12"/>
      <c r="B5461"/>
      <c r="E5461"/>
      <c r="J5461"/>
      <c r="O5461"/>
      <c r="T5461"/>
      <c r="Y5461"/>
      <c r="AD5461"/>
      <c r="AI5461"/>
    </row>
    <row r="5462" spans="1:35">
      <c r="A5462" s="12"/>
      <c r="B5462"/>
      <c r="E5462"/>
      <c r="J5462"/>
      <c r="O5462"/>
      <c r="T5462"/>
      <c r="Y5462"/>
      <c r="AD5462"/>
      <c r="AI5462"/>
    </row>
    <row r="5463" spans="1:35">
      <c r="A5463" s="12"/>
      <c r="B5463"/>
      <c r="E5463"/>
      <c r="J5463"/>
      <c r="O5463"/>
      <c r="T5463"/>
      <c r="Y5463"/>
      <c r="AD5463"/>
      <c r="AI5463"/>
    </row>
    <row r="5464" spans="1:35">
      <c r="A5464" s="12"/>
      <c r="B5464"/>
      <c r="E5464"/>
      <c r="J5464"/>
      <c r="O5464"/>
      <c r="T5464"/>
      <c r="Y5464"/>
      <c r="AD5464"/>
      <c r="AI5464"/>
    </row>
    <row r="5465" spans="1:35">
      <c r="A5465" s="12"/>
      <c r="B5465"/>
      <c r="E5465"/>
      <c r="J5465"/>
      <c r="O5465"/>
      <c r="T5465"/>
      <c r="Y5465"/>
      <c r="AD5465"/>
      <c r="AI5465"/>
    </row>
    <row r="5466" spans="1:35">
      <c r="A5466" s="12"/>
      <c r="B5466"/>
      <c r="E5466"/>
      <c r="J5466"/>
      <c r="O5466"/>
      <c r="T5466"/>
      <c r="Y5466"/>
      <c r="AD5466"/>
      <c r="AI5466"/>
    </row>
    <row r="5467" spans="1:35">
      <c r="A5467" s="12"/>
      <c r="B5467"/>
      <c r="E5467"/>
      <c r="J5467"/>
      <c r="O5467"/>
      <c r="T5467"/>
      <c r="Y5467"/>
      <c r="AD5467"/>
      <c r="AI5467"/>
    </row>
    <row r="5468" spans="1:35">
      <c r="A5468" s="12"/>
      <c r="B5468"/>
      <c r="E5468"/>
      <c r="J5468"/>
      <c r="O5468"/>
      <c r="T5468"/>
      <c r="Y5468"/>
      <c r="AD5468"/>
      <c r="AI5468"/>
    </row>
    <row r="5469" spans="1:35">
      <c r="A5469" s="12"/>
      <c r="B5469"/>
      <c r="E5469"/>
      <c r="J5469"/>
      <c r="O5469"/>
      <c r="T5469"/>
      <c r="Y5469"/>
      <c r="AD5469"/>
      <c r="AI5469"/>
    </row>
    <row r="5470" spans="1:35">
      <c r="A5470" s="12"/>
      <c r="B5470"/>
      <c r="E5470"/>
      <c r="J5470"/>
      <c r="O5470"/>
      <c r="T5470"/>
      <c r="Y5470"/>
      <c r="AD5470"/>
      <c r="AI5470"/>
    </row>
    <row r="5471" spans="1:35">
      <c r="A5471" s="12"/>
      <c r="B5471"/>
      <c r="E5471"/>
      <c r="J5471"/>
      <c r="O5471"/>
      <c r="T5471"/>
      <c r="Y5471"/>
      <c r="AD5471"/>
      <c r="AI5471"/>
    </row>
    <row r="5472" spans="1:35">
      <c r="A5472" s="12"/>
      <c r="B5472"/>
      <c r="E5472"/>
      <c r="J5472"/>
      <c r="O5472"/>
      <c r="T5472"/>
      <c r="Y5472"/>
      <c r="AD5472"/>
      <c r="AI5472"/>
    </row>
    <row r="5473" spans="1:35">
      <c r="A5473" s="12"/>
      <c r="B5473"/>
      <c r="E5473"/>
      <c r="J5473"/>
      <c r="O5473"/>
      <c r="T5473"/>
      <c r="Y5473"/>
      <c r="AD5473"/>
      <c r="AI5473"/>
    </row>
    <row r="5474" spans="1:35">
      <c r="A5474" s="12"/>
      <c r="B5474"/>
      <c r="E5474"/>
      <c r="J5474"/>
      <c r="O5474"/>
      <c r="T5474"/>
      <c r="Y5474"/>
      <c r="AD5474"/>
      <c r="AI5474"/>
    </row>
    <row r="5475" spans="1:35">
      <c r="A5475" s="12"/>
      <c r="B5475"/>
      <c r="E5475"/>
      <c r="J5475"/>
      <c r="O5475"/>
      <c r="T5475"/>
      <c r="Y5475"/>
      <c r="AD5475"/>
      <c r="AI5475"/>
    </row>
    <row r="5476" spans="1:35">
      <c r="A5476" s="12"/>
      <c r="B5476"/>
      <c r="E5476"/>
      <c r="J5476"/>
      <c r="O5476"/>
      <c r="T5476"/>
      <c r="Y5476"/>
      <c r="AD5476"/>
      <c r="AI5476"/>
    </row>
    <row r="5477" spans="1:35">
      <c r="A5477" s="12"/>
      <c r="B5477"/>
      <c r="E5477"/>
      <c r="J5477"/>
      <c r="O5477"/>
      <c r="T5477"/>
      <c r="Y5477"/>
      <c r="AD5477"/>
      <c r="AI5477"/>
    </row>
    <row r="5478" spans="1:35">
      <c r="A5478" s="12"/>
      <c r="B5478"/>
      <c r="E5478"/>
      <c r="J5478"/>
      <c r="O5478"/>
      <c r="T5478"/>
      <c r="Y5478"/>
      <c r="AD5478"/>
      <c r="AI5478"/>
    </row>
    <row r="5479" spans="1:35">
      <c r="A5479" s="12"/>
      <c r="B5479"/>
      <c r="E5479"/>
      <c r="J5479"/>
      <c r="O5479"/>
      <c r="T5479"/>
      <c r="Y5479"/>
      <c r="AD5479"/>
      <c r="AI5479"/>
    </row>
    <row r="5480" spans="1:35">
      <c r="A5480" s="12"/>
      <c r="B5480"/>
      <c r="E5480"/>
      <c r="J5480"/>
      <c r="O5480"/>
      <c r="T5480"/>
      <c r="Y5480"/>
      <c r="AD5480"/>
      <c r="AI5480"/>
    </row>
    <row r="5481" spans="1:35">
      <c r="A5481" s="12"/>
      <c r="B5481"/>
      <c r="E5481"/>
      <c r="J5481"/>
      <c r="O5481"/>
      <c r="T5481"/>
      <c r="Y5481"/>
      <c r="AD5481"/>
      <c r="AI5481"/>
    </row>
    <row r="5482" spans="1:35">
      <c r="A5482" s="12"/>
      <c r="B5482"/>
      <c r="E5482"/>
      <c r="J5482"/>
      <c r="O5482"/>
      <c r="T5482"/>
      <c r="Y5482"/>
      <c r="AD5482"/>
      <c r="AI5482"/>
    </row>
    <row r="5483" spans="1:35">
      <c r="A5483" s="12"/>
      <c r="B5483"/>
      <c r="E5483"/>
      <c r="J5483"/>
      <c r="O5483"/>
      <c r="T5483"/>
      <c r="Y5483"/>
      <c r="AD5483"/>
      <c r="AI5483"/>
    </row>
    <row r="5484" spans="1:35">
      <c r="A5484" s="12"/>
      <c r="B5484"/>
      <c r="E5484"/>
      <c r="J5484"/>
      <c r="O5484"/>
      <c r="T5484"/>
      <c r="Y5484"/>
      <c r="AD5484"/>
      <c r="AI5484"/>
    </row>
    <row r="5485" spans="1:35">
      <c r="A5485" s="12"/>
      <c r="B5485"/>
      <c r="E5485"/>
      <c r="J5485"/>
      <c r="O5485"/>
      <c r="T5485"/>
      <c r="Y5485"/>
      <c r="AD5485"/>
      <c r="AI5485"/>
    </row>
    <row r="5486" spans="1:35">
      <c r="A5486" s="12"/>
      <c r="B5486"/>
      <c r="E5486"/>
      <c r="J5486"/>
      <c r="O5486"/>
      <c r="T5486"/>
      <c r="Y5486"/>
      <c r="AD5486"/>
      <c r="AI5486"/>
    </row>
    <row r="5487" spans="1:35">
      <c r="A5487" s="12"/>
      <c r="B5487"/>
      <c r="E5487"/>
      <c r="J5487"/>
      <c r="O5487"/>
      <c r="T5487"/>
      <c r="Y5487"/>
      <c r="AD5487"/>
      <c r="AI5487"/>
    </row>
    <row r="5488" spans="1:35">
      <c r="A5488" s="12"/>
      <c r="B5488"/>
      <c r="E5488"/>
      <c r="J5488"/>
      <c r="O5488"/>
      <c r="T5488"/>
      <c r="Y5488"/>
      <c r="AD5488"/>
      <c r="AI5488"/>
    </row>
    <row r="5489" spans="1:35">
      <c r="A5489" s="12"/>
      <c r="B5489"/>
      <c r="E5489"/>
      <c r="J5489"/>
      <c r="O5489"/>
      <c r="T5489"/>
      <c r="Y5489"/>
      <c r="AD5489"/>
      <c r="AI5489"/>
    </row>
    <row r="5490" spans="1:35">
      <c r="A5490" s="12"/>
      <c r="B5490"/>
      <c r="E5490"/>
      <c r="J5490"/>
      <c r="O5490"/>
      <c r="T5490"/>
      <c r="Y5490"/>
      <c r="AD5490"/>
      <c r="AI5490"/>
    </row>
    <row r="5491" spans="1:35">
      <c r="A5491" s="12"/>
      <c r="B5491"/>
      <c r="E5491"/>
      <c r="J5491"/>
      <c r="O5491"/>
      <c r="T5491"/>
      <c r="Y5491"/>
      <c r="AD5491"/>
      <c r="AI5491"/>
    </row>
    <row r="5492" spans="1:35">
      <c r="A5492" s="12"/>
      <c r="B5492"/>
      <c r="E5492"/>
      <c r="J5492"/>
      <c r="O5492"/>
      <c r="T5492"/>
      <c r="Y5492"/>
      <c r="AD5492"/>
      <c r="AI5492"/>
    </row>
    <row r="5493" spans="1:35">
      <c r="A5493" s="12"/>
      <c r="B5493"/>
      <c r="E5493"/>
      <c r="J5493"/>
      <c r="O5493"/>
      <c r="T5493"/>
      <c r="Y5493"/>
      <c r="AD5493"/>
      <c r="AI5493"/>
    </row>
    <row r="5494" spans="1:35">
      <c r="A5494" s="12"/>
      <c r="B5494"/>
      <c r="E5494"/>
      <c r="J5494"/>
      <c r="O5494"/>
      <c r="T5494"/>
      <c r="Y5494"/>
      <c r="AD5494"/>
      <c r="AI5494"/>
    </row>
    <row r="5495" spans="1:35">
      <c r="A5495" s="12"/>
      <c r="B5495"/>
      <c r="E5495"/>
      <c r="J5495"/>
      <c r="O5495"/>
      <c r="T5495"/>
      <c r="Y5495"/>
      <c r="AD5495"/>
      <c r="AI5495"/>
    </row>
    <row r="5496" spans="1:35">
      <c r="A5496" s="12"/>
      <c r="B5496"/>
      <c r="E5496"/>
      <c r="J5496"/>
      <c r="O5496"/>
      <c r="T5496"/>
      <c r="Y5496"/>
      <c r="AD5496"/>
      <c r="AI5496"/>
    </row>
    <row r="5497" spans="1:35">
      <c r="A5497" s="12"/>
      <c r="B5497"/>
      <c r="E5497"/>
      <c r="J5497"/>
      <c r="O5497"/>
      <c r="T5497"/>
      <c r="Y5497"/>
      <c r="AD5497"/>
      <c r="AI5497"/>
    </row>
    <row r="5498" spans="1:35">
      <c r="A5498" s="12"/>
      <c r="B5498"/>
      <c r="E5498"/>
      <c r="J5498"/>
      <c r="O5498"/>
      <c r="T5498"/>
      <c r="Y5498"/>
      <c r="AD5498"/>
      <c r="AI5498"/>
    </row>
    <row r="5499" spans="1:35">
      <c r="A5499" s="12"/>
      <c r="B5499"/>
      <c r="E5499"/>
      <c r="J5499"/>
      <c r="O5499"/>
      <c r="T5499"/>
      <c r="Y5499"/>
      <c r="AD5499"/>
      <c r="AI5499"/>
    </row>
    <row r="5500" spans="1:35">
      <c r="A5500" s="12"/>
      <c r="B5500"/>
      <c r="E5500"/>
      <c r="J5500"/>
      <c r="O5500"/>
      <c r="T5500"/>
      <c r="Y5500"/>
      <c r="AD5500"/>
      <c r="AI5500"/>
    </row>
    <row r="5501" spans="1:35">
      <c r="A5501" s="12"/>
      <c r="B5501"/>
      <c r="E5501"/>
      <c r="J5501"/>
      <c r="O5501"/>
      <c r="T5501"/>
      <c r="Y5501"/>
      <c r="AD5501"/>
      <c r="AI5501"/>
    </row>
    <row r="5502" spans="1:35">
      <c r="A5502" s="12"/>
      <c r="B5502"/>
      <c r="E5502"/>
      <c r="J5502"/>
      <c r="O5502"/>
      <c r="T5502"/>
      <c r="Y5502"/>
      <c r="AD5502"/>
      <c r="AI5502"/>
    </row>
    <row r="5503" spans="1:35">
      <c r="A5503" s="12"/>
      <c r="B5503"/>
      <c r="E5503"/>
      <c r="J5503"/>
      <c r="O5503"/>
      <c r="T5503"/>
      <c r="Y5503"/>
      <c r="AD5503"/>
      <c r="AI5503"/>
    </row>
    <row r="5504" spans="1:35">
      <c r="A5504" s="12"/>
      <c r="B5504"/>
      <c r="E5504"/>
      <c r="J5504"/>
      <c r="O5504"/>
      <c r="T5504"/>
      <c r="Y5504"/>
      <c r="AD5504"/>
      <c r="AI5504"/>
    </row>
    <row r="5505" spans="1:35">
      <c r="A5505" s="12"/>
      <c r="B5505"/>
      <c r="E5505"/>
      <c r="J5505"/>
      <c r="O5505"/>
      <c r="T5505"/>
      <c r="Y5505"/>
      <c r="AD5505"/>
      <c r="AI5505"/>
    </row>
    <row r="5506" spans="1:35">
      <c r="A5506" s="12"/>
      <c r="B5506"/>
      <c r="E5506"/>
      <c r="J5506"/>
      <c r="O5506"/>
      <c r="T5506"/>
      <c r="Y5506"/>
      <c r="AD5506"/>
      <c r="AI5506"/>
    </row>
    <row r="5507" spans="1:35">
      <c r="A5507" s="12"/>
      <c r="B5507"/>
      <c r="E5507"/>
      <c r="J5507"/>
      <c r="O5507"/>
      <c r="T5507"/>
      <c r="Y5507"/>
      <c r="AD5507"/>
      <c r="AI5507"/>
    </row>
    <row r="5508" spans="1:35">
      <c r="A5508" s="12"/>
      <c r="B5508"/>
      <c r="E5508"/>
      <c r="J5508"/>
      <c r="O5508"/>
      <c r="T5508"/>
      <c r="Y5508"/>
      <c r="AD5508"/>
      <c r="AI5508"/>
    </row>
    <row r="5509" spans="1:35">
      <c r="A5509" s="12"/>
      <c r="B5509"/>
      <c r="E5509"/>
      <c r="J5509"/>
      <c r="O5509"/>
      <c r="T5509"/>
      <c r="Y5509"/>
      <c r="AD5509"/>
      <c r="AI5509"/>
    </row>
    <row r="5510" spans="1:35">
      <c r="A5510" s="12"/>
      <c r="B5510"/>
      <c r="E5510"/>
      <c r="J5510"/>
      <c r="O5510"/>
      <c r="T5510"/>
      <c r="Y5510"/>
      <c r="AD5510"/>
      <c r="AI5510"/>
    </row>
    <row r="5511" spans="1:35">
      <c r="A5511" s="12"/>
      <c r="B5511"/>
      <c r="E5511"/>
      <c r="J5511"/>
      <c r="O5511"/>
      <c r="T5511"/>
      <c r="Y5511"/>
      <c r="AD5511"/>
      <c r="AI5511"/>
    </row>
    <row r="5512" spans="1:35">
      <c r="A5512" s="12"/>
      <c r="B5512"/>
      <c r="E5512"/>
      <c r="J5512"/>
      <c r="O5512"/>
      <c r="T5512"/>
      <c r="Y5512"/>
      <c r="AD5512"/>
      <c r="AI5512"/>
    </row>
    <row r="5513" spans="1:35">
      <c r="A5513" s="12"/>
      <c r="B5513"/>
      <c r="E5513"/>
      <c r="J5513"/>
      <c r="O5513"/>
      <c r="T5513"/>
      <c r="Y5513"/>
      <c r="AD5513"/>
      <c r="AI5513"/>
    </row>
    <row r="5514" spans="1:35">
      <c r="A5514" s="12"/>
      <c r="B5514"/>
      <c r="E5514"/>
      <c r="J5514"/>
      <c r="O5514"/>
      <c r="T5514"/>
      <c r="Y5514"/>
      <c r="AD5514"/>
      <c r="AI5514"/>
    </row>
    <row r="5515" spans="1:35">
      <c r="A5515" s="12"/>
      <c r="B5515"/>
      <c r="E5515"/>
      <c r="J5515"/>
      <c r="O5515"/>
      <c r="T5515"/>
      <c r="Y5515"/>
      <c r="AD5515"/>
      <c r="AI5515"/>
    </row>
    <row r="5516" spans="1:35">
      <c r="A5516" s="12"/>
      <c r="B5516"/>
      <c r="E5516"/>
      <c r="J5516"/>
      <c r="O5516"/>
      <c r="T5516"/>
      <c r="Y5516"/>
      <c r="AD5516"/>
      <c r="AI5516"/>
    </row>
    <row r="5517" spans="1:35">
      <c r="A5517" s="12"/>
      <c r="B5517"/>
      <c r="E5517"/>
      <c r="J5517"/>
      <c r="O5517"/>
      <c r="T5517"/>
      <c r="Y5517"/>
      <c r="AD5517"/>
      <c r="AI5517"/>
    </row>
    <row r="5518" spans="1:35">
      <c r="A5518" s="12"/>
      <c r="B5518"/>
      <c r="E5518"/>
      <c r="J5518"/>
      <c r="O5518"/>
      <c r="T5518"/>
      <c r="Y5518"/>
      <c r="AD5518"/>
      <c r="AI5518"/>
    </row>
    <row r="5519" spans="1:35">
      <c r="A5519" s="12"/>
      <c r="B5519"/>
      <c r="E5519"/>
      <c r="J5519"/>
      <c r="O5519"/>
      <c r="T5519"/>
      <c r="Y5519"/>
      <c r="AD5519"/>
      <c r="AI5519"/>
    </row>
    <row r="5520" spans="1:35">
      <c r="A5520" s="12"/>
      <c r="B5520"/>
      <c r="E5520"/>
      <c r="J5520"/>
      <c r="O5520"/>
      <c r="T5520"/>
      <c r="Y5520"/>
      <c r="AD5520"/>
      <c r="AI5520"/>
    </row>
    <row r="5521" spans="1:35">
      <c r="A5521" s="12"/>
      <c r="B5521"/>
      <c r="E5521"/>
      <c r="J5521"/>
      <c r="O5521"/>
      <c r="T5521"/>
      <c r="Y5521"/>
      <c r="AD5521"/>
      <c r="AI5521"/>
    </row>
    <row r="5522" spans="1:35">
      <c r="A5522" s="12"/>
      <c r="B5522"/>
      <c r="E5522"/>
      <c r="J5522"/>
      <c r="O5522"/>
      <c r="T5522"/>
      <c r="Y5522"/>
      <c r="AD5522"/>
      <c r="AI5522"/>
    </row>
    <row r="5523" spans="1:35">
      <c r="A5523" s="12"/>
      <c r="B5523"/>
      <c r="E5523"/>
      <c r="J5523"/>
      <c r="O5523"/>
      <c r="T5523"/>
      <c r="Y5523"/>
      <c r="AD5523"/>
      <c r="AI5523"/>
    </row>
    <row r="5524" spans="1:35">
      <c r="A5524" s="12"/>
      <c r="B5524"/>
      <c r="E5524"/>
      <c r="J5524"/>
      <c r="O5524"/>
      <c r="T5524"/>
      <c r="Y5524"/>
      <c r="AD5524"/>
      <c r="AI5524"/>
    </row>
    <row r="5525" spans="1:35">
      <c r="A5525" s="12"/>
      <c r="B5525"/>
      <c r="E5525"/>
      <c r="J5525"/>
      <c r="O5525"/>
      <c r="T5525"/>
      <c r="Y5525"/>
      <c r="AD5525"/>
      <c r="AI5525"/>
    </row>
    <row r="5526" spans="1:35">
      <c r="A5526" s="12"/>
      <c r="B5526"/>
      <c r="E5526"/>
      <c r="J5526"/>
      <c r="O5526"/>
      <c r="T5526"/>
      <c r="Y5526"/>
      <c r="AD5526"/>
      <c r="AI5526"/>
    </row>
    <row r="5527" spans="1:35">
      <c r="A5527" s="12"/>
      <c r="B5527"/>
      <c r="E5527"/>
      <c r="J5527"/>
      <c r="O5527"/>
      <c r="T5527"/>
      <c r="Y5527"/>
      <c r="AD5527"/>
      <c r="AI5527"/>
    </row>
    <row r="5528" spans="1:35">
      <c r="A5528" s="12"/>
      <c r="B5528"/>
      <c r="E5528"/>
      <c r="J5528"/>
      <c r="O5528"/>
      <c r="T5528"/>
      <c r="Y5528"/>
      <c r="AD5528"/>
      <c r="AI5528"/>
    </row>
    <row r="5529" spans="1:35">
      <c r="A5529" s="12"/>
      <c r="B5529"/>
      <c r="E5529"/>
      <c r="J5529"/>
      <c r="O5529"/>
      <c r="T5529"/>
      <c r="Y5529"/>
      <c r="AD5529"/>
      <c r="AI5529"/>
    </row>
    <row r="5530" spans="1:35">
      <c r="A5530" s="12"/>
      <c r="B5530"/>
      <c r="E5530"/>
      <c r="J5530"/>
      <c r="O5530"/>
      <c r="T5530"/>
      <c r="Y5530"/>
      <c r="AD5530"/>
      <c r="AI5530"/>
    </row>
    <row r="5531" spans="1:35">
      <c r="A5531" s="12"/>
      <c r="B5531"/>
      <c r="E5531"/>
      <c r="J5531"/>
      <c r="O5531"/>
      <c r="T5531"/>
      <c r="Y5531"/>
      <c r="AD5531"/>
      <c r="AI5531"/>
    </row>
    <row r="5532" spans="1:35">
      <c r="A5532" s="12"/>
      <c r="B5532"/>
      <c r="E5532"/>
      <c r="J5532"/>
      <c r="O5532"/>
      <c r="T5532"/>
      <c r="Y5532"/>
      <c r="AD5532"/>
      <c r="AI5532"/>
    </row>
    <row r="5533" spans="1:35">
      <c r="A5533" s="12"/>
      <c r="B5533"/>
      <c r="E5533"/>
      <c r="J5533"/>
      <c r="O5533"/>
      <c r="T5533"/>
      <c r="Y5533"/>
      <c r="AD5533"/>
      <c r="AI5533"/>
    </row>
    <row r="5534" spans="1:35">
      <c r="A5534" s="12"/>
      <c r="B5534"/>
      <c r="E5534"/>
      <c r="J5534"/>
      <c r="O5534"/>
      <c r="T5534"/>
      <c r="Y5534"/>
      <c r="AD5534"/>
      <c r="AI5534"/>
    </row>
    <row r="5535" spans="1:35">
      <c r="A5535" s="12"/>
      <c r="B5535"/>
      <c r="E5535"/>
      <c r="J5535"/>
      <c r="O5535"/>
      <c r="T5535"/>
      <c r="Y5535"/>
      <c r="AD5535"/>
      <c r="AI5535"/>
    </row>
    <row r="5536" spans="1:35">
      <c r="A5536" s="12"/>
      <c r="B5536"/>
      <c r="E5536"/>
      <c r="J5536"/>
      <c r="O5536"/>
      <c r="T5536"/>
      <c r="Y5536"/>
      <c r="AD5536"/>
      <c r="AI5536"/>
    </row>
    <row r="5537" spans="1:35">
      <c r="A5537" s="12"/>
      <c r="B5537"/>
      <c r="E5537"/>
      <c r="J5537"/>
      <c r="O5537"/>
      <c r="T5537"/>
      <c r="Y5537"/>
      <c r="AD5537"/>
      <c r="AI5537"/>
    </row>
    <row r="5538" spans="1:35">
      <c r="A5538" s="12"/>
      <c r="B5538"/>
      <c r="E5538"/>
      <c r="J5538"/>
      <c r="O5538"/>
      <c r="T5538"/>
      <c r="Y5538"/>
      <c r="AD5538"/>
      <c r="AI5538"/>
    </row>
    <row r="5539" spans="1:35">
      <c r="A5539" s="12"/>
      <c r="B5539"/>
      <c r="E5539"/>
      <c r="J5539"/>
      <c r="O5539"/>
      <c r="T5539"/>
      <c r="Y5539"/>
      <c r="AD5539"/>
      <c r="AI5539"/>
    </row>
    <row r="5540" spans="1:35">
      <c r="A5540" s="12"/>
      <c r="B5540"/>
      <c r="E5540"/>
      <c r="J5540"/>
      <c r="O5540"/>
      <c r="T5540"/>
      <c r="Y5540"/>
      <c r="AD5540"/>
      <c r="AI5540"/>
    </row>
    <row r="5541" spans="1:35">
      <c r="A5541" s="12"/>
      <c r="B5541"/>
      <c r="E5541"/>
      <c r="J5541"/>
      <c r="O5541"/>
      <c r="T5541"/>
      <c r="Y5541"/>
      <c r="AD5541"/>
      <c r="AI5541"/>
    </row>
    <row r="5542" spans="1:35">
      <c r="A5542" s="12"/>
      <c r="B5542"/>
      <c r="E5542"/>
      <c r="J5542"/>
      <c r="O5542"/>
      <c r="T5542"/>
      <c r="Y5542"/>
      <c r="AD5542"/>
      <c r="AI5542"/>
    </row>
    <row r="5543" spans="1:35">
      <c r="A5543" s="12"/>
      <c r="B5543"/>
      <c r="E5543"/>
      <c r="J5543"/>
      <c r="O5543"/>
      <c r="T5543"/>
      <c r="Y5543"/>
      <c r="AD5543"/>
      <c r="AI5543"/>
    </row>
    <row r="5544" spans="1:35">
      <c r="A5544" s="12"/>
      <c r="B5544"/>
      <c r="E5544"/>
      <c r="J5544"/>
      <c r="O5544"/>
      <c r="T5544"/>
      <c r="Y5544"/>
      <c r="AD5544"/>
      <c r="AI5544"/>
    </row>
    <row r="5545" spans="1:35">
      <c r="A5545" s="12"/>
      <c r="B5545"/>
      <c r="E5545"/>
      <c r="J5545"/>
      <c r="O5545"/>
      <c r="T5545"/>
      <c r="Y5545"/>
      <c r="AD5545"/>
      <c r="AI5545"/>
    </row>
    <row r="5546" spans="1:35">
      <c r="A5546" s="12"/>
      <c r="B5546"/>
      <c r="E5546"/>
      <c r="J5546"/>
      <c r="O5546"/>
      <c r="T5546"/>
      <c r="Y5546"/>
      <c r="AD5546"/>
      <c r="AI5546"/>
    </row>
    <row r="5547" spans="1:35">
      <c r="A5547" s="12"/>
      <c r="B5547"/>
      <c r="E5547"/>
      <c r="J5547"/>
      <c r="O5547"/>
      <c r="T5547"/>
      <c r="Y5547"/>
      <c r="AD5547"/>
      <c r="AI5547"/>
    </row>
    <row r="5548" spans="1:35">
      <c r="A5548" s="12"/>
      <c r="B5548"/>
      <c r="E5548"/>
      <c r="J5548"/>
      <c r="O5548"/>
      <c r="T5548"/>
      <c r="Y5548"/>
      <c r="AD5548"/>
      <c r="AI5548"/>
    </row>
    <row r="5549" spans="1:35">
      <c r="A5549" s="12"/>
      <c r="B5549"/>
      <c r="E5549"/>
      <c r="J5549"/>
      <c r="O5549"/>
      <c r="T5549"/>
      <c r="Y5549"/>
      <c r="AD5549"/>
      <c r="AI5549"/>
    </row>
    <row r="5550" spans="1:35">
      <c r="A5550" s="12"/>
      <c r="B5550"/>
      <c r="E5550"/>
      <c r="J5550"/>
      <c r="O5550"/>
      <c r="T5550"/>
      <c r="Y5550"/>
      <c r="AD5550"/>
      <c r="AI5550"/>
    </row>
    <row r="5551" spans="1:35">
      <c r="A5551" s="12"/>
      <c r="B5551"/>
      <c r="E5551"/>
      <c r="J5551"/>
      <c r="O5551"/>
      <c r="T5551"/>
      <c r="Y5551"/>
      <c r="AD5551"/>
      <c r="AI5551"/>
    </row>
    <row r="5552" spans="1:35">
      <c r="A5552" s="12"/>
      <c r="B5552"/>
      <c r="E5552"/>
      <c r="J5552"/>
      <c r="O5552"/>
      <c r="T5552"/>
      <c r="Y5552"/>
      <c r="AD5552"/>
      <c r="AI5552"/>
    </row>
    <row r="5553" spans="1:35">
      <c r="A5553" s="12"/>
      <c r="B5553"/>
      <c r="E5553"/>
      <c r="J5553"/>
      <c r="O5553"/>
      <c r="T5553"/>
      <c r="Y5553"/>
      <c r="AD5553"/>
      <c r="AI5553"/>
    </row>
    <row r="5554" spans="1:35">
      <c r="A5554" s="12"/>
      <c r="B5554"/>
      <c r="E5554"/>
      <c r="J5554"/>
      <c r="O5554"/>
      <c r="T5554"/>
      <c r="Y5554"/>
      <c r="AD5554"/>
      <c r="AI5554"/>
    </row>
    <row r="5555" spans="1:35">
      <c r="A5555" s="12"/>
      <c r="B5555"/>
      <c r="E5555"/>
      <c r="J5555"/>
      <c r="O5555"/>
      <c r="T5555"/>
      <c r="Y5555"/>
      <c r="AD5555"/>
      <c r="AI5555"/>
    </row>
    <row r="5556" spans="1:35">
      <c r="A5556" s="12"/>
      <c r="B5556"/>
      <c r="E5556"/>
      <c r="J5556"/>
      <c r="O5556"/>
      <c r="T5556"/>
      <c r="Y5556"/>
      <c r="AD5556"/>
      <c r="AI5556"/>
    </row>
    <row r="5557" spans="1:35">
      <c r="A5557" s="12"/>
      <c r="B5557"/>
      <c r="E5557"/>
      <c r="J5557"/>
      <c r="O5557"/>
      <c r="T5557"/>
      <c r="Y5557"/>
      <c r="AD5557"/>
      <c r="AI5557"/>
    </row>
    <row r="5558" spans="1:35">
      <c r="A5558" s="12"/>
      <c r="B5558"/>
      <c r="E5558"/>
      <c r="J5558"/>
      <c r="O5558"/>
      <c r="T5558"/>
      <c r="Y5558"/>
      <c r="AD5558"/>
      <c r="AI5558"/>
    </row>
    <row r="5559" spans="1:35">
      <c r="A5559" s="12"/>
      <c r="B5559"/>
      <c r="E5559"/>
      <c r="J5559"/>
      <c r="O5559"/>
      <c r="T5559"/>
      <c r="Y5559"/>
      <c r="AD5559"/>
      <c r="AI5559"/>
    </row>
    <row r="5560" spans="1:35">
      <c r="A5560" s="12"/>
      <c r="B5560"/>
      <c r="E5560"/>
      <c r="J5560"/>
      <c r="O5560"/>
      <c r="T5560"/>
      <c r="Y5560"/>
      <c r="AD5560"/>
      <c r="AI5560"/>
    </row>
    <row r="5561" spans="1:35">
      <c r="A5561" s="12"/>
      <c r="B5561"/>
      <c r="E5561"/>
      <c r="J5561"/>
      <c r="O5561"/>
      <c r="T5561"/>
      <c r="Y5561"/>
      <c r="AD5561"/>
      <c r="AI5561"/>
    </row>
    <row r="5562" spans="1:35">
      <c r="A5562" s="12"/>
      <c r="B5562"/>
      <c r="E5562"/>
      <c r="J5562"/>
      <c r="O5562"/>
      <c r="T5562"/>
      <c r="Y5562"/>
      <c r="AD5562"/>
      <c r="AI5562"/>
    </row>
    <row r="5563" spans="1:35">
      <c r="A5563" s="12"/>
      <c r="B5563"/>
      <c r="E5563"/>
      <c r="J5563"/>
      <c r="O5563"/>
      <c r="T5563"/>
      <c r="Y5563"/>
      <c r="AD5563"/>
      <c r="AI5563"/>
    </row>
    <row r="5564" spans="1:35">
      <c r="A5564" s="12"/>
      <c r="B5564"/>
      <c r="E5564"/>
      <c r="J5564"/>
      <c r="O5564"/>
      <c r="T5564"/>
      <c r="Y5564"/>
      <c r="AD5564"/>
      <c r="AI5564"/>
    </row>
    <row r="5565" spans="1:35">
      <c r="A5565" s="12"/>
      <c r="B5565"/>
      <c r="E5565"/>
      <c r="J5565"/>
      <c r="O5565"/>
      <c r="T5565"/>
      <c r="Y5565"/>
      <c r="AD5565"/>
      <c r="AI5565"/>
    </row>
    <row r="5566" spans="1:35">
      <c r="A5566" s="12"/>
      <c r="B5566"/>
      <c r="E5566"/>
      <c r="J5566"/>
      <c r="O5566"/>
      <c r="T5566"/>
      <c r="Y5566"/>
      <c r="AD5566"/>
      <c r="AI5566"/>
    </row>
    <row r="5567" spans="1:35">
      <c r="A5567" s="12"/>
      <c r="B5567"/>
      <c r="E5567"/>
      <c r="J5567"/>
      <c r="O5567"/>
      <c r="T5567"/>
      <c r="Y5567"/>
      <c r="AD5567"/>
      <c r="AI5567"/>
    </row>
    <row r="5568" spans="1:35">
      <c r="A5568" s="12"/>
      <c r="B5568"/>
      <c r="E5568"/>
      <c r="J5568"/>
      <c r="O5568"/>
      <c r="T5568"/>
      <c r="Y5568"/>
      <c r="AD5568"/>
      <c r="AI5568"/>
    </row>
    <row r="5569" spans="1:35">
      <c r="A5569" s="12"/>
      <c r="B5569"/>
      <c r="E5569"/>
      <c r="J5569"/>
      <c r="O5569"/>
      <c r="T5569"/>
      <c r="Y5569"/>
      <c r="AD5569"/>
      <c r="AI5569"/>
    </row>
    <row r="5570" spans="1:35">
      <c r="A5570" s="12"/>
      <c r="B5570"/>
      <c r="E5570"/>
      <c r="J5570"/>
      <c r="O5570"/>
      <c r="T5570"/>
      <c r="Y5570"/>
      <c r="AD5570"/>
      <c r="AI5570"/>
    </row>
    <row r="5571" spans="1:35">
      <c r="A5571" s="12"/>
      <c r="B5571"/>
      <c r="E5571"/>
      <c r="J5571"/>
      <c r="O5571"/>
      <c r="T5571"/>
      <c r="Y5571"/>
      <c r="AD5571"/>
      <c r="AI5571"/>
    </row>
    <row r="5572" spans="1:35">
      <c r="A5572" s="12"/>
      <c r="B5572"/>
      <c r="E5572"/>
      <c r="J5572"/>
      <c r="O5572"/>
      <c r="T5572"/>
      <c r="Y5572"/>
      <c r="AD5572"/>
      <c r="AI5572"/>
    </row>
    <row r="5573" spans="1:35">
      <c r="A5573" s="12"/>
      <c r="B5573"/>
      <c r="E5573"/>
      <c r="J5573"/>
      <c r="O5573"/>
      <c r="T5573"/>
      <c r="Y5573"/>
      <c r="AD5573"/>
      <c r="AI5573"/>
    </row>
    <row r="5574" spans="1:35">
      <c r="A5574" s="12"/>
      <c r="B5574"/>
      <c r="E5574"/>
      <c r="J5574"/>
      <c r="O5574"/>
      <c r="T5574"/>
      <c r="Y5574"/>
      <c r="AD5574"/>
      <c r="AI5574"/>
    </row>
    <row r="5575" spans="1:35">
      <c r="A5575" s="12"/>
      <c r="B5575"/>
      <c r="E5575"/>
      <c r="J5575"/>
      <c r="O5575"/>
      <c r="T5575"/>
      <c r="Y5575"/>
      <c r="AD5575"/>
      <c r="AI5575"/>
    </row>
    <row r="5576" spans="1:35">
      <c r="A5576" s="12"/>
      <c r="B5576"/>
      <c r="E5576"/>
      <c r="J5576"/>
      <c r="O5576"/>
      <c r="T5576"/>
      <c r="Y5576"/>
      <c r="AD5576"/>
      <c r="AI5576"/>
    </row>
    <row r="5577" spans="1:35">
      <c r="A5577" s="12"/>
      <c r="B5577"/>
      <c r="E5577"/>
      <c r="J5577"/>
      <c r="O5577"/>
      <c r="T5577"/>
      <c r="Y5577"/>
      <c r="AD5577"/>
      <c r="AI5577"/>
    </row>
    <row r="5578" spans="1:35">
      <c r="A5578" s="12"/>
      <c r="B5578"/>
      <c r="E5578"/>
      <c r="J5578"/>
      <c r="O5578"/>
      <c r="T5578"/>
      <c r="Y5578"/>
      <c r="AD5578"/>
      <c r="AI5578"/>
    </row>
    <row r="5579" spans="1:35">
      <c r="A5579" s="12"/>
      <c r="B5579"/>
      <c r="E5579"/>
      <c r="J5579"/>
      <c r="O5579"/>
      <c r="T5579"/>
      <c r="Y5579"/>
      <c r="AD5579"/>
      <c r="AI5579"/>
    </row>
    <row r="5580" spans="1:35">
      <c r="A5580" s="12"/>
      <c r="B5580"/>
      <c r="E5580"/>
      <c r="J5580"/>
      <c r="O5580"/>
      <c r="T5580"/>
      <c r="Y5580"/>
      <c r="AD5580"/>
      <c r="AI5580"/>
    </row>
    <row r="5581" spans="1:35">
      <c r="A5581" s="12"/>
      <c r="B5581"/>
      <c r="E5581"/>
      <c r="J5581"/>
      <c r="O5581"/>
      <c r="T5581"/>
      <c r="Y5581"/>
      <c r="AD5581"/>
      <c r="AI5581"/>
    </row>
    <row r="5582" spans="1:35">
      <c r="A5582" s="12"/>
      <c r="B5582"/>
      <c r="E5582"/>
      <c r="J5582"/>
      <c r="O5582"/>
      <c r="T5582"/>
      <c r="Y5582"/>
      <c r="AD5582"/>
      <c r="AI5582"/>
    </row>
    <row r="5583" spans="1:35">
      <c r="A5583" s="12"/>
      <c r="B5583"/>
      <c r="E5583"/>
      <c r="J5583"/>
      <c r="O5583"/>
      <c r="T5583"/>
      <c r="Y5583"/>
      <c r="AD5583"/>
      <c r="AI5583"/>
    </row>
    <row r="5584" spans="1:35">
      <c r="A5584" s="12"/>
      <c r="B5584"/>
      <c r="E5584"/>
      <c r="J5584"/>
      <c r="O5584"/>
      <c r="T5584"/>
      <c r="Y5584"/>
      <c r="AD5584"/>
      <c r="AI5584"/>
    </row>
    <row r="5585" spans="1:35">
      <c r="A5585" s="12"/>
      <c r="B5585"/>
      <c r="E5585"/>
      <c r="J5585"/>
      <c r="O5585"/>
      <c r="T5585"/>
      <c r="Y5585"/>
      <c r="AD5585"/>
      <c r="AI5585"/>
    </row>
    <row r="5586" spans="1:35">
      <c r="A5586" s="12"/>
      <c r="B5586"/>
      <c r="E5586"/>
      <c r="J5586"/>
      <c r="O5586"/>
      <c r="T5586"/>
      <c r="Y5586"/>
      <c r="AD5586"/>
      <c r="AI5586"/>
    </row>
    <row r="5587" spans="1:35">
      <c r="A5587" s="12"/>
      <c r="B5587"/>
      <c r="E5587"/>
      <c r="J5587"/>
      <c r="O5587"/>
      <c r="T5587"/>
      <c r="Y5587"/>
      <c r="AD5587"/>
      <c r="AI5587"/>
    </row>
    <row r="5588" spans="1:35">
      <c r="A5588" s="12"/>
      <c r="B5588"/>
      <c r="E5588"/>
      <c r="J5588"/>
      <c r="O5588"/>
      <c r="T5588"/>
      <c r="Y5588"/>
      <c r="AD5588"/>
      <c r="AI5588"/>
    </row>
    <row r="5589" spans="1:35">
      <c r="A5589" s="12"/>
      <c r="B5589"/>
      <c r="E5589"/>
      <c r="J5589"/>
      <c r="O5589"/>
      <c r="T5589"/>
      <c r="Y5589"/>
      <c r="AD5589"/>
      <c r="AI5589"/>
    </row>
    <row r="5590" spans="1:35">
      <c r="A5590" s="12"/>
      <c r="B5590"/>
      <c r="E5590"/>
      <c r="J5590"/>
      <c r="O5590"/>
      <c r="T5590"/>
      <c r="Y5590"/>
      <c r="AD5590"/>
      <c r="AI5590"/>
    </row>
    <row r="5591" spans="1:35">
      <c r="A5591" s="12"/>
      <c r="B5591"/>
      <c r="E5591"/>
      <c r="J5591"/>
      <c r="O5591"/>
      <c r="T5591"/>
      <c r="Y5591"/>
      <c r="AD5591"/>
      <c r="AI5591"/>
    </row>
    <row r="5592" spans="1:35">
      <c r="A5592" s="12"/>
      <c r="B5592"/>
      <c r="E5592"/>
      <c r="J5592"/>
      <c r="O5592"/>
      <c r="T5592"/>
      <c r="Y5592"/>
      <c r="AD5592"/>
      <c r="AI5592"/>
    </row>
    <row r="5593" spans="1:35">
      <c r="A5593" s="12"/>
      <c r="B5593"/>
      <c r="E5593"/>
      <c r="J5593"/>
      <c r="O5593"/>
      <c r="T5593"/>
      <c r="Y5593"/>
      <c r="AD5593"/>
      <c r="AI5593"/>
    </row>
    <row r="5594" spans="1:35">
      <c r="A5594" s="12"/>
      <c r="B5594"/>
      <c r="E5594"/>
      <c r="J5594"/>
      <c r="O5594"/>
      <c r="T5594"/>
      <c r="Y5594"/>
      <c r="AD5594"/>
      <c r="AI5594"/>
    </row>
    <row r="5595" spans="1:35">
      <c r="A5595" s="12"/>
      <c r="B5595"/>
      <c r="E5595"/>
      <c r="J5595"/>
      <c r="O5595"/>
      <c r="T5595"/>
      <c r="Y5595"/>
      <c r="AD5595"/>
      <c r="AI5595"/>
    </row>
    <row r="5596" spans="1:35">
      <c r="A5596" s="12"/>
      <c r="B5596"/>
      <c r="E5596"/>
      <c r="J5596"/>
      <c r="O5596"/>
      <c r="T5596"/>
      <c r="Y5596"/>
      <c r="AD5596"/>
      <c r="AI5596"/>
    </row>
    <row r="5597" spans="1:35">
      <c r="A5597" s="12"/>
      <c r="B5597"/>
      <c r="E5597"/>
      <c r="J5597"/>
      <c r="O5597"/>
      <c r="T5597"/>
      <c r="Y5597"/>
      <c r="AD5597"/>
      <c r="AI5597"/>
    </row>
    <row r="5598" spans="1:35">
      <c r="A5598" s="12"/>
      <c r="B5598"/>
      <c r="E5598"/>
      <c r="J5598"/>
      <c r="O5598"/>
      <c r="T5598"/>
      <c r="Y5598"/>
      <c r="AD5598"/>
      <c r="AI5598"/>
    </row>
    <row r="5599" spans="1:35">
      <c r="A5599" s="12"/>
      <c r="B5599"/>
      <c r="E5599"/>
      <c r="J5599"/>
      <c r="O5599"/>
      <c r="T5599"/>
      <c r="Y5599"/>
      <c r="AD5599"/>
      <c r="AI5599"/>
    </row>
    <row r="5600" spans="1:35">
      <c r="A5600" s="12"/>
      <c r="B5600"/>
      <c r="E5600"/>
      <c r="J5600"/>
      <c r="O5600"/>
      <c r="T5600"/>
      <c r="Y5600"/>
      <c r="AD5600"/>
      <c r="AI5600"/>
    </row>
    <row r="5601" spans="1:35">
      <c r="A5601" s="12"/>
      <c r="B5601"/>
      <c r="E5601"/>
      <c r="J5601"/>
      <c r="O5601"/>
      <c r="T5601"/>
      <c r="Y5601"/>
      <c r="AD5601"/>
      <c r="AI5601"/>
    </row>
    <row r="5602" spans="1:35">
      <c r="A5602" s="12"/>
      <c r="B5602"/>
      <c r="E5602"/>
      <c r="J5602"/>
      <c r="O5602"/>
      <c r="T5602"/>
      <c r="Y5602"/>
      <c r="AD5602"/>
      <c r="AI5602"/>
    </row>
    <row r="5603" spans="1:35">
      <c r="A5603" s="12"/>
      <c r="B5603"/>
      <c r="E5603"/>
      <c r="J5603"/>
      <c r="O5603"/>
      <c r="T5603"/>
      <c r="Y5603"/>
      <c r="AD5603"/>
      <c r="AI5603"/>
    </row>
    <row r="5604" spans="1:35">
      <c r="A5604" s="12"/>
      <c r="B5604"/>
      <c r="E5604"/>
      <c r="J5604"/>
      <c r="O5604"/>
      <c r="T5604"/>
      <c r="Y5604"/>
      <c r="AD5604"/>
      <c r="AI5604"/>
    </row>
    <row r="5605" spans="1:35">
      <c r="A5605" s="12"/>
      <c r="B5605"/>
      <c r="E5605"/>
      <c r="J5605"/>
      <c r="O5605"/>
      <c r="T5605"/>
      <c r="Y5605"/>
      <c r="AD5605"/>
      <c r="AI5605"/>
    </row>
    <row r="5606" spans="1:35">
      <c r="A5606" s="12"/>
      <c r="B5606"/>
      <c r="E5606"/>
      <c r="J5606"/>
      <c r="O5606"/>
      <c r="T5606"/>
      <c r="Y5606"/>
      <c r="AD5606"/>
      <c r="AI5606"/>
    </row>
    <row r="5607" spans="1:35">
      <c r="A5607" s="12"/>
      <c r="B5607"/>
      <c r="E5607"/>
      <c r="J5607"/>
      <c r="O5607"/>
      <c r="T5607"/>
      <c r="Y5607"/>
      <c r="AD5607"/>
      <c r="AI5607"/>
    </row>
    <row r="5608" spans="1:35">
      <c r="A5608" s="12"/>
      <c r="B5608"/>
      <c r="E5608"/>
      <c r="J5608"/>
      <c r="O5608"/>
      <c r="T5608"/>
      <c r="Y5608"/>
      <c r="AD5608"/>
      <c r="AI5608"/>
    </row>
    <row r="5609" spans="1:35">
      <c r="A5609" s="12"/>
      <c r="B5609"/>
      <c r="E5609"/>
      <c r="J5609"/>
      <c r="O5609"/>
      <c r="T5609"/>
      <c r="Y5609"/>
      <c r="AD5609"/>
      <c r="AI5609"/>
    </row>
    <row r="5610" spans="1:35">
      <c r="A5610" s="12"/>
      <c r="B5610"/>
      <c r="E5610"/>
      <c r="J5610"/>
      <c r="O5610"/>
      <c r="T5610"/>
      <c r="Y5610"/>
      <c r="AD5610"/>
      <c r="AI5610"/>
    </row>
    <row r="5611" spans="1:35">
      <c r="A5611" s="12"/>
      <c r="B5611"/>
      <c r="E5611"/>
      <c r="J5611"/>
      <c r="O5611"/>
      <c r="T5611"/>
      <c r="Y5611"/>
      <c r="AD5611"/>
      <c r="AI5611"/>
    </row>
    <row r="5612" spans="1:35">
      <c r="A5612" s="12"/>
      <c r="B5612"/>
      <c r="E5612"/>
      <c r="J5612"/>
      <c r="O5612"/>
      <c r="T5612"/>
      <c r="Y5612"/>
      <c r="AD5612"/>
      <c r="AI5612"/>
    </row>
    <row r="5613" spans="1:35">
      <c r="A5613" s="12"/>
      <c r="B5613"/>
      <c r="E5613"/>
      <c r="J5613"/>
      <c r="O5613"/>
      <c r="T5613"/>
      <c r="Y5613"/>
      <c r="AD5613"/>
      <c r="AI5613"/>
    </row>
    <row r="5614" spans="1:35">
      <c r="A5614" s="12"/>
      <c r="B5614"/>
      <c r="E5614"/>
      <c r="J5614"/>
      <c r="O5614"/>
      <c r="T5614"/>
      <c r="Y5614"/>
      <c r="AD5614"/>
      <c r="AI5614"/>
    </row>
    <row r="5615" spans="1:35">
      <c r="A5615" s="12"/>
      <c r="B5615"/>
      <c r="E5615"/>
      <c r="J5615"/>
      <c r="O5615"/>
      <c r="T5615"/>
      <c r="Y5615"/>
      <c r="AD5615"/>
      <c r="AI5615"/>
    </row>
    <row r="5616" spans="1:35">
      <c r="A5616" s="12"/>
      <c r="B5616"/>
      <c r="E5616"/>
      <c r="J5616"/>
      <c r="O5616"/>
      <c r="T5616"/>
      <c r="Y5616"/>
      <c r="AD5616"/>
      <c r="AI5616"/>
    </row>
    <row r="5617" spans="1:35">
      <c r="A5617" s="12"/>
      <c r="B5617"/>
      <c r="E5617"/>
      <c r="J5617"/>
      <c r="O5617"/>
      <c r="T5617"/>
      <c r="Y5617"/>
      <c r="AD5617"/>
      <c r="AI5617"/>
    </row>
    <row r="5618" spans="1:35">
      <c r="A5618" s="12"/>
      <c r="B5618"/>
      <c r="E5618"/>
      <c r="J5618"/>
      <c r="O5618"/>
      <c r="T5618"/>
      <c r="Y5618"/>
      <c r="AD5618"/>
      <c r="AI5618"/>
    </row>
    <row r="5619" spans="1:35">
      <c r="A5619" s="12"/>
      <c r="B5619"/>
      <c r="E5619"/>
      <c r="J5619"/>
      <c r="O5619"/>
      <c r="T5619"/>
      <c r="Y5619"/>
      <c r="AD5619"/>
      <c r="AI5619"/>
    </row>
    <row r="5620" spans="1:35">
      <c r="A5620" s="12"/>
      <c r="B5620"/>
      <c r="E5620"/>
      <c r="J5620"/>
      <c r="O5620"/>
      <c r="T5620"/>
      <c r="Y5620"/>
      <c r="AD5620"/>
      <c r="AI5620"/>
    </row>
    <row r="5621" spans="1:35">
      <c r="A5621" s="12"/>
      <c r="B5621"/>
      <c r="E5621"/>
      <c r="J5621"/>
      <c r="O5621"/>
      <c r="T5621"/>
      <c r="Y5621"/>
      <c r="AD5621"/>
      <c r="AI5621"/>
    </row>
    <row r="5622" spans="1:35">
      <c r="A5622" s="12"/>
      <c r="B5622"/>
      <c r="E5622"/>
      <c r="J5622"/>
      <c r="O5622"/>
      <c r="T5622"/>
      <c r="Y5622"/>
      <c r="AD5622"/>
      <c r="AI5622"/>
    </row>
    <row r="5623" spans="1:35">
      <c r="A5623" s="12"/>
      <c r="B5623"/>
      <c r="E5623"/>
      <c r="J5623"/>
      <c r="O5623"/>
      <c r="T5623"/>
      <c r="Y5623"/>
      <c r="AD5623"/>
      <c r="AI5623"/>
    </row>
    <row r="5624" spans="1:35">
      <c r="A5624" s="12"/>
      <c r="B5624"/>
      <c r="E5624"/>
      <c r="J5624"/>
      <c r="O5624"/>
      <c r="T5624"/>
      <c r="Y5624"/>
      <c r="AD5624"/>
      <c r="AI5624"/>
    </row>
    <row r="5625" spans="1:35">
      <c r="A5625" s="12"/>
      <c r="B5625"/>
      <c r="E5625"/>
      <c r="J5625"/>
      <c r="O5625"/>
      <c r="T5625"/>
      <c r="Y5625"/>
      <c r="AD5625"/>
      <c r="AI5625"/>
    </row>
    <row r="5626" spans="1:35">
      <c r="A5626" s="12"/>
      <c r="B5626"/>
      <c r="E5626"/>
      <c r="J5626"/>
      <c r="O5626"/>
      <c r="T5626"/>
      <c r="Y5626"/>
      <c r="AD5626"/>
      <c r="AI5626"/>
    </row>
    <row r="5627" spans="1:35">
      <c r="A5627" s="12"/>
      <c r="B5627"/>
      <c r="E5627"/>
      <c r="J5627"/>
      <c r="O5627"/>
      <c r="T5627"/>
      <c r="Y5627"/>
      <c r="AD5627"/>
      <c r="AI5627"/>
    </row>
    <row r="5628" spans="1:35">
      <c r="A5628" s="12"/>
      <c r="B5628"/>
      <c r="E5628"/>
      <c r="J5628"/>
      <c r="O5628"/>
      <c r="T5628"/>
      <c r="Y5628"/>
      <c r="AD5628"/>
      <c r="AI5628"/>
    </row>
    <row r="5629" spans="1:35">
      <c r="A5629" s="12"/>
      <c r="B5629"/>
      <c r="E5629"/>
      <c r="J5629"/>
      <c r="O5629"/>
      <c r="T5629"/>
      <c r="Y5629"/>
      <c r="AD5629"/>
      <c r="AI5629"/>
    </row>
    <row r="5630" spans="1:35">
      <c r="A5630" s="12"/>
      <c r="B5630"/>
      <c r="E5630"/>
      <c r="J5630"/>
      <c r="O5630"/>
      <c r="T5630"/>
      <c r="Y5630"/>
      <c r="AD5630"/>
      <c r="AI5630"/>
    </row>
    <row r="5631" spans="1:35">
      <c r="A5631" s="12"/>
      <c r="B5631"/>
      <c r="E5631"/>
      <c r="J5631"/>
      <c r="O5631"/>
      <c r="T5631"/>
      <c r="Y5631"/>
      <c r="AD5631"/>
      <c r="AI5631"/>
    </row>
    <row r="5632" spans="1:35">
      <c r="A5632" s="12"/>
      <c r="B5632"/>
      <c r="E5632"/>
      <c r="J5632"/>
      <c r="O5632"/>
      <c r="T5632"/>
      <c r="Y5632"/>
      <c r="AD5632"/>
      <c r="AI5632"/>
    </row>
    <row r="5633" spans="1:35">
      <c r="A5633" s="12"/>
      <c r="B5633"/>
      <c r="E5633"/>
      <c r="J5633"/>
      <c r="O5633"/>
      <c r="T5633"/>
      <c r="Y5633"/>
      <c r="AD5633"/>
      <c r="AI5633"/>
    </row>
    <row r="5634" spans="1:35">
      <c r="A5634" s="12"/>
      <c r="B5634"/>
      <c r="E5634"/>
      <c r="J5634"/>
      <c r="O5634"/>
      <c r="T5634"/>
      <c r="Y5634"/>
      <c r="AD5634"/>
      <c r="AI5634"/>
    </row>
    <row r="5635" spans="1:35">
      <c r="A5635" s="12"/>
      <c r="B5635"/>
      <c r="E5635"/>
      <c r="J5635"/>
      <c r="O5635"/>
      <c r="T5635"/>
      <c r="Y5635"/>
      <c r="AD5635"/>
      <c r="AI5635"/>
    </row>
    <row r="5636" spans="1:35">
      <c r="A5636" s="12"/>
      <c r="B5636"/>
      <c r="E5636"/>
      <c r="J5636"/>
      <c r="O5636"/>
      <c r="T5636"/>
      <c r="Y5636"/>
      <c r="AD5636"/>
      <c r="AI5636"/>
    </row>
    <row r="5637" spans="1:35">
      <c r="A5637" s="12"/>
      <c r="B5637"/>
      <c r="E5637"/>
      <c r="J5637"/>
      <c r="O5637"/>
      <c r="T5637"/>
      <c r="Y5637"/>
      <c r="AD5637"/>
      <c r="AI5637"/>
    </row>
    <row r="5638" spans="1:35">
      <c r="A5638" s="12"/>
      <c r="B5638"/>
      <c r="E5638"/>
      <c r="J5638"/>
      <c r="O5638"/>
      <c r="T5638"/>
      <c r="Y5638"/>
      <c r="AD5638"/>
      <c r="AI5638"/>
    </row>
    <row r="5639" spans="1:35">
      <c r="A5639" s="12"/>
      <c r="B5639"/>
      <c r="E5639"/>
      <c r="J5639"/>
      <c r="O5639"/>
      <c r="T5639"/>
      <c r="Y5639"/>
      <c r="AD5639"/>
      <c r="AI5639"/>
    </row>
    <row r="5640" spans="1:35">
      <c r="A5640" s="12"/>
      <c r="B5640"/>
      <c r="E5640"/>
      <c r="J5640"/>
      <c r="O5640"/>
      <c r="T5640"/>
      <c r="Y5640"/>
      <c r="AD5640"/>
      <c r="AI5640"/>
    </row>
    <row r="5641" spans="1:35">
      <c r="A5641" s="12"/>
      <c r="B5641"/>
      <c r="E5641"/>
      <c r="J5641"/>
      <c r="O5641"/>
      <c r="T5641"/>
      <c r="Y5641"/>
      <c r="AD5641"/>
      <c r="AI5641"/>
    </row>
    <row r="5642" spans="1:35">
      <c r="A5642" s="12"/>
      <c r="B5642"/>
      <c r="E5642"/>
      <c r="J5642"/>
      <c r="O5642"/>
      <c r="T5642"/>
      <c r="Y5642"/>
      <c r="AD5642"/>
      <c r="AI5642"/>
    </row>
    <row r="5643" spans="1:35">
      <c r="A5643" s="12"/>
      <c r="B5643"/>
      <c r="E5643"/>
      <c r="J5643"/>
      <c r="O5643"/>
      <c r="T5643"/>
      <c r="Y5643"/>
      <c r="AD5643"/>
      <c r="AI5643"/>
    </row>
    <row r="5644" spans="1:35">
      <c r="A5644" s="12"/>
      <c r="B5644"/>
      <c r="E5644"/>
      <c r="J5644"/>
      <c r="O5644"/>
      <c r="T5644"/>
      <c r="Y5644"/>
      <c r="AD5644"/>
      <c r="AI5644"/>
    </row>
    <row r="5645" spans="1:35">
      <c r="A5645" s="12"/>
      <c r="B5645"/>
      <c r="E5645"/>
      <c r="J5645"/>
      <c r="O5645"/>
      <c r="T5645"/>
      <c r="Y5645"/>
      <c r="AD5645"/>
      <c r="AI5645"/>
    </row>
    <row r="5646" spans="1:35">
      <c r="A5646" s="12"/>
      <c r="B5646"/>
      <c r="E5646"/>
      <c r="J5646"/>
      <c r="O5646"/>
      <c r="T5646"/>
      <c r="Y5646"/>
      <c r="AD5646"/>
      <c r="AI5646"/>
    </row>
    <row r="5647" spans="1:35">
      <c r="A5647" s="12"/>
      <c r="B5647"/>
      <c r="E5647"/>
      <c r="J5647"/>
      <c r="O5647"/>
      <c r="T5647"/>
      <c r="Y5647"/>
      <c r="AD5647"/>
      <c r="AI5647"/>
    </row>
    <row r="5648" spans="1:35">
      <c r="A5648" s="12"/>
      <c r="B5648"/>
      <c r="E5648"/>
      <c r="J5648"/>
      <c r="O5648"/>
      <c r="T5648"/>
      <c r="Y5648"/>
      <c r="AD5648"/>
      <c r="AI5648"/>
    </row>
    <row r="5649" spans="1:35">
      <c r="A5649" s="12"/>
      <c r="B5649"/>
      <c r="E5649"/>
      <c r="J5649"/>
      <c r="O5649"/>
      <c r="T5649"/>
      <c r="Y5649"/>
      <c r="AD5649"/>
      <c r="AI5649"/>
    </row>
    <row r="5650" spans="1:35">
      <c r="A5650" s="12"/>
      <c r="B5650"/>
      <c r="E5650"/>
      <c r="J5650"/>
      <c r="O5650"/>
      <c r="T5650"/>
      <c r="Y5650"/>
      <c r="AD5650"/>
      <c r="AI5650"/>
    </row>
    <row r="5651" spans="1:35">
      <c r="A5651" s="12"/>
      <c r="B5651"/>
      <c r="E5651"/>
      <c r="J5651"/>
      <c r="O5651"/>
      <c r="T5651"/>
      <c r="Y5651"/>
      <c r="AD5651"/>
      <c r="AI5651"/>
    </row>
    <row r="5652" spans="1:35">
      <c r="A5652" s="12"/>
      <c r="B5652"/>
      <c r="E5652"/>
      <c r="J5652"/>
      <c r="O5652"/>
      <c r="T5652"/>
      <c r="Y5652"/>
      <c r="AD5652"/>
      <c r="AI5652"/>
    </row>
    <row r="5653" spans="1:35">
      <c r="A5653" s="12"/>
      <c r="B5653"/>
      <c r="E5653"/>
      <c r="J5653"/>
      <c r="O5653"/>
      <c r="T5653"/>
      <c r="Y5653"/>
      <c r="AD5653"/>
      <c r="AI5653"/>
    </row>
    <row r="5654" spans="1:35">
      <c r="A5654" s="12"/>
      <c r="B5654"/>
      <c r="E5654"/>
      <c r="J5654"/>
      <c r="O5654"/>
      <c r="T5654"/>
      <c r="Y5654"/>
      <c r="AD5654"/>
      <c r="AI5654"/>
    </row>
    <row r="5655" spans="1:35">
      <c r="A5655" s="12"/>
      <c r="B5655"/>
      <c r="E5655"/>
      <c r="J5655"/>
      <c r="O5655"/>
      <c r="T5655"/>
      <c r="Y5655"/>
      <c r="AD5655"/>
      <c r="AI5655"/>
    </row>
    <row r="5656" spans="1:35">
      <c r="A5656" s="12"/>
      <c r="B5656"/>
      <c r="E5656"/>
      <c r="J5656"/>
      <c r="O5656"/>
      <c r="T5656"/>
      <c r="Y5656"/>
      <c r="AD5656"/>
      <c r="AI5656"/>
    </row>
    <row r="5657" spans="1:35">
      <c r="A5657" s="12"/>
      <c r="B5657"/>
      <c r="E5657"/>
      <c r="J5657"/>
      <c r="O5657"/>
      <c r="T5657"/>
      <c r="Y5657"/>
      <c r="AD5657"/>
      <c r="AI5657"/>
    </row>
    <row r="5658" spans="1:35">
      <c r="A5658" s="12"/>
      <c r="B5658"/>
      <c r="E5658"/>
      <c r="J5658"/>
      <c r="O5658"/>
      <c r="T5658"/>
      <c r="Y5658"/>
      <c r="AD5658"/>
      <c r="AI5658"/>
    </row>
    <row r="5659" spans="1:35">
      <c r="A5659" s="12"/>
      <c r="B5659"/>
      <c r="E5659"/>
      <c r="J5659"/>
      <c r="O5659"/>
      <c r="T5659"/>
      <c r="Y5659"/>
      <c r="AD5659"/>
      <c r="AI5659"/>
    </row>
    <row r="5660" spans="1:35">
      <c r="A5660" s="12"/>
      <c r="B5660"/>
      <c r="E5660"/>
      <c r="J5660"/>
      <c r="O5660"/>
      <c r="T5660"/>
      <c r="Y5660"/>
      <c r="AD5660"/>
      <c r="AI5660"/>
    </row>
    <row r="5661" spans="1:35">
      <c r="A5661" s="12"/>
      <c r="B5661"/>
      <c r="E5661"/>
      <c r="J5661"/>
      <c r="O5661"/>
      <c r="T5661"/>
      <c r="Y5661"/>
      <c r="AD5661"/>
      <c r="AI5661"/>
    </row>
    <row r="5662" spans="1:35">
      <c r="A5662" s="12"/>
      <c r="B5662"/>
      <c r="E5662"/>
      <c r="J5662"/>
      <c r="O5662"/>
      <c r="T5662"/>
      <c r="Y5662"/>
      <c r="AD5662"/>
      <c r="AI5662"/>
    </row>
    <row r="5663" spans="1:35">
      <c r="A5663" s="12"/>
      <c r="B5663"/>
      <c r="E5663"/>
      <c r="J5663"/>
      <c r="O5663"/>
      <c r="T5663"/>
      <c r="Y5663"/>
      <c r="AD5663"/>
      <c r="AI5663"/>
    </row>
    <row r="5664" spans="1:35">
      <c r="A5664" s="12"/>
      <c r="B5664"/>
      <c r="E5664"/>
      <c r="J5664"/>
      <c r="O5664"/>
      <c r="T5664"/>
      <c r="Y5664"/>
      <c r="AD5664"/>
      <c r="AI5664"/>
    </row>
    <row r="5665" spans="1:35">
      <c r="A5665" s="12"/>
      <c r="B5665"/>
      <c r="E5665"/>
      <c r="J5665"/>
      <c r="O5665"/>
      <c r="T5665"/>
      <c r="Y5665"/>
      <c r="AD5665"/>
      <c r="AI5665"/>
    </row>
    <row r="5666" spans="1:35">
      <c r="A5666" s="12"/>
      <c r="B5666"/>
      <c r="E5666"/>
      <c r="J5666"/>
      <c r="O5666"/>
      <c r="T5666"/>
      <c r="Y5666"/>
      <c r="AD5666"/>
      <c r="AI5666"/>
    </row>
    <row r="5667" spans="1:35">
      <c r="A5667" s="12"/>
      <c r="B5667"/>
      <c r="E5667"/>
      <c r="J5667"/>
      <c r="O5667"/>
      <c r="T5667"/>
      <c r="Y5667"/>
      <c r="AD5667"/>
      <c r="AI5667"/>
    </row>
    <row r="5668" spans="1:35">
      <c r="A5668" s="12"/>
      <c r="B5668"/>
      <c r="E5668"/>
      <c r="J5668"/>
      <c r="O5668"/>
      <c r="T5668"/>
      <c r="Y5668"/>
      <c r="AD5668"/>
      <c r="AI5668"/>
    </row>
    <row r="5669" spans="1:35">
      <c r="A5669" s="12"/>
      <c r="B5669"/>
      <c r="E5669"/>
      <c r="J5669"/>
      <c r="O5669"/>
      <c r="T5669"/>
      <c r="Y5669"/>
      <c r="AD5669"/>
      <c r="AI5669"/>
    </row>
    <row r="5670" spans="1:35">
      <c r="A5670" s="12"/>
      <c r="B5670"/>
      <c r="E5670"/>
      <c r="J5670"/>
      <c r="O5670"/>
      <c r="T5670"/>
      <c r="Y5670"/>
      <c r="AD5670"/>
      <c r="AI5670"/>
    </row>
    <row r="5671" spans="1:35">
      <c r="A5671" s="12"/>
      <c r="B5671"/>
      <c r="E5671"/>
      <c r="J5671"/>
      <c r="O5671"/>
      <c r="T5671"/>
      <c r="Y5671"/>
      <c r="AD5671"/>
      <c r="AI5671"/>
    </row>
    <row r="5672" spans="1:35">
      <c r="A5672" s="12"/>
      <c r="B5672"/>
      <c r="E5672"/>
      <c r="J5672"/>
      <c r="O5672"/>
      <c r="T5672"/>
      <c r="Y5672"/>
      <c r="AD5672"/>
      <c r="AI5672"/>
    </row>
    <row r="5673" spans="1:35">
      <c r="A5673" s="12"/>
      <c r="B5673"/>
      <c r="E5673"/>
      <c r="J5673"/>
      <c r="O5673"/>
      <c r="T5673"/>
      <c r="Y5673"/>
      <c r="AD5673"/>
      <c r="AI5673"/>
    </row>
    <row r="5674" spans="1:35">
      <c r="A5674" s="12"/>
      <c r="B5674"/>
      <c r="E5674"/>
      <c r="J5674"/>
      <c r="O5674"/>
      <c r="T5674"/>
      <c r="Y5674"/>
      <c r="AD5674"/>
      <c r="AI5674"/>
    </row>
    <row r="5675" spans="1:35">
      <c r="A5675" s="12"/>
      <c r="B5675"/>
      <c r="E5675"/>
      <c r="J5675"/>
      <c r="O5675"/>
      <c r="T5675"/>
      <c r="Y5675"/>
      <c r="AD5675"/>
      <c r="AI5675"/>
    </row>
    <row r="5676" spans="1:35">
      <c r="A5676" s="12"/>
      <c r="B5676"/>
      <c r="E5676"/>
      <c r="J5676"/>
      <c r="O5676"/>
      <c r="T5676"/>
      <c r="Y5676"/>
      <c r="AD5676"/>
      <c r="AI5676"/>
    </row>
    <row r="5677" spans="1:35">
      <c r="A5677" s="12"/>
      <c r="B5677"/>
      <c r="E5677"/>
      <c r="J5677"/>
      <c r="O5677"/>
      <c r="T5677"/>
      <c r="Y5677"/>
      <c r="AD5677"/>
      <c r="AI5677"/>
    </row>
    <row r="5678" spans="1:35">
      <c r="A5678" s="12"/>
      <c r="B5678"/>
      <c r="E5678"/>
      <c r="J5678"/>
      <c r="O5678"/>
      <c r="T5678"/>
      <c r="Y5678"/>
      <c r="AD5678"/>
      <c r="AI5678"/>
    </row>
    <row r="5679" spans="1:35">
      <c r="A5679" s="12"/>
      <c r="B5679"/>
      <c r="E5679"/>
      <c r="J5679"/>
      <c r="O5679"/>
      <c r="T5679"/>
      <c r="Y5679"/>
      <c r="AD5679"/>
      <c r="AI5679"/>
    </row>
    <row r="5680" spans="1:35">
      <c r="A5680" s="12"/>
      <c r="B5680"/>
      <c r="E5680"/>
      <c r="J5680"/>
      <c r="O5680"/>
      <c r="T5680"/>
      <c r="Y5680"/>
      <c r="AD5680"/>
      <c r="AI5680"/>
    </row>
    <row r="5681" spans="1:35">
      <c r="A5681" s="12"/>
      <c r="B5681"/>
      <c r="E5681"/>
      <c r="J5681"/>
      <c r="O5681"/>
      <c r="T5681"/>
      <c r="Y5681"/>
      <c r="AD5681"/>
      <c r="AI5681"/>
    </row>
    <row r="5682" spans="1:35">
      <c r="A5682" s="12"/>
      <c r="B5682"/>
      <c r="E5682"/>
      <c r="J5682"/>
      <c r="O5682"/>
      <c r="T5682"/>
      <c r="Y5682"/>
      <c r="AD5682"/>
      <c r="AI5682"/>
    </row>
    <row r="5683" spans="1:35">
      <c r="A5683" s="12"/>
      <c r="B5683"/>
      <c r="E5683"/>
      <c r="J5683"/>
      <c r="O5683"/>
      <c r="T5683"/>
      <c r="Y5683"/>
      <c r="AD5683"/>
      <c r="AI5683"/>
    </row>
    <row r="5684" spans="1:35">
      <c r="A5684" s="12"/>
      <c r="B5684"/>
      <c r="E5684"/>
      <c r="J5684"/>
      <c r="O5684"/>
      <c r="T5684"/>
      <c r="Y5684"/>
      <c r="AD5684"/>
      <c r="AI5684"/>
    </row>
    <row r="5685" spans="1:35">
      <c r="A5685" s="12"/>
      <c r="B5685"/>
      <c r="E5685"/>
      <c r="J5685"/>
      <c r="O5685"/>
      <c r="T5685"/>
      <c r="Y5685"/>
      <c r="AD5685"/>
      <c r="AI5685"/>
    </row>
    <row r="5686" spans="1:35">
      <c r="A5686" s="12"/>
      <c r="B5686"/>
      <c r="E5686"/>
      <c r="J5686"/>
      <c r="O5686"/>
      <c r="T5686"/>
      <c r="Y5686"/>
      <c r="AD5686"/>
      <c r="AI5686"/>
    </row>
    <row r="5687" spans="1:35">
      <c r="A5687" s="12"/>
      <c r="B5687"/>
      <c r="E5687"/>
      <c r="J5687"/>
      <c r="O5687"/>
      <c r="T5687"/>
      <c r="Y5687"/>
      <c r="AD5687"/>
      <c r="AI5687"/>
    </row>
    <row r="5688" spans="1:35">
      <c r="A5688" s="12"/>
      <c r="B5688"/>
      <c r="E5688"/>
      <c r="J5688"/>
      <c r="O5688"/>
      <c r="T5688"/>
      <c r="Y5688"/>
      <c r="AD5688"/>
      <c r="AI5688"/>
    </row>
    <row r="5689" spans="1:35">
      <c r="A5689" s="12"/>
      <c r="B5689"/>
      <c r="E5689"/>
      <c r="J5689"/>
      <c r="O5689"/>
      <c r="T5689"/>
      <c r="Y5689"/>
      <c r="AD5689"/>
      <c r="AI5689"/>
    </row>
    <row r="5690" spans="1:35">
      <c r="A5690" s="12"/>
      <c r="B5690"/>
      <c r="E5690"/>
      <c r="J5690"/>
      <c r="O5690"/>
      <c r="T5690"/>
      <c r="Y5690"/>
      <c r="AD5690"/>
      <c r="AI5690"/>
    </row>
    <row r="5691" spans="1:35">
      <c r="A5691" s="12"/>
      <c r="B5691"/>
      <c r="E5691"/>
      <c r="J5691"/>
      <c r="O5691"/>
      <c r="T5691"/>
      <c r="Y5691"/>
      <c r="AD5691"/>
      <c r="AI5691"/>
    </row>
    <row r="5692" spans="1:35">
      <c r="A5692" s="12"/>
      <c r="B5692"/>
      <c r="E5692"/>
      <c r="J5692"/>
      <c r="O5692"/>
      <c r="T5692"/>
      <c r="Y5692"/>
      <c r="AD5692"/>
      <c r="AI5692"/>
    </row>
    <row r="5693" spans="1:35">
      <c r="A5693" s="12"/>
      <c r="B5693"/>
      <c r="E5693"/>
      <c r="J5693"/>
      <c r="O5693"/>
      <c r="T5693"/>
      <c r="Y5693"/>
      <c r="AD5693"/>
      <c r="AI5693"/>
    </row>
    <row r="5694" spans="1:35">
      <c r="A5694" s="12"/>
      <c r="B5694"/>
      <c r="E5694"/>
      <c r="J5694"/>
      <c r="O5694"/>
      <c r="T5694"/>
      <c r="Y5694"/>
      <c r="AD5694"/>
      <c r="AI5694"/>
    </row>
    <row r="5695" spans="1:35">
      <c r="A5695" s="12"/>
      <c r="B5695"/>
      <c r="E5695"/>
      <c r="J5695"/>
      <c r="O5695"/>
      <c r="T5695"/>
      <c r="Y5695"/>
      <c r="AD5695"/>
      <c r="AI5695"/>
    </row>
    <row r="5696" spans="1:35">
      <c r="A5696" s="12"/>
      <c r="B5696"/>
      <c r="E5696"/>
      <c r="J5696"/>
      <c r="O5696"/>
      <c r="T5696"/>
      <c r="Y5696"/>
      <c r="AD5696"/>
      <c r="AI5696"/>
    </row>
    <row r="5697" spans="1:35">
      <c r="A5697" s="12"/>
      <c r="B5697"/>
      <c r="E5697"/>
      <c r="J5697"/>
      <c r="O5697"/>
      <c r="T5697"/>
      <c r="Y5697"/>
      <c r="AD5697"/>
      <c r="AI5697"/>
    </row>
    <row r="5698" spans="1:35">
      <c r="A5698" s="12"/>
      <c r="B5698"/>
      <c r="E5698"/>
      <c r="J5698"/>
      <c r="O5698"/>
      <c r="T5698"/>
      <c r="Y5698"/>
      <c r="AD5698"/>
      <c r="AI5698"/>
    </row>
    <row r="5699" spans="1:35">
      <c r="A5699" s="12"/>
      <c r="B5699"/>
      <c r="E5699"/>
      <c r="J5699"/>
      <c r="O5699"/>
      <c r="T5699"/>
      <c r="Y5699"/>
      <c r="AD5699"/>
      <c r="AI5699"/>
    </row>
    <row r="5700" spans="1:35">
      <c r="A5700" s="12"/>
      <c r="B5700"/>
      <c r="E5700"/>
      <c r="J5700"/>
      <c r="O5700"/>
      <c r="T5700"/>
      <c r="Y5700"/>
      <c r="AD5700"/>
      <c r="AI5700"/>
    </row>
    <row r="5701" spans="1:35">
      <c r="A5701" s="12"/>
      <c r="B5701"/>
      <c r="E5701"/>
      <c r="J5701"/>
      <c r="O5701"/>
      <c r="T5701"/>
      <c r="Y5701"/>
      <c r="AD5701"/>
      <c r="AI5701"/>
    </row>
    <row r="5702" spans="1:35">
      <c r="A5702" s="12"/>
      <c r="B5702"/>
      <c r="E5702"/>
      <c r="J5702"/>
      <c r="O5702"/>
      <c r="T5702"/>
      <c r="Y5702"/>
      <c r="AD5702"/>
      <c r="AI5702"/>
    </row>
    <row r="5703" spans="1:35">
      <c r="A5703" s="12"/>
      <c r="B5703"/>
      <c r="E5703"/>
      <c r="J5703"/>
      <c r="O5703"/>
      <c r="T5703"/>
      <c r="Y5703"/>
      <c r="AD5703"/>
      <c r="AI5703"/>
    </row>
    <row r="5704" spans="1:35">
      <c r="A5704" s="12"/>
      <c r="B5704"/>
      <c r="E5704"/>
      <c r="J5704"/>
      <c r="O5704"/>
      <c r="T5704"/>
      <c r="Y5704"/>
      <c r="AD5704"/>
      <c r="AI5704"/>
    </row>
    <row r="5705" spans="1:35">
      <c r="A5705" s="12"/>
      <c r="B5705"/>
      <c r="E5705"/>
      <c r="J5705"/>
      <c r="O5705"/>
      <c r="T5705"/>
      <c r="Y5705"/>
      <c r="AD5705"/>
      <c r="AI5705"/>
    </row>
    <row r="5706" spans="1:35">
      <c r="A5706" s="12"/>
      <c r="B5706"/>
      <c r="E5706"/>
      <c r="J5706"/>
      <c r="O5706"/>
      <c r="T5706"/>
      <c r="Y5706"/>
      <c r="AD5706"/>
      <c r="AI5706"/>
    </row>
    <row r="5707" spans="1:35">
      <c r="A5707" s="12"/>
      <c r="B5707"/>
      <c r="E5707"/>
      <c r="J5707"/>
      <c r="O5707"/>
      <c r="T5707"/>
      <c r="Y5707"/>
      <c r="AD5707"/>
      <c r="AI5707"/>
    </row>
    <row r="5708" spans="1:35">
      <c r="A5708" s="12"/>
      <c r="B5708"/>
      <c r="E5708"/>
      <c r="J5708"/>
      <c r="O5708"/>
      <c r="T5708"/>
      <c r="Y5708"/>
      <c r="AD5708"/>
      <c r="AI5708"/>
    </row>
    <row r="5709" spans="1:35">
      <c r="A5709" s="12"/>
      <c r="B5709"/>
      <c r="E5709"/>
      <c r="J5709"/>
      <c r="O5709"/>
      <c r="T5709"/>
      <c r="Y5709"/>
      <c r="AD5709"/>
      <c r="AI5709"/>
    </row>
    <row r="5710" spans="1:35">
      <c r="A5710" s="12"/>
      <c r="B5710"/>
      <c r="E5710"/>
      <c r="J5710"/>
      <c r="O5710"/>
      <c r="T5710"/>
      <c r="Y5710"/>
      <c r="AD5710"/>
      <c r="AI5710"/>
    </row>
    <row r="5711" spans="1:35">
      <c r="A5711" s="12"/>
      <c r="B5711"/>
      <c r="E5711"/>
      <c r="J5711"/>
      <c r="O5711"/>
      <c r="T5711"/>
      <c r="Y5711"/>
      <c r="AD5711"/>
      <c r="AI5711"/>
    </row>
    <row r="5712" spans="1:35">
      <c r="A5712" s="12"/>
      <c r="B5712"/>
      <c r="E5712"/>
      <c r="J5712"/>
      <c r="O5712"/>
      <c r="T5712"/>
      <c r="Y5712"/>
      <c r="AD5712"/>
      <c r="AI5712"/>
    </row>
    <row r="5713" spans="1:35">
      <c r="A5713" s="12"/>
      <c r="B5713"/>
      <c r="E5713"/>
      <c r="J5713"/>
      <c r="O5713"/>
      <c r="T5713"/>
      <c r="Y5713"/>
      <c r="AD5713"/>
      <c r="AI5713"/>
    </row>
    <row r="5714" spans="1:35">
      <c r="A5714" s="12"/>
      <c r="B5714"/>
      <c r="E5714"/>
      <c r="J5714"/>
      <c r="O5714"/>
      <c r="T5714"/>
      <c r="Y5714"/>
      <c r="AD5714"/>
      <c r="AI5714"/>
    </row>
    <row r="5715" spans="1:35">
      <c r="A5715" s="12"/>
      <c r="B5715"/>
      <c r="E5715"/>
      <c r="J5715"/>
      <c r="O5715"/>
      <c r="T5715"/>
      <c r="Y5715"/>
      <c r="AD5715"/>
      <c r="AI5715"/>
    </row>
    <row r="5716" spans="1:35">
      <c r="A5716" s="12"/>
      <c r="B5716"/>
      <c r="E5716"/>
      <c r="J5716"/>
      <c r="O5716"/>
      <c r="T5716"/>
      <c r="Y5716"/>
      <c r="AD5716"/>
      <c r="AI5716"/>
    </row>
    <row r="5717" spans="1:35">
      <c r="A5717" s="12"/>
      <c r="B5717"/>
      <c r="E5717"/>
      <c r="J5717"/>
      <c r="O5717"/>
      <c r="T5717"/>
      <c r="Y5717"/>
      <c r="AD5717"/>
      <c r="AI5717"/>
    </row>
    <row r="5718" spans="1:35">
      <c r="A5718" s="12"/>
      <c r="B5718"/>
      <c r="E5718"/>
      <c r="J5718"/>
      <c r="O5718"/>
      <c r="T5718"/>
      <c r="Y5718"/>
      <c r="AD5718"/>
      <c r="AI5718"/>
    </row>
    <row r="5719" spans="1:35">
      <c r="A5719" s="12"/>
      <c r="B5719"/>
      <c r="E5719"/>
      <c r="J5719"/>
      <c r="O5719"/>
      <c r="T5719"/>
      <c r="Y5719"/>
      <c r="AD5719"/>
      <c r="AI5719"/>
    </row>
    <row r="5720" spans="1:35">
      <c r="A5720" s="12"/>
      <c r="B5720"/>
      <c r="E5720"/>
      <c r="J5720"/>
      <c r="O5720"/>
      <c r="T5720"/>
      <c r="Y5720"/>
      <c r="AD5720"/>
      <c r="AI5720"/>
    </row>
    <row r="5721" spans="1:35">
      <c r="A5721" s="12"/>
      <c r="B5721"/>
      <c r="E5721"/>
      <c r="J5721"/>
      <c r="O5721"/>
      <c r="T5721"/>
      <c r="Y5721"/>
      <c r="AD5721"/>
      <c r="AI5721"/>
    </row>
    <row r="5722" spans="1:35">
      <c r="A5722" s="12"/>
      <c r="B5722"/>
      <c r="E5722"/>
      <c r="J5722"/>
      <c r="O5722"/>
      <c r="T5722"/>
      <c r="Y5722"/>
      <c r="AD5722"/>
      <c r="AI5722"/>
    </row>
    <row r="5723" spans="1:35">
      <c r="A5723" s="12"/>
      <c r="B5723"/>
      <c r="E5723"/>
      <c r="J5723"/>
      <c r="O5723"/>
      <c r="T5723"/>
      <c r="Y5723"/>
      <c r="AD5723"/>
      <c r="AI5723"/>
    </row>
    <row r="5724" spans="1:35">
      <c r="A5724" s="12"/>
      <c r="B5724"/>
      <c r="E5724"/>
      <c r="J5724"/>
      <c r="O5724"/>
      <c r="T5724"/>
      <c r="Y5724"/>
      <c r="AD5724"/>
      <c r="AI5724"/>
    </row>
    <row r="5725" spans="1:35">
      <c r="A5725" s="12"/>
      <c r="B5725"/>
      <c r="E5725"/>
      <c r="J5725"/>
      <c r="O5725"/>
      <c r="T5725"/>
      <c r="Y5725"/>
      <c r="AD5725"/>
      <c r="AI5725"/>
    </row>
    <row r="5726" spans="1:35">
      <c r="A5726" s="12"/>
      <c r="B5726"/>
      <c r="E5726"/>
      <c r="J5726"/>
      <c r="O5726"/>
      <c r="T5726"/>
      <c r="Y5726"/>
      <c r="AD5726"/>
      <c r="AI5726"/>
    </row>
    <row r="5727" spans="1:35">
      <c r="A5727" s="12"/>
      <c r="B5727"/>
      <c r="E5727"/>
      <c r="J5727"/>
      <c r="O5727"/>
      <c r="T5727"/>
      <c r="Y5727"/>
      <c r="AD5727"/>
      <c r="AI5727"/>
    </row>
    <row r="5728" spans="1:35">
      <c r="A5728" s="12"/>
      <c r="B5728"/>
      <c r="E5728"/>
      <c r="J5728"/>
      <c r="O5728"/>
      <c r="T5728"/>
      <c r="Y5728"/>
      <c r="AD5728"/>
      <c r="AI5728"/>
    </row>
    <row r="5729" spans="1:35">
      <c r="A5729" s="12"/>
      <c r="B5729"/>
      <c r="E5729"/>
      <c r="J5729"/>
      <c r="O5729"/>
      <c r="T5729"/>
      <c r="Y5729"/>
      <c r="AD5729"/>
      <c r="AI5729"/>
    </row>
    <row r="5730" spans="1:35">
      <c r="A5730" s="12"/>
      <c r="B5730"/>
      <c r="E5730"/>
      <c r="J5730"/>
      <c r="O5730"/>
      <c r="T5730"/>
      <c r="Y5730"/>
      <c r="AD5730"/>
      <c r="AI5730"/>
    </row>
    <row r="5731" spans="1:35">
      <c r="A5731" s="12"/>
      <c r="B5731"/>
      <c r="E5731"/>
      <c r="J5731"/>
      <c r="O5731"/>
      <c r="T5731"/>
      <c r="Y5731"/>
      <c r="AD5731"/>
      <c r="AI5731"/>
    </row>
    <row r="5732" spans="1:35">
      <c r="A5732" s="12"/>
      <c r="B5732"/>
      <c r="E5732"/>
      <c r="J5732"/>
      <c r="O5732"/>
      <c r="T5732"/>
      <c r="Y5732"/>
      <c r="AD5732"/>
      <c r="AI5732"/>
    </row>
    <row r="5733" spans="1:35">
      <c r="A5733" s="12"/>
      <c r="B5733"/>
      <c r="E5733"/>
      <c r="J5733"/>
      <c r="O5733"/>
      <c r="T5733"/>
      <c r="Y5733"/>
      <c r="AD5733"/>
      <c r="AI5733"/>
    </row>
    <row r="5734" spans="1:35">
      <c r="A5734" s="12"/>
      <c r="B5734"/>
      <c r="E5734"/>
      <c r="J5734"/>
      <c r="O5734"/>
      <c r="T5734"/>
      <c r="Y5734"/>
      <c r="AD5734"/>
      <c r="AI5734"/>
    </row>
    <row r="5735" spans="1:35">
      <c r="A5735" s="12"/>
      <c r="B5735"/>
      <c r="E5735"/>
      <c r="J5735"/>
      <c r="O5735"/>
      <c r="T5735"/>
      <c r="Y5735"/>
      <c r="AD5735"/>
      <c r="AI5735"/>
    </row>
    <row r="5736" spans="1:35">
      <c r="A5736" s="12"/>
      <c r="B5736"/>
      <c r="E5736"/>
      <c r="J5736"/>
      <c r="O5736"/>
      <c r="T5736"/>
      <c r="Y5736"/>
      <c r="AD5736"/>
      <c r="AI5736"/>
    </row>
    <row r="5737" spans="1:35">
      <c r="A5737" s="12"/>
      <c r="B5737"/>
      <c r="E5737"/>
      <c r="J5737"/>
      <c r="O5737"/>
      <c r="T5737"/>
      <c r="Y5737"/>
      <c r="AD5737"/>
      <c r="AI5737"/>
    </row>
    <row r="5738" spans="1:35">
      <c r="A5738" s="12"/>
      <c r="B5738"/>
      <c r="E5738"/>
      <c r="J5738"/>
      <c r="O5738"/>
      <c r="T5738"/>
      <c r="Y5738"/>
      <c r="AD5738"/>
      <c r="AI5738"/>
    </row>
    <row r="5739" spans="1:35">
      <c r="A5739" s="12"/>
      <c r="B5739"/>
      <c r="E5739"/>
      <c r="J5739"/>
      <c r="O5739"/>
      <c r="T5739"/>
      <c r="Y5739"/>
      <c r="AD5739"/>
      <c r="AI5739"/>
    </row>
    <row r="5740" spans="1:35">
      <c r="A5740" s="12"/>
      <c r="B5740"/>
      <c r="E5740"/>
      <c r="J5740"/>
      <c r="O5740"/>
      <c r="T5740"/>
      <c r="Y5740"/>
      <c r="AD5740"/>
      <c r="AI5740"/>
    </row>
    <row r="5741" spans="1:35">
      <c r="A5741" s="12"/>
      <c r="B5741"/>
      <c r="E5741"/>
      <c r="J5741"/>
      <c r="O5741"/>
      <c r="T5741"/>
      <c r="Y5741"/>
      <c r="AD5741"/>
      <c r="AI5741"/>
    </row>
    <row r="5742" spans="1:35">
      <c r="A5742" s="12"/>
      <c r="B5742"/>
      <c r="E5742"/>
      <c r="J5742"/>
      <c r="O5742"/>
      <c r="T5742"/>
      <c r="Y5742"/>
      <c r="AD5742"/>
      <c r="AI5742"/>
    </row>
    <row r="5743" spans="1:35">
      <c r="A5743" s="12"/>
      <c r="B5743"/>
      <c r="E5743"/>
      <c r="J5743"/>
      <c r="O5743"/>
      <c r="T5743"/>
      <c r="Y5743"/>
      <c r="AD5743"/>
      <c r="AI5743"/>
    </row>
    <row r="5744" spans="1:35">
      <c r="A5744" s="12"/>
      <c r="B5744"/>
      <c r="E5744"/>
      <c r="J5744"/>
      <c r="O5744"/>
      <c r="T5744"/>
      <c r="Y5744"/>
      <c r="AD5744"/>
      <c r="AI5744"/>
    </row>
    <row r="5745" spans="1:35">
      <c r="A5745" s="12"/>
      <c r="B5745"/>
      <c r="E5745"/>
      <c r="J5745"/>
      <c r="O5745"/>
      <c r="T5745"/>
      <c r="Y5745"/>
      <c r="AD5745"/>
      <c r="AI5745"/>
    </row>
    <row r="5746" spans="1:35">
      <c r="A5746" s="12"/>
      <c r="B5746"/>
      <c r="E5746"/>
      <c r="J5746"/>
      <c r="O5746"/>
      <c r="T5746"/>
      <c r="Y5746"/>
      <c r="AD5746"/>
      <c r="AI5746"/>
    </row>
    <row r="5747" spans="1:35">
      <c r="A5747" s="12"/>
      <c r="B5747"/>
      <c r="E5747"/>
      <c r="J5747"/>
      <c r="O5747"/>
      <c r="T5747"/>
      <c r="Y5747"/>
      <c r="AD5747"/>
      <c r="AI5747"/>
    </row>
    <row r="5748" spans="1:35">
      <c r="A5748" s="12"/>
      <c r="B5748"/>
      <c r="E5748"/>
      <c r="J5748"/>
      <c r="O5748"/>
      <c r="T5748"/>
      <c r="Y5748"/>
      <c r="AD5748"/>
      <c r="AI5748"/>
    </row>
    <row r="5749" spans="1:35">
      <c r="A5749" s="12"/>
      <c r="B5749"/>
      <c r="E5749"/>
      <c r="J5749"/>
      <c r="O5749"/>
      <c r="T5749"/>
      <c r="Y5749"/>
      <c r="AD5749"/>
      <c r="AI5749"/>
    </row>
    <row r="5750" spans="1:35">
      <c r="A5750" s="12"/>
      <c r="B5750"/>
      <c r="E5750"/>
      <c r="J5750"/>
      <c r="O5750"/>
      <c r="T5750"/>
      <c r="Y5750"/>
      <c r="AD5750"/>
      <c r="AI5750"/>
    </row>
    <row r="5751" spans="1:35">
      <c r="A5751" s="12"/>
      <c r="B5751"/>
      <c r="E5751"/>
      <c r="J5751"/>
      <c r="O5751"/>
      <c r="T5751"/>
      <c r="Y5751"/>
      <c r="AD5751"/>
      <c r="AI5751"/>
    </row>
    <row r="5752" spans="1:35">
      <c r="A5752" s="12"/>
      <c r="B5752"/>
      <c r="E5752"/>
      <c r="J5752"/>
      <c r="O5752"/>
      <c r="T5752"/>
      <c r="Y5752"/>
      <c r="AD5752"/>
      <c r="AI5752"/>
    </row>
    <row r="5753" spans="1:35">
      <c r="A5753" s="12"/>
      <c r="B5753"/>
      <c r="E5753"/>
      <c r="J5753"/>
      <c r="O5753"/>
      <c r="T5753"/>
      <c r="Y5753"/>
      <c r="AD5753"/>
      <c r="AI5753"/>
    </row>
    <row r="5754" spans="1:35">
      <c r="A5754" s="12"/>
      <c r="B5754"/>
      <c r="E5754"/>
      <c r="J5754"/>
      <c r="O5754"/>
      <c r="T5754"/>
      <c r="Y5754"/>
      <c r="AD5754"/>
      <c r="AI5754"/>
    </row>
    <row r="5755" spans="1:35">
      <c r="A5755" s="12"/>
      <c r="B5755"/>
      <c r="E5755"/>
      <c r="J5755"/>
      <c r="O5755"/>
      <c r="T5755"/>
      <c r="Y5755"/>
      <c r="AD5755"/>
      <c r="AI5755"/>
    </row>
    <row r="5756" spans="1:35">
      <c r="A5756" s="12"/>
      <c r="B5756"/>
      <c r="E5756"/>
      <c r="J5756"/>
      <c r="O5756"/>
      <c r="T5756"/>
      <c r="Y5756"/>
      <c r="AD5756"/>
      <c r="AI5756"/>
    </row>
    <row r="5757" spans="1:35">
      <c r="A5757" s="12"/>
      <c r="B5757"/>
      <c r="E5757"/>
      <c r="J5757"/>
      <c r="O5757"/>
      <c r="T5757"/>
      <c r="Y5757"/>
      <c r="AD5757"/>
      <c r="AI5757"/>
    </row>
    <row r="5758" spans="1:35">
      <c r="A5758" s="12"/>
      <c r="B5758"/>
      <c r="E5758"/>
      <c r="J5758"/>
      <c r="O5758"/>
      <c r="T5758"/>
      <c r="Y5758"/>
      <c r="AD5758"/>
      <c r="AI5758"/>
    </row>
    <row r="5759" spans="1:35">
      <c r="A5759" s="12"/>
      <c r="B5759"/>
      <c r="E5759"/>
      <c r="J5759"/>
      <c r="O5759"/>
      <c r="T5759"/>
      <c r="Y5759"/>
      <c r="AD5759"/>
      <c r="AI5759"/>
    </row>
    <row r="5760" spans="1:35">
      <c r="A5760" s="12"/>
      <c r="B5760"/>
      <c r="E5760"/>
      <c r="J5760"/>
      <c r="O5760"/>
      <c r="T5760"/>
      <c r="Y5760"/>
      <c r="AD5760"/>
      <c r="AI5760"/>
    </row>
    <row r="5761" spans="1:35">
      <c r="A5761" s="12"/>
      <c r="B5761"/>
      <c r="E5761"/>
      <c r="J5761"/>
      <c r="O5761"/>
      <c r="T5761"/>
      <c r="Y5761"/>
      <c r="AD5761"/>
      <c r="AI5761"/>
    </row>
    <row r="5762" spans="1:35">
      <c r="A5762" s="12"/>
      <c r="B5762"/>
      <c r="E5762"/>
      <c r="J5762"/>
      <c r="O5762"/>
      <c r="T5762"/>
      <c r="Y5762"/>
      <c r="AD5762"/>
      <c r="AI5762"/>
    </row>
    <row r="5763" spans="1:35">
      <c r="A5763" s="12"/>
      <c r="B5763"/>
      <c r="E5763"/>
      <c r="J5763"/>
      <c r="O5763"/>
      <c r="T5763"/>
      <c r="Y5763"/>
      <c r="AD5763"/>
      <c r="AI5763"/>
    </row>
    <row r="5764" spans="1:35">
      <c r="A5764" s="12"/>
      <c r="B5764"/>
      <c r="E5764"/>
      <c r="J5764"/>
      <c r="O5764"/>
      <c r="T5764"/>
      <c r="Y5764"/>
      <c r="AD5764"/>
      <c r="AI5764"/>
    </row>
    <row r="5765" spans="1:35">
      <c r="A5765" s="12"/>
      <c r="B5765"/>
      <c r="E5765"/>
      <c r="J5765"/>
      <c r="O5765"/>
      <c r="T5765"/>
      <c r="Y5765"/>
      <c r="AD5765"/>
      <c r="AI5765"/>
    </row>
    <row r="5766" spans="1:35">
      <c r="A5766" s="12"/>
      <c r="B5766"/>
      <c r="E5766"/>
      <c r="J5766"/>
      <c r="O5766"/>
      <c r="T5766"/>
      <c r="Y5766"/>
      <c r="AD5766"/>
      <c r="AI5766"/>
    </row>
    <row r="5767" spans="1:35">
      <c r="A5767" s="12"/>
      <c r="B5767"/>
      <c r="E5767"/>
      <c r="J5767"/>
      <c r="O5767"/>
      <c r="T5767"/>
      <c r="Y5767"/>
      <c r="AD5767"/>
      <c r="AI5767"/>
    </row>
    <row r="5768" spans="1:35">
      <c r="A5768" s="12"/>
      <c r="B5768"/>
      <c r="E5768"/>
      <c r="J5768"/>
      <c r="O5768"/>
      <c r="T5768"/>
      <c r="Y5768"/>
      <c r="AD5768"/>
      <c r="AI5768"/>
    </row>
    <row r="5769" spans="1:35">
      <c r="A5769" s="12"/>
      <c r="B5769"/>
      <c r="E5769"/>
      <c r="J5769"/>
      <c r="O5769"/>
      <c r="T5769"/>
      <c r="Y5769"/>
      <c r="AD5769"/>
      <c r="AI5769"/>
    </row>
    <row r="5770" spans="1:35">
      <c r="A5770" s="12"/>
      <c r="B5770"/>
      <c r="E5770"/>
      <c r="J5770"/>
      <c r="O5770"/>
      <c r="T5770"/>
      <c r="Y5770"/>
      <c r="AD5770"/>
      <c r="AI5770"/>
    </row>
    <row r="5771" spans="1:35">
      <c r="A5771" s="12"/>
      <c r="B5771"/>
      <c r="E5771"/>
      <c r="J5771"/>
      <c r="O5771"/>
      <c r="T5771"/>
      <c r="Y5771"/>
      <c r="AD5771"/>
      <c r="AI5771"/>
    </row>
    <row r="5772" spans="1:35">
      <c r="A5772" s="12"/>
      <c r="B5772"/>
      <c r="E5772"/>
      <c r="J5772"/>
      <c r="O5772"/>
      <c r="T5772"/>
      <c r="Y5772"/>
      <c r="AD5772"/>
      <c r="AI5772"/>
    </row>
    <row r="5773" spans="1:35">
      <c r="A5773" s="12"/>
      <c r="B5773"/>
      <c r="E5773"/>
      <c r="J5773"/>
      <c r="O5773"/>
      <c r="T5773"/>
      <c r="Y5773"/>
      <c r="AD5773"/>
      <c r="AI5773"/>
    </row>
    <row r="5774" spans="1:35">
      <c r="A5774" s="12"/>
      <c r="B5774"/>
      <c r="E5774"/>
      <c r="J5774"/>
      <c r="O5774"/>
      <c r="T5774"/>
      <c r="Y5774"/>
      <c r="AD5774"/>
      <c r="AI5774"/>
    </row>
    <row r="5775" spans="1:35">
      <c r="A5775" s="12"/>
      <c r="B5775"/>
      <c r="E5775"/>
      <c r="J5775"/>
      <c r="O5775"/>
      <c r="T5775"/>
      <c r="Y5775"/>
      <c r="AD5775"/>
      <c r="AI5775"/>
    </row>
    <row r="5776" spans="1:35">
      <c r="A5776" s="12"/>
      <c r="B5776"/>
      <c r="E5776"/>
      <c r="J5776"/>
      <c r="O5776"/>
      <c r="T5776"/>
      <c r="Y5776"/>
      <c r="AD5776"/>
      <c r="AI5776"/>
    </row>
    <row r="5777" spans="1:35">
      <c r="A5777" s="12"/>
      <c r="B5777"/>
      <c r="E5777"/>
      <c r="J5777"/>
      <c r="O5777"/>
      <c r="T5777"/>
      <c r="Y5777"/>
      <c r="AD5777"/>
      <c r="AI5777"/>
    </row>
    <row r="5778" spans="1:35">
      <c r="A5778" s="12"/>
      <c r="B5778"/>
      <c r="E5778"/>
      <c r="J5778"/>
      <c r="O5778"/>
      <c r="T5778"/>
      <c r="Y5778"/>
      <c r="AD5778"/>
      <c r="AI5778"/>
    </row>
    <row r="5779" spans="1:35">
      <c r="A5779" s="12"/>
      <c r="B5779"/>
      <c r="E5779"/>
      <c r="J5779"/>
      <c r="O5779"/>
      <c r="T5779"/>
      <c r="Y5779"/>
      <c r="AD5779"/>
      <c r="AI5779"/>
    </row>
    <row r="5780" spans="1:35">
      <c r="A5780" s="12"/>
      <c r="B5780"/>
      <c r="E5780"/>
      <c r="J5780"/>
      <c r="O5780"/>
      <c r="T5780"/>
      <c r="Y5780"/>
      <c r="AD5780"/>
      <c r="AI5780"/>
    </row>
    <row r="5781" spans="1:35">
      <c r="A5781" s="12"/>
      <c r="B5781"/>
      <c r="E5781"/>
      <c r="J5781"/>
      <c r="O5781"/>
      <c r="T5781"/>
      <c r="Y5781"/>
      <c r="AD5781"/>
      <c r="AI5781"/>
    </row>
    <row r="5782" spans="1:35">
      <c r="A5782" s="12"/>
      <c r="B5782"/>
      <c r="E5782"/>
      <c r="J5782"/>
      <c r="O5782"/>
      <c r="T5782"/>
      <c r="Y5782"/>
      <c r="AD5782"/>
      <c r="AI5782"/>
    </row>
    <row r="5783" spans="1:35">
      <c r="A5783" s="12"/>
      <c r="B5783"/>
      <c r="E5783"/>
      <c r="J5783"/>
      <c r="O5783"/>
      <c r="T5783"/>
      <c r="Y5783"/>
      <c r="AD5783"/>
      <c r="AI5783"/>
    </row>
    <row r="5784" spans="1:35">
      <c r="A5784" s="12"/>
      <c r="B5784"/>
      <c r="E5784"/>
      <c r="J5784"/>
      <c r="O5784"/>
      <c r="T5784"/>
      <c r="Y5784"/>
      <c r="AD5784"/>
      <c r="AI5784"/>
    </row>
    <row r="5785" spans="1:35">
      <c r="A5785" s="12"/>
      <c r="B5785"/>
      <c r="E5785"/>
      <c r="J5785"/>
      <c r="O5785"/>
      <c r="T5785"/>
      <c r="Y5785"/>
      <c r="AD5785"/>
      <c r="AI5785"/>
    </row>
    <row r="5786" spans="1:35">
      <c r="A5786" s="12"/>
      <c r="B5786"/>
      <c r="E5786"/>
      <c r="J5786"/>
      <c r="O5786"/>
      <c r="T5786"/>
      <c r="Y5786"/>
      <c r="AD5786"/>
      <c r="AI5786"/>
    </row>
    <row r="5787" spans="1:35">
      <c r="A5787" s="12"/>
      <c r="B5787"/>
      <c r="E5787"/>
      <c r="J5787"/>
      <c r="O5787"/>
      <c r="T5787"/>
      <c r="Y5787"/>
      <c r="AD5787"/>
      <c r="AI5787"/>
    </row>
    <row r="5788" spans="1:35">
      <c r="A5788" s="12"/>
      <c r="B5788"/>
      <c r="E5788"/>
      <c r="J5788"/>
      <c r="O5788"/>
      <c r="T5788"/>
      <c r="Y5788"/>
      <c r="AD5788"/>
      <c r="AI5788"/>
    </row>
    <row r="5789" spans="1:35">
      <c r="A5789" s="12"/>
      <c r="B5789"/>
      <c r="E5789"/>
      <c r="J5789"/>
      <c r="O5789"/>
      <c r="T5789"/>
      <c r="Y5789"/>
      <c r="AD5789"/>
      <c r="AI5789"/>
    </row>
    <row r="5790" spans="1:35">
      <c r="A5790" s="12"/>
      <c r="B5790"/>
      <c r="E5790"/>
      <c r="J5790"/>
      <c r="O5790"/>
      <c r="T5790"/>
      <c r="Y5790"/>
      <c r="AD5790"/>
      <c r="AI5790"/>
    </row>
    <row r="5791" spans="1:35">
      <c r="A5791" s="12"/>
      <c r="B5791"/>
      <c r="E5791"/>
      <c r="J5791"/>
      <c r="O5791"/>
      <c r="T5791"/>
      <c r="Y5791"/>
      <c r="AD5791"/>
      <c r="AI5791"/>
    </row>
    <row r="5792" spans="1:35">
      <c r="A5792" s="12"/>
      <c r="B5792"/>
      <c r="E5792"/>
      <c r="J5792"/>
      <c r="O5792"/>
      <c r="T5792"/>
      <c r="Y5792"/>
      <c r="AD5792"/>
      <c r="AI5792"/>
    </row>
    <row r="5793" spans="1:35">
      <c r="A5793" s="12"/>
      <c r="B5793"/>
      <c r="E5793"/>
      <c r="J5793"/>
      <c r="O5793"/>
      <c r="T5793"/>
      <c r="Y5793"/>
      <c r="AD5793"/>
      <c r="AI5793"/>
    </row>
    <row r="5794" spans="1:35">
      <c r="A5794" s="12"/>
      <c r="B5794"/>
      <c r="E5794"/>
      <c r="J5794"/>
      <c r="O5794"/>
      <c r="T5794"/>
      <c r="Y5794"/>
      <c r="AD5794"/>
      <c r="AI5794"/>
    </row>
    <row r="5795" spans="1:35">
      <c r="A5795" s="12"/>
      <c r="B5795"/>
      <c r="E5795"/>
      <c r="J5795"/>
      <c r="O5795"/>
      <c r="T5795"/>
      <c r="Y5795"/>
      <c r="AD5795"/>
      <c r="AI5795"/>
    </row>
    <row r="5796" spans="1:35">
      <c r="A5796" s="12"/>
      <c r="B5796"/>
      <c r="E5796"/>
      <c r="J5796"/>
      <c r="O5796"/>
      <c r="T5796"/>
      <c r="Y5796"/>
      <c r="AD5796"/>
      <c r="AI5796"/>
    </row>
    <row r="5797" spans="1:35">
      <c r="A5797" s="12"/>
      <c r="B5797"/>
      <c r="E5797"/>
      <c r="J5797"/>
      <c r="O5797"/>
      <c r="T5797"/>
      <c r="Y5797"/>
      <c r="AD5797"/>
      <c r="AI5797"/>
    </row>
    <row r="5798" spans="1:35">
      <c r="A5798" s="12"/>
      <c r="B5798"/>
      <c r="E5798"/>
      <c r="J5798"/>
      <c r="O5798"/>
      <c r="T5798"/>
      <c r="Y5798"/>
      <c r="AD5798"/>
      <c r="AI5798"/>
    </row>
    <row r="5799" spans="1:35">
      <c r="A5799" s="12"/>
      <c r="B5799"/>
      <c r="E5799"/>
      <c r="J5799"/>
      <c r="O5799"/>
      <c r="T5799"/>
      <c r="Y5799"/>
      <c r="AD5799"/>
      <c r="AI5799"/>
    </row>
    <row r="5800" spans="1:35">
      <c r="A5800" s="12"/>
      <c r="B5800"/>
      <c r="E5800"/>
      <c r="J5800"/>
      <c r="O5800"/>
      <c r="T5800"/>
      <c r="Y5800"/>
      <c r="AD5800"/>
      <c r="AI5800"/>
    </row>
    <row r="5801" spans="1:35">
      <c r="A5801" s="12"/>
      <c r="B5801"/>
      <c r="E5801"/>
      <c r="J5801"/>
      <c r="O5801"/>
      <c r="T5801"/>
      <c r="Y5801"/>
      <c r="AD5801"/>
      <c r="AI5801"/>
    </row>
    <row r="5802" spans="1:35">
      <c r="A5802" s="12"/>
      <c r="B5802"/>
      <c r="E5802"/>
      <c r="J5802"/>
      <c r="O5802"/>
      <c r="T5802"/>
      <c r="Y5802"/>
      <c r="AD5802"/>
      <c r="AI5802"/>
    </row>
    <row r="5803" spans="1:35">
      <c r="A5803" s="12"/>
      <c r="B5803"/>
      <c r="E5803"/>
      <c r="J5803"/>
      <c r="O5803"/>
      <c r="T5803"/>
      <c r="Y5803"/>
      <c r="AD5803"/>
      <c r="AI5803"/>
    </row>
    <row r="5804" spans="1:35">
      <c r="A5804" s="12"/>
      <c r="B5804"/>
      <c r="E5804"/>
      <c r="J5804"/>
      <c r="O5804"/>
      <c r="T5804"/>
      <c r="Y5804"/>
      <c r="AD5804"/>
      <c r="AI5804"/>
    </row>
    <row r="5805" spans="1:35">
      <c r="A5805" s="12"/>
      <c r="B5805"/>
      <c r="E5805"/>
      <c r="J5805"/>
      <c r="O5805"/>
      <c r="T5805"/>
      <c r="Y5805"/>
      <c r="AD5805"/>
      <c r="AI5805"/>
    </row>
    <row r="5806" spans="1:35">
      <c r="A5806" s="12"/>
      <c r="B5806"/>
      <c r="E5806"/>
      <c r="J5806"/>
      <c r="O5806"/>
      <c r="T5806"/>
      <c r="Y5806"/>
      <c r="AD5806"/>
      <c r="AI5806"/>
    </row>
    <row r="5807" spans="1:35">
      <c r="A5807" s="12"/>
      <c r="B5807"/>
      <c r="E5807"/>
      <c r="J5807"/>
      <c r="O5807"/>
      <c r="T5807"/>
      <c r="Y5807"/>
      <c r="AD5807"/>
      <c r="AI5807"/>
    </row>
    <row r="5808" spans="1:35">
      <c r="A5808" s="12"/>
      <c r="B5808"/>
      <c r="E5808"/>
      <c r="J5808"/>
      <c r="O5808"/>
      <c r="T5808"/>
      <c r="Y5808"/>
      <c r="AD5808"/>
      <c r="AI5808"/>
    </row>
    <row r="5809" spans="1:35">
      <c r="A5809" s="12"/>
      <c r="B5809"/>
      <c r="E5809"/>
      <c r="J5809"/>
      <c r="O5809"/>
      <c r="T5809"/>
      <c r="Y5809"/>
      <c r="AD5809"/>
      <c r="AI5809"/>
    </row>
    <row r="5810" spans="1:35">
      <c r="A5810" s="12"/>
      <c r="B5810"/>
      <c r="E5810"/>
      <c r="J5810"/>
      <c r="O5810"/>
      <c r="T5810"/>
      <c r="Y5810"/>
      <c r="AD5810"/>
      <c r="AI5810"/>
    </row>
    <row r="5811" spans="1:35">
      <c r="A5811" s="12"/>
      <c r="B5811"/>
      <c r="E5811"/>
      <c r="J5811"/>
      <c r="O5811"/>
      <c r="T5811"/>
      <c r="Y5811"/>
      <c r="AD5811"/>
      <c r="AI5811"/>
    </row>
    <row r="5812" spans="1:35">
      <c r="A5812" s="12"/>
      <c r="B5812"/>
      <c r="E5812"/>
      <c r="J5812"/>
      <c r="O5812"/>
      <c r="T5812"/>
      <c r="Y5812"/>
      <c r="AD5812"/>
      <c r="AI5812"/>
    </row>
    <row r="5813" spans="1:35">
      <c r="A5813" s="12"/>
      <c r="B5813"/>
      <c r="E5813"/>
      <c r="J5813"/>
      <c r="O5813"/>
      <c r="T5813"/>
      <c r="Y5813"/>
      <c r="AD5813"/>
      <c r="AI5813"/>
    </row>
    <row r="5814" spans="1:35">
      <c r="A5814" s="12"/>
      <c r="B5814"/>
      <c r="E5814"/>
      <c r="J5814"/>
      <c r="O5814"/>
      <c r="T5814"/>
      <c r="Y5814"/>
      <c r="AD5814"/>
      <c r="AI5814"/>
    </row>
    <row r="5815" spans="1:35">
      <c r="A5815" s="12"/>
      <c r="B5815"/>
      <c r="E5815"/>
      <c r="J5815"/>
      <c r="O5815"/>
      <c r="T5815"/>
      <c r="Y5815"/>
      <c r="AD5815"/>
      <c r="AI5815"/>
    </row>
    <row r="5816" spans="1:35">
      <c r="A5816" s="12"/>
      <c r="B5816"/>
      <c r="E5816"/>
      <c r="J5816"/>
      <c r="O5816"/>
      <c r="T5816"/>
      <c r="Y5816"/>
      <c r="AD5816"/>
      <c r="AI5816"/>
    </row>
    <row r="5817" spans="1:35">
      <c r="A5817" s="12"/>
      <c r="B5817"/>
      <c r="E5817"/>
      <c r="J5817"/>
      <c r="O5817"/>
      <c r="T5817"/>
      <c r="Y5817"/>
      <c r="AD5817"/>
      <c r="AI5817"/>
    </row>
    <row r="5818" spans="1:35">
      <c r="A5818" s="12"/>
      <c r="B5818"/>
      <c r="E5818"/>
      <c r="J5818"/>
      <c r="O5818"/>
      <c r="T5818"/>
      <c r="Y5818"/>
      <c r="AD5818"/>
      <c r="AI5818"/>
    </row>
    <row r="5819" spans="1:35">
      <c r="A5819" s="12"/>
      <c r="B5819"/>
      <c r="E5819"/>
      <c r="J5819"/>
      <c r="O5819"/>
      <c r="T5819"/>
      <c r="Y5819"/>
      <c r="AD5819"/>
      <c r="AI5819"/>
    </row>
    <row r="5820" spans="1:35">
      <c r="A5820" s="12"/>
      <c r="B5820"/>
      <c r="E5820"/>
      <c r="J5820"/>
      <c r="O5820"/>
      <c r="T5820"/>
      <c r="Y5820"/>
      <c r="AD5820"/>
      <c r="AI5820"/>
    </row>
    <row r="5821" spans="1:35">
      <c r="A5821" s="12"/>
      <c r="B5821"/>
      <c r="E5821"/>
      <c r="J5821"/>
      <c r="O5821"/>
      <c r="T5821"/>
      <c r="Y5821"/>
      <c r="AD5821"/>
      <c r="AI5821"/>
    </row>
    <row r="5822" spans="1:35">
      <c r="A5822" s="12"/>
      <c r="B5822"/>
      <c r="E5822"/>
      <c r="J5822"/>
      <c r="O5822"/>
      <c r="T5822"/>
      <c r="Y5822"/>
      <c r="AD5822"/>
      <c r="AI5822"/>
    </row>
    <row r="5823" spans="1:35">
      <c r="A5823" s="12"/>
      <c r="B5823"/>
      <c r="E5823"/>
      <c r="J5823"/>
      <c r="O5823"/>
      <c r="T5823"/>
      <c r="Y5823"/>
      <c r="AD5823"/>
      <c r="AI5823"/>
    </row>
    <row r="5824" spans="1:35">
      <c r="A5824" s="12"/>
      <c r="B5824"/>
      <c r="E5824"/>
      <c r="J5824"/>
      <c r="O5824"/>
      <c r="T5824"/>
      <c r="Y5824"/>
      <c r="AD5824"/>
      <c r="AI5824"/>
    </row>
    <row r="5825" spans="1:35">
      <c r="A5825" s="12"/>
      <c r="B5825"/>
      <c r="E5825"/>
      <c r="J5825"/>
      <c r="O5825"/>
      <c r="T5825"/>
      <c r="Y5825"/>
      <c r="AD5825"/>
      <c r="AI5825"/>
    </row>
    <row r="5826" spans="1:35">
      <c r="A5826" s="12"/>
      <c r="B5826"/>
      <c r="E5826"/>
      <c r="J5826"/>
      <c r="O5826"/>
      <c r="T5826"/>
      <c r="Y5826"/>
      <c r="AD5826"/>
      <c r="AI5826"/>
    </row>
    <row r="5827" spans="1:35">
      <c r="A5827" s="12"/>
      <c r="B5827"/>
      <c r="E5827"/>
      <c r="J5827"/>
      <c r="O5827"/>
      <c r="T5827"/>
      <c r="Y5827"/>
      <c r="AD5827"/>
      <c r="AI5827"/>
    </row>
    <row r="5828" spans="1:35">
      <c r="A5828" s="12"/>
      <c r="B5828"/>
      <c r="E5828"/>
      <c r="J5828"/>
      <c r="O5828"/>
      <c r="T5828"/>
      <c r="Y5828"/>
      <c r="AD5828"/>
      <c r="AI5828"/>
    </row>
    <row r="5829" spans="1:35">
      <c r="A5829" s="12"/>
      <c r="B5829"/>
      <c r="E5829"/>
      <c r="J5829"/>
      <c r="O5829"/>
      <c r="T5829"/>
      <c r="Y5829"/>
      <c r="AD5829"/>
      <c r="AI5829"/>
    </row>
    <row r="5830" spans="1:35">
      <c r="A5830" s="12"/>
      <c r="B5830"/>
      <c r="E5830"/>
      <c r="J5830"/>
      <c r="O5830"/>
      <c r="T5830"/>
      <c r="Y5830"/>
      <c r="AD5830"/>
      <c r="AI5830"/>
    </row>
    <row r="5831" spans="1:35">
      <c r="A5831" s="12"/>
      <c r="B5831"/>
      <c r="E5831"/>
      <c r="J5831"/>
      <c r="O5831"/>
      <c r="T5831"/>
      <c r="Y5831"/>
      <c r="AD5831"/>
      <c r="AI5831"/>
    </row>
    <row r="5832" spans="1:35">
      <c r="A5832" s="12"/>
      <c r="B5832"/>
      <c r="E5832"/>
      <c r="J5832"/>
      <c r="O5832"/>
      <c r="T5832"/>
      <c r="Y5832"/>
      <c r="AD5832"/>
      <c r="AI5832"/>
    </row>
    <row r="5833" spans="1:35">
      <c r="A5833" s="12"/>
      <c r="B5833"/>
      <c r="E5833"/>
      <c r="J5833"/>
      <c r="O5833"/>
      <c r="T5833"/>
      <c r="Y5833"/>
      <c r="AD5833"/>
      <c r="AI5833"/>
    </row>
    <row r="5834" spans="1:35">
      <c r="A5834" s="12"/>
      <c r="B5834"/>
      <c r="E5834"/>
      <c r="J5834"/>
      <c r="O5834"/>
      <c r="T5834"/>
      <c r="Y5834"/>
      <c r="AD5834"/>
      <c r="AI5834"/>
    </row>
    <row r="5835" spans="1:35">
      <c r="A5835" s="12"/>
      <c r="B5835"/>
      <c r="E5835"/>
      <c r="J5835"/>
      <c r="O5835"/>
      <c r="T5835"/>
      <c r="Y5835"/>
      <c r="AD5835"/>
      <c r="AI5835"/>
    </row>
    <row r="5836" spans="1:35">
      <c r="A5836" s="12"/>
      <c r="B5836"/>
      <c r="E5836"/>
      <c r="J5836"/>
      <c r="O5836"/>
      <c r="T5836"/>
      <c r="Y5836"/>
      <c r="AD5836"/>
      <c r="AI5836"/>
    </row>
    <row r="5837" spans="1:35">
      <c r="A5837" s="12"/>
      <c r="B5837"/>
      <c r="E5837"/>
      <c r="J5837"/>
      <c r="O5837"/>
      <c r="T5837"/>
      <c r="Y5837"/>
      <c r="AD5837"/>
      <c r="AI5837"/>
    </row>
    <row r="5838" spans="1:35">
      <c r="A5838" s="12"/>
      <c r="B5838"/>
      <c r="E5838"/>
      <c r="J5838"/>
      <c r="O5838"/>
      <c r="T5838"/>
      <c r="Y5838"/>
      <c r="AD5838"/>
      <c r="AI5838"/>
    </row>
    <row r="5839" spans="1:35">
      <c r="A5839" s="12"/>
      <c r="B5839"/>
      <c r="E5839"/>
      <c r="J5839"/>
      <c r="O5839"/>
      <c r="T5839"/>
      <c r="Y5839"/>
      <c r="AD5839"/>
      <c r="AI5839"/>
    </row>
    <row r="5840" spans="1:35">
      <c r="A5840" s="12"/>
      <c r="B5840"/>
      <c r="E5840"/>
      <c r="J5840"/>
      <c r="O5840"/>
      <c r="T5840"/>
      <c r="Y5840"/>
      <c r="AD5840"/>
      <c r="AI5840"/>
    </row>
    <row r="5841" spans="1:35">
      <c r="A5841" s="12"/>
      <c r="B5841"/>
      <c r="E5841"/>
      <c r="J5841"/>
      <c r="O5841"/>
      <c r="T5841"/>
      <c r="Y5841"/>
      <c r="AD5841"/>
      <c r="AI5841"/>
    </row>
    <row r="5842" spans="1:35">
      <c r="A5842" s="12"/>
      <c r="B5842"/>
      <c r="E5842"/>
      <c r="J5842"/>
      <c r="O5842"/>
      <c r="T5842"/>
      <c r="Y5842"/>
      <c r="AD5842"/>
      <c r="AI5842"/>
    </row>
    <row r="5843" spans="1:35">
      <c r="A5843" s="12"/>
      <c r="B5843"/>
      <c r="E5843"/>
      <c r="J5843"/>
      <c r="O5843"/>
      <c r="T5843"/>
      <c r="Y5843"/>
      <c r="AD5843"/>
      <c r="AI5843"/>
    </row>
    <row r="5844" spans="1:35">
      <c r="A5844" s="12"/>
      <c r="B5844"/>
      <c r="E5844"/>
      <c r="J5844"/>
      <c r="O5844"/>
      <c r="T5844"/>
      <c r="Y5844"/>
      <c r="AD5844"/>
      <c r="AI5844"/>
    </row>
    <row r="5845" spans="1:35">
      <c r="A5845" s="12"/>
      <c r="B5845"/>
      <c r="E5845"/>
      <c r="J5845"/>
      <c r="O5845"/>
      <c r="T5845"/>
      <c r="Y5845"/>
      <c r="AD5845"/>
      <c r="AI5845"/>
    </row>
    <row r="5846" spans="1:35">
      <c r="A5846" s="12"/>
      <c r="B5846"/>
      <c r="E5846"/>
      <c r="J5846"/>
      <c r="O5846"/>
      <c r="T5846"/>
      <c r="Y5846"/>
      <c r="AD5846"/>
      <c r="AI5846"/>
    </row>
    <row r="5847" spans="1:35">
      <c r="A5847" s="12"/>
      <c r="B5847"/>
      <c r="E5847"/>
      <c r="J5847"/>
      <c r="O5847"/>
      <c r="T5847"/>
      <c r="Y5847"/>
      <c r="AD5847"/>
      <c r="AI5847"/>
    </row>
    <row r="5848" spans="1:35">
      <c r="A5848" s="12"/>
      <c r="B5848"/>
      <c r="E5848"/>
      <c r="J5848"/>
      <c r="O5848"/>
      <c r="T5848"/>
      <c r="Y5848"/>
      <c r="AD5848"/>
      <c r="AI5848"/>
    </row>
    <row r="5849" spans="1:35">
      <c r="A5849" s="12"/>
      <c r="B5849"/>
      <c r="E5849"/>
      <c r="J5849"/>
      <c r="O5849"/>
      <c r="T5849"/>
      <c r="Y5849"/>
      <c r="AD5849"/>
      <c r="AI5849"/>
    </row>
    <row r="5850" spans="1:35">
      <c r="A5850" s="12"/>
      <c r="B5850"/>
      <c r="E5850"/>
      <c r="J5850"/>
      <c r="O5850"/>
      <c r="T5850"/>
      <c r="Y5850"/>
      <c r="AD5850"/>
      <c r="AI5850"/>
    </row>
    <row r="5851" spans="1:35">
      <c r="A5851" s="12"/>
      <c r="B5851"/>
      <c r="E5851"/>
      <c r="J5851"/>
      <c r="O5851"/>
      <c r="T5851"/>
      <c r="Y5851"/>
      <c r="AD5851"/>
      <c r="AI5851"/>
    </row>
    <row r="5852" spans="1:35">
      <c r="A5852" s="12"/>
      <c r="B5852"/>
      <c r="E5852"/>
      <c r="J5852"/>
      <c r="O5852"/>
      <c r="T5852"/>
      <c r="Y5852"/>
      <c r="AD5852"/>
      <c r="AI5852"/>
    </row>
    <row r="5853" spans="1:35">
      <c r="A5853" s="12"/>
      <c r="B5853"/>
      <c r="E5853"/>
      <c r="J5853"/>
      <c r="O5853"/>
      <c r="T5853"/>
      <c r="Y5853"/>
      <c r="AD5853"/>
      <c r="AI5853"/>
    </row>
    <row r="5854" spans="1:35">
      <c r="A5854" s="12"/>
      <c r="B5854"/>
      <c r="E5854"/>
      <c r="J5854"/>
      <c r="O5854"/>
      <c r="T5854"/>
      <c r="Y5854"/>
      <c r="AD5854"/>
      <c r="AI5854"/>
    </row>
    <row r="5855" spans="1:35">
      <c r="A5855" s="12"/>
      <c r="B5855"/>
      <c r="E5855"/>
      <c r="J5855"/>
      <c r="O5855"/>
      <c r="T5855"/>
      <c r="Y5855"/>
      <c r="AD5855"/>
      <c r="AI5855"/>
    </row>
    <row r="5856" spans="1:35">
      <c r="A5856" s="12"/>
      <c r="B5856"/>
      <c r="E5856"/>
      <c r="J5856"/>
      <c r="O5856"/>
      <c r="T5856"/>
      <c r="Y5856"/>
      <c r="AD5856"/>
      <c r="AI5856"/>
    </row>
    <row r="5857" spans="1:35">
      <c r="A5857" s="12"/>
      <c r="B5857"/>
      <c r="E5857"/>
      <c r="J5857"/>
      <c r="O5857"/>
      <c r="T5857"/>
      <c r="Y5857"/>
      <c r="AD5857"/>
      <c r="AI5857"/>
    </row>
    <row r="5858" spans="1:35">
      <c r="A5858" s="12"/>
      <c r="B5858"/>
      <c r="E5858"/>
      <c r="J5858"/>
      <c r="O5858"/>
      <c r="T5858"/>
      <c r="Y5858"/>
      <c r="AD5858"/>
      <c r="AI5858"/>
    </row>
    <row r="5859" spans="1:35">
      <c r="A5859" s="12"/>
      <c r="B5859"/>
      <c r="E5859"/>
      <c r="J5859"/>
      <c r="O5859"/>
      <c r="T5859"/>
      <c r="Y5859"/>
      <c r="AD5859"/>
      <c r="AI5859"/>
    </row>
    <row r="5860" spans="1:35">
      <c r="A5860" s="12"/>
      <c r="B5860"/>
      <c r="E5860"/>
      <c r="J5860"/>
      <c r="O5860"/>
      <c r="T5860"/>
      <c r="Y5860"/>
      <c r="AD5860"/>
      <c r="AI5860"/>
    </row>
    <row r="5861" spans="1:35">
      <c r="A5861" s="12"/>
      <c r="B5861"/>
      <c r="E5861"/>
      <c r="J5861"/>
      <c r="O5861"/>
      <c r="T5861"/>
      <c r="Y5861"/>
      <c r="AD5861"/>
      <c r="AI5861"/>
    </row>
    <row r="5862" spans="1:35">
      <c r="A5862" s="12"/>
      <c r="B5862"/>
      <c r="E5862"/>
      <c r="J5862"/>
      <c r="O5862"/>
      <c r="T5862"/>
      <c r="Y5862"/>
      <c r="AD5862"/>
      <c r="AI5862"/>
    </row>
    <row r="5863" spans="1:35">
      <c r="A5863" s="12"/>
      <c r="B5863"/>
      <c r="E5863"/>
      <c r="J5863"/>
      <c r="O5863"/>
      <c r="T5863"/>
      <c r="Y5863"/>
      <c r="AD5863"/>
      <c r="AI5863"/>
    </row>
    <row r="5864" spans="1:35">
      <c r="A5864" s="12"/>
      <c r="B5864"/>
      <c r="E5864"/>
      <c r="J5864"/>
      <c r="O5864"/>
      <c r="T5864"/>
      <c r="Y5864"/>
      <c r="AD5864"/>
      <c r="AI5864"/>
    </row>
    <row r="5865" spans="1:35">
      <c r="A5865" s="12"/>
      <c r="B5865"/>
      <c r="E5865"/>
      <c r="J5865"/>
      <c r="O5865"/>
      <c r="T5865"/>
      <c r="Y5865"/>
      <c r="AD5865"/>
      <c r="AI5865"/>
    </row>
    <row r="5866" spans="1:35">
      <c r="A5866" s="12"/>
      <c r="B5866"/>
      <c r="E5866"/>
      <c r="J5866"/>
      <c r="O5866"/>
      <c r="T5866"/>
      <c r="Y5866"/>
      <c r="AD5866"/>
      <c r="AI5866"/>
    </row>
    <row r="5867" spans="1:35">
      <c r="A5867" s="12"/>
      <c r="B5867"/>
      <c r="E5867"/>
      <c r="J5867"/>
      <c r="O5867"/>
      <c r="T5867"/>
      <c r="Y5867"/>
      <c r="AD5867"/>
      <c r="AI5867"/>
    </row>
    <row r="5868" spans="1:35">
      <c r="A5868" s="12"/>
      <c r="B5868"/>
      <c r="E5868"/>
      <c r="J5868"/>
      <c r="O5868"/>
      <c r="T5868"/>
      <c r="Y5868"/>
      <c r="AD5868"/>
      <c r="AI5868"/>
    </row>
    <row r="5869" spans="1:35">
      <c r="A5869" s="12"/>
      <c r="B5869"/>
      <c r="E5869"/>
      <c r="J5869"/>
      <c r="O5869"/>
      <c r="T5869"/>
      <c r="Y5869"/>
      <c r="AD5869"/>
      <c r="AI5869"/>
    </row>
    <row r="5870" spans="1:35">
      <c r="A5870" s="12"/>
      <c r="B5870"/>
      <c r="E5870"/>
      <c r="J5870"/>
      <c r="O5870"/>
      <c r="T5870"/>
      <c r="Y5870"/>
      <c r="AD5870"/>
      <c r="AI5870"/>
    </row>
    <row r="5871" spans="1:35">
      <c r="A5871" s="12"/>
      <c r="B5871"/>
      <c r="E5871"/>
      <c r="J5871"/>
      <c r="O5871"/>
      <c r="T5871"/>
      <c r="Y5871"/>
      <c r="AD5871"/>
      <c r="AI5871"/>
    </row>
    <row r="5872" spans="1:35">
      <c r="A5872" s="12"/>
      <c r="B5872"/>
      <c r="E5872"/>
      <c r="J5872"/>
      <c r="O5872"/>
      <c r="T5872"/>
      <c r="Y5872"/>
      <c r="AD5872"/>
      <c r="AI5872"/>
    </row>
    <row r="5873" spans="1:35">
      <c r="A5873" s="12"/>
      <c r="B5873"/>
      <c r="E5873"/>
      <c r="J5873"/>
      <c r="O5873"/>
      <c r="T5873"/>
      <c r="Y5873"/>
      <c r="AD5873"/>
      <c r="AI5873"/>
    </row>
    <row r="5874" spans="1:35">
      <c r="A5874" s="12"/>
      <c r="B5874"/>
      <c r="E5874"/>
      <c r="J5874"/>
      <c r="O5874"/>
      <c r="T5874"/>
      <c r="Y5874"/>
      <c r="AD5874"/>
      <c r="AI5874"/>
    </row>
    <row r="5875" spans="1:35">
      <c r="A5875" s="12"/>
      <c r="B5875"/>
      <c r="E5875"/>
      <c r="J5875"/>
      <c r="O5875"/>
      <c r="T5875"/>
      <c r="Y5875"/>
      <c r="AD5875"/>
      <c r="AI5875"/>
    </row>
    <row r="5876" spans="1:35">
      <c r="A5876" s="12"/>
      <c r="B5876"/>
      <c r="E5876"/>
      <c r="J5876"/>
      <c r="O5876"/>
      <c r="T5876"/>
      <c r="Y5876"/>
      <c r="AD5876"/>
      <c r="AI5876"/>
    </row>
    <row r="5877" spans="1:35">
      <c r="A5877" s="12"/>
      <c r="B5877"/>
      <c r="E5877"/>
      <c r="J5877"/>
      <c r="O5877"/>
      <c r="T5877"/>
      <c r="Y5877"/>
      <c r="AD5877"/>
      <c r="AI5877"/>
    </row>
    <row r="5878" spans="1:35">
      <c r="A5878" s="12"/>
      <c r="B5878"/>
      <c r="E5878"/>
      <c r="J5878"/>
      <c r="O5878"/>
      <c r="T5878"/>
      <c r="Y5878"/>
      <c r="AD5878"/>
      <c r="AI5878"/>
    </row>
    <row r="5879" spans="1:35">
      <c r="A5879" s="12"/>
      <c r="B5879"/>
      <c r="E5879"/>
      <c r="J5879"/>
      <c r="O5879"/>
      <c r="T5879"/>
      <c r="Y5879"/>
      <c r="AD5879"/>
      <c r="AI5879"/>
    </row>
    <row r="5880" spans="1:35">
      <c r="A5880" s="12"/>
      <c r="B5880"/>
      <c r="E5880"/>
      <c r="J5880"/>
      <c r="O5880"/>
      <c r="T5880"/>
      <c r="Y5880"/>
      <c r="AD5880"/>
      <c r="AI5880"/>
    </row>
    <row r="5881" spans="1:35">
      <c r="A5881" s="12"/>
      <c r="B5881"/>
      <c r="E5881"/>
      <c r="J5881"/>
      <c r="O5881"/>
      <c r="T5881"/>
      <c r="Y5881"/>
      <c r="AD5881"/>
      <c r="AI5881"/>
    </row>
    <row r="5882" spans="1:35">
      <c r="A5882" s="12"/>
      <c r="B5882"/>
      <c r="E5882"/>
      <c r="J5882"/>
      <c r="O5882"/>
      <c r="T5882"/>
      <c r="Y5882"/>
      <c r="AD5882"/>
      <c r="AI5882"/>
    </row>
    <row r="5883" spans="1:35">
      <c r="A5883" s="12"/>
      <c r="B5883"/>
      <c r="E5883"/>
      <c r="J5883"/>
      <c r="O5883"/>
      <c r="T5883"/>
      <c r="Y5883"/>
      <c r="AD5883"/>
      <c r="AI5883"/>
    </row>
    <row r="5884" spans="1:35">
      <c r="A5884" s="12"/>
      <c r="B5884"/>
      <c r="E5884"/>
      <c r="J5884"/>
      <c r="O5884"/>
      <c r="T5884"/>
      <c r="Y5884"/>
      <c r="AD5884"/>
      <c r="AI5884"/>
    </row>
    <row r="5885" spans="1:35">
      <c r="A5885" s="12"/>
      <c r="B5885"/>
      <c r="E5885"/>
      <c r="J5885"/>
      <c r="O5885"/>
      <c r="T5885"/>
      <c r="Y5885"/>
      <c r="AD5885"/>
      <c r="AI5885"/>
    </row>
    <row r="5886" spans="1:35">
      <c r="A5886" s="12"/>
      <c r="B5886"/>
      <c r="E5886"/>
      <c r="J5886"/>
      <c r="O5886"/>
      <c r="T5886"/>
      <c r="Y5886"/>
      <c r="AD5886"/>
      <c r="AI5886"/>
    </row>
    <row r="5887" spans="1:35">
      <c r="A5887" s="12"/>
      <c r="B5887"/>
      <c r="E5887"/>
      <c r="J5887"/>
      <c r="O5887"/>
      <c r="T5887"/>
      <c r="Y5887"/>
      <c r="AD5887"/>
      <c r="AI5887"/>
    </row>
    <row r="5888" spans="1:35">
      <c r="A5888" s="12"/>
      <c r="B5888"/>
      <c r="E5888"/>
      <c r="J5888"/>
      <c r="O5888"/>
      <c r="T5888"/>
      <c r="Y5888"/>
      <c r="AD5888"/>
      <c r="AI5888"/>
    </row>
    <row r="5889" spans="1:35">
      <c r="A5889" s="12"/>
      <c r="B5889"/>
      <c r="E5889"/>
      <c r="J5889"/>
      <c r="O5889"/>
      <c r="T5889"/>
      <c r="Y5889"/>
      <c r="AD5889"/>
      <c r="AI5889"/>
    </row>
    <row r="5890" spans="1:35">
      <c r="A5890" s="12"/>
      <c r="B5890"/>
      <c r="E5890"/>
      <c r="J5890"/>
      <c r="O5890"/>
      <c r="T5890"/>
      <c r="Y5890"/>
      <c r="AD5890"/>
      <c r="AI5890"/>
    </row>
    <row r="5891" spans="1:35">
      <c r="A5891" s="12"/>
      <c r="B5891"/>
      <c r="E5891"/>
      <c r="J5891"/>
      <c r="O5891"/>
      <c r="T5891"/>
      <c r="Y5891"/>
      <c r="AD5891"/>
      <c r="AI5891"/>
    </row>
    <row r="5892" spans="1:35">
      <c r="A5892" s="12"/>
      <c r="B5892"/>
      <c r="E5892"/>
      <c r="J5892"/>
      <c r="O5892"/>
      <c r="T5892"/>
      <c r="Y5892"/>
      <c r="AD5892"/>
      <c r="AI5892"/>
    </row>
    <row r="5893" spans="1:35">
      <c r="A5893" s="12"/>
      <c r="B5893"/>
      <c r="E5893"/>
      <c r="J5893"/>
      <c r="O5893"/>
      <c r="T5893"/>
      <c r="Y5893"/>
      <c r="AD5893"/>
      <c r="AI5893"/>
    </row>
    <row r="5894" spans="1:35">
      <c r="A5894" s="12"/>
      <c r="B5894"/>
      <c r="E5894"/>
      <c r="J5894"/>
      <c r="O5894"/>
      <c r="T5894"/>
      <c r="Y5894"/>
      <c r="AD5894"/>
      <c r="AI5894"/>
    </row>
    <row r="5895" spans="1:35">
      <c r="A5895" s="12"/>
      <c r="B5895"/>
      <c r="E5895"/>
      <c r="J5895"/>
      <c r="O5895"/>
      <c r="T5895"/>
      <c r="Y5895"/>
      <c r="AD5895"/>
      <c r="AI5895"/>
    </row>
    <row r="5896" spans="1:35">
      <c r="A5896" s="12"/>
      <c r="B5896"/>
      <c r="E5896"/>
      <c r="J5896"/>
      <c r="O5896"/>
      <c r="T5896"/>
      <c r="Y5896"/>
      <c r="AD5896"/>
      <c r="AI5896"/>
    </row>
    <row r="5897" spans="1:35">
      <c r="A5897" s="12"/>
      <c r="B5897"/>
      <c r="E5897"/>
      <c r="J5897"/>
      <c r="O5897"/>
      <c r="T5897"/>
      <c r="Y5897"/>
      <c r="AD5897"/>
      <c r="AI5897"/>
    </row>
    <row r="5898" spans="1:35">
      <c r="A5898" s="12"/>
      <c r="B5898"/>
      <c r="E5898"/>
      <c r="J5898"/>
      <c r="O5898"/>
      <c r="T5898"/>
      <c r="Y5898"/>
      <c r="AD5898"/>
      <c r="AI5898"/>
    </row>
    <row r="5899" spans="1:35">
      <c r="A5899" s="12"/>
      <c r="B5899"/>
      <c r="E5899"/>
      <c r="J5899"/>
      <c r="O5899"/>
      <c r="T5899"/>
      <c r="Y5899"/>
      <c r="AD5899"/>
      <c r="AI5899"/>
    </row>
    <row r="5900" spans="1:35">
      <c r="A5900" s="12"/>
      <c r="B5900"/>
      <c r="E5900"/>
      <c r="J5900"/>
      <c r="O5900"/>
      <c r="T5900"/>
      <c r="Y5900"/>
      <c r="AD5900"/>
      <c r="AI5900"/>
    </row>
    <row r="5901" spans="1:35">
      <c r="A5901" s="12"/>
      <c r="B5901"/>
      <c r="E5901"/>
      <c r="J5901"/>
      <c r="O5901"/>
      <c r="T5901"/>
      <c r="Y5901"/>
      <c r="AD5901"/>
      <c r="AI5901"/>
    </row>
    <row r="5902" spans="1:35">
      <c r="A5902" s="12"/>
      <c r="B5902"/>
      <c r="E5902"/>
      <c r="J5902"/>
      <c r="O5902"/>
      <c r="T5902"/>
      <c r="Y5902"/>
      <c r="AD5902"/>
      <c r="AI5902"/>
    </row>
    <row r="5903" spans="1:35">
      <c r="A5903" s="12"/>
      <c r="B5903"/>
      <c r="E5903"/>
      <c r="J5903"/>
      <c r="O5903"/>
      <c r="T5903"/>
      <c r="Y5903"/>
      <c r="AD5903"/>
      <c r="AI5903"/>
    </row>
    <row r="5904" spans="1:35">
      <c r="A5904" s="12"/>
      <c r="B5904"/>
      <c r="E5904"/>
      <c r="J5904"/>
      <c r="O5904"/>
      <c r="T5904"/>
      <c r="Y5904"/>
      <c r="AD5904"/>
      <c r="AI5904"/>
    </row>
    <row r="5905" spans="1:35">
      <c r="A5905" s="12"/>
      <c r="B5905"/>
      <c r="E5905"/>
      <c r="J5905"/>
      <c r="O5905"/>
      <c r="T5905"/>
      <c r="Y5905"/>
      <c r="AD5905"/>
      <c r="AI5905"/>
    </row>
    <row r="5906" spans="1:35">
      <c r="A5906" s="12"/>
      <c r="B5906"/>
      <c r="E5906"/>
      <c r="J5906"/>
      <c r="O5906"/>
      <c r="T5906"/>
      <c r="Y5906"/>
      <c r="AD5906"/>
      <c r="AI5906"/>
    </row>
    <row r="5907" spans="1:35">
      <c r="A5907" s="12"/>
      <c r="B5907"/>
      <c r="E5907"/>
      <c r="J5907"/>
      <c r="O5907"/>
      <c r="T5907"/>
      <c r="Y5907"/>
      <c r="AD5907"/>
      <c r="AI5907"/>
    </row>
    <row r="5908" spans="1:35">
      <c r="A5908" s="12"/>
      <c r="B5908"/>
      <c r="E5908"/>
      <c r="J5908"/>
      <c r="O5908"/>
      <c r="T5908"/>
      <c r="Y5908"/>
      <c r="AD5908"/>
      <c r="AI5908"/>
    </row>
    <row r="5909" spans="1:35">
      <c r="A5909" s="12"/>
      <c r="B5909"/>
      <c r="E5909"/>
      <c r="J5909"/>
      <c r="O5909"/>
      <c r="T5909"/>
      <c r="Y5909"/>
      <c r="AD5909"/>
      <c r="AI5909"/>
    </row>
    <row r="5910" spans="1:35">
      <c r="A5910" s="12"/>
      <c r="B5910"/>
      <c r="E5910"/>
      <c r="J5910"/>
      <c r="O5910"/>
      <c r="T5910"/>
      <c r="Y5910"/>
      <c r="AD5910"/>
      <c r="AI5910"/>
    </row>
    <row r="5911" spans="1:35">
      <c r="A5911" s="12"/>
      <c r="B5911"/>
      <c r="E5911"/>
      <c r="J5911"/>
      <c r="O5911"/>
      <c r="T5911"/>
      <c r="Y5911"/>
      <c r="AD5911"/>
      <c r="AI5911"/>
    </row>
    <row r="5912" spans="1:35">
      <c r="A5912" s="12"/>
      <c r="B5912"/>
      <c r="E5912"/>
      <c r="J5912"/>
      <c r="O5912"/>
      <c r="T5912"/>
      <c r="Y5912"/>
      <c r="AD5912"/>
      <c r="AI5912"/>
    </row>
    <row r="5913" spans="1:35">
      <c r="A5913" s="12"/>
      <c r="B5913"/>
      <c r="E5913"/>
      <c r="J5913"/>
      <c r="O5913"/>
      <c r="T5913"/>
      <c r="Y5913"/>
      <c r="AD5913"/>
      <c r="AI5913"/>
    </row>
    <row r="5914" spans="1:35">
      <c r="A5914" s="12"/>
      <c r="B5914"/>
      <c r="E5914"/>
      <c r="J5914"/>
      <c r="O5914"/>
      <c r="T5914"/>
      <c r="Y5914"/>
      <c r="AD5914"/>
      <c r="AI5914"/>
    </row>
    <row r="5915" spans="1:35">
      <c r="A5915" s="12"/>
      <c r="B5915"/>
      <c r="E5915"/>
      <c r="J5915"/>
      <c r="O5915"/>
      <c r="T5915"/>
      <c r="Y5915"/>
      <c r="AD5915"/>
      <c r="AI5915"/>
    </row>
    <row r="5916" spans="1:35">
      <c r="A5916" s="12"/>
      <c r="B5916"/>
      <c r="E5916"/>
      <c r="J5916"/>
      <c r="O5916"/>
      <c r="T5916"/>
      <c r="Y5916"/>
      <c r="AD5916"/>
      <c r="AI5916"/>
    </row>
    <row r="5917" spans="1:35">
      <c r="A5917" s="12"/>
      <c r="B5917"/>
      <c r="E5917"/>
      <c r="J5917"/>
      <c r="O5917"/>
      <c r="T5917"/>
      <c r="Y5917"/>
      <c r="AD5917"/>
      <c r="AI5917"/>
    </row>
    <row r="5918" spans="1:35">
      <c r="A5918" s="12"/>
      <c r="B5918"/>
      <c r="E5918"/>
      <c r="J5918"/>
      <c r="O5918"/>
      <c r="T5918"/>
      <c r="Y5918"/>
      <c r="AD5918"/>
      <c r="AI5918"/>
    </row>
    <row r="5919" spans="1:35">
      <c r="A5919" s="12"/>
      <c r="B5919"/>
      <c r="E5919"/>
      <c r="J5919"/>
      <c r="O5919"/>
      <c r="T5919"/>
      <c r="Y5919"/>
      <c r="AD5919"/>
      <c r="AI5919"/>
    </row>
    <row r="5920" spans="1:35">
      <c r="A5920" s="12"/>
      <c r="B5920"/>
      <c r="E5920"/>
      <c r="J5920"/>
      <c r="O5920"/>
      <c r="T5920"/>
      <c r="Y5920"/>
      <c r="AD5920"/>
      <c r="AI5920"/>
    </row>
    <row r="5921" spans="1:35">
      <c r="A5921" s="12"/>
      <c r="B5921"/>
      <c r="E5921"/>
      <c r="J5921"/>
      <c r="O5921"/>
      <c r="T5921"/>
      <c r="Y5921"/>
      <c r="AD5921"/>
      <c r="AI5921"/>
    </row>
    <row r="5922" spans="1:35">
      <c r="A5922" s="12"/>
      <c r="B5922"/>
      <c r="E5922"/>
      <c r="J5922"/>
      <c r="O5922"/>
      <c r="T5922"/>
      <c r="Y5922"/>
      <c r="AD5922"/>
      <c r="AI5922"/>
    </row>
    <row r="5923" spans="1:35">
      <c r="A5923" s="12"/>
      <c r="B5923"/>
      <c r="E5923"/>
      <c r="J5923"/>
      <c r="O5923"/>
      <c r="T5923"/>
      <c r="Y5923"/>
      <c r="AD5923"/>
      <c r="AI5923"/>
    </row>
    <row r="5924" spans="1:35">
      <c r="A5924" s="12"/>
      <c r="B5924"/>
      <c r="E5924"/>
      <c r="J5924"/>
      <c r="O5924"/>
      <c r="T5924"/>
      <c r="Y5924"/>
      <c r="AD5924"/>
      <c r="AI5924"/>
    </row>
    <row r="5925" spans="1:35">
      <c r="A5925" s="12"/>
      <c r="B5925"/>
      <c r="E5925"/>
      <c r="J5925"/>
      <c r="O5925"/>
      <c r="T5925"/>
      <c r="Y5925"/>
      <c r="AD5925"/>
      <c r="AI5925"/>
    </row>
    <row r="5926" spans="1:35">
      <c r="A5926" s="12"/>
      <c r="B5926"/>
      <c r="E5926"/>
      <c r="J5926"/>
      <c r="O5926"/>
      <c r="T5926"/>
      <c r="Y5926"/>
      <c r="AD5926"/>
      <c r="AI5926"/>
    </row>
    <row r="5927" spans="1:35">
      <c r="A5927" s="12"/>
      <c r="B5927"/>
      <c r="E5927"/>
      <c r="J5927"/>
      <c r="O5927"/>
      <c r="T5927"/>
      <c r="Y5927"/>
      <c r="AD5927"/>
      <c r="AI5927"/>
    </row>
    <row r="5928" spans="1:35">
      <c r="A5928" s="12"/>
      <c r="B5928"/>
      <c r="E5928"/>
      <c r="J5928"/>
      <c r="O5928"/>
      <c r="T5928"/>
      <c r="Y5928"/>
      <c r="AD5928"/>
      <c r="AI5928"/>
    </row>
    <row r="5929" spans="1:35">
      <c r="A5929" s="12"/>
      <c r="B5929"/>
      <c r="E5929"/>
      <c r="J5929"/>
      <c r="O5929"/>
      <c r="T5929"/>
      <c r="Y5929"/>
      <c r="AD5929"/>
      <c r="AI5929"/>
    </row>
    <row r="5930" spans="1:35">
      <c r="A5930" s="12"/>
      <c r="B5930"/>
      <c r="E5930"/>
      <c r="J5930"/>
      <c r="O5930"/>
      <c r="T5930"/>
      <c r="Y5930"/>
      <c r="AD5930"/>
      <c r="AI5930"/>
    </row>
    <row r="5931" spans="1:35">
      <c r="A5931" s="12"/>
      <c r="B5931"/>
      <c r="E5931"/>
      <c r="J5931"/>
      <c r="O5931"/>
      <c r="T5931"/>
      <c r="Y5931"/>
      <c r="AD5931"/>
      <c r="AI5931"/>
    </row>
    <row r="5932" spans="1:35">
      <c r="A5932" s="12"/>
      <c r="B5932"/>
      <c r="E5932"/>
      <c r="J5932"/>
      <c r="O5932"/>
      <c r="T5932"/>
      <c r="Y5932"/>
      <c r="AD5932"/>
      <c r="AI5932"/>
    </row>
    <row r="5933" spans="1:35">
      <c r="A5933" s="12"/>
      <c r="B5933"/>
      <c r="E5933"/>
      <c r="J5933"/>
      <c r="O5933"/>
      <c r="T5933"/>
      <c r="Y5933"/>
      <c r="AD5933"/>
      <c r="AI5933"/>
    </row>
    <row r="5934" spans="1:35">
      <c r="A5934" s="12"/>
      <c r="B5934"/>
      <c r="E5934"/>
      <c r="J5934"/>
      <c r="O5934"/>
      <c r="T5934"/>
      <c r="Y5934"/>
      <c r="AD5934"/>
      <c r="AI5934"/>
    </row>
    <row r="5935" spans="1:35">
      <c r="A5935" s="12"/>
      <c r="B5935"/>
      <c r="E5935"/>
      <c r="J5935"/>
      <c r="O5935"/>
      <c r="T5935"/>
      <c r="Y5935"/>
      <c r="AD5935"/>
      <c r="AI5935"/>
    </row>
    <row r="5936" spans="1:35">
      <c r="A5936" s="12"/>
      <c r="B5936"/>
      <c r="E5936"/>
      <c r="J5936"/>
      <c r="O5936"/>
      <c r="T5936"/>
      <c r="Y5936"/>
      <c r="AD5936"/>
      <c r="AI5936"/>
    </row>
    <row r="5937" spans="1:35">
      <c r="A5937" s="12"/>
      <c r="B5937"/>
      <c r="E5937"/>
      <c r="J5937"/>
      <c r="O5937"/>
      <c r="T5937"/>
      <c r="Y5937"/>
      <c r="AD5937"/>
      <c r="AI5937"/>
    </row>
    <row r="5938" spans="1:35">
      <c r="A5938" s="12"/>
      <c r="B5938"/>
      <c r="E5938"/>
      <c r="J5938"/>
      <c r="O5938"/>
      <c r="T5938"/>
      <c r="Y5938"/>
      <c r="AD5938"/>
      <c r="AI5938"/>
    </row>
    <row r="5939" spans="1:35">
      <c r="A5939" s="12"/>
      <c r="B5939"/>
      <c r="E5939"/>
      <c r="J5939"/>
      <c r="O5939"/>
      <c r="T5939"/>
      <c r="Y5939"/>
      <c r="AD5939"/>
      <c r="AI5939"/>
    </row>
    <row r="5940" spans="1:35">
      <c r="A5940" s="12"/>
      <c r="B5940"/>
      <c r="E5940"/>
      <c r="J5940"/>
      <c r="O5940"/>
      <c r="T5940"/>
      <c r="Y5940"/>
      <c r="AD5940"/>
      <c r="AI5940"/>
    </row>
    <row r="5941" spans="1:35">
      <c r="A5941" s="12"/>
      <c r="B5941"/>
      <c r="E5941"/>
      <c r="J5941"/>
      <c r="O5941"/>
      <c r="T5941"/>
      <c r="Y5941"/>
      <c r="AD5941"/>
      <c r="AI5941"/>
    </row>
    <row r="5942" spans="1:35">
      <c r="A5942" s="12"/>
      <c r="B5942"/>
      <c r="E5942"/>
      <c r="J5942"/>
      <c r="O5942"/>
      <c r="T5942"/>
      <c r="Y5942"/>
      <c r="AD5942"/>
      <c r="AI5942"/>
    </row>
    <row r="5943" spans="1:35">
      <c r="A5943" s="12"/>
      <c r="B5943"/>
      <c r="E5943"/>
      <c r="J5943"/>
      <c r="O5943"/>
      <c r="T5943"/>
      <c r="Y5943"/>
      <c r="AD5943"/>
      <c r="AI5943"/>
    </row>
    <row r="5944" spans="1:35">
      <c r="A5944" s="12"/>
      <c r="B5944"/>
      <c r="E5944"/>
      <c r="J5944"/>
      <c r="O5944"/>
      <c r="T5944"/>
      <c r="Y5944"/>
      <c r="AD5944"/>
      <c r="AI5944"/>
    </row>
    <row r="5945" spans="1:35">
      <c r="A5945" s="12"/>
      <c r="B5945"/>
      <c r="E5945"/>
      <c r="J5945"/>
      <c r="O5945"/>
      <c r="T5945"/>
      <c r="Y5945"/>
      <c r="AD5945"/>
      <c r="AI5945"/>
    </row>
    <row r="5946" spans="1:35">
      <c r="A5946" s="12"/>
      <c r="B5946"/>
      <c r="E5946"/>
      <c r="J5946"/>
      <c r="O5946"/>
      <c r="T5946"/>
      <c r="Y5946"/>
      <c r="AD5946"/>
      <c r="AI5946"/>
    </row>
    <row r="5947" spans="1:35">
      <c r="A5947" s="12"/>
      <c r="B5947"/>
      <c r="E5947"/>
      <c r="J5947"/>
      <c r="O5947"/>
      <c r="T5947"/>
      <c r="Y5947"/>
      <c r="AD5947"/>
      <c r="AI5947"/>
    </row>
    <row r="5948" spans="1:35">
      <c r="A5948" s="12"/>
      <c r="B5948"/>
      <c r="E5948"/>
      <c r="J5948"/>
      <c r="O5948"/>
      <c r="T5948"/>
      <c r="Y5948"/>
      <c r="AD5948"/>
      <c r="AI5948"/>
    </row>
    <row r="5949" spans="1:35">
      <c r="A5949" s="12"/>
      <c r="B5949"/>
      <c r="E5949"/>
      <c r="J5949"/>
      <c r="O5949"/>
      <c r="T5949"/>
      <c r="Y5949"/>
      <c r="AD5949"/>
      <c r="AI5949"/>
    </row>
    <row r="5950" spans="1:35">
      <c r="A5950" s="12"/>
      <c r="B5950"/>
      <c r="E5950"/>
      <c r="J5950"/>
      <c r="O5950"/>
      <c r="T5950"/>
      <c r="Y5950"/>
      <c r="AD5950"/>
      <c r="AI5950"/>
    </row>
    <row r="5951" spans="1:35">
      <c r="A5951" s="12"/>
      <c r="B5951"/>
      <c r="E5951"/>
      <c r="J5951"/>
      <c r="O5951"/>
      <c r="T5951"/>
      <c r="Y5951"/>
      <c r="AD5951"/>
      <c r="AI5951"/>
    </row>
    <row r="5952" spans="1:35">
      <c r="A5952" s="12"/>
      <c r="B5952"/>
      <c r="E5952"/>
      <c r="J5952"/>
      <c r="O5952"/>
      <c r="T5952"/>
      <c r="Y5952"/>
      <c r="AD5952"/>
      <c r="AI5952"/>
    </row>
    <row r="5953" spans="1:35">
      <c r="A5953" s="12"/>
      <c r="B5953"/>
      <c r="E5953"/>
      <c r="J5953"/>
      <c r="O5953"/>
      <c r="T5953"/>
      <c r="Y5953"/>
      <c r="AD5953"/>
      <c r="AI5953"/>
    </row>
    <row r="5954" spans="1:35">
      <c r="A5954" s="12"/>
      <c r="B5954"/>
      <c r="E5954"/>
      <c r="J5954"/>
      <c r="O5954"/>
      <c r="T5954"/>
      <c r="Y5954"/>
      <c r="AD5954"/>
      <c r="AI5954"/>
    </row>
    <row r="5955" spans="1:35">
      <c r="A5955" s="12"/>
      <c r="B5955"/>
      <c r="E5955"/>
      <c r="J5955"/>
      <c r="O5955"/>
      <c r="T5955"/>
      <c r="Y5955"/>
      <c r="AD5955"/>
      <c r="AI5955"/>
    </row>
    <row r="5956" spans="1:35">
      <c r="A5956" s="12"/>
      <c r="B5956"/>
      <c r="E5956"/>
      <c r="J5956"/>
      <c r="O5956"/>
      <c r="T5956"/>
      <c r="Y5956"/>
      <c r="AD5956"/>
      <c r="AI5956"/>
    </row>
    <row r="5957" spans="1:35">
      <c r="A5957" s="12"/>
      <c r="B5957"/>
      <c r="E5957"/>
      <c r="J5957"/>
      <c r="O5957"/>
      <c r="T5957"/>
      <c r="Y5957"/>
      <c r="AD5957"/>
      <c r="AI5957"/>
    </row>
    <row r="5958" spans="1:35">
      <c r="A5958" s="12"/>
      <c r="B5958"/>
      <c r="E5958"/>
      <c r="J5958"/>
      <c r="O5958"/>
      <c r="T5958"/>
      <c r="Y5958"/>
      <c r="AD5958"/>
      <c r="AI5958"/>
    </row>
    <row r="5959" spans="1:35">
      <c r="A5959" s="12"/>
      <c r="B5959"/>
      <c r="E5959"/>
      <c r="J5959"/>
      <c r="O5959"/>
      <c r="T5959"/>
      <c r="Y5959"/>
      <c r="AD5959"/>
      <c r="AI5959"/>
    </row>
    <row r="5960" spans="1:35">
      <c r="A5960" s="12"/>
      <c r="B5960"/>
      <c r="E5960"/>
      <c r="J5960"/>
      <c r="O5960"/>
      <c r="T5960"/>
      <c r="Y5960"/>
      <c r="AD5960"/>
      <c r="AI5960"/>
    </row>
    <row r="5961" spans="1:35">
      <c r="A5961" s="12"/>
      <c r="B5961"/>
      <c r="E5961"/>
      <c r="J5961"/>
      <c r="O5961"/>
      <c r="T5961"/>
      <c r="Y5961"/>
      <c r="AD5961"/>
      <c r="AI5961"/>
    </row>
    <row r="5962" spans="1:35">
      <c r="A5962" s="12"/>
      <c r="B5962"/>
      <c r="E5962"/>
      <c r="J5962"/>
      <c r="O5962"/>
      <c r="T5962"/>
      <c r="Y5962"/>
      <c r="AD5962"/>
      <c r="AI5962"/>
    </row>
    <row r="5963" spans="1:35">
      <c r="A5963" s="12"/>
      <c r="B5963"/>
      <c r="E5963"/>
      <c r="J5963"/>
      <c r="O5963"/>
      <c r="T5963"/>
      <c r="Y5963"/>
      <c r="AD5963"/>
      <c r="AI5963"/>
    </row>
    <row r="5964" spans="1:35">
      <c r="A5964" s="12"/>
      <c r="B5964"/>
      <c r="E5964"/>
      <c r="J5964"/>
      <c r="O5964"/>
      <c r="T5964"/>
      <c r="Y5964"/>
      <c r="AD5964"/>
      <c r="AI5964"/>
    </row>
    <row r="5965" spans="1:35">
      <c r="A5965" s="12"/>
      <c r="B5965"/>
      <c r="E5965"/>
      <c r="J5965"/>
      <c r="O5965"/>
      <c r="T5965"/>
      <c r="Y5965"/>
      <c r="AD5965"/>
      <c r="AI5965"/>
    </row>
    <row r="5966" spans="1:35">
      <c r="A5966" s="12"/>
      <c r="B5966"/>
      <c r="E5966"/>
      <c r="J5966"/>
      <c r="O5966"/>
      <c r="T5966"/>
      <c r="Y5966"/>
      <c r="AD5966"/>
      <c r="AI5966"/>
    </row>
    <row r="5967" spans="1:35">
      <c r="A5967" s="12"/>
      <c r="B5967"/>
      <c r="E5967"/>
      <c r="J5967"/>
      <c r="O5967"/>
      <c r="T5967"/>
      <c r="Y5967"/>
      <c r="AD5967"/>
      <c r="AI5967"/>
    </row>
    <row r="5968" spans="1:35">
      <c r="A5968" s="12"/>
      <c r="B5968"/>
      <c r="E5968"/>
      <c r="J5968"/>
      <c r="O5968"/>
      <c r="T5968"/>
      <c r="Y5968"/>
      <c r="AD5968"/>
      <c r="AI5968"/>
    </row>
    <row r="5969" spans="1:35">
      <c r="A5969" s="12"/>
      <c r="B5969"/>
      <c r="E5969"/>
      <c r="J5969"/>
      <c r="O5969"/>
      <c r="T5969"/>
      <c r="Y5969"/>
      <c r="AD5969"/>
      <c r="AI5969"/>
    </row>
    <row r="5970" spans="1:35">
      <c r="A5970" s="12"/>
      <c r="B5970"/>
      <c r="E5970"/>
      <c r="J5970"/>
      <c r="O5970"/>
      <c r="T5970"/>
      <c r="Y5970"/>
      <c r="AD5970"/>
      <c r="AI5970"/>
    </row>
    <row r="5971" spans="1:35">
      <c r="A5971" s="12"/>
      <c r="B5971"/>
      <c r="E5971"/>
      <c r="J5971"/>
      <c r="O5971"/>
      <c r="T5971"/>
      <c r="Y5971"/>
      <c r="AD5971"/>
      <c r="AI5971"/>
    </row>
    <row r="5972" spans="1:35">
      <c r="A5972" s="12"/>
      <c r="B5972"/>
      <c r="E5972"/>
      <c r="J5972"/>
      <c r="O5972"/>
      <c r="T5972"/>
      <c r="Y5972"/>
      <c r="AD5972"/>
      <c r="AI5972"/>
    </row>
    <row r="5973" spans="1:35">
      <c r="A5973" s="12"/>
      <c r="B5973"/>
      <c r="E5973"/>
      <c r="J5973"/>
      <c r="O5973"/>
      <c r="T5973"/>
      <c r="Y5973"/>
      <c r="AD5973"/>
      <c r="AI5973"/>
    </row>
    <row r="5974" spans="1:35">
      <c r="A5974" s="12"/>
      <c r="B5974"/>
      <c r="E5974"/>
      <c r="J5974"/>
      <c r="O5974"/>
      <c r="T5974"/>
      <c r="Y5974"/>
      <c r="AD5974"/>
      <c r="AI5974"/>
    </row>
    <row r="5975" spans="1:35">
      <c r="A5975" s="12"/>
      <c r="B5975"/>
      <c r="E5975"/>
      <c r="J5975"/>
      <c r="O5975"/>
      <c r="T5975"/>
      <c r="Y5975"/>
      <c r="AD5975"/>
      <c r="AI5975"/>
    </row>
    <row r="5976" spans="1:35">
      <c r="A5976" s="12"/>
      <c r="B5976"/>
      <c r="E5976"/>
      <c r="J5976"/>
      <c r="O5976"/>
      <c r="T5976"/>
      <c r="Y5976"/>
      <c r="AD5976"/>
      <c r="AI5976"/>
    </row>
    <row r="5977" spans="1:35">
      <c r="A5977" s="12"/>
      <c r="B5977"/>
      <c r="E5977"/>
      <c r="J5977"/>
      <c r="O5977"/>
      <c r="T5977"/>
      <c r="Y5977"/>
      <c r="AD5977"/>
      <c r="AI5977"/>
    </row>
    <row r="5978" spans="1:35">
      <c r="A5978" s="12"/>
      <c r="B5978"/>
      <c r="E5978"/>
      <c r="J5978"/>
      <c r="O5978"/>
      <c r="T5978"/>
      <c r="Y5978"/>
      <c r="AD5978"/>
      <c r="AI5978"/>
    </row>
    <row r="5979" spans="1:35">
      <c r="A5979" s="12"/>
      <c r="B5979"/>
      <c r="E5979"/>
      <c r="J5979"/>
      <c r="O5979"/>
      <c r="T5979"/>
      <c r="Y5979"/>
      <c r="AD5979"/>
      <c r="AI5979"/>
    </row>
    <row r="5980" spans="1:35">
      <c r="A5980" s="12"/>
      <c r="B5980"/>
      <c r="E5980"/>
      <c r="J5980"/>
      <c r="O5980"/>
      <c r="T5980"/>
      <c r="Y5980"/>
      <c r="AD5980"/>
      <c r="AI5980"/>
    </row>
    <row r="5981" spans="1:35">
      <c r="A5981" s="12"/>
      <c r="B5981"/>
      <c r="E5981"/>
      <c r="J5981"/>
      <c r="O5981"/>
      <c r="T5981"/>
      <c r="Y5981"/>
      <c r="AD5981"/>
      <c r="AI5981"/>
    </row>
    <row r="5982" spans="1:35">
      <c r="A5982" s="12"/>
      <c r="B5982"/>
      <c r="E5982"/>
      <c r="J5982"/>
      <c r="O5982"/>
      <c r="T5982"/>
      <c r="Y5982"/>
      <c r="AD5982"/>
      <c r="AI5982"/>
    </row>
    <row r="5983" spans="1:35">
      <c r="A5983" s="12"/>
      <c r="B5983"/>
      <c r="E5983"/>
      <c r="J5983"/>
      <c r="O5983"/>
      <c r="T5983"/>
      <c r="Y5983"/>
      <c r="AD5983"/>
      <c r="AI5983"/>
    </row>
    <row r="5984" spans="1:35">
      <c r="A5984" s="12"/>
      <c r="B5984"/>
      <c r="E5984"/>
      <c r="J5984"/>
      <c r="O5984"/>
      <c r="T5984"/>
      <c r="Y5984"/>
      <c r="AD5984"/>
      <c r="AI5984"/>
    </row>
    <row r="5985" spans="1:35">
      <c r="A5985" s="12"/>
      <c r="B5985"/>
      <c r="E5985"/>
      <c r="J5985"/>
      <c r="O5985"/>
      <c r="T5985"/>
      <c r="Y5985"/>
      <c r="AD5985"/>
      <c r="AI5985"/>
    </row>
    <row r="5986" spans="1:35">
      <c r="A5986" s="12"/>
      <c r="B5986"/>
      <c r="E5986"/>
      <c r="J5986"/>
      <c r="O5986"/>
      <c r="T5986"/>
      <c r="Y5986"/>
      <c r="AD5986"/>
      <c r="AI5986"/>
    </row>
    <row r="5987" spans="1:35">
      <c r="A5987" s="12"/>
      <c r="B5987"/>
      <c r="E5987"/>
      <c r="J5987"/>
      <c r="O5987"/>
      <c r="T5987"/>
      <c r="Y5987"/>
      <c r="AD5987"/>
      <c r="AI598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2783-0B4E-4800-B5A4-100F3B7E7F35}">
  <dimension ref="A1:AB6212"/>
  <sheetViews>
    <sheetView topLeftCell="R1" zoomScaleNormal="100" workbookViewId="0">
      <pane ySplit="1" topLeftCell="M9" activePane="bottomLeft" state="frozen"/>
      <selection pane="bottomLeft" activeCell="X17" sqref="X17"/>
      <selection activeCell="L1" sqref="L1"/>
    </sheetView>
  </sheetViews>
  <sheetFormatPr defaultColWidth="8.7109375" defaultRowHeight="14.45"/>
  <cols>
    <col min="1" max="1" width="11.140625" style="1" bestFit="1" customWidth="1"/>
    <col min="2" max="2" width="13.42578125" bestFit="1" customWidth="1"/>
    <col min="3" max="3" width="11.140625" style="1" bestFit="1" customWidth="1"/>
    <col min="4" max="4" width="13" bestFit="1" customWidth="1"/>
    <col min="5" max="5" width="11.140625" style="1" bestFit="1" customWidth="1"/>
    <col min="6" max="6" width="13.42578125" bestFit="1" customWidth="1"/>
    <col min="7" max="7" width="11.140625" style="1" bestFit="1" customWidth="1"/>
    <col min="8" max="8" width="13.140625" bestFit="1" customWidth="1"/>
    <col min="9" max="9" width="11.140625" style="1" bestFit="1" customWidth="1"/>
    <col min="10" max="10" width="13.7109375" bestFit="1" customWidth="1"/>
    <col min="11" max="11" width="11.140625" style="1" bestFit="1" customWidth="1"/>
    <col min="12" max="12" width="13.42578125" bestFit="1" customWidth="1"/>
    <col min="13" max="13" width="11.140625" style="1" bestFit="1" customWidth="1"/>
    <col min="14" max="14" width="13" bestFit="1" customWidth="1"/>
    <col min="15" max="15" width="11.140625" style="1" bestFit="1" customWidth="1"/>
    <col min="16" max="16" width="13.42578125" bestFit="1" customWidth="1"/>
    <col min="17" max="17" width="11.140625" style="1" bestFit="1" customWidth="1"/>
    <col min="18" max="18" width="13.28515625" bestFit="1" customWidth="1"/>
    <col min="19" max="19" width="11.140625" style="30" bestFit="1" customWidth="1"/>
    <col min="20" max="20" width="19" bestFit="1" customWidth="1"/>
    <col min="21" max="21" width="11.140625" style="1" bestFit="1" customWidth="1"/>
    <col min="22" max="22" width="18.140625" bestFit="1" customWidth="1"/>
    <col min="23" max="23" width="11.85546875" style="1" bestFit="1" customWidth="1"/>
    <col min="24" max="24" width="9" bestFit="1" customWidth="1"/>
    <col min="25" max="25" width="10.140625" style="1" bestFit="1" customWidth="1"/>
    <col min="26" max="26" width="20" style="1" bestFit="1" customWidth="1"/>
    <col min="28" max="28" width="10.7109375" style="1" bestFit="1" customWidth="1"/>
  </cols>
  <sheetData>
    <row r="1" spans="1:24" ht="15.6">
      <c r="B1" t="s">
        <v>18</v>
      </c>
      <c r="D1" t="s">
        <v>19</v>
      </c>
      <c r="F1" t="s">
        <v>20</v>
      </c>
      <c r="H1" t="s">
        <v>21</v>
      </c>
      <c r="J1" t="s">
        <v>22</v>
      </c>
      <c r="L1" t="s">
        <v>23</v>
      </c>
      <c r="N1" t="s">
        <v>24</v>
      </c>
      <c r="P1" t="s">
        <v>25</v>
      </c>
      <c r="R1" t="s">
        <v>26</v>
      </c>
      <c r="T1" s="3" t="s">
        <v>27</v>
      </c>
      <c r="U1" s="14"/>
      <c r="V1" s="16" t="s">
        <v>28</v>
      </c>
      <c r="W1" s="107"/>
      <c r="X1" s="106"/>
    </row>
    <row r="2" spans="1:24" ht="15.6">
      <c r="A2" s="1">
        <v>43467</v>
      </c>
      <c r="B2">
        <v>30.51</v>
      </c>
      <c r="C2" s="1">
        <v>43467</v>
      </c>
      <c r="D2">
        <v>21.6386</v>
      </c>
      <c r="E2" s="1">
        <v>43467</v>
      </c>
      <c r="F2">
        <v>42.37</v>
      </c>
      <c r="G2" s="1">
        <v>43467</v>
      </c>
      <c r="H2">
        <v>27.72</v>
      </c>
      <c r="I2" s="1">
        <v>43467</v>
      </c>
      <c r="J2">
        <v>29.61</v>
      </c>
      <c r="K2" s="1">
        <v>43467</v>
      </c>
      <c r="L2">
        <v>20.68</v>
      </c>
      <c r="M2" s="1">
        <v>43467</v>
      </c>
      <c r="N2">
        <v>21.81</v>
      </c>
      <c r="O2" s="1">
        <v>43467</v>
      </c>
      <c r="P2">
        <v>18.02</v>
      </c>
      <c r="Q2" s="1">
        <v>43467</v>
      </c>
      <c r="R2">
        <v>27.25</v>
      </c>
      <c r="S2" s="30">
        <v>43467</v>
      </c>
      <c r="T2" s="3">
        <v>11.28</v>
      </c>
      <c r="U2" s="14">
        <v>43467</v>
      </c>
      <c r="V2" s="16">
        <v>9.9</v>
      </c>
      <c r="W2" s="107"/>
      <c r="X2" s="108"/>
    </row>
    <row r="3" spans="1:24" ht="15.6">
      <c r="A3" s="1">
        <v>43468</v>
      </c>
      <c r="B3">
        <v>30.73</v>
      </c>
      <c r="C3" s="1">
        <v>43468</v>
      </c>
      <c r="D3">
        <v>21.41</v>
      </c>
      <c r="E3" s="1">
        <v>43468</v>
      </c>
      <c r="F3">
        <v>41</v>
      </c>
      <c r="G3" s="1">
        <v>43468</v>
      </c>
      <c r="H3">
        <v>27.22</v>
      </c>
      <c r="I3" s="1">
        <v>43468</v>
      </c>
      <c r="J3">
        <v>28.93</v>
      </c>
      <c r="K3" s="1">
        <v>43468</v>
      </c>
      <c r="L3">
        <v>20.79</v>
      </c>
      <c r="M3" s="1">
        <v>43468</v>
      </c>
      <c r="N3">
        <v>21.84</v>
      </c>
      <c r="O3" s="1">
        <v>43468</v>
      </c>
      <c r="P3">
        <v>18.03</v>
      </c>
      <c r="Q3" s="1">
        <v>43468</v>
      </c>
      <c r="R3">
        <v>27.34</v>
      </c>
      <c r="S3" s="30">
        <v>43468</v>
      </c>
      <c r="T3" s="3">
        <v>11.34</v>
      </c>
      <c r="U3" s="14">
        <v>43468</v>
      </c>
      <c r="V3" s="16">
        <v>9.65</v>
      </c>
      <c r="W3" s="107"/>
      <c r="X3" s="108"/>
    </row>
    <row r="4" spans="1:24" ht="15.6">
      <c r="A4" s="1">
        <v>43469</v>
      </c>
      <c r="B4">
        <v>30.55</v>
      </c>
      <c r="C4" s="1">
        <v>43469</v>
      </c>
      <c r="D4">
        <v>21.754799999999999</v>
      </c>
      <c r="E4" s="1">
        <v>43469</v>
      </c>
      <c r="F4">
        <v>42.17</v>
      </c>
      <c r="G4" s="1">
        <v>43469</v>
      </c>
      <c r="H4">
        <v>27.92</v>
      </c>
      <c r="I4" s="1">
        <v>43469</v>
      </c>
      <c r="J4">
        <v>29.7</v>
      </c>
      <c r="K4" s="1">
        <v>43469</v>
      </c>
      <c r="L4">
        <v>20.68</v>
      </c>
      <c r="M4" s="1">
        <v>43469</v>
      </c>
      <c r="N4">
        <v>21.8</v>
      </c>
      <c r="O4" s="1">
        <v>43469</v>
      </c>
      <c r="P4">
        <v>18.41</v>
      </c>
      <c r="Q4" s="1">
        <v>43469</v>
      </c>
      <c r="R4">
        <v>27.25</v>
      </c>
      <c r="S4" s="30">
        <v>43469</v>
      </c>
      <c r="T4" s="3">
        <v>11.3</v>
      </c>
      <c r="U4" s="14">
        <v>43469</v>
      </c>
      <c r="V4" s="16">
        <v>9.8800000000000008</v>
      </c>
      <c r="W4" s="107"/>
      <c r="X4" s="108"/>
    </row>
    <row r="5" spans="1:24" ht="15.6">
      <c r="A5" s="1">
        <v>43472</v>
      </c>
      <c r="B5">
        <v>30.56</v>
      </c>
      <c r="C5" s="1">
        <v>43472</v>
      </c>
      <c r="D5">
        <v>21.86</v>
      </c>
      <c r="E5" s="1">
        <v>43472</v>
      </c>
      <c r="F5">
        <v>42.19</v>
      </c>
      <c r="G5" s="1">
        <v>43472</v>
      </c>
      <c r="H5">
        <v>27.86</v>
      </c>
      <c r="I5" s="1">
        <v>43472</v>
      </c>
      <c r="J5">
        <v>29.52</v>
      </c>
      <c r="K5" s="1">
        <v>43472</v>
      </c>
      <c r="L5">
        <v>20.7</v>
      </c>
      <c r="M5" s="1">
        <v>43472</v>
      </c>
      <c r="N5">
        <v>21.84</v>
      </c>
      <c r="O5" s="1">
        <v>43472</v>
      </c>
      <c r="P5">
        <v>18.559999999999999</v>
      </c>
      <c r="Q5" s="1">
        <v>43472</v>
      </c>
      <c r="R5">
        <v>27.27</v>
      </c>
      <c r="S5" s="30">
        <v>43472</v>
      </c>
      <c r="T5" s="3">
        <v>11.3</v>
      </c>
      <c r="U5" s="14">
        <v>43472</v>
      </c>
      <c r="V5" s="16">
        <v>9.83</v>
      </c>
      <c r="W5" s="107"/>
      <c r="X5" s="106"/>
    </row>
    <row r="6" spans="1:24" ht="15.6">
      <c r="A6" s="1">
        <v>43473</v>
      </c>
      <c r="B6">
        <v>30.49</v>
      </c>
      <c r="C6" s="1">
        <v>43473</v>
      </c>
      <c r="D6">
        <v>22.004899999999999</v>
      </c>
      <c r="E6" s="1">
        <v>43473</v>
      </c>
      <c r="F6">
        <v>42.53</v>
      </c>
      <c r="G6" s="1">
        <v>43473</v>
      </c>
      <c r="H6">
        <v>27.96</v>
      </c>
      <c r="I6" s="1">
        <v>43473</v>
      </c>
      <c r="J6">
        <v>29.55</v>
      </c>
      <c r="K6" s="1">
        <v>43473</v>
      </c>
      <c r="L6">
        <v>20.67</v>
      </c>
      <c r="M6" s="1">
        <v>43473</v>
      </c>
      <c r="N6">
        <v>21.86</v>
      </c>
      <c r="O6" s="1">
        <v>43473</v>
      </c>
      <c r="P6">
        <v>18.64</v>
      </c>
      <c r="Q6" s="1">
        <v>43473</v>
      </c>
      <c r="R6">
        <v>27.24</v>
      </c>
      <c r="S6" s="30">
        <v>43473</v>
      </c>
      <c r="T6" s="3">
        <v>11.29</v>
      </c>
      <c r="U6" s="14">
        <v>43473</v>
      </c>
      <c r="V6" s="16">
        <v>9.82</v>
      </c>
      <c r="W6" s="107"/>
      <c r="X6" s="106"/>
    </row>
    <row r="7" spans="1:24" ht="15.6">
      <c r="A7" s="1">
        <v>43474</v>
      </c>
      <c r="B7">
        <v>30.475000000000001</v>
      </c>
      <c r="C7" s="1">
        <v>43474</v>
      </c>
      <c r="D7">
        <v>22.310400000000001</v>
      </c>
      <c r="E7" s="1">
        <v>43474</v>
      </c>
      <c r="F7">
        <v>42.53</v>
      </c>
      <c r="G7" s="1">
        <v>43474</v>
      </c>
      <c r="H7">
        <v>28.13</v>
      </c>
      <c r="I7" s="1">
        <v>43474</v>
      </c>
      <c r="J7">
        <v>29.95</v>
      </c>
      <c r="K7" s="1">
        <v>43474</v>
      </c>
      <c r="L7">
        <v>20.69</v>
      </c>
      <c r="M7" s="1">
        <v>43474</v>
      </c>
      <c r="N7">
        <v>21.93</v>
      </c>
      <c r="O7" s="1">
        <v>43474</v>
      </c>
      <c r="P7">
        <v>18.59</v>
      </c>
      <c r="Q7" s="1">
        <v>43474</v>
      </c>
      <c r="R7">
        <v>27.23</v>
      </c>
      <c r="S7" s="30">
        <v>43474</v>
      </c>
      <c r="T7" s="3">
        <v>11.29</v>
      </c>
      <c r="U7" s="14">
        <v>43474</v>
      </c>
      <c r="V7" s="16">
        <v>9.94</v>
      </c>
      <c r="W7" s="107"/>
      <c r="X7" s="106"/>
    </row>
    <row r="8" spans="1:24" ht="15.6">
      <c r="A8" s="1">
        <v>43475</v>
      </c>
      <c r="B8">
        <v>30.5</v>
      </c>
      <c r="C8" s="1">
        <v>43475</v>
      </c>
      <c r="D8">
        <v>22.456099999999999</v>
      </c>
      <c r="E8" s="1">
        <v>43475</v>
      </c>
      <c r="F8">
        <v>42.76</v>
      </c>
      <c r="G8" s="1">
        <v>43475</v>
      </c>
      <c r="H8">
        <v>28.31</v>
      </c>
      <c r="I8" s="1">
        <v>43475</v>
      </c>
      <c r="J8">
        <v>30.2</v>
      </c>
      <c r="K8" s="1">
        <v>43475</v>
      </c>
      <c r="L8">
        <v>20.72</v>
      </c>
      <c r="M8" s="1">
        <v>43475</v>
      </c>
      <c r="N8">
        <v>21.88</v>
      </c>
      <c r="O8" s="1">
        <v>43475</v>
      </c>
      <c r="P8">
        <v>18.66</v>
      </c>
      <c r="Q8" s="1">
        <v>43475</v>
      </c>
      <c r="R8">
        <v>27.26</v>
      </c>
      <c r="S8" s="30">
        <v>43475</v>
      </c>
      <c r="T8" s="3">
        <v>11.29</v>
      </c>
      <c r="U8" s="14">
        <v>43475</v>
      </c>
      <c r="V8" s="16">
        <v>10.039999999999999</v>
      </c>
      <c r="W8" s="107"/>
      <c r="X8" s="106"/>
    </row>
    <row r="9" spans="1:24" ht="15.6">
      <c r="A9" s="1">
        <v>43476</v>
      </c>
      <c r="B9">
        <v>30.55</v>
      </c>
      <c r="C9" s="1">
        <v>43476</v>
      </c>
      <c r="D9">
        <v>22.497800000000002</v>
      </c>
      <c r="E9" s="1">
        <v>43476</v>
      </c>
      <c r="F9">
        <v>42.86</v>
      </c>
      <c r="G9" s="1">
        <v>43476</v>
      </c>
      <c r="H9">
        <v>28.21</v>
      </c>
      <c r="I9" s="1">
        <v>43476</v>
      </c>
      <c r="J9">
        <v>30.12</v>
      </c>
      <c r="K9" s="1">
        <v>43476</v>
      </c>
      <c r="L9">
        <v>20.74</v>
      </c>
      <c r="M9" s="1">
        <v>43476</v>
      </c>
      <c r="N9">
        <v>21.95</v>
      </c>
      <c r="O9" s="1">
        <v>43476</v>
      </c>
      <c r="P9">
        <v>18.579999999999998</v>
      </c>
      <c r="Q9" s="1">
        <v>43476</v>
      </c>
      <c r="R9">
        <v>27.25</v>
      </c>
      <c r="S9" s="30">
        <v>43476</v>
      </c>
      <c r="T9" s="3">
        <v>11.31</v>
      </c>
      <c r="U9" s="14">
        <v>43476</v>
      </c>
      <c r="V9" s="16">
        <v>10.050000000000001</v>
      </c>
      <c r="W9" s="107"/>
      <c r="X9" s="106"/>
    </row>
    <row r="10" spans="1:24" ht="15.6">
      <c r="A10" s="1">
        <v>43479</v>
      </c>
      <c r="B10">
        <v>30.55</v>
      </c>
      <c r="C10" s="1">
        <v>43479</v>
      </c>
      <c r="D10">
        <v>22.542100000000001</v>
      </c>
      <c r="E10" s="1">
        <v>43479</v>
      </c>
      <c r="F10">
        <v>42.65</v>
      </c>
      <c r="G10" s="1">
        <v>43479</v>
      </c>
      <c r="H10">
        <v>28.06</v>
      </c>
      <c r="I10" s="1">
        <v>43479</v>
      </c>
      <c r="J10">
        <v>29.9</v>
      </c>
      <c r="K10" s="1">
        <v>43479</v>
      </c>
      <c r="L10">
        <v>20.7</v>
      </c>
      <c r="M10" s="1">
        <v>43479</v>
      </c>
      <c r="N10">
        <v>21.87</v>
      </c>
      <c r="O10" s="1">
        <v>43479</v>
      </c>
      <c r="P10">
        <v>18.559999999999999</v>
      </c>
      <c r="Q10" s="1">
        <v>43479</v>
      </c>
      <c r="R10">
        <v>27.27</v>
      </c>
      <c r="S10" s="30">
        <v>43479</v>
      </c>
      <c r="T10" s="3">
        <v>11.3</v>
      </c>
      <c r="U10" s="14">
        <v>43479</v>
      </c>
      <c r="V10" s="16">
        <v>10</v>
      </c>
      <c r="W10" s="107"/>
      <c r="X10" s="106"/>
    </row>
    <row r="11" spans="1:24" ht="15.6">
      <c r="A11" s="1">
        <v>43480</v>
      </c>
      <c r="B11">
        <v>30.52</v>
      </c>
      <c r="C11" s="1">
        <v>43480</v>
      </c>
      <c r="D11">
        <v>22.67</v>
      </c>
      <c r="E11" s="1">
        <v>43480</v>
      </c>
      <c r="F11">
        <v>43.09</v>
      </c>
      <c r="G11" s="1">
        <v>43480</v>
      </c>
      <c r="H11">
        <v>28.17</v>
      </c>
      <c r="I11" s="1">
        <v>43480</v>
      </c>
      <c r="J11">
        <v>30.12</v>
      </c>
      <c r="K11" s="1">
        <v>43480</v>
      </c>
      <c r="L11">
        <v>20.69</v>
      </c>
      <c r="M11" s="1">
        <v>43480</v>
      </c>
      <c r="N11">
        <v>21.88</v>
      </c>
      <c r="O11" s="1">
        <v>43480</v>
      </c>
      <c r="P11">
        <v>18.62</v>
      </c>
      <c r="Q11" s="1">
        <v>43480</v>
      </c>
      <c r="R11">
        <v>27.25</v>
      </c>
      <c r="S11" s="30">
        <v>43480</v>
      </c>
      <c r="T11" s="3">
        <v>11.29</v>
      </c>
      <c r="U11" s="14">
        <v>43480</v>
      </c>
      <c r="V11" s="16">
        <v>10.09</v>
      </c>
      <c r="W11" s="107"/>
      <c r="X11" s="106"/>
    </row>
    <row r="12" spans="1:24" ht="15.6">
      <c r="A12" s="1">
        <v>43481</v>
      </c>
      <c r="B12">
        <v>30.49</v>
      </c>
      <c r="C12" s="1">
        <v>43481</v>
      </c>
      <c r="D12">
        <v>22.7624</v>
      </c>
      <c r="E12" s="1">
        <v>43481</v>
      </c>
      <c r="F12">
        <v>43.16</v>
      </c>
      <c r="G12" s="1">
        <v>43481</v>
      </c>
      <c r="H12">
        <v>28.24</v>
      </c>
      <c r="I12" s="1">
        <v>43481</v>
      </c>
      <c r="J12">
        <v>30.46</v>
      </c>
      <c r="K12" s="1">
        <v>43481</v>
      </c>
      <c r="L12">
        <v>20.69</v>
      </c>
      <c r="M12" s="1">
        <v>43481</v>
      </c>
      <c r="N12">
        <v>21.95</v>
      </c>
      <c r="O12" s="1">
        <v>43481</v>
      </c>
      <c r="P12">
        <v>18.690000000000001</v>
      </c>
      <c r="Q12" s="1">
        <v>43481</v>
      </c>
      <c r="R12">
        <v>27.27</v>
      </c>
      <c r="S12" s="30">
        <v>43481</v>
      </c>
      <c r="T12" s="3">
        <v>11.29</v>
      </c>
      <c r="U12" s="14">
        <v>43481</v>
      </c>
      <c r="V12" s="16">
        <v>10.16</v>
      </c>
      <c r="W12" s="107"/>
      <c r="X12" s="106"/>
    </row>
    <row r="13" spans="1:24" ht="15.6">
      <c r="A13" s="1">
        <v>43482</v>
      </c>
      <c r="B13">
        <v>30.51</v>
      </c>
      <c r="C13" s="1">
        <v>43482</v>
      </c>
      <c r="D13">
        <v>22.950099999999999</v>
      </c>
      <c r="E13" s="1">
        <v>43482</v>
      </c>
      <c r="F13">
        <v>43.53</v>
      </c>
      <c r="G13" s="1">
        <v>43482</v>
      </c>
      <c r="H13">
        <v>28.38</v>
      </c>
      <c r="I13" s="1">
        <v>43482</v>
      </c>
      <c r="J13">
        <v>30.62</v>
      </c>
      <c r="K13" s="1">
        <v>43482</v>
      </c>
      <c r="L13">
        <v>20.68</v>
      </c>
      <c r="M13" s="1">
        <v>43482</v>
      </c>
      <c r="N13">
        <v>21.96</v>
      </c>
      <c r="O13" s="1">
        <v>43482</v>
      </c>
      <c r="P13">
        <v>18.79</v>
      </c>
      <c r="Q13" s="1">
        <v>43482</v>
      </c>
      <c r="R13">
        <v>27.28</v>
      </c>
      <c r="S13" s="30">
        <v>43482</v>
      </c>
      <c r="T13" s="3">
        <v>11.29</v>
      </c>
      <c r="U13" s="14">
        <v>43482</v>
      </c>
      <c r="V13" s="16">
        <v>10.199999999999999</v>
      </c>
      <c r="W13" s="107"/>
      <c r="X13" s="106"/>
    </row>
    <row r="14" spans="1:24" ht="15.6">
      <c r="A14" s="1">
        <v>43483</v>
      </c>
      <c r="B14">
        <v>30.44</v>
      </c>
      <c r="C14" s="1">
        <v>43483</v>
      </c>
      <c r="D14">
        <v>23.11</v>
      </c>
      <c r="E14" s="1">
        <v>43483</v>
      </c>
      <c r="F14">
        <v>44.13</v>
      </c>
      <c r="G14" s="1">
        <v>43483</v>
      </c>
      <c r="H14">
        <v>28.67</v>
      </c>
      <c r="I14" s="1">
        <v>43483</v>
      </c>
      <c r="J14">
        <v>30.77</v>
      </c>
      <c r="K14" s="1">
        <v>43483</v>
      </c>
      <c r="L14">
        <v>20.75</v>
      </c>
      <c r="M14" s="1">
        <v>43483</v>
      </c>
      <c r="N14">
        <v>22</v>
      </c>
      <c r="O14" s="1">
        <v>43483</v>
      </c>
      <c r="P14">
        <v>18.78</v>
      </c>
      <c r="Q14" s="1">
        <v>43483</v>
      </c>
      <c r="R14">
        <v>27.24</v>
      </c>
      <c r="S14" s="30">
        <v>43483</v>
      </c>
      <c r="T14" s="3">
        <v>11.29</v>
      </c>
      <c r="U14" s="14">
        <v>43483</v>
      </c>
      <c r="V14" s="16">
        <v>10.25</v>
      </c>
      <c r="W14" s="107"/>
      <c r="X14" s="106"/>
    </row>
    <row r="15" spans="1:24" ht="15.6">
      <c r="A15" s="1">
        <v>43486</v>
      </c>
      <c r="B15">
        <v>30.5</v>
      </c>
      <c r="C15" s="1">
        <v>43486</v>
      </c>
      <c r="D15">
        <v>23.12</v>
      </c>
      <c r="E15" s="1">
        <v>43486</v>
      </c>
      <c r="F15">
        <v>43.88</v>
      </c>
      <c r="G15" s="1">
        <v>43486</v>
      </c>
      <c r="H15">
        <v>28.66</v>
      </c>
      <c r="I15" s="1">
        <v>43486</v>
      </c>
      <c r="J15">
        <v>30.81</v>
      </c>
      <c r="K15" s="1">
        <v>43486</v>
      </c>
      <c r="L15">
        <v>20.77</v>
      </c>
      <c r="M15" s="1">
        <v>43486</v>
      </c>
      <c r="N15">
        <v>22.02</v>
      </c>
      <c r="O15" s="1">
        <v>43486</v>
      </c>
      <c r="P15">
        <v>18.64</v>
      </c>
      <c r="Q15" s="1">
        <v>43486</v>
      </c>
      <c r="R15">
        <v>27.27</v>
      </c>
      <c r="S15" s="30">
        <v>43486</v>
      </c>
      <c r="T15" s="3">
        <v>11.3</v>
      </c>
      <c r="U15" s="14">
        <v>43486</v>
      </c>
      <c r="V15" s="16">
        <v>10.199999999999999</v>
      </c>
      <c r="W15" s="107"/>
      <c r="X15" s="106"/>
    </row>
    <row r="16" spans="1:24" ht="15.6">
      <c r="A16" s="1">
        <v>43487</v>
      </c>
      <c r="B16">
        <v>30.59</v>
      </c>
      <c r="C16" s="1">
        <v>43487</v>
      </c>
      <c r="D16">
        <v>23.0199</v>
      </c>
      <c r="E16" s="1">
        <v>43487</v>
      </c>
      <c r="F16">
        <v>43.72</v>
      </c>
      <c r="G16" s="1">
        <v>43487</v>
      </c>
      <c r="H16">
        <v>28.38</v>
      </c>
      <c r="I16" s="1">
        <v>43487</v>
      </c>
      <c r="J16">
        <v>30.36</v>
      </c>
      <c r="K16" s="1">
        <v>43487</v>
      </c>
      <c r="L16">
        <v>20.79</v>
      </c>
      <c r="M16" s="1">
        <v>43487</v>
      </c>
      <c r="N16">
        <v>22.05</v>
      </c>
      <c r="O16" s="1">
        <v>43487</v>
      </c>
      <c r="P16">
        <v>18.62</v>
      </c>
      <c r="Q16" s="1">
        <v>43487</v>
      </c>
      <c r="R16">
        <v>27.29</v>
      </c>
      <c r="S16" s="30">
        <v>43487</v>
      </c>
      <c r="T16" s="3">
        <v>11.33</v>
      </c>
      <c r="U16" s="14">
        <v>43487</v>
      </c>
      <c r="V16" s="16">
        <v>10.14</v>
      </c>
      <c r="W16" s="107"/>
      <c r="X16" s="106"/>
    </row>
    <row r="17" spans="1:24" ht="15.6">
      <c r="A17" s="1">
        <v>43488</v>
      </c>
      <c r="B17">
        <v>30.56</v>
      </c>
      <c r="C17" s="1">
        <v>43488</v>
      </c>
      <c r="D17">
        <v>22.9941</v>
      </c>
      <c r="E17" s="1">
        <v>43488</v>
      </c>
      <c r="F17">
        <v>43.78</v>
      </c>
      <c r="G17" s="1">
        <v>43488</v>
      </c>
      <c r="H17">
        <v>28.52</v>
      </c>
      <c r="I17" s="1">
        <v>43488</v>
      </c>
      <c r="J17">
        <v>30.65</v>
      </c>
      <c r="K17" s="1">
        <v>43488</v>
      </c>
      <c r="L17">
        <v>20.79</v>
      </c>
      <c r="M17" s="1">
        <v>43488</v>
      </c>
      <c r="N17">
        <v>22.09</v>
      </c>
      <c r="O17" s="1">
        <v>43488</v>
      </c>
      <c r="P17">
        <v>18.690000000000001</v>
      </c>
      <c r="Q17" s="1">
        <v>43488</v>
      </c>
      <c r="R17">
        <v>27.3</v>
      </c>
      <c r="S17" s="30">
        <v>43488</v>
      </c>
      <c r="T17" s="3">
        <v>11.33</v>
      </c>
      <c r="U17" s="14">
        <v>43488</v>
      </c>
      <c r="V17" s="16">
        <v>10.199999999999999</v>
      </c>
      <c r="W17" s="107"/>
      <c r="X17" s="106"/>
    </row>
    <row r="18" spans="1:24" ht="15.6">
      <c r="A18" s="1">
        <v>43489</v>
      </c>
      <c r="B18">
        <v>30.64</v>
      </c>
      <c r="C18" s="1">
        <v>43489</v>
      </c>
      <c r="D18">
        <v>23.09</v>
      </c>
      <c r="E18" s="1">
        <v>43489</v>
      </c>
      <c r="F18">
        <v>43.92</v>
      </c>
      <c r="G18" s="1">
        <v>43489</v>
      </c>
      <c r="H18">
        <v>28.59</v>
      </c>
      <c r="I18" s="1">
        <v>43489</v>
      </c>
      <c r="J18">
        <v>30.98</v>
      </c>
      <c r="K18" s="1">
        <v>43489</v>
      </c>
      <c r="L18">
        <v>20.88</v>
      </c>
      <c r="M18" s="1">
        <v>43489</v>
      </c>
      <c r="N18">
        <v>22.15</v>
      </c>
      <c r="O18" s="1">
        <v>43489</v>
      </c>
      <c r="P18">
        <v>18.66</v>
      </c>
      <c r="Q18" s="1">
        <v>43489</v>
      </c>
      <c r="R18">
        <v>27.34</v>
      </c>
      <c r="S18" s="30">
        <v>43489</v>
      </c>
      <c r="T18" s="3">
        <v>11.36</v>
      </c>
      <c r="U18" s="14">
        <v>43489</v>
      </c>
      <c r="V18" s="16">
        <v>10.27</v>
      </c>
      <c r="W18" s="107"/>
      <c r="X18" s="106"/>
    </row>
    <row r="19" spans="1:24" ht="15.6">
      <c r="A19" s="1">
        <v>43490</v>
      </c>
      <c r="B19">
        <v>30.58</v>
      </c>
      <c r="C19" s="1">
        <v>43490</v>
      </c>
      <c r="D19">
        <v>23.184999999999999</v>
      </c>
      <c r="E19" s="1">
        <v>43490</v>
      </c>
      <c r="F19">
        <v>43.982999999999997</v>
      </c>
      <c r="G19" s="1">
        <v>43490</v>
      </c>
      <c r="H19">
        <v>28.58</v>
      </c>
      <c r="I19" s="1">
        <v>43490</v>
      </c>
      <c r="J19">
        <v>31.04</v>
      </c>
      <c r="K19" s="1">
        <v>43490</v>
      </c>
      <c r="L19">
        <v>20.805</v>
      </c>
      <c r="M19" s="1">
        <v>43490</v>
      </c>
      <c r="N19">
        <v>22.1</v>
      </c>
      <c r="O19" s="1">
        <v>43490</v>
      </c>
      <c r="P19">
        <v>18.7</v>
      </c>
      <c r="Q19" s="1">
        <v>43490</v>
      </c>
      <c r="R19">
        <v>27.28</v>
      </c>
      <c r="S19" s="30">
        <v>43490</v>
      </c>
      <c r="T19" s="3">
        <v>11.34</v>
      </c>
      <c r="U19" s="14">
        <v>43490</v>
      </c>
      <c r="V19" s="16">
        <v>10.32</v>
      </c>
      <c r="W19" s="107"/>
      <c r="X19" s="106"/>
    </row>
    <row r="20" spans="1:24" ht="15.6">
      <c r="A20" s="1">
        <v>43493</v>
      </c>
      <c r="B20">
        <v>30.57</v>
      </c>
      <c r="C20" s="1">
        <v>43493</v>
      </c>
      <c r="D20">
        <v>23.1938</v>
      </c>
      <c r="E20" s="1">
        <v>43493</v>
      </c>
      <c r="F20">
        <v>43.58</v>
      </c>
      <c r="G20" s="1">
        <v>43493</v>
      </c>
      <c r="H20">
        <v>28.54</v>
      </c>
      <c r="I20" s="1">
        <v>43493</v>
      </c>
      <c r="J20">
        <v>30.85</v>
      </c>
      <c r="K20" s="1">
        <v>43493</v>
      </c>
      <c r="L20">
        <v>20.81</v>
      </c>
      <c r="M20" s="1">
        <v>43493</v>
      </c>
      <c r="N20">
        <v>22.08</v>
      </c>
      <c r="O20" s="1">
        <v>43493</v>
      </c>
      <c r="P20">
        <v>18.61</v>
      </c>
      <c r="Q20" s="1">
        <v>43493</v>
      </c>
      <c r="R20">
        <v>27.29</v>
      </c>
      <c r="S20" s="30">
        <v>43493</v>
      </c>
      <c r="T20" s="3">
        <v>11.35</v>
      </c>
      <c r="U20" s="14">
        <v>43493</v>
      </c>
      <c r="V20" s="16">
        <v>10.24</v>
      </c>
      <c r="W20" s="107"/>
      <c r="X20" s="106"/>
    </row>
    <row r="21" spans="1:24" ht="15.6">
      <c r="A21" s="1">
        <v>43494</v>
      </c>
      <c r="B21">
        <v>30.63</v>
      </c>
      <c r="C21" s="1">
        <v>43494</v>
      </c>
      <c r="D21">
        <v>23.357299999999999</v>
      </c>
      <c r="E21" s="1">
        <v>43494</v>
      </c>
      <c r="F21">
        <v>43.63</v>
      </c>
      <c r="G21" s="1">
        <v>43494</v>
      </c>
      <c r="H21">
        <v>28.65</v>
      </c>
      <c r="I21" s="1">
        <v>43494</v>
      </c>
      <c r="J21">
        <v>30.98</v>
      </c>
      <c r="K21" s="1">
        <v>43494</v>
      </c>
      <c r="L21">
        <v>20.85</v>
      </c>
      <c r="M21" s="1">
        <v>43494</v>
      </c>
      <c r="N21">
        <v>22.143000000000001</v>
      </c>
      <c r="O21" s="1">
        <v>43494</v>
      </c>
      <c r="P21">
        <v>18.73</v>
      </c>
      <c r="Q21" s="1">
        <v>43494</v>
      </c>
      <c r="R21">
        <v>27.29</v>
      </c>
      <c r="S21" s="30">
        <v>43494</v>
      </c>
      <c r="T21" s="3">
        <v>11.37</v>
      </c>
      <c r="U21" s="14">
        <v>43494</v>
      </c>
      <c r="V21" s="16">
        <v>10.29</v>
      </c>
      <c r="W21" s="107"/>
      <c r="X21" s="106"/>
    </row>
    <row r="22" spans="1:24" ht="15.6">
      <c r="A22" s="1">
        <v>43495</v>
      </c>
      <c r="B22">
        <v>30.63</v>
      </c>
      <c r="C22" s="1">
        <v>43495</v>
      </c>
      <c r="D22">
        <v>23.38</v>
      </c>
      <c r="E22" s="1">
        <v>43495</v>
      </c>
      <c r="F22">
        <v>43.88</v>
      </c>
      <c r="G22" s="1">
        <v>43495</v>
      </c>
      <c r="H22">
        <v>28.68</v>
      </c>
      <c r="I22" s="1">
        <v>43495</v>
      </c>
      <c r="J22">
        <v>31.32</v>
      </c>
      <c r="K22" s="1">
        <v>43495</v>
      </c>
      <c r="L22">
        <v>20.9</v>
      </c>
      <c r="M22" s="1">
        <v>43495</v>
      </c>
      <c r="N22">
        <v>22.23</v>
      </c>
      <c r="O22" s="1">
        <v>43495</v>
      </c>
      <c r="P22">
        <v>18.829999999999998</v>
      </c>
      <c r="Q22" s="1">
        <v>43495</v>
      </c>
      <c r="R22">
        <v>27.34</v>
      </c>
      <c r="S22" s="30">
        <v>43495</v>
      </c>
      <c r="T22" s="3">
        <v>11.39</v>
      </c>
      <c r="U22" s="14">
        <v>43495</v>
      </c>
      <c r="V22" s="16">
        <v>10.35</v>
      </c>
      <c r="W22" s="107"/>
      <c r="X22" s="106"/>
    </row>
    <row r="23" spans="1:24" ht="15.6">
      <c r="A23" s="1">
        <v>43496</v>
      </c>
      <c r="B23">
        <v>30.78</v>
      </c>
      <c r="C23" s="1">
        <v>43496</v>
      </c>
      <c r="D23">
        <v>23.43</v>
      </c>
      <c r="E23" s="1">
        <v>43496</v>
      </c>
      <c r="F23">
        <v>44.28</v>
      </c>
      <c r="G23" s="1">
        <v>43496</v>
      </c>
      <c r="H23">
        <v>28.63</v>
      </c>
      <c r="I23" s="1">
        <v>43496</v>
      </c>
      <c r="J23">
        <v>31.58</v>
      </c>
      <c r="K23" s="1">
        <v>43496</v>
      </c>
      <c r="L23">
        <v>20.99</v>
      </c>
      <c r="M23" s="1">
        <v>43496</v>
      </c>
      <c r="N23">
        <v>22.39</v>
      </c>
      <c r="O23" s="1">
        <v>43496</v>
      </c>
      <c r="P23">
        <v>18.82</v>
      </c>
      <c r="Q23" s="1">
        <v>43496</v>
      </c>
      <c r="R23">
        <v>27.38</v>
      </c>
      <c r="S23" s="30">
        <v>43496</v>
      </c>
      <c r="T23" s="3">
        <v>11.41</v>
      </c>
      <c r="U23" s="14">
        <v>43496</v>
      </c>
      <c r="V23" s="16">
        <v>10.41</v>
      </c>
      <c r="W23" s="107"/>
      <c r="X23" s="106"/>
    </row>
    <row r="24" spans="1:24" ht="15.6">
      <c r="A24" s="1">
        <v>43497</v>
      </c>
      <c r="B24">
        <v>30.71</v>
      </c>
      <c r="C24" s="1">
        <v>43497</v>
      </c>
      <c r="D24">
        <v>23.35</v>
      </c>
      <c r="E24" s="1">
        <v>43497</v>
      </c>
      <c r="F24">
        <v>44.1</v>
      </c>
      <c r="G24" s="1">
        <v>43497</v>
      </c>
      <c r="H24">
        <v>28.52</v>
      </c>
      <c r="I24" s="1">
        <v>43497</v>
      </c>
      <c r="J24">
        <v>31.2</v>
      </c>
      <c r="K24" s="1">
        <v>43497</v>
      </c>
      <c r="L24">
        <v>20.94</v>
      </c>
      <c r="M24" s="1">
        <v>43497</v>
      </c>
      <c r="N24">
        <v>22.35</v>
      </c>
      <c r="O24" s="1">
        <v>43497</v>
      </c>
      <c r="P24">
        <v>18.8</v>
      </c>
      <c r="Q24" s="1">
        <v>43497</v>
      </c>
      <c r="R24">
        <v>27.32</v>
      </c>
      <c r="S24" s="30">
        <v>43497</v>
      </c>
      <c r="T24" s="3">
        <v>11.38</v>
      </c>
      <c r="U24" s="14">
        <v>43497</v>
      </c>
      <c r="V24" s="16">
        <v>10.34</v>
      </c>
      <c r="W24" s="107"/>
      <c r="X24" s="106"/>
    </row>
    <row r="25" spans="1:24" ht="15.6">
      <c r="A25" s="1">
        <v>43500</v>
      </c>
      <c r="B25">
        <v>30.7</v>
      </c>
      <c r="C25" s="1">
        <v>43500</v>
      </c>
      <c r="D25">
        <v>23.500900000000001</v>
      </c>
      <c r="E25" s="1">
        <v>43500</v>
      </c>
      <c r="F25">
        <v>44.47</v>
      </c>
      <c r="G25" s="1">
        <v>43500</v>
      </c>
      <c r="H25">
        <v>28.71</v>
      </c>
      <c r="I25" s="1">
        <v>43500</v>
      </c>
      <c r="J25">
        <v>31.32</v>
      </c>
      <c r="K25" s="1">
        <v>43500</v>
      </c>
      <c r="L25">
        <v>20.9</v>
      </c>
      <c r="M25" s="1">
        <v>43500</v>
      </c>
      <c r="N25">
        <v>22.3</v>
      </c>
      <c r="O25" s="1">
        <v>43500</v>
      </c>
      <c r="P25">
        <v>18.829999999999998</v>
      </c>
      <c r="Q25" s="1">
        <v>43500</v>
      </c>
      <c r="R25">
        <v>27.34</v>
      </c>
      <c r="S25" s="30">
        <v>43500</v>
      </c>
      <c r="T25" s="3">
        <v>11.38</v>
      </c>
      <c r="U25" s="14">
        <v>43500</v>
      </c>
      <c r="V25" s="16">
        <v>10.38</v>
      </c>
      <c r="W25" s="107"/>
      <c r="X25" s="106"/>
    </row>
    <row r="26" spans="1:24" ht="15.6">
      <c r="A26" s="1">
        <v>43501</v>
      </c>
      <c r="B26">
        <v>30.74</v>
      </c>
      <c r="C26" s="1">
        <v>43501</v>
      </c>
      <c r="D26">
        <v>23.645</v>
      </c>
      <c r="E26" s="1">
        <v>43501</v>
      </c>
      <c r="F26">
        <v>44.76</v>
      </c>
      <c r="G26" s="1">
        <v>43501</v>
      </c>
      <c r="H26">
        <v>28.95</v>
      </c>
      <c r="I26" s="1">
        <v>43501</v>
      </c>
      <c r="J26">
        <v>31.79</v>
      </c>
      <c r="K26" s="1">
        <v>43501</v>
      </c>
      <c r="L26">
        <v>20.94</v>
      </c>
      <c r="M26" s="1">
        <v>43501</v>
      </c>
      <c r="N26">
        <v>22.35</v>
      </c>
      <c r="O26" s="1">
        <v>43501</v>
      </c>
      <c r="P26">
        <v>18.850000000000001</v>
      </c>
      <c r="Q26" s="1">
        <v>43501</v>
      </c>
      <c r="R26">
        <v>27.35</v>
      </c>
      <c r="S26" s="30">
        <v>43501</v>
      </c>
      <c r="T26" s="3">
        <v>11.4</v>
      </c>
      <c r="U26" s="14">
        <v>43501</v>
      </c>
      <c r="V26" s="16">
        <v>10.49</v>
      </c>
      <c r="W26" s="107"/>
      <c r="X26" s="106"/>
    </row>
    <row r="27" spans="1:24" ht="15.6">
      <c r="A27" s="1">
        <v>43502</v>
      </c>
      <c r="B27">
        <v>30.77</v>
      </c>
      <c r="C27" s="1">
        <v>43502</v>
      </c>
      <c r="D27">
        <v>23.662400000000002</v>
      </c>
      <c r="E27" s="1">
        <v>43502</v>
      </c>
      <c r="F27">
        <v>44.91</v>
      </c>
      <c r="G27" s="1">
        <v>43502</v>
      </c>
      <c r="H27">
        <v>28.95</v>
      </c>
      <c r="I27" s="1">
        <v>43502</v>
      </c>
      <c r="J27">
        <v>31.54</v>
      </c>
      <c r="K27" s="1">
        <v>43502</v>
      </c>
      <c r="L27">
        <v>20.95</v>
      </c>
      <c r="M27" s="1">
        <v>43502</v>
      </c>
      <c r="N27">
        <v>22.36</v>
      </c>
      <c r="O27" s="1">
        <v>43502</v>
      </c>
      <c r="P27">
        <v>18.91</v>
      </c>
      <c r="Q27" s="1">
        <v>43502</v>
      </c>
      <c r="R27">
        <v>27.36</v>
      </c>
      <c r="S27" s="30">
        <v>43502</v>
      </c>
      <c r="T27" s="3">
        <v>11.41</v>
      </c>
      <c r="U27" s="14">
        <v>43502</v>
      </c>
      <c r="V27" s="16">
        <v>10.49</v>
      </c>
      <c r="W27" s="107"/>
      <c r="X27" s="106"/>
    </row>
    <row r="28" spans="1:24" ht="15.6">
      <c r="A28" s="1">
        <v>43503</v>
      </c>
      <c r="B28">
        <v>30.87</v>
      </c>
      <c r="C28" s="1">
        <v>43503</v>
      </c>
      <c r="D28">
        <v>23.65</v>
      </c>
      <c r="E28" s="1">
        <v>43503</v>
      </c>
      <c r="F28">
        <v>44.82</v>
      </c>
      <c r="G28" s="1">
        <v>43503</v>
      </c>
      <c r="H28">
        <v>28.77</v>
      </c>
      <c r="I28" s="1">
        <v>43503</v>
      </c>
      <c r="J28">
        <v>31.44</v>
      </c>
      <c r="K28" s="1">
        <v>43503</v>
      </c>
      <c r="L28">
        <v>21.03</v>
      </c>
      <c r="M28" s="1">
        <v>43503</v>
      </c>
      <c r="N28">
        <v>22.32</v>
      </c>
      <c r="O28" s="1">
        <v>43503</v>
      </c>
      <c r="P28">
        <v>18.86</v>
      </c>
      <c r="Q28" s="1">
        <v>43503</v>
      </c>
      <c r="R28">
        <v>27.39</v>
      </c>
      <c r="S28" s="30">
        <v>43503</v>
      </c>
      <c r="T28" s="3">
        <v>11.43</v>
      </c>
      <c r="U28" s="14">
        <v>43503</v>
      </c>
      <c r="V28" s="16">
        <v>10.48</v>
      </c>
      <c r="W28" s="107"/>
      <c r="X28" s="106"/>
    </row>
    <row r="29" spans="1:24" ht="15.6">
      <c r="A29" s="1">
        <v>43504</v>
      </c>
      <c r="B29">
        <v>30.8</v>
      </c>
      <c r="C29" s="1">
        <v>43504</v>
      </c>
      <c r="D29">
        <v>23.5246</v>
      </c>
      <c r="E29" s="1">
        <v>43504</v>
      </c>
      <c r="F29">
        <v>44.75</v>
      </c>
      <c r="G29" s="1">
        <v>43504</v>
      </c>
      <c r="H29">
        <v>28.59</v>
      </c>
      <c r="I29" s="1">
        <v>43504</v>
      </c>
      <c r="J29">
        <v>31.16</v>
      </c>
      <c r="K29" s="1">
        <v>43504</v>
      </c>
      <c r="L29">
        <v>20.96</v>
      </c>
      <c r="M29" s="1">
        <v>43504</v>
      </c>
      <c r="N29">
        <v>22.4</v>
      </c>
      <c r="O29" s="1">
        <v>43504</v>
      </c>
      <c r="P29">
        <v>18.86</v>
      </c>
      <c r="Q29" s="1">
        <v>43504</v>
      </c>
      <c r="R29">
        <v>27.39</v>
      </c>
      <c r="S29" s="30">
        <v>43504</v>
      </c>
      <c r="T29" s="3">
        <v>11.43</v>
      </c>
      <c r="U29" s="14">
        <v>43504</v>
      </c>
      <c r="V29" s="16">
        <v>10.43</v>
      </c>
      <c r="W29" s="107"/>
      <c r="X29" s="106"/>
    </row>
    <row r="30" spans="1:24" ht="15.6">
      <c r="A30" s="1">
        <v>43507</v>
      </c>
      <c r="B30">
        <v>30.82</v>
      </c>
      <c r="C30" s="1">
        <v>43507</v>
      </c>
      <c r="D30">
        <v>23.42</v>
      </c>
      <c r="E30" s="1">
        <v>43507</v>
      </c>
      <c r="F30">
        <v>44.92</v>
      </c>
      <c r="G30" s="1">
        <v>43507</v>
      </c>
      <c r="H30">
        <v>28.65</v>
      </c>
      <c r="I30" s="1">
        <v>43507</v>
      </c>
      <c r="J30">
        <v>31.18</v>
      </c>
      <c r="K30" s="1">
        <v>43507</v>
      </c>
      <c r="L30">
        <v>21.01</v>
      </c>
      <c r="M30" s="1">
        <v>43507</v>
      </c>
      <c r="N30">
        <v>22.35</v>
      </c>
      <c r="O30" s="1">
        <v>43507</v>
      </c>
      <c r="P30">
        <v>18.809999999999999</v>
      </c>
      <c r="Q30" s="1">
        <v>43507</v>
      </c>
      <c r="R30">
        <v>27.37</v>
      </c>
      <c r="S30" s="30">
        <v>43507</v>
      </c>
      <c r="T30" s="3">
        <v>11.41</v>
      </c>
      <c r="U30" s="14">
        <v>43507</v>
      </c>
      <c r="V30" s="16">
        <v>10.41</v>
      </c>
      <c r="W30" s="107"/>
      <c r="X30" s="106"/>
    </row>
    <row r="31" spans="1:24" ht="15.6">
      <c r="A31" s="1">
        <v>43508</v>
      </c>
      <c r="B31">
        <v>30.78</v>
      </c>
      <c r="C31" s="1">
        <v>43508</v>
      </c>
      <c r="D31">
        <v>23.528500000000001</v>
      </c>
      <c r="E31" s="1">
        <v>43508</v>
      </c>
      <c r="F31">
        <v>45.29</v>
      </c>
      <c r="G31" s="1">
        <v>43508</v>
      </c>
      <c r="H31">
        <v>28.79</v>
      </c>
      <c r="I31" s="1">
        <v>43508</v>
      </c>
      <c r="J31">
        <v>31.29</v>
      </c>
      <c r="K31" s="1">
        <v>43508</v>
      </c>
      <c r="L31">
        <v>21</v>
      </c>
      <c r="M31" s="1">
        <v>43508</v>
      </c>
      <c r="N31">
        <v>22.36</v>
      </c>
      <c r="O31" s="1">
        <v>43508</v>
      </c>
      <c r="P31">
        <v>18.96</v>
      </c>
      <c r="Q31" s="1">
        <v>43508</v>
      </c>
      <c r="R31">
        <v>27.39</v>
      </c>
      <c r="S31" s="30">
        <v>43508</v>
      </c>
      <c r="T31" s="3">
        <v>11.41</v>
      </c>
      <c r="U31" s="14">
        <v>43508</v>
      </c>
      <c r="V31" s="16">
        <v>10.43</v>
      </c>
      <c r="W31" s="107"/>
      <c r="X31" s="106"/>
    </row>
    <row r="32" spans="1:24" ht="15.6">
      <c r="A32" s="1">
        <v>43509</v>
      </c>
      <c r="B32">
        <v>30.74</v>
      </c>
      <c r="C32" s="1">
        <v>43509</v>
      </c>
      <c r="D32">
        <v>23.48</v>
      </c>
      <c r="E32" s="1">
        <v>43509</v>
      </c>
      <c r="F32">
        <v>45.46</v>
      </c>
      <c r="G32" s="1">
        <v>43509</v>
      </c>
      <c r="H32">
        <v>28.85</v>
      </c>
      <c r="I32" s="1">
        <v>43509</v>
      </c>
      <c r="J32">
        <v>31.09</v>
      </c>
      <c r="K32" s="1">
        <v>43509</v>
      </c>
      <c r="L32">
        <v>20.98</v>
      </c>
      <c r="M32" s="1">
        <v>43509</v>
      </c>
      <c r="N32">
        <v>22.31</v>
      </c>
      <c r="O32" s="1">
        <v>43509</v>
      </c>
      <c r="P32">
        <v>18.87</v>
      </c>
      <c r="Q32" s="1">
        <v>43509</v>
      </c>
      <c r="R32">
        <v>27.37</v>
      </c>
      <c r="S32" s="30">
        <v>43509</v>
      </c>
      <c r="T32" s="3">
        <v>11.41</v>
      </c>
      <c r="U32" s="14">
        <v>43509</v>
      </c>
      <c r="V32" s="16">
        <v>10.41</v>
      </c>
      <c r="W32" s="107"/>
      <c r="X32" s="106"/>
    </row>
    <row r="33" spans="1:24" ht="15.6">
      <c r="A33" s="1">
        <v>43510</v>
      </c>
      <c r="B33">
        <v>30.9</v>
      </c>
      <c r="C33" s="1">
        <v>43510</v>
      </c>
      <c r="D33">
        <v>23.625699999999998</v>
      </c>
      <c r="E33" s="1">
        <v>43510</v>
      </c>
      <c r="F33">
        <v>45.48</v>
      </c>
      <c r="G33" s="1">
        <v>43510</v>
      </c>
      <c r="H33">
        <v>28.93</v>
      </c>
      <c r="I33" s="1">
        <v>43510</v>
      </c>
      <c r="J33">
        <v>31.24</v>
      </c>
      <c r="K33" s="1">
        <v>43510</v>
      </c>
      <c r="L33">
        <v>21</v>
      </c>
      <c r="M33" s="1">
        <v>43510</v>
      </c>
      <c r="N33">
        <v>22.34</v>
      </c>
      <c r="O33" s="1">
        <v>43510</v>
      </c>
      <c r="P33">
        <v>18.87</v>
      </c>
      <c r="Q33" s="1">
        <v>43510</v>
      </c>
      <c r="R33">
        <v>27.41</v>
      </c>
      <c r="S33" s="30">
        <v>43510</v>
      </c>
      <c r="T33" s="3">
        <v>11.45</v>
      </c>
      <c r="U33" s="14">
        <v>43510</v>
      </c>
      <c r="V33" s="16">
        <v>10.42</v>
      </c>
      <c r="W33" s="107"/>
      <c r="X33" s="106"/>
    </row>
    <row r="34" spans="1:24" ht="15.6">
      <c r="A34" s="1">
        <v>43511</v>
      </c>
      <c r="B34">
        <v>30.91</v>
      </c>
      <c r="C34" s="1">
        <v>43511</v>
      </c>
      <c r="D34">
        <v>23.85</v>
      </c>
      <c r="E34" s="1">
        <v>43511</v>
      </c>
      <c r="F34">
        <v>45.83</v>
      </c>
      <c r="G34" s="1">
        <v>43511</v>
      </c>
      <c r="H34">
        <v>29.27</v>
      </c>
      <c r="I34" s="1">
        <v>43511</v>
      </c>
      <c r="J34">
        <v>31.07</v>
      </c>
      <c r="K34" s="1">
        <v>43511</v>
      </c>
      <c r="L34">
        <v>21.01</v>
      </c>
      <c r="M34" s="1">
        <v>43511</v>
      </c>
      <c r="N34">
        <v>22.37</v>
      </c>
      <c r="O34" s="1">
        <v>43511</v>
      </c>
      <c r="P34">
        <v>18.97</v>
      </c>
      <c r="Q34" s="1">
        <v>43511</v>
      </c>
      <c r="R34">
        <v>27.43</v>
      </c>
      <c r="S34" s="30">
        <v>43511</v>
      </c>
      <c r="T34" s="3">
        <v>11.45</v>
      </c>
      <c r="U34" s="14">
        <v>43511</v>
      </c>
      <c r="V34" s="16">
        <v>10.38</v>
      </c>
      <c r="W34" s="107"/>
      <c r="X34" s="106"/>
    </row>
    <row r="35" spans="1:24" ht="15.6">
      <c r="A35" s="1">
        <v>43515</v>
      </c>
      <c r="B35">
        <v>30.92</v>
      </c>
      <c r="C35" s="1">
        <v>43515</v>
      </c>
      <c r="D35">
        <v>23.99</v>
      </c>
      <c r="E35" s="1">
        <v>43515</v>
      </c>
      <c r="F35">
        <v>45.79</v>
      </c>
      <c r="G35" s="1">
        <v>43515</v>
      </c>
      <c r="H35">
        <v>29.33</v>
      </c>
      <c r="I35" s="1">
        <v>43515</v>
      </c>
      <c r="J35">
        <v>31.24</v>
      </c>
      <c r="K35" s="1">
        <v>43515</v>
      </c>
      <c r="L35">
        <v>21.06</v>
      </c>
      <c r="M35" s="1">
        <v>43515</v>
      </c>
      <c r="N35">
        <v>22.36</v>
      </c>
      <c r="O35" s="1">
        <v>43515</v>
      </c>
      <c r="P35">
        <v>19.05</v>
      </c>
      <c r="Q35" s="1">
        <v>43515</v>
      </c>
      <c r="R35">
        <v>27.43</v>
      </c>
      <c r="S35" s="30">
        <v>43515</v>
      </c>
      <c r="T35" s="3">
        <v>11.46</v>
      </c>
      <c r="U35" s="14">
        <v>43515</v>
      </c>
      <c r="V35" s="16">
        <v>10.36</v>
      </c>
      <c r="W35" s="107"/>
      <c r="X35" s="106"/>
    </row>
    <row r="36" spans="1:24" ht="15.6">
      <c r="A36" s="1">
        <v>43516</v>
      </c>
      <c r="B36">
        <v>30.9</v>
      </c>
      <c r="C36" s="1">
        <v>43516</v>
      </c>
      <c r="D36">
        <v>23.985299999999999</v>
      </c>
      <c r="E36" s="1">
        <v>43516</v>
      </c>
      <c r="F36">
        <v>45.74</v>
      </c>
      <c r="G36" s="1">
        <v>43516</v>
      </c>
      <c r="H36">
        <v>29.36</v>
      </c>
      <c r="I36" s="1">
        <v>43516</v>
      </c>
      <c r="J36">
        <v>31.34</v>
      </c>
      <c r="K36" s="1">
        <v>43516</v>
      </c>
      <c r="L36">
        <v>21.06</v>
      </c>
      <c r="M36" s="1">
        <v>43516</v>
      </c>
      <c r="N36">
        <v>22.34</v>
      </c>
      <c r="O36" s="1">
        <v>43516</v>
      </c>
      <c r="P36">
        <v>19.05</v>
      </c>
      <c r="Q36" s="1">
        <v>43516</v>
      </c>
      <c r="R36">
        <v>27.43</v>
      </c>
      <c r="S36" s="30">
        <v>43516</v>
      </c>
      <c r="T36" s="3">
        <v>11.46</v>
      </c>
      <c r="U36" s="14">
        <v>43516</v>
      </c>
      <c r="V36" s="16">
        <v>10.42</v>
      </c>
      <c r="W36" s="107"/>
      <c r="X36" s="106"/>
    </row>
    <row r="37" spans="1:24" ht="15.6">
      <c r="A37" s="1">
        <v>43517</v>
      </c>
      <c r="B37">
        <v>30.88</v>
      </c>
      <c r="C37" s="1">
        <v>43517</v>
      </c>
      <c r="D37">
        <v>24.107399999999998</v>
      </c>
      <c r="E37" s="1">
        <v>43517</v>
      </c>
      <c r="F37">
        <v>45.75</v>
      </c>
      <c r="G37" s="1">
        <v>43517</v>
      </c>
      <c r="H37">
        <v>29.31</v>
      </c>
      <c r="I37" s="1">
        <v>43517</v>
      </c>
      <c r="J37">
        <v>31.37</v>
      </c>
      <c r="K37" s="1">
        <v>43517</v>
      </c>
      <c r="L37">
        <v>21.05</v>
      </c>
      <c r="M37" s="1">
        <v>43517</v>
      </c>
      <c r="N37">
        <v>22.3</v>
      </c>
      <c r="O37" s="1">
        <v>43517</v>
      </c>
      <c r="P37">
        <v>18.98</v>
      </c>
      <c r="Q37" s="1">
        <v>43517</v>
      </c>
      <c r="R37">
        <v>27.41</v>
      </c>
      <c r="S37" s="30">
        <v>43517</v>
      </c>
      <c r="T37" s="3">
        <v>11.44</v>
      </c>
      <c r="U37" s="14">
        <v>43517</v>
      </c>
      <c r="V37" s="16">
        <v>10.45</v>
      </c>
      <c r="W37" s="107"/>
      <c r="X37" s="106"/>
    </row>
    <row r="38" spans="1:24" ht="15.6">
      <c r="A38" s="1">
        <v>43518</v>
      </c>
      <c r="B38">
        <v>30.84</v>
      </c>
      <c r="C38" s="1">
        <v>43518</v>
      </c>
      <c r="D38">
        <v>23.98</v>
      </c>
      <c r="E38" s="1">
        <v>43518</v>
      </c>
      <c r="F38">
        <v>45.78</v>
      </c>
      <c r="G38" s="1">
        <v>43518</v>
      </c>
      <c r="H38">
        <v>29.31</v>
      </c>
      <c r="I38" s="1">
        <v>43518</v>
      </c>
      <c r="J38">
        <v>31.51</v>
      </c>
      <c r="K38" s="1">
        <v>43518</v>
      </c>
      <c r="L38">
        <v>20.98</v>
      </c>
      <c r="M38" s="1">
        <v>43518</v>
      </c>
      <c r="N38">
        <v>22.33</v>
      </c>
      <c r="O38" s="1">
        <v>43518</v>
      </c>
      <c r="P38">
        <v>18.93</v>
      </c>
      <c r="Q38" s="1">
        <v>43518</v>
      </c>
      <c r="R38">
        <v>27.38</v>
      </c>
      <c r="S38" s="30">
        <v>43518</v>
      </c>
      <c r="T38" s="3">
        <v>11.46</v>
      </c>
      <c r="U38" s="14">
        <v>43518</v>
      </c>
      <c r="V38" s="16">
        <v>10.5</v>
      </c>
      <c r="W38" s="107"/>
      <c r="X38" s="106"/>
    </row>
    <row r="39" spans="1:24" ht="15.6">
      <c r="A39" s="1">
        <v>43521</v>
      </c>
      <c r="B39">
        <v>30.84</v>
      </c>
      <c r="C39" s="1">
        <v>43521</v>
      </c>
      <c r="D39">
        <v>23.986699999999999</v>
      </c>
      <c r="E39" s="1">
        <v>43521</v>
      </c>
      <c r="F39">
        <v>46.02</v>
      </c>
      <c r="G39" s="1">
        <v>43521</v>
      </c>
      <c r="H39">
        <v>29.46</v>
      </c>
      <c r="I39" s="1">
        <v>43521</v>
      </c>
      <c r="J39">
        <v>31.99</v>
      </c>
      <c r="K39" s="1">
        <v>43521</v>
      </c>
      <c r="L39">
        <v>20.97</v>
      </c>
      <c r="M39" s="1">
        <v>43521</v>
      </c>
      <c r="N39">
        <v>22.31</v>
      </c>
      <c r="O39" s="1">
        <v>43521</v>
      </c>
      <c r="P39">
        <v>18.899999999999999</v>
      </c>
      <c r="Q39" s="1">
        <v>43521</v>
      </c>
      <c r="R39">
        <v>27.36</v>
      </c>
      <c r="S39" s="30">
        <v>43521</v>
      </c>
      <c r="T39" s="3">
        <v>11.47</v>
      </c>
      <c r="U39" s="14">
        <v>43521</v>
      </c>
      <c r="V39" s="16">
        <v>10.61</v>
      </c>
      <c r="W39" s="107"/>
      <c r="X39" s="106"/>
    </row>
    <row r="40" spans="1:24" ht="15.6">
      <c r="A40" s="1">
        <v>43522</v>
      </c>
      <c r="B40">
        <v>30.92</v>
      </c>
      <c r="C40" s="1">
        <v>43522</v>
      </c>
      <c r="D40">
        <v>23.9923</v>
      </c>
      <c r="E40" s="1">
        <v>43522</v>
      </c>
      <c r="F40">
        <v>45.89</v>
      </c>
      <c r="G40" s="1">
        <v>43522</v>
      </c>
      <c r="H40">
        <v>29.58</v>
      </c>
      <c r="I40" s="1">
        <v>43522</v>
      </c>
      <c r="J40">
        <v>31.84</v>
      </c>
      <c r="K40" s="1">
        <v>43522</v>
      </c>
      <c r="L40">
        <v>21.05</v>
      </c>
      <c r="M40" s="1">
        <v>43522</v>
      </c>
      <c r="N40">
        <v>22.33</v>
      </c>
      <c r="O40" s="1">
        <v>43522</v>
      </c>
      <c r="P40">
        <v>18.96</v>
      </c>
      <c r="Q40" s="1">
        <v>43522</v>
      </c>
      <c r="R40">
        <v>27.4</v>
      </c>
      <c r="S40" s="30">
        <v>43522</v>
      </c>
      <c r="T40" s="3">
        <v>11.49</v>
      </c>
      <c r="U40" s="14">
        <v>43522</v>
      </c>
      <c r="V40" s="16">
        <v>10.56</v>
      </c>
      <c r="W40" s="107"/>
      <c r="X40" s="106"/>
    </row>
    <row r="41" spans="1:24" ht="15.6">
      <c r="A41" s="1">
        <v>43523</v>
      </c>
      <c r="B41">
        <v>30.86</v>
      </c>
      <c r="C41" s="1">
        <v>43523</v>
      </c>
      <c r="D41">
        <v>24.042899999999999</v>
      </c>
      <c r="E41" s="1">
        <v>43523</v>
      </c>
      <c r="F41">
        <v>45.81</v>
      </c>
      <c r="G41" s="1">
        <v>43523</v>
      </c>
      <c r="H41">
        <v>29.45</v>
      </c>
      <c r="I41" s="1">
        <v>43523</v>
      </c>
      <c r="J41">
        <v>31.55</v>
      </c>
      <c r="K41" s="1">
        <v>43523</v>
      </c>
      <c r="L41">
        <v>21.01</v>
      </c>
      <c r="M41" s="1">
        <v>43523</v>
      </c>
      <c r="N41">
        <v>22.29</v>
      </c>
      <c r="O41" s="1">
        <v>43523</v>
      </c>
      <c r="P41">
        <v>18.91</v>
      </c>
      <c r="Q41" s="1">
        <v>43523</v>
      </c>
      <c r="R41">
        <v>27.38</v>
      </c>
      <c r="S41" s="30">
        <v>43523</v>
      </c>
      <c r="T41" s="3">
        <v>11.47</v>
      </c>
      <c r="U41" s="14">
        <v>43523</v>
      </c>
      <c r="V41" s="16">
        <v>10.48</v>
      </c>
      <c r="W41" s="107"/>
      <c r="X41" s="106"/>
    </row>
    <row r="42" spans="1:24" ht="15.6">
      <c r="A42" s="1">
        <v>43524</v>
      </c>
      <c r="B42">
        <v>30.81</v>
      </c>
      <c r="C42" s="1">
        <v>43524</v>
      </c>
      <c r="D42">
        <v>23.9</v>
      </c>
      <c r="E42" s="1">
        <v>43524</v>
      </c>
      <c r="F42">
        <v>45.73</v>
      </c>
      <c r="G42" s="1">
        <v>43524</v>
      </c>
      <c r="H42">
        <v>29.3826</v>
      </c>
      <c r="I42" s="1">
        <v>43524</v>
      </c>
      <c r="J42">
        <v>31.16</v>
      </c>
      <c r="K42" s="1">
        <v>43524</v>
      </c>
      <c r="L42">
        <v>21</v>
      </c>
      <c r="M42" s="1">
        <v>43524</v>
      </c>
      <c r="N42">
        <v>22.25</v>
      </c>
      <c r="O42" s="1">
        <v>43524</v>
      </c>
      <c r="P42">
        <v>18.920000000000002</v>
      </c>
      <c r="Q42" s="1">
        <v>43524</v>
      </c>
      <c r="R42">
        <v>27.39</v>
      </c>
      <c r="S42" s="30">
        <v>43524</v>
      </c>
      <c r="T42" s="3">
        <v>11.43</v>
      </c>
      <c r="U42" s="14">
        <v>43524</v>
      </c>
      <c r="V42" s="16">
        <v>10.39</v>
      </c>
      <c r="W42" s="107"/>
      <c r="X42" s="106"/>
    </row>
    <row r="43" spans="1:24" ht="15.6">
      <c r="A43" s="1">
        <v>43525</v>
      </c>
      <c r="B43">
        <v>30.79</v>
      </c>
      <c r="C43" s="1">
        <v>43525</v>
      </c>
      <c r="D43">
        <v>24.031600000000001</v>
      </c>
      <c r="E43" s="1">
        <v>43525</v>
      </c>
      <c r="F43">
        <v>46.52</v>
      </c>
      <c r="G43" s="1">
        <v>43525</v>
      </c>
      <c r="H43">
        <v>29.9</v>
      </c>
      <c r="I43" s="1">
        <v>43525</v>
      </c>
      <c r="J43">
        <v>31.48</v>
      </c>
      <c r="K43" s="1">
        <v>43525</v>
      </c>
      <c r="L43">
        <v>21</v>
      </c>
      <c r="M43" s="1">
        <v>43525</v>
      </c>
      <c r="N43">
        <v>22.21</v>
      </c>
      <c r="O43" s="1">
        <v>43525</v>
      </c>
      <c r="P43">
        <v>19.02</v>
      </c>
      <c r="Q43" s="1">
        <v>43525</v>
      </c>
      <c r="R43">
        <v>27.4</v>
      </c>
      <c r="S43" s="30">
        <v>43525</v>
      </c>
      <c r="T43" s="3">
        <v>11.43</v>
      </c>
      <c r="U43" s="14">
        <v>43525</v>
      </c>
      <c r="V43" s="16">
        <v>10.52</v>
      </c>
      <c r="W43" s="107"/>
      <c r="X43" s="106"/>
    </row>
    <row r="44" spans="1:24" ht="15.6">
      <c r="A44" s="1">
        <v>43528</v>
      </c>
      <c r="B44">
        <v>30.87</v>
      </c>
      <c r="C44" s="1">
        <v>43528</v>
      </c>
      <c r="D44">
        <v>23.983699999999999</v>
      </c>
      <c r="E44" s="1">
        <v>43528</v>
      </c>
      <c r="F44">
        <v>46.384999999999998</v>
      </c>
      <c r="G44" s="1">
        <v>43528</v>
      </c>
      <c r="H44">
        <v>29.83</v>
      </c>
      <c r="I44" s="1">
        <v>43528</v>
      </c>
      <c r="J44">
        <v>31.57</v>
      </c>
      <c r="K44" s="1">
        <v>43528</v>
      </c>
      <c r="L44">
        <v>21.01</v>
      </c>
      <c r="M44" s="1">
        <v>43528</v>
      </c>
      <c r="N44">
        <v>22.27</v>
      </c>
      <c r="O44" s="1">
        <v>43528</v>
      </c>
      <c r="P44">
        <v>18.96</v>
      </c>
      <c r="Q44" s="1">
        <v>43528</v>
      </c>
      <c r="R44">
        <v>27.41</v>
      </c>
      <c r="S44" s="30">
        <v>43528</v>
      </c>
      <c r="T44" s="3">
        <v>11.46</v>
      </c>
      <c r="U44" s="14">
        <v>43528</v>
      </c>
      <c r="V44" s="16">
        <v>10.54</v>
      </c>
      <c r="W44" s="107"/>
      <c r="X44" s="106"/>
    </row>
    <row r="45" spans="1:24" ht="15.6">
      <c r="A45" s="1">
        <v>43529</v>
      </c>
      <c r="B45">
        <v>30.89</v>
      </c>
      <c r="C45" s="1">
        <v>43529</v>
      </c>
      <c r="D45">
        <v>24.0533</v>
      </c>
      <c r="E45" s="1">
        <v>43529</v>
      </c>
      <c r="F45">
        <v>46.53</v>
      </c>
      <c r="G45" s="1">
        <v>43529</v>
      </c>
      <c r="H45">
        <v>29.96</v>
      </c>
      <c r="I45" s="1">
        <v>43529</v>
      </c>
      <c r="J45">
        <v>32</v>
      </c>
      <c r="K45" s="1">
        <v>43529</v>
      </c>
      <c r="L45">
        <v>21.03</v>
      </c>
      <c r="M45" s="1">
        <v>43529</v>
      </c>
      <c r="N45">
        <v>22.25</v>
      </c>
      <c r="O45" s="1">
        <v>43529</v>
      </c>
      <c r="P45">
        <v>18.93</v>
      </c>
      <c r="Q45" s="1">
        <v>43529</v>
      </c>
      <c r="R45">
        <v>27.43</v>
      </c>
      <c r="S45" s="30">
        <v>43529</v>
      </c>
      <c r="T45" s="3">
        <v>11.47</v>
      </c>
      <c r="U45" s="14">
        <v>43529</v>
      </c>
      <c r="V45" s="16">
        <v>10.63</v>
      </c>
      <c r="W45" s="107"/>
      <c r="X45" s="106"/>
    </row>
    <row r="46" spans="1:24" ht="15.6">
      <c r="A46" s="1">
        <v>43530</v>
      </c>
      <c r="B46">
        <v>31.04</v>
      </c>
      <c r="C46" s="1">
        <v>43530</v>
      </c>
      <c r="D46">
        <v>24.1</v>
      </c>
      <c r="E46" s="1">
        <v>43530</v>
      </c>
      <c r="F46">
        <v>46.465000000000003</v>
      </c>
      <c r="G46" s="1">
        <v>43530</v>
      </c>
      <c r="H46">
        <v>30.05</v>
      </c>
      <c r="I46" s="1">
        <v>43530</v>
      </c>
      <c r="J46">
        <v>31.99</v>
      </c>
      <c r="K46" s="1">
        <v>43530</v>
      </c>
      <c r="L46">
        <v>21.13</v>
      </c>
      <c r="M46" s="1">
        <v>43530</v>
      </c>
      <c r="N46">
        <v>22.27</v>
      </c>
      <c r="O46" s="1">
        <v>43530</v>
      </c>
      <c r="P46">
        <v>18.95</v>
      </c>
      <c r="Q46" s="1">
        <v>43530</v>
      </c>
      <c r="R46">
        <v>27.47</v>
      </c>
      <c r="S46" s="30">
        <v>43530</v>
      </c>
      <c r="T46" s="3">
        <v>11.51</v>
      </c>
      <c r="U46" s="14">
        <v>43530</v>
      </c>
      <c r="V46" s="16">
        <v>10.68</v>
      </c>
      <c r="W46" s="107"/>
      <c r="X46" s="106"/>
    </row>
    <row r="47" spans="1:24" ht="15.6">
      <c r="A47" s="1">
        <v>43531</v>
      </c>
      <c r="B47">
        <v>31.12</v>
      </c>
      <c r="C47" s="1">
        <v>43531</v>
      </c>
      <c r="D47">
        <v>24.07</v>
      </c>
      <c r="E47" s="1">
        <v>43531</v>
      </c>
      <c r="F47">
        <v>46.2</v>
      </c>
      <c r="G47" s="1">
        <v>43531</v>
      </c>
      <c r="H47">
        <v>29.73</v>
      </c>
      <c r="I47" s="1">
        <v>43531</v>
      </c>
      <c r="J47">
        <v>31.45</v>
      </c>
      <c r="K47" s="1">
        <v>43531</v>
      </c>
      <c r="L47">
        <v>21.19</v>
      </c>
      <c r="M47" s="1">
        <v>43531</v>
      </c>
      <c r="N47">
        <v>22.35</v>
      </c>
      <c r="O47" s="1">
        <v>43531</v>
      </c>
      <c r="P47">
        <v>18.899999999999999</v>
      </c>
      <c r="Q47" s="1">
        <v>43531</v>
      </c>
      <c r="R47">
        <v>27.52</v>
      </c>
      <c r="S47" s="30">
        <v>43531</v>
      </c>
      <c r="T47" s="3">
        <v>11.54</v>
      </c>
      <c r="U47" s="14">
        <v>43531</v>
      </c>
      <c r="V47" s="16">
        <v>10.53</v>
      </c>
      <c r="W47" s="107"/>
      <c r="X47" s="106"/>
    </row>
    <row r="48" spans="1:24" ht="15.6">
      <c r="A48" s="1">
        <v>43532</v>
      </c>
      <c r="B48">
        <v>31.11</v>
      </c>
      <c r="C48" s="1">
        <v>43532</v>
      </c>
      <c r="D48">
        <v>23.947099999999999</v>
      </c>
      <c r="E48" s="1">
        <v>43532</v>
      </c>
      <c r="F48">
        <v>45.94</v>
      </c>
      <c r="G48" s="1">
        <v>43532</v>
      </c>
      <c r="H48">
        <v>29.54</v>
      </c>
      <c r="I48" s="1">
        <v>43532</v>
      </c>
      <c r="J48">
        <v>31.11</v>
      </c>
      <c r="K48" s="1">
        <v>43532</v>
      </c>
      <c r="L48">
        <v>21.18</v>
      </c>
      <c r="M48" s="1">
        <v>43532</v>
      </c>
      <c r="N48">
        <v>22.39</v>
      </c>
      <c r="O48" s="1">
        <v>43532</v>
      </c>
      <c r="P48">
        <v>18.88</v>
      </c>
      <c r="Q48" s="1">
        <v>43532</v>
      </c>
      <c r="R48">
        <v>27.5</v>
      </c>
      <c r="S48" s="30">
        <v>43532</v>
      </c>
      <c r="T48" s="3">
        <v>11.53</v>
      </c>
      <c r="U48" s="14">
        <v>43532</v>
      </c>
      <c r="V48" s="16">
        <v>10.43</v>
      </c>
      <c r="W48" s="107"/>
      <c r="X48" s="106"/>
    </row>
    <row r="49" spans="1:24" ht="15.6">
      <c r="A49" s="1">
        <v>43535</v>
      </c>
      <c r="B49">
        <v>31.14</v>
      </c>
      <c r="C49" s="1">
        <v>43535</v>
      </c>
      <c r="D49">
        <v>24.12</v>
      </c>
      <c r="E49" s="1">
        <v>43535</v>
      </c>
      <c r="F49">
        <v>46.58</v>
      </c>
      <c r="G49" s="1">
        <v>43535</v>
      </c>
      <c r="H49">
        <v>29.82</v>
      </c>
      <c r="I49" s="1">
        <v>43535</v>
      </c>
      <c r="J49">
        <v>31.69</v>
      </c>
      <c r="K49" s="1">
        <v>43535</v>
      </c>
      <c r="L49">
        <v>21.15</v>
      </c>
      <c r="M49" s="1">
        <v>43535</v>
      </c>
      <c r="N49">
        <v>22.39</v>
      </c>
      <c r="O49" s="1">
        <v>43535</v>
      </c>
      <c r="P49">
        <v>18.88</v>
      </c>
      <c r="Q49" s="1">
        <v>43535</v>
      </c>
      <c r="R49">
        <v>27.5</v>
      </c>
      <c r="S49" s="30">
        <v>43535</v>
      </c>
      <c r="T49" s="3">
        <v>11.55</v>
      </c>
      <c r="U49" s="14">
        <v>43535</v>
      </c>
      <c r="V49" s="16">
        <v>10.61</v>
      </c>
      <c r="W49" s="107"/>
      <c r="X49" s="106"/>
    </row>
    <row r="50" spans="1:24" ht="15.6">
      <c r="A50" s="1">
        <v>43536</v>
      </c>
      <c r="B50">
        <v>31.18</v>
      </c>
      <c r="C50" s="1">
        <v>43536</v>
      </c>
      <c r="D50">
        <v>24.15</v>
      </c>
      <c r="E50" s="1">
        <v>43536</v>
      </c>
      <c r="F50">
        <v>46.55</v>
      </c>
      <c r="G50" s="1">
        <v>43536</v>
      </c>
      <c r="H50">
        <v>29.73</v>
      </c>
      <c r="I50" s="1">
        <v>43536</v>
      </c>
      <c r="J50">
        <v>31.78</v>
      </c>
      <c r="K50" s="1">
        <v>43536</v>
      </c>
      <c r="L50">
        <v>21.19</v>
      </c>
      <c r="M50" s="1">
        <v>43536</v>
      </c>
      <c r="N50">
        <v>22.47</v>
      </c>
      <c r="O50" s="1">
        <v>43536</v>
      </c>
      <c r="P50">
        <v>19.03</v>
      </c>
      <c r="Q50" s="1">
        <v>43536</v>
      </c>
      <c r="R50">
        <v>27.5</v>
      </c>
      <c r="S50" s="30">
        <v>43536</v>
      </c>
      <c r="T50" s="3">
        <v>11.57</v>
      </c>
      <c r="U50" s="14">
        <v>43536</v>
      </c>
      <c r="V50" s="16">
        <v>10.6</v>
      </c>
      <c r="W50" s="107"/>
      <c r="X50" s="106"/>
    </row>
    <row r="51" spans="1:24" ht="15.6">
      <c r="A51" s="1">
        <v>43537</v>
      </c>
      <c r="B51">
        <v>31.17</v>
      </c>
      <c r="C51" s="1">
        <v>43537</v>
      </c>
      <c r="D51">
        <v>24.18</v>
      </c>
      <c r="E51" s="1">
        <v>43537</v>
      </c>
      <c r="F51">
        <v>46.64</v>
      </c>
      <c r="G51" s="1">
        <v>43537</v>
      </c>
      <c r="H51">
        <v>29.84</v>
      </c>
      <c r="I51" s="1">
        <v>43537</v>
      </c>
      <c r="J51">
        <v>31.65</v>
      </c>
      <c r="K51" s="1">
        <v>43537</v>
      </c>
      <c r="L51">
        <v>21.17</v>
      </c>
      <c r="M51" s="1">
        <v>43537</v>
      </c>
      <c r="N51">
        <v>22.42</v>
      </c>
      <c r="O51" s="1">
        <v>43537</v>
      </c>
      <c r="P51">
        <v>19.05</v>
      </c>
      <c r="Q51" s="1">
        <v>43537</v>
      </c>
      <c r="R51">
        <v>27.49</v>
      </c>
      <c r="S51" s="30">
        <v>43537</v>
      </c>
      <c r="T51" s="3">
        <v>11.56</v>
      </c>
      <c r="U51" s="14">
        <v>43537</v>
      </c>
      <c r="V51" s="16">
        <v>10.57</v>
      </c>
      <c r="W51" s="107"/>
      <c r="X51" s="106"/>
    </row>
    <row r="52" spans="1:24" ht="15.6">
      <c r="A52" s="1">
        <v>43538</v>
      </c>
      <c r="B52">
        <v>31.17</v>
      </c>
      <c r="C52" s="1">
        <v>43538</v>
      </c>
      <c r="D52">
        <v>24.1</v>
      </c>
      <c r="E52" s="1">
        <v>43538</v>
      </c>
      <c r="F52">
        <v>46.734999999999999</v>
      </c>
      <c r="G52" s="1">
        <v>43538</v>
      </c>
      <c r="H52">
        <v>29.87</v>
      </c>
      <c r="I52" s="1">
        <v>43538</v>
      </c>
      <c r="J52">
        <v>31.56</v>
      </c>
      <c r="K52" s="1">
        <v>43538</v>
      </c>
      <c r="L52">
        <v>21.21</v>
      </c>
      <c r="M52" s="1">
        <v>43538</v>
      </c>
      <c r="N52">
        <v>22.38</v>
      </c>
      <c r="O52" s="1">
        <v>43538</v>
      </c>
      <c r="P52">
        <v>18.96</v>
      </c>
      <c r="Q52" s="1">
        <v>43538</v>
      </c>
      <c r="R52">
        <v>27.51</v>
      </c>
      <c r="S52" s="30">
        <v>43538</v>
      </c>
      <c r="T52" s="3">
        <v>11.56</v>
      </c>
      <c r="U52" s="14">
        <v>43538</v>
      </c>
      <c r="V52" s="16">
        <v>10.55</v>
      </c>
      <c r="W52" s="107"/>
      <c r="X52" s="106"/>
    </row>
    <row r="53" spans="1:24" ht="15.6">
      <c r="A53" s="1">
        <v>43539</v>
      </c>
      <c r="B53">
        <v>31.25</v>
      </c>
      <c r="C53" s="1">
        <v>43539</v>
      </c>
      <c r="D53">
        <v>24.2028</v>
      </c>
      <c r="E53" s="1">
        <v>43539</v>
      </c>
      <c r="F53">
        <v>47.05</v>
      </c>
      <c r="G53" s="1">
        <v>43539</v>
      </c>
      <c r="H53">
        <v>30.17</v>
      </c>
      <c r="I53" s="1">
        <v>43539</v>
      </c>
      <c r="J53">
        <v>32.01</v>
      </c>
      <c r="K53" s="1">
        <v>43539</v>
      </c>
      <c r="L53">
        <v>21.25</v>
      </c>
      <c r="M53" s="1">
        <v>43539</v>
      </c>
      <c r="N53">
        <v>22.46</v>
      </c>
      <c r="O53" s="1">
        <v>43539</v>
      </c>
      <c r="P53">
        <v>19.05</v>
      </c>
      <c r="Q53" s="1">
        <v>43539</v>
      </c>
      <c r="R53">
        <v>27.54</v>
      </c>
      <c r="S53" s="30">
        <v>43539</v>
      </c>
      <c r="T53" s="3">
        <v>11.59</v>
      </c>
      <c r="U53" s="14">
        <v>43539</v>
      </c>
      <c r="V53" s="16">
        <v>10.69</v>
      </c>
      <c r="W53" s="107"/>
      <c r="X53" s="106"/>
    </row>
    <row r="54" spans="1:24" ht="15.6">
      <c r="A54" s="1">
        <v>43542</v>
      </c>
      <c r="B54">
        <v>31.29</v>
      </c>
      <c r="C54" s="1">
        <v>43542</v>
      </c>
      <c r="D54">
        <v>24.38</v>
      </c>
      <c r="E54" s="1">
        <v>43542</v>
      </c>
      <c r="F54">
        <v>47.22</v>
      </c>
      <c r="G54" s="1">
        <v>43542</v>
      </c>
      <c r="H54">
        <v>30.31</v>
      </c>
      <c r="I54" s="1">
        <v>43542</v>
      </c>
      <c r="J54">
        <v>32.4</v>
      </c>
      <c r="K54" s="1">
        <v>43542</v>
      </c>
      <c r="L54">
        <v>21.22</v>
      </c>
      <c r="M54" s="1">
        <v>43542</v>
      </c>
      <c r="N54">
        <v>22.46</v>
      </c>
      <c r="O54" s="1">
        <v>43542</v>
      </c>
      <c r="P54">
        <v>19.010000000000002</v>
      </c>
      <c r="Q54" s="1">
        <v>43542</v>
      </c>
      <c r="R54">
        <v>27.54</v>
      </c>
      <c r="S54" s="30">
        <v>43542</v>
      </c>
      <c r="T54" s="3">
        <v>11.6</v>
      </c>
      <c r="U54" s="14">
        <v>43542</v>
      </c>
      <c r="V54" s="16">
        <v>10.8</v>
      </c>
      <c r="W54" s="107"/>
      <c r="X54" s="106"/>
    </row>
    <row r="55" spans="1:24" ht="15.6">
      <c r="A55" s="1">
        <v>43543</v>
      </c>
      <c r="B55">
        <v>31.28</v>
      </c>
      <c r="C55" s="1">
        <v>43543</v>
      </c>
      <c r="D55">
        <v>24.29</v>
      </c>
      <c r="E55" s="1">
        <v>43543</v>
      </c>
      <c r="F55">
        <v>47.11</v>
      </c>
      <c r="G55" s="1">
        <v>43543</v>
      </c>
      <c r="H55">
        <v>30.35</v>
      </c>
      <c r="I55" s="1">
        <v>43543</v>
      </c>
      <c r="J55">
        <v>32.29</v>
      </c>
      <c r="K55" s="1">
        <v>43543</v>
      </c>
      <c r="L55">
        <v>21.23</v>
      </c>
      <c r="M55" s="1">
        <v>43543</v>
      </c>
      <c r="N55">
        <v>22.45</v>
      </c>
      <c r="O55" s="1">
        <v>43543</v>
      </c>
      <c r="P55">
        <v>19</v>
      </c>
      <c r="Q55" s="1">
        <v>43543</v>
      </c>
      <c r="R55">
        <v>27.535</v>
      </c>
      <c r="S55" s="30">
        <v>43543</v>
      </c>
      <c r="T55" s="3">
        <v>11.6</v>
      </c>
      <c r="U55" s="14">
        <v>43543</v>
      </c>
      <c r="V55" s="16">
        <v>10.8</v>
      </c>
      <c r="W55" s="107"/>
      <c r="X55" s="106"/>
    </row>
    <row r="56" spans="1:24" ht="15.6">
      <c r="A56" s="1">
        <v>43544</v>
      </c>
      <c r="B56">
        <v>31.38</v>
      </c>
      <c r="C56" s="1">
        <v>43544</v>
      </c>
      <c r="D56">
        <v>24.204999999999998</v>
      </c>
      <c r="E56" s="1">
        <v>43544</v>
      </c>
      <c r="F56">
        <v>46.87</v>
      </c>
      <c r="G56" s="1">
        <v>43544</v>
      </c>
      <c r="H56">
        <v>30.27</v>
      </c>
      <c r="I56" s="1">
        <v>43544</v>
      </c>
      <c r="J56">
        <v>32.31</v>
      </c>
      <c r="K56" s="1">
        <v>43544</v>
      </c>
      <c r="L56">
        <v>21.31</v>
      </c>
      <c r="M56" s="1">
        <v>43544</v>
      </c>
      <c r="N56">
        <v>22.57</v>
      </c>
      <c r="O56" s="1">
        <v>43544</v>
      </c>
      <c r="P56">
        <v>19.100000000000001</v>
      </c>
      <c r="Q56" s="1">
        <v>43544</v>
      </c>
      <c r="R56">
        <v>27.57</v>
      </c>
      <c r="S56" s="30">
        <v>43544</v>
      </c>
      <c r="T56" s="3">
        <v>11.63</v>
      </c>
      <c r="U56" s="14">
        <v>43544</v>
      </c>
      <c r="V56" s="16">
        <v>10.78</v>
      </c>
      <c r="W56" s="107"/>
      <c r="X56" s="106"/>
    </row>
    <row r="57" spans="1:24" ht="15.6">
      <c r="A57" s="1">
        <v>43545</v>
      </c>
      <c r="B57">
        <v>31.39</v>
      </c>
      <c r="C57" s="1">
        <v>43545</v>
      </c>
      <c r="D57">
        <v>24.3065</v>
      </c>
      <c r="E57" s="1">
        <v>43545</v>
      </c>
      <c r="F57">
        <v>47.66</v>
      </c>
      <c r="G57" s="1">
        <v>43545</v>
      </c>
      <c r="H57">
        <v>30.48</v>
      </c>
      <c r="I57" s="1">
        <v>43545</v>
      </c>
      <c r="J57">
        <v>32.57</v>
      </c>
      <c r="K57" s="1">
        <v>43545</v>
      </c>
      <c r="L57">
        <v>21.29</v>
      </c>
      <c r="M57" s="1">
        <v>43545</v>
      </c>
      <c r="N57">
        <v>22.65</v>
      </c>
      <c r="O57" s="1">
        <v>43545</v>
      </c>
      <c r="P57">
        <v>19.05</v>
      </c>
      <c r="Q57" s="1">
        <v>43545</v>
      </c>
      <c r="R57">
        <v>27.57</v>
      </c>
      <c r="S57" s="30">
        <v>43545</v>
      </c>
      <c r="T57" s="3">
        <v>11.64</v>
      </c>
      <c r="U57" s="14">
        <v>43545</v>
      </c>
      <c r="V57" s="16">
        <v>10.89</v>
      </c>
      <c r="W57" s="107"/>
      <c r="X57" s="106"/>
    </row>
    <row r="58" spans="1:24" ht="15.6">
      <c r="A58" s="1">
        <v>43546</v>
      </c>
      <c r="B58">
        <v>31.56</v>
      </c>
      <c r="C58" s="1">
        <v>43546</v>
      </c>
      <c r="D58">
        <v>24.0839</v>
      </c>
      <c r="E58" s="1">
        <v>43546</v>
      </c>
      <c r="F58">
        <v>46.97</v>
      </c>
      <c r="G58" s="1">
        <v>43546</v>
      </c>
      <c r="H58">
        <v>29.99</v>
      </c>
      <c r="I58" s="1">
        <v>43546</v>
      </c>
      <c r="J58">
        <v>31.72</v>
      </c>
      <c r="K58" s="1">
        <v>43546</v>
      </c>
      <c r="L58">
        <v>21.41</v>
      </c>
      <c r="M58" s="1">
        <v>43546</v>
      </c>
      <c r="N58">
        <v>22.8</v>
      </c>
      <c r="O58" s="1">
        <v>43546</v>
      </c>
      <c r="P58">
        <v>18.989999999999998</v>
      </c>
      <c r="Q58" s="1">
        <v>43546</v>
      </c>
      <c r="R58">
        <v>27.62</v>
      </c>
      <c r="S58" s="30">
        <v>43546</v>
      </c>
      <c r="T58" s="3">
        <v>11.7</v>
      </c>
      <c r="U58" s="14">
        <v>43546</v>
      </c>
      <c r="V58" s="16">
        <v>10.69</v>
      </c>
      <c r="W58" s="107"/>
      <c r="X58" s="106"/>
    </row>
    <row r="59" spans="1:24" ht="15.6">
      <c r="A59" s="1">
        <v>43549</v>
      </c>
      <c r="B59">
        <v>31.55</v>
      </c>
      <c r="C59" s="1">
        <v>43549</v>
      </c>
      <c r="D59">
        <v>24.03</v>
      </c>
      <c r="E59" s="1">
        <v>43549</v>
      </c>
      <c r="F59">
        <v>46.84</v>
      </c>
      <c r="G59" s="1">
        <v>43549</v>
      </c>
      <c r="H59">
        <v>29.968699999999998</v>
      </c>
      <c r="I59" s="1">
        <v>43549</v>
      </c>
      <c r="J59">
        <v>31.76</v>
      </c>
      <c r="K59" s="1">
        <v>43549</v>
      </c>
      <c r="L59">
        <v>21.4</v>
      </c>
      <c r="M59" s="1">
        <v>43549</v>
      </c>
      <c r="N59">
        <v>22.77</v>
      </c>
      <c r="O59" s="1">
        <v>43549</v>
      </c>
      <c r="P59">
        <v>19.041799999999999</v>
      </c>
      <c r="Q59" s="1">
        <v>43549</v>
      </c>
      <c r="R59">
        <v>27.61</v>
      </c>
      <c r="S59" s="30">
        <v>43549</v>
      </c>
      <c r="T59" s="3">
        <v>11.72</v>
      </c>
      <c r="U59" s="14">
        <v>43549</v>
      </c>
      <c r="V59" s="16">
        <v>10.69</v>
      </c>
      <c r="W59" s="107"/>
      <c r="X59" s="106"/>
    </row>
    <row r="60" spans="1:24" ht="15.6">
      <c r="A60" s="1">
        <v>43550</v>
      </c>
      <c r="B60">
        <v>31.54</v>
      </c>
      <c r="C60" s="1">
        <v>43550</v>
      </c>
      <c r="D60">
        <v>24.17</v>
      </c>
      <c r="E60" s="1">
        <v>43550</v>
      </c>
      <c r="F60">
        <v>47.139699999999998</v>
      </c>
      <c r="G60" s="1">
        <v>43550</v>
      </c>
      <c r="H60">
        <v>30.05</v>
      </c>
      <c r="I60" s="1">
        <v>43550</v>
      </c>
      <c r="J60">
        <v>31.72</v>
      </c>
      <c r="K60" s="1">
        <v>43550</v>
      </c>
      <c r="L60">
        <v>21.39</v>
      </c>
      <c r="M60" s="1">
        <v>43550</v>
      </c>
      <c r="N60">
        <v>22.79</v>
      </c>
      <c r="O60" s="1">
        <v>43550</v>
      </c>
      <c r="P60">
        <v>19</v>
      </c>
      <c r="Q60" s="1">
        <v>43550</v>
      </c>
      <c r="R60">
        <v>27.59</v>
      </c>
      <c r="S60" s="30">
        <v>43550</v>
      </c>
      <c r="T60" s="3">
        <v>11.72</v>
      </c>
      <c r="U60" s="14">
        <v>43550</v>
      </c>
      <c r="V60" s="16">
        <v>10.7</v>
      </c>
      <c r="W60" s="107"/>
      <c r="X60" s="106"/>
    </row>
    <row r="61" spans="1:24" ht="15.6">
      <c r="A61" s="1">
        <v>43551</v>
      </c>
      <c r="B61">
        <v>31.59</v>
      </c>
      <c r="C61" s="1">
        <v>43551</v>
      </c>
      <c r="D61">
        <v>24.16</v>
      </c>
      <c r="E61" s="1">
        <v>43551</v>
      </c>
      <c r="F61">
        <v>46.94</v>
      </c>
      <c r="G61" s="1">
        <v>43551</v>
      </c>
      <c r="H61">
        <v>30.17</v>
      </c>
      <c r="I61" s="1">
        <v>43551</v>
      </c>
      <c r="J61">
        <v>31.5</v>
      </c>
      <c r="K61" s="1">
        <v>43551</v>
      </c>
      <c r="L61">
        <v>21.47</v>
      </c>
      <c r="M61" s="1">
        <v>43551</v>
      </c>
      <c r="N61">
        <v>22.81</v>
      </c>
      <c r="O61" s="1">
        <v>43551</v>
      </c>
      <c r="P61">
        <v>18.95</v>
      </c>
      <c r="Q61" s="1">
        <v>43551</v>
      </c>
      <c r="R61">
        <v>27.63</v>
      </c>
      <c r="S61" s="30">
        <v>43551</v>
      </c>
      <c r="T61" s="3">
        <v>11.74</v>
      </c>
      <c r="U61" s="14">
        <v>43551</v>
      </c>
      <c r="V61" s="16">
        <v>10.64</v>
      </c>
      <c r="W61" s="107"/>
      <c r="X61" s="106"/>
    </row>
    <row r="62" spans="1:24" ht="15.6">
      <c r="A62" s="1">
        <v>43552</v>
      </c>
      <c r="B62">
        <v>31.576000000000001</v>
      </c>
      <c r="C62" s="1">
        <v>43552</v>
      </c>
      <c r="D62">
        <v>24.249099999999999</v>
      </c>
      <c r="E62" s="1">
        <v>43552</v>
      </c>
      <c r="F62">
        <v>47.25</v>
      </c>
      <c r="G62" s="1">
        <v>43552</v>
      </c>
      <c r="H62">
        <v>29.968</v>
      </c>
      <c r="I62" s="1">
        <v>43552</v>
      </c>
      <c r="J62">
        <v>31.83</v>
      </c>
      <c r="K62" s="1">
        <v>43552</v>
      </c>
      <c r="L62">
        <v>21.41</v>
      </c>
      <c r="M62" s="1">
        <v>43552</v>
      </c>
      <c r="N62">
        <v>22.83</v>
      </c>
      <c r="O62" s="1">
        <v>43552</v>
      </c>
      <c r="P62">
        <v>19.100000000000001</v>
      </c>
      <c r="Q62" s="1">
        <v>43552</v>
      </c>
      <c r="R62">
        <v>27.62</v>
      </c>
      <c r="S62" s="30">
        <v>43552</v>
      </c>
      <c r="T62" s="3">
        <v>11.73</v>
      </c>
      <c r="U62" s="14">
        <v>43552</v>
      </c>
      <c r="V62" s="16">
        <v>10.74</v>
      </c>
      <c r="W62" s="107"/>
      <c r="X62" s="106"/>
    </row>
    <row r="63" spans="1:24" ht="15.6">
      <c r="A63" s="1">
        <v>43553</v>
      </c>
      <c r="B63">
        <v>31.4</v>
      </c>
      <c r="C63" s="1">
        <v>43553</v>
      </c>
      <c r="D63">
        <v>24.16</v>
      </c>
      <c r="E63" s="1">
        <v>43553</v>
      </c>
      <c r="F63">
        <v>47.3</v>
      </c>
      <c r="G63" s="1">
        <v>43553</v>
      </c>
      <c r="H63">
        <v>30.1</v>
      </c>
      <c r="I63" s="1">
        <v>43553</v>
      </c>
      <c r="J63">
        <v>32</v>
      </c>
      <c r="K63" s="1">
        <v>43553</v>
      </c>
      <c r="L63">
        <v>21.32</v>
      </c>
      <c r="M63" s="1">
        <v>43553</v>
      </c>
      <c r="N63">
        <v>22.81</v>
      </c>
      <c r="O63" s="1">
        <v>43553</v>
      </c>
      <c r="P63">
        <v>19.11</v>
      </c>
      <c r="Q63" s="1">
        <v>43553</v>
      </c>
      <c r="R63">
        <v>27.57</v>
      </c>
      <c r="S63" s="30">
        <v>43553</v>
      </c>
      <c r="T63" s="3">
        <v>11.67</v>
      </c>
      <c r="U63" s="14">
        <v>43553</v>
      </c>
      <c r="V63" s="16">
        <v>10.82</v>
      </c>
      <c r="W63" s="107"/>
      <c r="X63" s="106"/>
    </row>
    <row r="64" spans="1:24" ht="15.6">
      <c r="A64" s="1">
        <v>43556</v>
      </c>
      <c r="B64">
        <v>31.29</v>
      </c>
      <c r="C64" s="1">
        <v>43556</v>
      </c>
      <c r="D64">
        <v>24.36</v>
      </c>
      <c r="E64" s="1">
        <v>43556</v>
      </c>
      <c r="F64">
        <v>47.674999999999997</v>
      </c>
      <c r="G64" s="1">
        <v>43556</v>
      </c>
      <c r="H64">
        <v>30.37</v>
      </c>
      <c r="I64" s="1">
        <v>43556</v>
      </c>
      <c r="J64">
        <v>32.4</v>
      </c>
      <c r="K64" s="1">
        <v>43556</v>
      </c>
      <c r="L64">
        <v>21.28</v>
      </c>
      <c r="M64" s="1">
        <v>43556</v>
      </c>
      <c r="N64">
        <v>22.73</v>
      </c>
      <c r="O64" s="1">
        <v>43556</v>
      </c>
      <c r="P64">
        <v>19.07</v>
      </c>
      <c r="Q64" s="1">
        <v>43556</v>
      </c>
      <c r="R64">
        <v>27.54</v>
      </c>
      <c r="S64" s="30">
        <v>43556</v>
      </c>
      <c r="T64" s="3">
        <v>11.62</v>
      </c>
      <c r="U64" s="14">
        <v>43556</v>
      </c>
      <c r="V64" s="16">
        <v>10.89</v>
      </c>
      <c r="W64" s="107"/>
      <c r="X64" s="106"/>
    </row>
    <row r="65" spans="1:24" ht="15.6">
      <c r="A65" s="1">
        <v>43557</v>
      </c>
      <c r="B65">
        <v>31.34</v>
      </c>
      <c r="C65" s="1">
        <v>43557</v>
      </c>
      <c r="D65">
        <v>24.428699999999999</v>
      </c>
      <c r="E65" s="1">
        <v>43557</v>
      </c>
      <c r="F65">
        <v>47.78</v>
      </c>
      <c r="G65" s="1">
        <v>43557</v>
      </c>
      <c r="H65">
        <v>30.4</v>
      </c>
      <c r="I65" s="1">
        <v>43557</v>
      </c>
      <c r="J65">
        <v>32.33</v>
      </c>
      <c r="K65" s="1">
        <v>43557</v>
      </c>
      <c r="L65">
        <v>21.31</v>
      </c>
      <c r="M65" s="1">
        <v>43557</v>
      </c>
      <c r="N65">
        <v>22.77</v>
      </c>
      <c r="O65" s="1">
        <v>43557</v>
      </c>
      <c r="P65">
        <v>19.170000000000002</v>
      </c>
      <c r="Q65" s="1">
        <v>43557</v>
      </c>
      <c r="R65">
        <v>27.56</v>
      </c>
      <c r="S65" s="30">
        <v>43557</v>
      </c>
      <c r="T65" s="3">
        <v>11.64</v>
      </c>
      <c r="U65" s="14">
        <v>43557</v>
      </c>
      <c r="V65" s="16">
        <v>10.92</v>
      </c>
      <c r="W65" s="107"/>
      <c r="X65" s="106"/>
    </row>
    <row r="66" spans="1:24" ht="15.6">
      <c r="A66" s="1">
        <v>43558</v>
      </c>
      <c r="B66">
        <v>31.28</v>
      </c>
      <c r="C66" s="1">
        <v>43558</v>
      </c>
      <c r="D66">
        <v>24.47</v>
      </c>
      <c r="E66" s="1">
        <v>43558</v>
      </c>
      <c r="F66">
        <v>47.87</v>
      </c>
      <c r="G66" s="1">
        <v>43558</v>
      </c>
      <c r="H66">
        <v>30.69</v>
      </c>
      <c r="I66" s="1">
        <v>43558</v>
      </c>
      <c r="J66">
        <v>32.61</v>
      </c>
      <c r="K66" s="1">
        <v>43558</v>
      </c>
      <c r="L66">
        <v>21.25</v>
      </c>
      <c r="M66" s="1">
        <v>43558</v>
      </c>
      <c r="N66">
        <v>22.73</v>
      </c>
      <c r="O66" s="1">
        <v>43558</v>
      </c>
      <c r="P66">
        <v>19.170000000000002</v>
      </c>
      <c r="Q66" s="1">
        <v>43558</v>
      </c>
      <c r="R66">
        <v>27.53</v>
      </c>
      <c r="S66" s="30">
        <v>43558</v>
      </c>
      <c r="T66" s="3">
        <v>11.62</v>
      </c>
      <c r="U66" s="14">
        <v>43558</v>
      </c>
      <c r="V66" s="16">
        <v>11</v>
      </c>
      <c r="W66" s="107"/>
      <c r="X66" s="106"/>
    </row>
    <row r="67" spans="1:24" ht="15.6">
      <c r="A67" s="1">
        <v>43559</v>
      </c>
      <c r="B67">
        <v>31.32</v>
      </c>
      <c r="C67" s="1">
        <v>43559</v>
      </c>
      <c r="D67">
        <v>24.504999999999999</v>
      </c>
      <c r="E67" s="1">
        <v>43559</v>
      </c>
      <c r="F67">
        <v>47.74</v>
      </c>
      <c r="G67" s="1">
        <v>43559</v>
      </c>
      <c r="H67">
        <v>30.65</v>
      </c>
      <c r="I67" s="1">
        <v>43559</v>
      </c>
      <c r="J67">
        <v>32.79</v>
      </c>
      <c r="K67" s="1">
        <v>43559</v>
      </c>
      <c r="L67">
        <v>21.28</v>
      </c>
      <c r="M67" s="1">
        <v>43559</v>
      </c>
      <c r="N67">
        <v>22.73</v>
      </c>
      <c r="O67" s="1">
        <v>43559</v>
      </c>
      <c r="P67">
        <v>19.18</v>
      </c>
      <c r="Q67" s="1">
        <v>43559</v>
      </c>
      <c r="R67">
        <v>27.56</v>
      </c>
      <c r="S67" s="30">
        <v>43559</v>
      </c>
      <c r="T67" s="3">
        <v>11.63</v>
      </c>
      <c r="U67" s="14">
        <v>43559</v>
      </c>
      <c r="V67" s="16">
        <v>11.05</v>
      </c>
      <c r="W67" s="107"/>
      <c r="X67" s="106"/>
    </row>
    <row r="68" spans="1:24" ht="15.6">
      <c r="A68" s="1">
        <v>43560</v>
      </c>
      <c r="B68">
        <v>31.33</v>
      </c>
      <c r="C68" s="1">
        <v>43560</v>
      </c>
      <c r="D68">
        <v>24.624400000000001</v>
      </c>
      <c r="E68" s="1">
        <v>43560</v>
      </c>
      <c r="F68">
        <v>48.075000000000003</v>
      </c>
      <c r="G68" s="1">
        <v>43560</v>
      </c>
      <c r="H68">
        <v>30.74</v>
      </c>
      <c r="I68" s="1">
        <v>43560</v>
      </c>
      <c r="J68">
        <v>33.119999999999997</v>
      </c>
      <c r="K68" s="1">
        <v>43560</v>
      </c>
      <c r="L68">
        <v>21.27</v>
      </c>
      <c r="M68" s="1">
        <v>43560</v>
      </c>
      <c r="N68">
        <v>22.78</v>
      </c>
      <c r="O68" s="1">
        <v>43560</v>
      </c>
      <c r="P68">
        <v>19.190000000000001</v>
      </c>
      <c r="Q68" s="1">
        <v>43560</v>
      </c>
      <c r="R68">
        <v>27.55</v>
      </c>
      <c r="S68" s="30">
        <v>43560</v>
      </c>
      <c r="T68" s="3">
        <v>11.64</v>
      </c>
      <c r="U68" s="14">
        <v>43560</v>
      </c>
      <c r="V68" s="16">
        <v>11.14</v>
      </c>
      <c r="W68" s="107"/>
      <c r="X68" s="106"/>
    </row>
    <row r="69" spans="1:24" ht="15.6">
      <c r="A69" s="1">
        <v>43563</v>
      </c>
      <c r="B69">
        <v>31.28</v>
      </c>
      <c r="C69" s="1">
        <v>43563</v>
      </c>
      <c r="D69">
        <v>24.64</v>
      </c>
      <c r="E69" s="1">
        <v>43563</v>
      </c>
      <c r="F69">
        <v>47.86</v>
      </c>
      <c r="G69" s="1">
        <v>43563</v>
      </c>
      <c r="H69">
        <v>30.63</v>
      </c>
      <c r="I69" s="1">
        <v>43563</v>
      </c>
      <c r="J69">
        <v>32.92</v>
      </c>
      <c r="K69" s="1">
        <v>43563</v>
      </c>
      <c r="L69">
        <v>21.23</v>
      </c>
      <c r="M69" s="1">
        <v>43563</v>
      </c>
      <c r="N69">
        <v>22.74</v>
      </c>
      <c r="O69" s="1">
        <v>43563</v>
      </c>
      <c r="P69">
        <v>19.22</v>
      </c>
      <c r="Q69" s="1">
        <v>43563</v>
      </c>
      <c r="R69">
        <v>27.54</v>
      </c>
      <c r="S69" s="30">
        <v>43563</v>
      </c>
      <c r="T69" s="3">
        <v>11.61</v>
      </c>
      <c r="U69" s="14">
        <v>43563</v>
      </c>
      <c r="V69" s="16">
        <v>11.09</v>
      </c>
      <c r="W69" s="107"/>
      <c r="X69" s="106"/>
    </row>
    <row r="70" spans="1:24" ht="15.6">
      <c r="A70" s="1">
        <v>43564</v>
      </c>
      <c r="B70">
        <v>31.25</v>
      </c>
      <c r="C70" s="1">
        <v>43564</v>
      </c>
      <c r="D70">
        <v>24.53</v>
      </c>
      <c r="E70" s="1">
        <v>43564</v>
      </c>
      <c r="F70">
        <v>47.64</v>
      </c>
      <c r="G70" s="1">
        <v>43564</v>
      </c>
      <c r="H70">
        <v>30.41</v>
      </c>
      <c r="I70" s="1">
        <v>43564</v>
      </c>
      <c r="J70">
        <v>32.950000000000003</v>
      </c>
      <c r="K70" s="1">
        <v>43564</v>
      </c>
      <c r="L70">
        <v>21.26</v>
      </c>
      <c r="M70" s="1">
        <v>43564</v>
      </c>
      <c r="N70">
        <v>22.78</v>
      </c>
      <c r="O70" s="1">
        <v>43564</v>
      </c>
      <c r="P70">
        <v>19.21</v>
      </c>
      <c r="Q70" s="1">
        <v>43564</v>
      </c>
      <c r="R70">
        <v>27.55</v>
      </c>
      <c r="S70" s="30">
        <v>43564</v>
      </c>
      <c r="T70" s="3">
        <v>11.61</v>
      </c>
      <c r="U70" s="14">
        <v>43564</v>
      </c>
      <c r="V70" s="16">
        <v>11.09</v>
      </c>
      <c r="W70" s="107"/>
      <c r="X70" s="106"/>
    </row>
    <row r="71" spans="1:24" ht="15.6">
      <c r="A71" s="1">
        <v>43565</v>
      </c>
      <c r="B71">
        <v>31.33</v>
      </c>
      <c r="C71" s="1">
        <v>43565</v>
      </c>
      <c r="D71">
        <v>24.62</v>
      </c>
      <c r="E71" s="1">
        <v>43565</v>
      </c>
      <c r="F71">
        <v>47.8</v>
      </c>
      <c r="G71" s="1">
        <v>43565</v>
      </c>
      <c r="H71">
        <v>30.57</v>
      </c>
      <c r="I71" s="1">
        <v>43565</v>
      </c>
      <c r="J71">
        <v>33.07</v>
      </c>
      <c r="K71" s="1">
        <v>43565</v>
      </c>
      <c r="L71">
        <v>21.31</v>
      </c>
      <c r="M71" s="1">
        <v>43565</v>
      </c>
      <c r="N71">
        <v>22.91</v>
      </c>
      <c r="O71" s="1">
        <v>43565</v>
      </c>
      <c r="P71">
        <v>19.22</v>
      </c>
      <c r="Q71" s="1">
        <v>43565</v>
      </c>
      <c r="R71">
        <v>27.55</v>
      </c>
      <c r="S71" s="30">
        <v>43565</v>
      </c>
      <c r="T71" s="3">
        <v>11.63</v>
      </c>
      <c r="U71" s="14">
        <v>43565</v>
      </c>
      <c r="V71" s="16">
        <v>11.14</v>
      </c>
      <c r="W71" s="107"/>
      <c r="X71" s="106"/>
    </row>
    <row r="72" spans="1:24" ht="15.6">
      <c r="A72" s="1">
        <v>43566</v>
      </c>
      <c r="B72">
        <v>31.26</v>
      </c>
      <c r="C72" s="1">
        <v>43566</v>
      </c>
      <c r="D72">
        <v>24.68</v>
      </c>
      <c r="E72" s="1">
        <v>43566</v>
      </c>
      <c r="F72">
        <v>47.98</v>
      </c>
      <c r="G72" s="1">
        <v>43566</v>
      </c>
      <c r="H72">
        <v>30.6</v>
      </c>
      <c r="I72" s="1">
        <v>43566</v>
      </c>
      <c r="J72">
        <v>32.799999999999997</v>
      </c>
      <c r="K72" s="1">
        <v>43566</v>
      </c>
      <c r="L72">
        <v>21.26</v>
      </c>
      <c r="M72" s="1">
        <v>43566</v>
      </c>
      <c r="N72">
        <v>22.89</v>
      </c>
      <c r="O72" s="1">
        <v>43566</v>
      </c>
      <c r="P72">
        <v>19.29</v>
      </c>
      <c r="Q72" s="1">
        <v>43566</v>
      </c>
      <c r="R72">
        <v>27.53</v>
      </c>
      <c r="S72" s="30">
        <v>43566</v>
      </c>
      <c r="T72" s="3">
        <v>11.61</v>
      </c>
      <c r="U72" s="14">
        <v>43566</v>
      </c>
      <c r="V72" s="16">
        <v>11.11</v>
      </c>
      <c r="W72" s="107"/>
      <c r="X72" s="106"/>
    </row>
    <row r="73" spans="1:24" ht="15.6">
      <c r="A73" s="1">
        <v>43567</v>
      </c>
      <c r="B73">
        <v>31.18</v>
      </c>
      <c r="C73" s="1">
        <v>43567</v>
      </c>
      <c r="D73">
        <v>24.8</v>
      </c>
      <c r="E73" s="1">
        <v>43567</v>
      </c>
      <c r="F73">
        <v>48.16</v>
      </c>
      <c r="G73" s="1">
        <v>43567</v>
      </c>
      <c r="H73">
        <v>30.73</v>
      </c>
      <c r="I73" s="1">
        <v>43567</v>
      </c>
      <c r="J73">
        <v>32.93</v>
      </c>
      <c r="K73" s="1">
        <v>43567</v>
      </c>
      <c r="L73">
        <v>21.21</v>
      </c>
      <c r="M73" s="1">
        <v>43567</v>
      </c>
      <c r="N73">
        <v>22.85</v>
      </c>
      <c r="O73" s="1">
        <v>43567</v>
      </c>
      <c r="P73">
        <v>19.29</v>
      </c>
      <c r="Q73" s="1">
        <v>43567</v>
      </c>
      <c r="R73">
        <v>27.524999999999999</v>
      </c>
      <c r="S73" s="30">
        <v>43567</v>
      </c>
      <c r="T73" s="3">
        <v>11.59</v>
      </c>
      <c r="U73" s="14">
        <v>43567</v>
      </c>
      <c r="V73" s="16">
        <v>11.17</v>
      </c>
      <c r="W73" s="107"/>
      <c r="X73" s="106"/>
    </row>
    <row r="74" spans="1:24" ht="15.6">
      <c r="A74" s="1">
        <v>43570</v>
      </c>
      <c r="B74">
        <v>31.24</v>
      </c>
      <c r="C74" s="1">
        <v>43570</v>
      </c>
      <c r="D74">
        <v>24.89</v>
      </c>
      <c r="E74" s="1">
        <v>43570</v>
      </c>
      <c r="F74">
        <v>48.27</v>
      </c>
      <c r="G74" s="1">
        <v>43570</v>
      </c>
      <c r="H74">
        <v>30.89</v>
      </c>
      <c r="I74" s="1">
        <v>43570</v>
      </c>
      <c r="J74">
        <v>32.909999999999997</v>
      </c>
      <c r="K74" s="1">
        <v>43570</v>
      </c>
      <c r="L74">
        <v>21.27</v>
      </c>
      <c r="M74" s="1">
        <v>43570</v>
      </c>
      <c r="N74">
        <v>22.84</v>
      </c>
      <c r="O74" s="1">
        <v>43570</v>
      </c>
      <c r="P74">
        <v>19.22</v>
      </c>
      <c r="Q74" s="1">
        <v>43570</v>
      </c>
      <c r="R74">
        <v>27.55</v>
      </c>
      <c r="S74" s="30">
        <v>43570</v>
      </c>
      <c r="T74" s="3">
        <v>11.6</v>
      </c>
      <c r="U74" s="14">
        <v>43570</v>
      </c>
      <c r="V74" s="16">
        <v>11.12</v>
      </c>
      <c r="W74" s="107"/>
      <c r="X74" s="106"/>
    </row>
    <row r="75" spans="1:24" ht="15.6">
      <c r="A75" s="1">
        <v>43571</v>
      </c>
      <c r="B75">
        <v>31.17</v>
      </c>
      <c r="C75" s="1">
        <v>43571</v>
      </c>
      <c r="D75">
        <v>24.92</v>
      </c>
      <c r="E75" s="1">
        <v>43571</v>
      </c>
      <c r="F75">
        <v>48.25</v>
      </c>
      <c r="G75" s="1">
        <v>43571</v>
      </c>
      <c r="H75">
        <v>30.9</v>
      </c>
      <c r="I75" s="1">
        <v>43571</v>
      </c>
      <c r="J75">
        <v>33.11</v>
      </c>
      <c r="K75" s="1">
        <v>43571</v>
      </c>
      <c r="L75">
        <v>21.25</v>
      </c>
      <c r="M75" s="1">
        <v>43571</v>
      </c>
      <c r="N75">
        <v>22.78</v>
      </c>
      <c r="O75" s="1">
        <v>43571</v>
      </c>
      <c r="P75">
        <v>19.21</v>
      </c>
      <c r="Q75" s="1">
        <v>43571</v>
      </c>
      <c r="R75">
        <v>27.53</v>
      </c>
      <c r="S75" s="30">
        <v>43571</v>
      </c>
      <c r="T75" s="3">
        <v>11.58</v>
      </c>
      <c r="U75" s="14">
        <v>43571</v>
      </c>
      <c r="V75" s="16">
        <v>11.19</v>
      </c>
      <c r="W75" s="107"/>
      <c r="X75" s="106"/>
    </row>
    <row r="76" spans="1:24" ht="15.6">
      <c r="A76" s="1">
        <v>43572</v>
      </c>
      <c r="B76">
        <v>31.14</v>
      </c>
      <c r="C76" s="1">
        <v>43572</v>
      </c>
      <c r="D76">
        <v>24.96</v>
      </c>
      <c r="E76" s="1">
        <v>43572</v>
      </c>
      <c r="F76">
        <v>48.104999999999997</v>
      </c>
      <c r="G76" s="1">
        <v>43572</v>
      </c>
      <c r="H76">
        <v>30.94</v>
      </c>
      <c r="I76" s="1">
        <v>43572</v>
      </c>
      <c r="J76">
        <v>33.15</v>
      </c>
      <c r="K76" s="1">
        <v>43572</v>
      </c>
      <c r="L76">
        <v>21.25</v>
      </c>
      <c r="M76" s="1">
        <v>43572</v>
      </c>
      <c r="N76">
        <v>22.77</v>
      </c>
      <c r="O76" s="1">
        <v>43572</v>
      </c>
      <c r="P76">
        <v>19.260000000000002</v>
      </c>
      <c r="Q76" s="1">
        <v>43572</v>
      </c>
      <c r="R76">
        <v>27.53</v>
      </c>
      <c r="S76" s="30">
        <v>43572</v>
      </c>
      <c r="T76" s="3">
        <v>11.57</v>
      </c>
      <c r="U76" s="14">
        <v>43572</v>
      </c>
      <c r="V76" s="16">
        <v>11.22</v>
      </c>
      <c r="W76" s="107"/>
      <c r="X76" s="106"/>
    </row>
    <row r="77" spans="1:24" ht="15.6">
      <c r="A77" s="1">
        <v>43573</v>
      </c>
      <c r="B77">
        <v>31.23</v>
      </c>
      <c r="C77" s="1">
        <v>43573</v>
      </c>
      <c r="D77">
        <v>25.071300000000001</v>
      </c>
      <c r="E77" s="1">
        <v>43573</v>
      </c>
      <c r="F77">
        <v>48.32</v>
      </c>
      <c r="G77" s="1">
        <v>43573</v>
      </c>
      <c r="H77">
        <v>30.97</v>
      </c>
      <c r="I77" s="1">
        <v>43573</v>
      </c>
      <c r="J77">
        <v>33.229999999999997</v>
      </c>
      <c r="K77" s="1">
        <v>43573</v>
      </c>
      <c r="L77">
        <v>21.29</v>
      </c>
      <c r="M77" s="1">
        <v>43573</v>
      </c>
      <c r="N77">
        <v>22.77</v>
      </c>
      <c r="O77" s="1">
        <v>43573</v>
      </c>
      <c r="P77">
        <v>19.29</v>
      </c>
      <c r="Q77" s="1">
        <v>43573</v>
      </c>
      <c r="R77">
        <v>27.57</v>
      </c>
      <c r="S77" s="30">
        <v>43573</v>
      </c>
      <c r="T77" s="3">
        <v>11.61</v>
      </c>
      <c r="U77" s="14">
        <v>43573</v>
      </c>
      <c r="V77" s="16">
        <v>11.22</v>
      </c>
      <c r="W77" s="107"/>
      <c r="X77" s="106"/>
    </row>
    <row r="78" spans="1:24" ht="15.6">
      <c r="A78" s="1">
        <v>43577</v>
      </c>
      <c r="B78">
        <v>31.18</v>
      </c>
      <c r="C78" s="1">
        <v>43577</v>
      </c>
      <c r="D78">
        <v>25.02</v>
      </c>
      <c r="E78" s="1">
        <v>43577</v>
      </c>
      <c r="F78">
        <v>48.24</v>
      </c>
      <c r="G78" s="1">
        <v>43577</v>
      </c>
      <c r="H78">
        <v>30.89</v>
      </c>
      <c r="I78" s="1">
        <v>43577</v>
      </c>
      <c r="J78">
        <v>32.950000000000003</v>
      </c>
      <c r="K78" s="1">
        <v>43577</v>
      </c>
      <c r="L78">
        <v>21.28</v>
      </c>
      <c r="M78" s="1">
        <v>43577</v>
      </c>
      <c r="N78">
        <v>22.75</v>
      </c>
      <c r="O78" s="1">
        <v>43577</v>
      </c>
      <c r="P78">
        <v>19.260000000000002</v>
      </c>
      <c r="Q78" s="1">
        <v>43577</v>
      </c>
      <c r="R78">
        <v>27.55</v>
      </c>
      <c r="S78" s="30">
        <v>43577</v>
      </c>
      <c r="T78" s="3">
        <v>11.59</v>
      </c>
      <c r="U78" s="14">
        <v>43577</v>
      </c>
      <c r="V78" s="16">
        <v>11.15</v>
      </c>
      <c r="W78" s="107"/>
      <c r="X78" s="106"/>
    </row>
    <row r="79" spans="1:24" ht="15.6">
      <c r="A79" s="1">
        <v>43578</v>
      </c>
      <c r="B79">
        <v>31.25</v>
      </c>
      <c r="C79" s="1">
        <v>43578</v>
      </c>
      <c r="D79">
        <v>25.1891</v>
      </c>
      <c r="E79" s="1">
        <v>43578</v>
      </c>
      <c r="F79">
        <v>48.98</v>
      </c>
      <c r="G79" s="1">
        <v>43578</v>
      </c>
      <c r="H79">
        <v>31.12</v>
      </c>
      <c r="I79" s="1">
        <v>43578</v>
      </c>
      <c r="J79">
        <v>33.22</v>
      </c>
      <c r="K79" s="1">
        <v>43578</v>
      </c>
      <c r="L79">
        <v>21.3</v>
      </c>
      <c r="M79" s="1">
        <v>43578</v>
      </c>
      <c r="N79">
        <v>22.82</v>
      </c>
      <c r="O79" s="1">
        <v>43578</v>
      </c>
      <c r="P79">
        <v>19.22</v>
      </c>
      <c r="Q79" s="1">
        <v>43578</v>
      </c>
      <c r="R79">
        <v>27.58</v>
      </c>
      <c r="S79" s="30">
        <v>43578</v>
      </c>
      <c r="T79" s="3">
        <v>11.62</v>
      </c>
      <c r="U79" s="14">
        <v>43578</v>
      </c>
      <c r="V79" s="16">
        <v>11.22</v>
      </c>
      <c r="W79" s="107"/>
      <c r="X79" s="106"/>
    </row>
    <row r="80" spans="1:24" ht="15.6">
      <c r="A80" s="1">
        <v>43579</v>
      </c>
      <c r="B80">
        <v>31.36</v>
      </c>
      <c r="C80" s="1">
        <v>43579</v>
      </c>
      <c r="D80">
        <v>25.04</v>
      </c>
      <c r="E80" s="1">
        <v>43579</v>
      </c>
      <c r="F80">
        <v>49.07</v>
      </c>
      <c r="G80" s="1">
        <v>43579</v>
      </c>
      <c r="H80">
        <v>31.04</v>
      </c>
      <c r="I80" s="1">
        <v>43579</v>
      </c>
      <c r="J80">
        <v>32.9</v>
      </c>
      <c r="K80" s="1">
        <v>43579</v>
      </c>
      <c r="L80">
        <v>21.34</v>
      </c>
      <c r="M80" s="1">
        <v>43579</v>
      </c>
      <c r="N80">
        <v>22.86</v>
      </c>
      <c r="O80" s="1">
        <v>43579</v>
      </c>
      <c r="P80">
        <v>19.215</v>
      </c>
      <c r="Q80" s="1">
        <v>43579</v>
      </c>
      <c r="R80">
        <v>27.6</v>
      </c>
      <c r="S80" s="30">
        <v>43579</v>
      </c>
      <c r="T80" s="3">
        <v>11.68</v>
      </c>
      <c r="U80" s="14">
        <v>43579</v>
      </c>
      <c r="V80" s="16">
        <v>11.18</v>
      </c>
      <c r="W80" s="107"/>
      <c r="X80" s="106"/>
    </row>
    <row r="81" spans="1:24" ht="15.6">
      <c r="A81" s="1">
        <v>43580</v>
      </c>
      <c r="B81">
        <v>31.32</v>
      </c>
      <c r="C81" s="1">
        <v>43580</v>
      </c>
      <c r="D81">
        <v>25.053100000000001</v>
      </c>
      <c r="E81" s="1">
        <v>43580</v>
      </c>
      <c r="F81">
        <v>49.07</v>
      </c>
      <c r="G81" s="1">
        <v>43580</v>
      </c>
      <c r="H81">
        <v>31</v>
      </c>
      <c r="I81" s="1">
        <v>43580</v>
      </c>
      <c r="J81">
        <v>32.85</v>
      </c>
      <c r="K81" s="1">
        <v>43580</v>
      </c>
      <c r="L81">
        <v>21.3</v>
      </c>
      <c r="M81" s="1">
        <v>43580</v>
      </c>
      <c r="N81">
        <v>22.85</v>
      </c>
      <c r="O81" s="1">
        <v>43580</v>
      </c>
      <c r="P81">
        <v>19.149999999999999</v>
      </c>
      <c r="Q81" s="1">
        <v>43580</v>
      </c>
      <c r="R81">
        <v>27.57</v>
      </c>
      <c r="S81" s="30">
        <v>43580</v>
      </c>
      <c r="T81" s="3">
        <v>11.67</v>
      </c>
      <c r="U81" s="14">
        <v>43580</v>
      </c>
      <c r="V81" s="16">
        <v>11.11</v>
      </c>
      <c r="W81" s="107"/>
      <c r="X81" s="106"/>
    </row>
    <row r="82" spans="1:24" ht="15.6">
      <c r="A82" s="1">
        <v>43581</v>
      </c>
      <c r="B82">
        <v>31.37</v>
      </c>
      <c r="C82" s="1">
        <v>43581</v>
      </c>
      <c r="D82">
        <v>25.12</v>
      </c>
      <c r="E82" s="1">
        <v>43581</v>
      </c>
      <c r="F82">
        <v>49.15</v>
      </c>
      <c r="G82" s="1">
        <v>43581</v>
      </c>
      <c r="H82">
        <v>31.08</v>
      </c>
      <c r="I82" s="1">
        <v>43581</v>
      </c>
      <c r="J82">
        <v>32.880000000000003</v>
      </c>
      <c r="K82" s="1">
        <v>43581</v>
      </c>
      <c r="L82">
        <v>21.35</v>
      </c>
      <c r="M82" s="1">
        <v>43581</v>
      </c>
      <c r="N82">
        <v>22.91</v>
      </c>
      <c r="O82" s="1">
        <v>43581</v>
      </c>
      <c r="P82">
        <v>19.16</v>
      </c>
      <c r="Q82" s="1">
        <v>43581</v>
      </c>
      <c r="R82">
        <v>27.58</v>
      </c>
      <c r="S82" s="30">
        <v>43581</v>
      </c>
      <c r="T82" s="3">
        <v>11.68</v>
      </c>
      <c r="U82" s="14">
        <v>43581</v>
      </c>
      <c r="V82" s="16">
        <v>11.14</v>
      </c>
      <c r="W82" s="107"/>
      <c r="X82" s="106"/>
    </row>
    <row r="83" spans="1:24" ht="15.6">
      <c r="A83" s="1">
        <v>43584</v>
      </c>
      <c r="B83">
        <v>31.3</v>
      </c>
      <c r="C83" s="1">
        <v>43584</v>
      </c>
      <c r="D83">
        <v>25.1</v>
      </c>
      <c r="E83" s="1">
        <v>43584</v>
      </c>
      <c r="F83">
        <v>49.2</v>
      </c>
      <c r="G83" s="1">
        <v>43584</v>
      </c>
      <c r="H83">
        <v>31.15</v>
      </c>
      <c r="I83" s="1">
        <v>43584</v>
      </c>
      <c r="J83">
        <v>32.92</v>
      </c>
      <c r="K83" s="1">
        <v>43584</v>
      </c>
      <c r="L83">
        <v>21.34</v>
      </c>
      <c r="M83" s="1">
        <v>43584</v>
      </c>
      <c r="N83">
        <v>22.835000000000001</v>
      </c>
      <c r="O83" s="1">
        <v>43584</v>
      </c>
      <c r="P83">
        <v>19.13</v>
      </c>
      <c r="Q83" s="1">
        <v>43584</v>
      </c>
      <c r="R83">
        <v>27.57</v>
      </c>
      <c r="S83" s="30">
        <v>43584</v>
      </c>
      <c r="T83" s="3">
        <v>11.66</v>
      </c>
      <c r="U83" s="14">
        <v>43584</v>
      </c>
      <c r="V83" s="16">
        <v>11.17</v>
      </c>
      <c r="W83" s="107"/>
      <c r="X83" s="106"/>
    </row>
    <row r="84" spans="1:24" ht="15.6">
      <c r="A84" s="1">
        <v>43585</v>
      </c>
      <c r="B84">
        <v>31.31</v>
      </c>
      <c r="C84" s="1">
        <v>43585</v>
      </c>
      <c r="D84">
        <v>25.08</v>
      </c>
      <c r="E84" s="1">
        <v>43585</v>
      </c>
      <c r="F84">
        <v>49.09</v>
      </c>
      <c r="G84" s="1">
        <v>43585</v>
      </c>
      <c r="H84">
        <v>31.202100000000002</v>
      </c>
      <c r="I84" s="1">
        <v>43585</v>
      </c>
      <c r="J84">
        <v>32.799999999999997</v>
      </c>
      <c r="K84" s="1">
        <v>43585</v>
      </c>
      <c r="L84">
        <v>21.37</v>
      </c>
      <c r="M84" s="1">
        <v>43585</v>
      </c>
      <c r="N84">
        <v>22.84</v>
      </c>
      <c r="O84" s="1">
        <v>43585</v>
      </c>
      <c r="P84">
        <v>19.21</v>
      </c>
      <c r="Q84" s="1">
        <v>43585</v>
      </c>
      <c r="R84">
        <v>27.58</v>
      </c>
      <c r="S84" s="30">
        <v>43585</v>
      </c>
      <c r="T84" s="3">
        <v>11.65</v>
      </c>
      <c r="U84" s="14">
        <v>43585</v>
      </c>
      <c r="V84" s="16">
        <v>11.12</v>
      </c>
      <c r="W84" s="107"/>
      <c r="X84" s="106"/>
    </row>
    <row r="85" spans="1:24" ht="15.6">
      <c r="A85" s="1">
        <v>43586</v>
      </c>
      <c r="B85">
        <v>31.35</v>
      </c>
      <c r="C85" s="1">
        <v>43586</v>
      </c>
      <c r="D85">
        <v>24.97</v>
      </c>
      <c r="E85" s="1">
        <v>43586</v>
      </c>
      <c r="F85">
        <v>48.87</v>
      </c>
      <c r="G85" s="1">
        <v>43586</v>
      </c>
      <c r="H85">
        <v>31.01</v>
      </c>
      <c r="I85" s="1">
        <v>43586</v>
      </c>
      <c r="J85">
        <v>32.67</v>
      </c>
      <c r="K85" s="1">
        <v>43586</v>
      </c>
      <c r="L85">
        <v>21.39</v>
      </c>
      <c r="M85" s="1">
        <v>43586</v>
      </c>
      <c r="N85">
        <v>22.84</v>
      </c>
      <c r="O85" s="1">
        <v>43586</v>
      </c>
      <c r="P85">
        <v>19.18</v>
      </c>
      <c r="Q85" s="1">
        <v>43586</v>
      </c>
      <c r="R85">
        <v>27.56</v>
      </c>
      <c r="S85" s="30">
        <v>43586</v>
      </c>
      <c r="T85" s="3">
        <v>11.67</v>
      </c>
      <c r="U85" s="14">
        <v>43586</v>
      </c>
      <c r="V85" s="16">
        <v>11.1</v>
      </c>
      <c r="W85" s="107"/>
      <c r="X85" s="106"/>
    </row>
    <row r="86" spans="1:24" ht="15.6">
      <c r="A86" s="1">
        <v>43587</v>
      </c>
      <c r="B86">
        <v>31.19</v>
      </c>
      <c r="C86" s="1">
        <v>43587</v>
      </c>
      <c r="D86">
        <v>24.8704</v>
      </c>
      <c r="E86" s="1">
        <v>43587</v>
      </c>
      <c r="F86">
        <v>48.81</v>
      </c>
      <c r="G86" s="1">
        <v>43587</v>
      </c>
      <c r="H86">
        <v>30.99</v>
      </c>
      <c r="I86" s="1">
        <v>43587</v>
      </c>
      <c r="J86">
        <v>32.799999999999997</v>
      </c>
      <c r="K86" s="1">
        <v>43587</v>
      </c>
      <c r="L86">
        <v>21.29</v>
      </c>
      <c r="M86" s="1">
        <v>43587</v>
      </c>
      <c r="N86">
        <v>22.74</v>
      </c>
      <c r="O86" s="1">
        <v>43587</v>
      </c>
      <c r="P86">
        <v>19.16</v>
      </c>
      <c r="Q86" s="1">
        <v>43587</v>
      </c>
      <c r="R86">
        <v>27.54</v>
      </c>
      <c r="S86" s="30">
        <v>43587</v>
      </c>
      <c r="T86" s="3">
        <v>11.62</v>
      </c>
      <c r="U86" s="14">
        <v>43587</v>
      </c>
      <c r="V86" s="16">
        <v>11.16</v>
      </c>
      <c r="W86" s="107"/>
      <c r="X86" s="106"/>
    </row>
    <row r="87" spans="1:24" ht="15.6">
      <c r="A87" s="1">
        <v>43588</v>
      </c>
      <c r="B87">
        <v>31.24</v>
      </c>
      <c r="C87" s="1">
        <v>43588</v>
      </c>
      <c r="D87">
        <v>25.02</v>
      </c>
      <c r="E87" s="1">
        <v>43588</v>
      </c>
      <c r="F87">
        <v>49.17</v>
      </c>
      <c r="G87" s="1">
        <v>43588</v>
      </c>
      <c r="H87">
        <v>31.22</v>
      </c>
      <c r="I87" s="1">
        <v>43588</v>
      </c>
      <c r="J87">
        <v>33.07</v>
      </c>
      <c r="K87" s="1">
        <v>43588</v>
      </c>
      <c r="L87">
        <v>21.3</v>
      </c>
      <c r="M87" s="1">
        <v>43588</v>
      </c>
      <c r="N87">
        <v>22.83</v>
      </c>
      <c r="O87" s="1">
        <v>43588</v>
      </c>
      <c r="P87">
        <v>19.16</v>
      </c>
      <c r="Q87" s="1">
        <v>43588</v>
      </c>
      <c r="R87">
        <v>27.52</v>
      </c>
      <c r="S87" s="30">
        <v>43588</v>
      </c>
      <c r="T87" s="3">
        <v>11.62</v>
      </c>
      <c r="U87" s="14">
        <v>43588</v>
      </c>
      <c r="V87" s="16">
        <v>11.22</v>
      </c>
      <c r="W87" s="107"/>
      <c r="X87" s="106"/>
    </row>
    <row r="88" spans="1:24" ht="15.6">
      <c r="A88" s="1">
        <v>43591</v>
      </c>
      <c r="B88">
        <v>31.3</v>
      </c>
      <c r="C88" s="1">
        <v>43591</v>
      </c>
      <c r="D88">
        <v>25.006499999999999</v>
      </c>
      <c r="E88" s="1">
        <v>43591</v>
      </c>
      <c r="F88">
        <v>49</v>
      </c>
      <c r="G88" s="1">
        <v>43591</v>
      </c>
      <c r="H88">
        <v>30.93</v>
      </c>
      <c r="I88" s="1">
        <v>43591</v>
      </c>
      <c r="J88">
        <v>32.46</v>
      </c>
      <c r="K88" s="1">
        <v>43591</v>
      </c>
      <c r="L88">
        <v>21.33</v>
      </c>
      <c r="M88" s="1">
        <v>43591</v>
      </c>
      <c r="N88">
        <v>22.875</v>
      </c>
      <c r="O88" s="1">
        <v>43591</v>
      </c>
      <c r="P88">
        <v>19.2</v>
      </c>
      <c r="Q88" s="1">
        <v>43591</v>
      </c>
      <c r="R88">
        <v>27.54</v>
      </c>
      <c r="S88" s="30">
        <v>43591</v>
      </c>
      <c r="T88" s="3">
        <v>11.65</v>
      </c>
      <c r="U88" s="14">
        <v>43591</v>
      </c>
      <c r="V88" s="16">
        <v>11.05</v>
      </c>
      <c r="W88" s="107"/>
      <c r="X88" s="106"/>
    </row>
    <row r="89" spans="1:24" ht="15.6">
      <c r="A89" s="1">
        <v>43592</v>
      </c>
      <c r="B89">
        <v>31.41</v>
      </c>
      <c r="C89" s="1">
        <v>43592</v>
      </c>
      <c r="D89">
        <v>24.802299999999999</v>
      </c>
      <c r="E89" s="1">
        <v>43592</v>
      </c>
      <c r="F89">
        <v>48.31</v>
      </c>
      <c r="G89" s="1">
        <v>43592</v>
      </c>
      <c r="H89">
        <v>30.47</v>
      </c>
      <c r="I89" s="1">
        <v>43592</v>
      </c>
      <c r="J89">
        <v>31.8</v>
      </c>
      <c r="K89" s="1">
        <v>43592</v>
      </c>
      <c r="L89">
        <v>21.41</v>
      </c>
      <c r="M89" s="1">
        <v>43592</v>
      </c>
      <c r="N89">
        <v>22.9</v>
      </c>
      <c r="O89" s="1">
        <v>43592</v>
      </c>
      <c r="P89">
        <v>19.11</v>
      </c>
      <c r="Q89" s="1">
        <v>43592</v>
      </c>
      <c r="R89">
        <v>27.57</v>
      </c>
      <c r="S89" s="30">
        <v>43592</v>
      </c>
      <c r="T89" s="3">
        <v>11.68</v>
      </c>
      <c r="U89" s="14">
        <v>43592</v>
      </c>
      <c r="V89" s="16">
        <v>10.92</v>
      </c>
      <c r="W89" s="107"/>
      <c r="X89" s="106"/>
    </row>
    <row r="90" spans="1:24" ht="15.6">
      <c r="A90" s="1">
        <v>43593</v>
      </c>
      <c r="B90">
        <v>31.37</v>
      </c>
      <c r="C90" s="1">
        <v>43593</v>
      </c>
      <c r="D90">
        <v>24.861699999999999</v>
      </c>
      <c r="E90" s="1">
        <v>43593</v>
      </c>
      <c r="F90">
        <v>48.28</v>
      </c>
      <c r="G90" s="1">
        <v>43593</v>
      </c>
      <c r="H90">
        <v>30.52</v>
      </c>
      <c r="I90" s="1">
        <v>43593</v>
      </c>
      <c r="J90">
        <v>31.88</v>
      </c>
      <c r="K90" s="1">
        <v>43593</v>
      </c>
      <c r="L90">
        <v>21.4</v>
      </c>
      <c r="M90" s="1">
        <v>43593</v>
      </c>
      <c r="N90">
        <v>22.81</v>
      </c>
      <c r="O90" s="1">
        <v>43593</v>
      </c>
      <c r="P90">
        <v>19.09</v>
      </c>
      <c r="Q90" s="1">
        <v>43593</v>
      </c>
      <c r="R90">
        <v>27.57</v>
      </c>
      <c r="S90" s="30">
        <v>43593</v>
      </c>
      <c r="T90" s="3">
        <v>11.67</v>
      </c>
      <c r="U90" s="14">
        <v>43593</v>
      </c>
      <c r="V90" s="16">
        <v>10.9</v>
      </c>
      <c r="W90" s="107"/>
      <c r="X90" s="106"/>
    </row>
    <row r="91" spans="1:24" ht="15.6">
      <c r="A91" s="1">
        <v>43594</v>
      </c>
      <c r="B91">
        <v>31.43</v>
      </c>
      <c r="C91" s="1">
        <v>43594</v>
      </c>
      <c r="D91">
        <v>24.72</v>
      </c>
      <c r="E91" s="1">
        <v>43594</v>
      </c>
      <c r="F91">
        <v>48.06</v>
      </c>
      <c r="G91" s="1">
        <v>43594</v>
      </c>
      <c r="H91">
        <v>30.33</v>
      </c>
      <c r="I91" s="1">
        <v>43594</v>
      </c>
      <c r="J91">
        <v>31.3</v>
      </c>
      <c r="K91" s="1">
        <v>43594</v>
      </c>
      <c r="L91">
        <v>21.38</v>
      </c>
      <c r="M91" s="1">
        <v>43594</v>
      </c>
      <c r="N91">
        <v>22.82</v>
      </c>
      <c r="O91" s="1">
        <v>43594</v>
      </c>
      <c r="P91">
        <v>19.02</v>
      </c>
      <c r="Q91" s="1">
        <v>43594</v>
      </c>
      <c r="R91">
        <v>27.58</v>
      </c>
      <c r="S91" s="30">
        <v>43594</v>
      </c>
      <c r="T91" s="3">
        <v>11.68</v>
      </c>
      <c r="U91" s="14">
        <v>43594</v>
      </c>
      <c r="V91" s="16">
        <v>10.71</v>
      </c>
      <c r="W91" s="107"/>
      <c r="X91" s="106"/>
    </row>
    <row r="92" spans="1:24" ht="15.6">
      <c r="A92" s="1">
        <v>43595</v>
      </c>
      <c r="B92">
        <v>31.33</v>
      </c>
      <c r="C92" s="1">
        <v>43595</v>
      </c>
      <c r="D92">
        <v>24.669699999999999</v>
      </c>
      <c r="E92" s="1">
        <v>43595</v>
      </c>
      <c r="F92">
        <v>48.07</v>
      </c>
      <c r="G92" s="1">
        <v>43595</v>
      </c>
      <c r="H92">
        <v>30.184799999999999</v>
      </c>
      <c r="I92" s="1">
        <v>43595</v>
      </c>
      <c r="J92">
        <v>31.35</v>
      </c>
      <c r="K92" s="1">
        <v>43595</v>
      </c>
      <c r="L92">
        <v>21.36</v>
      </c>
      <c r="M92" s="1">
        <v>43595</v>
      </c>
      <c r="N92">
        <v>22.82</v>
      </c>
      <c r="O92" s="1">
        <v>43595</v>
      </c>
      <c r="P92">
        <v>19.07</v>
      </c>
      <c r="Q92" s="1">
        <v>43595</v>
      </c>
      <c r="R92">
        <v>27.55</v>
      </c>
      <c r="S92" s="30">
        <v>43595</v>
      </c>
      <c r="T92" s="3">
        <v>11.66</v>
      </c>
      <c r="U92" s="14">
        <v>43595</v>
      </c>
      <c r="V92" s="16">
        <v>10.73</v>
      </c>
      <c r="W92" s="107"/>
      <c r="X92" s="106"/>
    </row>
    <row r="93" spans="1:24" ht="15.6">
      <c r="A93" s="1">
        <v>43598</v>
      </c>
      <c r="B93">
        <v>31.49</v>
      </c>
      <c r="C93" s="1">
        <v>43598</v>
      </c>
      <c r="D93">
        <v>24.46</v>
      </c>
      <c r="E93" s="1">
        <v>43598</v>
      </c>
      <c r="F93">
        <v>47.16</v>
      </c>
      <c r="G93" s="1">
        <v>43598</v>
      </c>
      <c r="H93">
        <v>29.82</v>
      </c>
      <c r="I93" s="1">
        <v>43598</v>
      </c>
      <c r="J93">
        <v>30.48</v>
      </c>
      <c r="K93" s="1">
        <v>43598</v>
      </c>
      <c r="L93">
        <v>21.43</v>
      </c>
      <c r="M93" s="1">
        <v>43598</v>
      </c>
      <c r="N93">
        <v>22.83</v>
      </c>
      <c r="O93" s="1">
        <v>43598</v>
      </c>
      <c r="P93">
        <v>18.88</v>
      </c>
      <c r="Q93" s="1">
        <v>43598</v>
      </c>
      <c r="R93">
        <v>27.58</v>
      </c>
      <c r="S93" s="30">
        <v>43598</v>
      </c>
      <c r="T93" s="3">
        <v>11.7</v>
      </c>
      <c r="U93" s="14">
        <v>43598</v>
      </c>
      <c r="V93" s="16">
        <v>10.46</v>
      </c>
      <c r="W93" s="107"/>
      <c r="X93" s="106"/>
    </row>
    <row r="94" spans="1:24" ht="15.6">
      <c r="A94" s="1">
        <v>43599</v>
      </c>
      <c r="B94">
        <v>31.43</v>
      </c>
      <c r="C94" s="1">
        <v>43599</v>
      </c>
      <c r="D94">
        <v>24.61</v>
      </c>
      <c r="E94" s="1">
        <v>43599</v>
      </c>
      <c r="F94">
        <v>47.5</v>
      </c>
      <c r="G94" s="1">
        <v>43599</v>
      </c>
      <c r="H94">
        <v>30.09</v>
      </c>
      <c r="I94" s="1">
        <v>43599</v>
      </c>
      <c r="J94">
        <v>30.89</v>
      </c>
      <c r="K94" s="1">
        <v>43599</v>
      </c>
      <c r="L94">
        <v>21.4</v>
      </c>
      <c r="M94" s="1">
        <v>43599</v>
      </c>
      <c r="N94">
        <v>22.869199999999999</v>
      </c>
      <c r="O94" s="1">
        <v>43599</v>
      </c>
      <c r="P94">
        <v>19</v>
      </c>
      <c r="Q94" s="1">
        <v>43599</v>
      </c>
      <c r="R94">
        <v>27.565000000000001</v>
      </c>
      <c r="S94" s="30">
        <v>43599</v>
      </c>
      <c r="T94" s="3">
        <v>11.69</v>
      </c>
      <c r="U94" s="14">
        <v>43599</v>
      </c>
      <c r="V94" s="16">
        <v>10.52</v>
      </c>
      <c r="W94" s="107"/>
      <c r="X94" s="106"/>
    </row>
    <row r="95" spans="1:24" ht="15.6">
      <c r="A95" s="1">
        <v>43600</v>
      </c>
      <c r="B95">
        <v>31.5</v>
      </c>
      <c r="C95" s="1">
        <v>43600</v>
      </c>
      <c r="D95">
        <v>24.679200000000002</v>
      </c>
      <c r="E95" s="1">
        <v>43600</v>
      </c>
      <c r="F95">
        <v>47.71</v>
      </c>
      <c r="G95" s="1">
        <v>43600</v>
      </c>
      <c r="H95">
        <v>30.18</v>
      </c>
      <c r="I95" s="1">
        <v>43600</v>
      </c>
      <c r="J95">
        <v>30.87</v>
      </c>
      <c r="K95" s="1">
        <v>43600</v>
      </c>
      <c r="L95">
        <v>21.44</v>
      </c>
      <c r="M95" s="1">
        <v>43600</v>
      </c>
      <c r="N95">
        <v>22.93</v>
      </c>
      <c r="O95" s="1">
        <v>43600</v>
      </c>
      <c r="P95">
        <v>19.100000000000001</v>
      </c>
      <c r="Q95" s="1">
        <v>43600</v>
      </c>
      <c r="R95">
        <v>27.6</v>
      </c>
      <c r="S95" s="30">
        <v>43600</v>
      </c>
      <c r="T95" s="3">
        <v>11.71</v>
      </c>
      <c r="U95" s="14">
        <v>43600</v>
      </c>
      <c r="V95" s="16">
        <v>10.56</v>
      </c>
      <c r="W95" s="107"/>
      <c r="X95" s="106"/>
    </row>
    <row r="96" spans="1:24" ht="15.6">
      <c r="A96" s="1">
        <v>43601</v>
      </c>
      <c r="B96">
        <v>31.5</v>
      </c>
      <c r="C96" s="1">
        <v>43601</v>
      </c>
      <c r="D96">
        <v>24.89</v>
      </c>
      <c r="E96" s="1">
        <v>43601</v>
      </c>
      <c r="F96">
        <v>48.18</v>
      </c>
      <c r="G96" s="1">
        <v>43601</v>
      </c>
      <c r="H96">
        <v>30.43</v>
      </c>
      <c r="I96" s="1">
        <v>43601</v>
      </c>
      <c r="J96">
        <v>30.79</v>
      </c>
      <c r="K96" s="1">
        <v>43601</v>
      </c>
      <c r="L96">
        <v>21.45</v>
      </c>
      <c r="M96" s="1">
        <v>43601</v>
      </c>
      <c r="N96">
        <v>22.9</v>
      </c>
      <c r="O96" s="1">
        <v>43601</v>
      </c>
      <c r="P96">
        <v>19.05</v>
      </c>
      <c r="Q96" s="1">
        <v>43601</v>
      </c>
      <c r="R96">
        <v>27.6</v>
      </c>
      <c r="S96" s="30">
        <v>43601</v>
      </c>
      <c r="T96" s="3">
        <v>11.71</v>
      </c>
      <c r="U96" s="14">
        <v>43601</v>
      </c>
      <c r="V96" s="16">
        <v>10.55</v>
      </c>
      <c r="W96" s="107"/>
      <c r="X96" s="106"/>
    </row>
    <row r="97" spans="1:24" ht="15.6">
      <c r="A97" s="1">
        <v>43602</v>
      </c>
      <c r="B97">
        <v>31.51</v>
      </c>
      <c r="C97" s="1">
        <v>43602</v>
      </c>
      <c r="D97">
        <v>24.8</v>
      </c>
      <c r="E97" s="1">
        <v>43602</v>
      </c>
      <c r="F97">
        <v>47.92</v>
      </c>
      <c r="G97" s="1">
        <v>43602</v>
      </c>
      <c r="H97">
        <v>30.25</v>
      </c>
      <c r="I97" s="1">
        <v>43602</v>
      </c>
      <c r="J97">
        <v>30.265000000000001</v>
      </c>
      <c r="K97" s="1">
        <v>43602</v>
      </c>
      <c r="L97">
        <v>21.44</v>
      </c>
      <c r="M97" s="1">
        <v>43602</v>
      </c>
      <c r="N97">
        <v>22.9</v>
      </c>
      <c r="O97" s="1">
        <v>43602</v>
      </c>
      <c r="P97">
        <v>19.03</v>
      </c>
      <c r="Q97" s="1">
        <v>43602</v>
      </c>
      <c r="R97">
        <v>27.59</v>
      </c>
      <c r="S97" s="30">
        <v>43602</v>
      </c>
      <c r="T97" s="3">
        <v>11.7</v>
      </c>
      <c r="U97" s="14">
        <v>43602</v>
      </c>
      <c r="V97" s="16">
        <v>10.38</v>
      </c>
      <c r="W97" s="107"/>
      <c r="X97" s="106"/>
    </row>
    <row r="98" spans="1:24" ht="15.6">
      <c r="A98" s="1">
        <v>43606</v>
      </c>
      <c r="B98">
        <v>31.36</v>
      </c>
      <c r="C98" s="1">
        <v>43606</v>
      </c>
      <c r="D98">
        <v>24.859300000000001</v>
      </c>
      <c r="E98" s="1">
        <v>43606</v>
      </c>
      <c r="F98">
        <v>47.81</v>
      </c>
      <c r="G98" s="1">
        <v>43606</v>
      </c>
      <c r="H98">
        <v>30.18</v>
      </c>
      <c r="I98" s="1">
        <v>43606</v>
      </c>
      <c r="J98">
        <v>30.33</v>
      </c>
      <c r="K98" s="1">
        <v>43606</v>
      </c>
      <c r="L98">
        <v>21.34</v>
      </c>
      <c r="M98" s="1">
        <v>43606</v>
      </c>
      <c r="N98">
        <v>22.84</v>
      </c>
      <c r="O98" s="1">
        <v>43606</v>
      </c>
      <c r="P98">
        <v>19.12</v>
      </c>
      <c r="Q98" s="1">
        <v>43606</v>
      </c>
      <c r="R98">
        <v>27.55</v>
      </c>
      <c r="S98" s="30">
        <v>43606</v>
      </c>
      <c r="T98" s="3">
        <v>11.66</v>
      </c>
      <c r="U98" s="14">
        <v>43606</v>
      </c>
      <c r="V98" s="16">
        <v>10.39</v>
      </c>
      <c r="W98" s="107"/>
      <c r="X98" s="106"/>
    </row>
    <row r="99" spans="1:24" ht="15.6">
      <c r="A99" s="1">
        <v>43607</v>
      </c>
      <c r="B99">
        <v>31.4</v>
      </c>
      <c r="C99" s="1">
        <v>43607</v>
      </c>
      <c r="D99">
        <v>24.72</v>
      </c>
      <c r="E99" s="1">
        <v>43607</v>
      </c>
      <c r="F99">
        <v>47.77</v>
      </c>
      <c r="G99" s="1">
        <v>43607</v>
      </c>
      <c r="H99">
        <v>30.1</v>
      </c>
      <c r="I99" s="1">
        <v>43607</v>
      </c>
      <c r="J99">
        <v>30.3</v>
      </c>
      <c r="K99" s="1">
        <v>43607</v>
      </c>
      <c r="L99">
        <v>21.37</v>
      </c>
      <c r="M99" s="1">
        <v>43607</v>
      </c>
      <c r="N99">
        <v>22.89</v>
      </c>
      <c r="O99" s="1">
        <v>43607</v>
      </c>
      <c r="P99">
        <v>19.05</v>
      </c>
      <c r="Q99" s="1">
        <v>43607</v>
      </c>
      <c r="R99">
        <v>27.55</v>
      </c>
      <c r="S99" s="30">
        <v>43607</v>
      </c>
      <c r="T99" s="3">
        <v>11.67</v>
      </c>
      <c r="U99" s="14">
        <v>43607</v>
      </c>
      <c r="V99" s="16">
        <v>10.38</v>
      </c>
      <c r="W99" s="107"/>
      <c r="X99" s="106"/>
    </row>
    <row r="100" spans="1:24" ht="15.6">
      <c r="A100" s="1">
        <v>43608</v>
      </c>
      <c r="B100">
        <v>31.58</v>
      </c>
      <c r="C100" s="1">
        <v>43608</v>
      </c>
      <c r="D100">
        <v>24.5</v>
      </c>
      <c r="E100" s="1">
        <v>43608</v>
      </c>
      <c r="F100">
        <v>47.34</v>
      </c>
      <c r="G100" s="1">
        <v>43608</v>
      </c>
      <c r="H100">
        <v>29.94</v>
      </c>
      <c r="I100" s="1">
        <v>43608</v>
      </c>
      <c r="J100">
        <v>29.96</v>
      </c>
      <c r="K100" s="1">
        <v>43608</v>
      </c>
      <c r="L100">
        <v>21.48</v>
      </c>
      <c r="M100" s="1">
        <v>43608</v>
      </c>
      <c r="N100">
        <v>22.93</v>
      </c>
      <c r="O100" s="1">
        <v>43608</v>
      </c>
      <c r="P100">
        <v>19.010000000000002</v>
      </c>
      <c r="Q100" s="1">
        <v>43608</v>
      </c>
      <c r="R100">
        <v>27.61</v>
      </c>
      <c r="S100" s="30">
        <v>43608</v>
      </c>
      <c r="T100" s="3">
        <v>11.73</v>
      </c>
      <c r="U100" s="14">
        <v>43608</v>
      </c>
      <c r="V100" s="16">
        <v>10.25</v>
      </c>
      <c r="W100" s="107"/>
      <c r="X100" s="106"/>
    </row>
    <row r="101" spans="1:24" ht="15.6">
      <c r="A101" s="1">
        <v>43609</v>
      </c>
      <c r="B101">
        <v>31.55</v>
      </c>
      <c r="C101" s="1">
        <v>43609</v>
      </c>
      <c r="D101">
        <v>24.44</v>
      </c>
      <c r="E101" s="1">
        <v>43609</v>
      </c>
      <c r="F101">
        <v>47.29</v>
      </c>
      <c r="G101" s="1">
        <v>43609</v>
      </c>
      <c r="H101">
        <v>30.17</v>
      </c>
      <c r="I101" s="1">
        <v>43609</v>
      </c>
      <c r="J101">
        <v>29.99</v>
      </c>
      <c r="K101" s="1">
        <v>43609</v>
      </c>
      <c r="L101">
        <v>21.45</v>
      </c>
      <c r="M101" s="1">
        <v>43609</v>
      </c>
      <c r="N101">
        <v>22.91</v>
      </c>
      <c r="O101" s="1">
        <v>43609</v>
      </c>
      <c r="P101">
        <v>18.920000000000002</v>
      </c>
      <c r="Q101" s="1">
        <v>43609</v>
      </c>
      <c r="R101">
        <v>27.57</v>
      </c>
      <c r="S101" s="30">
        <v>43609</v>
      </c>
      <c r="T101" s="3">
        <v>11.75</v>
      </c>
      <c r="U101" s="14">
        <v>43609</v>
      </c>
      <c r="V101" s="16">
        <v>10.27</v>
      </c>
      <c r="W101" s="107"/>
      <c r="X101" s="106"/>
    </row>
    <row r="102" spans="1:24" ht="15.6">
      <c r="A102" s="1">
        <v>43612</v>
      </c>
      <c r="B102">
        <v>31.6</v>
      </c>
      <c r="C102" s="1">
        <v>43612</v>
      </c>
      <c r="D102">
        <v>24.589500000000001</v>
      </c>
      <c r="E102" s="1">
        <v>43612</v>
      </c>
      <c r="F102">
        <v>47.45</v>
      </c>
      <c r="G102" s="1">
        <v>43612</v>
      </c>
      <c r="H102">
        <v>30.23</v>
      </c>
      <c r="I102" s="1">
        <v>43612</v>
      </c>
      <c r="J102">
        <v>30.13</v>
      </c>
      <c r="K102" s="1">
        <v>43612</v>
      </c>
      <c r="L102">
        <v>21.49</v>
      </c>
      <c r="M102" s="1">
        <v>43612</v>
      </c>
      <c r="N102">
        <v>22.79</v>
      </c>
      <c r="O102" s="1">
        <v>43612</v>
      </c>
      <c r="P102">
        <v>18.850000000000001</v>
      </c>
      <c r="Q102" s="1">
        <v>43612</v>
      </c>
      <c r="R102">
        <v>27.6</v>
      </c>
      <c r="S102" s="30">
        <v>43612</v>
      </c>
      <c r="T102" s="3">
        <v>11.77</v>
      </c>
      <c r="U102" s="14">
        <v>43612</v>
      </c>
      <c r="V102" s="16">
        <v>10.3</v>
      </c>
      <c r="W102" s="107"/>
      <c r="X102" s="106"/>
    </row>
    <row r="103" spans="1:24" ht="15.6">
      <c r="A103" s="1">
        <v>43613</v>
      </c>
      <c r="B103">
        <v>31.66</v>
      </c>
      <c r="C103" s="1">
        <v>43613</v>
      </c>
      <c r="D103">
        <v>24.5305</v>
      </c>
      <c r="E103" s="1">
        <v>43613</v>
      </c>
      <c r="F103">
        <v>47.1</v>
      </c>
      <c r="G103" s="1">
        <v>43613</v>
      </c>
      <c r="H103">
        <v>30.01</v>
      </c>
      <c r="I103" s="1">
        <v>43613</v>
      </c>
      <c r="J103">
        <v>30.15</v>
      </c>
      <c r="K103" s="1">
        <v>43613</v>
      </c>
      <c r="L103">
        <v>21.5</v>
      </c>
      <c r="M103" s="1">
        <v>43613</v>
      </c>
      <c r="N103">
        <v>22.92</v>
      </c>
      <c r="O103" s="1">
        <v>43613</v>
      </c>
      <c r="P103">
        <v>18.850000000000001</v>
      </c>
      <c r="Q103" s="1">
        <v>43613</v>
      </c>
      <c r="R103">
        <v>27.59</v>
      </c>
      <c r="S103" s="30">
        <v>43613</v>
      </c>
      <c r="T103" s="3">
        <v>11.78</v>
      </c>
      <c r="U103" s="14">
        <v>43613</v>
      </c>
      <c r="V103" s="16">
        <v>10.27</v>
      </c>
      <c r="W103" s="107"/>
      <c r="X103" s="106"/>
    </row>
    <row r="104" spans="1:24" ht="15.6">
      <c r="A104" s="1">
        <v>43614</v>
      </c>
      <c r="B104">
        <v>31.64</v>
      </c>
      <c r="C104" s="1">
        <v>43614</v>
      </c>
      <c r="D104">
        <v>24.285399999999999</v>
      </c>
      <c r="E104" s="1">
        <v>43614</v>
      </c>
      <c r="F104">
        <v>46.87</v>
      </c>
      <c r="G104" s="1">
        <v>43614</v>
      </c>
      <c r="H104">
        <v>29.9</v>
      </c>
      <c r="I104" s="1">
        <v>43614</v>
      </c>
      <c r="J104">
        <v>30.41</v>
      </c>
      <c r="K104" s="1">
        <v>43614</v>
      </c>
      <c r="L104">
        <v>21.51</v>
      </c>
      <c r="M104" s="1">
        <v>43614</v>
      </c>
      <c r="N104">
        <v>22.95</v>
      </c>
      <c r="O104" s="1">
        <v>43614</v>
      </c>
      <c r="P104">
        <v>18.829999999999998</v>
      </c>
      <c r="Q104" s="1">
        <v>43614</v>
      </c>
      <c r="R104">
        <v>27.58</v>
      </c>
      <c r="S104" s="30">
        <v>43614</v>
      </c>
      <c r="T104" s="3">
        <v>11.78</v>
      </c>
      <c r="U104" s="14">
        <v>43614</v>
      </c>
      <c r="V104" s="16">
        <v>10.3</v>
      </c>
      <c r="W104" s="107"/>
      <c r="X104" s="106"/>
    </row>
    <row r="105" spans="1:24" ht="15.6">
      <c r="A105" s="1">
        <v>43615</v>
      </c>
      <c r="B105">
        <v>31.7</v>
      </c>
      <c r="C105" s="1">
        <v>43615</v>
      </c>
      <c r="D105">
        <v>24.23</v>
      </c>
      <c r="E105" s="1">
        <v>43615</v>
      </c>
      <c r="F105">
        <v>46.91</v>
      </c>
      <c r="G105" s="1">
        <v>43615</v>
      </c>
      <c r="H105">
        <v>29.95</v>
      </c>
      <c r="I105" s="1">
        <v>43615</v>
      </c>
      <c r="J105">
        <v>30.54</v>
      </c>
      <c r="K105" s="1">
        <v>43615</v>
      </c>
      <c r="L105">
        <v>21.52</v>
      </c>
      <c r="M105" s="1">
        <v>43615</v>
      </c>
      <c r="N105">
        <v>23.06</v>
      </c>
      <c r="O105" s="1">
        <v>43615</v>
      </c>
      <c r="P105">
        <v>18.82</v>
      </c>
      <c r="Q105" s="1">
        <v>43615</v>
      </c>
      <c r="R105">
        <v>27.59</v>
      </c>
      <c r="S105" s="30">
        <v>43615</v>
      </c>
      <c r="T105" s="3">
        <v>11.79</v>
      </c>
      <c r="U105" s="14">
        <v>43615</v>
      </c>
      <c r="V105" s="16">
        <v>10.38</v>
      </c>
      <c r="W105" s="107"/>
      <c r="X105" s="106"/>
    </row>
    <row r="106" spans="1:24" ht="15.6">
      <c r="A106" s="1">
        <v>43616</v>
      </c>
      <c r="B106">
        <v>31.78</v>
      </c>
      <c r="C106" s="1">
        <v>43616</v>
      </c>
      <c r="D106">
        <v>24.13</v>
      </c>
      <c r="E106" s="1">
        <v>43616</v>
      </c>
      <c r="F106">
        <v>46.37</v>
      </c>
      <c r="G106" s="1">
        <v>43616</v>
      </c>
      <c r="H106">
        <v>29.6783</v>
      </c>
      <c r="I106" s="1">
        <v>43616</v>
      </c>
      <c r="J106">
        <v>30.7</v>
      </c>
      <c r="K106" s="1">
        <v>43616</v>
      </c>
      <c r="L106">
        <v>21.57</v>
      </c>
      <c r="M106" s="1">
        <v>43616</v>
      </c>
      <c r="N106">
        <v>23.13</v>
      </c>
      <c r="O106" s="1">
        <v>43616</v>
      </c>
      <c r="P106">
        <v>18.690000000000001</v>
      </c>
      <c r="Q106" s="1">
        <v>43616</v>
      </c>
      <c r="R106">
        <v>27.67</v>
      </c>
      <c r="S106" s="30">
        <v>43616</v>
      </c>
      <c r="T106" s="3">
        <v>11.8</v>
      </c>
      <c r="U106" s="14">
        <v>43616</v>
      </c>
      <c r="V106" s="16">
        <v>10.41</v>
      </c>
      <c r="W106" s="107"/>
      <c r="X106" s="106"/>
    </row>
    <row r="107" spans="1:24" ht="15.6">
      <c r="A107" s="1">
        <v>43619</v>
      </c>
      <c r="B107">
        <v>31.94</v>
      </c>
      <c r="C107" s="1">
        <v>43619</v>
      </c>
      <c r="D107">
        <v>24.07</v>
      </c>
      <c r="E107" s="1">
        <v>43619</v>
      </c>
      <c r="F107">
        <v>45.97</v>
      </c>
      <c r="G107" s="1">
        <v>43619</v>
      </c>
      <c r="H107">
        <v>29.68</v>
      </c>
      <c r="I107" s="1">
        <v>43619</v>
      </c>
      <c r="J107">
        <v>30.8</v>
      </c>
      <c r="K107" s="1">
        <v>43619</v>
      </c>
      <c r="L107">
        <v>21.63</v>
      </c>
      <c r="M107" s="1">
        <v>43619</v>
      </c>
      <c r="N107">
        <v>23.17</v>
      </c>
      <c r="O107" s="1">
        <v>43619</v>
      </c>
      <c r="P107">
        <v>18.71</v>
      </c>
      <c r="Q107" s="1">
        <v>43619</v>
      </c>
      <c r="R107">
        <v>27.71</v>
      </c>
      <c r="S107" s="30">
        <v>43619</v>
      </c>
      <c r="T107" s="3">
        <v>11.85</v>
      </c>
      <c r="U107" s="14">
        <v>43619</v>
      </c>
      <c r="V107" s="16">
        <v>10.51</v>
      </c>
      <c r="W107" s="107"/>
      <c r="X107" s="106"/>
    </row>
    <row r="108" spans="1:24" ht="15.6">
      <c r="A108" s="1">
        <v>43620</v>
      </c>
      <c r="B108">
        <v>31.86</v>
      </c>
      <c r="C108" s="1">
        <v>43620</v>
      </c>
      <c r="D108">
        <v>24.29</v>
      </c>
      <c r="E108" s="1">
        <v>43620</v>
      </c>
      <c r="F108">
        <v>46.8</v>
      </c>
      <c r="G108" s="1">
        <v>43620</v>
      </c>
      <c r="H108">
        <v>29.98</v>
      </c>
      <c r="I108" s="1">
        <v>43620</v>
      </c>
      <c r="J108">
        <v>30.73</v>
      </c>
      <c r="K108" s="1">
        <v>43620</v>
      </c>
      <c r="L108">
        <v>21.59</v>
      </c>
      <c r="M108" s="1">
        <v>43620</v>
      </c>
      <c r="N108">
        <v>23.17</v>
      </c>
      <c r="O108" s="1">
        <v>43620</v>
      </c>
      <c r="P108">
        <v>18.928000000000001</v>
      </c>
      <c r="Q108" s="1">
        <v>43620</v>
      </c>
      <c r="R108">
        <v>27.7</v>
      </c>
      <c r="S108" s="30">
        <v>43620</v>
      </c>
      <c r="T108" s="3">
        <v>11.83</v>
      </c>
      <c r="U108" s="14">
        <v>43620</v>
      </c>
      <c r="V108" s="16">
        <v>10.53</v>
      </c>
      <c r="W108" s="107"/>
      <c r="X108" s="106"/>
    </row>
    <row r="109" spans="1:24" ht="15.6">
      <c r="A109" s="1">
        <v>43621</v>
      </c>
      <c r="B109">
        <v>31.91</v>
      </c>
      <c r="C109" s="1">
        <v>43621</v>
      </c>
      <c r="D109">
        <v>24.407900000000001</v>
      </c>
      <c r="E109" s="1">
        <v>43621</v>
      </c>
      <c r="F109">
        <v>47.27</v>
      </c>
      <c r="G109" s="1">
        <v>43621</v>
      </c>
      <c r="H109">
        <v>30.04</v>
      </c>
      <c r="I109" s="1">
        <v>43621</v>
      </c>
      <c r="J109">
        <v>30.53</v>
      </c>
      <c r="K109" s="1">
        <v>43621</v>
      </c>
      <c r="L109">
        <v>21.64</v>
      </c>
      <c r="M109" s="1">
        <v>43621</v>
      </c>
      <c r="N109">
        <v>23.18</v>
      </c>
      <c r="O109" s="1">
        <v>43621</v>
      </c>
      <c r="P109">
        <v>18.940000000000001</v>
      </c>
      <c r="Q109" s="1">
        <v>43621</v>
      </c>
      <c r="R109">
        <v>27.72</v>
      </c>
      <c r="S109" s="30">
        <v>43621</v>
      </c>
      <c r="T109" s="3">
        <v>11.84</v>
      </c>
      <c r="U109" s="14">
        <v>43621</v>
      </c>
      <c r="V109" s="16">
        <v>10.5</v>
      </c>
      <c r="W109" s="107"/>
      <c r="X109" s="106"/>
    </row>
    <row r="110" spans="1:24" ht="15.6">
      <c r="A110" s="1">
        <v>43622</v>
      </c>
      <c r="B110">
        <v>31.83</v>
      </c>
      <c r="C110" s="1">
        <v>43622</v>
      </c>
      <c r="D110">
        <v>24.43</v>
      </c>
      <c r="E110" s="1">
        <v>43622</v>
      </c>
      <c r="F110">
        <v>47.38</v>
      </c>
      <c r="G110" s="1">
        <v>43622</v>
      </c>
      <c r="H110">
        <v>30.03</v>
      </c>
      <c r="I110" s="1">
        <v>43622</v>
      </c>
      <c r="J110">
        <v>30.46</v>
      </c>
      <c r="K110" s="1">
        <v>43622</v>
      </c>
      <c r="L110">
        <v>21.62</v>
      </c>
      <c r="M110" s="1">
        <v>43622</v>
      </c>
      <c r="N110">
        <v>23.21</v>
      </c>
      <c r="O110" s="1">
        <v>43622</v>
      </c>
      <c r="P110">
        <v>19.05</v>
      </c>
      <c r="Q110" s="1">
        <v>43622</v>
      </c>
      <c r="R110">
        <v>27.704999999999998</v>
      </c>
      <c r="S110" s="30">
        <v>43622</v>
      </c>
      <c r="T110" s="3">
        <v>11.83</v>
      </c>
      <c r="U110" s="14">
        <v>43622</v>
      </c>
      <c r="V110" s="16">
        <v>10.46</v>
      </c>
      <c r="W110" s="107"/>
      <c r="X110" s="106"/>
    </row>
    <row r="111" spans="1:24" ht="15.6">
      <c r="A111" s="1">
        <v>43623</v>
      </c>
      <c r="B111">
        <v>31.87</v>
      </c>
      <c r="C111" s="1">
        <v>43623</v>
      </c>
      <c r="D111">
        <v>24.44</v>
      </c>
      <c r="E111" s="1">
        <v>43623</v>
      </c>
      <c r="F111">
        <v>47.58</v>
      </c>
      <c r="G111" s="1">
        <v>43623</v>
      </c>
      <c r="H111">
        <v>30.19</v>
      </c>
      <c r="I111" s="1">
        <v>43623</v>
      </c>
      <c r="J111">
        <v>30.55</v>
      </c>
      <c r="K111" s="1">
        <v>43623</v>
      </c>
      <c r="L111">
        <v>21.6</v>
      </c>
      <c r="M111" s="1">
        <v>43623</v>
      </c>
      <c r="N111">
        <v>23.32</v>
      </c>
      <c r="O111" s="1">
        <v>43623</v>
      </c>
      <c r="P111">
        <v>19.05</v>
      </c>
      <c r="Q111" s="1">
        <v>43623</v>
      </c>
      <c r="R111">
        <v>27.7</v>
      </c>
      <c r="S111" s="30">
        <v>43623</v>
      </c>
      <c r="T111" s="3">
        <v>11.85</v>
      </c>
      <c r="U111" s="14">
        <v>43623</v>
      </c>
      <c r="V111" s="16">
        <v>10.47</v>
      </c>
      <c r="W111" s="107"/>
      <c r="X111" s="106"/>
    </row>
    <row r="112" spans="1:24" ht="15.6">
      <c r="A112" s="1">
        <v>43626</v>
      </c>
      <c r="B112">
        <v>31.78</v>
      </c>
      <c r="C112" s="1">
        <v>43626</v>
      </c>
      <c r="D112">
        <v>24.43</v>
      </c>
      <c r="E112" s="1">
        <v>43626</v>
      </c>
      <c r="F112">
        <v>47.77</v>
      </c>
      <c r="G112" s="1">
        <v>43626</v>
      </c>
      <c r="H112">
        <v>30.2</v>
      </c>
      <c r="I112" s="1">
        <v>43626</v>
      </c>
      <c r="J112">
        <v>30.81</v>
      </c>
      <c r="K112" s="1">
        <v>43626</v>
      </c>
      <c r="L112">
        <v>21.56</v>
      </c>
      <c r="M112" s="1">
        <v>43626</v>
      </c>
      <c r="N112">
        <v>23.24</v>
      </c>
      <c r="O112" s="1">
        <v>43626</v>
      </c>
      <c r="P112">
        <v>19.14</v>
      </c>
      <c r="Q112" s="1">
        <v>43626</v>
      </c>
      <c r="R112">
        <v>27.64</v>
      </c>
      <c r="S112" s="30">
        <v>43626</v>
      </c>
      <c r="T112" s="3">
        <v>11.82</v>
      </c>
      <c r="U112" s="14">
        <v>43626</v>
      </c>
      <c r="V112" s="16">
        <v>10.58</v>
      </c>
      <c r="W112" s="107"/>
      <c r="X112" s="106"/>
    </row>
    <row r="113" spans="1:24" ht="15.6">
      <c r="A113" s="1">
        <v>43627</v>
      </c>
      <c r="B113">
        <v>31.8</v>
      </c>
      <c r="C113" s="1">
        <v>43627</v>
      </c>
      <c r="D113">
        <v>24.462800000000001</v>
      </c>
      <c r="E113" s="1">
        <v>43627</v>
      </c>
      <c r="F113">
        <v>47.79</v>
      </c>
      <c r="G113" s="1">
        <v>43627</v>
      </c>
      <c r="H113">
        <v>30.41</v>
      </c>
      <c r="I113" s="1">
        <v>43627</v>
      </c>
      <c r="J113">
        <v>31.18</v>
      </c>
      <c r="K113" s="1">
        <v>43627</v>
      </c>
      <c r="L113">
        <v>21.57</v>
      </c>
      <c r="M113" s="1">
        <v>43627</v>
      </c>
      <c r="N113">
        <v>23.25</v>
      </c>
      <c r="O113" s="1">
        <v>43627</v>
      </c>
      <c r="P113">
        <v>19.13</v>
      </c>
      <c r="Q113" s="1">
        <v>43627</v>
      </c>
      <c r="R113">
        <v>27.65</v>
      </c>
      <c r="S113" s="30">
        <v>43627</v>
      </c>
      <c r="T113" s="3">
        <v>11.81</v>
      </c>
      <c r="U113" s="14">
        <v>43627</v>
      </c>
      <c r="V113" s="16">
        <v>10.67</v>
      </c>
      <c r="W113" s="107"/>
      <c r="X113" s="106"/>
    </row>
    <row r="114" spans="1:24" ht="15.6">
      <c r="A114" s="1">
        <v>43628</v>
      </c>
      <c r="B114">
        <v>31.85</v>
      </c>
      <c r="C114" s="1">
        <v>43628</v>
      </c>
      <c r="D114">
        <v>24.432700000000001</v>
      </c>
      <c r="E114" s="1">
        <v>43628</v>
      </c>
      <c r="F114">
        <v>47.87</v>
      </c>
      <c r="G114" s="1">
        <v>43628</v>
      </c>
      <c r="H114">
        <v>30.32</v>
      </c>
      <c r="I114" s="1">
        <v>43628</v>
      </c>
      <c r="J114">
        <v>30.9</v>
      </c>
      <c r="K114" s="1">
        <v>43628</v>
      </c>
      <c r="L114">
        <v>21.61</v>
      </c>
      <c r="M114" s="1">
        <v>43628</v>
      </c>
      <c r="N114">
        <v>23.3</v>
      </c>
      <c r="O114" s="1">
        <v>43628</v>
      </c>
      <c r="P114">
        <v>19.05</v>
      </c>
      <c r="Q114" s="1">
        <v>43628</v>
      </c>
      <c r="R114">
        <v>27.67</v>
      </c>
      <c r="S114" s="30">
        <v>43628</v>
      </c>
      <c r="T114" s="3">
        <v>11.83</v>
      </c>
      <c r="U114" s="14">
        <v>43628</v>
      </c>
      <c r="V114" s="16">
        <v>10.59</v>
      </c>
      <c r="W114" s="107"/>
      <c r="X114" s="106"/>
    </row>
    <row r="115" spans="1:24" ht="15.6">
      <c r="A115" s="1">
        <v>43629</v>
      </c>
      <c r="B115">
        <v>31.93</v>
      </c>
      <c r="C115" s="1">
        <v>43629</v>
      </c>
      <c r="D115">
        <v>24.44</v>
      </c>
      <c r="E115" s="1">
        <v>43629</v>
      </c>
      <c r="F115">
        <v>48.06</v>
      </c>
      <c r="G115" s="1">
        <v>43629</v>
      </c>
      <c r="H115">
        <v>30.32</v>
      </c>
      <c r="I115" s="1">
        <v>43629</v>
      </c>
      <c r="J115">
        <v>30.86</v>
      </c>
      <c r="K115" s="1">
        <v>43629</v>
      </c>
      <c r="L115">
        <v>21.66</v>
      </c>
      <c r="M115" s="1">
        <v>43629</v>
      </c>
      <c r="N115">
        <v>23.36</v>
      </c>
      <c r="O115" s="1">
        <v>43629</v>
      </c>
      <c r="P115">
        <v>19.12</v>
      </c>
      <c r="Q115" s="1">
        <v>43629</v>
      </c>
      <c r="R115">
        <v>27.71</v>
      </c>
      <c r="S115" s="30">
        <v>43629</v>
      </c>
      <c r="T115" s="3">
        <v>11.87</v>
      </c>
      <c r="U115" s="14">
        <v>43629</v>
      </c>
      <c r="V115" s="16">
        <v>10.61</v>
      </c>
      <c r="W115" s="107"/>
      <c r="X115" s="106"/>
    </row>
    <row r="116" spans="1:24" ht="15.6">
      <c r="A116" s="1">
        <v>43630</v>
      </c>
      <c r="B116">
        <v>32</v>
      </c>
      <c r="C116" s="1">
        <v>43630</v>
      </c>
      <c r="D116">
        <v>24.55</v>
      </c>
      <c r="E116" s="1">
        <v>43630</v>
      </c>
      <c r="F116">
        <v>48.31</v>
      </c>
      <c r="G116" s="1">
        <v>43630</v>
      </c>
      <c r="H116">
        <v>30.31</v>
      </c>
      <c r="I116" s="1">
        <v>43630</v>
      </c>
      <c r="J116">
        <v>30.74</v>
      </c>
      <c r="K116" s="1">
        <v>43630</v>
      </c>
      <c r="L116">
        <v>21.7</v>
      </c>
      <c r="M116" s="1">
        <v>43630</v>
      </c>
      <c r="N116">
        <v>23.37</v>
      </c>
      <c r="O116" s="1">
        <v>43630</v>
      </c>
      <c r="P116">
        <v>19.14</v>
      </c>
      <c r="Q116" s="1">
        <v>43630</v>
      </c>
      <c r="R116">
        <v>27.72</v>
      </c>
      <c r="S116" s="30">
        <v>43630</v>
      </c>
      <c r="T116" s="3">
        <v>11.88</v>
      </c>
      <c r="U116" s="14">
        <v>43630</v>
      </c>
      <c r="V116" s="16">
        <v>10.55</v>
      </c>
      <c r="W116" s="107"/>
      <c r="X116" s="106"/>
    </row>
    <row r="117" spans="1:24" ht="15.6">
      <c r="A117" s="1">
        <v>43633</v>
      </c>
      <c r="B117">
        <v>31.99</v>
      </c>
      <c r="C117" s="1">
        <v>43633</v>
      </c>
      <c r="D117">
        <v>24.61</v>
      </c>
      <c r="E117" s="1">
        <v>43633</v>
      </c>
      <c r="F117">
        <v>48.3</v>
      </c>
      <c r="G117" s="1">
        <v>43633</v>
      </c>
      <c r="H117">
        <v>30.22</v>
      </c>
      <c r="I117" s="1">
        <v>43633</v>
      </c>
      <c r="J117">
        <v>30.82</v>
      </c>
      <c r="K117" s="1">
        <v>43633</v>
      </c>
      <c r="L117">
        <v>21.71</v>
      </c>
      <c r="M117" s="1">
        <v>43633</v>
      </c>
      <c r="N117">
        <v>23.375</v>
      </c>
      <c r="O117" s="1">
        <v>43633</v>
      </c>
      <c r="P117">
        <v>19.02</v>
      </c>
      <c r="Q117" s="1">
        <v>43633</v>
      </c>
      <c r="R117">
        <v>27.72</v>
      </c>
      <c r="S117" s="30">
        <v>43633</v>
      </c>
      <c r="T117" s="3">
        <v>11.89</v>
      </c>
      <c r="U117" s="14">
        <v>43633</v>
      </c>
      <c r="V117" s="16">
        <v>10.53</v>
      </c>
      <c r="W117" s="107"/>
      <c r="X117" s="106"/>
    </row>
    <row r="118" spans="1:24" ht="15.6">
      <c r="A118" s="1">
        <v>43634</v>
      </c>
      <c r="B118">
        <v>32.08</v>
      </c>
      <c r="C118" s="1">
        <v>43634</v>
      </c>
      <c r="D118">
        <v>24.84</v>
      </c>
      <c r="E118" s="1">
        <v>43634</v>
      </c>
      <c r="F118">
        <v>48.645000000000003</v>
      </c>
      <c r="G118" s="1">
        <v>43634</v>
      </c>
      <c r="H118">
        <v>30.55</v>
      </c>
      <c r="I118" s="1">
        <v>43634</v>
      </c>
      <c r="J118">
        <v>31.48</v>
      </c>
      <c r="K118" s="1">
        <v>43634</v>
      </c>
      <c r="L118">
        <v>21.65</v>
      </c>
      <c r="M118" s="1">
        <v>43634</v>
      </c>
      <c r="N118">
        <v>23.52</v>
      </c>
      <c r="O118" s="1">
        <v>43634</v>
      </c>
      <c r="P118">
        <v>19.18</v>
      </c>
      <c r="Q118" s="1">
        <v>43634</v>
      </c>
      <c r="R118">
        <v>27.73</v>
      </c>
      <c r="S118" s="30">
        <v>43634</v>
      </c>
      <c r="T118" s="3">
        <v>11.92</v>
      </c>
      <c r="U118" s="14">
        <v>43634</v>
      </c>
      <c r="V118" s="16">
        <v>10.68</v>
      </c>
      <c r="W118" s="107"/>
      <c r="X118" s="106"/>
    </row>
    <row r="119" spans="1:24" ht="15.6">
      <c r="A119" s="1">
        <v>43635</v>
      </c>
      <c r="B119">
        <v>31.98</v>
      </c>
      <c r="C119" s="1">
        <v>43635</v>
      </c>
      <c r="D119">
        <v>24.852399999999999</v>
      </c>
      <c r="E119" s="1">
        <v>43635</v>
      </c>
      <c r="F119">
        <v>48.32</v>
      </c>
      <c r="G119" s="1">
        <v>43635</v>
      </c>
      <c r="H119">
        <v>30.02</v>
      </c>
      <c r="I119" s="1">
        <v>43635</v>
      </c>
      <c r="J119">
        <v>31.43</v>
      </c>
      <c r="K119" s="1">
        <v>43635</v>
      </c>
      <c r="L119">
        <v>21.68</v>
      </c>
      <c r="M119" s="1">
        <v>43635</v>
      </c>
      <c r="N119">
        <v>23.61</v>
      </c>
      <c r="O119" s="1">
        <v>43635</v>
      </c>
      <c r="P119">
        <v>19.23</v>
      </c>
      <c r="Q119" s="1">
        <v>43635</v>
      </c>
      <c r="R119">
        <v>27.67</v>
      </c>
      <c r="S119" s="30">
        <v>43635</v>
      </c>
      <c r="T119" s="3">
        <v>11.92</v>
      </c>
      <c r="U119" s="14">
        <v>43635</v>
      </c>
      <c r="V119" s="16">
        <v>10.68</v>
      </c>
      <c r="W119" s="107"/>
      <c r="X119" s="106"/>
    </row>
    <row r="120" spans="1:24" ht="15.6">
      <c r="A120" s="1">
        <v>43636</v>
      </c>
      <c r="B120">
        <v>32.01</v>
      </c>
      <c r="C120" s="1">
        <v>43636</v>
      </c>
      <c r="D120">
        <v>24.94</v>
      </c>
      <c r="E120" s="1">
        <v>43636</v>
      </c>
      <c r="F120">
        <v>48.46</v>
      </c>
      <c r="G120" s="1">
        <v>43636</v>
      </c>
      <c r="H120">
        <v>30.06</v>
      </c>
      <c r="I120" s="1">
        <v>43636</v>
      </c>
      <c r="J120">
        <v>31.6</v>
      </c>
      <c r="K120" s="1">
        <v>43636</v>
      </c>
      <c r="L120">
        <v>21.7</v>
      </c>
      <c r="M120" s="1">
        <v>43636</v>
      </c>
      <c r="N120">
        <v>23.72</v>
      </c>
      <c r="O120" s="1">
        <v>43636</v>
      </c>
      <c r="P120">
        <v>19.28</v>
      </c>
      <c r="Q120" s="1">
        <v>43636</v>
      </c>
      <c r="R120">
        <v>27.69</v>
      </c>
      <c r="S120" s="30">
        <v>43636</v>
      </c>
      <c r="T120" s="3">
        <v>11.93</v>
      </c>
      <c r="U120" s="14">
        <v>43636</v>
      </c>
      <c r="V120" s="16">
        <v>10.76</v>
      </c>
      <c r="W120" s="107"/>
      <c r="X120" s="106"/>
    </row>
    <row r="121" spans="1:24" ht="15.6">
      <c r="A121" s="1">
        <v>43637</v>
      </c>
      <c r="B121">
        <v>31.95</v>
      </c>
      <c r="C121" s="1">
        <v>43637</v>
      </c>
      <c r="D121">
        <v>24.852499999999999</v>
      </c>
      <c r="E121" s="1">
        <v>43637</v>
      </c>
      <c r="F121">
        <v>48.45</v>
      </c>
      <c r="G121" s="1">
        <v>43637</v>
      </c>
      <c r="H121">
        <v>30.004999999999999</v>
      </c>
      <c r="I121" s="1">
        <v>43637</v>
      </c>
      <c r="J121">
        <v>31.52</v>
      </c>
      <c r="K121" s="1">
        <v>43637</v>
      </c>
      <c r="L121">
        <v>21.68</v>
      </c>
      <c r="M121" s="1">
        <v>43637</v>
      </c>
      <c r="N121">
        <v>23.66</v>
      </c>
      <c r="O121" s="1">
        <v>43637</v>
      </c>
      <c r="P121">
        <v>19.25</v>
      </c>
      <c r="Q121" s="1">
        <v>43637</v>
      </c>
      <c r="R121">
        <v>27.67</v>
      </c>
      <c r="S121" s="30">
        <v>43637</v>
      </c>
      <c r="T121" s="3">
        <v>11.9</v>
      </c>
      <c r="U121" s="14">
        <v>43637</v>
      </c>
      <c r="V121" s="16">
        <v>10.72</v>
      </c>
      <c r="W121" s="107"/>
      <c r="X121" s="106"/>
    </row>
    <row r="122" spans="1:24" ht="15.6">
      <c r="A122" s="1">
        <v>43640</v>
      </c>
      <c r="B122">
        <v>32</v>
      </c>
      <c r="C122" s="1">
        <v>43640</v>
      </c>
      <c r="D122">
        <v>24.84</v>
      </c>
      <c r="E122" s="1">
        <v>43640</v>
      </c>
      <c r="F122">
        <v>48.24</v>
      </c>
      <c r="G122" s="1">
        <v>43640</v>
      </c>
      <c r="H122">
        <v>29.98</v>
      </c>
      <c r="I122" s="1">
        <v>43640</v>
      </c>
      <c r="J122">
        <v>31.43</v>
      </c>
      <c r="K122" s="1">
        <v>43640</v>
      </c>
      <c r="L122">
        <v>21.72</v>
      </c>
      <c r="M122" s="1">
        <v>43640</v>
      </c>
      <c r="N122">
        <v>23.69</v>
      </c>
      <c r="O122" s="1">
        <v>43640</v>
      </c>
      <c r="P122">
        <v>19.27</v>
      </c>
      <c r="Q122" s="1">
        <v>43640</v>
      </c>
      <c r="R122">
        <v>27.69</v>
      </c>
      <c r="S122" s="30">
        <v>43640</v>
      </c>
      <c r="T122" s="3">
        <v>11.92</v>
      </c>
      <c r="U122" s="14">
        <v>43640</v>
      </c>
      <c r="V122" s="16">
        <v>10.71</v>
      </c>
      <c r="W122" s="107"/>
      <c r="X122" s="106"/>
    </row>
    <row r="123" spans="1:24" ht="15.6">
      <c r="A123" s="1">
        <v>43641</v>
      </c>
      <c r="B123">
        <v>32.020000000000003</v>
      </c>
      <c r="C123" s="1">
        <v>43641</v>
      </c>
      <c r="D123">
        <v>24.61</v>
      </c>
      <c r="E123" s="1">
        <v>43641</v>
      </c>
      <c r="F123">
        <v>47.77</v>
      </c>
      <c r="G123" s="1">
        <v>43641</v>
      </c>
      <c r="H123">
        <v>29.77</v>
      </c>
      <c r="I123" s="1">
        <v>43641</v>
      </c>
      <c r="J123">
        <v>31.09</v>
      </c>
      <c r="K123" s="1">
        <v>43641</v>
      </c>
      <c r="L123">
        <v>21.75</v>
      </c>
      <c r="M123" s="1">
        <v>43641</v>
      </c>
      <c r="N123">
        <v>23.64</v>
      </c>
      <c r="O123" s="1">
        <v>43641</v>
      </c>
      <c r="P123">
        <v>19.11</v>
      </c>
      <c r="Q123" s="1">
        <v>43641</v>
      </c>
      <c r="R123">
        <v>27.695</v>
      </c>
      <c r="S123" s="30">
        <v>43641</v>
      </c>
      <c r="T123" s="3">
        <v>11.93</v>
      </c>
      <c r="U123" s="14">
        <v>43641</v>
      </c>
      <c r="V123" s="16">
        <v>10.57</v>
      </c>
      <c r="W123" s="107"/>
      <c r="X123" s="106"/>
    </row>
    <row r="124" spans="1:24" ht="15.6">
      <c r="A124" s="1">
        <v>43642</v>
      </c>
      <c r="B124">
        <v>31.92</v>
      </c>
      <c r="C124" s="1">
        <v>43642</v>
      </c>
      <c r="D124">
        <v>24.5091</v>
      </c>
      <c r="E124" s="1">
        <v>43642</v>
      </c>
      <c r="F124">
        <v>47.48</v>
      </c>
      <c r="G124" s="1">
        <v>43642</v>
      </c>
      <c r="H124">
        <v>29.7</v>
      </c>
      <c r="I124" s="1">
        <v>43642</v>
      </c>
      <c r="J124">
        <v>31.25</v>
      </c>
      <c r="K124" s="1">
        <v>43642</v>
      </c>
      <c r="L124">
        <v>21.7</v>
      </c>
      <c r="M124" s="1">
        <v>43642</v>
      </c>
      <c r="N124">
        <v>23.57</v>
      </c>
      <c r="O124" s="1">
        <v>43642</v>
      </c>
      <c r="P124">
        <v>19.18</v>
      </c>
      <c r="Q124" s="1">
        <v>43642</v>
      </c>
      <c r="R124">
        <v>27.655000000000001</v>
      </c>
      <c r="S124" s="30">
        <v>43642</v>
      </c>
      <c r="T124" s="3">
        <v>11.89</v>
      </c>
      <c r="U124" s="14">
        <v>43642</v>
      </c>
      <c r="V124" s="16">
        <v>10.62</v>
      </c>
      <c r="W124" s="107"/>
      <c r="X124" s="106"/>
    </row>
    <row r="125" spans="1:24" ht="15.6">
      <c r="A125" s="1">
        <v>43643</v>
      </c>
      <c r="B125">
        <v>31.93</v>
      </c>
      <c r="C125" s="1">
        <v>43643</v>
      </c>
      <c r="D125">
        <v>24.54</v>
      </c>
      <c r="E125" s="1">
        <v>43643</v>
      </c>
      <c r="F125">
        <v>47.63</v>
      </c>
      <c r="G125" s="1">
        <v>43643</v>
      </c>
      <c r="H125">
        <v>29.72</v>
      </c>
      <c r="I125" s="1">
        <v>43643</v>
      </c>
      <c r="J125">
        <v>31.45</v>
      </c>
      <c r="K125" s="1">
        <v>43643</v>
      </c>
      <c r="L125">
        <v>21.74</v>
      </c>
      <c r="M125" s="1">
        <v>43643</v>
      </c>
      <c r="N125">
        <v>23.73</v>
      </c>
      <c r="O125" s="1">
        <v>43643</v>
      </c>
      <c r="P125">
        <v>19.18</v>
      </c>
      <c r="Q125" s="1">
        <v>43643</v>
      </c>
      <c r="R125">
        <v>27.65</v>
      </c>
      <c r="S125" s="30">
        <v>43643</v>
      </c>
      <c r="T125" s="3">
        <v>11.91</v>
      </c>
      <c r="U125" s="14">
        <v>43643</v>
      </c>
      <c r="V125" s="16">
        <v>10.68</v>
      </c>
      <c r="W125" s="107"/>
      <c r="X125" s="106"/>
    </row>
    <row r="126" spans="1:24" ht="15.6">
      <c r="A126" s="1">
        <v>43644</v>
      </c>
      <c r="B126">
        <v>32.020000000000003</v>
      </c>
      <c r="C126" s="1">
        <v>43644</v>
      </c>
      <c r="D126">
        <v>24.6663</v>
      </c>
      <c r="E126" s="1">
        <v>43644</v>
      </c>
      <c r="F126">
        <v>47.85</v>
      </c>
      <c r="G126" s="1">
        <v>43644</v>
      </c>
      <c r="H126">
        <v>29.94</v>
      </c>
      <c r="I126" s="1">
        <v>43644</v>
      </c>
      <c r="J126">
        <v>31.35</v>
      </c>
      <c r="K126" s="1">
        <v>43644</v>
      </c>
      <c r="L126">
        <v>21.78</v>
      </c>
      <c r="M126" s="1">
        <v>43644</v>
      </c>
      <c r="N126">
        <v>23.78</v>
      </c>
      <c r="O126" s="1">
        <v>43644</v>
      </c>
      <c r="P126">
        <v>19.29</v>
      </c>
      <c r="Q126" s="1">
        <v>43644</v>
      </c>
      <c r="R126">
        <v>27.66</v>
      </c>
      <c r="S126" s="30">
        <v>43644</v>
      </c>
      <c r="T126" s="3">
        <v>11.91</v>
      </c>
      <c r="U126" s="14">
        <v>43644</v>
      </c>
      <c r="V126" s="16">
        <v>10.69</v>
      </c>
      <c r="W126" s="107"/>
      <c r="X126" s="106"/>
    </row>
    <row r="127" spans="1:24" ht="15.6">
      <c r="A127" s="1">
        <v>43648</v>
      </c>
      <c r="B127">
        <v>32</v>
      </c>
      <c r="C127" s="1">
        <v>43648</v>
      </c>
      <c r="D127">
        <v>24.8</v>
      </c>
      <c r="E127" s="1">
        <v>43648</v>
      </c>
      <c r="F127">
        <v>48.45</v>
      </c>
      <c r="G127" s="1">
        <v>43648</v>
      </c>
      <c r="H127">
        <v>30.175000000000001</v>
      </c>
      <c r="I127" s="1">
        <v>43648</v>
      </c>
      <c r="J127">
        <v>31.68</v>
      </c>
      <c r="K127" s="1">
        <v>43648</v>
      </c>
      <c r="L127">
        <v>21.76</v>
      </c>
      <c r="M127" s="1">
        <v>43648</v>
      </c>
      <c r="N127">
        <v>23.85</v>
      </c>
      <c r="O127" s="1">
        <v>43648</v>
      </c>
      <c r="P127">
        <v>19.28</v>
      </c>
      <c r="Q127" s="1">
        <v>43648</v>
      </c>
      <c r="R127">
        <v>27.64</v>
      </c>
      <c r="S127" s="30">
        <v>43648</v>
      </c>
      <c r="T127" s="3">
        <v>11.92</v>
      </c>
      <c r="U127" s="14">
        <v>43648</v>
      </c>
      <c r="V127" s="16">
        <v>10.8</v>
      </c>
      <c r="W127" s="107"/>
      <c r="X127" s="106"/>
    </row>
    <row r="128" spans="1:24" ht="15.6">
      <c r="A128" s="1">
        <v>43649</v>
      </c>
      <c r="B128">
        <v>32.07</v>
      </c>
      <c r="C128" s="1">
        <v>43649</v>
      </c>
      <c r="D128">
        <v>24.99</v>
      </c>
      <c r="E128" s="1">
        <v>43649</v>
      </c>
      <c r="F128">
        <v>48.65</v>
      </c>
      <c r="G128" s="1">
        <v>43649</v>
      </c>
      <c r="H128">
        <v>30.28</v>
      </c>
      <c r="I128" s="1">
        <v>43649</v>
      </c>
      <c r="J128">
        <v>31.79</v>
      </c>
      <c r="K128" s="1">
        <v>43649</v>
      </c>
      <c r="L128">
        <v>21.8</v>
      </c>
      <c r="M128" s="1">
        <v>43649</v>
      </c>
      <c r="N128">
        <v>23.95</v>
      </c>
      <c r="O128" s="1">
        <v>43649</v>
      </c>
      <c r="P128">
        <v>19.23</v>
      </c>
      <c r="Q128" s="1">
        <v>43649</v>
      </c>
      <c r="R128">
        <v>27.65</v>
      </c>
      <c r="S128" s="30">
        <v>43649</v>
      </c>
      <c r="T128" s="3">
        <v>11.94</v>
      </c>
      <c r="U128" s="14">
        <v>43649</v>
      </c>
      <c r="V128" s="16">
        <v>10.76</v>
      </c>
      <c r="W128" s="107"/>
      <c r="X128" s="106"/>
    </row>
    <row r="129" spans="1:24" ht="15.6">
      <c r="A129" s="1">
        <v>43650</v>
      </c>
      <c r="B129">
        <v>32.06</v>
      </c>
      <c r="C129" s="1">
        <v>43650</v>
      </c>
      <c r="D129">
        <v>24.99</v>
      </c>
      <c r="E129" s="1">
        <v>43650</v>
      </c>
      <c r="F129">
        <v>48.68</v>
      </c>
      <c r="G129" s="1">
        <v>43650</v>
      </c>
      <c r="H129">
        <v>30.28</v>
      </c>
      <c r="I129" s="1">
        <v>43650</v>
      </c>
      <c r="J129">
        <v>31.6</v>
      </c>
      <c r="K129" s="1">
        <v>43650</v>
      </c>
      <c r="L129">
        <v>21.77</v>
      </c>
      <c r="M129" s="1">
        <v>43650</v>
      </c>
      <c r="N129">
        <v>23.98</v>
      </c>
      <c r="O129" s="1">
        <v>43650</v>
      </c>
      <c r="P129">
        <v>19.28</v>
      </c>
      <c r="Q129" s="1">
        <v>43650</v>
      </c>
      <c r="R129">
        <v>27.64</v>
      </c>
      <c r="S129" s="30">
        <v>43650</v>
      </c>
      <c r="T129" s="3">
        <v>11.93</v>
      </c>
      <c r="U129" s="14">
        <v>43650</v>
      </c>
      <c r="V129" s="16">
        <v>10.76</v>
      </c>
      <c r="W129" s="107"/>
      <c r="X129" s="106"/>
    </row>
    <row r="130" spans="1:24" ht="15.6">
      <c r="A130" s="1">
        <v>43651</v>
      </c>
      <c r="B130">
        <v>31.84</v>
      </c>
      <c r="C130" s="1">
        <v>43651</v>
      </c>
      <c r="D130">
        <v>24.93</v>
      </c>
      <c r="E130" s="1">
        <v>43651</v>
      </c>
      <c r="F130">
        <v>48.58</v>
      </c>
      <c r="G130" s="1">
        <v>43651</v>
      </c>
      <c r="H130">
        <v>30.05</v>
      </c>
      <c r="I130" s="1">
        <v>43651</v>
      </c>
      <c r="J130">
        <v>31.3</v>
      </c>
      <c r="K130" s="1">
        <v>43651</v>
      </c>
      <c r="L130">
        <v>21.67</v>
      </c>
      <c r="M130" s="1">
        <v>43651</v>
      </c>
      <c r="N130">
        <v>23.73</v>
      </c>
      <c r="O130" s="1">
        <v>43651</v>
      </c>
      <c r="P130">
        <v>19.27</v>
      </c>
      <c r="Q130" s="1">
        <v>43651</v>
      </c>
      <c r="R130">
        <v>27.56</v>
      </c>
      <c r="S130" s="30">
        <v>43651</v>
      </c>
      <c r="T130" s="3">
        <v>11.85</v>
      </c>
      <c r="U130" s="14">
        <v>43651</v>
      </c>
      <c r="V130" s="16">
        <v>10.71</v>
      </c>
      <c r="W130" s="107"/>
      <c r="X130" s="106"/>
    </row>
    <row r="131" spans="1:24" ht="15.6">
      <c r="A131" s="1">
        <v>43654</v>
      </c>
      <c r="B131">
        <v>31.81</v>
      </c>
      <c r="C131" s="1">
        <v>43654</v>
      </c>
      <c r="D131">
        <v>24.815000000000001</v>
      </c>
      <c r="E131" s="1">
        <v>43654</v>
      </c>
      <c r="F131">
        <v>48.42</v>
      </c>
      <c r="G131" s="1">
        <v>43654</v>
      </c>
      <c r="H131">
        <v>29.96</v>
      </c>
      <c r="I131" s="1">
        <v>43654</v>
      </c>
      <c r="J131">
        <v>31.22</v>
      </c>
      <c r="K131" s="1">
        <v>43654</v>
      </c>
      <c r="L131">
        <v>21.65</v>
      </c>
      <c r="M131" s="1">
        <v>43654</v>
      </c>
      <c r="N131">
        <v>23.7</v>
      </c>
      <c r="O131" s="1">
        <v>43654</v>
      </c>
      <c r="P131">
        <v>19.2</v>
      </c>
      <c r="Q131" s="1">
        <v>43654</v>
      </c>
      <c r="R131">
        <v>27.53</v>
      </c>
      <c r="S131" s="30">
        <v>43654</v>
      </c>
      <c r="T131" s="3">
        <v>11.85</v>
      </c>
      <c r="U131" s="14">
        <v>43654</v>
      </c>
      <c r="V131" s="16">
        <v>10.57</v>
      </c>
      <c r="W131" s="107"/>
      <c r="X131" s="106"/>
    </row>
    <row r="132" spans="1:24" ht="15.6">
      <c r="A132" s="1">
        <v>43655</v>
      </c>
      <c r="B132">
        <v>31.85</v>
      </c>
      <c r="C132" s="1">
        <v>43655</v>
      </c>
      <c r="D132">
        <v>24.98</v>
      </c>
      <c r="E132" s="1">
        <v>43655</v>
      </c>
      <c r="F132">
        <v>48.63</v>
      </c>
      <c r="G132" s="1">
        <v>43655</v>
      </c>
      <c r="H132">
        <v>29.84</v>
      </c>
      <c r="I132" s="1">
        <v>43655</v>
      </c>
      <c r="J132">
        <v>31.17</v>
      </c>
      <c r="K132" s="1">
        <v>43655</v>
      </c>
      <c r="L132">
        <v>21.66</v>
      </c>
      <c r="M132" s="1">
        <v>43655</v>
      </c>
      <c r="N132">
        <v>23.65</v>
      </c>
      <c r="O132" s="1">
        <v>43655</v>
      </c>
      <c r="P132">
        <v>19.22</v>
      </c>
      <c r="Q132" s="1">
        <v>43655</v>
      </c>
      <c r="R132">
        <v>27.55</v>
      </c>
      <c r="S132" s="30">
        <v>43655</v>
      </c>
      <c r="T132" s="3">
        <v>11.85</v>
      </c>
      <c r="U132" s="14">
        <v>43655</v>
      </c>
      <c r="V132" s="16">
        <v>10.54</v>
      </c>
      <c r="W132" s="107"/>
      <c r="X132" s="106"/>
    </row>
    <row r="133" spans="1:24" ht="15.6">
      <c r="A133" s="1">
        <v>43656</v>
      </c>
      <c r="B133">
        <v>31.84</v>
      </c>
      <c r="C133" s="1">
        <v>43656</v>
      </c>
      <c r="D133">
        <v>24.96</v>
      </c>
      <c r="E133" s="1">
        <v>43656</v>
      </c>
      <c r="F133">
        <v>48.67</v>
      </c>
      <c r="G133" s="1">
        <v>43656</v>
      </c>
      <c r="H133">
        <v>29.89</v>
      </c>
      <c r="I133" s="1">
        <v>43656</v>
      </c>
      <c r="J133">
        <v>31.33</v>
      </c>
      <c r="K133" s="1">
        <v>43656</v>
      </c>
      <c r="L133">
        <v>21.68</v>
      </c>
      <c r="M133" s="1">
        <v>43656</v>
      </c>
      <c r="N133">
        <v>23.69</v>
      </c>
      <c r="O133" s="1">
        <v>43656</v>
      </c>
      <c r="P133">
        <v>19.18</v>
      </c>
      <c r="Q133" s="1">
        <v>43656</v>
      </c>
      <c r="R133">
        <v>27.59</v>
      </c>
      <c r="S133" s="30">
        <v>43656</v>
      </c>
      <c r="T133" s="3">
        <v>11.86</v>
      </c>
      <c r="U133" s="14">
        <v>43656</v>
      </c>
      <c r="V133" s="16">
        <v>10.61</v>
      </c>
      <c r="W133" s="107"/>
      <c r="X133" s="106"/>
    </row>
    <row r="134" spans="1:24" ht="15.6">
      <c r="A134" s="1">
        <v>43657</v>
      </c>
      <c r="B134">
        <v>31.76</v>
      </c>
      <c r="C134" s="1">
        <v>43657</v>
      </c>
      <c r="D134">
        <v>24.95</v>
      </c>
      <c r="E134" s="1">
        <v>43657</v>
      </c>
      <c r="F134">
        <v>48.68</v>
      </c>
      <c r="G134" s="1">
        <v>43657</v>
      </c>
      <c r="H134">
        <v>29.84</v>
      </c>
      <c r="I134" s="1">
        <v>43657</v>
      </c>
      <c r="J134">
        <v>31.26</v>
      </c>
      <c r="K134" s="1">
        <v>43657</v>
      </c>
      <c r="L134">
        <v>21.63</v>
      </c>
      <c r="M134" s="1">
        <v>43657</v>
      </c>
      <c r="N134">
        <v>23.58</v>
      </c>
      <c r="O134" s="1">
        <v>43657</v>
      </c>
      <c r="P134">
        <v>19.13</v>
      </c>
      <c r="Q134" s="1">
        <v>43657</v>
      </c>
      <c r="R134">
        <v>27.58</v>
      </c>
      <c r="S134" s="30">
        <v>43657</v>
      </c>
      <c r="T134" s="3">
        <v>11.82</v>
      </c>
      <c r="U134" s="14">
        <v>43657</v>
      </c>
      <c r="V134" s="16">
        <v>10.62</v>
      </c>
      <c r="W134" s="107"/>
      <c r="X134" s="106"/>
    </row>
    <row r="135" spans="1:24" ht="15.6">
      <c r="A135" s="1">
        <v>43658</v>
      </c>
      <c r="B135">
        <v>31.79</v>
      </c>
      <c r="C135" s="1">
        <v>43658</v>
      </c>
      <c r="D135">
        <v>24.84</v>
      </c>
      <c r="E135" s="1">
        <v>43658</v>
      </c>
      <c r="F135">
        <v>48.84</v>
      </c>
      <c r="G135" s="1">
        <v>43658</v>
      </c>
      <c r="H135">
        <v>29.8</v>
      </c>
      <c r="I135" s="1">
        <v>43658</v>
      </c>
      <c r="J135">
        <v>31.17</v>
      </c>
      <c r="K135" s="1">
        <v>43658</v>
      </c>
      <c r="L135">
        <v>21.65</v>
      </c>
      <c r="M135" s="1">
        <v>43658</v>
      </c>
      <c r="N135">
        <v>23.58</v>
      </c>
      <c r="O135" s="1">
        <v>43658</v>
      </c>
      <c r="P135">
        <v>19.23</v>
      </c>
      <c r="Q135" s="1">
        <v>43658</v>
      </c>
      <c r="R135">
        <v>27.6</v>
      </c>
      <c r="S135" s="30">
        <v>43658</v>
      </c>
      <c r="T135" s="3">
        <v>11.83</v>
      </c>
      <c r="U135" s="14">
        <v>43658</v>
      </c>
      <c r="V135" s="16">
        <v>10.59</v>
      </c>
      <c r="W135" s="107"/>
      <c r="X135" s="106"/>
    </row>
    <row r="136" spans="1:24" ht="15.6">
      <c r="A136" s="1">
        <v>43661</v>
      </c>
      <c r="B136">
        <v>31.83</v>
      </c>
      <c r="C136" s="1">
        <v>43661</v>
      </c>
      <c r="D136">
        <v>24.86</v>
      </c>
      <c r="E136" s="1">
        <v>43661</v>
      </c>
      <c r="F136">
        <v>48.87</v>
      </c>
      <c r="G136" s="1">
        <v>43661</v>
      </c>
      <c r="H136">
        <v>29.89</v>
      </c>
      <c r="I136" s="1">
        <v>43661</v>
      </c>
      <c r="J136">
        <v>31.34</v>
      </c>
      <c r="K136" s="1">
        <v>43661</v>
      </c>
      <c r="L136">
        <v>21.68</v>
      </c>
      <c r="M136" s="1">
        <v>43661</v>
      </c>
      <c r="N136">
        <v>23.62</v>
      </c>
      <c r="O136" s="1">
        <v>43661</v>
      </c>
      <c r="P136">
        <v>19.2</v>
      </c>
      <c r="Q136" s="1">
        <v>43661</v>
      </c>
      <c r="R136">
        <v>27.62</v>
      </c>
      <c r="S136" s="30">
        <v>43661</v>
      </c>
      <c r="T136" s="3">
        <v>11.85</v>
      </c>
      <c r="U136" s="14">
        <v>43661</v>
      </c>
      <c r="V136" s="16">
        <v>10.66</v>
      </c>
      <c r="W136" s="107"/>
      <c r="X136" s="106"/>
    </row>
    <row r="137" spans="1:24" ht="15.6">
      <c r="A137" s="1">
        <v>43662</v>
      </c>
      <c r="B137">
        <v>31.8</v>
      </c>
      <c r="C137" s="1">
        <v>43662</v>
      </c>
      <c r="D137">
        <v>24.860199999999999</v>
      </c>
      <c r="E137" s="1">
        <v>43662</v>
      </c>
      <c r="F137">
        <v>48.86</v>
      </c>
      <c r="G137" s="1">
        <v>43662</v>
      </c>
      <c r="H137">
        <v>29.78</v>
      </c>
      <c r="I137" s="1">
        <v>43662</v>
      </c>
      <c r="J137">
        <v>31.37</v>
      </c>
      <c r="K137" s="1">
        <v>43662</v>
      </c>
      <c r="L137">
        <v>21.68</v>
      </c>
      <c r="M137" s="1">
        <v>43662</v>
      </c>
      <c r="N137">
        <v>23.56</v>
      </c>
      <c r="O137" s="1">
        <v>43662</v>
      </c>
      <c r="P137">
        <v>19.21</v>
      </c>
      <c r="Q137" s="1">
        <v>43662</v>
      </c>
      <c r="R137">
        <v>27.61</v>
      </c>
      <c r="S137" s="30">
        <v>43662</v>
      </c>
      <c r="T137" s="3">
        <v>11.84</v>
      </c>
      <c r="U137" s="14">
        <v>43662</v>
      </c>
      <c r="V137" s="16">
        <v>10.71</v>
      </c>
      <c r="W137" s="107"/>
      <c r="X137" s="106"/>
    </row>
    <row r="138" spans="1:24" ht="15.6">
      <c r="A138" s="1">
        <v>43663</v>
      </c>
      <c r="B138">
        <v>31.93</v>
      </c>
      <c r="C138" s="1">
        <v>43663</v>
      </c>
      <c r="D138">
        <v>24.8063</v>
      </c>
      <c r="E138" s="1">
        <v>43663</v>
      </c>
      <c r="F138">
        <v>48.45</v>
      </c>
      <c r="G138" s="1">
        <v>43663</v>
      </c>
      <c r="H138">
        <v>29.71</v>
      </c>
      <c r="I138" s="1">
        <v>43663</v>
      </c>
      <c r="J138">
        <v>31.18</v>
      </c>
      <c r="K138" s="1">
        <v>43663</v>
      </c>
      <c r="L138">
        <v>21.74</v>
      </c>
      <c r="M138" s="1">
        <v>43663</v>
      </c>
      <c r="N138">
        <v>23.67</v>
      </c>
      <c r="O138" s="1">
        <v>43663</v>
      </c>
      <c r="P138">
        <v>19.23</v>
      </c>
      <c r="Q138" s="1">
        <v>43663</v>
      </c>
      <c r="R138">
        <v>27.65</v>
      </c>
      <c r="S138" s="30">
        <v>43663</v>
      </c>
      <c r="T138" s="3">
        <v>11.89</v>
      </c>
      <c r="U138" s="14">
        <v>43663</v>
      </c>
      <c r="V138" s="16">
        <v>10.65</v>
      </c>
      <c r="W138" s="107"/>
      <c r="X138" s="106"/>
    </row>
    <row r="139" spans="1:24" ht="15.6">
      <c r="A139" s="1">
        <v>43664</v>
      </c>
      <c r="B139">
        <v>31.99</v>
      </c>
      <c r="C139" s="1">
        <v>43664</v>
      </c>
      <c r="D139">
        <v>24.824999999999999</v>
      </c>
      <c r="E139" s="1">
        <v>43664</v>
      </c>
      <c r="F139">
        <v>48.53</v>
      </c>
      <c r="G139" s="1">
        <v>43664</v>
      </c>
      <c r="H139">
        <v>29.75</v>
      </c>
      <c r="I139" s="1">
        <v>43664</v>
      </c>
      <c r="J139">
        <v>31.33</v>
      </c>
      <c r="K139" s="1">
        <v>43664</v>
      </c>
      <c r="L139">
        <v>21.81</v>
      </c>
      <c r="M139" s="1">
        <v>43664</v>
      </c>
      <c r="N139">
        <v>23.73</v>
      </c>
      <c r="O139" s="1">
        <v>43664</v>
      </c>
      <c r="P139">
        <v>19.170000000000002</v>
      </c>
      <c r="Q139" s="1">
        <v>43664</v>
      </c>
      <c r="R139">
        <v>27.68</v>
      </c>
      <c r="S139" s="30">
        <v>43664</v>
      </c>
      <c r="T139" s="3">
        <v>11.9</v>
      </c>
      <c r="U139" s="14">
        <v>43664</v>
      </c>
      <c r="V139" s="16">
        <v>10.7</v>
      </c>
      <c r="W139" s="107"/>
      <c r="X139" s="106"/>
    </row>
    <row r="140" spans="1:24" ht="15.6">
      <c r="A140" s="1">
        <v>43665</v>
      </c>
      <c r="B140">
        <v>31.99</v>
      </c>
      <c r="C140" s="1">
        <v>43665</v>
      </c>
      <c r="D140">
        <v>24.8</v>
      </c>
      <c r="E140" s="1">
        <v>43665</v>
      </c>
      <c r="F140">
        <v>48.36</v>
      </c>
      <c r="G140" s="1">
        <v>43665</v>
      </c>
      <c r="H140">
        <v>29.73</v>
      </c>
      <c r="I140" s="1">
        <v>43665</v>
      </c>
      <c r="J140">
        <v>31.24</v>
      </c>
      <c r="K140" s="1">
        <v>43665</v>
      </c>
      <c r="L140">
        <v>21.8</v>
      </c>
      <c r="M140" s="1">
        <v>43665</v>
      </c>
      <c r="N140">
        <v>23.72</v>
      </c>
      <c r="O140" s="1">
        <v>43665</v>
      </c>
      <c r="P140">
        <v>19.11</v>
      </c>
      <c r="Q140" s="1">
        <v>43665</v>
      </c>
      <c r="R140">
        <v>27.67</v>
      </c>
      <c r="S140" s="30">
        <v>43665</v>
      </c>
      <c r="T140" s="3">
        <v>11.91</v>
      </c>
      <c r="U140" s="14">
        <v>43665</v>
      </c>
      <c r="V140" s="16">
        <v>10.68</v>
      </c>
      <c r="W140" s="107"/>
      <c r="X140" s="106"/>
    </row>
    <row r="141" spans="1:24" ht="15.6">
      <c r="A141" s="1">
        <v>43668</v>
      </c>
      <c r="B141">
        <v>32.04</v>
      </c>
      <c r="C141" s="1">
        <v>43668</v>
      </c>
      <c r="D141">
        <v>24.866399999999999</v>
      </c>
      <c r="E141" s="1">
        <v>43668</v>
      </c>
      <c r="F141">
        <v>48.67</v>
      </c>
      <c r="G141" s="1">
        <v>43668</v>
      </c>
      <c r="H141">
        <v>29.91</v>
      </c>
      <c r="I141" s="1">
        <v>43668</v>
      </c>
      <c r="J141">
        <v>31.37</v>
      </c>
      <c r="K141" s="1">
        <v>43668</v>
      </c>
      <c r="L141">
        <v>21.81</v>
      </c>
      <c r="M141" s="1">
        <v>43668</v>
      </c>
      <c r="N141">
        <v>23.78</v>
      </c>
      <c r="O141" s="1">
        <v>43668</v>
      </c>
      <c r="P141">
        <v>19.18</v>
      </c>
      <c r="Q141" s="1">
        <v>43668</v>
      </c>
      <c r="R141">
        <v>27.69</v>
      </c>
      <c r="S141" s="30">
        <v>43668</v>
      </c>
      <c r="T141" s="3">
        <v>11.92</v>
      </c>
      <c r="U141" s="14">
        <v>43668</v>
      </c>
      <c r="V141" s="16">
        <v>10.72</v>
      </c>
      <c r="W141" s="107"/>
      <c r="X141" s="106"/>
    </row>
    <row r="142" spans="1:24" ht="15.6">
      <c r="A142" s="1">
        <v>43669</v>
      </c>
      <c r="B142">
        <v>32.020000000000003</v>
      </c>
      <c r="C142" s="1">
        <v>43669</v>
      </c>
      <c r="D142">
        <v>24.96</v>
      </c>
      <c r="E142" s="1">
        <v>43669</v>
      </c>
      <c r="F142">
        <v>49.11</v>
      </c>
      <c r="G142" s="1">
        <v>43669</v>
      </c>
      <c r="H142">
        <v>30.135000000000002</v>
      </c>
      <c r="I142" s="1">
        <v>43669</v>
      </c>
      <c r="J142">
        <v>31.49</v>
      </c>
      <c r="K142" s="1">
        <v>43669</v>
      </c>
      <c r="L142">
        <v>21.81</v>
      </c>
      <c r="M142" s="1">
        <v>43669</v>
      </c>
      <c r="N142">
        <v>23.79</v>
      </c>
      <c r="O142" s="1">
        <v>43669</v>
      </c>
      <c r="P142">
        <v>19.28</v>
      </c>
      <c r="Q142" s="1">
        <v>43669</v>
      </c>
      <c r="R142">
        <v>27.69</v>
      </c>
      <c r="S142" s="30">
        <v>43669</v>
      </c>
      <c r="T142" s="3">
        <v>11.92</v>
      </c>
      <c r="U142" s="14">
        <v>43669</v>
      </c>
      <c r="V142" s="16">
        <v>10.78</v>
      </c>
      <c r="W142" s="107"/>
      <c r="X142" s="106"/>
    </row>
    <row r="143" spans="1:24" ht="15.6">
      <c r="A143" s="1">
        <v>43670</v>
      </c>
      <c r="B143">
        <v>32.090000000000003</v>
      </c>
      <c r="C143" s="1">
        <v>43670</v>
      </c>
      <c r="D143">
        <v>25.03</v>
      </c>
      <c r="E143" s="1">
        <v>43670</v>
      </c>
      <c r="F143">
        <v>49.35</v>
      </c>
      <c r="G143" s="1">
        <v>43670</v>
      </c>
      <c r="H143">
        <v>30.2</v>
      </c>
      <c r="I143" s="1">
        <v>43670</v>
      </c>
      <c r="J143">
        <v>31.56</v>
      </c>
      <c r="K143" s="1">
        <v>43670</v>
      </c>
      <c r="L143">
        <v>21.88</v>
      </c>
      <c r="M143" s="1">
        <v>43670</v>
      </c>
      <c r="N143">
        <v>23.86</v>
      </c>
      <c r="O143" s="1">
        <v>43670</v>
      </c>
      <c r="P143">
        <v>19.170000000000002</v>
      </c>
      <c r="Q143" s="1">
        <v>43670</v>
      </c>
      <c r="R143">
        <v>27.7</v>
      </c>
      <c r="S143" s="30">
        <v>43670</v>
      </c>
      <c r="T143" s="3">
        <v>11.95</v>
      </c>
      <c r="U143" s="14">
        <v>43670</v>
      </c>
      <c r="V143" s="16">
        <v>10.77</v>
      </c>
      <c r="W143" s="107"/>
      <c r="X143" s="106"/>
    </row>
    <row r="144" spans="1:24" ht="15.6">
      <c r="A144" s="1">
        <v>43671</v>
      </c>
      <c r="B144">
        <v>31.99</v>
      </c>
      <c r="C144" s="1">
        <v>43671</v>
      </c>
      <c r="D144">
        <v>24.84</v>
      </c>
      <c r="E144" s="1">
        <v>43671</v>
      </c>
      <c r="F144">
        <v>49.18</v>
      </c>
      <c r="G144" s="1">
        <v>43671</v>
      </c>
      <c r="H144">
        <v>29.9</v>
      </c>
      <c r="I144" s="1">
        <v>43671</v>
      </c>
      <c r="J144">
        <v>31.3</v>
      </c>
      <c r="K144" s="1">
        <v>43671</v>
      </c>
      <c r="L144">
        <v>21.8</v>
      </c>
      <c r="M144" s="1">
        <v>43671</v>
      </c>
      <c r="N144">
        <v>23.71</v>
      </c>
      <c r="O144" s="1">
        <v>43671</v>
      </c>
      <c r="P144">
        <v>19.114999999999998</v>
      </c>
      <c r="Q144" s="1">
        <v>43671</v>
      </c>
      <c r="R144">
        <v>27.65</v>
      </c>
      <c r="S144" s="30">
        <v>43671</v>
      </c>
      <c r="T144" s="3">
        <v>11.94</v>
      </c>
      <c r="U144" s="14">
        <v>43671</v>
      </c>
      <c r="V144" s="16">
        <v>10.71</v>
      </c>
      <c r="W144" s="107"/>
      <c r="X144" s="106"/>
    </row>
    <row r="145" spans="1:24" ht="15.6">
      <c r="A145" s="1">
        <v>43672</v>
      </c>
      <c r="B145">
        <v>31.98</v>
      </c>
      <c r="C145" s="1">
        <v>43672</v>
      </c>
      <c r="D145">
        <v>24.908899999999999</v>
      </c>
      <c r="E145" s="1">
        <v>43672</v>
      </c>
      <c r="F145">
        <v>49.55</v>
      </c>
      <c r="G145" s="1">
        <v>43672</v>
      </c>
      <c r="H145">
        <v>30.01</v>
      </c>
      <c r="I145" s="1">
        <v>43672</v>
      </c>
      <c r="J145">
        <v>31.43</v>
      </c>
      <c r="K145" s="1">
        <v>43672</v>
      </c>
      <c r="L145">
        <v>21.79</v>
      </c>
      <c r="M145" s="1">
        <v>43672</v>
      </c>
      <c r="N145">
        <v>23.74</v>
      </c>
      <c r="O145" s="1">
        <v>43672</v>
      </c>
      <c r="P145">
        <v>19.149999999999999</v>
      </c>
      <c r="Q145" s="1">
        <v>43672</v>
      </c>
      <c r="R145">
        <v>27.65</v>
      </c>
      <c r="S145" s="30">
        <v>43672</v>
      </c>
      <c r="T145" s="3">
        <v>11.93</v>
      </c>
      <c r="U145" s="14">
        <v>43672</v>
      </c>
      <c r="V145" s="16">
        <v>10.71</v>
      </c>
      <c r="W145" s="107"/>
      <c r="X145" s="106"/>
    </row>
    <row r="146" spans="1:24" ht="15.6">
      <c r="A146" s="1">
        <v>43675</v>
      </c>
      <c r="B146">
        <v>31.95</v>
      </c>
      <c r="C146" s="1">
        <v>43675</v>
      </c>
      <c r="D146">
        <v>24.83</v>
      </c>
      <c r="E146" s="1">
        <v>43675</v>
      </c>
      <c r="F146">
        <v>49.45</v>
      </c>
      <c r="G146" s="1">
        <v>43675</v>
      </c>
      <c r="H146">
        <v>29.97</v>
      </c>
      <c r="I146" s="1">
        <v>43675</v>
      </c>
      <c r="J146">
        <v>31.31</v>
      </c>
      <c r="K146" s="1">
        <v>43675</v>
      </c>
      <c r="L146">
        <v>21.78</v>
      </c>
      <c r="M146" s="1">
        <v>43675</v>
      </c>
      <c r="N146">
        <v>23.73</v>
      </c>
      <c r="O146" s="1">
        <v>43675</v>
      </c>
      <c r="P146">
        <v>19.14</v>
      </c>
      <c r="Q146" s="1">
        <v>43675</v>
      </c>
      <c r="R146">
        <v>27.61</v>
      </c>
      <c r="S146" s="30">
        <v>43675</v>
      </c>
      <c r="T146" s="3">
        <v>11.92</v>
      </c>
      <c r="U146" s="14">
        <v>43675</v>
      </c>
      <c r="V146" s="16">
        <v>10.67</v>
      </c>
      <c r="W146" s="107"/>
      <c r="X146" s="106"/>
    </row>
    <row r="147" spans="1:24" ht="15.6">
      <c r="A147" s="1">
        <v>43676</v>
      </c>
      <c r="B147">
        <v>31.91</v>
      </c>
      <c r="C147" s="1">
        <v>43676</v>
      </c>
      <c r="D147">
        <v>24.77</v>
      </c>
      <c r="E147" s="1">
        <v>43676</v>
      </c>
      <c r="F147">
        <v>49.29</v>
      </c>
      <c r="G147" s="1">
        <v>43676</v>
      </c>
      <c r="H147">
        <v>29.67</v>
      </c>
      <c r="I147" s="1">
        <v>43676</v>
      </c>
      <c r="J147">
        <v>31.015000000000001</v>
      </c>
      <c r="K147" s="1">
        <v>43676</v>
      </c>
      <c r="L147">
        <v>21.74</v>
      </c>
      <c r="M147" s="1">
        <v>43676</v>
      </c>
      <c r="N147">
        <v>23.7</v>
      </c>
      <c r="O147" s="1">
        <v>43676</v>
      </c>
      <c r="P147">
        <v>19.11</v>
      </c>
      <c r="Q147" s="1">
        <v>43676</v>
      </c>
      <c r="R147">
        <v>27.59</v>
      </c>
      <c r="S147" s="30">
        <v>43676</v>
      </c>
      <c r="T147" s="3">
        <v>11.91</v>
      </c>
      <c r="U147" s="14">
        <v>43676</v>
      </c>
      <c r="V147" s="16">
        <v>10.59</v>
      </c>
      <c r="W147" s="107"/>
      <c r="X147" s="106"/>
    </row>
    <row r="148" spans="1:24" ht="15.6">
      <c r="A148" s="1">
        <v>43677</v>
      </c>
      <c r="B148">
        <v>31.96</v>
      </c>
      <c r="C148" s="1">
        <v>43677</v>
      </c>
      <c r="D148">
        <v>24.71</v>
      </c>
      <c r="E148" s="1">
        <v>43677</v>
      </c>
      <c r="F148">
        <v>48.98</v>
      </c>
      <c r="G148" s="1">
        <v>43677</v>
      </c>
      <c r="H148">
        <v>29.3872</v>
      </c>
      <c r="I148" s="1">
        <v>43677</v>
      </c>
      <c r="J148">
        <v>30.88</v>
      </c>
      <c r="K148" s="1">
        <v>43677</v>
      </c>
      <c r="L148">
        <v>21.77</v>
      </c>
      <c r="M148" s="1">
        <v>43677</v>
      </c>
      <c r="N148">
        <v>23.76</v>
      </c>
      <c r="O148" s="1">
        <v>43677</v>
      </c>
      <c r="P148">
        <v>19.170000000000002</v>
      </c>
      <c r="Q148" s="1">
        <v>43677</v>
      </c>
      <c r="R148">
        <v>27.59</v>
      </c>
      <c r="S148" s="30">
        <v>43677</v>
      </c>
      <c r="T148" s="3">
        <v>11.91</v>
      </c>
      <c r="U148" s="14">
        <v>43677</v>
      </c>
      <c r="V148" s="16">
        <v>10.54</v>
      </c>
      <c r="W148" s="107"/>
      <c r="X148" s="106"/>
    </row>
    <row r="149" spans="1:24" ht="15.6">
      <c r="A149" s="1">
        <v>43678</v>
      </c>
      <c r="B149">
        <v>32.17</v>
      </c>
      <c r="C149" s="1">
        <v>43678</v>
      </c>
      <c r="D149">
        <v>24.65</v>
      </c>
      <c r="E149" s="1">
        <v>43678</v>
      </c>
      <c r="F149">
        <v>48.57</v>
      </c>
      <c r="G149" s="1">
        <v>43678</v>
      </c>
      <c r="H149">
        <v>29.49</v>
      </c>
      <c r="I149" s="1">
        <v>43678</v>
      </c>
      <c r="J149">
        <v>30.22</v>
      </c>
      <c r="K149" s="1">
        <v>43678</v>
      </c>
      <c r="L149">
        <v>21.89</v>
      </c>
      <c r="M149" s="1">
        <v>43678</v>
      </c>
      <c r="N149">
        <v>23.93</v>
      </c>
      <c r="O149" s="1">
        <v>43678</v>
      </c>
      <c r="P149">
        <v>19.149999999999999</v>
      </c>
      <c r="Q149" s="1">
        <v>43678</v>
      </c>
      <c r="R149">
        <v>27.65</v>
      </c>
      <c r="S149" s="30">
        <v>43678</v>
      </c>
      <c r="T149" s="3">
        <v>11.98</v>
      </c>
      <c r="U149" s="14">
        <v>43678</v>
      </c>
      <c r="V149" s="16">
        <v>10.45</v>
      </c>
      <c r="W149" s="107"/>
      <c r="X149" s="106"/>
    </row>
    <row r="150" spans="1:24" ht="15.6">
      <c r="A150" s="1">
        <v>43679</v>
      </c>
      <c r="B150">
        <v>32.22</v>
      </c>
      <c r="C150" s="1">
        <v>43679</v>
      </c>
      <c r="D150">
        <v>24.45</v>
      </c>
      <c r="E150" s="1">
        <v>43679</v>
      </c>
      <c r="F150">
        <v>48.19</v>
      </c>
      <c r="G150" s="1">
        <v>43679</v>
      </c>
      <c r="H150">
        <v>29.29</v>
      </c>
      <c r="I150" s="1">
        <v>43679</v>
      </c>
      <c r="J150">
        <v>29.92</v>
      </c>
      <c r="K150" s="1">
        <v>43679</v>
      </c>
      <c r="L150">
        <v>21.94</v>
      </c>
      <c r="M150" s="1">
        <v>43679</v>
      </c>
      <c r="N150">
        <v>23.96</v>
      </c>
      <c r="O150" s="1">
        <v>43679</v>
      </c>
      <c r="P150">
        <v>19.12</v>
      </c>
      <c r="Q150" s="1">
        <v>43679</v>
      </c>
      <c r="R150">
        <v>27.67</v>
      </c>
      <c r="S150" s="30">
        <v>43679</v>
      </c>
      <c r="T150" s="3">
        <v>11.98</v>
      </c>
      <c r="U150" s="14">
        <v>43679</v>
      </c>
      <c r="V150" s="16">
        <v>10.31</v>
      </c>
      <c r="W150" s="107"/>
      <c r="X150" s="106"/>
    </row>
    <row r="151" spans="1:24" ht="15.6">
      <c r="A151" s="1">
        <v>43683</v>
      </c>
      <c r="B151">
        <v>32.47</v>
      </c>
      <c r="C151" s="1">
        <v>43683</v>
      </c>
      <c r="D151">
        <v>24.24</v>
      </c>
      <c r="E151" s="1">
        <v>43683</v>
      </c>
      <c r="F151">
        <v>47.58</v>
      </c>
      <c r="G151" s="1">
        <v>43683</v>
      </c>
      <c r="H151">
        <v>28.91</v>
      </c>
      <c r="I151" s="1">
        <v>43683</v>
      </c>
      <c r="J151">
        <v>29.36</v>
      </c>
      <c r="K151" s="1">
        <v>43683</v>
      </c>
      <c r="L151">
        <v>21.96</v>
      </c>
      <c r="M151" s="1">
        <v>43683</v>
      </c>
      <c r="N151">
        <v>24.09</v>
      </c>
      <c r="O151" s="1">
        <v>43683</v>
      </c>
      <c r="P151">
        <v>19.04</v>
      </c>
      <c r="Q151" s="1">
        <v>43683</v>
      </c>
      <c r="R151">
        <v>27.75</v>
      </c>
      <c r="S151" s="30">
        <v>43683</v>
      </c>
      <c r="T151" s="3">
        <v>12.07</v>
      </c>
      <c r="U151" s="14">
        <v>43683</v>
      </c>
      <c r="V151" s="16">
        <v>10.11</v>
      </c>
      <c r="W151" s="107"/>
      <c r="X151" s="106"/>
    </row>
    <row r="152" spans="1:24" ht="15.6">
      <c r="A152" s="1">
        <v>43684</v>
      </c>
      <c r="B152">
        <v>32.49</v>
      </c>
      <c r="C152" s="1">
        <v>43684</v>
      </c>
      <c r="D152">
        <v>24.47</v>
      </c>
      <c r="E152" s="1">
        <v>43684</v>
      </c>
      <c r="F152">
        <v>47.81</v>
      </c>
      <c r="G152" s="1">
        <v>43684</v>
      </c>
      <c r="H152">
        <v>29.11</v>
      </c>
      <c r="I152" s="1">
        <v>43684</v>
      </c>
      <c r="J152">
        <v>29.56</v>
      </c>
      <c r="K152" s="1">
        <v>43684</v>
      </c>
      <c r="L152">
        <v>21.97</v>
      </c>
      <c r="M152" s="1">
        <v>43684</v>
      </c>
      <c r="N152">
        <v>24.14</v>
      </c>
      <c r="O152" s="1">
        <v>43684</v>
      </c>
      <c r="P152">
        <v>19.03</v>
      </c>
      <c r="Q152" s="1">
        <v>43684</v>
      </c>
      <c r="R152">
        <v>27.74</v>
      </c>
      <c r="S152" s="30">
        <v>43684</v>
      </c>
      <c r="T152" s="3">
        <v>12.09</v>
      </c>
      <c r="U152" s="14">
        <v>43684</v>
      </c>
      <c r="V152" s="16">
        <v>10.14</v>
      </c>
      <c r="W152" s="107"/>
      <c r="X152" s="106"/>
    </row>
    <row r="153" spans="1:24" ht="15.6">
      <c r="A153" s="1">
        <v>43685</v>
      </c>
      <c r="B153">
        <v>32.44</v>
      </c>
      <c r="C153" s="1">
        <v>43685</v>
      </c>
      <c r="D153">
        <v>24.66</v>
      </c>
      <c r="E153" s="1">
        <v>43685</v>
      </c>
      <c r="F153">
        <v>48.37</v>
      </c>
      <c r="G153" s="1">
        <v>43685</v>
      </c>
      <c r="H153">
        <v>29.25</v>
      </c>
      <c r="I153" s="1">
        <v>43685</v>
      </c>
      <c r="J153">
        <v>29.72</v>
      </c>
      <c r="K153" s="1">
        <v>43685</v>
      </c>
      <c r="L153">
        <v>21.97</v>
      </c>
      <c r="M153" s="1">
        <v>43685</v>
      </c>
      <c r="N153">
        <v>24.16</v>
      </c>
      <c r="O153" s="1">
        <v>43685</v>
      </c>
      <c r="P153">
        <v>19.11</v>
      </c>
      <c r="Q153" s="1">
        <v>43685</v>
      </c>
      <c r="R153">
        <v>27.73</v>
      </c>
      <c r="S153" s="30">
        <v>43685</v>
      </c>
      <c r="T153" s="3">
        <v>12.07</v>
      </c>
      <c r="U153" s="14">
        <v>43685</v>
      </c>
      <c r="V153" s="16">
        <v>10.27</v>
      </c>
      <c r="W153" s="107"/>
      <c r="X153" s="106"/>
    </row>
    <row r="154" spans="1:24" ht="15.6">
      <c r="A154" s="1">
        <v>43686</v>
      </c>
      <c r="B154">
        <v>32.4</v>
      </c>
      <c r="C154" s="1">
        <v>43686</v>
      </c>
      <c r="D154">
        <v>24.58</v>
      </c>
      <c r="E154" s="1">
        <v>43686</v>
      </c>
      <c r="F154">
        <v>48.02</v>
      </c>
      <c r="G154" s="1">
        <v>43686</v>
      </c>
      <c r="H154">
        <v>28.975000000000001</v>
      </c>
      <c r="I154" s="1">
        <v>43686</v>
      </c>
      <c r="J154">
        <v>29.46</v>
      </c>
      <c r="K154" s="1">
        <v>43686</v>
      </c>
      <c r="L154">
        <v>21.95</v>
      </c>
      <c r="M154" s="1">
        <v>43686</v>
      </c>
      <c r="N154">
        <v>24.12</v>
      </c>
      <c r="O154" s="1">
        <v>43686</v>
      </c>
      <c r="P154">
        <v>19.07</v>
      </c>
      <c r="Q154" s="1">
        <v>43686</v>
      </c>
      <c r="R154">
        <v>27.71</v>
      </c>
      <c r="S154" s="30">
        <v>43686</v>
      </c>
      <c r="T154" s="3">
        <v>12.04</v>
      </c>
      <c r="U154" s="14">
        <v>43686</v>
      </c>
      <c r="V154" s="16">
        <v>10.17</v>
      </c>
      <c r="W154" s="107"/>
      <c r="X154" s="106"/>
    </row>
    <row r="155" spans="1:24" ht="15.6">
      <c r="A155" s="1">
        <v>43689</v>
      </c>
      <c r="B155">
        <v>32.549999999999997</v>
      </c>
      <c r="C155" s="1">
        <v>43689</v>
      </c>
      <c r="D155">
        <v>24.43</v>
      </c>
      <c r="E155" s="1">
        <v>43689</v>
      </c>
      <c r="F155">
        <v>47.53</v>
      </c>
      <c r="G155" s="1">
        <v>43689</v>
      </c>
      <c r="H155">
        <v>28.72</v>
      </c>
      <c r="I155" s="1">
        <v>43689</v>
      </c>
      <c r="J155">
        <v>29.1</v>
      </c>
      <c r="K155" s="1">
        <v>43689</v>
      </c>
      <c r="L155">
        <v>22.02</v>
      </c>
      <c r="M155" s="1">
        <v>43689</v>
      </c>
      <c r="N155">
        <v>24.25</v>
      </c>
      <c r="O155" s="1">
        <v>43689</v>
      </c>
      <c r="P155">
        <v>18.940000000000001</v>
      </c>
      <c r="Q155" s="1">
        <v>43689</v>
      </c>
      <c r="R155">
        <v>27.75</v>
      </c>
      <c r="S155" s="30">
        <v>43689</v>
      </c>
      <c r="T155" s="3">
        <v>12.1</v>
      </c>
      <c r="U155" s="14">
        <v>43689</v>
      </c>
      <c r="V155" s="16">
        <v>10.07</v>
      </c>
      <c r="W155" s="107"/>
      <c r="X155" s="106"/>
    </row>
    <row r="156" spans="1:24" ht="15.6">
      <c r="A156" s="1">
        <v>43690</v>
      </c>
      <c r="B156">
        <v>32.5</v>
      </c>
      <c r="C156" s="1">
        <v>43690</v>
      </c>
      <c r="D156">
        <v>24.65</v>
      </c>
      <c r="E156" s="1">
        <v>43690</v>
      </c>
      <c r="F156">
        <v>48.18</v>
      </c>
      <c r="G156" s="1">
        <v>43690</v>
      </c>
      <c r="H156">
        <v>28.99</v>
      </c>
      <c r="I156" s="1">
        <v>43690</v>
      </c>
      <c r="J156">
        <v>29.43</v>
      </c>
      <c r="K156" s="1">
        <v>43690</v>
      </c>
      <c r="L156">
        <v>21.99</v>
      </c>
      <c r="M156" s="1">
        <v>43690</v>
      </c>
      <c r="N156">
        <v>24.23</v>
      </c>
      <c r="O156" s="1">
        <v>43690</v>
      </c>
      <c r="P156">
        <v>19.100000000000001</v>
      </c>
      <c r="Q156" s="1">
        <v>43690</v>
      </c>
      <c r="R156">
        <v>27.72</v>
      </c>
      <c r="S156" s="30">
        <v>43690</v>
      </c>
      <c r="T156" s="3">
        <v>12.08</v>
      </c>
      <c r="U156" s="14">
        <v>43690</v>
      </c>
      <c r="V156" s="16">
        <v>10.16</v>
      </c>
      <c r="W156" s="107"/>
      <c r="X156" s="106"/>
    </row>
    <row r="157" spans="1:24" ht="15.6">
      <c r="A157" s="1">
        <v>43691</v>
      </c>
      <c r="B157">
        <v>32.659999999999997</v>
      </c>
      <c r="C157" s="1">
        <v>43691</v>
      </c>
      <c r="D157">
        <v>24.18</v>
      </c>
      <c r="E157" s="1">
        <v>43691</v>
      </c>
      <c r="F157">
        <v>47.1</v>
      </c>
      <c r="G157" s="1">
        <v>43691</v>
      </c>
      <c r="H157">
        <v>28.43</v>
      </c>
      <c r="I157" s="1">
        <v>43691</v>
      </c>
      <c r="J157">
        <v>28.8</v>
      </c>
      <c r="K157" s="1">
        <v>43691</v>
      </c>
      <c r="L157">
        <v>22.03</v>
      </c>
      <c r="M157" s="1">
        <v>43691</v>
      </c>
      <c r="N157">
        <v>24.33</v>
      </c>
      <c r="O157" s="1">
        <v>43691</v>
      </c>
      <c r="P157">
        <v>18.91</v>
      </c>
      <c r="Q157" s="1">
        <v>43691</v>
      </c>
      <c r="R157">
        <v>27.75</v>
      </c>
      <c r="S157" s="30">
        <v>43691</v>
      </c>
      <c r="T157" s="3">
        <v>12.14</v>
      </c>
      <c r="U157" s="14">
        <v>43691</v>
      </c>
      <c r="V157" s="16">
        <v>9.9600000000000009</v>
      </c>
      <c r="W157" s="107"/>
      <c r="X157" s="106"/>
    </row>
    <row r="158" spans="1:24" ht="15.6">
      <c r="A158" s="1">
        <v>43692</v>
      </c>
      <c r="B158">
        <v>32.81</v>
      </c>
      <c r="C158" s="1">
        <v>43692</v>
      </c>
      <c r="D158">
        <v>24.15</v>
      </c>
      <c r="E158" s="1">
        <v>43692</v>
      </c>
      <c r="F158">
        <v>47.24</v>
      </c>
      <c r="G158" s="1">
        <v>43692</v>
      </c>
      <c r="H158">
        <v>28.51</v>
      </c>
      <c r="I158" s="1">
        <v>43692</v>
      </c>
      <c r="J158">
        <v>29.07</v>
      </c>
      <c r="K158" s="1">
        <v>43692</v>
      </c>
      <c r="L158">
        <v>22.11</v>
      </c>
      <c r="M158" s="1">
        <v>43692</v>
      </c>
      <c r="N158">
        <v>24.43</v>
      </c>
      <c r="O158" s="1">
        <v>43692</v>
      </c>
      <c r="P158">
        <v>18.920000000000002</v>
      </c>
      <c r="Q158" s="1">
        <v>43692</v>
      </c>
      <c r="R158">
        <v>27.79</v>
      </c>
      <c r="S158" s="30">
        <v>43692</v>
      </c>
      <c r="T158" s="3">
        <v>12.19</v>
      </c>
      <c r="U158" s="14">
        <v>43692</v>
      </c>
      <c r="V158" s="16">
        <v>10.050000000000001</v>
      </c>
      <c r="W158" s="107"/>
      <c r="X158" s="106"/>
    </row>
    <row r="159" spans="1:24" ht="15.6">
      <c r="A159" s="1">
        <v>43693</v>
      </c>
      <c r="B159">
        <v>32.72</v>
      </c>
      <c r="C159" s="1">
        <v>43693</v>
      </c>
      <c r="D159">
        <v>24.38</v>
      </c>
      <c r="E159" s="1">
        <v>43693</v>
      </c>
      <c r="F159">
        <v>47.76</v>
      </c>
      <c r="G159" s="1">
        <v>43693</v>
      </c>
      <c r="H159">
        <v>28.73</v>
      </c>
      <c r="I159" s="1">
        <v>43693</v>
      </c>
      <c r="J159">
        <v>29.31</v>
      </c>
      <c r="K159" s="1">
        <v>43693</v>
      </c>
      <c r="L159">
        <v>22.09</v>
      </c>
      <c r="M159" s="1">
        <v>43693</v>
      </c>
      <c r="N159">
        <v>24.47</v>
      </c>
      <c r="O159" s="1">
        <v>43693</v>
      </c>
      <c r="P159">
        <v>19.02</v>
      </c>
      <c r="Q159" s="1">
        <v>43693</v>
      </c>
      <c r="R159">
        <v>27.77</v>
      </c>
      <c r="S159" s="30">
        <v>43693</v>
      </c>
      <c r="T159" s="3">
        <v>12.15</v>
      </c>
      <c r="U159" s="14">
        <v>43693</v>
      </c>
      <c r="V159" s="16">
        <v>10.14</v>
      </c>
      <c r="W159" s="107"/>
      <c r="X159" s="106"/>
    </row>
    <row r="160" spans="1:24" ht="15.6">
      <c r="A160" s="1">
        <v>43696</v>
      </c>
      <c r="B160">
        <v>32.61</v>
      </c>
      <c r="C160" s="1">
        <v>43696</v>
      </c>
      <c r="D160">
        <v>24.61</v>
      </c>
      <c r="E160" s="1">
        <v>43696</v>
      </c>
      <c r="F160">
        <v>48.58</v>
      </c>
      <c r="G160" s="1">
        <v>43696</v>
      </c>
      <c r="H160">
        <v>29.06</v>
      </c>
      <c r="I160" s="1">
        <v>43696</v>
      </c>
      <c r="J160">
        <v>29.56</v>
      </c>
      <c r="K160" s="1">
        <v>43696</v>
      </c>
      <c r="L160">
        <v>22.03</v>
      </c>
      <c r="M160" s="1">
        <v>43696</v>
      </c>
      <c r="N160">
        <v>24.38</v>
      </c>
      <c r="O160" s="1">
        <v>43696</v>
      </c>
      <c r="P160">
        <v>19.03</v>
      </c>
      <c r="Q160" s="1">
        <v>43696</v>
      </c>
      <c r="R160">
        <v>27.754999999999999</v>
      </c>
      <c r="S160" s="30">
        <v>43696</v>
      </c>
      <c r="T160" s="3">
        <v>12.11</v>
      </c>
      <c r="U160" s="14">
        <v>43696</v>
      </c>
      <c r="V160" s="16">
        <v>10.220000000000001</v>
      </c>
      <c r="W160" s="107"/>
      <c r="X160" s="106"/>
    </row>
    <row r="161" spans="1:24" ht="15.6">
      <c r="A161" s="1">
        <v>43697</v>
      </c>
      <c r="B161">
        <v>32.64</v>
      </c>
      <c r="C161" s="1">
        <v>43697</v>
      </c>
      <c r="D161">
        <v>24.42</v>
      </c>
      <c r="E161" s="1">
        <v>43697</v>
      </c>
      <c r="F161">
        <v>48.13</v>
      </c>
      <c r="G161" s="1">
        <v>43697</v>
      </c>
      <c r="H161">
        <v>28.91</v>
      </c>
      <c r="I161" s="1">
        <v>43697</v>
      </c>
      <c r="J161">
        <v>29.62</v>
      </c>
      <c r="K161" s="1">
        <v>43697</v>
      </c>
      <c r="L161">
        <v>22.04</v>
      </c>
      <c r="M161" s="1">
        <v>43697</v>
      </c>
      <c r="N161">
        <v>24.54</v>
      </c>
      <c r="O161" s="1">
        <v>43697</v>
      </c>
      <c r="P161">
        <v>19.13</v>
      </c>
      <c r="Q161" s="1">
        <v>43697</v>
      </c>
      <c r="R161">
        <v>27.76</v>
      </c>
      <c r="S161" s="30">
        <v>43697</v>
      </c>
      <c r="T161" s="3">
        <v>12.12</v>
      </c>
      <c r="U161" s="14">
        <v>43697</v>
      </c>
      <c r="V161" s="16">
        <v>10.199999999999999</v>
      </c>
      <c r="W161" s="107"/>
      <c r="X161" s="106"/>
    </row>
    <row r="162" spans="1:24" ht="15.6">
      <c r="A162" s="1">
        <v>43698</v>
      </c>
      <c r="B162">
        <v>32.5</v>
      </c>
      <c r="C162" s="1">
        <v>43698</v>
      </c>
      <c r="D162">
        <v>24.59</v>
      </c>
      <c r="E162" s="1">
        <v>43698</v>
      </c>
      <c r="F162">
        <v>48.42</v>
      </c>
      <c r="G162" s="1">
        <v>43698</v>
      </c>
      <c r="H162">
        <v>29.1</v>
      </c>
      <c r="I162" s="1">
        <v>43698</v>
      </c>
      <c r="J162">
        <v>29.78</v>
      </c>
      <c r="K162" s="1">
        <v>43698</v>
      </c>
      <c r="L162">
        <v>21.954999999999998</v>
      </c>
      <c r="M162" s="1">
        <v>43698</v>
      </c>
      <c r="N162">
        <v>24.58</v>
      </c>
      <c r="O162" s="1">
        <v>43698</v>
      </c>
      <c r="P162">
        <v>19.21</v>
      </c>
      <c r="Q162" s="1">
        <v>43698</v>
      </c>
      <c r="R162">
        <v>27.71</v>
      </c>
      <c r="S162" s="30">
        <v>43698</v>
      </c>
      <c r="T162" s="3">
        <v>12.08</v>
      </c>
      <c r="U162" s="14">
        <v>43698</v>
      </c>
      <c r="V162" s="16">
        <v>10.23</v>
      </c>
      <c r="W162" s="107"/>
      <c r="X162" s="106"/>
    </row>
    <row r="163" spans="1:24" ht="15.6">
      <c r="A163" s="1">
        <v>43699</v>
      </c>
      <c r="B163">
        <v>32.35</v>
      </c>
      <c r="C163" s="1">
        <v>43699</v>
      </c>
      <c r="D163">
        <v>24.53</v>
      </c>
      <c r="E163" s="1">
        <v>43699</v>
      </c>
      <c r="F163">
        <v>48.46</v>
      </c>
      <c r="G163" s="1">
        <v>43699</v>
      </c>
      <c r="H163">
        <v>29.07</v>
      </c>
      <c r="I163" s="1">
        <v>43699</v>
      </c>
      <c r="J163">
        <v>29.42</v>
      </c>
      <c r="K163" s="1">
        <v>43699</v>
      </c>
      <c r="L163">
        <v>21.84</v>
      </c>
      <c r="M163" s="1">
        <v>43699</v>
      </c>
      <c r="N163">
        <v>24.5</v>
      </c>
      <c r="O163" s="1">
        <v>43699</v>
      </c>
      <c r="P163">
        <v>19.239999999999998</v>
      </c>
      <c r="Q163" s="1">
        <v>43699</v>
      </c>
      <c r="R163">
        <v>27.68</v>
      </c>
      <c r="S163" s="30">
        <v>43699</v>
      </c>
      <c r="T163" s="3">
        <v>12.03</v>
      </c>
      <c r="U163" s="14">
        <v>43699</v>
      </c>
      <c r="V163" s="16">
        <v>10.09</v>
      </c>
      <c r="W163" s="107"/>
      <c r="X163" s="106"/>
    </row>
    <row r="164" spans="1:24" ht="15.6">
      <c r="A164" s="1">
        <v>43700</v>
      </c>
      <c r="B164">
        <v>32.53</v>
      </c>
      <c r="C164" s="1">
        <v>43700</v>
      </c>
      <c r="D164">
        <v>24.18</v>
      </c>
      <c r="E164" s="1">
        <v>43700</v>
      </c>
      <c r="F164">
        <v>47.17</v>
      </c>
      <c r="G164" s="1">
        <v>43700</v>
      </c>
      <c r="H164">
        <v>28.66</v>
      </c>
      <c r="I164" s="1">
        <v>43700</v>
      </c>
      <c r="J164">
        <v>28.97</v>
      </c>
      <c r="K164" s="1">
        <v>43700</v>
      </c>
      <c r="L164">
        <v>22.01</v>
      </c>
      <c r="M164" s="1">
        <v>43700</v>
      </c>
      <c r="N164">
        <v>24.56</v>
      </c>
      <c r="O164" s="1">
        <v>43700</v>
      </c>
      <c r="P164">
        <v>19.14</v>
      </c>
      <c r="Q164" s="1">
        <v>43700</v>
      </c>
      <c r="R164">
        <v>27.74</v>
      </c>
      <c r="S164" s="30">
        <v>43700</v>
      </c>
      <c r="T164" s="3">
        <v>12.1</v>
      </c>
      <c r="U164" s="14">
        <v>43700</v>
      </c>
      <c r="V164" s="16">
        <v>9.93</v>
      </c>
      <c r="W164" s="107"/>
      <c r="X164" s="106"/>
    </row>
    <row r="165" spans="1:24" ht="15.6">
      <c r="A165" s="1">
        <v>43703</v>
      </c>
      <c r="B165">
        <v>32.380000000000003</v>
      </c>
      <c r="C165" s="1">
        <v>43703</v>
      </c>
      <c r="D165">
        <v>24.16</v>
      </c>
      <c r="E165" s="1">
        <v>43703</v>
      </c>
      <c r="F165">
        <v>47.5</v>
      </c>
      <c r="G165" s="1">
        <v>43703</v>
      </c>
      <c r="H165">
        <v>28.84</v>
      </c>
      <c r="I165" s="1">
        <v>43703</v>
      </c>
      <c r="J165">
        <v>29.04</v>
      </c>
      <c r="K165" s="1">
        <v>43703</v>
      </c>
      <c r="L165">
        <v>21.87</v>
      </c>
      <c r="M165" s="1">
        <v>43703</v>
      </c>
      <c r="N165">
        <v>24.47</v>
      </c>
      <c r="O165" s="1">
        <v>43703</v>
      </c>
      <c r="P165">
        <v>19.12</v>
      </c>
      <c r="Q165" s="1">
        <v>43703</v>
      </c>
      <c r="R165">
        <v>27.67</v>
      </c>
      <c r="S165" s="30">
        <v>43703</v>
      </c>
      <c r="T165" s="3">
        <v>12.07</v>
      </c>
      <c r="U165" s="14">
        <v>43703</v>
      </c>
      <c r="V165" s="16">
        <v>10</v>
      </c>
      <c r="W165" s="107"/>
      <c r="X165" s="106"/>
    </row>
    <row r="166" spans="1:24" ht="15.6">
      <c r="A166" s="1">
        <v>43704</v>
      </c>
      <c r="B166">
        <v>32.58</v>
      </c>
      <c r="C166" s="1">
        <v>43704</v>
      </c>
      <c r="D166">
        <v>24.24</v>
      </c>
      <c r="E166" s="1">
        <v>43704</v>
      </c>
      <c r="F166">
        <v>47.58</v>
      </c>
      <c r="G166" s="1">
        <v>43704</v>
      </c>
      <c r="H166">
        <v>28.93</v>
      </c>
      <c r="I166" s="1">
        <v>43704</v>
      </c>
      <c r="J166">
        <v>29.21</v>
      </c>
      <c r="K166" s="1">
        <v>43704</v>
      </c>
      <c r="L166">
        <v>22.01</v>
      </c>
      <c r="M166" s="1">
        <v>43704</v>
      </c>
      <c r="N166">
        <v>24.64</v>
      </c>
      <c r="O166" s="1">
        <v>43704</v>
      </c>
      <c r="P166">
        <v>19.14</v>
      </c>
      <c r="Q166" s="1">
        <v>43704</v>
      </c>
      <c r="R166">
        <v>27.72</v>
      </c>
      <c r="S166" s="30">
        <v>43704</v>
      </c>
      <c r="T166" s="3">
        <v>12.14</v>
      </c>
      <c r="U166" s="14">
        <v>43704</v>
      </c>
      <c r="V166" s="16">
        <v>10.050000000000001</v>
      </c>
      <c r="W166" s="107"/>
      <c r="X166" s="106"/>
    </row>
    <row r="167" spans="1:24" ht="15.6">
      <c r="A167" s="1">
        <v>43705</v>
      </c>
      <c r="B167">
        <v>32.61</v>
      </c>
      <c r="C167" s="1">
        <v>43705</v>
      </c>
      <c r="D167">
        <v>24.3599</v>
      </c>
      <c r="E167" s="1">
        <v>43705</v>
      </c>
      <c r="F167">
        <v>47.87</v>
      </c>
      <c r="G167" s="1">
        <v>43705</v>
      </c>
      <c r="H167">
        <v>28.89</v>
      </c>
      <c r="I167" s="1">
        <v>43705</v>
      </c>
      <c r="J167">
        <v>29.29</v>
      </c>
      <c r="K167" s="1">
        <v>43705</v>
      </c>
      <c r="L167">
        <v>21.98</v>
      </c>
      <c r="M167" s="1">
        <v>43705</v>
      </c>
      <c r="N167">
        <v>24.64</v>
      </c>
      <c r="O167" s="1">
        <v>43705</v>
      </c>
      <c r="P167">
        <v>19.190000000000001</v>
      </c>
      <c r="Q167" s="1">
        <v>43705</v>
      </c>
      <c r="R167">
        <v>27.72</v>
      </c>
      <c r="S167" s="30">
        <v>43705</v>
      </c>
      <c r="T167" s="3">
        <v>12.16</v>
      </c>
      <c r="U167" s="14">
        <v>43705</v>
      </c>
      <c r="V167" s="16">
        <v>10.08</v>
      </c>
      <c r="W167" s="107"/>
      <c r="X167" s="106"/>
    </row>
    <row r="168" spans="1:24" ht="15.6">
      <c r="A168" s="1">
        <v>43706</v>
      </c>
      <c r="B168">
        <v>32.549999999999997</v>
      </c>
      <c r="C168" s="1">
        <v>43706</v>
      </c>
      <c r="D168">
        <v>24.58</v>
      </c>
      <c r="E168" s="1">
        <v>43706</v>
      </c>
      <c r="F168">
        <v>48.44</v>
      </c>
      <c r="G168" s="1">
        <v>43706</v>
      </c>
      <c r="H168">
        <v>29.12</v>
      </c>
      <c r="I168" s="1">
        <v>43706</v>
      </c>
      <c r="J168">
        <v>29.58</v>
      </c>
      <c r="K168" s="1">
        <v>43706</v>
      </c>
      <c r="L168">
        <v>22</v>
      </c>
      <c r="M168" s="1">
        <v>43706</v>
      </c>
      <c r="N168">
        <v>24.57</v>
      </c>
      <c r="O168" s="1">
        <v>43706</v>
      </c>
      <c r="P168">
        <v>19.2</v>
      </c>
      <c r="Q168" s="1">
        <v>43706</v>
      </c>
      <c r="R168">
        <v>27.72</v>
      </c>
      <c r="S168" s="30">
        <v>43706</v>
      </c>
      <c r="T168" s="3">
        <v>12.14</v>
      </c>
      <c r="U168" s="14">
        <v>43706</v>
      </c>
      <c r="V168" s="16">
        <v>10.16</v>
      </c>
      <c r="W168" s="107"/>
      <c r="X168" s="106"/>
    </row>
    <row r="169" spans="1:24" ht="15.6">
      <c r="A169" s="1">
        <v>43707</v>
      </c>
      <c r="B169">
        <v>32.53</v>
      </c>
      <c r="C169" s="1">
        <v>43707</v>
      </c>
      <c r="D169">
        <v>24.64</v>
      </c>
      <c r="E169" s="1">
        <v>43707</v>
      </c>
      <c r="F169">
        <v>48.57</v>
      </c>
      <c r="G169" s="1">
        <v>43707</v>
      </c>
      <c r="H169">
        <v>29.175000000000001</v>
      </c>
      <c r="I169" s="1">
        <v>43707</v>
      </c>
      <c r="J169">
        <v>29.88</v>
      </c>
      <c r="K169" s="1">
        <v>43707</v>
      </c>
      <c r="L169">
        <v>22</v>
      </c>
      <c r="M169" s="1">
        <v>43707</v>
      </c>
      <c r="N169">
        <v>24.58</v>
      </c>
      <c r="O169" s="1">
        <v>43707</v>
      </c>
      <c r="P169">
        <v>19.2</v>
      </c>
      <c r="Q169" s="1">
        <v>43707</v>
      </c>
      <c r="R169">
        <v>27.75</v>
      </c>
      <c r="S169" s="30">
        <v>43707</v>
      </c>
      <c r="T169" s="3">
        <v>12.1</v>
      </c>
      <c r="U169" s="14">
        <v>43707</v>
      </c>
      <c r="V169" s="16">
        <v>10.25</v>
      </c>
      <c r="W169" s="107"/>
      <c r="X169" s="106"/>
    </row>
    <row r="170" spans="1:24" ht="15.6">
      <c r="A170" s="1">
        <v>43711</v>
      </c>
      <c r="B170">
        <v>32.590000000000003</v>
      </c>
      <c r="C170" s="1">
        <v>43711</v>
      </c>
      <c r="D170">
        <v>24.5855</v>
      </c>
      <c r="E170" s="1">
        <v>43711</v>
      </c>
      <c r="F170">
        <v>48.3</v>
      </c>
      <c r="G170" s="1">
        <v>43711</v>
      </c>
      <c r="H170">
        <v>29.22</v>
      </c>
      <c r="I170" s="1">
        <v>43711</v>
      </c>
      <c r="J170">
        <v>29.74</v>
      </c>
      <c r="K170" s="1">
        <v>43711</v>
      </c>
      <c r="L170">
        <v>22.01</v>
      </c>
      <c r="M170" s="1">
        <v>43711</v>
      </c>
      <c r="N170">
        <v>24.56</v>
      </c>
      <c r="O170" s="1">
        <v>43711</v>
      </c>
      <c r="P170">
        <v>19.18</v>
      </c>
      <c r="Q170" s="1">
        <v>43711</v>
      </c>
      <c r="R170">
        <v>27.72</v>
      </c>
      <c r="S170" s="30">
        <v>43711</v>
      </c>
      <c r="T170" s="3">
        <v>12.12</v>
      </c>
      <c r="U170" s="14">
        <v>43711</v>
      </c>
      <c r="V170" s="16">
        <v>10.18</v>
      </c>
      <c r="W170" s="107"/>
      <c r="X170" s="106"/>
    </row>
    <row r="171" spans="1:24" ht="15.6">
      <c r="A171" s="1">
        <v>43712</v>
      </c>
      <c r="B171">
        <v>32.58</v>
      </c>
      <c r="C171" s="1">
        <v>43712</v>
      </c>
      <c r="D171">
        <v>24.6388</v>
      </c>
      <c r="E171" s="1">
        <v>43712</v>
      </c>
      <c r="F171">
        <v>48.44</v>
      </c>
      <c r="G171" s="1">
        <v>43712</v>
      </c>
      <c r="H171">
        <v>29.41</v>
      </c>
      <c r="I171" s="1">
        <v>43712</v>
      </c>
      <c r="J171">
        <v>29.99</v>
      </c>
      <c r="K171" s="1">
        <v>43712</v>
      </c>
      <c r="L171">
        <v>22.01</v>
      </c>
      <c r="M171" s="1">
        <v>43712</v>
      </c>
      <c r="N171">
        <v>24.6</v>
      </c>
      <c r="O171" s="1">
        <v>43712</v>
      </c>
      <c r="P171">
        <v>19.18</v>
      </c>
      <c r="Q171" s="1">
        <v>43712</v>
      </c>
      <c r="R171">
        <v>27.74</v>
      </c>
      <c r="S171" s="30">
        <v>43712</v>
      </c>
      <c r="T171" s="3">
        <v>12.13</v>
      </c>
      <c r="U171" s="14">
        <v>43712</v>
      </c>
      <c r="V171" s="16">
        <v>10.25</v>
      </c>
      <c r="W171" s="107"/>
      <c r="X171" s="106"/>
    </row>
    <row r="172" spans="1:24" ht="15.6">
      <c r="A172" s="1">
        <v>43713</v>
      </c>
      <c r="B172">
        <v>32.31</v>
      </c>
      <c r="C172" s="1">
        <v>43713</v>
      </c>
      <c r="D172">
        <v>24.86</v>
      </c>
      <c r="E172" s="1">
        <v>43713</v>
      </c>
      <c r="F172">
        <v>49.09</v>
      </c>
      <c r="G172" s="1">
        <v>43713</v>
      </c>
      <c r="H172">
        <v>29.62</v>
      </c>
      <c r="I172" s="1">
        <v>43713</v>
      </c>
      <c r="J172">
        <v>30.35</v>
      </c>
      <c r="K172" s="1">
        <v>43713</v>
      </c>
      <c r="L172">
        <v>21.86</v>
      </c>
      <c r="M172" s="1">
        <v>43713</v>
      </c>
      <c r="N172">
        <v>24.43</v>
      </c>
      <c r="O172" s="1">
        <v>43713</v>
      </c>
      <c r="P172">
        <v>19.239999999999998</v>
      </c>
      <c r="Q172" s="1">
        <v>43713</v>
      </c>
      <c r="R172">
        <v>27.655000000000001</v>
      </c>
      <c r="S172" s="30">
        <v>43713</v>
      </c>
      <c r="T172" s="3">
        <v>12.03</v>
      </c>
      <c r="U172" s="14">
        <v>43713</v>
      </c>
      <c r="V172" s="16">
        <v>10.38</v>
      </c>
      <c r="W172" s="107"/>
      <c r="X172" s="106"/>
    </row>
    <row r="173" spans="1:24" ht="15.6">
      <c r="A173" s="1">
        <v>43714</v>
      </c>
      <c r="B173">
        <v>32.270000000000003</v>
      </c>
      <c r="C173" s="1">
        <v>43714</v>
      </c>
      <c r="D173">
        <v>24.818200000000001</v>
      </c>
      <c r="E173" s="1">
        <v>43714</v>
      </c>
      <c r="F173">
        <v>48.97</v>
      </c>
      <c r="G173" s="1">
        <v>43714</v>
      </c>
      <c r="H173">
        <v>29.605399999999999</v>
      </c>
      <c r="I173" s="1">
        <v>43714</v>
      </c>
      <c r="J173">
        <v>30.33</v>
      </c>
      <c r="K173" s="1">
        <v>43714</v>
      </c>
      <c r="L173">
        <v>21.84</v>
      </c>
      <c r="M173" s="1">
        <v>43714</v>
      </c>
      <c r="N173">
        <v>24.52</v>
      </c>
      <c r="O173" s="1">
        <v>43714</v>
      </c>
      <c r="P173">
        <v>19.28</v>
      </c>
      <c r="Q173" s="1">
        <v>43714</v>
      </c>
      <c r="R173">
        <v>27.61</v>
      </c>
      <c r="S173" s="30">
        <v>43714</v>
      </c>
      <c r="T173" s="3">
        <v>12.03</v>
      </c>
      <c r="U173" s="14">
        <v>43714</v>
      </c>
      <c r="V173" s="16">
        <v>10.36</v>
      </c>
      <c r="W173" s="107"/>
      <c r="X173" s="106"/>
    </row>
    <row r="174" spans="1:24" ht="15.6">
      <c r="A174" s="1">
        <v>43717</v>
      </c>
      <c r="B174">
        <v>32.18</v>
      </c>
      <c r="C174" s="1">
        <v>43717</v>
      </c>
      <c r="D174">
        <v>24.76</v>
      </c>
      <c r="E174" s="1">
        <v>43717</v>
      </c>
      <c r="F174">
        <v>48.91</v>
      </c>
      <c r="G174" s="1">
        <v>43717</v>
      </c>
      <c r="H174">
        <v>29.6</v>
      </c>
      <c r="I174" s="1">
        <v>43717</v>
      </c>
      <c r="J174">
        <v>30.41</v>
      </c>
      <c r="K174" s="1">
        <v>43717</v>
      </c>
      <c r="L174">
        <v>21.77</v>
      </c>
      <c r="M174" s="1">
        <v>43717</v>
      </c>
      <c r="N174">
        <v>24.34</v>
      </c>
      <c r="O174" s="1">
        <v>43717</v>
      </c>
      <c r="P174">
        <v>19.295000000000002</v>
      </c>
      <c r="Q174" s="1">
        <v>43717</v>
      </c>
      <c r="R174">
        <v>27.57</v>
      </c>
      <c r="S174" s="30">
        <v>43717</v>
      </c>
      <c r="T174" s="3">
        <v>11.99</v>
      </c>
      <c r="U174" s="14">
        <v>43717</v>
      </c>
      <c r="V174" s="16">
        <v>10.34</v>
      </c>
      <c r="W174" s="107"/>
      <c r="X174" s="106"/>
    </row>
    <row r="175" spans="1:24" ht="15.6">
      <c r="A175" s="1">
        <v>43718</v>
      </c>
      <c r="B175">
        <v>31.98</v>
      </c>
      <c r="C175" s="1">
        <v>43718</v>
      </c>
      <c r="D175">
        <v>24.824999999999999</v>
      </c>
      <c r="E175" s="1">
        <v>43718</v>
      </c>
      <c r="F175">
        <v>48.82</v>
      </c>
      <c r="G175" s="1">
        <v>43718</v>
      </c>
      <c r="H175">
        <v>29.59</v>
      </c>
      <c r="I175" s="1">
        <v>43718</v>
      </c>
      <c r="J175">
        <v>30.33</v>
      </c>
      <c r="K175" s="1">
        <v>43718</v>
      </c>
      <c r="L175">
        <v>21.68</v>
      </c>
      <c r="M175" s="1">
        <v>43718</v>
      </c>
      <c r="N175">
        <v>24.14</v>
      </c>
      <c r="O175" s="1">
        <v>43718</v>
      </c>
      <c r="P175">
        <v>19.29</v>
      </c>
      <c r="Q175" s="1">
        <v>43718</v>
      </c>
      <c r="R175">
        <v>27.55</v>
      </c>
      <c r="S175" s="30">
        <v>43718</v>
      </c>
      <c r="T175" s="3">
        <v>11.92</v>
      </c>
      <c r="U175" s="14">
        <v>43718</v>
      </c>
      <c r="V175" s="16">
        <v>10.3</v>
      </c>
      <c r="W175" s="107"/>
      <c r="X175" s="106"/>
    </row>
    <row r="176" spans="1:24" ht="15.6">
      <c r="A176" s="1">
        <v>43719</v>
      </c>
      <c r="B176">
        <v>31.97</v>
      </c>
      <c r="C176" s="1">
        <v>43719</v>
      </c>
      <c r="D176">
        <v>24.95</v>
      </c>
      <c r="E176" s="1">
        <v>43719</v>
      </c>
      <c r="F176">
        <v>49.33</v>
      </c>
      <c r="G176" s="1">
        <v>43719</v>
      </c>
      <c r="H176">
        <v>29.88</v>
      </c>
      <c r="I176" s="1">
        <v>43719</v>
      </c>
      <c r="J176">
        <v>30.74</v>
      </c>
      <c r="K176" s="1">
        <v>43719</v>
      </c>
      <c r="L176">
        <v>21.69</v>
      </c>
      <c r="M176" s="1">
        <v>43719</v>
      </c>
      <c r="N176">
        <v>24.13</v>
      </c>
      <c r="O176" s="1">
        <v>43719</v>
      </c>
      <c r="P176">
        <v>19.28</v>
      </c>
      <c r="Q176" s="1">
        <v>43719</v>
      </c>
      <c r="R176">
        <v>27.56</v>
      </c>
      <c r="S176" s="30">
        <v>43719</v>
      </c>
      <c r="T176" s="3">
        <v>11.91</v>
      </c>
      <c r="U176" s="14">
        <v>43719</v>
      </c>
      <c r="V176" s="16">
        <v>10.43</v>
      </c>
      <c r="W176" s="107"/>
      <c r="X176" s="106"/>
    </row>
    <row r="177" spans="1:24" ht="15.6">
      <c r="A177" s="1">
        <v>43720</v>
      </c>
      <c r="B177">
        <v>31.9</v>
      </c>
      <c r="C177" s="1">
        <v>43720</v>
      </c>
      <c r="D177">
        <v>25.0379</v>
      </c>
      <c r="E177" s="1">
        <v>43720</v>
      </c>
      <c r="F177">
        <v>49.63</v>
      </c>
      <c r="G177" s="1">
        <v>43720</v>
      </c>
      <c r="H177">
        <v>30.09</v>
      </c>
      <c r="I177" s="1">
        <v>43720</v>
      </c>
      <c r="J177">
        <v>31.01</v>
      </c>
      <c r="K177" s="1">
        <v>43720</v>
      </c>
      <c r="L177">
        <v>21.63</v>
      </c>
      <c r="M177" s="1">
        <v>43720</v>
      </c>
      <c r="N177">
        <v>24.07</v>
      </c>
      <c r="O177" s="1">
        <v>43720</v>
      </c>
      <c r="P177">
        <v>19.27</v>
      </c>
      <c r="Q177" s="1">
        <v>43720</v>
      </c>
      <c r="R177">
        <v>27.55</v>
      </c>
      <c r="S177" s="30">
        <v>43720</v>
      </c>
      <c r="T177" s="3">
        <v>11.89</v>
      </c>
      <c r="U177" s="14">
        <v>43720</v>
      </c>
      <c r="V177" s="16">
        <v>10.52</v>
      </c>
      <c r="W177" s="107"/>
      <c r="X177" s="106"/>
    </row>
    <row r="178" spans="1:24" ht="15.6">
      <c r="A178" s="1">
        <v>43721</v>
      </c>
      <c r="B178">
        <v>31.78</v>
      </c>
      <c r="C178" s="1">
        <v>43721</v>
      </c>
      <c r="D178">
        <v>25.108499999999999</v>
      </c>
      <c r="E178" s="1">
        <v>43721</v>
      </c>
      <c r="F178">
        <v>49.825000000000003</v>
      </c>
      <c r="G178" s="1">
        <v>43721</v>
      </c>
      <c r="H178">
        <v>30.4</v>
      </c>
      <c r="I178" s="1">
        <v>43721</v>
      </c>
      <c r="J178">
        <v>31.33</v>
      </c>
      <c r="K178" s="1">
        <v>43721</v>
      </c>
      <c r="L178">
        <v>21.6</v>
      </c>
      <c r="M178" s="1">
        <v>43721</v>
      </c>
      <c r="N178">
        <v>23.86</v>
      </c>
      <c r="O178" s="1">
        <v>43721</v>
      </c>
      <c r="P178">
        <v>19.285</v>
      </c>
      <c r="Q178" s="1">
        <v>43721</v>
      </c>
      <c r="R178">
        <v>27.53</v>
      </c>
      <c r="S178" s="30">
        <v>43721</v>
      </c>
      <c r="T178" s="3">
        <v>11.85</v>
      </c>
      <c r="U178" s="14">
        <v>43721</v>
      </c>
      <c r="V178" s="16">
        <v>10.62</v>
      </c>
      <c r="W178" s="107"/>
      <c r="X178" s="106"/>
    </row>
    <row r="179" spans="1:24" ht="15.6">
      <c r="A179" s="1">
        <v>43724</v>
      </c>
      <c r="B179">
        <v>31.85</v>
      </c>
      <c r="C179" s="1">
        <v>43724</v>
      </c>
      <c r="D179">
        <v>25.18</v>
      </c>
      <c r="E179" s="1">
        <v>43724</v>
      </c>
      <c r="F179">
        <v>49.56</v>
      </c>
      <c r="G179" s="1">
        <v>43724</v>
      </c>
      <c r="H179">
        <v>30.07</v>
      </c>
      <c r="I179" s="1">
        <v>43724</v>
      </c>
      <c r="J179">
        <v>30.99</v>
      </c>
      <c r="K179" s="1">
        <v>43724</v>
      </c>
      <c r="L179">
        <v>21.64</v>
      </c>
      <c r="M179" s="1">
        <v>43724</v>
      </c>
      <c r="N179">
        <v>23.99</v>
      </c>
      <c r="O179" s="1">
        <v>43724</v>
      </c>
      <c r="P179">
        <v>19.309999999999999</v>
      </c>
      <c r="Q179" s="1">
        <v>43724</v>
      </c>
      <c r="R179">
        <v>27.55</v>
      </c>
      <c r="S179" s="30">
        <v>43724</v>
      </c>
      <c r="T179" s="3">
        <v>11.88</v>
      </c>
      <c r="U179" s="14">
        <v>43724</v>
      </c>
      <c r="V179" s="16">
        <v>10.5</v>
      </c>
      <c r="W179" s="107"/>
      <c r="X179" s="106"/>
    </row>
    <row r="180" spans="1:24" ht="15.6">
      <c r="A180" s="1">
        <v>43725</v>
      </c>
      <c r="B180">
        <v>31.97</v>
      </c>
      <c r="C180" s="1">
        <v>43725</v>
      </c>
      <c r="D180">
        <v>25.32</v>
      </c>
      <c r="E180" s="1">
        <v>43725</v>
      </c>
      <c r="F180">
        <v>49.66</v>
      </c>
      <c r="G180" s="1">
        <v>43725</v>
      </c>
      <c r="H180">
        <v>30.23</v>
      </c>
      <c r="I180" s="1">
        <v>43725</v>
      </c>
      <c r="J180">
        <v>30.99</v>
      </c>
      <c r="K180" s="1">
        <v>43725</v>
      </c>
      <c r="L180">
        <v>21.7</v>
      </c>
      <c r="M180" s="1">
        <v>43725</v>
      </c>
      <c r="N180">
        <v>24.05</v>
      </c>
      <c r="O180" s="1">
        <v>43725</v>
      </c>
      <c r="P180">
        <v>19.350000000000001</v>
      </c>
      <c r="Q180" s="1">
        <v>43725</v>
      </c>
      <c r="R180">
        <v>27.54</v>
      </c>
      <c r="S180" s="30">
        <v>43725</v>
      </c>
      <c r="T180" s="3">
        <v>11.92</v>
      </c>
      <c r="U180" s="14">
        <v>43725</v>
      </c>
      <c r="V180" s="16">
        <v>10.48</v>
      </c>
      <c r="W180" s="107"/>
      <c r="X180" s="106"/>
    </row>
    <row r="181" spans="1:24" ht="15.6">
      <c r="A181" s="1">
        <v>43726</v>
      </c>
      <c r="B181">
        <v>32.020000000000003</v>
      </c>
      <c r="C181" s="1">
        <v>43726</v>
      </c>
      <c r="D181">
        <v>25.28</v>
      </c>
      <c r="E181" s="1">
        <v>43726</v>
      </c>
      <c r="F181">
        <v>49.86</v>
      </c>
      <c r="G181" s="1">
        <v>43726</v>
      </c>
      <c r="H181">
        <v>30.24</v>
      </c>
      <c r="I181" s="1">
        <v>43726</v>
      </c>
      <c r="J181">
        <v>30.96</v>
      </c>
      <c r="K181" s="1">
        <v>43726</v>
      </c>
      <c r="L181">
        <v>21.72</v>
      </c>
      <c r="M181" s="1">
        <v>43726</v>
      </c>
      <c r="N181">
        <v>24.11</v>
      </c>
      <c r="O181" s="1">
        <v>43726</v>
      </c>
      <c r="P181">
        <v>19.32</v>
      </c>
      <c r="Q181" s="1">
        <v>43726</v>
      </c>
      <c r="R181">
        <v>27.53</v>
      </c>
      <c r="S181" s="30">
        <v>43726</v>
      </c>
      <c r="T181" s="3">
        <v>11.94</v>
      </c>
      <c r="U181" s="14">
        <v>43726</v>
      </c>
      <c r="V181" s="16">
        <v>10.52</v>
      </c>
      <c r="W181" s="107"/>
      <c r="X181" s="106"/>
    </row>
    <row r="182" spans="1:24" ht="15.6">
      <c r="A182" s="1">
        <v>43727</v>
      </c>
      <c r="B182">
        <v>32.08</v>
      </c>
      <c r="C182" s="1">
        <v>43727</v>
      </c>
      <c r="D182">
        <v>25.38</v>
      </c>
      <c r="E182" s="1">
        <v>43727</v>
      </c>
      <c r="F182">
        <v>49.74</v>
      </c>
      <c r="G182" s="1">
        <v>43727</v>
      </c>
      <c r="H182">
        <v>30.3</v>
      </c>
      <c r="I182" s="1">
        <v>43727</v>
      </c>
      <c r="J182">
        <v>30.77</v>
      </c>
      <c r="K182" s="1">
        <v>43727</v>
      </c>
      <c r="L182">
        <v>21.75</v>
      </c>
      <c r="M182" s="1">
        <v>43727</v>
      </c>
      <c r="N182">
        <v>24.17</v>
      </c>
      <c r="O182" s="1">
        <v>43727</v>
      </c>
      <c r="P182">
        <v>19.3</v>
      </c>
      <c r="Q182" s="1">
        <v>43727</v>
      </c>
      <c r="R182">
        <v>27.56</v>
      </c>
      <c r="S182" s="30">
        <v>43727</v>
      </c>
      <c r="T182" s="3">
        <v>11.96</v>
      </c>
      <c r="U182" s="14">
        <v>43727</v>
      </c>
      <c r="V182" s="16">
        <v>10.43</v>
      </c>
      <c r="W182" s="107"/>
      <c r="X182" s="106"/>
    </row>
    <row r="183" spans="1:24" ht="15.6">
      <c r="A183" s="1">
        <v>43728</v>
      </c>
      <c r="B183">
        <v>32.200000000000003</v>
      </c>
      <c r="C183" s="1">
        <v>43728</v>
      </c>
      <c r="D183">
        <v>25.4298</v>
      </c>
      <c r="E183" s="1">
        <v>43728</v>
      </c>
      <c r="F183">
        <v>49.55</v>
      </c>
      <c r="G183" s="1">
        <v>43728</v>
      </c>
      <c r="H183">
        <v>30.25</v>
      </c>
      <c r="I183" s="1">
        <v>43728</v>
      </c>
      <c r="J183">
        <v>30.82</v>
      </c>
      <c r="K183" s="1">
        <v>43728</v>
      </c>
      <c r="L183">
        <v>21.8</v>
      </c>
      <c r="M183" s="1">
        <v>43728</v>
      </c>
      <c r="N183">
        <v>24.31</v>
      </c>
      <c r="O183" s="1">
        <v>43728</v>
      </c>
      <c r="P183">
        <v>19.309999999999999</v>
      </c>
      <c r="Q183" s="1">
        <v>43728</v>
      </c>
      <c r="R183">
        <v>27.57</v>
      </c>
      <c r="S183" s="30">
        <v>43728</v>
      </c>
      <c r="T183" s="3">
        <v>11.99</v>
      </c>
      <c r="U183" s="14">
        <v>43728</v>
      </c>
      <c r="V183" s="16">
        <v>10.52</v>
      </c>
      <c r="W183" s="107"/>
      <c r="X183" s="106"/>
    </row>
    <row r="184" spans="1:24" ht="15.6">
      <c r="A184" s="1">
        <v>43731</v>
      </c>
      <c r="B184">
        <v>32.25</v>
      </c>
      <c r="C184" s="1">
        <v>43731</v>
      </c>
      <c r="D184">
        <v>25.3508</v>
      </c>
      <c r="E184" s="1">
        <v>43731</v>
      </c>
      <c r="F184">
        <v>49.51</v>
      </c>
      <c r="G184" s="1">
        <v>43731</v>
      </c>
      <c r="H184">
        <v>30.12</v>
      </c>
      <c r="I184" s="1">
        <v>43731</v>
      </c>
      <c r="J184">
        <v>30.84</v>
      </c>
      <c r="K184" s="1">
        <v>43731</v>
      </c>
      <c r="L184">
        <v>21.844999999999999</v>
      </c>
      <c r="M184" s="1">
        <v>43731</v>
      </c>
      <c r="N184">
        <v>24.34</v>
      </c>
      <c r="O184" s="1">
        <v>43731</v>
      </c>
      <c r="P184">
        <v>19.329999999999998</v>
      </c>
      <c r="Q184" s="1">
        <v>43731</v>
      </c>
      <c r="R184">
        <v>27.59</v>
      </c>
      <c r="S184" s="30">
        <v>43731</v>
      </c>
      <c r="T184" s="3">
        <v>12.01</v>
      </c>
      <c r="U184" s="14">
        <v>43731</v>
      </c>
      <c r="V184" s="16">
        <v>10.54</v>
      </c>
      <c r="W184" s="107"/>
      <c r="X184" s="106"/>
    </row>
    <row r="185" spans="1:24" ht="15.6">
      <c r="A185" s="1">
        <v>43732</v>
      </c>
      <c r="B185">
        <v>32.32</v>
      </c>
      <c r="C185" s="1">
        <v>43732</v>
      </c>
      <c r="D185">
        <v>25.243200000000002</v>
      </c>
      <c r="E185" s="1">
        <v>43732</v>
      </c>
      <c r="F185">
        <v>49.07</v>
      </c>
      <c r="G185" s="1">
        <v>43732</v>
      </c>
      <c r="H185">
        <v>29.98</v>
      </c>
      <c r="I185" s="1">
        <v>43732</v>
      </c>
      <c r="J185">
        <v>30.47</v>
      </c>
      <c r="K185" s="1">
        <v>43732</v>
      </c>
      <c r="L185">
        <v>21.844999999999999</v>
      </c>
      <c r="M185" s="1">
        <v>43732</v>
      </c>
      <c r="N185">
        <v>24.33</v>
      </c>
      <c r="O185" s="1">
        <v>43732</v>
      </c>
      <c r="P185">
        <v>19.2</v>
      </c>
      <c r="Q185" s="1">
        <v>43732</v>
      </c>
      <c r="R185">
        <v>27.59</v>
      </c>
      <c r="S185" s="30">
        <v>43732</v>
      </c>
      <c r="T185" s="3">
        <v>12.05</v>
      </c>
      <c r="U185" s="14">
        <v>43732</v>
      </c>
      <c r="V185" s="16">
        <v>10.45</v>
      </c>
      <c r="W185" s="107"/>
      <c r="X185" s="106"/>
    </row>
    <row r="186" spans="1:24" ht="15.6">
      <c r="A186" s="1">
        <v>43733</v>
      </c>
      <c r="B186">
        <v>32.090000000000003</v>
      </c>
      <c r="C186" s="1">
        <v>43733</v>
      </c>
      <c r="D186">
        <v>25.238399999999999</v>
      </c>
      <c r="E186" s="1">
        <v>43733</v>
      </c>
      <c r="F186">
        <v>49.39</v>
      </c>
      <c r="G186" s="1">
        <v>43733</v>
      </c>
      <c r="H186">
        <v>29.99</v>
      </c>
      <c r="I186" s="1">
        <v>43733</v>
      </c>
      <c r="J186">
        <v>30.49</v>
      </c>
      <c r="K186" s="1">
        <v>43733</v>
      </c>
      <c r="L186">
        <v>21.76</v>
      </c>
      <c r="M186" s="1">
        <v>43733</v>
      </c>
      <c r="N186">
        <v>24.21</v>
      </c>
      <c r="O186" s="1">
        <v>43733</v>
      </c>
      <c r="P186">
        <v>19.14</v>
      </c>
      <c r="Q186" s="1">
        <v>43733</v>
      </c>
      <c r="R186">
        <v>27.54</v>
      </c>
      <c r="S186" s="30">
        <v>43733</v>
      </c>
      <c r="T186" s="3">
        <v>11.98</v>
      </c>
      <c r="U186" s="14">
        <v>43733</v>
      </c>
      <c r="V186" s="16">
        <v>10.44</v>
      </c>
      <c r="W186" s="107"/>
      <c r="X186" s="106"/>
    </row>
    <row r="187" spans="1:24" ht="15.6">
      <c r="A187" s="1">
        <v>43734</v>
      </c>
      <c r="B187">
        <v>32.14</v>
      </c>
      <c r="C187" s="1">
        <v>43734</v>
      </c>
      <c r="D187">
        <v>25.261600000000001</v>
      </c>
      <c r="E187" s="1">
        <v>43734</v>
      </c>
      <c r="F187">
        <v>49.27</v>
      </c>
      <c r="G187" s="1">
        <v>43734</v>
      </c>
      <c r="H187">
        <v>30.09</v>
      </c>
      <c r="I187" s="1">
        <v>43734</v>
      </c>
      <c r="J187">
        <v>30.5</v>
      </c>
      <c r="K187" s="1">
        <v>43734</v>
      </c>
      <c r="L187">
        <v>21.79</v>
      </c>
      <c r="M187" s="1">
        <v>43734</v>
      </c>
      <c r="N187">
        <v>24.25</v>
      </c>
      <c r="O187" s="1">
        <v>43734</v>
      </c>
      <c r="P187">
        <v>19.13</v>
      </c>
      <c r="Q187" s="1">
        <v>43734</v>
      </c>
      <c r="R187">
        <v>27.555</v>
      </c>
      <c r="S187" s="30">
        <v>43734</v>
      </c>
      <c r="T187" s="3">
        <v>12</v>
      </c>
      <c r="U187" s="14">
        <v>43734</v>
      </c>
      <c r="V187" s="16">
        <v>10.49</v>
      </c>
      <c r="W187" s="107"/>
      <c r="X187" s="106"/>
    </row>
    <row r="188" spans="1:24" ht="15.6">
      <c r="A188" s="1">
        <v>43735</v>
      </c>
      <c r="B188">
        <v>32.159999999999997</v>
      </c>
      <c r="C188" s="1">
        <v>43735</v>
      </c>
      <c r="D188">
        <v>25.154900000000001</v>
      </c>
      <c r="E188" s="1">
        <v>43735</v>
      </c>
      <c r="F188">
        <v>48.92</v>
      </c>
      <c r="G188" s="1">
        <v>43735</v>
      </c>
      <c r="H188">
        <v>29.91</v>
      </c>
      <c r="I188" s="1">
        <v>43735</v>
      </c>
      <c r="J188">
        <v>30.04</v>
      </c>
      <c r="K188" s="1">
        <v>43735</v>
      </c>
      <c r="L188">
        <v>21.8</v>
      </c>
      <c r="M188" s="1">
        <v>43735</v>
      </c>
      <c r="N188">
        <v>24.26</v>
      </c>
      <c r="O188" s="1">
        <v>43735</v>
      </c>
      <c r="P188">
        <v>19.16</v>
      </c>
      <c r="Q188" s="1">
        <v>43735</v>
      </c>
      <c r="R188">
        <v>27.56</v>
      </c>
      <c r="S188" s="30">
        <v>43735</v>
      </c>
      <c r="T188" s="3">
        <v>12</v>
      </c>
      <c r="U188" s="14">
        <v>43735</v>
      </c>
      <c r="V188" s="16">
        <v>10.32</v>
      </c>
      <c r="W188" s="107"/>
      <c r="X188" s="106"/>
    </row>
    <row r="189" spans="1:24" ht="15.6">
      <c r="A189" s="1">
        <v>43738</v>
      </c>
      <c r="B189">
        <v>32.17</v>
      </c>
      <c r="C189" s="1">
        <v>43738</v>
      </c>
      <c r="D189">
        <v>25.1389</v>
      </c>
      <c r="E189" s="1">
        <v>43738</v>
      </c>
      <c r="F189">
        <v>49.2</v>
      </c>
      <c r="G189" s="1">
        <v>43738</v>
      </c>
      <c r="H189">
        <v>29.904499999999999</v>
      </c>
      <c r="I189" s="1">
        <v>43738</v>
      </c>
      <c r="J189">
        <v>30.21</v>
      </c>
      <c r="K189" s="1">
        <v>43738</v>
      </c>
      <c r="L189">
        <v>21.81</v>
      </c>
      <c r="M189" s="1">
        <v>43738</v>
      </c>
      <c r="N189">
        <v>24.32</v>
      </c>
      <c r="O189" s="1">
        <v>43738</v>
      </c>
      <c r="P189">
        <v>19.16</v>
      </c>
      <c r="Q189" s="1">
        <v>43738</v>
      </c>
      <c r="R189">
        <v>27.56</v>
      </c>
      <c r="S189" s="30">
        <v>43738</v>
      </c>
      <c r="T189" s="3">
        <v>11.98</v>
      </c>
      <c r="U189" s="14">
        <v>43738</v>
      </c>
      <c r="V189" s="16">
        <v>10.37</v>
      </c>
      <c r="W189" s="107"/>
      <c r="X189" s="106"/>
    </row>
    <row r="190" spans="1:24" ht="15.6">
      <c r="A190" s="1">
        <v>43739</v>
      </c>
      <c r="B190">
        <v>32.17</v>
      </c>
      <c r="C190" s="1">
        <v>43739</v>
      </c>
      <c r="D190">
        <v>24.815000000000001</v>
      </c>
      <c r="E190" s="1">
        <v>43739</v>
      </c>
      <c r="F190">
        <v>48.5</v>
      </c>
      <c r="G190" s="1">
        <v>43739</v>
      </c>
      <c r="H190">
        <v>29.72</v>
      </c>
      <c r="I190" s="1">
        <v>43739</v>
      </c>
      <c r="J190">
        <v>29.94</v>
      </c>
      <c r="K190" s="1">
        <v>43739</v>
      </c>
      <c r="L190">
        <v>21.83</v>
      </c>
      <c r="M190" s="1">
        <v>43739</v>
      </c>
      <c r="N190">
        <v>24.33</v>
      </c>
      <c r="O190" s="1">
        <v>43739</v>
      </c>
      <c r="P190">
        <v>19.135000000000002</v>
      </c>
      <c r="Q190" s="1">
        <v>43739</v>
      </c>
      <c r="R190">
        <v>27.58</v>
      </c>
      <c r="S190" s="30">
        <v>43739</v>
      </c>
      <c r="T190" s="3">
        <v>12</v>
      </c>
      <c r="U190" s="14">
        <v>43739</v>
      </c>
      <c r="V190" s="16">
        <v>10.26</v>
      </c>
      <c r="W190" s="107"/>
      <c r="X190" s="106"/>
    </row>
    <row r="191" spans="1:24" ht="15.6">
      <c r="A191" s="1">
        <v>43740</v>
      </c>
      <c r="B191">
        <v>32.29</v>
      </c>
      <c r="C191" s="1">
        <v>43740</v>
      </c>
      <c r="D191">
        <v>24.55</v>
      </c>
      <c r="E191" s="1">
        <v>43740</v>
      </c>
      <c r="F191">
        <v>47.99</v>
      </c>
      <c r="G191" s="1">
        <v>43740</v>
      </c>
      <c r="H191">
        <v>29.34</v>
      </c>
      <c r="I191" s="1">
        <v>43740</v>
      </c>
      <c r="J191">
        <v>29.92</v>
      </c>
      <c r="K191" s="1">
        <v>43740</v>
      </c>
      <c r="L191">
        <v>21.84</v>
      </c>
      <c r="M191" s="1">
        <v>43740</v>
      </c>
      <c r="N191">
        <v>24.344999999999999</v>
      </c>
      <c r="O191" s="1">
        <v>43740</v>
      </c>
      <c r="P191">
        <v>19.02</v>
      </c>
      <c r="Q191" s="1">
        <v>43740</v>
      </c>
      <c r="R191">
        <v>27.61</v>
      </c>
      <c r="S191" s="30">
        <v>43740</v>
      </c>
      <c r="T191" s="3">
        <v>12.02</v>
      </c>
      <c r="U191" s="14">
        <v>43740</v>
      </c>
      <c r="V191" s="16">
        <v>10.26</v>
      </c>
      <c r="W191" s="107"/>
      <c r="X191" s="106"/>
    </row>
    <row r="192" spans="1:24" ht="15.6">
      <c r="A192" s="1">
        <v>43741</v>
      </c>
      <c r="B192">
        <v>32.450000000000003</v>
      </c>
      <c r="C192" s="1">
        <v>43741</v>
      </c>
      <c r="D192">
        <v>24.64</v>
      </c>
      <c r="E192" s="1">
        <v>43741</v>
      </c>
      <c r="F192">
        <v>48.46</v>
      </c>
      <c r="G192" s="1">
        <v>43741</v>
      </c>
      <c r="H192">
        <v>29.59</v>
      </c>
      <c r="I192" s="1">
        <v>43741</v>
      </c>
      <c r="J192">
        <v>30.35</v>
      </c>
      <c r="K192" s="1">
        <v>43741</v>
      </c>
      <c r="L192">
        <v>21.94</v>
      </c>
      <c r="M192" s="1">
        <v>43741</v>
      </c>
      <c r="N192">
        <v>24.43</v>
      </c>
      <c r="O192" s="1">
        <v>43741</v>
      </c>
      <c r="P192">
        <v>19.010000000000002</v>
      </c>
      <c r="Q192" s="1">
        <v>43741</v>
      </c>
      <c r="R192">
        <v>27.67</v>
      </c>
      <c r="S192" s="30">
        <v>43741</v>
      </c>
      <c r="T192" s="3">
        <v>12.07</v>
      </c>
      <c r="U192" s="14">
        <v>43741</v>
      </c>
      <c r="V192" s="16">
        <v>10.39</v>
      </c>
      <c r="W192" s="107"/>
      <c r="X192" s="106"/>
    </row>
    <row r="193" spans="1:24" ht="15.6">
      <c r="A193" s="1">
        <v>43742</v>
      </c>
      <c r="B193">
        <v>32.46</v>
      </c>
      <c r="C193" s="1">
        <v>43742</v>
      </c>
      <c r="D193">
        <v>24.77</v>
      </c>
      <c r="E193" s="1">
        <v>43742</v>
      </c>
      <c r="F193">
        <v>49.04</v>
      </c>
      <c r="G193" s="1">
        <v>43742</v>
      </c>
      <c r="H193">
        <v>29.79</v>
      </c>
      <c r="I193" s="1">
        <v>43742</v>
      </c>
      <c r="J193">
        <v>30.45</v>
      </c>
      <c r="K193" s="1">
        <v>43742</v>
      </c>
      <c r="L193">
        <v>21.96</v>
      </c>
      <c r="M193" s="1">
        <v>43742</v>
      </c>
      <c r="N193">
        <v>24.51</v>
      </c>
      <c r="O193" s="1">
        <v>43742</v>
      </c>
      <c r="P193">
        <v>19.100000000000001</v>
      </c>
      <c r="Q193" s="1">
        <v>43742</v>
      </c>
      <c r="R193">
        <v>27.68</v>
      </c>
      <c r="S193" s="30">
        <v>43742</v>
      </c>
      <c r="T193" s="3">
        <v>12.09</v>
      </c>
      <c r="U193" s="14">
        <v>43742</v>
      </c>
      <c r="V193" s="16">
        <v>10.42</v>
      </c>
      <c r="W193" s="107"/>
      <c r="X193" s="106"/>
    </row>
    <row r="194" spans="1:24" ht="15.6">
      <c r="A194" s="1">
        <v>43745</v>
      </c>
      <c r="B194">
        <v>32.340000000000003</v>
      </c>
      <c r="C194" s="1">
        <v>43745</v>
      </c>
      <c r="D194">
        <v>24.7</v>
      </c>
      <c r="E194" s="1">
        <v>43745</v>
      </c>
      <c r="F194">
        <v>48.82</v>
      </c>
      <c r="G194" s="1">
        <v>43745</v>
      </c>
      <c r="H194">
        <v>29.73</v>
      </c>
      <c r="I194" s="1">
        <v>43745</v>
      </c>
      <c r="J194">
        <v>30.2</v>
      </c>
      <c r="K194" s="1">
        <v>43745</v>
      </c>
      <c r="L194">
        <v>21.87</v>
      </c>
      <c r="M194" s="1">
        <v>43745</v>
      </c>
      <c r="N194">
        <v>24.41</v>
      </c>
      <c r="O194" s="1">
        <v>43745</v>
      </c>
      <c r="P194">
        <v>19.094999999999999</v>
      </c>
      <c r="Q194" s="1">
        <v>43745</v>
      </c>
      <c r="R194">
        <v>27.65</v>
      </c>
      <c r="S194" s="30">
        <v>43745</v>
      </c>
      <c r="T194" s="3">
        <v>12.04</v>
      </c>
      <c r="U194" s="14">
        <v>43745</v>
      </c>
      <c r="V194" s="16">
        <v>10.37</v>
      </c>
      <c r="W194" s="107"/>
      <c r="X194" s="106"/>
    </row>
    <row r="195" spans="1:24" ht="15.6">
      <c r="A195" s="1">
        <v>43746</v>
      </c>
      <c r="B195">
        <v>32.35</v>
      </c>
      <c r="C195" s="1">
        <v>43746</v>
      </c>
      <c r="D195">
        <v>24.507999999999999</v>
      </c>
      <c r="E195" s="1">
        <v>43746</v>
      </c>
      <c r="F195">
        <v>48.12</v>
      </c>
      <c r="G195" s="1">
        <v>43746</v>
      </c>
      <c r="H195">
        <v>29.46</v>
      </c>
      <c r="I195" s="1">
        <v>43746</v>
      </c>
      <c r="J195">
        <v>30</v>
      </c>
      <c r="K195" s="1">
        <v>43746</v>
      </c>
      <c r="L195">
        <v>21.9</v>
      </c>
      <c r="M195" s="1">
        <v>43746</v>
      </c>
      <c r="N195">
        <v>24.4</v>
      </c>
      <c r="O195" s="1">
        <v>43746</v>
      </c>
      <c r="P195">
        <v>19.055</v>
      </c>
      <c r="Q195" s="1">
        <v>43746</v>
      </c>
      <c r="R195">
        <v>27.65</v>
      </c>
      <c r="S195" s="30">
        <v>43746</v>
      </c>
      <c r="T195" s="3">
        <v>12.04</v>
      </c>
      <c r="U195" s="14">
        <v>43746</v>
      </c>
      <c r="V195" s="16">
        <v>10.29</v>
      </c>
      <c r="W195" s="107"/>
      <c r="X195" s="106"/>
    </row>
    <row r="196" spans="1:24" ht="15.6">
      <c r="A196" s="1">
        <v>43747</v>
      </c>
      <c r="B196">
        <v>32.26</v>
      </c>
      <c r="C196" s="1">
        <v>43747</v>
      </c>
      <c r="D196">
        <v>24.69</v>
      </c>
      <c r="E196" s="1">
        <v>43747</v>
      </c>
      <c r="F196">
        <v>48.57</v>
      </c>
      <c r="G196" s="1">
        <v>43747</v>
      </c>
      <c r="H196">
        <v>29.68</v>
      </c>
      <c r="I196" s="1">
        <v>43747</v>
      </c>
      <c r="J196">
        <v>30.25</v>
      </c>
      <c r="K196" s="1">
        <v>43747</v>
      </c>
      <c r="L196">
        <v>21.807400000000001</v>
      </c>
      <c r="M196" s="1">
        <v>43747</v>
      </c>
      <c r="N196">
        <v>24.3813</v>
      </c>
      <c r="O196" s="1">
        <v>43747</v>
      </c>
      <c r="P196">
        <v>19.07</v>
      </c>
      <c r="Q196" s="1">
        <v>43747</v>
      </c>
      <c r="R196">
        <v>27.6142</v>
      </c>
      <c r="S196" s="30">
        <v>43747</v>
      </c>
      <c r="T196" s="3">
        <v>12</v>
      </c>
      <c r="U196" s="14">
        <v>43747</v>
      </c>
      <c r="V196" s="16">
        <v>10.37</v>
      </c>
      <c r="W196" s="107"/>
      <c r="X196" s="106"/>
    </row>
    <row r="197" spans="1:24" ht="15.6">
      <c r="A197" s="1">
        <v>43748</v>
      </c>
      <c r="B197">
        <v>32.07</v>
      </c>
      <c r="C197" s="1">
        <v>43748</v>
      </c>
      <c r="D197">
        <v>24.77</v>
      </c>
      <c r="E197" s="1">
        <v>43748</v>
      </c>
      <c r="F197">
        <v>48.784999999999997</v>
      </c>
      <c r="G197" s="1">
        <v>43748</v>
      </c>
      <c r="H197">
        <v>29.77</v>
      </c>
      <c r="I197" s="1">
        <v>43748</v>
      </c>
      <c r="J197">
        <v>30.47</v>
      </c>
      <c r="K197" s="1">
        <v>43748</v>
      </c>
      <c r="L197">
        <v>21.72</v>
      </c>
      <c r="M197" s="1">
        <v>43748</v>
      </c>
      <c r="N197">
        <v>24.24</v>
      </c>
      <c r="O197" s="1">
        <v>43748</v>
      </c>
      <c r="P197">
        <v>19.079999999999998</v>
      </c>
      <c r="Q197" s="1">
        <v>43748</v>
      </c>
      <c r="R197">
        <v>27.58</v>
      </c>
      <c r="S197" s="30">
        <v>43748</v>
      </c>
      <c r="T197" s="3">
        <v>11.94</v>
      </c>
      <c r="U197" s="14">
        <v>43748</v>
      </c>
      <c r="V197" s="16">
        <v>10.39</v>
      </c>
      <c r="W197" s="107"/>
      <c r="X197" s="106"/>
    </row>
    <row r="198" spans="1:24" ht="15.6">
      <c r="A198" s="1">
        <v>43749</v>
      </c>
      <c r="B198">
        <v>31.89</v>
      </c>
      <c r="C198" s="1">
        <v>43749</v>
      </c>
      <c r="D198">
        <v>24.76</v>
      </c>
      <c r="E198" s="1">
        <v>43749</v>
      </c>
      <c r="F198">
        <v>48.94</v>
      </c>
      <c r="G198" s="1">
        <v>43749</v>
      </c>
      <c r="H198">
        <v>30.15</v>
      </c>
      <c r="I198" s="1">
        <v>43749</v>
      </c>
      <c r="J198">
        <v>30.9</v>
      </c>
      <c r="K198" s="1">
        <v>43749</v>
      </c>
      <c r="L198">
        <v>21.61</v>
      </c>
      <c r="M198" s="1">
        <v>43749</v>
      </c>
      <c r="N198">
        <v>24.23</v>
      </c>
      <c r="O198" s="1">
        <v>43749</v>
      </c>
      <c r="P198">
        <v>19.170000000000002</v>
      </c>
      <c r="Q198" s="1">
        <v>43749</v>
      </c>
      <c r="R198">
        <v>27.51</v>
      </c>
      <c r="S198" s="30">
        <v>43749</v>
      </c>
      <c r="T198" s="3">
        <v>11.87</v>
      </c>
      <c r="U198" s="14">
        <v>43749</v>
      </c>
      <c r="V198" s="16">
        <v>10.48</v>
      </c>
      <c r="W198" s="107"/>
      <c r="X198" s="106"/>
    </row>
    <row r="199" spans="1:24" ht="15.6">
      <c r="A199" s="1">
        <v>43753</v>
      </c>
      <c r="B199">
        <v>31.81</v>
      </c>
      <c r="C199" s="1">
        <v>43753</v>
      </c>
      <c r="D199">
        <v>24.8</v>
      </c>
      <c r="E199" s="1">
        <v>43753</v>
      </c>
      <c r="F199">
        <v>49.4</v>
      </c>
      <c r="G199" s="1">
        <v>43753</v>
      </c>
      <c r="H199">
        <v>30.35</v>
      </c>
      <c r="I199" s="1">
        <v>43753</v>
      </c>
      <c r="J199">
        <v>30.89</v>
      </c>
      <c r="K199" s="1">
        <v>43753</v>
      </c>
      <c r="L199">
        <v>21.57</v>
      </c>
      <c r="M199" s="1">
        <v>43753</v>
      </c>
      <c r="N199">
        <v>24.21</v>
      </c>
      <c r="O199" s="1">
        <v>43753</v>
      </c>
      <c r="P199">
        <v>19.190000000000001</v>
      </c>
      <c r="Q199" s="1">
        <v>43753</v>
      </c>
      <c r="R199">
        <v>27.48</v>
      </c>
      <c r="S199" s="30">
        <v>43753</v>
      </c>
      <c r="T199" s="3">
        <v>11.85</v>
      </c>
      <c r="U199" s="14">
        <v>43753</v>
      </c>
      <c r="V199" s="16">
        <v>10.53</v>
      </c>
      <c r="W199" s="107"/>
      <c r="X199" s="106"/>
    </row>
    <row r="200" spans="1:24" ht="15.6">
      <c r="A200" s="1">
        <v>43754</v>
      </c>
      <c r="B200">
        <v>31.83</v>
      </c>
      <c r="C200" s="1">
        <v>43754</v>
      </c>
      <c r="D200">
        <v>24.79</v>
      </c>
      <c r="E200" s="1">
        <v>43754</v>
      </c>
      <c r="F200">
        <v>49.26</v>
      </c>
      <c r="G200" s="1">
        <v>43754</v>
      </c>
      <c r="H200">
        <v>30.4</v>
      </c>
      <c r="I200" s="1">
        <v>43754</v>
      </c>
      <c r="J200">
        <v>30.99</v>
      </c>
      <c r="K200" s="1">
        <v>43754</v>
      </c>
      <c r="L200">
        <v>21.59</v>
      </c>
      <c r="M200" s="1">
        <v>43754</v>
      </c>
      <c r="N200">
        <v>24.25</v>
      </c>
      <c r="O200" s="1">
        <v>43754</v>
      </c>
      <c r="P200">
        <v>19.149999999999999</v>
      </c>
      <c r="Q200" s="1">
        <v>43754</v>
      </c>
      <c r="R200">
        <v>27.48</v>
      </c>
      <c r="S200" s="30">
        <v>43754</v>
      </c>
      <c r="T200" s="3">
        <v>11.86</v>
      </c>
      <c r="U200" s="14">
        <v>43754</v>
      </c>
      <c r="V200" s="16">
        <v>10.54</v>
      </c>
      <c r="W200" s="107"/>
      <c r="X200" s="106"/>
    </row>
    <row r="201" spans="1:24" ht="15.6">
      <c r="A201" s="1">
        <v>43755</v>
      </c>
      <c r="B201">
        <v>31.81</v>
      </c>
      <c r="C201" s="1">
        <v>43755</v>
      </c>
      <c r="D201">
        <v>24.77</v>
      </c>
      <c r="E201" s="1">
        <v>43755</v>
      </c>
      <c r="F201">
        <v>49.2</v>
      </c>
      <c r="G201" s="1">
        <v>43755</v>
      </c>
      <c r="H201">
        <v>30.35</v>
      </c>
      <c r="I201" s="1">
        <v>43755</v>
      </c>
      <c r="J201">
        <v>30.94</v>
      </c>
      <c r="K201" s="1">
        <v>43755</v>
      </c>
      <c r="L201">
        <v>21.58</v>
      </c>
      <c r="M201" s="1">
        <v>43755</v>
      </c>
      <c r="N201">
        <v>24.28</v>
      </c>
      <c r="O201" s="1">
        <v>43755</v>
      </c>
      <c r="P201">
        <v>19.23</v>
      </c>
      <c r="Q201" s="1">
        <v>43755</v>
      </c>
      <c r="R201">
        <v>27.48</v>
      </c>
      <c r="S201" s="30">
        <v>43755</v>
      </c>
      <c r="T201" s="3">
        <v>11.85</v>
      </c>
      <c r="U201" s="14">
        <v>43755</v>
      </c>
      <c r="V201" s="16">
        <v>10.56</v>
      </c>
      <c r="W201" s="107"/>
      <c r="X201" s="106"/>
    </row>
    <row r="202" spans="1:24" ht="15.6">
      <c r="A202" s="1">
        <v>43756</v>
      </c>
      <c r="B202">
        <v>31.87</v>
      </c>
      <c r="C202" s="1">
        <v>43756</v>
      </c>
      <c r="D202">
        <v>24.71</v>
      </c>
      <c r="E202" s="1">
        <v>43756</v>
      </c>
      <c r="F202">
        <v>48.95</v>
      </c>
      <c r="G202" s="1">
        <v>43756</v>
      </c>
      <c r="H202">
        <v>30.29</v>
      </c>
      <c r="I202" s="1">
        <v>43756</v>
      </c>
      <c r="J202">
        <v>30.74</v>
      </c>
      <c r="K202" s="1">
        <v>43756</v>
      </c>
      <c r="L202">
        <v>21.62</v>
      </c>
      <c r="M202" s="1">
        <v>43756</v>
      </c>
      <c r="N202">
        <v>24.31</v>
      </c>
      <c r="O202" s="1">
        <v>43756</v>
      </c>
      <c r="P202">
        <v>19.23</v>
      </c>
      <c r="Q202" s="1">
        <v>43756</v>
      </c>
      <c r="R202">
        <v>27.47</v>
      </c>
      <c r="S202" s="30">
        <v>43756</v>
      </c>
      <c r="T202" s="3">
        <v>11.87</v>
      </c>
      <c r="U202" s="14">
        <v>43756</v>
      </c>
      <c r="V202" s="16">
        <v>10.5</v>
      </c>
      <c r="W202" s="107"/>
      <c r="X202" s="106"/>
    </row>
    <row r="203" spans="1:24" ht="15.6">
      <c r="A203" s="1">
        <v>43759</v>
      </c>
      <c r="B203">
        <v>31.84</v>
      </c>
      <c r="C203" s="1">
        <v>43759</v>
      </c>
      <c r="D203">
        <v>24.78</v>
      </c>
      <c r="E203" s="1">
        <v>43759</v>
      </c>
      <c r="F203">
        <v>49.1</v>
      </c>
      <c r="G203" s="1">
        <v>43759</v>
      </c>
      <c r="H203">
        <v>30.33</v>
      </c>
      <c r="I203" s="1">
        <v>43759</v>
      </c>
      <c r="J203">
        <v>30.88</v>
      </c>
      <c r="K203" s="1">
        <v>43759</v>
      </c>
      <c r="L203">
        <v>21.605</v>
      </c>
      <c r="M203" s="1">
        <v>43759</v>
      </c>
      <c r="N203">
        <v>24.26</v>
      </c>
      <c r="O203" s="1">
        <v>43759</v>
      </c>
      <c r="P203">
        <v>19.260000000000002</v>
      </c>
      <c r="Q203" s="1">
        <v>43759</v>
      </c>
      <c r="R203">
        <v>27.48</v>
      </c>
      <c r="S203" s="30">
        <v>43759</v>
      </c>
      <c r="T203" s="3">
        <v>11.86</v>
      </c>
      <c r="U203" s="14">
        <v>43759</v>
      </c>
      <c r="V203" s="16">
        <v>10.51</v>
      </c>
      <c r="W203" s="107"/>
      <c r="X203" s="106"/>
    </row>
    <row r="204" spans="1:24" ht="15.6">
      <c r="A204" s="1">
        <v>43760</v>
      </c>
      <c r="B204">
        <v>31.94</v>
      </c>
      <c r="C204" s="1">
        <v>43760</v>
      </c>
      <c r="D204">
        <v>24.74</v>
      </c>
      <c r="E204" s="1">
        <v>43760</v>
      </c>
      <c r="F204">
        <v>48.98</v>
      </c>
      <c r="G204" s="1">
        <v>43760</v>
      </c>
      <c r="H204">
        <v>30.3</v>
      </c>
      <c r="I204" s="1">
        <v>43760</v>
      </c>
      <c r="J204">
        <v>31</v>
      </c>
      <c r="K204" s="1">
        <v>43760</v>
      </c>
      <c r="L204">
        <v>21.67</v>
      </c>
      <c r="M204" s="1">
        <v>43760</v>
      </c>
      <c r="N204">
        <v>24.29</v>
      </c>
      <c r="O204" s="1">
        <v>43760</v>
      </c>
      <c r="P204">
        <v>19.22</v>
      </c>
      <c r="Q204" s="1">
        <v>43760</v>
      </c>
      <c r="R204">
        <v>27.52</v>
      </c>
      <c r="S204" s="30">
        <v>43760</v>
      </c>
      <c r="T204" s="3">
        <v>11.9</v>
      </c>
      <c r="U204" s="14">
        <v>43760</v>
      </c>
      <c r="V204" s="16">
        <v>10.51</v>
      </c>
      <c r="W204" s="107"/>
      <c r="X204" s="106"/>
    </row>
    <row r="205" spans="1:24" ht="15.6">
      <c r="A205" s="1">
        <v>43761</v>
      </c>
      <c r="B205">
        <v>31.94</v>
      </c>
      <c r="C205" s="1">
        <v>43761</v>
      </c>
      <c r="D205">
        <v>24.65</v>
      </c>
      <c r="E205" s="1">
        <v>43761</v>
      </c>
      <c r="F205">
        <v>49.05</v>
      </c>
      <c r="G205" s="1">
        <v>43761</v>
      </c>
      <c r="H205">
        <v>30.4</v>
      </c>
      <c r="I205" s="1">
        <v>43761</v>
      </c>
      <c r="J205">
        <v>30.96</v>
      </c>
      <c r="K205" s="1">
        <v>43761</v>
      </c>
      <c r="L205">
        <v>21.65</v>
      </c>
      <c r="M205" s="1">
        <v>43761</v>
      </c>
      <c r="N205">
        <v>24.315000000000001</v>
      </c>
      <c r="O205" s="1">
        <v>43761</v>
      </c>
      <c r="P205">
        <v>19.21</v>
      </c>
      <c r="Q205" s="1">
        <v>43761</v>
      </c>
      <c r="R205">
        <v>27.53</v>
      </c>
      <c r="S205" s="30">
        <v>43761</v>
      </c>
      <c r="T205" s="3">
        <v>11.9</v>
      </c>
      <c r="U205" s="14">
        <v>43761</v>
      </c>
      <c r="V205" s="16">
        <v>10.52</v>
      </c>
      <c r="W205" s="107"/>
      <c r="X205" s="106"/>
    </row>
    <row r="206" spans="1:24" ht="15.6">
      <c r="A206" s="1">
        <v>43762</v>
      </c>
      <c r="B206">
        <v>31.91</v>
      </c>
      <c r="C206" s="1">
        <v>43762</v>
      </c>
      <c r="D206">
        <v>24.72</v>
      </c>
      <c r="E206" s="1">
        <v>43762</v>
      </c>
      <c r="F206">
        <v>49.1</v>
      </c>
      <c r="G206" s="1">
        <v>43762</v>
      </c>
      <c r="H206">
        <v>30.44</v>
      </c>
      <c r="I206" s="1">
        <v>43762</v>
      </c>
      <c r="J206">
        <v>30.99</v>
      </c>
      <c r="K206" s="1">
        <v>43762</v>
      </c>
      <c r="L206">
        <v>21.65</v>
      </c>
      <c r="M206" s="1">
        <v>43762</v>
      </c>
      <c r="N206">
        <v>24.35</v>
      </c>
      <c r="O206" s="1">
        <v>43762</v>
      </c>
      <c r="P206">
        <v>19.260000000000002</v>
      </c>
      <c r="Q206" s="1">
        <v>43762</v>
      </c>
      <c r="R206">
        <v>27.52</v>
      </c>
      <c r="S206" s="30">
        <v>43762</v>
      </c>
      <c r="T206" s="3">
        <v>11.89</v>
      </c>
      <c r="U206" s="14">
        <v>43762</v>
      </c>
      <c r="V206" s="16">
        <v>10.57</v>
      </c>
      <c r="W206" s="107"/>
      <c r="X206" s="106"/>
    </row>
    <row r="207" spans="1:24" ht="15.6">
      <c r="A207" s="1">
        <v>43763</v>
      </c>
      <c r="B207">
        <v>31.78</v>
      </c>
      <c r="C207" s="1">
        <v>43763</v>
      </c>
      <c r="D207">
        <v>24.7</v>
      </c>
      <c r="E207" s="1">
        <v>43763</v>
      </c>
      <c r="F207">
        <v>49.29</v>
      </c>
      <c r="G207" s="1">
        <v>43763</v>
      </c>
      <c r="H207">
        <v>30.42</v>
      </c>
      <c r="I207" s="1">
        <v>43763</v>
      </c>
      <c r="J207">
        <v>31.12</v>
      </c>
      <c r="K207" s="1">
        <v>43763</v>
      </c>
      <c r="L207">
        <v>21.53</v>
      </c>
      <c r="M207" s="1">
        <v>43763</v>
      </c>
      <c r="N207">
        <v>24.25</v>
      </c>
      <c r="O207" s="1">
        <v>43763</v>
      </c>
      <c r="P207">
        <v>19.18</v>
      </c>
      <c r="Q207" s="1">
        <v>43763</v>
      </c>
      <c r="R207">
        <v>27.42</v>
      </c>
      <c r="S207" s="30">
        <v>43763</v>
      </c>
      <c r="T207" s="3">
        <v>11.87</v>
      </c>
      <c r="U207" s="14">
        <v>43763</v>
      </c>
      <c r="V207" s="16">
        <v>10.54</v>
      </c>
      <c r="W207" s="107"/>
      <c r="X207" s="106"/>
    </row>
    <row r="208" spans="1:24" ht="15.6">
      <c r="A208" s="1">
        <v>43766</v>
      </c>
      <c r="B208">
        <v>31.58</v>
      </c>
      <c r="C208" s="1">
        <v>43766</v>
      </c>
      <c r="D208">
        <v>24.764099999999999</v>
      </c>
      <c r="E208" s="1">
        <v>43766</v>
      </c>
      <c r="F208">
        <v>49.52</v>
      </c>
      <c r="G208" s="1">
        <v>43766</v>
      </c>
      <c r="H208">
        <v>30.55</v>
      </c>
      <c r="I208" s="1">
        <v>43766</v>
      </c>
      <c r="J208">
        <v>31.3</v>
      </c>
      <c r="K208" s="1">
        <v>43766</v>
      </c>
      <c r="L208">
        <v>21.48</v>
      </c>
      <c r="M208" s="1">
        <v>43766</v>
      </c>
      <c r="N208">
        <v>24.19</v>
      </c>
      <c r="O208" s="1">
        <v>43766</v>
      </c>
      <c r="P208">
        <v>19.21</v>
      </c>
      <c r="Q208" s="1">
        <v>43766</v>
      </c>
      <c r="R208">
        <v>27.41</v>
      </c>
      <c r="S208" s="30">
        <v>43766</v>
      </c>
      <c r="T208" s="3">
        <v>11.81</v>
      </c>
      <c r="U208" s="14">
        <v>43766</v>
      </c>
      <c r="V208" s="16">
        <v>10.64</v>
      </c>
      <c r="W208" s="107"/>
      <c r="X208" s="106"/>
    </row>
    <row r="209" spans="1:24" ht="15.6">
      <c r="A209" s="1">
        <v>43767</v>
      </c>
      <c r="B209">
        <v>31.64</v>
      </c>
      <c r="C209" s="1">
        <v>43767</v>
      </c>
      <c r="D209">
        <v>24.8063</v>
      </c>
      <c r="E209" s="1">
        <v>43767</v>
      </c>
      <c r="F209">
        <v>49.67</v>
      </c>
      <c r="G209" s="1">
        <v>43767</v>
      </c>
      <c r="H209">
        <v>30.65</v>
      </c>
      <c r="I209" s="1">
        <v>43767</v>
      </c>
      <c r="J209">
        <v>31.24</v>
      </c>
      <c r="K209" s="1">
        <v>43767</v>
      </c>
      <c r="L209">
        <v>21.5</v>
      </c>
      <c r="M209" s="1">
        <v>43767</v>
      </c>
      <c r="N209">
        <v>24.13</v>
      </c>
      <c r="O209" s="1">
        <v>43767</v>
      </c>
      <c r="P209">
        <v>19.11</v>
      </c>
      <c r="Q209" s="1">
        <v>43767</v>
      </c>
      <c r="R209">
        <v>27.425000000000001</v>
      </c>
      <c r="S209" s="30">
        <v>43767</v>
      </c>
      <c r="T209" s="3">
        <v>11.82</v>
      </c>
      <c r="U209" s="14">
        <v>43767</v>
      </c>
      <c r="V209" s="16">
        <v>10.63</v>
      </c>
      <c r="W209" s="107"/>
      <c r="X209" s="106"/>
    </row>
    <row r="210" spans="1:24" ht="15.6">
      <c r="A210" s="1">
        <v>43768</v>
      </c>
      <c r="B210">
        <v>31.93</v>
      </c>
      <c r="C210" s="1">
        <v>43768</v>
      </c>
      <c r="D210">
        <v>24.96</v>
      </c>
      <c r="E210" s="1">
        <v>43768</v>
      </c>
      <c r="F210">
        <v>50.07</v>
      </c>
      <c r="G210" s="1">
        <v>43768</v>
      </c>
      <c r="H210">
        <v>30.93</v>
      </c>
      <c r="I210" s="1">
        <v>43768</v>
      </c>
      <c r="J210">
        <v>31.54</v>
      </c>
      <c r="K210" s="1">
        <v>43768</v>
      </c>
      <c r="L210">
        <v>21.62</v>
      </c>
      <c r="M210" s="1">
        <v>43768</v>
      </c>
      <c r="N210">
        <v>24.19</v>
      </c>
      <c r="O210" s="1">
        <v>43768</v>
      </c>
      <c r="P210">
        <v>19.14</v>
      </c>
      <c r="Q210" s="1">
        <v>43768</v>
      </c>
      <c r="R210">
        <v>27.53</v>
      </c>
      <c r="S210" s="30">
        <v>43768</v>
      </c>
      <c r="T210" s="3">
        <v>11.92</v>
      </c>
      <c r="U210" s="14">
        <v>43768</v>
      </c>
      <c r="V210" s="16">
        <v>10.72</v>
      </c>
      <c r="W210" s="107"/>
      <c r="X210" s="106"/>
    </row>
    <row r="211" spans="1:24" ht="15.6">
      <c r="A211" s="1">
        <v>43769</v>
      </c>
      <c r="B211">
        <v>32.04</v>
      </c>
      <c r="C211" s="1">
        <v>43769</v>
      </c>
      <c r="D211">
        <v>24.89</v>
      </c>
      <c r="E211" s="1">
        <v>43769</v>
      </c>
      <c r="F211">
        <v>49.99</v>
      </c>
      <c r="G211" s="1">
        <v>43769</v>
      </c>
      <c r="H211">
        <v>30.86</v>
      </c>
      <c r="I211" s="1">
        <v>43769</v>
      </c>
      <c r="J211">
        <v>31.31</v>
      </c>
      <c r="K211" s="1">
        <v>43769</v>
      </c>
      <c r="L211">
        <v>21.725000000000001</v>
      </c>
      <c r="M211" s="1">
        <v>43769</v>
      </c>
      <c r="N211">
        <v>24.33</v>
      </c>
      <c r="O211" s="1">
        <v>43769</v>
      </c>
      <c r="P211">
        <v>19.13</v>
      </c>
      <c r="Q211" s="1">
        <v>43769</v>
      </c>
      <c r="R211">
        <v>27.56</v>
      </c>
      <c r="S211" s="30">
        <v>43769</v>
      </c>
      <c r="T211" s="3">
        <v>11.94</v>
      </c>
      <c r="U211" s="14">
        <v>43769</v>
      </c>
      <c r="V211" s="16">
        <v>10.67</v>
      </c>
      <c r="W211" s="107"/>
      <c r="X211" s="106"/>
    </row>
    <row r="212" spans="1:24" ht="15.6">
      <c r="A212" s="1">
        <v>43770</v>
      </c>
      <c r="B212">
        <v>31.96</v>
      </c>
      <c r="C212" s="1">
        <v>43770</v>
      </c>
      <c r="D212">
        <v>25.066800000000001</v>
      </c>
      <c r="E212" s="1">
        <v>43770</v>
      </c>
      <c r="F212">
        <v>50.34</v>
      </c>
      <c r="G212" s="1">
        <v>43770</v>
      </c>
      <c r="H212">
        <v>31.07</v>
      </c>
      <c r="I212" s="1">
        <v>43770</v>
      </c>
      <c r="J212">
        <v>31.72</v>
      </c>
      <c r="K212" s="1">
        <v>43770</v>
      </c>
      <c r="L212">
        <v>21.69</v>
      </c>
      <c r="M212" s="1">
        <v>43770</v>
      </c>
      <c r="N212">
        <v>24.38</v>
      </c>
      <c r="O212" s="1">
        <v>43770</v>
      </c>
      <c r="P212">
        <v>19.16</v>
      </c>
      <c r="Q212" s="1">
        <v>43770</v>
      </c>
      <c r="R212">
        <v>27.51</v>
      </c>
      <c r="S212" s="30">
        <v>43770</v>
      </c>
      <c r="T212" s="3">
        <v>11.92</v>
      </c>
      <c r="U212" s="14">
        <v>43770</v>
      </c>
      <c r="V212" s="16">
        <v>10.79</v>
      </c>
      <c r="W212" s="107"/>
      <c r="X212" s="106"/>
    </row>
    <row r="213" spans="1:24" ht="15.6">
      <c r="A213" s="1">
        <v>43773</v>
      </c>
      <c r="B213">
        <v>31.79</v>
      </c>
      <c r="C213" s="1">
        <v>43773</v>
      </c>
      <c r="D213">
        <v>25.18</v>
      </c>
      <c r="E213" s="1">
        <v>43773</v>
      </c>
      <c r="F213">
        <v>50.55</v>
      </c>
      <c r="G213" s="1">
        <v>43773</v>
      </c>
      <c r="H213">
        <v>31.25</v>
      </c>
      <c r="I213" s="1">
        <v>43773</v>
      </c>
      <c r="J213">
        <v>32.049999999999997</v>
      </c>
      <c r="K213" s="1">
        <v>43773</v>
      </c>
      <c r="L213">
        <v>21.61</v>
      </c>
      <c r="M213" s="1">
        <v>43773</v>
      </c>
      <c r="N213">
        <v>24.25</v>
      </c>
      <c r="O213" s="1">
        <v>43773</v>
      </c>
      <c r="P213">
        <v>19.239999999999998</v>
      </c>
      <c r="Q213" s="1">
        <v>43773</v>
      </c>
      <c r="R213">
        <v>27.49</v>
      </c>
      <c r="S213" s="30">
        <v>43773</v>
      </c>
      <c r="T213" s="3">
        <v>11.86</v>
      </c>
      <c r="U213" s="14">
        <v>43773</v>
      </c>
      <c r="V213" s="16">
        <v>10.88</v>
      </c>
      <c r="W213" s="107"/>
      <c r="X213" s="106"/>
    </row>
    <row r="214" spans="1:24" ht="15.6">
      <c r="A214" s="1">
        <v>43774</v>
      </c>
      <c r="B214">
        <v>31.68</v>
      </c>
      <c r="C214" s="1">
        <v>43774</v>
      </c>
      <c r="D214">
        <v>25.201499999999999</v>
      </c>
      <c r="E214" s="1">
        <v>43774</v>
      </c>
      <c r="F214">
        <v>50.57</v>
      </c>
      <c r="G214" s="1">
        <v>43774</v>
      </c>
      <c r="H214">
        <v>31.26</v>
      </c>
      <c r="I214" s="1">
        <v>43774</v>
      </c>
      <c r="J214">
        <v>32.24</v>
      </c>
      <c r="K214" s="1">
        <v>43774</v>
      </c>
      <c r="L214">
        <v>21.54</v>
      </c>
      <c r="M214" s="1">
        <v>43774</v>
      </c>
      <c r="N214">
        <v>24.12</v>
      </c>
      <c r="O214" s="1">
        <v>43774</v>
      </c>
      <c r="P214">
        <v>19.21</v>
      </c>
      <c r="Q214" s="1">
        <v>43774</v>
      </c>
      <c r="R214">
        <v>27.46</v>
      </c>
      <c r="S214" s="30">
        <v>43774</v>
      </c>
      <c r="T214" s="3">
        <v>11.81</v>
      </c>
      <c r="U214" s="14">
        <v>43774</v>
      </c>
      <c r="V214" s="16">
        <v>10.9</v>
      </c>
      <c r="W214" s="107"/>
      <c r="X214" s="106"/>
    </row>
    <row r="215" spans="1:24" ht="15.6">
      <c r="A215" s="1">
        <v>43775</v>
      </c>
      <c r="B215">
        <v>31.81</v>
      </c>
      <c r="C215" s="1">
        <v>43775</v>
      </c>
      <c r="D215">
        <v>25.3049</v>
      </c>
      <c r="E215" s="1">
        <v>43775</v>
      </c>
      <c r="F215">
        <v>50.645000000000003</v>
      </c>
      <c r="G215" s="1">
        <v>43775</v>
      </c>
      <c r="H215">
        <v>31.27</v>
      </c>
      <c r="I215" s="1">
        <v>43775</v>
      </c>
      <c r="J215">
        <v>32.19</v>
      </c>
      <c r="K215" s="1">
        <v>43775</v>
      </c>
      <c r="L215">
        <v>21.57</v>
      </c>
      <c r="M215" s="1">
        <v>43775</v>
      </c>
      <c r="N215">
        <v>24.24</v>
      </c>
      <c r="O215" s="1">
        <v>43775</v>
      </c>
      <c r="P215">
        <v>19.21</v>
      </c>
      <c r="Q215" s="1">
        <v>43775</v>
      </c>
      <c r="R215">
        <v>27.49</v>
      </c>
      <c r="S215" s="30">
        <v>43775</v>
      </c>
      <c r="T215" s="3">
        <v>11.86</v>
      </c>
      <c r="U215" s="14">
        <v>43775</v>
      </c>
      <c r="V215" s="16">
        <v>10.86</v>
      </c>
      <c r="W215" s="107"/>
      <c r="X215" s="106"/>
    </row>
    <row r="216" spans="1:24" ht="15.6">
      <c r="A216" s="1">
        <v>43776</v>
      </c>
      <c r="B216">
        <v>31.7</v>
      </c>
      <c r="C216" s="1">
        <v>43776</v>
      </c>
      <c r="D216">
        <v>25.38</v>
      </c>
      <c r="E216" s="1">
        <v>43776</v>
      </c>
      <c r="F216">
        <v>50.8</v>
      </c>
      <c r="G216" s="1">
        <v>43776</v>
      </c>
      <c r="H216">
        <v>31.36</v>
      </c>
      <c r="I216" s="1">
        <v>43776</v>
      </c>
      <c r="J216">
        <v>32.409999999999997</v>
      </c>
      <c r="K216" s="1">
        <v>43776</v>
      </c>
      <c r="L216">
        <v>21.56</v>
      </c>
      <c r="M216" s="1">
        <v>43776</v>
      </c>
      <c r="N216">
        <v>24.07</v>
      </c>
      <c r="O216" s="1">
        <v>43776</v>
      </c>
      <c r="P216">
        <v>19.204999999999998</v>
      </c>
      <c r="Q216" s="1">
        <v>43776</v>
      </c>
      <c r="R216">
        <v>27.475000000000001</v>
      </c>
      <c r="S216" s="30">
        <v>43776</v>
      </c>
      <c r="T216" s="3">
        <v>11.82</v>
      </c>
      <c r="U216" s="14">
        <v>43776</v>
      </c>
      <c r="V216" s="16">
        <v>10.93</v>
      </c>
      <c r="W216" s="107"/>
      <c r="X216" s="106"/>
    </row>
    <row r="217" spans="1:24" ht="15.6">
      <c r="A217" s="1">
        <v>43777</v>
      </c>
      <c r="B217">
        <v>31.78</v>
      </c>
      <c r="C217" s="1">
        <v>43777</v>
      </c>
      <c r="D217">
        <v>25.51</v>
      </c>
      <c r="E217" s="1">
        <v>43777</v>
      </c>
      <c r="F217">
        <v>51.14</v>
      </c>
      <c r="G217" s="1">
        <v>43777</v>
      </c>
      <c r="H217">
        <v>31.48</v>
      </c>
      <c r="I217" s="1">
        <v>43777</v>
      </c>
      <c r="J217">
        <v>32.25</v>
      </c>
      <c r="K217" s="1">
        <v>43777</v>
      </c>
      <c r="L217">
        <v>21.61</v>
      </c>
      <c r="M217" s="1">
        <v>43777</v>
      </c>
      <c r="N217">
        <v>24.03</v>
      </c>
      <c r="O217" s="1">
        <v>43777</v>
      </c>
      <c r="P217">
        <v>19.23</v>
      </c>
      <c r="Q217" s="1">
        <v>43777</v>
      </c>
      <c r="R217">
        <v>27.53</v>
      </c>
      <c r="S217" s="30">
        <v>43777</v>
      </c>
      <c r="T217" s="3">
        <v>11.83</v>
      </c>
      <c r="U217" s="14">
        <v>43777</v>
      </c>
      <c r="V217" s="16">
        <v>10.88</v>
      </c>
      <c r="W217" s="107"/>
      <c r="X217" s="106"/>
    </row>
    <row r="218" spans="1:24" ht="15.6">
      <c r="A218" s="1">
        <v>43780</v>
      </c>
      <c r="B218">
        <v>31.76</v>
      </c>
      <c r="C218" s="1">
        <v>43780</v>
      </c>
      <c r="D218">
        <v>25.53</v>
      </c>
      <c r="E218" s="1">
        <v>43780</v>
      </c>
      <c r="F218">
        <v>50.98</v>
      </c>
      <c r="G218" s="1">
        <v>43780</v>
      </c>
      <c r="H218">
        <v>31.42</v>
      </c>
      <c r="I218" s="1">
        <v>43780</v>
      </c>
      <c r="J218">
        <v>32.020000000000003</v>
      </c>
      <c r="K218" s="1">
        <v>43780</v>
      </c>
      <c r="L218">
        <v>21.62</v>
      </c>
      <c r="M218" s="1">
        <v>43780</v>
      </c>
      <c r="N218">
        <v>24.05</v>
      </c>
      <c r="O218" s="1">
        <v>43780</v>
      </c>
      <c r="P218">
        <v>19.2</v>
      </c>
      <c r="Q218" s="1">
        <v>43780</v>
      </c>
      <c r="R218">
        <v>27.52</v>
      </c>
      <c r="S218" s="30">
        <v>43780</v>
      </c>
      <c r="T218" s="3">
        <v>11.83</v>
      </c>
      <c r="U218" s="14">
        <v>43780</v>
      </c>
      <c r="V218" s="16">
        <v>10.8</v>
      </c>
      <c r="W218" s="107"/>
      <c r="X218" s="106"/>
    </row>
    <row r="219" spans="1:24" ht="15.6">
      <c r="A219" s="1">
        <v>43781</v>
      </c>
      <c r="B219">
        <v>31.73</v>
      </c>
      <c r="C219" s="1">
        <v>43781</v>
      </c>
      <c r="D219">
        <v>25.58</v>
      </c>
      <c r="E219" s="1">
        <v>43781</v>
      </c>
      <c r="F219">
        <v>51.17</v>
      </c>
      <c r="G219" s="1">
        <v>43781</v>
      </c>
      <c r="H219">
        <v>31.42</v>
      </c>
      <c r="I219" s="1">
        <v>43781</v>
      </c>
      <c r="J219">
        <v>31.82</v>
      </c>
      <c r="K219" s="1">
        <v>43781</v>
      </c>
      <c r="L219">
        <v>21.56</v>
      </c>
      <c r="M219" s="1">
        <v>43781</v>
      </c>
      <c r="N219">
        <v>24.04</v>
      </c>
      <c r="O219" s="1">
        <v>43781</v>
      </c>
      <c r="P219">
        <v>19.22</v>
      </c>
      <c r="Q219" s="1">
        <v>43781</v>
      </c>
      <c r="R219">
        <v>27.5</v>
      </c>
      <c r="S219" s="30">
        <v>43781</v>
      </c>
      <c r="T219" s="3">
        <v>11.83</v>
      </c>
      <c r="U219" s="14">
        <v>43781</v>
      </c>
      <c r="V219" s="16">
        <v>10.8</v>
      </c>
      <c r="W219" s="107"/>
      <c r="X219" s="106"/>
    </row>
    <row r="220" spans="1:24" ht="15.6">
      <c r="A220" s="1">
        <v>43782</v>
      </c>
      <c r="B220">
        <v>31.84</v>
      </c>
      <c r="C220" s="1">
        <v>43782</v>
      </c>
      <c r="D220">
        <v>25.648800000000001</v>
      </c>
      <c r="E220" s="1">
        <v>43782</v>
      </c>
      <c r="F220">
        <v>51.27</v>
      </c>
      <c r="G220" s="1">
        <v>43782</v>
      </c>
      <c r="H220">
        <v>31.37</v>
      </c>
      <c r="I220" s="1">
        <v>43782</v>
      </c>
      <c r="J220">
        <v>31.63</v>
      </c>
      <c r="K220" s="1">
        <v>43782</v>
      </c>
      <c r="L220">
        <v>21.65</v>
      </c>
      <c r="M220" s="1">
        <v>43782</v>
      </c>
      <c r="N220">
        <v>24.11</v>
      </c>
      <c r="O220" s="1">
        <v>43782</v>
      </c>
      <c r="P220">
        <v>19.14</v>
      </c>
      <c r="Q220" s="1">
        <v>43782</v>
      </c>
      <c r="R220">
        <v>27.53</v>
      </c>
      <c r="S220" s="30">
        <v>43782</v>
      </c>
      <c r="T220" s="3">
        <v>11.87</v>
      </c>
      <c r="U220" s="14">
        <v>43782</v>
      </c>
      <c r="V220" s="16">
        <v>10.74</v>
      </c>
      <c r="W220" s="107"/>
      <c r="X220" s="106"/>
    </row>
    <row r="221" spans="1:24" ht="15.6">
      <c r="A221" s="1">
        <v>43783</v>
      </c>
      <c r="B221">
        <v>32.01</v>
      </c>
      <c r="C221" s="1">
        <v>43783</v>
      </c>
      <c r="D221">
        <v>25.66</v>
      </c>
      <c r="E221" s="1">
        <v>43783</v>
      </c>
      <c r="F221">
        <v>51.32</v>
      </c>
      <c r="G221" s="1">
        <v>43783</v>
      </c>
      <c r="H221">
        <v>31.34</v>
      </c>
      <c r="I221" s="1">
        <v>43783</v>
      </c>
      <c r="J221">
        <v>31.66</v>
      </c>
      <c r="K221" s="1">
        <v>43783</v>
      </c>
      <c r="L221">
        <v>21.73</v>
      </c>
      <c r="M221" s="1">
        <v>43783</v>
      </c>
      <c r="N221">
        <v>24.24</v>
      </c>
      <c r="O221" s="1">
        <v>43783</v>
      </c>
      <c r="P221">
        <v>19.190000000000001</v>
      </c>
      <c r="Q221" s="1">
        <v>43783</v>
      </c>
      <c r="R221">
        <v>27.57</v>
      </c>
      <c r="S221" s="30">
        <v>43783</v>
      </c>
      <c r="T221" s="3">
        <v>11.93</v>
      </c>
      <c r="U221" s="14">
        <v>43783</v>
      </c>
      <c r="V221" s="16">
        <v>10.75</v>
      </c>
      <c r="W221" s="107"/>
      <c r="X221" s="106"/>
    </row>
    <row r="222" spans="1:24" ht="15.6">
      <c r="A222" s="1">
        <v>43784</v>
      </c>
      <c r="B222">
        <v>32.01</v>
      </c>
      <c r="C222" s="1">
        <v>43784</v>
      </c>
      <c r="D222">
        <v>25.76</v>
      </c>
      <c r="E222" s="1">
        <v>43784</v>
      </c>
      <c r="F222">
        <v>51.58</v>
      </c>
      <c r="G222" s="1">
        <v>43784</v>
      </c>
      <c r="H222">
        <v>31.46</v>
      </c>
      <c r="I222" s="1">
        <v>43784</v>
      </c>
      <c r="J222">
        <v>31.86</v>
      </c>
      <c r="K222" s="1">
        <v>43784</v>
      </c>
      <c r="L222">
        <v>21.74</v>
      </c>
      <c r="M222" s="1">
        <v>43784</v>
      </c>
      <c r="N222">
        <v>24.25</v>
      </c>
      <c r="O222" s="1">
        <v>43784</v>
      </c>
      <c r="P222">
        <v>19.21</v>
      </c>
      <c r="Q222" s="1">
        <v>43784</v>
      </c>
      <c r="R222">
        <v>27.56</v>
      </c>
      <c r="S222" s="30">
        <v>43784</v>
      </c>
      <c r="T222" s="3">
        <v>11.93</v>
      </c>
      <c r="U222" s="14">
        <v>43784</v>
      </c>
      <c r="V222" s="16">
        <v>10.81</v>
      </c>
      <c r="W222" s="107"/>
      <c r="X222" s="106"/>
    </row>
    <row r="223" spans="1:24" ht="15.6">
      <c r="A223" s="1">
        <v>43787</v>
      </c>
      <c r="B223">
        <v>32.03</v>
      </c>
      <c r="C223" s="1">
        <v>43787</v>
      </c>
      <c r="D223">
        <v>25.76</v>
      </c>
      <c r="E223" s="1">
        <v>43787</v>
      </c>
      <c r="F223">
        <v>51.56</v>
      </c>
      <c r="G223" s="1">
        <v>43787</v>
      </c>
      <c r="H223">
        <v>31.46</v>
      </c>
      <c r="I223" s="1">
        <v>43787</v>
      </c>
      <c r="J223">
        <v>31.77</v>
      </c>
      <c r="K223" s="1">
        <v>43787</v>
      </c>
      <c r="L223">
        <v>21.76</v>
      </c>
      <c r="M223" s="1">
        <v>43787</v>
      </c>
      <c r="N223">
        <v>24.28</v>
      </c>
      <c r="O223" s="1">
        <v>43787</v>
      </c>
      <c r="P223">
        <v>19.22</v>
      </c>
      <c r="Q223" s="1">
        <v>43787</v>
      </c>
      <c r="R223">
        <v>27.57</v>
      </c>
      <c r="S223" s="30">
        <v>43787</v>
      </c>
      <c r="T223" s="3">
        <v>11.93</v>
      </c>
      <c r="U223" s="14">
        <v>43787</v>
      </c>
      <c r="V223" s="16">
        <v>10.78</v>
      </c>
      <c r="W223" s="107"/>
      <c r="X223" s="106"/>
    </row>
    <row r="224" spans="1:24" ht="15.6">
      <c r="A224" s="1">
        <v>43788</v>
      </c>
      <c r="B224">
        <v>32.119999999999997</v>
      </c>
      <c r="C224" s="1">
        <v>43788</v>
      </c>
      <c r="D224">
        <v>25.75</v>
      </c>
      <c r="E224" s="1">
        <v>43788</v>
      </c>
      <c r="F224">
        <v>51.77</v>
      </c>
      <c r="G224" s="1">
        <v>43788</v>
      </c>
      <c r="H224">
        <v>31.58</v>
      </c>
      <c r="I224" s="1">
        <v>43788</v>
      </c>
      <c r="J224">
        <v>31.99</v>
      </c>
      <c r="K224" s="1">
        <v>43788</v>
      </c>
      <c r="L224">
        <v>21.8</v>
      </c>
      <c r="M224" s="1">
        <v>43788</v>
      </c>
      <c r="N224">
        <v>24.31</v>
      </c>
      <c r="O224" s="1">
        <v>43788</v>
      </c>
      <c r="P224">
        <v>19.16</v>
      </c>
      <c r="Q224" s="1">
        <v>43788</v>
      </c>
      <c r="R224">
        <v>27.6</v>
      </c>
      <c r="S224" s="30">
        <v>43788</v>
      </c>
      <c r="T224" s="3">
        <v>11.97</v>
      </c>
      <c r="U224" s="14">
        <v>43788</v>
      </c>
      <c r="V224" s="16">
        <v>10.86</v>
      </c>
      <c r="W224" s="107"/>
      <c r="X224" s="106"/>
    </row>
    <row r="225" spans="1:24" ht="15.6">
      <c r="A225" s="1">
        <v>43789</v>
      </c>
      <c r="B225">
        <v>32.22</v>
      </c>
      <c r="C225" s="1">
        <v>43789</v>
      </c>
      <c r="D225">
        <v>25.724299999999999</v>
      </c>
      <c r="E225" s="1">
        <v>43789</v>
      </c>
      <c r="F225">
        <v>51.63</v>
      </c>
      <c r="G225" s="1">
        <v>43789</v>
      </c>
      <c r="H225">
        <v>31.47</v>
      </c>
      <c r="I225" s="1">
        <v>43789</v>
      </c>
      <c r="J225">
        <v>31.89</v>
      </c>
      <c r="K225" s="1">
        <v>43789</v>
      </c>
      <c r="L225">
        <v>21.85</v>
      </c>
      <c r="M225" s="1">
        <v>43789</v>
      </c>
      <c r="N225">
        <v>24.37</v>
      </c>
      <c r="O225" s="1">
        <v>43789</v>
      </c>
      <c r="P225">
        <v>19.13</v>
      </c>
      <c r="Q225" s="1">
        <v>43789</v>
      </c>
      <c r="R225">
        <v>27.61</v>
      </c>
      <c r="S225" s="30">
        <v>43789</v>
      </c>
      <c r="T225" s="3">
        <v>11.99</v>
      </c>
      <c r="U225" s="14">
        <v>43789</v>
      </c>
      <c r="V225" s="16">
        <v>10.83</v>
      </c>
      <c r="W225" s="107"/>
      <c r="X225" s="106"/>
    </row>
    <row r="226" spans="1:24" ht="15.6">
      <c r="A226" s="1">
        <v>43790</v>
      </c>
      <c r="B226">
        <v>32.11</v>
      </c>
      <c r="C226" s="1">
        <v>43790</v>
      </c>
      <c r="D226">
        <v>25.73</v>
      </c>
      <c r="E226" s="1">
        <v>43790</v>
      </c>
      <c r="F226">
        <v>51.56</v>
      </c>
      <c r="G226" s="1">
        <v>43790</v>
      </c>
      <c r="H226">
        <v>31.38</v>
      </c>
      <c r="I226" s="1">
        <v>43790</v>
      </c>
      <c r="J226">
        <v>31.78</v>
      </c>
      <c r="K226" s="1">
        <v>43790</v>
      </c>
      <c r="L226">
        <v>21.76</v>
      </c>
      <c r="M226" s="1">
        <v>43790</v>
      </c>
      <c r="N226">
        <v>24.305900000000001</v>
      </c>
      <c r="O226" s="1">
        <v>43790</v>
      </c>
      <c r="P226">
        <v>19.100000000000001</v>
      </c>
      <c r="Q226" s="1">
        <v>43790</v>
      </c>
      <c r="R226">
        <v>27.57</v>
      </c>
      <c r="S226" s="30">
        <v>43790</v>
      </c>
      <c r="T226" s="3">
        <v>11.95</v>
      </c>
      <c r="U226" s="14">
        <v>43790</v>
      </c>
      <c r="V226" s="16">
        <v>10.76</v>
      </c>
      <c r="W226" s="107"/>
      <c r="X226" s="106"/>
    </row>
    <row r="227" spans="1:24" ht="15.6">
      <c r="A227" s="1">
        <v>43791</v>
      </c>
      <c r="B227">
        <v>32.119999999999997</v>
      </c>
      <c r="C227" s="1">
        <v>43791</v>
      </c>
      <c r="D227">
        <v>25.64</v>
      </c>
      <c r="E227" s="1">
        <v>43791</v>
      </c>
      <c r="F227">
        <v>51.7</v>
      </c>
      <c r="G227" s="1">
        <v>43791</v>
      </c>
      <c r="H227">
        <v>31.46</v>
      </c>
      <c r="I227" s="1">
        <v>43791</v>
      </c>
      <c r="J227">
        <v>31.8</v>
      </c>
      <c r="K227" s="1">
        <v>43791</v>
      </c>
      <c r="L227">
        <v>21.8</v>
      </c>
      <c r="M227" s="1">
        <v>43791</v>
      </c>
      <c r="N227">
        <v>24.37</v>
      </c>
      <c r="O227" s="1">
        <v>43791</v>
      </c>
      <c r="P227">
        <v>19.18</v>
      </c>
      <c r="Q227" s="1">
        <v>43791</v>
      </c>
      <c r="R227">
        <v>27.57</v>
      </c>
      <c r="S227" s="30">
        <v>43791</v>
      </c>
      <c r="T227" s="3">
        <v>11.96</v>
      </c>
      <c r="U227" s="14">
        <v>43791</v>
      </c>
      <c r="V227" s="16">
        <v>10.81</v>
      </c>
      <c r="W227" s="107"/>
      <c r="X227" s="106"/>
    </row>
    <row r="228" spans="1:24" ht="15.6">
      <c r="A228" s="1">
        <v>43794</v>
      </c>
      <c r="B228">
        <v>32.130000000000003</v>
      </c>
      <c r="C228" s="1">
        <v>43794</v>
      </c>
      <c r="D228">
        <v>25.77</v>
      </c>
      <c r="E228" s="1">
        <v>43794</v>
      </c>
      <c r="F228">
        <v>52.15</v>
      </c>
      <c r="G228" s="1">
        <v>43794</v>
      </c>
      <c r="H228">
        <v>31.71</v>
      </c>
      <c r="I228" s="1">
        <v>43794</v>
      </c>
      <c r="J228">
        <v>32.17</v>
      </c>
      <c r="K228" s="1">
        <v>43794</v>
      </c>
      <c r="L228">
        <v>21.81</v>
      </c>
      <c r="M228" s="1">
        <v>43794</v>
      </c>
      <c r="N228">
        <v>24.45</v>
      </c>
      <c r="O228" s="1">
        <v>43794</v>
      </c>
      <c r="P228">
        <v>19.22</v>
      </c>
      <c r="Q228" s="1">
        <v>43794</v>
      </c>
      <c r="R228">
        <v>27.57</v>
      </c>
      <c r="S228" s="30">
        <v>43794</v>
      </c>
      <c r="T228" s="3">
        <v>11.97</v>
      </c>
      <c r="U228" s="14">
        <v>43794</v>
      </c>
      <c r="V228" s="16">
        <v>10.94</v>
      </c>
      <c r="W228" s="107"/>
      <c r="X228" s="106"/>
    </row>
    <row r="229" spans="1:24" ht="15.6">
      <c r="A229" s="1">
        <v>43795</v>
      </c>
      <c r="B229">
        <v>32.15</v>
      </c>
      <c r="C229" s="1">
        <v>43795</v>
      </c>
      <c r="D229">
        <v>25.5747</v>
      </c>
      <c r="E229" s="1">
        <v>43795</v>
      </c>
      <c r="F229">
        <v>52.16</v>
      </c>
      <c r="G229" s="1">
        <v>43795</v>
      </c>
      <c r="H229">
        <v>31.68</v>
      </c>
      <c r="I229" s="1">
        <v>43795</v>
      </c>
      <c r="J229">
        <v>32</v>
      </c>
      <c r="K229" s="1">
        <v>43795</v>
      </c>
      <c r="L229">
        <v>21.78</v>
      </c>
      <c r="M229" s="1">
        <v>43795</v>
      </c>
      <c r="N229">
        <v>24.44</v>
      </c>
      <c r="O229" s="1">
        <v>43795</v>
      </c>
      <c r="P229">
        <v>19.13</v>
      </c>
      <c r="Q229" s="1">
        <v>43795</v>
      </c>
      <c r="R229">
        <v>27.51</v>
      </c>
      <c r="S229" s="30">
        <v>43795</v>
      </c>
      <c r="T229" s="3">
        <v>12</v>
      </c>
      <c r="U229" s="14">
        <v>43795</v>
      </c>
      <c r="V229" s="16">
        <v>10.9</v>
      </c>
      <c r="W229" s="107"/>
      <c r="X229" s="106"/>
    </row>
    <row r="230" spans="1:24" ht="15.6">
      <c r="A230" s="1">
        <v>43796</v>
      </c>
      <c r="B230">
        <v>32.07</v>
      </c>
      <c r="C230" s="1">
        <v>43796</v>
      </c>
      <c r="D230">
        <v>25.669899999999998</v>
      </c>
      <c r="E230" s="1">
        <v>43796</v>
      </c>
      <c r="F230">
        <v>52.45</v>
      </c>
      <c r="G230" s="1">
        <v>43796</v>
      </c>
      <c r="H230">
        <v>31.8</v>
      </c>
      <c r="I230" s="1">
        <v>43796</v>
      </c>
      <c r="J230">
        <v>32.020000000000003</v>
      </c>
      <c r="K230" s="1">
        <v>43796</v>
      </c>
      <c r="L230">
        <v>21.78</v>
      </c>
      <c r="M230" s="1">
        <v>43796</v>
      </c>
      <c r="N230">
        <v>24.45</v>
      </c>
      <c r="O230" s="1">
        <v>43796</v>
      </c>
      <c r="P230">
        <v>19.2</v>
      </c>
      <c r="Q230" s="1">
        <v>43796</v>
      </c>
      <c r="R230">
        <v>27.48</v>
      </c>
      <c r="S230" s="30">
        <v>43796</v>
      </c>
      <c r="T230" s="3">
        <v>11.97</v>
      </c>
      <c r="U230" s="14">
        <v>43796</v>
      </c>
      <c r="V230" s="16">
        <v>10.95</v>
      </c>
      <c r="W230" s="107"/>
      <c r="X230" s="106"/>
    </row>
    <row r="231" spans="1:24" ht="15.6">
      <c r="A231" s="1">
        <v>43797</v>
      </c>
      <c r="B231">
        <v>32.090000000000003</v>
      </c>
      <c r="C231" s="1">
        <v>43797</v>
      </c>
      <c r="D231">
        <v>25.695499999999999</v>
      </c>
      <c r="E231" s="1">
        <v>43797</v>
      </c>
      <c r="F231">
        <v>52.4</v>
      </c>
      <c r="G231" s="1">
        <v>43797</v>
      </c>
      <c r="H231">
        <v>31.7</v>
      </c>
      <c r="I231" s="1">
        <v>43797</v>
      </c>
      <c r="J231">
        <v>32</v>
      </c>
      <c r="K231" s="1">
        <v>43797</v>
      </c>
      <c r="L231">
        <v>21.79</v>
      </c>
      <c r="M231" s="1">
        <v>43797</v>
      </c>
      <c r="N231">
        <v>24.41</v>
      </c>
      <c r="O231" s="1">
        <v>43797</v>
      </c>
      <c r="P231">
        <v>19.170000000000002</v>
      </c>
      <c r="Q231" s="1">
        <v>43797</v>
      </c>
      <c r="R231">
        <v>27.49</v>
      </c>
      <c r="S231" s="30">
        <v>43797</v>
      </c>
      <c r="T231" s="3">
        <v>11.98</v>
      </c>
      <c r="U231" s="14">
        <v>43797</v>
      </c>
      <c r="V231" s="16">
        <v>10.9</v>
      </c>
      <c r="W231" s="107"/>
      <c r="X231" s="106"/>
    </row>
    <row r="232" spans="1:24" ht="15.6">
      <c r="A232" s="1">
        <v>43798</v>
      </c>
      <c r="B232">
        <v>32.130000000000003</v>
      </c>
      <c r="C232" s="1">
        <v>43798</v>
      </c>
      <c r="D232">
        <v>25.569099999999999</v>
      </c>
      <c r="E232" s="1">
        <v>43798</v>
      </c>
      <c r="F232">
        <v>52.2</v>
      </c>
      <c r="G232" s="1">
        <v>43798</v>
      </c>
      <c r="H232">
        <v>31.55</v>
      </c>
      <c r="I232" s="1">
        <v>43798</v>
      </c>
      <c r="J232">
        <v>31.61</v>
      </c>
      <c r="K232" s="1">
        <v>43798</v>
      </c>
      <c r="L232">
        <v>21.83</v>
      </c>
      <c r="M232" s="1">
        <v>43798</v>
      </c>
      <c r="N232">
        <v>24.3</v>
      </c>
      <c r="O232" s="1">
        <v>43798</v>
      </c>
      <c r="P232">
        <v>19.16</v>
      </c>
      <c r="Q232" s="1">
        <v>43798</v>
      </c>
      <c r="R232">
        <v>27.51</v>
      </c>
      <c r="S232" s="30">
        <v>43798</v>
      </c>
      <c r="T232" s="3">
        <v>11.97</v>
      </c>
      <c r="U232" s="14">
        <v>43798</v>
      </c>
      <c r="V232" s="16">
        <v>10.79</v>
      </c>
      <c r="W232" s="107"/>
      <c r="X232" s="106"/>
    </row>
    <row r="233" spans="1:24" ht="15.6">
      <c r="A233" s="1">
        <v>43801</v>
      </c>
      <c r="B233">
        <v>31.96</v>
      </c>
      <c r="C233" s="1">
        <v>43801</v>
      </c>
      <c r="D233">
        <v>25.5</v>
      </c>
      <c r="E233" s="1">
        <v>43801</v>
      </c>
      <c r="F233">
        <v>51.81</v>
      </c>
      <c r="G233" s="1">
        <v>43801</v>
      </c>
      <c r="H233">
        <v>31.42</v>
      </c>
      <c r="I233" s="1">
        <v>43801</v>
      </c>
      <c r="J233">
        <v>31.53</v>
      </c>
      <c r="K233" s="1">
        <v>43801</v>
      </c>
      <c r="L233">
        <v>21.76</v>
      </c>
      <c r="M233" s="1">
        <v>43801</v>
      </c>
      <c r="N233">
        <v>24.28</v>
      </c>
      <c r="O233" s="1">
        <v>43801</v>
      </c>
      <c r="P233">
        <v>19.13</v>
      </c>
      <c r="Q233" s="1">
        <v>43801</v>
      </c>
      <c r="R233">
        <v>27.5</v>
      </c>
      <c r="S233" s="30">
        <v>43801</v>
      </c>
      <c r="T233" s="3">
        <v>11.93</v>
      </c>
      <c r="U233" s="14">
        <v>43801</v>
      </c>
      <c r="V233" s="16">
        <v>10.76</v>
      </c>
      <c r="W233" s="107"/>
      <c r="X233" s="106"/>
    </row>
    <row r="234" spans="1:24" ht="15.6">
      <c r="A234" s="1">
        <v>43802</v>
      </c>
      <c r="B234">
        <v>32.1</v>
      </c>
      <c r="C234" s="1">
        <v>43802</v>
      </c>
      <c r="D234">
        <v>25.35</v>
      </c>
      <c r="E234" s="1">
        <v>43802</v>
      </c>
      <c r="F234">
        <v>51.49</v>
      </c>
      <c r="G234" s="1">
        <v>43802</v>
      </c>
      <c r="H234">
        <v>31.36</v>
      </c>
      <c r="I234" s="1">
        <v>43802</v>
      </c>
      <c r="J234">
        <v>31.39</v>
      </c>
      <c r="K234" s="1">
        <v>43802</v>
      </c>
      <c r="L234">
        <v>21.8</v>
      </c>
      <c r="M234" s="1">
        <v>43802</v>
      </c>
      <c r="N234">
        <v>24.47</v>
      </c>
      <c r="O234" s="1">
        <v>43802</v>
      </c>
      <c r="P234">
        <v>19.149999999999999</v>
      </c>
      <c r="Q234" s="1">
        <v>43802</v>
      </c>
      <c r="R234">
        <v>27.52</v>
      </c>
      <c r="S234" s="30">
        <v>43802</v>
      </c>
      <c r="T234" s="3">
        <v>11.98</v>
      </c>
      <c r="U234" s="14">
        <v>43802</v>
      </c>
      <c r="V234" s="16">
        <v>10.71</v>
      </c>
      <c r="W234" s="107"/>
      <c r="X234" s="106"/>
    </row>
    <row r="235" spans="1:24" ht="15.6">
      <c r="A235" s="1">
        <v>43803</v>
      </c>
      <c r="B235">
        <v>31.95</v>
      </c>
      <c r="C235" s="1">
        <v>43803</v>
      </c>
      <c r="D235">
        <v>25.34</v>
      </c>
      <c r="E235" s="1">
        <v>43803</v>
      </c>
      <c r="F235">
        <v>51.45</v>
      </c>
      <c r="G235" s="1">
        <v>43803</v>
      </c>
      <c r="H235">
        <v>31.39</v>
      </c>
      <c r="I235" s="1">
        <v>43803</v>
      </c>
      <c r="J235">
        <v>31.39</v>
      </c>
      <c r="K235" s="1">
        <v>43803</v>
      </c>
      <c r="L235">
        <v>21.73</v>
      </c>
      <c r="M235" s="1">
        <v>43803</v>
      </c>
      <c r="N235">
        <v>24.42</v>
      </c>
      <c r="O235" s="1">
        <v>43803</v>
      </c>
      <c r="P235">
        <v>19.2</v>
      </c>
      <c r="Q235" s="1">
        <v>43803</v>
      </c>
      <c r="R235">
        <v>27.48</v>
      </c>
      <c r="S235" s="30">
        <v>43803</v>
      </c>
      <c r="T235" s="3">
        <v>11.92</v>
      </c>
      <c r="U235" s="14">
        <v>43803</v>
      </c>
      <c r="V235" s="16">
        <v>10.65</v>
      </c>
      <c r="W235" s="107"/>
      <c r="X235" s="106"/>
    </row>
    <row r="236" spans="1:24" ht="15.6">
      <c r="A236" s="1">
        <v>43804</v>
      </c>
      <c r="B236">
        <v>31.81</v>
      </c>
      <c r="C236" s="1">
        <v>43804</v>
      </c>
      <c r="D236">
        <v>25.23</v>
      </c>
      <c r="E236" s="1">
        <v>43804</v>
      </c>
      <c r="F236">
        <v>51.42</v>
      </c>
      <c r="G236" s="1">
        <v>43804</v>
      </c>
      <c r="H236">
        <v>31.3</v>
      </c>
      <c r="I236" s="1">
        <v>43804</v>
      </c>
      <c r="J236">
        <v>31.49</v>
      </c>
      <c r="K236" s="1">
        <v>43804</v>
      </c>
      <c r="L236">
        <v>21.69</v>
      </c>
      <c r="M236" s="1">
        <v>43804</v>
      </c>
      <c r="N236">
        <v>24.43</v>
      </c>
      <c r="O236" s="1">
        <v>43804</v>
      </c>
      <c r="P236">
        <v>19.21</v>
      </c>
      <c r="Q236" s="1">
        <v>43804</v>
      </c>
      <c r="R236">
        <v>27.44</v>
      </c>
      <c r="S236" s="30">
        <v>43804</v>
      </c>
      <c r="T236" s="3">
        <v>11.87</v>
      </c>
      <c r="U236" s="14">
        <v>43804</v>
      </c>
      <c r="V236" s="16">
        <v>10.68</v>
      </c>
      <c r="W236" s="107"/>
      <c r="X236" s="106"/>
    </row>
    <row r="237" spans="1:24" ht="15.6">
      <c r="A237" s="1">
        <v>43805</v>
      </c>
      <c r="B237">
        <v>31.86</v>
      </c>
      <c r="C237" s="1">
        <v>43805</v>
      </c>
      <c r="D237">
        <v>25.497199999999999</v>
      </c>
      <c r="E237" s="1">
        <v>43805</v>
      </c>
      <c r="F237">
        <v>52.23</v>
      </c>
      <c r="G237" s="1">
        <v>43805</v>
      </c>
      <c r="H237">
        <v>31.76</v>
      </c>
      <c r="I237" s="1">
        <v>43805</v>
      </c>
      <c r="J237">
        <v>31.92</v>
      </c>
      <c r="K237" s="1">
        <v>43805</v>
      </c>
      <c r="L237">
        <v>21.71</v>
      </c>
      <c r="M237" s="1">
        <v>43805</v>
      </c>
      <c r="N237">
        <v>24.41</v>
      </c>
      <c r="O237" s="1">
        <v>43805</v>
      </c>
      <c r="P237">
        <v>19.21</v>
      </c>
      <c r="Q237" s="1">
        <v>43805</v>
      </c>
      <c r="R237">
        <v>27.46</v>
      </c>
      <c r="S237" s="30">
        <v>43805</v>
      </c>
      <c r="T237" s="3">
        <v>11.88</v>
      </c>
      <c r="U237" s="14">
        <v>43805</v>
      </c>
      <c r="V237" s="16">
        <v>10.82</v>
      </c>
      <c r="W237" s="107"/>
      <c r="X237" s="106"/>
    </row>
    <row r="238" spans="1:24" ht="15.6">
      <c r="A238" s="1">
        <v>43808</v>
      </c>
      <c r="B238">
        <v>31.8</v>
      </c>
      <c r="C238" s="1">
        <v>43808</v>
      </c>
      <c r="D238">
        <v>25.41</v>
      </c>
      <c r="E238" s="1">
        <v>43808</v>
      </c>
      <c r="F238">
        <v>51.96</v>
      </c>
      <c r="G238" s="1">
        <v>43808</v>
      </c>
      <c r="H238">
        <v>31.57</v>
      </c>
      <c r="I238" s="1">
        <v>43808</v>
      </c>
      <c r="J238">
        <v>31.65</v>
      </c>
      <c r="K238" s="1">
        <v>43808</v>
      </c>
      <c r="L238">
        <v>21.68</v>
      </c>
      <c r="M238" s="1">
        <v>43808</v>
      </c>
      <c r="N238">
        <v>24.41</v>
      </c>
      <c r="O238" s="1">
        <v>43808</v>
      </c>
      <c r="P238">
        <v>19.2</v>
      </c>
      <c r="Q238" s="1">
        <v>43808</v>
      </c>
      <c r="R238">
        <v>27.48</v>
      </c>
      <c r="S238" s="30">
        <v>43808</v>
      </c>
      <c r="T238" s="3">
        <v>11.86</v>
      </c>
      <c r="U238" s="14">
        <v>43808</v>
      </c>
      <c r="V238" s="16">
        <v>10.77</v>
      </c>
      <c r="W238" s="107"/>
      <c r="X238" s="106"/>
    </row>
    <row r="239" spans="1:24" ht="15.6">
      <c r="A239" s="1">
        <v>43809</v>
      </c>
      <c r="B239">
        <v>31.8</v>
      </c>
      <c r="C239" s="1">
        <v>43809</v>
      </c>
      <c r="D239">
        <v>25.42</v>
      </c>
      <c r="E239" s="1">
        <v>43809</v>
      </c>
      <c r="F239">
        <v>51.92</v>
      </c>
      <c r="G239" s="1">
        <v>43809</v>
      </c>
      <c r="H239">
        <v>31.58</v>
      </c>
      <c r="I239" s="1">
        <v>43809</v>
      </c>
      <c r="J239">
        <v>31.79</v>
      </c>
      <c r="K239" s="1">
        <v>43809</v>
      </c>
      <c r="L239">
        <v>21.68</v>
      </c>
      <c r="M239" s="1">
        <v>43809</v>
      </c>
      <c r="N239">
        <v>24.4</v>
      </c>
      <c r="O239" s="1">
        <v>43809</v>
      </c>
      <c r="P239">
        <v>19.28</v>
      </c>
      <c r="Q239" s="1">
        <v>43809</v>
      </c>
      <c r="R239">
        <v>27.47</v>
      </c>
      <c r="S239" s="30">
        <v>43809</v>
      </c>
      <c r="T239" s="3">
        <v>11.87</v>
      </c>
      <c r="U239" s="14">
        <v>43809</v>
      </c>
      <c r="V239" s="16">
        <v>10.79</v>
      </c>
      <c r="W239" s="107"/>
      <c r="X239" s="106"/>
    </row>
    <row r="240" spans="1:24" ht="15.6">
      <c r="A240" s="1">
        <v>43810</v>
      </c>
      <c r="B240">
        <v>31.87</v>
      </c>
      <c r="C240" s="1">
        <v>43810</v>
      </c>
      <c r="D240">
        <v>25.418700000000001</v>
      </c>
      <c r="E240" s="1">
        <v>43810</v>
      </c>
      <c r="F240">
        <v>51.86</v>
      </c>
      <c r="G240" s="1">
        <v>43810</v>
      </c>
      <c r="H240">
        <v>31.62</v>
      </c>
      <c r="I240" s="1">
        <v>43810</v>
      </c>
      <c r="J240">
        <v>32.14</v>
      </c>
      <c r="K240" s="1">
        <v>43810</v>
      </c>
      <c r="L240">
        <v>21.71</v>
      </c>
      <c r="M240" s="1">
        <v>43810</v>
      </c>
      <c r="N240">
        <v>24.48</v>
      </c>
      <c r="O240" s="1">
        <v>43810</v>
      </c>
      <c r="P240">
        <v>19.29</v>
      </c>
      <c r="Q240" s="1">
        <v>43810</v>
      </c>
      <c r="R240">
        <v>27.49</v>
      </c>
      <c r="S240" s="30">
        <v>43810</v>
      </c>
      <c r="T240" s="3">
        <v>11.89</v>
      </c>
      <c r="U240" s="14">
        <v>43810</v>
      </c>
      <c r="V240" s="16">
        <v>10.89</v>
      </c>
      <c r="W240" s="107"/>
      <c r="X240" s="106"/>
    </row>
    <row r="241" spans="1:24" ht="15.6">
      <c r="A241" s="1">
        <v>43811</v>
      </c>
      <c r="B241">
        <v>31.71</v>
      </c>
      <c r="C241" s="1">
        <v>43811</v>
      </c>
      <c r="D241">
        <v>25.461400000000001</v>
      </c>
      <c r="E241" s="1">
        <v>43811</v>
      </c>
      <c r="F241">
        <v>52.4</v>
      </c>
      <c r="G241" s="1">
        <v>43811</v>
      </c>
      <c r="H241">
        <v>31.79</v>
      </c>
      <c r="I241" s="1">
        <v>43811</v>
      </c>
      <c r="J241">
        <v>32.71</v>
      </c>
      <c r="K241" s="1">
        <v>43811</v>
      </c>
      <c r="L241">
        <v>21.65</v>
      </c>
      <c r="M241" s="1">
        <v>43811</v>
      </c>
      <c r="N241">
        <v>24.39</v>
      </c>
      <c r="O241" s="1">
        <v>43811</v>
      </c>
      <c r="P241">
        <v>19.36</v>
      </c>
      <c r="Q241" s="1">
        <v>43811</v>
      </c>
      <c r="R241">
        <v>27.46</v>
      </c>
      <c r="S241" s="30">
        <v>43811</v>
      </c>
      <c r="T241" s="3">
        <v>11.84</v>
      </c>
      <c r="U241" s="14">
        <v>43811</v>
      </c>
      <c r="V241" s="16">
        <v>11.06</v>
      </c>
      <c r="W241" s="107"/>
      <c r="X241" s="106"/>
    </row>
    <row r="242" spans="1:24" ht="15.6">
      <c r="A242" s="1">
        <v>43812</v>
      </c>
      <c r="B242">
        <v>31.9</v>
      </c>
      <c r="C242" s="1">
        <v>43812</v>
      </c>
      <c r="D242">
        <v>25.53</v>
      </c>
      <c r="E242" s="1">
        <v>43812</v>
      </c>
      <c r="F242">
        <v>52.35</v>
      </c>
      <c r="G242" s="1">
        <v>43812</v>
      </c>
      <c r="H242">
        <v>32.049999999999997</v>
      </c>
      <c r="I242" s="1">
        <v>43812</v>
      </c>
      <c r="J242">
        <v>32.6</v>
      </c>
      <c r="K242" s="1">
        <v>43812</v>
      </c>
      <c r="L242">
        <v>21.74</v>
      </c>
      <c r="M242" s="1">
        <v>43812</v>
      </c>
      <c r="N242">
        <v>24.55</v>
      </c>
      <c r="O242" s="1">
        <v>43812</v>
      </c>
      <c r="P242">
        <v>19.38</v>
      </c>
      <c r="Q242" s="1">
        <v>43812</v>
      </c>
      <c r="R242">
        <v>27.5</v>
      </c>
      <c r="S242" s="30">
        <v>43812</v>
      </c>
      <c r="T242" s="3">
        <v>11.91</v>
      </c>
      <c r="U242" s="14">
        <v>43812</v>
      </c>
      <c r="V242" s="16">
        <v>11.17</v>
      </c>
      <c r="W242" s="107"/>
      <c r="X242" s="106"/>
    </row>
    <row r="243" spans="1:24" ht="15.6">
      <c r="A243" s="1">
        <v>43815</v>
      </c>
      <c r="B243">
        <v>31.84</v>
      </c>
      <c r="C243" s="1">
        <v>43815</v>
      </c>
      <c r="D243">
        <v>25.61</v>
      </c>
      <c r="E243" s="1">
        <v>43815</v>
      </c>
      <c r="F243">
        <v>52.59</v>
      </c>
      <c r="G243" s="1">
        <v>43815</v>
      </c>
      <c r="H243">
        <v>32.29</v>
      </c>
      <c r="I243" s="1">
        <v>43815</v>
      </c>
      <c r="J243">
        <v>32.81</v>
      </c>
      <c r="K243" s="1">
        <v>43815</v>
      </c>
      <c r="L243">
        <v>21.7</v>
      </c>
      <c r="M243" s="1">
        <v>43815</v>
      </c>
      <c r="N243">
        <v>24.49</v>
      </c>
      <c r="O243" s="1">
        <v>43815</v>
      </c>
      <c r="P243">
        <v>19.399999999999999</v>
      </c>
      <c r="Q243" s="1">
        <v>43815</v>
      </c>
      <c r="R243">
        <v>27.48</v>
      </c>
      <c r="S243" s="30">
        <v>43815</v>
      </c>
      <c r="T243" s="3">
        <v>11.86</v>
      </c>
      <c r="U243" s="14">
        <v>43815</v>
      </c>
      <c r="V243" s="16">
        <v>11.2</v>
      </c>
      <c r="W243" s="107"/>
      <c r="X243" s="106"/>
    </row>
    <row r="244" spans="1:24" ht="15.6">
      <c r="A244" s="1">
        <v>43816</v>
      </c>
      <c r="B244">
        <v>31.84</v>
      </c>
      <c r="C244" s="1">
        <v>43816</v>
      </c>
      <c r="D244">
        <v>25.62</v>
      </c>
      <c r="E244" s="1">
        <v>43816</v>
      </c>
      <c r="F244">
        <v>52.57</v>
      </c>
      <c r="G244" s="1">
        <v>43816</v>
      </c>
      <c r="H244">
        <v>32.14</v>
      </c>
      <c r="I244" s="1">
        <v>43816</v>
      </c>
      <c r="J244">
        <v>33.119999999999997</v>
      </c>
      <c r="K244" s="1">
        <v>43816</v>
      </c>
      <c r="L244">
        <v>21.69</v>
      </c>
      <c r="M244" s="1">
        <v>43816</v>
      </c>
      <c r="N244">
        <v>24.475000000000001</v>
      </c>
      <c r="O244" s="1">
        <v>43816</v>
      </c>
      <c r="P244">
        <v>19.47</v>
      </c>
      <c r="Q244" s="1">
        <v>43816</v>
      </c>
      <c r="R244">
        <v>27.48</v>
      </c>
      <c r="S244" s="30">
        <v>43816</v>
      </c>
      <c r="T244" s="3">
        <v>11.87</v>
      </c>
      <c r="U244" s="14">
        <v>43816</v>
      </c>
      <c r="V244" s="16">
        <v>11.31</v>
      </c>
      <c r="W244" s="107"/>
      <c r="X244" s="106"/>
    </row>
    <row r="245" spans="1:24" ht="15.6">
      <c r="A245" s="1">
        <v>43817</v>
      </c>
      <c r="B245">
        <v>31.76</v>
      </c>
      <c r="C245" s="1">
        <v>43817</v>
      </c>
      <c r="D245">
        <v>25.55</v>
      </c>
      <c r="E245" s="1">
        <v>43817</v>
      </c>
      <c r="F245">
        <v>52.5</v>
      </c>
      <c r="G245" s="1">
        <v>43817</v>
      </c>
      <c r="H245">
        <v>31.95</v>
      </c>
      <c r="I245" s="1">
        <v>43817</v>
      </c>
      <c r="J245">
        <v>33.159999999999997</v>
      </c>
      <c r="K245" s="1">
        <v>43817</v>
      </c>
      <c r="L245">
        <v>21.66</v>
      </c>
      <c r="M245" s="1">
        <v>43817</v>
      </c>
      <c r="N245">
        <v>24.45</v>
      </c>
      <c r="O245" s="1">
        <v>43817</v>
      </c>
      <c r="P245">
        <v>19.489999999999998</v>
      </c>
      <c r="Q245" s="1">
        <v>43817</v>
      </c>
      <c r="R245">
        <v>27.45</v>
      </c>
      <c r="S245" s="30">
        <v>43817</v>
      </c>
      <c r="T245" s="3">
        <v>11.84</v>
      </c>
      <c r="U245" s="14">
        <v>43817</v>
      </c>
      <c r="V245" s="16">
        <v>11.31</v>
      </c>
      <c r="W245" s="107"/>
      <c r="X245" s="106"/>
    </row>
    <row r="246" spans="1:24" ht="15.6">
      <c r="A246" s="1">
        <v>43818</v>
      </c>
      <c r="B246">
        <v>31.86</v>
      </c>
      <c r="C246" s="1">
        <v>43818</v>
      </c>
      <c r="D246">
        <v>25.58</v>
      </c>
      <c r="E246" s="1">
        <v>43818</v>
      </c>
      <c r="F246">
        <v>52.68</v>
      </c>
      <c r="G246" s="1">
        <v>43818</v>
      </c>
      <c r="H246">
        <v>31.96</v>
      </c>
      <c r="I246" s="1">
        <v>43818</v>
      </c>
      <c r="J246">
        <v>33.19</v>
      </c>
      <c r="K246" s="1">
        <v>43818</v>
      </c>
      <c r="L246">
        <v>21.73</v>
      </c>
      <c r="M246" s="1">
        <v>43818</v>
      </c>
      <c r="N246">
        <v>24.46</v>
      </c>
      <c r="O246" s="1">
        <v>43818</v>
      </c>
      <c r="P246">
        <v>19.41</v>
      </c>
      <c r="Q246" s="1">
        <v>43818</v>
      </c>
      <c r="R246">
        <v>27.47</v>
      </c>
      <c r="S246" s="30">
        <v>43818</v>
      </c>
      <c r="T246" s="3">
        <v>11.88</v>
      </c>
      <c r="U246" s="14">
        <v>43818</v>
      </c>
      <c r="V246" s="16">
        <v>11.3</v>
      </c>
      <c r="W246" s="107"/>
      <c r="X246" s="106"/>
    </row>
    <row r="247" spans="1:24" ht="15.6">
      <c r="A247" s="1">
        <v>43819</v>
      </c>
      <c r="B247">
        <v>31.95</v>
      </c>
      <c r="C247" s="1">
        <v>43819</v>
      </c>
      <c r="D247">
        <v>25.6769</v>
      </c>
      <c r="E247" s="1">
        <v>43819</v>
      </c>
      <c r="F247">
        <v>53.06</v>
      </c>
      <c r="G247" s="1">
        <v>43819</v>
      </c>
      <c r="H247">
        <v>32.1</v>
      </c>
      <c r="I247" s="1">
        <v>43819</v>
      </c>
      <c r="J247">
        <v>33.32</v>
      </c>
      <c r="K247" s="1">
        <v>43819</v>
      </c>
      <c r="L247">
        <v>21.76</v>
      </c>
      <c r="M247" s="1">
        <v>43819</v>
      </c>
      <c r="N247">
        <v>24.47</v>
      </c>
      <c r="O247" s="1">
        <v>43819</v>
      </c>
      <c r="P247">
        <v>19.48</v>
      </c>
      <c r="Q247" s="1">
        <v>43819</v>
      </c>
      <c r="R247">
        <v>27.51</v>
      </c>
      <c r="S247" s="30">
        <v>43819</v>
      </c>
      <c r="T247" s="3">
        <v>11.91</v>
      </c>
      <c r="U247" s="14">
        <v>43819</v>
      </c>
      <c r="V247" s="16">
        <v>11.35</v>
      </c>
      <c r="W247" s="107"/>
      <c r="X247" s="106"/>
    </row>
    <row r="248" spans="1:24" ht="15.6">
      <c r="A248" s="1">
        <v>43822</v>
      </c>
      <c r="B248">
        <v>31.93</v>
      </c>
      <c r="C248" s="1">
        <v>43822</v>
      </c>
      <c r="D248">
        <v>25.67</v>
      </c>
      <c r="E248" s="1">
        <v>43822</v>
      </c>
      <c r="F248">
        <v>53.15</v>
      </c>
      <c r="G248" s="1">
        <v>43822</v>
      </c>
      <c r="H248">
        <v>32.15</v>
      </c>
      <c r="I248" s="1">
        <v>43822</v>
      </c>
      <c r="J248">
        <v>33.340000000000003</v>
      </c>
      <c r="K248" s="1">
        <v>43822</v>
      </c>
      <c r="L248">
        <v>21.78</v>
      </c>
      <c r="M248" s="1">
        <v>43822</v>
      </c>
      <c r="N248">
        <v>24.475000000000001</v>
      </c>
      <c r="O248" s="1">
        <v>43822</v>
      </c>
      <c r="P248">
        <v>19.420000000000002</v>
      </c>
      <c r="Q248" s="1">
        <v>43822</v>
      </c>
      <c r="R248">
        <v>27.5</v>
      </c>
      <c r="S248" s="30">
        <v>43822</v>
      </c>
      <c r="T248" s="3">
        <v>11.9</v>
      </c>
      <c r="U248" s="14">
        <v>43822</v>
      </c>
      <c r="V248" s="16">
        <v>11.36</v>
      </c>
      <c r="W248" s="107"/>
      <c r="X248" s="106"/>
    </row>
    <row r="249" spans="1:24" ht="15.6">
      <c r="A249" s="1">
        <v>43823</v>
      </c>
      <c r="B249">
        <v>31.94</v>
      </c>
      <c r="C249" s="1">
        <v>43823</v>
      </c>
      <c r="D249">
        <v>25.74</v>
      </c>
      <c r="E249" s="1">
        <v>43823</v>
      </c>
      <c r="F249">
        <v>53.11</v>
      </c>
      <c r="G249" s="1">
        <v>43823</v>
      </c>
      <c r="H249">
        <v>32.159999999999997</v>
      </c>
      <c r="I249" s="1">
        <v>43823</v>
      </c>
      <c r="J249">
        <v>33.32</v>
      </c>
      <c r="K249" s="1">
        <v>43823</v>
      </c>
      <c r="L249">
        <v>21.78</v>
      </c>
      <c r="M249" s="1">
        <v>43823</v>
      </c>
      <c r="N249">
        <v>24.48</v>
      </c>
      <c r="O249" s="1">
        <v>43823</v>
      </c>
      <c r="P249">
        <v>19.46</v>
      </c>
      <c r="Q249" s="1">
        <v>43823</v>
      </c>
      <c r="R249">
        <v>27.51</v>
      </c>
      <c r="S249" s="30">
        <v>43823</v>
      </c>
      <c r="T249" s="3">
        <v>11.91</v>
      </c>
      <c r="U249" s="14">
        <v>43823</v>
      </c>
      <c r="V249" s="16">
        <v>11.36</v>
      </c>
      <c r="W249" s="107"/>
      <c r="X249" s="106"/>
    </row>
    <row r="250" spans="1:24" ht="15.6">
      <c r="A250" s="1">
        <v>43826</v>
      </c>
      <c r="B250">
        <v>31.99</v>
      </c>
      <c r="C250" s="1">
        <v>43826</v>
      </c>
      <c r="D250">
        <v>25.715</v>
      </c>
      <c r="E250" s="1">
        <v>43826</v>
      </c>
      <c r="F250">
        <v>53.06</v>
      </c>
      <c r="G250" s="1">
        <v>43826</v>
      </c>
      <c r="H250">
        <v>32.200000000000003</v>
      </c>
      <c r="I250" s="1">
        <v>43826</v>
      </c>
      <c r="J250">
        <v>33.54</v>
      </c>
      <c r="K250" s="1">
        <v>43826</v>
      </c>
      <c r="L250">
        <v>21.82</v>
      </c>
      <c r="M250" s="1">
        <v>43826</v>
      </c>
      <c r="N250">
        <v>24.57</v>
      </c>
      <c r="O250" s="1">
        <v>43826</v>
      </c>
      <c r="P250">
        <v>19.47</v>
      </c>
      <c r="Q250" s="1">
        <v>43826</v>
      </c>
      <c r="R250">
        <v>27.52</v>
      </c>
      <c r="S250" s="30">
        <v>43826</v>
      </c>
      <c r="T250" s="3">
        <v>11.93</v>
      </c>
      <c r="U250" s="14">
        <v>43826</v>
      </c>
      <c r="V250" s="16">
        <v>11.29</v>
      </c>
      <c r="W250" s="107"/>
      <c r="X250" s="106"/>
    </row>
    <row r="251" spans="1:24" ht="15.6">
      <c r="A251" s="1">
        <v>43829</v>
      </c>
      <c r="B251">
        <v>31.77</v>
      </c>
      <c r="C251" s="1">
        <v>43829</v>
      </c>
      <c r="D251">
        <v>25.62</v>
      </c>
      <c r="E251" s="1">
        <v>43829</v>
      </c>
      <c r="F251">
        <v>52.02</v>
      </c>
      <c r="G251" s="1">
        <v>43829</v>
      </c>
      <c r="H251">
        <v>31.6</v>
      </c>
      <c r="I251" s="1">
        <v>43829</v>
      </c>
      <c r="J251">
        <v>32.54</v>
      </c>
      <c r="K251" s="1">
        <v>43829</v>
      </c>
      <c r="L251">
        <v>21.67</v>
      </c>
      <c r="M251" s="1">
        <v>43829</v>
      </c>
      <c r="N251">
        <v>24.548999999999999</v>
      </c>
      <c r="O251" s="1">
        <v>43829</v>
      </c>
      <c r="P251">
        <v>19.344999999999999</v>
      </c>
      <c r="Q251" s="1">
        <v>43829</v>
      </c>
      <c r="R251">
        <v>27.434999999999999</v>
      </c>
      <c r="S251" s="30">
        <v>43829</v>
      </c>
      <c r="T251" s="3">
        <v>11.88</v>
      </c>
      <c r="U251" s="14">
        <v>43829</v>
      </c>
      <c r="V251" s="16">
        <v>11.24</v>
      </c>
      <c r="W251" s="107"/>
      <c r="X251" s="106"/>
    </row>
    <row r="252" spans="1:24" ht="15.6">
      <c r="A252" s="1">
        <v>43830</v>
      </c>
      <c r="B252">
        <v>31.71</v>
      </c>
      <c r="C252" s="1">
        <v>43830</v>
      </c>
      <c r="D252">
        <v>25.56</v>
      </c>
      <c r="E252" s="1">
        <v>43830</v>
      </c>
      <c r="F252">
        <v>51.93</v>
      </c>
      <c r="G252" s="1">
        <v>43830</v>
      </c>
      <c r="H252">
        <v>31.452500000000001</v>
      </c>
      <c r="I252" s="1">
        <v>43830</v>
      </c>
      <c r="J252">
        <v>32.42</v>
      </c>
      <c r="K252" s="1">
        <v>43830</v>
      </c>
      <c r="L252">
        <v>21.67</v>
      </c>
      <c r="M252" s="1">
        <v>43830</v>
      </c>
      <c r="N252">
        <v>24.46</v>
      </c>
      <c r="O252" s="1">
        <v>43830</v>
      </c>
      <c r="P252">
        <v>19.43</v>
      </c>
      <c r="Q252" s="1">
        <v>43830</v>
      </c>
      <c r="R252">
        <v>27.44</v>
      </c>
      <c r="S252" s="30">
        <v>43830</v>
      </c>
      <c r="T252" s="3">
        <v>11.84</v>
      </c>
      <c r="U252" s="14">
        <v>43830</v>
      </c>
      <c r="V252" s="16">
        <v>11.18</v>
      </c>
      <c r="W252" s="107"/>
      <c r="X252" s="106"/>
    </row>
    <row r="253" spans="1:24" ht="15.6">
      <c r="A253" s="1">
        <v>43832</v>
      </c>
      <c r="B253">
        <v>31.83</v>
      </c>
      <c r="C253" s="1">
        <v>43832</v>
      </c>
      <c r="D253">
        <v>25.63</v>
      </c>
      <c r="E253" s="1">
        <v>43832</v>
      </c>
      <c r="F253">
        <v>52.34</v>
      </c>
      <c r="G253" s="1">
        <v>43832</v>
      </c>
      <c r="H253">
        <v>31.83</v>
      </c>
      <c r="I253" s="1">
        <v>43832</v>
      </c>
      <c r="J253">
        <v>33.020000000000003</v>
      </c>
      <c r="K253" s="1">
        <v>43832</v>
      </c>
      <c r="L253">
        <v>21.68</v>
      </c>
      <c r="M253" s="1">
        <v>43832</v>
      </c>
      <c r="N253">
        <v>24.49</v>
      </c>
      <c r="O253" s="1">
        <v>43832</v>
      </c>
      <c r="P253">
        <v>19.47</v>
      </c>
      <c r="Q253" s="1">
        <v>43832</v>
      </c>
      <c r="R253">
        <v>27.46</v>
      </c>
      <c r="S253" s="30">
        <v>43832</v>
      </c>
      <c r="T253" s="3">
        <v>11.9</v>
      </c>
      <c r="U253" s="14">
        <v>43832</v>
      </c>
      <c r="V253" s="16">
        <v>11.37</v>
      </c>
      <c r="W253" s="107"/>
      <c r="X253" s="106"/>
    </row>
    <row r="254" spans="1:24" ht="15.6">
      <c r="A254" s="1">
        <v>43833</v>
      </c>
      <c r="B254">
        <v>32</v>
      </c>
      <c r="C254" s="1">
        <v>43833</v>
      </c>
      <c r="D254">
        <v>25.56</v>
      </c>
      <c r="E254" s="1">
        <v>43833</v>
      </c>
      <c r="F254">
        <v>52.04</v>
      </c>
      <c r="G254" s="1">
        <v>43833</v>
      </c>
      <c r="H254">
        <v>31.5</v>
      </c>
      <c r="I254" s="1">
        <v>43833</v>
      </c>
      <c r="J254">
        <v>32.479999999999997</v>
      </c>
      <c r="K254" s="1">
        <v>43833</v>
      </c>
      <c r="L254">
        <v>21.79</v>
      </c>
      <c r="M254" s="1">
        <v>43833</v>
      </c>
      <c r="N254">
        <v>24.59</v>
      </c>
      <c r="O254" s="1">
        <v>43833</v>
      </c>
      <c r="P254">
        <v>19.45</v>
      </c>
      <c r="Q254" s="1">
        <v>43833</v>
      </c>
      <c r="R254">
        <v>27.51</v>
      </c>
      <c r="S254" s="30">
        <v>43833</v>
      </c>
      <c r="T254" s="3">
        <v>11.97</v>
      </c>
      <c r="U254" s="14">
        <v>43833</v>
      </c>
      <c r="V254" s="16">
        <v>11.24</v>
      </c>
      <c r="W254" s="107"/>
      <c r="X254" s="106"/>
    </row>
    <row r="255" spans="1:24" ht="15.6">
      <c r="A255" s="1">
        <v>43836</v>
      </c>
      <c r="B255">
        <v>31.91</v>
      </c>
      <c r="C255" s="1">
        <v>43836</v>
      </c>
      <c r="D255">
        <v>25.6508</v>
      </c>
      <c r="E255" s="1">
        <v>43836</v>
      </c>
      <c r="F255">
        <v>52.08</v>
      </c>
      <c r="G255" s="1">
        <v>43836</v>
      </c>
      <c r="H255">
        <v>31.54</v>
      </c>
      <c r="I255" s="1">
        <v>43836</v>
      </c>
      <c r="J255">
        <v>32.26</v>
      </c>
      <c r="K255" s="1">
        <v>43836</v>
      </c>
      <c r="L255">
        <v>21.75</v>
      </c>
      <c r="M255" s="1">
        <v>43836</v>
      </c>
      <c r="N255">
        <v>24.5</v>
      </c>
      <c r="O255" s="1">
        <v>43836</v>
      </c>
      <c r="P255">
        <v>19.45</v>
      </c>
      <c r="Q255" s="1">
        <v>43836</v>
      </c>
      <c r="R255">
        <v>27.49</v>
      </c>
      <c r="S255" s="30">
        <v>43836</v>
      </c>
      <c r="T255" s="3">
        <v>11.93</v>
      </c>
      <c r="U255" s="14">
        <v>43836</v>
      </c>
      <c r="V255" s="16">
        <v>11.17</v>
      </c>
      <c r="W255" s="107"/>
      <c r="X255" s="106"/>
    </row>
    <row r="256" spans="1:24" ht="15.6">
      <c r="A256" s="1">
        <v>43837</v>
      </c>
      <c r="B256">
        <v>31.89</v>
      </c>
      <c r="C256" s="1">
        <v>43837</v>
      </c>
      <c r="D256">
        <v>25.71</v>
      </c>
      <c r="E256" s="1">
        <v>43837</v>
      </c>
      <c r="F256">
        <v>52.12</v>
      </c>
      <c r="G256" s="1">
        <v>43837</v>
      </c>
      <c r="H256">
        <v>31.567399999999999</v>
      </c>
      <c r="I256" s="1">
        <v>43837</v>
      </c>
      <c r="J256">
        <v>32.44</v>
      </c>
      <c r="K256" s="1">
        <v>43837</v>
      </c>
      <c r="L256">
        <v>21.77</v>
      </c>
      <c r="M256" s="1">
        <v>43837</v>
      </c>
      <c r="N256">
        <v>24.44</v>
      </c>
      <c r="O256" s="1">
        <v>43837</v>
      </c>
      <c r="P256">
        <v>19.37</v>
      </c>
      <c r="Q256" s="1">
        <v>43837</v>
      </c>
      <c r="R256">
        <v>27.49</v>
      </c>
      <c r="S256" s="30">
        <v>43837</v>
      </c>
      <c r="T256" s="3">
        <v>11.92</v>
      </c>
      <c r="U256" s="14">
        <v>43837</v>
      </c>
      <c r="V256" s="16">
        <v>11.23</v>
      </c>
      <c r="W256" s="107"/>
      <c r="X256" s="106"/>
    </row>
    <row r="257" spans="1:24" ht="15.6">
      <c r="A257" s="1">
        <v>43838</v>
      </c>
      <c r="B257">
        <v>31.79</v>
      </c>
      <c r="C257" s="1">
        <v>43838</v>
      </c>
      <c r="D257">
        <v>25.768000000000001</v>
      </c>
      <c r="E257" s="1">
        <v>43838</v>
      </c>
      <c r="F257">
        <v>52.49</v>
      </c>
      <c r="G257" s="1">
        <v>43838</v>
      </c>
      <c r="H257">
        <v>31.67</v>
      </c>
      <c r="I257" s="1">
        <v>43838</v>
      </c>
      <c r="J257">
        <v>32.64</v>
      </c>
      <c r="K257" s="1">
        <v>43838</v>
      </c>
      <c r="L257">
        <v>21.73</v>
      </c>
      <c r="M257" s="1">
        <v>43838</v>
      </c>
      <c r="N257">
        <v>24.42</v>
      </c>
      <c r="O257" s="1">
        <v>43838</v>
      </c>
      <c r="P257">
        <v>19.399999999999999</v>
      </c>
      <c r="Q257" s="1">
        <v>43838</v>
      </c>
      <c r="R257">
        <v>27.47</v>
      </c>
      <c r="S257" s="30">
        <v>43838</v>
      </c>
      <c r="T257" s="3">
        <v>11.89</v>
      </c>
      <c r="U257" s="14">
        <v>43838</v>
      </c>
      <c r="V257" s="16">
        <v>11.31</v>
      </c>
      <c r="W257" s="107"/>
      <c r="X257" s="106"/>
    </row>
    <row r="258" spans="1:24" ht="15.6">
      <c r="A258" s="1">
        <v>43839</v>
      </c>
      <c r="B258">
        <v>31.85</v>
      </c>
      <c r="C258" s="1">
        <v>43839</v>
      </c>
      <c r="D258">
        <v>25.87</v>
      </c>
      <c r="E258" s="1">
        <v>43839</v>
      </c>
      <c r="F258">
        <v>52.96</v>
      </c>
      <c r="G258" s="1">
        <v>43839</v>
      </c>
      <c r="H258">
        <v>31.84</v>
      </c>
      <c r="I258" s="1">
        <v>43839</v>
      </c>
      <c r="J258">
        <v>32.950000000000003</v>
      </c>
      <c r="K258" s="1">
        <v>43839</v>
      </c>
      <c r="L258">
        <v>21.76</v>
      </c>
      <c r="M258" s="1">
        <v>43839</v>
      </c>
      <c r="N258">
        <v>24.52</v>
      </c>
      <c r="O258" s="1">
        <v>43839</v>
      </c>
      <c r="P258">
        <v>19.41</v>
      </c>
      <c r="Q258" s="1">
        <v>43839</v>
      </c>
      <c r="R258">
        <v>27.49</v>
      </c>
      <c r="S258" s="30">
        <v>43839</v>
      </c>
      <c r="T258" s="3">
        <v>11.91</v>
      </c>
      <c r="U258" s="14">
        <v>43839</v>
      </c>
      <c r="V258" s="16">
        <v>11.47</v>
      </c>
      <c r="W258" s="107"/>
      <c r="X258" s="106"/>
    </row>
    <row r="259" spans="1:24" ht="15.6">
      <c r="A259" s="1">
        <v>43840</v>
      </c>
      <c r="B259">
        <v>31.89</v>
      </c>
      <c r="C259" s="1">
        <v>43840</v>
      </c>
      <c r="D259">
        <v>25.8551</v>
      </c>
      <c r="E259" s="1">
        <v>43840</v>
      </c>
      <c r="F259">
        <v>52.82</v>
      </c>
      <c r="G259" s="1">
        <v>43840</v>
      </c>
      <c r="H259">
        <v>31.7</v>
      </c>
      <c r="I259" s="1">
        <v>43840</v>
      </c>
      <c r="J259">
        <v>33.119999999999997</v>
      </c>
      <c r="K259" s="1">
        <v>43840</v>
      </c>
      <c r="L259">
        <v>21.81</v>
      </c>
      <c r="M259" s="1">
        <v>43840</v>
      </c>
      <c r="N259">
        <v>24.59</v>
      </c>
      <c r="O259" s="1">
        <v>43840</v>
      </c>
      <c r="P259">
        <v>19.399999999999999</v>
      </c>
      <c r="Q259" s="1">
        <v>43840</v>
      </c>
      <c r="R259">
        <v>27.48</v>
      </c>
      <c r="S259" s="30">
        <v>43840</v>
      </c>
      <c r="T259" s="3">
        <v>11.93</v>
      </c>
      <c r="U259" s="14">
        <v>43840</v>
      </c>
      <c r="V259" s="16">
        <v>11.51</v>
      </c>
      <c r="W259" s="107"/>
      <c r="X259" s="106"/>
    </row>
    <row r="260" spans="1:24" ht="15.6">
      <c r="A260" s="1">
        <v>43843</v>
      </c>
      <c r="B260">
        <v>31.88</v>
      </c>
      <c r="C260" s="1">
        <v>43843</v>
      </c>
      <c r="D260">
        <v>25.97</v>
      </c>
      <c r="E260" s="1">
        <v>43843</v>
      </c>
      <c r="F260">
        <v>53.17</v>
      </c>
      <c r="G260" s="1">
        <v>43843</v>
      </c>
      <c r="H260">
        <v>31.87</v>
      </c>
      <c r="I260" s="1">
        <v>43843</v>
      </c>
      <c r="J260">
        <v>33.65</v>
      </c>
      <c r="K260" s="1">
        <v>43843</v>
      </c>
      <c r="L260">
        <v>21.78</v>
      </c>
      <c r="M260" s="1">
        <v>43843</v>
      </c>
      <c r="N260">
        <v>24.54</v>
      </c>
      <c r="O260" s="1">
        <v>43843</v>
      </c>
      <c r="P260">
        <v>19.39</v>
      </c>
      <c r="Q260" s="1">
        <v>43843</v>
      </c>
      <c r="R260">
        <v>27.48</v>
      </c>
      <c r="S260" s="30">
        <v>43843</v>
      </c>
      <c r="T260" s="3">
        <v>11.92</v>
      </c>
      <c r="U260" s="14">
        <v>43843</v>
      </c>
      <c r="V260" s="16">
        <v>11.73</v>
      </c>
      <c r="W260" s="107"/>
      <c r="X260" s="106"/>
    </row>
    <row r="261" spans="1:24" ht="15.6">
      <c r="A261" s="1">
        <v>43844</v>
      </c>
      <c r="B261">
        <v>31.93</v>
      </c>
      <c r="C261" s="1">
        <v>43844</v>
      </c>
      <c r="D261">
        <v>26.06</v>
      </c>
      <c r="E261" s="1">
        <v>43844</v>
      </c>
      <c r="F261">
        <v>53.15</v>
      </c>
      <c r="G261" s="1">
        <v>43844</v>
      </c>
      <c r="H261">
        <v>31.7973</v>
      </c>
      <c r="I261" s="1">
        <v>43844</v>
      </c>
      <c r="J261">
        <v>33.479999999999997</v>
      </c>
      <c r="K261" s="1">
        <v>43844</v>
      </c>
      <c r="L261">
        <v>21.81</v>
      </c>
      <c r="M261" s="1">
        <v>43844</v>
      </c>
      <c r="N261">
        <v>24.56</v>
      </c>
      <c r="O261" s="1">
        <v>43844</v>
      </c>
      <c r="P261">
        <v>19.38</v>
      </c>
      <c r="Q261" s="1">
        <v>43844</v>
      </c>
      <c r="R261">
        <v>27.49</v>
      </c>
      <c r="S261" s="30">
        <v>43844</v>
      </c>
      <c r="T261" s="3">
        <v>11.94</v>
      </c>
      <c r="U261" s="14">
        <v>43844</v>
      </c>
      <c r="V261" s="16">
        <v>11.74</v>
      </c>
      <c r="W261" s="107"/>
      <c r="X261" s="106"/>
    </row>
    <row r="262" spans="1:24" ht="15.6">
      <c r="A262" s="1">
        <v>43845</v>
      </c>
      <c r="B262">
        <v>32.03</v>
      </c>
      <c r="C262" s="1">
        <v>43845</v>
      </c>
      <c r="D262">
        <v>26.14</v>
      </c>
      <c r="E262" s="1">
        <v>43845</v>
      </c>
      <c r="F262">
        <v>53.16</v>
      </c>
      <c r="G262" s="1">
        <v>43845</v>
      </c>
      <c r="H262">
        <v>31.84</v>
      </c>
      <c r="I262" s="1">
        <v>43845</v>
      </c>
      <c r="J262">
        <v>33.15</v>
      </c>
      <c r="K262" s="1">
        <v>43845</v>
      </c>
      <c r="L262">
        <v>21.87</v>
      </c>
      <c r="M262" s="1">
        <v>43845</v>
      </c>
      <c r="N262">
        <v>24.62</v>
      </c>
      <c r="O262" s="1">
        <v>43845</v>
      </c>
      <c r="P262">
        <v>19.39</v>
      </c>
      <c r="Q262" s="1">
        <v>43845</v>
      </c>
      <c r="R262">
        <v>27.53</v>
      </c>
      <c r="S262" s="30">
        <v>43845</v>
      </c>
      <c r="T262" s="3">
        <v>11.98</v>
      </c>
      <c r="U262" s="14">
        <v>43845</v>
      </c>
      <c r="V262" s="16">
        <v>11.72</v>
      </c>
      <c r="W262" s="107"/>
      <c r="X262" s="106"/>
    </row>
    <row r="263" spans="1:24" ht="15.6">
      <c r="A263" s="1">
        <v>43846</v>
      </c>
      <c r="B263">
        <v>31.97</v>
      </c>
      <c r="C263" s="1">
        <v>43846</v>
      </c>
      <c r="D263">
        <v>26.25</v>
      </c>
      <c r="E263" s="1">
        <v>43846</v>
      </c>
      <c r="F263">
        <v>53.58</v>
      </c>
      <c r="G263" s="1">
        <v>43846</v>
      </c>
      <c r="H263">
        <v>31.98</v>
      </c>
      <c r="I263" s="1">
        <v>43846</v>
      </c>
      <c r="J263">
        <v>33.35</v>
      </c>
      <c r="K263" s="1">
        <v>43846</v>
      </c>
      <c r="L263">
        <v>21.86</v>
      </c>
      <c r="M263" s="1">
        <v>43846</v>
      </c>
      <c r="N263">
        <v>24.61</v>
      </c>
      <c r="O263" s="1">
        <v>43846</v>
      </c>
      <c r="P263">
        <v>19.420000000000002</v>
      </c>
      <c r="Q263" s="1">
        <v>43846</v>
      </c>
      <c r="R263">
        <v>27.53</v>
      </c>
      <c r="S263" s="30">
        <v>43846</v>
      </c>
      <c r="T263" s="3">
        <v>11.96</v>
      </c>
      <c r="U263" s="14">
        <v>43846</v>
      </c>
      <c r="V263" s="16">
        <v>11.77</v>
      </c>
      <c r="W263" s="107"/>
      <c r="X263" s="106"/>
    </row>
    <row r="264" spans="1:24" ht="15.6">
      <c r="A264" s="1">
        <v>43847</v>
      </c>
      <c r="B264">
        <v>31.97</v>
      </c>
      <c r="C264" s="1">
        <v>43847</v>
      </c>
      <c r="D264">
        <v>26.37</v>
      </c>
      <c r="E264" s="1">
        <v>43847</v>
      </c>
      <c r="F264">
        <v>53.85</v>
      </c>
      <c r="G264" s="1">
        <v>43847</v>
      </c>
      <c r="H264">
        <v>32.06</v>
      </c>
      <c r="I264" s="1">
        <v>43847</v>
      </c>
      <c r="J264">
        <v>33.61</v>
      </c>
      <c r="K264" s="1">
        <v>43847</v>
      </c>
      <c r="L264">
        <v>21.87</v>
      </c>
      <c r="M264" s="1">
        <v>43847</v>
      </c>
      <c r="N264">
        <v>24.61</v>
      </c>
      <c r="O264" s="1">
        <v>43847</v>
      </c>
      <c r="P264">
        <v>19.43</v>
      </c>
      <c r="Q264" s="1">
        <v>43847</v>
      </c>
      <c r="R264">
        <v>27.52</v>
      </c>
      <c r="S264" s="30">
        <v>43847</v>
      </c>
      <c r="T264" s="3">
        <v>11.96</v>
      </c>
      <c r="U264" s="14">
        <v>43847</v>
      </c>
      <c r="V264" s="16">
        <v>11.83</v>
      </c>
      <c r="W264" s="107"/>
      <c r="X264" s="106"/>
    </row>
    <row r="265" spans="1:24" ht="15.6">
      <c r="A265" s="1">
        <v>43850</v>
      </c>
      <c r="B265">
        <v>31.97</v>
      </c>
      <c r="C265" s="1">
        <v>43850</v>
      </c>
      <c r="D265">
        <v>26.428899999999999</v>
      </c>
      <c r="E265" s="1">
        <v>43850</v>
      </c>
      <c r="F265">
        <v>53.97</v>
      </c>
      <c r="G265" s="1">
        <v>43850</v>
      </c>
      <c r="H265">
        <v>32.14</v>
      </c>
      <c r="I265" s="1">
        <v>43850</v>
      </c>
      <c r="J265">
        <v>33.43</v>
      </c>
      <c r="K265" s="1">
        <v>43850</v>
      </c>
      <c r="L265">
        <v>21.89</v>
      </c>
      <c r="M265" s="1">
        <v>43850</v>
      </c>
      <c r="N265">
        <v>24.75</v>
      </c>
      <c r="O265" s="1">
        <v>43850</v>
      </c>
      <c r="P265">
        <v>19.41</v>
      </c>
      <c r="Q265" s="1">
        <v>43850</v>
      </c>
      <c r="R265">
        <v>27.52</v>
      </c>
      <c r="S265" s="30">
        <v>43850</v>
      </c>
      <c r="T265" s="3">
        <v>11.96</v>
      </c>
      <c r="U265" s="14">
        <v>43850</v>
      </c>
      <c r="V265" s="16">
        <v>11.8</v>
      </c>
      <c r="W265" s="107"/>
      <c r="X265" s="106"/>
    </row>
    <row r="266" spans="1:24" ht="15.6">
      <c r="A266" s="1">
        <v>43851</v>
      </c>
      <c r="B266">
        <v>32.1</v>
      </c>
      <c r="C266" s="1">
        <v>43851</v>
      </c>
      <c r="D266">
        <v>26.4</v>
      </c>
      <c r="E266" s="1">
        <v>43851</v>
      </c>
      <c r="F266">
        <v>53.78</v>
      </c>
      <c r="G266" s="1">
        <v>43851</v>
      </c>
      <c r="H266">
        <v>31.89</v>
      </c>
      <c r="I266" s="1">
        <v>43851</v>
      </c>
      <c r="J266">
        <v>32.81</v>
      </c>
      <c r="K266" s="1">
        <v>43851</v>
      </c>
      <c r="L266">
        <v>21.96</v>
      </c>
      <c r="M266" s="1">
        <v>43851</v>
      </c>
      <c r="N266">
        <v>24.73</v>
      </c>
      <c r="O266" s="1">
        <v>43851</v>
      </c>
      <c r="P266">
        <v>19.39</v>
      </c>
      <c r="Q266" s="1">
        <v>43851</v>
      </c>
      <c r="R266">
        <v>27.56</v>
      </c>
      <c r="S266" s="30">
        <v>43851</v>
      </c>
      <c r="T266" s="3">
        <v>12.01</v>
      </c>
      <c r="U266" s="14">
        <v>43851</v>
      </c>
      <c r="V266" s="16">
        <v>11.6</v>
      </c>
      <c r="W266" s="107"/>
      <c r="X266" s="106"/>
    </row>
    <row r="267" spans="1:24" ht="15.6">
      <c r="A267" s="1">
        <v>43852</v>
      </c>
      <c r="B267">
        <v>32.19</v>
      </c>
      <c r="C267" s="1">
        <v>43852</v>
      </c>
      <c r="D267">
        <v>26.44</v>
      </c>
      <c r="E267" s="1">
        <v>43852</v>
      </c>
      <c r="F267">
        <v>54.06</v>
      </c>
      <c r="G267" s="1">
        <v>43852</v>
      </c>
      <c r="H267">
        <v>32.11</v>
      </c>
      <c r="I267" s="1">
        <v>43852</v>
      </c>
      <c r="J267">
        <v>33.159999999999997</v>
      </c>
      <c r="K267" s="1">
        <v>43852</v>
      </c>
      <c r="L267">
        <v>22.04</v>
      </c>
      <c r="M267" s="1">
        <v>43852</v>
      </c>
      <c r="N267">
        <v>24.76</v>
      </c>
      <c r="O267" s="1">
        <v>43852</v>
      </c>
      <c r="P267">
        <v>19.37</v>
      </c>
      <c r="Q267" s="1">
        <v>43852</v>
      </c>
      <c r="R267">
        <v>27.6</v>
      </c>
      <c r="S267" s="30">
        <v>43852</v>
      </c>
      <c r="T267" s="3">
        <v>12.05</v>
      </c>
      <c r="U267" s="14">
        <v>43852</v>
      </c>
      <c r="V267" s="16">
        <v>11.72</v>
      </c>
      <c r="W267" s="107"/>
      <c r="X267" s="106"/>
    </row>
    <row r="268" spans="1:24" ht="15.6">
      <c r="A268" s="1">
        <v>43853</v>
      </c>
      <c r="B268">
        <v>32.299999999999997</v>
      </c>
      <c r="C268" s="1">
        <v>43853</v>
      </c>
      <c r="D268">
        <v>26.5</v>
      </c>
      <c r="E268" s="1">
        <v>43853</v>
      </c>
      <c r="F268">
        <v>54.1</v>
      </c>
      <c r="G268" s="1">
        <v>43853</v>
      </c>
      <c r="H268">
        <v>32.04</v>
      </c>
      <c r="I268" s="1">
        <v>43853</v>
      </c>
      <c r="J268">
        <v>32.909999999999997</v>
      </c>
      <c r="K268" s="1">
        <v>43853</v>
      </c>
      <c r="L268">
        <v>22.06</v>
      </c>
      <c r="M268" s="1">
        <v>43853</v>
      </c>
      <c r="N268">
        <v>24.81</v>
      </c>
      <c r="O268" s="1">
        <v>43853</v>
      </c>
      <c r="P268">
        <v>19.38</v>
      </c>
      <c r="Q268" s="1">
        <v>43853</v>
      </c>
      <c r="R268">
        <v>27.635000000000002</v>
      </c>
      <c r="S268" s="30">
        <v>43853</v>
      </c>
      <c r="T268" s="3">
        <v>12.07</v>
      </c>
      <c r="U268" s="14">
        <v>43853</v>
      </c>
      <c r="V268" s="16">
        <v>11.61</v>
      </c>
      <c r="W268" s="107"/>
      <c r="X268" s="106"/>
    </row>
    <row r="269" spans="1:24" ht="15.6">
      <c r="A269" s="1">
        <v>43854</v>
      </c>
      <c r="B269">
        <v>32.42</v>
      </c>
      <c r="C269" s="1">
        <v>43854</v>
      </c>
      <c r="D269">
        <v>26.45</v>
      </c>
      <c r="E269" s="1">
        <v>43854</v>
      </c>
      <c r="F269">
        <v>53.65</v>
      </c>
      <c r="G269" s="1">
        <v>43854</v>
      </c>
      <c r="H269">
        <v>31.93</v>
      </c>
      <c r="I269" s="1">
        <v>43854</v>
      </c>
      <c r="J269">
        <v>32.58</v>
      </c>
      <c r="K269" s="1">
        <v>43854</v>
      </c>
      <c r="L269">
        <v>22.13</v>
      </c>
      <c r="M269" s="1">
        <v>43854</v>
      </c>
      <c r="N269">
        <v>24.86</v>
      </c>
      <c r="O269" s="1">
        <v>43854</v>
      </c>
      <c r="P269">
        <v>19.23</v>
      </c>
      <c r="Q269" s="1">
        <v>43854</v>
      </c>
      <c r="R269">
        <v>27.66</v>
      </c>
      <c r="S269" s="30">
        <v>43854</v>
      </c>
      <c r="T269" s="3">
        <v>12.12</v>
      </c>
      <c r="U269" s="14">
        <v>43854</v>
      </c>
      <c r="V269" s="16">
        <v>11.55</v>
      </c>
      <c r="W269" s="107"/>
      <c r="X269" s="106"/>
    </row>
    <row r="270" spans="1:24" ht="15.6">
      <c r="A270" s="1">
        <v>43857</v>
      </c>
      <c r="B270">
        <v>32.49</v>
      </c>
      <c r="C270" s="1">
        <v>43857</v>
      </c>
      <c r="D270">
        <v>26.267499999999998</v>
      </c>
      <c r="E270" s="1">
        <v>43857</v>
      </c>
      <c r="F270">
        <v>53</v>
      </c>
      <c r="G270" s="1">
        <v>43857</v>
      </c>
      <c r="H270">
        <v>31.34</v>
      </c>
      <c r="I270" s="1">
        <v>43857</v>
      </c>
      <c r="J270">
        <v>31.58</v>
      </c>
      <c r="K270" s="1">
        <v>43857</v>
      </c>
      <c r="L270">
        <v>22.13</v>
      </c>
      <c r="M270" s="1">
        <v>43857</v>
      </c>
      <c r="N270">
        <v>24.84</v>
      </c>
      <c r="O270" s="1">
        <v>43857</v>
      </c>
      <c r="P270">
        <v>19</v>
      </c>
      <c r="Q270" s="1">
        <v>43857</v>
      </c>
      <c r="R270">
        <v>27.65</v>
      </c>
      <c r="S270" s="30">
        <v>43857</v>
      </c>
      <c r="T270" s="3">
        <v>12.15</v>
      </c>
      <c r="U270" s="14">
        <v>43857</v>
      </c>
      <c r="V270" s="16">
        <v>11.32</v>
      </c>
      <c r="W270" s="107"/>
      <c r="X270" s="106"/>
    </row>
    <row r="271" spans="1:24" ht="15.6">
      <c r="A271" s="1">
        <v>43858</v>
      </c>
      <c r="B271">
        <v>32.29</v>
      </c>
      <c r="C271" s="1">
        <v>43858</v>
      </c>
      <c r="D271">
        <v>26.39</v>
      </c>
      <c r="E271" s="1">
        <v>43858</v>
      </c>
      <c r="F271">
        <v>53.44</v>
      </c>
      <c r="G271" s="1">
        <v>43858</v>
      </c>
      <c r="H271">
        <v>31.6</v>
      </c>
      <c r="I271" s="1">
        <v>43858</v>
      </c>
      <c r="J271">
        <v>31.82</v>
      </c>
      <c r="K271" s="1">
        <v>43858</v>
      </c>
      <c r="L271">
        <v>22.07</v>
      </c>
      <c r="M271" s="1">
        <v>43858</v>
      </c>
      <c r="N271">
        <v>24.84</v>
      </c>
      <c r="O271" s="1">
        <v>43858</v>
      </c>
      <c r="P271">
        <v>19.28</v>
      </c>
      <c r="Q271" s="1">
        <v>43858</v>
      </c>
      <c r="R271">
        <v>27.61</v>
      </c>
      <c r="S271" s="30">
        <v>43858</v>
      </c>
      <c r="T271" s="3">
        <v>12.11</v>
      </c>
      <c r="U271" s="14">
        <v>43858</v>
      </c>
      <c r="V271" s="16">
        <v>11.42</v>
      </c>
      <c r="W271" s="107"/>
      <c r="X271" s="106"/>
    </row>
    <row r="272" spans="1:24" ht="15.6">
      <c r="A272" s="1">
        <v>43859</v>
      </c>
      <c r="B272">
        <v>32.47</v>
      </c>
      <c r="C272" s="1">
        <v>43859</v>
      </c>
      <c r="D272">
        <v>26.35</v>
      </c>
      <c r="E272" s="1">
        <v>43859</v>
      </c>
      <c r="F272">
        <v>53.54</v>
      </c>
      <c r="G272" s="1">
        <v>43859</v>
      </c>
      <c r="H272">
        <v>31.68</v>
      </c>
      <c r="I272" s="1">
        <v>43859</v>
      </c>
      <c r="J272">
        <v>32.03</v>
      </c>
      <c r="K272" s="1">
        <v>43859</v>
      </c>
      <c r="L272">
        <v>22.11</v>
      </c>
      <c r="M272" s="1">
        <v>43859</v>
      </c>
      <c r="N272">
        <v>24.9</v>
      </c>
      <c r="O272" s="1">
        <v>43859</v>
      </c>
      <c r="P272">
        <v>19.170000000000002</v>
      </c>
      <c r="Q272" s="1">
        <v>43859</v>
      </c>
      <c r="R272">
        <v>27.63</v>
      </c>
      <c r="S272" s="30">
        <v>43859</v>
      </c>
      <c r="T272" s="3">
        <v>12.15</v>
      </c>
      <c r="U272" s="14">
        <v>43859</v>
      </c>
      <c r="V272" s="16">
        <v>11.47</v>
      </c>
      <c r="W272" s="107"/>
      <c r="X272" s="106"/>
    </row>
    <row r="273" spans="1:24" ht="15.6">
      <c r="A273" s="1">
        <v>43860</v>
      </c>
      <c r="B273">
        <v>32.450000000000003</v>
      </c>
      <c r="C273" s="1">
        <v>43860</v>
      </c>
      <c r="D273">
        <v>26.37</v>
      </c>
      <c r="E273" s="1">
        <v>43860</v>
      </c>
      <c r="F273">
        <v>53.68</v>
      </c>
      <c r="G273" s="1">
        <v>43860</v>
      </c>
      <c r="H273">
        <v>31.64</v>
      </c>
      <c r="I273" s="1">
        <v>43860</v>
      </c>
      <c r="J273">
        <v>31.57</v>
      </c>
      <c r="K273" s="1">
        <v>43860</v>
      </c>
      <c r="L273">
        <v>22.11</v>
      </c>
      <c r="M273" s="1">
        <v>43860</v>
      </c>
      <c r="N273">
        <v>24.92</v>
      </c>
      <c r="O273" s="1">
        <v>43860</v>
      </c>
      <c r="P273">
        <v>19.2</v>
      </c>
      <c r="Q273" s="1">
        <v>43860</v>
      </c>
      <c r="R273">
        <v>27.635000000000002</v>
      </c>
      <c r="S273" s="30">
        <v>43860</v>
      </c>
      <c r="T273" s="3">
        <v>12.14</v>
      </c>
      <c r="U273" s="14">
        <v>43860</v>
      </c>
      <c r="V273" s="16">
        <v>11.3</v>
      </c>
      <c r="W273" s="107"/>
      <c r="X273" s="106"/>
    </row>
    <row r="274" spans="1:24" ht="15.6">
      <c r="A274" s="1">
        <v>43861</v>
      </c>
      <c r="B274">
        <v>32.479999999999997</v>
      </c>
      <c r="C274" s="1">
        <v>43861</v>
      </c>
      <c r="D274">
        <v>26.072299999999998</v>
      </c>
      <c r="E274" s="1">
        <v>43861</v>
      </c>
      <c r="F274">
        <v>52.87</v>
      </c>
      <c r="G274" s="1">
        <v>43861</v>
      </c>
      <c r="H274">
        <v>31.385200000000001</v>
      </c>
      <c r="I274" s="1">
        <v>43861</v>
      </c>
      <c r="J274">
        <v>31</v>
      </c>
      <c r="K274" s="1">
        <v>43861</v>
      </c>
      <c r="L274">
        <v>22.17</v>
      </c>
      <c r="M274" s="1">
        <v>43861</v>
      </c>
      <c r="N274">
        <v>24.99</v>
      </c>
      <c r="O274" s="1">
        <v>43861</v>
      </c>
      <c r="P274">
        <v>19.18</v>
      </c>
      <c r="Q274" s="1">
        <v>43861</v>
      </c>
      <c r="R274">
        <v>27.64</v>
      </c>
      <c r="S274" s="30">
        <v>43861</v>
      </c>
      <c r="T274" s="3">
        <v>12.14</v>
      </c>
      <c r="U274" s="14">
        <v>43861</v>
      </c>
      <c r="V274" s="16">
        <v>11.1</v>
      </c>
      <c r="W274" s="107"/>
      <c r="X274" s="106"/>
    </row>
    <row r="275" spans="1:24" ht="15.6">
      <c r="A275" s="1">
        <v>43864</v>
      </c>
      <c r="B275">
        <v>32.549999999999997</v>
      </c>
      <c r="C275" s="1">
        <v>43864</v>
      </c>
      <c r="D275">
        <v>26.148399999999999</v>
      </c>
      <c r="E275" s="1">
        <v>43864</v>
      </c>
      <c r="F275">
        <v>53.51</v>
      </c>
      <c r="G275" s="1">
        <v>43864</v>
      </c>
      <c r="H275">
        <v>31.42</v>
      </c>
      <c r="I275" s="1">
        <v>43864</v>
      </c>
      <c r="J275">
        <v>31.5</v>
      </c>
      <c r="K275" s="1">
        <v>43864</v>
      </c>
      <c r="L275">
        <v>22.17</v>
      </c>
      <c r="M275" s="1">
        <v>43864</v>
      </c>
      <c r="N275">
        <v>24.95</v>
      </c>
      <c r="O275" s="1">
        <v>43864</v>
      </c>
      <c r="P275">
        <v>19.2</v>
      </c>
      <c r="Q275" s="1">
        <v>43864</v>
      </c>
      <c r="R275">
        <v>27.66</v>
      </c>
      <c r="S275" s="30">
        <v>43864</v>
      </c>
      <c r="T275" s="3">
        <v>12.16</v>
      </c>
      <c r="U275" s="14">
        <v>43864</v>
      </c>
      <c r="V275" s="16">
        <v>11.3</v>
      </c>
      <c r="W275" s="107"/>
      <c r="X275" s="106"/>
    </row>
    <row r="276" spans="1:24" ht="15.6">
      <c r="A276" s="1">
        <v>43865</v>
      </c>
      <c r="B276">
        <v>32.450000000000003</v>
      </c>
      <c r="C276" s="1">
        <v>43865</v>
      </c>
      <c r="D276">
        <v>26.381599999999999</v>
      </c>
      <c r="E276" s="1">
        <v>43865</v>
      </c>
      <c r="F276">
        <v>54.28</v>
      </c>
      <c r="G276" s="1">
        <v>43865</v>
      </c>
      <c r="H276">
        <v>31.85</v>
      </c>
      <c r="I276" s="1">
        <v>43865</v>
      </c>
      <c r="J276">
        <v>32.28</v>
      </c>
      <c r="K276" s="1">
        <v>43865</v>
      </c>
      <c r="L276">
        <v>22.11</v>
      </c>
      <c r="M276" s="1">
        <v>43865</v>
      </c>
      <c r="N276">
        <v>24.9</v>
      </c>
      <c r="O276" s="1">
        <v>43865</v>
      </c>
      <c r="P276">
        <v>19.29</v>
      </c>
      <c r="Q276" s="1">
        <v>43865</v>
      </c>
      <c r="R276">
        <v>27.63</v>
      </c>
      <c r="S276" s="30">
        <v>43865</v>
      </c>
      <c r="T276" s="3">
        <v>12.12</v>
      </c>
      <c r="U276" s="14">
        <v>43865</v>
      </c>
      <c r="V276" s="16">
        <v>11.67</v>
      </c>
      <c r="W276" s="107"/>
      <c r="X276" s="106"/>
    </row>
    <row r="277" spans="1:24" ht="15.6">
      <c r="A277" s="1">
        <v>43866</v>
      </c>
      <c r="B277">
        <v>32.340000000000003</v>
      </c>
      <c r="C277" s="1">
        <v>43866</v>
      </c>
      <c r="D277">
        <v>26.57</v>
      </c>
      <c r="E277" s="1">
        <v>43866</v>
      </c>
      <c r="F277">
        <v>54.88</v>
      </c>
      <c r="G277" s="1">
        <v>43866</v>
      </c>
      <c r="H277">
        <v>32.229999999999997</v>
      </c>
      <c r="I277" s="1">
        <v>43866</v>
      </c>
      <c r="J277">
        <v>32.47</v>
      </c>
      <c r="K277" s="1">
        <v>43866</v>
      </c>
      <c r="L277">
        <v>22.07</v>
      </c>
      <c r="M277" s="1">
        <v>43866</v>
      </c>
      <c r="N277">
        <v>24.89</v>
      </c>
      <c r="O277" s="1">
        <v>43866</v>
      </c>
      <c r="P277">
        <v>19.36</v>
      </c>
      <c r="Q277" s="1">
        <v>43866</v>
      </c>
      <c r="R277">
        <v>27.61</v>
      </c>
      <c r="S277" s="30">
        <v>43866</v>
      </c>
      <c r="T277" s="3">
        <v>12.08</v>
      </c>
      <c r="U277" s="14">
        <v>43866</v>
      </c>
      <c r="V277" s="16">
        <v>11.72</v>
      </c>
      <c r="W277" s="107"/>
      <c r="X277" s="106"/>
    </row>
    <row r="278" spans="1:24" ht="15.6">
      <c r="A278" s="1">
        <v>43867</v>
      </c>
      <c r="B278">
        <v>32.4</v>
      </c>
      <c r="C278" s="1">
        <v>43867</v>
      </c>
      <c r="D278">
        <v>26.71</v>
      </c>
      <c r="E278" s="1">
        <v>43867</v>
      </c>
      <c r="F278">
        <v>55.12</v>
      </c>
      <c r="G278" s="1">
        <v>43867</v>
      </c>
      <c r="H278">
        <v>32.32</v>
      </c>
      <c r="I278" s="1">
        <v>43867</v>
      </c>
      <c r="J278">
        <v>32.51</v>
      </c>
      <c r="K278" s="1">
        <v>43867</v>
      </c>
      <c r="L278">
        <v>22.08</v>
      </c>
      <c r="M278" s="1">
        <v>43867</v>
      </c>
      <c r="N278">
        <v>24.88</v>
      </c>
      <c r="O278" s="1">
        <v>43867</v>
      </c>
      <c r="P278">
        <v>19.37</v>
      </c>
      <c r="Q278" s="1">
        <v>43867</v>
      </c>
      <c r="R278">
        <v>27.62</v>
      </c>
      <c r="S278" s="30">
        <v>43867</v>
      </c>
      <c r="T278" s="3">
        <v>12.1</v>
      </c>
      <c r="U278" s="14">
        <v>43867</v>
      </c>
      <c r="V278" s="16">
        <v>11.77</v>
      </c>
      <c r="W278" s="107"/>
      <c r="X278" s="106"/>
    </row>
    <row r="279" spans="1:24" ht="15.6">
      <c r="A279" s="1">
        <v>43868</v>
      </c>
      <c r="B279">
        <v>32.520000000000003</v>
      </c>
      <c r="C279" s="1">
        <v>43868</v>
      </c>
      <c r="D279">
        <v>26.57</v>
      </c>
      <c r="E279" s="1">
        <v>43868</v>
      </c>
      <c r="F279">
        <v>54.87</v>
      </c>
      <c r="G279" s="1">
        <v>43868</v>
      </c>
      <c r="H279">
        <v>32.03</v>
      </c>
      <c r="I279" s="1">
        <v>43868</v>
      </c>
      <c r="J279">
        <v>32.049999999999997</v>
      </c>
      <c r="K279" s="1">
        <v>43868</v>
      </c>
      <c r="L279">
        <v>22.14</v>
      </c>
      <c r="M279" s="1">
        <v>43868</v>
      </c>
      <c r="N279">
        <v>24.98</v>
      </c>
      <c r="O279" s="1">
        <v>43868</v>
      </c>
      <c r="P279">
        <v>19.350000000000001</v>
      </c>
      <c r="Q279" s="1">
        <v>43868</v>
      </c>
      <c r="R279">
        <v>27.63</v>
      </c>
      <c r="S279" s="30">
        <v>43868</v>
      </c>
      <c r="T279" s="3">
        <v>12.14</v>
      </c>
      <c r="U279" s="14">
        <v>43868</v>
      </c>
      <c r="V279" s="16">
        <v>11.61</v>
      </c>
      <c r="W279" s="107"/>
      <c r="X279" s="106"/>
    </row>
    <row r="280" spans="1:24" ht="15.6">
      <c r="A280" s="1">
        <v>43871</v>
      </c>
      <c r="B280">
        <v>32.58</v>
      </c>
      <c r="C280" s="1">
        <v>43871</v>
      </c>
      <c r="D280">
        <v>26.727399999999999</v>
      </c>
      <c r="E280" s="1">
        <v>43871</v>
      </c>
      <c r="F280">
        <v>55.34</v>
      </c>
      <c r="G280" s="1">
        <v>43871</v>
      </c>
      <c r="H280">
        <v>32.15</v>
      </c>
      <c r="I280" s="1">
        <v>43871</v>
      </c>
      <c r="J280">
        <v>32.33</v>
      </c>
      <c r="K280" s="1">
        <v>43871</v>
      </c>
      <c r="L280">
        <v>22.15</v>
      </c>
      <c r="M280" s="1">
        <v>43871</v>
      </c>
      <c r="N280">
        <v>25.04</v>
      </c>
      <c r="O280" s="1">
        <v>43871</v>
      </c>
      <c r="P280">
        <v>19.37</v>
      </c>
      <c r="Q280" s="1">
        <v>43871</v>
      </c>
      <c r="R280">
        <v>27.64</v>
      </c>
      <c r="S280" s="30">
        <v>43871</v>
      </c>
      <c r="T280" s="3">
        <v>12.16</v>
      </c>
      <c r="U280" s="14">
        <v>43871</v>
      </c>
      <c r="V280" s="16">
        <v>11.66</v>
      </c>
      <c r="W280" s="107"/>
      <c r="X280" s="106"/>
    </row>
    <row r="281" spans="1:24" ht="15.6">
      <c r="A281" s="1">
        <v>43872</v>
      </c>
      <c r="B281">
        <v>32.47</v>
      </c>
      <c r="C281" s="1">
        <v>43872</v>
      </c>
      <c r="D281">
        <v>26.76</v>
      </c>
      <c r="E281" s="1">
        <v>43872</v>
      </c>
      <c r="F281">
        <v>55.32</v>
      </c>
      <c r="G281" s="1">
        <v>43872</v>
      </c>
      <c r="H281">
        <v>32.28</v>
      </c>
      <c r="I281" s="1">
        <v>43872</v>
      </c>
      <c r="J281">
        <v>32.67</v>
      </c>
      <c r="K281" s="1">
        <v>43872</v>
      </c>
      <c r="L281">
        <v>22.13</v>
      </c>
      <c r="M281" s="1">
        <v>43872</v>
      </c>
      <c r="N281">
        <v>24.99</v>
      </c>
      <c r="O281" s="1">
        <v>43872</v>
      </c>
      <c r="P281">
        <v>19.32</v>
      </c>
      <c r="Q281" s="1">
        <v>43872</v>
      </c>
      <c r="R281">
        <v>27.64</v>
      </c>
      <c r="S281" s="30">
        <v>43872</v>
      </c>
      <c r="T281" s="3">
        <v>12.13</v>
      </c>
      <c r="U281" s="14">
        <v>43872</v>
      </c>
      <c r="V281" s="16">
        <v>11.79</v>
      </c>
      <c r="W281" s="107"/>
      <c r="X281" s="106"/>
    </row>
    <row r="282" spans="1:24" ht="15.6">
      <c r="A282" s="1">
        <v>43873</v>
      </c>
      <c r="B282">
        <v>32.369999999999997</v>
      </c>
      <c r="C282" s="1">
        <v>43873</v>
      </c>
      <c r="D282">
        <v>26.87</v>
      </c>
      <c r="E282" s="1">
        <v>43873</v>
      </c>
      <c r="F282">
        <v>55.61</v>
      </c>
      <c r="G282" s="1">
        <v>43873</v>
      </c>
      <c r="H282">
        <v>32.32</v>
      </c>
      <c r="I282" s="1">
        <v>43873</v>
      </c>
      <c r="J282">
        <v>33.01</v>
      </c>
      <c r="K282" s="1">
        <v>43873</v>
      </c>
      <c r="L282">
        <v>22.04</v>
      </c>
      <c r="M282" s="1">
        <v>43873</v>
      </c>
      <c r="N282">
        <v>24.978300000000001</v>
      </c>
      <c r="O282" s="1">
        <v>43873</v>
      </c>
      <c r="P282">
        <v>19.43</v>
      </c>
      <c r="Q282" s="1">
        <v>43873</v>
      </c>
      <c r="R282">
        <v>27.6</v>
      </c>
      <c r="S282" s="30">
        <v>43873</v>
      </c>
      <c r="T282" s="3">
        <v>12.09</v>
      </c>
      <c r="U282" s="14">
        <v>43873</v>
      </c>
      <c r="V282" s="16">
        <v>11.9</v>
      </c>
      <c r="W282" s="107"/>
      <c r="X282" s="106"/>
    </row>
    <row r="283" spans="1:24" ht="15.6">
      <c r="A283" s="1">
        <v>43874</v>
      </c>
      <c r="B283">
        <v>32.369999999999997</v>
      </c>
      <c r="C283" s="1">
        <v>43874</v>
      </c>
      <c r="D283">
        <v>26.87</v>
      </c>
      <c r="E283" s="1">
        <v>43874</v>
      </c>
      <c r="F283">
        <v>55.5</v>
      </c>
      <c r="G283" s="1">
        <v>43874</v>
      </c>
      <c r="H283">
        <v>32.130000000000003</v>
      </c>
      <c r="I283" s="1">
        <v>43874</v>
      </c>
      <c r="J283">
        <v>32.61</v>
      </c>
      <c r="K283" s="1">
        <v>43874</v>
      </c>
      <c r="L283">
        <v>22.06</v>
      </c>
      <c r="M283" s="1">
        <v>43874</v>
      </c>
      <c r="N283">
        <v>24.97</v>
      </c>
      <c r="O283" s="1">
        <v>43874</v>
      </c>
      <c r="P283">
        <v>19.39</v>
      </c>
      <c r="Q283" s="1">
        <v>43874</v>
      </c>
      <c r="R283">
        <v>27.61</v>
      </c>
      <c r="S283" s="30">
        <v>43874</v>
      </c>
      <c r="T283" s="3">
        <v>12.1</v>
      </c>
      <c r="U283" s="14">
        <v>43874</v>
      </c>
      <c r="V283" s="16">
        <v>11.84</v>
      </c>
      <c r="W283" s="107"/>
      <c r="X283" s="106"/>
    </row>
    <row r="284" spans="1:24" ht="15.6">
      <c r="A284" s="1">
        <v>43875</v>
      </c>
      <c r="B284">
        <v>32.454999999999998</v>
      </c>
      <c r="C284" s="1">
        <v>43875</v>
      </c>
      <c r="D284">
        <v>26.904</v>
      </c>
      <c r="E284" s="1">
        <v>43875</v>
      </c>
      <c r="F284">
        <v>55.53</v>
      </c>
      <c r="G284" s="1">
        <v>43875</v>
      </c>
      <c r="H284">
        <v>32.04</v>
      </c>
      <c r="I284" s="1">
        <v>43875</v>
      </c>
      <c r="J284">
        <v>32.49</v>
      </c>
      <c r="K284" s="1">
        <v>43875</v>
      </c>
      <c r="L284">
        <v>22.07</v>
      </c>
      <c r="M284" s="1">
        <v>43875</v>
      </c>
      <c r="N284">
        <v>25.02</v>
      </c>
      <c r="O284" s="1">
        <v>43875</v>
      </c>
      <c r="P284">
        <v>19.399999999999999</v>
      </c>
      <c r="Q284" s="1">
        <v>43875</v>
      </c>
      <c r="R284">
        <v>27.64</v>
      </c>
      <c r="S284" s="30">
        <v>43875</v>
      </c>
      <c r="T284" s="3">
        <v>12.12</v>
      </c>
      <c r="U284" s="14">
        <v>43875</v>
      </c>
      <c r="V284" s="16">
        <v>11.82</v>
      </c>
      <c r="W284" s="107"/>
      <c r="X284" s="106"/>
    </row>
    <row r="285" spans="1:24" ht="15.6">
      <c r="A285" s="1">
        <v>43879</v>
      </c>
      <c r="B285">
        <v>32.53</v>
      </c>
      <c r="C285" s="1">
        <v>43879</v>
      </c>
      <c r="D285">
        <v>26.9</v>
      </c>
      <c r="E285" s="1">
        <v>43879</v>
      </c>
      <c r="F285">
        <v>55.41</v>
      </c>
      <c r="G285" s="1">
        <v>43879</v>
      </c>
      <c r="H285">
        <v>31.85</v>
      </c>
      <c r="I285" s="1">
        <v>43879</v>
      </c>
      <c r="J285">
        <v>32.39</v>
      </c>
      <c r="K285" s="1">
        <v>43879</v>
      </c>
      <c r="L285">
        <v>22.15</v>
      </c>
      <c r="M285" s="1">
        <v>43879</v>
      </c>
      <c r="N285">
        <v>25.08</v>
      </c>
      <c r="O285" s="1">
        <v>43879</v>
      </c>
      <c r="P285">
        <v>19.41</v>
      </c>
      <c r="Q285" s="1">
        <v>43879</v>
      </c>
      <c r="R285">
        <v>27.66</v>
      </c>
      <c r="S285" s="30">
        <v>43879</v>
      </c>
      <c r="T285" s="3">
        <v>12.15</v>
      </c>
      <c r="U285" s="14">
        <v>43879</v>
      </c>
      <c r="V285" s="16">
        <v>11.71</v>
      </c>
      <c r="W285" s="107"/>
      <c r="X285" s="106"/>
    </row>
    <row r="286" spans="1:24" ht="15.6">
      <c r="A286" s="1">
        <v>43880</v>
      </c>
      <c r="B286">
        <v>32.53</v>
      </c>
      <c r="C286" s="1">
        <v>43880</v>
      </c>
      <c r="D286">
        <v>26.9895</v>
      </c>
      <c r="E286" s="1">
        <v>43880</v>
      </c>
      <c r="F286">
        <v>55.57</v>
      </c>
      <c r="G286" s="1">
        <v>43880</v>
      </c>
      <c r="H286">
        <v>31.9</v>
      </c>
      <c r="I286" s="1">
        <v>43880</v>
      </c>
      <c r="J286">
        <v>32.56</v>
      </c>
      <c r="K286" s="1">
        <v>43880</v>
      </c>
      <c r="L286">
        <v>22.11</v>
      </c>
      <c r="M286" s="1">
        <v>43880</v>
      </c>
      <c r="N286">
        <v>25.04</v>
      </c>
      <c r="O286" s="1">
        <v>43880</v>
      </c>
      <c r="P286">
        <v>19.420000000000002</v>
      </c>
      <c r="Q286" s="1">
        <v>43880</v>
      </c>
      <c r="R286">
        <v>27.65</v>
      </c>
      <c r="S286" s="30">
        <v>43880</v>
      </c>
      <c r="T286" s="3">
        <v>12.14</v>
      </c>
      <c r="U286" s="14">
        <v>43880</v>
      </c>
      <c r="V286" s="16">
        <v>11.84</v>
      </c>
      <c r="W286" s="107"/>
      <c r="X286" s="106"/>
    </row>
    <row r="287" spans="1:24" ht="15.6">
      <c r="A287" s="1">
        <v>43881</v>
      </c>
      <c r="B287">
        <v>32.6</v>
      </c>
      <c r="C287" s="1">
        <v>43881</v>
      </c>
      <c r="D287">
        <v>27.014900000000001</v>
      </c>
      <c r="E287" s="1">
        <v>43881</v>
      </c>
      <c r="F287">
        <v>55.49</v>
      </c>
      <c r="G287" s="1">
        <v>43881</v>
      </c>
      <c r="H287">
        <v>31.77</v>
      </c>
      <c r="I287" s="1">
        <v>43881</v>
      </c>
      <c r="J287">
        <v>32.119999999999997</v>
      </c>
      <c r="K287" s="1">
        <v>43881</v>
      </c>
      <c r="L287">
        <v>22.18</v>
      </c>
      <c r="M287" s="1">
        <v>43881</v>
      </c>
      <c r="N287">
        <v>25.11</v>
      </c>
      <c r="O287" s="1">
        <v>43881</v>
      </c>
      <c r="P287">
        <v>19.420000000000002</v>
      </c>
      <c r="Q287" s="1">
        <v>43881</v>
      </c>
      <c r="R287">
        <v>27.68</v>
      </c>
      <c r="S287" s="30">
        <v>43881</v>
      </c>
      <c r="T287" s="3">
        <v>12.18</v>
      </c>
      <c r="U287" s="1">
        <v>43881</v>
      </c>
      <c r="V287">
        <v>11.72</v>
      </c>
      <c r="W287" s="107"/>
      <c r="X287" s="106"/>
    </row>
    <row r="288" spans="1:24" ht="15.6">
      <c r="A288" s="1">
        <v>43882</v>
      </c>
      <c r="B288">
        <v>32.700000000000003</v>
      </c>
      <c r="C288" s="1">
        <v>43882</v>
      </c>
      <c r="D288">
        <v>26.8535</v>
      </c>
      <c r="E288" s="1">
        <v>43882</v>
      </c>
      <c r="F288">
        <v>54.72</v>
      </c>
      <c r="G288" s="1">
        <v>43882</v>
      </c>
      <c r="H288">
        <v>31.53</v>
      </c>
      <c r="I288" s="1">
        <v>43882</v>
      </c>
      <c r="J288">
        <v>32.04</v>
      </c>
      <c r="K288" s="1">
        <v>43882</v>
      </c>
      <c r="L288">
        <v>22.23</v>
      </c>
      <c r="M288" s="1">
        <v>43882</v>
      </c>
      <c r="N288">
        <v>25.16</v>
      </c>
      <c r="O288" s="1">
        <v>43882</v>
      </c>
      <c r="P288">
        <v>19.37</v>
      </c>
      <c r="Q288" s="1">
        <v>43882</v>
      </c>
      <c r="R288">
        <v>27.7</v>
      </c>
      <c r="S288" s="30">
        <v>43882</v>
      </c>
      <c r="T288" s="3">
        <v>12.21</v>
      </c>
      <c r="U288" s="1">
        <v>43882</v>
      </c>
      <c r="V288">
        <v>11.57</v>
      </c>
      <c r="W288" s="107"/>
      <c r="X288" s="106"/>
    </row>
    <row r="289" spans="1:24" ht="15.6">
      <c r="A289" s="1">
        <v>43885</v>
      </c>
      <c r="B289">
        <v>32.78</v>
      </c>
      <c r="C289" s="1">
        <v>43885</v>
      </c>
      <c r="D289">
        <v>26.23</v>
      </c>
      <c r="E289" s="1">
        <v>43885</v>
      </c>
      <c r="F289">
        <v>53.21</v>
      </c>
      <c r="G289" s="1">
        <v>43885</v>
      </c>
      <c r="H289">
        <v>30.46</v>
      </c>
      <c r="I289" s="1">
        <v>43885</v>
      </c>
      <c r="J289">
        <v>30.77</v>
      </c>
      <c r="K289" s="1">
        <v>43885</v>
      </c>
      <c r="L289">
        <v>22.22</v>
      </c>
      <c r="M289" s="1">
        <v>43885</v>
      </c>
      <c r="N289">
        <v>25.11</v>
      </c>
      <c r="O289" s="1">
        <v>43885</v>
      </c>
      <c r="P289">
        <v>19.149999999999999</v>
      </c>
      <c r="Q289" s="1">
        <v>43885</v>
      </c>
      <c r="R289">
        <v>27.69</v>
      </c>
      <c r="S289" s="30">
        <v>43885</v>
      </c>
      <c r="T289" s="3">
        <v>12.25</v>
      </c>
      <c r="U289" s="1">
        <v>43885</v>
      </c>
      <c r="V289">
        <v>11.21</v>
      </c>
      <c r="W289" s="107"/>
      <c r="X289" s="106"/>
    </row>
    <row r="290" spans="1:24" ht="15.6">
      <c r="A290" s="1">
        <v>43886</v>
      </c>
      <c r="B290">
        <v>32.729999999999997</v>
      </c>
      <c r="C290" s="1">
        <v>43886</v>
      </c>
      <c r="D290">
        <v>25.684799999999999</v>
      </c>
      <c r="E290" s="1">
        <v>43886</v>
      </c>
      <c r="F290">
        <v>51.64</v>
      </c>
      <c r="G290" s="1">
        <v>43886</v>
      </c>
      <c r="H290">
        <v>29.890899999999998</v>
      </c>
      <c r="I290" s="1">
        <v>43886</v>
      </c>
      <c r="J290">
        <v>30.59</v>
      </c>
      <c r="K290" s="1">
        <v>43886</v>
      </c>
      <c r="L290">
        <v>22.21</v>
      </c>
      <c r="M290" s="1">
        <v>43886</v>
      </c>
      <c r="N290">
        <v>25.14</v>
      </c>
      <c r="O290" s="1">
        <v>43886</v>
      </c>
      <c r="P290">
        <v>18.940000000000001</v>
      </c>
      <c r="Q290" s="1">
        <v>43886</v>
      </c>
      <c r="R290">
        <v>27.71</v>
      </c>
      <c r="S290" s="30">
        <v>43886</v>
      </c>
      <c r="T290" s="3">
        <v>12.23</v>
      </c>
      <c r="U290" s="1">
        <v>43886</v>
      </c>
      <c r="V290">
        <v>11.13</v>
      </c>
      <c r="W290" s="107"/>
      <c r="X290" s="106"/>
    </row>
    <row r="291" spans="1:24" ht="15.6">
      <c r="A291" s="1">
        <v>43887</v>
      </c>
      <c r="B291">
        <v>32.6</v>
      </c>
      <c r="C291" s="1">
        <v>43887</v>
      </c>
      <c r="D291">
        <v>25.496600000000001</v>
      </c>
      <c r="E291" s="1">
        <v>43887</v>
      </c>
      <c r="F291">
        <v>51.49</v>
      </c>
      <c r="G291" s="1">
        <v>43887</v>
      </c>
      <c r="H291">
        <v>30.05</v>
      </c>
      <c r="I291" s="1">
        <v>43887</v>
      </c>
      <c r="J291">
        <v>30.86</v>
      </c>
      <c r="K291" s="1">
        <v>43887</v>
      </c>
      <c r="L291">
        <v>22.16</v>
      </c>
      <c r="M291" s="1">
        <v>43887</v>
      </c>
      <c r="N291">
        <v>25.05</v>
      </c>
      <c r="O291" s="1">
        <v>43887</v>
      </c>
      <c r="P291">
        <v>18.95</v>
      </c>
      <c r="Q291" s="1">
        <v>43887</v>
      </c>
      <c r="R291">
        <v>27.7</v>
      </c>
      <c r="S291" s="30">
        <v>43887</v>
      </c>
      <c r="T291" s="3">
        <v>12.19</v>
      </c>
      <c r="U291" s="1">
        <v>43887</v>
      </c>
      <c r="V291">
        <v>11.19</v>
      </c>
      <c r="W291" s="107"/>
      <c r="X291" s="106"/>
    </row>
    <row r="292" spans="1:24" ht="15.6">
      <c r="A292" s="1">
        <v>43888</v>
      </c>
      <c r="B292">
        <v>32.630000000000003</v>
      </c>
      <c r="C292" s="1">
        <v>43888</v>
      </c>
      <c r="D292">
        <v>24.77</v>
      </c>
      <c r="E292" s="1">
        <v>43888</v>
      </c>
      <c r="F292">
        <v>50</v>
      </c>
      <c r="G292" s="1">
        <v>43888</v>
      </c>
      <c r="H292">
        <v>29.36</v>
      </c>
      <c r="I292" s="1">
        <v>43888</v>
      </c>
      <c r="J292">
        <v>30.49</v>
      </c>
      <c r="K292" s="1">
        <v>43888</v>
      </c>
      <c r="L292">
        <v>22.15</v>
      </c>
      <c r="M292" s="1">
        <v>43888</v>
      </c>
      <c r="N292">
        <v>24.95</v>
      </c>
      <c r="O292" s="1">
        <v>43888</v>
      </c>
      <c r="P292">
        <v>18.7</v>
      </c>
      <c r="Q292" s="1">
        <v>43888</v>
      </c>
      <c r="R292">
        <v>27.72</v>
      </c>
      <c r="S292" s="30">
        <v>43888</v>
      </c>
      <c r="T292" s="3">
        <v>12.18</v>
      </c>
      <c r="U292" s="1">
        <v>43888</v>
      </c>
      <c r="V292">
        <v>10.99</v>
      </c>
      <c r="W292" s="107"/>
      <c r="X292" s="106"/>
    </row>
    <row r="293" spans="1:24" ht="15.6">
      <c r="A293" s="1">
        <v>43889</v>
      </c>
      <c r="B293">
        <v>32.58</v>
      </c>
      <c r="C293" s="1">
        <v>43889</v>
      </c>
      <c r="D293">
        <v>24.48</v>
      </c>
      <c r="E293" s="1">
        <v>43889</v>
      </c>
      <c r="F293">
        <v>49.23</v>
      </c>
      <c r="G293" s="1">
        <v>43889</v>
      </c>
      <c r="H293">
        <v>29.000599999999999</v>
      </c>
      <c r="I293" s="1">
        <v>43889</v>
      </c>
      <c r="J293">
        <v>30.3</v>
      </c>
      <c r="K293" s="1">
        <v>43889</v>
      </c>
      <c r="L293">
        <v>22.07</v>
      </c>
      <c r="M293" s="1">
        <v>43889</v>
      </c>
      <c r="N293">
        <v>25.2</v>
      </c>
      <c r="O293" s="1">
        <v>43889</v>
      </c>
      <c r="P293">
        <v>18.760000000000002</v>
      </c>
      <c r="Q293" s="1">
        <v>43889</v>
      </c>
      <c r="R293">
        <v>27.76</v>
      </c>
      <c r="S293" s="30">
        <v>43889</v>
      </c>
      <c r="T293" s="3">
        <v>12.17</v>
      </c>
      <c r="U293" s="1">
        <v>43889</v>
      </c>
      <c r="V293">
        <v>10.94</v>
      </c>
      <c r="W293" s="107"/>
      <c r="X293" s="106"/>
    </row>
    <row r="294" spans="1:24" ht="15.6">
      <c r="A294" s="1">
        <v>43892</v>
      </c>
      <c r="B294">
        <v>32.61</v>
      </c>
      <c r="C294" s="1">
        <v>43892</v>
      </c>
      <c r="D294">
        <v>24.77</v>
      </c>
      <c r="E294" s="1">
        <v>43892</v>
      </c>
      <c r="F294">
        <v>51.15</v>
      </c>
      <c r="G294" s="1">
        <v>43892</v>
      </c>
      <c r="H294">
        <v>29.43</v>
      </c>
      <c r="I294" s="1">
        <v>43892</v>
      </c>
      <c r="J294">
        <v>30.69</v>
      </c>
      <c r="K294" s="1">
        <v>43892</v>
      </c>
      <c r="L294">
        <v>22.12</v>
      </c>
      <c r="M294" s="1">
        <v>43892</v>
      </c>
      <c r="N294">
        <v>25.15</v>
      </c>
      <c r="O294" s="1">
        <v>43892</v>
      </c>
      <c r="P294">
        <v>18.98</v>
      </c>
      <c r="Q294" s="1">
        <v>43892</v>
      </c>
      <c r="R294">
        <v>27.78</v>
      </c>
      <c r="S294" s="30">
        <v>43892</v>
      </c>
      <c r="T294" s="3">
        <v>12.16</v>
      </c>
      <c r="U294" s="1">
        <v>43892</v>
      </c>
      <c r="V294">
        <v>11.1</v>
      </c>
      <c r="W294" s="107"/>
      <c r="X294" s="106"/>
    </row>
    <row r="295" spans="1:24" ht="15.6">
      <c r="A295" s="1">
        <v>43893</v>
      </c>
      <c r="B295">
        <v>32.880000000000003</v>
      </c>
      <c r="C295" s="1">
        <v>43893</v>
      </c>
      <c r="D295">
        <v>24.58</v>
      </c>
      <c r="E295" s="1">
        <v>43893</v>
      </c>
      <c r="F295">
        <v>49.83</v>
      </c>
      <c r="G295" s="1">
        <v>43893</v>
      </c>
      <c r="H295">
        <v>29.23</v>
      </c>
      <c r="I295" s="1">
        <v>43893</v>
      </c>
      <c r="J295">
        <v>30.58</v>
      </c>
      <c r="K295" s="1">
        <v>43893</v>
      </c>
      <c r="L295">
        <v>22.29</v>
      </c>
      <c r="M295" s="1">
        <v>43893</v>
      </c>
      <c r="N295">
        <v>25.46</v>
      </c>
      <c r="O295" s="1">
        <v>43893</v>
      </c>
      <c r="P295">
        <v>19.059999999999999</v>
      </c>
      <c r="Q295" s="1">
        <v>43893</v>
      </c>
      <c r="R295">
        <v>27.93</v>
      </c>
      <c r="S295" s="30">
        <v>43893</v>
      </c>
      <c r="T295" s="3">
        <v>12.29</v>
      </c>
      <c r="U295" s="1">
        <v>43893</v>
      </c>
      <c r="V295">
        <v>11.01</v>
      </c>
      <c r="W295" s="107"/>
      <c r="X295" s="106"/>
    </row>
    <row r="296" spans="1:24" ht="15.6">
      <c r="A296" s="1">
        <v>43894</v>
      </c>
      <c r="B296">
        <v>32.979999999999997</v>
      </c>
      <c r="C296" s="1">
        <v>43894</v>
      </c>
      <c r="D296">
        <v>25.147500000000001</v>
      </c>
      <c r="E296" s="1">
        <v>43894</v>
      </c>
      <c r="F296">
        <v>52.03</v>
      </c>
      <c r="G296" s="1">
        <v>43894</v>
      </c>
      <c r="H296">
        <v>30.13</v>
      </c>
      <c r="I296" s="1">
        <v>43894</v>
      </c>
      <c r="J296">
        <v>31.14</v>
      </c>
      <c r="K296" s="1">
        <v>43894</v>
      </c>
      <c r="L296">
        <v>22.33</v>
      </c>
      <c r="M296" s="1">
        <v>43894</v>
      </c>
      <c r="N296">
        <v>25.49</v>
      </c>
      <c r="O296" s="1">
        <v>43894</v>
      </c>
      <c r="P296">
        <v>19.190000000000001</v>
      </c>
      <c r="Q296" s="1">
        <v>43894</v>
      </c>
      <c r="R296">
        <v>27.94</v>
      </c>
      <c r="S296" s="30">
        <v>43894</v>
      </c>
      <c r="T296" s="3">
        <v>12.29</v>
      </c>
      <c r="U296" s="1">
        <v>43894</v>
      </c>
      <c r="V296">
        <v>11.27</v>
      </c>
      <c r="W296" s="107"/>
      <c r="X296" s="106"/>
    </row>
    <row r="297" spans="1:24" ht="15.6">
      <c r="A297" s="1">
        <v>43895</v>
      </c>
      <c r="B297">
        <v>33.25</v>
      </c>
      <c r="C297" s="1">
        <v>43895</v>
      </c>
      <c r="D297">
        <v>24.81</v>
      </c>
      <c r="E297" s="1">
        <v>43895</v>
      </c>
      <c r="F297">
        <v>50.44</v>
      </c>
      <c r="G297" s="1">
        <v>43895</v>
      </c>
      <c r="H297">
        <v>29.3</v>
      </c>
      <c r="I297" s="1">
        <v>43895</v>
      </c>
      <c r="J297">
        <v>30.79</v>
      </c>
      <c r="K297" s="1">
        <v>43895</v>
      </c>
      <c r="L297">
        <v>22.25</v>
      </c>
      <c r="M297" s="1">
        <v>43895</v>
      </c>
      <c r="N297">
        <v>25.43</v>
      </c>
      <c r="O297" s="1">
        <v>43895</v>
      </c>
      <c r="P297">
        <v>18.95</v>
      </c>
      <c r="Q297" s="1">
        <v>43895</v>
      </c>
      <c r="R297">
        <v>28.1</v>
      </c>
      <c r="S297" s="30">
        <v>43895</v>
      </c>
      <c r="T297" s="3">
        <v>12.36</v>
      </c>
      <c r="U297" s="1">
        <v>43895</v>
      </c>
      <c r="V297">
        <v>11.14</v>
      </c>
      <c r="W297" s="107"/>
      <c r="X297" s="106"/>
    </row>
    <row r="298" spans="1:24" ht="15.6">
      <c r="A298" s="1">
        <v>43896</v>
      </c>
      <c r="B298">
        <v>33.54</v>
      </c>
      <c r="C298" s="1">
        <v>43896</v>
      </c>
      <c r="D298">
        <v>24.2577</v>
      </c>
      <c r="E298" s="1">
        <v>43896</v>
      </c>
      <c r="F298">
        <v>49.63</v>
      </c>
      <c r="G298" s="1">
        <v>43896</v>
      </c>
      <c r="H298">
        <v>28.97</v>
      </c>
      <c r="I298" s="1">
        <v>43896</v>
      </c>
      <c r="J298">
        <v>29.86</v>
      </c>
      <c r="K298" s="1">
        <v>43896</v>
      </c>
      <c r="L298">
        <v>22.53</v>
      </c>
      <c r="M298" s="1">
        <v>43896</v>
      </c>
      <c r="N298">
        <v>25.66</v>
      </c>
      <c r="O298" s="1">
        <v>43896</v>
      </c>
      <c r="P298">
        <v>18.75</v>
      </c>
      <c r="Q298" s="1">
        <v>43896</v>
      </c>
      <c r="R298">
        <v>28.08</v>
      </c>
      <c r="S298" s="30">
        <v>43896</v>
      </c>
      <c r="T298" s="3">
        <v>12.46</v>
      </c>
      <c r="U298" s="1">
        <v>43896</v>
      </c>
      <c r="V298">
        <v>10.9</v>
      </c>
      <c r="W298" s="107"/>
      <c r="X298" s="106"/>
    </row>
    <row r="299" spans="1:24" ht="15.6">
      <c r="A299" s="1">
        <v>43899</v>
      </c>
      <c r="B299">
        <v>33.54</v>
      </c>
      <c r="C299" s="1">
        <v>43899</v>
      </c>
      <c r="D299">
        <v>21.68</v>
      </c>
      <c r="E299" s="1">
        <v>43899</v>
      </c>
      <c r="F299">
        <v>46.69</v>
      </c>
      <c r="G299" s="1">
        <v>43899</v>
      </c>
      <c r="H299">
        <v>27.26</v>
      </c>
      <c r="I299" s="1">
        <v>43899</v>
      </c>
      <c r="J299">
        <v>28.38</v>
      </c>
      <c r="K299" s="1">
        <v>43899</v>
      </c>
      <c r="L299">
        <v>21.79</v>
      </c>
      <c r="M299" s="1">
        <v>43899</v>
      </c>
      <c r="N299">
        <v>25.02</v>
      </c>
      <c r="O299" s="1">
        <v>43899</v>
      </c>
      <c r="P299">
        <v>17.989999999999998</v>
      </c>
      <c r="Q299" s="1">
        <v>43899</v>
      </c>
      <c r="R299">
        <v>28.07</v>
      </c>
      <c r="S299" s="30">
        <v>43899</v>
      </c>
      <c r="T299" s="3">
        <v>12.47</v>
      </c>
      <c r="U299" s="1">
        <v>43899</v>
      </c>
      <c r="V299">
        <v>10.43</v>
      </c>
      <c r="W299" s="107"/>
      <c r="X299" s="106"/>
    </row>
    <row r="300" spans="1:24" ht="15.6">
      <c r="A300" s="1">
        <v>43900</v>
      </c>
      <c r="B300">
        <v>33.49</v>
      </c>
      <c r="C300" s="1">
        <v>43900</v>
      </c>
      <c r="D300">
        <v>22.467300000000002</v>
      </c>
      <c r="E300" s="1">
        <v>43900</v>
      </c>
      <c r="F300">
        <v>49.15</v>
      </c>
      <c r="G300" s="1">
        <v>43900</v>
      </c>
      <c r="H300">
        <v>28.39</v>
      </c>
      <c r="I300" s="1">
        <v>43900</v>
      </c>
      <c r="J300">
        <v>30.02</v>
      </c>
      <c r="K300" s="1">
        <v>43900</v>
      </c>
      <c r="L300">
        <v>22.24</v>
      </c>
      <c r="M300" s="1">
        <v>43900</v>
      </c>
      <c r="N300">
        <v>24.44</v>
      </c>
      <c r="O300" s="1">
        <v>43900</v>
      </c>
      <c r="P300">
        <v>17.920000000000002</v>
      </c>
      <c r="Q300" s="1">
        <v>43900</v>
      </c>
      <c r="R300">
        <v>28.02</v>
      </c>
      <c r="S300" s="30">
        <v>43900</v>
      </c>
      <c r="T300" s="3">
        <v>12.34</v>
      </c>
      <c r="U300" s="1">
        <v>43900</v>
      </c>
      <c r="V300">
        <v>10.9</v>
      </c>
      <c r="W300" s="107"/>
      <c r="X300" s="106"/>
    </row>
    <row r="301" spans="1:24" ht="15.6">
      <c r="A301" s="1">
        <v>43901</v>
      </c>
      <c r="B301">
        <v>32.99</v>
      </c>
      <c r="C301" s="1">
        <v>43901</v>
      </c>
      <c r="D301">
        <v>21.4925</v>
      </c>
      <c r="E301" s="1">
        <v>43901</v>
      </c>
      <c r="F301">
        <v>46.77</v>
      </c>
      <c r="G301" s="1">
        <v>43901</v>
      </c>
      <c r="H301">
        <v>26.93</v>
      </c>
      <c r="I301" s="1">
        <v>43901</v>
      </c>
      <c r="J301">
        <v>28.67</v>
      </c>
      <c r="K301" s="1">
        <v>43901</v>
      </c>
      <c r="L301">
        <v>21.52</v>
      </c>
      <c r="M301" s="1">
        <v>43901</v>
      </c>
      <c r="N301">
        <v>23.61</v>
      </c>
      <c r="O301" s="1">
        <v>43901</v>
      </c>
      <c r="P301">
        <v>17.68</v>
      </c>
      <c r="Q301" s="1">
        <v>43901</v>
      </c>
      <c r="R301">
        <v>27.97</v>
      </c>
      <c r="S301" s="30">
        <v>43901</v>
      </c>
      <c r="T301" s="3">
        <v>12.19</v>
      </c>
      <c r="U301" s="1">
        <v>43901</v>
      </c>
      <c r="V301">
        <v>10.47</v>
      </c>
      <c r="W301" s="107"/>
      <c r="X301" s="106"/>
    </row>
    <row r="302" spans="1:24" ht="15.6">
      <c r="A302" s="1">
        <v>43902</v>
      </c>
      <c r="B302">
        <v>31.52</v>
      </c>
      <c r="C302" s="1">
        <v>43902</v>
      </c>
      <c r="D302">
        <v>18.829999999999998</v>
      </c>
      <c r="E302" s="1">
        <v>43902</v>
      </c>
      <c r="F302">
        <v>42.73</v>
      </c>
      <c r="G302" s="1">
        <v>43902</v>
      </c>
      <c r="H302">
        <v>24.15</v>
      </c>
      <c r="I302" s="1">
        <v>43902</v>
      </c>
      <c r="J302">
        <v>25.96</v>
      </c>
      <c r="K302" s="1">
        <v>43902</v>
      </c>
      <c r="L302">
        <v>20.38</v>
      </c>
      <c r="M302" s="1">
        <v>43902</v>
      </c>
      <c r="N302">
        <v>22.52</v>
      </c>
      <c r="O302" s="1">
        <v>43902</v>
      </c>
      <c r="P302">
        <v>16.440000000000001</v>
      </c>
      <c r="Q302" s="1">
        <v>43902</v>
      </c>
      <c r="R302">
        <v>27.2</v>
      </c>
      <c r="S302" s="30">
        <v>43902</v>
      </c>
      <c r="T302" s="3">
        <v>11.97</v>
      </c>
      <c r="U302" s="1">
        <v>43902</v>
      </c>
      <c r="V302">
        <v>9.61</v>
      </c>
      <c r="W302" s="107"/>
      <c r="X302" s="106"/>
    </row>
    <row r="303" spans="1:24" ht="15.6">
      <c r="A303" s="1">
        <v>43903</v>
      </c>
      <c r="B303">
        <v>32.26</v>
      </c>
      <c r="C303" s="1">
        <v>43903</v>
      </c>
      <c r="D303">
        <v>20.82</v>
      </c>
      <c r="E303" s="1">
        <v>43903</v>
      </c>
      <c r="F303">
        <v>46.63</v>
      </c>
      <c r="G303" s="1">
        <v>43903</v>
      </c>
      <c r="H303">
        <v>25.55</v>
      </c>
      <c r="I303" s="1">
        <v>43903</v>
      </c>
      <c r="J303">
        <v>27.83</v>
      </c>
      <c r="K303" s="1">
        <v>43903</v>
      </c>
      <c r="L303">
        <v>20.86</v>
      </c>
      <c r="M303" s="1">
        <v>43903</v>
      </c>
      <c r="N303">
        <v>23.54</v>
      </c>
      <c r="O303" s="1">
        <v>43903</v>
      </c>
      <c r="P303">
        <v>17.45</v>
      </c>
      <c r="Q303" s="1">
        <v>43903</v>
      </c>
      <c r="R303">
        <v>27.47</v>
      </c>
      <c r="S303" s="30">
        <v>43903</v>
      </c>
      <c r="T303" s="3">
        <v>11.84</v>
      </c>
      <c r="U303" s="1">
        <v>43903</v>
      </c>
      <c r="V303">
        <v>10.23</v>
      </c>
      <c r="W303" s="107"/>
      <c r="X303" s="106"/>
    </row>
    <row r="304" spans="1:24" ht="15.6">
      <c r="A304" s="1">
        <v>43906</v>
      </c>
      <c r="B304">
        <v>31.07</v>
      </c>
      <c r="C304" s="1">
        <v>43906</v>
      </c>
      <c r="D304">
        <v>18.754999999999999</v>
      </c>
      <c r="E304" s="1">
        <v>43906</v>
      </c>
      <c r="F304">
        <v>41.63</v>
      </c>
      <c r="G304" s="1">
        <v>43906</v>
      </c>
      <c r="H304">
        <v>23.12</v>
      </c>
      <c r="I304" s="1">
        <v>43906</v>
      </c>
      <c r="J304">
        <v>24.6</v>
      </c>
      <c r="K304" s="1">
        <v>43906</v>
      </c>
      <c r="L304">
        <v>20.09</v>
      </c>
      <c r="M304" s="1">
        <v>43906</v>
      </c>
      <c r="N304">
        <v>23.11</v>
      </c>
      <c r="O304" s="1">
        <v>43906</v>
      </c>
      <c r="P304">
        <v>16.14</v>
      </c>
      <c r="Q304" s="1">
        <v>43906</v>
      </c>
      <c r="R304">
        <v>26.04</v>
      </c>
      <c r="S304" s="30">
        <v>43906</v>
      </c>
      <c r="T304" s="3">
        <v>11.74</v>
      </c>
      <c r="U304" s="1">
        <v>43906</v>
      </c>
      <c r="V304">
        <v>9.1300000000000008</v>
      </c>
      <c r="W304" s="107"/>
      <c r="X304" s="106"/>
    </row>
    <row r="305" spans="1:24" ht="15.6">
      <c r="A305" s="1">
        <v>43907</v>
      </c>
      <c r="B305">
        <v>31.1</v>
      </c>
      <c r="C305" s="1">
        <v>43907</v>
      </c>
      <c r="D305">
        <v>19.36</v>
      </c>
      <c r="E305" s="1">
        <v>43907</v>
      </c>
      <c r="F305">
        <v>44.8</v>
      </c>
      <c r="G305" s="1">
        <v>43907</v>
      </c>
      <c r="H305">
        <v>24.56</v>
      </c>
      <c r="I305" s="1">
        <v>43907</v>
      </c>
      <c r="J305">
        <v>26.74</v>
      </c>
      <c r="K305" s="1">
        <v>43907</v>
      </c>
      <c r="L305">
        <v>19.41</v>
      </c>
      <c r="M305" s="1">
        <v>43907</v>
      </c>
      <c r="N305">
        <v>21.77</v>
      </c>
      <c r="O305" s="1">
        <v>43907</v>
      </c>
      <c r="P305">
        <v>15.84</v>
      </c>
      <c r="Q305" s="1">
        <v>43907</v>
      </c>
      <c r="R305">
        <v>26.5</v>
      </c>
      <c r="S305" s="30">
        <v>43907</v>
      </c>
      <c r="T305" s="3">
        <v>11.59</v>
      </c>
      <c r="U305" s="1">
        <v>43907</v>
      </c>
      <c r="V305">
        <v>9.69</v>
      </c>
      <c r="W305" s="107"/>
      <c r="X305" s="106"/>
    </row>
    <row r="306" spans="1:24" ht="15.6">
      <c r="A306" s="1">
        <v>43908</v>
      </c>
      <c r="B306">
        <v>29.3</v>
      </c>
      <c r="C306" s="1">
        <v>43908</v>
      </c>
      <c r="D306">
        <v>18.14</v>
      </c>
      <c r="E306" s="1">
        <v>43908</v>
      </c>
      <c r="F306">
        <v>43.21</v>
      </c>
      <c r="G306" s="1">
        <v>43908</v>
      </c>
      <c r="H306">
        <v>23.47</v>
      </c>
      <c r="I306" s="1">
        <v>43908</v>
      </c>
      <c r="J306">
        <v>24.82</v>
      </c>
      <c r="K306" s="1">
        <v>43908</v>
      </c>
      <c r="L306">
        <v>18.5</v>
      </c>
      <c r="M306" s="1">
        <v>43908</v>
      </c>
      <c r="N306">
        <v>20.68</v>
      </c>
      <c r="O306" s="1">
        <v>43908</v>
      </c>
      <c r="P306">
        <v>14.75</v>
      </c>
      <c r="Q306" s="1">
        <v>43908</v>
      </c>
      <c r="R306">
        <v>25.65</v>
      </c>
      <c r="S306" s="30">
        <v>43908</v>
      </c>
      <c r="T306" s="3">
        <v>11.37</v>
      </c>
      <c r="U306" s="1">
        <v>43908</v>
      </c>
      <c r="V306">
        <v>9.11</v>
      </c>
      <c r="W306" s="107"/>
      <c r="X306" s="106"/>
    </row>
    <row r="307" spans="1:24" ht="15.6">
      <c r="A307" s="1">
        <v>43909</v>
      </c>
      <c r="B307">
        <v>30.37</v>
      </c>
      <c r="C307" s="1">
        <v>43909</v>
      </c>
      <c r="D307">
        <v>18.71</v>
      </c>
      <c r="E307" s="1">
        <v>43909</v>
      </c>
      <c r="F307">
        <v>43.43</v>
      </c>
      <c r="G307" s="1">
        <v>43909</v>
      </c>
      <c r="H307">
        <v>23.97</v>
      </c>
      <c r="I307" s="1">
        <v>43909</v>
      </c>
      <c r="J307">
        <v>25.12</v>
      </c>
      <c r="K307" s="1">
        <v>43909</v>
      </c>
      <c r="L307">
        <v>18.3</v>
      </c>
      <c r="M307" s="1">
        <v>43909</v>
      </c>
      <c r="N307">
        <v>19.690000000000001</v>
      </c>
      <c r="O307" s="1">
        <v>43909</v>
      </c>
      <c r="P307">
        <v>13.85</v>
      </c>
      <c r="Q307" s="1">
        <v>43909</v>
      </c>
      <c r="R307">
        <v>26.62</v>
      </c>
      <c r="S307" s="30">
        <v>43909</v>
      </c>
      <c r="T307" s="3">
        <v>11.33</v>
      </c>
      <c r="U307" s="1">
        <v>43909</v>
      </c>
      <c r="V307">
        <v>9.01</v>
      </c>
      <c r="W307" s="107"/>
      <c r="X307" s="106"/>
    </row>
    <row r="308" spans="1:24" ht="15.6">
      <c r="A308" s="1">
        <v>43910</v>
      </c>
      <c r="B308">
        <v>30.7</v>
      </c>
      <c r="C308" s="1">
        <v>43910</v>
      </c>
      <c r="D308">
        <v>18.190000000000001</v>
      </c>
      <c r="E308" s="1">
        <v>43910</v>
      </c>
      <c r="F308">
        <v>41.25</v>
      </c>
      <c r="G308" s="1">
        <v>43910</v>
      </c>
      <c r="H308">
        <v>23.55</v>
      </c>
      <c r="I308" s="1">
        <v>43910</v>
      </c>
      <c r="J308">
        <v>25.08</v>
      </c>
      <c r="K308" s="1">
        <v>43910</v>
      </c>
      <c r="L308">
        <v>18.600000000000001</v>
      </c>
      <c r="M308" s="1">
        <v>43910</v>
      </c>
      <c r="N308">
        <v>20.079999999999998</v>
      </c>
      <c r="O308" s="1">
        <v>43910</v>
      </c>
      <c r="P308">
        <v>14.8</v>
      </c>
      <c r="Q308" s="1">
        <v>43910</v>
      </c>
      <c r="R308">
        <v>26.8</v>
      </c>
      <c r="S308" s="30">
        <v>43910</v>
      </c>
      <c r="T308" s="3">
        <v>11.35</v>
      </c>
      <c r="U308" s="1">
        <v>43910</v>
      </c>
      <c r="V308">
        <v>9.06</v>
      </c>
      <c r="W308" s="107"/>
      <c r="X308" s="106"/>
    </row>
    <row r="309" spans="1:24" ht="15.6">
      <c r="A309" s="1">
        <v>43913</v>
      </c>
      <c r="B309">
        <v>30.16</v>
      </c>
      <c r="C309" s="1">
        <v>43913</v>
      </c>
      <c r="D309">
        <v>17.316800000000001</v>
      </c>
      <c r="E309" s="1">
        <v>43913</v>
      </c>
      <c r="F309">
        <v>40.44</v>
      </c>
      <c r="G309" s="1">
        <v>43913</v>
      </c>
      <c r="H309">
        <v>23.65</v>
      </c>
      <c r="I309" s="1">
        <v>43913</v>
      </c>
      <c r="J309">
        <v>24.75</v>
      </c>
      <c r="K309" s="1">
        <v>43913</v>
      </c>
      <c r="L309">
        <v>17.440000000000001</v>
      </c>
      <c r="M309" s="1">
        <v>43913</v>
      </c>
      <c r="N309">
        <v>21.54</v>
      </c>
      <c r="O309" s="1">
        <v>43913</v>
      </c>
      <c r="P309">
        <v>14.25</v>
      </c>
      <c r="Q309" s="1">
        <v>43913</v>
      </c>
      <c r="R309">
        <v>26.98</v>
      </c>
      <c r="S309" s="30">
        <v>43913</v>
      </c>
      <c r="T309" s="3">
        <v>11.33</v>
      </c>
      <c r="U309" s="1">
        <v>43913</v>
      </c>
      <c r="V309">
        <v>8.8800000000000008</v>
      </c>
      <c r="W309" s="107"/>
      <c r="X309" s="106"/>
    </row>
    <row r="310" spans="1:24" ht="15.6">
      <c r="A310" s="1">
        <v>43914</v>
      </c>
      <c r="B310">
        <v>30.77</v>
      </c>
      <c r="C310" s="1">
        <v>43914</v>
      </c>
      <c r="D310">
        <v>19.420000000000002</v>
      </c>
      <c r="E310" s="1">
        <v>43914</v>
      </c>
      <c r="F310">
        <v>43.97</v>
      </c>
      <c r="G310" s="1">
        <v>43914</v>
      </c>
      <c r="H310">
        <v>24.821300000000001</v>
      </c>
      <c r="I310" s="1">
        <v>43914</v>
      </c>
      <c r="J310">
        <v>26.48</v>
      </c>
      <c r="K310" s="1">
        <v>43914</v>
      </c>
      <c r="L310">
        <v>18.98</v>
      </c>
      <c r="M310" s="1">
        <v>43914</v>
      </c>
      <c r="N310">
        <v>22.11</v>
      </c>
      <c r="O310" s="1">
        <v>43914</v>
      </c>
      <c r="P310">
        <v>15.24</v>
      </c>
      <c r="Q310" s="1">
        <v>43914</v>
      </c>
      <c r="R310">
        <v>27.2</v>
      </c>
      <c r="S310" s="30">
        <v>43914</v>
      </c>
      <c r="T310" s="3">
        <v>11.28</v>
      </c>
      <c r="U310" s="1">
        <v>43914</v>
      </c>
      <c r="V310">
        <v>9.4700000000000006</v>
      </c>
      <c r="W310" s="107"/>
      <c r="X310" s="106"/>
    </row>
    <row r="311" spans="1:24" ht="15.6">
      <c r="A311" s="1">
        <v>43915</v>
      </c>
      <c r="B311">
        <v>30.86</v>
      </c>
      <c r="C311" s="1">
        <v>43915</v>
      </c>
      <c r="D311">
        <v>20.215599999999998</v>
      </c>
      <c r="E311" s="1">
        <v>43915</v>
      </c>
      <c r="F311">
        <v>43.57</v>
      </c>
      <c r="G311" s="1">
        <v>43915</v>
      </c>
      <c r="H311">
        <v>25.75</v>
      </c>
      <c r="I311" s="1">
        <v>43915</v>
      </c>
      <c r="J311">
        <v>26.98</v>
      </c>
      <c r="K311" s="1">
        <v>43915</v>
      </c>
      <c r="L311">
        <v>19.61</v>
      </c>
      <c r="M311" s="1">
        <v>43915</v>
      </c>
      <c r="N311">
        <v>23.39</v>
      </c>
      <c r="O311" s="1">
        <v>43915</v>
      </c>
      <c r="P311">
        <v>15.65</v>
      </c>
      <c r="Q311" s="1">
        <v>43915</v>
      </c>
      <c r="R311">
        <v>27.24</v>
      </c>
      <c r="S311" s="30">
        <v>43915</v>
      </c>
      <c r="T311" s="3">
        <v>11.28</v>
      </c>
      <c r="U311" s="1">
        <v>43915</v>
      </c>
      <c r="V311">
        <v>9.58</v>
      </c>
      <c r="W311" s="107"/>
      <c r="X311" s="106"/>
    </row>
    <row r="312" spans="1:24" ht="15.6">
      <c r="A312" s="1">
        <v>43916</v>
      </c>
      <c r="B312">
        <v>30.5</v>
      </c>
      <c r="C312" s="1">
        <v>43916</v>
      </c>
      <c r="D312">
        <v>20.569299999999998</v>
      </c>
      <c r="E312" s="1">
        <v>43916</v>
      </c>
      <c r="F312">
        <v>45.82</v>
      </c>
      <c r="G312" s="1">
        <v>43916</v>
      </c>
      <c r="H312">
        <v>26.5</v>
      </c>
      <c r="I312" s="1">
        <v>43916</v>
      </c>
      <c r="J312">
        <v>27.55</v>
      </c>
      <c r="K312" s="1">
        <v>43916</v>
      </c>
      <c r="L312">
        <v>19.71</v>
      </c>
      <c r="M312" s="1">
        <v>43916</v>
      </c>
      <c r="N312">
        <v>23.24</v>
      </c>
      <c r="O312" s="1">
        <v>43916</v>
      </c>
      <c r="P312">
        <v>16.39</v>
      </c>
      <c r="Q312" s="1">
        <v>43916</v>
      </c>
      <c r="R312">
        <v>27.28</v>
      </c>
      <c r="S312" s="30">
        <v>43916</v>
      </c>
      <c r="T312" s="3">
        <v>11.33</v>
      </c>
      <c r="U312" s="1">
        <v>43916</v>
      </c>
      <c r="V312">
        <v>9.9</v>
      </c>
      <c r="W312" s="107"/>
      <c r="X312" s="106"/>
    </row>
    <row r="313" spans="1:24" ht="15.6">
      <c r="A313" s="1">
        <v>43917</v>
      </c>
      <c r="B313">
        <v>30.92</v>
      </c>
      <c r="C313" s="1">
        <v>43917</v>
      </c>
      <c r="D313">
        <v>19.440000000000001</v>
      </c>
      <c r="E313" s="1">
        <v>43917</v>
      </c>
      <c r="F313">
        <v>44.32</v>
      </c>
      <c r="G313" s="1">
        <v>43917</v>
      </c>
      <c r="H313">
        <v>25.71</v>
      </c>
      <c r="I313" s="1">
        <v>43917</v>
      </c>
      <c r="J313">
        <v>25.98</v>
      </c>
      <c r="K313" s="1">
        <v>43917</v>
      </c>
      <c r="L313">
        <v>19.989999999999998</v>
      </c>
      <c r="M313" s="1">
        <v>43917</v>
      </c>
      <c r="N313">
        <v>23.17</v>
      </c>
      <c r="O313" s="1">
        <v>43917</v>
      </c>
      <c r="P313">
        <v>15.76</v>
      </c>
      <c r="Q313" s="1">
        <v>43917</v>
      </c>
      <c r="R313">
        <v>27.47</v>
      </c>
      <c r="S313" s="30">
        <v>43917</v>
      </c>
      <c r="T313" s="3">
        <v>11.44</v>
      </c>
      <c r="U313" s="1">
        <v>43917</v>
      </c>
      <c r="V313">
        <v>9.41</v>
      </c>
      <c r="W313" s="107"/>
      <c r="X313" s="106"/>
    </row>
    <row r="314" spans="1:24" ht="15.6">
      <c r="A314" s="1">
        <v>43920</v>
      </c>
      <c r="B314">
        <v>31.2</v>
      </c>
      <c r="C314" s="1">
        <v>43920</v>
      </c>
      <c r="D314">
        <v>20.149999999999999</v>
      </c>
      <c r="E314" s="1">
        <v>43920</v>
      </c>
      <c r="F314">
        <v>46.12</v>
      </c>
      <c r="G314" s="1">
        <v>43920</v>
      </c>
      <c r="H314">
        <v>26.41</v>
      </c>
      <c r="I314" s="1">
        <v>43920</v>
      </c>
      <c r="J314">
        <v>26.66</v>
      </c>
      <c r="K314" s="1">
        <v>43920</v>
      </c>
      <c r="L314">
        <v>20.149999999999999</v>
      </c>
      <c r="M314" s="1">
        <v>43920</v>
      </c>
      <c r="N314">
        <v>23.51</v>
      </c>
      <c r="O314" s="1">
        <v>43920</v>
      </c>
      <c r="P314">
        <v>16.559999999999999</v>
      </c>
      <c r="Q314" s="1">
        <v>43920</v>
      </c>
      <c r="R314">
        <v>27.38</v>
      </c>
      <c r="S314" s="30">
        <v>43920</v>
      </c>
      <c r="T314" s="3">
        <v>11.45</v>
      </c>
      <c r="U314" s="1">
        <v>43920</v>
      </c>
      <c r="V314">
        <v>9.6199999999999992</v>
      </c>
      <c r="W314" s="107"/>
      <c r="X314" s="106"/>
    </row>
    <row r="315" spans="1:24" ht="15.6">
      <c r="A315" s="1">
        <v>43921</v>
      </c>
      <c r="B315">
        <v>31.42</v>
      </c>
      <c r="C315" s="1">
        <v>43921</v>
      </c>
      <c r="D315">
        <v>20.683700000000002</v>
      </c>
      <c r="E315" s="1">
        <v>43921</v>
      </c>
      <c r="F315">
        <v>45.12</v>
      </c>
      <c r="G315" s="1">
        <v>43921</v>
      </c>
      <c r="H315">
        <v>26.434999999999999</v>
      </c>
      <c r="I315" s="1">
        <v>43921</v>
      </c>
      <c r="J315">
        <v>26.73</v>
      </c>
      <c r="K315" s="1">
        <v>43921</v>
      </c>
      <c r="L315">
        <v>20.38</v>
      </c>
      <c r="M315" s="1">
        <v>43921</v>
      </c>
      <c r="N315">
        <v>23.37</v>
      </c>
      <c r="O315" s="1">
        <v>43921</v>
      </c>
      <c r="P315">
        <v>15.89</v>
      </c>
      <c r="Q315" s="1">
        <v>43921</v>
      </c>
      <c r="R315">
        <v>27.67</v>
      </c>
      <c r="S315" s="30">
        <v>43921</v>
      </c>
      <c r="T315" s="3">
        <v>11.49</v>
      </c>
      <c r="U315" s="1">
        <v>43921</v>
      </c>
      <c r="V315">
        <v>9.59</v>
      </c>
      <c r="W315" s="107"/>
      <c r="X315" s="106"/>
    </row>
    <row r="316" spans="1:24" ht="15.6">
      <c r="A316" s="1">
        <v>43922</v>
      </c>
      <c r="B316">
        <v>31.82</v>
      </c>
      <c r="C316" s="1">
        <v>43922</v>
      </c>
      <c r="D316">
        <v>19.87</v>
      </c>
      <c r="E316" s="1">
        <v>43922</v>
      </c>
      <c r="F316">
        <v>43.67</v>
      </c>
      <c r="G316" s="1">
        <v>43922</v>
      </c>
      <c r="H316">
        <v>25.28</v>
      </c>
      <c r="I316" s="1">
        <v>43922</v>
      </c>
      <c r="J316">
        <v>25.85</v>
      </c>
      <c r="K316" s="1">
        <v>43922</v>
      </c>
      <c r="L316">
        <v>20.440000000000001</v>
      </c>
      <c r="M316" s="1">
        <v>43922</v>
      </c>
      <c r="N316">
        <v>23.11</v>
      </c>
      <c r="O316" s="1">
        <v>43922</v>
      </c>
      <c r="P316">
        <v>16.45</v>
      </c>
      <c r="Q316" s="1">
        <v>43922</v>
      </c>
      <c r="R316">
        <v>27.73</v>
      </c>
      <c r="S316" s="30">
        <v>43922</v>
      </c>
      <c r="T316" s="3">
        <v>11.53</v>
      </c>
      <c r="U316" s="1">
        <v>43922</v>
      </c>
      <c r="V316">
        <v>9.34</v>
      </c>
      <c r="W316" s="107"/>
      <c r="X316" s="106"/>
    </row>
    <row r="317" spans="1:24" ht="15.6">
      <c r="A317" s="1">
        <v>43923</v>
      </c>
      <c r="B317">
        <v>31.67</v>
      </c>
      <c r="C317" s="1">
        <v>43923</v>
      </c>
      <c r="D317">
        <v>20.2</v>
      </c>
      <c r="E317" s="1">
        <v>43923</v>
      </c>
      <c r="F317">
        <v>44.53</v>
      </c>
      <c r="G317" s="1">
        <v>43923</v>
      </c>
      <c r="H317">
        <v>25.63</v>
      </c>
      <c r="I317" s="1">
        <v>43923</v>
      </c>
      <c r="J317">
        <v>26.65</v>
      </c>
      <c r="K317" s="1">
        <v>43923</v>
      </c>
      <c r="L317">
        <v>20.88</v>
      </c>
      <c r="M317" s="1">
        <v>43923</v>
      </c>
      <c r="N317">
        <v>23.13</v>
      </c>
      <c r="O317" s="1">
        <v>43923</v>
      </c>
      <c r="P317">
        <v>16.16</v>
      </c>
      <c r="Q317" s="1">
        <v>43923</v>
      </c>
      <c r="R317">
        <v>27.61</v>
      </c>
      <c r="S317" s="30">
        <v>43923</v>
      </c>
      <c r="T317" s="3">
        <v>11.52</v>
      </c>
      <c r="U317" s="1">
        <v>43923</v>
      </c>
      <c r="V317">
        <v>9.5299999999999994</v>
      </c>
      <c r="W317" s="107"/>
      <c r="X317" s="106"/>
    </row>
    <row r="318" spans="1:24" ht="15.6">
      <c r="A318" s="1">
        <v>43924</v>
      </c>
      <c r="B318">
        <v>31.8</v>
      </c>
      <c r="C318" s="1">
        <v>43924</v>
      </c>
      <c r="D318">
        <v>20.010000000000002</v>
      </c>
      <c r="E318" s="1">
        <v>43924</v>
      </c>
      <c r="F318">
        <v>43.74</v>
      </c>
      <c r="G318" s="1">
        <v>43924</v>
      </c>
      <c r="H318">
        <v>25.01</v>
      </c>
      <c r="I318" s="1">
        <v>43924</v>
      </c>
      <c r="J318">
        <v>26.05</v>
      </c>
      <c r="K318" s="1">
        <v>43924</v>
      </c>
      <c r="L318">
        <v>20.5</v>
      </c>
      <c r="M318" s="1">
        <v>43924</v>
      </c>
      <c r="N318">
        <v>23</v>
      </c>
      <c r="O318" s="1">
        <v>43924</v>
      </c>
      <c r="P318">
        <v>16</v>
      </c>
      <c r="Q318" s="1">
        <v>43924</v>
      </c>
      <c r="R318">
        <v>27.53</v>
      </c>
      <c r="S318" s="30">
        <v>43924</v>
      </c>
      <c r="T318" s="3">
        <v>11.49</v>
      </c>
      <c r="U318" s="1">
        <v>43924</v>
      </c>
      <c r="V318">
        <v>9.3000000000000007</v>
      </c>
      <c r="W318" s="107"/>
      <c r="X318" s="106"/>
    </row>
    <row r="319" spans="1:24" ht="15.6">
      <c r="A319" s="1">
        <v>43927</v>
      </c>
      <c r="B319">
        <v>31.72</v>
      </c>
      <c r="C319" s="1">
        <v>43927</v>
      </c>
      <c r="D319">
        <v>20.99</v>
      </c>
      <c r="E319" s="1">
        <v>43927</v>
      </c>
      <c r="F319">
        <v>46.83</v>
      </c>
      <c r="G319" s="1">
        <v>43927</v>
      </c>
      <c r="H319">
        <v>26.22</v>
      </c>
      <c r="I319" s="1">
        <v>43927</v>
      </c>
      <c r="J319">
        <v>27.43</v>
      </c>
      <c r="K319" s="1">
        <v>43927</v>
      </c>
      <c r="L319">
        <v>20.3</v>
      </c>
      <c r="M319" s="1">
        <v>43927</v>
      </c>
      <c r="N319">
        <v>23.42</v>
      </c>
      <c r="O319" s="1">
        <v>43927</v>
      </c>
      <c r="P319">
        <v>16.36</v>
      </c>
      <c r="Q319" s="1">
        <v>43927</v>
      </c>
      <c r="R319">
        <v>27.64</v>
      </c>
      <c r="S319" s="30">
        <v>43927</v>
      </c>
      <c r="T319" s="3">
        <v>11.47</v>
      </c>
      <c r="U319" s="1">
        <v>43927</v>
      </c>
      <c r="V319">
        <v>9.74</v>
      </c>
      <c r="W319" s="107"/>
      <c r="X319" s="106"/>
    </row>
    <row r="320" spans="1:24" ht="15.6">
      <c r="A320" s="1">
        <v>43928</v>
      </c>
      <c r="B320">
        <v>31.69</v>
      </c>
      <c r="C320" s="1">
        <v>43928</v>
      </c>
      <c r="D320">
        <v>20.966999999999999</v>
      </c>
      <c r="E320" s="1">
        <v>43928</v>
      </c>
      <c r="F320">
        <v>46.27</v>
      </c>
      <c r="G320" s="1">
        <v>43928</v>
      </c>
      <c r="H320">
        <v>26.18</v>
      </c>
      <c r="I320" s="1">
        <v>43928</v>
      </c>
      <c r="J320">
        <v>27.47</v>
      </c>
      <c r="K320" s="1">
        <v>43928</v>
      </c>
      <c r="L320">
        <v>20.149999999999999</v>
      </c>
      <c r="M320" s="1">
        <v>43928</v>
      </c>
      <c r="N320">
        <v>23.51</v>
      </c>
      <c r="O320" s="1">
        <v>43928</v>
      </c>
      <c r="P320">
        <v>16.41</v>
      </c>
      <c r="Q320" s="1">
        <v>43928</v>
      </c>
      <c r="R320">
        <v>27.6</v>
      </c>
      <c r="S320" s="30">
        <v>43928</v>
      </c>
      <c r="T320" s="3">
        <v>11.43</v>
      </c>
      <c r="U320" s="1">
        <v>43928</v>
      </c>
      <c r="V320">
        <v>9.81</v>
      </c>
      <c r="W320" s="107"/>
      <c r="X320" s="106"/>
    </row>
    <row r="321" spans="1:24" ht="15.6">
      <c r="A321" s="1">
        <v>43929</v>
      </c>
      <c r="B321">
        <v>31.51</v>
      </c>
      <c r="C321" s="1">
        <v>43929</v>
      </c>
      <c r="D321">
        <v>21.395</v>
      </c>
      <c r="E321" s="1">
        <v>43929</v>
      </c>
      <c r="F321">
        <v>47.98</v>
      </c>
      <c r="G321" s="1">
        <v>43929</v>
      </c>
      <c r="H321">
        <v>26.47</v>
      </c>
      <c r="I321" s="1">
        <v>43929</v>
      </c>
      <c r="J321">
        <v>27.71</v>
      </c>
      <c r="K321" s="1">
        <v>43929</v>
      </c>
      <c r="L321">
        <v>20.46</v>
      </c>
      <c r="M321" s="1">
        <v>43929</v>
      </c>
      <c r="N321">
        <v>23.91</v>
      </c>
      <c r="O321" s="1">
        <v>43929</v>
      </c>
      <c r="P321">
        <v>17.03</v>
      </c>
      <c r="Q321" s="1">
        <v>43929</v>
      </c>
      <c r="R321">
        <v>27.62</v>
      </c>
      <c r="S321" s="30">
        <v>43929</v>
      </c>
      <c r="T321" s="3">
        <v>11.46</v>
      </c>
      <c r="U321" s="1">
        <v>43929</v>
      </c>
      <c r="V321">
        <v>9.92</v>
      </c>
      <c r="W321" s="107"/>
      <c r="X321" s="106"/>
    </row>
    <row r="322" spans="1:24" ht="15.6">
      <c r="A322" s="1">
        <v>43930</v>
      </c>
      <c r="B322">
        <v>31.91</v>
      </c>
      <c r="C322" s="1">
        <v>43930</v>
      </c>
      <c r="D322">
        <v>21.71</v>
      </c>
      <c r="E322" s="1">
        <v>43930</v>
      </c>
      <c r="F322">
        <v>48.5</v>
      </c>
      <c r="G322" s="1">
        <v>43930</v>
      </c>
      <c r="H322">
        <v>26.97</v>
      </c>
      <c r="I322" s="1">
        <v>43930</v>
      </c>
      <c r="J322">
        <v>27.53</v>
      </c>
      <c r="K322" s="1">
        <v>43930</v>
      </c>
      <c r="L322">
        <v>20.9</v>
      </c>
      <c r="M322" s="1">
        <v>43930</v>
      </c>
      <c r="N322">
        <v>24.99</v>
      </c>
      <c r="O322" s="1">
        <v>43930</v>
      </c>
      <c r="P322">
        <v>18.02</v>
      </c>
      <c r="Q322" s="1">
        <v>43930</v>
      </c>
      <c r="R322">
        <v>27.72</v>
      </c>
      <c r="S322" s="30">
        <v>43930</v>
      </c>
      <c r="T322" s="3">
        <v>11.62</v>
      </c>
      <c r="U322" s="1">
        <v>43930</v>
      </c>
      <c r="V322">
        <v>9.98</v>
      </c>
      <c r="W322" s="107"/>
      <c r="X322" s="106"/>
    </row>
    <row r="323" spans="1:24" ht="15.6">
      <c r="A323" s="1">
        <v>43934</v>
      </c>
      <c r="B323">
        <v>32.06</v>
      </c>
      <c r="C323" s="1">
        <v>43934</v>
      </c>
      <c r="D323">
        <v>21.54</v>
      </c>
      <c r="E323" s="1">
        <v>43934</v>
      </c>
      <c r="F323">
        <v>47.63</v>
      </c>
      <c r="G323" s="1">
        <v>43934</v>
      </c>
      <c r="H323">
        <v>26.51</v>
      </c>
      <c r="I323" s="1">
        <v>43934</v>
      </c>
      <c r="J323">
        <v>27.27</v>
      </c>
      <c r="K323" s="1">
        <v>43934</v>
      </c>
      <c r="L323">
        <v>20.89</v>
      </c>
      <c r="M323" s="1">
        <v>43934</v>
      </c>
      <c r="N323">
        <v>24.8</v>
      </c>
      <c r="O323" s="1">
        <v>43934</v>
      </c>
      <c r="P323">
        <v>17.8</v>
      </c>
      <c r="Q323" s="1">
        <v>43934</v>
      </c>
      <c r="R323">
        <v>27.82</v>
      </c>
      <c r="S323" s="30">
        <v>43934</v>
      </c>
      <c r="T323" s="3">
        <v>11.69</v>
      </c>
      <c r="U323" s="1">
        <v>43934</v>
      </c>
      <c r="V323">
        <v>9.7899999999999991</v>
      </c>
      <c r="W323" s="107"/>
      <c r="X323" s="106"/>
    </row>
    <row r="324" spans="1:24" ht="15.6">
      <c r="A324" s="1">
        <v>43935</v>
      </c>
      <c r="B324">
        <v>32.07</v>
      </c>
      <c r="C324" s="1">
        <v>43935</v>
      </c>
      <c r="D324">
        <v>21.84</v>
      </c>
      <c r="E324" s="1">
        <v>43935</v>
      </c>
      <c r="F324">
        <v>49.17</v>
      </c>
      <c r="G324" s="1">
        <v>43935</v>
      </c>
      <c r="H324">
        <v>27.1</v>
      </c>
      <c r="I324" s="1">
        <v>43935</v>
      </c>
      <c r="J324">
        <v>28</v>
      </c>
      <c r="K324" s="1">
        <v>43935</v>
      </c>
      <c r="L324">
        <v>21.18</v>
      </c>
      <c r="M324" s="1">
        <v>43935</v>
      </c>
      <c r="N324">
        <v>24.72</v>
      </c>
      <c r="O324" s="1">
        <v>43935</v>
      </c>
      <c r="P324">
        <v>17.8</v>
      </c>
      <c r="Q324" s="1">
        <v>43935</v>
      </c>
      <c r="R324">
        <v>27.89</v>
      </c>
      <c r="S324" s="30">
        <v>43935</v>
      </c>
      <c r="T324" s="3">
        <v>11.71</v>
      </c>
      <c r="U324" s="1">
        <v>43935</v>
      </c>
      <c r="V324">
        <v>10.050000000000001</v>
      </c>
      <c r="W324" s="107"/>
      <c r="X324" s="106"/>
    </row>
    <row r="325" spans="1:24" ht="15.6">
      <c r="A325" s="1">
        <v>43936</v>
      </c>
      <c r="B325">
        <v>32.869999999999997</v>
      </c>
      <c r="C325" s="1">
        <v>43936</v>
      </c>
      <c r="D325">
        <v>21.401499999999999</v>
      </c>
      <c r="E325" s="1">
        <v>43936</v>
      </c>
      <c r="F325">
        <v>48.77</v>
      </c>
      <c r="G325" s="1">
        <v>43936</v>
      </c>
      <c r="H325">
        <v>26.56</v>
      </c>
      <c r="I325" s="1">
        <v>43936</v>
      </c>
      <c r="J325">
        <v>27.65</v>
      </c>
      <c r="K325" s="1">
        <v>43936</v>
      </c>
      <c r="L325">
        <v>21.87</v>
      </c>
      <c r="M325" s="1">
        <v>43936</v>
      </c>
      <c r="N325">
        <v>24.77</v>
      </c>
      <c r="O325" s="1">
        <v>43936</v>
      </c>
      <c r="P325">
        <v>17.62</v>
      </c>
      <c r="Q325" s="1">
        <v>43936</v>
      </c>
      <c r="R325">
        <v>28.07</v>
      </c>
      <c r="S325" s="30">
        <v>43936</v>
      </c>
      <c r="T325" s="3">
        <v>11.85</v>
      </c>
      <c r="U325" s="1">
        <v>43936</v>
      </c>
      <c r="V325">
        <v>10.029999999999999</v>
      </c>
      <c r="W325" s="107"/>
      <c r="X325" s="106"/>
    </row>
    <row r="326" spans="1:24" ht="15.6">
      <c r="A326" s="1">
        <v>43937</v>
      </c>
      <c r="B326">
        <v>32.700000000000003</v>
      </c>
      <c r="C326" s="1">
        <v>43937</v>
      </c>
      <c r="D326">
        <v>21.26</v>
      </c>
      <c r="E326" s="1">
        <v>43937</v>
      </c>
      <c r="F326">
        <v>49.13</v>
      </c>
      <c r="G326" s="1">
        <v>43937</v>
      </c>
      <c r="H326">
        <v>26.63</v>
      </c>
      <c r="I326" s="1">
        <v>43937</v>
      </c>
      <c r="J326">
        <v>28.04</v>
      </c>
      <c r="K326" s="1">
        <v>43937</v>
      </c>
      <c r="L326">
        <v>21.69</v>
      </c>
      <c r="M326" s="1">
        <v>43937</v>
      </c>
      <c r="N326">
        <v>24.72</v>
      </c>
      <c r="O326" s="1">
        <v>43937</v>
      </c>
      <c r="P326">
        <v>17.25</v>
      </c>
      <c r="Q326" s="1">
        <v>43937</v>
      </c>
      <c r="R326">
        <v>28</v>
      </c>
      <c r="S326" s="30">
        <v>43937</v>
      </c>
      <c r="T326" s="3">
        <v>11.92</v>
      </c>
      <c r="U326" s="1">
        <v>43937</v>
      </c>
      <c r="V326">
        <v>10.16</v>
      </c>
      <c r="W326" s="107"/>
      <c r="X326" s="106"/>
    </row>
    <row r="327" spans="1:24" ht="15.6">
      <c r="A327" s="1">
        <v>43938</v>
      </c>
      <c r="B327">
        <v>32.65</v>
      </c>
      <c r="C327" s="1">
        <v>43938</v>
      </c>
      <c r="D327">
        <v>22.01</v>
      </c>
      <c r="E327" s="1">
        <v>43938</v>
      </c>
      <c r="F327">
        <v>50.11</v>
      </c>
      <c r="G327" s="1">
        <v>43938</v>
      </c>
      <c r="H327">
        <v>27.21</v>
      </c>
      <c r="I327" s="1">
        <v>43938</v>
      </c>
      <c r="J327">
        <v>28.32</v>
      </c>
      <c r="K327" s="1">
        <v>43938</v>
      </c>
      <c r="L327">
        <v>21.65</v>
      </c>
      <c r="M327" s="1">
        <v>43938</v>
      </c>
      <c r="N327">
        <v>24.75</v>
      </c>
      <c r="O327" s="1">
        <v>43938</v>
      </c>
      <c r="P327">
        <v>17.399999999999999</v>
      </c>
      <c r="Q327" s="1">
        <v>43938</v>
      </c>
      <c r="R327">
        <v>27.97</v>
      </c>
      <c r="S327" s="30">
        <v>43938</v>
      </c>
      <c r="T327" s="3">
        <v>11.9</v>
      </c>
      <c r="U327" s="1">
        <v>43938</v>
      </c>
      <c r="V327">
        <v>10.32</v>
      </c>
      <c r="W327" s="107"/>
      <c r="X327" s="106"/>
    </row>
    <row r="328" spans="1:24" ht="15.6">
      <c r="A328" s="1">
        <v>43941</v>
      </c>
      <c r="B328">
        <v>32.619999999999997</v>
      </c>
      <c r="C328" s="1">
        <v>43941</v>
      </c>
      <c r="D328">
        <v>22.03</v>
      </c>
      <c r="E328" s="1">
        <v>43941</v>
      </c>
      <c r="F328">
        <v>49.6</v>
      </c>
      <c r="G328" s="1">
        <v>43941</v>
      </c>
      <c r="H328">
        <v>26.97</v>
      </c>
      <c r="I328" s="1">
        <v>43941</v>
      </c>
      <c r="J328">
        <v>28.15</v>
      </c>
      <c r="K328" s="1">
        <v>43941</v>
      </c>
      <c r="L328">
        <v>21.61</v>
      </c>
      <c r="M328" s="1">
        <v>43941</v>
      </c>
      <c r="N328">
        <v>24.66</v>
      </c>
      <c r="O328" s="1">
        <v>43941</v>
      </c>
      <c r="P328">
        <v>17.84</v>
      </c>
      <c r="Q328" s="1">
        <v>43941</v>
      </c>
      <c r="R328">
        <v>28.04</v>
      </c>
      <c r="S328" s="30">
        <v>43941</v>
      </c>
      <c r="T328" s="3">
        <v>11.89</v>
      </c>
      <c r="U328" s="1">
        <v>43941</v>
      </c>
      <c r="V328">
        <v>10.3</v>
      </c>
      <c r="W328" s="107"/>
      <c r="X328" s="106"/>
    </row>
    <row r="329" spans="1:24" ht="15.6">
      <c r="A329" s="1">
        <v>43942</v>
      </c>
      <c r="B329">
        <v>32.81</v>
      </c>
      <c r="C329" s="1">
        <v>43942</v>
      </c>
      <c r="D329">
        <v>21.34</v>
      </c>
      <c r="E329" s="1">
        <v>43942</v>
      </c>
      <c r="F329">
        <v>48.27</v>
      </c>
      <c r="G329" s="1">
        <v>43942</v>
      </c>
      <c r="H329">
        <v>26.6</v>
      </c>
      <c r="I329" s="1">
        <v>43942</v>
      </c>
      <c r="J329">
        <v>27.47</v>
      </c>
      <c r="K329" s="1">
        <v>43942</v>
      </c>
      <c r="L329">
        <v>21.43</v>
      </c>
      <c r="M329" s="1">
        <v>43942</v>
      </c>
      <c r="N329">
        <v>24.58</v>
      </c>
      <c r="O329" s="1">
        <v>43942</v>
      </c>
      <c r="P329">
        <v>17.3</v>
      </c>
      <c r="Q329" s="1">
        <v>43942</v>
      </c>
      <c r="R329">
        <v>27.98</v>
      </c>
      <c r="S329" s="30">
        <v>43942</v>
      </c>
      <c r="T329" s="3">
        <v>11.89</v>
      </c>
      <c r="U329" s="1">
        <v>43942</v>
      </c>
      <c r="V329">
        <v>10.07</v>
      </c>
      <c r="W329" s="107"/>
      <c r="X329" s="106"/>
    </row>
    <row r="330" spans="1:24" ht="15.6">
      <c r="A330" s="1">
        <v>43943</v>
      </c>
      <c r="B330">
        <v>32.79</v>
      </c>
      <c r="C330" s="1">
        <v>43943</v>
      </c>
      <c r="D330">
        <v>21.88</v>
      </c>
      <c r="E330" s="1">
        <v>43943</v>
      </c>
      <c r="F330">
        <v>49.37</v>
      </c>
      <c r="G330" s="1">
        <v>43943</v>
      </c>
      <c r="H330">
        <v>27.01</v>
      </c>
      <c r="I330" s="1">
        <v>43943</v>
      </c>
      <c r="J330">
        <v>28.16</v>
      </c>
      <c r="K330" s="1">
        <v>43943</v>
      </c>
      <c r="L330">
        <v>21.6</v>
      </c>
      <c r="M330" s="1">
        <v>43943</v>
      </c>
      <c r="N330">
        <v>24.57</v>
      </c>
      <c r="O330" s="1">
        <v>43943</v>
      </c>
      <c r="P330">
        <v>17.149999999999999</v>
      </c>
      <c r="Q330" s="1">
        <v>43943</v>
      </c>
      <c r="R330">
        <v>27.96</v>
      </c>
      <c r="S330" s="30">
        <v>43943</v>
      </c>
      <c r="T330" s="3">
        <v>11.88</v>
      </c>
      <c r="U330" s="1">
        <v>43943</v>
      </c>
      <c r="V330">
        <v>10.34</v>
      </c>
      <c r="W330" s="107"/>
      <c r="X330" s="106"/>
    </row>
    <row r="331" spans="1:24" ht="15.6">
      <c r="A331" s="1">
        <v>43944</v>
      </c>
      <c r="B331">
        <v>32.74</v>
      </c>
      <c r="C331" s="1">
        <v>43944</v>
      </c>
      <c r="D331">
        <v>21.75</v>
      </c>
      <c r="E331" s="1">
        <v>43944</v>
      </c>
      <c r="F331">
        <v>48.97</v>
      </c>
      <c r="G331" s="1">
        <v>43944</v>
      </c>
      <c r="H331">
        <v>26.76</v>
      </c>
      <c r="I331" s="1">
        <v>43944</v>
      </c>
      <c r="J331">
        <v>27.89</v>
      </c>
      <c r="K331" s="1">
        <v>43944</v>
      </c>
      <c r="L331">
        <v>21.63</v>
      </c>
      <c r="M331" s="1">
        <v>43944</v>
      </c>
      <c r="N331">
        <v>24.7</v>
      </c>
      <c r="O331" s="1">
        <v>43944</v>
      </c>
      <c r="P331">
        <v>17.260000000000002</v>
      </c>
      <c r="Q331" s="1">
        <v>43944</v>
      </c>
      <c r="R331">
        <v>28.04</v>
      </c>
      <c r="S331" s="30">
        <v>43944</v>
      </c>
      <c r="T331" s="3">
        <v>11.89</v>
      </c>
      <c r="U331" s="1">
        <v>43944</v>
      </c>
      <c r="V331">
        <v>10.199999999999999</v>
      </c>
      <c r="W331" s="107"/>
      <c r="X331" s="106"/>
    </row>
    <row r="332" spans="1:24" ht="15.6">
      <c r="A332" s="1">
        <v>43945</v>
      </c>
      <c r="B332">
        <v>32.79</v>
      </c>
      <c r="C332" s="1">
        <v>43945</v>
      </c>
      <c r="D332">
        <v>22.081299999999999</v>
      </c>
      <c r="E332" s="1">
        <v>43945</v>
      </c>
      <c r="F332">
        <v>49.72</v>
      </c>
      <c r="G332" s="1">
        <v>43945</v>
      </c>
      <c r="H332">
        <v>27.08</v>
      </c>
      <c r="I332" s="1">
        <v>43945</v>
      </c>
      <c r="J332">
        <v>27.86</v>
      </c>
      <c r="K332" s="1">
        <v>43945</v>
      </c>
      <c r="L332">
        <v>21.66</v>
      </c>
      <c r="M332" s="1">
        <v>43945</v>
      </c>
      <c r="N332">
        <v>24.59</v>
      </c>
      <c r="O332" s="1">
        <v>43945</v>
      </c>
      <c r="P332">
        <v>16.8</v>
      </c>
      <c r="Q332" s="1">
        <v>43945</v>
      </c>
      <c r="R332">
        <v>28.02</v>
      </c>
      <c r="S332" s="30">
        <v>43945</v>
      </c>
      <c r="T332" s="3">
        <v>11.89</v>
      </c>
      <c r="U332" s="1">
        <v>43945</v>
      </c>
      <c r="V332">
        <v>10.15</v>
      </c>
      <c r="W332" s="107"/>
      <c r="X332" s="106"/>
    </row>
    <row r="333" spans="1:24" ht="15.6">
      <c r="A333" s="1">
        <v>43948</v>
      </c>
      <c r="B333">
        <v>32.68</v>
      </c>
      <c r="C333" s="1">
        <v>43948</v>
      </c>
      <c r="D333">
        <v>22.36</v>
      </c>
      <c r="E333" s="1">
        <v>43948</v>
      </c>
      <c r="F333">
        <v>50.23</v>
      </c>
      <c r="G333" s="1">
        <v>43948</v>
      </c>
      <c r="H333">
        <v>27.28</v>
      </c>
      <c r="I333" s="1">
        <v>43948</v>
      </c>
      <c r="J333">
        <v>28.34</v>
      </c>
      <c r="K333" s="1">
        <v>43948</v>
      </c>
      <c r="L333">
        <v>21.5</v>
      </c>
      <c r="M333" s="1">
        <v>43948</v>
      </c>
      <c r="N333">
        <v>24.41</v>
      </c>
      <c r="O333" s="1">
        <v>43948</v>
      </c>
      <c r="P333">
        <v>17</v>
      </c>
      <c r="Q333" s="1">
        <v>43948</v>
      </c>
      <c r="R333">
        <v>27.97</v>
      </c>
      <c r="S333" s="30">
        <v>43948</v>
      </c>
      <c r="T333" s="3">
        <v>11.86</v>
      </c>
      <c r="U333" s="1">
        <v>43948</v>
      </c>
      <c r="V333">
        <v>10.29</v>
      </c>
      <c r="W333" s="107"/>
      <c r="X333" s="106"/>
    </row>
    <row r="334" spans="1:24" ht="15.6">
      <c r="A334" s="1">
        <v>43949</v>
      </c>
      <c r="B334">
        <v>32.78</v>
      </c>
      <c r="C334" s="1">
        <v>43949</v>
      </c>
      <c r="D334">
        <v>22.59</v>
      </c>
      <c r="E334" s="1">
        <v>43949</v>
      </c>
      <c r="F334">
        <v>49.8</v>
      </c>
      <c r="G334" s="1">
        <v>43949</v>
      </c>
      <c r="H334">
        <v>27.5276</v>
      </c>
      <c r="I334" s="1">
        <v>43949</v>
      </c>
      <c r="J334">
        <v>28.29</v>
      </c>
      <c r="K334" s="1">
        <v>43949</v>
      </c>
      <c r="L334">
        <v>21.59</v>
      </c>
      <c r="M334" s="1">
        <v>43949</v>
      </c>
      <c r="N334">
        <v>24.52</v>
      </c>
      <c r="O334" s="1">
        <v>43949</v>
      </c>
      <c r="P334">
        <v>17.329999999999998</v>
      </c>
      <c r="Q334" s="1">
        <v>43949</v>
      </c>
      <c r="R334">
        <v>28.03</v>
      </c>
      <c r="S334" s="30">
        <v>43949</v>
      </c>
      <c r="T334" s="3">
        <v>11.9</v>
      </c>
      <c r="U334" s="1">
        <v>43949</v>
      </c>
      <c r="V334">
        <v>10.3</v>
      </c>
      <c r="W334" s="107"/>
      <c r="X334" s="106"/>
    </row>
    <row r="335" spans="1:24" ht="15.6">
      <c r="A335" s="1">
        <v>43950</v>
      </c>
      <c r="B335">
        <v>32.880000000000003</v>
      </c>
      <c r="C335" s="1">
        <v>43950</v>
      </c>
      <c r="D335">
        <v>23.27</v>
      </c>
      <c r="E335" s="1">
        <v>43950</v>
      </c>
      <c r="F335">
        <v>50.76</v>
      </c>
      <c r="G335" s="1">
        <v>43950</v>
      </c>
      <c r="H335">
        <v>27.96</v>
      </c>
      <c r="I335" s="1">
        <v>43950</v>
      </c>
      <c r="J335">
        <v>28.78</v>
      </c>
      <c r="K335" s="1">
        <v>43950</v>
      </c>
      <c r="L335">
        <v>21.72</v>
      </c>
      <c r="M335" s="1">
        <v>43950</v>
      </c>
      <c r="N335">
        <v>24.61</v>
      </c>
      <c r="O335" s="1">
        <v>43950</v>
      </c>
      <c r="P335">
        <v>17.37</v>
      </c>
      <c r="Q335" s="1">
        <v>43950</v>
      </c>
      <c r="R335">
        <v>28.03</v>
      </c>
      <c r="S335" s="30">
        <v>43950</v>
      </c>
      <c r="T335" s="3">
        <v>11.94</v>
      </c>
      <c r="U335" s="1">
        <v>43950</v>
      </c>
      <c r="V335">
        <v>10.51</v>
      </c>
      <c r="W335" s="107"/>
      <c r="X335" s="106"/>
    </row>
    <row r="336" spans="1:24" ht="15.6">
      <c r="A336" s="1">
        <v>43951</v>
      </c>
      <c r="B336">
        <v>33</v>
      </c>
      <c r="C336" s="1">
        <v>43951</v>
      </c>
      <c r="D336">
        <v>22.57</v>
      </c>
      <c r="E336" s="1">
        <v>43951</v>
      </c>
      <c r="F336">
        <v>50.35</v>
      </c>
      <c r="G336" s="1">
        <v>43951</v>
      </c>
      <c r="H336">
        <v>27.49</v>
      </c>
      <c r="I336" s="1">
        <v>43951</v>
      </c>
      <c r="J336">
        <v>28.24</v>
      </c>
      <c r="K336" s="1">
        <v>43951</v>
      </c>
      <c r="L336">
        <v>21.8</v>
      </c>
      <c r="M336" s="1">
        <v>43951</v>
      </c>
      <c r="N336">
        <v>24.49</v>
      </c>
      <c r="O336" s="1">
        <v>43951</v>
      </c>
      <c r="P336">
        <v>17.32</v>
      </c>
      <c r="Q336" s="1">
        <v>43951</v>
      </c>
      <c r="R336">
        <v>28.07</v>
      </c>
      <c r="S336" s="30">
        <v>43951</v>
      </c>
      <c r="T336" s="3">
        <v>11.96</v>
      </c>
      <c r="U336" s="1">
        <v>43951</v>
      </c>
      <c r="V336">
        <v>10.46</v>
      </c>
      <c r="W336" s="107"/>
      <c r="X336" s="106"/>
    </row>
    <row r="337" spans="1:24" ht="15.6">
      <c r="A337" s="1">
        <v>43952</v>
      </c>
      <c r="B337">
        <v>33.159999999999997</v>
      </c>
      <c r="C337" s="1">
        <v>43952</v>
      </c>
      <c r="D337">
        <v>22.3322</v>
      </c>
      <c r="E337" s="1">
        <v>43952</v>
      </c>
      <c r="F337">
        <v>49.48</v>
      </c>
      <c r="G337" s="1">
        <v>43952</v>
      </c>
      <c r="H337">
        <v>27.14</v>
      </c>
      <c r="I337" s="1">
        <v>43952</v>
      </c>
      <c r="J337">
        <v>27.67</v>
      </c>
      <c r="K337" s="1">
        <v>43952</v>
      </c>
      <c r="L337">
        <v>21.84</v>
      </c>
      <c r="M337" s="1">
        <v>43952</v>
      </c>
      <c r="N337">
        <v>24.39</v>
      </c>
      <c r="O337" s="1">
        <v>43952</v>
      </c>
      <c r="P337">
        <v>17.14</v>
      </c>
      <c r="Q337" s="1">
        <v>43952</v>
      </c>
      <c r="R337">
        <v>28.08</v>
      </c>
      <c r="S337" s="30">
        <v>43952</v>
      </c>
      <c r="T337" s="3">
        <v>11.99</v>
      </c>
      <c r="U337" s="1">
        <v>43952</v>
      </c>
      <c r="V337">
        <v>10.26</v>
      </c>
      <c r="W337" s="107"/>
      <c r="X337" s="106"/>
    </row>
    <row r="338" spans="1:24" ht="15.6">
      <c r="A338" s="1">
        <v>43955</v>
      </c>
      <c r="B338">
        <v>33.07</v>
      </c>
      <c r="C338" s="1">
        <v>43955</v>
      </c>
      <c r="D338">
        <v>22.58</v>
      </c>
      <c r="E338" s="1">
        <v>43955</v>
      </c>
      <c r="F338">
        <v>49.84</v>
      </c>
      <c r="G338" s="1">
        <v>43955</v>
      </c>
      <c r="H338">
        <v>27.21</v>
      </c>
      <c r="I338" s="1">
        <v>43955</v>
      </c>
      <c r="J338">
        <v>27.9</v>
      </c>
      <c r="K338" s="1">
        <v>43955</v>
      </c>
      <c r="L338">
        <v>21.8</v>
      </c>
      <c r="M338" s="1">
        <v>43955</v>
      </c>
      <c r="N338">
        <v>24.39</v>
      </c>
      <c r="O338" s="1">
        <v>43955</v>
      </c>
      <c r="P338">
        <v>17.3</v>
      </c>
      <c r="Q338" s="1">
        <v>43955</v>
      </c>
      <c r="R338">
        <v>28.07</v>
      </c>
      <c r="S338" s="30">
        <v>43955</v>
      </c>
      <c r="T338" s="3">
        <v>11.95</v>
      </c>
      <c r="U338" s="1">
        <v>43955</v>
      </c>
      <c r="V338">
        <v>10.24</v>
      </c>
      <c r="W338" s="107"/>
      <c r="X338" s="106"/>
    </row>
    <row r="339" spans="1:24" ht="15.6">
      <c r="A339" s="1">
        <v>43956</v>
      </c>
      <c r="B339">
        <v>33.1</v>
      </c>
      <c r="C339" s="1">
        <v>43956</v>
      </c>
      <c r="D339">
        <v>22.69</v>
      </c>
      <c r="E339" s="1">
        <v>43956</v>
      </c>
      <c r="F339">
        <v>50.13</v>
      </c>
      <c r="G339" s="1">
        <v>43956</v>
      </c>
      <c r="H339">
        <v>27.2</v>
      </c>
      <c r="I339" s="1">
        <v>43956</v>
      </c>
      <c r="J339">
        <v>28.05</v>
      </c>
      <c r="K339" s="1">
        <v>43956</v>
      </c>
      <c r="L339">
        <v>21.83</v>
      </c>
      <c r="M339" s="1">
        <v>43956</v>
      </c>
      <c r="N339">
        <v>24.37</v>
      </c>
      <c r="O339" s="1">
        <v>43956</v>
      </c>
      <c r="P339">
        <v>17.36</v>
      </c>
      <c r="Q339" s="1">
        <v>43956</v>
      </c>
      <c r="R339">
        <v>28.09</v>
      </c>
      <c r="S339" s="30">
        <v>43956</v>
      </c>
      <c r="T339" s="3">
        <v>11.98</v>
      </c>
      <c r="U339" s="1">
        <v>43956</v>
      </c>
      <c r="V339">
        <v>10.28</v>
      </c>
      <c r="W339" s="107"/>
      <c r="X339" s="106"/>
    </row>
    <row r="340" spans="1:24" ht="15.6">
      <c r="A340" s="1">
        <v>43957</v>
      </c>
      <c r="B340">
        <v>33</v>
      </c>
      <c r="C340" s="1">
        <v>43957</v>
      </c>
      <c r="D340">
        <v>22.73</v>
      </c>
      <c r="E340" s="1">
        <v>43957</v>
      </c>
      <c r="F340">
        <v>50.13</v>
      </c>
      <c r="G340" s="1">
        <v>43957</v>
      </c>
      <c r="H340">
        <v>27.17</v>
      </c>
      <c r="I340" s="1">
        <v>43957</v>
      </c>
      <c r="J340">
        <v>28.18</v>
      </c>
      <c r="K340" s="1">
        <v>43957</v>
      </c>
      <c r="L340">
        <v>21.76</v>
      </c>
      <c r="M340" s="1">
        <v>43957</v>
      </c>
      <c r="N340">
        <v>24.09</v>
      </c>
      <c r="O340" s="1">
        <v>43957</v>
      </c>
      <c r="P340">
        <v>17.3</v>
      </c>
      <c r="Q340" s="1">
        <v>43957</v>
      </c>
      <c r="R340">
        <v>28.08</v>
      </c>
      <c r="S340" s="30">
        <v>43957</v>
      </c>
      <c r="T340" s="3">
        <v>11.94</v>
      </c>
      <c r="U340" s="1">
        <v>43957</v>
      </c>
      <c r="V340">
        <v>10.34</v>
      </c>
      <c r="W340" s="107"/>
      <c r="X340" s="106"/>
    </row>
    <row r="341" spans="1:24" ht="15.6">
      <c r="A341" s="1">
        <v>43958</v>
      </c>
      <c r="B341">
        <v>33.020000000000003</v>
      </c>
      <c r="C341" s="1">
        <v>43958</v>
      </c>
      <c r="D341">
        <v>22.707599999999999</v>
      </c>
      <c r="E341" s="1">
        <v>43958</v>
      </c>
      <c r="F341">
        <v>50.16</v>
      </c>
      <c r="G341" s="1">
        <v>43958</v>
      </c>
      <c r="H341">
        <v>27.3</v>
      </c>
      <c r="I341" s="1">
        <v>43958</v>
      </c>
      <c r="J341">
        <v>28.1</v>
      </c>
      <c r="K341" s="1">
        <v>43958</v>
      </c>
      <c r="L341">
        <v>21.85</v>
      </c>
      <c r="M341" s="1">
        <v>43958</v>
      </c>
      <c r="N341">
        <v>24.16</v>
      </c>
      <c r="O341" s="1">
        <v>43958</v>
      </c>
      <c r="P341">
        <v>17.25</v>
      </c>
      <c r="Q341" s="1">
        <v>43958</v>
      </c>
      <c r="R341">
        <v>28.12</v>
      </c>
      <c r="S341" s="30">
        <v>43958</v>
      </c>
      <c r="T341" s="3">
        <v>11.98</v>
      </c>
      <c r="U341" s="1">
        <v>43958</v>
      </c>
      <c r="V341">
        <v>10.33</v>
      </c>
      <c r="W341" s="107"/>
      <c r="X341" s="106"/>
    </row>
    <row r="342" spans="1:24" ht="15.6">
      <c r="A342" s="1">
        <v>43959</v>
      </c>
      <c r="B342">
        <v>33.03</v>
      </c>
      <c r="C342" s="1">
        <v>43959</v>
      </c>
      <c r="D342">
        <v>22.91</v>
      </c>
      <c r="E342" s="1">
        <v>43959</v>
      </c>
      <c r="F342">
        <v>50.75</v>
      </c>
      <c r="G342" s="1">
        <v>43959</v>
      </c>
      <c r="H342">
        <v>27.68</v>
      </c>
      <c r="I342" s="1">
        <v>43959</v>
      </c>
      <c r="J342">
        <v>28.52</v>
      </c>
      <c r="K342" s="1">
        <v>43959</v>
      </c>
      <c r="L342">
        <v>21.88</v>
      </c>
      <c r="M342" s="1">
        <v>43959</v>
      </c>
      <c r="N342">
        <v>23.99</v>
      </c>
      <c r="O342" s="1">
        <v>43959</v>
      </c>
      <c r="P342">
        <v>17.440000000000001</v>
      </c>
      <c r="Q342" s="1">
        <v>43959</v>
      </c>
      <c r="R342">
        <v>28.14</v>
      </c>
      <c r="S342" s="30">
        <v>43959</v>
      </c>
      <c r="T342" s="3">
        <v>11.97</v>
      </c>
      <c r="U342" s="1">
        <v>43959</v>
      </c>
      <c r="V342">
        <v>10.47</v>
      </c>
      <c r="W342" s="107"/>
      <c r="X342" s="106"/>
    </row>
    <row r="343" spans="1:24" ht="15.6">
      <c r="A343" s="1">
        <v>43962</v>
      </c>
      <c r="B343">
        <v>32.92</v>
      </c>
      <c r="C343" s="1">
        <v>43962</v>
      </c>
      <c r="D343">
        <v>23.19</v>
      </c>
      <c r="E343" s="1">
        <v>43962</v>
      </c>
      <c r="F343">
        <v>51.1</v>
      </c>
      <c r="G343" s="1">
        <v>43962</v>
      </c>
      <c r="H343">
        <v>27.81</v>
      </c>
      <c r="I343" s="1">
        <v>43962</v>
      </c>
      <c r="J343">
        <v>28.56</v>
      </c>
      <c r="K343" s="1">
        <v>43962</v>
      </c>
      <c r="L343">
        <v>21.81</v>
      </c>
      <c r="M343" s="1">
        <v>43962</v>
      </c>
      <c r="N343">
        <v>23.83</v>
      </c>
      <c r="O343" s="1">
        <v>43962</v>
      </c>
      <c r="P343">
        <v>17.3</v>
      </c>
      <c r="Q343" s="1">
        <v>43962</v>
      </c>
      <c r="R343">
        <v>28.12</v>
      </c>
      <c r="S343" s="30">
        <v>43962</v>
      </c>
      <c r="T343" s="3">
        <v>11.95</v>
      </c>
      <c r="U343" s="1">
        <v>43962</v>
      </c>
      <c r="V343">
        <v>10.51</v>
      </c>
      <c r="W343" s="107"/>
      <c r="X343" s="106"/>
    </row>
    <row r="344" spans="1:24" ht="15.6">
      <c r="A344" s="1">
        <v>43963</v>
      </c>
      <c r="B344">
        <v>32.96</v>
      </c>
      <c r="C344" s="1">
        <v>43963</v>
      </c>
      <c r="D344">
        <v>22.84</v>
      </c>
      <c r="E344" s="1">
        <v>43963</v>
      </c>
      <c r="F344">
        <v>50.24</v>
      </c>
      <c r="G344" s="1">
        <v>43963</v>
      </c>
      <c r="H344">
        <v>27.49</v>
      </c>
      <c r="I344" s="1">
        <v>43963</v>
      </c>
      <c r="J344">
        <v>28.5</v>
      </c>
      <c r="K344" s="1">
        <v>43963</v>
      </c>
      <c r="L344">
        <v>21.8</v>
      </c>
      <c r="M344" s="1">
        <v>43963</v>
      </c>
      <c r="N344">
        <v>24.1</v>
      </c>
      <c r="O344" s="1">
        <v>43963</v>
      </c>
      <c r="P344">
        <v>17.43</v>
      </c>
      <c r="Q344" s="1">
        <v>43963</v>
      </c>
      <c r="R344">
        <v>28.13</v>
      </c>
      <c r="S344" s="30">
        <v>43963</v>
      </c>
      <c r="T344" s="3">
        <v>11.97</v>
      </c>
      <c r="U344" s="1">
        <v>43963</v>
      </c>
      <c r="V344">
        <v>10.42</v>
      </c>
      <c r="W344" s="107"/>
      <c r="X344" s="106"/>
    </row>
    <row r="345" spans="1:24" ht="15.6">
      <c r="A345" s="1">
        <v>43964</v>
      </c>
      <c r="B345">
        <v>32.950000000000003</v>
      </c>
      <c r="C345" s="1">
        <v>43964</v>
      </c>
      <c r="D345">
        <v>22.316700000000001</v>
      </c>
      <c r="E345" s="1">
        <v>43964</v>
      </c>
      <c r="F345">
        <v>49.49</v>
      </c>
      <c r="G345" s="1">
        <v>43964</v>
      </c>
      <c r="H345">
        <v>27.39</v>
      </c>
      <c r="I345" s="1">
        <v>43964</v>
      </c>
      <c r="J345">
        <v>28.52</v>
      </c>
      <c r="K345" s="1">
        <v>43964</v>
      </c>
      <c r="L345">
        <v>21.71</v>
      </c>
      <c r="M345" s="1">
        <v>43964</v>
      </c>
      <c r="N345">
        <v>24.12</v>
      </c>
      <c r="O345" s="1">
        <v>43964</v>
      </c>
      <c r="P345">
        <v>17.239999999999998</v>
      </c>
      <c r="Q345" s="1">
        <v>43964</v>
      </c>
      <c r="R345">
        <v>28.1</v>
      </c>
      <c r="S345" s="30">
        <v>43964</v>
      </c>
      <c r="T345" s="3">
        <v>11.96</v>
      </c>
      <c r="U345" s="1">
        <v>43964</v>
      </c>
      <c r="V345">
        <v>10.46</v>
      </c>
      <c r="W345" s="107"/>
      <c r="X345" s="106"/>
    </row>
    <row r="346" spans="1:24" ht="15.6">
      <c r="A346" s="1">
        <v>43965</v>
      </c>
      <c r="B346">
        <v>32.99</v>
      </c>
      <c r="C346" s="1">
        <v>43965</v>
      </c>
      <c r="D346">
        <v>22.34</v>
      </c>
      <c r="E346" s="1">
        <v>43965</v>
      </c>
      <c r="F346">
        <v>49.88</v>
      </c>
      <c r="G346" s="1">
        <v>43965</v>
      </c>
      <c r="H346">
        <v>27.03</v>
      </c>
      <c r="I346" s="1">
        <v>43965</v>
      </c>
      <c r="J346">
        <v>28.54</v>
      </c>
      <c r="K346" s="1">
        <v>43965</v>
      </c>
      <c r="L346">
        <v>21.73</v>
      </c>
      <c r="M346" s="1">
        <v>43965</v>
      </c>
      <c r="N346">
        <v>24.22</v>
      </c>
      <c r="O346" s="1">
        <v>43965</v>
      </c>
      <c r="P346">
        <v>17.22</v>
      </c>
      <c r="Q346" s="1">
        <v>43965</v>
      </c>
      <c r="R346">
        <v>28.11</v>
      </c>
      <c r="S346" s="30">
        <v>43965</v>
      </c>
      <c r="T346" s="3">
        <v>11.96</v>
      </c>
      <c r="U346" s="1">
        <v>43965</v>
      </c>
      <c r="V346">
        <v>10.46</v>
      </c>
      <c r="W346" s="107"/>
      <c r="X346" s="106"/>
    </row>
    <row r="347" spans="1:24" ht="15.6">
      <c r="A347" s="1">
        <v>43966</v>
      </c>
      <c r="B347">
        <v>33.020000000000003</v>
      </c>
      <c r="C347" s="1">
        <v>43966</v>
      </c>
      <c r="D347">
        <v>22.471299999999999</v>
      </c>
      <c r="E347" s="1">
        <v>43966</v>
      </c>
      <c r="F347">
        <v>50.29</v>
      </c>
      <c r="G347" s="1">
        <v>43966</v>
      </c>
      <c r="H347">
        <v>27.15</v>
      </c>
      <c r="I347" s="1">
        <v>43966</v>
      </c>
      <c r="J347">
        <v>28.23</v>
      </c>
      <c r="K347" s="1">
        <v>43966</v>
      </c>
      <c r="L347">
        <v>21.6</v>
      </c>
      <c r="M347" s="1">
        <v>43966</v>
      </c>
      <c r="N347">
        <v>24.4</v>
      </c>
      <c r="O347" s="1">
        <v>43966</v>
      </c>
      <c r="P347">
        <v>17.12</v>
      </c>
      <c r="Q347" s="1">
        <v>43966</v>
      </c>
      <c r="R347">
        <v>28.11</v>
      </c>
      <c r="S347" s="30">
        <v>43966</v>
      </c>
      <c r="T347" s="3">
        <v>11.96</v>
      </c>
      <c r="U347" s="1">
        <v>43966</v>
      </c>
      <c r="V347">
        <v>10.43</v>
      </c>
      <c r="W347" s="107"/>
      <c r="X347" s="106"/>
    </row>
    <row r="348" spans="1:24" ht="15.6">
      <c r="A348" s="1">
        <v>43970</v>
      </c>
      <c r="B348">
        <v>32.92</v>
      </c>
      <c r="C348" s="1">
        <v>43970</v>
      </c>
      <c r="D348">
        <v>22.77</v>
      </c>
      <c r="E348" s="1">
        <v>43970</v>
      </c>
      <c r="F348">
        <v>50.7</v>
      </c>
      <c r="G348" s="1">
        <v>43970</v>
      </c>
      <c r="H348">
        <v>27.52</v>
      </c>
      <c r="I348" s="1">
        <v>43970</v>
      </c>
      <c r="J348">
        <v>28.74</v>
      </c>
      <c r="K348" s="1">
        <v>43970</v>
      </c>
      <c r="L348">
        <v>21.66</v>
      </c>
      <c r="M348" s="1">
        <v>43970</v>
      </c>
      <c r="N348">
        <v>24.57</v>
      </c>
      <c r="O348" s="1">
        <v>43970</v>
      </c>
      <c r="P348">
        <v>16.96</v>
      </c>
      <c r="Q348" s="1">
        <v>43970</v>
      </c>
      <c r="R348">
        <v>28.09</v>
      </c>
      <c r="S348" s="30">
        <v>43970</v>
      </c>
      <c r="T348" s="3">
        <v>11.96</v>
      </c>
      <c r="U348" s="1">
        <v>43970</v>
      </c>
      <c r="V348">
        <v>10.55</v>
      </c>
      <c r="W348" s="107"/>
      <c r="X348" s="106"/>
    </row>
    <row r="349" spans="1:24" ht="15.6">
      <c r="A349" s="1">
        <v>43971</v>
      </c>
      <c r="B349">
        <v>32.950000000000003</v>
      </c>
      <c r="C349" s="1">
        <v>43971</v>
      </c>
      <c r="D349">
        <v>22.945</v>
      </c>
      <c r="E349" s="1">
        <v>43971</v>
      </c>
      <c r="F349">
        <v>51.43</v>
      </c>
      <c r="G349" s="1">
        <v>43971</v>
      </c>
      <c r="H349">
        <v>28</v>
      </c>
      <c r="I349" s="1">
        <v>43971</v>
      </c>
      <c r="J349">
        <v>29.05</v>
      </c>
      <c r="K349" s="1">
        <v>43971</v>
      </c>
      <c r="L349">
        <v>21.77</v>
      </c>
      <c r="M349" s="1">
        <v>43971</v>
      </c>
      <c r="N349">
        <v>24.82</v>
      </c>
      <c r="O349" s="1">
        <v>43971</v>
      </c>
      <c r="P349">
        <v>17.54</v>
      </c>
      <c r="Q349" s="1">
        <v>43971</v>
      </c>
      <c r="R349">
        <v>28.1</v>
      </c>
      <c r="S349" s="30">
        <v>43971</v>
      </c>
      <c r="T349" s="3">
        <v>12.01</v>
      </c>
      <c r="U349" s="1">
        <v>43971</v>
      </c>
      <c r="V349">
        <v>10.72</v>
      </c>
      <c r="W349" s="107"/>
      <c r="X349" s="106"/>
    </row>
    <row r="350" spans="1:24" ht="15.6">
      <c r="A350" s="1">
        <v>43972</v>
      </c>
      <c r="B350">
        <v>33.020000000000003</v>
      </c>
      <c r="C350" s="1">
        <v>43972</v>
      </c>
      <c r="D350">
        <v>22.767199999999999</v>
      </c>
      <c r="E350" s="1">
        <v>43972</v>
      </c>
      <c r="F350">
        <v>51.28</v>
      </c>
      <c r="G350" s="1">
        <v>43972</v>
      </c>
      <c r="H350">
        <v>27.85</v>
      </c>
      <c r="I350" s="1">
        <v>43972</v>
      </c>
      <c r="J350">
        <v>28.76</v>
      </c>
      <c r="K350" s="1">
        <v>43972</v>
      </c>
      <c r="L350">
        <v>21.81</v>
      </c>
      <c r="M350" s="1">
        <v>43972</v>
      </c>
      <c r="N350">
        <v>24.8</v>
      </c>
      <c r="O350" s="1">
        <v>43972</v>
      </c>
      <c r="P350">
        <v>17.489999999999998</v>
      </c>
      <c r="Q350" s="1">
        <v>43972</v>
      </c>
      <c r="R350">
        <v>28.1</v>
      </c>
      <c r="S350" s="30">
        <v>43972</v>
      </c>
      <c r="T350" s="3">
        <v>12.03</v>
      </c>
      <c r="U350" s="1">
        <v>43972</v>
      </c>
      <c r="V350">
        <v>10.67</v>
      </c>
      <c r="W350" s="107"/>
      <c r="X350" s="106"/>
    </row>
    <row r="351" spans="1:24" ht="15.6">
      <c r="A351" s="1">
        <v>43973</v>
      </c>
      <c r="B351">
        <v>33.08</v>
      </c>
      <c r="C351" s="1">
        <v>43973</v>
      </c>
      <c r="D351">
        <v>22.615500000000001</v>
      </c>
      <c r="E351" s="1">
        <v>43973</v>
      </c>
      <c r="F351">
        <v>51.5</v>
      </c>
      <c r="G351" s="1">
        <v>43973</v>
      </c>
      <c r="H351">
        <v>27.9</v>
      </c>
      <c r="I351" s="1">
        <v>43973</v>
      </c>
      <c r="J351">
        <v>28.29</v>
      </c>
      <c r="K351" s="1">
        <v>43973</v>
      </c>
      <c r="L351">
        <v>21.8</v>
      </c>
      <c r="M351" s="1">
        <v>43973</v>
      </c>
      <c r="N351">
        <v>24.73</v>
      </c>
      <c r="O351" s="1">
        <v>43973</v>
      </c>
      <c r="P351">
        <v>17.607099999999999</v>
      </c>
      <c r="Q351" s="1">
        <v>43973</v>
      </c>
      <c r="R351">
        <v>28.06</v>
      </c>
      <c r="S351" s="30">
        <v>43973</v>
      </c>
      <c r="T351" s="3">
        <v>12.07</v>
      </c>
      <c r="U351" s="1">
        <v>43973</v>
      </c>
      <c r="V351">
        <v>10.49</v>
      </c>
      <c r="W351" s="107"/>
      <c r="X351" s="106"/>
    </row>
    <row r="352" spans="1:24" ht="15.6">
      <c r="A352" s="1">
        <v>43976</v>
      </c>
      <c r="B352">
        <v>33.14</v>
      </c>
      <c r="C352" s="1">
        <v>43976</v>
      </c>
      <c r="D352">
        <v>22.87</v>
      </c>
      <c r="E352" s="1">
        <v>43976</v>
      </c>
      <c r="F352">
        <v>52.38</v>
      </c>
      <c r="G352" s="1">
        <v>43976</v>
      </c>
      <c r="H352">
        <v>28.42</v>
      </c>
      <c r="I352" s="1">
        <v>43976</v>
      </c>
      <c r="J352">
        <v>28.98</v>
      </c>
      <c r="K352" s="1">
        <v>43976</v>
      </c>
      <c r="L352">
        <v>21.85</v>
      </c>
      <c r="M352" s="1">
        <v>43976</v>
      </c>
      <c r="N352">
        <v>25.07</v>
      </c>
      <c r="O352" s="1">
        <v>43976</v>
      </c>
      <c r="P352">
        <v>17.61</v>
      </c>
      <c r="Q352" s="1">
        <v>43976</v>
      </c>
      <c r="R352">
        <v>28.06</v>
      </c>
      <c r="S352" s="30">
        <v>43976</v>
      </c>
      <c r="T352" s="3">
        <v>12.1</v>
      </c>
      <c r="U352" s="1">
        <v>43976</v>
      </c>
      <c r="V352">
        <v>10.63</v>
      </c>
      <c r="W352" s="107"/>
      <c r="X352" s="106"/>
    </row>
    <row r="353" spans="1:24" ht="15.6">
      <c r="A353" s="1">
        <v>43977</v>
      </c>
      <c r="B353">
        <v>33.07</v>
      </c>
      <c r="C353" s="1">
        <v>43977</v>
      </c>
      <c r="D353">
        <v>23.01</v>
      </c>
      <c r="E353" s="1">
        <v>43977</v>
      </c>
      <c r="F353">
        <v>51.42</v>
      </c>
      <c r="G353" s="1">
        <v>43977</v>
      </c>
      <c r="H353">
        <v>28.4314</v>
      </c>
      <c r="I353" s="1">
        <v>43977</v>
      </c>
      <c r="J353">
        <v>28.59</v>
      </c>
      <c r="K353" s="1">
        <v>43977</v>
      </c>
      <c r="L353">
        <v>21.9</v>
      </c>
      <c r="M353" s="1">
        <v>43977</v>
      </c>
      <c r="N353">
        <v>24.73</v>
      </c>
      <c r="O353" s="1">
        <v>43977</v>
      </c>
      <c r="P353">
        <v>17.59</v>
      </c>
      <c r="Q353" s="1">
        <v>43977</v>
      </c>
      <c r="R353">
        <v>28.06</v>
      </c>
      <c r="S353" s="30">
        <v>43977</v>
      </c>
      <c r="T353" s="3">
        <v>12.08</v>
      </c>
      <c r="U353" s="1">
        <v>43977</v>
      </c>
      <c r="V353">
        <v>10.65</v>
      </c>
      <c r="W353" s="107"/>
      <c r="X353" s="106"/>
    </row>
    <row r="354" spans="1:24" ht="15.6">
      <c r="A354" s="1">
        <v>43978</v>
      </c>
      <c r="B354">
        <v>33.049999999999997</v>
      </c>
      <c r="C354" s="1">
        <v>43978</v>
      </c>
      <c r="D354">
        <v>23.21</v>
      </c>
      <c r="E354" s="1">
        <v>43978</v>
      </c>
      <c r="F354">
        <v>52.06</v>
      </c>
      <c r="G354" s="1">
        <v>43978</v>
      </c>
      <c r="H354">
        <v>28.54</v>
      </c>
      <c r="I354" s="1">
        <v>43978</v>
      </c>
      <c r="J354">
        <v>28.56</v>
      </c>
      <c r="K354" s="1">
        <v>43978</v>
      </c>
      <c r="L354">
        <v>21.9</v>
      </c>
      <c r="M354" s="1">
        <v>43978</v>
      </c>
      <c r="N354">
        <v>24.81</v>
      </c>
      <c r="O354" s="1">
        <v>43978</v>
      </c>
      <c r="P354">
        <v>17.8</v>
      </c>
      <c r="Q354" s="1">
        <v>43978</v>
      </c>
      <c r="R354">
        <v>28.09</v>
      </c>
      <c r="S354" s="30">
        <v>43978</v>
      </c>
      <c r="T354" s="3">
        <v>12.08</v>
      </c>
      <c r="U354" s="1">
        <v>43978</v>
      </c>
      <c r="V354">
        <v>10.55</v>
      </c>
      <c r="W354" s="107"/>
      <c r="X354" s="106"/>
    </row>
    <row r="355" spans="1:24" ht="15.6">
      <c r="A355" s="1">
        <v>43979</v>
      </c>
      <c r="B355">
        <v>33</v>
      </c>
      <c r="C355" s="1">
        <v>43979</v>
      </c>
      <c r="D355">
        <v>23.1966</v>
      </c>
      <c r="E355" s="1">
        <v>43979</v>
      </c>
      <c r="F355">
        <v>52.03</v>
      </c>
      <c r="G355" s="1">
        <v>43979</v>
      </c>
      <c r="H355">
        <v>28.83</v>
      </c>
      <c r="I355" s="1">
        <v>43979</v>
      </c>
      <c r="J355">
        <v>28.44</v>
      </c>
      <c r="K355" s="1">
        <v>43979</v>
      </c>
      <c r="L355">
        <v>21.81</v>
      </c>
      <c r="M355" s="1">
        <v>43979</v>
      </c>
      <c r="N355">
        <v>24.84</v>
      </c>
      <c r="O355" s="1">
        <v>43979</v>
      </c>
      <c r="P355">
        <v>17.75</v>
      </c>
      <c r="Q355" s="1">
        <v>43979</v>
      </c>
      <c r="R355">
        <v>28.09</v>
      </c>
      <c r="S355" s="30">
        <v>43979</v>
      </c>
      <c r="T355" s="3">
        <v>12.07</v>
      </c>
      <c r="U355" s="1">
        <v>43979</v>
      </c>
      <c r="V355">
        <v>10.56</v>
      </c>
      <c r="W355" s="107"/>
      <c r="X355" s="106"/>
    </row>
    <row r="356" spans="1:24" ht="15.6">
      <c r="A356" s="1">
        <v>43980</v>
      </c>
      <c r="B356">
        <v>33.049999999999997</v>
      </c>
      <c r="C356" s="1">
        <v>43980</v>
      </c>
      <c r="D356">
        <v>23</v>
      </c>
      <c r="E356" s="1">
        <v>43980</v>
      </c>
      <c r="F356">
        <v>52.23</v>
      </c>
      <c r="G356" s="1">
        <v>43980</v>
      </c>
      <c r="H356">
        <v>28.79</v>
      </c>
      <c r="I356" s="1">
        <v>43980</v>
      </c>
      <c r="J356">
        <v>28.91</v>
      </c>
      <c r="K356" s="1">
        <v>43980</v>
      </c>
      <c r="L356">
        <v>21.95</v>
      </c>
      <c r="M356" s="1">
        <v>43980</v>
      </c>
      <c r="N356">
        <v>24.93</v>
      </c>
      <c r="O356" s="1">
        <v>43980</v>
      </c>
      <c r="P356">
        <v>17.72</v>
      </c>
      <c r="Q356" s="1">
        <v>43980</v>
      </c>
      <c r="R356">
        <v>28.08</v>
      </c>
      <c r="S356" s="30">
        <v>43980</v>
      </c>
      <c r="T356" s="3">
        <v>12.08</v>
      </c>
      <c r="U356" s="1">
        <v>43980</v>
      </c>
      <c r="V356">
        <v>10.7</v>
      </c>
      <c r="W356" s="107"/>
      <c r="X356" s="106"/>
    </row>
    <row r="357" spans="1:24" ht="15.6">
      <c r="A357" s="1">
        <v>43983</v>
      </c>
      <c r="B357">
        <v>33.07</v>
      </c>
      <c r="C357" s="1">
        <v>43983</v>
      </c>
      <c r="D357">
        <v>23.12</v>
      </c>
      <c r="E357" s="1">
        <v>43983</v>
      </c>
      <c r="F357">
        <v>51.7</v>
      </c>
      <c r="G357" s="1">
        <v>43983</v>
      </c>
      <c r="H357">
        <v>29</v>
      </c>
      <c r="I357" s="1">
        <v>43983</v>
      </c>
      <c r="J357">
        <v>29.14</v>
      </c>
      <c r="K357" s="1">
        <v>43983</v>
      </c>
      <c r="L357">
        <v>21.96</v>
      </c>
      <c r="M357" s="1">
        <v>43983</v>
      </c>
      <c r="N357">
        <v>24.95</v>
      </c>
      <c r="O357" s="1">
        <v>43983</v>
      </c>
      <c r="P357">
        <v>17.91</v>
      </c>
      <c r="Q357" s="1">
        <v>43983</v>
      </c>
      <c r="R357">
        <v>28.08</v>
      </c>
      <c r="S357" s="30">
        <v>43983</v>
      </c>
      <c r="T357" s="3">
        <v>12.09</v>
      </c>
      <c r="U357" s="1">
        <v>43983</v>
      </c>
      <c r="V357">
        <v>10.76</v>
      </c>
      <c r="W357" s="107"/>
      <c r="X357" s="106"/>
    </row>
    <row r="358" spans="1:24" ht="15.6">
      <c r="A358" s="1">
        <v>43984</v>
      </c>
      <c r="B358">
        <v>33.090000000000003</v>
      </c>
      <c r="C358" s="1">
        <v>43984</v>
      </c>
      <c r="D358">
        <v>23.4115</v>
      </c>
      <c r="E358" s="1">
        <v>43984</v>
      </c>
      <c r="F358">
        <v>51.93</v>
      </c>
      <c r="G358" s="1">
        <v>43984</v>
      </c>
      <c r="H358">
        <v>29.14</v>
      </c>
      <c r="I358" s="1">
        <v>43984</v>
      </c>
      <c r="J358">
        <v>29.72</v>
      </c>
      <c r="K358" s="1">
        <v>43984</v>
      </c>
      <c r="L358">
        <v>22.01</v>
      </c>
      <c r="M358" s="1">
        <v>43984</v>
      </c>
      <c r="N358">
        <v>25.06</v>
      </c>
      <c r="O358" s="1">
        <v>43984</v>
      </c>
      <c r="P358">
        <v>17.940000000000001</v>
      </c>
      <c r="Q358" s="1">
        <v>43984</v>
      </c>
      <c r="R358">
        <v>28.11</v>
      </c>
      <c r="S358" s="30">
        <v>43984</v>
      </c>
      <c r="T358" s="3">
        <v>12.11</v>
      </c>
      <c r="U358" s="1">
        <v>43984</v>
      </c>
      <c r="V358">
        <v>10.93</v>
      </c>
      <c r="W358" s="107"/>
      <c r="X358" s="106"/>
    </row>
    <row r="359" spans="1:24" ht="15.6">
      <c r="A359" s="1">
        <v>43985</v>
      </c>
      <c r="B359">
        <v>33</v>
      </c>
      <c r="C359" s="1">
        <v>43985</v>
      </c>
      <c r="D359">
        <v>23.66</v>
      </c>
      <c r="E359" s="1">
        <v>43985</v>
      </c>
      <c r="F359">
        <v>52.51</v>
      </c>
      <c r="G359" s="1">
        <v>43985</v>
      </c>
      <c r="H359">
        <v>29.76</v>
      </c>
      <c r="I359" s="1">
        <v>43985</v>
      </c>
      <c r="J359">
        <v>30.34</v>
      </c>
      <c r="K359" s="1">
        <v>43985</v>
      </c>
      <c r="L359">
        <v>22.03</v>
      </c>
      <c r="M359" s="1">
        <v>43985</v>
      </c>
      <c r="N359">
        <v>25.01</v>
      </c>
      <c r="O359" s="1">
        <v>43985</v>
      </c>
      <c r="P359">
        <v>18.260000000000002</v>
      </c>
      <c r="Q359" s="1">
        <v>43985</v>
      </c>
      <c r="R359">
        <v>28.1</v>
      </c>
      <c r="S359" s="30">
        <v>43985</v>
      </c>
      <c r="T359" s="3">
        <v>12.1</v>
      </c>
      <c r="U359" s="1">
        <v>43985</v>
      </c>
      <c r="V359">
        <v>11.08</v>
      </c>
      <c r="W359" s="107"/>
      <c r="X359" s="106"/>
    </row>
    <row r="360" spans="1:24" ht="15.6">
      <c r="A360" s="1">
        <v>43986</v>
      </c>
      <c r="B360">
        <v>32.909999999999997</v>
      </c>
      <c r="C360" s="1">
        <v>43986</v>
      </c>
      <c r="D360">
        <v>23.55</v>
      </c>
      <c r="E360" s="1">
        <v>43986</v>
      </c>
      <c r="F360">
        <v>52.37</v>
      </c>
      <c r="G360" s="1">
        <v>43986</v>
      </c>
      <c r="H360">
        <v>29.62</v>
      </c>
      <c r="I360" s="1">
        <v>43986</v>
      </c>
      <c r="J360">
        <v>29.94</v>
      </c>
      <c r="K360" s="1">
        <v>43986</v>
      </c>
      <c r="L360">
        <v>22.05</v>
      </c>
      <c r="M360" s="1">
        <v>43986</v>
      </c>
      <c r="N360">
        <v>24.97</v>
      </c>
      <c r="O360" s="1">
        <v>43986</v>
      </c>
      <c r="P360">
        <v>18.010000000000002</v>
      </c>
      <c r="Q360" s="1">
        <v>43986</v>
      </c>
      <c r="R360">
        <v>28.09</v>
      </c>
      <c r="S360" s="30">
        <v>43986</v>
      </c>
      <c r="T360" s="3">
        <v>12.08</v>
      </c>
      <c r="U360" s="1">
        <v>43986</v>
      </c>
      <c r="V360">
        <v>11.04</v>
      </c>
      <c r="W360" s="107"/>
      <c r="X360" s="106"/>
    </row>
    <row r="361" spans="1:24" ht="15.6">
      <c r="A361" s="1">
        <v>43987</v>
      </c>
      <c r="B361">
        <v>32.79</v>
      </c>
      <c r="C361" s="1">
        <v>43987</v>
      </c>
      <c r="D361">
        <v>24.06</v>
      </c>
      <c r="E361" s="1">
        <v>43987</v>
      </c>
      <c r="F361">
        <v>53.57</v>
      </c>
      <c r="G361" s="1">
        <v>43987</v>
      </c>
      <c r="H361">
        <v>29.99</v>
      </c>
      <c r="I361" s="1">
        <v>43987</v>
      </c>
      <c r="J361">
        <v>30.58</v>
      </c>
      <c r="K361" s="1">
        <v>43987</v>
      </c>
      <c r="L361">
        <v>22</v>
      </c>
      <c r="M361" s="1">
        <v>43987</v>
      </c>
      <c r="N361">
        <v>25.09</v>
      </c>
      <c r="O361" s="1">
        <v>43987</v>
      </c>
      <c r="P361">
        <v>18.37</v>
      </c>
      <c r="Q361" s="1">
        <v>43987</v>
      </c>
      <c r="R361">
        <v>28.13</v>
      </c>
      <c r="S361" s="30">
        <v>43987</v>
      </c>
      <c r="T361" s="3">
        <v>12.08</v>
      </c>
      <c r="U361" s="1">
        <v>43987</v>
      </c>
      <c r="V361">
        <v>11.19</v>
      </c>
      <c r="W361" s="107"/>
      <c r="X361" s="106"/>
    </row>
    <row r="362" spans="1:24" ht="15.6">
      <c r="A362" s="1">
        <v>43990</v>
      </c>
      <c r="B362">
        <v>32.979999999999997</v>
      </c>
      <c r="C362" s="1">
        <v>43990</v>
      </c>
      <c r="D362">
        <v>24.1736</v>
      </c>
      <c r="E362" s="1">
        <v>43990</v>
      </c>
      <c r="F362">
        <v>53.84</v>
      </c>
      <c r="G362" s="1">
        <v>43990</v>
      </c>
      <c r="H362">
        <v>30.14</v>
      </c>
      <c r="I362" s="1">
        <v>43990</v>
      </c>
      <c r="J362">
        <v>30.61</v>
      </c>
      <c r="K362" s="1">
        <v>43990</v>
      </c>
      <c r="L362">
        <v>22.15</v>
      </c>
      <c r="M362" s="1">
        <v>43990</v>
      </c>
      <c r="N362">
        <v>25.16</v>
      </c>
      <c r="O362" s="1">
        <v>43990</v>
      </c>
      <c r="P362">
        <v>18.37</v>
      </c>
      <c r="Q362" s="1">
        <v>43990</v>
      </c>
      <c r="R362">
        <v>28.17</v>
      </c>
      <c r="S362" s="30">
        <v>43990</v>
      </c>
      <c r="T362" s="3">
        <v>12.14</v>
      </c>
      <c r="U362" s="1">
        <v>43990</v>
      </c>
      <c r="V362">
        <v>11.17</v>
      </c>
      <c r="W362" s="107"/>
      <c r="X362" s="106"/>
    </row>
    <row r="363" spans="1:24" ht="15.6">
      <c r="A363" s="1">
        <v>43991</v>
      </c>
      <c r="B363">
        <v>33.119999999999997</v>
      </c>
      <c r="C363" s="1">
        <v>43991</v>
      </c>
      <c r="D363">
        <v>24</v>
      </c>
      <c r="E363" s="1">
        <v>43991</v>
      </c>
      <c r="F363">
        <v>53.62</v>
      </c>
      <c r="G363" s="1">
        <v>43991</v>
      </c>
      <c r="H363">
        <v>29.884599999999999</v>
      </c>
      <c r="I363" s="1">
        <v>43991</v>
      </c>
      <c r="J363">
        <v>30.47</v>
      </c>
      <c r="K363" s="1">
        <v>43991</v>
      </c>
      <c r="L363">
        <v>22.21</v>
      </c>
      <c r="M363" s="1">
        <v>43991</v>
      </c>
      <c r="N363">
        <v>25.12</v>
      </c>
      <c r="O363" s="1">
        <v>43991</v>
      </c>
      <c r="P363">
        <v>18.02</v>
      </c>
      <c r="Q363" s="1">
        <v>43991</v>
      </c>
      <c r="R363">
        <v>28.16</v>
      </c>
      <c r="S363" s="30">
        <v>43991</v>
      </c>
      <c r="T363" s="3">
        <v>12.17</v>
      </c>
      <c r="U363" s="1">
        <v>43991</v>
      </c>
      <c r="V363">
        <v>11.14</v>
      </c>
      <c r="W363" s="107"/>
      <c r="X363" s="106"/>
    </row>
    <row r="364" spans="1:24" ht="15.6">
      <c r="A364" s="1">
        <v>43992</v>
      </c>
      <c r="B364">
        <v>33.270000000000003</v>
      </c>
      <c r="C364" s="1">
        <v>43992</v>
      </c>
      <c r="D364">
        <v>23.8</v>
      </c>
      <c r="E364" s="1">
        <v>43992</v>
      </c>
      <c r="F364">
        <v>53.32</v>
      </c>
      <c r="G364" s="1">
        <v>43992</v>
      </c>
      <c r="H364">
        <v>29.79</v>
      </c>
      <c r="I364" s="1">
        <v>43992</v>
      </c>
      <c r="J364">
        <v>30.7</v>
      </c>
      <c r="K364" s="1">
        <v>43992</v>
      </c>
      <c r="L364">
        <v>22.28</v>
      </c>
      <c r="M364" s="1">
        <v>43992</v>
      </c>
      <c r="N364">
        <v>25.27</v>
      </c>
      <c r="O364" s="1">
        <v>43992</v>
      </c>
      <c r="P364">
        <v>18</v>
      </c>
      <c r="Q364" s="1">
        <v>43992</v>
      </c>
      <c r="R364">
        <v>28.21</v>
      </c>
      <c r="S364" s="30">
        <v>43992</v>
      </c>
      <c r="T364" s="3">
        <v>12.22</v>
      </c>
      <c r="U364" s="1">
        <v>43992</v>
      </c>
      <c r="V364">
        <v>11.22</v>
      </c>
      <c r="W364" s="107"/>
      <c r="X364" s="106"/>
    </row>
    <row r="365" spans="1:24" ht="15.6">
      <c r="A365" s="1">
        <v>43993</v>
      </c>
      <c r="B365">
        <v>33.33</v>
      </c>
      <c r="C365" s="1">
        <v>43993</v>
      </c>
      <c r="D365">
        <v>22.86</v>
      </c>
      <c r="E365" s="1">
        <v>43993</v>
      </c>
      <c r="F365">
        <v>51.02</v>
      </c>
      <c r="G365" s="1">
        <v>43993</v>
      </c>
      <c r="H365">
        <v>28.64</v>
      </c>
      <c r="I365" s="1">
        <v>43993</v>
      </c>
      <c r="J365">
        <v>29.55</v>
      </c>
      <c r="K365" s="1">
        <v>43993</v>
      </c>
      <c r="L365">
        <v>22.27</v>
      </c>
      <c r="M365" s="1">
        <v>43993</v>
      </c>
      <c r="N365">
        <v>24.99</v>
      </c>
      <c r="O365" s="1">
        <v>43993</v>
      </c>
      <c r="P365">
        <v>17.75</v>
      </c>
      <c r="Q365" s="1">
        <v>43993</v>
      </c>
      <c r="R365">
        <v>28.18</v>
      </c>
      <c r="S365" s="30">
        <v>43993</v>
      </c>
      <c r="T365" s="3">
        <v>12.21</v>
      </c>
      <c r="U365" s="1">
        <v>43993</v>
      </c>
      <c r="V365">
        <v>10.96</v>
      </c>
      <c r="W365" s="107"/>
      <c r="X365" s="106"/>
    </row>
    <row r="366" spans="1:24" ht="15.6">
      <c r="A366" s="1">
        <v>43994</v>
      </c>
      <c r="B366">
        <v>33.35</v>
      </c>
      <c r="C366" s="1">
        <v>43994</v>
      </c>
      <c r="D366">
        <v>23.156500000000001</v>
      </c>
      <c r="E366" s="1">
        <v>43994</v>
      </c>
      <c r="F366">
        <v>51.56</v>
      </c>
      <c r="G366" s="1">
        <v>43994</v>
      </c>
      <c r="H366">
        <v>29.11</v>
      </c>
      <c r="I366" s="1">
        <v>43994</v>
      </c>
      <c r="J366">
        <v>30.09</v>
      </c>
      <c r="K366" s="1">
        <v>43994</v>
      </c>
      <c r="L366">
        <v>22.22</v>
      </c>
      <c r="M366" s="1">
        <v>43994</v>
      </c>
      <c r="N366">
        <v>25.08</v>
      </c>
      <c r="O366" s="1">
        <v>43994</v>
      </c>
      <c r="P366">
        <v>18.010000000000002</v>
      </c>
      <c r="Q366" s="1">
        <v>43994</v>
      </c>
      <c r="R366">
        <v>28.18</v>
      </c>
      <c r="S366" s="30">
        <v>43994</v>
      </c>
      <c r="T366" s="3">
        <v>12.22</v>
      </c>
      <c r="U366" s="1">
        <v>43994</v>
      </c>
      <c r="V366">
        <v>11.15</v>
      </c>
      <c r="W366" s="107"/>
      <c r="X366" s="106"/>
    </row>
    <row r="367" spans="1:24" ht="15.6">
      <c r="A367" s="1">
        <v>43997</v>
      </c>
      <c r="B367">
        <v>33.450000000000003</v>
      </c>
      <c r="C367" s="1">
        <v>43997</v>
      </c>
      <c r="D367">
        <v>23.31</v>
      </c>
      <c r="E367" s="1">
        <v>43997</v>
      </c>
      <c r="F367">
        <v>51.87</v>
      </c>
      <c r="G367" s="1">
        <v>43997</v>
      </c>
      <c r="H367">
        <v>29.13</v>
      </c>
      <c r="I367" s="1">
        <v>43997</v>
      </c>
      <c r="J367">
        <v>29.8</v>
      </c>
      <c r="K367" s="1">
        <v>43997</v>
      </c>
      <c r="L367">
        <v>22.33</v>
      </c>
      <c r="M367" s="1">
        <v>43997</v>
      </c>
      <c r="N367">
        <v>25.4</v>
      </c>
      <c r="O367" s="1">
        <v>43997</v>
      </c>
      <c r="P367">
        <v>17.989999999999998</v>
      </c>
      <c r="Q367" s="1">
        <v>43997</v>
      </c>
      <c r="R367">
        <v>28.22</v>
      </c>
      <c r="S367" s="30">
        <v>43997</v>
      </c>
      <c r="T367" s="3">
        <v>12.26</v>
      </c>
      <c r="U367" s="1">
        <v>43997</v>
      </c>
      <c r="V367">
        <v>11.05</v>
      </c>
      <c r="W367" s="107"/>
      <c r="X367" s="106"/>
    </row>
    <row r="368" spans="1:24" ht="15.6">
      <c r="A368" s="1">
        <v>43998</v>
      </c>
      <c r="B368">
        <v>33.43</v>
      </c>
      <c r="C368" s="1">
        <v>43998</v>
      </c>
      <c r="D368">
        <v>23.6</v>
      </c>
      <c r="E368" s="1">
        <v>43998</v>
      </c>
      <c r="F368">
        <v>52.78</v>
      </c>
      <c r="G368" s="1">
        <v>43998</v>
      </c>
      <c r="H368">
        <v>29.53</v>
      </c>
      <c r="I368" s="1">
        <v>43998</v>
      </c>
      <c r="J368">
        <v>29.98</v>
      </c>
      <c r="K368" s="1">
        <v>43998</v>
      </c>
      <c r="L368">
        <v>22.34</v>
      </c>
      <c r="M368" s="1">
        <v>43998</v>
      </c>
      <c r="N368">
        <v>25.36</v>
      </c>
      <c r="O368" s="1">
        <v>43998</v>
      </c>
      <c r="P368">
        <v>18.059999999999999</v>
      </c>
      <c r="Q368" s="1">
        <v>43998</v>
      </c>
      <c r="R368">
        <v>28.22</v>
      </c>
      <c r="S368" s="30">
        <v>43998</v>
      </c>
      <c r="T368" s="3">
        <v>12.26</v>
      </c>
      <c r="U368" s="1">
        <v>43998</v>
      </c>
      <c r="V368">
        <v>11.19</v>
      </c>
      <c r="W368" s="107"/>
      <c r="X368" s="106"/>
    </row>
    <row r="369" spans="1:24" ht="15.6">
      <c r="A369" s="1">
        <v>43999</v>
      </c>
      <c r="B369">
        <v>33.479999999999997</v>
      </c>
      <c r="C369" s="1">
        <v>43999</v>
      </c>
      <c r="D369">
        <v>23.44</v>
      </c>
      <c r="E369" s="1">
        <v>43999</v>
      </c>
      <c r="F369">
        <v>52.73</v>
      </c>
      <c r="G369" s="1">
        <v>43999</v>
      </c>
      <c r="H369">
        <v>29.62</v>
      </c>
      <c r="I369" s="1">
        <v>43999</v>
      </c>
      <c r="J369">
        <v>30.26</v>
      </c>
      <c r="K369" s="1">
        <v>43999</v>
      </c>
      <c r="L369">
        <v>22.39</v>
      </c>
      <c r="M369" s="1">
        <v>43999</v>
      </c>
      <c r="N369">
        <v>25.32</v>
      </c>
      <c r="O369" s="1">
        <v>43999</v>
      </c>
      <c r="P369">
        <v>17.920000000000002</v>
      </c>
      <c r="Q369" s="1">
        <v>43999</v>
      </c>
      <c r="R369">
        <v>28.22</v>
      </c>
      <c r="S369" s="30">
        <v>43999</v>
      </c>
      <c r="T369" s="3">
        <v>12.29</v>
      </c>
      <c r="U369" s="1">
        <v>43999</v>
      </c>
      <c r="V369">
        <v>11.28</v>
      </c>
      <c r="W369" s="107"/>
      <c r="X369" s="106"/>
    </row>
    <row r="370" spans="1:24" ht="15.6">
      <c r="A370" s="1">
        <v>44000</v>
      </c>
      <c r="B370">
        <v>33.57</v>
      </c>
      <c r="C370" s="1">
        <v>44000</v>
      </c>
      <c r="D370">
        <v>23.53</v>
      </c>
      <c r="E370" s="1">
        <v>44000</v>
      </c>
      <c r="F370">
        <v>52.721200000000003</v>
      </c>
      <c r="G370" s="1">
        <v>44000</v>
      </c>
      <c r="H370">
        <v>29.59</v>
      </c>
      <c r="I370" s="1">
        <v>44000</v>
      </c>
      <c r="J370">
        <v>30.39</v>
      </c>
      <c r="K370" s="1">
        <v>44000</v>
      </c>
      <c r="L370">
        <v>22.42</v>
      </c>
      <c r="M370" s="1">
        <v>44000</v>
      </c>
      <c r="N370">
        <v>25.35</v>
      </c>
      <c r="O370" s="1">
        <v>44000</v>
      </c>
      <c r="P370">
        <v>18.079999999999998</v>
      </c>
      <c r="Q370" s="1">
        <v>44000</v>
      </c>
      <c r="R370">
        <v>28.23</v>
      </c>
      <c r="S370" s="30">
        <v>44000</v>
      </c>
      <c r="T370" s="3">
        <v>12.3</v>
      </c>
      <c r="U370" s="1">
        <v>44000</v>
      </c>
      <c r="V370">
        <v>11.33</v>
      </c>
      <c r="W370" s="107"/>
      <c r="X370" s="106"/>
    </row>
    <row r="371" spans="1:24" ht="15.6">
      <c r="A371" s="1">
        <v>44001</v>
      </c>
      <c r="B371">
        <v>33.549999999999997</v>
      </c>
      <c r="C371" s="1">
        <v>44001</v>
      </c>
      <c r="D371">
        <v>23.48</v>
      </c>
      <c r="E371" s="1">
        <v>44001</v>
      </c>
      <c r="F371">
        <v>52.58</v>
      </c>
      <c r="G371" s="1">
        <v>44001</v>
      </c>
      <c r="H371">
        <v>29.42</v>
      </c>
      <c r="I371" s="1">
        <v>44001</v>
      </c>
      <c r="J371">
        <v>30.34</v>
      </c>
      <c r="K371" s="1">
        <v>44001</v>
      </c>
      <c r="L371">
        <v>22.44</v>
      </c>
      <c r="M371" s="1">
        <v>44001</v>
      </c>
      <c r="N371">
        <v>25.39</v>
      </c>
      <c r="O371" s="1">
        <v>44001</v>
      </c>
      <c r="P371">
        <v>18.100000000000001</v>
      </c>
      <c r="Q371" s="1">
        <v>44001</v>
      </c>
      <c r="R371">
        <v>28.22</v>
      </c>
      <c r="S371" s="30">
        <v>44001</v>
      </c>
      <c r="T371" s="3">
        <v>12.31</v>
      </c>
      <c r="U371" s="1">
        <v>44001</v>
      </c>
      <c r="V371">
        <v>11.36</v>
      </c>
      <c r="W371" s="107"/>
      <c r="X371" s="106"/>
    </row>
    <row r="372" spans="1:24" ht="15.6">
      <c r="A372" s="1">
        <v>44004</v>
      </c>
      <c r="B372">
        <v>33.590000000000003</v>
      </c>
      <c r="C372" s="1">
        <v>44004</v>
      </c>
      <c r="D372">
        <v>23.55</v>
      </c>
      <c r="E372" s="1">
        <v>44004</v>
      </c>
      <c r="F372">
        <v>52.6</v>
      </c>
      <c r="G372" s="1">
        <v>44004</v>
      </c>
      <c r="H372">
        <v>29.58</v>
      </c>
      <c r="I372" s="1">
        <v>44004</v>
      </c>
      <c r="J372">
        <v>30.56</v>
      </c>
      <c r="K372" s="1">
        <v>44004</v>
      </c>
      <c r="L372">
        <v>22.44</v>
      </c>
      <c r="M372" s="1">
        <v>44004</v>
      </c>
      <c r="N372">
        <v>25.36</v>
      </c>
      <c r="O372" s="1">
        <v>44004</v>
      </c>
      <c r="P372">
        <v>17.899999999999999</v>
      </c>
      <c r="Q372" s="1">
        <v>44004</v>
      </c>
      <c r="R372">
        <v>28.21</v>
      </c>
      <c r="S372" s="30">
        <v>44004</v>
      </c>
      <c r="T372" s="3">
        <v>12.31</v>
      </c>
      <c r="U372" s="1">
        <v>44004</v>
      </c>
      <c r="V372">
        <v>11.39</v>
      </c>
      <c r="W372" s="107"/>
      <c r="X372" s="106"/>
    </row>
    <row r="373" spans="1:24" ht="15.6">
      <c r="A373" s="1">
        <v>44005</v>
      </c>
      <c r="B373">
        <v>33.549999999999997</v>
      </c>
      <c r="C373" s="1">
        <v>44005</v>
      </c>
      <c r="D373">
        <v>23.597799999999999</v>
      </c>
      <c r="E373" s="1">
        <v>44005</v>
      </c>
      <c r="F373">
        <v>52.722799999999999</v>
      </c>
      <c r="G373" s="1">
        <v>44005</v>
      </c>
      <c r="H373">
        <v>29.87</v>
      </c>
      <c r="I373" s="1">
        <v>44005</v>
      </c>
      <c r="J373">
        <v>30.87</v>
      </c>
      <c r="K373" s="1">
        <v>44005</v>
      </c>
      <c r="L373">
        <v>22.41</v>
      </c>
      <c r="M373" s="1">
        <v>44005</v>
      </c>
      <c r="N373">
        <v>25.34</v>
      </c>
      <c r="O373" s="1">
        <v>44005</v>
      </c>
      <c r="P373">
        <v>18.09</v>
      </c>
      <c r="Q373" s="1">
        <v>44005</v>
      </c>
      <c r="R373">
        <v>28.23</v>
      </c>
      <c r="S373" s="30">
        <v>44005</v>
      </c>
      <c r="T373" s="3">
        <v>12.31</v>
      </c>
      <c r="U373" s="1">
        <v>44005</v>
      </c>
      <c r="V373">
        <v>11.55</v>
      </c>
      <c r="W373" s="107"/>
      <c r="X373" s="106"/>
    </row>
    <row r="374" spans="1:24" ht="15.6">
      <c r="A374" s="1">
        <v>44006</v>
      </c>
      <c r="B374">
        <v>33.43</v>
      </c>
      <c r="C374" s="1">
        <v>44006</v>
      </c>
      <c r="D374">
        <v>23.203800000000001</v>
      </c>
      <c r="E374" s="1">
        <v>44006</v>
      </c>
      <c r="F374">
        <v>51.41</v>
      </c>
      <c r="G374" s="1">
        <v>44006</v>
      </c>
      <c r="H374">
        <v>28.91</v>
      </c>
      <c r="I374" s="1">
        <v>44006</v>
      </c>
      <c r="J374">
        <v>30.72</v>
      </c>
      <c r="K374" s="1">
        <v>44006</v>
      </c>
      <c r="L374">
        <v>22.382300000000001</v>
      </c>
      <c r="M374" s="1">
        <v>44006</v>
      </c>
      <c r="N374">
        <v>25.21</v>
      </c>
      <c r="O374" s="1">
        <v>44006</v>
      </c>
      <c r="P374">
        <v>17.886600000000001</v>
      </c>
      <c r="Q374" s="1">
        <v>44006</v>
      </c>
      <c r="R374">
        <v>28.15</v>
      </c>
      <c r="S374" s="30">
        <v>44006</v>
      </c>
      <c r="T374" s="3">
        <v>12.28</v>
      </c>
      <c r="U374" s="1">
        <v>44006</v>
      </c>
      <c r="V374">
        <v>11.46</v>
      </c>
      <c r="W374" s="107"/>
      <c r="X374" s="106"/>
    </row>
    <row r="375" spans="1:24" ht="15.6">
      <c r="A375" s="1">
        <v>44007</v>
      </c>
      <c r="B375">
        <v>33.47</v>
      </c>
      <c r="C375" s="1">
        <v>44007</v>
      </c>
      <c r="D375">
        <v>23.47</v>
      </c>
      <c r="E375" s="1">
        <v>44007</v>
      </c>
      <c r="F375">
        <v>52.106499999999997</v>
      </c>
      <c r="G375" s="1">
        <v>44007</v>
      </c>
      <c r="H375">
        <v>29.26</v>
      </c>
      <c r="I375" s="1">
        <v>44007</v>
      </c>
      <c r="J375">
        <v>30.63</v>
      </c>
      <c r="K375" s="1">
        <v>44007</v>
      </c>
      <c r="L375">
        <v>22.39</v>
      </c>
      <c r="M375" s="1">
        <v>44007</v>
      </c>
      <c r="N375">
        <v>25.23</v>
      </c>
      <c r="O375" s="1">
        <v>44007</v>
      </c>
      <c r="P375">
        <v>17.850000000000001</v>
      </c>
      <c r="Q375" s="1">
        <v>44007</v>
      </c>
      <c r="R375">
        <v>28.18</v>
      </c>
      <c r="S375" s="30">
        <v>44007</v>
      </c>
      <c r="T375" s="3">
        <v>12.29</v>
      </c>
      <c r="U375" s="1">
        <v>44007</v>
      </c>
      <c r="V375">
        <v>11.56</v>
      </c>
      <c r="W375" s="107"/>
      <c r="X375" s="106"/>
    </row>
    <row r="376" spans="1:24" ht="15.6">
      <c r="A376" s="1">
        <v>44008</v>
      </c>
      <c r="B376">
        <v>33.5</v>
      </c>
      <c r="C376" s="1">
        <v>44008</v>
      </c>
      <c r="D376">
        <v>23.09</v>
      </c>
      <c r="E376" s="1">
        <v>44008</v>
      </c>
      <c r="F376">
        <v>50.9</v>
      </c>
      <c r="G376" s="1">
        <v>44008</v>
      </c>
      <c r="H376">
        <v>28.91</v>
      </c>
      <c r="I376" s="1">
        <v>44008</v>
      </c>
      <c r="J376">
        <v>30.37</v>
      </c>
      <c r="K376" s="1">
        <v>44008</v>
      </c>
      <c r="L376">
        <v>22.37</v>
      </c>
      <c r="M376" s="1">
        <v>44008</v>
      </c>
      <c r="N376">
        <v>25.26</v>
      </c>
      <c r="O376" s="1">
        <v>44008</v>
      </c>
      <c r="P376">
        <v>17.670000000000002</v>
      </c>
      <c r="Q376" s="1">
        <v>44008</v>
      </c>
      <c r="R376">
        <v>28.18</v>
      </c>
      <c r="S376" s="30">
        <v>44008</v>
      </c>
      <c r="T376" s="3">
        <v>12.29</v>
      </c>
      <c r="U376" s="1">
        <v>44008</v>
      </c>
      <c r="V376">
        <v>11.41</v>
      </c>
      <c r="W376" s="107"/>
      <c r="X376" s="106"/>
    </row>
    <row r="377" spans="1:24" ht="15.6">
      <c r="A377" s="1">
        <v>44011</v>
      </c>
      <c r="B377">
        <v>33.53</v>
      </c>
      <c r="C377" s="1">
        <v>44011</v>
      </c>
      <c r="D377">
        <v>23.43</v>
      </c>
      <c r="E377" s="1">
        <v>44011</v>
      </c>
      <c r="F377">
        <v>51.69</v>
      </c>
      <c r="G377" s="1">
        <v>44011</v>
      </c>
      <c r="H377">
        <v>29.12</v>
      </c>
      <c r="I377" s="1">
        <v>44011</v>
      </c>
      <c r="J377">
        <v>30.5</v>
      </c>
      <c r="K377" s="1">
        <v>44011</v>
      </c>
      <c r="L377">
        <v>22.4</v>
      </c>
      <c r="M377" s="1">
        <v>44011</v>
      </c>
      <c r="N377">
        <v>25.35</v>
      </c>
      <c r="O377" s="1">
        <v>44011</v>
      </c>
      <c r="P377">
        <v>17.45</v>
      </c>
      <c r="Q377" s="1">
        <v>44011</v>
      </c>
      <c r="R377">
        <v>28.19</v>
      </c>
      <c r="S377" s="30">
        <v>44011</v>
      </c>
      <c r="T377" s="3">
        <v>12.29</v>
      </c>
      <c r="U377" s="1">
        <v>44011</v>
      </c>
      <c r="V377">
        <v>11.46</v>
      </c>
      <c r="W377" s="107"/>
      <c r="X377" s="106"/>
    </row>
    <row r="378" spans="1:24" ht="15.6">
      <c r="A378" s="1">
        <v>44012</v>
      </c>
      <c r="B378">
        <v>33.57</v>
      </c>
      <c r="C378" s="1">
        <v>44012</v>
      </c>
      <c r="D378">
        <v>23.55</v>
      </c>
      <c r="E378" s="1">
        <v>44012</v>
      </c>
      <c r="F378">
        <v>52.09</v>
      </c>
      <c r="G378" s="1">
        <v>44012</v>
      </c>
      <c r="H378">
        <v>29.003399999999999</v>
      </c>
      <c r="I378" s="1">
        <v>44012</v>
      </c>
      <c r="J378">
        <v>30.21</v>
      </c>
      <c r="K378" s="1">
        <v>44012</v>
      </c>
      <c r="L378">
        <v>22.46</v>
      </c>
      <c r="M378" s="1">
        <v>44012</v>
      </c>
      <c r="N378">
        <v>25.42</v>
      </c>
      <c r="O378" s="1">
        <v>44012</v>
      </c>
      <c r="P378">
        <v>17.739999999999998</v>
      </c>
      <c r="Q378" s="1">
        <v>44012</v>
      </c>
      <c r="R378">
        <v>28.2</v>
      </c>
      <c r="S378" s="30">
        <v>44012</v>
      </c>
      <c r="T378" s="3">
        <v>12.29</v>
      </c>
      <c r="U378" s="1">
        <v>44012</v>
      </c>
      <c r="V378">
        <v>11.4</v>
      </c>
      <c r="W378" s="107"/>
      <c r="X378" s="106"/>
    </row>
    <row r="379" spans="1:24" ht="15.6">
      <c r="A379" s="1">
        <v>44014</v>
      </c>
      <c r="B379">
        <v>33.549999999999997</v>
      </c>
      <c r="C379" s="1">
        <v>44014</v>
      </c>
      <c r="D379">
        <v>23.7</v>
      </c>
      <c r="E379" s="1">
        <v>44014</v>
      </c>
      <c r="F379">
        <v>52.62</v>
      </c>
      <c r="G379" s="1">
        <v>44014</v>
      </c>
      <c r="H379">
        <v>29.3</v>
      </c>
      <c r="I379" s="1">
        <v>44014</v>
      </c>
      <c r="J379">
        <v>31.19</v>
      </c>
      <c r="K379" s="1">
        <v>44014</v>
      </c>
      <c r="L379">
        <v>22.4</v>
      </c>
      <c r="M379" s="1">
        <v>44014</v>
      </c>
      <c r="N379">
        <v>25.59</v>
      </c>
      <c r="O379" s="1">
        <v>44014</v>
      </c>
      <c r="P379">
        <v>17.829999999999998</v>
      </c>
      <c r="Q379" s="1">
        <v>44014</v>
      </c>
      <c r="R379">
        <v>28.19</v>
      </c>
      <c r="S379" s="30">
        <v>44014</v>
      </c>
      <c r="T379" s="3">
        <v>12.3</v>
      </c>
      <c r="U379" s="1">
        <v>44014</v>
      </c>
      <c r="V379">
        <v>11.72</v>
      </c>
      <c r="W379" s="107"/>
      <c r="X379" s="106"/>
    </row>
    <row r="380" spans="1:24" ht="15.6">
      <c r="A380" s="1">
        <v>44015</v>
      </c>
      <c r="B380">
        <v>33.57</v>
      </c>
      <c r="C380" s="1">
        <v>44015</v>
      </c>
      <c r="D380">
        <v>23.67</v>
      </c>
      <c r="E380" s="1">
        <v>44015</v>
      </c>
      <c r="F380">
        <v>52.62</v>
      </c>
      <c r="G380" s="1">
        <v>44015</v>
      </c>
      <c r="H380">
        <v>29.31</v>
      </c>
      <c r="I380" s="1">
        <v>44015</v>
      </c>
      <c r="J380">
        <v>31.54</v>
      </c>
      <c r="K380" s="1">
        <v>44015</v>
      </c>
      <c r="L380">
        <v>22.46</v>
      </c>
      <c r="M380" s="1">
        <v>44015</v>
      </c>
      <c r="N380">
        <v>25.72</v>
      </c>
      <c r="O380" s="1">
        <v>44015</v>
      </c>
      <c r="P380">
        <v>17.850000000000001</v>
      </c>
      <c r="Q380" s="1">
        <v>44015</v>
      </c>
      <c r="R380">
        <v>28.21</v>
      </c>
      <c r="S380" s="30">
        <v>44015</v>
      </c>
      <c r="T380" s="3">
        <v>12.3</v>
      </c>
      <c r="U380" s="1">
        <v>44015</v>
      </c>
      <c r="V380">
        <v>11.78</v>
      </c>
      <c r="W380" s="107"/>
      <c r="X380" s="106"/>
    </row>
    <row r="381" spans="1:24" ht="15.6">
      <c r="A381" s="1">
        <v>44018</v>
      </c>
      <c r="B381">
        <v>33.590000000000003</v>
      </c>
      <c r="C381" s="1">
        <v>44018</v>
      </c>
      <c r="D381">
        <v>23.78</v>
      </c>
      <c r="E381" s="1">
        <v>44018</v>
      </c>
      <c r="F381">
        <v>53.29</v>
      </c>
      <c r="G381" s="1">
        <v>44018</v>
      </c>
      <c r="H381">
        <v>29.7</v>
      </c>
      <c r="I381" s="1">
        <v>44018</v>
      </c>
      <c r="J381">
        <v>32.479999999999997</v>
      </c>
      <c r="K381" s="1">
        <v>44018</v>
      </c>
      <c r="L381">
        <v>22.48</v>
      </c>
      <c r="M381" s="1">
        <v>44018</v>
      </c>
      <c r="N381">
        <v>25.68</v>
      </c>
      <c r="O381" s="1">
        <v>44018</v>
      </c>
      <c r="P381">
        <v>17.93</v>
      </c>
      <c r="Q381" s="1">
        <v>44018</v>
      </c>
      <c r="R381">
        <v>28.22</v>
      </c>
      <c r="S381" s="30">
        <v>44018</v>
      </c>
      <c r="T381" s="3">
        <v>12.32</v>
      </c>
      <c r="U381" s="1">
        <v>44018</v>
      </c>
      <c r="V381">
        <v>12.08</v>
      </c>
      <c r="W381" s="107"/>
      <c r="X381" s="106"/>
    </row>
    <row r="382" spans="1:24" ht="15.6">
      <c r="A382" s="1">
        <v>44019</v>
      </c>
      <c r="B382">
        <v>33.659999999999997</v>
      </c>
      <c r="C382" s="1">
        <v>44019</v>
      </c>
      <c r="D382">
        <v>23.65</v>
      </c>
      <c r="E382" s="1">
        <v>44019</v>
      </c>
      <c r="F382">
        <v>52.898299999999999</v>
      </c>
      <c r="G382" s="1">
        <v>44019</v>
      </c>
      <c r="H382">
        <v>29.59</v>
      </c>
      <c r="I382" s="1">
        <v>44019</v>
      </c>
      <c r="J382">
        <v>32.119999999999997</v>
      </c>
      <c r="K382" s="1">
        <v>44019</v>
      </c>
      <c r="L382">
        <v>22.5</v>
      </c>
      <c r="M382" s="1">
        <v>44019</v>
      </c>
      <c r="N382">
        <v>25.68</v>
      </c>
      <c r="O382" s="1">
        <v>44019</v>
      </c>
      <c r="P382">
        <v>17.93</v>
      </c>
      <c r="Q382" s="1">
        <v>44019</v>
      </c>
      <c r="R382">
        <v>28.24</v>
      </c>
      <c r="S382" s="30">
        <v>44019</v>
      </c>
      <c r="T382" s="3">
        <v>12.34</v>
      </c>
      <c r="U382" s="1">
        <v>44019</v>
      </c>
      <c r="V382">
        <v>12.01</v>
      </c>
      <c r="W382" s="107"/>
      <c r="X382" s="106"/>
    </row>
    <row r="383" spans="1:24" ht="15.6">
      <c r="A383" s="1">
        <v>44020</v>
      </c>
      <c r="B383">
        <v>33.51</v>
      </c>
      <c r="C383" s="1">
        <v>44020</v>
      </c>
      <c r="D383">
        <v>23.7</v>
      </c>
      <c r="E383" s="1">
        <v>44020</v>
      </c>
      <c r="F383">
        <v>53.02</v>
      </c>
      <c r="G383" s="1">
        <v>44020</v>
      </c>
      <c r="H383">
        <v>29.43</v>
      </c>
      <c r="I383" s="1">
        <v>44020</v>
      </c>
      <c r="J383">
        <v>32.68</v>
      </c>
      <c r="K383" s="1">
        <v>44020</v>
      </c>
      <c r="L383">
        <v>22.44</v>
      </c>
      <c r="M383" s="1">
        <v>44020</v>
      </c>
      <c r="N383">
        <v>25.69</v>
      </c>
      <c r="O383" s="1">
        <v>44020</v>
      </c>
      <c r="P383">
        <v>17.96</v>
      </c>
      <c r="Q383" s="1">
        <v>44020</v>
      </c>
      <c r="R383">
        <v>28.23</v>
      </c>
      <c r="S383" s="30">
        <v>44020</v>
      </c>
      <c r="T383" s="3">
        <v>12.28</v>
      </c>
      <c r="U383" s="1">
        <v>44020</v>
      </c>
      <c r="V383">
        <v>12.25</v>
      </c>
      <c r="W383" s="107"/>
      <c r="X383" s="106"/>
    </row>
    <row r="384" spans="1:24" ht="15.6">
      <c r="A384" s="1">
        <v>44021</v>
      </c>
      <c r="B384">
        <v>33.549999999999997</v>
      </c>
      <c r="C384" s="1">
        <v>44021</v>
      </c>
      <c r="D384">
        <v>23.65</v>
      </c>
      <c r="E384" s="1">
        <v>44021</v>
      </c>
      <c r="F384">
        <v>53.05</v>
      </c>
      <c r="G384" s="1">
        <v>44021</v>
      </c>
      <c r="H384">
        <v>29.27</v>
      </c>
      <c r="I384" s="1">
        <v>44021</v>
      </c>
      <c r="J384">
        <v>32.880000000000003</v>
      </c>
      <c r="K384" s="1">
        <v>44021</v>
      </c>
      <c r="L384">
        <v>22.48</v>
      </c>
      <c r="M384" s="1">
        <v>44021</v>
      </c>
      <c r="N384">
        <v>25.8</v>
      </c>
      <c r="O384" s="1">
        <v>44021</v>
      </c>
      <c r="P384">
        <v>17.73</v>
      </c>
      <c r="Q384" s="1">
        <v>44021</v>
      </c>
      <c r="R384">
        <v>28.23</v>
      </c>
      <c r="S384" s="30">
        <v>44021</v>
      </c>
      <c r="T384" s="3">
        <v>12.3</v>
      </c>
      <c r="U384" s="1">
        <v>44021</v>
      </c>
      <c r="V384">
        <v>12.44</v>
      </c>
      <c r="W384" s="107"/>
      <c r="X384" s="106"/>
    </row>
    <row r="385" spans="1:24" ht="15.6">
      <c r="A385" s="1">
        <v>44022</v>
      </c>
      <c r="B385">
        <v>33.549999999999997</v>
      </c>
      <c r="C385" s="1">
        <v>44022</v>
      </c>
      <c r="D385">
        <v>23.87</v>
      </c>
      <c r="E385" s="1">
        <v>44022</v>
      </c>
      <c r="F385">
        <v>53.66</v>
      </c>
      <c r="G385" s="1">
        <v>44022</v>
      </c>
      <c r="H385">
        <v>29.56</v>
      </c>
      <c r="I385" s="1">
        <v>44022</v>
      </c>
      <c r="J385">
        <v>32.799999999999997</v>
      </c>
      <c r="K385" s="1">
        <v>44022</v>
      </c>
      <c r="L385">
        <v>22.5</v>
      </c>
      <c r="M385" s="1">
        <v>44022</v>
      </c>
      <c r="N385">
        <v>25.73</v>
      </c>
      <c r="O385" s="1">
        <v>44022</v>
      </c>
      <c r="P385">
        <v>17.940000000000001</v>
      </c>
      <c r="Q385" s="1">
        <v>44022</v>
      </c>
      <c r="R385">
        <v>28.25</v>
      </c>
      <c r="S385" s="30">
        <v>44022</v>
      </c>
      <c r="T385" s="3">
        <v>12.3</v>
      </c>
      <c r="U385" s="1">
        <v>44022</v>
      </c>
      <c r="V385">
        <v>12.39</v>
      </c>
      <c r="W385" s="107"/>
      <c r="X385" s="106"/>
    </row>
    <row r="386" spans="1:24" ht="15.6">
      <c r="A386" s="1">
        <v>44025</v>
      </c>
      <c r="B386">
        <v>33.6</v>
      </c>
      <c r="C386" s="1">
        <v>44025</v>
      </c>
      <c r="D386">
        <v>23.77</v>
      </c>
      <c r="E386" s="1">
        <v>44025</v>
      </c>
      <c r="F386">
        <v>53.18</v>
      </c>
      <c r="G386" s="1">
        <v>44025</v>
      </c>
      <c r="H386">
        <v>29.39</v>
      </c>
      <c r="I386" s="1">
        <v>44025</v>
      </c>
      <c r="J386">
        <v>32.64</v>
      </c>
      <c r="K386" s="1">
        <v>44025</v>
      </c>
      <c r="L386">
        <v>22.48</v>
      </c>
      <c r="M386" s="1">
        <v>44025</v>
      </c>
      <c r="N386">
        <v>25.7</v>
      </c>
      <c r="O386" s="1">
        <v>44025</v>
      </c>
      <c r="P386">
        <v>17.91</v>
      </c>
      <c r="Q386" s="1">
        <v>44025</v>
      </c>
      <c r="R386">
        <v>28.23</v>
      </c>
      <c r="S386" s="30">
        <v>44025</v>
      </c>
      <c r="T386" s="3">
        <v>12.31</v>
      </c>
      <c r="U386" s="1">
        <v>44025</v>
      </c>
      <c r="V386">
        <v>12.27</v>
      </c>
      <c r="W386" s="107"/>
      <c r="X386" s="106"/>
    </row>
    <row r="387" spans="1:24" ht="15.6">
      <c r="A387" s="1">
        <v>44026</v>
      </c>
      <c r="B387">
        <v>33.619999999999997</v>
      </c>
      <c r="C387" s="1">
        <v>44026</v>
      </c>
      <c r="D387">
        <v>24.1919</v>
      </c>
      <c r="E387" s="1">
        <v>44026</v>
      </c>
      <c r="F387">
        <v>53.93</v>
      </c>
      <c r="G387" s="1">
        <v>44026</v>
      </c>
      <c r="H387">
        <v>29.86</v>
      </c>
      <c r="I387" s="1">
        <v>44026</v>
      </c>
      <c r="J387">
        <v>32.630000000000003</v>
      </c>
      <c r="K387" s="1">
        <v>44026</v>
      </c>
      <c r="L387">
        <v>22.5</v>
      </c>
      <c r="M387" s="1">
        <v>44026</v>
      </c>
      <c r="N387">
        <v>25.81</v>
      </c>
      <c r="O387" s="1">
        <v>44026</v>
      </c>
      <c r="P387">
        <v>17.899999999999999</v>
      </c>
      <c r="Q387" s="1">
        <v>44026</v>
      </c>
      <c r="R387">
        <v>28.26</v>
      </c>
      <c r="S387" s="30">
        <v>44026</v>
      </c>
      <c r="T387" s="3">
        <v>12.33</v>
      </c>
      <c r="U387" s="1">
        <v>44026</v>
      </c>
      <c r="V387">
        <v>12.25</v>
      </c>
      <c r="W387" s="107"/>
      <c r="X387" s="106"/>
    </row>
    <row r="388" spans="1:24" ht="15.6">
      <c r="A388" s="1">
        <v>44027</v>
      </c>
      <c r="B388">
        <v>33.659999999999997</v>
      </c>
      <c r="C388" s="1">
        <v>44027</v>
      </c>
      <c r="D388">
        <v>24.39</v>
      </c>
      <c r="E388" s="1">
        <v>44027</v>
      </c>
      <c r="F388">
        <v>53.98</v>
      </c>
      <c r="G388" s="1">
        <v>44027</v>
      </c>
      <c r="H388">
        <v>29.98</v>
      </c>
      <c r="I388" s="1">
        <v>44027</v>
      </c>
      <c r="J388">
        <v>32.409999999999997</v>
      </c>
      <c r="K388" s="1">
        <v>44027</v>
      </c>
      <c r="L388">
        <v>22.51</v>
      </c>
      <c r="M388" s="1">
        <v>44027</v>
      </c>
      <c r="N388">
        <v>25.86</v>
      </c>
      <c r="O388" s="1">
        <v>44027</v>
      </c>
      <c r="P388">
        <v>18</v>
      </c>
      <c r="Q388" s="1">
        <v>44027</v>
      </c>
      <c r="R388">
        <v>28.26</v>
      </c>
      <c r="S388" s="30">
        <v>44027</v>
      </c>
      <c r="T388" s="3">
        <v>12.35</v>
      </c>
      <c r="U388" s="1">
        <v>44027</v>
      </c>
      <c r="V388">
        <v>12.22</v>
      </c>
      <c r="W388" s="107"/>
      <c r="X388" s="106"/>
    </row>
    <row r="389" spans="1:24" ht="15.6">
      <c r="A389" s="1">
        <v>44028</v>
      </c>
      <c r="B389">
        <v>33.770000000000003</v>
      </c>
      <c r="C389" s="1">
        <v>44028</v>
      </c>
      <c r="D389">
        <v>24.34</v>
      </c>
      <c r="E389" s="1">
        <v>44028</v>
      </c>
      <c r="F389">
        <v>53.8962</v>
      </c>
      <c r="G389" s="1">
        <v>44028</v>
      </c>
      <c r="H389">
        <v>29.94</v>
      </c>
      <c r="I389" s="1">
        <v>44028</v>
      </c>
      <c r="J389">
        <v>32.11</v>
      </c>
      <c r="K389" s="1">
        <v>44028</v>
      </c>
      <c r="L389">
        <v>22.57</v>
      </c>
      <c r="M389" s="1">
        <v>44028</v>
      </c>
      <c r="N389">
        <v>25.95</v>
      </c>
      <c r="O389" s="1">
        <v>44028</v>
      </c>
      <c r="P389">
        <v>18.02</v>
      </c>
      <c r="Q389" s="1">
        <v>44028</v>
      </c>
      <c r="R389">
        <v>28.28</v>
      </c>
      <c r="S389" s="30">
        <v>44028</v>
      </c>
      <c r="T389" s="3">
        <v>12.4</v>
      </c>
      <c r="U389" s="1">
        <v>44028</v>
      </c>
      <c r="V389">
        <v>12.07</v>
      </c>
      <c r="W389" s="107"/>
      <c r="X389" s="106"/>
    </row>
    <row r="390" spans="1:24" ht="15.6">
      <c r="A390" s="1">
        <v>44029</v>
      </c>
      <c r="B390">
        <v>33.76</v>
      </c>
      <c r="C390" s="1">
        <v>44029</v>
      </c>
      <c r="D390">
        <v>24.49</v>
      </c>
      <c r="E390" s="1">
        <v>44029</v>
      </c>
      <c r="F390">
        <v>54.29</v>
      </c>
      <c r="G390" s="1">
        <v>44029</v>
      </c>
      <c r="H390">
        <v>30.08</v>
      </c>
      <c r="I390" s="1">
        <v>44029</v>
      </c>
      <c r="J390">
        <v>32.25</v>
      </c>
      <c r="K390" s="1">
        <v>44029</v>
      </c>
      <c r="L390">
        <v>22.59</v>
      </c>
      <c r="M390" s="1">
        <v>44029</v>
      </c>
      <c r="N390">
        <v>26.02</v>
      </c>
      <c r="O390" s="1">
        <v>44029</v>
      </c>
      <c r="P390">
        <v>18.350000000000001</v>
      </c>
      <c r="Q390" s="1">
        <v>44029</v>
      </c>
      <c r="R390">
        <v>28.27</v>
      </c>
      <c r="S390" s="30">
        <v>44029</v>
      </c>
      <c r="T390" s="3">
        <v>12.39</v>
      </c>
      <c r="U390" s="1">
        <v>44029</v>
      </c>
      <c r="V390">
        <v>12.2</v>
      </c>
      <c r="W390" s="107"/>
      <c r="X390" s="106"/>
    </row>
    <row r="391" spans="1:24" ht="15.6">
      <c r="A391" s="1">
        <v>44032</v>
      </c>
      <c r="B391">
        <v>33.81</v>
      </c>
      <c r="C391" s="1">
        <v>44032</v>
      </c>
      <c r="D391">
        <v>24.56</v>
      </c>
      <c r="E391" s="1">
        <v>44032</v>
      </c>
      <c r="F391">
        <v>54.56</v>
      </c>
      <c r="G391" s="1">
        <v>44032</v>
      </c>
      <c r="H391">
        <v>30.12</v>
      </c>
      <c r="I391" s="1">
        <v>44032</v>
      </c>
      <c r="J391">
        <v>32.6</v>
      </c>
      <c r="K391" s="1">
        <v>44032</v>
      </c>
      <c r="L391">
        <v>22.61</v>
      </c>
      <c r="M391" s="1">
        <v>44032</v>
      </c>
      <c r="N391">
        <v>26.08</v>
      </c>
      <c r="O391" s="1">
        <v>44032</v>
      </c>
      <c r="P391">
        <v>18.3</v>
      </c>
      <c r="Q391" s="1">
        <v>44032</v>
      </c>
      <c r="R391">
        <v>28.29</v>
      </c>
      <c r="S391" s="30">
        <v>44032</v>
      </c>
      <c r="T391" s="3">
        <v>12.42</v>
      </c>
      <c r="U391" s="1">
        <v>44032</v>
      </c>
      <c r="V391">
        <v>12.34</v>
      </c>
      <c r="W391" s="107"/>
      <c r="X391" s="106"/>
    </row>
    <row r="392" spans="1:24" ht="15.6">
      <c r="A392" s="1">
        <v>44033</v>
      </c>
      <c r="B392">
        <v>33.83</v>
      </c>
      <c r="C392" s="1">
        <v>44033</v>
      </c>
      <c r="D392">
        <v>24.52</v>
      </c>
      <c r="E392" s="1">
        <v>44033</v>
      </c>
      <c r="F392">
        <v>54.250900000000001</v>
      </c>
      <c r="G392" s="1">
        <v>44033</v>
      </c>
      <c r="H392">
        <v>30.07</v>
      </c>
      <c r="I392" s="1">
        <v>44033</v>
      </c>
      <c r="J392">
        <v>32.729999999999997</v>
      </c>
      <c r="K392" s="1">
        <v>44033</v>
      </c>
      <c r="L392">
        <v>22.66</v>
      </c>
      <c r="M392" s="1">
        <v>44033</v>
      </c>
      <c r="N392">
        <v>26.12</v>
      </c>
      <c r="O392" s="1">
        <v>44033</v>
      </c>
      <c r="P392">
        <v>18.2</v>
      </c>
      <c r="Q392" s="1">
        <v>44033</v>
      </c>
      <c r="R392">
        <v>28.27</v>
      </c>
      <c r="S392" s="30">
        <v>44033</v>
      </c>
      <c r="T392" s="3">
        <v>12.44</v>
      </c>
      <c r="U392" s="1">
        <v>44033</v>
      </c>
      <c r="V392">
        <v>12.42</v>
      </c>
      <c r="W392" s="107"/>
      <c r="X392" s="106"/>
    </row>
    <row r="393" spans="1:24" ht="15.6">
      <c r="A393" s="1">
        <v>44034</v>
      </c>
      <c r="B393">
        <v>33.82</v>
      </c>
      <c r="C393" s="1">
        <v>44034</v>
      </c>
      <c r="D393">
        <v>24.52</v>
      </c>
      <c r="E393" s="1">
        <v>44034</v>
      </c>
      <c r="F393">
        <v>54.43</v>
      </c>
      <c r="G393" s="1">
        <v>44034</v>
      </c>
      <c r="H393">
        <v>30.06</v>
      </c>
      <c r="I393" s="1">
        <v>44034</v>
      </c>
      <c r="J393">
        <v>32.42</v>
      </c>
      <c r="K393" s="1">
        <v>44034</v>
      </c>
      <c r="L393">
        <v>22.68</v>
      </c>
      <c r="M393" s="1">
        <v>44034</v>
      </c>
      <c r="N393">
        <v>26.19</v>
      </c>
      <c r="O393" s="1">
        <v>44034</v>
      </c>
      <c r="P393">
        <v>18.2</v>
      </c>
      <c r="Q393" s="1">
        <v>44034</v>
      </c>
      <c r="R393">
        <v>28.29</v>
      </c>
      <c r="S393" s="30">
        <v>44034</v>
      </c>
      <c r="T393" s="3">
        <v>12.44</v>
      </c>
      <c r="U393" s="1">
        <v>44034</v>
      </c>
      <c r="V393">
        <v>12.31</v>
      </c>
      <c r="W393" s="107"/>
      <c r="X393" s="106"/>
    </row>
    <row r="394" spans="1:24" ht="15.6">
      <c r="A394" s="1">
        <v>44035</v>
      </c>
      <c r="B394">
        <v>33.81</v>
      </c>
      <c r="C394" s="1">
        <v>44035</v>
      </c>
      <c r="D394">
        <v>24.27</v>
      </c>
      <c r="E394" s="1">
        <v>44035</v>
      </c>
      <c r="F394">
        <v>53.71</v>
      </c>
      <c r="G394" s="1">
        <v>44035</v>
      </c>
      <c r="H394">
        <v>29.81</v>
      </c>
      <c r="I394" s="1">
        <v>44035</v>
      </c>
      <c r="J394">
        <v>32.19</v>
      </c>
      <c r="K394" s="1">
        <v>44035</v>
      </c>
      <c r="L394">
        <v>22.71</v>
      </c>
      <c r="M394" s="1">
        <v>44035</v>
      </c>
      <c r="N394">
        <v>26.23</v>
      </c>
      <c r="O394" s="1">
        <v>44035</v>
      </c>
      <c r="P394">
        <v>18.38</v>
      </c>
      <c r="Q394" s="1">
        <v>44035</v>
      </c>
      <c r="R394">
        <v>28.29</v>
      </c>
      <c r="S394" s="30">
        <v>44035</v>
      </c>
      <c r="T394" s="3">
        <v>12.45</v>
      </c>
      <c r="U394" s="1">
        <v>44035</v>
      </c>
      <c r="V394">
        <v>12.24</v>
      </c>
      <c r="W394" s="107"/>
      <c r="X394" s="106"/>
    </row>
    <row r="395" spans="1:24" ht="15.6">
      <c r="A395" s="1">
        <v>44036</v>
      </c>
      <c r="B395">
        <v>33.85</v>
      </c>
      <c r="C395" s="1">
        <v>44036</v>
      </c>
      <c r="D395">
        <v>24.238900000000001</v>
      </c>
      <c r="E395" s="1">
        <v>44036</v>
      </c>
      <c r="F395">
        <v>53.46</v>
      </c>
      <c r="G395" s="1">
        <v>44036</v>
      </c>
      <c r="H395">
        <v>29.69</v>
      </c>
      <c r="I395" s="1">
        <v>44036</v>
      </c>
      <c r="J395">
        <v>32.299999999999997</v>
      </c>
      <c r="K395" s="1">
        <v>44036</v>
      </c>
      <c r="L395">
        <v>22.75</v>
      </c>
      <c r="M395" s="1">
        <v>44036</v>
      </c>
      <c r="N395">
        <v>26.17</v>
      </c>
      <c r="O395" s="1">
        <v>44036</v>
      </c>
      <c r="P395">
        <v>18.22</v>
      </c>
      <c r="Q395" s="1">
        <v>44036</v>
      </c>
      <c r="R395">
        <v>28.28</v>
      </c>
      <c r="S395" s="30">
        <v>44036</v>
      </c>
      <c r="T395" s="3">
        <v>12.46</v>
      </c>
      <c r="U395" s="1">
        <v>44036</v>
      </c>
      <c r="V395">
        <v>12.16</v>
      </c>
      <c r="W395" s="107"/>
      <c r="X395" s="106"/>
    </row>
    <row r="396" spans="1:24" ht="15.6">
      <c r="A396" s="1">
        <v>44039</v>
      </c>
      <c r="B396">
        <v>33.75</v>
      </c>
      <c r="C396" s="1">
        <v>44039</v>
      </c>
      <c r="D396">
        <v>24.491199999999999</v>
      </c>
      <c r="E396" s="1">
        <v>44039</v>
      </c>
      <c r="F396">
        <v>53.59</v>
      </c>
      <c r="G396" s="1">
        <v>44039</v>
      </c>
      <c r="H396">
        <v>29.93</v>
      </c>
      <c r="I396" s="1">
        <v>44039</v>
      </c>
      <c r="J396">
        <v>32.53</v>
      </c>
      <c r="K396" s="1">
        <v>44039</v>
      </c>
      <c r="L396">
        <v>22.71</v>
      </c>
      <c r="M396" s="1">
        <v>44039</v>
      </c>
      <c r="N396">
        <v>26.04</v>
      </c>
      <c r="O396" s="1">
        <v>44039</v>
      </c>
      <c r="P396">
        <v>18.239999999999998</v>
      </c>
      <c r="Q396" s="1">
        <v>44039</v>
      </c>
      <c r="R396">
        <v>28.25</v>
      </c>
      <c r="S396" s="30">
        <v>44039</v>
      </c>
      <c r="T396" s="3">
        <v>12.46</v>
      </c>
      <c r="U396" s="1">
        <v>44039</v>
      </c>
      <c r="V396">
        <v>12.35</v>
      </c>
      <c r="W396" s="107"/>
      <c r="X396" s="106"/>
    </row>
    <row r="397" spans="1:24" ht="15.6">
      <c r="A397" s="1">
        <v>44040</v>
      </c>
      <c r="B397">
        <v>33.86</v>
      </c>
      <c r="C397" s="1">
        <v>44040</v>
      </c>
      <c r="D397">
        <v>24.405799999999999</v>
      </c>
      <c r="E397" s="1">
        <v>44040</v>
      </c>
      <c r="F397">
        <v>53.38</v>
      </c>
      <c r="G397" s="1">
        <v>44040</v>
      </c>
      <c r="H397">
        <v>29.936599999999999</v>
      </c>
      <c r="I397" s="1">
        <v>44040</v>
      </c>
      <c r="J397">
        <v>32.35</v>
      </c>
      <c r="K397" s="1">
        <v>44040</v>
      </c>
      <c r="L397">
        <v>22.72</v>
      </c>
      <c r="M397" s="1">
        <v>44040</v>
      </c>
      <c r="N397">
        <v>26.01</v>
      </c>
      <c r="O397" s="1">
        <v>44040</v>
      </c>
      <c r="P397">
        <v>18.190000000000001</v>
      </c>
      <c r="Q397" s="1">
        <v>44040</v>
      </c>
      <c r="R397">
        <v>28.25</v>
      </c>
      <c r="S397" s="30">
        <v>44040</v>
      </c>
      <c r="T397" s="3">
        <v>12.5</v>
      </c>
      <c r="U397" s="1">
        <v>44040</v>
      </c>
      <c r="V397">
        <v>12.33</v>
      </c>
      <c r="W397" s="107"/>
      <c r="X397" s="106"/>
    </row>
    <row r="398" spans="1:24" ht="15.6">
      <c r="A398" s="1">
        <v>44041</v>
      </c>
      <c r="B398">
        <v>33.840000000000003</v>
      </c>
      <c r="C398" s="1">
        <v>44041</v>
      </c>
      <c r="D398">
        <v>24.7</v>
      </c>
      <c r="E398" s="1">
        <v>44041</v>
      </c>
      <c r="F398">
        <v>53.82</v>
      </c>
      <c r="G398" s="1">
        <v>44041</v>
      </c>
      <c r="H398">
        <v>29.99</v>
      </c>
      <c r="I398" s="1">
        <v>44041</v>
      </c>
      <c r="J398">
        <v>32.75</v>
      </c>
      <c r="K398" s="1">
        <v>44041</v>
      </c>
      <c r="L398">
        <v>22.77</v>
      </c>
      <c r="M398" s="1">
        <v>44041</v>
      </c>
      <c r="N398">
        <v>26.1</v>
      </c>
      <c r="O398" s="1">
        <v>44041</v>
      </c>
      <c r="P398">
        <v>18.16</v>
      </c>
      <c r="Q398" s="1">
        <v>44041</v>
      </c>
      <c r="R398">
        <v>28.27</v>
      </c>
      <c r="S398" s="30">
        <v>44041</v>
      </c>
      <c r="T398" s="3">
        <v>12.5</v>
      </c>
      <c r="U398" s="1">
        <v>44041</v>
      </c>
      <c r="V398">
        <v>12.44</v>
      </c>
      <c r="W398" s="107"/>
      <c r="X398" s="106"/>
    </row>
    <row r="399" spans="1:24" ht="15.6">
      <c r="A399" s="1">
        <v>44042</v>
      </c>
      <c r="B399">
        <v>33.94</v>
      </c>
      <c r="C399" s="1">
        <v>44042</v>
      </c>
      <c r="D399">
        <v>24.728000000000002</v>
      </c>
      <c r="E399" s="1">
        <v>44042</v>
      </c>
      <c r="F399">
        <v>54.1</v>
      </c>
      <c r="G399" s="1">
        <v>44042</v>
      </c>
      <c r="H399">
        <v>29.88</v>
      </c>
      <c r="I399" s="1">
        <v>44042</v>
      </c>
      <c r="J399">
        <v>32.6</v>
      </c>
      <c r="K399" s="1">
        <v>44042</v>
      </c>
      <c r="L399">
        <v>22.8</v>
      </c>
      <c r="M399" s="1">
        <v>44042</v>
      </c>
      <c r="N399">
        <v>26.12</v>
      </c>
      <c r="O399" s="1">
        <v>44042</v>
      </c>
      <c r="P399">
        <v>18.3</v>
      </c>
      <c r="Q399" s="1">
        <v>44042</v>
      </c>
      <c r="R399">
        <v>28.28</v>
      </c>
      <c r="S399" s="30">
        <v>44042</v>
      </c>
      <c r="T399" s="3">
        <v>12.54</v>
      </c>
      <c r="U399" s="1">
        <v>44042</v>
      </c>
      <c r="V399">
        <v>12.5</v>
      </c>
      <c r="W399" s="107"/>
      <c r="X399" s="106"/>
    </row>
    <row r="400" spans="1:24" ht="15.6">
      <c r="A400" s="1">
        <v>44043</v>
      </c>
      <c r="B400">
        <v>33.979999999999997</v>
      </c>
      <c r="C400" s="1">
        <v>44043</v>
      </c>
      <c r="D400">
        <v>24.52</v>
      </c>
      <c r="E400" s="1">
        <v>44043</v>
      </c>
      <c r="F400">
        <v>54.13</v>
      </c>
      <c r="G400" s="1">
        <v>44043</v>
      </c>
      <c r="H400">
        <v>28.93</v>
      </c>
      <c r="I400" s="1">
        <v>44043</v>
      </c>
      <c r="J400">
        <v>32.14</v>
      </c>
      <c r="K400" s="1">
        <v>44043</v>
      </c>
      <c r="L400">
        <v>22.83</v>
      </c>
      <c r="M400" s="1">
        <v>44043</v>
      </c>
      <c r="N400">
        <v>26.13</v>
      </c>
      <c r="O400" s="1">
        <v>44043</v>
      </c>
      <c r="P400">
        <v>18.489999999999998</v>
      </c>
      <c r="Q400" s="1">
        <v>44043</v>
      </c>
      <c r="R400">
        <v>28.29</v>
      </c>
      <c r="S400" s="30">
        <v>44043</v>
      </c>
      <c r="T400" s="3">
        <v>12.52</v>
      </c>
      <c r="U400" s="1">
        <v>44043</v>
      </c>
      <c r="V400">
        <v>12.43</v>
      </c>
      <c r="W400" s="107"/>
      <c r="X400" s="106"/>
    </row>
    <row r="401" spans="1:24" ht="15.6">
      <c r="A401" s="1">
        <v>44047</v>
      </c>
      <c r="B401">
        <v>34.090000000000003</v>
      </c>
      <c r="C401" s="1">
        <v>44047</v>
      </c>
      <c r="D401">
        <v>24.79</v>
      </c>
      <c r="E401" s="1">
        <v>44047</v>
      </c>
      <c r="F401">
        <v>54.6</v>
      </c>
      <c r="G401" s="1">
        <v>44047</v>
      </c>
      <c r="H401">
        <v>29.63</v>
      </c>
      <c r="I401" s="1">
        <v>44047</v>
      </c>
      <c r="J401">
        <v>32.65</v>
      </c>
      <c r="K401" s="1">
        <v>44047</v>
      </c>
      <c r="L401">
        <v>22.88</v>
      </c>
      <c r="M401" s="1">
        <v>44047</v>
      </c>
      <c r="N401">
        <v>26.26</v>
      </c>
      <c r="O401" s="1">
        <v>44047</v>
      </c>
      <c r="P401">
        <v>18.52</v>
      </c>
      <c r="Q401" s="1">
        <v>44047</v>
      </c>
      <c r="R401">
        <v>28.27</v>
      </c>
      <c r="S401" s="30">
        <v>44047</v>
      </c>
      <c r="T401" s="3">
        <v>12.56</v>
      </c>
      <c r="U401" s="1">
        <v>44047</v>
      </c>
      <c r="V401">
        <v>12.64</v>
      </c>
      <c r="W401" s="107"/>
      <c r="X401" s="106"/>
    </row>
    <row r="402" spans="1:24" ht="15.6">
      <c r="A402" s="1">
        <v>44048</v>
      </c>
      <c r="B402">
        <v>33.979999999999997</v>
      </c>
      <c r="C402" s="1">
        <v>44048</v>
      </c>
      <c r="D402">
        <v>24.997699999999998</v>
      </c>
      <c r="E402" s="1">
        <v>44048</v>
      </c>
      <c r="F402">
        <v>54.76</v>
      </c>
      <c r="G402" s="1">
        <v>44048</v>
      </c>
      <c r="H402">
        <v>29.69</v>
      </c>
      <c r="I402" s="1">
        <v>44048</v>
      </c>
      <c r="J402">
        <v>32.97</v>
      </c>
      <c r="K402" s="1">
        <v>44048</v>
      </c>
      <c r="L402">
        <v>22.81</v>
      </c>
      <c r="M402" s="1">
        <v>44048</v>
      </c>
      <c r="N402">
        <v>26.26</v>
      </c>
      <c r="O402" s="1">
        <v>44048</v>
      </c>
      <c r="P402">
        <v>18.48</v>
      </c>
      <c r="Q402" s="1">
        <v>44048</v>
      </c>
      <c r="R402">
        <v>28.28</v>
      </c>
      <c r="S402" s="30">
        <v>44048</v>
      </c>
      <c r="T402" s="3">
        <v>12.53</v>
      </c>
      <c r="U402" s="1">
        <v>44048</v>
      </c>
      <c r="V402">
        <v>12.82</v>
      </c>
      <c r="W402" s="107"/>
      <c r="X402" s="106"/>
    </row>
    <row r="403" spans="1:24" ht="15.6">
      <c r="A403" s="1">
        <v>44049</v>
      </c>
      <c r="B403">
        <v>34.07</v>
      </c>
      <c r="C403" s="1">
        <v>44049</v>
      </c>
      <c r="D403">
        <v>25.1</v>
      </c>
      <c r="E403" s="1">
        <v>44049</v>
      </c>
      <c r="F403">
        <v>55.21</v>
      </c>
      <c r="G403" s="1">
        <v>44049</v>
      </c>
      <c r="H403">
        <v>29.77</v>
      </c>
      <c r="I403" s="1">
        <v>44049</v>
      </c>
      <c r="J403">
        <v>33.07</v>
      </c>
      <c r="K403" s="1">
        <v>44049</v>
      </c>
      <c r="L403">
        <v>22.81</v>
      </c>
      <c r="M403" s="1">
        <v>44049</v>
      </c>
      <c r="N403">
        <v>26.37</v>
      </c>
      <c r="O403" s="1">
        <v>44049</v>
      </c>
      <c r="P403">
        <v>18.52</v>
      </c>
      <c r="Q403" s="1">
        <v>44049</v>
      </c>
      <c r="R403">
        <v>28.32</v>
      </c>
      <c r="S403" s="30">
        <v>44049</v>
      </c>
      <c r="T403" s="3">
        <v>12.56</v>
      </c>
      <c r="U403" s="1">
        <v>44049</v>
      </c>
      <c r="V403">
        <v>12.92</v>
      </c>
      <c r="W403" s="107"/>
      <c r="X403" s="106"/>
    </row>
    <row r="404" spans="1:24" ht="15.6">
      <c r="A404" s="1">
        <v>44050</v>
      </c>
      <c r="B404">
        <v>34.01</v>
      </c>
      <c r="C404" s="1">
        <v>44050</v>
      </c>
      <c r="D404">
        <v>25.060199999999998</v>
      </c>
      <c r="E404" s="1">
        <v>44050</v>
      </c>
      <c r="F404">
        <v>55.56</v>
      </c>
      <c r="G404" s="1">
        <v>44050</v>
      </c>
      <c r="H404">
        <v>29.83</v>
      </c>
      <c r="I404" s="1">
        <v>44050</v>
      </c>
      <c r="J404">
        <v>32.64</v>
      </c>
      <c r="K404" s="1">
        <v>44050</v>
      </c>
      <c r="L404">
        <v>22.81</v>
      </c>
      <c r="M404" s="1">
        <v>44050</v>
      </c>
      <c r="N404">
        <v>26.27</v>
      </c>
      <c r="O404" s="1">
        <v>44050</v>
      </c>
      <c r="P404">
        <v>18.52</v>
      </c>
      <c r="Q404" s="1">
        <v>44050</v>
      </c>
      <c r="R404">
        <v>28.31</v>
      </c>
      <c r="S404" s="30">
        <v>44050</v>
      </c>
      <c r="T404" s="3">
        <v>12.55</v>
      </c>
      <c r="U404" s="1">
        <v>44050</v>
      </c>
      <c r="V404">
        <v>12.77</v>
      </c>
      <c r="W404" s="107"/>
      <c r="X404" s="106"/>
    </row>
    <row r="405" spans="1:24" ht="15.6">
      <c r="A405" s="1">
        <v>44053</v>
      </c>
      <c r="B405">
        <v>33.96</v>
      </c>
      <c r="C405" s="1">
        <v>44053</v>
      </c>
      <c r="D405">
        <v>25.15</v>
      </c>
      <c r="E405" s="1">
        <v>44053</v>
      </c>
      <c r="F405">
        <v>55.61</v>
      </c>
      <c r="G405" s="1">
        <v>44053</v>
      </c>
      <c r="H405">
        <v>29.85</v>
      </c>
      <c r="I405" s="1">
        <v>44053</v>
      </c>
      <c r="J405">
        <v>32.659999999999997</v>
      </c>
      <c r="K405" s="1">
        <v>44053</v>
      </c>
      <c r="L405">
        <v>22.85</v>
      </c>
      <c r="M405" s="1">
        <v>44053</v>
      </c>
      <c r="N405">
        <v>26.21</v>
      </c>
      <c r="O405" s="1">
        <v>44053</v>
      </c>
      <c r="P405">
        <v>18.510000000000002</v>
      </c>
      <c r="Q405" s="1">
        <v>44053</v>
      </c>
      <c r="R405">
        <v>28.32</v>
      </c>
      <c r="S405" s="30">
        <v>44053</v>
      </c>
      <c r="T405" s="3">
        <v>12.53</v>
      </c>
      <c r="U405" s="1">
        <v>44053</v>
      </c>
      <c r="V405">
        <v>12.69</v>
      </c>
      <c r="W405" s="107"/>
      <c r="X405" s="106"/>
    </row>
    <row r="406" spans="1:24" ht="15.6">
      <c r="A406" s="1">
        <v>44054</v>
      </c>
      <c r="B406">
        <v>33.78</v>
      </c>
      <c r="C406" s="1">
        <v>44054</v>
      </c>
      <c r="D406">
        <v>25.0593</v>
      </c>
      <c r="E406" s="1">
        <v>44054</v>
      </c>
      <c r="F406">
        <v>54.91</v>
      </c>
      <c r="G406" s="1">
        <v>44054</v>
      </c>
      <c r="H406">
        <v>29.91</v>
      </c>
      <c r="I406" s="1">
        <v>44054</v>
      </c>
      <c r="J406">
        <v>32.49</v>
      </c>
      <c r="K406" s="1">
        <v>44054</v>
      </c>
      <c r="L406">
        <v>22.81</v>
      </c>
      <c r="M406" s="1">
        <v>44054</v>
      </c>
      <c r="N406">
        <v>26.05</v>
      </c>
      <c r="O406" s="1">
        <v>44054</v>
      </c>
      <c r="P406">
        <v>18.22</v>
      </c>
      <c r="Q406" s="1">
        <v>44054</v>
      </c>
      <c r="R406">
        <v>28.3</v>
      </c>
      <c r="S406" s="30">
        <v>44054</v>
      </c>
      <c r="T406" s="3">
        <v>12.46</v>
      </c>
      <c r="U406" s="1">
        <v>44054</v>
      </c>
      <c r="V406">
        <v>12.59</v>
      </c>
      <c r="W406" s="107"/>
      <c r="X406" s="106"/>
    </row>
    <row r="407" spans="1:24" ht="15.6">
      <c r="A407" s="1">
        <v>44055</v>
      </c>
      <c r="B407">
        <v>33.68</v>
      </c>
      <c r="C407" s="1">
        <v>44055</v>
      </c>
      <c r="D407">
        <v>25.170200000000001</v>
      </c>
      <c r="E407" s="1">
        <v>44055</v>
      </c>
      <c r="F407">
        <v>55.6</v>
      </c>
      <c r="G407" s="1">
        <v>44055</v>
      </c>
      <c r="H407">
        <v>30.38</v>
      </c>
      <c r="I407" s="1">
        <v>44055</v>
      </c>
      <c r="J407">
        <v>32.799999999999997</v>
      </c>
      <c r="K407" s="1">
        <v>44055</v>
      </c>
      <c r="L407">
        <v>22.65</v>
      </c>
      <c r="M407" s="1">
        <v>44055</v>
      </c>
      <c r="N407">
        <v>26.03</v>
      </c>
      <c r="O407" s="1">
        <v>44055</v>
      </c>
      <c r="P407">
        <v>18.39</v>
      </c>
      <c r="Q407" s="1">
        <v>44055</v>
      </c>
      <c r="R407">
        <v>28.29</v>
      </c>
      <c r="S407" s="30">
        <v>44055</v>
      </c>
      <c r="T407" s="3">
        <v>12.43</v>
      </c>
      <c r="U407" s="1">
        <v>44055</v>
      </c>
      <c r="V407">
        <v>12.66</v>
      </c>
      <c r="W407" s="107"/>
      <c r="X407" s="106"/>
    </row>
    <row r="408" spans="1:24" ht="15.6">
      <c r="A408" s="1">
        <v>44056</v>
      </c>
      <c r="B408">
        <v>33.57</v>
      </c>
      <c r="C408" s="1">
        <v>44056</v>
      </c>
      <c r="D408">
        <v>25.0793</v>
      </c>
      <c r="E408" s="1">
        <v>44056</v>
      </c>
      <c r="F408">
        <v>55.31</v>
      </c>
      <c r="G408" s="1">
        <v>44056</v>
      </c>
      <c r="H408">
        <v>30.17</v>
      </c>
      <c r="I408" s="1">
        <v>44056</v>
      </c>
      <c r="J408">
        <v>32.57</v>
      </c>
      <c r="K408" s="1">
        <v>44056</v>
      </c>
      <c r="L408">
        <v>22.72</v>
      </c>
      <c r="M408" s="1">
        <v>44056</v>
      </c>
      <c r="N408">
        <v>25.74</v>
      </c>
      <c r="O408" s="1">
        <v>44056</v>
      </c>
      <c r="P408">
        <v>18.32</v>
      </c>
      <c r="Q408" s="1">
        <v>44056</v>
      </c>
      <c r="R408">
        <v>28.27</v>
      </c>
      <c r="S408" s="30">
        <v>44056</v>
      </c>
      <c r="T408" s="3">
        <v>12.39</v>
      </c>
      <c r="U408" s="1">
        <v>44056</v>
      </c>
      <c r="V408">
        <v>12.6</v>
      </c>
      <c r="W408" s="107"/>
      <c r="X408" s="106"/>
    </row>
    <row r="409" spans="1:24" ht="15.6">
      <c r="A409" s="1">
        <v>44057</v>
      </c>
      <c r="B409">
        <v>33.6</v>
      </c>
      <c r="C409" s="1">
        <v>44057</v>
      </c>
      <c r="D409">
        <v>25.0702</v>
      </c>
      <c r="E409" s="1">
        <v>44057</v>
      </c>
      <c r="F409">
        <v>55.42</v>
      </c>
      <c r="G409" s="1">
        <v>44057</v>
      </c>
      <c r="H409">
        <v>30.07</v>
      </c>
      <c r="I409" s="1">
        <v>44057</v>
      </c>
      <c r="J409">
        <v>32.58</v>
      </c>
      <c r="K409" s="1">
        <v>44057</v>
      </c>
      <c r="L409">
        <v>22.73</v>
      </c>
      <c r="M409" s="1">
        <v>44057</v>
      </c>
      <c r="N409">
        <v>25.65</v>
      </c>
      <c r="O409" s="1">
        <v>44057</v>
      </c>
      <c r="P409">
        <v>18.29</v>
      </c>
      <c r="Q409" s="1">
        <v>44057</v>
      </c>
      <c r="R409">
        <v>28.29</v>
      </c>
      <c r="S409" s="30">
        <v>44057</v>
      </c>
      <c r="T409" s="3">
        <v>12.4</v>
      </c>
      <c r="U409" s="1">
        <v>44057</v>
      </c>
      <c r="V409">
        <v>12.56</v>
      </c>
      <c r="W409" s="107"/>
      <c r="X409" s="106"/>
    </row>
    <row r="410" spans="1:24" ht="15.6">
      <c r="A410" s="1">
        <v>44060</v>
      </c>
      <c r="B410">
        <v>33.68</v>
      </c>
      <c r="C410" s="1">
        <v>44060</v>
      </c>
      <c r="D410">
        <v>25.267399999999999</v>
      </c>
      <c r="E410" s="1">
        <v>44060</v>
      </c>
      <c r="F410">
        <v>55.35</v>
      </c>
      <c r="G410" s="1">
        <v>44060</v>
      </c>
      <c r="H410">
        <v>30.16</v>
      </c>
      <c r="I410" s="1">
        <v>44060</v>
      </c>
      <c r="J410">
        <v>32.869999999999997</v>
      </c>
      <c r="K410" s="1">
        <v>44060</v>
      </c>
      <c r="L410">
        <v>22.73</v>
      </c>
      <c r="M410" s="1">
        <v>44060</v>
      </c>
      <c r="N410">
        <v>25.71</v>
      </c>
      <c r="O410" s="1">
        <v>44060</v>
      </c>
      <c r="P410">
        <v>18.28</v>
      </c>
      <c r="Q410" s="1">
        <v>44060</v>
      </c>
      <c r="R410">
        <v>28.29</v>
      </c>
      <c r="S410" s="30">
        <v>44060</v>
      </c>
      <c r="T410" s="3">
        <v>12.43</v>
      </c>
      <c r="U410" s="1">
        <v>44060</v>
      </c>
      <c r="V410">
        <v>12.62</v>
      </c>
      <c r="W410" s="107"/>
      <c r="X410" s="106"/>
    </row>
    <row r="411" spans="1:24" ht="15.6">
      <c r="A411" s="1">
        <v>44061</v>
      </c>
      <c r="B411">
        <v>33.729999999999997</v>
      </c>
      <c r="C411" s="1">
        <v>44061</v>
      </c>
      <c r="D411">
        <v>25.228300000000001</v>
      </c>
      <c r="E411" s="1">
        <v>44061</v>
      </c>
      <c r="F411">
        <v>55.36</v>
      </c>
      <c r="G411" s="1">
        <v>44061</v>
      </c>
      <c r="H411">
        <v>30.123100000000001</v>
      </c>
      <c r="I411" s="1">
        <v>44061</v>
      </c>
      <c r="J411">
        <v>32.71</v>
      </c>
      <c r="K411" s="1">
        <v>44061</v>
      </c>
      <c r="L411">
        <v>22.72</v>
      </c>
      <c r="M411" s="1">
        <v>44061</v>
      </c>
      <c r="N411">
        <v>25.8</v>
      </c>
      <c r="O411" s="1">
        <v>44061</v>
      </c>
      <c r="P411">
        <v>18.350000000000001</v>
      </c>
      <c r="Q411" s="1">
        <v>44061</v>
      </c>
      <c r="R411">
        <v>28.3</v>
      </c>
      <c r="S411" s="30">
        <v>44061</v>
      </c>
      <c r="T411" s="3">
        <v>12.45</v>
      </c>
      <c r="U411" s="1">
        <v>44061</v>
      </c>
      <c r="V411">
        <v>12.66</v>
      </c>
      <c r="W411" s="107"/>
      <c r="X411" s="106"/>
    </row>
    <row r="412" spans="1:24" ht="15.6">
      <c r="A412" s="1">
        <v>44062</v>
      </c>
      <c r="B412">
        <v>33.67</v>
      </c>
      <c r="C412" s="1">
        <v>44062</v>
      </c>
      <c r="D412">
        <v>25.1677</v>
      </c>
      <c r="E412" s="1">
        <v>44062</v>
      </c>
      <c r="F412">
        <v>55.33</v>
      </c>
      <c r="G412" s="1">
        <v>44062</v>
      </c>
      <c r="H412">
        <v>30.1</v>
      </c>
      <c r="I412" s="1">
        <v>44062</v>
      </c>
      <c r="J412">
        <v>32.51</v>
      </c>
      <c r="K412" s="1">
        <v>44062</v>
      </c>
      <c r="L412">
        <v>22.65</v>
      </c>
      <c r="M412" s="1">
        <v>44062</v>
      </c>
      <c r="N412">
        <v>25.7</v>
      </c>
      <c r="O412" s="1">
        <v>44062</v>
      </c>
      <c r="P412">
        <v>18.34</v>
      </c>
      <c r="Q412" s="1">
        <v>44062</v>
      </c>
      <c r="R412">
        <v>28.29</v>
      </c>
      <c r="S412" s="30">
        <v>44062</v>
      </c>
      <c r="T412" s="3">
        <v>12.43</v>
      </c>
      <c r="U412" s="1">
        <v>44062</v>
      </c>
      <c r="V412">
        <v>12.58</v>
      </c>
      <c r="W412" s="107"/>
      <c r="X412" s="106"/>
    </row>
    <row r="413" spans="1:24" ht="15.6">
      <c r="A413" s="1">
        <v>44063</v>
      </c>
      <c r="B413">
        <v>33.71</v>
      </c>
      <c r="C413" s="1">
        <v>44063</v>
      </c>
      <c r="D413">
        <v>25.21</v>
      </c>
      <c r="E413" s="1">
        <v>44063</v>
      </c>
      <c r="F413">
        <v>55.37</v>
      </c>
      <c r="G413" s="1">
        <v>44063</v>
      </c>
      <c r="H413">
        <v>29.95</v>
      </c>
      <c r="I413" s="1">
        <v>44063</v>
      </c>
      <c r="J413">
        <v>32.270000000000003</v>
      </c>
      <c r="K413" s="1">
        <v>44063</v>
      </c>
      <c r="L413">
        <v>22.67</v>
      </c>
      <c r="M413" s="1">
        <v>44063</v>
      </c>
      <c r="N413">
        <v>25.82</v>
      </c>
      <c r="O413" s="1">
        <v>44063</v>
      </c>
      <c r="P413">
        <v>18.399999999999999</v>
      </c>
      <c r="Q413" s="1">
        <v>44063</v>
      </c>
      <c r="R413">
        <v>28.29</v>
      </c>
      <c r="S413" s="30">
        <v>44063</v>
      </c>
      <c r="T413" s="3">
        <v>12.44</v>
      </c>
      <c r="U413" s="1">
        <v>44063</v>
      </c>
      <c r="V413">
        <v>12.42</v>
      </c>
      <c r="W413" s="107"/>
      <c r="X413" s="106"/>
    </row>
    <row r="414" spans="1:24" ht="15.6">
      <c r="A414" s="1">
        <v>44064</v>
      </c>
      <c r="B414">
        <v>33.729999999999997</v>
      </c>
      <c r="C414" s="1">
        <v>44064</v>
      </c>
      <c r="D414">
        <v>25.092300000000002</v>
      </c>
      <c r="E414" s="1">
        <v>44064</v>
      </c>
      <c r="F414">
        <v>55.6</v>
      </c>
      <c r="G414" s="1">
        <v>44064</v>
      </c>
      <c r="H414">
        <v>29.79</v>
      </c>
      <c r="I414" s="1">
        <v>44064</v>
      </c>
      <c r="J414">
        <v>32.42</v>
      </c>
      <c r="K414" s="1">
        <v>44064</v>
      </c>
      <c r="L414">
        <v>22.75</v>
      </c>
      <c r="M414" s="1">
        <v>44064</v>
      </c>
      <c r="N414">
        <v>25.84</v>
      </c>
      <c r="O414" s="1">
        <v>44064</v>
      </c>
      <c r="P414">
        <v>18.350000000000001</v>
      </c>
      <c r="Q414" s="1">
        <v>44064</v>
      </c>
      <c r="R414">
        <v>28.28</v>
      </c>
      <c r="S414" s="30">
        <v>44064</v>
      </c>
      <c r="T414" s="3">
        <v>12.45</v>
      </c>
      <c r="U414" s="1">
        <v>44064</v>
      </c>
      <c r="V414">
        <v>12.56</v>
      </c>
      <c r="W414" s="107"/>
      <c r="X414" s="106"/>
    </row>
    <row r="415" spans="1:24" ht="15.6">
      <c r="A415" s="1">
        <v>44067</v>
      </c>
      <c r="B415">
        <v>33.71</v>
      </c>
      <c r="C415" s="1">
        <v>44067</v>
      </c>
      <c r="D415">
        <v>25.2651</v>
      </c>
      <c r="E415" s="1">
        <v>44067</v>
      </c>
      <c r="F415">
        <v>56.24</v>
      </c>
      <c r="G415" s="1">
        <v>44067</v>
      </c>
      <c r="H415">
        <v>30.24</v>
      </c>
      <c r="I415" s="1">
        <v>44067</v>
      </c>
      <c r="J415">
        <v>32.9</v>
      </c>
      <c r="K415" s="1">
        <v>44067</v>
      </c>
      <c r="L415">
        <v>22.73</v>
      </c>
      <c r="M415" s="1">
        <v>44067</v>
      </c>
      <c r="N415">
        <v>25.78</v>
      </c>
      <c r="O415" s="1">
        <v>44067</v>
      </c>
      <c r="P415">
        <v>18.329999999999998</v>
      </c>
      <c r="Q415" s="1">
        <v>44067</v>
      </c>
      <c r="R415">
        <v>28.29</v>
      </c>
      <c r="S415" s="30">
        <v>44067</v>
      </c>
      <c r="T415" s="3">
        <v>12.46</v>
      </c>
      <c r="U415" s="1">
        <v>44067</v>
      </c>
      <c r="V415">
        <v>12.89</v>
      </c>
      <c r="W415" s="107"/>
      <c r="X415" s="106"/>
    </row>
    <row r="416" spans="1:24" ht="15.6">
      <c r="A416" s="1">
        <v>44068</v>
      </c>
      <c r="B416">
        <v>33.549999999999997</v>
      </c>
      <c r="C416" s="1">
        <v>44068</v>
      </c>
      <c r="D416">
        <v>25.11</v>
      </c>
      <c r="E416" s="1">
        <v>44068</v>
      </c>
      <c r="F416">
        <v>56.32</v>
      </c>
      <c r="G416" s="1">
        <v>44068</v>
      </c>
      <c r="H416">
        <v>30.17</v>
      </c>
      <c r="I416" s="1">
        <v>44068</v>
      </c>
      <c r="J416">
        <v>33.15</v>
      </c>
      <c r="K416" s="1">
        <v>44068</v>
      </c>
      <c r="L416">
        <v>22.65</v>
      </c>
      <c r="M416" s="1">
        <v>44068</v>
      </c>
      <c r="N416">
        <v>25.67</v>
      </c>
      <c r="O416" s="1">
        <v>44068</v>
      </c>
      <c r="P416">
        <v>18.350000000000001</v>
      </c>
      <c r="Q416" s="1">
        <v>44068</v>
      </c>
      <c r="R416">
        <v>28.23</v>
      </c>
      <c r="S416" s="30">
        <v>44068</v>
      </c>
      <c r="T416" s="3">
        <v>12.43</v>
      </c>
      <c r="U416" s="1">
        <v>44068</v>
      </c>
      <c r="V416">
        <v>12.94</v>
      </c>
      <c r="W416" s="107"/>
      <c r="X416" s="106"/>
    </row>
    <row r="417" spans="1:24" ht="15.6">
      <c r="A417" s="1">
        <v>44069</v>
      </c>
      <c r="B417">
        <v>33.520000000000003</v>
      </c>
      <c r="C417" s="1">
        <v>44069</v>
      </c>
      <c r="D417">
        <v>25.370100000000001</v>
      </c>
      <c r="E417" s="1">
        <v>44069</v>
      </c>
      <c r="F417">
        <v>56.75</v>
      </c>
      <c r="G417" s="1">
        <v>44069</v>
      </c>
      <c r="H417">
        <v>30.31</v>
      </c>
      <c r="I417" s="1">
        <v>44069</v>
      </c>
      <c r="J417">
        <v>33.159999999999997</v>
      </c>
      <c r="K417" s="1">
        <v>44069</v>
      </c>
      <c r="L417">
        <v>22.5976</v>
      </c>
      <c r="M417" s="1">
        <v>44069</v>
      </c>
      <c r="N417">
        <v>25.65</v>
      </c>
      <c r="O417" s="1">
        <v>44069</v>
      </c>
      <c r="P417">
        <v>18.350000000000001</v>
      </c>
      <c r="Q417" s="1">
        <v>44069</v>
      </c>
      <c r="R417">
        <v>28.21</v>
      </c>
      <c r="S417" s="30">
        <v>44069</v>
      </c>
      <c r="T417" s="3">
        <v>12.42</v>
      </c>
      <c r="U417" s="1">
        <v>44069</v>
      </c>
      <c r="V417">
        <v>12.99</v>
      </c>
      <c r="W417" s="107"/>
      <c r="X417" s="106"/>
    </row>
    <row r="418" spans="1:24" ht="15.6">
      <c r="A418" s="1">
        <v>44070</v>
      </c>
      <c r="B418">
        <v>33.4</v>
      </c>
      <c r="C418" s="1">
        <v>44070</v>
      </c>
      <c r="D418">
        <v>25.281500000000001</v>
      </c>
      <c r="E418" s="1">
        <v>44070</v>
      </c>
      <c r="F418">
        <v>56.79</v>
      </c>
      <c r="G418" s="1">
        <v>44070</v>
      </c>
      <c r="H418">
        <v>29.95</v>
      </c>
      <c r="I418" s="1">
        <v>44070</v>
      </c>
      <c r="J418">
        <v>32.869999999999997</v>
      </c>
      <c r="K418" s="1">
        <v>44070</v>
      </c>
      <c r="L418">
        <v>22.555</v>
      </c>
      <c r="M418" s="1">
        <v>44070</v>
      </c>
      <c r="N418">
        <v>25.45</v>
      </c>
      <c r="O418" s="1">
        <v>44070</v>
      </c>
      <c r="P418">
        <v>18.329999999999998</v>
      </c>
      <c r="Q418" s="1">
        <v>44070</v>
      </c>
      <c r="R418">
        <v>28.22</v>
      </c>
      <c r="S418" s="30">
        <v>44070</v>
      </c>
      <c r="T418" s="3">
        <v>12.37</v>
      </c>
      <c r="U418" s="1">
        <v>44070</v>
      </c>
      <c r="V418">
        <v>12.99</v>
      </c>
      <c r="W418" s="107"/>
      <c r="X418" s="106"/>
    </row>
    <row r="419" spans="1:24" ht="15.6">
      <c r="A419" s="1">
        <v>44071</v>
      </c>
      <c r="B419">
        <v>33.405000000000001</v>
      </c>
      <c r="C419" s="1">
        <v>44071</v>
      </c>
      <c r="D419">
        <v>25.203900000000001</v>
      </c>
      <c r="E419" s="1">
        <v>44071</v>
      </c>
      <c r="F419">
        <v>57.06</v>
      </c>
      <c r="G419" s="1">
        <v>44071</v>
      </c>
      <c r="H419">
        <v>30.094999999999999</v>
      </c>
      <c r="I419" s="1">
        <v>44071</v>
      </c>
      <c r="J419">
        <v>33.17</v>
      </c>
      <c r="K419" s="1">
        <v>44071</v>
      </c>
      <c r="L419">
        <v>22.6</v>
      </c>
      <c r="M419" s="1">
        <v>44071</v>
      </c>
      <c r="N419">
        <v>25.51</v>
      </c>
      <c r="O419" s="1">
        <v>44071</v>
      </c>
      <c r="P419">
        <v>18.46</v>
      </c>
      <c r="Q419" s="1">
        <v>44071</v>
      </c>
      <c r="R419">
        <v>28.2</v>
      </c>
      <c r="S419" s="30">
        <v>44071</v>
      </c>
      <c r="T419" s="3">
        <v>12.38</v>
      </c>
      <c r="U419" s="1">
        <v>44071</v>
      </c>
      <c r="V419">
        <v>13.04</v>
      </c>
      <c r="W419" s="107"/>
      <c r="X419" s="106"/>
    </row>
    <row r="420" spans="1:24" ht="15.6">
      <c r="A420" s="1">
        <v>44074</v>
      </c>
      <c r="B420">
        <v>33.423400000000001</v>
      </c>
      <c r="C420" s="1">
        <v>44074</v>
      </c>
      <c r="D420">
        <v>24.918399999999998</v>
      </c>
      <c r="E420" s="1">
        <v>44074</v>
      </c>
      <c r="F420">
        <v>56.64</v>
      </c>
      <c r="G420" s="1">
        <v>44074</v>
      </c>
      <c r="H420">
        <v>29.785</v>
      </c>
      <c r="I420" s="1">
        <v>44074</v>
      </c>
      <c r="J420">
        <v>32.35</v>
      </c>
      <c r="K420" s="1">
        <v>44074</v>
      </c>
      <c r="L420">
        <v>22.55</v>
      </c>
      <c r="M420" s="1">
        <v>44074</v>
      </c>
      <c r="N420">
        <v>25.62</v>
      </c>
      <c r="O420" s="1">
        <v>44074</v>
      </c>
      <c r="P420">
        <v>18.37</v>
      </c>
      <c r="Q420" s="1">
        <v>44074</v>
      </c>
      <c r="R420">
        <v>28.23</v>
      </c>
      <c r="S420" s="30">
        <v>44074</v>
      </c>
      <c r="T420" s="3">
        <v>12.39</v>
      </c>
      <c r="U420" s="1">
        <v>44074</v>
      </c>
      <c r="V420">
        <v>12.7</v>
      </c>
      <c r="W420" s="107"/>
      <c r="X420" s="106"/>
    </row>
    <row r="421" spans="1:24" ht="15.6">
      <c r="A421" s="1">
        <v>44075</v>
      </c>
      <c r="B421">
        <v>33.64</v>
      </c>
      <c r="C421" s="1">
        <v>44075</v>
      </c>
      <c r="D421">
        <v>24.88</v>
      </c>
      <c r="E421" s="1">
        <v>44075</v>
      </c>
      <c r="F421">
        <v>57.24</v>
      </c>
      <c r="G421" s="1">
        <v>44075</v>
      </c>
      <c r="H421">
        <v>29.82</v>
      </c>
      <c r="I421" s="1">
        <v>44075</v>
      </c>
      <c r="J421">
        <v>32.97</v>
      </c>
      <c r="K421" s="1">
        <v>44075</v>
      </c>
      <c r="L421">
        <v>22.72</v>
      </c>
      <c r="M421" s="1">
        <v>44075</v>
      </c>
      <c r="N421">
        <v>25.79</v>
      </c>
      <c r="O421" s="1">
        <v>44075</v>
      </c>
      <c r="P421">
        <v>18.52</v>
      </c>
      <c r="Q421" s="1">
        <v>44075</v>
      </c>
      <c r="R421">
        <v>28.245000000000001</v>
      </c>
      <c r="S421" s="30">
        <v>44075</v>
      </c>
      <c r="T421" s="3">
        <v>12.45</v>
      </c>
      <c r="U421" s="1">
        <v>44075</v>
      </c>
      <c r="V421">
        <v>13.07</v>
      </c>
      <c r="W421" s="107"/>
      <c r="X421" s="106"/>
    </row>
    <row r="422" spans="1:24" ht="15.6">
      <c r="A422" s="1">
        <v>44076</v>
      </c>
      <c r="B422">
        <v>33.76</v>
      </c>
      <c r="C422" s="1">
        <v>44076</v>
      </c>
      <c r="D422">
        <v>25.2013</v>
      </c>
      <c r="E422" s="1">
        <v>44076</v>
      </c>
      <c r="F422">
        <v>58.05</v>
      </c>
      <c r="G422" s="1">
        <v>44076</v>
      </c>
      <c r="H422">
        <v>30.25</v>
      </c>
      <c r="I422" s="1">
        <v>44076</v>
      </c>
      <c r="J422">
        <v>32.78</v>
      </c>
      <c r="K422" s="1">
        <v>44076</v>
      </c>
      <c r="L422">
        <v>22.79</v>
      </c>
      <c r="M422" s="1">
        <v>44076</v>
      </c>
      <c r="N422">
        <v>25.89</v>
      </c>
      <c r="O422" s="1">
        <v>44076</v>
      </c>
      <c r="P422">
        <v>18.55</v>
      </c>
      <c r="Q422" s="1">
        <v>44076</v>
      </c>
      <c r="R422">
        <v>28.265000000000001</v>
      </c>
      <c r="S422" s="30">
        <v>44076</v>
      </c>
      <c r="T422" s="3">
        <v>12.49</v>
      </c>
      <c r="U422" s="1">
        <v>44076</v>
      </c>
      <c r="V422">
        <v>13.1</v>
      </c>
      <c r="W422" s="107"/>
      <c r="X422" s="106"/>
    </row>
    <row r="423" spans="1:24" ht="15.6">
      <c r="A423" s="1">
        <v>44077</v>
      </c>
      <c r="B423">
        <v>33.74</v>
      </c>
      <c r="C423" s="1">
        <v>44077</v>
      </c>
      <c r="D423">
        <v>24.828099999999999</v>
      </c>
      <c r="E423" s="1">
        <v>44077</v>
      </c>
      <c r="F423">
        <v>56.34</v>
      </c>
      <c r="G423" s="1">
        <v>44077</v>
      </c>
      <c r="H423">
        <v>29.73</v>
      </c>
      <c r="I423" s="1">
        <v>44077</v>
      </c>
      <c r="J423">
        <v>32.4</v>
      </c>
      <c r="K423" s="1">
        <v>44077</v>
      </c>
      <c r="L423">
        <v>22.76</v>
      </c>
      <c r="M423" s="1">
        <v>44077</v>
      </c>
      <c r="N423">
        <v>25.85</v>
      </c>
      <c r="O423" s="1">
        <v>44077</v>
      </c>
      <c r="P423">
        <v>18.43</v>
      </c>
      <c r="Q423" s="1">
        <v>44077</v>
      </c>
      <c r="R423">
        <v>28.28</v>
      </c>
      <c r="S423" s="30">
        <v>44077</v>
      </c>
      <c r="T423" s="3">
        <v>12.49</v>
      </c>
      <c r="U423" s="1">
        <v>44077</v>
      </c>
      <c r="V423">
        <v>12.84</v>
      </c>
      <c r="W423" s="107"/>
      <c r="X423" s="106"/>
    </row>
    <row r="424" spans="1:24" ht="15.6">
      <c r="A424" s="1">
        <v>44078</v>
      </c>
      <c r="B424">
        <v>33.64</v>
      </c>
      <c r="C424" s="1">
        <v>44078</v>
      </c>
      <c r="D424">
        <v>24.462199999999999</v>
      </c>
      <c r="E424" s="1">
        <v>44078</v>
      </c>
      <c r="F424">
        <v>55.58</v>
      </c>
      <c r="G424" s="1">
        <v>44078</v>
      </c>
      <c r="H424">
        <v>29.6</v>
      </c>
      <c r="I424" s="1">
        <v>44078</v>
      </c>
      <c r="J424">
        <v>32.33</v>
      </c>
      <c r="K424" s="1">
        <v>44078</v>
      </c>
      <c r="L424">
        <v>22.72</v>
      </c>
      <c r="M424" s="1">
        <v>44078</v>
      </c>
      <c r="N424">
        <v>25.58</v>
      </c>
      <c r="O424" s="1">
        <v>44078</v>
      </c>
      <c r="P424">
        <v>18.399999999999999</v>
      </c>
      <c r="Q424" s="1">
        <v>44078</v>
      </c>
      <c r="R424">
        <v>28.26</v>
      </c>
      <c r="S424" s="30">
        <v>44078</v>
      </c>
      <c r="T424" s="3">
        <v>12.43</v>
      </c>
      <c r="U424" s="1">
        <v>44078</v>
      </c>
      <c r="V424">
        <v>12.73</v>
      </c>
      <c r="W424" s="107"/>
      <c r="X424" s="106"/>
    </row>
    <row r="425" spans="1:24" ht="15.6">
      <c r="A425" s="1">
        <v>44082</v>
      </c>
      <c r="B425">
        <v>33.619999999999997</v>
      </c>
      <c r="C425" s="1">
        <v>44082</v>
      </c>
      <c r="D425">
        <v>24.29</v>
      </c>
      <c r="E425" s="1">
        <v>44082</v>
      </c>
      <c r="F425">
        <v>54.73</v>
      </c>
      <c r="G425" s="1">
        <v>44082</v>
      </c>
      <c r="H425">
        <v>29.61</v>
      </c>
      <c r="I425" s="1">
        <v>44082</v>
      </c>
      <c r="J425">
        <v>32.049999999999997</v>
      </c>
      <c r="K425" s="1">
        <v>44082</v>
      </c>
      <c r="L425">
        <v>22.71</v>
      </c>
      <c r="M425" s="1">
        <v>44082</v>
      </c>
      <c r="N425">
        <v>25.59</v>
      </c>
      <c r="O425" s="1">
        <v>44082</v>
      </c>
      <c r="P425">
        <v>18.190000000000001</v>
      </c>
      <c r="Q425" s="1">
        <v>44082</v>
      </c>
      <c r="R425">
        <v>28.27</v>
      </c>
      <c r="S425" s="30">
        <v>44082</v>
      </c>
      <c r="T425" s="3">
        <v>12.44</v>
      </c>
      <c r="U425" s="1">
        <v>44082</v>
      </c>
      <c r="V425">
        <v>12.61</v>
      </c>
      <c r="W425" s="107"/>
      <c r="X425" s="106"/>
    </row>
    <row r="426" spans="1:24" ht="15.6">
      <c r="A426" s="1">
        <v>44083</v>
      </c>
      <c r="B426">
        <v>33.64</v>
      </c>
      <c r="C426" s="1">
        <v>44083</v>
      </c>
      <c r="D426">
        <v>24.74</v>
      </c>
      <c r="E426" s="1">
        <v>44083</v>
      </c>
      <c r="F426">
        <v>55.51</v>
      </c>
      <c r="G426" s="1">
        <v>44083</v>
      </c>
      <c r="H426">
        <v>29.95</v>
      </c>
      <c r="I426" s="1">
        <v>44083</v>
      </c>
      <c r="J426">
        <v>32.33</v>
      </c>
      <c r="K426" s="1">
        <v>44083</v>
      </c>
      <c r="L426">
        <v>22.7</v>
      </c>
      <c r="M426" s="1">
        <v>44083</v>
      </c>
      <c r="N426">
        <v>25.6</v>
      </c>
      <c r="O426" s="1">
        <v>44083</v>
      </c>
      <c r="P426">
        <v>18.329999999999998</v>
      </c>
      <c r="Q426" s="1">
        <v>44083</v>
      </c>
      <c r="R426">
        <v>28.25</v>
      </c>
      <c r="S426" s="30">
        <v>44083</v>
      </c>
      <c r="T426" s="3">
        <v>12.43</v>
      </c>
      <c r="U426" s="1">
        <v>44083</v>
      </c>
      <c r="V426">
        <v>12.73</v>
      </c>
      <c r="W426" s="107"/>
      <c r="X426" s="106"/>
    </row>
    <row r="427" spans="1:24" ht="15.6">
      <c r="A427" s="1">
        <v>44084</v>
      </c>
      <c r="B427">
        <v>33.700000000000003</v>
      </c>
      <c r="C427" s="1">
        <v>44084</v>
      </c>
      <c r="D427">
        <v>24.41</v>
      </c>
      <c r="E427" s="1">
        <v>44084</v>
      </c>
      <c r="F427">
        <v>54.75</v>
      </c>
      <c r="G427" s="1">
        <v>44084</v>
      </c>
      <c r="H427">
        <v>29.69</v>
      </c>
      <c r="I427" s="1">
        <v>44084</v>
      </c>
      <c r="J427">
        <v>31.85</v>
      </c>
      <c r="K427" s="1">
        <v>44084</v>
      </c>
      <c r="L427">
        <v>22.73</v>
      </c>
      <c r="M427" s="1">
        <v>44084</v>
      </c>
      <c r="N427">
        <v>25.63</v>
      </c>
      <c r="O427" s="1">
        <v>44084</v>
      </c>
      <c r="P427">
        <v>18.309999999999999</v>
      </c>
      <c r="Q427" s="1">
        <v>44084</v>
      </c>
      <c r="R427">
        <v>28.26</v>
      </c>
      <c r="S427" s="30">
        <v>44084</v>
      </c>
      <c r="T427" s="3">
        <v>12.45</v>
      </c>
      <c r="U427" s="1">
        <v>44084</v>
      </c>
      <c r="V427">
        <v>12.59</v>
      </c>
      <c r="W427" s="107"/>
      <c r="X427" s="106"/>
    </row>
    <row r="428" spans="1:24" ht="15.6">
      <c r="A428" s="1">
        <v>44085</v>
      </c>
      <c r="B428">
        <v>33.770000000000003</v>
      </c>
      <c r="C428" s="1">
        <v>44085</v>
      </c>
      <c r="D428">
        <v>24.5</v>
      </c>
      <c r="E428" s="1">
        <v>44085</v>
      </c>
      <c r="F428">
        <v>54.73</v>
      </c>
      <c r="G428" s="1">
        <v>44085</v>
      </c>
      <c r="H428">
        <v>29.99</v>
      </c>
      <c r="I428" s="1">
        <v>44085</v>
      </c>
      <c r="J428">
        <v>32.229999999999997</v>
      </c>
      <c r="K428" s="1">
        <v>44085</v>
      </c>
      <c r="L428">
        <v>22.74</v>
      </c>
      <c r="M428" s="1">
        <v>44085</v>
      </c>
      <c r="N428">
        <v>25.64</v>
      </c>
      <c r="O428" s="1">
        <v>44085</v>
      </c>
      <c r="P428">
        <v>18.25</v>
      </c>
      <c r="Q428" s="1">
        <v>44085</v>
      </c>
      <c r="R428">
        <v>28.28</v>
      </c>
      <c r="S428" s="30">
        <v>44085</v>
      </c>
      <c r="T428" s="3">
        <v>12.47</v>
      </c>
      <c r="U428" s="1">
        <v>44085</v>
      </c>
      <c r="V428">
        <v>12.74</v>
      </c>
      <c r="W428" s="107"/>
      <c r="X428" s="106"/>
    </row>
    <row r="429" spans="1:24" ht="15.6">
      <c r="A429" s="1">
        <v>44088</v>
      </c>
      <c r="B429">
        <v>33.74</v>
      </c>
      <c r="C429" s="1">
        <v>44088</v>
      </c>
      <c r="D429">
        <v>24.67</v>
      </c>
      <c r="E429" s="1">
        <v>44088</v>
      </c>
      <c r="F429">
        <v>55.48</v>
      </c>
      <c r="G429" s="1">
        <v>44088</v>
      </c>
      <c r="H429">
        <v>30.14</v>
      </c>
      <c r="I429" s="1">
        <v>44088</v>
      </c>
      <c r="J429">
        <v>32.75</v>
      </c>
      <c r="K429" s="1">
        <v>44088</v>
      </c>
      <c r="L429">
        <v>22.72</v>
      </c>
      <c r="M429" s="1">
        <v>44088</v>
      </c>
      <c r="N429">
        <v>25.72</v>
      </c>
      <c r="O429" s="1">
        <v>44088</v>
      </c>
      <c r="P429">
        <v>18.32</v>
      </c>
      <c r="Q429" s="1">
        <v>44088</v>
      </c>
      <c r="R429">
        <v>28.25</v>
      </c>
      <c r="S429" s="30">
        <v>44088</v>
      </c>
      <c r="T429" s="3">
        <v>12.47</v>
      </c>
      <c r="U429" s="1">
        <v>44088</v>
      </c>
      <c r="V429">
        <v>12.97</v>
      </c>
      <c r="W429" s="107"/>
      <c r="X429" s="106"/>
    </row>
    <row r="430" spans="1:24" ht="15.6">
      <c r="A430" s="1">
        <v>44089</v>
      </c>
      <c r="B430">
        <v>33.729999999999997</v>
      </c>
      <c r="C430" s="1">
        <v>44089</v>
      </c>
      <c r="D430">
        <v>24.77</v>
      </c>
      <c r="E430" s="1">
        <v>44089</v>
      </c>
      <c r="F430">
        <v>55.69</v>
      </c>
      <c r="G430" s="1">
        <v>44089</v>
      </c>
      <c r="H430">
        <v>30.32</v>
      </c>
      <c r="I430" s="1">
        <v>44089</v>
      </c>
      <c r="J430">
        <v>33.04</v>
      </c>
      <c r="K430" s="1">
        <v>44089</v>
      </c>
      <c r="L430">
        <v>22.73</v>
      </c>
      <c r="M430" s="1">
        <v>44089</v>
      </c>
      <c r="N430">
        <v>25.754999999999999</v>
      </c>
      <c r="O430" s="1">
        <v>44089</v>
      </c>
      <c r="P430">
        <v>18.39</v>
      </c>
      <c r="Q430" s="1">
        <v>44089</v>
      </c>
      <c r="R430">
        <v>28.28</v>
      </c>
      <c r="S430" s="30">
        <v>44089</v>
      </c>
      <c r="T430" s="3">
        <v>12.47</v>
      </c>
      <c r="U430" s="1">
        <v>44089</v>
      </c>
      <c r="V430">
        <v>13.12</v>
      </c>
      <c r="W430" s="107"/>
      <c r="X430" s="106"/>
    </row>
    <row r="431" spans="1:24" ht="15.6">
      <c r="A431" s="1">
        <v>44090</v>
      </c>
      <c r="B431">
        <v>33.69</v>
      </c>
      <c r="C431" s="1">
        <v>44090</v>
      </c>
      <c r="D431">
        <v>24.5</v>
      </c>
      <c r="E431" s="1">
        <v>44090</v>
      </c>
      <c r="F431">
        <v>55.42</v>
      </c>
      <c r="G431" s="1">
        <v>44090</v>
      </c>
      <c r="H431">
        <v>30.36</v>
      </c>
      <c r="I431" s="1">
        <v>44090</v>
      </c>
      <c r="J431">
        <v>33</v>
      </c>
      <c r="K431" s="1">
        <v>44090</v>
      </c>
      <c r="L431">
        <v>22.73</v>
      </c>
      <c r="M431" s="1">
        <v>44090</v>
      </c>
      <c r="N431">
        <v>25.77</v>
      </c>
      <c r="O431" s="1">
        <v>44090</v>
      </c>
      <c r="P431">
        <v>18.39</v>
      </c>
      <c r="Q431" s="1">
        <v>44090</v>
      </c>
      <c r="R431">
        <v>28.28</v>
      </c>
      <c r="S431" s="30">
        <v>44090</v>
      </c>
      <c r="T431" s="3">
        <v>12.45</v>
      </c>
      <c r="U431" s="1">
        <v>44090</v>
      </c>
      <c r="V431">
        <v>13.08</v>
      </c>
      <c r="W431" s="107"/>
      <c r="X431" s="106"/>
    </row>
    <row r="432" spans="1:24" ht="15.6">
      <c r="A432" s="1">
        <v>44091</v>
      </c>
      <c r="B432">
        <v>33.700000000000003</v>
      </c>
      <c r="C432" s="1">
        <v>44091</v>
      </c>
      <c r="D432">
        <v>24.45</v>
      </c>
      <c r="E432" s="1">
        <v>44091</v>
      </c>
      <c r="F432">
        <v>54.79</v>
      </c>
      <c r="G432" s="1">
        <v>44091</v>
      </c>
      <c r="H432">
        <v>30.32</v>
      </c>
      <c r="I432" s="1">
        <v>44091</v>
      </c>
      <c r="J432">
        <v>32.880000000000003</v>
      </c>
      <c r="K432" s="1">
        <v>44091</v>
      </c>
      <c r="L432">
        <v>22.69</v>
      </c>
      <c r="M432" s="1">
        <v>44091</v>
      </c>
      <c r="N432">
        <v>25.77</v>
      </c>
      <c r="O432" s="1">
        <v>44091</v>
      </c>
      <c r="P432">
        <v>18.39</v>
      </c>
      <c r="Q432" s="1">
        <v>44091</v>
      </c>
      <c r="R432">
        <v>28.29</v>
      </c>
      <c r="S432" s="30">
        <v>44091</v>
      </c>
      <c r="T432" s="3">
        <v>12.46</v>
      </c>
      <c r="U432" s="1">
        <v>44091</v>
      </c>
      <c r="V432">
        <v>13.01</v>
      </c>
      <c r="W432" s="107"/>
      <c r="X432" s="106"/>
    </row>
    <row r="433" spans="1:24" ht="15.6">
      <c r="A433" s="1">
        <v>44092</v>
      </c>
      <c r="B433">
        <v>33.700000000000003</v>
      </c>
      <c r="C433" s="1">
        <v>44092</v>
      </c>
      <c r="D433">
        <v>24.37</v>
      </c>
      <c r="E433" s="1">
        <v>44092</v>
      </c>
      <c r="F433">
        <v>54.4</v>
      </c>
      <c r="G433" s="1">
        <v>44092</v>
      </c>
      <c r="H433">
        <v>30.2</v>
      </c>
      <c r="I433" s="1">
        <v>44092</v>
      </c>
      <c r="J433">
        <v>32.67</v>
      </c>
      <c r="K433" s="1">
        <v>44092</v>
      </c>
      <c r="L433">
        <v>22.7</v>
      </c>
      <c r="M433" s="1">
        <v>44092</v>
      </c>
      <c r="N433">
        <v>25.72</v>
      </c>
      <c r="O433" s="1">
        <v>44092</v>
      </c>
      <c r="P433">
        <v>18.34</v>
      </c>
      <c r="Q433" s="1">
        <v>44092</v>
      </c>
      <c r="R433">
        <v>28.29</v>
      </c>
      <c r="S433" s="30">
        <v>44092</v>
      </c>
      <c r="T433" s="3">
        <v>12.44</v>
      </c>
      <c r="U433" s="1">
        <v>44092</v>
      </c>
      <c r="V433">
        <v>12.98</v>
      </c>
      <c r="W433" s="107"/>
      <c r="X433" s="106"/>
    </row>
    <row r="434" spans="1:24" ht="15.6">
      <c r="A434" s="1">
        <v>44095</v>
      </c>
      <c r="B434">
        <v>33.72</v>
      </c>
      <c r="C434" s="1">
        <v>44095</v>
      </c>
      <c r="D434">
        <v>24.14</v>
      </c>
      <c r="E434" s="1">
        <v>44095</v>
      </c>
      <c r="F434">
        <v>54.2</v>
      </c>
      <c r="G434" s="1">
        <v>44095</v>
      </c>
      <c r="H434">
        <v>29.7</v>
      </c>
      <c r="I434" s="1">
        <v>44095</v>
      </c>
      <c r="J434">
        <v>32.590000000000003</v>
      </c>
      <c r="K434" s="1">
        <v>44095</v>
      </c>
      <c r="L434">
        <v>22.75</v>
      </c>
      <c r="M434" s="1">
        <v>44095</v>
      </c>
      <c r="N434">
        <v>25.68</v>
      </c>
      <c r="O434" s="1">
        <v>44095</v>
      </c>
      <c r="P434">
        <v>18.100000000000001</v>
      </c>
      <c r="Q434" s="1">
        <v>44095</v>
      </c>
      <c r="R434">
        <v>28.28</v>
      </c>
      <c r="S434" s="30">
        <v>44095</v>
      </c>
      <c r="T434" s="3">
        <v>12.44</v>
      </c>
      <c r="U434" s="1">
        <v>44095</v>
      </c>
      <c r="V434">
        <v>12.9</v>
      </c>
      <c r="W434" s="107"/>
      <c r="X434" s="106"/>
    </row>
    <row r="435" spans="1:24" ht="15.6">
      <c r="A435" s="1">
        <v>44096</v>
      </c>
      <c r="B435">
        <v>33.71</v>
      </c>
      <c r="C435" s="1">
        <v>44096</v>
      </c>
      <c r="D435">
        <v>24.38</v>
      </c>
      <c r="E435" s="1">
        <v>44096</v>
      </c>
      <c r="F435">
        <v>54.78</v>
      </c>
      <c r="G435" s="1">
        <v>44096</v>
      </c>
      <c r="H435">
        <v>29.7</v>
      </c>
      <c r="I435" s="1">
        <v>44096</v>
      </c>
      <c r="J435">
        <v>32.39</v>
      </c>
      <c r="K435" s="1">
        <v>44096</v>
      </c>
      <c r="L435">
        <v>22.69</v>
      </c>
      <c r="M435" s="1">
        <v>44096</v>
      </c>
      <c r="N435">
        <v>25.704999999999998</v>
      </c>
      <c r="O435" s="1">
        <v>44096</v>
      </c>
      <c r="P435">
        <v>18.239999999999998</v>
      </c>
      <c r="Q435" s="1">
        <v>44096</v>
      </c>
      <c r="R435">
        <v>28.28</v>
      </c>
      <c r="S435" s="30">
        <v>44096</v>
      </c>
      <c r="T435" s="3">
        <v>12.44</v>
      </c>
      <c r="U435" s="1">
        <v>44096</v>
      </c>
      <c r="V435">
        <v>12.9</v>
      </c>
      <c r="W435" s="107"/>
      <c r="X435" s="106"/>
    </row>
    <row r="436" spans="1:24" ht="15.6">
      <c r="A436" s="1">
        <v>44097</v>
      </c>
      <c r="B436">
        <v>33.71</v>
      </c>
      <c r="C436" s="1">
        <v>44097</v>
      </c>
      <c r="D436">
        <v>23.953199999999999</v>
      </c>
      <c r="E436" s="1">
        <v>44097</v>
      </c>
      <c r="F436">
        <v>53.79</v>
      </c>
      <c r="G436" s="1">
        <v>44097</v>
      </c>
      <c r="H436">
        <v>29.65</v>
      </c>
      <c r="I436" s="1">
        <v>44097</v>
      </c>
      <c r="J436">
        <v>32.08</v>
      </c>
      <c r="K436" s="1">
        <v>44097</v>
      </c>
      <c r="L436">
        <v>22.67</v>
      </c>
      <c r="M436" s="1">
        <v>44097</v>
      </c>
      <c r="N436">
        <v>25.52</v>
      </c>
      <c r="O436" s="1">
        <v>44097</v>
      </c>
      <c r="P436">
        <v>18.059999999999999</v>
      </c>
      <c r="Q436" s="1">
        <v>44097</v>
      </c>
      <c r="R436">
        <v>28.3</v>
      </c>
      <c r="S436" s="30">
        <v>44097</v>
      </c>
      <c r="T436" s="3">
        <v>12.43</v>
      </c>
      <c r="U436" s="1">
        <v>44097</v>
      </c>
      <c r="V436">
        <v>12.78</v>
      </c>
      <c r="W436" s="107"/>
      <c r="X436" s="106"/>
    </row>
    <row r="437" spans="1:24" ht="15.6">
      <c r="A437" s="1">
        <v>44098</v>
      </c>
      <c r="B437">
        <v>33.630000000000003</v>
      </c>
      <c r="C437" s="1">
        <v>44098</v>
      </c>
      <c r="D437">
        <v>24.092199999999998</v>
      </c>
      <c r="E437" s="1">
        <v>44098</v>
      </c>
      <c r="F437">
        <v>53.83</v>
      </c>
      <c r="G437" s="1">
        <v>44098</v>
      </c>
      <c r="H437">
        <v>29.54</v>
      </c>
      <c r="I437" s="1">
        <v>44098</v>
      </c>
      <c r="J437">
        <v>31.88</v>
      </c>
      <c r="K437" s="1">
        <v>44098</v>
      </c>
      <c r="L437">
        <v>22.53</v>
      </c>
      <c r="M437" s="1">
        <v>44098</v>
      </c>
      <c r="N437">
        <v>25.41</v>
      </c>
      <c r="O437" s="1">
        <v>44098</v>
      </c>
      <c r="P437">
        <v>17.98</v>
      </c>
      <c r="Q437" s="1">
        <v>44098</v>
      </c>
      <c r="R437">
        <v>28.23</v>
      </c>
      <c r="S437" s="30">
        <v>44098</v>
      </c>
      <c r="T437" s="3">
        <v>12.41</v>
      </c>
      <c r="U437" s="1">
        <v>44098</v>
      </c>
      <c r="V437">
        <v>12.61</v>
      </c>
      <c r="W437" s="107"/>
      <c r="X437" s="106"/>
    </row>
    <row r="438" spans="1:24" ht="15.6">
      <c r="A438" s="1">
        <v>44099</v>
      </c>
      <c r="B438">
        <v>33.590000000000003</v>
      </c>
      <c r="C438" s="1">
        <v>44099</v>
      </c>
      <c r="D438">
        <v>24.38</v>
      </c>
      <c r="E438" s="1">
        <v>44099</v>
      </c>
      <c r="F438">
        <v>54.85</v>
      </c>
      <c r="G438" s="1">
        <v>44099</v>
      </c>
      <c r="H438">
        <v>29.715</v>
      </c>
      <c r="I438" s="1">
        <v>44099</v>
      </c>
      <c r="J438">
        <v>31.96</v>
      </c>
      <c r="K438" s="1">
        <v>44099</v>
      </c>
      <c r="L438">
        <v>22.61</v>
      </c>
      <c r="M438" s="1">
        <v>44099</v>
      </c>
      <c r="N438">
        <v>25.37</v>
      </c>
      <c r="O438" s="1">
        <v>44099</v>
      </c>
      <c r="P438">
        <v>17.97</v>
      </c>
      <c r="Q438" s="1">
        <v>44099</v>
      </c>
      <c r="R438">
        <v>28.24</v>
      </c>
      <c r="S438" s="30">
        <v>44099</v>
      </c>
      <c r="T438" s="3">
        <v>12.41</v>
      </c>
      <c r="U438" s="1">
        <v>44099</v>
      </c>
      <c r="V438">
        <v>12.7</v>
      </c>
      <c r="W438" s="107"/>
      <c r="X438" s="106"/>
    </row>
    <row r="439" spans="1:24" ht="15.6">
      <c r="A439" s="1">
        <v>44102</v>
      </c>
      <c r="B439">
        <v>33.53</v>
      </c>
      <c r="C439" s="1">
        <v>44102</v>
      </c>
      <c r="D439">
        <v>24.62</v>
      </c>
      <c r="E439" s="1">
        <v>44102</v>
      </c>
      <c r="F439">
        <v>55.69</v>
      </c>
      <c r="G439" s="1">
        <v>44102</v>
      </c>
      <c r="H439">
        <v>30.12</v>
      </c>
      <c r="I439" s="1">
        <v>44102</v>
      </c>
      <c r="J439">
        <v>32.28</v>
      </c>
      <c r="K439" s="1">
        <v>44102</v>
      </c>
      <c r="L439">
        <v>22.59</v>
      </c>
      <c r="M439" s="1">
        <v>44102</v>
      </c>
      <c r="N439">
        <v>25.504999999999999</v>
      </c>
      <c r="O439" s="1">
        <v>44102</v>
      </c>
      <c r="P439">
        <v>18.059999999999999</v>
      </c>
      <c r="Q439" s="1">
        <v>44102</v>
      </c>
      <c r="R439">
        <v>28.24</v>
      </c>
      <c r="S439" s="30">
        <v>44102</v>
      </c>
      <c r="T439" s="3">
        <v>12.41</v>
      </c>
      <c r="U439" s="1">
        <v>44102</v>
      </c>
      <c r="V439">
        <v>12.89</v>
      </c>
      <c r="W439" s="107"/>
      <c r="X439" s="106"/>
    </row>
    <row r="440" spans="1:24" ht="15.6">
      <c r="A440" s="1">
        <v>44103</v>
      </c>
      <c r="B440">
        <v>33.56</v>
      </c>
      <c r="C440" s="1">
        <v>44103</v>
      </c>
      <c r="D440">
        <v>24.564800000000002</v>
      </c>
      <c r="E440" s="1">
        <v>44103</v>
      </c>
      <c r="F440">
        <v>55.52</v>
      </c>
      <c r="G440" s="1">
        <v>44103</v>
      </c>
      <c r="H440">
        <v>30.14</v>
      </c>
      <c r="I440" s="1">
        <v>44103</v>
      </c>
      <c r="J440">
        <v>32.340000000000003</v>
      </c>
      <c r="K440" s="1">
        <v>44103</v>
      </c>
      <c r="L440">
        <v>22.58</v>
      </c>
      <c r="M440" s="1">
        <v>44103</v>
      </c>
      <c r="N440">
        <v>25.465</v>
      </c>
      <c r="O440" s="1">
        <v>44103</v>
      </c>
      <c r="P440">
        <v>17.989999999999998</v>
      </c>
      <c r="Q440" s="1">
        <v>44103</v>
      </c>
      <c r="R440">
        <v>28.23</v>
      </c>
      <c r="S440" s="30">
        <v>44103</v>
      </c>
      <c r="T440" s="3">
        <v>12.41</v>
      </c>
      <c r="U440" s="1">
        <v>44103</v>
      </c>
      <c r="V440">
        <v>12.88</v>
      </c>
      <c r="W440" s="107"/>
      <c r="X440" s="106"/>
    </row>
    <row r="441" spans="1:24" ht="15.6">
      <c r="A441" s="1">
        <v>44104</v>
      </c>
      <c r="B441">
        <v>33.49</v>
      </c>
      <c r="C441" s="1">
        <v>44104</v>
      </c>
      <c r="D441">
        <v>24.38</v>
      </c>
      <c r="E441" s="1">
        <v>44104</v>
      </c>
      <c r="F441">
        <v>55.63</v>
      </c>
      <c r="G441" s="1">
        <v>44104</v>
      </c>
      <c r="H441">
        <v>29.914999999999999</v>
      </c>
      <c r="I441" s="1">
        <v>44104</v>
      </c>
      <c r="J441">
        <v>32.590000000000003</v>
      </c>
      <c r="K441" s="1">
        <v>44104</v>
      </c>
      <c r="L441">
        <v>22.54</v>
      </c>
      <c r="M441" s="1">
        <v>44104</v>
      </c>
      <c r="N441">
        <v>25.46</v>
      </c>
      <c r="O441" s="1">
        <v>44104</v>
      </c>
      <c r="P441">
        <v>18</v>
      </c>
      <c r="Q441" s="1">
        <v>44104</v>
      </c>
      <c r="R441">
        <v>28.22</v>
      </c>
      <c r="S441" s="30">
        <v>44104</v>
      </c>
      <c r="T441" s="3">
        <v>12.38</v>
      </c>
      <c r="U441" s="1">
        <v>44104</v>
      </c>
      <c r="V441">
        <v>13.03</v>
      </c>
      <c r="W441" s="107"/>
      <c r="X441" s="106"/>
    </row>
    <row r="442" spans="1:24" ht="15.6">
      <c r="A442" s="1">
        <v>44105</v>
      </c>
      <c r="B442">
        <v>33.49</v>
      </c>
      <c r="C442" s="1">
        <v>44105</v>
      </c>
      <c r="D442">
        <v>24.44</v>
      </c>
      <c r="E442" s="1">
        <v>44105</v>
      </c>
      <c r="F442">
        <v>55.72</v>
      </c>
      <c r="G442" s="1">
        <v>44105</v>
      </c>
      <c r="H442">
        <v>29.97</v>
      </c>
      <c r="I442" s="1">
        <v>44105</v>
      </c>
      <c r="J442">
        <v>32.86</v>
      </c>
      <c r="K442" s="1">
        <v>44105</v>
      </c>
      <c r="L442">
        <v>22.54</v>
      </c>
      <c r="M442" s="1">
        <v>44105</v>
      </c>
      <c r="N442">
        <v>25.54</v>
      </c>
      <c r="O442" s="1">
        <v>44105</v>
      </c>
      <c r="P442">
        <v>18.100000000000001</v>
      </c>
      <c r="Q442" s="1">
        <v>44105</v>
      </c>
      <c r="R442">
        <v>28.22</v>
      </c>
      <c r="S442" s="30">
        <v>44105</v>
      </c>
      <c r="T442" s="3">
        <v>12.4</v>
      </c>
      <c r="U442" s="1">
        <v>44105</v>
      </c>
      <c r="V442">
        <v>13.1</v>
      </c>
      <c r="W442" s="107"/>
      <c r="X442" s="106"/>
    </row>
    <row r="443" spans="1:24" ht="15.6">
      <c r="A443" s="1">
        <v>44106</v>
      </c>
      <c r="B443">
        <v>33.51</v>
      </c>
      <c r="C443" s="1">
        <v>44106</v>
      </c>
      <c r="D443">
        <v>24.503</v>
      </c>
      <c r="E443" s="1">
        <v>44106</v>
      </c>
      <c r="F443">
        <v>55.39</v>
      </c>
      <c r="G443" s="1">
        <v>44106</v>
      </c>
      <c r="H443">
        <v>29.98</v>
      </c>
      <c r="I443" s="1">
        <v>44106</v>
      </c>
      <c r="J443">
        <v>32.54</v>
      </c>
      <c r="K443" s="1">
        <v>44106</v>
      </c>
      <c r="L443">
        <v>22.51</v>
      </c>
      <c r="M443" s="1">
        <v>44106</v>
      </c>
      <c r="N443">
        <v>25.53</v>
      </c>
      <c r="O443" s="1">
        <v>44106</v>
      </c>
      <c r="P443">
        <v>18.149999999999999</v>
      </c>
      <c r="Q443" s="1">
        <v>44106</v>
      </c>
      <c r="R443">
        <v>28.24</v>
      </c>
      <c r="S443" s="30">
        <v>44106</v>
      </c>
      <c r="T443" s="3">
        <v>12.39</v>
      </c>
      <c r="U443" s="1">
        <v>44106</v>
      </c>
      <c r="V443">
        <v>13.04</v>
      </c>
      <c r="W443" s="107"/>
      <c r="X443" s="106"/>
    </row>
    <row r="444" spans="1:24" ht="15.6">
      <c r="A444" s="1">
        <v>44109</v>
      </c>
      <c r="B444">
        <v>33.42</v>
      </c>
      <c r="C444" s="1">
        <v>44109</v>
      </c>
      <c r="D444">
        <v>24.82</v>
      </c>
      <c r="E444" s="1">
        <v>44109</v>
      </c>
      <c r="F444">
        <v>56.15</v>
      </c>
      <c r="G444" s="1">
        <v>44109</v>
      </c>
      <c r="H444">
        <v>30.33</v>
      </c>
      <c r="I444" s="1">
        <v>44109</v>
      </c>
      <c r="J444">
        <v>32.86</v>
      </c>
      <c r="K444" s="1">
        <v>44109</v>
      </c>
      <c r="L444">
        <v>22.46</v>
      </c>
      <c r="M444" s="1">
        <v>44109</v>
      </c>
      <c r="N444">
        <v>25.434999999999999</v>
      </c>
      <c r="O444" s="1">
        <v>44109</v>
      </c>
      <c r="P444">
        <v>18.16</v>
      </c>
      <c r="Q444" s="1">
        <v>44109</v>
      </c>
      <c r="R444">
        <v>28.23</v>
      </c>
      <c r="S444" s="30">
        <v>44109</v>
      </c>
      <c r="T444" s="3">
        <v>12.35</v>
      </c>
      <c r="U444" s="1">
        <v>44109</v>
      </c>
      <c r="V444">
        <v>13.22</v>
      </c>
      <c r="W444" s="107"/>
      <c r="X444" s="106"/>
    </row>
    <row r="445" spans="1:24">
      <c r="A445" s="1">
        <v>44110</v>
      </c>
      <c r="B445">
        <v>33.5</v>
      </c>
      <c r="C445" s="1">
        <v>44110</v>
      </c>
      <c r="D445">
        <v>24.560099999999998</v>
      </c>
      <c r="E445" s="1">
        <v>44110</v>
      </c>
      <c r="F445">
        <v>55.51</v>
      </c>
      <c r="G445" s="1">
        <v>44110</v>
      </c>
      <c r="H445">
        <v>30.222999999999999</v>
      </c>
      <c r="I445" s="1">
        <v>44110</v>
      </c>
      <c r="J445">
        <v>33.020000000000003</v>
      </c>
      <c r="K445" s="1">
        <v>44110</v>
      </c>
      <c r="L445">
        <v>22.52</v>
      </c>
      <c r="M445" s="1">
        <v>44110</v>
      </c>
      <c r="N445">
        <v>25.41</v>
      </c>
      <c r="O445" s="1">
        <v>44110</v>
      </c>
      <c r="P445">
        <v>18.170000000000002</v>
      </c>
      <c r="Q445" s="1">
        <v>44110</v>
      </c>
      <c r="R445">
        <v>28.25</v>
      </c>
      <c r="S445" s="30">
        <v>44110</v>
      </c>
      <c r="T445" s="3">
        <v>12.39</v>
      </c>
      <c r="U445" s="1">
        <v>44110</v>
      </c>
      <c r="V445">
        <v>13.27</v>
      </c>
    </row>
    <row r="446" spans="1:24">
      <c r="A446" s="1">
        <v>44111</v>
      </c>
      <c r="B446">
        <v>33.42</v>
      </c>
      <c r="C446" s="1">
        <v>44111</v>
      </c>
      <c r="D446">
        <v>24.88</v>
      </c>
      <c r="E446" s="1">
        <v>44111</v>
      </c>
      <c r="F446">
        <v>56.37</v>
      </c>
      <c r="G446" s="1">
        <v>44111</v>
      </c>
      <c r="H446">
        <v>30.29</v>
      </c>
      <c r="I446" s="1">
        <v>44111</v>
      </c>
      <c r="J446">
        <v>33.33</v>
      </c>
      <c r="K446" s="1">
        <v>44111</v>
      </c>
      <c r="L446">
        <v>22.46</v>
      </c>
      <c r="M446" s="1">
        <v>44111</v>
      </c>
      <c r="N446">
        <v>25.43</v>
      </c>
      <c r="O446" s="1">
        <v>44111</v>
      </c>
      <c r="P446">
        <v>18.21</v>
      </c>
      <c r="Q446" s="1">
        <v>44111</v>
      </c>
      <c r="R446">
        <v>28.23</v>
      </c>
      <c r="S446" s="30">
        <v>44111</v>
      </c>
      <c r="T446" s="3">
        <v>12.35</v>
      </c>
      <c r="U446" s="1">
        <v>44111</v>
      </c>
      <c r="V446">
        <v>13.49</v>
      </c>
    </row>
    <row r="447" spans="1:24">
      <c r="A447" s="1">
        <v>44112</v>
      </c>
      <c r="B447">
        <v>33.42</v>
      </c>
      <c r="C447" s="1">
        <v>44112</v>
      </c>
      <c r="D447">
        <v>25.04</v>
      </c>
      <c r="E447" s="1">
        <v>44112</v>
      </c>
      <c r="F447">
        <v>56.52</v>
      </c>
      <c r="G447" s="1">
        <v>44112</v>
      </c>
      <c r="H447">
        <v>30.34</v>
      </c>
      <c r="I447" s="1">
        <v>44112</v>
      </c>
      <c r="J447">
        <v>33.4</v>
      </c>
      <c r="K447" s="1">
        <v>44112</v>
      </c>
      <c r="L447">
        <v>22.47</v>
      </c>
      <c r="M447" s="1">
        <v>44112</v>
      </c>
      <c r="N447">
        <v>25.5</v>
      </c>
      <c r="O447" s="1">
        <v>44112</v>
      </c>
      <c r="P447">
        <v>18.29</v>
      </c>
      <c r="Q447" s="1">
        <v>44112</v>
      </c>
      <c r="R447">
        <v>28.25</v>
      </c>
      <c r="S447" s="30">
        <v>44112</v>
      </c>
      <c r="T447" s="3">
        <v>12.36</v>
      </c>
      <c r="U447" s="1">
        <v>44112</v>
      </c>
      <c r="V447">
        <v>13.49</v>
      </c>
    </row>
    <row r="448" spans="1:24">
      <c r="A448" s="1">
        <v>44113</v>
      </c>
      <c r="B448">
        <v>33.43</v>
      </c>
      <c r="C448" s="1">
        <v>44113</v>
      </c>
      <c r="D448">
        <v>25.031500000000001</v>
      </c>
      <c r="E448" s="1">
        <v>44113</v>
      </c>
      <c r="F448">
        <v>56.72</v>
      </c>
      <c r="G448" s="1">
        <v>44113</v>
      </c>
      <c r="H448">
        <v>30.36</v>
      </c>
      <c r="I448" s="1">
        <v>44113</v>
      </c>
      <c r="J448">
        <v>33.47</v>
      </c>
      <c r="K448" s="1">
        <v>44113</v>
      </c>
      <c r="L448">
        <v>22.49</v>
      </c>
      <c r="M448" s="1">
        <v>44113</v>
      </c>
      <c r="N448">
        <v>25.52</v>
      </c>
      <c r="O448" s="1">
        <v>44113</v>
      </c>
      <c r="P448">
        <v>18.45</v>
      </c>
      <c r="Q448" s="1">
        <v>44113</v>
      </c>
      <c r="R448">
        <v>28.27</v>
      </c>
      <c r="S448" s="30">
        <v>44113</v>
      </c>
      <c r="T448" s="3">
        <v>12.35</v>
      </c>
      <c r="U448" s="1">
        <v>44113</v>
      </c>
      <c r="V448">
        <v>13.57</v>
      </c>
    </row>
    <row r="449" spans="1:22">
      <c r="A449" s="1">
        <v>44117</v>
      </c>
      <c r="B449">
        <v>33.47</v>
      </c>
      <c r="C449" s="1">
        <v>44117</v>
      </c>
      <c r="D449">
        <v>24.93</v>
      </c>
      <c r="E449" s="1">
        <v>44117</v>
      </c>
      <c r="F449">
        <v>57.35</v>
      </c>
      <c r="G449" s="1">
        <v>44117</v>
      </c>
      <c r="H449">
        <v>30.23</v>
      </c>
      <c r="I449" s="1">
        <v>44117</v>
      </c>
      <c r="J449">
        <v>33.64</v>
      </c>
      <c r="K449" s="1">
        <v>44117</v>
      </c>
      <c r="L449">
        <v>22.51</v>
      </c>
      <c r="M449" s="1">
        <v>44117</v>
      </c>
      <c r="N449">
        <v>25.66</v>
      </c>
      <c r="O449" s="1">
        <v>44117</v>
      </c>
      <c r="P449">
        <v>18.440000000000001</v>
      </c>
      <c r="Q449" s="1">
        <v>44117</v>
      </c>
      <c r="R449">
        <v>28.26</v>
      </c>
      <c r="S449" s="30">
        <v>44117</v>
      </c>
      <c r="T449" s="3">
        <v>12.38</v>
      </c>
      <c r="U449" s="1">
        <v>44117</v>
      </c>
      <c r="V449">
        <v>13.62</v>
      </c>
    </row>
    <row r="450" spans="1:22">
      <c r="A450" s="1">
        <v>44118</v>
      </c>
      <c r="B450">
        <v>33.5</v>
      </c>
      <c r="C450" s="1">
        <v>44118</v>
      </c>
      <c r="D450">
        <v>24.856200000000001</v>
      </c>
      <c r="E450" s="1">
        <v>44118</v>
      </c>
      <c r="F450">
        <v>56.99</v>
      </c>
      <c r="G450" s="1">
        <v>44118</v>
      </c>
      <c r="H450">
        <v>30.19</v>
      </c>
      <c r="I450" s="1">
        <v>44118</v>
      </c>
      <c r="J450">
        <v>33.409999999999997</v>
      </c>
      <c r="K450" s="1">
        <v>44118</v>
      </c>
      <c r="L450">
        <v>22.53</v>
      </c>
      <c r="M450" s="1">
        <v>44118</v>
      </c>
      <c r="N450">
        <v>25.7</v>
      </c>
      <c r="O450" s="1">
        <v>44118</v>
      </c>
      <c r="P450">
        <v>18.34</v>
      </c>
      <c r="Q450" s="1">
        <v>44118</v>
      </c>
      <c r="R450">
        <v>28.27</v>
      </c>
      <c r="S450" s="30">
        <v>44118</v>
      </c>
      <c r="T450" s="3">
        <v>12.39</v>
      </c>
      <c r="U450" s="1">
        <v>44118</v>
      </c>
      <c r="V450">
        <v>13.6</v>
      </c>
    </row>
    <row r="451" spans="1:22">
      <c r="A451" s="1">
        <v>44119</v>
      </c>
      <c r="B451">
        <v>33.520000000000003</v>
      </c>
      <c r="C451" s="1">
        <v>44119</v>
      </c>
      <c r="D451">
        <v>24.92</v>
      </c>
      <c r="E451" s="1">
        <v>44119</v>
      </c>
      <c r="F451">
        <v>57.21</v>
      </c>
      <c r="G451" s="1">
        <v>44119</v>
      </c>
      <c r="H451">
        <v>30</v>
      </c>
      <c r="I451" s="1">
        <v>44119</v>
      </c>
      <c r="J451">
        <v>33.340000000000003</v>
      </c>
      <c r="K451" s="1">
        <v>44119</v>
      </c>
      <c r="L451">
        <v>22.53</v>
      </c>
      <c r="M451" s="1">
        <v>44119</v>
      </c>
      <c r="N451">
        <v>25.67</v>
      </c>
      <c r="O451" s="1">
        <v>44119</v>
      </c>
      <c r="P451">
        <v>18.36</v>
      </c>
      <c r="Q451" s="1">
        <v>44119</v>
      </c>
      <c r="R451">
        <v>28.27</v>
      </c>
      <c r="S451" s="30">
        <v>44119</v>
      </c>
      <c r="T451" s="3">
        <v>12.4</v>
      </c>
      <c r="U451" s="1">
        <v>44119</v>
      </c>
      <c r="V451">
        <v>13.52</v>
      </c>
    </row>
    <row r="452" spans="1:22">
      <c r="A452" s="1">
        <v>44120</v>
      </c>
      <c r="B452">
        <v>33.54</v>
      </c>
      <c r="C452" s="1">
        <v>44120</v>
      </c>
      <c r="D452">
        <v>24.83</v>
      </c>
      <c r="E452" s="1">
        <v>44120</v>
      </c>
      <c r="F452">
        <v>57.07</v>
      </c>
      <c r="G452" s="1">
        <v>44120</v>
      </c>
      <c r="H452">
        <v>30.07</v>
      </c>
      <c r="I452" s="1">
        <v>44120</v>
      </c>
      <c r="J452">
        <v>33.42</v>
      </c>
      <c r="K452" s="1">
        <v>44120</v>
      </c>
      <c r="L452">
        <v>22.52</v>
      </c>
      <c r="M452" s="1">
        <v>44120</v>
      </c>
      <c r="N452">
        <v>25.65</v>
      </c>
      <c r="O452" s="1">
        <v>44120</v>
      </c>
      <c r="P452">
        <v>18.38</v>
      </c>
      <c r="Q452" s="1">
        <v>44120</v>
      </c>
      <c r="R452">
        <v>28.28</v>
      </c>
      <c r="S452" s="30">
        <v>44120</v>
      </c>
      <c r="T452" s="3">
        <v>12.4</v>
      </c>
      <c r="U452" s="1">
        <v>44120</v>
      </c>
      <c r="V452">
        <v>13.5</v>
      </c>
    </row>
    <row r="453" spans="1:22">
      <c r="A453" s="1">
        <v>44123</v>
      </c>
      <c r="B453">
        <v>33.479999999999997</v>
      </c>
      <c r="C453" s="1">
        <v>44123</v>
      </c>
      <c r="D453">
        <v>24.559200000000001</v>
      </c>
      <c r="E453" s="1">
        <v>44123</v>
      </c>
      <c r="F453">
        <v>56.18</v>
      </c>
      <c r="G453" s="1">
        <v>44123</v>
      </c>
      <c r="H453">
        <v>29.95</v>
      </c>
      <c r="I453" s="1">
        <v>44123</v>
      </c>
      <c r="J453">
        <v>33.270000000000003</v>
      </c>
      <c r="K453" s="1">
        <v>44123</v>
      </c>
      <c r="L453">
        <v>22.53</v>
      </c>
      <c r="M453" s="1">
        <v>44123</v>
      </c>
      <c r="N453">
        <v>25.59</v>
      </c>
      <c r="O453" s="1">
        <v>44123</v>
      </c>
      <c r="P453">
        <v>18.34</v>
      </c>
      <c r="Q453" s="1">
        <v>44123</v>
      </c>
      <c r="R453">
        <v>28.27</v>
      </c>
      <c r="S453" s="30">
        <v>44123</v>
      </c>
      <c r="T453" s="3">
        <v>12.38</v>
      </c>
      <c r="U453" s="1">
        <v>44123</v>
      </c>
      <c r="V453">
        <v>13.35</v>
      </c>
    </row>
    <row r="454" spans="1:22">
      <c r="A454" s="1">
        <v>44124</v>
      </c>
      <c r="B454">
        <v>33.4</v>
      </c>
      <c r="C454" s="1">
        <v>44124</v>
      </c>
      <c r="D454">
        <v>24.53</v>
      </c>
      <c r="E454" s="1">
        <v>44124</v>
      </c>
      <c r="F454">
        <v>56.22</v>
      </c>
      <c r="G454" s="1">
        <v>44124</v>
      </c>
      <c r="H454">
        <v>29.98</v>
      </c>
      <c r="I454" s="1">
        <v>44124</v>
      </c>
      <c r="J454">
        <v>33.54</v>
      </c>
      <c r="K454" s="1">
        <v>44124</v>
      </c>
      <c r="L454">
        <v>22.49</v>
      </c>
      <c r="M454" s="1">
        <v>44124</v>
      </c>
      <c r="N454">
        <v>25.52</v>
      </c>
      <c r="O454" s="1">
        <v>44124</v>
      </c>
      <c r="P454">
        <v>18.399999999999999</v>
      </c>
      <c r="Q454" s="1">
        <v>44124</v>
      </c>
      <c r="R454">
        <v>28.26</v>
      </c>
      <c r="S454" s="30">
        <v>44124</v>
      </c>
      <c r="T454" s="3">
        <v>12.35</v>
      </c>
      <c r="U454" s="1">
        <v>44124</v>
      </c>
      <c r="V454">
        <v>13.52</v>
      </c>
    </row>
    <row r="455" spans="1:22">
      <c r="A455" s="1">
        <v>44125</v>
      </c>
      <c r="B455">
        <v>33.4</v>
      </c>
      <c r="C455" s="1">
        <v>44125</v>
      </c>
      <c r="D455">
        <v>24.418500000000002</v>
      </c>
      <c r="E455" s="1">
        <v>44125</v>
      </c>
      <c r="F455">
        <v>56.12</v>
      </c>
      <c r="G455" s="1">
        <v>44125</v>
      </c>
      <c r="H455">
        <v>29.87</v>
      </c>
      <c r="I455" s="1">
        <v>44125</v>
      </c>
      <c r="J455">
        <v>33.67</v>
      </c>
      <c r="K455" s="1">
        <v>44125</v>
      </c>
      <c r="L455">
        <v>22.48</v>
      </c>
      <c r="M455" s="1">
        <v>44125</v>
      </c>
      <c r="N455">
        <v>25.49</v>
      </c>
      <c r="O455" s="1">
        <v>44125</v>
      </c>
      <c r="P455">
        <v>18.39</v>
      </c>
      <c r="Q455" s="1">
        <v>44125</v>
      </c>
      <c r="R455">
        <v>28.27</v>
      </c>
      <c r="S455" s="30">
        <v>44125</v>
      </c>
      <c r="T455" s="3">
        <v>12.36</v>
      </c>
      <c r="U455" s="1">
        <v>44125</v>
      </c>
      <c r="V455">
        <v>13.52</v>
      </c>
    </row>
    <row r="456" spans="1:22">
      <c r="A456" s="1">
        <v>44126</v>
      </c>
      <c r="B456">
        <v>33.31</v>
      </c>
      <c r="C456" s="1">
        <v>44126</v>
      </c>
      <c r="D456">
        <v>24.52</v>
      </c>
      <c r="E456" s="1">
        <v>44126</v>
      </c>
      <c r="F456">
        <v>56.42</v>
      </c>
      <c r="G456" s="1">
        <v>44126</v>
      </c>
      <c r="H456">
        <v>29.88</v>
      </c>
      <c r="I456" s="1">
        <v>44126</v>
      </c>
      <c r="J456">
        <v>33.65</v>
      </c>
      <c r="K456" s="1">
        <v>44126</v>
      </c>
      <c r="L456">
        <v>22.44</v>
      </c>
      <c r="M456" s="1">
        <v>44126</v>
      </c>
      <c r="N456">
        <v>25.42</v>
      </c>
      <c r="O456" s="1">
        <v>44126</v>
      </c>
      <c r="P456">
        <v>18.420000000000002</v>
      </c>
      <c r="Q456" s="1">
        <v>44126</v>
      </c>
      <c r="R456">
        <v>28.26</v>
      </c>
      <c r="S456" s="30">
        <v>44126</v>
      </c>
      <c r="T456" s="3">
        <v>12.33</v>
      </c>
      <c r="U456" s="1">
        <v>44126</v>
      </c>
      <c r="V456">
        <v>13.47</v>
      </c>
    </row>
    <row r="457" spans="1:22">
      <c r="A457" s="1">
        <v>44127</v>
      </c>
      <c r="B457">
        <v>33.35</v>
      </c>
      <c r="C457" s="1">
        <v>44127</v>
      </c>
      <c r="D457">
        <v>24.594999999999999</v>
      </c>
      <c r="E457" s="1">
        <v>44127</v>
      </c>
      <c r="F457">
        <v>56.55</v>
      </c>
      <c r="G457" s="1">
        <v>44127</v>
      </c>
      <c r="H457">
        <v>30.06</v>
      </c>
      <c r="I457" s="1">
        <v>44127</v>
      </c>
      <c r="J457">
        <v>33.82</v>
      </c>
      <c r="K457" s="1">
        <v>44127</v>
      </c>
      <c r="L457">
        <v>22.48</v>
      </c>
      <c r="M457" s="1">
        <v>44127</v>
      </c>
      <c r="N457">
        <v>25.5</v>
      </c>
      <c r="O457" s="1">
        <v>44127</v>
      </c>
      <c r="P457">
        <v>18.45</v>
      </c>
      <c r="Q457" s="1">
        <v>44127</v>
      </c>
      <c r="R457">
        <v>28.27</v>
      </c>
      <c r="S457" s="30">
        <v>44127</v>
      </c>
      <c r="T457" s="3">
        <v>12.34</v>
      </c>
      <c r="U457" s="1">
        <v>44127</v>
      </c>
      <c r="V457">
        <v>13.48</v>
      </c>
    </row>
    <row r="458" spans="1:22">
      <c r="A458" s="1">
        <v>44130</v>
      </c>
      <c r="B458">
        <v>33.270000000000003</v>
      </c>
      <c r="C458" s="1">
        <v>44130</v>
      </c>
      <c r="D458">
        <v>24.265000000000001</v>
      </c>
      <c r="E458" s="1">
        <v>44130</v>
      </c>
      <c r="F458">
        <v>55.78</v>
      </c>
      <c r="G458" s="1">
        <v>44130</v>
      </c>
      <c r="H458">
        <v>29.65</v>
      </c>
      <c r="I458" s="1">
        <v>44130</v>
      </c>
      <c r="J458">
        <v>33.549999999999997</v>
      </c>
      <c r="K458" s="1">
        <v>44130</v>
      </c>
      <c r="L458">
        <v>22.42</v>
      </c>
      <c r="M458" s="1">
        <v>44130</v>
      </c>
      <c r="N458">
        <v>25.48</v>
      </c>
      <c r="O458" s="1">
        <v>44130</v>
      </c>
      <c r="P458">
        <v>18.260000000000002</v>
      </c>
      <c r="Q458" s="1">
        <v>44130</v>
      </c>
      <c r="R458">
        <v>28.2</v>
      </c>
      <c r="S458" s="30">
        <v>44130</v>
      </c>
      <c r="T458" s="3">
        <v>12.35</v>
      </c>
      <c r="U458" s="1">
        <v>44130</v>
      </c>
      <c r="V458">
        <v>13.38</v>
      </c>
    </row>
    <row r="459" spans="1:22">
      <c r="A459" s="1">
        <v>44131</v>
      </c>
      <c r="B459">
        <v>33.33</v>
      </c>
      <c r="C459" s="1">
        <v>44131</v>
      </c>
      <c r="D459">
        <v>24.14</v>
      </c>
      <c r="E459" s="1">
        <v>44131</v>
      </c>
      <c r="F459">
        <v>55.49</v>
      </c>
      <c r="G459" s="1">
        <v>44131</v>
      </c>
      <c r="H459">
        <v>29.36</v>
      </c>
      <c r="I459" s="1">
        <v>44131</v>
      </c>
      <c r="J459">
        <v>33.65</v>
      </c>
      <c r="K459" s="1">
        <v>44131</v>
      </c>
      <c r="L459">
        <v>22.44</v>
      </c>
      <c r="M459" s="1">
        <v>44131</v>
      </c>
      <c r="N459">
        <v>25.58</v>
      </c>
      <c r="O459" s="1">
        <v>44131</v>
      </c>
      <c r="P459">
        <v>18.245000000000001</v>
      </c>
      <c r="Q459" s="1">
        <v>44131</v>
      </c>
      <c r="R459">
        <v>28.21</v>
      </c>
      <c r="S459" s="30">
        <v>44131</v>
      </c>
      <c r="T459" s="3">
        <v>12.36</v>
      </c>
      <c r="U459" s="1">
        <v>44131</v>
      </c>
      <c r="V459">
        <v>13.47</v>
      </c>
    </row>
    <row r="460" spans="1:22">
      <c r="A460" s="1">
        <v>44132</v>
      </c>
      <c r="B460">
        <v>33.32</v>
      </c>
      <c r="C460" s="1">
        <v>44132</v>
      </c>
      <c r="D460">
        <v>23.54</v>
      </c>
      <c r="E460" s="1">
        <v>44132</v>
      </c>
      <c r="F460">
        <v>54.16</v>
      </c>
      <c r="G460" s="1">
        <v>44132</v>
      </c>
      <c r="H460">
        <v>28.75</v>
      </c>
      <c r="I460" s="1">
        <v>44132</v>
      </c>
      <c r="J460">
        <v>33.14</v>
      </c>
      <c r="K460" s="1">
        <v>44132</v>
      </c>
      <c r="L460">
        <v>22.4</v>
      </c>
      <c r="M460" s="1">
        <v>44132</v>
      </c>
      <c r="N460">
        <v>25.46</v>
      </c>
      <c r="O460" s="1">
        <v>44132</v>
      </c>
      <c r="P460">
        <v>18.059999999999999</v>
      </c>
      <c r="Q460" s="1">
        <v>44132</v>
      </c>
      <c r="R460">
        <v>28.2</v>
      </c>
      <c r="S460" s="30">
        <v>44132</v>
      </c>
      <c r="T460" s="3">
        <v>12.36</v>
      </c>
      <c r="U460" s="1">
        <v>44132</v>
      </c>
      <c r="V460">
        <v>13.38</v>
      </c>
    </row>
    <row r="461" spans="1:22">
      <c r="A461" s="1">
        <v>44133</v>
      </c>
      <c r="B461">
        <v>33.22</v>
      </c>
      <c r="C461" s="1">
        <v>44133</v>
      </c>
      <c r="D461">
        <v>23.62</v>
      </c>
      <c r="E461" s="1">
        <v>44133</v>
      </c>
      <c r="F461">
        <v>54.92</v>
      </c>
      <c r="G461" s="1">
        <v>44133</v>
      </c>
      <c r="H461">
        <v>28.93</v>
      </c>
      <c r="I461" s="1">
        <v>44133</v>
      </c>
      <c r="J461">
        <v>33.450000000000003</v>
      </c>
      <c r="K461" s="1">
        <v>44133</v>
      </c>
      <c r="L461">
        <v>22.38</v>
      </c>
      <c r="M461" s="1">
        <v>44133</v>
      </c>
      <c r="N461">
        <v>25.41</v>
      </c>
      <c r="O461" s="1">
        <v>44133</v>
      </c>
      <c r="P461">
        <v>18.13</v>
      </c>
      <c r="Q461" s="1">
        <v>44133</v>
      </c>
      <c r="R461">
        <v>28.19</v>
      </c>
      <c r="S461" s="30">
        <v>44133</v>
      </c>
      <c r="T461" s="3">
        <v>12.32</v>
      </c>
      <c r="U461" s="1">
        <v>44133</v>
      </c>
      <c r="V461">
        <v>13.62</v>
      </c>
    </row>
    <row r="462" spans="1:22">
      <c r="A462" s="1">
        <v>44134</v>
      </c>
      <c r="B462">
        <v>33.125</v>
      </c>
      <c r="C462" s="1">
        <v>44134</v>
      </c>
      <c r="D462">
        <v>23.53</v>
      </c>
      <c r="E462" s="1">
        <v>44134</v>
      </c>
      <c r="F462">
        <v>54.21</v>
      </c>
      <c r="G462" s="1">
        <v>44134</v>
      </c>
      <c r="H462">
        <v>28.81</v>
      </c>
      <c r="I462" s="1">
        <v>44134</v>
      </c>
      <c r="J462">
        <v>33.08</v>
      </c>
      <c r="K462" s="1">
        <v>44134</v>
      </c>
      <c r="L462">
        <v>22.24</v>
      </c>
      <c r="M462" s="1">
        <v>44134</v>
      </c>
      <c r="N462">
        <v>25.3</v>
      </c>
      <c r="O462" s="1">
        <v>44134</v>
      </c>
      <c r="P462">
        <v>18.14</v>
      </c>
      <c r="Q462" s="1">
        <v>44134</v>
      </c>
      <c r="R462">
        <v>28.17</v>
      </c>
      <c r="S462" s="30">
        <v>44134</v>
      </c>
      <c r="T462" s="3">
        <v>12.27</v>
      </c>
      <c r="U462" s="1">
        <v>44134</v>
      </c>
      <c r="V462">
        <v>13.46</v>
      </c>
    </row>
    <row r="463" spans="1:22">
      <c r="A463" s="1">
        <v>44137</v>
      </c>
      <c r="B463">
        <v>33.21</v>
      </c>
      <c r="C463" s="1">
        <v>44137</v>
      </c>
      <c r="D463">
        <v>23.62</v>
      </c>
      <c r="E463" s="1">
        <v>44137</v>
      </c>
      <c r="F463">
        <v>54.32</v>
      </c>
      <c r="G463" s="1">
        <v>44137</v>
      </c>
      <c r="H463">
        <v>28.94</v>
      </c>
      <c r="I463" s="1">
        <v>44137</v>
      </c>
      <c r="J463">
        <v>33.32</v>
      </c>
      <c r="K463" s="1">
        <v>44137</v>
      </c>
      <c r="L463">
        <v>22.36</v>
      </c>
      <c r="M463" s="1">
        <v>44137</v>
      </c>
      <c r="N463">
        <v>25.38</v>
      </c>
      <c r="O463" s="1">
        <v>44137</v>
      </c>
      <c r="P463">
        <v>18.2</v>
      </c>
      <c r="Q463" s="1">
        <v>44137</v>
      </c>
      <c r="R463">
        <v>28.19</v>
      </c>
      <c r="S463" s="30">
        <v>44137</v>
      </c>
      <c r="T463" s="3">
        <v>12.29</v>
      </c>
      <c r="U463" s="1">
        <v>44137</v>
      </c>
      <c r="V463">
        <v>13.5</v>
      </c>
    </row>
    <row r="464" spans="1:22">
      <c r="A464" s="1">
        <v>44138</v>
      </c>
      <c r="B464">
        <v>33.11</v>
      </c>
      <c r="C464" s="1">
        <v>44138</v>
      </c>
      <c r="D464">
        <v>23.988399999999999</v>
      </c>
      <c r="E464" s="1">
        <v>44138</v>
      </c>
      <c r="F464">
        <v>55.09</v>
      </c>
      <c r="G464" s="1">
        <v>44138</v>
      </c>
      <c r="H464">
        <v>29.45</v>
      </c>
      <c r="I464" s="1">
        <v>44138</v>
      </c>
      <c r="J464">
        <v>33.26</v>
      </c>
      <c r="K464" s="1">
        <v>44138</v>
      </c>
      <c r="L464">
        <v>22.3</v>
      </c>
      <c r="M464" s="1">
        <v>44138</v>
      </c>
      <c r="N464">
        <v>25.38</v>
      </c>
      <c r="O464" s="1">
        <v>44138</v>
      </c>
      <c r="P464">
        <v>18.37</v>
      </c>
      <c r="Q464" s="1">
        <v>44138</v>
      </c>
      <c r="R464">
        <v>28.18</v>
      </c>
      <c r="S464" s="30">
        <v>44138</v>
      </c>
      <c r="T464" s="3">
        <v>12.27</v>
      </c>
      <c r="U464" s="1">
        <v>44138</v>
      </c>
      <c r="V464">
        <v>13.47</v>
      </c>
    </row>
    <row r="465" spans="1:22">
      <c r="A465" s="1">
        <v>44139</v>
      </c>
      <c r="B465">
        <v>33.31</v>
      </c>
      <c r="C465" s="1">
        <v>44139</v>
      </c>
      <c r="D465">
        <v>24.09</v>
      </c>
      <c r="E465" s="1">
        <v>44139</v>
      </c>
      <c r="F465">
        <v>56.26</v>
      </c>
      <c r="G465" s="1">
        <v>44139</v>
      </c>
      <c r="H465">
        <v>29.79</v>
      </c>
      <c r="I465" s="1">
        <v>44139</v>
      </c>
      <c r="J465">
        <v>34.29</v>
      </c>
      <c r="K465" s="1">
        <v>44139</v>
      </c>
      <c r="L465">
        <v>22.42</v>
      </c>
      <c r="M465" s="1">
        <v>44139</v>
      </c>
      <c r="N465">
        <v>25.74</v>
      </c>
      <c r="O465" s="1">
        <v>44139</v>
      </c>
      <c r="P465">
        <v>18.510000000000002</v>
      </c>
      <c r="Q465" s="1">
        <v>44139</v>
      </c>
      <c r="R465">
        <v>28.18</v>
      </c>
      <c r="S465" s="30">
        <v>44139</v>
      </c>
      <c r="T465" s="3">
        <v>12.35</v>
      </c>
      <c r="U465" s="1">
        <v>44139</v>
      </c>
      <c r="V465">
        <v>13.74</v>
      </c>
    </row>
    <row r="466" spans="1:22">
      <c r="A466" s="1">
        <v>44140</v>
      </c>
      <c r="B466">
        <v>33.344999999999999</v>
      </c>
      <c r="C466" s="1">
        <v>44140</v>
      </c>
      <c r="D466">
        <v>24.49</v>
      </c>
      <c r="E466" s="1">
        <v>44140</v>
      </c>
      <c r="F466">
        <v>57</v>
      </c>
      <c r="G466" s="1">
        <v>44140</v>
      </c>
      <c r="H466">
        <v>30.29</v>
      </c>
      <c r="I466" s="1">
        <v>44140</v>
      </c>
      <c r="J466">
        <v>34.65</v>
      </c>
      <c r="K466" s="1">
        <v>44140</v>
      </c>
      <c r="L466">
        <v>22.49</v>
      </c>
      <c r="M466" s="1">
        <v>44140</v>
      </c>
      <c r="N466">
        <v>25.86</v>
      </c>
      <c r="O466" s="1">
        <v>44140</v>
      </c>
      <c r="P466">
        <v>18.52</v>
      </c>
      <c r="Q466" s="1">
        <v>44140</v>
      </c>
      <c r="R466">
        <v>28.19</v>
      </c>
      <c r="S466" s="30">
        <v>44140</v>
      </c>
      <c r="T466" s="3">
        <v>12.36</v>
      </c>
      <c r="U466" s="1">
        <v>44140</v>
      </c>
      <c r="V466">
        <v>14.05</v>
      </c>
    </row>
    <row r="467" spans="1:22">
      <c r="A467" s="1">
        <v>44141</v>
      </c>
      <c r="B467">
        <v>33.299999999999997</v>
      </c>
      <c r="C467" s="1">
        <v>44141</v>
      </c>
      <c r="D467">
        <v>24.46</v>
      </c>
      <c r="E467" s="1">
        <v>44141</v>
      </c>
      <c r="F467">
        <v>56.92</v>
      </c>
      <c r="G467" s="1">
        <v>44141</v>
      </c>
      <c r="H467">
        <v>30.38</v>
      </c>
      <c r="I467" s="1">
        <v>44141</v>
      </c>
      <c r="J467">
        <v>34.78</v>
      </c>
      <c r="K467" s="1">
        <v>44141</v>
      </c>
      <c r="L467">
        <v>22.48</v>
      </c>
      <c r="M467" s="1">
        <v>44141</v>
      </c>
      <c r="N467">
        <v>25.78</v>
      </c>
      <c r="O467" s="1">
        <v>44141</v>
      </c>
      <c r="P467">
        <v>18.61</v>
      </c>
      <c r="Q467" s="1">
        <v>44141</v>
      </c>
      <c r="R467">
        <v>28.19</v>
      </c>
      <c r="S467" s="30">
        <v>44141</v>
      </c>
      <c r="T467" s="3">
        <v>12.34</v>
      </c>
      <c r="U467" s="1">
        <v>44141</v>
      </c>
      <c r="V467">
        <v>14.12</v>
      </c>
    </row>
    <row r="468" spans="1:22">
      <c r="A468" s="1">
        <v>44144</v>
      </c>
      <c r="B468">
        <v>33.14</v>
      </c>
      <c r="C468" s="1">
        <v>44144</v>
      </c>
      <c r="D468">
        <v>24.802600000000002</v>
      </c>
      <c r="E468" s="1">
        <v>44144</v>
      </c>
      <c r="F468">
        <v>57.47</v>
      </c>
      <c r="G468" s="1">
        <v>44144</v>
      </c>
      <c r="H468">
        <v>31.16</v>
      </c>
      <c r="I468" s="1">
        <v>44144</v>
      </c>
      <c r="J468">
        <v>34.94</v>
      </c>
      <c r="K468" s="1">
        <v>44144</v>
      </c>
      <c r="L468">
        <v>22.43</v>
      </c>
      <c r="M468" s="1">
        <v>44144</v>
      </c>
      <c r="N468">
        <v>25.58</v>
      </c>
      <c r="O468" s="1">
        <v>44144</v>
      </c>
      <c r="P468">
        <v>18.72</v>
      </c>
      <c r="Q468" s="1">
        <v>44144</v>
      </c>
      <c r="R468">
        <v>28.17</v>
      </c>
      <c r="S468" s="30">
        <v>44144</v>
      </c>
      <c r="T468" s="3">
        <v>12.31</v>
      </c>
      <c r="U468" s="1">
        <v>44144</v>
      </c>
      <c r="V468">
        <v>14.18</v>
      </c>
    </row>
    <row r="469" spans="1:22">
      <c r="A469" s="1">
        <v>44145</v>
      </c>
      <c r="B469">
        <v>33.049999999999997</v>
      </c>
      <c r="C469" s="1">
        <v>44145</v>
      </c>
      <c r="D469">
        <v>25.13</v>
      </c>
      <c r="E469" s="1">
        <v>44145</v>
      </c>
      <c r="F469">
        <v>57.47</v>
      </c>
      <c r="G469" s="1">
        <v>44145</v>
      </c>
      <c r="H469">
        <v>31.41</v>
      </c>
      <c r="I469" s="1">
        <v>44145</v>
      </c>
      <c r="J469">
        <v>34.590000000000003</v>
      </c>
      <c r="K469" s="1">
        <v>44145</v>
      </c>
      <c r="L469">
        <v>22.45</v>
      </c>
      <c r="M469" s="1">
        <v>44145</v>
      </c>
      <c r="N469">
        <v>25.52</v>
      </c>
      <c r="O469" s="1">
        <v>44145</v>
      </c>
      <c r="P469">
        <v>18.684999999999999</v>
      </c>
      <c r="Q469" s="1">
        <v>44145</v>
      </c>
      <c r="R469">
        <v>28.18</v>
      </c>
      <c r="S469" s="30">
        <v>44145</v>
      </c>
      <c r="T469" s="3">
        <v>12.3</v>
      </c>
      <c r="U469" s="1">
        <v>44145</v>
      </c>
      <c r="V469">
        <v>13.87</v>
      </c>
    </row>
    <row r="470" spans="1:22">
      <c r="A470" s="1">
        <v>44146</v>
      </c>
      <c r="B470">
        <v>33.08</v>
      </c>
      <c r="C470" s="1">
        <v>44146</v>
      </c>
      <c r="D470">
        <v>25.375</v>
      </c>
      <c r="E470" s="1">
        <v>44146</v>
      </c>
      <c r="F470">
        <v>58.06</v>
      </c>
      <c r="G470" s="1">
        <v>44146</v>
      </c>
      <c r="H470">
        <v>31.75</v>
      </c>
      <c r="I470" s="1">
        <v>44146</v>
      </c>
      <c r="J470">
        <v>34.89</v>
      </c>
      <c r="K470" s="1">
        <v>44146</v>
      </c>
      <c r="L470">
        <v>22.42</v>
      </c>
      <c r="M470" s="1">
        <v>44146</v>
      </c>
      <c r="N470">
        <v>25.57</v>
      </c>
      <c r="O470" s="1">
        <v>44146</v>
      </c>
      <c r="P470">
        <v>18.66</v>
      </c>
      <c r="Q470" s="1">
        <v>44146</v>
      </c>
      <c r="R470">
        <v>28.17</v>
      </c>
      <c r="S470" s="30">
        <v>44146</v>
      </c>
      <c r="T470" s="3">
        <v>12.3</v>
      </c>
      <c r="U470" s="1">
        <v>44146</v>
      </c>
      <c r="V470">
        <v>13.82</v>
      </c>
    </row>
    <row r="471" spans="1:22">
      <c r="A471" s="1">
        <v>44147</v>
      </c>
      <c r="B471">
        <v>33.22</v>
      </c>
      <c r="C471" s="1">
        <v>44147</v>
      </c>
      <c r="D471">
        <v>25.08</v>
      </c>
      <c r="E471" s="1">
        <v>44147</v>
      </c>
      <c r="F471">
        <v>57.8</v>
      </c>
      <c r="G471" s="1">
        <v>44147</v>
      </c>
      <c r="H471">
        <v>31.48</v>
      </c>
      <c r="I471" s="1">
        <v>44147</v>
      </c>
      <c r="J471">
        <v>34.81</v>
      </c>
      <c r="K471" s="1">
        <v>44147</v>
      </c>
      <c r="L471">
        <v>22.5</v>
      </c>
      <c r="M471" s="1">
        <v>44147</v>
      </c>
      <c r="N471">
        <v>25.67</v>
      </c>
      <c r="O471" s="1">
        <v>44147</v>
      </c>
      <c r="P471">
        <v>18.600000000000001</v>
      </c>
      <c r="Q471" s="1">
        <v>44147</v>
      </c>
      <c r="R471">
        <v>28.2</v>
      </c>
      <c r="S471" s="30">
        <v>44147</v>
      </c>
      <c r="T471" s="3">
        <v>12.33</v>
      </c>
      <c r="U471" s="1">
        <v>44147</v>
      </c>
      <c r="V471">
        <v>13.87</v>
      </c>
    </row>
    <row r="472" spans="1:22">
      <c r="A472" s="1">
        <v>44148</v>
      </c>
      <c r="B472">
        <v>33.21</v>
      </c>
      <c r="C472" s="1">
        <v>44148</v>
      </c>
      <c r="D472">
        <v>25.2</v>
      </c>
      <c r="E472" s="1">
        <v>44148</v>
      </c>
      <c r="F472">
        <v>58.64</v>
      </c>
      <c r="G472" s="1">
        <v>44148</v>
      </c>
      <c r="H472">
        <v>31.94</v>
      </c>
      <c r="I472" s="1">
        <v>44148</v>
      </c>
      <c r="J472">
        <v>35.299999999999997</v>
      </c>
      <c r="K472" s="1">
        <v>44148</v>
      </c>
      <c r="L472">
        <v>22.49</v>
      </c>
      <c r="M472" s="1">
        <v>44148</v>
      </c>
      <c r="N472">
        <v>25.69</v>
      </c>
      <c r="O472" s="1">
        <v>44148</v>
      </c>
      <c r="P472">
        <v>18.63</v>
      </c>
      <c r="Q472" s="1">
        <v>44148</v>
      </c>
      <c r="R472">
        <v>28.16</v>
      </c>
      <c r="S472" s="30">
        <v>44148</v>
      </c>
      <c r="T472" s="3">
        <v>12.33</v>
      </c>
      <c r="U472" s="1">
        <v>44148</v>
      </c>
      <c r="V472">
        <v>14.11</v>
      </c>
    </row>
    <row r="473" spans="1:22">
      <c r="A473" s="1">
        <v>44151</v>
      </c>
      <c r="B473">
        <v>33.18</v>
      </c>
      <c r="C473" s="1">
        <v>44151</v>
      </c>
      <c r="D473">
        <v>25.53</v>
      </c>
      <c r="E473" s="1">
        <v>44151</v>
      </c>
      <c r="F473">
        <v>59.11</v>
      </c>
      <c r="G473" s="1">
        <v>44151</v>
      </c>
      <c r="H473">
        <v>32.17</v>
      </c>
      <c r="I473" s="1">
        <v>44151</v>
      </c>
      <c r="J473">
        <v>35.630000000000003</v>
      </c>
      <c r="K473" s="1">
        <v>44151</v>
      </c>
      <c r="L473">
        <v>22.5</v>
      </c>
      <c r="M473" s="1">
        <v>44151</v>
      </c>
      <c r="N473">
        <v>25.79</v>
      </c>
      <c r="O473" s="1">
        <v>44151</v>
      </c>
      <c r="P473">
        <v>18.75</v>
      </c>
      <c r="Q473" s="1">
        <v>44151</v>
      </c>
      <c r="R473">
        <v>28.21</v>
      </c>
      <c r="S473" s="30">
        <v>44151</v>
      </c>
      <c r="T473" s="3">
        <v>12.33</v>
      </c>
      <c r="U473" s="1">
        <v>44151</v>
      </c>
      <c r="V473">
        <v>14.2</v>
      </c>
    </row>
    <row r="474" spans="1:22">
      <c r="A474" s="1">
        <v>44152</v>
      </c>
      <c r="B474">
        <v>33.270000000000003</v>
      </c>
      <c r="C474" s="1">
        <v>44152</v>
      </c>
      <c r="D474">
        <v>25.62</v>
      </c>
      <c r="E474" s="1">
        <v>44152</v>
      </c>
      <c r="F474">
        <v>58.85</v>
      </c>
      <c r="G474" s="1">
        <v>44152</v>
      </c>
      <c r="H474">
        <v>32.14</v>
      </c>
      <c r="I474" s="1">
        <v>44152</v>
      </c>
      <c r="J474">
        <v>35.6</v>
      </c>
      <c r="K474" s="1">
        <v>44152</v>
      </c>
      <c r="L474">
        <v>22.54</v>
      </c>
      <c r="M474" s="1">
        <v>44152</v>
      </c>
      <c r="N474">
        <v>25.87</v>
      </c>
      <c r="O474" s="1">
        <v>44152</v>
      </c>
      <c r="P474">
        <v>18.739999999999998</v>
      </c>
      <c r="Q474" s="1">
        <v>44152</v>
      </c>
      <c r="R474">
        <v>28.2</v>
      </c>
      <c r="S474" s="30">
        <v>44152</v>
      </c>
      <c r="T474" s="3">
        <v>12.36</v>
      </c>
      <c r="U474" s="1">
        <v>44152</v>
      </c>
      <c r="V474">
        <v>14.12</v>
      </c>
    </row>
    <row r="475" spans="1:22">
      <c r="A475" s="1">
        <v>44153</v>
      </c>
      <c r="B475">
        <v>33.26</v>
      </c>
      <c r="C475" s="1">
        <v>44153</v>
      </c>
      <c r="D475">
        <v>25.55</v>
      </c>
      <c r="E475" s="1">
        <v>44153</v>
      </c>
      <c r="F475">
        <v>58.09</v>
      </c>
      <c r="G475" s="1">
        <v>44153</v>
      </c>
      <c r="H475">
        <v>31.97</v>
      </c>
      <c r="I475" s="1">
        <v>44153</v>
      </c>
      <c r="J475">
        <v>35.44</v>
      </c>
      <c r="K475" s="1">
        <v>44153</v>
      </c>
      <c r="L475">
        <v>22.57</v>
      </c>
      <c r="M475" s="1">
        <v>44153</v>
      </c>
      <c r="N475">
        <v>25.91</v>
      </c>
      <c r="O475" s="1">
        <v>44153</v>
      </c>
      <c r="P475">
        <v>18.68</v>
      </c>
      <c r="Q475" s="1">
        <v>44153</v>
      </c>
      <c r="R475">
        <v>28.21</v>
      </c>
      <c r="S475" s="30">
        <v>44153</v>
      </c>
      <c r="T475" s="3">
        <v>12.36</v>
      </c>
      <c r="U475" s="1">
        <v>44153</v>
      </c>
      <c r="V475">
        <v>14.09</v>
      </c>
    </row>
    <row r="476" spans="1:22">
      <c r="A476" s="1">
        <v>44154</v>
      </c>
      <c r="B476">
        <v>33.33</v>
      </c>
      <c r="C476" s="1">
        <v>44154</v>
      </c>
      <c r="D476">
        <v>25.61</v>
      </c>
      <c r="E476" s="1">
        <v>44154</v>
      </c>
      <c r="F476">
        <v>58.28</v>
      </c>
      <c r="G476" s="1">
        <v>44154</v>
      </c>
      <c r="H476">
        <v>32.1</v>
      </c>
      <c r="I476" s="1">
        <v>44154</v>
      </c>
      <c r="J476">
        <v>35.43</v>
      </c>
      <c r="K476" s="1">
        <v>44154</v>
      </c>
      <c r="L476">
        <v>22.59</v>
      </c>
      <c r="M476" s="1">
        <v>44154</v>
      </c>
      <c r="N476">
        <v>26.06</v>
      </c>
      <c r="O476" s="1">
        <v>44154</v>
      </c>
      <c r="P476">
        <v>18.7</v>
      </c>
      <c r="Q476" s="1">
        <v>44154</v>
      </c>
      <c r="R476">
        <v>28.2</v>
      </c>
      <c r="S476" s="30">
        <v>44154</v>
      </c>
      <c r="T476" s="3">
        <v>12.39</v>
      </c>
      <c r="U476" s="1">
        <v>44154</v>
      </c>
      <c r="V476">
        <v>14.15</v>
      </c>
    </row>
    <row r="477" spans="1:22">
      <c r="A477" s="1">
        <v>44155</v>
      </c>
      <c r="B477">
        <v>33.43</v>
      </c>
      <c r="C477" s="1">
        <v>44155</v>
      </c>
      <c r="D477">
        <v>25.76</v>
      </c>
      <c r="E477" s="1">
        <v>44155</v>
      </c>
      <c r="F477">
        <v>57.851799999999997</v>
      </c>
      <c r="G477" s="1">
        <v>44155</v>
      </c>
      <c r="H477">
        <v>32.299999999999997</v>
      </c>
      <c r="I477" s="1">
        <v>44155</v>
      </c>
      <c r="J477">
        <v>35.700000000000003</v>
      </c>
      <c r="K477" s="1">
        <v>44155</v>
      </c>
      <c r="L477">
        <v>22.614999999999998</v>
      </c>
      <c r="M477" s="1">
        <v>44155</v>
      </c>
      <c r="N477">
        <v>26.02</v>
      </c>
      <c r="O477" s="1">
        <v>44155</v>
      </c>
      <c r="P477">
        <v>18.690000000000001</v>
      </c>
      <c r="Q477" s="1">
        <v>44155</v>
      </c>
      <c r="R477">
        <v>28.2</v>
      </c>
      <c r="S477" s="30">
        <v>44155</v>
      </c>
      <c r="T477" s="3">
        <v>12.42</v>
      </c>
      <c r="U477" s="1">
        <v>44155</v>
      </c>
      <c r="V477">
        <v>14.31</v>
      </c>
    </row>
    <row r="478" spans="1:22">
      <c r="A478" s="1">
        <v>44158</v>
      </c>
      <c r="B478">
        <v>33.369999999999997</v>
      </c>
      <c r="C478" s="1">
        <v>44158</v>
      </c>
      <c r="D478">
        <v>25.89</v>
      </c>
      <c r="E478" s="1">
        <v>44158</v>
      </c>
      <c r="F478">
        <v>58.25</v>
      </c>
      <c r="G478" s="1">
        <v>44158</v>
      </c>
      <c r="H478">
        <v>32.24</v>
      </c>
      <c r="I478" s="1">
        <v>44158</v>
      </c>
      <c r="J478">
        <v>35.79</v>
      </c>
      <c r="K478" s="1">
        <v>44158</v>
      </c>
      <c r="L478">
        <v>22.58</v>
      </c>
      <c r="M478" s="1">
        <v>44158</v>
      </c>
      <c r="N478">
        <v>26.06</v>
      </c>
      <c r="O478" s="1">
        <v>44158</v>
      </c>
      <c r="P478">
        <v>18.68</v>
      </c>
      <c r="Q478" s="1">
        <v>44158</v>
      </c>
      <c r="R478">
        <v>28.21</v>
      </c>
      <c r="S478" s="30">
        <v>44158</v>
      </c>
      <c r="T478" s="3">
        <v>12.4</v>
      </c>
      <c r="U478" s="1">
        <v>44158</v>
      </c>
      <c r="V478">
        <v>14.43</v>
      </c>
    </row>
    <row r="479" spans="1:22">
      <c r="A479" s="1">
        <v>44159</v>
      </c>
      <c r="B479">
        <v>33.26</v>
      </c>
      <c r="C479" s="1">
        <v>44159</v>
      </c>
      <c r="D479">
        <v>25.97</v>
      </c>
      <c r="E479" s="1">
        <v>44159</v>
      </c>
      <c r="F479">
        <v>58.8</v>
      </c>
      <c r="G479" s="1">
        <v>44159</v>
      </c>
      <c r="H479">
        <v>32.56</v>
      </c>
      <c r="I479" s="1">
        <v>44159</v>
      </c>
      <c r="J479">
        <v>36.03</v>
      </c>
      <c r="K479" s="1">
        <v>44159</v>
      </c>
      <c r="L479">
        <v>22.55</v>
      </c>
      <c r="M479" s="1">
        <v>44159</v>
      </c>
      <c r="N479">
        <v>25.96</v>
      </c>
      <c r="O479" s="1">
        <v>44159</v>
      </c>
      <c r="P479">
        <v>18.7</v>
      </c>
      <c r="Q479" s="1">
        <v>44159</v>
      </c>
      <c r="R479">
        <v>28.16</v>
      </c>
      <c r="S479" s="30">
        <v>44159</v>
      </c>
      <c r="T479" s="3">
        <v>12.4</v>
      </c>
      <c r="U479" s="1">
        <v>44159</v>
      </c>
      <c r="V479">
        <v>14.43</v>
      </c>
    </row>
    <row r="480" spans="1:22">
      <c r="A480" s="1">
        <v>44160</v>
      </c>
      <c r="B480">
        <v>33.270000000000003</v>
      </c>
      <c r="C480" s="1">
        <v>44160</v>
      </c>
      <c r="D480">
        <v>26.0152</v>
      </c>
      <c r="E480" s="1">
        <v>44160</v>
      </c>
      <c r="F480">
        <v>58.72</v>
      </c>
      <c r="G480" s="1">
        <v>44160</v>
      </c>
      <c r="H480">
        <v>32.47</v>
      </c>
      <c r="I480" s="1">
        <v>44160</v>
      </c>
      <c r="J480">
        <v>35.85</v>
      </c>
      <c r="K480" s="1">
        <v>44160</v>
      </c>
      <c r="L480">
        <v>22.58</v>
      </c>
      <c r="M480" s="1">
        <v>44160</v>
      </c>
      <c r="N480">
        <v>25.97</v>
      </c>
      <c r="O480" s="1">
        <v>44160</v>
      </c>
      <c r="P480">
        <v>18.7</v>
      </c>
      <c r="Q480" s="1">
        <v>44160</v>
      </c>
      <c r="R480">
        <v>28.17</v>
      </c>
      <c r="S480" s="30">
        <v>44160</v>
      </c>
      <c r="T480" s="3">
        <v>12.4</v>
      </c>
      <c r="U480" s="1">
        <v>44160</v>
      </c>
      <c r="V480">
        <v>14.27</v>
      </c>
    </row>
    <row r="481" spans="1:22">
      <c r="A481" s="1">
        <v>44161</v>
      </c>
      <c r="B481">
        <v>33.33</v>
      </c>
      <c r="C481" s="1">
        <v>44161</v>
      </c>
      <c r="D481">
        <v>26.049199999999999</v>
      </c>
      <c r="E481" s="1">
        <v>44161</v>
      </c>
      <c r="F481">
        <v>58.79</v>
      </c>
      <c r="G481" s="1">
        <v>44161</v>
      </c>
      <c r="H481">
        <v>32.44</v>
      </c>
      <c r="I481" s="1">
        <v>44161</v>
      </c>
      <c r="J481">
        <v>36.08</v>
      </c>
      <c r="K481" s="1">
        <v>44161</v>
      </c>
      <c r="L481">
        <v>22.57</v>
      </c>
      <c r="M481" s="1">
        <v>44161</v>
      </c>
      <c r="N481">
        <v>26.1</v>
      </c>
      <c r="O481" s="1">
        <v>44161</v>
      </c>
      <c r="P481">
        <v>18.649999999999999</v>
      </c>
      <c r="Q481" s="1">
        <v>44161</v>
      </c>
      <c r="R481">
        <v>28.18</v>
      </c>
      <c r="S481" s="30">
        <v>44161</v>
      </c>
      <c r="T481" s="3">
        <v>12.41</v>
      </c>
      <c r="U481" s="1">
        <v>44161</v>
      </c>
      <c r="V481">
        <v>14.45</v>
      </c>
    </row>
    <row r="482" spans="1:22">
      <c r="A482" s="1">
        <v>44162</v>
      </c>
      <c r="B482">
        <v>33.380000000000003</v>
      </c>
      <c r="C482" s="1">
        <v>44162</v>
      </c>
      <c r="D482">
        <v>26.13</v>
      </c>
      <c r="E482" s="1">
        <v>44162</v>
      </c>
      <c r="F482">
        <v>58.89</v>
      </c>
      <c r="G482" s="1">
        <v>44162</v>
      </c>
      <c r="H482">
        <v>32.840000000000003</v>
      </c>
      <c r="I482" s="1">
        <v>44162</v>
      </c>
      <c r="J482">
        <v>36.130000000000003</v>
      </c>
      <c r="K482" s="1">
        <v>44162</v>
      </c>
      <c r="L482">
        <v>22.66</v>
      </c>
      <c r="M482" s="1">
        <v>44162</v>
      </c>
      <c r="N482">
        <v>26.11</v>
      </c>
      <c r="O482" s="1">
        <v>44162</v>
      </c>
      <c r="P482">
        <v>18.71</v>
      </c>
      <c r="Q482" s="1">
        <v>44162</v>
      </c>
      <c r="R482">
        <v>28.19</v>
      </c>
      <c r="S482" s="30">
        <v>44162</v>
      </c>
      <c r="T482" s="3">
        <v>12.44</v>
      </c>
      <c r="U482" s="1">
        <v>44162</v>
      </c>
      <c r="V482">
        <v>14.54</v>
      </c>
    </row>
    <row r="483" spans="1:22">
      <c r="A483" s="1">
        <v>44165</v>
      </c>
      <c r="B483">
        <v>33.450000000000003</v>
      </c>
      <c r="C483" s="1">
        <v>44165</v>
      </c>
      <c r="D483">
        <v>25.83</v>
      </c>
      <c r="E483" s="1">
        <v>44165</v>
      </c>
      <c r="F483">
        <v>58.6</v>
      </c>
      <c r="G483" s="1">
        <v>44165</v>
      </c>
      <c r="H483">
        <v>32.04</v>
      </c>
      <c r="I483" s="1">
        <v>44165</v>
      </c>
      <c r="J483">
        <v>35.200000000000003</v>
      </c>
      <c r="K483" s="1">
        <v>44165</v>
      </c>
      <c r="L483">
        <v>22.65</v>
      </c>
      <c r="M483" s="1">
        <v>44165</v>
      </c>
      <c r="N483">
        <v>26.14</v>
      </c>
      <c r="O483" s="1">
        <v>44165</v>
      </c>
      <c r="P483">
        <v>18.690000000000001</v>
      </c>
      <c r="Q483" s="1">
        <v>44165</v>
      </c>
      <c r="R483">
        <v>28.21</v>
      </c>
      <c r="S483" s="30">
        <v>44165</v>
      </c>
      <c r="T483" s="3">
        <v>12.44</v>
      </c>
      <c r="U483" s="1">
        <v>44165</v>
      </c>
      <c r="V483">
        <v>14.22</v>
      </c>
    </row>
    <row r="484" spans="1:22">
      <c r="A484" s="1">
        <v>44166</v>
      </c>
      <c r="B484">
        <v>33.340000000000003</v>
      </c>
      <c r="C484" s="1">
        <v>44166</v>
      </c>
      <c r="D484">
        <v>25.908100000000001</v>
      </c>
      <c r="E484" s="1">
        <v>44166</v>
      </c>
      <c r="F484">
        <v>58.98</v>
      </c>
      <c r="G484" s="1">
        <v>44166</v>
      </c>
      <c r="H484">
        <v>32.6</v>
      </c>
      <c r="I484" s="1">
        <v>44166</v>
      </c>
      <c r="J484">
        <v>35.75</v>
      </c>
      <c r="K484" s="1">
        <v>44166</v>
      </c>
      <c r="L484">
        <v>22.66</v>
      </c>
      <c r="M484" s="1">
        <v>44166</v>
      </c>
      <c r="N484">
        <v>26</v>
      </c>
      <c r="O484" s="1">
        <v>44166</v>
      </c>
      <c r="P484">
        <v>18.78</v>
      </c>
      <c r="Q484" s="1">
        <v>44166</v>
      </c>
      <c r="R484">
        <v>28.18</v>
      </c>
      <c r="S484" s="30">
        <v>44166</v>
      </c>
      <c r="T484" s="3">
        <v>12.4</v>
      </c>
      <c r="U484" s="1">
        <v>44166</v>
      </c>
      <c r="V484">
        <v>14.37</v>
      </c>
    </row>
    <row r="485" spans="1:22">
      <c r="A485" s="1">
        <v>44167</v>
      </c>
      <c r="B485">
        <v>33.26</v>
      </c>
      <c r="C485" s="1">
        <v>44167</v>
      </c>
      <c r="D485">
        <v>26.03</v>
      </c>
      <c r="E485" s="1">
        <v>44167</v>
      </c>
      <c r="F485">
        <v>59.06</v>
      </c>
      <c r="G485" s="1">
        <v>44167</v>
      </c>
      <c r="H485">
        <v>32.58</v>
      </c>
      <c r="I485" s="1">
        <v>44167</v>
      </c>
      <c r="J485">
        <v>35.770000000000003</v>
      </c>
      <c r="K485" s="1">
        <v>44167</v>
      </c>
      <c r="L485">
        <v>22.61</v>
      </c>
      <c r="M485" s="1">
        <v>44167</v>
      </c>
      <c r="N485">
        <v>25.94</v>
      </c>
      <c r="O485" s="1">
        <v>44167</v>
      </c>
      <c r="P485">
        <v>18.829999999999998</v>
      </c>
      <c r="Q485" s="1">
        <v>44167</v>
      </c>
      <c r="R485">
        <v>28.18</v>
      </c>
      <c r="S485" s="30">
        <v>44167</v>
      </c>
      <c r="T485" s="3">
        <v>12.38</v>
      </c>
      <c r="U485" s="1">
        <v>44167</v>
      </c>
      <c r="V485">
        <v>14.32</v>
      </c>
    </row>
    <row r="486" spans="1:22">
      <c r="A486" s="1">
        <v>44168</v>
      </c>
      <c r="B486">
        <v>33.29</v>
      </c>
      <c r="C486" s="1">
        <v>44168</v>
      </c>
      <c r="D486">
        <v>26.04</v>
      </c>
      <c r="E486" s="1">
        <v>44168</v>
      </c>
      <c r="F486">
        <v>58.69</v>
      </c>
      <c r="G486" s="1">
        <v>44168</v>
      </c>
      <c r="H486">
        <v>32.479999999999997</v>
      </c>
      <c r="I486" s="1">
        <v>44168</v>
      </c>
      <c r="J486">
        <v>36.03</v>
      </c>
      <c r="K486" s="1">
        <v>44168</v>
      </c>
      <c r="L486">
        <v>22.67</v>
      </c>
      <c r="M486" s="1">
        <v>44168</v>
      </c>
      <c r="N486">
        <v>26.055</v>
      </c>
      <c r="O486" s="1">
        <v>44168</v>
      </c>
      <c r="P486">
        <v>18.850000000000001</v>
      </c>
      <c r="Q486" s="1">
        <v>44168</v>
      </c>
      <c r="R486">
        <v>28.19</v>
      </c>
      <c r="S486" s="30">
        <v>44168</v>
      </c>
      <c r="T486" s="3">
        <v>12.41</v>
      </c>
      <c r="U486" s="1">
        <v>44168</v>
      </c>
      <c r="V486">
        <v>14.35</v>
      </c>
    </row>
    <row r="487" spans="1:22">
      <c r="A487" s="1">
        <v>44169</v>
      </c>
      <c r="B487">
        <v>33.15</v>
      </c>
      <c r="C487" s="1">
        <v>44169</v>
      </c>
      <c r="D487">
        <v>26.23</v>
      </c>
      <c r="E487" s="1">
        <v>44169</v>
      </c>
      <c r="F487">
        <v>58.86</v>
      </c>
      <c r="G487" s="1">
        <v>44169</v>
      </c>
      <c r="H487">
        <v>32.54</v>
      </c>
      <c r="I487" s="1">
        <v>44169</v>
      </c>
      <c r="J487">
        <v>36.15</v>
      </c>
      <c r="K487" s="1">
        <v>44169</v>
      </c>
      <c r="L487">
        <v>22.61</v>
      </c>
      <c r="M487" s="1">
        <v>44169</v>
      </c>
      <c r="N487">
        <v>25.92</v>
      </c>
      <c r="O487" s="1">
        <v>44169</v>
      </c>
      <c r="P487">
        <v>18.96</v>
      </c>
      <c r="Q487" s="1">
        <v>44169</v>
      </c>
      <c r="R487">
        <v>28.17</v>
      </c>
      <c r="S487" s="30">
        <v>44169</v>
      </c>
      <c r="T487" s="3">
        <v>12.36</v>
      </c>
      <c r="U487" s="1">
        <v>44169</v>
      </c>
      <c r="V487">
        <v>14.43</v>
      </c>
    </row>
    <row r="488" spans="1:22">
      <c r="A488" s="1">
        <v>44172</v>
      </c>
      <c r="B488">
        <v>33.229999999999997</v>
      </c>
      <c r="C488" s="1">
        <v>44172</v>
      </c>
      <c r="D488">
        <v>26.336400000000001</v>
      </c>
      <c r="E488" s="1">
        <v>44172</v>
      </c>
      <c r="F488">
        <v>58.83</v>
      </c>
      <c r="G488" s="1">
        <v>44172</v>
      </c>
      <c r="H488">
        <v>32.325000000000003</v>
      </c>
      <c r="I488" s="1">
        <v>44172</v>
      </c>
      <c r="J488">
        <v>36.11</v>
      </c>
      <c r="K488" s="1">
        <v>44172</v>
      </c>
      <c r="L488">
        <v>22.61</v>
      </c>
      <c r="M488" s="1">
        <v>44172</v>
      </c>
      <c r="N488">
        <v>25.94</v>
      </c>
      <c r="O488" s="1">
        <v>44172</v>
      </c>
      <c r="P488">
        <v>18.940000000000001</v>
      </c>
      <c r="Q488" s="1">
        <v>44172</v>
      </c>
      <c r="R488">
        <v>28.18</v>
      </c>
      <c r="S488" s="30">
        <v>44172</v>
      </c>
      <c r="T488" s="3">
        <v>12.39</v>
      </c>
      <c r="U488" s="1">
        <v>44172</v>
      </c>
      <c r="V488">
        <v>14.44</v>
      </c>
    </row>
    <row r="489" spans="1:22">
      <c r="A489" s="1">
        <v>44173</v>
      </c>
      <c r="B489">
        <v>33.25</v>
      </c>
      <c r="C489" s="1">
        <v>44173</v>
      </c>
      <c r="D489">
        <v>26.455400000000001</v>
      </c>
      <c r="E489" s="1">
        <v>44173</v>
      </c>
      <c r="F489">
        <v>59.125</v>
      </c>
      <c r="G489" s="1">
        <v>44173</v>
      </c>
      <c r="H489">
        <v>32.47</v>
      </c>
      <c r="I489" s="1">
        <v>44173</v>
      </c>
      <c r="J489">
        <v>36.26</v>
      </c>
      <c r="K489" s="1">
        <v>44173</v>
      </c>
      <c r="L489">
        <v>22.63</v>
      </c>
      <c r="M489" s="1">
        <v>44173</v>
      </c>
      <c r="N489">
        <v>25.91</v>
      </c>
      <c r="O489" s="1">
        <v>44173</v>
      </c>
      <c r="P489">
        <v>18.93</v>
      </c>
      <c r="Q489" s="1">
        <v>44173</v>
      </c>
      <c r="R489">
        <v>28.18</v>
      </c>
      <c r="S489" s="30">
        <v>44173</v>
      </c>
      <c r="T489" s="3">
        <v>12.4</v>
      </c>
      <c r="U489" s="1">
        <v>44173</v>
      </c>
      <c r="V489">
        <v>14.56</v>
      </c>
    </row>
    <row r="490" spans="1:22">
      <c r="A490" s="1">
        <v>44174</v>
      </c>
      <c r="B490">
        <v>33.24</v>
      </c>
      <c r="C490" s="1">
        <v>44174</v>
      </c>
      <c r="D490">
        <v>26.4</v>
      </c>
      <c r="E490" s="1">
        <v>44174</v>
      </c>
      <c r="F490">
        <v>58.63</v>
      </c>
      <c r="G490" s="1">
        <v>44174</v>
      </c>
      <c r="H490">
        <v>32.54</v>
      </c>
      <c r="I490" s="1">
        <v>44174</v>
      </c>
      <c r="J490">
        <v>35.94</v>
      </c>
      <c r="K490" s="1">
        <v>44174</v>
      </c>
      <c r="L490">
        <v>22.65</v>
      </c>
      <c r="M490" s="1">
        <v>44174</v>
      </c>
      <c r="N490">
        <v>25.82</v>
      </c>
      <c r="O490" s="1">
        <v>44174</v>
      </c>
      <c r="P490">
        <v>18.88</v>
      </c>
      <c r="Q490" s="1">
        <v>44174</v>
      </c>
      <c r="R490">
        <v>28.2</v>
      </c>
      <c r="S490" s="30">
        <v>44174</v>
      </c>
      <c r="T490" s="3">
        <v>12.4</v>
      </c>
      <c r="U490" s="1">
        <v>44174</v>
      </c>
      <c r="V490">
        <v>14.48</v>
      </c>
    </row>
    <row r="491" spans="1:22">
      <c r="A491" s="1">
        <v>44175</v>
      </c>
      <c r="B491">
        <v>33.28</v>
      </c>
      <c r="C491" s="1">
        <v>44175</v>
      </c>
      <c r="D491">
        <v>26.42</v>
      </c>
      <c r="E491" s="1">
        <v>44175</v>
      </c>
      <c r="F491">
        <v>58.18</v>
      </c>
      <c r="G491" s="1">
        <v>44175</v>
      </c>
      <c r="H491">
        <v>32.340000000000003</v>
      </c>
      <c r="I491" s="1">
        <v>44175</v>
      </c>
      <c r="J491">
        <v>36.17</v>
      </c>
      <c r="K491" s="1">
        <v>44175</v>
      </c>
      <c r="L491">
        <v>22.64</v>
      </c>
      <c r="M491" s="1">
        <v>44175</v>
      </c>
      <c r="N491">
        <v>25.91</v>
      </c>
      <c r="O491" s="1">
        <v>44175</v>
      </c>
      <c r="P491">
        <v>18.88</v>
      </c>
      <c r="Q491" s="1">
        <v>44175</v>
      </c>
      <c r="R491">
        <v>28.2</v>
      </c>
      <c r="S491" s="30">
        <v>44175</v>
      </c>
      <c r="T491" s="3">
        <v>12.41</v>
      </c>
      <c r="U491" s="1">
        <v>44175</v>
      </c>
      <c r="V491">
        <v>14.48</v>
      </c>
    </row>
    <row r="492" spans="1:22">
      <c r="A492" s="1">
        <v>44176</v>
      </c>
      <c r="B492">
        <v>33.33</v>
      </c>
      <c r="C492" s="1">
        <v>44176</v>
      </c>
      <c r="D492">
        <v>26.35</v>
      </c>
      <c r="E492" s="1">
        <v>44176</v>
      </c>
      <c r="F492">
        <v>58.21</v>
      </c>
      <c r="G492" s="1">
        <v>44176</v>
      </c>
      <c r="H492">
        <v>32.35</v>
      </c>
      <c r="I492" s="1">
        <v>44176</v>
      </c>
      <c r="J492">
        <v>35.92</v>
      </c>
      <c r="K492" s="1">
        <v>44176</v>
      </c>
      <c r="L492">
        <v>22.63</v>
      </c>
      <c r="M492" s="1">
        <v>44176</v>
      </c>
      <c r="N492">
        <v>25.97</v>
      </c>
      <c r="O492" s="1">
        <v>44176</v>
      </c>
      <c r="P492">
        <v>18.91</v>
      </c>
      <c r="Q492" s="1">
        <v>44176</v>
      </c>
      <c r="R492">
        <v>28.21</v>
      </c>
      <c r="S492" s="30">
        <v>44176</v>
      </c>
      <c r="T492" s="3">
        <v>12.42</v>
      </c>
      <c r="U492" s="1">
        <v>44176</v>
      </c>
      <c r="V492">
        <v>14.53</v>
      </c>
    </row>
    <row r="493" spans="1:22">
      <c r="A493" s="1">
        <v>44179</v>
      </c>
      <c r="B493">
        <v>33.299999999999997</v>
      </c>
      <c r="C493" s="1">
        <v>44179</v>
      </c>
      <c r="D493">
        <v>26.08</v>
      </c>
      <c r="E493" s="1">
        <v>44179</v>
      </c>
      <c r="F493">
        <v>57.99</v>
      </c>
      <c r="G493" s="1">
        <v>44179</v>
      </c>
      <c r="H493">
        <v>32.299999999999997</v>
      </c>
      <c r="I493" s="1">
        <v>44179</v>
      </c>
      <c r="J493">
        <v>35.729999999999997</v>
      </c>
      <c r="K493" s="1">
        <v>44179</v>
      </c>
      <c r="L493">
        <v>22.6</v>
      </c>
      <c r="M493" s="1">
        <v>44179</v>
      </c>
      <c r="N493">
        <v>25.95</v>
      </c>
      <c r="O493" s="1">
        <v>44179</v>
      </c>
      <c r="P493">
        <v>18.88</v>
      </c>
      <c r="Q493" s="1">
        <v>44179</v>
      </c>
      <c r="R493">
        <v>28.2</v>
      </c>
      <c r="S493" s="30">
        <v>44179</v>
      </c>
      <c r="T493" s="3">
        <v>12.41</v>
      </c>
      <c r="U493" s="1">
        <v>44179</v>
      </c>
      <c r="V493">
        <v>14.47</v>
      </c>
    </row>
    <row r="494" spans="1:22">
      <c r="A494" s="1">
        <v>44180</v>
      </c>
      <c r="B494">
        <v>33.32</v>
      </c>
      <c r="C494" s="1">
        <v>44180</v>
      </c>
      <c r="D494">
        <v>26.25</v>
      </c>
      <c r="E494" s="1">
        <v>44180</v>
      </c>
      <c r="F494">
        <v>58.38</v>
      </c>
      <c r="G494" s="1">
        <v>44180</v>
      </c>
      <c r="H494">
        <v>32.54</v>
      </c>
      <c r="I494" s="1">
        <v>44180</v>
      </c>
      <c r="J494">
        <v>35.96</v>
      </c>
      <c r="K494" s="1">
        <v>44180</v>
      </c>
      <c r="L494">
        <v>22.54</v>
      </c>
      <c r="M494" s="1">
        <v>44180</v>
      </c>
      <c r="N494">
        <v>26</v>
      </c>
      <c r="O494" s="1">
        <v>44180</v>
      </c>
      <c r="P494">
        <v>18.899999999999999</v>
      </c>
      <c r="Q494" s="1">
        <v>44180</v>
      </c>
      <c r="R494">
        <v>28.21</v>
      </c>
      <c r="S494" s="30">
        <v>44180</v>
      </c>
      <c r="T494" s="3">
        <v>12.41</v>
      </c>
      <c r="U494" s="1">
        <v>44180</v>
      </c>
      <c r="V494">
        <v>14.56</v>
      </c>
    </row>
    <row r="495" spans="1:22">
      <c r="A495" s="1">
        <v>44181</v>
      </c>
      <c r="B495">
        <v>33.31</v>
      </c>
      <c r="C495" s="1">
        <v>44181</v>
      </c>
      <c r="D495">
        <v>26.35</v>
      </c>
      <c r="E495" s="1">
        <v>44181</v>
      </c>
      <c r="F495">
        <v>58.72</v>
      </c>
      <c r="G495" s="1">
        <v>44181</v>
      </c>
      <c r="H495">
        <v>32.799999999999997</v>
      </c>
      <c r="I495" s="1">
        <v>44181</v>
      </c>
      <c r="J495">
        <v>36.24</v>
      </c>
      <c r="K495" s="1">
        <v>44181</v>
      </c>
      <c r="L495">
        <v>22.66</v>
      </c>
      <c r="M495" s="1">
        <v>44181</v>
      </c>
      <c r="N495">
        <v>25.97</v>
      </c>
      <c r="O495" s="1">
        <v>44181</v>
      </c>
      <c r="P495">
        <v>18.899999999999999</v>
      </c>
      <c r="Q495" s="1">
        <v>44181</v>
      </c>
      <c r="R495">
        <v>28.22</v>
      </c>
      <c r="S495" s="30">
        <v>44181</v>
      </c>
      <c r="T495" s="3">
        <v>12.32</v>
      </c>
      <c r="U495" s="1">
        <v>44181</v>
      </c>
      <c r="V495">
        <v>14.71</v>
      </c>
    </row>
    <row r="496" spans="1:22">
      <c r="A496" s="1">
        <v>44182</v>
      </c>
      <c r="B496">
        <v>33.299999999999997</v>
      </c>
      <c r="C496" s="1">
        <v>44182</v>
      </c>
      <c r="D496">
        <v>26.47</v>
      </c>
      <c r="E496" s="1">
        <v>44182</v>
      </c>
      <c r="F496">
        <v>59.01</v>
      </c>
      <c r="G496" s="1">
        <v>44182</v>
      </c>
      <c r="H496">
        <v>32.97</v>
      </c>
      <c r="I496" s="1">
        <v>44182</v>
      </c>
      <c r="J496">
        <v>36.46</v>
      </c>
      <c r="K496" s="1">
        <v>44182</v>
      </c>
      <c r="L496">
        <v>22.59</v>
      </c>
      <c r="M496" s="1">
        <v>44182</v>
      </c>
      <c r="N496">
        <v>26.01</v>
      </c>
      <c r="O496" s="1">
        <v>44182</v>
      </c>
      <c r="P496">
        <v>18.98</v>
      </c>
      <c r="Q496" s="1">
        <v>44182</v>
      </c>
      <c r="R496">
        <v>28.21</v>
      </c>
      <c r="S496" s="30">
        <v>44182</v>
      </c>
      <c r="T496" s="3">
        <v>12.33</v>
      </c>
      <c r="U496" s="1">
        <v>44182</v>
      </c>
      <c r="V496">
        <v>14.81</v>
      </c>
    </row>
    <row r="497" spans="1:22">
      <c r="A497" s="1">
        <v>44183</v>
      </c>
      <c r="B497">
        <v>33.32</v>
      </c>
      <c r="C497" s="1">
        <v>44183</v>
      </c>
      <c r="D497">
        <v>26.31</v>
      </c>
      <c r="E497" s="1">
        <v>44183</v>
      </c>
      <c r="F497">
        <v>59.08</v>
      </c>
      <c r="G497" s="1">
        <v>44183</v>
      </c>
      <c r="H497">
        <v>33.01</v>
      </c>
      <c r="I497" s="1">
        <v>44183</v>
      </c>
      <c r="J497">
        <v>36.54</v>
      </c>
      <c r="K497" s="1">
        <v>44183</v>
      </c>
      <c r="L497">
        <v>22.68</v>
      </c>
      <c r="M497" s="1">
        <v>44183</v>
      </c>
      <c r="N497">
        <v>26.03</v>
      </c>
      <c r="O497" s="1">
        <v>44183</v>
      </c>
      <c r="P497">
        <v>18.920000000000002</v>
      </c>
      <c r="Q497" s="1">
        <v>44183</v>
      </c>
      <c r="R497">
        <v>28.21</v>
      </c>
      <c r="S497" s="30">
        <v>44183</v>
      </c>
      <c r="T497" s="3">
        <v>12.34</v>
      </c>
      <c r="U497" s="1">
        <v>44183</v>
      </c>
      <c r="V497">
        <v>14.89</v>
      </c>
    </row>
    <row r="498" spans="1:22">
      <c r="A498" s="1">
        <v>44186</v>
      </c>
      <c r="B498">
        <v>33.340000000000003</v>
      </c>
      <c r="C498" s="1">
        <v>44186</v>
      </c>
      <c r="D498">
        <v>26.28</v>
      </c>
      <c r="E498" s="1">
        <v>44186</v>
      </c>
      <c r="F498">
        <v>59.11</v>
      </c>
      <c r="G498" s="1">
        <v>44186</v>
      </c>
      <c r="H498">
        <v>32.76</v>
      </c>
      <c r="I498" s="1">
        <v>44186</v>
      </c>
      <c r="J498">
        <v>36.22</v>
      </c>
      <c r="K498" s="1">
        <v>44186</v>
      </c>
      <c r="L498">
        <v>22.72</v>
      </c>
      <c r="M498" s="1">
        <v>44186</v>
      </c>
      <c r="N498">
        <v>25.94</v>
      </c>
      <c r="O498" s="1">
        <v>44186</v>
      </c>
      <c r="P498">
        <v>18.895</v>
      </c>
      <c r="Q498" s="1">
        <v>44186</v>
      </c>
      <c r="R498">
        <v>28.19</v>
      </c>
      <c r="S498" s="30">
        <v>44186</v>
      </c>
      <c r="T498" s="3">
        <v>12.34</v>
      </c>
      <c r="U498" s="1">
        <v>44186</v>
      </c>
      <c r="V498">
        <v>14.93</v>
      </c>
    </row>
    <row r="499" spans="1:22">
      <c r="A499" s="1">
        <v>44187</v>
      </c>
      <c r="B499">
        <v>33.42</v>
      </c>
      <c r="C499" s="1">
        <v>44187</v>
      </c>
      <c r="D499">
        <v>26.36</v>
      </c>
      <c r="E499" s="1">
        <v>44187</v>
      </c>
      <c r="F499">
        <v>59.3</v>
      </c>
      <c r="G499" s="1">
        <v>44187</v>
      </c>
      <c r="H499">
        <v>32.82</v>
      </c>
      <c r="I499" s="1">
        <v>44187</v>
      </c>
      <c r="J499">
        <v>36.11</v>
      </c>
      <c r="K499" s="1">
        <v>44187</v>
      </c>
      <c r="L499">
        <v>22.74</v>
      </c>
      <c r="M499" s="1">
        <v>44187</v>
      </c>
      <c r="N499">
        <v>26.02</v>
      </c>
      <c r="O499" s="1">
        <v>44187</v>
      </c>
      <c r="P499">
        <v>18.920000000000002</v>
      </c>
      <c r="Q499" s="1">
        <v>44187</v>
      </c>
      <c r="R499">
        <v>28.24</v>
      </c>
      <c r="S499" s="30">
        <v>44187</v>
      </c>
      <c r="T499" s="3">
        <v>12.36</v>
      </c>
      <c r="U499" s="1">
        <v>44187</v>
      </c>
      <c r="V499">
        <v>14.97</v>
      </c>
    </row>
    <row r="500" spans="1:22">
      <c r="A500" s="1">
        <v>44188</v>
      </c>
      <c r="B500">
        <v>33.354999999999997</v>
      </c>
      <c r="C500" s="1">
        <v>44188</v>
      </c>
      <c r="D500">
        <v>26.38</v>
      </c>
      <c r="E500" s="1">
        <v>44188</v>
      </c>
      <c r="F500">
        <v>59.09</v>
      </c>
      <c r="G500" s="1">
        <v>44188</v>
      </c>
      <c r="H500">
        <v>33.049999999999997</v>
      </c>
      <c r="I500" s="1">
        <v>44188</v>
      </c>
      <c r="J500">
        <v>36.32</v>
      </c>
      <c r="K500" s="1">
        <v>44188</v>
      </c>
      <c r="L500">
        <v>22.73</v>
      </c>
      <c r="M500" s="1">
        <v>44188</v>
      </c>
      <c r="N500">
        <v>26.02</v>
      </c>
      <c r="O500" s="1">
        <v>44188</v>
      </c>
      <c r="P500">
        <v>18.93</v>
      </c>
      <c r="Q500" s="1">
        <v>44188</v>
      </c>
      <c r="R500">
        <v>28.22</v>
      </c>
      <c r="S500" s="30">
        <v>44188</v>
      </c>
      <c r="T500" s="3">
        <v>12.35</v>
      </c>
      <c r="U500" s="1">
        <v>44188</v>
      </c>
      <c r="V500">
        <v>15.07</v>
      </c>
    </row>
    <row r="501" spans="1:22">
      <c r="A501" s="1">
        <v>44189</v>
      </c>
      <c r="B501">
        <v>33.405000000000001</v>
      </c>
      <c r="C501" s="1">
        <v>44189</v>
      </c>
      <c r="D501">
        <v>26.44</v>
      </c>
      <c r="E501" s="1">
        <v>44189</v>
      </c>
      <c r="F501">
        <v>59.12</v>
      </c>
      <c r="G501" s="1">
        <v>44189</v>
      </c>
      <c r="H501">
        <v>32.979999999999997</v>
      </c>
      <c r="I501" s="1">
        <v>44189</v>
      </c>
      <c r="J501">
        <v>36.11</v>
      </c>
      <c r="K501" s="1">
        <v>44189</v>
      </c>
      <c r="L501">
        <v>22.75</v>
      </c>
      <c r="M501" s="1">
        <v>44189</v>
      </c>
      <c r="N501">
        <v>26.08</v>
      </c>
      <c r="O501" s="1">
        <v>44189</v>
      </c>
      <c r="P501">
        <v>18.95</v>
      </c>
      <c r="Q501" s="1">
        <v>44189</v>
      </c>
      <c r="R501">
        <v>28.23</v>
      </c>
      <c r="S501" s="30">
        <v>44189</v>
      </c>
      <c r="T501" s="3">
        <v>12.36</v>
      </c>
      <c r="U501" s="1">
        <v>44189</v>
      </c>
      <c r="V501">
        <v>14.97</v>
      </c>
    </row>
    <row r="502" spans="1:22">
      <c r="A502" s="1">
        <v>44194</v>
      </c>
      <c r="B502">
        <v>33.479999999999997</v>
      </c>
      <c r="C502" s="1">
        <v>44194</v>
      </c>
      <c r="D502">
        <v>26.312200000000001</v>
      </c>
      <c r="E502" s="1">
        <v>44194</v>
      </c>
      <c r="F502">
        <v>59.5</v>
      </c>
      <c r="G502" s="1">
        <v>44194</v>
      </c>
      <c r="H502">
        <v>33.4</v>
      </c>
      <c r="I502" s="1">
        <v>44194</v>
      </c>
      <c r="J502">
        <v>36.659999999999997</v>
      </c>
      <c r="K502" s="1">
        <v>44194</v>
      </c>
      <c r="L502">
        <v>22.73</v>
      </c>
      <c r="M502" s="1">
        <v>44194</v>
      </c>
      <c r="N502">
        <v>26.14</v>
      </c>
      <c r="O502" s="1">
        <v>44194</v>
      </c>
      <c r="P502">
        <v>18.96</v>
      </c>
      <c r="Q502" s="1">
        <v>44194</v>
      </c>
      <c r="R502">
        <v>28.24</v>
      </c>
      <c r="S502" s="30">
        <v>44194</v>
      </c>
      <c r="T502" s="3">
        <v>12.39</v>
      </c>
      <c r="U502" s="1">
        <v>44194</v>
      </c>
      <c r="V502">
        <v>15.01</v>
      </c>
    </row>
    <row r="503" spans="1:22">
      <c r="A503" s="1">
        <v>44195</v>
      </c>
      <c r="B503">
        <v>33.42</v>
      </c>
      <c r="C503" s="1">
        <v>44195</v>
      </c>
      <c r="D503">
        <v>26.27</v>
      </c>
      <c r="E503" s="1">
        <v>44195</v>
      </c>
      <c r="F503">
        <v>58.92</v>
      </c>
      <c r="G503" s="1">
        <v>44195</v>
      </c>
      <c r="H503">
        <v>33.011899999999997</v>
      </c>
      <c r="I503" s="1">
        <v>44195</v>
      </c>
      <c r="J503">
        <v>36.68</v>
      </c>
      <c r="K503" s="1">
        <v>44195</v>
      </c>
      <c r="L503">
        <v>22.664999999999999</v>
      </c>
      <c r="M503" s="1">
        <v>44195</v>
      </c>
      <c r="N503">
        <v>26.12</v>
      </c>
      <c r="O503" s="1">
        <v>44195</v>
      </c>
      <c r="P503">
        <v>18.95</v>
      </c>
      <c r="Q503" s="1">
        <v>44195</v>
      </c>
      <c r="R503">
        <v>28.21</v>
      </c>
      <c r="S503" s="30">
        <v>44195</v>
      </c>
      <c r="T503" s="3">
        <v>12.39</v>
      </c>
      <c r="U503" s="1">
        <v>44195</v>
      </c>
      <c r="V503">
        <v>15.32</v>
      </c>
    </row>
    <row r="504" spans="1:22">
      <c r="A504" s="1">
        <v>44196</v>
      </c>
      <c r="B504">
        <v>33.549999999999997</v>
      </c>
      <c r="C504" s="1">
        <v>44196</v>
      </c>
      <c r="D504">
        <v>26.07</v>
      </c>
      <c r="E504" s="1">
        <v>44196</v>
      </c>
      <c r="F504">
        <v>59.16</v>
      </c>
      <c r="G504" s="1">
        <v>44196</v>
      </c>
      <c r="H504">
        <v>32.79</v>
      </c>
      <c r="I504" s="1">
        <v>44196</v>
      </c>
      <c r="J504">
        <v>36.549999999999997</v>
      </c>
      <c r="K504" s="1">
        <v>44196</v>
      </c>
      <c r="L504">
        <v>22.76</v>
      </c>
      <c r="M504" s="1">
        <v>44196</v>
      </c>
      <c r="N504">
        <v>26.11</v>
      </c>
      <c r="O504" s="1">
        <v>44196</v>
      </c>
      <c r="P504">
        <v>18.89</v>
      </c>
      <c r="Q504" s="1">
        <v>44196</v>
      </c>
      <c r="R504">
        <v>28.23</v>
      </c>
      <c r="S504" s="30">
        <v>44196</v>
      </c>
      <c r="T504" s="3">
        <v>12.42</v>
      </c>
      <c r="U504" s="1">
        <v>44196</v>
      </c>
      <c r="V504">
        <v>15.37</v>
      </c>
    </row>
    <row r="505" spans="1:22">
      <c r="A505" s="1">
        <v>44200</v>
      </c>
      <c r="B505">
        <v>33.479999999999997</v>
      </c>
      <c r="C505" s="1">
        <v>44200</v>
      </c>
      <c r="D505">
        <v>26.24</v>
      </c>
      <c r="E505" s="1">
        <v>44200</v>
      </c>
      <c r="F505">
        <v>58.57</v>
      </c>
      <c r="G505" s="1">
        <v>44200</v>
      </c>
      <c r="H505">
        <v>33.04</v>
      </c>
      <c r="I505" s="1">
        <v>44200</v>
      </c>
      <c r="J505">
        <v>36.93</v>
      </c>
      <c r="K505" s="1">
        <v>44200</v>
      </c>
      <c r="L505">
        <v>22.78</v>
      </c>
      <c r="M505" s="1">
        <v>44200</v>
      </c>
      <c r="N505">
        <v>26</v>
      </c>
      <c r="O505" s="1">
        <v>44200</v>
      </c>
      <c r="P505">
        <v>18.88</v>
      </c>
      <c r="Q505" s="1">
        <v>44200</v>
      </c>
      <c r="R505">
        <v>28.21</v>
      </c>
      <c r="S505" s="30">
        <v>44200</v>
      </c>
      <c r="T505" s="3">
        <v>12.42</v>
      </c>
      <c r="U505" s="1">
        <v>44200</v>
      </c>
      <c r="V505">
        <v>15.54</v>
      </c>
    </row>
    <row r="506" spans="1:22">
      <c r="A506" s="1">
        <v>44201</v>
      </c>
      <c r="B506">
        <v>33.36</v>
      </c>
      <c r="C506" s="1">
        <v>44201</v>
      </c>
      <c r="D506">
        <v>26.473800000000001</v>
      </c>
      <c r="E506" s="1">
        <v>44201</v>
      </c>
      <c r="F506">
        <v>58.46</v>
      </c>
      <c r="G506" s="1">
        <v>44201</v>
      </c>
      <c r="H506">
        <v>33.14</v>
      </c>
      <c r="I506" s="1">
        <v>44201</v>
      </c>
      <c r="J506">
        <v>37.51</v>
      </c>
      <c r="K506" s="1">
        <v>44201</v>
      </c>
      <c r="L506">
        <v>22.72</v>
      </c>
      <c r="M506" s="1">
        <v>44201</v>
      </c>
      <c r="N506">
        <v>25.91</v>
      </c>
      <c r="O506" s="1">
        <v>44201</v>
      </c>
      <c r="P506">
        <v>18.97</v>
      </c>
      <c r="Q506" s="1">
        <v>44201</v>
      </c>
      <c r="R506">
        <v>28.21</v>
      </c>
      <c r="S506" s="30">
        <v>44201</v>
      </c>
      <c r="T506" s="3">
        <v>12.38</v>
      </c>
      <c r="U506" s="1">
        <v>44201</v>
      </c>
      <c r="V506">
        <v>15.84</v>
      </c>
    </row>
    <row r="507" spans="1:22">
      <c r="A507" s="1">
        <v>44202</v>
      </c>
      <c r="B507">
        <v>33.24</v>
      </c>
      <c r="C507" s="1">
        <v>44202</v>
      </c>
      <c r="D507">
        <v>26.73</v>
      </c>
      <c r="E507" s="1">
        <v>44202</v>
      </c>
      <c r="F507">
        <v>58.77</v>
      </c>
      <c r="G507" s="1">
        <v>44202</v>
      </c>
      <c r="H507">
        <v>33.479999999999997</v>
      </c>
      <c r="I507" s="1">
        <v>44202</v>
      </c>
      <c r="J507">
        <v>37.17</v>
      </c>
      <c r="K507" s="1">
        <v>44202</v>
      </c>
      <c r="L507">
        <v>22.66</v>
      </c>
      <c r="M507" s="1">
        <v>44202</v>
      </c>
      <c r="N507">
        <v>25.7</v>
      </c>
      <c r="O507" s="1">
        <v>44202</v>
      </c>
      <c r="P507">
        <v>18.97</v>
      </c>
      <c r="Q507" s="1">
        <v>44202</v>
      </c>
      <c r="R507">
        <v>28.2</v>
      </c>
      <c r="S507" s="30">
        <v>44202</v>
      </c>
      <c r="T507" s="3">
        <v>12.34</v>
      </c>
      <c r="U507" s="1">
        <v>44202</v>
      </c>
      <c r="V507">
        <v>15.76</v>
      </c>
    </row>
    <row r="508" spans="1:22">
      <c r="A508" s="1">
        <v>44203</v>
      </c>
      <c r="B508">
        <v>33.19</v>
      </c>
      <c r="C508" s="1">
        <v>44203</v>
      </c>
      <c r="D508">
        <v>27.05</v>
      </c>
      <c r="E508" s="1">
        <v>44203</v>
      </c>
      <c r="F508">
        <v>59.668399999999998</v>
      </c>
      <c r="G508" s="1">
        <v>44203</v>
      </c>
      <c r="H508">
        <v>33.524999999999999</v>
      </c>
      <c r="I508" s="1">
        <v>44203</v>
      </c>
      <c r="J508">
        <v>37.54</v>
      </c>
      <c r="K508" s="1">
        <v>44203</v>
      </c>
      <c r="L508">
        <v>22.664999999999999</v>
      </c>
      <c r="M508" s="1">
        <v>44203</v>
      </c>
      <c r="N508">
        <v>25.69</v>
      </c>
      <c r="O508" s="1">
        <v>44203</v>
      </c>
      <c r="P508">
        <v>18.98</v>
      </c>
      <c r="Q508" s="1">
        <v>44203</v>
      </c>
      <c r="R508">
        <v>28.2</v>
      </c>
      <c r="S508" s="30">
        <v>44203</v>
      </c>
      <c r="T508" s="3">
        <v>12.32</v>
      </c>
      <c r="U508" s="1">
        <v>44203</v>
      </c>
      <c r="V508">
        <v>15.94</v>
      </c>
    </row>
    <row r="509" spans="1:22">
      <c r="A509" s="1">
        <v>44204</v>
      </c>
      <c r="B509">
        <v>33.200000000000003</v>
      </c>
      <c r="C509" s="1">
        <v>44204</v>
      </c>
      <c r="D509">
        <v>27.09</v>
      </c>
      <c r="E509" s="1">
        <v>44204</v>
      </c>
      <c r="F509">
        <v>60.13</v>
      </c>
      <c r="G509" s="1">
        <v>44204</v>
      </c>
      <c r="H509">
        <v>33.880000000000003</v>
      </c>
      <c r="I509" s="1">
        <v>44204</v>
      </c>
      <c r="J509">
        <v>38.61</v>
      </c>
      <c r="K509" s="1">
        <v>44204</v>
      </c>
      <c r="L509">
        <v>22.67</v>
      </c>
      <c r="M509" s="1">
        <v>44204</v>
      </c>
      <c r="N509">
        <v>25.67</v>
      </c>
      <c r="O509" s="1">
        <v>44204</v>
      </c>
      <c r="P509">
        <v>19.05</v>
      </c>
      <c r="Q509" s="1">
        <v>44204</v>
      </c>
      <c r="R509">
        <v>28.22</v>
      </c>
      <c r="S509" s="30">
        <v>44204</v>
      </c>
      <c r="T509" s="3">
        <v>12.32</v>
      </c>
      <c r="U509" s="1">
        <v>44204</v>
      </c>
      <c r="V509">
        <v>16.27</v>
      </c>
    </row>
    <row r="510" spans="1:22">
      <c r="A510" s="1">
        <v>44207</v>
      </c>
      <c r="B510">
        <v>33.119999999999997</v>
      </c>
      <c r="C510" s="1">
        <v>44207</v>
      </c>
      <c r="D510">
        <v>26.949400000000001</v>
      </c>
      <c r="E510" s="1">
        <v>44207</v>
      </c>
      <c r="F510">
        <v>60.08</v>
      </c>
      <c r="G510" s="1">
        <v>44207</v>
      </c>
      <c r="H510">
        <v>33.61</v>
      </c>
      <c r="I510" s="1">
        <v>44207</v>
      </c>
      <c r="J510">
        <v>38.340000000000003</v>
      </c>
      <c r="K510" s="1">
        <v>44207</v>
      </c>
      <c r="L510">
        <v>22.66</v>
      </c>
      <c r="M510" s="1">
        <v>44207</v>
      </c>
      <c r="N510">
        <v>25.54</v>
      </c>
      <c r="O510" s="1">
        <v>44207</v>
      </c>
      <c r="P510">
        <v>18.82</v>
      </c>
      <c r="Q510" s="1">
        <v>44207</v>
      </c>
      <c r="R510">
        <v>28.21</v>
      </c>
      <c r="S510" s="30">
        <v>44207</v>
      </c>
      <c r="T510" s="3">
        <v>12.29</v>
      </c>
      <c r="U510" s="1">
        <v>44207</v>
      </c>
      <c r="V510">
        <v>16.25</v>
      </c>
    </row>
    <row r="511" spans="1:22">
      <c r="A511" s="1">
        <v>44208</v>
      </c>
      <c r="B511">
        <v>33.119999999999997</v>
      </c>
      <c r="C511" s="1">
        <v>44208</v>
      </c>
      <c r="D511">
        <v>27.02</v>
      </c>
      <c r="E511" s="1">
        <v>44208</v>
      </c>
      <c r="F511">
        <v>59.86</v>
      </c>
      <c r="G511" s="1">
        <v>44208</v>
      </c>
      <c r="H511">
        <v>33.61</v>
      </c>
      <c r="I511" s="1">
        <v>44208</v>
      </c>
      <c r="J511">
        <v>38.51</v>
      </c>
      <c r="K511" s="1">
        <v>44208</v>
      </c>
      <c r="L511">
        <v>22.63</v>
      </c>
      <c r="M511" s="1">
        <v>44208</v>
      </c>
      <c r="N511">
        <v>25.61</v>
      </c>
      <c r="O511" s="1">
        <v>44208</v>
      </c>
      <c r="P511">
        <v>18.93</v>
      </c>
      <c r="Q511" s="1">
        <v>44208</v>
      </c>
      <c r="R511">
        <v>28.22</v>
      </c>
      <c r="S511" s="30">
        <v>44208</v>
      </c>
      <c r="T511" s="3">
        <v>12.29</v>
      </c>
      <c r="U511" s="1">
        <v>44208</v>
      </c>
      <c r="V511">
        <v>16.260000000000002</v>
      </c>
    </row>
    <row r="512" spans="1:22">
      <c r="A512" s="1">
        <v>44209</v>
      </c>
      <c r="B512">
        <v>33.17</v>
      </c>
      <c r="C512" s="1">
        <v>44209</v>
      </c>
      <c r="D512">
        <v>26.9693</v>
      </c>
      <c r="E512" s="1">
        <v>44209</v>
      </c>
      <c r="F512">
        <v>59.92</v>
      </c>
      <c r="G512" s="1">
        <v>44209</v>
      </c>
      <c r="H512">
        <v>33.54</v>
      </c>
      <c r="I512" s="1">
        <v>44209</v>
      </c>
      <c r="J512">
        <v>38.549999999999997</v>
      </c>
      <c r="K512" s="1">
        <v>44209</v>
      </c>
      <c r="L512">
        <v>22.69</v>
      </c>
      <c r="M512" s="1">
        <v>44209</v>
      </c>
      <c r="N512">
        <v>25.81</v>
      </c>
      <c r="O512" s="1">
        <v>44209</v>
      </c>
      <c r="P512">
        <v>19.02</v>
      </c>
      <c r="Q512" s="1">
        <v>44209</v>
      </c>
      <c r="R512">
        <v>28.23</v>
      </c>
      <c r="S512" s="30">
        <v>44209</v>
      </c>
      <c r="T512" s="3">
        <v>12.32</v>
      </c>
      <c r="U512" s="1">
        <v>44209</v>
      </c>
      <c r="V512">
        <v>16.25</v>
      </c>
    </row>
    <row r="513" spans="1:22">
      <c r="A513" s="1">
        <v>44210</v>
      </c>
      <c r="B513">
        <v>33.090000000000003</v>
      </c>
      <c r="C513" s="1">
        <v>44210</v>
      </c>
      <c r="D513">
        <v>27</v>
      </c>
      <c r="E513" s="1">
        <v>44210</v>
      </c>
      <c r="F513">
        <v>59.42</v>
      </c>
      <c r="G513" s="1">
        <v>44210</v>
      </c>
      <c r="H513">
        <v>33.58</v>
      </c>
      <c r="I513" s="1">
        <v>44210</v>
      </c>
      <c r="J513">
        <v>38.71</v>
      </c>
      <c r="K513" s="1">
        <v>44210</v>
      </c>
      <c r="L513">
        <v>22.67</v>
      </c>
      <c r="M513" s="1">
        <v>44210</v>
      </c>
      <c r="N513">
        <v>25.7</v>
      </c>
      <c r="O513" s="1">
        <v>44210</v>
      </c>
      <c r="P513">
        <v>19</v>
      </c>
      <c r="Q513" s="1">
        <v>44210</v>
      </c>
      <c r="R513">
        <v>28.21</v>
      </c>
      <c r="S513" s="30">
        <v>44210</v>
      </c>
      <c r="T513" s="3">
        <v>12.3</v>
      </c>
      <c r="U513" s="1">
        <v>44210</v>
      </c>
      <c r="V513">
        <v>16.27</v>
      </c>
    </row>
    <row r="514" spans="1:22">
      <c r="A514" s="1">
        <v>44211</v>
      </c>
      <c r="B514">
        <v>33.200000000000003</v>
      </c>
      <c r="C514" s="1">
        <v>44211</v>
      </c>
      <c r="D514">
        <v>26.965499999999999</v>
      </c>
      <c r="E514" s="1">
        <v>44211</v>
      </c>
      <c r="F514">
        <v>59.42</v>
      </c>
      <c r="G514" s="1">
        <v>44211</v>
      </c>
      <c r="H514">
        <v>33.369999999999997</v>
      </c>
      <c r="I514" s="1">
        <v>44211</v>
      </c>
      <c r="J514">
        <v>38.450000000000003</v>
      </c>
      <c r="K514" s="1">
        <v>44211</v>
      </c>
      <c r="L514">
        <v>22.69</v>
      </c>
      <c r="M514" s="1">
        <v>44211</v>
      </c>
      <c r="N514">
        <v>25.74</v>
      </c>
      <c r="O514" s="1">
        <v>44211</v>
      </c>
      <c r="P514">
        <v>18.96</v>
      </c>
      <c r="Q514" s="1">
        <v>44211</v>
      </c>
      <c r="R514">
        <v>28.25</v>
      </c>
      <c r="S514" s="30">
        <v>44211</v>
      </c>
      <c r="T514" s="3">
        <v>12.34</v>
      </c>
      <c r="U514" s="1">
        <v>44211</v>
      </c>
      <c r="V514">
        <v>16.239999999999998</v>
      </c>
    </row>
    <row r="515" spans="1:22">
      <c r="A515" s="1">
        <v>44214</v>
      </c>
      <c r="B515">
        <v>33.229999999999997</v>
      </c>
      <c r="C515" s="1">
        <v>44214</v>
      </c>
      <c r="D515">
        <v>27</v>
      </c>
      <c r="E515" s="1">
        <v>44214</v>
      </c>
      <c r="F515">
        <v>59.7</v>
      </c>
      <c r="G515" s="1">
        <v>44214</v>
      </c>
      <c r="H515">
        <v>33.71</v>
      </c>
      <c r="I515" s="1">
        <v>44214</v>
      </c>
      <c r="J515">
        <v>38.880000000000003</v>
      </c>
      <c r="K515" s="1">
        <v>44214</v>
      </c>
      <c r="L515">
        <v>22.68</v>
      </c>
      <c r="M515" s="1">
        <v>44214</v>
      </c>
      <c r="N515">
        <v>25.81</v>
      </c>
      <c r="O515" s="1">
        <v>44214</v>
      </c>
      <c r="P515">
        <v>18.899999999999999</v>
      </c>
      <c r="Q515" s="1">
        <v>44214</v>
      </c>
      <c r="R515">
        <v>28.24</v>
      </c>
      <c r="S515" s="30">
        <v>44214</v>
      </c>
      <c r="T515" s="3">
        <v>12.34</v>
      </c>
      <c r="U515" s="1">
        <v>44214</v>
      </c>
      <c r="V515">
        <v>16.329999999999998</v>
      </c>
    </row>
    <row r="516" spans="1:22">
      <c r="A516" s="1">
        <v>44215</v>
      </c>
      <c r="B516">
        <v>33.19</v>
      </c>
      <c r="C516" s="1">
        <v>44215</v>
      </c>
      <c r="D516">
        <v>26.96</v>
      </c>
      <c r="E516" s="1">
        <v>44215</v>
      </c>
      <c r="F516">
        <v>59.9</v>
      </c>
      <c r="G516" s="1">
        <v>44215</v>
      </c>
      <c r="H516">
        <v>33.619999999999997</v>
      </c>
      <c r="I516" s="1">
        <v>44215</v>
      </c>
      <c r="J516">
        <v>39.090000000000003</v>
      </c>
      <c r="K516" s="1">
        <v>44215</v>
      </c>
      <c r="L516">
        <v>22.73</v>
      </c>
      <c r="M516" s="1">
        <v>44215</v>
      </c>
      <c r="N516">
        <v>25.79</v>
      </c>
      <c r="O516" s="1">
        <v>44215</v>
      </c>
      <c r="P516">
        <v>18.989999999999998</v>
      </c>
      <c r="Q516" s="1">
        <v>44215</v>
      </c>
      <c r="R516">
        <v>28.26</v>
      </c>
      <c r="S516" s="30">
        <v>44215</v>
      </c>
      <c r="T516" s="3">
        <v>12.34</v>
      </c>
      <c r="U516" s="1">
        <v>44215</v>
      </c>
      <c r="V516">
        <v>16.62</v>
      </c>
    </row>
    <row r="517" spans="1:22">
      <c r="A517" s="1">
        <v>44216</v>
      </c>
      <c r="B517">
        <v>33.19</v>
      </c>
      <c r="C517" s="1">
        <v>44216</v>
      </c>
      <c r="D517">
        <v>27.019100000000002</v>
      </c>
      <c r="E517" s="1">
        <v>44216</v>
      </c>
      <c r="F517">
        <v>60.3</v>
      </c>
      <c r="G517" s="1">
        <v>44216</v>
      </c>
      <c r="H517">
        <v>33.6</v>
      </c>
      <c r="I517" s="1">
        <v>44216</v>
      </c>
      <c r="J517">
        <v>39.49</v>
      </c>
      <c r="K517" s="1">
        <v>44216</v>
      </c>
      <c r="L517">
        <v>22.68</v>
      </c>
      <c r="M517" s="1">
        <v>44216</v>
      </c>
      <c r="N517">
        <v>25.77</v>
      </c>
      <c r="O517" s="1">
        <v>44216</v>
      </c>
      <c r="P517">
        <v>19.04</v>
      </c>
      <c r="Q517" s="1">
        <v>44216</v>
      </c>
      <c r="R517">
        <v>28.25</v>
      </c>
      <c r="S517" s="30">
        <v>44216</v>
      </c>
      <c r="T517" s="3">
        <v>12.33</v>
      </c>
      <c r="U517" s="1">
        <v>44216</v>
      </c>
      <c r="V517">
        <v>16.87</v>
      </c>
    </row>
    <row r="518" spans="1:22">
      <c r="A518" s="1">
        <v>44217</v>
      </c>
      <c r="B518">
        <v>33.11</v>
      </c>
      <c r="C518" s="1">
        <v>44217</v>
      </c>
      <c r="D518">
        <v>26.86</v>
      </c>
      <c r="E518" s="1">
        <v>44217</v>
      </c>
      <c r="F518">
        <v>60.25</v>
      </c>
      <c r="G518" s="1">
        <v>44217</v>
      </c>
      <c r="H518">
        <v>33.630000000000003</v>
      </c>
      <c r="I518" s="1">
        <v>44217</v>
      </c>
      <c r="J518">
        <v>39.549999999999997</v>
      </c>
      <c r="K518" s="1">
        <v>44217</v>
      </c>
      <c r="L518">
        <v>22.62</v>
      </c>
      <c r="M518" s="1">
        <v>44217</v>
      </c>
      <c r="N518">
        <v>25.68</v>
      </c>
      <c r="O518" s="1">
        <v>44217</v>
      </c>
      <c r="P518">
        <v>18.93</v>
      </c>
      <c r="Q518" s="1">
        <v>44217</v>
      </c>
      <c r="R518">
        <v>28.24</v>
      </c>
      <c r="S518" s="30">
        <v>44217</v>
      </c>
      <c r="T518" s="3">
        <v>12.31</v>
      </c>
      <c r="U518" s="1">
        <v>44217</v>
      </c>
      <c r="V518">
        <v>16.82</v>
      </c>
    </row>
    <row r="519" spans="1:22">
      <c r="A519" s="1">
        <v>44218</v>
      </c>
      <c r="B519">
        <v>33.130000000000003</v>
      </c>
      <c r="C519" s="1">
        <v>44218</v>
      </c>
      <c r="D519">
        <v>26.75</v>
      </c>
      <c r="E519" s="1">
        <v>44218</v>
      </c>
      <c r="F519">
        <v>60.58</v>
      </c>
      <c r="G519" s="1">
        <v>44218</v>
      </c>
      <c r="H519">
        <v>33.69</v>
      </c>
      <c r="I519" s="1">
        <v>44218</v>
      </c>
      <c r="J519">
        <v>39.47</v>
      </c>
      <c r="K519" s="1">
        <v>44218</v>
      </c>
      <c r="L519">
        <v>22.68</v>
      </c>
      <c r="M519" s="1">
        <v>44218</v>
      </c>
      <c r="N519">
        <v>25.64</v>
      </c>
      <c r="O519" s="1">
        <v>44218</v>
      </c>
      <c r="P519">
        <v>18.989999999999998</v>
      </c>
      <c r="Q519" s="1">
        <v>44218</v>
      </c>
      <c r="R519">
        <v>28.24</v>
      </c>
      <c r="S519" s="30">
        <v>44218</v>
      </c>
      <c r="T519" s="3">
        <v>12.32</v>
      </c>
      <c r="U519" s="1">
        <v>44218</v>
      </c>
      <c r="V519">
        <v>16.899999999999999</v>
      </c>
    </row>
    <row r="520" spans="1:22">
      <c r="A520" s="1">
        <v>44221</v>
      </c>
      <c r="B520">
        <v>33.119999999999997</v>
      </c>
      <c r="C520" s="1">
        <v>44221</v>
      </c>
      <c r="D520">
        <v>26.835000000000001</v>
      </c>
      <c r="E520" s="1">
        <v>44221</v>
      </c>
      <c r="F520">
        <v>60.81</v>
      </c>
      <c r="G520" s="1">
        <v>44221</v>
      </c>
      <c r="H520">
        <v>33.65</v>
      </c>
      <c r="I520" s="1">
        <v>44221</v>
      </c>
      <c r="J520">
        <v>39.840000000000003</v>
      </c>
      <c r="K520" s="1">
        <v>44221</v>
      </c>
      <c r="L520">
        <v>22.6</v>
      </c>
      <c r="M520" s="1">
        <v>44221</v>
      </c>
      <c r="N520">
        <v>25.69</v>
      </c>
      <c r="O520" s="1">
        <v>44221</v>
      </c>
      <c r="P520">
        <v>18.829999999999998</v>
      </c>
      <c r="Q520" s="1">
        <v>44221</v>
      </c>
      <c r="R520">
        <v>28.19</v>
      </c>
      <c r="S520" s="30">
        <v>44221</v>
      </c>
      <c r="T520" s="3">
        <v>12.34</v>
      </c>
      <c r="U520" s="1">
        <v>44221</v>
      </c>
      <c r="V520">
        <v>17.02</v>
      </c>
    </row>
    <row r="521" spans="1:22">
      <c r="A521" s="1">
        <v>44222</v>
      </c>
      <c r="B521">
        <v>33.08</v>
      </c>
      <c r="C521" s="1">
        <v>44222</v>
      </c>
      <c r="D521">
        <v>26.619599999999998</v>
      </c>
      <c r="E521" s="1">
        <v>44222</v>
      </c>
      <c r="F521">
        <v>60.51</v>
      </c>
      <c r="G521" s="1">
        <v>44222</v>
      </c>
      <c r="H521">
        <v>33.57</v>
      </c>
      <c r="I521" s="1">
        <v>44222</v>
      </c>
      <c r="J521">
        <v>39.39</v>
      </c>
      <c r="K521" s="1">
        <v>44222</v>
      </c>
      <c r="L521">
        <v>22.61</v>
      </c>
      <c r="M521" s="1">
        <v>44222</v>
      </c>
      <c r="N521">
        <v>25.72</v>
      </c>
      <c r="O521" s="1">
        <v>44222</v>
      </c>
      <c r="P521">
        <v>18.850000000000001</v>
      </c>
      <c r="Q521" s="1">
        <v>44222</v>
      </c>
      <c r="R521">
        <v>28.2</v>
      </c>
      <c r="S521" s="30">
        <v>44222</v>
      </c>
      <c r="T521" s="3">
        <v>12.33</v>
      </c>
      <c r="U521" s="1">
        <v>44222</v>
      </c>
      <c r="V521">
        <v>16.77</v>
      </c>
    </row>
    <row r="522" spans="1:22">
      <c r="A522" s="1">
        <v>44223</v>
      </c>
      <c r="B522">
        <v>33.04</v>
      </c>
      <c r="C522" s="1">
        <v>44223</v>
      </c>
      <c r="D522">
        <v>26.046600000000002</v>
      </c>
      <c r="E522" s="1">
        <v>44223</v>
      </c>
      <c r="F522">
        <v>59.48</v>
      </c>
      <c r="G522" s="1">
        <v>44223</v>
      </c>
      <c r="H522">
        <v>33.08</v>
      </c>
      <c r="I522" s="1">
        <v>44223</v>
      </c>
      <c r="J522">
        <v>38.630000000000003</v>
      </c>
      <c r="K522" s="1">
        <v>44223</v>
      </c>
      <c r="L522">
        <v>22.55</v>
      </c>
      <c r="M522" s="1">
        <v>44223</v>
      </c>
      <c r="N522">
        <v>25.67</v>
      </c>
      <c r="O522" s="1">
        <v>44223</v>
      </c>
      <c r="P522">
        <v>18.760000000000002</v>
      </c>
      <c r="Q522" s="1">
        <v>44223</v>
      </c>
      <c r="R522">
        <v>28.2</v>
      </c>
      <c r="S522" s="30">
        <v>44223</v>
      </c>
      <c r="T522" s="3">
        <v>12.32</v>
      </c>
      <c r="U522" s="1">
        <v>44223</v>
      </c>
      <c r="V522">
        <v>16.48</v>
      </c>
    </row>
    <row r="523" spans="1:22">
      <c r="A523" s="1">
        <v>44224</v>
      </c>
      <c r="B523">
        <v>33.049999999999997</v>
      </c>
      <c r="C523" s="1">
        <v>44224</v>
      </c>
      <c r="D523">
        <v>26.495000000000001</v>
      </c>
      <c r="E523" s="1">
        <v>44224</v>
      </c>
      <c r="F523">
        <v>60.25</v>
      </c>
      <c r="G523" s="1">
        <v>44224</v>
      </c>
      <c r="H523">
        <v>33.35</v>
      </c>
      <c r="I523" s="1">
        <v>44224</v>
      </c>
      <c r="J523">
        <v>38.93</v>
      </c>
      <c r="K523" s="1">
        <v>44224</v>
      </c>
      <c r="L523">
        <v>22.56</v>
      </c>
      <c r="M523" s="1">
        <v>44224</v>
      </c>
      <c r="N523">
        <v>25.63</v>
      </c>
      <c r="O523" s="1">
        <v>44224</v>
      </c>
      <c r="P523">
        <v>18.82</v>
      </c>
      <c r="Q523" s="1">
        <v>44224</v>
      </c>
      <c r="R523">
        <v>28.2</v>
      </c>
      <c r="S523" s="30">
        <v>44224</v>
      </c>
      <c r="T523" s="3">
        <v>12.31</v>
      </c>
      <c r="U523" s="1">
        <v>44224</v>
      </c>
      <c r="V523">
        <v>16.54</v>
      </c>
    </row>
    <row r="524" spans="1:22">
      <c r="A524" s="1">
        <v>44225</v>
      </c>
      <c r="B524">
        <v>33.04</v>
      </c>
      <c r="C524" s="1">
        <v>44225</v>
      </c>
      <c r="D524">
        <v>26.02</v>
      </c>
      <c r="E524" s="1">
        <v>44225</v>
      </c>
      <c r="F524">
        <v>58.83</v>
      </c>
      <c r="G524" s="1">
        <v>44225</v>
      </c>
      <c r="H524">
        <v>32.659999999999997</v>
      </c>
      <c r="I524" s="1">
        <v>44225</v>
      </c>
      <c r="J524">
        <v>37.869999999999997</v>
      </c>
      <c r="K524" s="1">
        <v>44225</v>
      </c>
      <c r="L524">
        <v>22.53</v>
      </c>
      <c r="M524" s="1">
        <v>44225</v>
      </c>
      <c r="N524">
        <v>25.59</v>
      </c>
      <c r="O524" s="1">
        <v>44225</v>
      </c>
      <c r="P524">
        <v>18.8</v>
      </c>
      <c r="Q524" s="1">
        <v>44225</v>
      </c>
      <c r="R524">
        <v>28.21</v>
      </c>
      <c r="S524" s="30">
        <v>44225</v>
      </c>
      <c r="T524" s="3">
        <v>12.28</v>
      </c>
      <c r="U524" s="1">
        <v>44225</v>
      </c>
      <c r="V524">
        <v>16.02</v>
      </c>
    </row>
    <row r="525" spans="1:22">
      <c r="A525" s="1">
        <v>44228</v>
      </c>
      <c r="B525">
        <v>33.03</v>
      </c>
      <c r="C525" s="1">
        <v>44228</v>
      </c>
      <c r="D525">
        <v>26.442299999999999</v>
      </c>
      <c r="E525" s="1">
        <v>44228</v>
      </c>
      <c r="F525">
        <v>60.17</v>
      </c>
      <c r="G525" s="1">
        <v>44228</v>
      </c>
      <c r="H525">
        <v>33.24</v>
      </c>
      <c r="I525" s="1">
        <v>44228</v>
      </c>
      <c r="J525">
        <v>39.14</v>
      </c>
      <c r="K525" s="1">
        <v>44228</v>
      </c>
      <c r="L525">
        <v>22.61</v>
      </c>
      <c r="M525" s="1">
        <v>44228</v>
      </c>
      <c r="N525">
        <v>25.64</v>
      </c>
      <c r="O525" s="1">
        <v>44228</v>
      </c>
      <c r="P525">
        <v>18.86</v>
      </c>
      <c r="Q525" s="1">
        <v>44228</v>
      </c>
      <c r="R525">
        <v>28.21</v>
      </c>
      <c r="S525" s="30">
        <v>44228</v>
      </c>
      <c r="T525" s="3">
        <v>12.29</v>
      </c>
      <c r="U525" s="1">
        <v>44228</v>
      </c>
      <c r="V525">
        <v>16.649999999999999</v>
      </c>
    </row>
    <row r="526" spans="1:22">
      <c r="A526" s="1">
        <v>44229</v>
      </c>
      <c r="B526">
        <v>33.03</v>
      </c>
      <c r="C526" s="1">
        <v>44229</v>
      </c>
      <c r="D526">
        <v>26.8</v>
      </c>
      <c r="E526" s="1">
        <v>44229</v>
      </c>
      <c r="F526">
        <v>60.62</v>
      </c>
      <c r="G526" s="1">
        <v>44229</v>
      </c>
      <c r="H526">
        <v>33.409999999999997</v>
      </c>
      <c r="I526" s="1">
        <v>44229</v>
      </c>
      <c r="J526">
        <v>39.44</v>
      </c>
      <c r="K526" s="1">
        <v>44229</v>
      </c>
      <c r="L526">
        <v>22.59</v>
      </c>
      <c r="M526" s="1">
        <v>44229</v>
      </c>
      <c r="N526">
        <v>25.57</v>
      </c>
      <c r="O526" s="1">
        <v>44229</v>
      </c>
      <c r="P526">
        <v>18.87</v>
      </c>
      <c r="Q526" s="1">
        <v>44229</v>
      </c>
      <c r="R526">
        <v>28.2</v>
      </c>
      <c r="S526" s="30">
        <v>44229</v>
      </c>
      <c r="T526" s="3">
        <v>12.28</v>
      </c>
      <c r="U526" s="1">
        <v>44229</v>
      </c>
      <c r="V526">
        <v>16.829999999999998</v>
      </c>
    </row>
    <row r="527" spans="1:22">
      <c r="A527" s="1">
        <v>44230</v>
      </c>
      <c r="B527">
        <v>32.93</v>
      </c>
      <c r="C527" s="1">
        <v>44230</v>
      </c>
      <c r="D527">
        <v>26.85</v>
      </c>
      <c r="E527" s="1">
        <v>44230</v>
      </c>
      <c r="F527">
        <v>60.68</v>
      </c>
      <c r="G527" s="1">
        <v>44230</v>
      </c>
      <c r="H527">
        <v>33.47</v>
      </c>
      <c r="I527" s="1">
        <v>44230</v>
      </c>
      <c r="J527">
        <v>39.61</v>
      </c>
      <c r="K527" s="1">
        <v>44230</v>
      </c>
      <c r="L527">
        <v>22.52</v>
      </c>
      <c r="M527" s="1">
        <v>44230</v>
      </c>
      <c r="N527">
        <v>25.5</v>
      </c>
      <c r="O527" s="1">
        <v>44230</v>
      </c>
      <c r="P527">
        <v>18.98</v>
      </c>
      <c r="Q527" s="1">
        <v>44230</v>
      </c>
      <c r="R527">
        <v>28.18</v>
      </c>
      <c r="S527" s="30">
        <v>44230</v>
      </c>
      <c r="T527" s="3">
        <v>12.26</v>
      </c>
      <c r="U527" s="1">
        <v>44230</v>
      </c>
      <c r="V527">
        <v>16.899999999999999</v>
      </c>
    </row>
    <row r="528" spans="1:22">
      <c r="A528" s="1">
        <v>44231</v>
      </c>
      <c r="B528">
        <v>32.85</v>
      </c>
      <c r="C528" s="1">
        <v>44231</v>
      </c>
      <c r="D528">
        <v>27.063700000000001</v>
      </c>
      <c r="E528" s="1">
        <v>44231</v>
      </c>
      <c r="F528">
        <v>61.48</v>
      </c>
      <c r="G528" s="1">
        <v>44231</v>
      </c>
      <c r="H528">
        <v>33.58</v>
      </c>
      <c r="I528" s="1">
        <v>44231</v>
      </c>
      <c r="J528">
        <v>39.76</v>
      </c>
      <c r="K528" s="1">
        <v>44231</v>
      </c>
      <c r="L528">
        <v>22.51</v>
      </c>
      <c r="M528" s="1">
        <v>44231</v>
      </c>
      <c r="N528">
        <v>25.54</v>
      </c>
      <c r="O528" s="1">
        <v>44231</v>
      </c>
      <c r="P528">
        <v>19.010000000000002</v>
      </c>
      <c r="Q528" s="1">
        <v>44231</v>
      </c>
      <c r="R528">
        <v>28.17</v>
      </c>
      <c r="S528" s="30">
        <v>44231</v>
      </c>
      <c r="T528" s="3">
        <v>12.24</v>
      </c>
      <c r="U528" s="1">
        <v>44231</v>
      </c>
      <c r="V528">
        <v>17.05</v>
      </c>
    </row>
    <row r="529" spans="1:22">
      <c r="A529" s="1">
        <v>44232</v>
      </c>
      <c r="B529">
        <v>32.79</v>
      </c>
      <c r="C529" s="1">
        <v>44232</v>
      </c>
      <c r="D529">
        <v>27.1816</v>
      </c>
      <c r="E529" s="1">
        <v>44232</v>
      </c>
      <c r="F529">
        <v>61.45</v>
      </c>
      <c r="G529" s="1">
        <v>44232</v>
      </c>
      <c r="H529">
        <v>33.69</v>
      </c>
      <c r="I529" s="1">
        <v>44232</v>
      </c>
      <c r="J529">
        <v>39.86</v>
      </c>
      <c r="K529" s="1">
        <v>44232</v>
      </c>
      <c r="L529">
        <v>22.48</v>
      </c>
      <c r="M529" s="1">
        <v>44232</v>
      </c>
      <c r="N529">
        <v>25.48</v>
      </c>
      <c r="O529" s="1">
        <v>44232</v>
      </c>
      <c r="P529">
        <v>18.97</v>
      </c>
      <c r="Q529" s="1">
        <v>44232</v>
      </c>
      <c r="R529">
        <v>28.17</v>
      </c>
      <c r="S529" s="30">
        <v>44232</v>
      </c>
      <c r="T529" s="3">
        <v>12.22</v>
      </c>
      <c r="U529" s="1">
        <v>44232</v>
      </c>
      <c r="V529">
        <v>17.03</v>
      </c>
    </row>
    <row r="530" spans="1:22">
      <c r="A530" s="1">
        <v>44235</v>
      </c>
      <c r="B530">
        <v>32.78</v>
      </c>
      <c r="C530" s="1">
        <v>44235</v>
      </c>
      <c r="D530">
        <v>27.453099999999999</v>
      </c>
      <c r="E530" s="1">
        <v>44235</v>
      </c>
      <c r="F530">
        <v>61.76</v>
      </c>
      <c r="G530" s="1">
        <v>44235</v>
      </c>
      <c r="H530">
        <v>33.869999999999997</v>
      </c>
      <c r="I530" s="1">
        <v>44235</v>
      </c>
      <c r="J530">
        <v>39.9</v>
      </c>
      <c r="K530" s="1">
        <v>44235</v>
      </c>
      <c r="L530">
        <v>22.5</v>
      </c>
      <c r="M530" s="1">
        <v>44235</v>
      </c>
      <c r="N530">
        <v>25.58</v>
      </c>
      <c r="O530" s="1">
        <v>44235</v>
      </c>
      <c r="P530">
        <v>18.98</v>
      </c>
      <c r="Q530" s="1">
        <v>44235</v>
      </c>
      <c r="R530">
        <v>28.16</v>
      </c>
      <c r="S530" s="30">
        <v>44235</v>
      </c>
      <c r="T530" s="3">
        <v>12.22</v>
      </c>
      <c r="U530" s="1">
        <v>44235</v>
      </c>
      <c r="V530">
        <v>17.170000000000002</v>
      </c>
    </row>
    <row r="531" spans="1:22">
      <c r="A531" s="1">
        <v>44236</v>
      </c>
      <c r="B531">
        <v>32.81</v>
      </c>
      <c r="C531" s="1">
        <v>44236</v>
      </c>
      <c r="D531">
        <v>27.56</v>
      </c>
      <c r="E531" s="1">
        <v>44236</v>
      </c>
      <c r="F531">
        <v>61.57</v>
      </c>
      <c r="G531" s="1">
        <v>44236</v>
      </c>
      <c r="H531">
        <v>33.909999999999997</v>
      </c>
      <c r="I531" s="1">
        <v>44236</v>
      </c>
      <c r="J531">
        <v>40.200000000000003</v>
      </c>
      <c r="K531" s="1">
        <v>44236</v>
      </c>
      <c r="L531">
        <v>22.48</v>
      </c>
      <c r="M531" s="1">
        <v>44236</v>
      </c>
      <c r="N531">
        <v>25.52</v>
      </c>
      <c r="O531" s="1">
        <v>44236</v>
      </c>
      <c r="P531">
        <v>19.04</v>
      </c>
      <c r="Q531" s="1">
        <v>44236</v>
      </c>
      <c r="R531">
        <v>28.15</v>
      </c>
      <c r="S531" s="30">
        <v>44236</v>
      </c>
      <c r="T531" s="3">
        <v>12.22</v>
      </c>
      <c r="U531" s="1">
        <v>44236</v>
      </c>
      <c r="V531">
        <v>17.21</v>
      </c>
    </row>
    <row r="532" spans="1:22">
      <c r="A532" s="1">
        <v>44237</v>
      </c>
      <c r="B532">
        <v>32.840000000000003</v>
      </c>
      <c r="C532" s="1">
        <v>44237</v>
      </c>
      <c r="D532">
        <v>27.659199999999998</v>
      </c>
      <c r="E532" s="1">
        <v>44237</v>
      </c>
      <c r="F532">
        <v>61.5</v>
      </c>
      <c r="G532" s="1">
        <v>44237</v>
      </c>
      <c r="H532">
        <v>33.805</v>
      </c>
      <c r="I532" s="1">
        <v>44237</v>
      </c>
      <c r="J532">
        <v>40.33</v>
      </c>
      <c r="K532" s="1">
        <v>44237</v>
      </c>
      <c r="L532">
        <v>22.53</v>
      </c>
      <c r="M532" s="1">
        <v>44237</v>
      </c>
      <c r="N532">
        <v>25.61</v>
      </c>
      <c r="O532" s="1">
        <v>44237</v>
      </c>
      <c r="P532">
        <v>18.95</v>
      </c>
      <c r="Q532" s="1">
        <v>44237</v>
      </c>
      <c r="R532">
        <v>28.16</v>
      </c>
      <c r="S532" s="30">
        <v>44237</v>
      </c>
      <c r="T532" s="3">
        <v>12.23</v>
      </c>
      <c r="U532" s="1">
        <v>44237</v>
      </c>
      <c r="V532">
        <v>17.350000000000001</v>
      </c>
    </row>
    <row r="533" spans="1:22">
      <c r="A533" s="1">
        <v>44238</v>
      </c>
      <c r="B533">
        <v>32.83</v>
      </c>
      <c r="C533" s="1">
        <v>44238</v>
      </c>
      <c r="D533">
        <v>27.6448</v>
      </c>
      <c r="E533" s="1">
        <v>44238</v>
      </c>
      <c r="F533">
        <v>61.62</v>
      </c>
      <c r="G533" s="1">
        <v>44238</v>
      </c>
      <c r="H533">
        <v>34.020000000000003</v>
      </c>
      <c r="I533" s="1">
        <v>44238</v>
      </c>
      <c r="J533">
        <v>40.76</v>
      </c>
      <c r="K533" s="1">
        <v>44238</v>
      </c>
      <c r="L533">
        <v>22.51</v>
      </c>
      <c r="M533" s="1">
        <v>44238</v>
      </c>
      <c r="N533">
        <v>25.54</v>
      </c>
      <c r="O533" s="1">
        <v>44238</v>
      </c>
      <c r="P533">
        <v>19</v>
      </c>
      <c r="Q533" s="1">
        <v>44238</v>
      </c>
      <c r="R533">
        <v>28.16</v>
      </c>
      <c r="S533" s="30">
        <v>44238</v>
      </c>
      <c r="T533" s="3">
        <v>12.23</v>
      </c>
      <c r="U533" s="1">
        <v>44238</v>
      </c>
      <c r="V533">
        <v>17.510000000000002</v>
      </c>
    </row>
    <row r="534" spans="1:22">
      <c r="A534" s="1">
        <v>44239</v>
      </c>
      <c r="B534">
        <v>32.76</v>
      </c>
      <c r="C534" s="1">
        <v>44239</v>
      </c>
      <c r="D534">
        <v>27.76</v>
      </c>
      <c r="E534" s="1">
        <v>44239</v>
      </c>
      <c r="F534">
        <v>61.96</v>
      </c>
      <c r="G534" s="1">
        <v>44239</v>
      </c>
      <c r="H534">
        <v>34.229999999999997</v>
      </c>
      <c r="I534" s="1">
        <v>44239</v>
      </c>
      <c r="J534">
        <v>40.79</v>
      </c>
      <c r="K534" s="1">
        <v>44239</v>
      </c>
      <c r="L534">
        <v>22.51</v>
      </c>
      <c r="M534" s="1">
        <v>44239</v>
      </c>
      <c r="N534">
        <v>25.44</v>
      </c>
      <c r="O534" s="1">
        <v>44239</v>
      </c>
      <c r="P534">
        <v>19.04</v>
      </c>
      <c r="Q534" s="1">
        <v>44239</v>
      </c>
      <c r="R534">
        <v>28.16</v>
      </c>
      <c r="S534" s="30">
        <v>44239</v>
      </c>
      <c r="T534" s="3">
        <v>12.2</v>
      </c>
      <c r="U534" s="1">
        <v>44239</v>
      </c>
      <c r="V534">
        <v>17.559999999999999</v>
      </c>
    </row>
    <row r="535" spans="1:22">
      <c r="A535" s="1">
        <v>44243</v>
      </c>
      <c r="B535">
        <v>32.520000000000003</v>
      </c>
      <c r="C535" s="1">
        <v>44243</v>
      </c>
      <c r="D535">
        <v>27.78</v>
      </c>
      <c r="E535" s="1">
        <v>44243</v>
      </c>
      <c r="F535">
        <v>61.81</v>
      </c>
      <c r="G535" s="1">
        <v>44243</v>
      </c>
      <c r="H535">
        <v>34.435000000000002</v>
      </c>
      <c r="I535" s="1">
        <v>44243</v>
      </c>
      <c r="J535">
        <v>40.82</v>
      </c>
      <c r="K535" s="1">
        <v>44243</v>
      </c>
      <c r="L535">
        <v>22.38</v>
      </c>
      <c r="M535" s="1">
        <v>44243</v>
      </c>
      <c r="N535">
        <v>25.28</v>
      </c>
      <c r="O535" s="1">
        <v>44243</v>
      </c>
      <c r="P535">
        <v>19.03</v>
      </c>
      <c r="Q535" s="1">
        <v>44243</v>
      </c>
      <c r="R535">
        <v>28.13</v>
      </c>
      <c r="S535" s="30">
        <v>44243</v>
      </c>
      <c r="T535" s="3">
        <v>12.14</v>
      </c>
      <c r="U535" s="1">
        <v>44243</v>
      </c>
      <c r="V535">
        <v>17.61</v>
      </c>
    </row>
    <row r="536" spans="1:22">
      <c r="A536" s="1">
        <v>44244</v>
      </c>
      <c r="B536">
        <v>32.549999999999997</v>
      </c>
      <c r="C536" s="1">
        <v>44244</v>
      </c>
      <c r="D536">
        <v>27.66</v>
      </c>
      <c r="E536" s="1">
        <v>44244</v>
      </c>
      <c r="F536">
        <v>61.87</v>
      </c>
      <c r="G536" s="1">
        <v>44244</v>
      </c>
      <c r="H536">
        <v>34.24</v>
      </c>
      <c r="I536" s="1">
        <v>44244</v>
      </c>
      <c r="J536">
        <v>40.880000000000003</v>
      </c>
      <c r="K536" s="1">
        <v>44244</v>
      </c>
      <c r="L536">
        <v>22.4</v>
      </c>
      <c r="M536" s="1">
        <v>44244</v>
      </c>
      <c r="N536">
        <v>25.386500000000002</v>
      </c>
      <c r="O536" s="1">
        <v>44244</v>
      </c>
      <c r="P536">
        <v>19.010000000000002</v>
      </c>
      <c r="Q536" s="1">
        <v>44244</v>
      </c>
      <c r="R536">
        <v>28.14</v>
      </c>
      <c r="S536" s="30">
        <v>44244</v>
      </c>
      <c r="T536" s="3">
        <v>12.14</v>
      </c>
      <c r="U536" s="1">
        <v>44244</v>
      </c>
      <c r="V536">
        <v>17.59</v>
      </c>
    </row>
    <row r="537" spans="1:22">
      <c r="A537" s="1">
        <v>44245</v>
      </c>
      <c r="B537">
        <v>32.47</v>
      </c>
      <c r="C537" s="1">
        <v>44245</v>
      </c>
      <c r="D537">
        <v>27.54</v>
      </c>
      <c r="E537" s="1">
        <v>44245</v>
      </c>
      <c r="F537">
        <v>61.51</v>
      </c>
      <c r="G537" s="1">
        <v>44245</v>
      </c>
      <c r="H537">
        <v>33.97</v>
      </c>
      <c r="I537" s="1">
        <v>44245</v>
      </c>
      <c r="J537">
        <v>40.25</v>
      </c>
      <c r="K537" s="1">
        <v>44245</v>
      </c>
      <c r="L537">
        <v>22.35</v>
      </c>
      <c r="M537" s="1">
        <v>44245</v>
      </c>
      <c r="N537">
        <v>25.34</v>
      </c>
      <c r="O537" s="1">
        <v>44245</v>
      </c>
      <c r="P537">
        <v>19.05</v>
      </c>
      <c r="Q537" s="1">
        <v>44245</v>
      </c>
      <c r="R537">
        <v>28.12</v>
      </c>
      <c r="S537" s="30">
        <v>44245</v>
      </c>
      <c r="T537" s="3">
        <v>12.12</v>
      </c>
      <c r="U537" s="1">
        <v>44245</v>
      </c>
      <c r="V537">
        <v>17.36</v>
      </c>
    </row>
    <row r="538" spans="1:22">
      <c r="A538" s="1">
        <v>44246</v>
      </c>
      <c r="B538">
        <v>32.29</v>
      </c>
      <c r="C538" s="1">
        <v>44246</v>
      </c>
      <c r="D538">
        <v>27.69</v>
      </c>
      <c r="E538" s="1">
        <v>44246</v>
      </c>
      <c r="F538">
        <v>61.13</v>
      </c>
      <c r="G538" s="1">
        <v>44246</v>
      </c>
      <c r="H538">
        <v>33.94</v>
      </c>
      <c r="I538" s="1">
        <v>44246</v>
      </c>
      <c r="J538">
        <v>40.32</v>
      </c>
      <c r="K538" s="1">
        <v>44246</v>
      </c>
      <c r="L538">
        <v>22.21</v>
      </c>
      <c r="M538" s="1">
        <v>44246</v>
      </c>
      <c r="N538">
        <v>25.16</v>
      </c>
      <c r="O538" s="1">
        <v>44246</v>
      </c>
      <c r="P538">
        <v>19.010000000000002</v>
      </c>
      <c r="Q538" s="1">
        <v>44246</v>
      </c>
      <c r="R538">
        <v>28.09</v>
      </c>
      <c r="S538" s="30">
        <v>44246</v>
      </c>
      <c r="T538" s="3">
        <v>12.06</v>
      </c>
      <c r="U538" s="1">
        <v>44246</v>
      </c>
      <c r="V538">
        <v>17.32</v>
      </c>
    </row>
    <row r="539" spans="1:22">
      <c r="A539" s="1">
        <v>44249</v>
      </c>
      <c r="B539">
        <v>32.119999999999997</v>
      </c>
      <c r="C539" s="1">
        <v>44249</v>
      </c>
      <c r="D539">
        <v>27.540700000000001</v>
      </c>
      <c r="E539" s="1">
        <v>44249</v>
      </c>
      <c r="F539">
        <v>60.63</v>
      </c>
      <c r="G539" s="1">
        <v>44249</v>
      </c>
      <c r="H539">
        <v>33.86</v>
      </c>
      <c r="I539" s="1">
        <v>44249</v>
      </c>
      <c r="J539">
        <v>39.14</v>
      </c>
      <c r="K539" s="1">
        <v>44249</v>
      </c>
      <c r="L539">
        <v>22.12</v>
      </c>
      <c r="M539" s="1">
        <v>44249</v>
      </c>
      <c r="N539">
        <v>24.97</v>
      </c>
      <c r="O539" s="1">
        <v>44249</v>
      </c>
      <c r="P539">
        <v>18.899999999999999</v>
      </c>
      <c r="Q539" s="1">
        <v>44249</v>
      </c>
      <c r="R539">
        <v>28.01</v>
      </c>
      <c r="S539" s="30">
        <v>44249</v>
      </c>
      <c r="T539" s="3">
        <v>12.03</v>
      </c>
      <c r="U539" s="1">
        <v>44249</v>
      </c>
      <c r="V539">
        <v>16.850000000000001</v>
      </c>
    </row>
    <row r="540" spans="1:22">
      <c r="A540" s="1">
        <v>44250</v>
      </c>
      <c r="B540">
        <v>32.06</v>
      </c>
      <c r="C540" s="1">
        <v>44250</v>
      </c>
      <c r="D540">
        <v>27.448799999999999</v>
      </c>
      <c r="E540" s="1">
        <v>44250</v>
      </c>
      <c r="F540">
        <v>60.61</v>
      </c>
      <c r="G540" s="1">
        <v>44250</v>
      </c>
      <c r="H540">
        <v>33.840000000000003</v>
      </c>
      <c r="I540" s="1">
        <v>44250</v>
      </c>
      <c r="J540">
        <v>39.200000000000003</v>
      </c>
      <c r="K540" s="1">
        <v>44250</v>
      </c>
      <c r="L540">
        <v>22.07</v>
      </c>
      <c r="M540" s="1">
        <v>44250</v>
      </c>
      <c r="N540">
        <v>24.98</v>
      </c>
      <c r="O540" s="1">
        <v>44250</v>
      </c>
      <c r="P540">
        <v>18.89</v>
      </c>
      <c r="Q540" s="1">
        <v>44250</v>
      </c>
      <c r="R540">
        <v>28.02</v>
      </c>
      <c r="S540" s="30">
        <v>44250</v>
      </c>
      <c r="T540" s="3">
        <v>12</v>
      </c>
      <c r="U540" s="1">
        <v>44250</v>
      </c>
      <c r="V540">
        <v>16.739999999999998</v>
      </c>
    </row>
    <row r="541" spans="1:22">
      <c r="A541" s="1">
        <v>44251</v>
      </c>
      <c r="B541">
        <v>31.96</v>
      </c>
      <c r="C541" s="1">
        <v>44251</v>
      </c>
      <c r="D541">
        <v>27.658200000000001</v>
      </c>
      <c r="E541" s="1">
        <v>44251</v>
      </c>
      <c r="F541">
        <v>60.9</v>
      </c>
      <c r="G541" s="1">
        <v>44251</v>
      </c>
      <c r="H541">
        <v>33.700000000000003</v>
      </c>
      <c r="I541" s="1">
        <v>44251</v>
      </c>
      <c r="J541">
        <v>38.74</v>
      </c>
      <c r="K541" s="1">
        <v>44251</v>
      </c>
      <c r="L541">
        <v>22</v>
      </c>
      <c r="M541" s="1">
        <v>44251</v>
      </c>
      <c r="N541">
        <v>25.02</v>
      </c>
      <c r="O541" s="1">
        <v>44251</v>
      </c>
      <c r="P541">
        <v>18.98</v>
      </c>
      <c r="Q541" s="1">
        <v>44251</v>
      </c>
      <c r="R541">
        <v>28</v>
      </c>
      <c r="S541" s="30">
        <v>44251</v>
      </c>
      <c r="T541" s="3">
        <v>11.98</v>
      </c>
      <c r="U541" s="1">
        <v>44251</v>
      </c>
      <c r="V541">
        <v>16.510000000000002</v>
      </c>
    </row>
    <row r="542" spans="1:22">
      <c r="A542" s="1">
        <v>44252</v>
      </c>
      <c r="B542">
        <v>31.82</v>
      </c>
      <c r="C542" s="1">
        <v>44252</v>
      </c>
      <c r="D542">
        <v>27.29</v>
      </c>
      <c r="E542" s="1">
        <v>44252</v>
      </c>
      <c r="F542">
        <v>59.92</v>
      </c>
      <c r="G542" s="1">
        <v>44252</v>
      </c>
      <c r="H542">
        <v>33.43</v>
      </c>
      <c r="I542" s="1">
        <v>44252</v>
      </c>
      <c r="J542">
        <v>38.159999999999997</v>
      </c>
      <c r="K542" s="1">
        <v>44252</v>
      </c>
      <c r="L542">
        <v>21.77</v>
      </c>
      <c r="M542" s="1">
        <v>44252</v>
      </c>
      <c r="N542">
        <v>24.6</v>
      </c>
      <c r="O542" s="1">
        <v>44252</v>
      </c>
      <c r="P542">
        <v>18.809999999999999</v>
      </c>
      <c r="Q542" s="1">
        <v>44252</v>
      </c>
      <c r="R542">
        <v>27.88</v>
      </c>
      <c r="S542" s="30">
        <v>44252</v>
      </c>
      <c r="T542" s="3">
        <v>11.9</v>
      </c>
      <c r="U542" s="1">
        <v>44252</v>
      </c>
      <c r="V542">
        <v>16.260000000000002</v>
      </c>
    </row>
    <row r="543" spans="1:22">
      <c r="A543" s="1">
        <v>44253</v>
      </c>
      <c r="B543">
        <v>32.07</v>
      </c>
      <c r="C543" s="1">
        <v>44253</v>
      </c>
      <c r="D543">
        <v>26.965</v>
      </c>
      <c r="E543" s="1">
        <v>44253</v>
      </c>
      <c r="F543">
        <v>60.19</v>
      </c>
      <c r="G543" s="1">
        <v>44253</v>
      </c>
      <c r="H543">
        <v>33.299999999999997</v>
      </c>
      <c r="I543" s="1">
        <v>44253</v>
      </c>
      <c r="J543">
        <v>37.99</v>
      </c>
      <c r="K543" s="1">
        <v>44253</v>
      </c>
      <c r="L543">
        <v>22.08</v>
      </c>
      <c r="M543" s="1">
        <v>44253</v>
      </c>
      <c r="N543">
        <v>24.9</v>
      </c>
      <c r="O543" s="1">
        <v>44253</v>
      </c>
      <c r="P543">
        <v>18.77</v>
      </c>
      <c r="Q543" s="1">
        <v>44253</v>
      </c>
      <c r="R543">
        <v>27.9</v>
      </c>
      <c r="S543" s="30">
        <v>44253</v>
      </c>
      <c r="T543" s="3">
        <v>11.97</v>
      </c>
      <c r="U543" s="1">
        <v>44253</v>
      </c>
      <c r="V543">
        <v>16.12</v>
      </c>
    </row>
    <row r="544" spans="1:22">
      <c r="A544" s="1">
        <v>44256</v>
      </c>
      <c r="B544">
        <v>32.159999999999997</v>
      </c>
      <c r="C544" s="1">
        <v>44256</v>
      </c>
      <c r="D544">
        <v>27.41</v>
      </c>
      <c r="E544" s="1">
        <v>44256</v>
      </c>
      <c r="F544">
        <v>61.17</v>
      </c>
      <c r="G544" s="1">
        <v>44256</v>
      </c>
      <c r="H544">
        <v>33.71</v>
      </c>
      <c r="I544" s="1">
        <v>44256</v>
      </c>
      <c r="J544">
        <v>38.81</v>
      </c>
      <c r="K544" s="1">
        <v>44256</v>
      </c>
      <c r="L544">
        <v>22.09</v>
      </c>
      <c r="M544" s="1">
        <v>44256</v>
      </c>
      <c r="N544">
        <v>24.97</v>
      </c>
      <c r="O544" s="1">
        <v>44256</v>
      </c>
      <c r="P544">
        <v>18.899999999999999</v>
      </c>
      <c r="Q544" s="1">
        <v>44256</v>
      </c>
      <c r="R544">
        <v>27.96</v>
      </c>
      <c r="S544" s="30">
        <v>44256</v>
      </c>
      <c r="T544" s="3">
        <v>11.99</v>
      </c>
      <c r="U544" s="1">
        <v>44256</v>
      </c>
      <c r="V544">
        <v>16.55</v>
      </c>
    </row>
    <row r="545" spans="1:22">
      <c r="A545" s="1">
        <v>44257</v>
      </c>
      <c r="B545">
        <v>32.14</v>
      </c>
      <c r="C545" s="1">
        <v>44257</v>
      </c>
      <c r="D545">
        <v>27.62</v>
      </c>
      <c r="E545" s="1">
        <v>44257</v>
      </c>
      <c r="F545">
        <v>60.55</v>
      </c>
      <c r="G545" s="1">
        <v>44257</v>
      </c>
      <c r="H545">
        <v>33.54</v>
      </c>
      <c r="I545" s="1">
        <v>44257</v>
      </c>
      <c r="J545">
        <v>38.31</v>
      </c>
      <c r="K545" s="1">
        <v>44257</v>
      </c>
      <c r="L545">
        <v>22.05</v>
      </c>
      <c r="M545" s="1">
        <v>44257</v>
      </c>
      <c r="N545">
        <v>24.95</v>
      </c>
      <c r="O545" s="1">
        <v>44257</v>
      </c>
      <c r="P545">
        <v>18.93</v>
      </c>
      <c r="Q545" s="1">
        <v>44257</v>
      </c>
      <c r="R545">
        <v>27.98</v>
      </c>
      <c r="S545" s="30">
        <v>44257</v>
      </c>
      <c r="T545" s="3">
        <v>11.99</v>
      </c>
      <c r="U545" s="1">
        <v>44257</v>
      </c>
      <c r="V545">
        <v>16.37</v>
      </c>
    </row>
    <row r="546" spans="1:22">
      <c r="A546" s="1">
        <v>44258</v>
      </c>
      <c r="B546">
        <v>32.03</v>
      </c>
      <c r="C546" s="1">
        <v>44258</v>
      </c>
      <c r="D546">
        <v>27.45</v>
      </c>
      <c r="E546" s="1">
        <v>44258</v>
      </c>
      <c r="F546">
        <v>59.9</v>
      </c>
      <c r="G546" s="1">
        <v>44258</v>
      </c>
      <c r="H546">
        <v>33.42</v>
      </c>
      <c r="I546" s="1">
        <v>44258</v>
      </c>
      <c r="J546">
        <v>38.33</v>
      </c>
      <c r="K546" s="1">
        <v>44258</v>
      </c>
      <c r="L546">
        <v>22</v>
      </c>
      <c r="M546" s="1">
        <v>44258</v>
      </c>
      <c r="N546">
        <v>24.78</v>
      </c>
      <c r="O546" s="1">
        <v>44258</v>
      </c>
      <c r="P546">
        <v>18.739999999999998</v>
      </c>
      <c r="Q546" s="1">
        <v>44258</v>
      </c>
      <c r="R546">
        <v>27.96</v>
      </c>
      <c r="S546" s="30">
        <v>44258</v>
      </c>
      <c r="T546" s="3">
        <v>11.95</v>
      </c>
      <c r="U546" s="1">
        <v>44258</v>
      </c>
      <c r="V546">
        <v>16.350000000000001</v>
      </c>
    </row>
    <row r="547" spans="1:22">
      <c r="A547" s="1">
        <v>44259</v>
      </c>
      <c r="B547">
        <v>31.84</v>
      </c>
      <c r="C547" s="1">
        <v>44259</v>
      </c>
      <c r="D547">
        <v>27.22</v>
      </c>
      <c r="E547" s="1">
        <v>44259</v>
      </c>
      <c r="F547">
        <v>59.14</v>
      </c>
      <c r="G547" s="1">
        <v>44259</v>
      </c>
      <c r="H547">
        <v>33.14</v>
      </c>
      <c r="I547" s="1">
        <v>44259</v>
      </c>
      <c r="J547">
        <v>37.47</v>
      </c>
      <c r="K547" s="1">
        <v>44259</v>
      </c>
      <c r="L547">
        <v>21.82</v>
      </c>
      <c r="M547" s="1">
        <v>44259</v>
      </c>
      <c r="N547">
        <v>24.59</v>
      </c>
      <c r="O547" s="1">
        <v>44259</v>
      </c>
      <c r="P547">
        <v>18.75</v>
      </c>
      <c r="Q547" s="1">
        <v>44259</v>
      </c>
      <c r="R547">
        <v>27.93</v>
      </c>
      <c r="S547" s="30">
        <v>44259</v>
      </c>
      <c r="T547" s="3">
        <v>11.88</v>
      </c>
      <c r="U547" s="1">
        <v>44259</v>
      </c>
      <c r="V547">
        <v>15.91</v>
      </c>
    </row>
    <row r="548" spans="1:22">
      <c r="A548" s="1">
        <v>44260</v>
      </c>
      <c r="B548">
        <v>31.79</v>
      </c>
      <c r="C548" s="1">
        <v>44260</v>
      </c>
      <c r="D548">
        <v>27.9298</v>
      </c>
      <c r="E548" s="1">
        <v>44260</v>
      </c>
      <c r="F548">
        <v>60.33</v>
      </c>
      <c r="G548" s="1">
        <v>44260</v>
      </c>
      <c r="H548">
        <v>33.35</v>
      </c>
      <c r="I548" s="1">
        <v>44260</v>
      </c>
      <c r="J548">
        <v>37.869999999999997</v>
      </c>
      <c r="K548" s="1">
        <v>44260</v>
      </c>
      <c r="L548">
        <v>21.83</v>
      </c>
      <c r="M548" s="1">
        <v>44260</v>
      </c>
      <c r="N548">
        <v>24.52</v>
      </c>
      <c r="O548" s="1">
        <v>44260</v>
      </c>
      <c r="P548">
        <v>18.850000000000001</v>
      </c>
      <c r="Q548" s="1">
        <v>44260</v>
      </c>
      <c r="R548">
        <v>27.89</v>
      </c>
      <c r="S548" s="30">
        <v>44260</v>
      </c>
      <c r="T548" s="3">
        <v>11.87</v>
      </c>
      <c r="U548" s="1">
        <v>44260</v>
      </c>
      <c r="V548">
        <v>16.04</v>
      </c>
    </row>
    <row r="549" spans="1:22">
      <c r="A549" s="1">
        <v>44263</v>
      </c>
      <c r="B549">
        <v>31.76</v>
      </c>
      <c r="C549" s="1">
        <v>44263</v>
      </c>
      <c r="D549">
        <v>27.75</v>
      </c>
      <c r="E549" s="1">
        <v>44263</v>
      </c>
      <c r="F549">
        <v>60.18</v>
      </c>
      <c r="G549" s="1">
        <v>44263</v>
      </c>
      <c r="H549">
        <v>33.229999999999997</v>
      </c>
      <c r="I549" s="1">
        <v>44263</v>
      </c>
      <c r="J549">
        <v>36.9</v>
      </c>
      <c r="K549" s="1">
        <v>44263</v>
      </c>
      <c r="L549">
        <v>21.81</v>
      </c>
      <c r="M549" s="1">
        <v>44263</v>
      </c>
      <c r="N549">
        <v>24.33</v>
      </c>
      <c r="O549" s="1">
        <v>44263</v>
      </c>
      <c r="P549">
        <v>18.62</v>
      </c>
      <c r="Q549" s="1">
        <v>44263</v>
      </c>
      <c r="R549">
        <v>27.9</v>
      </c>
      <c r="S549" s="30">
        <v>44263</v>
      </c>
      <c r="T549" s="3">
        <v>11.84</v>
      </c>
      <c r="U549" s="1">
        <v>44263</v>
      </c>
      <c r="V549">
        <v>15.46</v>
      </c>
    </row>
    <row r="550" spans="1:22">
      <c r="A550" s="1">
        <v>44264</v>
      </c>
      <c r="B550">
        <v>31.88</v>
      </c>
      <c r="C550" s="1">
        <v>44264</v>
      </c>
      <c r="D550">
        <v>27.9</v>
      </c>
      <c r="E550" s="1">
        <v>44264</v>
      </c>
      <c r="F550">
        <v>60.8</v>
      </c>
      <c r="G550" s="1">
        <v>44264</v>
      </c>
      <c r="H550">
        <v>33.590000000000003</v>
      </c>
      <c r="I550" s="1">
        <v>44264</v>
      </c>
      <c r="J550">
        <v>37.630000000000003</v>
      </c>
      <c r="K550" s="1">
        <v>44264</v>
      </c>
      <c r="L550">
        <v>21.85</v>
      </c>
      <c r="M550" s="1">
        <v>44264</v>
      </c>
      <c r="N550">
        <v>24.48</v>
      </c>
      <c r="O550" s="1">
        <v>44264</v>
      </c>
      <c r="P550">
        <v>18.690000000000001</v>
      </c>
      <c r="Q550" s="1">
        <v>44264</v>
      </c>
      <c r="R550">
        <v>27.92</v>
      </c>
      <c r="S550" s="30">
        <v>44264</v>
      </c>
      <c r="T550" s="3">
        <v>11.89</v>
      </c>
      <c r="U550" s="1">
        <v>44264</v>
      </c>
      <c r="V550">
        <v>15.64</v>
      </c>
    </row>
    <row r="551" spans="1:22">
      <c r="A551" s="1">
        <v>44265</v>
      </c>
      <c r="B551">
        <v>32</v>
      </c>
      <c r="C551" s="1">
        <v>44265</v>
      </c>
      <c r="D551">
        <v>28.0686</v>
      </c>
      <c r="E551" s="1">
        <v>44265</v>
      </c>
      <c r="F551">
        <v>61.04</v>
      </c>
      <c r="G551" s="1">
        <v>44265</v>
      </c>
      <c r="H551">
        <v>33.700000000000003</v>
      </c>
      <c r="I551" s="1">
        <v>44265</v>
      </c>
      <c r="J551">
        <v>37.375</v>
      </c>
      <c r="K551" s="1">
        <v>44265</v>
      </c>
      <c r="L551">
        <v>21.93</v>
      </c>
      <c r="M551" s="1">
        <v>44265</v>
      </c>
      <c r="N551">
        <v>24.6</v>
      </c>
      <c r="O551" s="1">
        <v>44265</v>
      </c>
      <c r="P551">
        <v>18.73</v>
      </c>
      <c r="Q551" s="1">
        <v>44265</v>
      </c>
      <c r="R551">
        <v>27.96</v>
      </c>
      <c r="S551" s="30">
        <v>44265</v>
      </c>
      <c r="T551" s="3">
        <v>11.91</v>
      </c>
      <c r="U551" s="1">
        <v>44265</v>
      </c>
      <c r="V551">
        <v>15.65</v>
      </c>
    </row>
    <row r="552" spans="1:22">
      <c r="A552" s="1">
        <v>44266</v>
      </c>
      <c r="B552">
        <v>31.88</v>
      </c>
      <c r="C552" s="1">
        <v>44266</v>
      </c>
      <c r="D552">
        <v>28.25</v>
      </c>
      <c r="E552" s="1">
        <v>44266</v>
      </c>
      <c r="F552">
        <v>61.22</v>
      </c>
      <c r="G552" s="1">
        <v>44266</v>
      </c>
      <c r="H552">
        <v>33.64</v>
      </c>
      <c r="I552" s="1">
        <v>44266</v>
      </c>
      <c r="J552">
        <v>38.17</v>
      </c>
      <c r="K552" s="1">
        <v>44266</v>
      </c>
      <c r="L552">
        <v>21.9</v>
      </c>
      <c r="M552" s="1">
        <v>44266</v>
      </c>
      <c r="N552">
        <v>24.62</v>
      </c>
      <c r="O552" s="1">
        <v>44266</v>
      </c>
      <c r="P552">
        <v>18.77</v>
      </c>
      <c r="Q552" s="1">
        <v>44266</v>
      </c>
      <c r="R552">
        <v>27.96</v>
      </c>
      <c r="S552" s="30">
        <v>44266</v>
      </c>
      <c r="T552" s="3">
        <v>11.9</v>
      </c>
      <c r="U552" s="1">
        <v>44266</v>
      </c>
      <c r="V552">
        <v>15.98</v>
      </c>
    </row>
    <row r="553" spans="1:22">
      <c r="A553" s="1">
        <v>44267</v>
      </c>
      <c r="B553">
        <v>31.59</v>
      </c>
      <c r="C553" s="1">
        <v>44267</v>
      </c>
      <c r="D553">
        <v>28.284300000000002</v>
      </c>
      <c r="E553" s="1">
        <v>44267</v>
      </c>
      <c r="F553">
        <v>61</v>
      </c>
      <c r="G553" s="1">
        <v>44267</v>
      </c>
      <c r="H553">
        <v>33.619999999999997</v>
      </c>
      <c r="I553" s="1">
        <v>44267</v>
      </c>
      <c r="J553">
        <v>37.409999999999997</v>
      </c>
      <c r="K553" s="1">
        <v>44267</v>
      </c>
      <c r="L553">
        <v>21.76</v>
      </c>
      <c r="M553" s="1">
        <v>44267</v>
      </c>
      <c r="N553">
        <v>24.36</v>
      </c>
      <c r="O553" s="1">
        <v>44267</v>
      </c>
      <c r="P553">
        <v>18.8</v>
      </c>
      <c r="Q553" s="1">
        <v>44267</v>
      </c>
      <c r="R553">
        <v>27.9</v>
      </c>
      <c r="S553" s="30">
        <v>44267</v>
      </c>
      <c r="T553" s="3">
        <v>11.79</v>
      </c>
      <c r="U553" s="1">
        <v>44267</v>
      </c>
      <c r="V553">
        <v>15.75</v>
      </c>
    </row>
    <row r="554" spans="1:22">
      <c r="A554" s="1">
        <v>44270</v>
      </c>
      <c r="B554">
        <v>31.61</v>
      </c>
      <c r="C554" s="1">
        <v>44270</v>
      </c>
      <c r="D554">
        <v>28.43</v>
      </c>
      <c r="E554" s="1">
        <v>44270</v>
      </c>
      <c r="F554">
        <v>61.42</v>
      </c>
      <c r="G554" s="1">
        <v>44270</v>
      </c>
      <c r="H554">
        <v>33.590000000000003</v>
      </c>
      <c r="I554" s="1">
        <v>44270</v>
      </c>
      <c r="J554">
        <v>37.5</v>
      </c>
      <c r="K554" s="1">
        <v>44270</v>
      </c>
      <c r="L554">
        <v>21.73</v>
      </c>
      <c r="M554" s="1">
        <v>44270</v>
      </c>
      <c r="N554">
        <v>24.39</v>
      </c>
      <c r="O554" s="1">
        <v>44270</v>
      </c>
      <c r="P554">
        <v>18.79</v>
      </c>
      <c r="Q554" s="1">
        <v>44270</v>
      </c>
      <c r="R554">
        <v>27.88</v>
      </c>
      <c r="S554" s="30">
        <v>44270</v>
      </c>
      <c r="T554" s="3">
        <v>11.8</v>
      </c>
      <c r="U554" s="1">
        <v>44270</v>
      </c>
      <c r="V554">
        <v>15.69</v>
      </c>
    </row>
    <row r="555" spans="1:22">
      <c r="A555" s="1">
        <v>44271</v>
      </c>
      <c r="B555">
        <v>31.53</v>
      </c>
      <c r="C555" s="1">
        <v>44271</v>
      </c>
      <c r="D555">
        <v>28.3368</v>
      </c>
      <c r="E555" s="1">
        <v>44271</v>
      </c>
      <c r="F555">
        <v>61.204999999999998</v>
      </c>
      <c r="G555" s="1">
        <v>44271</v>
      </c>
      <c r="H555">
        <v>33.630000000000003</v>
      </c>
      <c r="I555" s="1">
        <v>44271</v>
      </c>
      <c r="J555">
        <v>37.58</v>
      </c>
      <c r="K555" s="1">
        <v>44271</v>
      </c>
      <c r="L555">
        <v>21.66</v>
      </c>
      <c r="M555" s="1">
        <v>44271</v>
      </c>
      <c r="N555">
        <v>24.42</v>
      </c>
      <c r="O555" s="1">
        <v>44271</v>
      </c>
      <c r="P555">
        <v>18.77</v>
      </c>
      <c r="Q555" s="1">
        <v>44271</v>
      </c>
      <c r="R555">
        <v>27.89</v>
      </c>
      <c r="S555" s="30">
        <v>44271</v>
      </c>
      <c r="T555" s="3">
        <v>11.78</v>
      </c>
      <c r="U555" s="1">
        <v>44271</v>
      </c>
      <c r="V555">
        <v>15.65</v>
      </c>
    </row>
    <row r="556" spans="1:22">
      <c r="A556" s="1">
        <v>44272</v>
      </c>
      <c r="B556">
        <v>31.46</v>
      </c>
      <c r="C556" s="1">
        <v>44272</v>
      </c>
      <c r="D556">
        <v>28.514800000000001</v>
      </c>
      <c r="E556" s="1">
        <v>44272</v>
      </c>
      <c r="F556">
        <v>61.17</v>
      </c>
      <c r="G556" s="1">
        <v>44272</v>
      </c>
      <c r="H556">
        <v>33.700000000000003</v>
      </c>
      <c r="I556" s="1">
        <v>44272</v>
      </c>
      <c r="J556">
        <v>37.520000000000003</v>
      </c>
      <c r="K556" s="1">
        <v>44272</v>
      </c>
      <c r="L556">
        <v>21.62</v>
      </c>
      <c r="M556" s="1">
        <v>44272</v>
      </c>
      <c r="N556">
        <v>24.45</v>
      </c>
      <c r="O556" s="1">
        <v>44272</v>
      </c>
      <c r="P556">
        <v>18.8</v>
      </c>
      <c r="Q556" s="1">
        <v>44272</v>
      </c>
      <c r="R556">
        <v>27.9</v>
      </c>
      <c r="S556" s="30">
        <v>44272</v>
      </c>
      <c r="T556" s="3">
        <v>11.76</v>
      </c>
      <c r="U556" s="1">
        <v>44272</v>
      </c>
      <c r="V556">
        <v>15.65</v>
      </c>
    </row>
    <row r="557" spans="1:22">
      <c r="A557" s="1">
        <v>44273</v>
      </c>
      <c r="B557">
        <v>31.35</v>
      </c>
      <c r="C557" s="1">
        <v>44273</v>
      </c>
      <c r="D557">
        <v>28.364899999999999</v>
      </c>
      <c r="E557" s="1">
        <v>44273</v>
      </c>
      <c r="F557">
        <v>60.87</v>
      </c>
      <c r="G557" s="1">
        <v>44273</v>
      </c>
      <c r="H557">
        <v>33.72</v>
      </c>
      <c r="I557" s="1">
        <v>44273</v>
      </c>
      <c r="J557">
        <v>37.18</v>
      </c>
      <c r="K557" s="1">
        <v>44273</v>
      </c>
      <c r="L557">
        <v>21.6</v>
      </c>
      <c r="M557" s="1">
        <v>44273</v>
      </c>
      <c r="N557">
        <v>24.29</v>
      </c>
      <c r="O557" s="1">
        <v>44273</v>
      </c>
      <c r="P557">
        <v>18.66</v>
      </c>
      <c r="Q557" s="1">
        <v>44273</v>
      </c>
      <c r="R557">
        <v>27.88</v>
      </c>
      <c r="S557" s="30">
        <v>44273</v>
      </c>
      <c r="T557" s="3">
        <v>11.73</v>
      </c>
      <c r="U557" s="1">
        <v>44273</v>
      </c>
      <c r="V557">
        <v>15.61</v>
      </c>
    </row>
    <row r="558" spans="1:22">
      <c r="A558" s="1">
        <v>44274</v>
      </c>
      <c r="B558">
        <v>31.43</v>
      </c>
      <c r="C558" s="1">
        <v>44274</v>
      </c>
      <c r="D558">
        <v>28.32</v>
      </c>
      <c r="E558" s="1">
        <v>44274</v>
      </c>
      <c r="F558">
        <v>60.72</v>
      </c>
      <c r="G558" s="1">
        <v>44274</v>
      </c>
      <c r="H558">
        <v>33.729999999999997</v>
      </c>
      <c r="I558" s="1">
        <v>44274</v>
      </c>
      <c r="J558">
        <v>37.54</v>
      </c>
      <c r="K558" s="1">
        <v>44274</v>
      </c>
      <c r="L558">
        <v>21.58</v>
      </c>
      <c r="M558" s="1">
        <v>44274</v>
      </c>
      <c r="N558">
        <v>24.31</v>
      </c>
      <c r="O558" s="1">
        <v>44274</v>
      </c>
      <c r="P558">
        <v>18.73</v>
      </c>
      <c r="Q558" s="1">
        <v>44274</v>
      </c>
      <c r="R558">
        <v>27.89</v>
      </c>
      <c r="S558" s="30">
        <v>44274</v>
      </c>
      <c r="T558" s="3">
        <v>11.74</v>
      </c>
      <c r="U558" s="1">
        <v>44274</v>
      </c>
      <c r="V558">
        <v>15.68</v>
      </c>
    </row>
    <row r="559" spans="1:22">
      <c r="A559" s="1">
        <v>44277</v>
      </c>
      <c r="B559">
        <v>31.51</v>
      </c>
      <c r="C559" s="1">
        <v>44277</v>
      </c>
      <c r="D559">
        <v>28.288499999999999</v>
      </c>
      <c r="E559" s="1">
        <v>44277</v>
      </c>
      <c r="F559">
        <v>61.27</v>
      </c>
      <c r="G559" s="1">
        <v>44277</v>
      </c>
      <c r="H559">
        <v>33.83</v>
      </c>
      <c r="I559" s="1">
        <v>44277</v>
      </c>
      <c r="J559">
        <v>37.54</v>
      </c>
      <c r="K559" s="1">
        <v>44277</v>
      </c>
      <c r="L559">
        <v>21.66</v>
      </c>
      <c r="M559" s="1">
        <v>44277</v>
      </c>
      <c r="N559">
        <v>24.44</v>
      </c>
      <c r="O559" s="1">
        <v>44277</v>
      </c>
      <c r="P559">
        <v>18.8</v>
      </c>
      <c r="Q559" s="1">
        <v>44277</v>
      </c>
      <c r="R559">
        <v>27.92</v>
      </c>
      <c r="S559" s="30">
        <v>44277</v>
      </c>
      <c r="T559" s="3">
        <v>11.77</v>
      </c>
      <c r="U559" s="1">
        <v>44277</v>
      </c>
      <c r="V559">
        <v>15.78</v>
      </c>
    </row>
    <row r="560" spans="1:22">
      <c r="A560" s="1">
        <v>44278</v>
      </c>
      <c r="B560">
        <v>31.65</v>
      </c>
      <c r="C560" s="1">
        <v>44278</v>
      </c>
      <c r="D560">
        <v>28.15</v>
      </c>
      <c r="E560" s="1">
        <v>44278</v>
      </c>
      <c r="F560">
        <v>61.05</v>
      </c>
      <c r="G560" s="1">
        <v>44278</v>
      </c>
      <c r="H560">
        <v>33.520000000000003</v>
      </c>
      <c r="I560" s="1">
        <v>44278</v>
      </c>
      <c r="J560">
        <v>37.01</v>
      </c>
      <c r="K560" s="1">
        <v>44278</v>
      </c>
      <c r="L560">
        <v>21.74</v>
      </c>
      <c r="M560" s="1">
        <v>44278</v>
      </c>
      <c r="N560">
        <v>24.49</v>
      </c>
      <c r="O560" s="1">
        <v>44278</v>
      </c>
      <c r="P560">
        <v>18.73</v>
      </c>
      <c r="Q560" s="1">
        <v>44278</v>
      </c>
      <c r="R560">
        <v>27.93</v>
      </c>
      <c r="S560" s="30">
        <v>44278</v>
      </c>
      <c r="T560" s="3">
        <v>11.81</v>
      </c>
      <c r="U560" s="1">
        <v>44278</v>
      </c>
      <c r="V560">
        <v>15.59</v>
      </c>
    </row>
    <row r="561" spans="1:22">
      <c r="A561" s="1">
        <v>44279</v>
      </c>
      <c r="B561">
        <v>31.72</v>
      </c>
      <c r="C561" s="1">
        <v>44279</v>
      </c>
      <c r="D561">
        <v>28.119</v>
      </c>
      <c r="E561" s="1">
        <v>44279</v>
      </c>
      <c r="F561">
        <v>60.76</v>
      </c>
      <c r="G561" s="1">
        <v>44279</v>
      </c>
      <c r="H561">
        <v>33.340000000000003</v>
      </c>
      <c r="I561" s="1">
        <v>44279</v>
      </c>
      <c r="J561">
        <v>36.14</v>
      </c>
      <c r="K561" s="1">
        <v>44279</v>
      </c>
      <c r="L561">
        <v>21.87</v>
      </c>
      <c r="M561" s="1">
        <v>44279</v>
      </c>
      <c r="N561">
        <v>24.56</v>
      </c>
      <c r="O561" s="1">
        <v>44279</v>
      </c>
      <c r="P561">
        <v>18.829999999999998</v>
      </c>
      <c r="Q561" s="1">
        <v>44279</v>
      </c>
      <c r="R561">
        <v>27.94</v>
      </c>
      <c r="S561" s="30">
        <v>44279</v>
      </c>
      <c r="T561" s="3">
        <v>11.84</v>
      </c>
      <c r="U561" s="1">
        <v>44279</v>
      </c>
      <c r="V561">
        <v>15.2</v>
      </c>
    </row>
    <row r="562" spans="1:22">
      <c r="A562" s="1">
        <v>44280</v>
      </c>
      <c r="B562">
        <v>31.7</v>
      </c>
      <c r="C562" s="1">
        <v>44280</v>
      </c>
      <c r="D562">
        <v>28.1418</v>
      </c>
      <c r="E562" s="1">
        <v>44280</v>
      </c>
      <c r="F562">
        <v>61.23</v>
      </c>
      <c r="G562" s="1">
        <v>44280</v>
      </c>
      <c r="H562">
        <v>33.64</v>
      </c>
      <c r="I562" s="1">
        <v>44280</v>
      </c>
      <c r="J562">
        <v>36.47</v>
      </c>
      <c r="K562" s="1">
        <v>44280</v>
      </c>
      <c r="L562">
        <v>21.85</v>
      </c>
      <c r="M562" s="1">
        <v>44280</v>
      </c>
      <c r="N562">
        <v>24.48</v>
      </c>
      <c r="O562" s="1">
        <v>44280</v>
      </c>
      <c r="P562">
        <v>18.68</v>
      </c>
      <c r="Q562" s="1">
        <v>44280</v>
      </c>
      <c r="R562">
        <v>27.91</v>
      </c>
      <c r="S562" s="30">
        <v>44280</v>
      </c>
      <c r="T562" s="3">
        <v>11.85</v>
      </c>
      <c r="U562" s="1">
        <v>44280</v>
      </c>
      <c r="V562">
        <v>15.19</v>
      </c>
    </row>
    <row r="563" spans="1:22">
      <c r="A563" s="1">
        <v>44281</v>
      </c>
      <c r="B563">
        <v>31.61</v>
      </c>
      <c r="C563" s="1">
        <v>44281</v>
      </c>
      <c r="D563">
        <v>28.2818</v>
      </c>
      <c r="E563" s="1">
        <v>44281</v>
      </c>
      <c r="F563">
        <v>62.02</v>
      </c>
      <c r="G563" s="1">
        <v>44281</v>
      </c>
      <c r="H563">
        <v>34.020000000000003</v>
      </c>
      <c r="I563" s="1">
        <v>44281</v>
      </c>
      <c r="J563">
        <v>37.24</v>
      </c>
      <c r="K563" s="1">
        <v>44281</v>
      </c>
      <c r="L563">
        <v>21.78</v>
      </c>
      <c r="M563" s="1">
        <v>44281</v>
      </c>
      <c r="N563">
        <v>24.46</v>
      </c>
      <c r="O563" s="1">
        <v>44281</v>
      </c>
      <c r="P563">
        <v>18.72</v>
      </c>
      <c r="Q563" s="1">
        <v>44281</v>
      </c>
      <c r="R563">
        <v>27.91</v>
      </c>
      <c r="S563" s="30">
        <v>44281</v>
      </c>
      <c r="T563" s="3">
        <v>11.83</v>
      </c>
      <c r="U563" s="1">
        <v>44281</v>
      </c>
      <c r="V563">
        <v>15.47</v>
      </c>
    </row>
    <row r="564" spans="1:22">
      <c r="A564" s="1">
        <v>44284</v>
      </c>
      <c r="B564">
        <v>31.53</v>
      </c>
      <c r="C564" s="1">
        <v>44284</v>
      </c>
      <c r="D564">
        <v>28.2652</v>
      </c>
      <c r="E564" s="1">
        <v>44284</v>
      </c>
      <c r="F564">
        <v>62</v>
      </c>
      <c r="G564" s="1">
        <v>44284</v>
      </c>
      <c r="H564">
        <v>33.9</v>
      </c>
      <c r="I564" s="1">
        <v>44284</v>
      </c>
      <c r="J564">
        <v>37</v>
      </c>
      <c r="K564" s="1">
        <v>44284</v>
      </c>
      <c r="L564">
        <v>21.72</v>
      </c>
      <c r="M564" s="1">
        <v>44284</v>
      </c>
      <c r="N564">
        <v>24.39</v>
      </c>
      <c r="O564" s="1">
        <v>44284</v>
      </c>
      <c r="P564">
        <v>18.7</v>
      </c>
      <c r="Q564" s="1">
        <v>44284</v>
      </c>
      <c r="R564">
        <v>27.89</v>
      </c>
      <c r="S564" s="30">
        <v>44284</v>
      </c>
      <c r="T564" s="3">
        <v>11.8</v>
      </c>
      <c r="U564" s="1">
        <v>44284</v>
      </c>
      <c r="V564">
        <v>15.39</v>
      </c>
    </row>
    <row r="565" spans="1:22">
      <c r="A565" s="1">
        <v>44285</v>
      </c>
      <c r="B565">
        <v>31.55</v>
      </c>
      <c r="C565" s="1">
        <v>44285</v>
      </c>
      <c r="D565">
        <v>28.27</v>
      </c>
      <c r="E565" s="1">
        <v>44285</v>
      </c>
      <c r="F565">
        <v>62.03</v>
      </c>
      <c r="G565" s="1">
        <v>44285</v>
      </c>
      <c r="H565">
        <v>33.93</v>
      </c>
      <c r="I565" s="1">
        <v>44285</v>
      </c>
      <c r="J565">
        <v>37.26</v>
      </c>
      <c r="K565" s="1">
        <v>44285</v>
      </c>
      <c r="L565">
        <v>21.72</v>
      </c>
      <c r="M565" s="1">
        <v>44285</v>
      </c>
      <c r="N565">
        <v>24.48</v>
      </c>
      <c r="O565" s="1">
        <v>44285</v>
      </c>
      <c r="P565">
        <v>18.77</v>
      </c>
      <c r="Q565" s="1">
        <v>44285</v>
      </c>
      <c r="R565">
        <v>27.89</v>
      </c>
      <c r="S565" s="30">
        <v>44285</v>
      </c>
      <c r="T565" s="3">
        <v>11.82</v>
      </c>
      <c r="U565" s="1">
        <v>44285</v>
      </c>
      <c r="V565">
        <v>15.56</v>
      </c>
    </row>
    <row r="566" spans="1:22">
      <c r="A566" s="1">
        <v>44286</v>
      </c>
      <c r="B566">
        <v>31.59</v>
      </c>
      <c r="C566" s="1">
        <v>44286</v>
      </c>
      <c r="D566">
        <v>28.2</v>
      </c>
      <c r="E566" s="1">
        <v>44286</v>
      </c>
      <c r="F566">
        <v>62.01</v>
      </c>
      <c r="G566" s="1">
        <v>44286</v>
      </c>
      <c r="H566">
        <v>33.68</v>
      </c>
      <c r="I566" s="1">
        <v>44286</v>
      </c>
      <c r="J566">
        <v>37.31</v>
      </c>
      <c r="K566" s="1">
        <v>44286</v>
      </c>
      <c r="L566">
        <v>21.74</v>
      </c>
      <c r="M566" s="1">
        <v>44286</v>
      </c>
      <c r="N566">
        <v>24.52</v>
      </c>
      <c r="O566" s="1">
        <v>44286</v>
      </c>
      <c r="P566">
        <v>18.88</v>
      </c>
      <c r="Q566" s="1">
        <v>44286</v>
      </c>
      <c r="R566">
        <v>27.9</v>
      </c>
      <c r="S566" s="30">
        <v>44286</v>
      </c>
      <c r="T566" s="3">
        <v>11.8</v>
      </c>
      <c r="U566" s="1">
        <v>44286</v>
      </c>
      <c r="V566">
        <v>15.51</v>
      </c>
    </row>
    <row r="567" spans="1:22">
      <c r="A567" s="1">
        <v>44287</v>
      </c>
      <c r="B567">
        <v>31.69</v>
      </c>
      <c r="C567" s="1">
        <v>44287</v>
      </c>
      <c r="D567">
        <v>28.63</v>
      </c>
      <c r="E567" s="1">
        <v>44287</v>
      </c>
      <c r="F567">
        <v>62.58</v>
      </c>
      <c r="G567" s="1">
        <v>44287</v>
      </c>
      <c r="H567">
        <v>34</v>
      </c>
      <c r="I567" s="1">
        <v>44287</v>
      </c>
      <c r="J567">
        <v>37.56</v>
      </c>
      <c r="K567" s="1">
        <v>44287</v>
      </c>
      <c r="L567">
        <v>21.88</v>
      </c>
      <c r="M567" s="1">
        <v>44287</v>
      </c>
      <c r="N567">
        <v>24.684999999999999</v>
      </c>
      <c r="O567" s="1">
        <v>44287</v>
      </c>
      <c r="P567">
        <v>18.77</v>
      </c>
      <c r="Q567" s="1">
        <v>44287</v>
      </c>
      <c r="R567">
        <v>27.91</v>
      </c>
      <c r="S567" s="30">
        <v>44287</v>
      </c>
      <c r="T567" s="3">
        <v>11.82</v>
      </c>
      <c r="U567" s="1">
        <v>44287</v>
      </c>
      <c r="V567">
        <v>15.75</v>
      </c>
    </row>
    <row r="568" spans="1:22">
      <c r="A568" s="1">
        <v>44291</v>
      </c>
      <c r="B568">
        <v>31.56</v>
      </c>
      <c r="C568" s="1">
        <v>44291</v>
      </c>
      <c r="D568">
        <v>28.69</v>
      </c>
      <c r="E568" s="1">
        <v>44291</v>
      </c>
      <c r="F568">
        <v>63.37</v>
      </c>
      <c r="G568" s="1">
        <v>44291</v>
      </c>
      <c r="H568">
        <v>34.520000000000003</v>
      </c>
      <c r="I568" s="1">
        <v>44291</v>
      </c>
      <c r="J568">
        <v>37.65</v>
      </c>
      <c r="K568" s="1">
        <v>44291</v>
      </c>
      <c r="L568">
        <v>21.77</v>
      </c>
      <c r="M568" s="1">
        <v>44291</v>
      </c>
      <c r="N568">
        <v>24.57</v>
      </c>
      <c r="O568" s="1">
        <v>44291</v>
      </c>
      <c r="P568">
        <v>18.850000000000001</v>
      </c>
      <c r="Q568" s="1">
        <v>44291</v>
      </c>
      <c r="R568">
        <v>27.89</v>
      </c>
      <c r="S568" s="30">
        <v>44291</v>
      </c>
      <c r="T568" s="3">
        <v>11.8</v>
      </c>
      <c r="U568" s="1">
        <v>44291</v>
      </c>
      <c r="V568">
        <v>15.77</v>
      </c>
    </row>
    <row r="569" spans="1:22">
      <c r="A569" s="1">
        <v>44292</v>
      </c>
      <c r="B569">
        <v>31.71</v>
      </c>
      <c r="C569" s="1">
        <v>44292</v>
      </c>
      <c r="D569">
        <v>28.764700000000001</v>
      </c>
      <c r="E569" s="1">
        <v>44292</v>
      </c>
      <c r="F569">
        <v>63.55</v>
      </c>
      <c r="G569" s="1">
        <v>44292</v>
      </c>
      <c r="H569">
        <v>34.29</v>
      </c>
      <c r="I569" s="1">
        <v>44292</v>
      </c>
      <c r="J569">
        <v>38.01</v>
      </c>
      <c r="K569" s="1">
        <v>44292</v>
      </c>
      <c r="L569">
        <v>21.88</v>
      </c>
      <c r="M569" s="1">
        <v>44292</v>
      </c>
      <c r="N569">
        <v>24.73</v>
      </c>
      <c r="O569" s="1">
        <v>44292</v>
      </c>
      <c r="P569">
        <v>18.97</v>
      </c>
      <c r="Q569" s="1">
        <v>44292</v>
      </c>
      <c r="R569">
        <v>27.92</v>
      </c>
      <c r="S569" s="30">
        <v>44292</v>
      </c>
      <c r="T569" s="3">
        <v>11.85</v>
      </c>
      <c r="U569" s="1">
        <v>44292</v>
      </c>
      <c r="V569">
        <v>15.89</v>
      </c>
    </row>
    <row r="570" spans="1:22">
      <c r="A570" s="1">
        <v>44293</v>
      </c>
      <c r="B570">
        <v>31.72</v>
      </c>
      <c r="C570" s="1">
        <v>44293</v>
      </c>
      <c r="D570">
        <v>28.846299999999999</v>
      </c>
      <c r="E570" s="1">
        <v>44293</v>
      </c>
      <c r="F570">
        <v>63.87</v>
      </c>
      <c r="G570" s="1">
        <v>44293</v>
      </c>
      <c r="H570">
        <v>34.49</v>
      </c>
      <c r="I570" s="1">
        <v>44293</v>
      </c>
      <c r="J570">
        <v>37.57</v>
      </c>
      <c r="K570" s="1">
        <v>44293</v>
      </c>
      <c r="L570">
        <v>21.85</v>
      </c>
      <c r="M570" s="1">
        <v>44293</v>
      </c>
      <c r="N570">
        <v>24.68</v>
      </c>
      <c r="O570" s="1">
        <v>44293</v>
      </c>
      <c r="P570">
        <v>18.899999999999999</v>
      </c>
      <c r="Q570" s="1">
        <v>44293</v>
      </c>
      <c r="R570">
        <v>27.93</v>
      </c>
      <c r="S570" s="30">
        <v>44293</v>
      </c>
      <c r="T570" s="3">
        <v>11.85</v>
      </c>
      <c r="U570" s="1">
        <v>44293</v>
      </c>
      <c r="V570">
        <v>15.78</v>
      </c>
    </row>
    <row r="571" spans="1:22">
      <c r="A571" s="1">
        <v>44294</v>
      </c>
      <c r="B571">
        <v>31.78</v>
      </c>
      <c r="C571" s="1">
        <v>44294</v>
      </c>
      <c r="D571">
        <v>28.94</v>
      </c>
      <c r="E571" s="1">
        <v>44294</v>
      </c>
      <c r="F571">
        <v>63.88</v>
      </c>
      <c r="G571" s="1">
        <v>44294</v>
      </c>
      <c r="H571">
        <v>34.520000000000003</v>
      </c>
      <c r="I571" s="1">
        <v>44294</v>
      </c>
      <c r="J571">
        <v>37.729999999999997</v>
      </c>
      <c r="K571" s="1">
        <v>44294</v>
      </c>
      <c r="L571">
        <v>21.89</v>
      </c>
      <c r="M571" s="1">
        <v>44294</v>
      </c>
      <c r="N571">
        <v>24.78</v>
      </c>
      <c r="O571" s="1">
        <v>44294</v>
      </c>
      <c r="P571">
        <v>18.89</v>
      </c>
      <c r="Q571" s="1">
        <v>44294</v>
      </c>
      <c r="R571">
        <v>27.93</v>
      </c>
      <c r="S571" s="30">
        <v>44294</v>
      </c>
      <c r="T571" s="3">
        <v>11.88</v>
      </c>
      <c r="U571" s="1">
        <v>44294</v>
      </c>
      <c r="V571">
        <v>15.88</v>
      </c>
    </row>
    <row r="572" spans="1:22">
      <c r="A572" s="1">
        <v>44295</v>
      </c>
      <c r="B572">
        <v>31.76</v>
      </c>
      <c r="C572" s="1">
        <v>44295</v>
      </c>
      <c r="D572">
        <v>28.965900000000001</v>
      </c>
      <c r="E572" s="1">
        <v>44295</v>
      </c>
      <c r="F572">
        <v>64.16</v>
      </c>
      <c r="G572" s="1">
        <v>44295</v>
      </c>
      <c r="H572">
        <v>34.54</v>
      </c>
      <c r="I572" s="1">
        <v>44295</v>
      </c>
      <c r="J572">
        <v>37.28</v>
      </c>
      <c r="K572" s="1">
        <v>44295</v>
      </c>
      <c r="L572">
        <v>21.87</v>
      </c>
      <c r="M572" s="1">
        <v>44295</v>
      </c>
      <c r="N572">
        <v>24.73</v>
      </c>
      <c r="O572" s="1">
        <v>44295</v>
      </c>
      <c r="P572">
        <v>18.95</v>
      </c>
      <c r="Q572" s="1">
        <v>44295</v>
      </c>
      <c r="R572">
        <v>27.91</v>
      </c>
      <c r="S572" s="30">
        <v>44295</v>
      </c>
      <c r="T572" s="3">
        <v>11.86</v>
      </c>
      <c r="U572" s="1">
        <v>44295</v>
      </c>
      <c r="V572">
        <v>15.76</v>
      </c>
    </row>
    <row r="573" spans="1:22">
      <c r="A573" s="1">
        <v>44298</v>
      </c>
      <c r="B573">
        <v>31.7</v>
      </c>
      <c r="C573" s="1">
        <v>44298</v>
      </c>
      <c r="D573">
        <v>28.9725</v>
      </c>
      <c r="E573" s="1">
        <v>44298</v>
      </c>
      <c r="F573">
        <v>64.44</v>
      </c>
      <c r="G573" s="1">
        <v>44298</v>
      </c>
      <c r="H573">
        <v>34.450000000000003</v>
      </c>
      <c r="I573" s="1">
        <v>44298</v>
      </c>
      <c r="J573">
        <v>37.17</v>
      </c>
      <c r="K573" s="1">
        <v>44298</v>
      </c>
      <c r="L573">
        <v>21.88</v>
      </c>
      <c r="M573" s="1">
        <v>44298</v>
      </c>
      <c r="N573">
        <v>24.72</v>
      </c>
      <c r="O573" s="1">
        <v>44298</v>
      </c>
      <c r="P573">
        <v>18.940000000000001</v>
      </c>
      <c r="Q573" s="1">
        <v>44298</v>
      </c>
      <c r="R573">
        <v>27.91</v>
      </c>
      <c r="S573" s="30">
        <v>44298</v>
      </c>
      <c r="T573" s="3">
        <v>11.85</v>
      </c>
      <c r="U573" s="1">
        <v>44298</v>
      </c>
      <c r="V573">
        <v>15.59</v>
      </c>
    </row>
    <row r="574" spans="1:22">
      <c r="A574" s="1">
        <v>44299</v>
      </c>
      <c r="B574">
        <v>31.7</v>
      </c>
      <c r="C574" s="1">
        <v>44299</v>
      </c>
      <c r="D574">
        <v>28.953199999999999</v>
      </c>
      <c r="E574" s="1">
        <v>44299</v>
      </c>
      <c r="F574">
        <v>64.41</v>
      </c>
      <c r="G574" s="1">
        <v>44299</v>
      </c>
      <c r="H574">
        <v>34.590000000000003</v>
      </c>
      <c r="I574" s="1">
        <v>44299</v>
      </c>
      <c r="J574">
        <v>37.26</v>
      </c>
      <c r="K574" s="1">
        <v>44299</v>
      </c>
      <c r="L574">
        <v>21.86</v>
      </c>
      <c r="M574" s="1">
        <v>44299</v>
      </c>
      <c r="N574">
        <v>24.795000000000002</v>
      </c>
      <c r="O574" s="1">
        <v>44299</v>
      </c>
      <c r="P574">
        <v>18.95</v>
      </c>
      <c r="Q574" s="1">
        <v>44299</v>
      </c>
      <c r="R574">
        <v>27.94</v>
      </c>
      <c r="S574" s="30">
        <v>44299</v>
      </c>
      <c r="T574" s="3">
        <v>11.85</v>
      </c>
      <c r="U574" s="1">
        <v>44299</v>
      </c>
      <c r="V574">
        <v>15.6</v>
      </c>
    </row>
    <row r="575" spans="1:22">
      <c r="A575" s="1">
        <v>44300</v>
      </c>
      <c r="B575">
        <v>31.66</v>
      </c>
      <c r="C575" s="1">
        <v>44300</v>
      </c>
      <c r="D575">
        <v>28.94</v>
      </c>
      <c r="E575" s="1">
        <v>44300</v>
      </c>
      <c r="F575">
        <v>64.11</v>
      </c>
      <c r="G575" s="1">
        <v>44300</v>
      </c>
      <c r="H575">
        <v>34.590000000000003</v>
      </c>
      <c r="I575" s="1">
        <v>44300</v>
      </c>
      <c r="J575">
        <v>37.39</v>
      </c>
      <c r="K575" s="1">
        <v>44300</v>
      </c>
      <c r="L575">
        <v>21.85</v>
      </c>
      <c r="M575" s="1">
        <v>44300</v>
      </c>
      <c r="N575">
        <v>24.79</v>
      </c>
      <c r="O575" s="1">
        <v>44300</v>
      </c>
      <c r="P575">
        <v>18.87</v>
      </c>
      <c r="Q575" s="1">
        <v>44300</v>
      </c>
      <c r="R575">
        <v>27.91</v>
      </c>
      <c r="S575" s="30">
        <v>44300</v>
      </c>
      <c r="T575" s="3">
        <v>11.84</v>
      </c>
      <c r="U575" s="1">
        <v>44300</v>
      </c>
      <c r="V575">
        <v>15.68</v>
      </c>
    </row>
    <row r="576" spans="1:22">
      <c r="A576" s="1">
        <v>44301</v>
      </c>
      <c r="B576">
        <v>31.88</v>
      </c>
      <c r="C576" s="1">
        <v>44301</v>
      </c>
      <c r="D576">
        <v>29.14</v>
      </c>
      <c r="E576" s="1">
        <v>44301</v>
      </c>
      <c r="F576">
        <v>64.89</v>
      </c>
      <c r="G576" s="1">
        <v>44301</v>
      </c>
      <c r="H576">
        <v>34.869999999999997</v>
      </c>
      <c r="I576" s="1">
        <v>44301</v>
      </c>
      <c r="J576">
        <v>37.76</v>
      </c>
      <c r="K576" s="1">
        <v>44301</v>
      </c>
      <c r="L576">
        <v>21.95</v>
      </c>
      <c r="M576" s="1">
        <v>44301</v>
      </c>
      <c r="N576">
        <v>24.95</v>
      </c>
      <c r="O576" s="1">
        <v>44301</v>
      </c>
      <c r="P576">
        <v>18.940000000000001</v>
      </c>
      <c r="Q576" s="1">
        <v>44301</v>
      </c>
      <c r="R576">
        <v>27.95</v>
      </c>
      <c r="S576" s="30">
        <v>44301</v>
      </c>
      <c r="T576" s="3">
        <v>11.91</v>
      </c>
      <c r="U576" s="1">
        <v>44301</v>
      </c>
      <c r="V576">
        <v>15.86</v>
      </c>
    </row>
    <row r="577" spans="1:22">
      <c r="A577" s="1">
        <v>44302</v>
      </c>
      <c r="B577">
        <v>31.71</v>
      </c>
      <c r="C577" s="1">
        <v>44302</v>
      </c>
      <c r="D577">
        <v>29.169599999999999</v>
      </c>
      <c r="E577" s="1">
        <v>44302</v>
      </c>
      <c r="F577">
        <v>64.98</v>
      </c>
      <c r="G577" s="1">
        <v>44302</v>
      </c>
      <c r="H577">
        <v>35.08</v>
      </c>
      <c r="I577" s="1">
        <v>44302</v>
      </c>
      <c r="J577">
        <v>37.770000000000003</v>
      </c>
      <c r="K577" s="1">
        <v>44302</v>
      </c>
      <c r="L577">
        <v>21.83</v>
      </c>
      <c r="M577" s="1">
        <v>44302</v>
      </c>
      <c r="N577">
        <v>24.79</v>
      </c>
      <c r="O577" s="1">
        <v>44302</v>
      </c>
      <c r="P577">
        <v>18.91</v>
      </c>
      <c r="Q577" s="1">
        <v>44302</v>
      </c>
      <c r="R577">
        <v>27.93</v>
      </c>
      <c r="S577" s="30">
        <v>44302</v>
      </c>
      <c r="T577" s="3">
        <v>11.85</v>
      </c>
      <c r="U577" s="1">
        <v>44302</v>
      </c>
      <c r="V577">
        <v>15.9</v>
      </c>
    </row>
    <row r="578" spans="1:22">
      <c r="A578" s="1">
        <v>44305</v>
      </c>
      <c r="B578">
        <v>31.64</v>
      </c>
      <c r="C578" s="1">
        <v>44305</v>
      </c>
      <c r="D578">
        <v>28.95</v>
      </c>
      <c r="E578" s="1">
        <v>44305</v>
      </c>
      <c r="F578">
        <v>64.69</v>
      </c>
      <c r="G578" s="1">
        <v>44305</v>
      </c>
      <c r="H578">
        <v>35.049999999999997</v>
      </c>
      <c r="I578" s="1">
        <v>44305</v>
      </c>
      <c r="J578">
        <v>37.700000000000003</v>
      </c>
      <c r="K578" s="1">
        <v>44305</v>
      </c>
      <c r="L578">
        <v>21.79</v>
      </c>
      <c r="M578" s="1">
        <v>44305</v>
      </c>
      <c r="N578">
        <v>24.69</v>
      </c>
      <c r="O578" s="1">
        <v>44305</v>
      </c>
      <c r="P578">
        <v>18.87</v>
      </c>
      <c r="Q578" s="1">
        <v>44305</v>
      </c>
      <c r="R578">
        <v>27.92</v>
      </c>
      <c r="S578" s="30">
        <v>44305</v>
      </c>
      <c r="T578" s="3">
        <v>11.83</v>
      </c>
      <c r="U578" s="1">
        <v>44305</v>
      </c>
      <c r="V578">
        <v>15.87</v>
      </c>
    </row>
    <row r="579" spans="1:22">
      <c r="A579" s="1">
        <v>44306</v>
      </c>
      <c r="B579">
        <v>31.66</v>
      </c>
      <c r="C579" s="1">
        <v>44306</v>
      </c>
      <c r="D579">
        <v>28.675799999999999</v>
      </c>
      <c r="E579" s="1">
        <v>44306</v>
      </c>
      <c r="F579">
        <v>64.77</v>
      </c>
      <c r="G579" s="1">
        <v>44306</v>
      </c>
      <c r="H579">
        <v>34.68</v>
      </c>
      <c r="I579" s="1">
        <v>44306</v>
      </c>
      <c r="J579">
        <v>37.54</v>
      </c>
      <c r="K579" s="1">
        <v>44306</v>
      </c>
      <c r="L579">
        <v>21.8</v>
      </c>
      <c r="M579" s="1">
        <v>44306</v>
      </c>
      <c r="N579">
        <v>24.77</v>
      </c>
      <c r="O579" s="1">
        <v>44306</v>
      </c>
      <c r="P579">
        <v>18.850000000000001</v>
      </c>
      <c r="Q579" s="1">
        <v>44306</v>
      </c>
      <c r="R579">
        <v>27.94</v>
      </c>
      <c r="S579" s="30">
        <v>44306</v>
      </c>
      <c r="T579" s="3">
        <v>11.84</v>
      </c>
      <c r="U579" s="1">
        <v>44306</v>
      </c>
      <c r="V579">
        <v>15.89</v>
      </c>
    </row>
    <row r="580" spans="1:22">
      <c r="A580" s="1">
        <v>44307</v>
      </c>
      <c r="B580">
        <v>31.64</v>
      </c>
      <c r="C580" s="1">
        <v>44307</v>
      </c>
      <c r="D580">
        <v>28.84</v>
      </c>
      <c r="E580" s="1">
        <v>44307</v>
      </c>
      <c r="F580">
        <v>64.72</v>
      </c>
      <c r="G580" s="1">
        <v>44307</v>
      </c>
      <c r="H580">
        <v>34.61</v>
      </c>
      <c r="I580" s="1">
        <v>44307</v>
      </c>
      <c r="J580">
        <v>37.53</v>
      </c>
      <c r="K580" s="1">
        <v>44307</v>
      </c>
      <c r="L580">
        <v>21.79</v>
      </c>
      <c r="M580" s="1">
        <v>44307</v>
      </c>
      <c r="N580">
        <v>24.84</v>
      </c>
      <c r="O580" s="1">
        <v>44307</v>
      </c>
      <c r="P580">
        <v>18.89</v>
      </c>
      <c r="Q580" s="1">
        <v>44307</v>
      </c>
      <c r="R580">
        <v>27.92</v>
      </c>
      <c r="S580" s="30">
        <v>44307</v>
      </c>
      <c r="T580" s="3">
        <v>11.84</v>
      </c>
      <c r="U580" s="1">
        <v>44307</v>
      </c>
      <c r="V580">
        <v>15.81</v>
      </c>
    </row>
    <row r="581" spans="1:22">
      <c r="A581" s="1">
        <v>44308</v>
      </c>
      <c r="B581">
        <v>31.62</v>
      </c>
      <c r="C581" s="1">
        <v>44308</v>
      </c>
      <c r="D581">
        <v>28.66</v>
      </c>
      <c r="E581" s="1">
        <v>44308</v>
      </c>
      <c r="F581">
        <v>64.22</v>
      </c>
      <c r="G581" s="1">
        <v>44308</v>
      </c>
      <c r="H581">
        <v>34.6</v>
      </c>
      <c r="I581" s="1">
        <v>44308</v>
      </c>
      <c r="J581">
        <v>37.44</v>
      </c>
      <c r="K581" s="1">
        <v>44308</v>
      </c>
      <c r="L581">
        <v>21.8</v>
      </c>
      <c r="M581" s="1">
        <v>44308</v>
      </c>
      <c r="N581">
        <v>24.85</v>
      </c>
      <c r="O581" s="1">
        <v>44308</v>
      </c>
      <c r="P581">
        <v>18.91</v>
      </c>
      <c r="Q581" s="1">
        <v>44308</v>
      </c>
      <c r="R581">
        <v>27.92</v>
      </c>
      <c r="S581" s="30">
        <v>44308</v>
      </c>
      <c r="T581" s="3">
        <v>11.83</v>
      </c>
      <c r="U581" s="1">
        <v>44308</v>
      </c>
      <c r="V581">
        <v>15.76</v>
      </c>
    </row>
    <row r="582" spans="1:22">
      <c r="A582" s="1">
        <v>44309</v>
      </c>
      <c r="B582">
        <v>31.61</v>
      </c>
      <c r="C582" s="1">
        <v>44309</v>
      </c>
      <c r="D582">
        <v>28.765000000000001</v>
      </c>
      <c r="E582" s="1">
        <v>44309</v>
      </c>
      <c r="F582">
        <v>64.75</v>
      </c>
      <c r="G582" s="1">
        <v>44309</v>
      </c>
      <c r="H582">
        <v>34.86</v>
      </c>
      <c r="I582" s="1">
        <v>44309</v>
      </c>
      <c r="J582">
        <v>37.880000000000003</v>
      </c>
      <c r="K582" s="1">
        <v>44309</v>
      </c>
      <c r="L582">
        <v>21.75</v>
      </c>
      <c r="M582" s="1">
        <v>44309</v>
      </c>
      <c r="N582">
        <v>24.89</v>
      </c>
      <c r="O582" s="1">
        <v>44309</v>
      </c>
      <c r="P582">
        <v>18.97</v>
      </c>
      <c r="Q582" s="1">
        <v>44309</v>
      </c>
      <c r="R582">
        <v>27.94</v>
      </c>
      <c r="S582" s="30">
        <v>44309</v>
      </c>
      <c r="T582" s="3">
        <v>11.83</v>
      </c>
      <c r="U582" s="1">
        <v>44309</v>
      </c>
      <c r="V582">
        <v>16.010000000000002</v>
      </c>
    </row>
    <row r="583" spans="1:22">
      <c r="A583" s="1">
        <v>44312</v>
      </c>
      <c r="B583">
        <v>31.49</v>
      </c>
      <c r="C583" s="1">
        <v>44312</v>
      </c>
      <c r="D583">
        <v>28.85</v>
      </c>
      <c r="E583" s="1">
        <v>44312</v>
      </c>
      <c r="F583">
        <v>64.42</v>
      </c>
      <c r="G583" s="1">
        <v>44312</v>
      </c>
      <c r="H583">
        <v>34.64</v>
      </c>
      <c r="I583" s="1">
        <v>44312</v>
      </c>
      <c r="J583">
        <v>37.67</v>
      </c>
      <c r="K583" s="1">
        <v>44312</v>
      </c>
      <c r="L583">
        <v>21.72</v>
      </c>
      <c r="M583" s="1">
        <v>44312</v>
      </c>
      <c r="N583">
        <v>24.84</v>
      </c>
      <c r="O583" s="1">
        <v>44312</v>
      </c>
      <c r="P583">
        <v>18.87</v>
      </c>
      <c r="Q583" s="1">
        <v>44312</v>
      </c>
      <c r="R583">
        <v>27.86</v>
      </c>
      <c r="S583" s="30">
        <v>44312</v>
      </c>
      <c r="T583" s="3">
        <v>11.82</v>
      </c>
      <c r="U583" s="1">
        <v>44312</v>
      </c>
      <c r="V583">
        <v>15.99</v>
      </c>
    </row>
    <row r="584" spans="1:22">
      <c r="A584" s="1">
        <v>44313</v>
      </c>
      <c r="B584">
        <v>31.43</v>
      </c>
      <c r="C584" s="1">
        <v>44313</v>
      </c>
      <c r="D584">
        <v>28.8767</v>
      </c>
      <c r="E584" s="1">
        <v>44313</v>
      </c>
      <c r="F584">
        <v>64.489999999999995</v>
      </c>
      <c r="G584" s="1">
        <v>44313</v>
      </c>
      <c r="H584">
        <v>34.590000000000003</v>
      </c>
      <c r="I584" s="1">
        <v>44313</v>
      </c>
      <c r="J584">
        <v>37.67</v>
      </c>
      <c r="K584" s="1">
        <v>44313</v>
      </c>
      <c r="L584">
        <v>21.68</v>
      </c>
      <c r="M584" s="1">
        <v>44313</v>
      </c>
      <c r="N584">
        <v>24.74</v>
      </c>
      <c r="O584" s="1">
        <v>44313</v>
      </c>
      <c r="P584">
        <v>18.899999999999999</v>
      </c>
      <c r="Q584" s="1">
        <v>44313</v>
      </c>
      <c r="R584">
        <v>27.87</v>
      </c>
      <c r="S584" s="30">
        <v>44313</v>
      </c>
      <c r="T584" s="3">
        <v>11.8</v>
      </c>
      <c r="U584" s="1">
        <v>44313</v>
      </c>
      <c r="V584">
        <v>15.99</v>
      </c>
    </row>
    <row r="585" spans="1:22">
      <c r="A585" s="1">
        <v>44314</v>
      </c>
      <c r="B585">
        <v>31.5</v>
      </c>
      <c r="C585" s="1">
        <v>44314</v>
      </c>
      <c r="D585">
        <v>29.186</v>
      </c>
      <c r="E585" s="1">
        <v>44314</v>
      </c>
      <c r="F585">
        <v>63.96</v>
      </c>
      <c r="G585" s="1">
        <v>44314</v>
      </c>
      <c r="H585">
        <v>34.44</v>
      </c>
      <c r="I585" s="1">
        <v>44314</v>
      </c>
      <c r="J585">
        <v>37.68</v>
      </c>
      <c r="K585" s="1">
        <v>44314</v>
      </c>
      <c r="L585">
        <v>21.7</v>
      </c>
      <c r="M585" s="1">
        <v>44314</v>
      </c>
      <c r="N585">
        <v>24.725000000000001</v>
      </c>
      <c r="O585" s="1">
        <v>44314</v>
      </c>
      <c r="P585">
        <v>18.91</v>
      </c>
      <c r="Q585" s="1">
        <v>44314</v>
      </c>
      <c r="R585">
        <v>27.9</v>
      </c>
      <c r="S585" s="30">
        <v>44314</v>
      </c>
      <c r="T585" s="3">
        <v>11.82</v>
      </c>
      <c r="U585" s="1">
        <v>44314</v>
      </c>
      <c r="V585">
        <v>15.92</v>
      </c>
    </row>
    <row r="586" spans="1:22">
      <c r="A586" s="1">
        <v>44315</v>
      </c>
      <c r="B586">
        <v>31.5</v>
      </c>
      <c r="C586" s="1">
        <v>44315</v>
      </c>
      <c r="D586">
        <v>29.05</v>
      </c>
      <c r="E586" s="1">
        <v>44315</v>
      </c>
      <c r="F586">
        <v>64.150000000000006</v>
      </c>
      <c r="G586" s="1">
        <v>44315</v>
      </c>
      <c r="H586">
        <v>34.31</v>
      </c>
      <c r="I586" s="1">
        <v>44315</v>
      </c>
      <c r="J586">
        <v>37.479999999999997</v>
      </c>
      <c r="K586" s="1">
        <v>44315</v>
      </c>
      <c r="L586">
        <v>21.66</v>
      </c>
      <c r="M586" s="1">
        <v>44315</v>
      </c>
      <c r="N586">
        <v>24.7</v>
      </c>
      <c r="O586" s="1">
        <v>44315</v>
      </c>
      <c r="P586">
        <v>18.93</v>
      </c>
      <c r="Q586" s="1">
        <v>44315</v>
      </c>
      <c r="R586">
        <v>27.88</v>
      </c>
      <c r="S586" s="30">
        <v>44315</v>
      </c>
      <c r="T586" s="3">
        <v>11.8</v>
      </c>
      <c r="U586" s="1">
        <v>44315</v>
      </c>
      <c r="V586">
        <v>15.9</v>
      </c>
    </row>
    <row r="587" spans="1:22">
      <c r="A587" s="1">
        <v>44316</v>
      </c>
      <c r="B587">
        <v>31.5121</v>
      </c>
      <c r="C587" s="1">
        <v>44316</v>
      </c>
      <c r="D587">
        <v>28.830500000000001</v>
      </c>
      <c r="E587" s="1">
        <v>44316</v>
      </c>
      <c r="F587">
        <v>63.84</v>
      </c>
      <c r="G587" s="1">
        <v>44316</v>
      </c>
      <c r="H587">
        <v>33.9</v>
      </c>
      <c r="I587" s="1">
        <v>44316</v>
      </c>
      <c r="J587">
        <v>36.82</v>
      </c>
      <c r="K587" s="1">
        <v>44316</v>
      </c>
      <c r="L587">
        <v>21.7</v>
      </c>
      <c r="M587" s="1">
        <v>44316</v>
      </c>
      <c r="N587">
        <v>24.75</v>
      </c>
      <c r="O587" s="1">
        <v>44316</v>
      </c>
      <c r="P587">
        <v>18.91</v>
      </c>
      <c r="Q587" s="1">
        <v>44316</v>
      </c>
      <c r="R587">
        <v>27.88</v>
      </c>
      <c r="S587" s="30">
        <v>44316</v>
      </c>
      <c r="T587" s="3">
        <v>11.8</v>
      </c>
      <c r="U587" s="1">
        <v>44316</v>
      </c>
      <c r="V587">
        <v>15.66</v>
      </c>
    </row>
    <row r="588" spans="1:22">
      <c r="A588" s="1">
        <v>44319</v>
      </c>
      <c r="B588">
        <v>31.53</v>
      </c>
      <c r="C588" s="1">
        <v>44319</v>
      </c>
      <c r="D588">
        <v>28.941600000000001</v>
      </c>
      <c r="E588" s="1">
        <v>44319</v>
      </c>
      <c r="F588">
        <v>63.92</v>
      </c>
      <c r="G588" s="1">
        <v>44319</v>
      </c>
      <c r="H588">
        <v>34.31</v>
      </c>
      <c r="I588" s="1">
        <v>44319</v>
      </c>
      <c r="J588">
        <v>36.83</v>
      </c>
      <c r="K588" s="1">
        <v>44319</v>
      </c>
      <c r="L588">
        <v>21.72</v>
      </c>
      <c r="M588" s="1">
        <v>44319</v>
      </c>
      <c r="N588">
        <v>24.79</v>
      </c>
      <c r="O588" s="1">
        <v>44319</v>
      </c>
      <c r="P588">
        <v>18.940000000000001</v>
      </c>
      <c r="Q588" s="1">
        <v>44319</v>
      </c>
      <c r="R588">
        <v>27.9</v>
      </c>
      <c r="S588" s="30">
        <v>44319</v>
      </c>
      <c r="T588" s="3">
        <v>11.81</v>
      </c>
      <c r="U588" s="1">
        <v>44319</v>
      </c>
      <c r="V588">
        <v>15.56</v>
      </c>
    </row>
    <row r="589" spans="1:22">
      <c r="A589" s="1">
        <v>44320</v>
      </c>
      <c r="B589">
        <v>31.55</v>
      </c>
      <c r="C589" s="1">
        <v>44320</v>
      </c>
      <c r="D589">
        <v>28.9603</v>
      </c>
      <c r="E589" s="1">
        <v>44320</v>
      </c>
      <c r="F589">
        <v>63.58</v>
      </c>
      <c r="G589" s="1">
        <v>44320</v>
      </c>
      <c r="H589">
        <v>33.81</v>
      </c>
      <c r="I589" s="1">
        <v>44320</v>
      </c>
      <c r="J589">
        <v>36.49</v>
      </c>
      <c r="K589" s="1">
        <v>44320</v>
      </c>
      <c r="L589">
        <v>21.71</v>
      </c>
      <c r="M589" s="1">
        <v>44320</v>
      </c>
      <c r="N589">
        <v>24.8</v>
      </c>
      <c r="O589" s="1">
        <v>44320</v>
      </c>
      <c r="P589">
        <v>18.93</v>
      </c>
      <c r="Q589" s="1">
        <v>44320</v>
      </c>
      <c r="R589">
        <v>27.88</v>
      </c>
      <c r="S589" s="30">
        <v>44320</v>
      </c>
      <c r="T589" s="3">
        <v>11.81</v>
      </c>
      <c r="U589" s="1">
        <v>44320</v>
      </c>
      <c r="V589">
        <v>15.47</v>
      </c>
    </row>
    <row r="590" spans="1:22">
      <c r="A590" s="1">
        <v>44321</v>
      </c>
      <c r="B590">
        <v>31.58</v>
      </c>
      <c r="C590" s="1">
        <v>44321</v>
      </c>
      <c r="D590">
        <v>29.18</v>
      </c>
      <c r="E590" s="1">
        <v>44321</v>
      </c>
      <c r="F590">
        <v>63.48</v>
      </c>
      <c r="G590" s="1">
        <v>44321</v>
      </c>
      <c r="H590">
        <v>34.159999999999997</v>
      </c>
      <c r="I590" s="1">
        <v>44321</v>
      </c>
      <c r="J590">
        <v>36.58</v>
      </c>
      <c r="K590" s="1">
        <v>44321</v>
      </c>
      <c r="L590">
        <v>21.75</v>
      </c>
      <c r="M590" s="1">
        <v>44321</v>
      </c>
      <c r="N590">
        <v>24.83</v>
      </c>
      <c r="O590" s="1">
        <v>44321</v>
      </c>
      <c r="P590">
        <v>18.95</v>
      </c>
      <c r="Q590" s="1">
        <v>44321</v>
      </c>
      <c r="R590">
        <v>27.9</v>
      </c>
      <c r="S590" s="30">
        <v>44321</v>
      </c>
      <c r="T590" s="3">
        <v>11.82</v>
      </c>
      <c r="U590" s="1">
        <v>44321</v>
      </c>
      <c r="V590">
        <v>15.45</v>
      </c>
    </row>
    <row r="591" spans="1:22">
      <c r="A591" s="1">
        <v>44322</v>
      </c>
      <c r="B591">
        <v>31.61</v>
      </c>
      <c r="C591" s="1">
        <v>44322</v>
      </c>
      <c r="D591">
        <v>29.134699999999999</v>
      </c>
      <c r="E591" s="1">
        <v>44322</v>
      </c>
      <c r="F591">
        <v>63.414999999999999</v>
      </c>
      <c r="G591" s="1">
        <v>44322</v>
      </c>
      <c r="H591">
        <v>34.130000000000003</v>
      </c>
      <c r="I591" s="1">
        <v>44322</v>
      </c>
      <c r="J591">
        <v>36.58</v>
      </c>
      <c r="K591" s="1">
        <v>44322</v>
      </c>
      <c r="L591">
        <v>21.75</v>
      </c>
      <c r="M591" s="1">
        <v>44322</v>
      </c>
      <c r="N591">
        <v>24.87</v>
      </c>
      <c r="O591" s="1">
        <v>44322</v>
      </c>
      <c r="P591">
        <v>18.95</v>
      </c>
      <c r="Q591" s="1">
        <v>44322</v>
      </c>
      <c r="R591">
        <v>27.9</v>
      </c>
      <c r="S591" s="30">
        <v>44322</v>
      </c>
      <c r="T591" s="3">
        <v>11.82</v>
      </c>
      <c r="U591" s="1">
        <v>44322</v>
      </c>
      <c r="V591">
        <v>15.44</v>
      </c>
    </row>
    <row r="592" spans="1:22">
      <c r="A592" s="1">
        <v>44323</v>
      </c>
      <c r="B592">
        <v>31.6</v>
      </c>
      <c r="C592" s="1">
        <v>44323</v>
      </c>
      <c r="D592">
        <v>29.404499999999999</v>
      </c>
      <c r="E592" s="1">
        <v>44323</v>
      </c>
      <c r="F592">
        <v>63.8</v>
      </c>
      <c r="G592" s="1">
        <v>44323</v>
      </c>
      <c r="H592">
        <v>34.49</v>
      </c>
      <c r="I592" s="1">
        <v>44323</v>
      </c>
      <c r="J592">
        <v>36.9</v>
      </c>
      <c r="K592" s="1">
        <v>44323</v>
      </c>
      <c r="L592">
        <v>21.76</v>
      </c>
      <c r="M592" s="1">
        <v>44323</v>
      </c>
      <c r="N592">
        <v>24.87</v>
      </c>
      <c r="O592" s="1">
        <v>44323</v>
      </c>
      <c r="P592">
        <v>18.940000000000001</v>
      </c>
      <c r="Q592" s="1">
        <v>44323</v>
      </c>
      <c r="R592">
        <v>27.92</v>
      </c>
      <c r="S592" s="30">
        <v>44323</v>
      </c>
      <c r="T592" s="3">
        <v>11.83</v>
      </c>
      <c r="U592" s="1">
        <v>44323</v>
      </c>
      <c r="V592">
        <v>15.49</v>
      </c>
    </row>
    <row r="593" spans="1:22">
      <c r="A593" s="1">
        <v>44326</v>
      </c>
      <c r="B593">
        <v>31.57</v>
      </c>
      <c r="C593" s="1">
        <v>44326</v>
      </c>
      <c r="D593">
        <v>29.26</v>
      </c>
      <c r="E593" s="1">
        <v>44326</v>
      </c>
      <c r="F593">
        <v>62.93</v>
      </c>
      <c r="G593" s="1">
        <v>44326</v>
      </c>
      <c r="H593">
        <v>34.15</v>
      </c>
      <c r="I593" s="1">
        <v>44326</v>
      </c>
      <c r="J593">
        <v>36.090000000000003</v>
      </c>
      <c r="K593" s="1">
        <v>44326</v>
      </c>
      <c r="L593">
        <v>21.7</v>
      </c>
      <c r="M593" s="1">
        <v>44326</v>
      </c>
      <c r="N593">
        <v>24.77</v>
      </c>
      <c r="O593" s="1">
        <v>44326</v>
      </c>
      <c r="P593">
        <v>18.940000000000001</v>
      </c>
      <c r="Q593" s="1">
        <v>44326</v>
      </c>
      <c r="R593">
        <v>27.91</v>
      </c>
      <c r="S593" s="30">
        <v>44326</v>
      </c>
      <c r="T593" s="3">
        <v>11.81</v>
      </c>
      <c r="U593" s="1">
        <v>44326</v>
      </c>
      <c r="V593">
        <v>15.3</v>
      </c>
    </row>
    <row r="594" spans="1:22">
      <c r="A594" s="1">
        <v>44327</v>
      </c>
      <c r="B594">
        <v>31.46</v>
      </c>
      <c r="C594" s="1">
        <v>44327</v>
      </c>
      <c r="D594">
        <v>29.065000000000001</v>
      </c>
      <c r="E594" s="1">
        <v>44327</v>
      </c>
      <c r="F594">
        <v>62.42</v>
      </c>
      <c r="G594" s="1">
        <v>44327</v>
      </c>
      <c r="H594">
        <v>33.71</v>
      </c>
      <c r="I594" s="1">
        <v>44327</v>
      </c>
      <c r="J594">
        <v>35.99</v>
      </c>
      <c r="K594" s="1">
        <v>44327</v>
      </c>
      <c r="L594">
        <v>21.68</v>
      </c>
      <c r="M594" s="1">
        <v>44327</v>
      </c>
      <c r="N594">
        <v>24.66</v>
      </c>
      <c r="O594" s="1">
        <v>44327</v>
      </c>
      <c r="P594">
        <v>18.850000000000001</v>
      </c>
      <c r="Q594" s="1">
        <v>44327</v>
      </c>
      <c r="R594">
        <v>27.91</v>
      </c>
      <c r="S594" s="30">
        <v>44327</v>
      </c>
      <c r="T594" s="3">
        <v>11.78</v>
      </c>
      <c r="U594" s="1">
        <v>44327</v>
      </c>
      <c r="V594">
        <v>15.14</v>
      </c>
    </row>
    <row r="595" spans="1:22">
      <c r="A595" s="1">
        <v>44328</v>
      </c>
      <c r="B595">
        <v>31.32</v>
      </c>
      <c r="C595" s="1">
        <v>44328</v>
      </c>
      <c r="D595">
        <v>28.95</v>
      </c>
      <c r="E595" s="1">
        <v>44328</v>
      </c>
      <c r="F595">
        <v>61.26</v>
      </c>
      <c r="G595" s="1">
        <v>44328</v>
      </c>
      <c r="H595">
        <v>33.270000000000003</v>
      </c>
      <c r="I595" s="1">
        <v>44328</v>
      </c>
      <c r="J595">
        <v>35.090000000000003</v>
      </c>
      <c r="K595" s="1">
        <v>44328</v>
      </c>
      <c r="L595">
        <v>21.57</v>
      </c>
      <c r="M595" s="1">
        <v>44328</v>
      </c>
      <c r="N595">
        <v>24.53</v>
      </c>
      <c r="O595" s="1">
        <v>44328</v>
      </c>
      <c r="P595">
        <v>18.8</v>
      </c>
      <c r="Q595" s="1">
        <v>44328</v>
      </c>
      <c r="R595">
        <v>27.87</v>
      </c>
      <c r="S595" s="30">
        <v>44328</v>
      </c>
      <c r="T595" s="3">
        <v>11.74</v>
      </c>
      <c r="U595" s="1">
        <v>44328</v>
      </c>
      <c r="V595">
        <v>14.88</v>
      </c>
    </row>
    <row r="596" spans="1:22">
      <c r="A596" s="1">
        <v>44329</v>
      </c>
      <c r="B596">
        <v>31.42</v>
      </c>
      <c r="C596" s="1">
        <v>44329</v>
      </c>
      <c r="D596">
        <v>29.07</v>
      </c>
      <c r="E596" s="1">
        <v>44329</v>
      </c>
      <c r="F596">
        <v>62.15</v>
      </c>
      <c r="G596" s="1">
        <v>44329</v>
      </c>
      <c r="H596">
        <v>33.58</v>
      </c>
      <c r="I596" s="1">
        <v>44329</v>
      </c>
      <c r="J596">
        <v>35.049999999999997</v>
      </c>
      <c r="K596" s="1">
        <v>44329</v>
      </c>
      <c r="L596">
        <v>21.63</v>
      </c>
      <c r="M596" s="1">
        <v>44329</v>
      </c>
      <c r="N596">
        <v>24.62</v>
      </c>
      <c r="O596" s="1">
        <v>44329</v>
      </c>
      <c r="P596">
        <v>18.82</v>
      </c>
      <c r="Q596" s="1">
        <v>44329</v>
      </c>
      <c r="R596">
        <v>27.89</v>
      </c>
      <c r="S596" s="30">
        <v>44329</v>
      </c>
      <c r="T596" s="3">
        <v>11.76</v>
      </c>
      <c r="U596" s="1">
        <v>44329</v>
      </c>
      <c r="V596">
        <v>14.79</v>
      </c>
    </row>
    <row r="597" spans="1:22">
      <c r="A597" s="1">
        <v>44330</v>
      </c>
      <c r="B597">
        <v>31.43</v>
      </c>
      <c r="C597" s="1">
        <v>44330</v>
      </c>
      <c r="D597">
        <v>29.392199999999999</v>
      </c>
      <c r="E597" s="1">
        <v>44330</v>
      </c>
      <c r="F597">
        <v>62.88</v>
      </c>
      <c r="G597" s="1">
        <v>44330</v>
      </c>
      <c r="H597">
        <v>33.97</v>
      </c>
      <c r="I597" s="1">
        <v>44330</v>
      </c>
      <c r="J597">
        <v>35.71</v>
      </c>
      <c r="K597" s="1">
        <v>44330</v>
      </c>
      <c r="L597">
        <v>21.66</v>
      </c>
      <c r="M597" s="1">
        <v>44330</v>
      </c>
      <c r="N597">
        <v>24.76</v>
      </c>
      <c r="O597" s="1">
        <v>44330</v>
      </c>
      <c r="P597">
        <v>18.86</v>
      </c>
      <c r="Q597" s="1">
        <v>44330</v>
      </c>
      <c r="R597">
        <v>27.89</v>
      </c>
      <c r="S597" s="30">
        <v>44330</v>
      </c>
      <c r="T597" s="3">
        <v>11.77</v>
      </c>
      <c r="U597" s="1">
        <v>44330</v>
      </c>
      <c r="V597">
        <v>14.95</v>
      </c>
    </row>
    <row r="598" spans="1:22">
      <c r="A598" s="1">
        <v>44333</v>
      </c>
      <c r="B598">
        <v>31.39</v>
      </c>
      <c r="C598" s="1">
        <v>44333</v>
      </c>
      <c r="D598">
        <v>29.57</v>
      </c>
      <c r="E598" s="1">
        <v>44333</v>
      </c>
      <c r="F598">
        <v>62.43</v>
      </c>
      <c r="G598" s="1">
        <v>44333</v>
      </c>
      <c r="H598">
        <v>33.75</v>
      </c>
      <c r="I598" s="1">
        <v>44333</v>
      </c>
      <c r="J598">
        <v>35.49</v>
      </c>
      <c r="K598" s="1">
        <v>44333</v>
      </c>
      <c r="L598">
        <v>21.62</v>
      </c>
      <c r="M598" s="1">
        <v>44333</v>
      </c>
      <c r="N598">
        <v>24.74</v>
      </c>
      <c r="O598" s="1">
        <v>44333</v>
      </c>
      <c r="P598">
        <v>18.850000000000001</v>
      </c>
      <c r="Q598" s="1">
        <v>44333</v>
      </c>
      <c r="R598">
        <v>27.88</v>
      </c>
      <c r="S598" s="30">
        <v>44333</v>
      </c>
      <c r="T598" s="3">
        <v>11.76</v>
      </c>
      <c r="U598" s="1">
        <v>44333</v>
      </c>
      <c r="V598">
        <v>14.87</v>
      </c>
    </row>
    <row r="599" spans="1:22">
      <c r="A599" s="1">
        <v>44334</v>
      </c>
      <c r="B599">
        <v>31.45</v>
      </c>
      <c r="C599" s="1">
        <v>44334</v>
      </c>
      <c r="D599">
        <v>29.601500000000001</v>
      </c>
      <c r="E599" s="1">
        <v>44334</v>
      </c>
      <c r="F599">
        <v>61.96</v>
      </c>
      <c r="G599" s="1">
        <v>44334</v>
      </c>
      <c r="H599">
        <v>33.89</v>
      </c>
      <c r="I599" s="1">
        <v>44334</v>
      </c>
      <c r="J599">
        <v>35.97</v>
      </c>
      <c r="K599" s="1">
        <v>44334</v>
      </c>
      <c r="L599">
        <v>21.62</v>
      </c>
      <c r="M599" s="1">
        <v>44334</v>
      </c>
      <c r="N599">
        <v>24.66</v>
      </c>
      <c r="O599" s="1">
        <v>44334</v>
      </c>
      <c r="P599">
        <v>18.850000000000001</v>
      </c>
      <c r="Q599" s="1">
        <v>44334</v>
      </c>
      <c r="R599">
        <v>27.89</v>
      </c>
      <c r="S599" s="30">
        <v>44334</v>
      </c>
      <c r="T599" s="3">
        <v>11.77</v>
      </c>
      <c r="U599" s="1">
        <v>44334</v>
      </c>
      <c r="V599">
        <v>15.02</v>
      </c>
    </row>
    <row r="600" spans="1:22">
      <c r="A600" s="1">
        <v>44335</v>
      </c>
      <c r="B600">
        <v>31.43</v>
      </c>
      <c r="C600" s="1">
        <v>44335</v>
      </c>
      <c r="D600">
        <v>29.467199999999998</v>
      </c>
      <c r="E600" s="1">
        <v>44335</v>
      </c>
      <c r="F600">
        <v>61.95</v>
      </c>
      <c r="G600" s="1">
        <v>44335</v>
      </c>
      <c r="H600">
        <v>33.75</v>
      </c>
      <c r="I600" s="1">
        <v>44335</v>
      </c>
      <c r="J600">
        <v>36.03</v>
      </c>
      <c r="K600" s="1">
        <v>44335</v>
      </c>
      <c r="L600">
        <v>21.64</v>
      </c>
      <c r="M600" s="1">
        <v>44335</v>
      </c>
      <c r="N600">
        <v>24.62</v>
      </c>
      <c r="O600" s="1">
        <v>44335</v>
      </c>
      <c r="P600">
        <v>18.79</v>
      </c>
      <c r="Q600" s="1">
        <v>44335</v>
      </c>
      <c r="R600">
        <v>27.86</v>
      </c>
      <c r="S600" s="30">
        <v>44335</v>
      </c>
      <c r="T600" s="3">
        <v>11.76</v>
      </c>
      <c r="U600" s="1">
        <v>44335</v>
      </c>
      <c r="V600">
        <v>15.04</v>
      </c>
    </row>
    <row r="601" spans="1:22">
      <c r="A601" s="1">
        <v>44336</v>
      </c>
      <c r="B601">
        <v>31.5</v>
      </c>
      <c r="C601" s="1">
        <v>44336</v>
      </c>
      <c r="D601">
        <v>29.673100000000002</v>
      </c>
      <c r="E601" s="1">
        <v>44336</v>
      </c>
      <c r="F601">
        <v>62.31</v>
      </c>
      <c r="G601" s="1">
        <v>44336</v>
      </c>
      <c r="H601">
        <v>34.03</v>
      </c>
      <c r="I601" s="1">
        <v>44336</v>
      </c>
      <c r="J601">
        <v>36.04</v>
      </c>
      <c r="K601" s="1">
        <v>44336</v>
      </c>
      <c r="L601">
        <v>21.68</v>
      </c>
      <c r="M601" s="1">
        <v>44336</v>
      </c>
      <c r="N601">
        <v>24.78</v>
      </c>
      <c r="O601" s="1">
        <v>44336</v>
      </c>
      <c r="P601">
        <v>18.84</v>
      </c>
      <c r="Q601" s="1">
        <v>44336</v>
      </c>
      <c r="R601">
        <v>27.89</v>
      </c>
      <c r="S601" s="30">
        <v>44336</v>
      </c>
      <c r="T601" s="3">
        <v>11.78</v>
      </c>
      <c r="U601" s="1">
        <v>44336</v>
      </c>
      <c r="V601">
        <v>15.08</v>
      </c>
    </row>
    <row r="602" spans="1:22">
      <c r="A602" s="1">
        <v>44337</v>
      </c>
      <c r="B602">
        <v>31.41</v>
      </c>
      <c r="C602" s="1">
        <v>44337</v>
      </c>
      <c r="D602">
        <v>29.446899999999999</v>
      </c>
      <c r="E602" s="1">
        <v>44337</v>
      </c>
      <c r="F602">
        <v>62.3</v>
      </c>
      <c r="G602" s="1">
        <v>44337</v>
      </c>
      <c r="H602">
        <v>34.07</v>
      </c>
      <c r="I602" s="1">
        <v>44337</v>
      </c>
      <c r="J602">
        <v>35.64</v>
      </c>
      <c r="K602" s="1">
        <v>44337</v>
      </c>
      <c r="L602">
        <v>21.63</v>
      </c>
      <c r="M602" s="1">
        <v>44337</v>
      </c>
      <c r="N602">
        <v>24.73</v>
      </c>
      <c r="O602" s="1">
        <v>44337</v>
      </c>
      <c r="P602">
        <v>18.82</v>
      </c>
      <c r="Q602" s="1">
        <v>44337</v>
      </c>
      <c r="R602">
        <v>27.85</v>
      </c>
      <c r="S602" s="30">
        <v>44337</v>
      </c>
      <c r="T602" s="3">
        <v>11.78</v>
      </c>
      <c r="U602" s="1">
        <v>44337</v>
      </c>
      <c r="V602">
        <v>15.01</v>
      </c>
    </row>
    <row r="603" spans="1:22">
      <c r="A603" s="1">
        <v>44341</v>
      </c>
      <c r="B603">
        <v>31.61</v>
      </c>
      <c r="C603" s="1">
        <v>44341</v>
      </c>
      <c r="D603">
        <v>29.525099999999998</v>
      </c>
      <c r="E603" s="1">
        <v>44341</v>
      </c>
      <c r="F603">
        <v>62.83</v>
      </c>
      <c r="G603" s="1">
        <v>44341</v>
      </c>
      <c r="H603">
        <v>34.28</v>
      </c>
      <c r="I603" s="1">
        <v>44341</v>
      </c>
      <c r="J603">
        <v>36.26</v>
      </c>
      <c r="K603" s="1">
        <v>44341</v>
      </c>
      <c r="L603">
        <v>21.69</v>
      </c>
      <c r="M603" s="1">
        <v>44341</v>
      </c>
      <c r="N603">
        <v>24.91</v>
      </c>
      <c r="O603" s="1">
        <v>44341</v>
      </c>
      <c r="P603">
        <v>18.829999999999998</v>
      </c>
      <c r="Q603" s="1">
        <v>44341</v>
      </c>
      <c r="R603">
        <v>27.89</v>
      </c>
      <c r="S603" s="30">
        <v>44341</v>
      </c>
      <c r="T603" s="3">
        <v>11.85</v>
      </c>
      <c r="U603" s="1">
        <v>44341</v>
      </c>
      <c r="V603">
        <v>15.17</v>
      </c>
    </row>
    <row r="604" spans="1:22">
      <c r="A604" s="1">
        <v>44342</v>
      </c>
      <c r="B604">
        <v>31.63</v>
      </c>
      <c r="C604" s="1">
        <v>44342</v>
      </c>
      <c r="D604">
        <v>29.806799999999999</v>
      </c>
      <c r="E604" s="1">
        <v>44342</v>
      </c>
      <c r="F604">
        <v>63.19</v>
      </c>
      <c r="G604" s="1">
        <v>44342</v>
      </c>
      <c r="H604">
        <v>34.4</v>
      </c>
      <c r="I604" s="1">
        <v>44342</v>
      </c>
      <c r="J604">
        <v>36.71</v>
      </c>
      <c r="K604" s="1">
        <v>44342</v>
      </c>
      <c r="L604">
        <v>21.74</v>
      </c>
      <c r="M604" s="1">
        <v>44342</v>
      </c>
      <c r="N604">
        <v>24.87</v>
      </c>
      <c r="O604" s="1">
        <v>44342</v>
      </c>
      <c r="P604">
        <v>18.850000000000001</v>
      </c>
      <c r="Q604" s="1">
        <v>44342</v>
      </c>
      <c r="R604">
        <v>27.89</v>
      </c>
      <c r="S604" s="30">
        <v>44342</v>
      </c>
      <c r="T604" s="3">
        <v>11.86</v>
      </c>
      <c r="U604" s="1">
        <v>44342</v>
      </c>
      <c r="V604">
        <v>15.36</v>
      </c>
    </row>
    <row r="605" spans="1:22">
      <c r="A605" s="1">
        <v>44343</v>
      </c>
      <c r="B605">
        <v>31.6</v>
      </c>
      <c r="C605" s="1">
        <v>44343</v>
      </c>
      <c r="D605">
        <v>29.832100000000001</v>
      </c>
      <c r="E605" s="1">
        <v>44343</v>
      </c>
      <c r="F605">
        <v>63</v>
      </c>
      <c r="G605" s="1">
        <v>44343</v>
      </c>
      <c r="H605">
        <v>34.35</v>
      </c>
      <c r="I605" s="1">
        <v>44343</v>
      </c>
      <c r="J605">
        <v>36.58</v>
      </c>
      <c r="K605" s="1">
        <v>44343</v>
      </c>
      <c r="L605">
        <v>21.73</v>
      </c>
      <c r="M605" s="1">
        <v>44343</v>
      </c>
      <c r="N605">
        <v>24.81</v>
      </c>
      <c r="O605" s="1">
        <v>44343</v>
      </c>
      <c r="P605">
        <v>18.82</v>
      </c>
      <c r="Q605" s="1">
        <v>44343</v>
      </c>
      <c r="R605">
        <v>27.87</v>
      </c>
      <c r="S605" s="30">
        <v>44343</v>
      </c>
      <c r="T605" s="3">
        <v>11.84</v>
      </c>
      <c r="U605" s="1">
        <v>44343</v>
      </c>
      <c r="V605">
        <v>15.33</v>
      </c>
    </row>
    <row r="606" spans="1:22">
      <c r="A606" s="1">
        <v>44344</v>
      </c>
      <c r="B606">
        <v>31.63</v>
      </c>
      <c r="C606" s="1">
        <v>44344</v>
      </c>
      <c r="D606">
        <v>29.95</v>
      </c>
      <c r="E606" s="1">
        <v>44344</v>
      </c>
      <c r="F606">
        <v>63.19</v>
      </c>
      <c r="G606" s="1">
        <v>44344</v>
      </c>
      <c r="H606">
        <v>34.49</v>
      </c>
      <c r="I606" s="1">
        <v>44344</v>
      </c>
      <c r="J606">
        <v>36.880000000000003</v>
      </c>
      <c r="K606" s="1">
        <v>44344</v>
      </c>
      <c r="L606">
        <v>21.7</v>
      </c>
      <c r="M606" s="1">
        <v>44344</v>
      </c>
      <c r="N606">
        <v>24.84</v>
      </c>
      <c r="O606" s="1">
        <v>44344</v>
      </c>
      <c r="P606">
        <v>18.82</v>
      </c>
      <c r="Q606" s="1">
        <v>44344</v>
      </c>
      <c r="R606">
        <v>27.87</v>
      </c>
      <c r="S606" s="30">
        <v>44344</v>
      </c>
      <c r="T606" s="3">
        <v>11.84</v>
      </c>
      <c r="U606" s="1">
        <v>44344</v>
      </c>
      <c r="V606">
        <v>15.43</v>
      </c>
    </row>
    <row r="607" spans="1:22">
      <c r="A607" s="1">
        <v>44347</v>
      </c>
      <c r="B607">
        <v>31.65</v>
      </c>
      <c r="C607" s="1">
        <v>44347</v>
      </c>
      <c r="D607">
        <v>29.727</v>
      </c>
      <c r="E607" s="1">
        <v>44347</v>
      </c>
      <c r="F607">
        <v>62.85</v>
      </c>
      <c r="G607" s="1">
        <v>44347</v>
      </c>
      <c r="H607">
        <v>34.57</v>
      </c>
      <c r="I607" s="1">
        <v>44347</v>
      </c>
      <c r="J607">
        <v>37.03</v>
      </c>
      <c r="K607" s="1">
        <v>44347</v>
      </c>
      <c r="L607">
        <v>21.73</v>
      </c>
      <c r="M607" s="1">
        <v>44347</v>
      </c>
      <c r="N607">
        <v>24.74</v>
      </c>
      <c r="O607" s="1">
        <v>44347</v>
      </c>
      <c r="P607">
        <v>18.95</v>
      </c>
      <c r="Q607" s="1">
        <v>44347</v>
      </c>
      <c r="R607">
        <v>27.85</v>
      </c>
      <c r="S607" s="30">
        <v>44347</v>
      </c>
      <c r="T607" s="3">
        <v>11.84</v>
      </c>
      <c r="U607" s="1">
        <v>44347</v>
      </c>
      <c r="V607">
        <v>15.51</v>
      </c>
    </row>
    <row r="608" spans="1:22">
      <c r="A608" s="1">
        <v>44348</v>
      </c>
      <c r="B608">
        <v>31.66</v>
      </c>
      <c r="C608" s="1">
        <v>44348</v>
      </c>
      <c r="D608">
        <v>30.1371</v>
      </c>
      <c r="E608" s="1">
        <v>44348</v>
      </c>
      <c r="F608">
        <v>63.07</v>
      </c>
      <c r="G608" s="1">
        <v>44348</v>
      </c>
      <c r="H608">
        <v>34.520000000000003</v>
      </c>
      <c r="I608" s="1">
        <v>44348</v>
      </c>
      <c r="J608">
        <v>37.56</v>
      </c>
      <c r="K608" s="1">
        <v>44348</v>
      </c>
      <c r="L608">
        <v>21.77</v>
      </c>
      <c r="M608" s="1">
        <v>44348</v>
      </c>
      <c r="N608">
        <v>24.83</v>
      </c>
      <c r="O608" s="1">
        <v>44348</v>
      </c>
      <c r="P608">
        <v>18.91</v>
      </c>
      <c r="Q608" s="1">
        <v>44348</v>
      </c>
      <c r="R608">
        <v>27.88</v>
      </c>
      <c r="S608" s="30">
        <v>44348</v>
      </c>
      <c r="T608" s="3">
        <v>11.84</v>
      </c>
      <c r="U608" s="1">
        <v>44348</v>
      </c>
      <c r="V608">
        <v>15.66</v>
      </c>
    </row>
    <row r="609" spans="1:22">
      <c r="A609" s="1">
        <v>44349</v>
      </c>
      <c r="B609">
        <v>31.69</v>
      </c>
      <c r="C609" s="1">
        <v>44349</v>
      </c>
      <c r="D609">
        <v>30.0962</v>
      </c>
      <c r="E609" s="1">
        <v>44349</v>
      </c>
      <c r="F609">
        <v>62.9</v>
      </c>
      <c r="G609" s="1">
        <v>44349</v>
      </c>
      <c r="H609">
        <v>34.58</v>
      </c>
      <c r="I609" s="1">
        <v>44349</v>
      </c>
      <c r="J609">
        <v>37.5</v>
      </c>
      <c r="K609" s="1">
        <v>44349</v>
      </c>
      <c r="L609">
        <v>21.78</v>
      </c>
      <c r="M609" s="1">
        <v>44349</v>
      </c>
      <c r="N609">
        <v>24.88</v>
      </c>
      <c r="O609" s="1">
        <v>44349</v>
      </c>
      <c r="P609">
        <v>18.899999999999999</v>
      </c>
      <c r="Q609" s="1">
        <v>44349</v>
      </c>
      <c r="R609">
        <v>27.88</v>
      </c>
      <c r="S609" s="30">
        <v>44349</v>
      </c>
      <c r="T609" s="3">
        <v>11.85</v>
      </c>
      <c r="U609" s="1">
        <v>44349</v>
      </c>
      <c r="V609">
        <v>15.57</v>
      </c>
    </row>
    <row r="610" spans="1:22">
      <c r="A610" s="1">
        <v>44350</v>
      </c>
      <c r="B610">
        <v>31.62</v>
      </c>
      <c r="C610" s="1">
        <v>44350</v>
      </c>
      <c r="D610">
        <v>30.08</v>
      </c>
      <c r="E610" s="1">
        <v>44350</v>
      </c>
      <c r="F610">
        <v>63.14</v>
      </c>
      <c r="G610" s="1">
        <v>44350</v>
      </c>
      <c r="H610">
        <v>34.58</v>
      </c>
      <c r="I610" s="1">
        <v>44350</v>
      </c>
      <c r="J610">
        <v>37.31</v>
      </c>
      <c r="K610" s="1">
        <v>44350</v>
      </c>
      <c r="L610">
        <v>21.76</v>
      </c>
      <c r="M610" s="1">
        <v>44350</v>
      </c>
      <c r="N610">
        <v>24.8</v>
      </c>
      <c r="O610" s="1">
        <v>44350</v>
      </c>
      <c r="P610">
        <v>18.899999999999999</v>
      </c>
      <c r="Q610" s="1">
        <v>44350</v>
      </c>
      <c r="R610">
        <v>27.87</v>
      </c>
      <c r="S610" s="30">
        <v>44350</v>
      </c>
      <c r="T610" s="3">
        <v>11.83</v>
      </c>
      <c r="U610" s="1">
        <v>44350</v>
      </c>
      <c r="V610">
        <v>15.54</v>
      </c>
    </row>
    <row r="611" spans="1:22">
      <c r="A611" s="1">
        <v>44351</v>
      </c>
      <c r="B611">
        <v>31.77</v>
      </c>
      <c r="C611" s="1">
        <v>44351</v>
      </c>
      <c r="D611">
        <v>30.24</v>
      </c>
      <c r="E611" s="1">
        <v>44351</v>
      </c>
      <c r="F611">
        <v>63.55</v>
      </c>
      <c r="G611" s="1">
        <v>44351</v>
      </c>
      <c r="H611">
        <v>34.840000000000003</v>
      </c>
      <c r="I611" s="1">
        <v>44351</v>
      </c>
      <c r="J611">
        <v>37.58</v>
      </c>
      <c r="K611" s="1">
        <v>44351</v>
      </c>
      <c r="L611">
        <v>21.83</v>
      </c>
      <c r="M611" s="1">
        <v>44351</v>
      </c>
      <c r="N611">
        <v>24.945</v>
      </c>
      <c r="O611" s="1">
        <v>44351</v>
      </c>
      <c r="P611">
        <v>18.91</v>
      </c>
      <c r="Q611" s="1">
        <v>44351</v>
      </c>
      <c r="R611">
        <v>27.9</v>
      </c>
      <c r="S611" s="30">
        <v>44351</v>
      </c>
      <c r="T611" s="3">
        <v>11.88</v>
      </c>
      <c r="U611" s="1">
        <v>44351</v>
      </c>
      <c r="V611">
        <v>15.07</v>
      </c>
    </row>
    <row r="612" spans="1:22">
      <c r="A612" s="1">
        <v>44354</v>
      </c>
      <c r="B612">
        <v>31.74</v>
      </c>
      <c r="C612" s="1">
        <v>44354</v>
      </c>
      <c r="D612">
        <v>30.215399999999999</v>
      </c>
      <c r="E612" s="1">
        <v>44354</v>
      </c>
      <c r="F612">
        <v>63.5</v>
      </c>
      <c r="G612" s="1">
        <v>44354</v>
      </c>
      <c r="H612">
        <v>34.950000000000003</v>
      </c>
      <c r="I612" s="1">
        <v>44354</v>
      </c>
      <c r="J612">
        <v>37.369999999999997</v>
      </c>
      <c r="K612" s="1">
        <v>44354</v>
      </c>
      <c r="L612">
        <v>21.8</v>
      </c>
      <c r="M612" s="1">
        <v>44354</v>
      </c>
      <c r="N612">
        <v>24.93</v>
      </c>
      <c r="O612" s="1">
        <v>44354</v>
      </c>
      <c r="P612">
        <v>18.899999999999999</v>
      </c>
      <c r="Q612" s="1">
        <v>44354</v>
      </c>
      <c r="R612">
        <v>27.89</v>
      </c>
      <c r="S612" s="30">
        <v>44354</v>
      </c>
      <c r="T612" s="3">
        <v>11.87</v>
      </c>
      <c r="U612" s="1">
        <v>44354</v>
      </c>
      <c r="V612">
        <v>15</v>
      </c>
    </row>
    <row r="613" spans="1:22">
      <c r="A613" s="1">
        <v>44355</v>
      </c>
      <c r="B613">
        <v>31.78</v>
      </c>
      <c r="C613" s="1">
        <v>44355</v>
      </c>
      <c r="D613">
        <v>30.241099999999999</v>
      </c>
      <c r="E613" s="1">
        <v>44355</v>
      </c>
      <c r="F613">
        <v>63.72</v>
      </c>
      <c r="G613" s="1">
        <v>44355</v>
      </c>
      <c r="H613">
        <v>35.049999999999997</v>
      </c>
      <c r="I613" s="1">
        <v>44355</v>
      </c>
      <c r="J613">
        <v>37.26</v>
      </c>
      <c r="K613" s="1">
        <v>44355</v>
      </c>
      <c r="L613">
        <v>21.83</v>
      </c>
      <c r="M613" s="1">
        <v>44355</v>
      </c>
      <c r="N613">
        <v>25.02</v>
      </c>
      <c r="O613" s="1">
        <v>44355</v>
      </c>
      <c r="P613">
        <v>18.93</v>
      </c>
      <c r="Q613" s="1">
        <v>44355</v>
      </c>
      <c r="R613">
        <v>27.89</v>
      </c>
      <c r="S613" s="30">
        <v>44355</v>
      </c>
      <c r="T613" s="3">
        <v>11.89</v>
      </c>
      <c r="U613" s="1">
        <v>44355</v>
      </c>
      <c r="V613">
        <v>14.98</v>
      </c>
    </row>
    <row r="614" spans="1:22">
      <c r="A614" s="1">
        <v>44356</v>
      </c>
      <c r="B614">
        <v>31.85</v>
      </c>
      <c r="C614" s="1">
        <v>44356</v>
      </c>
      <c r="D614">
        <v>30.14</v>
      </c>
      <c r="E614" s="1">
        <v>44356</v>
      </c>
      <c r="F614">
        <v>63.61</v>
      </c>
      <c r="G614" s="1">
        <v>44356</v>
      </c>
      <c r="H614">
        <v>34.909999999999997</v>
      </c>
      <c r="I614" s="1">
        <v>44356</v>
      </c>
      <c r="J614">
        <v>37.159999999999997</v>
      </c>
      <c r="K614" s="1">
        <v>44356</v>
      </c>
      <c r="L614">
        <v>21.86</v>
      </c>
      <c r="M614" s="1">
        <v>44356</v>
      </c>
      <c r="N614">
        <v>25.12</v>
      </c>
      <c r="O614" s="1">
        <v>44356</v>
      </c>
      <c r="P614">
        <v>18.96</v>
      </c>
      <c r="Q614" s="1">
        <v>44356</v>
      </c>
      <c r="R614">
        <v>27.9</v>
      </c>
      <c r="S614" s="30">
        <v>44356</v>
      </c>
      <c r="T614" s="3">
        <v>11.91</v>
      </c>
      <c r="U614" s="1">
        <v>44356</v>
      </c>
      <c r="V614">
        <v>14.93</v>
      </c>
    </row>
    <row r="615" spans="1:22">
      <c r="A615" s="1">
        <v>44357</v>
      </c>
      <c r="B615">
        <v>31.88</v>
      </c>
      <c r="C615" s="1">
        <v>44357</v>
      </c>
      <c r="D615">
        <v>30.176200000000001</v>
      </c>
      <c r="E615" s="1">
        <v>44357</v>
      </c>
      <c r="F615">
        <v>63.74</v>
      </c>
      <c r="G615" s="1">
        <v>44357</v>
      </c>
      <c r="H615">
        <v>34.97</v>
      </c>
      <c r="I615" s="1">
        <v>44357</v>
      </c>
      <c r="J615">
        <v>37.409999999999997</v>
      </c>
      <c r="K615" s="1">
        <v>44357</v>
      </c>
      <c r="L615">
        <v>21.87</v>
      </c>
      <c r="M615" s="1">
        <v>44357</v>
      </c>
      <c r="N615">
        <v>25.2</v>
      </c>
      <c r="O615" s="1">
        <v>44357</v>
      </c>
      <c r="P615">
        <v>18.920000000000002</v>
      </c>
      <c r="Q615" s="1">
        <v>44357</v>
      </c>
      <c r="R615">
        <v>27.92</v>
      </c>
      <c r="S615" s="30">
        <v>44357</v>
      </c>
      <c r="T615" s="3">
        <v>11.92</v>
      </c>
      <c r="U615" s="1">
        <v>44357</v>
      </c>
      <c r="V615">
        <v>15.05</v>
      </c>
    </row>
    <row r="616" spans="1:22">
      <c r="A616" s="1">
        <v>44358</v>
      </c>
      <c r="B616">
        <v>31.88</v>
      </c>
      <c r="C616" s="1">
        <v>44358</v>
      </c>
      <c r="D616">
        <v>30.317799999999998</v>
      </c>
      <c r="E616" s="1">
        <v>44358</v>
      </c>
      <c r="F616">
        <v>64.22</v>
      </c>
      <c r="G616" s="1">
        <v>44358</v>
      </c>
      <c r="H616">
        <v>35.24</v>
      </c>
      <c r="I616" s="1">
        <v>44358</v>
      </c>
      <c r="J616">
        <v>37.380000000000003</v>
      </c>
      <c r="K616" s="1">
        <v>44358</v>
      </c>
      <c r="L616">
        <v>21.89</v>
      </c>
      <c r="M616" s="1">
        <v>44358</v>
      </c>
      <c r="N616">
        <v>25.26</v>
      </c>
      <c r="O616" s="1">
        <v>44358</v>
      </c>
      <c r="P616">
        <v>18.989999999999998</v>
      </c>
      <c r="Q616" s="1">
        <v>44358</v>
      </c>
      <c r="R616">
        <v>27.91</v>
      </c>
      <c r="S616" s="30">
        <v>44358</v>
      </c>
      <c r="T616" s="3">
        <v>11.92</v>
      </c>
      <c r="U616" s="1">
        <v>44358</v>
      </c>
      <c r="V616">
        <v>15.17</v>
      </c>
    </row>
    <row r="617" spans="1:22">
      <c r="A617" s="1">
        <v>44361</v>
      </c>
      <c r="B617">
        <v>31.82</v>
      </c>
      <c r="C617" s="1">
        <v>44361</v>
      </c>
      <c r="D617">
        <v>30.41</v>
      </c>
      <c r="E617" s="1">
        <v>44361</v>
      </c>
      <c r="F617">
        <v>64.260000000000005</v>
      </c>
      <c r="G617" s="1">
        <v>44361</v>
      </c>
      <c r="H617">
        <v>35.24</v>
      </c>
      <c r="I617" s="1">
        <v>44361</v>
      </c>
      <c r="J617">
        <v>37.659999999999997</v>
      </c>
      <c r="K617" s="1">
        <v>44361</v>
      </c>
      <c r="L617">
        <v>21.85</v>
      </c>
      <c r="M617" s="1">
        <v>44361</v>
      </c>
      <c r="N617">
        <v>25.16</v>
      </c>
      <c r="O617" s="1">
        <v>44361</v>
      </c>
      <c r="P617">
        <v>19.010000000000002</v>
      </c>
      <c r="Q617" s="1">
        <v>44361</v>
      </c>
      <c r="R617">
        <v>27.9</v>
      </c>
      <c r="S617" s="30">
        <v>44361</v>
      </c>
      <c r="T617" s="3">
        <v>11.91</v>
      </c>
      <c r="U617" s="1">
        <v>44361</v>
      </c>
      <c r="V617">
        <v>15.17</v>
      </c>
    </row>
    <row r="618" spans="1:22">
      <c r="A618" s="1">
        <v>44362</v>
      </c>
      <c r="B618">
        <v>31.89</v>
      </c>
      <c r="C618" s="1">
        <v>44362</v>
      </c>
      <c r="D618">
        <v>30.5626</v>
      </c>
      <c r="E618" s="1">
        <v>44362</v>
      </c>
      <c r="F618">
        <v>64.364999999999995</v>
      </c>
      <c r="G618" s="1">
        <v>44362</v>
      </c>
      <c r="H618">
        <v>35.380000000000003</v>
      </c>
      <c r="I618" s="1">
        <v>44362</v>
      </c>
      <c r="J618">
        <v>37.4</v>
      </c>
      <c r="K618" s="1">
        <v>44362</v>
      </c>
      <c r="L618">
        <v>21.88</v>
      </c>
      <c r="M618" s="1">
        <v>44362</v>
      </c>
      <c r="N618">
        <v>25.19</v>
      </c>
      <c r="O618" s="1">
        <v>44362</v>
      </c>
      <c r="P618">
        <v>18.989999999999998</v>
      </c>
      <c r="Q618" s="1">
        <v>44362</v>
      </c>
      <c r="R618">
        <v>27.88</v>
      </c>
      <c r="S618" s="30">
        <v>44362</v>
      </c>
      <c r="T618" s="3">
        <v>11.92</v>
      </c>
      <c r="U618" s="1">
        <v>44362</v>
      </c>
      <c r="V618">
        <v>15.12</v>
      </c>
    </row>
    <row r="619" spans="1:22">
      <c r="A619" s="1">
        <v>44363</v>
      </c>
      <c r="B619">
        <v>31.8</v>
      </c>
      <c r="C619" s="1">
        <v>44363</v>
      </c>
      <c r="D619">
        <v>30.57</v>
      </c>
      <c r="E619" s="1">
        <v>44363</v>
      </c>
      <c r="F619">
        <v>64.39</v>
      </c>
      <c r="G619" s="1">
        <v>44363</v>
      </c>
      <c r="H619">
        <v>35.32</v>
      </c>
      <c r="I619" s="1">
        <v>44363</v>
      </c>
      <c r="J619">
        <v>37.119999999999997</v>
      </c>
      <c r="K619" s="1">
        <v>44363</v>
      </c>
      <c r="L619">
        <v>21.795000000000002</v>
      </c>
      <c r="M619" s="1">
        <v>44363</v>
      </c>
      <c r="N619">
        <v>25.114999999999998</v>
      </c>
      <c r="O619" s="1">
        <v>44363</v>
      </c>
      <c r="P619">
        <v>18.97</v>
      </c>
      <c r="Q619" s="1">
        <v>44363</v>
      </c>
      <c r="R619">
        <v>27.83</v>
      </c>
      <c r="S619" s="30">
        <v>44363</v>
      </c>
      <c r="T619" s="3">
        <v>11.89</v>
      </c>
      <c r="U619" s="1">
        <v>44363</v>
      </c>
      <c r="V619">
        <v>15.06</v>
      </c>
    </row>
    <row r="620" spans="1:22">
      <c r="A620" s="1">
        <v>44364</v>
      </c>
      <c r="B620">
        <v>31.88</v>
      </c>
      <c r="C620" s="1">
        <v>44364</v>
      </c>
      <c r="D620">
        <v>30.515499999999999</v>
      </c>
      <c r="E620" s="1">
        <v>44364</v>
      </c>
      <c r="F620">
        <v>64.930000000000007</v>
      </c>
      <c r="G620" s="1">
        <v>44364</v>
      </c>
      <c r="H620">
        <v>35.340000000000003</v>
      </c>
      <c r="I620" s="1">
        <v>44364</v>
      </c>
      <c r="J620">
        <v>37.659999999999997</v>
      </c>
      <c r="K620" s="1">
        <v>44364</v>
      </c>
      <c r="L620">
        <v>21.87</v>
      </c>
      <c r="M620" s="1">
        <v>44364</v>
      </c>
      <c r="N620">
        <v>25.24</v>
      </c>
      <c r="O620" s="1">
        <v>44364</v>
      </c>
      <c r="P620">
        <v>18.97</v>
      </c>
      <c r="Q620" s="1">
        <v>44364</v>
      </c>
      <c r="R620">
        <v>27.84</v>
      </c>
      <c r="S620" s="30">
        <v>44364</v>
      </c>
      <c r="T620" s="3">
        <v>11.92</v>
      </c>
      <c r="U620" s="1">
        <v>44364</v>
      </c>
      <c r="V620">
        <v>15.19</v>
      </c>
    </row>
    <row r="621" spans="1:22">
      <c r="A621" s="1">
        <v>44365</v>
      </c>
      <c r="B621">
        <v>31.99</v>
      </c>
      <c r="C621" s="1">
        <v>44365</v>
      </c>
      <c r="D621">
        <v>30.31</v>
      </c>
      <c r="E621" s="1">
        <v>44365</v>
      </c>
      <c r="F621">
        <v>64.45</v>
      </c>
      <c r="G621" s="1">
        <v>44365</v>
      </c>
      <c r="H621">
        <v>34.97</v>
      </c>
      <c r="I621" s="1">
        <v>44365</v>
      </c>
      <c r="J621">
        <v>37.6</v>
      </c>
      <c r="K621" s="1">
        <v>44365</v>
      </c>
      <c r="L621">
        <v>21.89</v>
      </c>
      <c r="M621" s="1">
        <v>44365</v>
      </c>
      <c r="N621">
        <v>25.4</v>
      </c>
      <c r="O621" s="1">
        <v>44365</v>
      </c>
      <c r="P621">
        <v>18.97</v>
      </c>
      <c r="Q621" s="1">
        <v>44365</v>
      </c>
      <c r="R621">
        <v>27.81</v>
      </c>
      <c r="S621" s="30">
        <v>44365</v>
      </c>
      <c r="T621" s="3">
        <v>11.95</v>
      </c>
      <c r="U621" s="1">
        <v>44365</v>
      </c>
      <c r="V621">
        <v>15.19</v>
      </c>
    </row>
    <row r="622" spans="1:22">
      <c r="A622" s="1">
        <v>44368</v>
      </c>
      <c r="B622">
        <v>31.89</v>
      </c>
      <c r="C622" s="1">
        <v>44368</v>
      </c>
      <c r="D622">
        <v>30.53</v>
      </c>
      <c r="E622" s="1">
        <v>44368</v>
      </c>
      <c r="F622">
        <v>64.98</v>
      </c>
      <c r="G622" s="1">
        <v>44368</v>
      </c>
      <c r="H622">
        <v>35.15</v>
      </c>
      <c r="I622" s="1">
        <v>44368</v>
      </c>
      <c r="J622">
        <v>37.54</v>
      </c>
      <c r="K622" s="1">
        <v>44368</v>
      </c>
      <c r="L622">
        <v>21.89</v>
      </c>
      <c r="M622" s="1">
        <v>44368</v>
      </c>
      <c r="N622">
        <v>25.25</v>
      </c>
      <c r="O622" s="1">
        <v>44368</v>
      </c>
      <c r="P622">
        <v>18.97</v>
      </c>
      <c r="Q622" s="1">
        <v>44368</v>
      </c>
      <c r="R622">
        <v>27.79</v>
      </c>
      <c r="S622" s="30">
        <v>44368</v>
      </c>
      <c r="T622" s="3">
        <v>11.92</v>
      </c>
      <c r="U622" s="1">
        <v>44368</v>
      </c>
      <c r="V622">
        <v>15.25</v>
      </c>
    </row>
    <row r="623" spans="1:22">
      <c r="A623" s="1">
        <v>44369</v>
      </c>
      <c r="B623">
        <v>31.93</v>
      </c>
      <c r="C623" s="1">
        <v>44369</v>
      </c>
      <c r="D623">
        <v>30.562799999999999</v>
      </c>
      <c r="E623" s="1">
        <v>44369</v>
      </c>
      <c r="F623">
        <v>65.02</v>
      </c>
      <c r="G623" s="1">
        <v>44369</v>
      </c>
      <c r="H623">
        <v>34.94</v>
      </c>
      <c r="I623" s="1">
        <v>44369</v>
      </c>
      <c r="J623">
        <v>37.21</v>
      </c>
      <c r="K623" s="1">
        <v>44369</v>
      </c>
      <c r="L623">
        <v>21.91</v>
      </c>
      <c r="M623" s="1">
        <v>44369</v>
      </c>
      <c r="N623">
        <v>25.27</v>
      </c>
      <c r="O623" s="1">
        <v>44369</v>
      </c>
      <c r="P623">
        <v>18.98</v>
      </c>
      <c r="Q623" s="1">
        <v>44369</v>
      </c>
      <c r="R623">
        <v>27.82</v>
      </c>
      <c r="S623" s="30">
        <v>44369</v>
      </c>
      <c r="T623" s="3">
        <v>11.93</v>
      </c>
      <c r="U623" s="1">
        <v>44369</v>
      </c>
      <c r="V623">
        <v>15.13</v>
      </c>
    </row>
    <row r="624" spans="1:22">
      <c r="A624" s="1">
        <v>44370</v>
      </c>
      <c r="B624">
        <v>31.95</v>
      </c>
      <c r="C624" s="1">
        <v>44370</v>
      </c>
      <c r="D624">
        <v>30.4879</v>
      </c>
      <c r="E624" s="1">
        <v>44370</v>
      </c>
      <c r="F624">
        <v>64.959999999999994</v>
      </c>
      <c r="G624" s="1">
        <v>44370</v>
      </c>
      <c r="H624">
        <v>34.83</v>
      </c>
      <c r="I624" s="1">
        <v>44370</v>
      </c>
      <c r="J624">
        <v>37.43</v>
      </c>
      <c r="K624" s="1">
        <v>44370</v>
      </c>
      <c r="L624">
        <v>21.89</v>
      </c>
      <c r="M624" s="1">
        <v>44370</v>
      </c>
      <c r="N624">
        <v>25.24</v>
      </c>
      <c r="O624" s="1">
        <v>44370</v>
      </c>
      <c r="P624">
        <v>18.98</v>
      </c>
      <c r="Q624" s="1">
        <v>44370</v>
      </c>
      <c r="R624">
        <v>27.83</v>
      </c>
      <c r="S624" s="30">
        <v>44370</v>
      </c>
      <c r="T624" s="3">
        <v>11.92</v>
      </c>
      <c r="U624" s="1">
        <v>44370</v>
      </c>
      <c r="V624">
        <v>15.16</v>
      </c>
    </row>
    <row r="625" spans="1:22">
      <c r="A625" s="1">
        <v>44371</v>
      </c>
      <c r="B625">
        <v>31.91</v>
      </c>
      <c r="C625" s="1">
        <v>44371</v>
      </c>
      <c r="D625">
        <v>30.5669</v>
      </c>
      <c r="E625" s="1">
        <v>44371</v>
      </c>
      <c r="F625">
        <v>65.11</v>
      </c>
      <c r="G625" s="1">
        <v>44371</v>
      </c>
      <c r="H625">
        <v>34.619999999999997</v>
      </c>
      <c r="I625" s="1">
        <v>44371</v>
      </c>
      <c r="J625">
        <v>37.69</v>
      </c>
      <c r="K625" s="1">
        <v>44371</v>
      </c>
      <c r="L625">
        <v>21.87</v>
      </c>
      <c r="M625" s="1">
        <v>44371</v>
      </c>
      <c r="N625">
        <v>25.22</v>
      </c>
      <c r="O625" s="1">
        <v>44371</v>
      </c>
      <c r="P625">
        <v>18.93</v>
      </c>
      <c r="Q625" s="1">
        <v>44371</v>
      </c>
      <c r="R625">
        <v>27.79</v>
      </c>
      <c r="S625" s="30">
        <v>44371</v>
      </c>
      <c r="T625" s="3">
        <v>11.94</v>
      </c>
      <c r="U625" s="1">
        <v>44371</v>
      </c>
      <c r="V625">
        <v>15.32</v>
      </c>
    </row>
    <row r="626" spans="1:22">
      <c r="A626" s="1">
        <v>44372</v>
      </c>
      <c r="B626">
        <v>31.81</v>
      </c>
      <c r="C626" s="1">
        <v>44372</v>
      </c>
      <c r="D626">
        <v>30.6248</v>
      </c>
      <c r="E626" s="1">
        <v>44372</v>
      </c>
      <c r="F626">
        <v>65.19</v>
      </c>
      <c r="G626" s="1">
        <v>44372</v>
      </c>
      <c r="H626">
        <v>34.72</v>
      </c>
      <c r="I626" s="1">
        <v>44372</v>
      </c>
      <c r="J626">
        <v>37.909999999999997</v>
      </c>
      <c r="K626" s="1">
        <v>44372</v>
      </c>
      <c r="L626">
        <v>21.81</v>
      </c>
      <c r="M626" s="1">
        <v>44372</v>
      </c>
      <c r="N626">
        <v>25.18</v>
      </c>
      <c r="O626" s="1">
        <v>44372</v>
      </c>
      <c r="P626">
        <v>18.98</v>
      </c>
      <c r="Q626" s="1">
        <v>44372</v>
      </c>
      <c r="R626">
        <v>27.77</v>
      </c>
      <c r="S626" s="30">
        <v>44372</v>
      </c>
      <c r="T626" s="3">
        <v>11.9</v>
      </c>
      <c r="U626" s="1">
        <v>44372</v>
      </c>
      <c r="V626">
        <v>15.43</v>
      </c>
    </row>
    <row r="627" spans="1:22">
      <c r="A627" s="1">
        <v>44375</v>
      </c>
      <c r="B627">
        <v>31.85</v>
      </c>
      <c r="C627" s="1">
        <v>44375</v>
      </c>
      <c r="D627">
        <v>30.479500000000002</v>
      </c>
      <c r="E627" s="1">
        <v>44375</v>
      </c>
      <c r="F627">
        <v>65.599999999999994</v>
      </c>
      <c r="G627" s="1">
        <v>44375</v>
      </c>
      <c r="H627">
        <v>34.630000000000003</v>
      </c>
      <c r="I627" s="1">
        <v>44375</v>
      </c>
      <c r="J627">
        <v>38.119999999999997</v>
      </c>
      <c r="K627" s="1">
        <v>44375</v>
      </c>
      <c r="L627">
        <v>21.85</v>
      </c>
      <c r="M627" s="1">
        <v>44375</v>
      </c>
      <c r="N627">
        <v>25.27</v>
      </c>
      <c r="O627" s="1">
        <v>44375</v>
      </c>
      <c r="P627">
        <v>18.98</v>
      </c>
      <c r="Q627" s="1">
        <v>44375</v>
      </c>
      <c r="R627">
        <v>27.78</v>
      </c>
      <c r="S627" s="30">
        <v>44375</v>
      </c>
      <c r="T627" s="3">
        <v>11.92</v>
      </c>
      <c r="U627" s="1">
        <v>44375</v>
      </c>
      <c r="V627">
        <v>15.5</v>
      </c>
    </row>
    <row r="628" spans="1:22">
      <c r="A628" s="1">
        <v>44376</v>
      </c>
      <c r="B628">
        <v>31.84</v>
      </c>
      <c r="C628" s="1">
        <v>44376</v>
      </c>
      <c r="D628">
        <v>30.563500000000001</v>
      </c>
      <c r="E628" s="1">
        <v>44376</v>
      </c>
      <c r="F628">
        <v>65.849999999999994</v>
      </c>
      <c r="G628" s="1">
        <v>44376</v>
      </c>
      <c r="H628">
        <v>34.76</v>
      </c>
      <c r="I628" s="1">
        <v>44376</v>
      </c>
      <c r="J628">
        <v>38.25</v>
      </c>
      <c r="K628" s="1">
        <v>44376</v>
      </c>
      <c r="L628">
        <v>21.84</v>
      </c>
      <c r="M628" s="1">
        <v>44376</v>
      </c>
      <c r="N628">
        <v>25.3</v>
      </c>
      <c r="O628" s="1">
        <v>44376</v>
      </c>
      <c r="P628">
        <v>18.98</v>
      </c>
      <c r="Q628" s="1">
        <v>44376</v>
      </c>
      <c r="R628">
        <v>27.76</v>
      </c>
      <c r="S628" s="30">
        <v>44376</v>
      </c>
      <c r="T628" s="3">
        <v>11.92</v>
      </c>
      <c r="U628" s="1">
        <v>44376</v>
      </c>
      <c r="V628">
        <v>15.59</v>
      </c>
    </row>
    <row r="629" spans="1:22">
      <c r="A629" s="1">
        <v>44377</v>
      </c>
      <c r="B629">
        <v>31.92</v>
      </c>
      <c r="C629" s="1">
        <v>44377</v>
      </c>
      <c r="D629">
        <v>30.535299999999999</v>
      </c>
      <c r="E629" s="1">
        <v>44377</v>
      </c>
      <c r="F629">
        <v>65.989999999999995</v>
      </c>
      <c r="G629" s="1">
        <v>44377</v>
      </c>
      <c r="H629">
        <v>34.5</v>
      </c>
      <c r="I629" s="1">
        <v>44377</v>
      </c>
      <c r="J629">
        <v>38.03</v>
      </c>
      <c r="K629" s="1">
        <v>44377</v>
      </c>
      <c r="L629">
        <v>21.89</v>
      </c>
      <c r="M629" s="1">
        <v>44377</v>
      </c>
      <c r="N629">
        <v>25.34</v>
      </c>
      <c r="O629" s="1">
        <v>44377</v>
      </c>
      <c r="P629">
        <v>19.02</v>
      </c>
      <c r="Q629" s="1">
        <v>44377</v>
      </c>
      <c r="R629">
        <v>27.76</v>
      </c>
      <c r="S629" s="30">
        <v>44377</v>
      </c>
      <c r="T629" s="3">
        <v>11.92</v>
      </c>
      <c r="U629" s="1">
        <v>44377</v>
      </c>
      <c r="V629">
        <v>15.56</v>
      </c>
    </row>
    <row r="630" spans="1:22">
      <c r="A630" s="1">
        <v>44379</v>
      </c>
      <c r="B630">
        <v>31.92</v>
      </c>
      <c r="C630" s="1">
        <v>44379</v>
      </c>
      <c r="D630">
        <v>30.61</v>
      </c>
      <c r="E630" s="1">
        <v>44379</v>
      </c>
      <c r="F630">
        <v>66.42</v>
      </c>
      <c r="G630" s="1">
        <v>44379</v>
      </c>
      <c r="H630">
        <v>34.51</v>
      </c>
      <c r="I630" s="1">
        <v>44379</v>
      </c>
      <c r="J630">
        <v>37.46</v>
      </c>
      <c r="K630" s="1">
        <v>44379</v>
      </c>
      <c r="L630">
        <v>21.9</v>
      </c>
      <c r="M630" s="1">
        <v>44379</v>
      </c>
      <c r="N630">
        <v>25.37</v>
      </c>
      <c r="O630" s="1">
        <v>44379</v>
      </c>
      <c r="P630">
        <v>19.010000000000002</v>
      </c>
      <c r="Q630" s="1">
        <v>44379</v>
      </c>
      <c r="R630">
        <v>27.78</v>
      </c>
      <c r="S630" s="30">
        <v>44379</v>
      </c>
      <c r="T630" s="3">
        <v>11.93</v>
      </c>
      <c r="U630" s="1">
        <v>44379</v>
      </c>
      <c r="V630">
        <v>15.36</v>
      </c>
    </row>
    <row r="631" spans="1:22">
      <c r="A631" s="1">
        <v>44382</v>
      </c>
      <c r="B631">
        <v>31.87</v>
      </c>
      <c r="C631" s="1">
        <v>44382</v>
      </c>
      <c r="D631">
        <v>30.7104</v>
      </c>
      <c r="E631" s="1">
        <v>44382</v>
      </c>
      <c r="F631">
        <v>66.540000000000006</v>
      </c>
      <c r="G631" s="1">
        <v>44382</v>
      </c>
      <c r="H631">
        <v>34.71</v>
      </c>
      <c r="I631" s="1">
        <v>44382</v>
      </c>
      <c r="J631">
        <v>37.22</v>
      </c>
      <c r="K631" s="1">
        <v>44382</v>
      </c>
      <c r="L631">
        <v>21.89</v>
      </c>
      <c r="M631" s="1">
        <v>44382</v>
      </c>
      <c r="N631">
        <v>25.43</v>
      </c>
      <c r="O631" s="1">
        <v>44382</v>
      </c>
      <c r="P631">
        <v>18.899999999999999</v>
      </c>
      <c r="Q631" s="1">
        <v>44382</v>
      </c>
      <c r="R631">
        <v>27.77</v>
      </c>
      <c r="S631" s="30">
        <v>44382</v>
      </c>
      <c r="T631" s="3">
        <v>11.92</v>
      </c>
      <c r="U631" s="1">
        <v>44382</v>
      </c>
      <c r="V631">
        <v>15.37</v>
      </c>
    </row>
    <row r="632" spans="1:22">
      <c r="A632" s="1">
        <v>44383</v>
      </c>
      <c r="B632">
        <v>31.98</v>
      </c>
      <c r="C632" s="1">
        <v>44383</v>
      </c>
      <c r="D632">
        <v>30.7685</v>
      </c>
      <c r="E632" s="1">
        <v>44383</v>
      </c>
      <c r="F632">
        <v>67.05</v>
      </c>
      <c r="G632" s="1">
        <v>44383</v>
      </c>
      <c r="H632">
        <v>34.72</v>
      </c>
      <c r="I632" s="1">
        <v>44383</v>
      </c>
      <c r="J632">
        <v>37.159999999999997</v>
      </c>
      <c r="K632" s="1">
        <v>44383</v>
      </c>
      <c r="L632">
        <v>21.97</v>
      </c>
      <c r="M632" s="1">
        <v>44383</v>
      </c>
      <c r="N632">
        <v>25.5</v>
      </c>
      <c r="O632" s="1">
        <v>44383</v>
      </c>
      <c r="P632">
        <v>19.09</v>
      </c>
      <c r="Q632" s="1">
        <v>44383</v>
      </c>
      <c r="R632">
        <v>27.77</v>
      </c>
      <c r="S632" s="30">
        <v>44383</v>
      </c>
      <c r="T632" s="3">
        <v>11.96</v>
      </c>
      <c r="U632" s="1">
        <v>44383</v>
      </c>
      <c r="V632">
        <v>15.35</v>
      </c>
    </row>
    <row r="633" spans="1:22">
      <c r="A633" s="1">
        <v>44384</v>
      </c>
      <c r="B633">
        <v>32.07</v>
      </c>
      <c r="C633" s="1">
        <v>44384</v>
      </c>
      <c r="D633">
        <v>30.774999999999999</v>
      </c>
      <c r="E633" s="1">
        <v>44384</v>
      </c>
      <c r="F633">
        <v>67.39</v>
      </c>
      <c r="G633" s="1">
        <v>44384</v>
      </c>
      <c r="H633">
        <v>34.93</v>
      </c>
      <c r="I633" s="1">
        <v>44384</v>
      </c>
      <c r="J633">
        <v>37.32</v>
      </c>
      <c r="K633" s="1">
        <v>44384</v>
      </c>
      <c r="L633">
        <v>21.98</v>
      </c>
      <c r="M633" s="1">
        <v>44384</v>
      </c>
      <c r="N633">
        <v>25.58</v>
      </c>
      <c r="O633" s="1">
        <v>44384</v>
      </c>
      <c r="P633">
        <v>18.96</v>
      </c>
      <c r="Q633" s="1">
        <v>44384</v>
      </c>
      <c r="R633">
        <v>27.79</v>
      </c>
      <c r="S633" s="30">
        <v>44384</v>
      </c>
      <c r="T633" s="3">
        <v>11.99</v>
      </c>
      <c r="U633" s="1">
        <v>44384</v>
      </c>
      <c r="V633">
        <v>15.43</v>
      </c>
    </row>
    <row r="634" spans="1:22">
      <c r="A634" s="1">
        <v>44385</v>
      </c>
      <c r="B634">
        <v>32.119999999999997</v>
      </c>
      <c r="C634" s="1">
        <v>44385</v>
      </c>
      <c r="D634">
        <v>30.42</v>
      </c>
      <c r="E634" s="1">
        <v>44385</v>
      </c>
      <c r="F634">
        <v>67.05</v>
      </c>
      <c r="G634" s="1">
        <v>44385</v>
      </c>
      <c r="H634">
        <v>34.707999999999998</v>
      </c>
      <c r="I634" s="1">
        <v>44385</v>
      </c>
      <c r="J634">
        <v>36.68</v>
      </c>
      <c r="K634" s="1">
        <v>44385</v>
      </c>
      <c r="L634">
        <v>22</v>
      </c>
      <c r="M634" s="1">
        <v>44385</v>
      </c>
      <c r="N634">
        <v>25.6</v>
      </c>
      <c r="O634" s="1">
        <v>44385</v>
      </c>
      <c r="P634">
        <v>18.989999999999998</v>
      </c>
      <c r="Q634" s="1">
        <v>44385</v>
      </c>
      <c r="R634">
        <v>27.79</v>
      </c>
      <c r="S634" s="30">
        <v>44385</v>
      </c>
      <c r="T634" s="3">
        <v>12.01</v>
      </c>
      <c r="U634" s="1">
        <v>44385</v>
      </c>
      <c r="V634">
        <v>15.2</v>
      </c>
    </row>
    <row r="635" spans="1:22">
      <c r="A635" s="1">
        <v>44386</v>
      </c>
      <c r="B635">
        <v>31.96</v>
      </c>
      <c r="C635" s="1">
        <v>44386</v>
      </c>
      <c r="D635">
        <v>30.71</v>
      </c>
      <c r="E635" s="1">
        <v>44386</v>
      </c>
      <c r="F635">
        <v>67.400000000000006</v>
      </c>
      <c r="G635" s="1">
        <v>44386</v>
      </c>
      <c r="H635">
        <v>34.96</v>
      </c>
      <c r="I635" s="1">
        <v>44386</v>
      </c>
      <c r="J635">
        <v>37.06</v>
      </c>
      <c r="K635" s="1">
        <v>44386</v>
      </c>
      <c r="L635">
        <v>21.91</v>
      </c>
      <c r="M635" s="1">
        <v>44386</v>
      </c>
      <c r="N635">
        <v>25.47</v>
      </c>
      <c r="O635" s="1">
        <v>44386</v>
      </c>
      <c r="P635">
        <v>18.98</v>
      </c>
      <c r="Q635" s="1">
        <v>44386</v>
      </c>
      <c r="R635">
        <v>27.78</v>
      </c>
      <c r="S635" s="30">
        <v>44386</v>
      </c>
      <c r="T635" s="3">
        <v>11.95</v>
      </c>
      <c r="U635" s="1">
        <v>44386</v>
      </c>
      <c r="V635">
        <v>15.25</v>
      </c>
    </row>
    <row r="636" spans="1:22">
      <c r="A636" s="1">
        <v>44389</v>
      </c>
      <c r="B636">
        <v>32</v>
      </c>
      <c r="C636" s="1">
        <v>44389</v>
      </c>
      <c r="D636">
        <v>30.69</v>
      </c>
      <c r="E636" s="1">
        <v>44389</v>
      </c>
      <c r="F636">
        <v>67.64</v>
      </c>
      <c r="G636" s="1">
        <v>44389</v>
      </c>
      <c r="H636">
        <v>35.14</v>
      </c>
      <c r="I636" s="1">
        <v>44389</v>
      </c>
      <c r="J636">
        <v>37.119999999999997</v>
      </c>
      <c r="K636" s="1">
        <v>44389</v>
      </c>
      <c r="L636">
        <v>21.93</v>
      </c>
      <c r="M636" s="1">
        <v>44389</v>
      </c>
      <c r="N636">
        <v>25.47</v>
      </c>
      <c r="O636" s="1">
        <v>44389</v>
      </c>
      <c r="P636">
        <v>19.02</v>
      </c>
      <c r="Q636" s="1">
        <v>44389</v>
      </c>
      <c r="R636">
        <v>27.79</v>
      </c>
      <c r="S636" s="30">
        <v>44389</v>
      </c>
      <c r="T636" s="3">
        <v>11.96</v>
      </c>
      <c r="U636" s="1">
        <v>44389</v>
      </c>
      <c r="V636">
        <v>15.29</v>
      </c>
    </row>
    <row r="637" spans="1:22">
      <c r="A637" s="1">
        <v>44390</v>
      </c>
      <c r="B637">
        <v>31.85</v>
      </c>
      <c r="C637" s="1">
        <v>44390</v>
      </c>
      <c r="D637">
        <v>30.79</v>
      </c>
      <c r="E637" s="1">
        <v>44390</v>
      </c>
      <c r="F637">
        <v>67.73</v>
      </c>
      <c r="G637" s="1">
        <v>44390</v>
      </c>
      <c r="H637">
        <v>35.119999999999997</v>
      </c>
      <c r="I637" s="1">
        <v>44390</v>
      </c>
      <c r="J637">
        <v>37.380000000000003</v>
      </c>
      <c r="K637" s="1">
        <v>44390</v>
      </c>
      <c r="L637">
        <v>21.91</v>
      </c>
      <c r="M637" s="1">
        <v>44390</v>
      </c>
      <c r="N637">
        <v>25.38</v>
      </c>
      <c r="O637" s="1">
        <v>44390</v>
      </c>
      <c r="P637">
        <v>19.010000000000002</v>
      </c>
      <c r="Q637" s="1">
        <v>44390</v>
      </c>
      <c r="R637">
        <v>27.78</v>
      </c>
      <c r="S637" s="30">
        <v>44390</v>
      </c>
      <c r="T637" s="3">
        <v>11.94</v>
      </c>
      <c r="U637" s="1">
        <v>44390</v>
      </c>
      <c r="V637">
        <v>15.4</v>
      </c>
    </row>
    <row r="638" spans="1:22">
      <c r="A638" s="1">
        <v>44391</v>
      </c>
      <c r="B638">
        <v>32.04</v>
      </c>
      <c r="C638" s="1">
        <v>44391</v>
      </c>
      <c r="D638">
        <v>30.59</v>
      </c>
      <c r="E638" s="1">
        <v>44391</v>
      </c>
      <c r="F638">
        <v>67.760000000000005</v>
      </c>
      <c r="G638" s="1">
        <v>44391</v>
      </c>
      <c r="H638">
        <v>35.17</v>
      </c>
      <c r="I638" s="1">
        <v>44391</v>
      </c>
      <c r="J638">
        <v>37.47</v>
      </c>
      <c r="K638" s="1">
        <v>44391</v>
      </c>
      <c r="L638">
        <v>21.96</v>
      </c>
      <c r="M638" s="1">
        <v>44391</v>
      </c>
      <c r="N638">
        <v>25.484999999999999</v>
      </c>
      <c r="O638" s="1">
        <v>44391</v>
      </c>
      <c r="P638">
        <v>19.010000000000002</v>
      </c>
      <c r="Q638" s="1">
        <v>44391</v>
      </c>
      <c r="R638">
        <v>27.8</v>
      </c>
      <c r="S638" s="30">
        <v>44391</v>
      </c>
      <c r="T638" s="3">
        <v>11.97</v>
      </c>
      <c r="U638" s="1">
        <v>44391</v>
      </c>
      <c r="V638">
        <v>15.43</v>
      </c>
    </row>
    <row r="639" spans="1:22">
      <c r="A639" s="1">
        <v>44392</v>
      </c>
      <c r="B639">
        <v>32.11</v>
      </c>
      <c r="C639" s="1">
        <v>44392</v>
      </c>
      <c r="D639">
        <v>30.69</v>
      </c>
      <c r="E639" s="1">
        <v>44392</v>
      </c>
      <c r="F639">
        <v>68.03</v>
      </c>
      <c r="G639" s="1">
        <v>44392</v>
      </c>
      <c r="H639">
        <v>35.08</v>
      </c>
      <c r="I639" s="1">
        <v>44392</v>
      </c>
      <c r="J639">
        <v>37.82</v>
      </c>
      <c r="K639" s="1">
        <v>44392</v>
      </c>
      <c r="L639">
        <v>21.984999999999999</v>
      </c>
      <c r="M639" s="1">
        <v>44392</v>
      </c>
      <c r="N639">
        <v>25.55</v>
      </c>
      <c r="O639" s="1">
        <v>44392</v>
      </c>
      <c r="P639">
        <v>18.989999999999998</v>
      </c>
      <c r="Q639" s="1">
        <v>44392</v>
      </c>
      <c r="R639">
        <v>27.82</v>
      </c>
      <c r="S639" s="30">
        <v>44392</v>
      </c>
      <c r="T639" s="3">
        <v>12</v>
      </c>
      <c r="U639" s="1">
        <v>44392</v>
      </c>
      <c r="V639">
        <v>15.61</v>
      </c>
    </row>
    <row r="640" spans="1:22">
      <c r="A640" s="1">
        <v>44393</v>
      </c>
      <c r="B640">
        <v>32.15</v>
      </c>
      <c r="C640" s="1">
        <v>44393</v>
      </c>
      <c r="D640">
        <v>30.4</v>
      </c>
      <c r="E640" s="1">
        <v>44393</v>
      </c>
      <c r="F640">
        <v>67.59</v>
      </c>
      <c r="G640" s="1">
        <v>44393</v>
      </c>
      <c r="H640">
        <v>34.89</v>
      </c>
      <c r="I640" s="1">
        <v>44393</v>
      </c>
      <c r="J640">
        <v>37.520000000000003</v>
      </c>
      <c r="K640" s="1">
        <v>44393</v>
      </c>
      <c r="L640">
        <v>22.02</v>
      </c>
      <c r="M640" s="1">
        <v>44393</v>
      </c>
      <c r="N640">
        <v>25.52</v>
      </c>
      <c r="O640" s="1">
        <v>44393</v>
      </c>
      <c r="P640">
        <v>18.96</v>
      </c>
      <c r="Q640" s="1">
        <v>44393</v>
      </c>
      <c r="R640">
        <v>27.83</v>
      </c>
      <c r="S640" s="30">
        <v>44393</v>
      </c>
      <c r="T640" s="3">
        <v>12</v>
      </c>
      <c r="U640" s="1">
        <v>44393</v>
      </c>
      <c r="V640">
        <v>15.44</v>
      </c>
    </row>
    <row r="641" spans="1:22">
      <c r="A641" s="1">
        <v>44396</v>
      </c>
      <c r="B641">
        <v>32.33</v>
      </c>
      <c r="C641" s="1">
        <v>44396</v>
      </c>
      <c r="D641">
        <v>30.0259</v>
      </c>
      <c r="E641" s="1">
        <v>44396</v>
      </c>
      <c r="F641">
        <v>67.27</v>
      </c>
      <c r="G641" s="1">
        <v>44396</v>
      </c>
      <c r="H641">
        <v>34.54</v>
      </c>
      <c r="I641" s="1">
        <v>44396</v>
      </c>
      <c r="J641">
        <v>37.46</v>
      </c>
      <c r="K641" s="1">
        <v>44396</v>
      </c>
      <c r="L641">
        <v>22.12</v>
      </c>
      <c r="M641" s="1">
        <v>44396</v>
      </c>
      <c r="N641">
        <v>25.7</v>
      </c>
      <c r="O641" s="1">
        <v>44396</v>
      </c>
      <c r="P641">
        <v>18.89</v>
      </c>
      <c r="Q641" s="1">
        <v>44396</v>
      </c>
      <c r="R641">
        <v>27.86</v>
      </c>
      <c r="S641" s="30">
        <v>44396</v>
      </c>
      <c r="T641" s="3">
        <v>12.07</v>
      </c>
      <c r="U641" s="1">
        <v>44396</v>
      </c>
      <c r="V641">
        <v>15.38</v>
      </c>
    </row>
    <row r="642" spans="1:22">
      <c r="A642" s="1">
        <v>44397</v>
      </c>
      <c r="B642">
        <v>32.229999999999997</v>
      </c>
      <c r="C642" s="1">
        <v>44397</v>
      </c>
      <c r="D642">
        <v>30.32</v>
      </c>
      <c r="E642" s="1">
        <v>44397</v>
      </c>
      <c r="F642">
        <v>67.930000000000007</v>
      </c>
      <c r="G642" s="1">
        <v>44397</v>
      </c>
      <c r="H642">
        <v>34.6</v>
      </c>
      <c r="I642" s="1">
        <v>44397</v>
      </c>
      <c r="J642">
        <v>37.31</v>
      </c>
      <c r="K642" s="1">
        <v>44397</v>
      </c>
      <c r="L642">
        <v>22.08</v>
      </c>
      <c r="M642" s="1">
        <v>44397</v>
      </c>
      <c r="N642">
        <v>25.66</v>
      </c>
      <c r="O642" s="1">
        <v>44397</v>
      </c>
      <c r="P642">
        <v>18.93</v>
      </c>
      <c r="Q642" s="1">
        <v>44397</v>
      </c>
      <c r="R642">
        <v>27.88</v>
      </c>
      <c r="S642" s="30">
        <v>44397</v>
      </c>
      <c r="T642" s="3">
        <v>12.04</v>
      </c>
      <c r="U642" s="1">
        <v>44397</v>
      </c>
      <c r="V642">
        <v>15.44</v>
      </c>
    </row>
    <row r="643" spans="1:22">
      <c r="A643" s="1">
        <v>44398</v>
      </c>
      <c r="B643">
        <v>32.1</v>
      </c>
      <c r="C643" s="1">
        <v>44398</v>
      </c>
      <c r="D643">
        <v>30.54</v>
      </c>
      <c r="E643" s="1">
        <v>44398</v>
      </c>
      <c r="F643">
        <v>67.86</v>
      </c>
      <c r="G643" s="1">
        <v>44398</v>
      </c>
      <c r="H643">
        <v>34.89</v>
      </c>
      <c r="I643" s="1">
        <v>44398</v>
      </c>
      <c r="J643">
        <v>37.049999999999997</v>
      </c>
      <c r="K643" s="1">
        <v>44398</v>
      </c>
      <c r="L643">
        <v>22.02</v>
      </c>
      <c r="M643" s="1">
        <v>44398</v>
      </c>
      <c r="N643">
        <v>25.56</v>
      </c>
      <c r="O643" s="1">
        <v>44398</v>
      </c>
      <c r="P643">
        <v>19.02</v>
      </c>
      <c r="Q643" s="1">
        <v>44398</v>
      </c>
      <c r="R643">
        <v>27.87</v>
      </c>
      <c r="S643" s="30">
        <v>44398</v>
      </c>
      <c r="T643" s="3">
        <v>12</v>
      </c>
      <c r="U643" s="1">
        <v>44398</v>
      </c>
      <c r="V643">
        <v>15.35</v>
      </c>
    </row>
    <row r="644" spans="1:22">
      <c r="A644" s="1">
        <v>44399</v>
      </c>
      <c r="B644">
        <v>32.24</v>
      </c>
      <c r="C644" s="1">
        <v>44399</v>
      </c>
      <c r="D644">
        <v>30.545000000000002</v>
      </c>
      <c r="E644" s="1">
        <v>44399</v>
      </c>
      <c r="F644">
        <v>67.97</v>
      </c>
      <c r="G644" s="1">
        <v>44399</v>
      </c>
      <c r="H644">
        <v>34.909999999999997</v>
      </c>
      <c r="I644" s="1">
        <v>44399</v>
      </c>
      <c r="J644">
        <v>37.229999999999997</v>
      </c>
      <c r="K644" s="1">
        <v>44399</v>
      </c>
      <c r="L644">
        <v>22.09</v>
      </c>
      <c r="M644" s="1">
        <v>44399</v>
      </c>
      <c r="N644">
        <v>25.67</v>
      </c>
      <c r="O644" s="1">
        <v>44399</v>
      </c>
      <c r="P644">
        <v>18.89</v>
      </c>
      <c r="Q644" s="1">
        <v>44399</v>
      </c>
      <c r="R644">
        <v>27.87</v>
      </c>
      <c r="S644" s="30">
        <v>44399</v>
      </c>
      <c r="T644" s="3">
        <v>12.03</v>
      </c>
      <c r="U644" s="1">
        <v>44399</v>
      </c>
      <c r="V644">
        <v>15.43</v>
      </c>
    </row>
    <row r="645" spans="1:22">
      <c r="A645" s="1">
        <v>44400</v>
      </c>
      <c r="B645">
        <v>32.200000000000003</v>
      </c>
      <c r="C645" s="1">
        <v>44400</v>
      </c>
      <c r="D645">
        <v>30.716699999999999</v>
      </c>
      <c r="E645" s="1">
        <v>44400</v>
      </c>
      <c r="F645">
        <v>68.69</v>
      </c>
      <c r="G645" s="1">
        <v>44400</v>
      </c>
      <c r="H645">
        <v>35.19</v>
      </c>
      <c r="I645" s="1">
        <v>44400</v>
      </c>
      <c r="J645">
        <v>36.659999999999997</v>
      </c>
      <c r="K645" s="1">
        <v>44400</v>
      </c>
      <c r="L645">
        <v>22.06</v>
      </c>
      <c r="M645" s="1">
        <v>44400</v>
      </c>
      <c r="N645">
        <v>25.67</v>
      </c>
      <c r="O645" s="1">
        <v>44400</v>
      </c>
      <c r="P645">
        <v>19.02</v>
      </c>
      <c r="Q645" s="1">
        <v>44400</v>
      </c>
      <c r="R645">
        <v>27.87</v>
      </c>
      <c r="S645" s="30">
        <v>44400</v>
      </c>
      <c r="T645" s="3">
        <v>12.02</v>
      </c>
      <c r="U645" s="1">
        <v>44400</v>
      </c>
      <c r="V645">
        <v>15.3</v>
      </c>
    </row>
    <row r="646" spans="1:22">
      <c r="A646" s="1">
        <v>44403</v>
      </c>
      <c r="B646">
        <v>32.11</v>
      </c>
      <c r="C646" s="1">
        <v>44403</v>
      </c>
      <c r="D646">
        <v>30.638100000000001</v>
      </c>
      <c r="E646" s="1">
        <v>44403</v>
      </c>
      <c r="F646">
        <v>68.73</v>
      </c>
      <c r="G646" s="1">
        <v>44403</v>
      </c>
      <c r="H646">
        <v>35.15</v>
      </c>
      <c r="I646" s="1">
        <v>44403</v>
      </c>
      <c r="J646">
        <v>35.880000000000003</v>
      </c>
      <c r="K646" s="1">
        <v>44403</v>
      </c>
      <c r="L646">
        <v>21.97</v>
      </c>
      <c r="M646" s="1">
        <v>44403</v>
      </c>
      <c r="N646">
        <v>25.55</v>
      </c>
      <c r="O646" s="1">
        <v>44403</v>
      </c>
      <c r="P646">
        <v>18.899999999999999</v>
      </c>
      <c r="Q646" s="1">
        <v>44403</v>
      </c>
      <c r="R646">
        <v>27.81</v>
      </c>
      <c r="S646" s="30">
        <v>44403</v>
      </c>
      <c r="T646" s="3">
        <v>12.01</v>
      </c>
      <c r="U646" s="1">
        <v>44403</v>
      </c>
      <c r="V646">
        <v>14.98</v>
      </c>
    </row>
    <row r="647" spans="1:22">
      <c r="A647" s="1">
        <v>44404</v>
      </c>
      <c r="B647">
        <v>32.200000000000003</v>
      </c>
      <c r="C647" s="1">
        <v>44404</v>
      </c>
      <c r="D647">
        <v>30.662199999999999</v>
      </c>
      <c r="E647" s="1">
        <v>44404</v>
      </c>
      <c r="F647">
        <v>68.69</v>
      </c>
      <c r="G647" s="1">
        <v>44404</v>
      </c>
      <c r="H647">
        <v>35.15</v>
      </c>
      <c r="I647" s="1">
        <v>44404</v>
      </c>
      <c r="J647">
        <v>35.33</v>
      </c>
      <c r="K647" s="1">
        <v>44404</v>
      </c>
      <c r="L647">
        <v>22.06</v>
      </c>
      <c r="M647" s="1">
        <v>44404</v>
      </c>
      <c r="N647">
        <v>25.65</v>
      </c>
      <c r="O647" s="1">
        <v>44404</v>
      </c>
      <c r="P647">
        <v>18.899999999999999</v>
      </c>
      <c r="Q647" s="1">
        <v>44404</v>
      </c>
      <c r="R647">
        <v>27.85</v>
      </c>
      <c r="S647" s="30">
        <v>44404</v>
      </c>
      <c r="T647" s="3">
        <v>12.05</v>
      </c>
      <c r="U647" s="1">
        <v>44404</v>
      </c>
      <c r="V647">
        <v>14.69</v>
      </c>
    </row>
    <row r="648" spans="1:22">
      <c r="A648" s="1">
        <v>44405</v>
      </c>
      <c r="B648">
        <v>32.22</v>
      </c>
      <c r="C648" s="1">
        <v>44405</v>
      </c>
      <c r="D648">
        <v>30.71</v>
      </c>
      <c r="E648" s="1">
        <v>44405</v>
      </c>
      <c r="F648">
        <v>68.36</v>
      </c>
      <c r="G648" s="1">
        <v>44405</v>
      </c>
      <c r="H648">
        <v>35.155000000000001</v>
      </c>
      <c r="I648" s="1">
        <v>44405</v>
      </c>
      <c r="J648">
        <v>36.119999999999997</v>
      </c>
      <c r="K648" s="1">
        <v>44405</v>
      </c>
      <c r="L648">
        <v>22.06</v>
      </c>
      <c r="M648" s="1">
        <v>44405</v>
      </c>
      <c r="N648">
        <v>25.72</v>
      </c>
      <c r="O648" s="1">
        <v>44405</v>
      </c>
      <c r="P648">
        <v>18.91</v>
      </c>
      <c r="Q648" s="1">
        <v>44405</v>
      </c>
      <c r="R648">
        <v>27.82</v>
      </c>
      <c r="S648" s="30">
        <v>44405</v>
      </c>
      <c r="T648" s="3">
        <v>12.05</v>
      </c>
      <c r="U648" s="1">
        <v>44405</v>
      </c>
      <c r="V648">
        <v>14.85</v>
      </c>
    </row>
    <row r="649" spans="1:22">
      <c r="A649" s="1">
        <v>44406</v>
      </c>
      <c r="B649">
        <v>32.159999999999997</v>
      </c>
      <c r="C649" s="1">
        <v>44406</v>
      </c>
      <c r="D649">
        <v>30.827400000000001</v>
      </c>
      <c r="E649" s="1">
        <v>44406</v>
      </c>
      <c r="F649">
        <v>68.180000000000007</v>
      </c>
      <c r="G649" s="1">
        <v>44406</v>
      </c>
      <c r="H649">
        <v>35.159999999999997</v>
      </c>
      <c r="I649" s="1">
        <v>44406</v>
      </c>
      <c r="J649">
        <v>36.03</v>
      </c>
      <c r="K649" s="1">
        <v>44406</v>
      </c>
      <c r="L649">
        <v>22.03</v>
      </c>
      <c r="M649" s="1">
        <v>44406</v>
      </c>
      <c r="N649">
        <v>25.65</v>
      </c>
      <c r="O649" s="1">
        <v>44406</v>
      </c>
      <c r="P649">
        <v>18.989999999999998</v>
      </c>
      <c r="Q649" s="1">
        <v>44406</v>
      </c>
      <c r="R649">
        <v>27.83</v>
      </c>
      <c r="S649" s="30">
        <v>44406</v>
      </c>
      <c r="T649" s="3">
        <v>12.04</v>
      </c>
      <c r="U649" s="1">
        <v>44406</v>
      </c>
      <c r="V649">
        <v>14.98</v>
      </c>
    </row>
    <row r="650" spans="1:22">
      <c r="A650" s="1">
        <v>44407</v>
      </c>
      <c r="B650">
        <v>32.200000000000003</v>
      </c>
      <c r="C650" s="1">
        <v>44407</v>
      </c>
      <c r="D650">
        <v>30.758299999999998</v>
      </c>
      <c r="E650" s="1">
        <v>44407</v>
      </c>
      <c r="F650">
        <v>67.98</v>
      </c>
      <c r="G650" s="1">
        <v>44407</v>
      </c>
      <c r="H650">
        <v>34.950000000000003</v>
      </c>
      <c r="I650" s="1">
        <v>44407</v>
      </c>
      <c r="J650">
        <v>35.81</v>
      </c>
      <c r="K650" s="1">
        <v>44407</v>
      </c>
      <c r="L650">
        <v>22.04</v>
      </c>
      <c r="M650" s="1">
        <v>44407</v>
      </c>
      <c r="N650">
        <v>25.67</v>
      </c>
      <c r="O650" s="1">
        <v>44407</v>
      </c>
      <c r="P650">
        <v>18.97</v>
      </c>
      <c r="Q650" s="1">
        <v>44407</v>
      </c>
      <c r="R650">
        <v>27.84</v>
      </c>
      <c r="S650" s="30">
        <v>44407</v>
      </c>
      <c r="T650" s="3">
        <v>12.01</v>
      </c>
      <c r="U650" s="1">
        <v>44407</v>
      </c>
      <c r="V650">
        <v>14.85</v>
      </c>
    </row>
    <row r="651" spans="1:22">
      <c r="A651" s="1">
        <v>44411</v>
      </c>
      <c r="B651">
        <v>32.340000000000003</v>
      </c>
      <c r="C651" s="1">
        <v>44411</v>
      </c>
      <c r="D651">
        <v>30.944500000000001</v>
      </c>
      <c r="E651" s="1">
        <v>44411</v>
      </c>
      <c r="F651">
        <v>68.709999999999994</v>
      </c>
      <c r="G651" s="1">
        <v>44411</v>
      </c>
      <c r="H651">
        <v>35.67</v>
      </c>
      <c r="I651" s="1">
        <v>44411</v>
      </c>
      <c r="J651">
        <v>36.25</v>
      </c>
      <c r="K651" s="1">
        <v>44411</v>
      </c>
      <c r="L651">
        <v>22.12</v>
      </c>
      <c r="M651" s="1">
        <v>44411</v>
      </c>
      <c r="N651">
        <v>25.76</v>
      </c>
      <c r="O651" s="1">
        <v>44411</v>
      </c>
      <c r="P651">
        <v>18.96</v>
      </c>
      <c r="Q651" s="1">
        <v>44411</v>
      </c>
      <c r="R651">
        <v>27.87</v>
      </c>
      <c r="S651" s="30">
        <v>44411</v>
      </c>
      <c r="T651" s="3">
        <v>12.07</v>
      </c>
      <c r="U651" s="1">
        <v>44411</v>
      </c>
      <c r="V651">
        <v>15.16</v>
      </c>
    </row>
    <row r="652" spans="1:22">
      <c r="A652" s="1">
        <v>44412</v>
      </c>
      <c r="B652">
        <v>32.299999999999997</v>
      </c>
      <c r="C652" s="1">
        <v>44412</v>
      </c>
      <c r="D652">
        <v>30.908799999999999</v>
      </c>
      <c r="E652" s="1">
        <v>44412</v>
      </c>
      <c r="F652">
        <v>68.5</v>
      </c>
      <c r="G652" s="1">
        <v>44412</v>
      </c>
      <c r="H652">
        <v>35.590000000000003</v>
      </c>
      <c r="I652" s="1">
        <v>44412</v>
      </c>
      <c r="J652">
        <v>36.590000000000003</v>
      </c>
      <c r="K652" s="1">
        <v>44412</v>
      </c>
      <c r="L652">
        <v>22.09</v>
      </c>
      <c r="M652" s="1">
        <v>44412</v>
      </c>
      <c r="N652">
        <v>25.76</v>
      </c>
      <c r="O652" s="1">
        <v>44412</v>
      </c>
      <c r="P652">
        <v>18.899999999999999</v>
      </c>
      <c r="Q652" s="1">
        <v>44412</v>
      </c>
      <c r="R652">
        <v>27.84</v>
      </c>
      <c r="S652" s="30">
        <v>44412</v>
      </c>
      <c r="T652" s="3">
        <v>12.06</v>
      </c>
      <c r="U652" s="1">
        <v>44412</v>
      </c>
      <c r="V652">
        <v>15.24</v>
      </c>
    </row>
    <row r="653" spans="1:22">
      <c r="A653" s="1">
        <v>44413</v>
      </c>
      <c r="B653">
        <v>32.25</v>
      </c>
      <c r="C653" s="1">
        <v>44413</v>
      </c>
      <c r="D653">
        <v>30.968900000000001</v>
      </c>
      <c r="E653" s="1">
        <v>44413</v>
      </c>
      <c r="F653">
        <v>68.47</v>
      </c>
      <c r="G653" s="1">
        <v>44413</v>
      </c>
      <c r="H653">
        <v>35.61</v>
      </c>
      <c r="I653" s="1">
        <v>44413</v>
      </c>
      <c r="J653">
        <v>36.28</v>
      </c>
      <c r="K653" s="1">
        <v>44413</v>
      </c>
      <c r="L653">
        <v>22.06</v>
      </c>
      <c r="M653" s="1">
        <v>44413</v>
      </c>
      <c r="N653">
        <v>25.664999999999999</v>
      </c>
      <c r="O653" s="1">
        <v>44413</v>
      </c>
      <c r="P653">
        <v>18.87</v>
      </c>
      <c r="Q653" s="1">
        <v>44413</v>
      </c>
      <c r="R653">
        <v>27.81</v>
      </c>
      <c r="S653" s="30">
        <v>44413</v>
      </c>
      <c r="T653" s="3">
        <v>12.04</v>
      </c>
      <c r="U653" s="1">
        <v>44413</v>
      </c>
      <c r="V653">
        <v>15.22</v>
      </c>
    </row>
    <row r="654" spans="1:22">
      <c r="A654" s="1">
        <v>44414</v>
      </c>
      <c r="B654">
        <v>32.130000000000003</v>
      </c>
      <c r="C654" s="1">
        <v>44414</v>
      </c>
      <c r="D654">
        <v>31.166499999999999</v>
      </c>
      <c r="E654" s="1">
        <v>44414</v>
      </c>
      <c r="F654">
        <v>69</v>
      </c>
      <c r="G654" s="1">
        <v>44414</v>
      </c>
      <c r="H654">
        <v>35.590000000000003</v>
      </c>
      <c r="I654" s="1">
        <v>44414</v>
      </c>
      <c r="J654">
        <v>36.24</v>
      </c>
      <c r="K654" s="1">
        <v>44414</v>
      </c>
      <c r="L654">
        <v>22.01</v>
      </c>
      <c r="M654" s="1">
        <v>44414</v>
      </c>
      <c r="N654">
        <v>25.46</v>
      </c>
      <c r="O654" s="1">
        <v>44414</v>
      </c>
      <c r="P654">
        <v>18.88</v>
      </c>
      <c r="Q654" s="1">
        <v>44414</v>
      </c>
      <c r="R654">
        <v>27.8</v>
      </c>
      <c r="S654" s="30">
        <v>44414</v>
      </c>
      <c r="T654" s="3">
        <v>11.99</v>
      </c>
      <c r="U654" s="1">
        <v>44414</v>
      </c>
      <c r="V654">
        <v>15.23</v>
      </c>
    </row>
    <row r="655" spans="1:22">
      <c r="A655" s="1">
        <v>44417</v>
      </c>
      <c r="B655">
        <v>32.049999999999997</v>
      </c>
      <c r="C655" s="1">
        <v>44417</v>
      </c>
      <c r="D655">
        <v>31.130600000000001</v>
      </c>
      <c r="E655" s="1">
        <v>44417</v>
      </c>
      <c r="F655">
        <v>69.150000000000006</v>
      </c>
      <c r="G655" s="1">
        <v>44417</v>
      </c>
      <c r="H655">
        <v>35.65</v>
      </c>
      <c r="I655" s="1">
        <v>44417</v>
      </c>
      <c r="J655">
        <v>36.42</v>
      </c>
      <c r="K655" s="1">
        <v>44417</v>
      </c>
      <c r="L655">
        <v>21.96</v>
      </c>
      <c r="M655" s="1">
        <v>44417</v>
      </c>
      <c r="N655">
        <v>25.35</v>
      </c>
      <c r="O655" s="1">
        <v>44417</v>
      </c>
      <c r="P655">
        <v>18.82</v>
      </c>
      <c r="Q655" s="1">
        <v>44417</v>
      </c>
      <c r="R655">
        <v>27.8</v>
      </c>
      <c r="S655" s="30">
        <v>44417</v>
      </c>
      <c r="T655" s="3">
        <v>11.97</v>
      </c>
      <c r="U655" s="1">
        <v>44417</v>
      </c>
      <c r="V655">
        <v>15.29</v>
      </c>
    </row>
    <row r="656" spans="1:22">
      <c r="A656" s="1">
        <v>44418</v>
      </c>
      <c r="B656">
        <v>32.03</v>
      </c>
      <c r="C656" s="1">
        <v>44418</v>
      </c>
      <c r="D656">
        <v>31.213200000000001</v>
      </c>
      <c r="E656" s="1">
        <v>44418</v>
      </c>
      <c r="F656">
        <v>68.91</v>
      </c>
      <c r="G656" s="1">
        <v>44418</v>
      </c>
      <c r="H656">
        <v>35.54</v>
      </c>
      <c r="I656" s="1">
        <v>44418</v>
      </c>
      <c r="J656">
        <v>36.229999999999997</v>
      </c>
      <c r="K656" s="1">
        <v>44418</v>
      </c>
      <c r="L656">
        <v>21.94</v>
      </c>
      <c r="M656" s="1">
        <v>44418</v>
      </c>
      <c r="N656">
        <v>25.3</v>
      </c>
      <c r="O656" s="1">
        <v>44418</v>
      </c>
      <c r="P656">
        <v>18.79</v>
      </c>
      <c r="Q656" s="1">
        <v>44418</v>
      </c>
      <c r="R656">
        <v>27.78</v>
      </c>
      <c r="S656" s="30">
        <v>44418</v>
      </c>
      <c r="T656" s="3">
        <v>11.95</v>
      </c>
      <c r="U656" s="1">
        <v>44418</v>
      </c>
      <c r="V656">
        <v>15.35</v>
      </c>
    </row>
    <row r="657" spans="1:22">
      <c r="A657" s="1">
        <v>44419</v>
      </c>
      <c r="B657">
        <v>32.01</v>
      </c>
      <c r="C657" s="1">
        <v>44419</v>
      </c>
      <c r="D657">
        <v>31.27</v>
      </c>
      <c r="E657" s="1">
        <v>44419</v>
      </c>
      <c r="F657">
        <v>68.95</v>
      </c>
      <c r="G657" s="1">
        <v>44419</v>
      </c>
      <c r="H657">
        <v>35.799999999999997</v>
      </c>
      <c r="I657" s="1">
        <v>44419</v>
      </c>
      <c r="J657">
        <v>36.36</v>
      </c>
      <c r="K657" s="1">
        <v>44419</v>
      </c>
      <c r="L657">
        <v>21.94</v>
      </c>
      <c r="M657" s="1">
        <v>44419</v>
      </c>
      <c r="N657">
        <v>25.33</v>
      </c>
      <c r="O657" s="1">
        <v>44419</v>
      </c>
      <c r="P657">
        <v>18.84</v>
      </c>
      <c r="Q657" s="1">
        <v>44419</v>
      </c>
      <c r="R657">
        <v>27.8</v>
      </c>
      <c r="S657" s="30">
        <v>44419</v>
      </c>
      <c r="T657" s="3">
        <v>11.95</v>
      </c>
      <c r="U657" s="1">
        <v>44419</v>
      </c>
      <c r="V657">
        <v>15.27</v>
      </c>
    </row>
    <row r="658" spans="1:22">
      <c r="A658" s="1">
        <v>44420</v>
      </c>
      <c r="B658">
        <v>32</v>
      </c>
      <c r="C658" s="1">
        <v>44420</v>
      </c>
      <c r="D658">
        <v>31.240600000000001</v>
      </c>
      <c r="E658" s="1">
        <v>44420</v>
      </c>
      <c r="F658">
        <v>69.25</v>
      </c>
      <c r="G658" s="1">
        <v>44420</v>
      </c>
      <c r="H658">
        <v>35.72</v>
      </c>
      <c r="I658" s="1">
        <v>44420</v>
      </c>
      <c r="J658">
        <v>36.049999999999997</v>
      </c>
      <c r="K658" s="1">
        <v>44420</v>
      </c>
      <c r="L658">
        <v>21.96</v>
      </c>
      <c r="M658" s="1">
        <v>44420</v>
      </c>
      <c r="N658">
        <v>25.37</v>
      </c>
      <c r="O658" s="1">
        <v>44420</v>
      </c>
      <c r="P658">
        <v>18.84</v>
      </c>
      <c r="Q658" s="1">
        <v>44420</v>
      </c>
      <c r="R658">
        <v>27.79</v>
      </c>
      <c r="S658" s="30">
        <v>44420</v>
      </c>
      <c r="T658" s="3">
        <v>11.95</v>
      </c>
      <c r="U658" s="1">
        <v>44420</v>
      </c>
      <c r="V658">
        <v>15.24</v>
      </c>
    </row>
    <row r="659" spans="1:22">
      <c r="A659" s="1">
        <v>44421</v>
      </c>
      <c r="B659">
        <v>32.159999999999997</v>
      </c>
      <c r="C659" s="1">
        <v>44421</v>
      </c>
      <c r="D659">
        <v>31.228999999999999</v>
      </c>
      <c r="E659" s="1">
        <v>44421</v>
      </c>
      <c r="F659">
        <v>69.34</v>
      </c>
      <c r="G659" s="1">
        <v>44421</v>
      </c>
      <c r="H659">
        <v>35.93</v>
      </c>
      <c r="I659" s="1">
        <v>44421</v>
      </c>
      <c r="J659">
        <v>35.97</v>
      </c>
      <c r="K659" s="1">
        <v>44421</v>
      </c>
      <c r="L659">
        <v>22.03</v>
      </c>
      <c r="M659" s="1">
        <v>44421</v>
      </c>
      <c r="N659">
        <v>25.52</v>
      </c>
      <c r="O659" s="1">
        <v>44421</v>
      </c>
      <c r="P659">
        <v>18.899999999999999</v>
      </c>
      <c r="Q659" s="1">
        <v>44421</v>
      </c>
      <c r="R659">
        <v>27.82</v>
      </c>
      <c r="S659" s="30">
        <v>44421</v>
      </c>
      <c r="T659" s="3">
        <v>12</v>
      </c>
      <c r="U659" s="1">
        <v>44421</v>
      </c>
      <c r="V659">
        <v>15.18</v>
      </c>
    </row>
    <row r="660" spans="1:22">
      <c r="A660" s="1">
        <v>44424</v>
      </c>
      <c r="B660">
        <v>32.229999999999997</v>
      </c>
      <c r="C660" s="1">
        <v>44424</v>
      </c>
      <c r="D660">
        <v>31.2</v>
      </c>
      <c r="E660" s="1">
        <v>44424</v>
      </c>
      <c r="F660">
        <v>69.83</v>
      </c>
      <c r="G660" s="1">
        <v>44424</v>
      </c>
      <c r="H660">
        <v>35.93</v>
      </c>
      <c r="I660" s="1">
        <v>44424</v>
      </c>
      <c r="J660">
        <v>35.82</v>
      </c>
      <c r="K660" s="1">
        <v>44424</v>
      </c>
      <c r="L660">
        <v>22.06</v>
      </c>
      <c r="M660" s="1">
        <v>44424</v>
      </c>
      <c r="N660">
        <v>25.55</v>
      </c>
      <c r="O660" s="1">
        <v>44424</v>
      </c>
      <c r="P660">
        <v>18.86</v>
      </c>
      <c r="Q660" s="1">
        <v>44424</v>
      </c>
      <c r="R660">
        <v>27.84</v>
      </c>
      <c r="S660" s="30">
        <v>44424</v>
      </c>
      <c r="T660" s="3">
        <v>12.02</v>
      </c>
      <c r="U660" s="1">
        <v>44424</v>
      </c>
      <c r="V660">
        <v>15.15</v>
      </c>
    </row>
    <row r="661" spans="1:22">
      <c r="A661" s="1">
        <v>44425</v>
      </c>
      <c r="B661">
        <v>32.21</v>
      </c>
      <c r="C661" s="1">
        <v>44425</v>
      </c>
      <c r="D661">
        <v>31.0502</v>
      </c>
      <c r="E661" s="1">
        <v>44425</v>
      </c>
      <c r="F661">
        <v>69.61</v>
      </c>
      <c r="G661" s="1">
        <v>44425</v>
      </c>
      <c r="H661">
        <v>35.74</v>
      </c>
      <c r="I661" s="1">
        <v>44425</v>
      </c>
      <c r="J661">
        <v>35.299999999999997</v>
      </c>
      <c r="K661" s="1">
        <v>44425</v>
      </c>
      <c r="L661">
        <v>22.05</v>
      </c>
      <c r="M661" s="1">
        <v>44425</v>
      </c>
      <c r="N661">
        <v>25.51</v>
      </c>
      <c r="O661" s="1">
        <v>44425</v>
      </c>
      <c r="P661">
        <v>18.88</v>
      </c>
      <c r="Q661" s="1">
        <v>44425</v>
      </c>
      <c r="R661">
        <v>27.82</v>
      </c>
      <c r="S661" s="30">
        <v>44425</v>
      </c>
      <c r="T661" s="3">
        <v>12.02</v>
      </c>
      <c r="U661" s="1">
        <v>44425</v>
      </c>
      <c r="V661">
        <v>14.98</v>
      </c>
    </row>
    <row r="662" spans="1:22">
      <c r="A662" s="1">
        <v>44426</v>
      </c>
      <c r="B662">
        <v>32.200000000000003</v>
      </c>
      <c r="C662" s="1">
        <v>44426</v>
      </c>
      <c r="D662">
        <v>30.952999999999999</v>
      </c>
      <c r="E662" s="1">
        <v>44426</v>
      </c>
      <c r="F662">
        <v>69.099999999999994</v>
      </c>
      <c r="G662" s="1">
        <v>44426</v>
      </c>
      <c r="H662">
        <v>35.71</v>
      </c>
      <c r="I662" s="1">
        <v>44426</v>
      </c>
      <c r="J662">
        <v>35.46</v>
      </c>
      <c r="K662" s="1">
        <v>44426</v>
      </c>
      <c r="L662">
        <v>22.03</v>
      </c>
      <c r="M662" s="1">
        <v>44426</v>
      </c>
      <c r="N662">
        <v>25.47</v>
      </c>
      <c r="O662" s="1">
        <v>44426</v>
      </c>
      <c r="P662">
        <v>18.78</v>
      </c>
      <c r="Q662" s="1">
        <v>44426</v>
      </c>
      <c r="R662">
        <v>27.83</v>
      </c>
      <c r="S662" s="30">
        <v>44426</v>
      </c>
      <c r="T662" s="3">
        <v>12.02</v>
      </c>
      <c r="U662" s="1">
        <v>44426</v>
      </c>
      <c r="V662">
        <v>15.04</v>
      </c>
    </row>
    <row r="663" spans="1:22">
      <c r="A663" s="1">
        <v>44427</v>
      </c>
      <c r="B663">
        <v>32.25</v>
      </c>
      <c r="C663" s="1">
        <v>44427</v>
      </c>
      <c r="D663">
        <v>30.83</v>
      </c>
      <c r="E663" s="1">
        <v>44427</v>
      </c>
      <c r="F663">
        <v>70.05</v>
      </c>
      <c r="G663" s="1">
        <v>44427</v>
      </c>
      <c r="H663">
        <v>35.85</v>
      </c>
      <c r="I663" s="1">
        <v>44427</v>
      </c>
      <c r="J663">
        <v>35.21</v>
      </c>
      <c r="K663" s="1">
        <v>44427</v>
      </c>
      <c r="L663">
        <v>22.04</v>
      </c>
      <c r="M663" s="1">
        <v>44427</v>
      </c>
      <c r="N663">
        <v>25.53</v>
      </c>
      <c r="O663" s="1">
        <v>44427</v>
      </c>
      <c r="P663">
        <v>18.78</v>
      </c>
      <c r="Q663" s="1">
        <v>44427</v>
      </c>
      <c r="R663">
        <v>27.82</v>
      </c>
      <c r="S663" s="30">
        <v>44427</v>
      </c>
      <c r="T663" s="3">
        <v>12.04</v>
      </c>
      <c r="U663" s="1">
        <v>44427</v>
      </c>
      <c r="V663">
        <v>15.01</v>
      </c>
    </row>
    <row r="664" spans="1:22">
      <c r="A664" s="1">
        <v>44428</v>
      </c>
      <c r="B664">
        <v>32.25</v>
      </c>
      <c r="C664" s="1">
        <v>44428</v>
      </c>
      <c r="D664">
        <v>31.02</v>
      </c>
      <c r="E664" s="1">
        <v>44428</v>
      </c>
      <c r="F664">
        <v>70.69</v>
      </c>
      <c r="G664" s="1">
        <v>44428</v>
      </c>
      <c r="H664">
        <v>35.93</v>
      </c>
      <c r="I664" s="1">
        <v>44428</v>
      </c>
      <c r="J664">
        <v>35.18</v>
      </c>
      <c r="K664" s="1">
        <v>44428</v>
      </c>
      <c r="L664">
        <v>22.06</v>
      </c>
      <c r="M664" s="1">
        <v>44428</v>
      </c>
      <c r="N664">
        <v>25.56</v>
      </c>
      <c r="O664" s="1">
        <v>44428</v>
      </c>
      <c r="P664">
        <v>18.8</v>
      </c>
      <c r="Q664" s="1">
        <v>44428</v>
      </c>
      <c r="R664">
        <v>27.83</v>
      </c>
      <c r="S664" s="30">
        <v>44428</v>
      </c>
      <c r="T664" s="3">
        <v>12.03</v>
      </c>
      <c r="U664" s="1">
        <v>44428</v>
      </c>
      <c r="V664">
        <v>14.98</v>
      </c>
    </row>
    <row r="665" spans="1:22">
      <c r="A665" s="1">
        <v>44431</v>
      </c>
      <c r="B665">
        <v>32.200000000000003</v>
      </c>
      <c r="C665" s="1">
        <v>44431</v>
      </c>
      <c r="D665">
        <v>31.18</v>
      </c>
      <c r="E665" s="1">
        <v>44431</v>
      </c>
      <c r="F665">
        <v>70.38</v>
      </c>
      <c r="G665" s="1">
        <v>44431</v>
      </c>
      <c r="H665">
        <v>35.83</v>
      </c>
      <c r="I665" s="1">
        <v>44431</v>
      </c>
      <c r="J665">
        <v>35.340000000000003</v>
      </c>
      <c r="K665" s="1">
        <v>44431</v>
      </c>
      <c r="L665">
        <v>22.05</v>
      </c>
      <c r="M665" s="1">
        <v>44431</v>
      </c>
      <c r="N665">
        <v>25.57</v>
      </c>
      <c r="O665" s="1">
        <v>44431</v>
      </c>
      <c r="P665">
        <v>18.850000000000001</v>
      </c>
      <c r="Q665" s="1">
        <v>44431</v>
      </c>
      <c r="R665">
        <v>27.81</v>
      </c>
      <c r="S665" s="30">
        <v>44431</v>
      </c>
      <c r="T665" s="3">
        <v>12.02</v>
      </c>
      <c r="U665" s="1">
        <v>44431</v>
      </c>
      <c r="V665">
        <v>14.95</v>
      </c>
    </row>
    <row r="666" spans="1:22">
      <c r="A666" s="1">
        <v>44432</v>
      </c>
      <c r="B666">
        <v>32.11</v>
      </c>
      <c r="C666" s="1">
        <v>44432</v>
      </c>
      <c r="D666">
        <v>31.261500000000002</v>
      </c>
      <c r="E666" s="1">
        <v>44432</v>
      </c>
      <c r="F666">
        <v>70.150000000000006</v>
      </c>
      <c r="G666" s="1">
        <v>44432</v>
      </c>
      <c r="H666">
        <v>35.729999999999997</v>
      </c>
      <c r="I666" s="1">
        <v>44432</v>
      </c>
      <c r="J666">
        <v>36</v>
      </c>
      <c r="K666" s="1">
        <v>44432</v>
      </c>
      <c r="L666">
        <v>22.02</v>
      </c>
      <c r="M666" s="1">
        <v>44432</v>
      </c>
      <c r="N666">
        <v>25.53</v>
      </c>
      <c r="O666" s="1">
        <v>44432</v>
      </c>
      <c r="P666">
        <v>18.899999999999999</v>
      </c>
      <c r="Q666" s="1">
        <v>44432</v>
      </c>
      <c r="R666">
        <v>27.83</v>
      </c>
      <c r="S666" s="30">
        <v>44432</v>
      </c>
      <c r="T666" s="3">
        <v>12</v>
      </c>
      <c r="U666" s="1">
        <v>44432</v>
      </c>
      <c r="V666">
        <v>15.14</v>
      </c>
    </row>
    <row r="667" spans="1:22">
      <c r="A667" s="1">
        <v>44433</v>
      </c>
      <c r="B667">
        <v>31.96</v>
      </c>
      <c r="C667" s="1">
        <v>44433</v>
      </c>
      <c r="D667">
        <v>31.11</v>
      </c>
      <c r="E667" s="1">
        <v>44433</v>
      </c>
      <c r="F667">
        <v>70.25</v>
      </c>
      <c r="G667" s="1">
        <v>44433</v>
      </c>
      <c r="H667">
        <v>35.770000000000003</v>
      </c>
      <c r="I667" s="1">
        <v>44433</v>
      </c>
      <c r="J667">
        <v>35.909999999999997</v>
      </c>
      <c r="K667" s="1">
        <v>44433</v>
      </c>
      <c r="L667">
        <v>21.896599999999999</v>
      </c>
      <c r="M667" s="1">
        <v>44433</v>
      </c>
      <c r="N667">
        <v>25.4</v>
      </c>
      <c r="O667" s="1">
        <v>44433</v>
      </c>
      <c r="P667">
        <v>18.88</v>
      </c>
      <c r="Q667" s="1">
        <v>44433</v>
      </c>
      <c r="R667">
        <v>27.75</v>
      </c>
      <c r="S667" s="30">
        <v>44433</v>
      </c>
      <c r="T667" s="3">
        <v>11.96</v>
      </c>
      <c r="U667" s="1">
        <v>44433</v>
      </c>
      <c r="V667">
        <v>15.26</v>
      </c>
    </row>
    <row r="668" spans="1:22">
      <c r="A668" s="1">
        <v>44434</v>
      </c>
      <c r="B668">
        <v>32.03</v>
      </c>
      <c r="C668" s="1">
        <v>44434</v>
      </c>
      <c r="D668">
        <v>30.97</v>
      </c>
      <c r="E668" s="1">
        <v>44434</v>
      </c>
      <c r="F668">
        <v>70.37</v>
      </c>
      <c r="G668" s="1">
        <v>44434</v>
      </c>
      <c r="H668">
        <v>35.840000000000003</v>
      </c>
      <c r="I668" s="1">
        <v>44434</v>
      </c>
      <c r="J668">
        <v>35.799999999999997</v>
      </c>
      <c r="K668" s="1">
        <v>44434</v>
      </c>
      <c r="L668">
        <v>21.96</v>
      </c>
      <c r="M668" s="1">
        <v>44434</v>
      </c>
      <c r="N668">
        <v>25.39</v>
      </c>
      <c r="O668" s="1">
        <v>44434</v>
      </c>
      <c r="P668">
        <v>18.899999999999999</v>
      </c>
      <c r="Q668" s="1">
        <v>44434</v>
      </c>
      <c r="R668">
        <v>27.76</v>
      </c>
      <c r="S668" s="30">
        <v>44434</v>
      </c>
      <c r="T668" s="3">
        <v>11.99</v>
      </c>
      <c r="U668" s="1">
        <v>44434</v>
      </c>
      <c r="V668">
        <v>15.2</v>
      </c>
    </row>
    <row r="669" spans="1:22">
      <c r="A669" s="1">
        <v>44435</v>
      </c>
      <c r="B669">
        <v>32.090000000000003</v>
      </c>
      <c r="C669" s="1">
        <v>44435</v>
      </c>
      <c r="D669">
        <v>31.11</v>
      </c>
      <c r="E669" s="1">
        <v>44435</v>
      </c>
      <c r="F669">
        <v>70.55</v>
      </c>
      <c r="G669" s="1">
        <v>44435</v>
      </c>
      <c r="H669">
        <v>35.979999999999997</v>
      </c>
      <c r="I669" s="1">
        <v>44435</v>
      </c>
      <c r="J669">
        <v>36.159999999999997</v>
      </c>
      <c r="K669" s="1">
        <v>44435</v>
      </c>
      <c r="L669">
        <v>22.01</v>
      </c>
      <c r="M669" s="1">
        <v>44435</v>
      </c>
      <c r="N669">
        <v>25.54</v>
      </c>
      <c r="O669" s="1">
        <v>44435</v>
      </c>
      <c r="P669">
        <v>18.89</v>
      </c>
      <c r="Q669" s="1">
        <v>44435</v>
      </c>
      <c r="R669">
        <v>27.79</v>
      </c>
      <c r="S669" s="30">
        <v>44435</v>
      </c>
      <c r="T669" s="3">
        <v>12.01</v>
      </c>
      <c r="U669" s="1">
        <v>44435</v>
      </c>
      <c r="V669">
        <v>15.29</v>
      </c>
    </row>
    <row r="670" spans="1:22">
      <c r="A670" s="1">
        <v>44438</v>
      </c>
      <c r="B670">
        <v>32.14</v>
      </c>
      <c r="C670" s="1">
        <v>44438</v>
      </c>
      <c r="D670">
        <v>31.08</v>
      </c>
      <c r="E670" s="1">
        <v>44438</v>
      </c>
      <c r="F670">
        <v>70.849999999999994</v>
      </c>
      <c r="G670" s="1">
        <v>44438</v>
      </c>
      <c r="H670">
        <v>35.950000000000003</v>
      </c>
      <c r="I670" s="1">
        <v>44438</v>
      </c>
      <c r="J670">
        <v>36.21</v>
      </c>
      <c r="K670" s="1">
        <v>44438</v>
      </c>
      <c r="L670">
        <v>22.01</v>
      </c>
      <c r="M670" s="1">
        <v>44438</v>
      </c>
      <c r="N670">
        <v>25.58</v>
      </c>
      <c r="O670" s="1">
        <v>44438</v>
      </c>
      <c r="P670">
        <v>18.97</v>
      </c>
      <c r="Q670" s="1">
        <v>44438</v>
      </c>
      <c r="R670">
        <v>27.78</v>
      </c>
      <c r="S670" s="30">
        <v>44438</v>
      </c>
      <c r="T670" s="3">
        <v>12.03</v>
      </c>
      <c r="U670" s="1">
        <v>44438</v>
      </c>
      <c r="V670">
        <v>15.4</v>
      </c>
    </row>
    <row r="671" spans="1:22">
      <c r="A671" s="1">
        <v>44439</v>
      </c>
      <c r="B671">
        <v>32.049999999999997</v>
      </c>
      <c r="C671" s="1">
        <v>44439</v>
      </c>
      <c r="D671">
        <v>30.99</v>
      </c>
      <c r="E671" s="1">
        <v>44439</v>
      </c>
      <c r="F671">
        <v>70.78</v>
      </c>
      <c r="G671" s="1">
        <v>44439</v>
      </c>
      <c r="H671">
        <v>35.997999999999998</v>
      </c>
      <c r="I671" s="1">
        <v>44439</v>
      </c>
      <c r="J671">
        <v>36.74</v>
      </c>
      <c r="K671" s="1">
        <v>44439</v>
      </c>
      <c r="L671">
        <v>21.96</v>
      </c>
      <c r="M671" s="1">
        <v>44439</v>
      </c>
      <c r="N671">
        <v>25.55</v>
      </c>
      <c r="O671" s="1">
        <v>44439</v>
      </c>
      <c r="P671">
        <v>18.98</v>
      </c>
      <c r="Q671" s="1">
        <v>44439</v>
      </c>
      <c r="R671">
        <v>27.8</v>
      </c>
      <c r="S671" s="30">
        <v>44439</v>
      </c>
      <c r="T671" s="3">
        <v>11.98</v>
      </c>
      <c r="U671" s="1">
        <v>44439</v>
      </c>
      <c r="V671">
        <v>15.6</v>
      </c>
    </row>
    <row r="672" spans="1:22">
      <c r="A672" s="1">
        <v>44440</v>
      </c>
      <c r="B672">
        <v>32.17</v>
      </c>
      <c r="C672" s="1">
        <v>44440</v>
      </c>
      <c r="D672">
        <v>31.1816</v>
      </c>
      <c r="E672" s="1">
        <v>44440</v>
      </c>
      <c r="F672">
        <v>70.86</v>
      </c>
      <c r="G672" s="1">
        <v>44440</v>
      </c>
      <c r="H672">
        <v>36.33</v>
      </c>
      <c r="I672" s="1">
        <v>44440</v>
      </c>
      <c r="J672">
        <v>37.229999999999997</v>
      </c>
      <c r="K672" s="1">
        <v>44440</v>
      </c>
      <c r="L672">
        <v>22.04</v>
      </c>
      <c r="M672" s="1">
        <v>44440</v>
      </c>
      <c r="N672">
        <v>25.54</v>
      </c>
      <c r="O672" s="1">
        <v>44440</v>
      </c>
      <c r="P672">
        <v>18.97</v>
      </c>
      <c r="Q672" s="1">
        <v>44440</v>
      </c>
      <c r="R672">
        <v>27.82</v>
      </c>
      <c r="S672" s="30">
        <v>44440</v>
      </c>
      <c r="T672" s="3">
        <v>12.03</v>
      </c>
      <c r="U672" s="1">
        <v>44440</v>
      </c>
      <c r="V672">
        <v>15.66</v>
      </c>
    </row>
    <row r="673" spans="1:22">
      <c r="A673" s="1">
        <v>44441</v>
      </c>
      <c r="B673">
        <v>32.24</v>
      </c>
      <c r="C673" s="1">
        <v>44441</v>
      </c>
      <c r="D673">
        <v>31.359500000000001</v>
      </c>
      <c r="E673" s="1">
        <v>44441</v>
      </c>
      <c r="F673">
        <v>70.67</v>
      </c>
      <c r="G673" s="1">
        <v>44441</v>
      </c>
      <c r="H673">
        <v>36.32</v>
      </c>
      <c r="I673" s="1">
        <v>44441</v>
      </c>
      <c r="J673">
        <v>36.75</v>
      </c>
      <c r="K673" s="1">
        <v>44441</v>
      </c>
      <c r="L673">
        <v>22.07</v>
      </c>
      <c r="M673" s="1">
        <v>44441</v>
      </c>
      <c r="N673">
        <v>25.58</v>
      </c>
      <c r="O673" s="1">
        <v>44441</v>
      </c>
      <c r="P673">
        <v>18.98</v>
      </c>
      <c r="Q673" s="1">
        <v>44441</v>
      </c>
      <c r="R673">
        <v>27.83</v>
      </c>
      <c r="S673" s="30">
        <v>44441</v>
      </c>
      <c r="T673" s="3">
        <v>12.04</v>
      </c>
      <c r="U673" s="1">
        <v>44441</v>
      </c>
      <c r="V673">
        <v>15.59</v>
      </c>
    </row>
    <row r="674" spans="1:22">
      <c r="A674" s="1">
        <v>44442</v>
      </c>
      <c r="B674">
        <v>32.19</v>
      </c>
      <c r="C674" s="1">
        <v>44442</v>
      </c>
      <c r="D674">
        <v>31.379000000000001</v>
      </c>
      <c r="E674" s="1">
        <v>44442</v>
      </c>
      <c r="F674">
        <v>70.5</v>
      </c>
      <c r="G674" s="1">
        <v>44442</v>
      </c>
      <c r="H674">
        <v>36.36</v>
      </c>
      <c r="I674" s="1">
        <v>44442</v>
      </c>
      <c r="J674">
        <v>36.97</v>
      </c>
      <c r="K674" s="1">
        <v>44442</v>
      </c>
      <c r="L674">
        <v>22.05</v>
      </c>
      <c r="M674" s="1">
        <v>44442</v>
      </c>
      <c r="N674">
        <v>25.51</v>
      </c>
      <c r="O674" s="1">
        <v>44442</v>
      </c>
      <c r="P674">
        <v>19</v>
      </c>
      <c r="Q674" s="1">
        <v>44442</v>
      </c>
      <c r="R674">
        <v>27.83</v>
      </c>
      <c r="S674" s="30">
        <v>44442</v>
      </c>
      <c r="T674" s="3">
        <v>12.02</v>
      </c>
      <c r="U674" s="1">
        <v>44442</v>
      </c>
      <c r="V674">
        <v>15.59</v>
      </c>
    </row>
    <row r="675" spans="1:22">
      <c r="A675" s="1">
        <v>44446</v>
      </c>
      <c r="B675">
        <v>32.090000000000003</v>
      </c>
      <c r="C675" s="1">
        <v>44446</v>
      </c>
      <c r="D675">
        <v>31.390699999999999</v>
      </c>
      <c r="E675" s="1">
        <v>44446</v>
      </c>
      <c r="F675">
        <v>70.98</v>
      </c>
      <c r="G675" s="1">
        <v>44446</v>
      </c>
      <c r="H675">
        <v>36.770000000000003</v>
      </c>
      <c r="I675" s="1">
        <v>44446</v>
      </c>
      <c r="J675">
        <v>37.590000000000003</v>
      </c>
      <c r="K675" s="1">
        <v>44446</v>
      </c>
      <c r="L675">
        <v>21.99</v>
      </c>
      <c r="M675" s="1">
        <v>44446</v>
      </c>
      <c r="N675">
        <v>25.38</v>
      </c>
      <c r="O675" s="1">
        <v>44446</v>
      </c>
      <c r="P675">
        <v>18.989999999999998</v>
      </c>
      <c r="Q675" s="1">
        <v>44446</v>
      </c>
      <c r="R675">
        <v>27.82</v>
      </c>
      <c r="S675" s="30">
        <v>44446</v>
      </c>
      <c r="T675" s="3">
        <v>11.99</v>
      </c>
      <c r="U675" s="1">
        <v>44446</v>
      </c>
      <c r="V675">
        <v>15.81</v>
      </c>
    </row>
    <row r="676" spans="1:22">
      <c r="A676" s="1">
        <v>44447</v>
      </c>
      <c r="B676">
        <v>32.130000000000003</v>
      </c>
      <c r="C676" s="1">
        <v>44447</v>
      </c>
      <c r="D676">
        <v>31.309200000000001</v>
      </c>
      <c r="E676" s="1">
        <v>44447</v>
      </c>
      <c r="F676">
        <v>71.06</v>
      </c>
      <c r="G676" s="1">
        <v>44447</v>
      </c>
      <c r="H676">
        <v>36.51</v>
      </c>
      <c r="I676" s="1">
        <v>44447</v>
      </c>
      <c r="J676">
        <v>37.1</v>
      </c>
      <c r="K676" s="1">
        <v>44447</v>
      </c>
      <c r="L676">
        <v>22</v>
      </c>
      <c r="M676" s="1">
        <v>44447</v>
      </c>
      <c r="N676">
        <v>25.47</v>
      </c>
      <c r="O676" s="1">
        <v>44447</v>
      </c>
      <c r="P676">
        <v>19</v>
      </c>
      <c r="Q676" s="1">
        <v>44447</v>
      </c>
      <c r="R676">
        <v>27.83</v>
      </c>
      <c r="S676" s="30">
        <v>44447</v>
      </c>
      <c r="T676" s="3">
        <v>12.01</v>
      </c>
      <c r="U676" s="1">
        <v>44447</v>
      </c>
      <c r="V676">
        <v>15.71</v>
      </c>
    </row>
    <row r="677" spans="1:22">
      <c r="A677" s="1">
        <v>44448</v>
      </c>
      <c r="B677">
        <v>32.19</v>
      </c>
      <c r="C677" s="1">
        <v>44448</v>
      </c>
      <c r="D677">
        <v>31.239899999999999</v>
      </c>
      <c r="E677" s="1">
        <v>44448</v>
      </c>
      <c r="F677">
        <v>70.599999999999994</v>
      </c>
      <c r="G677" s="1">
        <v>44448</v>
      </c>
      <c r="H677">
        <v>36.42</v>
      </c>
      <c r="I677" s="1">
        <v>44448</v>
      </c>
      <c r="J677">
        <v>36.96</v>
      </c>
      <c r="K677" s="1">
        <v>44448</v>
      </c>
      <c r="L677">
        <v>22.07</v>
      </c>
      <c r="M677" s="1">
        <v>44448</v>
      </c>
      <c r="N677">
        <v>25.63</v>
      </c>
      <c r="O677" s="1">
        <v>44448</v>
      </c>
      <c r="P677">
        <v>19</v>
      </c>
      <c r="Q677" s="1">
        <v>44448</v>
      </c>
      <c r="R677">
        <v>27.83</v>
      </c>
      <c r="S677" s="30">
        <v>44448</v>
      </c>
      <c r="T677" s="3">
        <v>12.03</v>
      </c>
      <c r="U677" s="1">
        <v>44448</v>
      </c>
      <c r="V677">
        <v>15.59</v>
      </c>
    </row>
    <row r="678" spans="1:22">
      <c r="A678" s="1">
        <v>44449</v>
      </c>
      <c r="B678">
        <v>32.06</v>
      </c>
      <c r="C678" s="1">
        <v>44449</v>
      </c>
      <c r="D678">
        <v>31.111000000000001</v>
      </c>
      <c r="E678" s="1">
        <v>44449</v>
      </c>
      <c r="F678">
        <v>70.180000000000007</v>
      </c>
      <c r="G678" s="1">
        <v>44449</v>
      </c>
      <c r="H678">
        <v>36.4</v>
      </c>
      <c r="I678" s="1">
        <v>44449</v>
      </c>
      <c r="J678">
        <v>36.99</v>
      </c>
      <c r="K678" s="1">
        <v>44449</v>
      </c>
      <c r="L678">
        <v>21.98</v>
      </c>
      <c r="M678" s="1">
        <v>44449</v>
      </c>
      <c r="N678">
        <v>25.57</v>
      </c>
      <c r="O678" s="1">
        <v>44449</v>
      </c>
      <c r="P678">
        <v>19</v>
      </c>
      <c r="Q678" s="1">
        <v>44449</v>
      </c>
      <c r="R678">
        <v>27.8</v>
      </c>
      <c r="S678" s="30">
        <v>44449</v>
      </c>
      <c r="T678" s="3">
        <v>11.99</v>
      </c>
      <c r="U678" s="1">
        <v>44449</v>
      </c>
      <c r="V678">
        <v>15.64</v>
      </c>
    </row>
    <row r="679" spans="1:22">
      <c r="A679" s="1">
        <v>44452</v>
      </c>
      <c r="B679">
        <v>32.049999999999997</v>
      </c>
      <c r="C679" s="1">
        <v>44452</v>
      </c>
      <c r="D679">
        <v>31.162199999999999</v>
      </c>
      <c r="E679" s="1">
        <v>44452</v>
      </c>
      <c r="F679">
        <v>70.2</v>
      </c>
      <c r="G679" s="1">
        <v>44452</v>
      </c>
      <c r="H679">
        <v>36.61</v>
      </c>
      <c r="I679" s="1">
        <v>44452</v>
      </c>
      <c r="J679">
        <v>36.99</v>
      </c>
      <c r="K679" s="1">
        <v>44452</v>
      </c>
      <c r="L679">
        <v>22.01</v>
      </c>
      <c r="M679" s="1">
        <v>44452</v>
      </c>
      <c r="N679">
        <v>25.625</v>
      </c>
      <c r="O679" s="1">
        <v>44452</v>
      </c>
      <c r="P679">
        <v>18.96</v>
      </c>
      <c r="Q679" s="1">
        <v>44452</v>
      </c>
      <c r="R679">
        <v>27.82</v>
      </c>
      <c r="S679" s="30">
        <v>44452</v>
      </c>
      <c r="T679" s="3">
        <v>12</v>
      </c>
      <c r="U679" s="1">
        <v>44452</v>
      </c>
      <c r="V679">
        <v>15.61</v>
      </c>
    </row>
    <row r="680" spans="1:22">
      <c r="A680" s="1">
        <v>44453</v>
      </c>
      <c r="B680">
        <v>32.159999999999997</v>
      </c>
      <c r="C680" s="1">
        <v>44453</v>
      </c>
      <c r="D680">
        <v>31</v>
      </c>
      <c r="E680" s="1">
        <v>44453</v>
      </c>
      <c r="F680">
        <v>70.03</v>
      </c>
      <c r="G680" s="1">
        <v>44453</v>
      </c>
      <c r="H680">
        <v>36.590000000000003</v>
      </c>
      <c r="I680" s="1">
        <v>44453</v>
      </c>
      <c r="J680">
        <v>36.770000000000003</v>
      </c>
      <c r="K680" s="1">
        <v>44453</v>
      </c>
      <c r="L680">
        <v>22.07</v>
      </c>
      <c r="M680" s="1">
        <v>44453</v>
      </c>
      <c r="N680">
        <v>25.69</v>
      </c>
      <c r="O680" s="1">
        <v>44453</v>
      </c>
      <c r="P680">
        <v>19.010000000000002</v>
      </c>
      <c r="Q680" s="1">
        <v>44453</v>
      </c>
      <c r="R680">
        <v>27.83</v>
      </c>
      <c r="S680" s="30">
        <v>44453</v>
      </c>
      <c r="T680" s="3">
        <v>12.03</v>
      </c>
      <c r="U680" s="1">
        <v>44453</v>
      </c>
      <c r="V680">
        <v>15.57</v>
      </c>
    </row>
    <row r="681" spans="1:22">
      <c r="A681" s="1">
        <v>44454</v>
      </c>
      <c r="B681">
        <v>32.07</v>
      </c>
      <c r="C681" s="1">
        <v>44454</v>
      </c>
      <c r="D681">
        <v>31.21</v>
      </c>
      <c r="E681" s="1">
        <v>44454</v>
      </c>
      <c r="F681">
        <v>70.260000000000005</v>
      </c>
      <c r="G681" s="1">
        <v>44454</v>
      </c>
      <c r="H681">
        <v>36.479999999999997</v>
      </c>
      <c r="I681" s="1">
        <v>44454</v>
      </c>
      <c r="J681">
        <v>36.61</v>
      </c>
      <c r="K681" s="1">
        <v>44454</v>
      </c>
      <c r="L681">
        <v>21.99</v>
      </c>
      <c r="M681" s="1">
        <v>44454</v>
      </c>
      <c r="N681">
        <v>25.68</v>
      </c>
      <c r="O681" s="1">
        <v>44454</v>
      </c>
      <c r="P681">
        <v>19</v>
      </c>
      <c r="Q681" s="1">
        <v>44454</v>
      </c>
      <c r="R681">
        <v>27.81</v>
      </c>
      <c r="S681" s="30">
        <v>44454</v>
      </c>
      <c r="T681" s="3">
        <v>12</v>
      </c>
      <c r="U681" s="1">
        <v>44454</v>
      </c>
      <c r="V681">
        <v>15.5</v>
      </c>
    </row>
    <row r="682" spans="1:22">
      <c r="A682" s="1">
        <v>44455</v>
      </c>
      <c r="B682">
        <v>32.07</v>
      </c>
      <c r="C682" s="1">
        <v>44455</v>
      </c>
      <c r="D682">
        <v>31.08</v>
      </c>
      <c r="E682" s="1">
        <v>44455</v>
      </c>
      <c r="F682">
        <v>70.47</v>
      </c>
      <c r="G682" s="1">
        <v>44455</v>
      </c>
      <c r="H682">
        <v>36.619999999999997</v>
      </c>
      <c r="I682" s="1">
        <v>44455</v>
      </c>
      <c r="J682">
        <v>36.32</v>
      </c>
      <c r="K682" s="1">
        <v>44455</v>
      </c>
      <c r="L682">
        <v>21.98</v>
      </c>
      <c r="M682" s="1">
        <v>44455</v>
      </c>
      <c r="N682">
        <v>25.64</v>
      </c>
      <c r="O682" s="1">
        <v>44455</v>
      </c>
      <c r="P682">
        <v>19.02</v>
      </c>
      <c r="Q682" s="1">
        <v>44455</v>
      </c>
      <c r="R682">
        <v>27.78</v>
      </c>
      <c r="S682" s="30">
        <v>44455</v>
      </c>
      <c r="T682" s="3">
        <v>11.99</v>
      </c>
      <c r="U682" s="1">
        <v>44455</v>
      </c>
      <c r="V682">
        <v>15.4</v>
      </c>
    </row>
    <row r="683" spans="1:22">
      <c r="A683" s="1">
        <v>44456</v>
      </c>
      <c r="B683">
        <v>31.95</v>
      </c>
      <c r="C683" s="1">
        <v>44456</v>
      </c>
      <c r="D683">
        <v>30.880400000000002</v>
      </c>
      <c r="E683" s="1">
        <v>44456</v>
      </c>
      <c r="F683">
        <v>70.180000000000007</v>
      </c>
      <c r="G683" s="1">
        <v>44456</v>
      </c>
      <c r="H683">
        <v>36.33</v>
      </c>
      <c r="I683" s="1">
        <v>44456</v>
      </c>
      <c r="J683">
        <v>36.39</v>
      </c>
      <c r="K683" s="1">
        <v>44456</v>
      </c>
      <c r="L683">
        <v>21.91</v>
      </c>
      <c r="M683" s="1">
        <v>44456</v>
      </c>
      <c r="N683">
        <v>25.58</v>
      </c>
      <c r="O683" s="1">
        <v>44456</v>
      </c>
      <c r="P683">
        <v>19.02</v>
      </c>
      <c r="Q683" s="1">
        <v>44456</v>
      </c>
      <c r="R683">
        <v>27.78</v>
      </c>
      <c r="S683" s="30">
        <v>44456</v>
      </c>
      <c r="T683" s="3">
        <v>11.95</v>
      </c>
      <c r="U683" s="1">
        <v>44456</v>
      </c>
      <c r="V683">
        <v>15.38</v>
      </c>
    </row>
    <row r="684" spans="1:22">
      <c r="A684" s="1">
        <v>44459</v>
      </c>
      <c r="B684">
        <v>32.049999999999997</v>
      </c>
      <c r="C684" s="1">
        <v>44459</v>
      </c>
      <c r="D684">
        <v>30.398900000000001</v>
      </c>
      <c r="E684" s="1">
        <v>44459</v>
      </c>
      <c r="F684">
        <v>69.38</v>
      </c>
      <c r="G684" s="1">
        <v>44459</v>
      </c>
      <c r="H684">
        <v>35.82</v>
      </c>
      <c r="I684" s="1">
        <v>44459</v>
      </c>
      <c r="J684">
        <v>35.590000000000003</v>
      </c>
      <c r="K684" s="1">
        <v>44459</v>
      </c>
      <c r="L684">
        <v>21.99</v>
      </c>
      <c r="M684" s="1">
        <v>44459</v>
      </c>
      <c r="N684">
        <v>25.64</v>
      </c>
      <c r="O684" s="1">
        <v>44459</v>
      </c>
      <c r="P684">
        <v>18.96</v>
      </c>
      <c r="Q684" s="1">
        <v>44459</v>
      </c>
      <c r="R684">
        <v>27.79</v>
      </c>
      <c r="S684" s="30">
        <v>44459</v>
      </c>
      <c r="T684" s="3">
        <v>11.99</v>
      </c>
      <c r="U684" s="1">
        <v>44459</v>
      </c>
      <c r="V684">
        <v>14.87</v>
      </c>
    </row>
    <row r="685" spans="1:22">
      <c r="A685" s="1">
        <v>44460</v>
      </c>
      <c r="B685">
        <v>32.020000000000003</v>
      </c>
      <c r="C685" s="1">
        <v>44460</v>
      </c>
      <c r="D685">
        <v>30.5486</v>
      </c>
      <c r="E685" s="1">
        <v>44460</v>
      </c>
      <c r="F685">
        <v>69.319999999999993</v>
      </c>
      <c r="G685" s="1">
        <v>44460</v>
      </c>
      <c r="H685">
        <v>36.15</v>
      </c>
      <c r="I685" s="1">
        <v>44460</v>
      </c>
      <c r="J685">
        <v>35.86</v>
      </c>
      <c r="K685" s="1">
        <v>44460</v>
      </c>
      <c r="L685">
        <v>21.96</v>
      </c>
      <c r="M685" s="1">
        <v>44460</v>
      </c>
      <c r="N685">
        <v>25.66</v>
      </c>
      <c r="O685" s="1">
        <v>44460</v>
      </c>
      <c r="P685">
        <v>19.02</v>
      </c>
      <c r="Q685" s="1">
        <v>44460</v>
      </c>
      <c r="R685">
        <v>27.79</v>
      </c>
      <c r="S685" s="30">
        <v>44460</v>
      </c>
      <c r="T685" s="3">
        <v>11.98</v>
      </c>
      <c r="U685" s="1">
        <v>44460</v>
      </c>
      <c r="V685">
        <v>14.96</v>
      </c>
    </row>
    <row r="686" spans="1:22">
      <c r="A686" s="1">
        <v>44461</v>
      </c>
      <c r="B686">
        <v>32.090000000000003</v>
      </c>
      <c r="C686" s="1">
        <v>44461</v>
      </c>
      <c r="D686">
        <v>30.779599999999999</v>
      </c>
      <c r="E686" s="1">
        <v>44461</v>
      </c>
      <c r="F686">
        <v>69.64</v>
      </c>
      <c r="G686" s="1">
        <v>44461</v>
      </c>
      <c r="H686">
        <v>36.19</v>
      </c>
      <c r="I686" s="1">
        <v>44461</v>
      </c>
      <c r="J686">
        <v>36.15</v>
      </c>
      <c r="K686" s="1">
        <v>44461</v>
      </c>
      <c r="L686">
        <v>22</v>
      </c>
      <c r="M686" s="1">
        <v>44461</v>
      </c>
      <c r="N686">
        <v>25.73</v>
      </c>
      <c r="O686" s="1">
        <v>44461</v>
      </c>
      <c r="P686">
        <v>19</v>
      </c>
      <c r="Q686" s="1">
        <v>44461</v>
      </c>
      <c r="R686">
        <v>27.79</v>
      </c>
      <c r="S686" s="30">
        <v>44461</v>
      </c>
      <c r="T686" s="3">
        <v>12</v>
      </c>
      <c r="U686" s="1">
        <v>44461</v>
      </c>
      <c r="V686">
        <v>15.02</v>
      </c>
    </row>
    <row r="687" spans="1:22">
      <c r="A687" s="1">
        <v>44462</v>
      </c>
      <c r="B687">
        <v>31.88</v>
      </c>
      <c r="C687" s="1">
        <v>44462</v>
      </c>
      <c r="D687">
        <v>30.91</v>
      </c>
      <c r="E687" s="1">
        <v>44462</v>
      </c>
      <c r="F687">
        <v>69.89</v>
      </c>
      <c r="G687" s="1">
        <v>44462</v>
      </c>
      <c r="H687">
        <v>36.28</v>
      </c>
      <c r="I687" s="1">
        <v>44462</v>
      </c>
      <c r="J687">
        <v>36.15</v>
      </c>
      <c r="K687" s="1">
        <v>44462</v>
      </c>
      <c r="L687">
        <v>21.88</v>
      </c>
      <c r="M687" s="1">
        <v>44462</v>
      </c>
      <c r="N687">
        <v>25.55</v>
      </c>
      <c r="O687" s="1">
        <v>44462</v>
      </c>
      <c r="P687">
        <v>19.02</v>
      </c>
      <c r="Q687" s="1">
        <v>44462</v>
      </c>
      <c r="R687">
        <v>27.75</v>
      </c>
      <c r="S687" s="30">
        <v>44462</v>
      </c>
      <c r="T687" s="3">
        <v>11.92</v>
      </c>
      <c r="U687" s="1">
        <v>44462</v>
      </c>
      <c r="V687">
        <v>15.06</v>
      </c>
    </row>
    <row r="688" spans="1:22">
      <c r="A688" s="1">
        <v>44463</v>
      </c>
      <c r="B688">
        <v>31.71</v>
      </c>
      <c r="C688" s="1">
        <v>44463</v>
      </c>
      <c r="D688">
        <v>30.82</v>
      </c>
      <c r="E688" s="1">
        <v>44463</v>
      </c>
      <c r="F688">
        <v>70.010000000000005</v>
      </c>
      <c r="G688" s="1">
        <v>44463</v>
      </c>
      <c r="H688">
        <v>35.9</v>
      </c>
      <c r="I688" s="1">
        <v>44463</v>
      </c>
      <c r="J688">
        <v>35.74</v>
      </c>
      <c r="K688" s="1">
        <v>44463</v>
      </c>
      <c r="L688">
        <v>21.72</v>
      </c>
      <c r="M688" s="1">
        <v>44463</v>
      </c>
      <c r="N688">
        <v>25.45</v>
      </c>
      <c r="O688" s="1">
        <v>44463</v>
      </c>
      <c r="P688">
        <v>18.899999999999999</v>
      </c>
      <c r="Q688" s="1">
        <v>44463</v>
      </c>
      <c r="R688">
        <v>27.69</v>
      </c>
      <c r="S688" s="30">
        <v>44463</v>
      </c>
      <c r="T688" s="3">
        <v>11.88</v>
      </c>
      <c r="U688" s="1">
        <v>44463</v>
      </c>
      <c r="V688">
        <v>14.95</v>
      </c>
    </row>
    <row r="689" spans="1:22">
      <c r="A689" s="1">
        <v>44466</v>
      </c>
      <c r="B689">
        <v>31.67</v>
      </c>
      <c r="C689" s="1">
        <v>44466</v>
      </c>
      <c r="D689">
        <v>30.9361</v>
      </c>
      <c r="E689" s="1">
        <v>44466</v>
      </c>
      <c r="F689">
        <v>69.650000000000006</v>
      </c>
      <c r="G689" s="1">
        <v>44466</v>
      </c>
      <c r="H689">
        <v>35.81</v>
      </c>
      <c r="I689" s="1">
        <v>44466</v>
      </c>
      <c r="J689">
        <v>35.86</v>
      </c>
      <c r="K689" s="1">
        <v>44466</v>
      </c>
      <c r="L689">
        <v>21.75</v>
      </c>
      <c r="M689" s="1">
        <v>44466</v>
      </c>
      <c r="N689">
        <v>25.42</v>
      </c>
      <c r="O689" s="1">
        <v>44466</v>
      </c>
      <c r="P689">
        <v>18.91</v>
      </c>
      <c r="Q689" s="1">
        <v>44466</v>
      </c>
      <c r="R689">
        <v>27.67</v>
      </c>
      <c r="S689" s="30">
        <v>44466</v>
      </c>
      <c r="T689" s="3">
        <v>11.87</v>
      </c>
      <c r="U689" s="1">
        <v>44466</v>
      </c>
      <c r="V689">
        <v>14.93</v>
      </c>
    </row>
    <row r="690" spans="1:22">
      <c r="A690" s="1">
        <v>44467</v>
      </c>
      <c r="B690">
        <v>31.56</v>
      </c>
      <c r="C690" s="1">
        <v>44467</v>
      </c>
      <c r="D690">
        <v>30.5307</v>
      </c>
      <c r="E690" s="1">
        <v>44467</v>
      </c>
      <c r="F690">
        <v>68.56</v>
      </c>
      <c r="G690" s="1">
        <v>44467</v>
      </c>
      <c r="H690">
        <v>35.1</v>
      </c>
      <c r="I690" s="1">
        <v>44467</v>
      </c>
      <c r="J690">
        <v>35.56</v>
      </c>
      <c r="K690" s="1">
        <v>44467</v>
      </c>
      <c r="L690">
        <v>21.68</v>
      </c>
      <c r="M690" s="1">
        <v>44467</v>
      </c>
      <c r="N690">
        <v>25.17</v>
      </c>
      <c r="O690" s="1">
        <v>44467</v>
      </c>
      <c r="P690">
        <v>18.760000000000002</v>
      </c>
      <c r="Q690" s="1">
        <v>44467</v>
      </c>
      <c r="R690">
        <v>27.67</v>
      </c>
      <c r="S690" s="30">
        <v>44467</v>
      </c>
      <c r="T690" s="3">
        <v>11.83</v>
      </c>
      <c r="U690" s="1">
        <v>44467</v>
      </c>
      <c r="V690">
        <v>14.75</v>
      </c>
    </row>
    <row r="691" spans="1:22">
      <c r="A691" s="1">
        <v>44468</v>
      </c>
      <c r="B691">
        <v>31.52</v>
      </c>
      <c r="C691" s="1">
        <v>44468</v>
      </c>
      <c r="D691">
        <v>30.5458</v>
      </c>
      <c r="E691" s="1">
        <v>44468</v>
      </c>
      <c r="F691">
        <v>69.06</v>
      </c>
      <c r="G691" s="1">
        <v>44468</v>
      </c>
      <c r="H691">
        <v>35.26</v>
      </c>
      <c r="I691" s="1">
        <v>44468</v>
      </c>
      <c r="J691">
        <v>35.340000000000003</v>
      </c>
      <c r="K691" s="1">
        <v>44468</v>
      </c>
      <c r="L691">
        <v>21.66</v>
      </c>
      <c r="M691" s="1">
        <v>44468</v>
      </c>
      <c r="N691">
        <v>25.15</v>
      </c>
      <c r="O691" s="1">
        <v>44468</v>
      </c>
      <c r="P691">
        <v>18.809999999999999</v>
      </c>
      <c r="Q691" s="1">
        <v>44468</v>
      </c>
      <c r="R691">
        <v>27.64</v>
      </c>
      <c r="S691" s="30">
        <v>44468</v>
      </c>
      <c r="T691" s="3">
        <v>11.82</v>
      </c>
      <c r="U691" s="1">
        <v>44468</v>
      </c>
      <c r="V691">
        <v>14.78</v>
      </c>
    </row>
    <row r="692" spans="1:22">
      <c r="A692" s="1">
        <v>44469</v>
      </c>
      <c r="B692">
        <v>31.5</v>
      </c>
      <c r="C692" s="1">
        <v>44469</v>
      </c>
      <c r="D692">
        <v>30.37</v>
      </c>
      <c r="E692" s="1">
        <v>44469</v>
      </c>
      <c r="F692">
        <v>67.760000000000005</v>
      </c>
      <c r="G692" s="1">
        <v>44469</v>
      </c>
      <c r="H692">
        <v>34.86</v>
      </c>
      <c r="I692" s="1">
        <v>44469</v>
      </c>
      <c r="J692">
        <v>35.46</v>
      </c>
      <c r="K692" s="1">
        <v>44469</v>
      </c>
      <c r="L692">
        <v>21.65</v>
      </c>
      <c r="M692" s="1">
        <v>44469</v>
      </c>
      <c r="N692">
        <v>25.08</v>
      </c>
      <c r="O692" s="1">
        <v>44469</v>
      </c>
      <c r="P692">
        <v>18.82</v>
      </c>
      <c r="Q692" s="1">
        <v>44469</v>
      </c>
      <c r="R692">
        <v>27.65</v>
      </c>
      <c r="S692" s="30">
        <v>44469</v>
      </c>
      <c r="T692" s="3">
        <v>11.8</v>
      </c>
      <c r="U692" s="1">
        <v>44469</v>
      </c>
      <c r="V692">
        <v>14.68</v>
      </c>
    </row>
    <row r="693" spans="1:22">
      <c r="A693" s="1">
        <v>44470</v>
      </c>
      <c r="B693">
        <v>31.59</v>
      </c>
      <c r="C693" s="1">
        <v>44470</v>
      </c>
      <c r="D693">
        <v>30.516300000000001</v>
      </c>
      <c r="E693" s="1">
        <v>44470</v>
      </c>
      <c r="F693">
        <v>68.34</v>
      </c>
      <c r="G693" s="1">
        <v>44470</v>
      </c>
      <c r="H693">
        <v>34.9</v>
      </c>
      <c r="I693" s="1">
        <v>44470</v>
      </c>
      <c r="J693">
        <v>35.33</v>
      </c>
      <c r="K693" s="1">
        <v>44470</v>
      </c>
      <c r="L693">
        <v>21.71</v>
      </c>
      <c r="M693" s="1">
        <v>44470</v>
      </c>
      <c r="N693">
        <v>25.26</v>
      </c>
      <c r="O693" s="1">
        <v>44470</v>
      </c>
      <c r="P693">
        <v>18.82</v>
      </c>
      <c r="Q693" s="1">
        <v>44470</v>
      </c>
      <c r="R693">
        <v>27.65</v>
      </c>
      <c r="S693" s="30">
        <v>44470</v>
      </c>
      <c r="T693" s="3">
        <v>11.83</v>
      </c>
      <c r="U693" s="1">
        <v>44470</v>
      </c>
      <c r="V693">
        <v>14.69</v>
      </c>
    </row>
    <row r="694" spans="1:22">
      <c r="A694" s="1">
        <v>44473</v>
      </c>
      <c r="B694">
        <v>31.6</v>
      </c>
      <c r="C694" s="1">
        <v>44473</v>
      </c>
      <c r="D694">
        <v>30.4</v>
      </c>
      <c r="E694" s="1">
        <v>44473</v>
      </c>
      <c r="F694">
        <v>67.180000000000007</v>
      </c>
      <c r="G694" s="1">
        <v>44473</v>
      </c>
      <c r="H694">
        <v>34.43</v>
      </c>
      <c r="I694" s="1">
        <v>44473</v>
      </c>
      <c r="J694">
        <v>34.56</v>
      </c>
      <c r="K694" s="1">
        <v>44473</v>
      </c>
      <c r="L694">
        <v>21.7</v>
      </c>
      <c r="M694" s="1">
        <v>44473</v>
      </c>
      <c r="N694">
        <v>25.23</v>
      </c>
      <c r="O694" s="1">
        <v>44473</v>
      </c>
      <c r="P694">
        <v>18.8</v>
      </c>
      <c r="Q694" s="1">
        <v>44473</v>
      </c>
      <c r="R694">
        <v>27.68</v>
      </c>
      <c r="S694" s="30">
        <v>44473</v>
      </c>
      <c r="T694" s="3">
        <v>11.82</v>
      </c>
      <c r="U694" s="1">
        <v>44473</v>
      </c>
      <c r="V694">
        <v>14.36</v>
      </c>
    </row>
    <row r="695" spans="1:22">
      <c r="A695" s="1">
        <v>44474</v>
      </c>
      <c r="B695">
        <v>31.5</v>
      </c>
      <c r="C695" s="1">
        <v>44474</v>
      </c>
      <c r="D695">
        <v>30.604800000000001</v>
      </c>
      <c r="E695" s="1">
        <v>44474</v>
      </c>
      <c r="F695">
        <v>67.86</v>
      </c>
      <c r="G695" s="1">
        <v>44474</v>
      </c>
      <c r="H695">
        <v>34.6</v>
      </c>
      <c r="I695" s="1">
        <v>44474</v>
      </c>
      <c r="J695">
        <v>34.89</v>
      </c>
      <c r="K695" s="1">
        <v>44474</v>
      </c>
      <c r="L695">
        <v>21.65</v>
      </c>
      <c r="M695" s="1">
        <v>44474</v>
      </c>
      <c r="N695">
        <v>25.13</v>
      </c>
      <c r="O695" s="1">
        <v>44474</v>
      </c>
      <c r="P695">
        <v>18.760000000000002</v>
      </c>
      <c r="Q695" s="1">
        <v>44474</v>
      </c>
      <c r="R695">
        <v>27.66</v>
      </c>
      <c r="S695" s="30">
        <v>44474</v>
      </c>
      <c r="T695" s="3">
        <v>11.79</v>
      </c>
      <c r="U695" s="1">
        <v>44474</v>
      </c>
      <c r="V695">
        <v>14.51</v>
      </c>
    </row>
    <row r="696" spans="1:22">
      <c r="A696" s="1">
        <v>44475</v>
      </c>
      <c r="B696">
        <v>31.57</v>
      </c>
      <c r="C696" s="1">
        <v>44475</v>
      </c>
      <c r="D696">
        <v>30.647300000000001</v>
      </c>
      <c r="E696" s="1">
        <v>44475</v>
      </c>
      <c r="F696">
        <v>68.19</v>
      </c>
      <c r="G696" s="1">
        <v>44475</v>
      </c>
      <c r="H696">
        <v>34.43</v>
      </c>
      <c r="I696" s="1">
        <v>44475</v>
      </c>
      <c r="J696">
        <v>34.74</v>
      </c>
      <c r="K696" s="1">
        <v>44475</v>
      </c>
      <c r="L696">
        <v>21.67</v>
      </c>
      <c r="M696" s="1">
        <v>44475</v>
      </c>
      <c r="N696">
        <v>25.12</v>
      </c>
      <c r="O696" s="1">
        <v>44475</v>
      </c>
      <c r="P696">
        <v>18.8</v>
      </c>
      <c r="Q696" s="1">
        <v>44475</v>
      </c>
      <c r="R696">
        <v>27.66</v>
      </c>
      <c r="S696" s="30">
        <v>44475</v>
      </c>
      <c r="T696" s="3">
        <v>11.81</v>
      </c>
      <c r="U696" s="1">
        <v>44475</v>
      </c>
      <c r="V696">
        <v>14.4</v>
      </c>
    </row>
    <row r="697" spans="1:22">
      <c r="A697" s="1">
        <v>44476</v>
      </c>
      <c r="B697">
        <v>31.45</v>
      </c>
      <c r="C697" s="1">
        <v>44476</v>
      </c>
      <c r="D697">
        <v>30.977599999999999</v>
      </c>
      <c r="E697" s="1">
        <v>44476</v>
      </c>
      <c r="F697">
        <v>68.540000000000006</v>
      </c>
      <c r="G697" s="1">
        <v>44476</v>
      </c>
      <c r="H697">
        <v>34.5</v>
      </c>
      <c r="I697" s="1">
        <v>44476</v>
      </c>
      <c r="J697">
        <v>35.299999999999997</v>
      </c>
      <c r="K697" s="1">
        <v>44476</v>
      </c>
      <c r="L697">
        <v>21.63</v>
      </c>
      <c r="M697" s="1">
        <v>44476</v>
      </c>
      <c r="N697">
        <v>25.02</v>
      </c>
      <c r="O697" s="1">
        <v>44476</v>
      </c>
      <c r="P697">
        <v>18.760000000000002</v>
      </c>
      <c r="Q697" s="1">
        <v>44476</v>
      </c>
      <c r="R697">
        <v>27.64</v>
      </c>
      <c r="S697" s="30">
        <v>44476</v>
      </c>
      <c r="T697" s="3">
        <v>11.77</v>
      </c>
      <c r="U697" s="1">
        <v>44476</v>
      </c>
      <c r="V697">
        <v>14.56</v>
      </c>
    </row>
    <row r="698" spans="1:22">
      <c r="A698" s="1">
        <v>44477</v>
      </c>
      <c r="B698">
        <v>31.32</v>
      </c>
      <c r="C698" s="1">
        <v>44477</v>
      </c>
      <c r="D698">
        <v>31.01</v>
      </c>
      <c r="E698" s="1">
        <v>44477</v>
      </c>
      <c r="F698">
        <v>68.040000000000006</v>
      </c>
      <c r="G698" s="1">
        <v>44477</v>
      </c>
      <c r="H698">
        <v>34.32</v>
      </c>
      <c r="I698" s="1">
        <v>44477</v>
      </c>
      <c r="J698">
        <v>35.24</v>
      </c>
      <c r="K698" s="1">
        <v>44477</v>
      </c>
      <c r="L698">
        <v>21.55</v>
      </c>
      <c r="M698" s="1">
        <v>44477</v>
      </c>
      <c r="N698">
        <v>24.92</v>
      </c>
      <c r="O698" s="1">
        <v>44477</v>
      </c>
      <c r="P698">
        <v>18.649999999999999</v>
      </c>
      <c r="Q698" s="1">
        <v>44477</v>
      </c>
      <c r="R698">
        <v>27.57</v>
      </c>
      <c r="S698" s="30">
        <v>44477</v>
      </c>
      <c r="T698" s="3">
        <v>11.72</v>
      </c>
      <c r="U698" s="1">
        <v>44477</v>
      </c>
      <c r="V698">
        <v>14.41</v>
      </c>
    </row>
    <row r="699" spans="1:22">
      <c r="A699" s="1">
        <v>44481</v>
      </c>
      <c r="B699">
        <v>31.29</v>
      </c>
      <c r="C699" s="1">
        <v>44481</v>
      </c>
      <c r="D699">
        <v>30.999199999999998</v>
      </c>
      <c r="E699" s="1">
        <v>44481</v>
      </c>
      <c r="F699">
        <v>67.31</v>
      </c>
      <c r="G699" s="1">
        <v>44481</v>
      </c>
      <c r="H699">
        <v>34.159999999999997</v>
      </c>
      <c r="I699" s="1">
        <v>44481</v>
      </c>
      <c r="J699">
        <v>34.93</v>
      </c>
      <c r="K699" s="1">
        <v>44481</v>
      </c>
      <c r="L699">
        <v>21.54</v>
      </c>
      <c r="M699" s="1">
        <v>44481</v>
      </c>
      <c r="N699">
        <v>25.01</v>
      </c>
      <c r="O699" s="1">
        <v>44481</v>
      </c>
      <c r="P699">
        <v>18.670000000000002</v>
      </c>
      <c r="Q699" s="1">
        <v>44481</v>
      </c>
      <c r="R699">
        <v>27.54</v>
      </c>
      <c r="S699" s="30">
        <v>44481</v>
      </c>
      <c r="T699" s="3">
        <v>11.72</v>
      </c>
      <c r="U699" s="1">
        <v>44481</v>
      </c>
      <c r="V699">
        <v>14.32</v>
      </c>
    </row>
    <row r="700" spans="1:22">
      <c r="A700" s="1">
        <v>44482</v>
      </c>
      <c r="B700">
        <v>31.32</v>
      </c>
      <c r="C700" s="1">
        <v>44482</v>
      </c>
      <c r="D700">
        <v>31.239699999999999</v>
      </c>
      <c r="E700" s="1">
        <v>44482</v>
      </c>
      <c r="F700">
        <v>67.459999999999994</v>
      </c>
      <c r="G700" s="1">
        <v>44482</v>
      </c>
      <c r="H700">
        <v>34.51</v>
      </c>
      <c r="I700" s="1">
        <v>44482</v>
      </c>
      <c r="J700">
        <v>35.380000000000003</v>
      </c>
      <c r="K700" s="1">
        <v>44482</v>
      </c>
      <c r="L700">
        <v>21.56</v>
      </c>
      <c r="M700" s="1">
        <v>44482</v>
      </c>
      <c r="N700">
        <v>25.13</v>
      </c>
      <c r="O700" s="1">
        <v>44482</v>
      </c>
      <c r="P700">
        <v>18.78</v>
      </c>
      <c r="Q700" s="1">
        <v>44482</v>
      </c>
      <c r="R700">
        <v>27.52</v>
      </c>
      <c r="S700" s="30">
        <v>44482</v>
      </c>
      <c r="T700" s="3">
        <v>11.73</v>
      </c>
      <c r="U700" s="1">
        <v>44482</v>
      </c>
      <c r="V700">
        <v>14.49</v>
      </c>
    </row>
    <row r="701" spans="1:22">
      <c r="A701" s="1">
        <v>44483</v>
      </c>
      <c r="B701">
        <v>31.53</v>
      </c>
      <c r="C701" s="1">
        <v>44483</v>
      </c>
      <c r="D701">
        <v>31.543199999999999</v>
      </c>
      <c r="E701" s="1">
        <v>44483</v>
      </c>
      <c r="F701">
        <v>68.239999999999995</v>
      </c>
      <c r="G701" s="1">
        <v>44483</v>
      </c>
      <c r="H701">
        <v>34.64</v>
      </c>
      <c r="I701" s="1">
        <v>44483</v>
      </c>
      <c r="J701">
        <v>35.42</v>
      </c>
      <c r="K701" s="1">
        <v>44483</v>
      </c>
      <c r="L701">
        <v>21.63</v>
      </c>
      <c r="M701" s="1">
        <v>44483</v>
      </c>
      <c r="N701">
        <v>25.24</v>
      </c>
      <c r="O701" s="1">
        <v>44483</v>
      </c>
      <c r="P701">
        <v>18.829999999999998</v>
      </c>
      <c r="Q701" s="1">
        <v>44483</v>
      </c>
      <c r="R701">
        <v>27.57</v>
      </c>
      <c r="S701" s="30">
        <v>44483</v>
      </c>
      <c r="T701" s="3">
        <v>11.79</v>
      </c>
      <c r="U701" s="1">
        <v>44483</v>
      </c>
      <c r="V701">
        <v>14.54</v>
      </c>
    </row>
    <row r="702" spans="1:22">
      <c r="A702" s="1">
        <v>44484</v>
      </c>
      <c r="B702">
        <v>31.48</v>
      </c>
      <c r="C702" s="1">
        <v>44484</v>
      </c>
      <c r="D702">
        <v>31.759</v>
      </c>
      <c r="E702" s="1">
        <v>44484</v>
      </c>
      <c r="F702">
        <v>68.75</v>
      </c>
      <c r="G702" s="1">
        <v>44484</v>
      </c>
      <c r="H702">
        <v>34.94</v>
      </c>
      <c r="I702" s="1">
        <v>44484</v>
      </c>
      <c r="J702">
        <v>35.72</v>
      </c>
      <c r="K702" s="1">
        <v>44484</v>
      </c>
      <c r="L702">
        <v>21.57</v>
      </c>
      <c r="M702" s="1">
        <v>44484</v>
      </c>
      <c r="N702">
        <v>25.15</v>
      </c>
      <c r="O702" s="1">
        <v>44484</v>
      </c>
      <c r="P702">
        <v>18.78</v>
      </c>
      <c r="Q702" s="1">
        <v>44484</v>
      </c>
      <c r="R702">
        <v>27.54</v>
      </c>
      <c r="S702" s="30">
        <v>44484</v>
      </c>
      <c r="T702" s="3">
        <v>11.76</v>
      </c>
      <c r="U702" s="1">
        <v>44484</v>
      </c>
      <c r="V702">
        <v>14.69</v>
      </c>
    </row>
    <row r="703" spans="1:22">
      <c r="A703" s="1">
        <v>44487</v>
      </c>
      <c r="B703">
        <v>31.47</v>
      </c>
      <c r="C703" s="1">
        <v>44487</v>
      </c>
      <c r="D703">
        <v>31.87</v>
      </c>
      <c r="E703" s="1">
        <v>44487</v>
      </c>
      <c r="F703">
        <v>69.010000000000005</v>
      </c>
      <c r="G703" s="1">
        <v>44487</v>
      </c>
      <c r="H703">
        <v>34.75</v>
      </c>
      <c r="I703" s="1">
        <v>44487</v>
      </c>
      <c r="J703">
        <v>35.64</v>
      </c>
      <c r="K703" s="1">
        <v>44487</v>
      </c>
      <c r="L703">
        <v>21.59</v>
      </c>
      <c r="M703" s="1">
        <v>44487</v>
      </c>
      <c r="N703">
        <v>25.18</v>
      </c>
      <c r="O703" s="1">
        <v>44487</v>
      </c>
      <c r="P703">
        <v>18.809999999999999</v>
      </c>
      <c r="Q703" s="1">
        <v>44487</v>
      </c>
      <c r="R703">
        <v>27.52</v>
      </c>
      <c r="S703" s="30">
        <v>44487</v>
      </c>
      <c r="T703" s="3">
        <v>11.76</v>
      </c>
      <c r="U703" s="1">
        <v>44487</v>
      </c>
      <c r="V703">
        <v>14.73</v>
      </c>
    </row>
    <row r="704" spans="1:22">
      <c r="A704" s="1">
        <v>44488</v>
      </c>
      <c r="B704">
        <v>31.38</v>
      </c>
      <c r="C704" s="1">
        <v>44488</v>
      </c>
      <c r="D704">
        <v>32.01</v>
      </c>
      <c r="E704" s="1">
        <v>44488</v>
      </c>
      <c r="F704">
        <v>69.430000000000007</v>
      </c>
      <c r="G704" s="1">
        <v>44488</v>
      </c>
      <c r="H704">
        <v>34.950000000000003</v>
      </c>
      <c r="I704" s="1">
        <v>44488</v>
      </c>
      <c r="J704">
        <v>36.08</v>
      </c>
      <c r="K704" s="1">
        <v>44488</v>
      </c>
      <c r="L704">
        <v>21.57</v>
      </c>
      <c r="M704" s="1">
        <v>44488</v>
      </c>
      <c r="N704">
        <v>25.02</v>
      </c>
      <c r="O704" s="1">
        <v>44488</v>
      </c>
      <c r="P704">
        <v>18.829999999999998</v>
      </c>
      <c r="Q704" s="1">
        <v>44488</v>
      </c>
      <c r="R704">
        <v>27.49</v>
      </c>
      <c r="S704" s="30">
        <v>44488</v>
      </c>
      <c r="T704" s="3">
        <v>11.74</v>
      </c>
      <c r="U704" s="1">
        <v>44488</v>
      </c>
      <c r="V704">
        <v>14.85</v>
      </c>
    </row>
    <row r="705" spans="1:22">
      <c r="A705" s="1">
        <v>44489</v>
      </c>
      <c r="B705">
        <v>31.35</v>
      </c>
      <c r="C705" s="1">
        <v>44489</v>
      </c>
      <c r="D705">
        <v>32.159999999999997</v>
      </c>
      <c r="E705" s="1">
        <v>44489</v>
      </c>
      <c r="F705">
        <v>69.45</v>
      </c>
      <c r="G705" s="1">
        <v>44489</v>
      </c>
      <c r="H705">
        <v>35</v>
      </c>
      <c r="I705" s="1">
        <v>44489</v>
      </c>
      <c r="J705">
        <v>35.96</v>
      </c>
      <c r="K705" s="1">
        <v>44489</v>
      </c>
      <c r="L705">
        <v>21.57</v>
      </c>
      <c r="M705" s="1">
        <v>44489</v>
      </c>
      <c r="N705">
        <v>24.96</v>
      </c>
      <c r="O705" s="1">
        <v>44489</v>
      </c>
      <c r="P705">
        <v>18.8</v>
      </c>
      <c r="Q705" s="1">
        <v>44489</v>
      </c>
      <c r="R705">
        <v>27.51</v>
      </c>
      <c r="S705" s="30">
        <v>44489</v>
      </c>
      <c r="T705" s="3">
        <v>11.73</v>
      </c>
      <c r="U705" s="1">
        <v>44489</v>
      </c>
      <c r="V705">
        <v>14.77</v>
      </c>
    </row>
    <row r="706" spans="1:22">
      <c r="A706" s="1">
        <v>44490</v>
      </c>
      <c r="B706">
        <v>31.23</v>
      </c>
      <c r="C706" s="1">
        <v>44490</v>
      </c>
      <c r="D706">
        <v>32.210599999999999</v>
      </c>
      <c r="E706" s="1">
        <v>44490</v>
      </c>
      <c r="F706">
        <v>69.92</v>
      </c>
      <c r="G706" s="1">
        <v>44490</v>
      </c>
      <c r="H706">
        <v>34.950000000000003</v>
      </c>
      <c r="I706" s="1">
        <v>44490</v>
      </c>
      <c r="J706">
        <v>35.85</v>
      </c>
      <c r="K706" s="1">
        <v>44490</v>
      </c>
      <c r="L706">
        <v>21.46</v>
      </c>
      <c r="M706" s="1">
        <v>44490</v>
      </c>
      <c r="N706">
        <v>24.9</v>
      </c>
      <c r="O706" s="1">
        <v>44490</v>
      </c>
      <c r="P706">
        <v>18.690000000000001</v>
      </c>
      <c r="Q706" s="1">
        <v>44490</v>
      </c>
      <c r="R706">
        <v>27.47</v>
      </c>
      <c r="S706" s="30">
        <v>44490</v>
      </c>
      <c r="T706" s="3">
        <v>11.69</v>
      </c>
      <c r="U706" s="1">
        <v>44490</v>
      </c>
      <c r="V706">
        <v>14.71</v>
      </c>
    </row>
    <row r="707" spans="1:22">
      <c r="A707" s="1">
        <v>44491</v>
      </c>
      <c r="B707">
        <v>31.28</v>
      </c>
      <c r="C707" s="1">
        <v>44491</v>
      </c>
      <c r="D707">
        <v>32.217199999999998</v>
      </c>
      <c r="E707" s="1">
        <v>44491</v>
      </c>
      <c r="F707">
        <v>69.86</v>
      </c>
      <c r="G707" s="1">
        <v>44491</v>
      </c>
      <c r="H707">
        <v>35.1</v>
      </c>
      <c r="I707" s="1">
        <v>44491</v>
      </c>
      <c r="J707">
        <v>35.729999999999997</v>
      </c>
      <c r="K707" s="1">
        <v>44491</v>
      </c>
      <c r="L707">
        <v>21.54</v>
      </c>
      <c r="M707" s="1">
        <v>44491</v>
      </c>
      <c r="N707">
        <v>24.99</v>
      </c>
      <c r="O707" s="1">
        <v>44491</v>
      </c>
      <c r="P707">
        <v>18.809999999999999</v>
      </c>
      <c r="Q707" s="1">
        <v>44491</v>
      </c>
      <c r="R707">
        <v>27.48</v>
      </c>
      <c r="S707" s="30">
        <v>44491</v>
      </c>
      <c r="T707" s="3">
        <v>11.71</v>
      </c>
      <c r="U707" s="1">
        <v>44491</v>
      </c>
      <c r="V707">
        <v>14.65</v>
      </c>
    </row>
    <row r="708" spans="1:22">
      <c r="A708" s="1">
        <v>44494</v>
      </c>
      <c r="B708">
        <v>31.23</v>
      </c>
      <c r="C708" s="1">
        <v>44494</v>
      </c>
      <c r="D708">
        <v>32.305399999999999</v>
      </c>
      <c r="E708" s="1">
        <v>44494</v>
      </c>
      <c r="F708">
        <v>70.239999999999995</v>
      </c>
      <c r="G708" s="1">
        <v>44494</v>
      </c>
      <c r="H708">
        <v>35.14</v>
      </c>
      <c r="I708" s="1">
        <v>44494</v>
      </c>
      <c r="J708">
        <v>36.01</v>
      </c>
      <c r="K708" s="1">
        <v>44494</v>
      </c>
      <c r="L708">
        <v>21.44</v>
      </c>
      <c r="M708" s="1">
        <v>44494</v>
      </c>
      <c r="N708">
        <v>24.97</v>
      </c>
      <c r="O708" s="1">
        <v>44494</v>
      </c>
      <c r="P708">
        <v>18.63</v>
      </c>
      <c r="Q708" s="1">
        <v>44494</v>
      </c>
      <c r="R708">
        <v>27.44</v>
      </c>
      <c r="S708" s="30">
        <v>44494</v>
      </c>
      <c r="T708" s="3">
        <v>11.71</v>
      </c>
      <c r="U708" s="1">
        <v>44494</v>
      </c>
      <c r="V708">
        <v>14.74</v>
      </c>
    </row>
    <row r="709" spans="1:22">
      <c r="A709" s="1">
        <v>44495</v>
      </c>
      <c r="B709">
        <v>31.27</v>
      </c>
      <c r="C709" s="1">
        <v>44495</v>
      </c>
      <c r="D709">
        <v>32.146099999999997</v>
      </c>
      <c r="E709" s="1">
        <v>44495</v>
      </c>
      <c r="F709">
        <v>70.44</v>
      </c>
      <c r="G709" s="1">
        <v>44495</v>
      </c>
      <c r="H709">
        <v>35.159999999999997</v>
      </c>
      <c r="I709" s="1">
        <v>44495</v>
      </c>
      <c r="J709">
        <v>35.81</v>
      </c>
      <c r="K709" s="1">
        <v>44495</v>
      </c>
      <c r="L709">
        <v>21.49</v>
      </c>
      <c r="M709" s="1">
        <v>44495</v>
      </c>
      <c r="N709">
        <v>25.08</v>
      </c>
      <c r="O709" s="1">
        <v>44495</v>
      </c>
      <c r="P709">
        <v>18.68</v>
      </c>
      <c r="Q709" s="1">
        <v>44495</v>
      </c>
      <c r="R709">
        <v>27.43</v>
      </c>
      <c r="S709" s="30">
        <v>44495</v>
      </c>
      <c r="T709" s="3">
        <v>11.73</v>
      </c>
      <c r="U709" s="1">
        <v>44495</v>
      </c>
      <c r="V709">
        <v>14.69</v>
      </c>
    </row>
    <row r="710" spans="1:22">
      <c r="A710" s="1">
        <v>44496</v>
      </c>
      <c r="B710">
        <v>31.35</v>
      </c>
      <c r="C710" s="1">
        <v>44496</v>
      </c>
      <c r="D710">
        <v>31.8322</v>
      </c>
      <c r="E710" s="1">
        <v>44496</v>
      </c>
      <c r="F710">
        <v>69.94</v>
      </c>
      <c r="G710" s="1">
        <v>44496</v>
      </c>
      <c r="H710">
        <v>34.979999999999997</v>
      </c>
      <c r="I710" s="1">
        <v>44496</v>
      </c>
      <c r="J710">
        <v>35.450000000000003</v>
      </c>
      <c r="K710" s="1">
        <v>44496</v>
      </c>
      <c r="L710">
        <v>21.5</v>
      </c>
      <c r="M710" s="1">
        <v>44496</v>
      </c>
      <c r="N710">
        <v>25.22</v>
      </c>
      <c r="O710" s="1">
        <v>44496</v>
      </c>
      <c r="P710">
        <v>18.739999999999998</v>
      </c>
      <c r="Q710" s="1">
        <v>44496</v>
      </c>
      <c r="R710">
        <v>27.34</v>
      </c>
      <c r="S710" s="30">
        <v>44496</v>
      </c>
      <c r="T710" s="3">
        <v>11.75</v>
      </c>
      <c r="U710" s="1">
        <v>44496</v>
      </c>
      <c r="V710">
        <v>14.53</v>
      </c>
    </row>
    <row r="711" spans="1:22">
      <c r="A711" s="1">
        <v>44497</v>
      </c>
      <c r="B711">
        <v>31.31</v>
      </c>
      <c r="C711" s="1">
        <v>44497</v>
      </c>
      <c r="D711">
        <v>32.229100000000003</v>
      </c>
      <c r="E711" s="1">
        <v>44497</v>
      </c>
      <c r="F711">
        <v>70.47</v>
      </c>
      <c r="G711" s="1">
        <v>44497</v>
      </c>
      <c r="H711">
        <v>35.26</v>
      </c>
      <c r="I711" s="1">
        <v>44497</v>
      </c>
      <c r="J711">
        <v>35.43</v>
      </c>
      <c r="K711" s="1">
        <v>44497</v>
      </c>
      <c r="L711">
        <v>21.47</v>
      </c>
      <c r="M711" s="1">
        <v>44497</v>
      </c>
      <c r="N711">
        <v>25.18</v>
      </c>
      <c r="O711" s="1">
        <v>44497</v>
      </c>
      <c r="P711">
        <v>18.7</v>
      </c>
      <c r="Q711" s="1">
        <v>44497</v>
      </c>
      <c r="R711">
        <v>27.35</v>
      </c>
      <c r="S711" s="30">
        <v>44497</v>
      </c>
      <c r="T711" s="3">
        <v>11.72</v>
      </c>
      <c r="U711" s="1">
        <v>44497</v>
      </c>
      <c r="V711">
        <v>14.58</v>
      </c>
    </row>
    <row r="712" spans="1:22">
      <c r="A712" s="1">
        <v>44498</v>
      </c>
      <c r="B712">
        <v>31.13</v>
      </c>
      <c r="C712" s="1">
        <v>44498</v>
      </c>
      <c r="D712">
        <v>32.013399999999997</v>
      </c>
      <c r="E712" s="1">
        <v>44498</v>
      </c>
      <c r="F712">
        <v>70.790000000000006</v>
      </c>
      <c r="G712" s="1">
        <v>44498</v>
      </c>
      <c r="H712">
        <v>35.17</v>
      </c>
      <c r="I712" s="1">
        <v>44498</v>
      </c>
      <c r="J712">
        <v>35.020000000000003</v>
      </c>
      <c r="K712" s="1">
        <v>44498</v>
      </c>
      <c r="L712">
        <v>21.42</v>
      </c>
      <c r="M712" s="1">
        <v>44498</v>
      </c>
      <c r="N712">
        <v>25.19</v>
      </c>
      <c r="O712" s="1">
        <v>44498</v>
      </c>
      <c r="P712">
        <v>18.63</v>
      </c>
      <c r="Q712" s="1">
        <v>44498</v>
      </c>
      <c r="R712">
        <v>27.29</v>
      </c>
      <c r="S712" s="30">
        <v>44498</v>
      </c>
      <c r="T712" s="3">
        <v>11.65</v>
      </c>
      <c r="U712" s="1">
        <v>44498</v>
      </c>
      <c r="V712">
        <v>14.5</v>
      </c>
    </row>
    <row r="713" spans="1:22">
      <c r="A713" s="1">
        <v>44501</v>
      </c>
      <c r="B713">
        <v>31.1</v>
      </c>
      <c r="C713" s="1">
        <v>44501</v>
      </c>
      <c r="D713">
        <v>32.31</v>
      </c>
      <c r="E713" s="1">
        <v>44501</v>
      </c>
      <c r="F713">
        <v>70.87</v>
      </c>
      <c r="G713" s="1">
        <v>44501</v>
      </c>
      <c r="H713">
        <v>35.44</v>
      </c>
      <c r="I713" s="1">
        <v>44501</v>
      </c>
      <c r="J713">
        <v>35.270000000000003</v>
      </c>
      <c r="K713" s="1">
        <v>44501</v>
      </c>
      <c r="L713">
        <v>21.41</v>
      </c>
      <c r="M713" s="1">
        <v>44501</v>
      </c>
      <c r="N713">
        <v>25.09</v>
      </c>
      <c r="O713" s="1">
        <v>44501</v>
      </c>
      <c r="P713">
        <v>18.63</v>
      </c>
      <c r="Q713" s="1">
        <v>44501</v>
      </c>
      <c r="R713">
        <v>27.29</v>
      </c>
      <c r="S713" s="30">
        <v>44501</v>
      </c>
      <c r="T713" s="3">
        <v>11.64</v>
      </c>
      <c r="U713" s="1">
        <v>44501</v>
      </c>
      <c r="V713">
        <v>14.51</v>
      </c>
    </row>
    <row r="714" spans="1:22">
      <c r="A714" s="1">
        <v>44502</v>
      </c>
      <c r="B714">
        <v>31.08</v>
      </c>
      <c r="C714" s="1">
        <v>44502</v>
      </c>
      <c r="D714">
        <v>32.219299999999997</v>
      </c>
      <c r="E714" s="1">
        <v>44502</v>
      </c>
      <c r="F714">
        <v>71.34</v>
      </c>
      <c r="G714" s="1">
        <v>44502</v>
      </c>
      <c r="H714">
        <v>35.42</v>
      </c>
      <c r="I714" s="1">
        <v>44502</v>
      </c>
      <c r="J714">
        <v>35.04</v>
      </c>
      <c r="K714" s="1">
        <v>44502</v>
      </c>
      <c r="L714">
        <v>21.42</v>
      </c>
      <c r="M714" s="1">
        <v>44502</v>
      </c>
      <c r="N714">
        <v>25.21</v>
      </c>
      <c r="O714" s="1">
        <v>44502</v>
      </c>
      <c r="P714">
        <v>18.62</v>
      </c>
      <c r="Q714" s="1">
        <v>44502</v>
      </c>
      <c r="R714">
        <v>27.31</v>
      </c>
      <c r="S714" s="30">
        <v>44502</v>
      </c>
      <c r="T714" s="3">
        <v>11.64</v>
      </c>
      <c r="U714" s="1">
        <v>44502</v>
      </c>
      <c r="V714">
        <v>14.51</v>
      </c>
    </row>
    <row r="715" spans="1:22">
      <c r="A715" s="1">
        <v>44503</v>
      </c>
      <c r="B715">
        <v>31.07</v>
      </c>
      <c r="C715" s="1">
        <v>44503</v>
      </c>
      <c r="D715">
        <v>32.3414</v>
      </c>
      <c r="E715" s="1">
        <v>44503</v>
      </c>
      <c r="F715">
        <v>71.73</v>
      </c>
      <c r="G715" s="1">
        <v>44503</v>
      </c>
      <c r="H715">
        <v>35.71</v>
      </c>
      <c r="I715" s="1">
        <v>44503</v>
      </c>
      <c r="J715">
        <v>35.18</v>
      </c>
      <c r="K715" s="1">
        <v>44503</v>
      </c>
      <c r="L715">
        <v>21.38</v>
      </c>
      <c r="M715" s="1">
        <v>44503</v>
      </c>
      <c r="N715">
        <v>25.16</v>
      </c>
      <c r="O715" s="1">
        <v>44503</v>
      </c>
      <c r="P715">
        <v>18.66</v>
      </c>
      <c r="Q715" s="1">
        <v>44503</v>
      </c>
      <c r="R715">
        <v>27.32</v>
      </c>
      <c r="S715" s="30">
        <v>44503</v>
      </c>
      <c r="T715" s="3">
        <v>11.65</v>
      </c>
      <c r="U715" s="1">
        <v>44503</v>
      </c>
      <c r="V715">
        <v>14.52</v>
      </c>
    </row>
    <row r="716" spans="1:22">
      <c r="A716" s="1">
        <v>44504</v>
      </c>
      <c r="B716">
        <v>31.24</v>
      </c>
      <c r="C716" s="1">
        <v>44504</v>
      </c>
      <c r="D716">
        <v>32.520000000000003</v>
      </c>
      <c r="E716" s="1">
        <v>44504</v>
      </c>
      <c r="F716">
        <v>72.47</v>
      </c>
      <c r="G716" s="1">
        <v>44504</v>
      </c>
      <c r="H716">
        <v>35.85</v>
      </c>
      <c r="I716" s="1">
        <v>44504</v>
      </c>
      <c r="J716">
        <v>35.299999999999997</v>
      </c>
      <c r="K716" s="1">
        <v>44504</v>
      </c>
      <c r="L716">
        <v>21.46</v>
      </c>
      <c r="M716" s="1">
        <v>44504</v>
      </c>
      <c r="N716">
        <v>25.3</v>
      </c>
      <c r="O716" s="1">
        <v>44504</v>
      </c>
      <c r="P716">
        <v>18.8</v>
      </c>
      <c r="Q716" s="1">
        <v>44504</v>
      </c>
      <c r="R716">
        <v>27.38</v>
      </c>
      <c r="S716" s="30">
        <v>44504</v>
      </c>
      <c r="T716" s="3">
        <v>11.7</v>
      </c>
      <c r="U716" s="1">
        <v>44504</v>
      </c>
      <c r="V716">
        <v>14.65</v>
      </c>
    </row>
    <row r="717" spans="1:22">
      <c r="A717" s="1">
        <v>44505</v>
      </c>
      <c r="B717">
        <v>31.38</v>
      </c>
      <c r="C717" s="1">
        <v>44505</v>
      </c>
      <c r="D717">
        <v>32.630000000000003</v>
      </c>
      <c r="E717" s="1">
        <v>44505</v>
      </c>
      <c r="F717">
        <v>72.61</v>
      </c>
      <c r="G717" s="1">
        <v>44505</v>
      </c>
      <c r="H717">
        <v>35.909999999999997</v>
      </c>
      <c r="I717" s="1">
        <v>44505</v>
      </c>
      <c r="J717">
        <v>35.21</v>
      </c>
      <c r="K717" s="1">
        <v>44505</v>
      </c>
      <c r="L717">
        <v>21.59</v>
      </c>
      <c r="M717" s="1">
        <v>44505</v>
      </c>
      <c r="N717">
        <v>25.46</v>
      </c>
      <c r="O717" s="1">
        <v>44505</v>
      </c>
      <c r="P717">
        <v>18.82</v>
      </c>
      <c r="Q717" s="1">
        <v>44505</v>
      </c>
      <c r="R717">
        <v>27.4</v>
      </c>
      <c r="S717" s="30">
        <v>44505</v>
      </c>
      <c r="T717" s="3">
        <v>11.75</v>
      </c>
      <c r="U717" s="1">
        <v>44505</v>
      </c>
      <c r="V717">
        <v>14.62</v>
      </c>
    </row>
    <row r="718" spans="1:22">
      <c r="A718" s="1">
        <v>44508</v>
      </c>
      <c r="B718">
        <v>31.31</v>
      </c>
      <c r="C718" s="1">
        <v>44508</v>
      </c>
      <c r="D718">
        <v>32.74</v>
      </c>
      <c r="E718" s="1">
        <v>44508</v>
      </c>
      <c r="F718">
        <v>72.709999999999994</v>
      </c>
      <c r="G718" s="1">
        <v>44508</v>
      </c>
      <c r="H718">
        <v>35.880000000000003</v>
      </c>
      <c r="I718" s="1">
        <v>44508</v>
      </c>
      <c r="J718">
        <v>35.549999999999997</v>
      </c>
      <c r="K718" s="1">
        <v>44508</v>
      </c>
      <c r="L718">
        <v>21.52</v>
      </c>
      <c r="M718" s="1">
        <v>44508</v>
      </c>
      <c r="N718">
        <v>25.39</v>
      </c>
      <c r="O718" s="1">
        <v>44508</v>
      </c>
      <c r="P718">
        <v>18.850000000000001</v>
      </c>
      <c r="Q718" s="1">
        <v>44508</v>
      </c>
      <c r="R718">
        <v>27.36</v>
      </c>
      <c r="S718" s="30">
        <v>44508</v>
      </c>
      <c r="T718" s="3">
        <v>11.73</v>
      </c>
      <c r="U718" s="1">
        <v>44508</v>
      </c>
      <c r="V718">
        <v>14.72</v>
      </c>
    </row>
    <row r="719" spans="1:22">
      <c r="A719" s="1">
        <v>44509</v>
      </c>
      <c r="B719">
        <v>31.37</v>
      </c>
      <c r="C719" s="1">
        <v>44509</v>
      </c>
      <c r="D719">
        <v>32.838099999999997</v>
      </c>
      <c r="E719" s="1">
        <v>44509</v>
      </c>
      <c r="F719">
        <v>72.45</v>
      </c>
      <c r="G719" s="1">
        <v>44509</v>
      </c>
      <c r="H719">
        <v>35.79</v>
      </c>
      <c r="I719" s="1">
        <v>44509</v>
      </c>
      <c r="J719">
        <v>35.39</v>
      </c>
      <c r="K719" s="1">
        <v>44509</v>
      </c>
      <c r="L719">
        <v>21.6</v>
      </c>
      <c r="M719" s="1">
        <v>44509</v>
      </c>
      <c r="N719">
        <v>25.48</v>
      </c>
      <c r="O719" s="1">
        <v>44509</v>
      </c>
      <c r="P719">
        <v>18.89</v>
      </c>
      <c r="Q719" s="1">
        <v>44509</v>
      </c>
      <c r="R719">
        <v>27.39</v>
      </c>
      <c r="S719" s="30">
        <v>44509</v>
      </c>
      <c r="T719" s="3">
        <v>11.75</v>
      </c>
      <c r="U719" s="1">
        <v>44509</v>
      </c>
      <c r="V719">
        <v>14.74</v>
      </c>
    </row>
    <row r="720" spans="1:22">
      <c r="A720" s="1">
        <v>44510</v>
      </c>
      <c r="B720">
        <v>31.16</v>
      </c>
      <c r="C720" s="1">
        <v>44510</v>
      </c>
      <c r="D720">
        <v>32.65</v>
      </c>
      <c r="E720" s="1">
        <v>44510</v>
      </c>
      <c r="F720">
        <v>72.22</v>
      </c>
      <c r="G720" s="1">
        <v>44510</v>
      </c>
      <c r="H720">
        <v>35.520000000000003</v>
      </c>
      <c r="I720" s="1">
        <v>44510</v>
      </c>
      <c r="J720">
        <v>35.39</v>
      </c>
      <c r="K720" s="1">
        <v>44510</v>
      </c>
      <c r="L720">
        <v>21.49</v>
      </c>
      <c r="M720" s="1">
        <v>44510</v>
      </c>
      <c r="N720">
        <v>25.23</v>
      </c>
      <c r="O720" s="1">
        <v>44510</v>
      </c>
      <c r="P720">
        <v>18.75</v>
      </c>
      <c r="Q720" s="1">
        <v>44510</v>
      </c>
      <c r="R720">
        <v>27.34</v>
      </c>
      <c r="S720" s="30">
        <v>44510</v>
      </c>
      <c r="T720" s="3">
        <v>11.69</v>
      </c>
      <c r="U720" s="1">
        <v>44510</v>
      </c>
      <c r="V720">
        <v>14.65</v>
      </c>
    </row>
    <row r="721" spans="1:22">
      <c r="A721" s="1">
        <v>44511</v>
      </c>
      <c r="B721">
        <v>31.2</v>
      </c>
      <c r="C721" s="1">
        <v>44511</v>
      </c>
      <c r="D721">
        <v>32.799599999999998</v>
      </c>
      <c r="E721" s="1">
        <v>44511</v>
      </c>
      <c r="F721">
        <v>72.73</v>
      </c>
      <c r="G721" s="1">
        <v>44511</v>
      </c>
      <c r="H721">
        <v>35.92</v>
      </c>
      <c r="I721" s="1">
        <v>44511</v>
      </c>
      <c r="J721">
        <v>36.28</v>
      </c>
      <c r="K721" s="1">
        <v>44511</v>
      </c>
      <c r="L721">
        <v>21.4</v>
      </c>
      <c r="M721" s="1">
        <v>44511</v>
      </c>
      <c r="N721">
        <v>25.14</v>
      </c>
      <c r="O721" s="1">
        <v>44511</v>
      </c>
      <c r="P721">
        <v>18.75</v>
      </c>
      <c r="Q721" s="1">
        <v>44511</v>
      </c>
      <c r="R721">
        <v>27.34</v>
      </c>
      <c r="S721" s="30">
        <v>44511</v>
      </c>
      <c r="T721" s="3">
        <v>11.69</v>
      </c>
      <c r="U721" s="1">
        <v>44511</v>
      </c>
      <c r="V721">
        <v>14.85</v>
      </c>
    </row>
    <row r="722" spans="1:22">
      <c r="A722" s="1">
        <v>44512</v>
      </c>
      <c r="B722">
        <v>31.16</v>
      </c>
      <c r="C722" s="1">
        <v>44512</v>
      </c>
      <c r="D722">
        <v>33.18</v>
      </c>
      <c r="E722" s="1">
        <v>44512</v>
      </c>
      <c r="F722">
        <v>73.069999999999993</v>
      </c>
      <c r="G722" s="1">
        <v>44512</v>
      </c>
      <c r="H722">
        <v>35.96</v>
      </c>
      <c r="I722" s="1">
        <v>44512</v>
      </c>
      <c r="J722">
        <v>36.25</v>
      </c>
      <c r="K722" s="1">
        <v>44512</v>
      </c>
      <c r="L722">
        <v>21.48</v>
      </c>
      <c r="M722" s="1">
        <v>44512</v>
      </c>
      <c r="N722">
        <v>25.13</v>
      </c>
      <c r="O722" s="1">
        <v>44512</v>
      </c>
      <c r="P722">
        <v>18.8</v>
      </c>
      <c r="Q722" s="1">
        <v>44512</v>
      </c>
      <c r="R722">
        <v>27.35</v>
      </c>
      <c r="S722" s="30">
        <v>44512</v>
      </c>
      <c r="T722" s="3">
        <v>11.68</v>
      </c>
      <c r="U722" s="1">
        <v>44512</v>
      </c>
      <c r="V722">
        <v>14.9</v>
      </c>
    </row>
    <row r="723" spans="1:22">
      <c r="A723" s="1">
        <v>44515</v>
      </c>
      <c r="B723">
        <v>31.1</v>
      </c>
      <c r="C723" s="1">
        <v>44515</v>
      </c>
      <c r="D723">
        <v>33.049999999999997</v>
      </c>
      <c r="E723" s="1">
        <v>44515</v>
      </c>
      <c r="F723">
        <v>72.91</v>
      </c>
      <c r="G723" s="1">
        <v>44515</v>
      </c>
      <c r="H723">
        <v>35.840000000000003</v>
      </c>
      <c r="I723" s="1">
        <v>44515</v>
      </c>
      <c r="J723">
        <v>36.049999999999997</v>
      </c>
      <c r="K723" s="1">
        <v>44515</v>
      </c>
      <c r="L723">
        <v>21.41</v>
      </c>
      <c r="M723" s="1">
        <v>44515</v>
      </c>
      <c r="N723">
        <v>24.94</v>
      </c>
      <c r="O723" s="1">
        <v>44515</v>
      </c>
      <c r="P723">
        <v>18.739999999999998</v>
      </c>
      <c r="Q723" s="1">
        <v>44515</v>
      </c>
      <c r="R723">
        <v>27.34</v>
      </c>
      <c r="S723" s="30">
        <v>44515</v>
      </c>
      <c r="T723" s="3">
        <v>11.65</v>
      </c>
      <c r="U723" s="1">
        <v>44515</v>
      </c>
      <c r="V723">
        <v>14.84</v>
      </c>
    </row>
    <row r="724" spans="1:22">
      <c r="A724" s="1">
        <v>44516</v>
      </c>
      <c r="B724">
        <v>30.97</v>
      </c>
      <c r="C724" s="1">
        <v>44516</v>
      </c>
      <c r="D724">
        <v>33.1</v>
      </c>
      <c r="E724" s="1">
        <v>44516</v>
      </c>
      <c r="F724">
        <v>73.44</v>
      </c>
      <c r="G724" s="1">
        <v>44516</v>
      </c>
      <c r="H724">
        <v>35.869999999999997</v>
      </c>
      <c r="I724" s="1">
        <v>44516</v>
      </c>
      <c r="J724">
        <v>36.229999999999997</v>
      </c>
      <c r="K724" s="1">
        <v>44516</v>
      </c>
      <c r="L724">
        <v>21.32</v>
      </c>
      <c r="M724" s="1">
        <v>44516</v>
      </c>
      <c r="N724">
        <v>24.9</v>
      </c>
      <c r="O724" s="1">
        <v>44516</v>
      </c>
      <c r="P724">
        <v>18.68</v>
      </c>
      <c r="Q724" s="1">
        <v>44516</v>
      </c>
      <c r="R724">
        <v>27.28</v>
      </c>
      <c r="S724" s="30">
        <v>44516</v>
      </c>
      <c r="T724" s="3">
        <v>11.61</v>
      </c>
      <c r="U724" s="1">
        <v>44516</v>
      </c>
      <c r="V724">
        <v>14.97</v>
      </c>
    </row>
    <row r="725" spans="1:22">
      <c r="A725" s="1">
        <v>44517</v>
      </c>
      <c r="B725">
        <v>31.12</v>
      </c>
      <c r="C725" s="1">
        <v>44517</v>
      </c>
      <c r="D725">
        <v>33</v>
      </c>
      <c r="E725" s="1">
        <v>44517</v>
      </c>
      <c r="F725">
        <v>73.56</v>
      </c>
      <c r="G725" s="1">
        <v>44517</v>
      </c>
      <c r="H725">
        <v>35.92</v>
      </c>
      <c r="I725" s="1">
        <v>44517</v>
      </c>
      <c r="J725">
        <v>36.15</v>
      </c>
      <c r="K725" s="1">
        <v>44517</v>
      </c>
      <c r="L725">
        <v>21.41</v>
      </c>
      <c r="M725" s="1">
        <v>44517</v>
      </c>
      <c r="N725">
        <v>24.98</v>
      </c>
      <c r="O725" s="1">
        <v>44517</v>
      </c>
      <c r="P725">
        <v>18.75</v>
      </c>
      <c r="Q725" s="1">
        <v>44517</v>
      </c>
      <c r="R725">
        <v>27.33</v>
      </c>
      <c r="S725" s="30">
        <v>44517</v>
      </c>
      <c r="T725" s="3">
        <v>11.66</v>
      </c>
      <c r="U725" s="1">
        <v>44517</v>
      </c>
      <c r="V725">
        <v>14.96</v>
      </c>
    </row>
    <row r="726" spans="1:22">
      <c r="A726" s="1">
        <v>44518</v>
      </c>
      <c r="B726">
        <v>31.15</v>
      </c>
      <c r="C726" s="1">
        <v>44518</v>
      </c>
      <c r="D726">
        <v>33.042000000000002</v>
      </c>
      <c r="E726" s="1">
        <v>44518</v>
      </c>
      <c r="F726">
        <v>73.73</v>
      </c>
      <c r="G726" s="1">
        <v>44518</v>
      </c>
      <c r="H726">
        <v>36</v>
      </c>
      <c r="I726" s="1">
        <v>44518</v>
      </c>
      <c r="J726">
        <v>35.68</v>
      </c>
      <c r="K726" s="1">
        <v>44518</v>
      </c>
      <c r="L726">
        <v>21.44</v>
      </c>
      <c r="M726" s="1">
        <v>44518</v>
      </c>
      <c r="N726">
        <v>25.04</v>
      </c>
      <c r="O726" s="1">
        <v>44518</v>
      </c>
      <c r="P726">
        <v>18.677499999999998</v>
      </c>
      <c r="Q726" s="1">
        <v>44518</v>
      </c>
      <c r="R726">
        <v>27.3032</v>
      </c>
      <c r="S726" s="30">
        <v>44518</v>
      </c>
      <c r="T726" s="3">
        <v>11.66</v>
      </c>
      <c r="U726" s="1">
        <v>44518</v>
      </c>
      <c r="V726">
        <v>14.79</v>
      </c>
    </row>
    <row r="727" spans="1:22">
      <c r="A727" s="1">
        <v>44519</v>
      </c>
      <c r="B727">
        <v>31.22</v>
      </c>
      <c r="C727" s="1">
        <v>44519</v>
      </c>
      <c r="D727">
        <v>32.93</v>
      </c>
      <c r="E727" s="1">
        <v>44519</v>
      </c>
      <c r="F727">
        <v>73.92</v>
      </c>
      <c r="G727" s="1">
        <v>44519</v>
      </c>
      <c r="H727">
        <v>35.799999999999997</v>
      </c>
      <c r="I727" s="1">
        <v>44519</v>
      </c>
      <c r="J727">
        <v>35.770000000000003</v>
      </c>
      <c r="K727" s="1">
        <v>44519</v>
      </c>
      <c r="L727">
        <v>21.49</v>
      </c>
      <c r="M727" s="1">
        <v>44519</v>
      </c>
      <c r="N727">
        <v>25.13</v>
      </c>
      <c r="O727" s="1">
        <v>44519</v>
      </c>
      <c r="P727">
        <v>18.7</v>
      </c>
      <c r="Q727" s="1">
        <v>44519</v>
      </c>
      <c r="R727">
        <v>27.33</v>
      </c>
      <c r="S727" s="30">
        <v>44519</v>
      </c>
      <c r="T727" s="3">
        <v>11.69</v>
      </c>
      <c r="U727" s="1">
        <v>44519</v>
      </c>
      <c r="V727">
        <v>14.79</v>
      </c>
    </row>
    <row r="728" spans="1:22">
      <c r="A728" s="1">
        <v>44522</v>
      </c>
      <c r="B728">
        <v>31</v>
      </c>
      <c r="C728" s="1">
        <v>44522</v>
      </c>
      <c r="D728">
        <v>32.729999999999997</v>
      </c>
      <c r="E728" s="1">
        <v>44522</v>
      </c>
      <c r="F728">
        <v>74.010000000000005</v>
      </c>
      <c r="G728" s="1">
        <v>44522</v>
      </c>
      <c r="H728">
        <v>35.71</v>
      </c>
      <c r="I728" s="1">
        <v>44522</v>
      </c>
      <c r="J728">
        <v>35.659999999999997</v>
      </c>
      <c r="K728" s="1">
        <v>44522</v>
      </c>
      <c r="L728">
        <v>21.31</v>
      </c>
      <c r="M728" s="1">
        <v>44522</v>
      </c>
      <c r="N728">
        <v>24.92</v>
      </c>
      <c r="O728" s="1">
        <v>44522</v>
      </c>
      <c r="P728">
        <v>18.61</v>
      </c>
      <c r="Q728" s="1">
        <v>44522</v>
      </c>
      <c r="R728">
        <v>27.27</v>
      </c>
      <c r="S728" s="30">
        <v>44522</v>
      </c>
      <c r="T728" s="3">
        <v>11.62</v>
      </c>
      <c r="U728" s="1">
        <v>44522</v>
      </c>
      <c r="V728">
        <v>14.7</v>
      </c>
    </row>
    <row r="729" spans="1:22">
      <c r="A729" s="1">
        <v>44523</v>
      </c>
      <c r="B729">
        <v>30.81</v>
      </c>
      <c r="C729" s="1">
        <v>44523</v>
      </c>
      <c r="D729">
        <v>32.64</v>
      </c>
      <c r="E729" s="1">
        <v>44523</v>
      </c>
      <c r="F729">
        <v>73.95</v>
      </c>
      <c r="G729" s="1">
        <v>44523</v>
      </c>
      <c r="H729">
        <v>35.57</v>
      </c>
      <c r="I729" s="1">
        <v>44523</v>
      </c>
      <c r="J729">
        <v>35.520000000000003</v>
      </c>
      <c r="K729" s="1">
        <v>44523</v>
      </c>
      <c r="L729">
        <v>21.24</v>
      </c>
      <c r="M729" s="1">
        <v>44523</v>
      </c>
      <c r="N729">
        <v>24.74</v>
      </c>
      <c r="O729" s="1">
        <v>44523</v>
      </c>
      <c r="P729">
        <v>18.53</v>
      </c>
      <c r="Q729" s="1">
        <v>44523</v>
      </c>
      <c r="R729">
        <v>27.23</v>
      </c>
      <c r="S729" s="30">
        <v>44523</v>
      </c>
      <c r="T729" s="3">
        <v>11.58</v>
      </c>
      <c r="U729" s="1">
        <v>44523</v>
      </c>
      <c r="V729">
        <v>14.64</v>
      </c>
    </row>
    <row r="730" spans="1:22">
      <c r="A730" s="1">
        <v>44524</v>
      </c>
      <c r="B730">
        <v>30.94</v>
      </c>
      <c r="C730" s="1">
        <v>44524</v>
      </c>
      <c r="D730">
        <v>32.799999999999997</v>
      </c>
      <c r="E730" s="1">
        <v>44524</v>
      </c>
      <c r="F730">
        <v>73.989999999999995</v>
      </c>
      <c r="G730" s="1">
        <v>44524</v>
      </c>
      <c r="H730">
        <v>35.28</v>
      </c>
      <c r="I730" s="1">
        <v>44524</v>
      </c>
      <c r="J730">
        <v>35.44</v>
      </c>
      <c r="K730" s="1">
        <v>44524</v>
      </c>
      <c r="L730">
        <v>21.27</v>
      </c>
      <c r="M730" s="1">
        <v>44524</v>
      </c>
      <c r="N730">
        <v>24.83</v>
      </c>
      <c r="O730" s="1">
        <v>44524</v>
      </c>
      <c r="P730">
        <v>18.47</v>
      </c>
      <c r="Q730" s="1">
        <v>44524</v>
      </c>
      <c r="R730">
        <v>27.21</v>
      </c>
      <c r="S730" s="30">
        <v>44524</v>
      </c>
      <c r="T730" s="3">
        <v>11.61</v>
      </c>
      <c r="U730" s="1">
        <v>44524</v>
      </c>
      <c r="V730">
        <v>14.62</v>
      </c>
    </row>
    <row r="731" spans="1:22">
      <c r="A731" s="1">
        <v>44525</v>
      </c>
      <c r="B731">
        <v>30.93</v>
      </c>
      <c r="C731" s="1">
        <v>44525</v>
      </c>
      <c r="D731">
        <v>32.902299999999997</v>
      </c>
      <c r="E731" s="1">
        <v>44525</v>
      </c>
      <c r="F731">
        <v>74.27</v>
      </c>
      <c r="G731" s="1">
        <v>44525</v>
      </c>
      <c r="H731">
        <v>35.39</v>
      </c>
      <c r="I731" s="1">
        <v>44525</v>
      </c>
      <c r="J731">
        <v>35.71</v>
      </c>
      <c r="K731" s="1">
        <v>44525</v>
      </c>
      <c r="L731">
        <v>21.24</v>
      </c>
      <c r="M731" s="1">
        <v>44525</v>
      </c>
      <c r="N731">
        <v>24.91</v>
      </c>
      <c r="O731" s="1">
        <v>44525</v>
      </c>
      <c r="P731">
        <v>18.48</v>
      </c>
      <c r="Q731" s="1">
        <v>44525</v>
      </c>
      <c r="R731">
        <v>27.21</v>
      </c>
      <c r="S731" s="30">
        <v>44525</v>
      </c>
      <c r="T731" s="3">
        <v>11.6</v>
      </c>
      <c r="U731" s="1">
        <v>44525</v>
      </c>
      <c r="V731">
        <v>14.59</v>
      </c>
    </row>
    <row r="732" spans="1:22">
      <c r="A732" s="1">
        <v>44526</v>
      </c>
      <c r="B732">
        <v>31.2</v>
      </c>
      <c r="C732" s="1">
        <v>44526</v>
      </c>
      <c r="D732">
        <v>32.163899999999998</v>
      </c>
      <c r="E732" s="1">
        <v>44526</v>
      </c>
      <c r="F732">
        <v>73.209999999999994</v>
      </c>
      <c r="G732" s="1">
        <v>44526</v>
      </c>
      <c r="H732">
        <v>34.619999999999997</v>
      </c>
      <c r="I732" s="1">
        <v>44526</v>
      </c>
      <c r="J732">
        <v>34.46</v>
      </c>
      <c r="K732" s="1">
        <v>44526</v>
      </c>
      <c r="L732">
        <v>21.44</v>
      </c>
      <c r="M732" s="1">
        <v>44526</v>
      </c>
      <c r="N732">
        <v>24.87</v>
      </c>
      <c r="O732" s="1">
        <v>44526</v>
      </c>
      <c r="P732">
        <v>18.260000000000002</v>
      </c>
      <c r="Q732" s="1">
        <v>44526</v>
      </c>
      <c r="R732">
        <v>27.32</v>
      </c>
      <c r="S732" s="30">
        <v>44526</v>
      </c>
      <c r="T732" s="3">
        <v>11.7</v>
      </c>
      <c r="U732" s="1">
        <v>44526</v>
      </c>
      <c r="V732">
        <v>14.31</v>
      </c>
    </row>
    <row r="733" spans="1:22">
      <c r="A733" s="1">
        <v>44529</v>
      </c>
      <c r="B733">
        <v>31.22</v>
      </c>
      <c r="C733" s="1">
        <v>44529</v>
      </c>
      <c r="D733">
        <v>32.21</v>
      </c>
      <c r="E733" s="1">
        <v>44529</v>
      </c>
      <c r="F733">
        <v>73.83</v>
      </c>
      <c r="G733" s="1">
        <v>44529</v>
      </c>
      <c r="H733">
        <v>34.81</v>
      </c>
      <c r="I733" s="1">
        <v>44529</v>
      </c>
      <c r="J733">
        <v>34.64</v>
      </c>
      <c r="K733" s="1">
        <v>44529</v>
      </c>
      <c r="L733">
        <v>21.37</v>
      </c>
      <c r="M733" s="1">
        <v>44529</v>
      </c>
      <c r="N733">
        <v>25.06</v>
      </c>
      <c r="O733" s="1">
        <v>44529</v>
      </c>
      <c r="P733">
        <v>18.38</v>
      </c>
      <c r="Q733" s="1">
        <v>44529</v>
      </c>
      <c r="R733">
        <v>27.29</v>
      </c>
      <c r="S733" s="30">
        <v>44529</v>
      </c>
      <c r="T733" s="3">
        <v>11.7</v>
      </c>
      <c r="U733" s="1">
        <v>44529</v>
      </c>
      <c r="V733">
        <v>14.37</v>
      </c>
    </row>
    <row r="734" spans="1:22">
      <c r="A734" s="1">
        <v>44530</v>
      </c>
      <c r="B734">
        <v>31.31</v>
      </c>
      <c r="C734" s="1">
        <v>44530</v>
      </c>
      <c r="D734">
        <v>31.63</v>
      </c>
      <c r="E734" s="1">
        <v>44530</v>
      </c>
      <c r="F734">
        <v>72.53</v>
      </c>
      <c r="G734" s="1">
        <v>44530</v>
      </c>
      <c r="H734">
        <v>34.5182</v>
      </c>
      <c r="I734" s="1">
        <v>44530</v>
      </c>
      <c r="J734">
        <v>34.71</v>
      </c>
      <c r="K734" s="1">
        <v>44530</v>
      </c>
      <c r="L734">
        <v>21.36</v>
      </c>
      <c r="M734" s="1">
        <v>44530</v>
      </c>
      <c r="N734">
        <v>25.11</v>
      </c>
      <c r="O734" s="1">
        <v>44530</v>
      </c>
      <c r="P734">
        <v>18.39</v>
      </c>
      <c r="Q734" s="1">
        <v>44530</v>
      </c>
      <c r="R734">
        <v>27.3</v>
      </c>
      <c r="S734" s="30">
        <v>44530</v>
      </c>
      <c r="T734" s="3">
        <v>11.71</v>
      </c>
      <c r="U734" s="1">
        <v>44530</v>
      </c>
      <c r="V734">
        <v>14.26</v>
      </c>
    </row>
    <row r="735" spans="1:22">
      <c r="A735" s="1">
        <v>44531</v>
      </c>
      <c r="B735">
        <v>31.48</v>
      </c>
      <c r="C735" s="1">
        <v>44531</v>
      </c>
      <c r="D735">
        <v>31.226199999999999</v>
      </c>
      <c r="E735" s="1">
        <v>44531</v>
      </c>
      <c r="F735">
        <v>72.099999999999994</v>
      </c>
      <c r="G735" s="1">
        <v>44531</v>
      </c>
      <c r="H735">
        <v>34.53</v>
      </c>
      <c r="I735" s="1">
        <v>44531</v>
      </c>
      <c r="J735">
        <v>34.94</v>
      </c>
      <c r="K735" s="1">
        <v>44531</v>
      </c>
      <c r="L735">
        <v>21.47</v>
      </c>
      <c r="M735" s="1">
        <v>44531</v>
      </c>
      <c r="N735">
        <v>25.09</v>
      </c>
      <c r="O735" s="1">
        <v>44531</v>
      </c>
      <c r="P735">
        <v>18.309999999999999</v>
      </c>
      <c r="Q735" s="1">
        <v>44531</v>
      </c>
      <c r="R735">
        <v>27.33</v>
      </c>
      <c r="S735" s="30">
        <v>44531</v>
      </c>
      <c r="T735" s="3">
        <v>11.77</v>
      </c>
      <c r="U735" s="1">
        <v>44531</v>
      </c>
      <c r="V735">
        <v>14.3</v>
      </c>
    </row>
    <row r="736" spans="1:22">
      <c r="A736" s="1">
        <v>44532</v>
      </c>
      <c r="B736">
        <v>31.5</v>
      </c>
      <c r="C736" s="1">
        <v>44532</v>
      </c>
      <c r="D736">
        <v>31.72</v>
      </c>
      <c r="E736" s="1">
        <v>44532</v>
      </c>
      <c r="F736">
        <v>72.97</v>
      </c>
      <c r="G736" s="1">
        <v>44532</v>
      </c>
      <c r="H736">
        <v>34.880000000000003</v>
      </c>
      <c r="I736" s="1">
        <v>44532</v>
      </c>
      <c r="J736">
        <v>35.44</v>
      </c>
      <c r="K736" s="1">
        <v>44532</v>
      </c>
      <c r="L736">
        <v>21.52</v>
      </c>
      <c r="M736" s="1">
        <v>44532</v>
      </c>
      <c r="N736">
        <v>25.15</v>
      </c>
      <c r="O736" s="1">
        <v>44532</v>
      </c>
      <c r="P736">
        <v>18.559999999999999</v>
      </c>
      <c r="Q736" s="1">
        <v>44532</v>
      </c>
      <c r="R736">
        <v>27.3</v>
      </c>
      <c r="S736" s="30">
        <v>44532</v>
      </c>
      <c r="T736" s="3">
        <v>11.78</v>
      </c>
      <c r="U736" s="1">
        <v>44532</v>
      </c>
      <c r="V736">
        <v>14.56</v>
      </c>
    </row>
    <row r="737" spans="1:22">
      <c r="A737" s="1">
        <v>44533</v>
      </c>
      <c r="B737">
        <v>31.59</v>
      </c>
      <c r="C737" s="1">
        <v>44533</v>
      </c>
      <c r="D737">
        <v>31.545000000000002</v>
      </c>
      <c r="E737" s="1">
        <v>44533</v>
      </c>
      <c r="F737">
        <v>72.53</v>
      </c>
      <c r="G737" s="1">
        <v>44533</v>
      </c>
      <c r="H737">
        <v>34.82</v>
      </c>
      <c r="I737" s="1">
        <v>44533</v>
      </c>
      <c r="J737">
        <v>34.89</v>
      </c>
      <c r="K737" s="1">
        <v>44533</v>
      </c>
      <c r="L737">
        <v>21.61</v>
      </c>
      <c r="M737" s="1">
        <v>44533</v>
      </c>
      <c r="N737">
        <v>25.35</v>
      </c>
      <c r="O737" s="1">
        <v>44533</v>
      </c>
      <c r="P737">
        <v>18.579999999999998</v>
      </c>
      <c r="Q737" s="1">
        <v>44533</v>
      </c>
      <c r="R737">
        <v>27.3</v>
      </c>
      <c r="S737" s="30">
        <v>44533</v>
      </c>
      <c r="T737" s="3">
        <v>11.81</v>
      </c>
      <c r="U737" s="1">
        <v>44533</v>
      </c>
      <c r="V737">
        <v>14.36</v>
      </c>
    </row>
    <row r="738" spans="1:22">
      <c r="A738" s="1">
        <v>44536</v>
      </c>
      <c r="B738">
        <v>31.45</v>
      </c>
      <c r="C738" s="1">
        <v>44536</v>
      </c>
      <c r="D738">
        <v>31.864999999999998</v>
      </c>
      <c r="E738" s="1">
        <v>44536</v>
      </c>
      <c r="F738">
        <v>72.95</v>
      </c>
      <c r="G738" s="1">
        <v>44536</v>
      </c>
      <c r="H738">
        <v>34.880000000000003</v>
      </c>
      <c r="I738" s="1">
        <v>44536</v>
      </c>
      <c r="J738">
        <v>34.92</v>
      </c>
      <c r="K738" s="1">
        <v>44536</v>
      </c>
      <c r="L738">
        <v>21.54</v>
      </c>
      <c r="M738" s="1">
        <v>44536</v>
      </c>
      <c r="N738">
        <v>25.25</v>
      </c>
      <c r="O738" s="1">
        <v>44536</v>
      </c>
      <c r="P738">
        <v>18.64</v>
      </c>
      <c r="Q738" s="1">
        <v>44536</v>
      </c>
      <c r="R738">
        <v>27.27</v>
      </c>
      <c r="S738" s="30">
        <v>44536</v>
      </c>
      <c r="T738" s="3">
        <v>11.76</v>
      </c>
      <c r="U738" s="1">
        <v>44536</v>
      </c>
      <c r="V738">
        <v>14.31</v>
      </c>
    </row>
    <row r="739" spans="1:22">
      <c r="A739" s="1">
        <v>44537</v>
      </c>
      <c r="B739">
        <v>31.34</v>
      </c>
      <c r="C739" s="1">
        <v>44537</v>
      </c>
      <c r="D739">
        <v>32.295000000000002</v>
      </c>
      <c r="E739" s="1">
        <v>44537</v>
      </c>
      <c r="F739">
        <v>73.760000000000005</v>
      </c>
      <c r="G739" s="1">
        <v>44537</v>
      </c>
      <c r="H739">
        <v>35.32</v>
      </c>
      <c r="I739" s="1">
        <v>44537</v>
      </c>
      <c r="J739">
        <v>35.200000000000003</v>
      </c>
      <c r="K739" s="1">
        <v>44537</v>
      </c>
      <c r="L739">
        <v>21.41</v>
      </c>
      <c r="M739" s="1">
        <v>44537</v>
      </c>
      <c r="N739">
        <v>25.24</v>
      </c>
      <c r="O739" s="1">
        <v>44537</v>
      </c>
      <c r="P739">
        <v>18.75</v>
      </c>
      <c r="Q739" s="1">
        <v>44537</v>
      </c>
      <c r="R739">
        <v>27.22</v>
      </c>
      <c r="S739" s="30">
        <v>44537</v>
      </c>
      <c r="T739" s="3">
        <v>11.73</v>
      </c>
      <c r="U739" s="1">
        <v>44537</v>
      </c>
      <c r="V739">
        <v>14.45</v>
      </c>
    </row>
    <row r="740" spans="1:22">
      <c r="A740" s="1">
        <v>44538</v>
      </c>
      <c r="B740">
        <v>31.37</v>
      </c>
      <c r="C740" s="1">
        <v>44538</v>
      </c>
      <c r="D740">
        <v>32.206600000000002</v>
      </c>
      <c r="E740" s="1">
        <v>44538</v>
      </c>
      <c r="F740">
        <v>74.03</v>
      </c>
      <c r="G740" s="1">
        <v>44538</v>
      </c>
      <c r="H740">
        <v>35.380000000000003</v>
      </c>
      <c r="I740" s="1">
        <v>44538</v>
      </c>
      <c r="J740">
        <v>35.35</v>
      </c>
      <c r="K740" s="1">
        <v>44538</v>
      </c>
      <c r="L740">
        <v>21.46</v>
      </c>
      <c r="M740" s="1">
        <v>44538</v>
      </c>
      <c r="N740">
        <v>25.1</v>
      </c>
      <c r="O740" s="1">
        <v>44538</v>
      </c>
      <c r="P740">
        <v>18.62</v>
      </c>
      <c r="Q740" s="1">
        <v>44538</v>
      </c>
      <c r="R740">
        <v>27.26</v>
      </c>
      <c r="S740" s="30">
        <v>44538</v>
      </c>
      <c r="T740" s="3">
        <v>11.73</v>
      </c>
      <c r="U740" s="1">
        <v>44538</v>
      </c>
      <c r="V740">
        <v>14.59</v>
      </c>
    </row>
    <row r="741" spans="1:22">
      <c r="A741" s="1">
        <v>44539</v>
      </c>
      <c r="B741">
        <v>31.49</v>
      </c>
      <c r="C741" s="1">
        <v>44539</v>
      </c>
      <c r="D741">
        <v>32</v>
      </c>
      <c r="E741" s="1">
        <v>44539</v>
      </c>
      <c r="F741">
        <v>73.92</v>
      </c>
      <c r="G741" s="1">
        <v>44539</v>
      </c>
      <c r="H741">
        <v>35.270000000000003</v>
      </c>
      <c r="I741" s="1">
        <v>44539</v>
      </c>
      <c r="J741">
        <v>35.25</v>
      </c>
      <c r="K741" s="1">
        <v>44539</v>
      </c>
      <c r="L741">
        <v>21.6</v>
      </c>
      <c r="M741" s="1">
        <v>44539</v>
      </c>
      <c r="N741">
        <v>25.1</v>
      </c>
      <c r="O741" s="1">
        <v>44539</v>
      </c>
      <c r="P741">
        <v>18.59</v>
      </c>
      <c r="Q741" s="1">
        <v>44539</v>
      </c>
      <c r="R741">
        <v>27.32</v>
      </c>
      <c r="S741" s="30">
        <v>44539</v>
      </c>
      <c r="T741" s="3">
        <v>11.77</v>
      </c>
      <c r="U741" s="1">
        <v>44539</v>
      </c>
      <c r="V741">
        <v>14.59</v>
      </c>
    </row>
    <row r="742" spans="1:22">
      <c r="A742" s="1">
        <v>44540</v>
      </c>
      <c r="B742">
        <v>31.55</v>
      </c>
      <c r="C742" s="1">
        <v>44540</v>
      </c>
      <c r="D742">
        <v>31.9834</v>
      </c>
      <c r="E742" s="1">
        <v>44540</v>
      </c>
      <c r="F742">
        <v>74.58</v>
      </c>
      <c r="G742" s="1">
        <v>44540</v>
      </c>
      <c r="H742">
        <v>35.380000000000003</v>
      </c>
      <c r="I742" s="1">
        <v>44540</v>
      </c>
      <c r="J742">
        <v>35.33</v>
      </c>
      <c r="K742" s="1">
        <v>44540</v>
      </c>
      <c r="L742">
        <v>21.59</v>
      </c>
      <c r="M742" s="1">
        <v>44540</v>
      </c>
      <c r="N742">
        <v>25.1</v>
      </c>
      <c r="O742" s="1">
        <v>44540</v>
      </c>
      <c r="P742">
        <v>18.61</v>
      </c>
      <c r="Q742" s="1">
        <v>44540</v>
      </c>
      <c r="R742">
        <v>27.35</v>
      </c>
      <c r="S742" s="30">
        <v>44540</v>
      </c>
      <c r="T742" s="3">
        <v>11.79</v>
      </c>
      <c r="U742" s="1">
        <v>44540</v>
      </c>
      <c r="V742">
        <v>14.62</v>
      </c>
    </row>
    <row r="743" spans="1:22">
      <c r="A743" s="1">
        <v>44543</v>
      </c>
      <c r="B743">
        <v>31.7</v>
      </c>
      <c r="C743" s="1">
        <v>44543</v>
      </c>
      <c r="D743">
        <v>31.74</v>
      </c>
      <c r="E743" s="1">
        <v>44543</v>
      </c>
      <c r="F743">
        <v>74.45</v>
      </c>
      <c r="G743" s="1">
        <v>44543</v>
      </c>
      <c r="H743">
        <v>35.26</v>
      </c>
      <c r="I743" s="1">
        <v>44543</v>
      </c>
      <c r="J743">
        <v>35.11</v>
      </c>
      <c r="K743" s="1">
        <v>44543</v>
      </c>
      <c r="L743">
        <v>21.71</v>
      </c>
      <c r="M743" s="1">
        <v>44543</v>
      </c>
      <c r="N743">
        <v>25.21</v>
      </c>
      <c r="O743" s="1">
        <v>44543</v>
      </c>
      <c r="P743">
        <v>18.559999999999999</v>
      </c>
      <c r="Q743" s="1">
        <v>44543</v>
      </c>
      <c r="R743">
        <v>27.38</v>
      </c>
      <c r="S743" s="30">
        <v>44543</v>
      </c>
      <c r="T743" s="3">
        <v>11.84</v>
      </c>
      <c r="U743" s="1">
        <v>44543</v>
      </c>
      <c r="V743">
        <v>14.56</v>
      </c>
    </row>
    <row r="744" spans="1:22">
      <c r="A744" s="1">
        <v>44544</v>
      </c>
      <c r="B744">
        <v>31.59</v>
      </c>
      <c r="C744" s="1">
        <v>44544</v>
      </c>
      <c r="D744">
        <v>31.69</v>
      </c>
      <c r="E744" s="1">
        <v>44544</v>
      </c>
      <c r="F744">
        <v>74.13</v>
      </c>
      <c r="G744" s="1">
        <v>44544</v>
      </c>
      <c r="H744">
        <v>35.19</v>
      </c>
      <c r="I744" s="1">
        <v>44544</v>
      </c>
      <c r="J744">
        <v>35.15</v>
      </c>
      <c r="K744" s="1">
        <v>44544</v>
      </c>
      <c r="L744">
        <v>21.63</v>
      </c>
      <c r="M744" s="1">
        <v>44544</v>
      </c>
      <c r="N744">
        <v>25.1</v>
      </c>
      <c r="O744" s="1">
        <v>44544</v>
      </c>
      <c r="P744">
        <v>18.68</v>
      </c>
      <c r="Q744" s="1">
        <v>44544</v>
      </c>
      <c r="R744">
        <v>27.36</v>
      </c>
      <c r="S744" s="30">
        <v>44544</v>
      </c>
      <c r="T744" s="3">
        <v>11.81</v>
      </c>
      <c r="U744" s="1">
        <v>44544</v>
      </c>
      <c r="V744">
        <v>14.5</v>
      </c>
    </row>
    <row r="745" spans="1:22">
      <c r="A745" s="1">
        <v>44545</v>
      </c>
      <c r="B745">
        <v>31.68</v>
      </c>
      <c r="C745" s="1">
        <v>44545</v>
      </c>
      <c r="D745">
        <v>31.872299999999999</v>
      </c>
      <c r="E745" s="1">
        <v>44545</v>
      </c>
      <c r="F745">
        <v>75.25</v>
      </c>
      <c r="G745" s="1">
        <v>44545</v>
      </c>
      <c r="H745">
        <v>35.58</v>
      </c>
      <c r="I745" s="1">
        <v>44545</v>
      </c>
      <c r="J745">
        <v>34.92</v>
      </c>
      <c r="K745" s="1">
        <v>44545</v>
      </c>
      <c r="L745">
        <v>21.68</v>
      </c>
      <c r="M745" s="1">
        <v>44545</v>
      </c>
      <c r="N745">
        <v>25.1</v>
      </c>
      <c r="O745" s="1">
        <v>44545</v>
      </c>
      <c r="P745">
        <v>18.690000000000001</v>
      </c>
      <c r="Q745" s="1">
        <v>44545</v>
      </c>
      <c r="R745">
        <v>27.37</v>
      </c>
      <c r="S745" s="30">
        <v>44545</v>
      </c>
      <c r="T745" s="3">
        <v>11.84</v>
      </c>
      <c r="U745" s="1">
        <v>44545</v>
      </c>
      <c r="V745">
        <v>14.51</v>
      </c>
    </row>
    <row r="746" spans="1:22">
      <c r="A746" s="1">
        <v>44546</v>
      </c>
      <c r="B746">
        <v>31.84</v>
      </c>
      <c r="C746" s="1">
        <v>44546</v>
      </c>
      <c r="D746">
        <v>31.83</v>
      </c>
      <c r="E746" s="1">
        <v>44546</v>
      </c>
      <c r="F746">
        <v>74.23</v>
      </c>
      <c r="G746" s="1">
        <v>44546</v>
      </c>
      <c r="H746">
        <v>35.46</v>
      </c>
      <c r="I746" s="1">
        <v>44546</v>
      </c>
      <c r="J746">
        <v>34.799999999999997</v>
      </c>
      <c r="K746" s="1">
        <v>44546</v>
      </c>
      <c r="L746">
        <v>21.72</v>
      </c>
      <c r="M746" s="1">
        <v>44546</v>
      </c>
      <c r="N746">
        <v>25.07</v>
      </c>
      <c r="O746" s="1">
        <v>44546</v>
      </c>
      <c r="P746">
        <v>18.7</v>
      </c>
      <c r="Q746" s="1">
        <v>44546</v>
      </c>
      <c r="R746">
        <v>27.42</v>
      </c>
      <c r="S746" s="30">
        <v>44546</v>
      </c>
      <c r="T746" s="3">
        <v>11.88</v>
      </c>
      <c r="U746" s="1">
        <v>44546</v>
      </c>
      <c r="V746">
        <v>14.37</v>
      </c>
    </row>
    <row r="747" spans="1:22">
      <c r="A747" s="1">
        <v>44547</v>
      </c>
      <c r="B747">
        <v>31.91</v>
      </c>
      <c r="C747" s="1">
        <v>44547</v>
      </c>
      <c r="D747">
        <v>31.81</v>
      </c>
      <c r="E747" s="1">
        <v>44547</v>
      </c>
      <c r="F747">
        <v>74.12</v>
      </c>
      <c r="G747" s="1">
        <v>44547</v>
      </c>
      <c r="H747">
        <v>35.229999999999997</v>
      </c>
      <c r="I747" s="1">
        <v>44547</v>
      </c>
      <c r="J747">
        <v>34.92</v>
      </c>
      <c r="K747" s="1">
        <v>44547</v>
      </c>
      <c r="L747">
        <v>21.83</v>
      </c>
      <c r="M747" s="1">
        <v>44547</v>
      </c>
      <c r="N747">
        <v>25.15</v>
      </c>
      <c r="O747" s="1">
        <v>44547</v>
      </c>
      <c r="P747">
        <v>18.670000000000002</v>
      </c>
      <c r="Q747" s="1">
        <v>44547</v>
      </c>
      <c r="R747">
        <v>27.41</v>
      </c>
      <c r="S747" s="30">
        <v>44547</v>
      </c>
      <c r="T747" s="3">
        <v>11.9</v>
      </c>
      <c r="U747" s="1">
        <v>44547</v>
      </c>
      <c r="V747">
        <v>14.41</v>
      </c>
    </row>
    <row r="748" spans="1:22">
      <c r="A748" s="1">
        <v>44550</v>
      </c>
      <c r="B748">
        <v>31.73</v>
      </c>
      <c r="C748" s="1">
        <v>44550</v>
      </c>
      <c r="D748">
        <v>31.501000000000001</v>
      </c>
      <c r="E748" s="1">
        <v>44550</v>
      </c>
      <c r="F748">
        <v>73.56</v>
      </c>
      <c r="G748" s="1">
        <v>44550</v>
      </c>
      <c r="H748">
        <v>35.380000000000003</v>
      </c>
      <c r="I748" s="1">
        <v>44550</v>
      </c>
      <c r="J748">
        <v>34.53</v>
      </c>
      <c r="K748" s="1">
        <v>44550</v>
      </c>
      <c r="L748">
        <v>21.73</v>
      </c>
      <c r="M748" s="1">
        <v>44550</v>
      </c>
      <c r="N748">
        <v>25.04</v>
      </c>
      <c r="O748" s="1">
        <v>44550</v>
      </c>
      <c r="P748">
        <v>18.559999999999999</v>
      </c>
      <c r="Q748" s="1">
        <v>44550</v>
      </c>
      <c r="R748">
        <v>27.39</v>
      </c>
      <c r="S748" s="30">
        <v>44550</v>
      </c>
      <c r="T748" s="3">
        <v>11.85</v>
      </c>
      <c r="U748" s="1">
        <v>44550</v>
      </c>
      <c r="V748">
        <v>14.19</v>
      </c>
    </row>
    <row r="749" spans="1:22">
      <c r="A749" s="1">
        <v>44551</v>
      </c>
      <c r="B749">
        <v>31.63</v>
      </c>
      <c r="C749" s="1">
        <v>44551</v>
      </c>
      <c r="D749">
        <v>32.0578</v>
      </c>
      <c r="E749" s="1">
        <v>44551</v>
      </c>
      <c r="F749">
        <v>74.709999999999994</v>
      </c>
      <c r="G749" s="1">
        <v>44551</v>
      </c>
      <c r="H749">
        <v>35.659999999999997</v>
      </c>
      <c r="I749" s="1">
        <v>44551</v>
      </c>
      <c r="J749">
        <v>35.049999999999997</v>
      </c>
      <c r="K749" s="1">
        <v>44551</v>
      </c>
      <c r="L749">
        <v>21.62</v>
      </c>
      <c r="M749" s="1">
        <v>44551</v>
      </c>
      <c r="N749">
        <v>25.08</v>
      </c>
      <c r="O749" s="1">
        <v>44551</v>
      </c>
      <c r="P749">
        <v>18.63</v>
      </c>
      <c r="Q749" s="1">
        <v>44551</v>
      </c>
      <c r="R749">
        <v>27.34</v>
      </c>
      <c r="S749" s="30">
        <v>44551</v>
      </c>
      <c r="T749" s="3">
        <v>11.81</v>
      </c>
      <c r="U749" s="1">
        <v>44551</v>
      </c>
      <c r="V749">
        <v>14.41</v>
      </c>
    </row>
    <row r="750" spans="1:22">
      <c r="A750" s="1">
        <v>44552</v>
      </c>
      <c r="B750">
        <v>31.7</v>
      </c>
      <c r="C750" s="1">
        <v>44552</v>
      </c>
      <c r="D750">
        <v>32.28</v>
      </c>
      <c r="E750" s="1">
        <v>44552</v>
      </c>
      <c r="F750">
        <v>74.900000000000006</v>
      </c>
      <c r="G750" s="1">
        <v>44552</v>
      </c>
      <c r="H750">
        <v>35.78</v>
      </c>
      <c r="I750" s="1">
        <v>44552</v>
      </c>
      <c r="J750">
        <v>34.89</v>
      </c>
      <c r="K750" s="1">
        <v>44552</v>
      </c>
      <c r="L750">
        <v>21.71</v>
      </c>
      <c r="M750" s="1">
        <v>44552</v>
      </c>
      <c r="N750">
        <v>25.14</v>
      </c>
      <c r="O750" s="1">
        <v>44552</v>
      </c>
      <c r="P750">
        <v>18.75</v>
      </c>
      <c r="Q750" s="1">
        <v>44552</v>
      </c>
      <c r="R750">
        <v>27.36</v>
      </c>
      <c r="S750" s="30">
        <v>44552</v>
      </c>
      <c r="T750" s="3">
        <v>11.84</v>
      </c>
      <c r="U750" s="1">
        <v>44552</v>
      </c>
      <c r="V750">
        <v>14.38</v>
      </c>
    </row>
    <row r="751" spans="1:22">
      <c r="A751" s="1">
        <v>44553</v>
      </c>
      <c r="B751">
        <v>31.71</v>
      </c>
      <c r="C751" s="1">
        <v>44553</v>
      </c>
      <c r="D751">
        <v>32.54</v>
      </c>
      <c r="E751" s="1">
        <v>44553</v>
      </c>
      <c r="F751">
        <v>75.430000000000007</v>
      </c>
      <c r="G751" s="1">
        <v>44553</v>
      </c>
      <c r="H751">
        <v>35.97</v>
      </c>
      <c r="I751" s="1">
        <v>44553</v>
      </c>
      <c r="J751">
        <v>35.085000000000001</v>
      </c>
      <c r="K751" s="1">
        <v>44553</v>
      </c>
      <c r="L751">
        <v>21.67</v>
      </c>
      <c r="M751" s="1">
        <v>44553</v>
      </c>
      <c r="N751">
        <v>25.12</v>
      </c>
      <c r="O751" s="1">
        <v>44553</v>
      </c>
      <c r="P751">
        <v>18.89</v>
      </c>
      <c r="Q751" s="1">
        <v>44553</v>
      </c>
      <c r="R751">
        <v>27.38</v>
      </c>
      <c r="S751" s="30">
        <v>44553</v>
      </c>
      <c r="T751" s="3">
        <v>11.83</v>
      </c>
      <c r="U751" s="1">
        <v>44553</v>
      </c>
      <c r="V751">
        <v>13.85</v>
      </c>
    </row>
    <row r="752" spans="1:22">
      <c r="A752" s="1">
        <v>44554</v>
      </c>
      <c r="B752">
        <v>31.63</v>
      </c>
      <c r="C752" s="1">
        <v>44554</v>
      </c>
      <c r="D752">
        <v>32.54</v>
      </c>
      <c r="E752" s="1">
        <v>44554</v>
      </c>
      <c r="F752">
        <v>75.25</v>
      </c>
      <c r="G752" s="1">
        <v>44554</v>
      </c>
      <c r="H752">
        <v>36.1</v>
      </c>
      <c r="I752" s="1">
        <v>44554</v>
      </c>
      <c r="J752">
        <v>35.340000000000003</v>
      </c>
      <c r="K752" s="1">
        <v>44554</v>
      </c>
      <c r="L752">
        <v>21.67</v>
      </c>
      <c r="M752" s="1">
        <v>44554</v>
      </c>
      <c r="N752">
        <v>24.99</v>
      </c>
      <c r="O752" s="1">
        <v>44554</v>
      </c>
      <c r="P752">
        <v>18.73</v>
      </c>
      <c r="Q752" s="1">
        <v>44554</v>
      </c>
      <c r="R752">
        <v>27.37</v>
      </c>
      <c r="S752" s="30">
        <v>44554</v>
      </c>
      <c r="T752" s="3">
        <v>11.81</v>
      </c>
      <c r="U752" s="1">
        <v>44554</v>
      </c>
      <c r="V752">
        <v>13.8</v>
      </c>
    </row>
    <row r="753" spans="1:22">
      <c r="A753" s="1">
        <v>44559</v>
      </c>
      <c r="B753">
        <v>31.64</v>
      </c>
      <c r="C753" s="1">
        <v>44559</v>
      </c>
      <c r="D753">
        <v>32.721699999999998</v>
      </c>
      <c r="E753" s="1">
        <v>44559</v>
      </c>
      <c r="F753">
        <v>76.319999999999993</v>
      </c>
      <c r="G753" s="1">
        <v>44559</v>
      </c>
      <c r="H753">
        <v>36.24</v>
      </c>
      <c r="I753" s="1">
        <v>44559</v>
      </c>
      <c r="J753">
        <v>34.93</v>
      </c>
      <c r="K753" s="1">
        <v>44559</v>
      </c>
      <c r="L753">
        <v>21.68</v>
      </c>
      <c r="M753" s="1">
        <v>44559</v>
      </c>
      <c r="N753">
        <v>25.03</v>
      </c>
      <c r="O753" s="1">
        <v>44559</v>
      </c>
      <c r="P753">
        <v>18.84</v>
      </c>
      <c r="Q753" s="1">
        <v>44559</v>
      </c>
      <c r="R753">
        <v>27.36</v>
      </c>
      <c r="S753" s="30">
        <v>44559</v>
      </c>
      <c r="T753" s="3">
        <v>11.82</v>
      </c>
      <c r="U753" s="1">
        <v>44559</v>
      </c>
      <c r="V753">
        <v>13.78</v>
      </c>
    </row>
    <row r="754" spans="1:22">
      <c r="A754" s="1">
        <v>44560</v>
      </c>
      <c r="B754">
        <v>31.68</v>
      </c>
      <c r="C754" s="1">
        <v>44560</v>
      </c>
      <c r="D754">
        <v>32.65</v>
      </c>
      <c r="E754" s="1">
        <v>44560</v>
      </c>
      <c r="F754">
        <v>75.38</v>
      </c>
      <c r="G754" s="1">
        <v>44560</v>
      </c>
      <c r="H754">
        <v>35.56</v>
      </c>
      <c r="I754" s="1">
        <v>44560</v>
      </c>
      <c r="J754">
        <v>34.68</v>
      </c>
      <c r="K754" s="1">
        <v>44560</v>
      </c>
      <c r="L754">
        <v>21.69</v>
      </c>
      <c r="M754" s="1">
        <v>44560</v>
      </c>
      <c r="N754">
        <v>25.04</v>
      </c>
      <c r="O754" s="1">
        <v>44560</v>
      </c>
      <c r="P754">
        <v>18.649999999999999</v>
      </c>
      <c r="Q754" s="1">
        <v>44560</v>
      </c>
      <c r="R754">
        <v>27.32</v>
      </c>
      <c r="S754" s="30">
        <v>44560</v>
      </c>
      <c r="T754" s="3">
        <v>11.85</v>
      </c>
      <c r="U754" s="1">
        <v>44560</v>
      </c>
      <c r="V754">
        <v>13.8</v>
      </c>
    </row>
    <row r="755" spans="1:22">
      <c r="A755" s="1">
        <v>44561</v>
      </c>
      <c r="B755">
        <v>31.79</v>
      </c>
      <c r="C755" s="1">
        <v>44561</v>
      </c>
      <c r="D755">
        <v>32.528300000000002</v>
      </c>
      <c r="E755" s="1">
        <v>44561</v>
      </c>
      <c r="F755">
        <v>74.62</v>
      </c>
      <c r="G755" s="1">
        <v>44561</v>
      </c>
      <c r="H755">
        <v>35.33</v>
      </c>
      <c r="I755" s="1">
        <v>44561</v>
      </c>
      <c r="J755">
        <v>34.340000000000003</v>
      </c>
      <c r="K755" s="1">
        <v>44561</v>
      </c>
      <c r="L755">
        <v>21.69</v>
      </c>
      <c r="M755" s="1">
        <v>44561</v>
      </c>
      <c r="N755">
        <v>25.06</v>
      </c>
      <c r="O755" s="1">
        <v>44561</v>
      </c>
      <c r="P755">
        <v>18.68</v>
      </c>
      <c r="Q755" s="1">
        <v>44561</v>
      </c>
      <c r="R755">
        <v>27.36</v>
      </c>
      <c r="S755" s="30">
        <v>44561</v>
      </c>
      <c r="T755" s="3">
        <v>11.87</v>
      </c>
      <c r="U755" s="1">
        <v>44561</v>
      </c>
      <c r="V755">
        <v>13.76</v>
      </c>
    </row>
    <row r="756" spans="1:22">
      <c r="A756" s="1">
        <v>44565</v>
      </c>
      <c r="B756">
        <v>31.4</v>
      </c>
      <c r="C756" s="1">
        <v>44565</v>
      </c>
      <c r="D756">
        <v>32.54</v>
      </c>
      <c r="E756" s="1">
        <v>44565</v>
      </c>
      <c r="F756">
        <v>75.44</v>
      </c>
      <c r="G756" s="1">
        <v>44565</v>
      </c>
      <c r="H756">
        <v>35.9</v>
      </c>
      <c r="I756" s="1">
        <v>44565</v>
      </c>
      <c r="J756">
        <v>34.58</v>
      </c>
      <c r="K756" s="1">
        <v>44565</v>
      </c>
      <c r="L756">
        <v>21.48</v>
      </c>
      <c r="M756" s="1">
        <v>44565</v>
      </c>
      <c r="N756">
        <v>24.79</v>
      </c>
      <c r="O756" s="1">
        <v>44565</v>
      </c>
      <c r="P756">
        <v>18.72</v>
      </c>
      <c r="Q756" s="1">
        <v>44565</v>
      </c>
      <c r="R756">
        <v>27.28</v>
      </c>
      <c r="S756" s="30">
        <v>44565</v>
      </c>
      <c r="T756" s="3">
        <v>11.75</v>
      </c>
      <c r="U756" s="1">
        <v>44565</v>
      </c>
      <c r="V756">
        <v>13.84</v>
      </c>
    </row>
    <row r="757" spans="1:22">
      <c r="A757" s="1">
        <v>44566</v>
      </c>
      <c r="B757">
        <v>31.34</v>
      </c>
      <c r="C757" s="1">
        <v>44566</v>
      </c>
      <c r="D757">
        <v>32.29</v>
      </c>
      <c r="E757" s="1">
        <v>44566</v>
      </c>
      <c r="F757">
        <v>74.39</v>
      </c>
      <c r="G757" s="1">
        <v>44566</v>
      </c>
      <c r="H757">
        <v>35.78</v>
      </c>
      <c r="I757" s="1">
        <v>44566</v>
      </c>
      <c r="J757">
        <v>34.130000000000003</v>
      </c>
      <c r="K757" s="1">
        <v>44566</v>
      </c>
      <c r="L757">
        <v>21.42</v>
      </c>
      <c r="M757" s="1">
        <v>44566</v>
      </c>
      <c r="N757">
        <v>24.65</v>
      </c>
      <c r="O757" s="1">
        <v>44566</v>
      </c>
      <c r="P757">
        <v>18.48</v>
      </c>
      <c r="Q757" s="1">
        <v>44566</v>
      </c>
      <c r="R757">
        <v>27.26</v>
      </c>
      <c r="S757" s="30">
        <v>44566</v>
      </c>
      <c r="T757" s="3">
        <v>11.72</v>
      </c>
      <c r="U757" s="1">
        <v>44566</v>
      </c>
      <c r="V757">
        <v>13.66</v>
      </c>
    </row>
    <row r="758" spans="1:22">
      <c r="A758" s="1">
        <v>44567</v>
      </c>
      <c r="B758">
        <v>31.13</v>
      </c>
      <c r="C758" s="1">
        <v>44567</v>
      </c>
      <c r="D758">
        <v>32.36</v>
      </c>
      <c r="E758" s="1">
        <v>44567</v>
      </c>
      <c r="F758">
        <v>74.03</v>
      </c>
      <c r="G758" s="1">
        <v>44567</v>
      </c>
      <c r="H758">
        <v>35.42</v>
      </c>
      <c r="I758" s="1">
        <v>44567</v>
      </c>
      <c r="J758">
        <v>34.19</v>
      </c>
      <c r="K758" s="1">
        <v>44567</v>
      </c>
      <c r="L758">
        <v>21.32</v>
      </c>
      <c r="M758" s="1">
        <v>44567</v>
      </c>
      <c r="N758">
        <v>24.62</v>
      </c>
      <c r="O758" s="1">
        <v>44567</v>
      </c>
      <c r="P758">
        <v>18.489999999999998</v>
      </c>
      <c r="Q758" s="1">
        <v>44567</v>
      </c>
      <c r="R758">
        <v>27.22</v>
      </c>
      <c r="S758" s="30">
        <v>44567</v>
      </c>
      <c r="T758" s="3">
        <v>11.65</v>
      </c>
      <c r="U758" s="1">
        <v>44567</v>
      </c>
      <c r="V758">
        <v>13.65</v>
      </c>
    </row>
    <row r="759" spans="1:22">
      <c r="A759" s="1">
        <v>44568</v>
      </c>
      <c r="B759">
        <v>31.01</v>
      </c>
      <c r="C759" s="1">
        <v>44568</v>
      </c>
      <c r="D759">
        <v>32.409999999999997</v>
      </c>
      <c r="E759" s="1">
        <v>44568</v>
      </c>
      <c r="F759">
        <v>73.23</v>
      </c>
      <c r="G759" s="1">
        <v>44568</v>
      </c>
      <c r="H759">
        <v>35.25</v>
      </c>
      <c r="I759" s="1">
        <v>44568</v>
      </c>
      <c r="J759">
        <v>34.26</v>
      </c>
      <c r="K759" s="1">
        <v>44568</v>
      </c>
      <c r="L759">
        <v>21.3</v>
      </c>
      <c r="M759" s="1">
        <v>44568</v>
      </c>
      <c r="N759">
        <v>24.52</v>
      </c>
      <c r="O759" s="1">
        <v>44568</v>
      </c>
      <c r="P759">
        <v>18.52</v>
      </c>
      <c r="Q759" s="1">
        <v>44568</v>
      </c>
      <c r="R759">
        <v>27.22</v>
      </c>
      <c r="S759" s="30">
        <v>44568</v>
      </c>
      <c r="T759" s="3">
        <v>11.62</v>
      </c>
      <c r="U759" s="1">
        <v>44568</v>
      </c>
      <c r="V759">
        <v>13.6</v>
      </c>
    </row>
    <row r="760" spans="1:22">
      <c r="A760" s="1">
        <v>44571</v>
      </c>
      <c r="B760">
        <v>31.05</v>
      </c>
      <c r="C760" s="1">
        <v>44571</v>
      </c>
      <c r="D760">
        <v>32.42</v>
      </c>
      <c r="E760" s="1">
        <v>44571</v>
      </c>
      <c r="F760">
        <v>73.33</v>
      </c>
      <c r="G760" s="1">
        <v>44571</v>
      </c>
      <c r="H760">
        <v>34.99</v>
      </c>
      <c r="I760" s="1">
        <v>44571</v>
      </c>
      <c r="J760">
        <v>34.36</v>
      </c>
      <c r="K760" s="1">
        <v>44571</v>
      </c>
      <c r="L760">
        <v>21.28</v>
      </c>
      <c r="M760" s="1">
        <v>44571</v>
      </c>
      <c r="N760">
        <v>24.48</v>
      </c>
      <c r="O760" s="1">
        <v>44571</v>
      </c>
      <c r="P760">
        <v>18.399999999999999</v>
      </c>
      <c r="Q760" s="1">
        <v>44571</v>
      </c>
      <c r="R760">
        <v>27.2</v>
      </c>
      <c r="S760" s="30">
        <v>44571</v>
      </c>
      <c r="T760" s="3">
        <v>11.62</v>
      </c>
      <c r="U760" s="1">
        <v>44571</v>
      </c>
      <c r="V760">
        <v>13.63</v>
      </c>
    </row>
    <row r="761" spans="1:22">
      <c r="A761" s="1">
        <v>44572</v>
      </c>
      <c r="B761">
        <v>31.05</v>
      </c>
      <c r="C761" s="1">
        <v>44572</v>
      </c>
      <c r="D761">
        <v>32.72</v>
      </c>
      <c r="E761" s="1">
        <v>44572</v>
      </c>
      <c r="F761">
        <v>73.42</v>
      </c>
      <c r="G761" s="1">
        <v>44572</v>
      </c>
      <c r="H761">
        <v>35.11</v>
      </c>
      <c r="I761" s="1">
        <v>44572</v>
      </c>
      <c r="J761">
        <v>34.85</v>
      </c>
      <c r="K761" s="1">
        <v>44572</v>
      </c>
      <c r="L761">
        <v>21.31</v>
      </c>
      <c r="M761" s="1">
        <v>44572</v>
      </c>
      <c r="N761">
        <v>24.53</v>
      </c>
      <c r="O761" s="1">
        <v>44572</v>
      </c>
      <c r="P761">
        <v>18.489999999999998</v>
      </c>
      <c r="Q761" s="1">
        <v>44572</v>
      </c>
      <c r="R761">
        <v>27.21</v>
      </c>
      <c r="S761" s="30">
        <v>44572</v>
      </c>
      <c r="T761" s="3">
        <v>11.63</v>
      </c>
      <c r="U761" s="1">
        <v>44572</v>
      </c>
      <c r="V761">
        <v>13.73</v>
      </c>
    </row>
    <row r="762" spans="1:22">
      <c r="A762" s="1">
        <v>44573</v>
      </c>
      <c r="B762">
        <v>31</v>
      </c>
      <c r="C762" s="1">
        <v>44573</v>
      </c>
      <c r="D762">
        <v>32.89</v>
      </c>
      <c r="E762" s="1">
        <v>44573</v>
      </c>
      <c r="F762">
        <v>73.23</v>
      </c>
      <c r="G762" s="1">
        <v>44573</v>
      </c>
      <c r="H762">
        <v>35.29</v>
      </c>
      <c r="I762" s="1">
        <v>44573</v>
      </c>
      <c r="J762">
        <v>35.21</v>
      </c>
      <c r="K762" s="1">
        <v>44573</v>
      </c>
      <c r="L762">
        <v>21.26</v>
      </c>
      <c r="M762" s="1">
        <v>44573</v>
      </c>
      <c r="N762">
        <v>24.54</v>
      </c>
      <c r="O762" s="1">
        <v>44573</v>
      </c>
      <c r="P762">
        <v>18.53</v>
      </c>
      <c r="Q762" s="1">
        <v>44573</v>
      </c>
      <c r="R762">
        <v>27.18</v>
      </c>
      <c r="S762" s="30">
        <v>44573</v>
      </c>
      <c r="T762" s="3">
        <v>11.61</v>
      </c>
      <c r="U762" s="1">
        <v>44573</v>
      </c>
      <c r="V762">
        <v>13.84</v>
      </c>
    </row>
    <row r="763" spans="1:22">
      <c r="A763" s="1">
        <v>44574</v>
      </c>
      <c r="B763">
        <v>31.08</v>
      </c>
      <c r="C763" s="1">
        <v>44574</v>
      </c>
      <c r="D763">
        <v>32.75</v>
      </c>
      <c r="E763" s="1">
        <v>44574</v>
      </c>
      <c r="F763">
        <v>72.16</v>
      </c>
      <c r="G763" s="1">
        <v>44574</v>
      </c>
      <c r="H763">
        <v>35.01</v>
      </c>
      <c r="I763" s="1">
        <v>44574</v>
      </c>
      <c r="J763">
        <v>34.75</v>
      </c>
      <c r="K763" s="1">
        <v>44574</v>
      </c>
      <c r="L763">
        <v>21.29</v>
      </c>
      <c r="M763" s="1">
        <v>44574</v>
      </c>
      <c r="N763">
        <v>24.6</v>
      </c>
      <c r="O763" s="1">
        <v>44574</v>
      </c>
      <c r="P763">
        <v>18.489999999999998</v>
      </c>
      <c r="Q763" s="1">
        <v>44574</v>
      </c>
      <c r="R763">
        <v>27.2</v>
      </c>
      <c r="S763" s="30">
        <v>44574</v>
      </c>
      <c r="T763" s="3">
        <v>11.63</v>
      </c>
      <c r="U763" s="1">
        <v>44574</v>
      </c>
      <c r="V763">
        <v>13.71</v>
      </c>
    </row>
    <row r="764" spans="1:22">
      <c r="A764" s="1">
        <v>44575</v>
      </c>
      <c r="B764">
        <v>30.89</v>
      </c>
      <c r="C764" s="1">
        <v>44575</v>
      </c>
      <c r="D764">
        <v>32.880000000000003</v>
      </c>
      <c r="E764" s="1">
        <v>44575</v>
      </c>
      <c r="F764">
        <v>72.489999999999995</v>
      </c>
      <c r="G764" s="1">
        <v>44575</v>
      </c>
      <c r="H764">
        <v>35.049999999999997</v>
      </c>
      <c r="I764" s="1">
        <v>44575</v>
      </c>
      <c r="J764">
        <v>34.85</v>
      </c>
      <c r="K764" s="1">
        <v>44575</v>
      </c>
      <c r="L764">
        <v>21.23</v>
      </c>
      <c r="M764" s="1">
        <v>44575</v>
      </c>
      <c r="N764">
        <v>24.42</v>
      </c>
      <c r="O764" s="1">
        <v>44575</v>
      </c>
      <c r="P764">
        <v>18.59</v>
      </c>
      <c r="Q764" s="1">
        <v>44575</v>
      </c>
      <c r="R764">
        <v>27.16</v>
      </c>
      <c r="S764" s="30">
        <v>44575</v>
      </c>
      <c r="T764" s="3">
        <v>11.58</v>
      </c>
      <c r="U764" s="1">
        <v>44575</v>
      </c>
      <c r="V764">
        <v>13.78</v>
      </c>
    </row>
    <row r="765" spans="1:22">
      <c r="A765" s="1">
        <v>44578</v>
      </c>
      <c r="B765">
        <v>30.81</v>
      </c>
      <c r="C765" s="1">
        <v>44578</v>
      </c>
      <c r="D765">
        <v>33.15</v>
      </c>
      <c r="E765" s="1">
        <v>44578</v>
      </c>
      <c r="F765">
        <v>72.5</v>
      </c>
      <c r="G765" s="1">
        <v>44578</v>
      </c>
      <c r="H765">
        <v>35.11</v>
      </c>
      <c r="I765" s="1">
        <v>44578</v>
      </c>
      <c r="J765">
        <v>34.619999999999997</v>
      </c>
      <c r="K765" s="1">
        <v>44578</v>
      </c>
      <c r="L765">
        <v>21.14</v>
      </c>
      <c r="M765" s="1">
        <v>44578</v>
      </c>
      <c r="N765">
        <v>24.58</v>
      </c>
      <c r="O765" s="1">
        <v>44578</v>
      </c>
      <c r="P765">
        <v>18.54</v>
      </c>
      <c r="Q765" s="1">
        <v>44578</v>
      </c>
      <c r="R765">
        <v>27.12</v>
      </c>
      <c r="S765" s="30">
        <v>44578</v>
      </c>
      <c r="T765" s="3">
        <v>11.55</v>
      </c>
      <c r="U765" s="1">
        <v>44578</v>
      </c>
      <c r="V765">
        <v>13.73</v>
      </c>
    </row>
    <row r="766" spans="1:22">
      <c r="A766" s="1">
        <v>44579</v>
      </c>
      <c r="B766">
        <v>30.61</v>
      </c>
      <c r="C766" s="1">
        <v>44579</v>
      </c>
      <c r="D766">
        <v>32.750999999999998</v>
      </c>
      <c r="E766" s="1">
        <v>44579</v>
      </c>
      <c r="F766">
        <v>71.010000000000005</v>
      </c>
      <c r="G766" s="1">
        <v>44579</v>
      </c>
      <c r="H766">
        <v>34.43</v>
      </c>
      <c r="I766" s="1">
        <v>44579</v>
      </c>
      <c r="J766">
        <v>34.270000000000003</v>
      </c>
      <c r="K766" s="1">
        <v>44579</v>
      </c>
      <c r="L766">
        <v>21.06</v>
      </c>
      <c r="M766" s="1">
        <v>44579</v>
      </c>
      <c r="N766">
        <v>24.17</v>
      </c>
      <c r="O766" s="1">
        <v>44579</v>
      </c>
      <c r="P766">
        <v>18.36</v>
      </c>
      <c r="Q766" s="1">
        <v>44579</v>
      </c>
      <c r="R766">
        <v>27.07</v>
      </c>
      <c r="S766" s="30">
        <v>44579</v>
      </c>
      <c r="T766" s="3">
        <v>11.48</v>
      </c>
      <c r="U766" s="1">
        <v>44579</v>
      </c>
      <c r="V766">
        <v>13.54</v>
      </c>
    </row>
    <row r="767" spans="1:22">
      <c r="A767" s="1">
        <v>44580</v>
      </c>
      <c r="B767">
        <v>30.68</v>
      </c>
      <c r="C767" s="1">
        <v>44580</v>
      </c>
      <c r="D767">
        <v>32.600200000000001</v>
      </c>
      <c r="E767" s="1">
        <v>44580</v>
      </c>
      <c r="F767">
        <v>70.23</v>
      </c>
      <c r="G767" s="1">
        <v>44580</v>
      </c>
      <c r="H767">
        <v>34.33</v>
      </c>
      <c r="I767" s="1">
        <v>44580</v>
      </c>
      <c r="J767">
        <v>34.25</v>
      </c>
      <c r="K767" s="1">
        <v>44580</v>
      </c>
      <c r="L767">
        <v>21.07</v>
      </c>
      <c r="M767" s="1">
        <v>44580</v>
      </c>
      <c r="N767">
        <v>24.22</v>
      </c>
      <c r="O767" s="1">
        <v>44580</v>
      </c>
      <c r="P767">
        <v>18.38</v>
      </c>
      <c r="Q767" s="1">
        <v>44580</v>
      </c>
      <c r="R767">
        <v>27.07</v>
      </c>
      <c r="S767" s="30">
        <v>44580</v>
      </c>
      <c r="T767" s="3">
        <v>11.5</v>
      </c>
      <c r="U767" s="1">
        <v>44580</v>
      </c>
      <c r="V767">
        <v>13.46</v>
      </c>
    </row>
    <row r="768" spans="1:22">
      <c r="A768" s="1">
        <v>44581</v>
      </c>
      <c r="B768">
        <v>30.71</v>
      </c>
      <c r="C768" s="1">
        <v>44581</v>
      </c>
      <c r="D768">
        <v>32.39</v>
      </c>
      <c r="E768" s="1">
        <v>44581</v>
      </c>
      <c r="F768">
        <v>69.540000000000006</v>
      </c>
      <c r="G768" s="1">
        <v>44581</v>
      </c>
      <c r="H768">
        <v>34.200000000000003</v>
      </c>
      <c r="I768" s="1">
        <v>44581</v>
      </c>
      <c r="J768">
        <v>34.5</v>
      </c>
      <c r="K768" s="1">
        <v>44581</v>
      </c>
      <c r="L768">
        <v>21.08</v>
      </c>
      <c r="M768" s="1">
        <v>44581</v>
      </c>
      <c r="N768">
        <v>24.21</v>
      </c>
      <c r="O768" s="1">
        <v>44581</v>
      </c>
      <c r="P768">
        <v>18.36</v>
      </c>
      <c r="Q768" s="1">
        <v>44581</v>
      </c>
      <c r="R768">
        <v>27.08</v>
      </c>
      <c r="S768" s="30">
        <v>44581</v>
      </c>
      <c r="T768" s="3">
        <v>11.51</v>
      </c>
      <c r="U768" s="1">
        <v>44581</v>
      </c>
      <c r="V768">
        <v>13.49</v>
      </c>
    </row>
    <row r="769" spans="1:22">
      <c r="A769" s="1">
        <v>44582</v>
      </c>
      <c r="B769">
        <v>30.85</v>
      </c>
      <c r="C769" s="1">
        <v>44582</v>
      </c>
      <c r="D769">
        <v>31.716000000000001</v>
      </c>
      <c r="E769" s="1">
        <v>44582</v>
      </c>
      <c r="F769">
        <v>68.540000000000006</v>
      </c>
      <c r="G769" s="1">
        <v>44582</v>
      </c>
      <c r="H769">
        <v>33.94</v>
      </c>
      <c r="I769" s="1">
        <v>44582</v>
      </c>
      <c r="J769">
        <v>34.17</v>
      </c>
      <c r="K769" s="1">
        <v>44582</v>
      </c>
      <c r="L769">
        <v>21.16</v>
      </c>
      <c r="M769" s="1">
        <v>44582</v>
      </c>
      <c r="N769">
        <v>24.33</v>
      </c>
      <c r="O769" s="1">
        <v>44582</v>
      </c>
      <c r="P769">
        <v>18.41</v>
      </c>
      <c r="Q769" s="1">
        <v>44582</v>
      </c>
      <c r="R769">
        <v>27.11</v>
      </c>
      <c r="S769" s="30">
        <v>44582</v>
      </c>
      <c r="T769" s="3">
        <v>11.55</v>
      </c>
      <c r="U769" s="1">
        <v>44582</v>
      </c>
      <c r="V769">
        <v>13.42</v>
      </c>
    </row>
    <row r="770" spans="1:22">
      <c r="A770" s="1">
        <v>44585</v>
      </c>
      <c r="B770">
        <v>30.69</v>
      </c>
      <c r="C770" s="1">
        <v>44585</v>
      </c>
      <c r="D770">
        <v>31.63</v>
      </c>
      <c r="E770" s="1">
        <v>44585</v>
      </c>
      <c r="F770">
        <v>69.039900000000003</v>
      </c>
      <c r="G770" s="1">
        <v>44585</v>
      </c>
      <c r="H770">
        <v>33.700000000000003</v>
      </c>
      <c r="I770" s="1">
        <v>44585</v>
      </c>
      <c r="J770">
        <v>33.85</v>
      </c>
      <c r="K770" s="1">
        <v>44585</v>
      </c>
      <c r="L770">
        <v>21.15</v>
      </c>
      <c r="M770" s="1">
        <v>44585</v>
      </c>
      <c r="N770">
        <v>24.26</v>
      </c>
      <c r="O770" s="1">
        <v>44585</v>
      </c>
      <c r="P770">
        <v>18.27</v>
      </c>
      <c r="Q770" s="1">
        <v>44585</v>
      </c>
      <c r="R770">
        <v>27.09</v>
      </c>
      <c r="S770" s="30">
        <v>44585</v>
      </c>
      <c r="T770" s="3">
        <v>11.51</v>
      </c>
      <c r="U770" s="1">
        <v>44585</v>
      </c>
      <c r="V770">
        <v>13.36</v>
      </c>
    </row>
    <row r="771" spans="1:22">
      <c r="A771" s="1">
        <v>44586</v>
      </c>
      <c r="B771">
        <v>30.64</v>
      </c>
      <c r="C771" s="1">
        <v>44586</v>
      </c>
      <c r="D771">
        <v>31.69</v>
      </c>
      <c r="E771" s="1">
        <v>44586</v>
      </c>
      <c r="F771">
        <v>68.11</v>
      </c>
      <c r="G771" s="1">
        <v>44586</v>
      </c>
      <c r="H771">
        <v>33.54</v>
      </c>
      <c r="I771" s="1">
        <v>44586</v>
      </c>
      <c r="J771">
        <v>33.729999999999997</v>
      </c>
      <c r="K771" s="1">
        <v>44586</v>
      </c>
      <c r="L771">
        <v>21.05</v>
      </c>
      <c r="M771" s="1">
        <v>44586</v>
      </c>
      <c r="N771">
        <v>24.19</v>
      </c>
      <c r="O771" s="1">
        <v>44586</v>
      </c>
      <c r="P771">
        <v>18.2</v>
      </c>
      <c r="Q771" s="1">
        <v>44586</v>
      </c>
      <c r="R771">
        <v>27.03</v>
      </c>
      <c r="S771" s="30">
        <v>44586</v>
      </c>
      <c r="T771" s="3">
        <v>11.5</v>
      </c>
      <c r="U771" s="1">
        <v>44586</v>
      </c>
      <c r="V771">
        <v>13.17</v>
      </c>
    </row>
    <row r="772" spans="1:22">
      <c r="A772" s="1">
        <v>44587</v>
      </c>
      <c r="B772">
        <v>30.61</v>
      </c>
      <c r="C772" s="1">
        <v>44587</v>
      </c>
      <c r="D772">
        <v>31.75</v>
      </c>
      <c r="E772" s="1">
        <v>44587</v>
      </c>
      <c r="F772">
        <v>68.25</v>
      </c>
      <c r="G772" s="1">
        <v>44587</v>
      </c>
      <c r="H772">
        <v>33.520000000000003</v>
      </c>
      <c r="I772" s="1">
        <v>44587</v>
      </c>
      <c r="J772">
        <v>33.51</v>
      </c>
      <c r="K772" s="1">
        <v>44587</v>
      </c>
      <c r="L772">
        <v>21.01</v>
      </c>
      <c r="M772" s="1">
        <v>44587</v>
      </c>
      <c r="N772">
        <v>23.99</v>
      </c>
      <c r="O772" s="1">
        <v>44587</v>
      </c>
      <c r="P772">
        <v>18.149999999999999</v>
      </c>
      <c r="Q772" s="1">
        <v>44587</v>
      </c>
      <c r="R772">
        <v>27.03</v>
      </c>
      <c r="S772" s="30">
        <v>44587</v>
      </c>
      <c r="T772" s="3">
        <v>11.49</v>
      </c>
      <c r="U772" s="1">
        <v>44587</v>
      </c>
      <c r="V772">
        <v>13.19</v>
      </c>
    </row>
    <row r="773" spans="1:22">
      <c r="A773" s="1">
        <v>44588</v>
      </c>
      <c r="B773">
        <v>30.71</v>
      </c>
      <c r="C773" s="1">
        <v>44588</v>
      </c>
      <c r="D773">
        <v>31.66</v>
      </c>
      <c r="E773" s="1">
        <v>44588</v>
      </c>
      <c r="F773">
        <v>68.33</v>
      </c>
      <c r="G773" s="1">
        <v>44588</v>
      </c>
      <c r="H773">
        <v>33.409999999999997</v>
      </c>
      <c r="I773" s="1">
        <v>44588</v>
      </c>
      <c r="J773">
        <v>33.24</v>
      </c>
      <c r="K773" s="1">
        <v>44588</v>
      </c>
      <c r="L773">
        <v>21.04</v>
      </c>
      <c r="M773" s="1">
        <v>44588</v>
      </c>
      <c r="N773">
        <v>24.035</v>
      </c>
      <c r="O773" s="1">
        <v>44588</v>
      </c>
      <c r="P773">
        <v>18.010000000000002</v>
      </c>
      <c r="Q773" s="1">
        <v>44588</v>
      </c>
      <c r="R773">
        <v>27.04</v>
      </c>
      <c r="S773" s="30">
        <v>44588</v>
      </c>
      <c r="T773" s="3">
        <v>11.52</v>
      </c>
      <c r="U773" s="1">
        <v>44588</v>
      </c>
      <c r="V773">
        <v>13.03</v>
      </c>
    </row>
    <row r="774" spans="1:22">
      <c r="A774" s="1">
        <v>44589</v>
      </c>
      <c r="B774">
        <v>30.65</v>
      </c>
      <c r="C774" s="1">
        <v>44589</v>
      </c>
      <c r="D774">
        <v>31.93</v>
      </c>
      <c r="E774" s="1">
        <v>44589</v>
      </c>
      <c r="F774">
        <v>70.16</v>
      </c>
      <c r="G774" s="1">
        <v>44589</v>
      </c>
      <c r="H774">
        <v>33.65</v>
      </c>
      <c r="I774" s="1">
        <v>44589</v>
      </c>
      <c r="J774">
        <v>33.49</v>
      </c>
      <c r="K774" s="1">
        <v>44589</v>
      </c>
      <c r="L774">
        <v>21.01</v>
      </c>
      <c r="M774" s="1">
        <v>44589</v>
      </c>
      <c r="N774">
        <v>24.08</v>
      </c>
      <c r="O774" s="1">
        <v>44589</v>
      </c>
      <c r="P774">
        <v>18.05</v>
      </c>
      <c r="Q774" s="1">
        <v>44589</v>
      </c>
      <c r="R774">
        <v>27.06</v>
      </c>
      <c r="S774" s="30">
        <v>44589</v>
      </c>
      <c r="T774" s="3">
        <v>11.51</v>
      </c>
      <c r="U774" s="1">
        <v>44589</v>
      </c>
      <c r="V774">
        <v>13.13</v>
      </c>
    </row>
    <row r="775" spans="1:22">
      <c r="A775" s="1">
        <v>44592</v>
      </c>
      <c r="B775">
        <v>30.61</v>
      </c>
      <c r="C775" s="1">
        <v>44592</v>
      </c>
      <c r="D775">
        <v>32.459600000000002</v>
      </c>
      <c r="E775" s="1">
        <v>44592</v>
      </c>
      <c r="F775">
        <v>71.06</v>
      </c>
      <c r="G775" s="1">
        <v>44592</v>
      </c>
      <c r="H775">
        <v>34.01</v>
      </c>
      <c r="I775" s="1">
        <v>44592</v>
      </c>
      <c r="J775">
        <v>34.4</v>
      </c>
      <c r="K775" s="1">
        <v>44592</v>
      </c>
      <c r="L775">
        <v>20.97</v>
      </c>
      <c r="M775" s="1">
        <v>44592</v>
      </c>
      <c r="N775">
        <v>24.07</v>
      </c>
      <c r="O775" s="1">
        <v>44592</v>
      </c>
      <c r="P775">
        <v>18.03</v>
      </c>
      <c r="Q775" s="1">
        <v>44592</v>
      </c>
      <c r="R775">
        <v>27.03</v>
      </c>
      <c r="S775" s="30">
        <v>44592</v>
      </c>
      <c r="T775" s="3">
        <v>11.45</v>
      </c>
      <c r="U775" s="1">
        <v>44592</v>
      </c>
      <c r="V775">
        <v>13.37</v>
      </c>
    </row>
    <row r="776" spans="1:22">
      <c r="A776" s="1">
        <v>44593</v>
      </c>
      <c r="B776">
        <v>30.53</v>
      </c>
      <c r="C776" s="1">
        <v>44593</v>
      </c>
      <c r="D776">
        <v>32.78</v>
      </c>
      <c r="E776" s="1">
        <v>44593</v>
      </c>
      <c r="F776">
        <v>71.400000000000006</v>
      </c>
      <c r="G776" s="1">
        <v>44593</v>
      </c>
      <c r="H776">
        <v>34.28</v>
      </c>
      <c r="I776" s="1">
        <v>44593</v>
      </c>
      <c r="J776">
        <v>34.54</v>
      </c>
      <c r="K776" s="1">
        <v>44593</v>
      </c>
      <c r="L776">
        <v>20.92</v>
      </c>
      <c r="M776" s="1">
        <v>44593</v>
      </c>
      <c r="N776">
        <v>24.11</v>
      </c>
      <c r="O776" s="1">
        <v>44593</v>
      </c>
      <c r="P776">
        <v>18.13</v>
      </c>
      <c r="Q776" s="1">
        <v>44593</v>
      </c>
      <c r="R776">
        <v>27.01</v>
      </c>
      <c r="S776" s="30">
        <v>44593</v>
      </c>
      <c r="T776" s="3">
        <v>11.44</v>
      </c>
      <c r="U776" s="1">
        <v>44593</v>
      </c>
      <c r="V776">
        <v>13.4</v>
      </c>
    </row>
    <row r="777" spans="1:22">
      <c r="A777" s="1">
        <v>44594</v>
      </c>
      <c r="B777">
        <v>30.71</v>
      </c>
      <c r="C777" s="1">
        <v>44594</v>
      </c>
      <c r="D777">
        <v>32.799999999999997</v>
      </c>
      <c r="E777" s="1">
        <v>44594</v>
      </c>
      <c r="F777">
        <v>72.069999999999993</v>
      </c>
      <c r="G777" s="1">
        <v>44594</v>
      </c>
      <c r="H777">
        <v>34.51</v>
      </c>
      <c r="I777" s="1">
        <v>44594</v>
      </c>
      <c r="J777">
        <v>34.46</v>
      </c>
      <c r="K777" s="1">
        <v>44594</v>
      </c>
      <c r="L777">
        <v>20.99</v>
      </c>
      <c r="M777" s="1">
        <v>44594</v>
      </c>
      <c r="N777">
        <v>24.13</v>
      </c>
      <c r="O777" s="1">
        <v>44594</v>
      </c>
      <c r="P777">
        <v>18.16</v>
      </c>
      <c r="Q777" s="1">
        <v>44594</v>
      </c>
      <c r="R777">
        <v>27.07</v>
      </c>
      <c r="S777" s="30">
        <v>44594</v>
      </c>
      <c r="T777" s="3">
        <v>11.48</v>
      </c>
      <c r="U777" s="1">
        <v>44594</v>
      </c>
      <c r="V777">
        <v>13.39</v>
      </c>
    </row>
    <row r="778" spans="1:22">
      <c r="A778" s="1">
        <v>44595</v>
      </c>
      <c r="B778">
        <v>30.6</v>
      </c>
      <c r="C778" s="1">
        <v>44595</v>
      </c>
      <c r="D778">
        <v>32.46</v>
      </c>
      <c r="E778" s="1">
        <v>44595</v>
      </c>
      <c r="F778">
        <v>70.41</v>
      </c>
      <c r="G778" s="1">
        <v>44595</v>
      </c>
      <c r="H778">
        <v>34.04</v>
      </c>
      <c r="I778" s="1">
        <v>44595</v>
      </c>
      <c r="J778">
        <v>34.26</v>
      </c>
      <c r="K778" s="1">
        <v>44595</v>
      </c>
      <c r="L778">
        <v>20.94</v>
      </c>
      <c r="M778" s="1">
        <v>44595</v>
      </c>
      <c r="N778">
        <v>23.91</v>
      </c>
      <c r="O778" s="1">
        <v>44595</v>
      </c>
      <c r="P778">
        <v>18.13</v>
      </c>
      <c r="Q778" s="1">
        <v>44595</v>
      </c>
      <c r="R778">
        <v>27.05</v>
      </c>
      <c r="S778" s="30">
        <v>44595</v>
      </c>
      <c r="T778" s="3">
        <v>11.45</v>
      </c>
      <c r="U778" s="1">
        <v>44595</v>
      </c>
      <c r="V778">
        <v>13.23</v>
      </c>
    </row>
    <row r="779" spans="1:22">
      <c r="A779" s="1">
        <v>44596</v>
      </c>
      <c r="B779">
        <v>30.48</v>
      </c>
      <c r="C779" s="1">
        <v>44596</v>
      </c>
      <c r="D779">
        <v>32.765099999999997</v>
      </c>
      <c r="E779" s="1">
        <v>44596</v>
      </c>
      <c r="F779">
        <v>71.150000000000006</v>
      </c>
      <c r="G779" s="1">
        <v>44596</v>
      </c>
      <c r="H779">
        <v>34.255000000000003</v>
      </c>
      <c r="I779" s="1">
        <v>44596</v>
      </c>
      <c r="J779">
        <v>34.39</v>
      </c>
      <c r="K779" s="1">
        <v>44596</v>
      </c>
      <c r="L779">
        <v>20.86</v>
      </c>
      <c r="M779" s="1">
        <v>44596</v>
      </c>
      <c r="N779">
        <v>23.7</v>
      </c>
      <c r="O779" s="1">
        <v>44596</v>
      </c>
      <c r="P779">
        <v>18.079999999999998</v>
      </c>
      <c r="Q779" s="1">
        <v>44596</v>
      </c>
      <c r="R779">
        <v>26.99</v>
      </c>
      <c r="S779" s="30">
        <v>44596</v>
      </c>
      <c r="T779" s="3">
        <v>11.4</v>
      </c>
      <c r="U779" s="1">
        <v>44596</v>
      </c>
      <c r="V779">
        <v>13.41</v>
      </c>
    </row>
    <row r="780" spans="1:22">
      <c r="A780" s="1">
        <v>44599</v>
      </c>
      <c r="B780">
        <v>30.48</v>
      </c>
      <c r="C780" s="1">
        <v>44599</v>
      </c>
      <c r="D780">
        <v>32.68</v>
      </c>
      <c r="E780" s="1">
        <v>44599</v>
      </c>
      <c r="F780">
        <v>70.349999999999994</v>
      </c>
      <c r="G780" s="1">
        <v>44599</v>
      </c>
      <c r="H780">
        <v>34.11</v>
      </c>
      <c r="I780" s="1">
        <v>44599</v>
      </c>
      <c r="J780">
        <v>34.1</v>
      </c>
      <c r="K780" s="1">
        <v>44599</v>
      </c>
      <c r="L780">
        <v>20.92</v>
      </c>
      <c r="M780" s="1">
        <v>44599</v>
      </c>
      <c r="N780">
        <v>23.75</v>
      </c>
      <c r="O780" s="1">
        <v>44599</v>
      </c>
      <c r="P780">
        <v>17.920000000000002</v>
      </c>
      <c r="Q780" s="1">
        <v>44599</v>
      </c>
      <c r="R780">
        <v>27.02</v>
      </c>
      <c r="S780" s="30">
        <v>44599</v>
      </c>
      <c r="T780" s="3">
        <v>11.4</v>
      </c>
      <c r="U780" s="1">
        <v>44599</v>
      </c>
      <c r="V780">
        <v>13.27</v>
      </c>
    </row>
    <row r="781" spans="1:22">
      <c r="A781" s="1">
        <v>44600</v>
      </c>
      <c r="B781">
        <v>30.4</v>
      </c>
      <c r="C781" s="1">
        <v>44600</v>
      </c>
      <c r="D781">
        <v>32.89</v>
      </c>
      <c r="E781" s="1">
        <v>44600</v>
      </c>
      <c r="F781">
        <v>71.260000000000005</v>
      </c>
      <c r="G781" s="1">
        <v>44600</v>
      </c>
      <c r="H781">
        <v>34.380000000000003</v>
      </c>
      <c r="I781" s="1">
        <v>44600</v>
      </c>
      <c r="J781">
        <v>34.479999999999997</v>
      </c>
      <c r="K781" s="1">
        <v>44600</v>
      </c>
      <c r="L781">
        <v>20.85</v>
      </c>
      <c r="M781" s="1">
        <v>44600</v>
      </c>
      <c r="N781">
        <v>23.64</v>
      </c>
      <c r="O781" s="1">
        <v>44600</v>
      </c>
      <c r="P781">
        <v>17.89</v>
      </c>
      <c r="Q781" s="1">
        <v>44600</v>
      </c>
      <c r="R781">
        <v>27</v>
      </c>
      <c r="S781" s="30">
        <v>44600</v>
      </c>
      <c r="T781" s="3">
        <v>11.37</v>
      </c>
      <c r="U781" s="1">
        <v>44600</v>
      </c>
      <c r="V781">
        <v>13.37</v>
      </c>
    </row>
    <row r="782" spans="1:22">
      <c r="A782" s="1">
        <v>44601</v>
      </c>
      <c r="B782">
        <v>30.39</v>
      </c>
      <c r="C782" s="1">
        <v>44601</v>
      </c>
      <c r="D782">
        <v>33.21</v>
      </c>
      <c r="E782" s="1">
        <v>44601</v>
      </c>
      <c r="F782">
        <v>72.040000000000006</v>
      </c>
      <c r="G782" s="1">
        <v>44601</v>
      </c>
      <c r="H782">
        <v>34.82</v>
      </c>
      <c r="I782" s="1">
        <v>44601</v>
      </c>
      <c r="J782">
        <v>35.08</v>
      </c>
      <c r="K782" s="1">
        <v>44601</v>
      </c>
      <c r="L782">
        <v>20.86</v>
      </c>
      <c r="M782" s="1">
        <v>44601</v>
      </c>
      <c r="N782">
        <v>23.71</v>
      </c>
      <c r="O782" s="1">
        <v>44601</v>
      </c>
      <c r="P782">
        <v>18</v>
      </c>
      <c r="Q782" s="1">
        <v>44601</v>
      </c>
      <c r="R782">
        <v>27.01</v>
      </c>
      <c r="S782" s="30">
        <v>44601</v>
      </c>
      <c r="T782" s="3">
        <v>11.38</v>
      </c>
      <c r="U782" s="1">
        <v>44601</v>
      </c>
      <c r="V782">
        <v>13.57</v>
      </c>
    </row>
    <row r="783" spans="1:22">
      <c r="A783" s="1">
        <v>44602</v>
      </c>
      <c r="B783">
        <v>30.18</v>
      </c>
      <c r="C783" s="1">
        <v>44602</v>
      </c>
      <c r="D783">
        <v>33.07</v>
      </c>
      <c r="E783" s="1">
        <v>44602</v>
      </c>
      <c r="F783">
        <v>71.06</v>
      </c>
      <c r="G783" s="1">
        <v>44602</v>
      </c>
      <c r="H783">
        <v>34.53</v>
      </c>
      <c r="I783" s="1">
        <v>44602</v>
      </c>
      <c r="J783">
        <v>34.89</v>
      </c>
      <c r="K783" s="1">
        <v>44602</v>
      </c>
      <c r="L783">
        <v>20.75</v>
      </c>
      <c r="M783" s="1">
        <v>44602</v>
      </c>
      <c r="N783">
        <v>23.41</v>
      </c>
      <c r="O783" s="1">
        <v>44602</v>
      </c>
      <c r="P783">
        <v>17.93</v>
      </c>
      <c r="Q783" s="1">
        <v>44602</v>
      </c>
      <c r="R783">
        <v>26.91</v>
      </c>
      <c r="S783" s="30">
        <v>44602</v>
      </c>
      <c r="T783" s="3">
        <v>11.3</v>
      </c>
      <c r="U783" s="1">
        <v>44602</v>
      </c>
      <c r="V783">
        <v>13.53</v>
      </c>
    </row>
    <row r="784" spans="1:22">
      <c r="A784" s="1">
        <v>44603</v>
      </c>
      <c r="B784">
        <v>30.36</v>
      </c>
      <c r="C784" s="1">
        <v>44603</v>
      </c>
      <c r="D784">
        <v>33.11</v>
      </c>
      <c r="E784" s="1">
        <v>44603</v>
      </c>
      <c r="F784">
        <v>69.77</v>
      </c>
      <c r="G784" s="1">
        <v>44603</v>
      </c>
      <c r="H784">
        <v>34.03</v>
      </c>
      <c r="I784" s="1">
        <v>44603</v>
      </c>
      <c r="J784">
        <v>34.43</v>
      </c>
      <c r="K784" s="1">
        <v>44603</v>
      </c>
      <c r="L784">
        <v>20.77</v>
      </c>
      <c r="M784" s="1">
        <v>44603</v>
      </c>
      <c r="N784">
        <v>23.54</v>
      </c>
      <c r="O784" s="1">
        <v>44603</v>
      </c>
      <c r="P784">
        <v>17.82</v>
      </c>
      <c r="Q784" s="1">
        <v>44603</v>
      </c>
      <c r="R784">
        <v>26.94</v>
      </c>
      <c r="S784" s="30">
        <v>44603</v>
      </c>
      <c r="T784" s="3">
        <v>11.34</v>
      </c>
      <c r="U784" s="1">
        <v>44603</v>
      </c>
      <c r="V784">
        <v>13.36</v>
      </c>
    </row>
    <row r="785" spans="1:22">
      <c r="A785" s="1">
        <v>44606</v>
      </c>
      <c r="B785">
        <v>30.24</v>
      </c>
      <c r="C785" s="1">
        <v>44606</v>
      </c>
      <c r="D785">
        <v>32.818899999999999</v>
      </c>
      <c r="E785" s="1">
        <v>44606</v>
      </c>
      <c r="F785">
        <v>69.41</v>
      </c>
      <c r="G785" s="1">
        <v>44606</v>
      </c>
      <c r="H785">
        <v>33.81</v>
      </c>
      <c r="I785" s="1">
        <v>44606</v>
      </c>
      <c r="J785">
        <v>34.04</v>
      </c>
      <c r="K785" s="1">
        <v>44606</v>
      </c>
      <c r="L785">
        <v>20.73</v>
      </c>
      <c r="M785" s="1">
        <v>44606</v>
      </c>
      <c r="N785">
        <v>23.36</v>
      </c>
      <c r="O785" s="1">
        <v>44606</v>
      </c>
      <c r="P785">
        <v>17.72</v>
      </c>
      <c r="Q785" s="1">
        <v>44606</v>
      </c>
      <c r="R785">
        <v>26.92</v>
      </c>
      <c r="S785" s="30">
        <v>44606</v>
      </c>
      <c r="T785" s="3">
        <v>11.28</v>
      </c>
      <c r="U785" s="1">
        <v>44606</v>
      </c>
      <c r="V785">
        <v>13.23</v>
      </c>
    </row>
    <row r="786" spans="1:22">
      <c r="A786" s="1">
        <v>44607</v>
      </c>
      <c r="B786">
        <v>30.09</v>
      </c>
      <c r="C786" s="1">
        <v>44607</v>
      </c>
      <c r="D786">
        <v>33.022599999999997</v>
      </c>
      <c r="E786" s="1">
        <v>44607</v>
      </c>
      <c r="F786">
        <v>70.56</v>
      </c>
      <c r="G786" s="1">
        <v>44607</v>
      </c>
      <c r="H786">
        <v>34.479999999999997</v>
      </c>
      <c r="I786" s="1">
        <v>44607</v>
      </c>
      <c r="J786">
        <v>34.880000000000003</v>
      </c>
      <c r="K786" s="1">
        <v>44607</v>
      </c>
      <c r="L786">
        <v>20.66</v>
      </c>
      <c r="M786" s="1">
        <v>44607</v>
      </c>
      <c r="N786">
        <v>23.26</v>
      </c>
      <c r="O786" s="1">
        <v>44607</v>
      </c>
      <c r="P786">
        <v>17.71</v>
      </c>
      <c r="Q786" s="1">
        <v>44607</v>
      </c>
      <c r="R786">
        <v>26.9</v>
      </c>
      <c r="S786" s="30">
        <v>44607</v>
      </c>
      <c r="T786" s="3">
        <v>11.26</v>
      </c>
      <c r="U786" s="1">
        <v>44607</v>
      </c>
      <c r="V786">
        <v>13.5</v>
      </c>
    </row>
    <row r="787" spans="1:22">
      <c r="A787" s="1">
        <v>44608</v>
      </c>
      <c r="B787">
        <v>30.15</v>
      </c>
      <c r="C787" s="1">
        <v>44608</v>
      </c>
      <c r="D787">
        <v>32.82</v>
      </c>
      <c r="E787" s="1">
        <v>44608</v>
      </c>
      <c r="F787">
        <v>70.41</v>
      </c>
      <c r="G787" s="1">
        <v>44608</v>
      </c>
      <c r="H787">
        <v>34.450000000000003</v>
      </c>
      <c r="I787" s="1">
        <v>44608</v>
      </c>
      <c r="J787">
        <v>34.99</v>
      </c>
      <c r="K787" s="1">
        <v>44608</v>
      </c>
      <c r="L787">
        <v>20.7</v>
      </c>
      <c r="M787" s="1">
        <v>44608</v>
      </c>
      <c r="N787">
        <v>23.28</v>
      </c>
      <c r="O787" s="1">
        <v>44608</v>
      </c>
      <c r="P787">
        <v>17.8</v>
      </c>
      <c r="Q787" s="1">
        <v>44608</v>
      </c>
      <c r="R787">
        <v>26.9</v>
      </c>
      <c r="S787" s="30">
        <v>44608</v>
      </c>
      <c r="T787" s="3">
        <v>11.27</v>
      </c>
      <c r="U787" s="1">
        <v>44608</v>
      </c>
      <c r="V787">
        <v>13.53</v>
      </c>
    </row>
    <row r="788" spans="1:22">
      <c r="A788" s="1">
        <v>44609</v>
      </c>
      <c r="B788">
        <v>30.19</v>
      </c>
      <c r="C788" s="1">
        <v>44609</v>
      </c>
      <c r="D788">
        <v>32.478099999999998</v>
      </c>
      <c r="E788" s="1">
        <v>44609</v>
      </c>
      <c r="F788">
        <v>69</v>
      </c>
      <c r="G788" s="1">
        <v>44609</v>
      </c>
      <c r="H788">
        <v>33.99</v>
      </c>
      <c r="I788" s="1">
        <v>44609</v>
      </c>
      <c r="J788">
        <v>34.549999999999997</v>
      </c>
      <c r="K788" s="1">
        <v>44609</v>
      </c>
      <c r="L788">
        <v>20.7</v>
      </c>
      <c r="M788" s="1">
        <v>44609</v>
      </c>
      <c r="N788">
        <v>23.24</v>
      </c>
      <c r="O788" s="1">
        <v>44609</v>
      </c>
      <c r="P788">
        <v>17.87</v>
      </c>
      <c r="Q788" s="1">
        <v>44609</v>
      </c>
      <c r="R788">
        <v>26.92</v>
      </c>
      <c r="S788" s="30">
        <v>44609</v>
      </c>
      <c r="T788" s="3">
        <v>11.29</v>
      </c>
      <c r="U788" s="1">
        <v>44609</v>
      </c>
      <c r="V788">
        <v>13.43</v>
      </c>
    </row>
    <row r="789" spans="1:22">
      <c r="A789" s="1">
        <v>44610</v>
      </c>
      <c r="B789">
        <v>30.26</v>
      </c>
      <c r="C789" s="1">
        <v>44610</v>
      </c>
      <c r="D789">
        <v>32.28</v>
      </c>
      <c r="E789" s="1">
        <v>44610</v>
      </c>
      <c r="F789">
        <v>68.83</v>
      </c>
      <c r="G789" s="1">
        <v>44610</v>
      </c>
      <c r="H789">
        <v>33.909999999999997</v>
      </c>
      <c r="I789" s="1">
        <v>44610</v>
      </c>
      <c r="J789">
        <v>34.47</v>
      </c>
      <c r="K789" s="1">
        <v>44610</v>
      </c>
      <c r="L789">
        <v>20.7</v>
      </c>
      <c r="M789" s="1">
        <v>44610</v>
      </c>
      <c r="N789">
        <v>23.35</v>
      </c>
      <c r="O789" s="1">
        <v>44610</v>
      </c>
      <c r="P789">
        <v>17.89</v>
      </c>
      <c r="Q789" s="1">
        <v>44610</v>
      </c>
      <c r="R789">
        <v>26.94</v>
      </c>
      <c r="S789" s="30">
        <v>44610</v>
      </c>
      <c r="T789" s="3">
        <v>11.31</v>
      </c>
      <c r="U789" s="1">
        <v>44610</v>
      </c>
      <c r="V789">
        <v>13.4</v>
      </c>
    </row>
    <row r="790" spans="1:22">
      <c r="A790" s="1">
        <v>44614</v>
      </c>
      <c r="B790">
        <v>30.13</v>
      </c>
      <c r="C790" s="1">
        <v>44614</v>
      </c>
      <c r="D790">
        <v>31.93</v>
      </c>
      <c r="E790" s="1">
        <v>44614</v>
      </c>
      <c r="F790">
        <v>68.2</v>
      </c>
      <c r="G790" s="1">
        <v>44614</v>
      </c>
      <c r="H790">
        <v>33.57</v>
      </c>
      <c r="I790" s="1">
        <v>44614</v>
      </c>
      <c r="J790">
        <v>33.869999999999997</v>
      </c>
      <c r="K790" s="1">
        <v>44614</v>
      </c>
      <c r="L790">
        <v>20.64</v>
      </c>
      <c r="M790" s="1">
        <v>44614</v>
      </c>
      <c r="N790">
        <v>23.23</v>
      </c>
      <c r="O790" s="1">
        <v>44614</v>
      </c>
      <c r="P790">
        <v>17.64</v>
      </c>
      <c r="Q790" s="1">
        <v>44614</v>
      </c>
      <c r="R790">
        <v>26.88</v>
      </c>
      <c r="S790" s="30">
        <v>44614</v>
      </c>
      <c r="T790" s="3">
        <v>11.28</v>
      </c>
      <c r="U790" s="1">
        <v>44614</v>
      </c>
      <c r="V790">
        <v>13.19</v>
      </c>
    </row>
    <row r="791" spans="1:22">
      <c r="A791" s="1">
        <v>44615</v>
      </c>
      <c r="B791">
        <v>29.99</v>
      </c>
      <c r="C791" s="1">
        <v>44615</v>
      </c>
      <c r="D791">
        <v>31.65</v>
      </c>
      <c r="E791" s="1">
        <v>44615</v>
      </c>
      <c r="F791">
        <v>66.87</v>
      </c>
      <c r="G791" s="1">
        <v>44615</v>
      </c>
      <c r="H791">
        <v>33.21</v>
      </c>
      <c r="I791" s="1">
        <v>44615</v>
      </c>
      <c r="J791">
        <v>33.49</v>
      </c>
      <c r="K791" s="1">
        <v>44615</v>
      </c>
      <c r="L791">
        <v>20.53</v>
      </c>
      <c r="M791" s="1">
        <v>44615</v>
      </c>
      <c r="N791">
        <v>23.08</v>
      </c>
      <c r="O791" s="1">
        <v>44615</v>
      </c>
      <c r="P791">
        <v>17.66</v>
      </c>
      <c r="Q791" s="1">
        <v>44615</v>
      </c>
      <c r="R791">
        <v>26.83</v>
      </c>
      <c r="S791" s="30">
        <v>44615</v>
      </c>
      <c r="T791" s="3">
        <v>11.23</v>
      </c>
      <c r="U791" s="1">
        <v>44615</v>
      </c>
      <c r="V791">
        <v>13.09</v>
      </c>
    </row>
    <row r="792" spans="1:22">
      <c r="A792" s="1">
        <v>44616</v>
      </c>
      <c r="B792">
        <v>30.04</v>
      </c>
      <c r="C792" s="1">
        <v>44616</v>
      </c>
      <c r="D792">
        <v>31.68</v>
      </c>
      <c r="E792" s="1">
        <v>44616</v>
      </c>
      <c r="F792">
        <v>68.150000000000006</v>
      </c>
      <c r="G792" s="1">
        <v>44616</v>
      </c>
      <c r="H792">
        <v>32.9</v>
      </c>
      <c r="I792" s="1">
        <v>44616</v>
      </c>
      <c r="J792">
        <v>33</v>
      </c>
      <c r="K792" s="1">
        <v>44616</v>
      </c>
      <c r="L792">
        <v>20.6</v>
      </c>
      <c r="M792" s="1">
        <v>44616</v>
      </c>
      <c r="N792">
        <v>23.18</v>
      </c>
      <c r="O792" s="1">
        <v>44616</v>
      </c>
      <c r="P792">
        <v>17.7</v>
      </c>
      <c r="Q792" s="1">
        <v>44616</v>
      </c>
      <c r="R792">
        <v>26.84</v>
      </c>
      <c r="S792" s="30">
        <v>44616</v>
      </c>
      <c r="T792" s="3">
        <v>11.25</v>
      </c>
      <c r="U792" s="1">
        <v>44616</v>
      </c>
      <c r="V792">
        <v>12.9</v>
      </c>
    </row>
    <row r="793" spans="1:22">
      <c r="A793" s="1">
        <v>44617</v>
      </c>
      <c r="B793">
        <v>30.15</v>
      </c>
      <c r="C793" s="1">
        <v>44617</v>
      </c>
      <c r="D793">
        <v>32.243000000000002</v>
      </c>
      <c r="E793" s="1">
        <v>44617</v>
      </c>
      <c r="F793">
        <v>69.099999999999994</v>
      </c>
      <c r="G793" s="1">
        <v>44617</v>
      </c>
      <c r="H793">
        <v>33.44</v>
      </c>
      <c r="I793" s="1">
        <v>44617</v>
      </c>
      <c r="J793">
        <v>33.26</v>
      </c>
      <c r="K793" s="1">
        <v>44617</v>
      </c>
      <c r="L793">
        <v>20.6</v>
      </c>
      <c r="M793" s="1">
        <v>44617</v>
      </c>
      <c r="N793">
        <v>23.29</v>
      </c>
      <c r="O793" s="1">
        <v>44617</v>
      </c>
      <c r="P793">
        <v>17.850000000000001</v>
      </c>
      <c r="Q793" s="1">
        <v>44617</v>
      </c>
      <c r="R793">
        <v>26.88</v>
      </c>
      <c r="S793" s="30">
        <v>44617</v>
      </c>
      <c r="T793" s="3">
        <v>11.27</v>
      </c>
      <c r="U793" s="1">
        <v>44617</v>
      </c>
      <c r="V793">
        <v>12.98</v>
      </c>
    </row>
    <row r="794" spans="1:22">
      <c r="A794" s="1">
        <v>44620</v>
      </c>
      <c r="B794">
        <v>30.32</v>
      </c>
      <c r="C794" s="1">
        <v>44620</v>
      </c>
      <c r="D794">
        <v>32.211500000000001</v>
      </c>
      <c r="E794" s="1">
        <v>44620</v>
      </c>
      <c r="F794">
        <v>68.78</v>
      </c>
      <c r="G794" s="1">
        <v>44620</v>
      </c>
      <c r="H794">
        <v>32.880000000000003</v>
      </c>
      <c r="I794" s="1">
        <v>44620</v>
      </c>
      <c r="J794">
        <v>32.840000000000003</v>
      </c>
      <c r="K794" s="1">
        <v>44620</v>
      </c>
      <c r="L794">
        <v>20.72</v>
      </c>
      <c r="M794" s="1">
        <v>44620</v>
      </c>
      <c r="N794">
        <v>23.51</v>
      </c>
      <c r="O794" s="1">
        <v>44620</v>
      </c>
      <c r="P794">
        <v>17.899999999999999</v>
      </c>
      <c r="Q794" s="1">
        <v>44620</v>
      </c>
      <c r="R794">
        <v>26.95</v>
      </c>
      <c r="S794" s="30">
        <v>44620</v>
      </c>
      <c r="T794" s="3">
        <v>11.32</v>
      </c>
      <c r="U794" s="1">
        <v>44620</v>
      </c>
      <c r="V794">
        <v>12.84</v>
      </c>
    </row>
    <row r="795" spans="1:22">
      <c r="A795" s="1">
        <v>44621</v>
      </c>
      <c r="B795">
        <v>30.65</v>
      </c>
      <c r="C795" s="1">
        <v>44621</v>
      </c>
      <c r="D795">
        <v>31.97</v>
      </c>
      <c r="E795" s="1">
        <v>44621</v>
      </c>
      <c r="F795">
        <v>68.06</v>
      </c>
      <c r="G795" s="1">
        <v>44621</v>
      </c>
      <c r="H795">
        <v>32.31</v>
      </c>
      <c r="I795" s="1">
        <v>44621</v>
      </c>
      <c r="J795">
        <v>32.57</v>
      </c>
      <c r="K795" s="1">
        <v>44621</v>
      </c>
      <c r="L795">
        <v>20.88</v>
      </c>
      <c r="M795" s="1">
        <v>44621</v>
      </c>
      <c r="N795">
        <v>23.61</v>
      </c>
      <c r="O795" s="1">
        <v>44621</v>
      </c>
      <c r="P795">
        <v>17.91</v>
      </c>
      <c r="Q795" s="1">
        <v>44621</v>
      </c>
      <c r="R795">
        <v>27.05</v>
      </c>
      <c r="S795" s="30">
        <v>44621</v>
      </c>
      <c r="T795" s="3">
        <v>11.44</v>
      </c>
      <c r="U795" s="1">
        <v>44621</v>
      </c>
      <c r="V795">
        <v>12.82</v>
      </c>
    </row>
    <row r="796" spans="1:22">
      <c r="A796" s="1">
        <v>44622</v>
      </c>
      <c r="B796">
        <v>30.44</v>
      </c>
      <c r="C796" s="1">
        <v>44622</v>
      </c>
      <c r="D796">
        <v>32.409999999999997</v>
      </c>
      <c r="E796" s="1">
        <v>44622</v>
      </c>
      <c r="F796">
        <v>68.8</v>
      </c>
      <c r="G796" s="1">
        <v>44622</v>
      </c>
      <c r="H796">
        <v>32.42</v>
      </c>
      <c r="I796" s="1">
        <v>44622</v>
      </c>
      <c r="J796">
        <v>32.33</v>
      </c>
      <c r="K796" s="1">
        <v>44622</v>
      </c>
      <c r="L796">
        <v>20.75</v>
      </c>
      <c r="M796" s="1">
        <v>44622</v>
      </c>
      <c r="N796">
        <v>23.25</v>
      </c>
      <c r="O796" s="1">
        <v>44622</v>
      </c>
      <c r="P796">
        <v>17.899999999999999</v>
      </c>
      <c r="Q796" s="1">
        <v>44622</v>
      </c>
      <c r="R796">
        <v>26.93</v>
      </c>
      <c r="S796" s="30">
        <v>44622</v>
      </c>
      <c r="T796" s="3">
        <v>11.35</v>
      </c>
      <c r="U796" s="1">
        <v>44622</v>
      </c>
      <c r="V796">
        <v>12.74</v>
      </c>
    </row>
    <row r="797" spans="1:22">
      <c r="A797" s="1">
        <v>44623</v>
      </c>
      <c r="B797">
        <v>30.46</v>
      </c>
      <c r="C797" s="1">
        <v>44623</v>
      </c>
      <c r="D797">
        <v>32.47</v>
      </c>
      <c r="E797" s="1">
        <v>44623</v>
      </c>
      <c r="F797">
        <v>68.7</v>
      </c>
      <c r="G797" s="1">
        <v>44623</v>
      </c>
      <c r="H797">
        <v>31.92</v>
      </c>
      <c r="I797" s="1">
        <v>44623</v>
      </c>
      <c r="J797">
        <v>32.020000000000003</v>
      </c>
      <c r="K797" s="1">
        <v>44623</v>
      </c>
      <c r="L797">
        <v>20.71</v>
      </c>
      <c r="M797" s="1">
        <v>44623</v>
      </c>
      <c r="N797">
        <v>23.33</v>
      </c>
      <c r="O797" s="1">
        <v>44623</v>
      </c>
      <c r="P797">
        <v>17.8</v>
      </c>
      <c r="Q797" s="1">
        <v>44623</v>
      </c>
      <c r="R797">
        <v>26.93</v>
      </c>
      <c r="S797" s="30">
        <v>44623</v>
      </c>
      <c r="T797" s="3">
        <v>11.36</v>
      </c>
      <c r="U797" s="1">
        <v>44623</v>
      </c>
      <c r="V797">
        <v>12.66</v>
      </c>
    </row>
    <row r="798" spans="1:22">
      <c r="A798" s="1">
        <v>44624</v>
      </c>
      <c r="B798">
        <v>30.64</v>
      </c>
      <c r="C798" s="1">
        <v>44624</v>
      </c>
      <c r="D798">
        <v>32.75</v>
      </c>
      <c r="E798" s="1">
        <v>44624</v>
      </c>
      <c r="F798">
        <v>68.349999999999994</v>
      </c>
      <c r="G798" s="1">
        <v>44624</v>
      </c>
      <c r="H798">
        <v>31.09</v>
      </c>
      <c r="I798" s="1">
        <v>44624</v>
      </c>
      <c r="J798">
        <v>31.43</v>
      </c>
      <c r="K798" s="1">
        <v>44624</v>
      </c>
      <c r="L798">
        <v>20.81</v>
      </c>
      <c r="M798" s="1">
        <v>44624</v>
      </c>
      <c r="N798">
        <v>23.34</v>
      </c>
      <c r="O798" s="1">
        <v>44624</v>
      </c>
      <c r="P798">
        <v>17.670000000000002</v>
      </c>
      <c r="Q798" s="1">
        <v>44624</v>
      </c>
      <c r="R798">
        <v>27.02</v>
      </c>
      <c r="S798" s="30">
        <v>44624</v>
      </c>
      <c r="T798" s="3">
        <v>11.41</v>
      </c>
      <c r="U798" s="1">
        <v>44624</v>
      </c>
      <c r="V798">
        <v>12.44</v>
      </c>
    </row>
    <row r="799" spans="1:22">
      <c r="A799" s="1">
        <v>44627</v>
      </c>
      <c r="B799">
        <v>30.4</v>
      </c>
      <c r="C799" s="1">
        <v>44627</v>
      </c>
      <c r="D799">
        <v>32.61</v>
      </c>
      <c r="E799" s="1">
        <v>44627</v>
      </c>
      <c r="F799">
        <v>66.8</v>
      </c>
      <c r="G799" s="1">
        <v>44627</v>
      </c>
      <c r="H799">
        <v>30.29</v>
      </c>
      <c r="I799" s="1">
        <v>44627</v>
      </c>
      <c r="J799">
        <v>30.5</v>
      </c>
      <c r="K799" s="1">
        <v>44627</v>
      </c>
      <c r="L799">
        <v>20.69</v>
      </c>
      <c r="M799" s="1">
        <v>44627</v>
      </c>
      <c r="N799">
        <v>23.05</v>
      </c>
      <c r="O799" s="1">
        <v>44627</v>
      </c>
      <c r="P799">
        <v>17.510000000000002</v>
      </c>
      <c r="Q799" s="1">
        <v>44627</v>
      </c>
      <c r="R799">
        <v>26.93</v>
      </c>
      <c r="S799" s="30">
        <v>44627</v>
      </c>
      <c r="T799" s="3">
        <v>11.34</v>
      </c>
      <c r="U799" s="1">
        <v>44627</v>
      </c>
      <c r="V799">
        <v>12.06</v>
      </c>
    </row>
    <row r="800" spans="1:22">
      <c r="A800" s="1">
        <v>44628</v>
      </c>
      <c r="B800">
        <v>30.2</v>
      </c>
      <c r="C800" s="1">
        <v>44628</v>
      </c>
      <c r="D800">
        <v>32.409999999999997</v>
      </c>
      <c r="E800" s="1">
        <v>44628</v>
      </c>
      <c r="F800">
        <v>66.97</v>
      </c>
      <c r="G800" s="1">
        <v>44628</v>
      </c>
      <c r="H800">
        <v>30.69</v>
      </c>
      <c r="I800" s="1">
        <v>44628</v>
      </c>
      <c r="J800">
        <v>30.79</v>
      </c>
      <c r="K800" s="1">
        <v>44628</v>
      </c>
      <c r="L800">
        <v>20.53</v>
      </c>
      <c r="M800" s="1">
        <v>44628</v>
      </c>
      <c r="N800">
        <v>22.93</v>
      </c>
      <c r="O800" s="1">
        <v>44628</v>
      </c>
      <c r="P800">
        <v>17.43</v>
      </c>
      <c r="Q800" s="1">
        <v>44628</v>
      </c>
      <c r="R800">
        <v>26.885000000000002</v>
      </c>
      <c r="S800" s="30">
        <v>44628</v>
      </c>
      <c r="T800" s="3">
        <v>11.25</v>
      </c>
      <c r="U800" s="1">
        <v>44628</v>
      </c>
      <c r="V800">
        <v>12.12</v>
      </c>
    </row>
    <row r="801" spans="1:22">
      <c r="A801" s="1">
        <v>44629</v>
      </c>
      <c r="B801">
        <v>30.09</v>
      </c>
      <c r="C801" s="1">
        <v>44629</v>
      </c>
      <c r="D801">
        <v>32.8157</v>
      </c>
      <c r="E801" s="1">
        <v>44629</v>
      </c>
      <c r="F801">
        <v>68</v>
      </c>
      <c r="G801" s="1">
        <v>44629</v>
      </c>
      <c r="H801">
        <v>31.83</v>
      </c>
      <c r="I801" s="1">
        <v>44629</v>
      </c>
      <c r="J801">
        <v>31.46</v>
      </c>
      <c r="K801" s="1">
        <v>44629</v>
      </c>
      <c r="L801">
        <v>20.48</v>
      </c>
      <c r="M801" s="1">
        <v>44629</v>
      </c>
      <c r="N801">
        <v>22.97</v>
      </c>
      <c r="O801" s="1">
        <v>44629</v>
      </c>
      <c r="P801">
        <v>17.649999999999999</v>
      </c>
      <c r="Q801" s="1">
        <v>44629</v>
      </c>
      <c r="R801">
        <v>26.9</v>
      </c>
      <c r="S801" s="30">
        <v>44629</v>
      </c>
      <c r="T801" s="3">
        <v>11.21</v>
      </c>
      <c r="U801" s="1">
        <v>44629</v>
      </c>
      <c r="V801">
        <v>12.3</v>
      </c>
    </row>
    <row r="802" spans="1:22">
      <c r="A802" s="1">
        <v>44630</v>
      </c>
      <c r="B802">
        <v>29.98</v>
      </c>
      <c r="C802" s="1">
        <v>44630</v>
      </c>
      <c r="D802">
        <v>32.94</v>
      </c>
      <c r="E802" s="1">
        <v>44630</v>
      </c>
      <c r="F802">
        <v>67.53</v>
      </c>
      <c r="G802" s="1">
        <v>44630</v>
      </c>
      <c r="H802">
        <v>31.34</v>
      </c>
      <c r="I802" s="1">
        <v>44630</v>
      </c>
      <c r="J802">
        <v>30.78</v>
      </c>
      <c r="K802" s="1">
        <v>44630</v>
      </c>
      <c r="L802">
        <v>20.37</v>
      </c>
      <c r="M802" s="1">
        <v>44630</v>
      </c>
      <c r="N802">
        <v>22.71</v>
      </c>
      <c r="O802" s="1">
        <v>44630</v>
      </c>
      <c r="P802">
        <v>17.45</v>
      </c>
      <c r="Q802" s="1">
        <v>44630</v>
      </c>
      <c r="R802">
        <v>26.86</v>
      </c>
      <c r="S802" s="30">
        <v>44630</v>
      </c>
      <c r="T802" s="3">
        <v>11.16</v>
      </c>
      <c r="U802" s="1">
        <v>44630</v>
      </c>
      <c r="V802">
        <v>12.22</v>
      </c>
    </row>
    <row r="803" spans="1:22">
      <c r="A803" s="1">
        <v>44631</v>
      </c>
      <c r="B803">
        <v>29.8</v>
      </c>
      <c r="C803" s="1">
        <v>44631</v>
      </c>
      <c r="D803">
        <v>32.777500000000003</v>
      </c>
      <c r="E803" s="1">
        <v>44631</v>
      </c>
      <c r="F803">
        <v>66.61</v>
      </c>
      <c r="G803" s="1">
        <v>44631</v>
      </c>
      <c r="H803">
        <v>30.95</v>
      </c>
      <c r="I803" s="1">
        <v>44631</v>
      </c>
      <c r="J803">
        <v>30.08</v>
      </c>
      <c r="K803" s="1">
        <v>44631</v>
      </c>
      <c r="L803">
        <v>20.350000000000001</v>
      </c>
      <c r="M803" s="1">
        <v>44631</v>
      </c>
      <c r="N803">
        <v>22.7</v>
      </c>
      <c r="O803" s="1">
        <v>44631</v>
      </c>
      <c r="P803">
        <v>17.309999999999999</v>
      </c>
      <c r="Q803" s="1">
        <v>44631</v>
      </c>
      <c r="R803">
        <v>26.76</v>
      </c>
      <c r="S803" s="30">
        <v>44631</v>
      </c>
      <c r="T803" s="3">
        <v>11.11</v>
      </c>
      <c r="U803" s="1">
        <v>44631</v>
      </c>
      <c r="V803">
        <v>11.99</v>
      </c>
    </row>
    <row r="804" spans="1:22">
      <c r="A804" s="1">
        <v>44634</v>
      </c>
      <c r="B804">
        <v>29.48</v>
      </c>
      <c r="C804" s="1">
        <v>44634</v>
      </c>
      <c r="D804">
        <v>32.479999999999997</v>
      </c>
      <c r="E804" s="1">
        <v>44634</v>
      </c>
      <c r="F804">
        <v>66.44</v>
      </c>
      <c r="G804" s="1">
        <v>44634</v>
      </c>
      <c r="H804">
        <v>31.46</v>
      </c>
      <c r="I804" s="1">
        <v>44634</v>
      </c>
      <c r="J804">
        <v>29.51</v>
      </c>
      <c r="K804" s="1">
        <v>44634</v>
      </c>
      <c r="L804">
        <v>20.13</v>
      </c>
      <c r="M804" s="1">
        <v>44634</v>
      </c>
      <c r="N804">
        <v>22.33</v>
      </c>
      <c r="O804" s="1">
        <v>44634</v>
      </c>
      <c r="P804">
        <v>17.11</v>
      </c>
      <c r="Q804" s="1">
        <v>44634</v>
      </c>
      <c r="R804">
        <v>26.67</v>
      </c>
      <c r="S804" s="30">
        <v>44634</v>
      </c>
      <c r="T804" s="3">
        <v>10.99</v>
      </c>
      <c r="U804" s="1">
        <v>44634</v>
      </c>
      <c r="V804">
        <v>11.82</v>
      </c>
    </row>
    <row r="805" spans="1:22">
      <c r="A805" s="1">
        <v>44635</v>
      </c>
      <c r="B805">
        <v>29.4</v>
      </c>
      <c r="C805" s="1">
        <v>44635</v>
      </c>
      <c r="D805">
        <v>32.450000000000003</v>
      </c>
      <c r="E805" s="1">
        <v>44635</v>
      </c>
      <c r="F805">
        <v>67.569999999999993</v>
      </c>
      <c r="G805" s="1">
        <v>44635</v>
      </c>
      <c r="H805">
        <v>31.62</v>
      </c>
      <c r="I805" s="1">
        <v>44635</v>
      </c>
      <c r="J805">
        <v>29.45</v>
      </c>
      <c r="K805" s="1">
        <v>44635</v>
      </c>
      <c r="L805">
        <v>20.14</v>
      </c>
      <c r="M805" s="1">
        <v>44635</v>
      </c>
      <c r="N805">
        <v>22.52</v>
      </c>
      <c r="O805" s="1">
        <v>44635</v>
      </c>
      <c r="P805">
        <v>17.239999999999998</v>
      </c>
      <c r="Q805" s="1">
        <v>44635</v>
      </c>
      <c r="R805">
        <v>26.61</v>
      </c>
      <c r="S805" s="30">
        <v>44635</v>
      </c>
      <c r="T805" s="3">
        <v>10.94</v>
      </c>
      <c r="U805" s="1">
        <v>44635</v>
      </c>
      <c r="V805">
        <v>11.64</v>
      </c>
    </row>
    <row r="806" spans="1:22">
      <c r="A806" s="1">
        <v>44636</v>
      </c>
      <c r="B806">
        <v>29.53</v>
      </c>
      <c r="C806" s="1">
        <v>44636</v>
      </c>
      <c r="D806">
        <v>32.86</v>
      </c>
      <c r="E806" s="1">
        <v>44636</v>
      </c>
      <c r="F806">
        <v>68.55</v>
      </c>
      <c r="G806" s="1">
        <v>44636</v>
      </c>
      <c r="H806">
        <v>32.49</v>
      </c>
      <c r="I806" s="1">
        <v>44636</v>
      </c>
      <c r="J806">
        <v>31.63</v>
      </c>
      <c r="K806" s="1">
        <v>44636</v>
      </c>
      <c r="L806">
        <v>20.22</v>
      </c>
      <c r="M806" s="1">
        <v>44636</v>
      </c>
      <c r="N806">
        <v>22.73</v>
      </c>
      <c r="O806" s="1">
        <v>44636</v>
      </c>
      <c r="P806">
        <v>17.52</v>
      </c>
      <c r="Q806" s="1">
        <v>44636</v>
      </c>
      <c r="R806">
        <v>26.64</v>
      </c>
      <c r="S806" s="30">
        <v>44636</v>
      </c>
      <c r="T806" s="3">
        <v>10.99</v>
      </c>
      <c r="U806" s="1">
        <v>44636</v>
      </c>
      <c r="V806">
        <v>12.19</v>
      </c>
    </row>
    <row r="807" spans="1:22">
      <c r="A807" s="1">
        <v>44637</v>
      </c>
      <c r="B807">
        <v>29.52</v>
      </c>
      <c r="C807" s="1">
        <v>44637</v>
      </c>
      <c r="D807">
        <v>33.28</v>
      </c>
      <c r="E807" s="1">
        <v>44637</v>
      </c>
      <c r="F807">
        <v>69.05</v>
      </c>
      <c r="G807" s="1">
        <v>44637</v>
      </c>
      <c r="H807">
        <v>32.58</v>
      </c>
      <c r="I807" s="1">
        <v>44637</v>
      </c>
      <c r="J807">
        <v>31.28</v>
      </c>
      <c r="K807" s="1">
        <v>44637</v>
      </c>
      <c r="L807">
        <v>20.18</v>
      </c>
      <c r="M807" s="1">
        <v>44637</v>
      </c>
      <c r="N807">
        <v>22.94</v>
      </c>
      <c r="O807" s="1">
        <v>44637</v>
      </c>
      <c r="P807">
        <v>17.61</v>
      </c>
      <c r="Q807" s="1">
        <v>44637</v>
      </c>
      <c r="R807">
        <v>26.63</v>
      </c>
      <c r="S807" s="30">
        <v>44637</v>
      </c>
      <c r="T807" s="3">
        <v>11</v>
      </c>
      <c r="U807" s="1">
        <v>44637</v>
      </c>
      <c r="V807">
        <v>12.4</v>
      </c>
    </row>
    <row r="808" spans="1:22">
      <c r="A808" s="1">
        <v>44638</v>
      </c>
      <c r="B808">
        <v>29.58</v>
      </c>
      <c r="C808" s="1">
        <v>44638</v>
      </c>
      <c r="D808">
        <v>33.369999999999997</v>
      </c>
      <c r="E808" s="1">
        <v>44638</v>
      </c>
      <c r="F808">
        <v>69.8</v>
      </c>
      <c r="G808" s="1">
        <v>44638</v>
      </c>
      <c r="H808">
        <v>32.85</v>
      </c>
      <c r="I808" s="1">
        <v>44638</v>
      </c>
      <c r="J808">
        <v>31.67</v>
      </c>
      <c r="K808" s="1">
        <v>44638</v>
      </c>
      <c r="L808">
        <v>20.28</v>
      </c>
      <c r="M808" s="1">
        <v>44638</v>
      </c>
      <c r="N808">
        <v>23</v>
      </c>
      <c r="O808" s="1">
        <v>44638</v>
      </c>
      <c r="P808">
        <v>17.670000000000002</v>
      </c>
      <c r="Q808" s="1">
        <v>44638</v>
      </c>
      <c r="R808">
        <v>26.66</v>
      </c>
      <c r="S808" s="30">
        <v>44638</v>
      </c>
      <c r="T808" s="3">
        <v>11.02</v>
      </c>
      <c r="U808" s="1">
        <v>44638</v>
      </c>
      <c r="V808">
        <v>12.48</v>
      </c>
    </row>
    <row r="809" spans="1:22">
      <c r="A809" s="1">
        <v>44641</v>
      </c>
      <c r="B809">
        <v>29.36</v>
      </c>
      <c r="C809" s="1">
        <v>44641</v>
      </c>
      <c r="D809">
        <v>33.645099999999999</v>
      </c>
      <c r="E809" s="1">
        <v>44641</v>
      </c>
      <c r="F809">
        <v>69.73</v>
      </c>
      <c r="G809" s="1">
        <v>44641</v>
      </c>
      <c r="H809">
        <v>32.619999999999997</v>
      </c>
      <c r="I809" s="1">
        <v>44641</v>
      </c>
      <c r="J809">
        <v>31.26</v>
      </c>
      <c r="K809" s="1">
        <v>44641</v>
      </c>
      <c r="L809">
        <v>20.14</v>
      </c>
      <c r="M809" s="1">
        <v>44641</v>
      </c>
      <c r="N809">
        <v>22.67</v>
      </c>
      <c r="O809" s="1">
        <v>44641</v>
      </c>
      <c r="P809">
        <v>17.53</v>
      </c>
      <c r="Q809" s="1">
        <v>44641</v>
      </c>
      <c r="R809">
        <v>26.55</v>
      </c>
      <c r="S809" s="30">
        <v>44641</v>
      </c>
      <c r="T809" s="3">
        <v>10.94</v>
      </c>
      <c r="U809" s="1">
        <v>44641</v>
      </c>
      <c r="V809">
        <v>12.32</v>
      </c>
    </row>
    <row r="810" spans="1:22">
      <c r="A810" s="1">
        <v>44642</v>
      </c>
      <c r="B810">
        <v>29.13</v>
      </c>
      <c r="C810" s="1">
        <v>44642</v>
      </c>
      <c r="D810">
        <v>33.743099999999998</v>
      </c>
      <c r="E810" s="1">
        <v>44642</v>
      </c>
      <c r="F810">
        <v>70.42</v>
      </c>
      <c r="G810" s="1">
        <v>44642</v>
      </c>
      <c r="H810">
        <v>32.880000000000003</v>
      </c>
      <c r="I810" s="1">
        <v>44642</v>
      </c>
      <c r="J810">
        <v>31.68</v>
      </c>
      <c r="K810" s="1">
        <v>44642</v>
      </c>
      <c r="L810">
        <v>20.05</v>
      </c>
      <c r="M810" s="1">
        <v>44642</v>
      </c>
      <c r="N810">
        <v>22.62</v>
      </c>
      <c r="O810" s="1">
        <v>44642</v>
      </c>
      <c r="P810">
        <v>17.63</v>
      </c>
      <c r="Q810" s="1">
        <v>44642</v>
      </c>
      <c r="R810">
        <v>26.5</v>
      </c>
      <c r="S810" s="30">
        <v>44642</v>
      </c>
      <c r="T810" s="3">
        <v>10.87</v>
      </c>
      <c r="U810" s="1">
        <v>44642</v>
      </c>
      <c r="V810">
        <v>12.5</v>
      </c>
    </row>
    <row r="811" spans="1:22">
      <c r="A811" s="1">
        <v>44643</v>
      </c>
      <c r="B811">
        <v>29.42</v>
      </c>
      <c r="C811" s="1">
        <v>44643</v>
      </c>
      <c r="D811">
        <v>33.469799999999999</v>
      </c>
      <c r="E811" s="1">
        <v>44643</v>
      </c>
      <c r="F811">
        <v>69.540000000000006</v>
      </c>
      <c r="G811" s="1">
        <v>44643</v>
      </c>
      <c r="H811">
        <v>32.49</v>
      </c>
      <c r="I811" s="1">
        <v>44643</v>
      </c>
      <c r="J811">
        <v>31.47</v>
      </c>
      <c r="K811" s="1">
        <v>44643</v>
      </c>
      <c r="L811">
        <v>20.170000000000002</v>
      </c>
      <c r="M811" s="1">
        <v>44643</v>
      </c>
      <c r="N811">
        <v>22.69</v>
      </c>
      <c r="O811" s="1">
        <v>44643</v>
      </c>
      <c r="P811">
        <v>17.649999999999999</v>
      </c>
      <c r="Q811" s="1">
        <v>44643</v>
      </c>
      <c r="R811">
        <v>26.53</v>
      </c>
      <c r="S811" s="30">
        <v>44643</v>
      </c>
      <c r="T811" s="3">
        <v>10.95</v>
      </c>
      <c r="U811" s="1">
        <v>44643</v>
      </c>
      <c r="V811">
        <v>12.46</v>
      </c>
    </row>
    <row r="812" spans="1:22">
      <c r="A812" s="1">
        <v>44644</v>
      </c>
      <c r="B812">
        <v>29.29</v>
      </c>
      <c r="C812" s="1">
        <v>44644</v>
      </c>
      <c r="D812">
        <v>33.5</v>
      </c>
      <c r="E812" s="1">
        <v>44644</v>
      </c>
      <c r="F812">
        <v>70.33</v>
      </c>
      <c r="G812" s="1">
        <v>44644</v>
      </c>
      <c r="H812">
        <v>32.6</v>
      </c>
      <c r="I812" s="1">
        <v>44644</v>
      </c>
      <c r="J812">
        <v>31.64</v>
      </c>
      <c r="K812" s="1">
        <v>44644</v>
      </c>
      <c r="L812">
        <v>20.12</v>
      </c>
      <c r="M812" s="1">
        <v>44644</v>
      </c>
      <c r="N812">
        <v>22.69</v>
      </c>
      <c r="O812" s="1">
        <v>44644</v>
      </c>
      <c r="P812">
        <v>17.55</v>
      </c>
      <c r="Q812" s="1">
        <v>44644</v>
      </c>
      <c r="R812">
        <v>26.5</v>
      </c>
      <c r="S812" s="30">
        <v>44644</v>
      </c>
      <c r="T812" s="3">
        <v>10.92</v>
      </c>
      <c r="U812" s="1">
        <v>44644</v>
      </c>
      <c r="V812">
        <v>12.48</v>
      </c>
    </row>
    <row r="813" spans="1:22">
      <c r="A813" s="1">
        <v>44645</v>
      </c>
      <c r="B813">
        <v>28.96</v>
      </c>
      <c r="C813" s="1">
        <v>44645</v>
      </c>
      <c r="D813">
        <v>33.619999999999997</v>
      </c>
      <c r="E813" s="1">
        <v>44645</v>
      </c>
      <c r="F813">
        <v>70.33</v>
      </c>
      <c r="G813" s="1">
        <v>44645</v>
      </c>
      <c r="H813">
        <v>32.47</v>
      </c>
      <c r="I813" s="1">
        <v>44645</v>
      </c>
      <c r="J813">
        <v>31.11</v>
      </c>
      <c r="K813" s="1">
        <v>44645</v>
      </c>
      <c r="L813">
        <v>19.89</v>
      </c>
      <c r="M813" s="1">
        <v>44645</v>
      </c>
      <c r="N813">
        <v>22.48</v>
      </c>
      <c r="O813" s="1">
        <v>44645</v>
      </c>
      <c r="P813">
        <v>17.46</v>
      </c>
      <c r="Q813" s="1">
        <v>44645</v>
      </c>
      <c r="R813">
        <v>26.31</v>
      </c>
      <c r="S813" s="30">
        <v>44645</v>
      </c>
      <c r="T813" s="3">
        <v>10.83</v>
      </c>
      <c r="U813" s="1">
        <v>44645</v>
      </c>
      <c r="V813">
        <v>12.27</v>
      </c>
    </row>
    <row r="814" spans="1:22">
      <c r="A814" s="1">
        <v>44648</v>
      </c>
      <c r="B814">
        <v>29.08</v>
      </c>
      <c r="C814" s="1">
        <v>44648</v>
      </c>
      <c r="D814">
        <v>33.619999999999997</v>
      </c>
      <c r="E814" s="1">
        <v>44648</v>
      </c>
      <c r="F814">
        <v>71.09</v>
      </c>
      <c r="G814" s="1">
        <v>44648</v>
      </c>
      <c r="H814">
        <v>32.479999999999997</v>
      </c>
      <c r="I814" s="1">
        <v>44648</v>
      </c>
      <c r="J814">
        <v>31.38</v>
      </c>
      <c r="K814" s="1">
        <v>44648</v>
      </c>
      <c r="L814">
        <v>19.89</v>
      </c>
      <c r="M814" s="1">
        <v>44648</v>
      </c>
      <c r="N814">
        <v>22.6</v>
      </c>
      <c r="O814" s="1">
        <v>44648</v>
      </c>
      <c r="P814">
        <v>17.59</v>
      </c>
      <c r="Q814" s="1">
        <v>44648</v>
      </c>
      <c r="R814">
        <v>26.3</v>
      </c>
      <c r="S814" s="30">
        <v>44648</v>
      </c>
      <c r="T814" s="3">
        <v>10.87</v>
      </c>
      <c r="U814" s="1">
        <v>44648</v>
      </c>
      <c r="V814">
        <v>12.36</v>
      </c>
    </row>
    <row r="815" spans="1:22">
      <c r="A815" s="1">
        <v>44649</v>
      </c>
      <c r="B815">
        <v>29.11</v>
      </c>
      <c r="C815" s="1">
        <v>44649</v>
      </c>
      <c r="D815">
        <v>33.74</v>
      </c>
      <c r="E815" s="1">
        <v>44649</v>
      </c>
      <c r="F815">
        <v>71.83</v>
      </c>
      <c r="G815" s="1">
        <v>44649</v>
      </c>
      <c r="H815">
        <v>33.17</v>
      </c>
      <c r="I815" s="1">
        <v>44649</v>
      </c>
      <c r="J815">
        <v>31.85</v>
      </c>
      <c r="K815" s="1">
        <v>44649</v>
      </c>
      <c r="L815">
        <v>19.98</v>
      </c>
      <c r="M815" s="1">
        <v>44649</v>
      </c>
      <c r="N815">
        <v>22.78</v>
      </c>
      <c r="O815" s="1">
        <v>44649</v>
      </c>
      <c r="P815">
        <v>17.75</v>
      </c>
      <c r="Q815" s="1">
        <v>44649</v>
      </c>
      <c r="R815">
        <v>26.35</v>
      </c>
      <c r="S815" s="30">
        <v>44649</v>
      </c>
      <c r="T815" s="3">
        <v>10.9</v>
      </c>
      <c r="U815" s="1">
        <v>44649</v>
      </c>
      <c r="V815">
        <v>12.49</v>
      </c>
    </row>
    <row r="816" spans="1:22">
      <c r="A816" s="1">
        <v>44650</v>
      </c>
      <c r="B816">
        <v>29.22</v>
      </c>
      <c r="C816" s="1">
        <v>44650</v>
      </c>
      <c r="D816">
        <v>33.733600000000003</v>
      </c>
      <c r="E816" s="1">
        <v>44650</v>
      </c>
      <c r="F816">
        <v>71.180000000000007</v>
      </c>
      <c r="G816" s="1">
        <v>44650</v>
      </c>
      <c r="H816">
        <v>32.94</v>
      </c>
      <c r="I816" s="1">
        <v>44650</v>
      </c>
      <c r="J816">
        <v>31.7</v>
      </c>
      <c r="K816" s="1">
        <v>44650</v>
      </c>
      <c r="L816">
        <v>20.05</v>
      </c>
      <c r="M816" s="1">
        <v>44650</v>
      </c>
      <c r="N816">
        <v>22.86</v>
      </c>
      <c r="O816" s="1">
        <v>44650</v>
      </c>
      <c r="P816">
        <v>17.72</v>
      </c>
      <c r="Q816" s="1">
        <v>44650</v>
      </c>
      <c r="R816">
        <v>26.37</v>
      </c>
      <c r="S816" s="30">
        <v>44650</v>
      </c>
      <c r="T816" s="3">
        <v>10.94</v>
      </c>
      <c r="U816" s="1">
        <v>44650</v>
      </c>
      <c r="V816">
        <v>12.5</v>
      </c>
    </row>
    <row r="817" spans="1:22">
      <c r="A817" s="1">
        <v>44651</v>
      </c>
      <c r="B817">
        <v>29.35</v>
      </c>
      <c r="C817" s="1">
        <v>44651</v>
      </c>
      <c r="D817">
        <v>33.479999999999997</v>
      </c>
      <c r="E817" s="1">
        <v>44651</v>
      </c>
      <c r="F817">
        <v>70.540000000000006</v>
      </c>
      <c r="G817" s="1">
        <v>44651</v>
      </c>
      <c r="H817">
        <v>32.49</v>
      </c>
      <c r="I817" s="1">
        <v>44651</v>
      </c>
      <c r="J817">
        <v>31.38</v>
      </c>
      <c r="K817" s="1">
        <v>44651</v>
      </c>
      <c r="L817">
        <v>20.07</v>
      </c>
      <c r="M817" s="1">
        <v>44651</v>
      </c>
      <c r="N817">
        <v>22.79</v>
      </c>
      <c r="O817" s="1">
        <v>44651</v>
      </c>
      <c r="P817">
        <v>17.61</v>
      </c>
      <c r="Q817" s="1">
        <v>44651</v>
      </c>
      <c r="R817">
        <v>26.4</v>
      </c>
      <c r="S817" s="30">
        <v>44651</v>
      </c>
      <c r="T817" s="3">
        <v>10.96</v>
      </c>
      <c r="U817" s="1">
        <v>44651</v>
      </c>
      <c r="V817">
        <v>12.41</v>
      </c>
    </row>
    <row r="818" spans="1:22">
      <c r="A818" s="1">
        <v>44652</v>
      </c>
      <c r="B818">
        <v>29.28</v>
      </c>
      <c r="C818" s="1">
        <v>44652</v>
      </c>
      <c r="D818">
        <v>33.54</v>
      </c>
      <c r="E818" s="1">
        <v>44652</v>
      </c>
      <c r="F818">
        <v>70.63</v>
      </c>
      <c r="G818" s="1">
        <v>44652</v>
      </c>
      <c r="H818">
        <v>32.799999999999997</v>
      </c>
      <c r="I818" s="1">
        <v>44652</v>
      </c>
      <c r="J818">
        <v>31.82</v>
      </c>
      <c r="K818" s="1">
        <v>44652</v>
      </c>
      <c r="L818">
        <v>20.07</v>
      </c>
      <c r="M818" s="1">
        <v>44652</v>
      </c>
      <c r="N818">
        <v>22.88</v>
      </c>
      <c r="O818" s="1">
        <v>44652</v>
      </c>
      <c r="P818">
        <v>17.61</v>
      </c>
      <c r="Q818" s="1">
        <v>44652</v>
      </c>
      <c r="R818">
        <v>26.34</v>
      </c>
      <c r="S818" s="30">
        <v>44652</v>
      </c>
      <c r="T818" s="3">
        <v>10.94</v>
      </c>
      <c r="U818" s="1">
        <v>44652</v>
      </c>
      <c r="V818">
        <v>12.58</v>
      </c>
    </row>
    <row r="819" spans="1:22">
      <c r="A819" s="1">
        <v>44655</v>
      </c>
      <c r="B819">
        <v>29.33</v>
      </c>
      <c r="C819" s="1">
        <v>44655</v>
      </c>
      <c r="D819">
        <v>33.780799999999999</v>
      </c>
      <c r="E819" s="1">
        <v>44655</v>
      </c>
      <c r="F819">
        <v>71.069999999999993</v>
      </c>
      <c r="G819" s="1">
        <v>44655</v>
      </c>
      <c r="H819">
        <v>32.869999999999997</v>
      </c>
      <c r="I819" s="1">
        <v>44655</v>
      </c>
      <c r="J819">
        <v>32.32</v>
      </c>
      <c r="K819" s="1">
        <v>44655</v>
      </c>
      <c r="L819">
        <v>20.059999999999999</v>
      </c>
      <c r="M819" s="1">
        <v>44655</v>
      </c>
      <c r="N819">
        <v>22.945</v>
      </c>
      <c r="O819" s="1">
        <v>44655</v>
      </c>
      <c r="P819">
        <v>17.7</v>
      </c>
      <c r="Q819" s="1">
        <v>44655</v>
      </c>
      <c r="R819">
        <v>26.375</v>
      </c>
      <c r="S819" s="30">
        <v>44655</v>
      </c>
      <c r="T819" s="3">
        <v>10.95</v>
      </c>
      <c r="U819" s="1">
        <v>44655</v>
      </c>
      <c r="V819">
        <v>12.8</v>
      </c>
    </row>
    <row r="820" spans="1:22">
      <c r="A820" s="1">
        <v>44656</v>
      </c>
      <c r="B820">
        <v>29.14</v>
      </c>
      <c r="C820" s="1">
        <v>44656</v>
      </c>
      <c r="D820">
        <v>33.630000000000003</v>
      </c>
      <c r="E820" s="1">
        <v>44656</v>
      </c>
      <c r="F820">
        <v>70.22</v>
      </c>
      <c r="G820" s="1">
        <v>44656</v>
      </c>
      <c r="H820">
        <v>32.5</v>
      </c>
      <c r="I820" s="1">
        <v>44656</v>
      </c>
      <c r="J820">
        <v>31.88</v>
      </c>
      <c r="K820" s="1">
        <v>44656</v>
      </c>
      <c r="L820">
        <v>20</v>
      </c>
      <c r="M820" s="1">
        <v>44656</v>
      </c>
      <c r="N820">
        <v>22.56</v>
      </c>
      <c r="O820" s="1">
        <v>44656</v>
      </c>
      <c r="P820">
        <v>17.55</v>
      </c>
      <c r="Q820" s="1">
        <v>44656</v>
      </c>
      <c r="R820">
        <v>26.32</v>
      </c>
      <c r="S820" s="30">
        <v>44656</v>
      </c>
      <c r="T820" s="3">
        <v>10.89</v>
      </c>
      <c r="U820" s="1">
        <v>44656</v>
      </c>
      <c r="V820">
        <v>12.62</v>
      </c>
    </row>
    <row r="821" spans="1:22">
      <c r="A821" s="1">
        <v>44657</v>
      </c>
      <c r="B821">
        <v>29.1</v>
      </c>
      <c r="C821" s="1">
        <v>44657</v>
      </c>
      <c r="D821">
        <v>33.43</v>
      </c>
      <c r="E821" s="1">
        <v>44657</v>
      </c>
      <c r="F821">
        <v>69.72</v>
      </c>
      <c r="G821" s="1">
        <v>44657</v>
      </c>
      <c r="H821">
        <v>32.15</v>
      </c>
      <c r="I821" s="1">
        <v>44657</v>
      </c>
      <c r="J821">
        <v>31.43</v>
      </c>
      <c r="K821" s="1">
        <v>44657</v>
      </c>
      <c r="L821">
        <v>19.940000000000001</v>
      </c>
      <c r="M821" s="1">
        <v>44657</v>
      </c>
      <c r="N821">
        <v>22.4</v>
      </c>
      <c r="O821" s="1">
        <v>44657</v>
      </c>
      <c r="P821">
        <v>17.309999999999999</v>
      </c>
      <c r="Q821" s="1">
        <v>44657</v>
      </c>
      <c r="R821">
        <v>26.31</v>
      </c>
      <c r="S821" s="30">
        <v>44657</v>
      </c>
      <c r="T821" s="3">
        <v>10.88</v>
      </c>
      <c r="U821" s="1">
        <v>44657</v>
      </c>
      <c r="V821">
        <v>12.45</v>
      </c>
    </row>
    <row r="822" spans="1:22">
      <c r="A822" s="1">
        <v>44658</v>
      </c>
      <c r="B822">
        <v>29.03</v>
      </c>
      <c r="C822" s="1">
        <v>44658</v>
      </c>
      <c r="D822">
        <v>33.47</v>
      </c>
      <c r="E822" s="1">
        <v>44658</v>
      </c>
      <c r="F822">
        <v>70.459999999999994</v>
      </c>
      <c r="G822" s="1">
        <v>44658</v>
      </c>
      <c r="H822">
        <v>32.4</v>
      </c>
      <c r="I822" s="1">
        <v>44658</v>
      </c>
      <c r="J822">
        <v>31.39</v>
      </c>
      <c r="K822" s="1">
        <v>44658</v>
      </c>
      <c r="L822">
        <v>19.91</v>
      </c>
      <c r="M822" s="1">
        <v>44658</v>
      </c>
      <c r="N822">
        <v>22.32</v>
      </c>
      <c r="O822" s="1">
        <v>44658</v>
      </c>
      <c r="P822">
        <v>17.27</v>
      </c>
      <c r="Q822" s="1">
        <v>44658</v>
      </c>
      <c r="R822">
        <v>26.32</v>
      </c>
      <c r="S822" s="30">
        <v>44658</v>
      </c>
      <c r="T822" s="3">
        <v>10.84</v>
      </c>
      <c r="U822" s="1">
        <v>44658</v>
      </c>
      <c r="V822">
        <v>12.4</v>
      </c>
    </row>
    <row r="823" spans="1:22">
      <c r="A823" s="1">
        <v>44659</v>
      </c>
      <c r="B823">
        <v>28.91</v>
      </c>
      <c r="C823" s="1">
        <v>44659</v>
      </c>
      <c r="D823">
        <v>33.5</v>
      </c>
      <c r="E823" s="1">
        <v>44659</v>
      </c>
      <c r="F823">
        <v>70</v>
      </c>
      <c r="G823" s="1">
        <v>44659</v>
      </c>
      <c r="H823">
        <v>32.31</v>
      </c>
      <c r="I823" s="1">
        <v>44659</v>
      </c>
      <c r="J823">
        <v>31.29</v>
      </c>
      <c r="K823" s="1">
        <v>44659</v>
      </c>
      <c r="L823">
        <v>19.850000000000001</v>
      </c>
      <c r="M823" s="1">
        <v>44659</v>
      </c>
      <c r="N823">
        <v>22.11</v>
      </c>
      <c r="O823" s="1">
        <v>44659</v>
      </c>
      <c r="P823">
        <v>17.23</v>
      </c>
      <c r="Q823" s="1">
        <v>44659</v>
      </c>
      <c r="R823">
        <v>26.26</v>
      </c>
      <c r="S823" s="30">
        <v>44659</v>
      </c>
      <c r="T823" s="3">
        <v>10.79</v>
      </c>
      <c r="U823" s="1">
        <v>44659</v>
      </c>
      <c r="V823">
        <v>12.38</v>
      </c>
    </row>
    <row r="824" spans="1:22">
      <c r="A824" s="1">
        <v>44662</v>
      </c>
      <c r="B824">
        <v>28.71</v>
      </c>
      <c r="C824" s="1">
        <v>44662</v>
      </c>
      <c r="D824">
        <v>33.42</v>
      </c>
      <c r="E824" s="1">
        <v>44662</v>
      </c>
      <c r="F824">
        <v>69.2</v>
      </c>
      <c r="G824" s="1">
        <v>44662</v>
      </c>
      <c r="H824">
        <v>32.14</v>
      </c>
      <c r="I824" s="1">
        <v>44662</v>
      </c>
      <c r="J824">
        <v>31.09</v>
      </c>
      <c r="K824" s="1">
        <v>44662</v>
      </c>
      <c r="L824">
        <v>19.78</v>
      </c>
      <c r="M824" s="1">
        <v>44662</v>
      </c>
      <c r="N824">
        <v>21.9</v>
      </c>
      <c r="O824" s="1">
        <v>44662</v>
      </c>
      <c r="P824">
        <v>17.190000000000001</v>
      </c>
      <c r="Q824" s="1">
        <v>44662</v>
      </c>
      <c r="R824">
        <v>26.25</v>
      </c>
      <c r="S824" s="30">
        <v>44662</v>
      </c>
      <c r="T824" s="3">
        <v>10.74</v>
      </c>
      <c r="U824" s="1">
        <v>44662</v>
      </c>
      <c r="V824">
        <v>12.2</v>
      </c>
    </row>
    <row r="825" spans="1:22">
      <c r="A825" s="1">
        <v>44663</v>
      </c>
      <c r="B825">
        <v>28.84</v>
      </c>
      <c r="C825" s="1">
        <v>44663</v>
      </c>
      <c r="D825">
        <v>33.270000000000003</v>
      </c>
      <c r="E825" s="1">
        <v>44663</v>
      </c>
      <c r="F825">
        <v>69.05</v>
      </c>
      <c r="G825" s="1">
        <v>44663</v>
      </c>
      <c r="H825">
        <v>31.89</v>
      </c>
      <c r="I825" s="1">
        <v>44663</v>
      </c>
      <c r="J825">
        <v>30.99</v>
      </c>
      <c r="K825" s="1">
        <v>44663</v>
      </c>
      <c r="L825">
        <v>19.809999999999999</v>
      </c>
      <c r="M825" s="1">
        <v>44663</v>
      </c>
      <c r="N825">
        <v>21.95</v>
      </c>
      <c r="O825" s="1">
        <v>44663</v>
      </c>
      <c r="P825">
        <v>17.21</v>
      </c>
      <c r="Q825" s="1">
        <v>44663</v>
      </c>
      <c r="R825">
        <v>26.34</v>
      </c>
      <c r="S825" s="30">
        <v>44663</v>
      </c>
      <c r="T825" s="3">
        <v>10.78</v>
      </c>
      <c r="U825" s="1">
        <v>44663</v>
      </c>
      <c r="V825">
        <v>12.21</v>
      </c>
    </row>
    <row r="826" spans="1:22">
      <c r="A826" s="1">
        <v>44664</v>
      </c>
      <c r="B826">
        <v>28.91</v>
      </c>
      <c r="C826" s="1">
        <v>44664</v>
      </c>
      <c r="D826">
        <v>33.35</v>
      </c>
      <c r="E826" s="1">
        <v>44664</v>
      </c>
      <c r="F826">
        <v>69.41</v>
      </c>
      <c r="G826" s="1">
        <v>44664</v>
      </c>
      <c r="H826">
        <v>32.090000000000003</v>
      </c>
      <c r="I826" s="1">
        <v>44664</v>
      </c>
      <c r="J826">
        <v>31.2</v>
      </c>
      <c r="K826" s="1">
        <v>44664</v>
      </c>
      <c r="L826">
        <v>19.809999999999999</v>
      </c>
      <c r="M826" s="1">
        <v>44664</v>
      </c>
      <c r="N826">
        <v>22.05</v>
      </c>
      <c r="O826" s="1">
        <v>44664</v>
      </c>
      <c r="P826">
        <v>17.29</v>
      </c>
      <c r="Q826" s="1">
        <v>44664</v>
      </c>
      <c r="R826">
        <v>26.33</v>
      </c>
      <c r="S826" s="30">
        <v>44664</v>
      </c>
      <c r="T826" s="3">
        <v>10.78</v>
      </c>
      <c r="U826" s="1">
        <v>44664</v>
      </c>
      <c r="V826">
        <v>12.26</v>
      </c>
    </row>
    <row r="827" spans="1:22">
      <c r="A827" s="1">
        <v>44665</v>
      </c>
      <c r="B827">
        <v>28.64</v>
      </c>
      <c r="C827" s="1">
        <v>44665</v>
      </c>
      <c r="D827">
        <v>33.44</v>
      </c>
      <c r="E827" s="1">
        <v>44665</v>
      </c>
      <c r="F827">
        <v>68.84</v>
      </c>
      <c r="G827" s="1">
        <v>44665</v>
      </c>
      <c r="H827">
        <v>32.06</v>
      </c>
      <c r="I827" s="1">
        <v>44665</v>
      </c>
      <c r="J827">
        <v>30.91</v>
      </c>
      <c r="K827" s="1">
        <v>44665</v>
      </c>
      <c r="L827">
        <v>19.649999999999999</v>
      </c>
      <c r="M827" s="1">
        <v>44665</v>
      </c>
      <c r="N827">
        <v>21.78</v>
      </c>
      <c r="O827" s="1">
        <v>44665</v>
      </c>
      <c r="P827">
        <v>17.2</v>
      </c>
      <c r="Q827" s="1">
        <v>44665</v>
      </c>
      <c r="R827">
        <v>26.24</v>
      </c>
      <c r="S827" s="30">
        <v>44665</v>
      </c>
      <c r="T827" s="3">
        <v>10.71</v>
      </c>
      <c r="U827" s="1">
        <v>44665</v>
      </c>
      <c r="V827">
        <v>12.2</v>
      </c>
    </row>
    <row r="828" spans="1:22">
      <c r="A828" s="1">
        <v>44669</v>
      </c>
      <c r="B828">
        <v>28.59</v>
      </c>
      <c r="C828" s="1">
        <v>44669</v>
      </c>
      <c r="D828">
        <v>33.43</v>
      </c>
      <c r="E828" s="1">
        <v>44669</v>
      </c>
      <c r="F828">
        <v>68.849999999999994</v>
      </c>
      <c r="G828" s="1">
        <v>44669</v>
      </c>
      <c r="H828">
        <v>31.95</v>
      </c>
      <c r="I828" s="1">
        <v>44669</v>
      </c>
      <c r="J828">
        <v>30.82</v>
      </c>
      <c r="K828" s="1">
        <v>44669</v>
      </c>
      <c r="L828">
        <v>19.600000000000001</v>
      </c>
      <c r="M828" s="1">
        <v>44669</v>
      </c>
      <c r="N828">
        <v>21.61</v>
      </c>
      <c r="O828" s="1">
        <v>44669</v>
      </c>
      <c r="P828">
        <v>17.28</v>
      </c>
      <c r="Q828" s="1">
        <v>44669</v>
      </c>
      <c r="R828">
        <v>26.25</v>
      </c>
      <c r="S828" s="30">
        <v>44669</v>
      </c>
      <c r="T828" s="3">
        <v>10.68</v>
      </c>
      <c r="U828" s="1">
        <v>44669</v>
      </c>
      <c r="V828">
        <v>12.14</v>
      </c>
    </row>
    <row r="829" spans="1:22">
      <c r="A829" s="1">
        <v>44670</v>
      </c>
      <c r="B829">
        <v>28.49</v>
      </c>
      <c r="C829" s="1">
        <v>44670</v>
      </c>
      <c r="D829">
        <v>33.69</v>
      </c>
      <c r="E829" s="1">
        <v>44670</v>
      </c>
      <c r="F829">
        <v>69.86</v>
      </c>
      <c r="G829" s="1">
        <v>44670</v>
      </c>
      <c r="H829">
        <v>32.01</v>
      </c>
      <c r="I829" s="1">
        <v>44670</v>
      </c>
      <c r="J829">
        <v>30.58</v>
      </c>
      <c r="K829" s="1">
        <v>44670</v>
      </c>
      <c r="L829">
        <v>19.55</v>
      </c>
      <c r="M829" s="1">
        <v>44670</v>
      </c>
      <c r="N829">
        <v>21.43</v>
      </c>
      <c r="O829" s="1">
        <v>44670</v>
      </c>
      <c r="P829">
        <v>17.21</v>
      </c>
      <c r="Q829" s="1">
        <v>44670</v>
      </c>
      <c r="R829">
        <v>26.2</v>
      </c>
      <c r="S829" s="30">
        <v>44670</v>
      </c>
      <c r="T829" s="3">
        <v>10.64</v>
      </c>
      <c r="U829" s="1">
        <v>44670</v>
      </c>
      <c r="V829">
        <v>12.11</v>
      </c>
    </row>
    <row r="830" spans="1:22">
      <c r="A830" s="1">
        <v>44671</v>
      </c>
      <c r="B830">
        <v>28.48</v>
      </c>
      <c r="C830" s="1">
        <v>44671</v>
      </c>
      <c r="D830">
        <v>33.619999999999997</v>
      </c>
      <c r="E830" s="1">
        <v>44671</v>
      </c>
      <c r="F830">
        <v>69.22</v>
      </c>
      <c r="G830" s="1">
        <v>44671</v>
      </c>
      <c r="H830">
        <v>31.92</v>
      </c>
      <c r="I830" s="1">
        <v>44671</v>
      </c>
      <c r="J830">
        <v>30.18</v>
      </c>
      <c r="K830" s="1">
        <v>44671</v>
      </c>
      <c r="L830">
        <v>19.57</v>
      </c>
      <c r="M830" s="1">
        <v>44671</v>
      </c>
      <c r="N830">
        <v>21.66</v>
      </c>
      <c r="O830" s="1">
        <v>44671</v>
      </c>
      <c r="P830">
        <v>17.190000000000001</v>
      </c>
      <c r="Q830" s="1">
        <v>44671</v>
      </c>
      <c r="R830">
        <v>26.17</v>
      </c>
      <c r="S830" s="30">
        <v>44671</v>
      </c>
      <c r="T830" s="3">
        <v>10.63</v>
      </c>
      <c r="U830" s="1">
        <v>44671</v>
      </c>
      <c r="V830">
        <v>11.93</v>
      </c>
    </row>
    <row r="831" spans="1:22">
      <c r="A831" s="1">
        <v>44672</v>
      </c>
      <c r="B831">
        <v>28.34</v>
      </c>
      <c r="C831" s="1">
        <v>44672</v>
      </c>
      <c r="D831">
        <v>33.147500000000001</v>
      </c>
      <c r="E831" s="1">
        <v>44672</v>
      </c>
      <c r="F831">
        <v>68.7</v>
      </c>
      <c r="G831" s="1">
        <v>44672</v>
      </c>
      <c r="H831">
        <v>31.79</v>
      </c>
      <c r="I831" s="1">
        <v>44672</v>
      </c>
      <c r="J831">
        <v>29.79</v>
      </c>
      <c r="K831" s="1">
        <v>44672</v>
      </c>
      <c r="L831">
        <v>19.420000000000002</v>
      </c>
      <c r="M831" s="1">
        <v>44672</v>
      </c>
      <c r="N831">
        <v>21.42</v>
      </c>
      <c r="O831" s="1">
        <v>44672</v>
      </c>
      <c r="P831">
        <v>17.2</v>
      </c>
      <c r="Q831" s="1">
        <v>44672</v>
      </c>
      <c r="R831">
        <v>26.12</v>
      </c>
      <c r="S831" s="30">
        <v>44672</v>
      </c>
      <c r="T831" s="3">
        <v>10.59</v>
      </c>
      <c r="U831" s="1">
        <v>44672</v>
      </c>
      <c r="V831">
        <v>11.78</v>
      </c>
    </row>
    <row r="832" spans="1:22">
      <c r="A832" s="1">
        <v>44673</v>
      </c>
      <c r="B832">
        <v>28.33</v>
      </c>
      <c r="C832" s="1">
        <v>44673</v>
      </c>
      <c r="D832">
        <v>32.479999999999997</v>
      </c>
      <c r="E832" s="1">
        <v>44673</v>
      </c>
      <c r="F832">
        <v>67.5</v>
      </c>
      <c r="G832" s="1">
        <v>44673</v>
      </c>
      <c r="H832">
        <v>31.65</v>
      </c>
      <c r="I832" s="1">
        <v>44673</v>
      </c>
      <c r="J832">
        <v>29.92</v>
      </c>
      <c r="K832" s="1">
        <v>44673</v>
      </c>
      <c r="L832">
        <v>19.47</v>
      </c>
      <c r="M832" s="1">
        <v>44673</v>
      </c>
      <c r="N832">
        <v>21.39</v>
      </c>
      <c r="O832" s="1">
        <v>44673</v>
      </c>
      <c r="P832">
        <v>17.07</v>
      </c>
      <c r="Q832" s="1">
        <v>44673</v>
      </c>
      <c r="R832">
        <v>26.1</v>
      </c>
      <c r="S832" s="30">
        <v>44673</v>
      </c>
      <c r="T832" s="3">
        <v>10.58</v>
      </c>
      <c r="U832" s="1">
        <v>44673</v>
      </c>
      <c r="V832">
        <v>11.77</v>
      </c>
    </row>
    <row r="833" spans="1:22">
      <c r="A833" s="1">
        <v>44676</v>
      </c>
      <c r="B833">
        <v>28.33</v>
      </c>
      <c r="C833" s="1">
        <v>44676</v>
      </c>
      <c r="D833">
        <v>32.19</v>
      </c>
      <c r="E833" s="1">
        <v>44676</v>
      </c>
      <c r="F833">
        <v>67.91</v>
      </c>
      <c r="G833" s="1">
        <v>44676</v>
      </c>
      <c r="H833">
        <v>31.5</v>
      </c>
      <c r="I833" s="1">
        <v>44676</v>
      </c>
      <c r="J833">
        <v>29.68</v>
      </c>
      <c r="K833" s="1">
        <v>44676</v>
      </c>
      <c r="L833">
        <v>19.39</v>
      </c>
      <c r="M833" s="1">
        <v>44676</v>
      </c>
      <c r="N833">
        <v>21.59</v>
      </c>
      <c r="O833" s="1">
        <v>44676</v>
      </c>
      <c r="P833">
        <v>17</v>
      </c>
      <c r="Q833" s="1">
        <v>44676</v>
      </c>
      <c r="R833">
        <v>26.13</v>
      </c>
      <c r="S833" s="30">
        <v>44676</v>
      </c>
      <c r="T833" s="3">
        <v>10.62</v>
      </c>
      <c r="U833" s="1">
        <v>44676</v>
      </c>
      <c r="V833">
        <v>11.59</v>
      </c>
    </row>
    <row r="834" spans="1:22">
      <c r="A834" s="1">
        <v>44677</v>
      </c>
      <c r="B834">
        <v>28.44</v>
      </c>
      <c r="C834" s="1">
        <v>44677</v>
      </c>
      <c r="D834">
        <v>31.72</v>
      </c>
      <c r="E834" s="1">
        <v>44677</v>
      </c>
      <c r="F834">
        <v>66.459999999999994</v>
      </c>
      <c r="G834" s="1">
        <v>44677</v>
      </c>
      <c r="H834">
        <v>30.84</v>
      </c>
      <c r="I834" s="1">
        <v>44677</v>
      </c>
      <c r="J834">
        <v>29.23</v>
      </c>
      <c r="K834" s="1">
        <v>44677</v>
      </c>
      <c r="L834">
        <v>19.45</v>
      </c>
      <c r="M834" s="1">
        <v>44677</v>
      </c>
      <c r="N834">
        <v>21.56</v>
      </c>
      <c r="O834" s="1">
        <v>44677</v>
      </c>
      <c r="P834">
        <v>16.920000000000002</v>
      </c>
      <c r="Q834" s="1">
        <v>44677</v>
      </c>
      <c r="R834">
        <v>26.19</v>
      </c>
      <c r="S834" s="30">
        <v>44677</v>
      </c>
      <c r="T834" s="3">
        <v>10.66</v>
      </c>
      <c r="U834" s="1">
        <v>44677</v>
      </c>
      <c r="V834">
        <v>11.46</v>
      </c>
    </row>
    <row r="835" spans="1:22">
      <c r="A835" s="1">
        <v>44678</v>
      </c>
      <c r="B835">
        <v>28.34</v>
      </c>
      <c r="C835" s="1">
        <v>44678</v>
      </c>
      <c r="D835">
        <v>31.8</v>
      </c>
      <c r="E835" s="1">
        <v>44678</v>
      </c>
      <c r="F835">
        <v>66.599999999999994</v>
      </c>
      <c r="G835" s="1">
        <v>44678</v>
      </c>
      <c r="H835">
        <v>31.01</v>
      </c>
      <c r="I835" s="1">
        <v>44678</v>
      </c>
      <c r="J835">
        <v>29.59</v>
      </c>
      <c r="K835" s="1">
        <v>44678</v>
      </c>
      <c r="L835">
        <v>19.41</v>
      </c>
      <c r="M835" s="1">
        <v>44678</v>
      </c>
      <c r="N835">
        <v>21.35</v>
      </c>
      <c r="O835" s="1">
        <v>44678</v>
      </c>
      <c r="P835">
        <v>16.940000000000001</v>
      </c>
      <c r="Q835" s="1">
        <v>44678</v>
      </c>
      <c r="R835">
        <v>26.14</v>
      </c>
      <c r="S835" s="30">
        <v>44678</v>
      </c>
      <c r="T835" s="3">
        <v>10.61</v>
      </c>
      <c r="U835" s="1">
        <v>44678</v>
      </c>
      <c r="V835">
        <v>11.63</v>
      </c>
    </row>
    <row r="836" spans="1:22">
      <c r="A836" s="1">
        <v>44679</v>
      </c>
      <c r="B836">
        <v>28.43</v>
      </c>
      <c r="C836" s="1">
        <v>44679</v>
      </c>
      <c r="D836">
        <v>32.36</v>
      </c>
      <c r="E836" s="1">
        <v>44679</v>
      </c>
      <c r="F836">
        <v>68.34</v>
      </c>
      <c r="G836" s="1">
        <v>44679</v>
      </c>
      <c r="H836">
        <v>31.37</v>
      </c>
      <c r="I836" s="1">
        <v>44679</v>
      </c>
      <c r="J836">
        <v>29.93</v>
      </c>
      <c r="K836" s="1">
        <v>44679</v>
      </c>
      <c r="L836">
        <v>19.440000000000001</v>
      </c>
      <c r="M836" s="1">
        <v>44679</v>
      </c>
      <c r="N836">
        <v>21.42</v>
      </c>
      <c r="O836" s="1">
        <v>44679</v>
      </c>
      <c r="P836">
        <v>17.02</v>
      </c>
      <c r="Q836" s="1">
        <v>44679</v>
      </c>
      <c r="R836">
        <v>26.16</v>
      </c>
      <c r="S836" s="30">
        <v>44679</v>
      </c>
      <c r="T836" s="3">
        <v>10.63</v>
      </c>
      <c r="U836" s="1">
        <v>44679</v>
      </c>
      <c r="V836">
        <v>11.81</v>
      </c>
    </row>
    <row r="837" spans="1:22">
      <c r="A837" s="1">
        <v>44680</v>
      </c>
      <c r="B837">
        <v>28.22</v>
      </c>
      <c r="C837" s="1">
        <v>44680</v>
      </c>
      <c r="D837">
        <v>31.8</v>
      </c>
      <c r="E837" s="1">
        <v>44680</v>
      </c>
      <c r="F837">
        <v>65.849999999999994</v>
      </c>
      <c r="G837" s="1">
        <v>44680</v>
      </c>
      <c r="H837">
        <v>31.17</v>
      </c>
      <c r="I837" s="1">
        <v>44680</v>
      </c>
      <c r="J837">
        <v>30.16</v>
      </c>
      <c r="K837" s="1">
        <v>44680</v>
      </c>
      <c r="L837">
        <v>19.34</v>
      </c>
      <c r="M837" s="1">
        <v>44680</v>
      </c>
      <c r="N837">
        <v>21.15</v>
      </c>
      <c r="O837" s="1">
        <v>44680</v>
      </c>
      <c r="P837">
        <v>16.79</v>
      </c>
      <c r="Q837" s="1">
        <v>44680</v>
      </c>
      <c r="R837">
        <v>26.09</v>
      </c>
      <c r="S837" s="30">
        <v>44680</v>
      </c>
      <c r="T837" s="3">
        <v>10.56</v>
      </c>
      <c r="U837" s="1">
        <v>44680</v>
      </c>
      <c r="V837">
        <v>11.87</v>
      </c>
    </row>
    <row r="838" spans="1:22">
      <c r="A838" s="1">
        <v>44683</v>
      </c>
      <c r="B838">
        <v>28.1</v>
      </c>
      <c r="C838" s="1">
        <v>44683</v>
      </c>
      <c r="D838">
        <v>31.78</v>
      </c>
      <c r="E838" s="1">
        <v>44683</v>
      </c>
      <c r="F838">
        <v>66.459999999999994</v>
      </c>
      <c r="G838" s="1">
        <v>44683</v>
      </c>
      <c r="H838">
        <v>31.1</v>
      </c>
      <c r="I838" s="1">
        <v>44683</v>
      </c>
      <c r="J838">
        <v>30.21</v>
      </c>
      <c r="K838" s="1">
        <v>44683</v>
      </c>
      <c r="L838">
        <v>19.25</v>
      </c>
      <c r="M838" s="1">
        <v>44683</v>
      </c>
      <c r="N838">
        <v>21.05</v>
      </c>
      <c r="O838" s="1">
        <v>44683</v>
      </c>
      <c r="P838">
        <v>16.71</v>
      </c>
      <c r="Q838" s="1">
        <v>44683</v>
      </c>
      <c r="R838">
        <v>26.05</v>
      </c>
      <c r="S838" s="30">
        <v>44683</v>
      </c>
      <c r="T838" s="3">
        <v>10.51</v>
      </c>
      <c r="U838" s="1">
        <v>44683</v>
      </c>
      <c r="V838">
        <v>11.91</v>
      </c>
    </row>
    <row r="839" spans="1:22">
      <c r="A839" s="1">
        <v>44684</v>
      </c>
      <c r="B839">
        <v>28.07</v>
      </c>
      <c r="C839" s="1">
        <v>44684</v>
      </c>
      <c r="D839">
        <v>32.1</v>
      </c>
      <c r="E839" s="1">
        <v>44684</v>
      </c>
      <c r="F839">
        <v>66.56</v>
      </c>
      <c r="G839" s="1">
        <v>44684</v>
      </c>
      <c r="H839">
        <v>31.24</v>
      </c>
      <c r="I839" s="1">
        <v>44684</v>
      </c>
      <c r="J839">
        <v>30.3</v>
      </c>
      <c r="K839" s="1">
        <v>44684</v>
      </c>
      <c r="L839">
        <v>19.27</v>
      </c>
      <c r="M839" s="1">
        <v>44684</v>
      </c>
      <c r="N839">
        <v>21.2</v>
      </c>
      <c r="O839" s="1">
        <v>44684</v>
      </c>
      <c r="P839">
        <v>16.82</v>
      </c>
      <c r="Q839" s="1">
        <v>44684</v>
      </c>
      <c r="R839">
        <v>26.04</v>
      </c>
      <c r="S839" s="30">
        <v>44684</v>
      </c>
      <c r="T839" s="3">
        <v>10.49</v>
      </c>
      <c r="U839" s="1">
        <v>44684</v>
      </c>
      <c r="V839">
        <v>11.93</v>
      </c>
    </row>
    <row r="840" spans="1:22">
      <c r="A840" s="1">
        <v>44685</v>
      </c>
      <c r="B840">
        <v>28.25</v>
      </c>
      <c r="C840" s="1">
        <v>44685</v>
      </c>
      <c r="D840">
        <v>32.479999999999997</v>
      </c>
      <c r="E840" s="1">
        <v>44685</v>
      </c>
      <c r="F840">
        <v>68.06</v>
      </c>
      <c r="G840" s="1">
        <v>44685</v>
      </c>
      <c r="H840">
        <v>31.53</v>
      </c>
      <c r="I840" s="1">
        <v>44685</v>
      </c>
      <c r="J840">
        <v>30.27</v>
      </c>
      <c r="K840" s="1">
        <v>44685</v>
      </c>
      <c r="L840">
        <v>19.34</v>
      </c>
      <c r="M840" s="1">
        <v>44685</v>
      </c>
      <c r="N840">
        <v>21.4</v>
      </c>
      <c r="O840" s="1">
        <v>44685</v>
      </c>
      <c r="P840">
        <v>16.96</v>
      </c>
      <c r="Q840" s="1">
        <v>44685</v>
      </c>
      <c r="R840">
        <v>26.13</v>
      </c>
      <c r="S840" s="30">
        <v>44685</v>
      </c>
      <c r="T840" s="3">
        <v>10.53</v>
      </c>
      <c r="U840" s="1">
        <v>44685</v>
      </c>
      <c r="V840">
        <v>11.92</v>
      </c>
    </row>
    <row r="841" spans="1:22">
      <c r="A841" s="1">
        <v>44686</v>
      </c>
      <c r="B841">
        <v>27.97</v>
      </c>
      <c r="C841" s="1">
        <v>44686</v>
      </c>
      <c r="D841">
        <v>31.77</v>
      </c>
      <c r="E841" s="1">
        <v>44686</v>
      </c>
      <c r="F841">
        <v>66.23</v>
      </c>
      <c r="G841" s="1">
        <v>44686</v>
      </c>
      <c r="H841">
        <v>30.76</v>
      </c>
      <c r="I841" s="1">
        <v>44686</v>
      </c>
      <c r="J841">
        <v>29.5</v>
      </c>
      <c r="K841" s="1">
        <v>44686</v>
      </c>
      <c r="L841">
        <v>19.2</v>
      </c>
      <c r="M841" s="1">
        <v>44686</v>
      </c>
      <c r="N841">
        <v>21.08</v>
      </c>
      <c r="O841" s="1">
        <v>44686</v>
      </c>
      <c r="P841">
        <v>16.77</v>
      </c>
      <c r="Q841" s="1">
        <v>44686</v>
      </c>
      <c r="R841">
        <v>26.08</v>
      </c>
      <c r="S841" s="30">
        <v>44686</v>
      </c>
      <c r="T841" s="3">
        <v>10.45</v>
      </c>
      <c r="U841" s="1">
        <v>44686</v>
      </c>
      <c r="V841">
        <v>11.66</v>
      </c>
    </row>
    <row r="842" spans="1:22">
      <c r="A842" s="1">
        <v>44687</v>
      </c>
      <c r="B842">
        <v>27.81</v>
      </c>
      <c r="C842" s="1">
        <v>44687</v>
      </c>
      <c r="D842">
        <v>31.68</v>
      </c>
      <c r="E842" s="1">
        <v>44687</v>
      </c>
      <c r="F842">
        <v>66.05</v>
      </c>
      <c r="G842" s="1">
        <v>44687</v>
      </c>
      <c r="H842">
        <v>30.53</v>
      </c>
      <c r="I842" s="1">
        <v>44687</v>
      </c>
      <c r="J842">
        <v>29.22</v>
      </c>
      <c r="K842" s="1">
        <v>44687</v>
      </c>
      <c r="L842">
        <v>19.14</v>
      </c>
      <c r="M842" s="1">
        <v>44687</v>
      </c>
      <c r="N842">
        <v>20.9</v>
      </c>
      <c r="O842" s="1">
        <v>44687</v>
      </c>
      <c r="P842">
        <v>16.62</v>
      </c>
      <c r="Q842" s="1">
        <v>44687</v>
      </c>
      <c r="R842">
        <v>26.02</v>
      </c>
      <c r="S842" s="30">
        <v>44687</v>
      </c>
      <c r="T842" s="3">
        <v>10.39</v>
      </c>
      <c r="U842" s="1">
        <v>44687</v>
      </c>
      <c r="V842">
        <v>11.49</v>
      </c>
    </row>
    <row r="843" spans="1:22">
      <c r="A843" s="1">
        <v>44690</v>
      </c>
      <c r="B843">
        <v>27.99</v>
      </c>
      <c r="C843" s="1">
        <v>44690</v>
      </c>
      <c r="D843">
        <v>30.799800000000001</v>
      </c>
      <c r="E843" s="1">
        <v>44690</v>
      </c>
      <c r="F843">
        <v>64.55</v>
      </c>
      <c r="G843" s="1">
        <v>44690</v>
      </c>
      <c r="H843">
        <v>29.92</v>
      </c>
      <c r="I843" s="1">
        <v>44690</v>
      </c>
      <c r="J843">
        <v>28.67</v>
      </c>
      <c r="K843" s="1">
        <v>44690</v>
      </c>
      <c r="L843">
        <v>19.239999999999998</v>
      </c>
      <c r="M843" s="1">
        <v>44690</v>
      </c>
      <c r="N843">
        <v>20.94</v>
      </c>
      <c r="O843" s="1">
        <v>44690</v>
      </c>
      <c r="P843">
        <v>16.5</v>
      </c>
      <c r="Q843" s="1">
        <v>44690</v>
      </c>
      <c r="R843">
        <v>26.08</v>
      </c>
      <c r="S843" s="30">
        <v>44690</v>
      </c>
      <c r="T843" s="3">
        <v>10.45</v>
      </c>
      <c r="U843" s="1">
        <v>44690</v>
      </c>
      <c r="V843">
        <v>11.26</v>
      </c>
    </row>
    <row r="844" spans="1:22">
      <c r="A844" s="1">
        <v>44691</v>
      </c>
      <c r="B844">
        <v>27.94</v>
      </c>
      <c r="C844" s="1">
        <v>44691</v>
      </c>
      <c r="D844">
        <v>30.63</v>
      </c>
      <c r="E844" s="1">
        <v>44691</v>
      </c>
      <c r="F844">
        <v>64.81</v>
      </c>
      <c r="G844" s="1">
        <v>44691</v>
      </c>
      <c r="H844">
        <v>30.1</v>
      </c>
      <c r="I844" s="1">
        <v>44691</v>
      </c>
      <c r="J844">
        <v>28.82</v>
      </c>
      <c r="K844" s="1">
        <v>44691</v>
      </c>
      <c r="L844">
        <v>19.25</v>
      </c>
      <c r="M844" s="1">
        <v>44691</v>
      </c>
      <c r="N844">
        <v>21.07</v>
      </c>
      <c r="O844" s="1">
        <v>44691</v>
      </c>
      <c r="P844">
        <v>16.5</v>
      </c>
      <c r="Q844" s="1">
        <v>44691</v>
      </c>
      <c r="R844">
        <v>26.09</v>
      </c>
      <c r="S844" s="30">
        <v>44691</v>
      </c>
      <c r="T844" s="3">
        <v>10.45</v>
      </c>
      <c r="U844" s="1">
        <v>44691</v>
      </c>
      <c r="V844">
        <v>11.33</v>
      </c>
    </row>
    <row r="845" spans="1:22">
      <c r="A845" s="1">
        <v>44692</v>
      </c>
      <c r="B845">
        <v>27.99</v>
      </c>
      <c r="C845" s="1">
        <v>44692</v>
      </c>
      <c r="D845">
        <v>30.5657</v>
      </c>
      <c r="E845" s="1">
        <v>44692</v>
      </c>
      <c r="F845">
        <v>63.54</v>
      </c>
      <c r="G845" s="1">
        <v>44692</v>
      </c>
      <c r="H845">
        <v>29.89</v>
      </c>
      <c r="I845" s="1">
        <v>44692</v>
      </c>
      <c r="J845">
        <v>28.56</v>
      </c>
      <c r="K845" s="1">
        <v>44692</v>
      </c>
      <c r="L845">
        <v>19.23</v>
      </c>
      <c r="M845" s="1">
        <v>44692</v>
      </c>
      <c r="N845">
        <v>21.15</v>
      </c>
      <c r="O845" s="1">
        <v>44692</v>
      </c>
      <c r="P845">
        <v>16.55</v>
      </c>
      <c r="Q845" s="1">
        <v>44692</v>
      </c>
      <c r="R845">
        <v>26.07</v>
      </c>
      <c r="S845" s="30">
        <v>44692</v>
      </c>
      <c r="T845" s="3">
        <v>10.45</v>
      </c>
      <c r="U845" s="1">
        <v>44692</v>
      </c>
      <c r="V845">
        <v>11.25</v>
      </c>
    </row>
    <row r="846" spans="1:22">
      <c r="A846" s="1">
        <v>44693</v>
      </c>
      <c r="B846">
        <v>28.15</v>
      </c>
      <c r="C846" s="1">
        <v>44693</v>
      </c>
      <c r="D846">
        <v>30.43</v>
      </c>
      <c r="E846" s="1">
        <v>44693</v>
      </c>
      <c r="F846">
        <v>63.74</v>
      </c>
      <c r="G846" s="1">
        <v>44693</v>
      </c>
      <c r="H846">
        <v>29.91</v>
      </c>
      <c r="I846" s="1">
        <v>44693</v>
      </c>
      <c r="J846">
        <v>28.45</v>
      </c>
      <c r="K846" s="1">
        <v>44693</v>
      </c>
      <c r="L846">
        <v>19.32</v>
      </c>
      <c r="M846" s="1">
        <v>44693</v>
      </c>
      <c r="N846">
        <v>21.21</v>
      </c>
      <c r="O846" s="1">
        <v>44693</v>
      </c>
      <c r="P846">
        <v>16.54</v>
      </c>
      <c r="Q846" s="1">
        <v>44693</v>
      </c>
      <c r="R846">
        <v>26.11</v>
      </c>
      <c r="S846" s="30">
        <v>44693</v>
      </c>
      <c r="T846" s="3">
        <v>10.5</v>
      </c>
      <c r="U846" s="1">
        <v>44693</v>
      </c>
      <c r="V846">
        <v>11.25</v>
      </c>
    </row>
    <row r="847" spans="1:22">
      <c r="A847" s="1">
        <v>44694</v>
      </c>
      <c r="B847">
        <v>28.09</v>
      </c>
      <c r="C847" s="1">
        <v>44694</v>
      </c>
      <c r="D847">
        <v>30.94</v>
      </c>
      <c r="E847" s="1">
        <v>44694</v>
      </c>
      <c r="F847">
        <v>64.55</v>
      </c>
      <c r="G847" s="1">
        <v>44694</v>
      </c>
      <c r="H847">
        <v>30.45</v>
      </c>
      <c r="I847" s="1">
        <v>44694</v>
      </c>
      <c r="J847">
        <v>28.97</v>
      </c>
      <c r="K847" s="1">
        <v>44694</v>
      </c>
      <c r="L847">
        <v>19.28</v>
      </c>
      <c r="M847" s="1">
        <v>44694</v>
      </c>
      <c r="N847">
        <v>21.04</v>
      </c>
      <c r="O847" s="1">
        <v>44694</v>
      </c>
      <c r="P847">
        <v>16.440000000000001</v>
      </c>
      <c r="Q847" s="1">
        <v>44694</v>
      </c>
      <c r="R847">
        <v>26.1</v>
      </c>
      <c r="S847" s="30">
        <v>44694</v>
      </c>
      <c r="T847" s="3">
        <v>10.48</v>
      </c>
      <c r="U847" s="1">
        <v>44694</v>
      </c>
      <c r="V847">
        <v>11.43</v>
      </c>
    </row>
    <row r="848" spans="1:22">
      <c r="A848" s="1">
        <v>44697</v>
      </c>
      <c r="B848">
        <v>28.15</v>
      </c>
      <c r="C848" s="1">
        <v>44697</v>
      </c>
      <c r="D848">
        <v>31.08</v>
      </c>
      <c r="E848" s="1">
        <v>44697</v>
      </c>
      <c r="F848">
        <v>64.040000000000006</v>
      </c>
      <c r="G848" s="1">
        <v>44697</v>
      </c>
      <c r="H848">
        <v>30.35</v>
      </c>
      <c r="I848" s="1">
        <v>44697</v>
      </c>
      <c r="J848">
        <v>28.69</v>
      </c>
      <c r="K848" s="1">
        <v>44697</v>
      </c>
      <c r="L848">
        <v>19.32</v>
      </c>
      <c r="M848" s="1">
        <v>44697</v>
      </c>
      <c r="N848">
        <v>21.09</v>
      </c>
      <c r="O848" s="1">
        <v>44697</v>
      </c>
      <c r="P848">
        <v>16.43</v>
      </c>
      <c r="Q848" s="1">
        <v>44697</v>
      </c>
      <c r="R848">
        <v>26.15</v>
      </c>
      <c r="S848" s="30">
        <v>44697</v>
      </c>
      <c r="T848" s="3">
        <v>10.5</v>
      </c>
      <c r="U848" s="1">
        <v>44697</v>
      </c>
      <c r="V848">
        <v>11.3</v>
      </c>
    </row>
    <row r="849" spans="1:22">
      <c r="A849" s="1">
        <v>44698</v>
      </c>
      <c r="B849">
        <v>27.93</v>
      </c>
      <c r="C849" s="1">
        <v>44698</v>
      </c>
      <c r="D849">
        <v>31.47</v>
      </c>
      <c r="E849" s="1">
        <v>44698</v>
      </c>
      <c r="F849">
        <v>65.11</v>
      </c>
      <c r="G849" s="1">
        <v>44698</v>
      </c>
      <c r="H849">
        <v>30.82</v>
      </c>
      <c r="I849" s="1">
        <v>44698</v>
      </c>
      <c r="J849">
        <v>29.33</v>
      </c>
      <c r="K849" s="1">
        <v>44698</v>
      </c>
      <c r="L849">
        <v>19.239999999999998</v>
      </c>
      <c r="M849" s="1">
        <v>44698</v>
      </c>
      <c r="N849">
        <v>20.95</v>
      </c>
      <c r="O849" s="1">
        <v>44698</v>
      </c>
      <c r="P849">
        <v>16.48</v>
      </c>
      <c r="Q849" s="1">
        <v>44698</v>
      </c>
      <c r="R849">
        <v>26.06</v>
      </c>
      <c r="S849" s="30">
        <v>44698</v>
      </c>
      <c r="T849" s="3">
        <v>10.41</v>
      </c>
      <c r="U849" s="1">
        <v>44698</v>
      </c>
      <c r="V849">
        <v>11.62</v>
      </c>
    </row>
    <row r="850" spans="1:22">
      <c r="A850" s="1">
        <v>44699</v>
      </c>
      <c r="B850">
        <v>28.05</v>
      </c>
      <c r="C850" s="1">
        <v>44699</v>
      </c>
      <c r="D850">
        <v>30.88</v>
      </c>
      <c r="E850" s="1">
        <v>44699</v>
      </c>
      <c r="F850">
        <v>62.91</v>
      </c>
      <c r="G850" s="1">
        <v>44699</v>
      </c>
      <c r="H850">
        <v>30.24</v>
      </c>
      <c r="I850" s="1">
        <v>44699</v>
      </c>
      <c r="J850">
        <v>28.79</v>
      </c>
      <c r="K850" s="1">
        <v>44699</v>
      </c>
      <c r="L850">
        <v>19.260000000000002</v>
      </c>
      <c r="M850" s="1">
        <v>44699</v>
      </c>
      <c r="N850">
        <v>21.03</v>
      </c>
      <c r="O850" s="1">
        <v>44699</v>
      </c>
      <c r="P850">
        <v>16.32</v>
      </c>
      <c r="Q850" s="1">
        <v>44699</v>
      </c>
      <c r="R850">
        <v>26.04</v>
      </c>
      <c r="S850" s="30">
        <v>44699</v>
      </c>
      <c r="T850" s="3">
        <v>10.45</v>
      </c>
      <c r="U850" s="1">
        <v>44699</v>
      </c>
      <c r="V850">
        <v>11.45</v>
      </c>
    </row>
    <row r="851" spans="1:22">
      <c r="A851" s="1">
        <v>44700</v>
      </c>
      <c r="B851">
        <v>28.14</v>
      </c>
      <c r="C851" s="1">
        <v>44700</v>
      </c>
      <c r="D851">
        <v>30.95</v>
      </c>
      <c r="E851" s="1">
        <v>44700</v>
      </c>
      <c r="F851">
        <v>62.16</v>
      </c>
      <c r="G851" s="1">
        <v>44700</v>
      </c>
      <c r="H851">
        <v>30.38</v>
      </c>
      <c r="I851" s="1">
        <v>44700</v>
      </c>
      <c r="J851">
        <v>29.1</v>
      </c>
      <c r="K851" s="1">
        <v>44700</v>
      </c>
      <c r="L851">
        <v>19.309999999999999</v>
      </c>
      <c r="M851" s="1">
        <v>44700</v>
      </c>
      <c r="N851">
        <v>21.09</v>
      </c>
      <c r="O851" s="1">
        <v>44700</v>
      </c>
      <c r="P851">
        <v>16.43</v>
      </c>
      <c r="Q851" s="1">
        <v>44700</v>
      </c>
      <c r="R851">
        <v>26.11</v>
      </c>
      <c r="S851" s="30">
        <v>44700</v>
      </c>
      <c r="T851" s="3">
        <v>10.49</v>
      </c>
      <c r="U851" s="1">
        <v>44700</v>
      </c>
      <c r="V851">
        <v>11.45</v>
      </c>
    </row>
    <row r="852" spans="1:22">
      <c r="A852" s="1">
        <v>44701</v>
      </c>
      <c r="B852">
        <v>28.25</v>
      </c>
      <c r="C852" s="1">
        <v>44701</v>
      </c>
      <c r="D852">
        <v>31.01</v>
      </c>
      <c r="E852" s="1">
        <v>44701</v>
      </c>
      <c r="F852">
        <v>62.29</v>
      </c>
      <c r="G852" s="1">
        <v>44701</v>
      </c>
      <c r="H852">
        <v>30.66</v>
      </c>
      <c r="I852" s="1">
        <v>44701</v>
      </c>
      <c r="J852">
        <v>29.25</v>
      </c>
      <c r="K852" s="1">
        <v>44701</v>
      </c>
      <c r="L852">
        <v>19.350000000000001</v>
      </c>
      <c r="M852" s="1">
        <v>44701</v>
      </c>
      <c r="N852">
        <v>21.19</v>
      </c>
      <c r="O852" s="1">
        <v>44701</v>
      </c>
      <c r="P852">
        <v>16.399999999999999</v>
      </c>
      <c r="Q852" s="1">
        <v>44701</v>
      </c>
      <c r="R852">
        <v>26.11</v>
      </c>
      <c r="S852" s="30">
        <v>44701</v>
      </c>
      <c r="T852" s="3">
        <v>10.53</v>
      </c>
      <c r="U852" s="1">
        <v>44701</v>
      </c>
      <c r="V852">
        <v>11.61</v>
      </c>
    </row>
    <row r="853" spans="1:22">
      <c r="A853" s="1">
        <v>44705</v>
      </c>
      <c r="B853">
        <v>28.26</v>
      </c>
      <c r="C853" s="1">
        <v>44705</v>
      </c>
      <c r="D853">
        <v>30.97</v>
      </c>
      <c r="E853" s="1">
        <v>44705</v>
      </c>
      <c r="F853">
        <v>62.8</v>
      </c>
      <c r="G853" s="1">
        <v>44705</v>
      </c>
      <c r="H853">
        <v>31.07</v>
      </c>
      <c r="I853" s="1">
        <v>44705</v>
      </c>
      <c r="J853">
        <v>28.89</v>
      </c>
      <c r="K853" s="1">
        <v>44705</v>
      </c>
      <c r="L853">
        <v>19.329999999999998</v>
      </c>
      <c r="M853" s="1">
        <v>44705</v>
      </c>
      <c r="N853">
        <v>21.35</v>
      </c>
      <c r="O853" s="1">
        <v>44705</v>
      </c>
      <c r="P853">
        <v>16.531600000000001</v>
      </c>
      <c r="Q853" s="1">
        <v>44705</v>
      </c>
      <c r="R853">
        <v>26.14</v>
      </c>
      <c r="S853" s="30">
        <v>44705</v>
      </c>
      <c r="T853" s="3">
        <v>10.56</v>
      </c>
      <c r="U853" s="1">
        <v>44705</v>
      </c>
      <c r="V853">
        <v>11.47</v>
      </c>
    </row>
    <row r="854" spans="1:22">
      <c r="A854" s="1">
        <v>44706</v>
      </c>
      <c r="B854">
        <v>28.34</v>
      </c>
      <c r="C854" s="1">
        <v>44706</v>
      </c>
      <c r="D854">
        <v>31.07</v>
      </c>
      <c r="E854" s="1">
        <v>44706</v>
      </c>
      <c r="F854">
        <v>63.45</v>
      </c>
      <c r="G854" s="1">
        <v>44706</v>
      </c>
      <c r="H854">
        <v>31.03</v>
      </c>
      <c r="I854" s="1">
        <v>44706</v>
      </c>
      <c r="J854">
        <v>29.07</v>
      </c>
      <c r="K854" s="1">
        <v>44706</v>
      </c>
      <c r="L854">
        <v>19.399999999999999</v>
      </c>
      <c r="M854" s="1">
        <v>44706</v>
      </c>
      <c r="N854">
        <v>21.56</v>
      </c>
      <c r="O854" s="1">
        <v>44706</v>
      </c>
      <c r="P854">
        <v>16.63</v>
      </c>
      <c r="Q854" s="1">
        <v>44706</v>
      </c>
      <c r="R854">
        <v>26.19</v>
      </c>
      <c r="S854" s="30">
        <v>44706</v>
      </c>
      <c r="T854" s="3">
        <v>10.59</v>
      </c>
      <c r="U854" s="1">
        <v>44706</v>
      </c>
      <c r="V854">
        <v>11.47</v>
      </c>
    </row>
    <row r="855" spans="1:22">
      <c r="A855" s="1">
        <v>44707</v>
      </c>
      <c r="B855">
        <v>28.29</v>
      </c>
      <c r="C855" s="1">
        <v>44707</v>
      </c>
      <c r="D855">
        <v>31.28</v>
      </c>
      <c r="E855" s="1">
        <v>44707</v>
      </c>
      <c r="F855">
        <v>64.63</v>
      </c>
      <c r="G855" s="1">
        <v>44707</v>
      </c>
      <c r="H855">
        <v>31.32</v>
      </c>
      <c r="I855" s="1">
        <v>44707</v>
      </c>
      <c r="J855">
        <v>29.42</v>
      </c>
      <c r="K855" s="1">
        <v>44707</v>
      </c>
      <c r="L855">
        <v>19.38</v>
      </c>
      <c r="M855" s="1">
        <v>44707</v>
      </c>
      <c r="N855">
        <v>21.59</v>
      </c>
      <c r="O855" s="1">
        <v>44707</v>
      </c>
      <c r="P855">
        <v>16.88</v>
      </c>
      <c r="Q855" s="1">
        <v>44707</v>
      </c>
      <c r="R855">
        <v>26.18</v>
      </c>
      <c r="S855" s="30">
        <v>44707</v>
      </c>
      <c r="T855" s="3">
        <v>10.56</v>
      </c>
      <c r="U855" s="1">
        <v>44707</v>
      </c>
      <c r="V855">
        <v>11.59</v>
      </c>
    </row>
    <row r="856" spans="1:22">
      <c r="A856" s="1">
        <v>44708</v>
      </c>
      <c r="B856">
        <v>28.35</v>
      </c>
      <c r="C856" s="1">
        <v>44708</v>
      </c>
      <c r="D856">
        <v>31.625299999999999</v>
      </c>
      <c r="E856" s="1">
        <v>44708</v>
      </c>
      <c r="F856">
        <v>65.8</v>
      </c>
      <c r="G856" s="1">
        <v>44708</v>
      </c>
      <c r="H856">
        <v>31.52</v>
      </c>
      <c r="I856" s="1">
        <v>44708</v>
      </c>
      <c r="J856">
        <v>29.65</v>
      </c>
      <c r="K856" s="1">
        <v>44708</v>
      </c>
      <c r="L856">
        <v>19.440000000000001</v>
      </c>
      <c r="M856" s="1">
        <v>44708</v>
      </c>
      <c r="N856">
        <v>21.7</v>
      </c>
      <c r="O856" s="1">
        <v>44708</v>
      </c>
      <c r="P856">
        <v>17.03</v>
      </c>
      <c r="Q856" s="1">
        <v>44708</v>
      </c>
      <c r="R856">
        <v>26.17</v>
      </c>
      <c r="S856" s="30">
        <v>44708</v>
      </c>
      <c r="T856" s="3">
        <v>10.58</v>
      </c>
      <c r="U856" s="1">
        <v>44708</v>
      </c>
      <c r="V856">
        <v>11.75</v>
      </c>
    </row>
    <row r="857" spans="1:22">
      <c r="A857" s="1">
        <v>44711</v>
      </c>
      <c r="B857">
        <v>28.29</v>
      </c>
      <c r="C857" s="1">
        <v>44711</v>
      </c>
      <c r="D857">
        <v>31.87</v>
      </c>
      <c r="E857" s="1">
        <v>44711</v>
      </c>
      <c r="F857">
        <v>66.17</v>
      </c>
      <c r="G857" s="1">
        <v>44711</v>
      </c>
      <c r="H857">
        <v>31.89</v>
      </c>
      <c r="I857" s="1">
        <v>44711</v>
      </c>
      <c r="J857">
        <v>30.05</v>
      </c>
      <c r="K857" s="1">
        <v>44711</v>
      </c>
      <c r="L857">
        <v>19.39</v>
      </c>
      <c r="M857" s="1">
        <v>44711</v>
      </c>
      <c r="N857">
        <v>21.75</v>
      </c>
      <c r="O857" s="1">
        <v>44711</v>
      </c>
      <c r="P857">
        <v>16.98</v>
      </c>
      <c r="Q857" s="1">
        <v>44711</v>
      </c>
      <c r="R857">
        <v>26.17</v>
      </c>
      <c r="S857" s="30">
        <v>44711</v>
      </c>
      <c r="T857" s="3">
        <v>10.56</v>
      </c>
      <c r="U857" s="1">
        <v>44711</v>
      </c>
      <c r="V857">
        <v>11.82</v>
      </c>
    </row>
    <row r="858" spans="1:22">
      <c r="A858" s="1">
        <v>44712</v>
      </c>
      <c r="B858">
        <v>28.16</v>
      </c>
      <c r="C858" s="1">
        <v>44712</v>
      </c>
      <c r="D858">
        <v>31.621200000000002</v>
      </c>
      <c r="E858" s="1">
        <v>44712</v>
      </c>
      <c r="F858">
        <v>65.150000000000006</v>
      </c>
      <c r="G858" s="1">
        <v>44712</v>
      </c>
      <c r="H858">
        <v>31.22</v>
      </c>
      <c r="I858" s="1">
        <v>44712</v>
      </c>
      <c r="J858">
        <v>29.9</v>
      </c>
      <c r="K858" s="1">
        <v>44712</v>
      </c>
      <c r="L858">
        <v>19.29</v>
      </c>
      <c r="M858" s="1">
        <v>44712</v>
      </c>
      <c r="N858">
        <v>21.52</v>
      </c>
      <c r="O858" s="1">
        <v>44712</v>
      </c>
      <c r="P858">
        <v>16.98</v>
      </c>
      <c r="Q858" s="1">
        <v>44712</v>
      </c>
      <c r="R858">
        <v>26.11</v>
      </c>
      <c r="S858" s="30">
        <v>44712</v>
      </c>
      <c r="T858" s="3">
        <v>10.5</v>
      </c>
      <c r="U858" s="1">
        <v>44712</v>
      </c>
      <c r="V858">
        <v>11.89</v>
      </c>
    </row>
    <row r="859" spans="1:22">
      <c r="A859" s="1">
        <v>44713</v>
      </c>
      <c r="B859">
        <v>28.04</v>
      </c>
      <c r="C859" s="1">
        <v>44713</v>
      </c>
      <c r="D859">
        <v>31.59</v>
      </c>
      <c r="E859" s="1">
        <v>44713</v>
      </c>
      <c r="F859">
        <v>64.650000000000006</v>
      </c>
      <c r="G859" s="1">
        <v>44713</v>
      </c>
      <c r="H859">
        <v>30.89</v>
      </c>
      <c r="I859" s="1">
        <v>44713</v>
      </c>
      <c r="J859">
        <v>29.69</v>
      </c>
      <c r="K859" s="1">
        <v>44713</v>
      </c>
      <c r="L859">
        <v>19.239999999999998</v>
      </c>
      <c r="M859" s="1">
        <v>44713</v>
      </c>
      <c r="N859">
        <v>21.39</v>
      </c>
      <c r="O859" s="1">
        <v>44713</v>
      </c>
      <c r="P859">
        <v>16.88</v>
      </c>
      <c r="Q859" s="1">
        <v>44713</v>
      </c>
      <c r="R859">
        <v>26.02</v>
      </c>
      <c r="S859" s="30">
        <v>44713</v>
      </c>
      <c r="T859" s="3">
        <v>10.45</v>
      </c>
      <c r="U859" s="1">
        <v>44713</v>
      </c>
      <c r="V859">
        <v>11.78</v>
      </c>
    </row>
    <row r="860" spans="1:22">
      <c r="A860" s="1">
        <v>44714</v>
      </c>
      <c r="B860">
        <v>27.99</v>
      </c>
      <c r="C860" s="1">
        <v>44714</v>
      </c>
      <c r="D860">
        <v>32.06</v>
      </c>
      <c r="E860" s="1">
        <v>44714</v>
      </c>
      <c r="F860">
        <v>65.39</v>
      </c>
      <c r="G860" s="1">
        <v>44714</v>
      </c>
      <c r="H860">
        <v>31.31</v>
      </c>
      <c r="I860" s="1">
        <v>44714</v>
      </c>
      <c r="J860">
        <v>29.98</v>
      </c>
      <c r="K860" s="1">
        <v>44714</v>
      </c>
      <c r="L860">
        <v>19.190000000000001</v>
      </c>
      <c r="M860" s="1">
        <v>44714</v>
      </c>
      <c r="N860">
        <v>21.41</v>
      </c>
      <c r="O860" s="1">
        <v>44714</v>
      </c>
      <c r="P860">
        <v>16.920000000000002</v>
      </c>
      <c r="Q860" s="1">
        <v>44714</v>
      </c>
      <c r="R860">
        <v>26</v>
      </c>
      <c r="S860" s="30">
        <v>44714</v>
      </c>
      <c r="T860" s="3">
        <v>10.43</v>
      </c>
      <c r="U860" s="1">
        <v>44714</v>
      </c>
      <c r="V860">
        <v>11.86</v>
      </c>
    </row>
    <row r="861" spans="1:22">
      <c r="A861" s="1">
        <v>44715</v>
      </c>
      <c r="B861">
        <v>27.87</v>
      </c>
      <c r="C861" s="1">
        <v>44715</v>
      </c>
      <c r="D861">
        <v>31.65</v>
      </c>
      <c r="E861" s="1">
        <v>44715</v>
      </c>
      <c r="F861">
        <v>64.319999999999993</v>
      </c>
      <c r="G861" s="1">
        <v>44715</v>
      </c>
      <c r="H861">
        <v>30.9</v>
      </c>
      <c r="I861" s="1">
        <v>44715</v>
      </c>
      <c r="J861">
        <v>29.55</v>
      </c>
      <c r="K861" s="1">
        <v>44715</v>
      </c>
      <c r="L861">
        <v>19.149999999999999</v>
      </c>
      <c r="M861" s="1">
        <v>44715</v>
      </c>
      <c r="N861">
        <v>21.34</v>
      </c>
      <c r="O861" s="1">
        <v>44715</v>
      </c>
      <c r="P861">
        <v>16.8</v>
      </c>
      <c r="Q861" s="1">
        <v>44715</v>
      </c>
      <c r="R861">
        <v>25.96</v>
      </c>
      <c r="S861" s="30">
        <v>44715</v>
      </c>
      <c r="T861" s="3">
        <v>10.39</v>
      </c>
      <c r="U861" s="1">
        <v>44715</v>
      </c>
      <c r="V861">
        <v>11.7</v>
      </c>
    </row>
    <row r="862" spans="1:22">
      <c r="A862" s="1">
        <v>44718</v>
      </c>
      <c r="B862">
        <v>27.64</v>
      </c>
      <c r="C862" s="1">
        <v>44718</v>
      </c>
      <c r="D862">
        <v>31.72</v>
      </c>
      <c r="E862" s="1">
        <v>44718</v>
      </c>
      <c r="F862">
        <v>64.55</v>
      </c>
      <c r="G862" s="1">
        <v>44718</v>
      </c>
      <c r="H862">
        <v>30.98</v>
      </c>
      <c r="I862" s="1">
        <v>44718</v>
      </c>
      <c r="J862">
        <v>29.69</v>
      </c>
      <c r="K862" s="1">
        <v>44718</v>
      </c>
      <c r="L862">
        <v>19.03</v>
      </c>
      <c r="M862" s="1">
        <v>44718</v>
      </c>
      <c r="N862">
        <v>21.2</v>
      </c>
      <c r="O862" s="1">
        <v>44718</v>
      </c>
      <c r="P862">
        <v>16.68</v>
      </c>
      <c r="Q862" s="1">
        <v>44718</v>
      </c>
      <c r="R862">
        <v>25.89</v>
      </c>
      <c r="S862" s="30">
        <v>44718</v>
      </c>
      <c r="T862" s="3">
        <v>10.3</v>
      </c>
      <c r="U862" s="1">
        <v>44718</v>
      </c>
      <c r="V862">
        <v>11.8</v>
      </c>
    </row>
    <row r="863" spans="1:22">
      <c r="A863" s="1">
        <v>44719</v>
      </c>
      <c r="B863">
        <v>27.58</v>
      </c>
      <c r="C863" s="1">
        <v>44719</v>
      </c>
      <c r="D863">
        <v>31.86</v>
      </c>
      <c r="E863" s="1">
        <v>44719</v>
      </c>
      <c r="F863">
        <v>64.900000000000006</v>
      </c>
      <c r="G863" s="1">
        <v>44719</v>
      </c>
      <c r="H863">
        <v>30.94</v>
      </c>
      <c r="I863" s="1">
        <v>44719</v>
      </c>
      <c r="J863">
        <v>29.66</v>
      </c>
      <c r="K863" s="1">
        <v>44719</v>
      </c>
      <c r="L863">
        <v>19.02</v>
      </c>
      <c r="M863" s="1">
        <v>44719</v>
      </c>
      <c r="N863">
        <v>21.32</v>
      </c>
      <c r="O863" s="1">
        <v>44719</v>
      </c>
      <c r="P863">
        <v>16.7</v>
      </c>
      <c r="Q863" s="1">
        <v>44719</v>
      </c>
      <c r="R863">
        <v>25.87</v>
      </c>
      <c r="S863" s="30">
        <v>44719</v>
      </c>
      <c r="T863" s="3">
        <v>10.29</v>
      </c>
      <c r="U863" s="1">
        <v>44719</v>
      </c>
      <c r="V863">
        <v>11.77</v>
      </c>
    </row>
    <row r="864" spans="1:22">
      <c r="A864" s="1">
        <v>44720</v>
      </c>
      <c r="B864">
        <v>27.46</v>
      </c>
      <c r="C864" s="1">
        <v>44720</v>
      </c>
      <c r="D864">
        <v>31.63</v>
      </c>
      <c r="E864" s="1">
        <v>44720</v>
      </c>
      <c r="F864">
        <v>64.31</v>
      </c>
      <c r="G864" s="1">
        <v>44720</v>
      </c>
      <c r="H864">
        <v>30.6</v>
      </c>
      <c r="I864" s="1">
        <v>44720</v>
      </c>
      <c r="J864">
        <v>29.8</v>
      </c>
      <c r="K864" s="1">
        <v>44720</v>
      </c>
      <c r="L864">
        <v>18.95</v>
      </c>
      <c r="M864" s="1">
        <v>44720</v>
      </c>
      <c r="N864">
        <v>21.2</v>
      </c>
      <c r="O864" s="1">
        <v>44720</v>
      </c>
      <c r="P864">
        <v>16.579999999999998</v>
      </c>
      <c r="Q864" s="1">
        <v>44720</v>
      </c>
      <c r="R864">
        <v>25.85</v>
      </c>
      <c r="S864" s="30">
        <v>44720</v>
      </c>
      <c r="T864" s="3">
        <v>10.24</v>
      </c>
      <c r="U864" s="1">
        <v>44720</v>
      </c>
      <c r="V864">
        <v>11.82</v>
      </c>
    </row>
    <row r="865" spans="1:22">
      <c r="A865" s="1">
        <v>44721</v>
      </c>
      <c r="B865">
        <v>27.55</v>
      </c>
      <c r="C865" s="1">
        <v>44721</v>
      </c>
      <c r="D865">
        <v>31.32</v>
      </c>
      <c r="E865" s="1">
        <v>44721</v>
      </c>
      <c r="F865">
        <v>65.5</v>
      </c>
      <c r="G865" s="1">
        <v>44721</v>
      </c>
      <c r="H865">
        <v>30.32</v>
      </c>
      <c r="I865" s="1">
        <v>44721</v>
      </c>
      <c r="J865">
        <v>29.46</v>
      </c>
      <c r="K865" s="1">
        <v>44721</v>
      </c>
      <c r="L865">
        <v>18.989999999999998</v>
      </c>
      <c r="M865" s="1">
        <v>44721</v>
      </c>
      <c r="N865">
        <v>21.04</v>
      </c>
      <c r="O865" s="1">
        <v>44721</v>
      </c>
      <c r="P865">
        <v>16.43</v>
      </c>
      <c r="Q865" s="1">
        <v>44721</v>
      </c>
      <c r="R865">
        <v>25.87</v>
      </c>
      <c r="S865" s="30">
        <v>44721</v>
      </c>
      <c r="T865" s="3">
        <v>10.26</v>
      </c>
      <c r="U865" s="1">
        <v>44721</v>
      </c>
      <c r="V865">
        <v>11.73</v>
      </c>
    </row>
    <row r="866" spans="1:22">
      <c r="A866" s="1">
        <v>44722</v>
      </c>
      <c r="B866">
        <v>27.31</v>
      </c>
      <c r="C866" s="1">
        <v>44722</v>
      </c>
      <c r="D866">
        <v>30.855499999999999</v>
      </c>
      <c r="E866" s="1">
        <v>44722</v>
      </c>
      <c r="F866">
        <v>62.04</v>
      </c>
      <c r="G866" s="1">
        <v>44722</v>
      </c>
      <c r="H866">
        <v>29.75</v>
      </c>
      <c r="I866" s="1">
        <v>44722</v>
      </c>
      <c r="J866">
        <v>29.4</v>
      </c>
      <c r="K866" s="1">
        <v>44722</v>
      </c>
      <c r="L866">
        <v>18.86</v>
      </c>
      <c r="M866" s="1">
        <v>44722</v>
      </c>
      <c r="N866">
        <v>20.82</v>
      </c>
      <c r="O866" s="1">
        <v>44722</v>
      </c>
      <c r="P866">
        <v>16.28</v>
      </c>
      <c r="Q866" s="1">
        <v>44722</v>
      </c>
      <c r="R866">
        <v>25.74</v>
      </c>
      <c r="S866" s="30">
        <v>44722</v>
      </c>
      <c r="T866" s="3">
        <v>10.19</v>
      </c>
      <c r="U866" s="1">
        <v>44722</v>
      </c>
      <c r="V866">
        <v>11.63</v>
      </c>
    </row>
    <row r="867" spans="1:22">
      <c r="A867" s="1">
        <v>44725</v>
      </c>
      <c r="B867">
        <v>26.99</v>
      </c>
      <c r="C867" s="1">
        <v>44725</v>
      </c>
      <c r="D867">
        <v>30.14</v>
      </c>
      <c r="E867" s="1">
        <v>44725</v>
      </c>
      <c r="F867">
        <v>60.16</v>
      </c>
      <c r="G867" s="1">
        <v>44725</v>
      </c>
      <c r="H867">
        <v>29.05</v>
      </c>
      <c r="I867" s="1">
        <v>44725</v>
      </c>
      <c r="J867">
        <v>28.57</v>
      </c>
      <c r="K867" s="1">
        <v>44725</v>
      </c>
      <c r="L867">
        <v>18.62</v>
      </c>
      <c r="M867" s="1">
        <v>44725</v>
      </c>
      <c r="N867">
        <v>20.34</v>
      </c>
      <c r="O867" s="1">
        <v>44725</v>
      </c>
      <c r="P867">
        <v>15.62</v>
      </c>
      <c r="Q867" s="1">
        <v>44725</v>
      </c>
      <c r="R867">
        <v>25.6</v>
      </c>
      <c r="S867" s="30">
        <v>44725</v>
      </c>
      <c r="T867" s="3">
        <v>10.08</v>
      </c>
      <c r="U867" s="1">
        <v>44725</v>
      </c>
      <c r="V867">
        <v>11.36</v>
      </c>
    </row>
    <row r="868" spans="1:22">
      <c r="A868" s="1">
        <v>44726</v>
      </c>
      <c r="B868">
        <v>26.78</v>
      </c>
      <c r="C868" s="1">
        <v>44726</v>
      </c>
      <c r="D868">
        <v>29.89</v>
      </c>
      <c r="E868" s="1">
        <v>44726</v>
      </c>
      <c r="F868">
        <v>60.27</v>
      </c>
      <c r="G868" s="1">
        <v>44726</v>
      </c>
      <c r="H868">
        <v>28.84</v>
      </c>
      <c r="I868" s="1">
        <v>44726</v>
      </c>
      <c r="J868">
        <v>29.11</v>
      </c>
      <c r="K868" s="1">
        <v>44726</v>
      </c>
      <c r="L868">
        <v>18.579999999999998</v>
      </c>
      <c r="M868" s="1">
        <v>44726</v>
      </c>
      <c r="N868">
        <v>20.239999999999998</v>
      </c>
      <c r="O868" s="1">
        <v>44726</v>
      </c>
      <c r="P868">
        <v>15.78</v>
      </c>
      <c r="Q868" s="1">
        <v>44726</v>
      </c>
      <c r="R868">
        <v>25.56</v>
      </c>
      <c r="S868" s="30">
        <v>44726</v>
      </c>
      <c r="T868" s="3">
        <v>10.02</v>
      </c>
      <c r="U868" s="1">
        <v>44726</v>
      </c>
      <c r="V868">
        <v>11.51</v>
      </c>
    </row>
    <row r="869" spans="1:22">
      <c r="A869" s="1">
        <v>44727</v>
      </c>
      <c r="B869">
        <v>27.03</v>
      </c>
      <c r="C869" s="1">
        <v>44727</v>
      </c>
      <c r="D869">
        <v>29.953399999999998</v>
      </c>
      <c r="E869" s="1">
        <v>44727</v>
      </c>
      <c r="F869">
        <v>60.88</v>
      </c>
      <c r="G869" s="1">
        <v>44727</v>
      </c>
      <c r="H869">
        <v>29.27</v>
      </c>
      <c r="I869" s="1">
        <v>44727</v>
      </c>
      <c r="J869">
        <v>29.35</v>
      </c>
      <c r="K869" s="1">
        <v>44727</v>
      </c>
      <c r="L869">
        <v>18.7</v>
      </c>
      <c r="M869" s="1">
        <v>44727</v>
      </c>
      <c r="N869">
        <v>20.57</v>
      </c>
      <c r="O869" s="1">
        <v>44727</v>
      </c>
      <c r="P869">
        <v>16.16</v>
      </c>
      <c r="Q869" s="1">
        <v>44727</v>
      </c>
      <c r="R869">
        <v>25.69</v>
      </c>
      <c r="S869" s="30">
        <v>44727</v>
      </c>
      <c r="T869" s="3">
        <v>10.09</v>
      </c>
      <c r="U869" s="1">
        <v>44727</v>
      </c>
      <c r="V869">
        <v>11.61</v>
      </c>
    </row>
    <row r="870" spans="1:22">
      <c r="A870" s="1">
        <v>44728</v>
      </c>
      <c r="B870">
        <v>27.13</v>
      </c>
      <c r="C870" s="1">
        <v>44728</v>
      </c>
      <c r="D870">
        <v>29.07</v>
      </c>
      <c r="E870" s="1">
        <v>44728</v>
      </c>
      <c r="F870">
        <v>59.14</v>
      </c>
      <c r="G870" s="1">
        <v>44728</v>
      </c>
      <c r="H870">
        <v>28.71</v>
      </c>
      <c r="I870" s="1">
        <v>44728</v>
      </c>
      <c r="J870">
        <v>28.55</v>
      </c>
      <c r="K870" s="1">
        <v>44728</v>
      </c>
      <c r="L870">
        <v>18.760000000000002</v>
      </c>
      <c r="M870" s="1">
        <v>44728</v>
      </c>
      <c r="N870">
        <v>20.57</v>
      </c>
      <c r="O870" s="1">
        <v>44728</v>
      </c>
      <c r="P870">
        <v>15.71</v>
      </c>
      <c r="Q870" s="1">
        <v>44728</v>
      </c>
      <c r="R870">
        <v>25.72</v>
      </c>
      <c r="S870" s="30">
        <v>44728</v>
      </c>
      <c r="T870" s="3">
        <v>10.130000000000001</v>
      </c>
      <c r="U870" s="1">
        <v>44728</v>
      </c>
      <c r="V870">
        <v>11.28</v>
      </c>
    </row>
    <row r="871" spans="1:22">
      <c r="A871" s="1">
        <v>44729</v>
      </c>
      <c r="B871">
        <v>27.17</v>
      </c>
      <c r="C871" s="1">
        <v>44729</v>
      </c>
      <c r="D871">
        <v>29.001999999999999</v>
      </c>
      <c r="E871" s="1">
        <v>44729</v>
      </c>
      <c r="F871">
        <v>59.65</v>
      </c>
      <c r="G871" s="1">
        <v>44729</v>
      </c>
      <c r="H871">
        <v>28.81</v>
      </c>
      <c r="I871" s="1">
        <v>44729</v>
      </c>
      <c r="J871">
        <v>28.88</v>
      </c>
      <c r="K871" s="1">
        <v>44729</v>
      </c>
      <c r="L871">
        <v>18.739999999999998</v>
      </c>
      <c r="M871" s="1">
        <v>44729</v>
      </c>
      <c r="N871">
        <v>20.62</v>
      </c>
      <c r="O871" s="1">
        <v>44729</v>
      </c>
      <c r="P871">
        <v>15.78</v>
      </c>
      <c r="Q871" s="1">
        <v>44729</v>
      </c>
      <c r="R871">
        <v>25.75</v>
      </c>
      <c r="S871" s="30">
        <v>44729</v>
      </c>
      <c r="T871" s="3">
        <v>10.130000000000001</v>
      </c>
      <c r="U871" s="1">
        <v>44729</v>
      </c>
      <c r="V871">
        <v>11.41</v>
      </c>
    </row>
    <row r="872" spans="1:22">
      <c r="A872" s="1">
        <v>44732</v>
      </c>
      <c r="B872">
        <v>27.1</v>
      </c>
      <c r="C872" s="1">
        <v>44732</v>
      </c>
      <c r="D872">
        <v>29.42</v>
      </c>
      <c r="E872" s="1">
        <v>44732</v>
      </c>
      <c r="F872">
        <v>60.2</v>
      </c>
      <c r="G872" s="1">
        <v>44732</v>
      </c>
      <c r="H872">
        <v>29.05</v>
      </c>
      <c r="I872" s="1">
        <v>44732</v>
      </c>
      <c r="J872">
        <v>28.77</v>
      </c>
      <c r="K872" s="1">
        <v>44732</v>
      </c>
      <c r="L872">
        <v>18.760000000000002</v>
      </c>
      <c r="M872" s="1">
        <v>44732</v>
      </c>
      <c r="N872">
        <v>20.78</v>
      </c>
      <c r="O872" s="1">
        <v>44732</v>
      </c>
      <c r="P872">
        <v>15.83</v>
      </c>
      <c r="Q872" s="1">
        <v>44732</v>
      </c>
      <c r="R872">
        <v>25.72</v>
      </c>
      <c r="S872" s="30">
        <v>44732</v>
      </c>
      <c r="T872" s="3">
        <v>10.11</v>
      </c>
      <c r="U872" s="1">
        <v>44732</v>
      </c>
      <c r="V872">
        <v>11.41</v>
      </c>
    </row>
    <row r="873" spans="1:22">
      <c r="A873" s="1">
        <v>44733</v>
      </c>
      <c r="B873">
        <v>26.98</v>
      </c>
      <c r="C873" s="1">
        <v>44733</v>
      </c>
      <c r="D873">
        <v>29.49</v>
      </c>
      <c r="E873" s="1">
        <v>44733</v>
      </c>
      <c r="F873">
        <v>60.59</v>
      </c>
      <c r="G873" s="1">
        <v>44733</v>
      </c>
      <c r="H873">
        <v>29</v>
      </c>
      <c r="I873" s="1">
        <v>44733</v>
      </c>
      <c r="J873">
        <v>29.074999999999999</v>
      </c>
      <c r="K873" s="1">
        <v>44733</v>
      </c>
      <c r="L873">
        <v>18.72</v>
      </c>
      <c r="M873" s="1">
        <v>44733</v>
      </c>
      <c r="N873">
        <v>20.41</v>
      </c>
      <c r="O873" s="1">
        <v>44733</v>
      </c>
      <c r="P873">
        <v>15.74</v>
      </c>
      <c r="Q873" s="1">
        <v>44733</v>
      </c>
      <c r="R873">
        <v>25.67</v>
      </c>
      <c r="S873" s="30">
        <v>44733</v>
      </c>
      <c r="T873" s="3">
        <v>10.07</v>
      </c>
      <c r="U873" s="1">
        <v>44733</v>
      </c>
      <c r="V873">
        <v>11.51</v>
      </c>
    </row>
    <row r="874" spans="1:22">
      <c r="A874" s="1">
        <v>44734</v>
      </c>
      <c r="B874">
        <v>27.12</v>
      </c>
      <c r="C874" s="1">
        <v>44734</v>
      </c>
      <c r="D874">
        <v>29.17</v>
      </c>
      <c r="E874" s="1">
        <v>44734</v>
      </c>
      <c r="F874">
        <v>60.8</v>
      </c>
      <c r="G874" s="1">
        <v>44734</v>
      </c>
      <c r="H874">
        <v>28.88</v>
      </c>
      <c r="I874" s="1">
        <v>44734</v>
      </c>
      <c r="J874">
        <v>28.59</v>
      </c>
      <c r="K874" s="1">
        <v>44734</v>
      </c>
      <c r="L874">
        <v>18.77</v>
      </c>
      <c r="M874" s="1">
        <v>44734</v>
      </c>
      <c r="N874">
        <v>20.55</v>
      </c>
      <c r="O874" s="1">
        <v>44734</v>
      </c>
      <c r="P874">
        <v>15.76</v>
      </c>
      <c r="Q874" s="1">
        <v>44734</v>
      </c>
      <c r="R874">
        <v>25.74</v>
      </c>
      <c r="S874" s="30">
        <v>44734</v>
      </c>
      <c r="T874" s="3">
        <v>10.119999999999999</v>
      </c>
      <c r="U874" s="1">
        <v>44734</v>
      </c>
      <c r="V874">
        <v>11.32</v>
      </c>
    </row>
    <row r="875" spans="1:22">
      <c r="A875" s="1">
        <v>44735</v>
      </c>
      <c r="B875">
        <v>27.36</v>
      </c>
      <c r="C875" s="1">
        <v>44735</v>
      </c>
      <c r="D875">
        <v>28.78</v>
      </c>
      <c r="E875" s="1">
        <v>44735</v>
      </c>
      <c r="F875">
        <v>61.4</v>
      </c>
      <c r="G875" s="1">
        <v>44735</v>
      </c>
      <c r="H875">
        <v>28.92</v>
      </c>
      <c r="I875" s="1">
        <v>44735</v>
      </c>
      <c r="J875">
        <v>28.79</v>
      </c>
      <c r="K875" s="1">
        <v>44735</v>
      </c>
      <c r="L875">
        <v>18.88</v>
      </c>
      <c r="M875" s="1">
        <v>44735</v>
      </c>
      <c r="N875">
        <v>20.72</v>
      </c>
      <c r="O875" s="1">
        <v>44735</v>
      </c>
      <c r="P875">
        <v>15.86</v>
      </c>
      <c r="Q875" s="1">
        <v>44735</v>
      </c>
      <c r="R875">
        <v>25.87</v>
      </c>
      <c r="S875" s="30">
        <v>44735</v>
      </c>
      <c r="T875" s="3">
        <v>10.199999999999999</v>
      </c>
      <c r="U875" s="1">
        <v>44735</v>
      </c>
      <c r="V875">
        <v>11.44</v>
      </c>
    </row>
    <row r="876" spans="1:22">
      <c r="A876" s="1">
        <v>44736</v>
      </c>
      <c r="B876">
        <v>27.26</v>
      </c>
      <c r="C876" s="1">
        <v>44736</v>
      </c>
      <c r="D876">
        <v>29.257000000000001</v>
      </c>
      <c r="E876" s="1">
        <v>44736</v>
      </c>
      <c r="F876">
        <v>62.48</v>
      </c>
      <c r="G876" s="1">
        <v>44736</v>
      </c>
      <c r="H876">
        <v>28.97</v>
      </c>
      <c r="I876" s="1">
        <v>44736</v>
      </c>
      <c r="J876">
        <v>29.08</v>
      </c>
      <c r="K876" s="1">
        <v>44736</v>
      </c>
      <c r="L876">
        <v>18.844999999999999</v>
      </c>
      <c r="M876" s="1">
        <v>44736</v>
      </c>
      <c r="N876">
        <v>20.71</v>
      </c>
      <c r="O876" s="1">
        <v>44736</v>
      </c>
      <c r="P876">
        <v>16.04</v>
      </c>
      <c r="Q876" s="1">
        <v>44736</v>
      </c>
      <c r="R876">
        <v>25.8</v>
      </c>
      <c r="S876" s="30">
        <v>44736</v>
      </c>
      <c r="T876" s="3">
        <v>10.18</v>
      </c>
      <c r="U876" s="1">
        <v>44736</v>
      </c>
      <c r="V876">
        <v>11.62</v>
      </c>
    </row>
    <row r="877" spans="1:22">
      <c r="A877" s="1">
        <v>44739</v>
      </c>
      <c r="B877">
        <v>27.15</v>
      </c>
      <c r="C877" s="1">
        <v>44739</v>
      </c>
      <c r="D877">
        <v>29.56</v>
      </c>
      <c r="E877" s="1">
        <v>44739</v>
      </c>
      <c r="F877">
        <v>62.24</v>
      </c>
      <c r="G877" s="1">
        <v>44739</v>
      </c>
      <c r="H877">
        <v>28.86</v>
      </c>
      <c r="I877" s="1">
        <v>44739</v>
      </c>
      <c r="J877">
        <v>29.04</v>
      </c>
      <c r="K877" s="1">
        <v>44739</v>
      </c>
      <c r="L877">
        <v>18.77</v>
      </c>
      <c r="M877" s="1">
        <v>44739</v>
      </c>
      <c r="N877">
        <v>20.5</v>
      </c>
      <c r="O877" s="1">
        <v>44739</v>
      </c>
      <c r="P877">
        <v>16.07</v>
      </c>
      <c r="Q877" s="1">
        <v>44739</v>
      </c>
      <c r="R877">
        <v>25.76</v>
      </c>
      <c r="S877" s="30">
        <v>44739</v>
      </c>
      <c r="T877" s="3">
        <v>10.14</v>
      </c>
      <c r="U877" s="1">
        <v>44739</v>
      </c>
      <c r="V877">
        <v>11.63</v>
      </c>
    </row>
    <row r="878" spans="1:22">
      <c r="A878" s="1">
        <v>44740</v>
      </c>
      <c r="B878">
        <v>27.2</v>
      </c>
      <c r="C878" s="1">
        <v>44740</v>
      </c>
      <c r="D878">
        <v>29.471900000000002</v>
      </c>
      <c r="E878" s="1">
        <v>44740</v>
      </c>
      <c r="F878">
        <v>60.97</v>
      </c>
      <c r="G878" s="1">
        <v>44740</v>
      </c>
      <c r="H878">
        <v>28.66</v>
      </c>
      <c r="I878" s="1">
        <v>44740</v>
      </c>
      <c r="J878">
        <v>28.91</v>
      </c>
      <c r="K878" s="1">
        <v>44740</v>
      </c>
      <c r="L878">
        <v>18.79</v>
      </c>
      <c r="M878" s="1">
        <v>44740</v>
      </c>
      <c r="N878">
        <v>20.5</v>
      </c>
      <c r="O878" s="1">
        <v>44740</v>
      </c>
      <c r="P878">
        <v>15.64</v>
      </c>
      <c r="Q878" s="1">
        <v>44740</v>
      </c>
      <c r="R878">
        <v>25.795999999999999</v>
      </c>
      <c r="S878" s="30">
        <v>44740</v>
      </c>
      <c r="T878" s="3">
        <v>10.16</v>
      </c>
      <c r="U878" s="1">
        <v>44740</v>
      </c>
      <c r="V878">
        <v>11.53</v>
      </c>
    </row>
    <row r="879" spans="1:22">
      <c r="A879" s="1">
        <v>44741</v>
      </c>
      <c r="B879">
        <v>27.35</v>
      </c>
      <c r="C879" s="1">
        <v>44741</v>
      </c>
      <c r="D879">
        <v>29.32</v>
      </c>
      <c r="E879" s="1">
        <v>44741</v>
      </c>
      <c r="F879">
        <v>61.02</v>
      </c>
      <c r="G879" s="1">
        <v>44741</v>
      </c>
      <c r="H879">
        <v>28.57</v>
      </c>
      <c r="I879" s="1">
        <v>44741</v>
      </c>
      <c r="J879">
        <v>28.81</v>
      </c>
      <c r="K879" s="1">
        <v>44741</v>
      </c>
      <c r="L879">
        <v>18.89</v>
      </c>
      <c r="M879" s="1">
        <v>44741</v>
      </c>
      <c r="N879">
        <v>20.63</v>
      </c>
      <c r="O879" s="1">
        <v>44741</v>
      </c>
      <c r="P879">
        <v>15.61</v>
      </c>
      <c r="Q879" s="1">
        <v>44741</v>
      </c>
      <c r="R879">
        <v>25.81</v>
      </c>
      <c r="S879" s="30">
        <v>44741</v>
      </c>
      <c r="T879" s="3">
        <v>10.210000000000001</v>
      </c>
      <c r="U879" s="1">
        <v>44741</v>
      </c>
      <c r="V879">
        <v>11.49</v>
      </c>
    </row>
    <row r="880" spans="1:22">
      <c r="A880" s="1">
        <v>44742</v>
      </c>
      <c r="B880">
        <v>27.47</v>
      </c>
      <c r="C880" s="1">
        <v>44742</v>
      </c>
      <c r="D880">
        <v>28.95</v>
      </c>
      <c r="E880" s="1">
        <v>44742</v>
      </c>
      <c r="F880">
        <v>60.34</v>
      </c>
      <c r="G880" s="1">
        <v>44742</v>
      </c>
      <c r="H880">
        <v>28.4</v>
      </c>
      <c r="I880" s="1">
        <v>44742</v>
      </c>
      <c r="J880">
        <v>28.56</v>
      </c>
      <c r="K880" s="1">
        <v>44742</v>
      </c>
      <c r="L880">
        <v>18.88</v>
      </c>
      <c r="M880" s="1">
        <v>44742</v>
      </c>
      <c r="N880">
        <v>20.7</v>
      </c>
      <c r="O880" s="1">
        <v>44742</v>
      </c>
      <c r="P880">
        <v>15.74</v>
      </c>
      <c r="Q880" s="1">
        <v>44742</v>
      </c>
      <c r="R880">
        <v>25.85</v>
      </c>
      <c r="S880" s="30">
        <v>44742</v>
      </c>
      <c r="T880" s="3">
        <v>10.25</v>
      </c>
      <c r="U880" s="1">
        <v>44742</v>
      </c>
      <c r="V880">
        <v>11.38</v>
      </c>
    </row>
    <row r="881" spans="1:22">
      <c r="A881" s="1">
        <v>44746</v>
      </c>
      <c r="B881">
        <v>27.57</v>
      </c>
      <c r="C881" s="1">
        <v>44746</v>
      </c>
      <c r="D881">
        <v>29.239100000000001</v>
      </c>
      <c r="E881" s="1">
        <v>44746</v>
      </c>
      <c r="F881">
        <v>60.97</v>
      </c>
      <c r="G881" s="1">
        <v>44746</v>
      </c>
      <c r="H881">
        <v>28.56</v>
      </c>
      <c r="I881" s="1">
        <v>44746</v>
      </c>
      <c r="J881">
        <v>28.7</v>
      </c>
      <c r="K881" s="1">
        <v>44746</v>
      </c>
      <c r="L881">
        <v>18.989999999999998</v>
      </c>
      <c r="M881" s="1">
        <v>44746</v>
      </c>
      <c r="N881">
        <v>20.8</v>
      </c>
      <c r="O881" s="1">
        <v>44746</v>
      </c>
      <c r="P881">
        <v>15.7</v>
      </c>
      <c r="Q881" s="1">
        <v>44746</v>
      </c>
      <c r="R881">
        <v>25.9</v>
      </c>
      <c r="S881" s="30">
        <v>44746</v>
      </c>
      <c r="T881" s="3">
        <v>10.29</v>
      </c>
      <c r="U881" s="1">
        <v>44746</v>
      </c>
      <c r="V881">
        <v>11.26</v>
      </c>
    </row>
    <row r="882" spans="1:22">
      <c r="A882" s="1">
        <v>44747</v>
      </c>
      <c r="B882">
        <v>27.74</v>
      </c>
      <c r="C882" s="1">
        <v>44747</v>
      </c>
      <c r="D882">
        <v>29.031700000000001</v>
      </c>
      <c r="E882" s="1">
        <v>44747</v>
      </c>
      <c r="F882">
        <v>61.91</v>
      </c>
      <c r="G882" s="1">
        <v>44747</v>
      </c>
      <c r="H882">
        <v>28.19</v>
      </c>
      <c r="I882" s="1">
        <v>44747</v>
      </c>
      <c r="J882">
        <v>28.51</v>
      </c>
      <c r="K882" s="1">
        <v>44747</v>
      </c>
      <c r="L882">
        <v>19.05</v>
      </c>
      <c r="M882" s="1">
        <v>44747</v>
      </c>
      <c r="N882">
        <v>20.954999999999998</v>
      </c>
      <c r="O882" s="1">
        <v>44747</v>
      </c>
      <c r="P882">
        <v>15.76</v>
      </c>
      <c r="Q882" s="1">
        <v>44747</v>
      </c>
      <c r="R882">
        <v>25.95</v>
      </c>
      <c r="S882" s="30">
        <v>44747</v>
      </c>
      <c r="T882" s="3">
        <v>10.35</v>
      </c>
      <c r="U882" s="1">
        <v>44747</v>
      </c>
      <c r="V882">
        <v>11.47</v>
      </c>
    </row>
    <row r="883" spans="1:22">
      <c r="A883" s="1">
        <v>44748</v>
      </c>
      <c r="B883">
        <v>27.55</v>
      </c>
      <c r="C883" s="1">
        <v>44748</v>
      </c>
      <c r="D883">
        <v>28.9</v>
      </c>
      <c r="E883" s="1">
        <v>44748</v>
      </c>
      <c r="F883">
        <v>62.16</v>
      </c>
      <c r="G883" s="1">
        <v>44748</v>
      </c>
      <c r="H883">
        <v>28.24</v>
      </c>
      <c r="I883" s="1">
        <v>44748</v>
      </c>
      <c r="J883">
        <v>28.43</v>
      </c>
      <c r="K883" s="1">
        <v>44748</v>
      </c>
      <c r="L883">
        <v>19</v>
      </c>
      <c r="M883" s="1">
        <v>44748</v>
      </c>
      <c r="N883">
        <v>20.83</v>
      </c>
      <c r="O883" s="1">
        <v>44748</v>
      </c>
      <c r="P883">
        <v>15.71</v>
      </c>
      <c r="Q883" s="1">
        <v>44748</v>
      </c>
      <c r="R883">
        <v>25.88</v>
      </c>
      <c r="S883" s="30">
        <v>44748</v>
      </c>
      <c r="T883" s="3">
        <v>10.29</v>
      </c>
      <c r="U883" s="1">
        <v>44748</v>
      </c>
      <c r="V883">
        <v>11.37</v>
      </c>
    </row>
    <row r="884" spans="1:22">
      <c r="A884" s="1">
        <v>44749</v>
      </c>
      <c r="B884">
        <v>27.48</v>
      </c>
      <c r="C884" s="1">
        <v>44749</v>
      </c>
      <c r="D884">
        <v>29.3156</v>
      </c>
      <c r="E884" s="1">
        <v>44749</v>
      </c>
      <c r="F884">
        <v>62.76</v>
      </c>
      <c r="G884" s="1">
        <v>44749</v>
      </c>
      <c r="H884">
        <v>28.46</v>
      </c>
      <c r="I884" s="1">
        <v>44749</v>
      </c>
      <c r="J884">
        <v>28.85</v>
      </c>
      <c r="K884" s="1">
        <v>44749</v>
      </c>
      <c r="L884">
        <v>18.989999999999998</v>
      </c>
      <c r="M884" s="1">
        <v>44749</v>
      </c>
      <c r="N884">
        <v>20.85</v>
      </c>
      <c r="O884" s="1">
        <v>44749</v>
      </c>
      <c r="P884">
        <v>15.97</v>
      </c>
      <c r="Q884" s="1">
        <v>44749</v>
      </c>
      <c r="R884">
        <v>25.83</v>
      </c>
      <c r="S884" s="30">
        <v>44749</v>
      </c>
      <c r="T884" s="3">
        <v>10.26</v>
      </c>
      <c r="U884" s="1">
        <v>44749</v>
      </c>
      <c r="V884">
        <v>11.52</v>
      </c>
    </row>
    <row r="885" spans="1:22">
      <c r="A885" s="1">
        <v>44750</v>
      </c>
      <c r="B885">
        <v>27.42</v>
      </c>
      <c r="C885" s="1">
        <v>44750</v>
      </c>
      <c r="D885">
        <v>29.261099999999999</v>
      </c>
      <c r="E885" s="1">
        <v>44750</v>
      </c>
      <c r="F885">
        <v>62.62</v>
      </c>
      <c r="G885" s="1">
        <v>44750</v>
      </c>
      <c r="H885">
        <v>28.48</v>
      </c>
      <c r="I885" s="1">
        <v>44750</v>
      </c>
      <c r="J885">
        <v>28.77</v>
      </c>
      <c r="K885" s="1">
        <v>44750</v>
      </c>
      <c r="L885">
        <v>18.88</v>
      </c>
      <c r="M885" s="1">
        <v>44750</v>
      </c>
      <c r="N885">
        <v>20.81</v>
      </c>
      <c r="O885" s="1">
        <v>44750</v>
      </c>
      <c r="P885">
        <v>16.07</v>
      </c>
      <c r="Q885" s="1">
        <v>44750</v>
      </c>
      <c r="R885">
        <v>25.79</v>
      </c>
      <c r="S885" s="30">
        <v>44750</v>
      </c>
      <c r="T885" s="3">
        <v>10.220000000000001</v>
      </c>
      <c r="U885" s="1">
        <v>44750</v>
      </c>
      <c r="V885">
        <v>11.5</v>
      </c>
    </row>
    <row r="886" spans="1:22">
      <c r="A886" s="1">
        <v>44753</v>
      </c>
      <c r="B886">
        <v>27.47</v>
      </c>
      <c r="C886" s="1">
        <v>44753</v>
      </c>
      <c r="D886">
        <v>28.96</v>
      </c>
      <c r="E886" s="1">
        <v>44753</v>
      </c>
      <c r="F886">
        <v>62.13</v>
      </c>
      <c r="G886" s="1">
        <v>44753</v>
      </c>
      <c r="H886">
        <v>28.3</v>
      </c>
      <c r="I886" s="1">
        <v>44753</v>
      </c>
      <c r="J886">
        <v>28.12</v>
      </c>
      <c r="K886" s="1">
        <v>44753</v>
      </c>
      <c r="L886">
        <v>18.96</v>
      </c>
      <c r="M886" s="1">
        <v>44753</v>
      </c>
      <c r="N886">
        <v>20.88</v>
      </c>
      <c r="O886" s="1">
        <v>44753</v>
      </c>
      <c r="P886">
        <v>15.96</v>
      </c>
      <c r="Q886" s="1">
        <v>44753</v>
      </c>
      <c r="R886">
        <v>25.83</v>
      </c>
      <c r="S886" s="30">
        <v>44753</v>
      </c>
      <c r="T886" s="3">
        <v>10.25</v>
      </c>
      <c r="U886" s="1">
        <v>44753</v>
      </c>
      <c r="V886">
        <v>11.26</v>
      </c>
    </row>
    <row r="887" spans="1:22">
      <c r="A887" s="1">
        <v>44754</v>
      </c>
      <c r="B887">
        <v>27.59</v>
      </c>
      <c r="C887" s="1">
        <v>44754</v>
      </c>
      <c r="D887">
        <v>28.76</v>
      </c>
      <c r="E887" s="1">
        <v>44754</v>
      </c>
      <c r="F887">
        <v>61.64</v>
      </c>
      <c r="G887" s="1">
        <v>44754</v>
      </c>
      <c r="H887">
        <v>28.12</v>
      </c>
      <c r="I887" s="1">
        <v>44754</v>
      </c>
      <c r="J887">
        <v>28.05</v>
      </c>
      <c r="K887" s="1">
        <v>44754</v>
      </c>
      <c r="L887">
        <v>18.98</v>
      </c>
      <c r="M887" s="1">
        <v>44754</v>
      </c>
      <c r="N887">
        <v>20.92</v>
      </c>
      <c r="O887" s="1">
        <v>44754</v>
      </c>
      <c r="P887">
        <v>16.02</v>
      </c>
      <c r="Q887" s="1">
        <v>44754</v>
      </c>
      <c r="R887">
        <v>25.86</v>
      </c>
      <c r="S887" s="30">
        <v>44754</v>
      </c>
      <c r="T887" s="3">
        <v>10.29</v>
      </c>
      <c r="U887" s="1">
        <v>44754</v>
      </c>
      <c r="V887">
        <v>11.16</v>
      </c>
    </row>
    <row r="888" spans="1:22">
      <c r="A888" s="1">
        <v>44755</v>
      </c>
      <c r="B888">
        <v>27.64</v>
      </c>
      <c r="C888" s="1">
        <v>44755</v>
      </c>
      <c r="D888">
        <v>28.656199999999998</v>
      </c>
      <c r="E888" s="1">
        <v>44755</v>
      </c>
      <c r="F888">
        <v>61.14</v>
      </c>
      <c r="G888" s="1">
        <v>44755</v>
      </c>
      <c r="H888">
        <v>28.07</v>
      </c>
      <c r="I888" s="1">
        <v>44755</v>
      </c>
      <c r="J888">
        <v>27.87</v>
      </c>
      <c r="K888" s="1">
        <v>44755</v>
      </c>
      <c r="L888">
        <v>19.04</v>
      </c>
      <c r="M888" s="1">
        <v>44755</v>
      </c>
      <c r="N888">
        <v>21.05</v>
      </c>
      <c r="O888" s="1">
        <v>44755</v>
      </c>
      <c r="P888">
        <v>16.04</v>
      </c>
      <c r="Q888" s="1">
        <v>44755</v>
      </c>
      <c r="R888">
        <v>25.8</v>
      </c>
      <c r="S888" s="30">
        <v>44755</v>
      </c>
      <c r="T888" s="3">
        <v>10.31</v>
      </c>
      <c r="U888" s="1">
        <v>44755</v>
      </c>
      <c r="V888">
        <v>11.15</v>
      </c>
    </row>
    <row r="889" spans="1:22">
      <c r="A889" s="1">
        <v>44756</v>
      </c>
      <c r="B889">
        <v>27.61</v>
      </c>
      <c r="C889" s="1">
        <v>44756</v>
      </c>
      <c r="D889">
        <v>28.2</v>
      </c>
      <c r="E889" s="1">
        <v>44756</v>
      </c>
      <c r="F889">
        <v>61.57</v>
      </c>
      <c r="G889" s="1">
        <v>44756</v>
      </c>
      <c r="H889">
        <v>27.934999999999999</v>
      </c>
      <c r="I889" s="1">
        <v>44756</v>
      </c>
      <c r="J889">
        <v>27.92</v>
      </c>
      <c r="K889" s="1">
        <v>44756</v>
      </c>
      <c r="L889">
        <v>19.03</v>
      </c>
      <c r="M889" s="1">
        <v>44756</v>
      </c>
      <c r="N889">
        <v>20.91</v>
      </c>
      <c r="O889" s="1">
        <v>44756</v>
      </c>
      <c r="P889">
        <v>15.96</v>
      </c>
      <c r="Q889" s="1">
        <v>44756</v>
      </c>
      <c r="R889">
        <v>25.81</v>
      </c>
      <c r="S889" s="30">
        <v>44756</v>
      </c>
      <c r="T889" s="3">
        <v>10.31</v>
      </c>
      <c r="U889" s="1">
        <v>44756</v>
      </c>
      <c r="V889">
        <v>11.21</v>
      </c>
    </row>
    <row r="890" spans="1:22">
      <c r="A890" s="1">
        <v>44757</v>
      </c>
      <c r="B890">
        <v>27.71</v>
      </c>
      <c r="C890" s="1">
        <v>44757</v>
      </c>
      <c r="D890">
        <v>28.26</v>
      </c>
      <c r="E890" s="1">
        <v>44757</v>
      </c>
      <c r="F890">
        <v>62.34</v>
      </c>
      <c r="G890" s="1">
        <v>44757</v>
      </c>
      <c r="H890">
        <v>28.2</v>
      </c>
      <c r="I890" s="1">
        <v>44757</v>
      </c>
      <c r="J890">
        <v>27.9</v>
      </c>
      <c r="K890" s="1">
        <v>44757</v>
      </c>
      <c r="L890">
        <v>19.14</v>
      </c>
      <c r="M890" s="1">
        <v>44757</v>
      </c>
      <c r="N890">
        <v>21.08</v>
      </c>
      <c r="O890" s="1">
        <v>44757</v>
      </c>
      <c r="P890">
        <v>16.13</v>
      </c>
      <c r="Q890" s="1">
        <v>44757</v>
      </c>
      <c r="R890">
        <v>25.88</v>
      </c>
      <c r="S890" s="30">
        <v>44757</v>
      </c>
      <c r="T890" s="3">
        <v>10.35</v>
      </c>
      <c r="U890" s="1">
        <v>44757</v>
      </c>
      <c r="V890">
        <v>11.22</v>
      </c>
    </row>
    <row r="891" spans="1:22">
      <c r="A891" s="1">
        <v>44760</v>
      </c>
      <c r="B891">
        <v>27.71</v>
      </c>
      <c r="C891" s="1">
        <v>44760</v>
      </c>
      <c r="D891">
        <v>28.51</v>
      </c>
      <c r="E891" s="1">
        <v>44760</v>
      </c>
      <c r="F891">
        <v>61.67</v>
      </c>
      <c r="G891" s="1">
        <v>44760</v>
      </c>
      <c r="H891">
        <v>28.22</v>
      </c>
      <c r="I891" s="1">
        <v>44760</v>
      </c>
      <c r="J891">
        <v>27.98</v>
      </c>
      <c r="K891" s="1">
        <v>44760</v>
      </c>
      <c r="L891">
        <v>19.149999999999999</v>
      </c>
      <c r="M891" s="1">
        <v>44760</v>
      </c>
      <c r="N891">
        <v>20.95</v>
      </c>
      <c r="O891" s="1">
        <v>44760</v>
      </c>
      <c r="P891">
        <v>16.100000000000001</v>
      </c>
      <c r="Q891" s="1">
        <v>44760</v>
      </c>
      <c r="R891">
        <v>25.88</v>
      </c>
      <c r="S891" s="30">
        <v>44760</v>
      </c>
      <c r="T891" s="3">
        <v>10.34</v>
      </c>
      <c r="U891" s="1">
        <v>44760</v>
      </c>
      <c r="V891">
        <v>11.2</v>
      </c>
    </row>
    <row r="892" spans="1:22">
      <c r="A892" s="1">
        <v>44761</v>
      </c>
      <c r="B892">
        <v>27.73</v>
      </c>
      <c r="C892" s="1">
        <v>44761</v>
      </c>
      <c r="D892">
        <v>29.012699999999999</v>
      </c>
      <c r="E892" s="1">
        <v>44761</v>
      </c>
      <c r="F892">
        <v>62.81</v>
      </c>
      <c r="G892" s="1">
        <v>44761</v>
      </c>
      <c r="H892">
        <v>28.74</v>
      </c>
      <c r="I892" s="1">
        <v>44761</v>
      </c>
      <c r="J892">
        <v>28.17</v>
      </c>
      <c r="K892" s="1">
        <v>44761</v>
      </c>
      <c r="L892">
        <v>19.13</v>
      </c>
      <c r="M892" s="1">
        <v>44761</v>
      </c>
      <c r="N892">
        <v>21</v>
      </c>
      <c r="O892" s="1">
        <v>44761</v>
      </c>
      <c r="P892">
        <v>16.34</v>
      </c>
      <c r="Q892" s="1">
        <v>44761</v>
      </c>
      <c r="R892">
        <v>25.84</v>
      </c>
      <c r="S892" s="30">
        <v>44761</v>
      </c>
      <c r="T892" s="3">
        <v>10.33</v>
      </c>
      <c r="U892" s="1">
        <v>44761</v>
      </c>
      <c r="V892">
        <v>11.29</v>
      </c>
    </row>
    <row r="893" spans="1:22">
      <c r="A893" s="1">
        <v>44762</v>
      </c>
      <c r="B893">
        <v>27.71</v>
      </c>
      <c r="C893" s="1">
        <v>44762</v>
      </c>
      <c r="D893">
        <v>29.12</v>
      </c>
      <c r="E893" s="1">
        <v>44762</v>
      </c>
      <c r="F893">
        <v>63.26</v>
      </c>
      <c r="G893" s="1">
        <v>44762</v>
      </c>
      <c r="H893">
        <v>28.58</v>
      </c>
      <c r="I893" s="1">
        <v>44762</v>
      </c>
      <c r="J893">
        <v>28.11</v>
      </c>
      <c r="K893" s="1">
        <v>44762</v>
      </c>
      <c r="L893">
        <v>19.100000000000001</v>
      </c>
      <c r="M893" s="1">
        <v>44762</v>
      </c>
      <c r="N893">
        <v>20.98</v>
      </c>
      <c r="O893" s="1">
        <v>44762</v>
      </c>
      <c r="P893">
        <v>16.29</v>
      </c>
      <c r="Q893" s="1">
        <v>44762</v>
      </c>
      <c r="R893">
        <v>25.84</v>
      </c>
      <c r="S893" s="30">
        <v>44762</v>
      </c>
      <c r="T893" s="3">
        <v>10.32</v>
      </c>
      <c r="U893" s="1">
        <v>44762</v>
      </c>
      <c r="V893">
        <v>11.28</v>
      </c>
    </row>
    <row r="894" spans="1:22">
      <c r="A894" s="1">
        <v>44763</v>
      </c>
      <c r="B894">
        <v>28</v>
      </c>
      <c r="C894" s="1">
        <v>44763</v>
      </c>
      <c r="D894">
        <v>29.21</v>
      </c>
      <c r="E894" s="1">
        <v>44763</v>
      </c>
      <c r="F894">
        <v>63.85</v>
      </c>
      <c r="G894" s="1">
        <v>44763</v>
      </c>
      <c r="H894">
        <v>28.93</v>
      </c>
      <c r="I894" s="1">
        <v>44763</v>
      </c>
      <c r="J894">
        <v>28.44</v>
      </c>
      <c r="K894" s="1">
        <v>44763</v>
      </c>
      <c r="L894">
        <v>19.25</v>
      </c>
      <c r="M894" s="1">
        <v>44763</v>
      </c>
      <c r="N894">
        <v>21.23</v>
      </c>
      <c r="O894" s="1">
        <v>44763</v>
      </c>
      <c r="P894">
        <v>16.440000000000001</v>
      </c>
      <c r="Q894" s="1">
        <v>44763</v>
      </c>
      <c r="R894">
        <v>25.95</v>
      </c>
      <c r="S894" s="30">
        <v>44763</v>
      </c>
      <c r="T894" s="3">
        <v>10.43</v>
      </c>
      <c r="U894" s="1">
        <v>44763</v>
      </c>
      <c r="V894">
        <v>11.36</v>
      </c>
    </row>
    <row r="895" spans="1:22">
      <c r="A895" s="1">
        <v>44764</v>
      </c>
      <c r="B895">
        <v>28.22</v>
      </c>
      <c r="C895" s="1">
        <v>44764</v>
      </c>
      <c r="D895">
        <v>29.1</v>
      </c>
      <c r="E895" s="1">
        <v>44764</v>
      </c>
      <c r="F895">
        <v>63.47</v>
      </c>
      <c r="G895" s="1">
        <v>44764</v>
      </c>
      <c r="H895">
        <v>28.95</v>
      </c>
      <c r="I895" s="1">
        <v>44764</v>
      </c>
      <c r="J895">
        <v>28.23</v>
      </c>
      <c r="K895" s="1">
        <v>44764</v>
      </c>
      <c r="L895">
        <v>19.41</v>
      </c>
      <c r="M895" s="1">
        <v>44764</v>
      </c>
      <c r="N895">
        <v>21.41</v>
      </c>
      <c r="O895" s="1">
        <v>44764</v>
      </c>
      <c r="P895">
        <v>16.5</v>
      </c>
      <c r="Q895" s="1">
        <v>44764</v>
      </c>
      <c r="R895">
        <v>26.03</v>
      </c>
      <c r="S895" s="30">
        <v>44764</v>
      </c>
      <c r="T895" s="3">
        <v>10.52</v>
      </c>
      <c r="U895" s="1">
        <v>44764</v>
      </c>
      <c r="V895">
        <v>11.3</v>
      </c>
    </row>
    <row r="896" spans="1:22">
      <c r="A896" s="1">
        <v>44767</v>
      </c>
      <c r="B896">
        <v>28.1</v>
      </c>
      <c r="C896" s="1">
        <v>44767</v>
      </c>
      <c r="D896">
        <v>29.302499999999998</v>
      </c>
      <c r="E896" s="1">
        <v>44767</v>
      </c>
      <c r="F896">
        <v>63.12</v>
      </c>
      <c r="G896" s="1">
        <v>44767</v>
      </c>
      <c r="H896">
        <v>28.97</v>
      </c>
      <c r="I896" s="1">
        <v>44767</v>
      </c>
      <c r="J896">
        <v>28.17</v>
      </c>
      <c r="K896" s="1">
        <v>44767</v>
      </c>
      <c r="L896">
        <v>19.3</v>
      </c>
      <c r="M896" s="1">
        <v>44767</v>
      </c>
      <c r="N896">
        <v>21.22</v>
      </c>
      <c r="O896" s="1">
        <v>44767</v>
      </c>
      <c r="P896">
        <v>16.440000000000001</v>
      </c>
      <c r="Q896" s="1">
        <v>44767</v>
      </c>
      <c r="R896">
        <v>25.97</v>
      </c>
      <c r="S896" s="30">
        <v>44767</v>
      </c>
      <c r="T896" s="3">
        <v>10.49</v>
      </c>
      <c r="U896" s="1">
        <v>44767</v>
      </c>
      <c r="V896">
        <v>11.25</v>
      </c>
    </row>
    <row r="897" spans="1:22">
      <c r="A897" s="1">
        <v>44768</v>
      </c>
      <c r="B897">
        <v>28.17</v>
      </c>
      <c r="C897" s="1">
        <v>44768</v>
      </c>
      <c r="D897">
        <v>29.1</v>
      </c>
      <c r="E897" s="1">
        <v>44768</v>
      </c>
      <c r="F897">
        <v>62.68</v>
      </c>
      <c r="G897" s="1">
        <v>44768</v>
      </c>
      <c r="H897">
        <v>28.69</v>
      </c>
      <c r="I897" s="1">
        <v>44768</v>
      </c>
      <c r="J897">
        <v>28.05</v>
      </c>
      <c r="K897" s="1">
        <v>44768</v>
      </c>
      <c r="L897">
        <v>19.329999999999998</v>
      </c>
      <c r="M897" s="1">
        <v>44768</v>
      </c>
      <c r="N897">
        <v>21.21</v>
      </c>
      <c r="O897" s="1">
        <v>44768</v>
      </c>
      <c r="P897">
        <v>16.28</v>
      </c>
      <c r="Q897" s="1">
        <v>44768</v>
      </c>
      <c r="R897">
        <v>25.97</v>
      </c>
      <c r="S897" s="30">
        <v>44768</v>
      </c>
      <c r="T897" s="3">
        <v>10.52</v>
      </c>
      <c r="U897" s="1">
        <v>44768</v>
      </c>
      <c r="V897">
        <v>11.21</v>
      </c>
    </row>
    <row r="898" spans="1:22">
      <c r="A898" s="1">
        <v>44769</v>
      </c>
      <c r="B898">
        <v>28.2</v>
      </c>
      <c r="C898" s="1">
        <v>44769</v>
      </c>
      <c r="D898">
        <v>29.532</v>
      </c>
      <c r="E898" s="1">
        <v>44769</v>
      </c>
      <c r="F898">
        <v>63.61</v>
      </c>
      <c r="G898" s="1">
        <v>44769</v>
      </c>
      <c r="H898">
        <v>29.17</v>
      </c>
      <c r="I898" s="1">
        <v>44769</v>
      </c>
      <c r="J898">
        <v>28.39</v>
      </c>
      <c r="K898" s="1">
        <v>44769</v>
      </c>
      <c r="L898">
        <v>19.38</v>
      </c>
      <c r="M898" s="1">
        <v>44769</v>
      </c>
      <c r="N898">
        <v>21.31</v>
      </c>
      <c r="O898" s="1">
        <v>44769</v>
      </c>
      <c r="P898">
        <v>16.350000000000001</v>
      </c>
      <c r="Q898" s="1">
        <v>44769</v>
      </c>
      <c r="R898">
        <v>25.98</v>
      </c>
      <c r="S898" s="30">
        <v>44769</v>
      </c>
      <c r="T898" s="3">
        <v>10.54</v>
      </c>
      <c r="U898" s="1">
        <v>44769</v>
      </c>
      <c r="V898">
        <v>11.37</v>
      </c>
    </row>
    <row r="899" spans="1:22">
      <c r="A899" s="1">
        <v>44770</v>
      </c>
      <c r="B899">
        <v>28.51</v>
      </c>
      <c r="C899" s="1">
        <v>44770</v>
      </c>
      <c r="D899">
        <v>29.78</v>
      </c>
      <c r="E899" s="1">
        <v>44770</v>
      </c>
      <c r="F899">
        <v>64.78</v>
      </c>
      <c r="G899" s="1">
        <v>44770</v>
      </c>
      <c r="H899">
        <v>29.38</v>
      </c>
      <c r="I899" s="1">
        <v>44770</v>
      </c>
      <c r="J899">
        <v>28.54</v>
      </c>
      <c r="K899" s="1">
        <v>44770</v>
      </c>
      <c r="L899">
        <v>19.53</v>
      </c>
      <c r="M899" s="1">
        <v>44770</v>
      </c>
      <c r="N899">
        <v>21.49</v>
      </c>
      <c r="O899" s="1">
        <v>44770</v>
      </c>
      <c r="P899">
        <v>16.64</v>
      </c>
      <c r="Q899" s="1">
        <v>44770</v>
      </c>
      <c r="R899">
        <v>26.1</v>
      </c>
      <c r="S899" s="30">
        <v>44770</v>
      </c>
      <c r="T899" s="3">
        <v>10.64</v>
      </c>
      <c r="U899" s="1">
        <v>44770</v>
      </c>
      <c r="V899">
        <v>11.43</v>
      </c>
    </row>
    <row r="900" spans="1:22">
      <c r="A900" s="1">
        <v>44771</v>
      </c>
      <c r="B900">
        <v>28.5</v>
      </c>
      <c r="C900" s="1">
        <v>44771</v>
      </c>
      <c r="D900">
        <v>30.11</v>
      </c>
      <c r="E900" s="1">
        <v>44771</v>
      </c>
      <c r="F900">
        <v>65.650000000000006</v>
      </c>
      <c r="G900" s="1">
        <v>44771</v>
      </c>
      <c r="H900">
        <v>29.74</v>
      </c>
      <c r="I900" s="1">
        <v>44771</v>
      </c>
      <c r="J900">
        <v>28.38</v>
      </c>
      <c r="K900" s="1">
        <v>44771</v>
      </c>
      <c r="L900">
        <v>19.91</v>
      </c>
      <c r="M900" s="1">
        <v>44771</v>
      </c>
      <c r="N900">
        <v>21.56</v>
      </c>
      <c r="O900" s="1">
        <v>44771</v>
      </c>
      <c r="P900">
        <v>16.78</v>
      </c>
      <c r="Q900" s="1">
        <v>44771</v>
      </c>
      <c r="R900">
        <v>26.13</v>
      </c>
      <c r="S900" s="30">
        <v>44771</v>
      </c>
      <c r="T900" s="3">
        <v>10.62</v>
      </c>
      <c r="U900" s="1">
        <v>44771</v>
      </c>
      <c r="V900">
        <v>11.37</v>
      </c>
    </row>
    <row r="901" spans="1:22">
      <c r="A901" s="1">
        <v>44775</v>
      </c>
      <c r="B901">
        <v>28.33</v>
      </c>
      <c r="C901" s="1">
        <v>44775</v>
      </c>
      <c r="D901">
        <v>29.86</v>
      </c>
      <c r="E901" s="1">
        <v>44775</v>
      </c>
      <c r="F901">
        <v>65.33</v>
      </c>
      <c r="G901" s="1">
        <v>44775</v>
      </c>
      <c r="H901">
        <v>29.44</v>
      </c>
      <c r="I901" s="1">
        <v>44775</v>
      </c>
      <c r="J901">
        <v>28.13</v>
      </c>
      <c r="K901" s="1">
        <v>44775</v>
      </c>
      <c r="L901">
        <v>19.41</v>
      </c>
      <c r="M901" s="1">
        <v>44775</v>
      </c>
      <c r="N901">
        <v>21.31</v>
      </c>
      <c r="O901" s="1">
        <v>44775</v>
      </c>
      <c r="P901">
        <v>16.71</v>
      </c>
      <c r="Q901" s="1">
        <v>44775</v>
      </c>
      <c r="R901">
        <v>26.02</v>
      </c>
      <c r="S901" s="30">
        <v>44775</v>
      </c>
      <c r="T901" s="3">
        <v>10.56</v>
      </c>
      <c r="U901" s="1">
        <v>44775</v>
      </c>
      <c r="V901">
        <v>11.33</v>
      </c>
    </row>
    <row r="902" spans="1:22">
      <c r="A902" s="1">
        <v>44776</v>
      </c>
      <c r="B902">
        <v>28.31</v>
      </c>
      <c r="C902" s="1">
        <v>44776</v>
      </c>
      <c r="D902">
        <v>29.97</v>
      </c>
      <c r="E902" s="1">
        <v>44776</v>
      </c>
      <c r="F902">
        <v>66.349999999999994</v>
      </c>
      <c r="G902" s="1">
        <v>44776</v>
      </c>
      <c r="H902">
        <v>29.54</v>
      </c>
      <c r="I902" s="1">
        <v>44776</v>
      </c>
      <c r="J902">
        <v>28.31</v>
      </c>
      <c r="K902" s="1">
        <v>44776</v>
      </c>
      <c r="L902">
        <v>19.47</v>
      </c>
      <c r="M902" s="1">
        <v>44776</v>
      </c>
      <c r="N902">
        <v>21.56</v>
      </c>
      <c r="O902" s="1">
        <v>44776</v>
      </c>
      <c r="P902">
        <v>16.7</v>
      </c>
      <c r="Q902" s="1">
        <v>44776</v>
      </c>
      <c r="R902">
        <v>25.99</v>
      </c>
      <c r="S902" s="30">
        <v>44776</v>
      </c>
      <c r="T902" s="3">
        <v>10.57</v>
      </c>
      <c r="U902" s="1">
        <v>44776</v>
      </c>
      <c r="V902">
        <v>11.33</v>
      </c>
    </row>
    <row r="903" spans="1:22">
      <c r="A903" s="1">
        <v>44777</v>
      </c>
      <c r="B903">
        <v>28.39</v>
      </c>
      <c r="C903" s="1">
        <v>44777</v>
      </c>
      <c r="D903">
        <v>30.02</v>
      </c>
      <c r="E903" s="1">
        <v>44777</v>
      </c>
      <c r="F903">
        <v>66.2</v>
      </c>
      <c r="G903" s="1">
        <v>44777</v>
      </c>
      <c r="H903">
        <v>29.77</v>
      </c>
      <c r="I903" s="1">
        <v>44777</v>
      </c>
      <c r="J903">
        <v>28.52</v>
      </c>
      <c r="K903" s="1">
        <v>44777</v>
      </c>
      <c r="L903">
        <v>19.52</v>
      </c>
      <c r="M903" s="1">
        <v>44777</v>
      </c>
      <c r="N903">
        <v>21.6</v>
      </c>
      <c r="O903" s="1">
        <v>44777</v>
      </c>
      <c r="P903">
        <v>16.93</v>
      </c>
      <c r="Q903" s="1">
        <v>44777</v>
      </c>
      <c r="R903">
        <v>26.02</v>
      </c>
      <c r="S903" s="30">
        <v>44777</v>
      </c>
      <c r="T903" s="3">
        <v>10.6</v>
      </c>
      <c r="U903" s="1">
        <v>44781</v>
      </c>
      <c r="V903">
        <v>11.51</v>
      </c>
    </row>
    <row r="904" spans="1:22">
      <c r="A904" s="1">
        <v>44778</v>
      </c>
      <c r="B904">
        <v>28.27</v>
      </c>
      <c r="C904" s="1">
        <v>44778</v>
      </c>
      <c r="D904">
        <v>30.073499999999999</v>
      </c>
      <c r="E904" s="1">
        <v>44778</v>
      </c>
      <c r="F904">
        <v>66.52</v>
      </c>
      <c r="G904" s="1">
        <v>44778</v>
      </c>
      <c r="H904">
        <v>29.704999999999998</v>
      </c>
      <c r="I904" s="1">
        <v>44778</v>
      </c>
      <c r="J904">
        <v>28.7</v>
      </c>
      <c r="K904" s="1">
        <v>44778</v>
      </c>
      <c r="L904">
        <v>19.43</v>
      </c>
      <c r="M904" s="1">
        <v>44778</v>
      </c>
      <c r="N904">
        <v>21.29</v>
      </c>
      <c r="O904" s="1">
        <v>44778</v>
      </c>
      <c r="P904">
        <v>16.84</v>
      </c>
      <c r="Q904" s="1">
        <v>44778</v>
      </c>
      <c r="R904">
        <v>25.97</v>
      </c>
      <c r="S904" s="30">
        <v>44778</v>
      </c>
      <c r="T904" s="3">
        <v>10.54</v>
      </c>
      <c r="U904" s="1">
        <v>44782</v>
      </c>
      <c r="V904">
        <v>11.49</v>
      </c>
    </row>
    <row r="905" spans="1:22">
      <c r="A905" s="1">
        <v>44781</v>
      </c>
      <c r="B905">
        <v>28.35</v>
      </c>
      <c r="C905" s="1">
        <v>44781</v>
      </c>
      <c r="D905">
        <v>30.06</v>
      </c>
      <c r="E905" s="1">
        <v>44781</v>
      </c>
      <c r="F905">
        <v>66.08</v>
      </c>
      <c r="G905" s="1">
        <v>44781</v>
      </c>
      <c r="H905">
        <v>29.61</v>
      </c>
      <c r="I905" s="1">
        <v>44781</v>
      </c>
      <c r="J905">
        <v>28.58</v>
      </c>
      <c r="K905" s="1">
        <v>44781</v>
      </c>
      <c r="L905">
        <v>19.440000000000001</v>
      </c>
      <c r="M905" s="1">
        <v>44781</v>
      </c>
      <c r="N905">
        <v>21.38</v>
      </c>
      <c r="O905" s="1">
        <v>44781</v>
      </c>
      <c r="P905">
        <v>16.86</v>
      </c>
      <c r="Q905" s="1">
        <v>44781</v>
      </c>
      <c r="R905">
        <v>25.99</v>
      </c>
      <c r="S905" s="30">
        <v>44781</v>
      </c>
      <c r="T905" s="3">
        <v>10.58</v>
      </c>
      <c r="U905" s="1">
        <v>44783</v>
      </c>
      <c r="V905">
        <v>11.49</v>
      </c>
    </row>
    <row r="906" spans="1:22">
      <c r="A906" s="1">
        <v>44782</v>
      </c>
      <c r="B906">
        <v>28.3</v>
      </c>
      <c r="C906" s="1">
        <v>44782</v>
      </c>
      <c r="D906">
        <v>29.959499999999998</v>
      </c>
      <c r="E906" s="1">
        <v>44782</v>
      </c>
      <c r="F906">
        <v>65.89</v>
      </c>
      <c r="G906" s="1">
        <v>44782</v>
      </c>
      <c r="H906">
        <v>29.49</v>
      </c>
      <c r="I906" s="1">
        <v>44782</v>
      </c>
      <c r="J906">
        <v>28.53</v>
      </c>
      <c r="K906" s="1">
        <v>44782</v>
      </c>
      <c r="L906">
        <v>19.5</v>
      </c>
      <c r="M906" s="1">
        <v>44782</v>
      </c>
      <c r="N906">
        <v>21.28</v>
      </c>
      <c r="O906" s="1">
        <v>44782</v>
      </c>
      <c r="P906">
        <v>16.57</v>
      </c>
      <c r="Q906" s="1">
        <v>44782</v>
      </c>
      <c r="R906">
        <v>25.95</v>
      </c>
      <c r="S906" s="30">
        <v>44782</v>
      </c>
      <c r="T906" s="3">
        <v>10.56</v>
      </c>
      <c r="U906" s="1">
        <v>44784</v>
      </c>
      <c r="V906">
        <v>11.51</v>
      </c>
    </row>
    <row r="907" spans="1:22">
      <c r="A907" s="1">
        <v>44783</v>
      </c>
      <c r="B907">
        <v>28.38</v>
      </c>
      <c r="C907" s="1">
        <v>44783</v>
      </c>
      <c r="D907">
        <v>30.42</v>
      </c>
      <c r="E907" s="1">
        <v>44783</v>
      </c>
      <c r="F907">
        <v>66.75</v>
      </c>
      <c r="G907" s="1">
        <v>44783</v>
      </c>
      <c r="H907">
        <v>29.96</v>
      </c>
      <c r="I907" s="1">
        <v>44783</v>
      </c>
      <c r="J907">
        <v>28.64</v>
      </c>
      <c r="K907" s="1">
        <v>44783</v>
      </c>
      <c r="L907">
        <v>19.510000000000002</v>
      </c>
      <c r="M907" s="1">
        <v>44783</v>
      </c>
      <c r="N907">
        <v>21.47</v>
      </c>
      <c r="O907" s="1">
        <v>44783</v>
      </c>
      <c r="P907">
        <v>16.8</v>
      </c>
      <c r="Q907" s="1">
        <v>44783</v>
      </c>
      <c r="R907">
        <v>26.04</v>
      </c>
      <c r="S907" s="30">
        <v>44783</v>
      </c>
      <c r="T907" s="3">
        <v>10.59</v>
      </c>
      <c r="U907" s="1">
        <v>44785</v>
      </c>
      <c r="V907">
        <v>11.64</v>
      </c>
    </row>
    <row r="908" spans="1:22">
      <c r="A908" s="1">
        <v>44784</v>
      </c>
      <c r="B908">
        <v>28.21</v>
      </c>
      <c r="C908" s="1">
        <v>44784</v>
      </c>
      <c r="D908">
        <v>30.5914</v>
      </c>
      <c r="E908" s="1">
        <v>44784</v>
      </c>
      <c r="F908">
        <v>66.72</v>
      </c>
      <c r="G908" s="1">
        <v>44784</v>
      </c>
      <c r="H908">
        <v>29.95</v>
      </c>
      <c r="I908" s="1">
        <v>44784</v>
      </c>
      <c r="J908">
        <v>28.74</v>
      </c>
      <c r="K908" s="1">
        <v>44784</v>
      </c>
      <c r="L908">
        <v>19.420000000000002</v>
      </c>
      <c r="M908" s="1">
        <v>44784</v>
      </c>
      <c r="N908">
        <v>21.29</v>
      </c>
      <c r="O908" s="1">
        <v>44784</v>
      </c>
      <c r="P908">
        <v>16.75</v>
      </c>
      <c r="Q908" s="1">
        <v>44784</v>
      </c>
      <c r="R908">
        <v>25.98</v>
      </c>
      <c r="S908" s="30">
        <v>44784</v>
      </c>
      <c r="T908" s="3">
        <v>10.52</v>
      </c>
      <c r="U908" s="1">
        <v>44788</v>
      </c>
      <c r="V908">
        <v>11.73</v>
      </c>
    </row>
    <row r="909" spans="1:22">
      <c r="A909" s="1">
        <v>44785</v>
      </c>
      <c r="B909">
        <v>28.32</v>
      </c>
      <c r="C909" s="1">
        <v>44785</v>
      </c>
      <c r="D909">
        <v>30.91</v>
      </c>
      <c r="E909" s="1">
        <v>44785</v>
      </c>
      <c r="F909">
        <v>67.819999999999993</v>
      </c>
      <c r="G909" s="1">
        <v>44785</v>
      </c>
      <c r="H909">
        <v>30.11</v>
      </c>
      <c r="I909" s="1">
        <v>44785</v>
      </c>
      <c r="J909">
        <v>29.05</v>
      </c>
      <c r="K909" s="1">
        <v>44785</v>
      </c>
      <c r="L909">
        <v>19.47</v>
      </c>
      <c r="M909" s="1">
        <v>44785</v>
      </c>
      <c r="N909">
        <v>21.5</v>
      </c>
      <c r="O909" s="1">
        <v>44785</v>
      </c>
      <c r="P909">
        <v>16.84</v>
      </c>
      <c r="Q909" s="1">
        <v>44785</v>
      </c>
      <c r="R909">
        <v>25.98</v>
      </c>
      <c r="S909" s="30">
        <v>44785</v>
      </c>
      <c r="T909" s="3">
        <v>10.54</v>
      </c>
      <c r="U909" s="1">
        <v>44789</v>
      </c>
      <c r="V909">
        <v>11.67</v>
      </c>
    </row>
    <row r="910" spans="1:22">
      <c r="A910" s="1">
        <v>44788</v>
      </c>
      <c r="B910">
        <v>28.3</v>
      </c>
      <c r="C910" s="1">
        <v>44788</v>
      </c>
      <c r="D910">
        <v>30.94</v>
      </c>
      <c r="E910" s="1">
        <v>44788</v>
      </c>
      <c r="F910">
        <v>68.84</v>
      </c>
      <c r="G910" s="1">
        <v>44788</v>
      </c>
      <c r="H910">
        <v>30.29</v>
      </c>
      <c r="I910" s="1">
        <v>44788</v>
      </c>
      <c r="J910">
        <v>29.22</v>
      </c>
      <c r="K910" s="1">
        <v>44788</v>
      </c>
      <c r="L910">
        <v>19.48</v>
      </c>
      <c r="M910" s="1">
        <v>44788</v>
      </c>
      <c r="N910">
        <v>21.53</v>
      </c>
      <c r="O910" s="1">
        <v>44788</v>
      </c>
      <c r="P910">
        <v>16.809999999999999</v>
      </c>
      <c r="Q910" s="1">
        <v>44788</v>
      </c>
      <c r="R910">
        <v>26</v>
      </c>
      <c r="S910" s="30">
        <v>44788</v>
      </c>
      <c r="T910" s="3">
        <v>10.57</v>
      </c>
      <c r="U910" s="1">
        <v>44790</v>
      </c>
      <c r="V910">
        <v>11.67</v>
      </c>
    </row>
    <row r="911" spans="1:22">
      <c r="A911" s="1">
        <v>44789</v>
      </c>
      <c r="B911">
        <v>28.3</v>
      </c>
      <c r="C911" s="1">
        <v>44789</v>
      </c>
      <c r="D911">
        <v>31.11</v>
      </c>
      <c r="E911" s="1">
        <v>44789</v>
      </c>
      <c r="F911">
        <v>68.63</v>
      </c>
      <c r="G911" s="1">
        <v>44789</v>
      </c>
      <c r="H911">
        <v>30.11</v>
      </c>
      <c r="I911" s="1">
        <v>44789</v>
      </c>
      <c r="J911">
        <v>29.08</v>
      </c>
      <c r="K911" s="1">
        <v>44789</v>
      </c>
      <c r="L911">
        <v>19.41</v>
      </c>
      <c r="M911" s="1">
        <v>44789</v>
      </c>
      <c r="N911">
        <v>21.43</v>
      </c>
      <c r="O911" s="1">
        <v>44789</v>
      </c>
      <c r="P911">
        <v>16.829999999999998</v>
      </c>
      <c r="Q911" s="1">
        <v>44789</v>
      </c>
      <c r="R911">
        <v>25.94</v>
      </c>
      <c r="S911" s="30">
        <v>44789</v>
      </c>
      <c r="T911" s="3">
        <v>10.54</v>
      </c>
      <c r="U911" s="1">
        <v>44791</v>
      </c>
      <c r="V911">
        <v>11.67</v>
      </c>
    </row>
    <row r="912" spans="1:22">
      <c r="A912" s="1">
        <v>44790</v>
      </c>
      <c r="B912">
        <v>28.11</v>
      </c>
      <c r="C912" s="1">
        <v>44790</v>
      </c>
      <c r="D912">
        <v>30.99</v>
      </c>
      <c r="E912" s="1">
        <v>44790</v>
      </c>
      <c r="F912">
        <v>68.510000000000005</v>
      </c>
      <c r="G912" s="1">
        <v>44790</v>
      </c>
      <c r="H912">
        <v>30</v>
      </c>
      <c r="I912" s="1">
        <v>44790</v>
      </c>
      <c r="J912">
        <v>28.99</v>
      </c>
      <c r="K912" s="1">
        <v>44790</v>
      </c>
      <c r="L912">
        <v>19.329999999999998</v>
      </c>
      <c r="M912" s="1">
        <v>44790</v>
      </c>
      <c r="N912">
        <v>21.25</v>
      </c>
      <c r="O912" s="1">
        <v>44790</v>
      </c>
      <c r="P912">
        <v>16.649999999999999</v>
      </c>
      <c r="Q912" s="1">
        <v>44790</v>
      </c>
      <c r="R912">
        <v>25.9</v>
      </c>
      <c r="S912" s="30">
        <v>44790</v>
      </c>
      <c r="T912" s="3">
        <v>10.48</v>
      </c>
      <c r="U912" s="1">
        <v>44792</v>
      </c>
      <c r="V912">
        <v>11.54</v>
      </c>
    </row>
    <row r="913" spans="1:22">
      <c r="A913" s="1">
        <v>44791</v>
      </c>
      <c r="B913">
        <v>28.1</v>
      </c>
      <c r="C913" s="1">
        <v>44791</v>
      </c>
      <c r="D913">
        <v>31.12</v>
      </c>
      <c r="E913" s="1">
        <v>44791</v>
      </c>
      <c r="F913">
        <v>68.8</v>
      </c>
      <c r="G913" s="1">
        <v>44791</v>
      </c>
      <c r="H913">
        <v>29.95</v>
      </c>
      <c r="I913" s="1">
        <v>44791</v>
      </c>
      <c r="J913">
        <v>29</v>
      </c>
      <c r="K913" s="1">
        <v>44791</v>
      </c>
      <c r="L913">
        <v>19.350000000000001</v>
      </c>
      <c r="M913" s="1">
        <v>44791</v>
      </c>
      <c r="N913">
        <v>21.28</v>
      </c>
      <c r="O913" s="1">
        <v>44791</v>
      </c>
      <c r="P913">
        <v>16.690000000000001</v>
      </c>
      <c r="Q913" s="1">
        <v>44791</v>
      </c>
      <c r="R913">
        <v>25.91</v>
      </c>
      <c r="S913" s="30">
        <v>44791</v>
      </c>
      <c r="T913" s="3">
        <v>10.49</v>
      </c>
      <c r="U913" s="1">
        <v>44795</v>
      </c>
      <c r="V913">
        <v>11.47</v>
      </c>
    </row>
    <row r="914" spans="1:22">
      <c r="A914" s="1">
        <v>44792</v>
      </c>
      <c r="B914">
        <v>27.94</v>
      </c>
      <c r="C914" s="1">
        <v>44792</v>
      </c>
      <c r="D914">
        <v>30.9</v>
      </c>
      <c r="E914" s="1">
        <v>44792</v>
      </c>
      <c r="F914">
        <v>68.28</v>
      </c>
      <c r="G914" s="1">
        <v>44792</v>
      </c>
      <c r="H914">
        <v>29.64</v>
      </c>
      <c r="I914" s="1">
        <v>44792</v>
      </c>
      <c r="J914">
        <v>28.67</v>
      </c>
      <c r="K914" s="1">
        <v>44792</v>
      </c>
      <c r="L914">
        <v>19.27</v>
      </c>
      <c r="M914" s="1">
        <v>44792</v>
      </c>
      <c r="N914">
        <v>21.03</v>
      </c>
      <c r="O914" s="1">
        <v>44792</v>
      </c>
      <c r="P914">
        <v>16.5</v>
      </c>
      <c r="Q914" s="1">
        <v>44792</v>
      </c>
      <c r="R914">
        <v>25.87</v>
      </c>
      <c r="S914" s="30">
        <v>44792</v>
      </c>
      <c r="T914" s="3">
        <v>10.43</v>
      </c>
      <c r="U914" s="1">
        <v>44796</v>
      </c>
      <c r="V914">
        <v>11.44</v>
      </c>
    </row>
    <row r="915" spans="1:22">
      <c r="A915" s="1">
        <v>44795</v>
      </c>
      <c r="B915">
        <v>27.85</v>
      </c>
      <c r="C915" s="1">
        <v>44795</v>
      </c>
      <c r="D915">
        <v>30.74</v>
      </c>
      <c r="E915" s="1">
        <v>44795</v>
      </c>
      <c r="F915">
        <v>67.03</v>
      </c>
      <c r="G915" s="1">
        <v>44795</v>
      </c>
      <c r="H915">
        <v>29.27</v>
      </c>
      <c r="I915" s="1">
        <v>44795</v>
      </c>
      <c r="J915">
        <v>28.61</v>
      </c>
      <c r="K915" s="1">
        <v>44795</v>
      </c>
      <c r="L915">
        <v>19.190000000000001</v>
      </c>
      <c r="M915" s="1">
        <v>44795</v>
      </c>
      <c r="N915">
        <v>20.87</v>
      </c>
      <c r="O915" s="1">
        <v>44795</v>
      </c>
      <c r="P915">
        <v>16.28</v>
      </c>
      <c r="Q915" s="1">
        <v>44795</v>
      </c>
      <c r="R915">
        <v>25.83</v>
      </c>
      <c r="S915" s="30">
        <v>44795</v>
      </c>
      <c r="T915" s="3">
        <v>10.39</v>
      </c>
      <c r="U915" s="1">
        <v>44797</v>
      </c>
      <c r="V915">
        <v>11.45</v>
      </c>
    </row>
    <row r="916" spans="1:22">
      <c r="A916" s="1">
        <v>44796</v>
      </c>
      <c r="B916">
        <v>27.8</v>
      </c>
      <c r="C916" s="1">
        <v>44796</v>
      </c>
      <c r="D916">
        <v>30.68</v>
      </c>
      <c r="E916" s="1">
        <v>44796</v>
      </c>
      <c r="F916">
        <v>66.41</v>
      </c>
      <c r="G916" s="1">
        <v>44796</v>
      </c>
      <c r="H916">
        <v>29.07</v>
      </c>
      <c r="I916" s="1">
        <v>44796</v>
      </c>
      <c r="J916">
        <v>28.52</v>
      </c>
      <c r="K916" s="1">
        <v>44796</v>
      </c>
      <c r="L916">
        <v>19.170000000000002</v>
      </c>
      <c r="M916" s="1">
        <v>44796</v>
      </c>
      <c r="N916">
        <v>20.94</v>
      </c>
      <c r="O916" s="1">
        <v>44796</v>
      </c>
      <c r="P916">
        <v>16.420000000000002</v>
      </c>
      <c r="Q916" s="1">
        <v>44796</v>
      </c>
      <c r="R916">
        <v>25.82</v>
      </c>
      <c r="S916" s="30">
        <v>44796</v>
      </c>
      <c r="T916" s="3">
        <v>10.37</v>
      </c>
      <c r="U916" s="1">
        <v>44798</v>
      </c>
      <c r="V916">
        <v>11.61</v>
      </c>
    </row>
    <row r="917" spans="1:22">
      <c r="A917" s="1">
        <v>44797</v>
      </c>
      <c r="B917">
        <v>27.67</v>
      </c>
      <c r="C917" s="1">
        <v>44797</v>
      </c>
      <c r="D917">
        <v>30.6694</v>
      </c>
      <c r="E917" s="1">
        <v>44797</v>
      </c>
      <c r="F917">
        <v>66.67</v>
      </c>
      <c r="G917" s="1">
        <v>44797</v>
      </c>
      <c r="H917">
        <v>29.1</v>
      </c>
      <c r="I917" s="1">
        <v>44797</v>
      </c>
      <c r="J917">
        <v>28.59</v>
      </c>
      <c r="K917" s="1">
        <v>44797</v>
      </c>
      <c r="L917">
        <v>19.14</v>
      </c>
      <c r="M917" s="1">
        <v>44797</v>
      </c>
      <c r="N917">
        <v>20.86</v>
      </c>
      <c r="O917" s="1">
        <v>44797</v>
      </c>
      <c r="P917">
        <v>16.309999999999999</v>
      </c>
      <c r="Q917" s="1">
        <v>44797</v>
      </c>
      <c r="R917">
        <v>25.78</v>
      </c>
      <c r="S917" s="30">
        <v>44797</v>
      </c>
      <c r="T917" s="3">
        <v>10.34</v>
      </c>
      <c r="U917" s="1">
        <v>44799</v>
      </c>
      <c r="V917">
        <v>11.56</v>
      </c>
    </row>
    <row r="918" spans="1:22">
      <c r="A918" s="1">
        <v>44798</v>
      </c>
      <c r="B918">
        <v>27.75</v>
      </c>
      <c r="C918" s="1">
        <v>44798</v>
      </c>
      <c r="D918">
        <v>30.69</v>
      </c>
      <c r="E918" s="1">
        <v>44798</v>
      </c>
      <c r="F918">
        <v>67.41</v>
      </c>
      <c r="G918" s="1">
        <v>44798</v>
      </c>
      <c r="H918">
        <v>29.38</v>
      </c>
      <c r="I918" s="1">
        <v>44798</v>
      </c>
      <c r="J918">
        <v>29.07</v>
      </c>
      <c r="K918" s="1">
        <v>44798</v>
      </c>
      <c r="L918">
        <v>19.16</v>
      </c>
      <c r="M918" s="1">
        <v>44798</v>
      </c>
      <c r="N918">
        <v>21.03</v>
      </c>
      <c r="O918" s="1">
        <v>44798</v>
      </c>
      <c r="P918">
        <v>16.329999999999998</v>
      </c>
      <c r="Q918" s="1">
        <v>44798</v>
      </c>
      <c r="R918">
        <v>25.76</v>
      </c>
      <c r="S918" s="30">
        <v>44798</v>
      </c>
      <c r="T918" s="3">
        <v>10.38</v>
      </c>
      <c r="U918" s="1">
        <v>44802</v>
      </c>
      <c r="V918">
        <v>11.5</v>
      </c>
    </row>
    <row r="919" spans="1:22">
      <c r="A919" s="1">
        <v>44799</v>
      </c>
      <c r="B919">
        <v>27.8</v>
      </c>
      <c r="C919" s="1">
        <v>44799</v>
      </c>
      <c r="D919">
        <v>30.21</v>
      </c>
      <c r="E919" s="1">
        <v>44799</v>
      </c>
      <c r="F919">
        <v>65.709999999999994</v>
      </c>
      <c r="G919" s="1">
        <v>44799</v>
      </c>
      <c r="H919">
        <v>28.85</v>
      </c>
      <c r="I919" s="1">
        <v>44799</v>
      </c>
      <c r="J919">
        <v>28.91</v>
      </c>
      <c r="K919" s="1">
        <v>44799</v>
      </c>
      <c r="L919">
        <v>19.14</v>
      </c>
      <c r="M919" s="1">
        <v>44799</v>
      </c>
      <c r="N919">
        <v>20.9</v>
      </c>
      <c r="O919" s="1">
        <v>44799</v>
      </c>
      <c r="P919">
        <v>16.260000000000002</v>
      </c>
      <c r="Q919" s="1">
        <v>44799</v>
      </c>
      <c r="R919">
        <v>25.74</v>
      </c>
      <c r="S919" s="30">
        <v>44799</v>
      </c>
      <c r="T919" s="3">
        <v>10.39</v>
      </c>
      <c r="U919" s="1">
        <v>44803</v>
      </c>
      <c r="V919">
        <v>11.52</v>
      </c>
    </row>
    <row r="920" spans="1:22">
      <c r="A920" s="1">
        <v>44802</v>
      </c>
      <c r="B920">
        <v>27.67</v>
      </c>
      <c r="C920" s="1">
        <v>44802</v>
      </c>
      <c r="D920">
        <v>30.2</v>
      </c>
      <c r="E920" s="1">
        <v>44802</v>
      </c>
      <c r="F920">
        <v>65.2</v>
      </c>
      <c r="G920" s="1">
        <v>44802</v>
      </c>
      <c r="H920">
        <v>28.73</v>
      </c>
      <c r="I920" s="1">
        <v>44802</v>
      </c>
      <c r="J920">
        <v>28.65</v>
      </c>
      <c r="K920" s="1">
        <v>44802</v>
      </c>
      <c r="L920">
        <v>19.059999999999999</v>
      </c>
      <c r="M920" s="1">
        <v>44802</v>
      </c>
      <c r="N920">
        <v>20.73</v>
      </c>
      <c r="O920" s="1">
        <v>44802</v>
      </c>
      <c r="P920">
        <v>16.12</v>
      </c>
      <c r="Q920" s="1">
        <v>44802</v>
      </c>
      <c r="R920">
        <v>25.72</v>
      </c>
      <c r="S920" s="30">
        <v>44802</v>
      </c>
      <c r="T920" s="3">
        <v>10.35</v>
      </c>
      <c r="U920" s="1">
        <v>44804</v>
      </c>
      <c r="V920">
        <v>11.57</v>
      </c>
    </row>
    <row r="921" spans="1:22">
      <c r="A921" s="1">
        <v>44803</v>
      </c>
      <c r="B921">
        <v>27.72</v>
      </c>
      <c r="C921" s="1">
        <v>44803</v>
      </c>
      <c r="D921">
        <v>29.715699999999998</v>
      </c>
      <c r="E921" s="1">
        <v>44803</v>
      </c>
      <c r="F921">
        <v>64.89</v>
      </c>
      <c r="G921" s="1">
        <v>44803</v>
      </c>
      <c r="H921">
        <v>28.76</v>
      </c>
      <c r="I921" s="1">
        <v>44803</v>
      </c>
      <c r="J921">
        <v>28.52</v>
      </c>
      <c r="K921" s="1">
        <v>44803</v>
      </c>
      <c r="L921">
        <v>19.079999999999998</v>
      </c>
      <c r="M921" s="1">
        <v>44803</v>
      </c>
      <c r="N921">
        <v>20.76</v>
      </c>
      <c r="O921" s="1">
        <v>44803</v>
      </c>
      <c r="P921">
        <v>16.07</v>
      </c>
      <c r="Q921" s="1">
        <v>44803</v>
      </c>
      <c r="R921">
        <v>25.71</v>
      </c>
      <c r="S921" s="30">
        <v>44803</v>
      </c>
      <c r="T921" s="3">
        <v>10.36</v>
      </c>
      <c r="U921" s="1">
        <v>44805</v>
      </c>
      <c r="V921">
        <v>11.49</v>
      </c>
    </row>
    <row r="922" spans="1:22">
      <c r="A922" s="1">
        <v>44804</v>
      </c>
      <c r="B922">
        <v>27.62</v>
      </c>
      <c r="C922" s="1">
        <v>44804</v>
      </c>
      <c r="D922">
        <v>29.4115</v>
      </c>
      <c r="E922" s="1">
        <v>44804</v>
      </c>
      <c r="F922">
        <v>64.58</v>
      </c>
      <c r="G922" s="1">
        <v>44804</v>
      </c>
      <c r="H922">
        <v>28.65</v>
      </c>
      <c r="I922" s="1">
        <v>44804</v>
      </c>
      <c r="J922">
        <v>28.74</v>
      </c>
      <c r="K922" s="1">
        <v>44804</v>
      </c>
      <c r="L922">
        <v>19.05</v>
      </c>
      <c r="M922" s="1">
        <v>44804</v>
      </c>
      <c r="N922">
        <v>20.56</v>
      </c>
      <c r="O922" s="1">
        <v>44804</v>
      </c>
      <c r="P922">
        <v>15.77</v>
      </c>
      <c r="Q922" s="1">
        <v>44804</v>
      </c>
      <c r="R922">
        <v>25.68</v>
      </c>
      <c r="S922" s="30">
        <v>44804</v>
      </c>
      <c r="T922" s="3">
        <v>10.32</v>
      </c>
      <c r="U922" s="1">
        <v>44806</v>
      </c>
      <c r="V922">
        <v>11.37</v>
      </c>
    </row>
    <row r="923" spans="1:22">
      <c r="A923" s="1">
        <v>44805</v>
      </c>
      <c r="B923">
        <v>27.49</v>
      </c>
      <c r="C923" s="1">
        <v>44805</v>
      </c>
      <c r="D923">
        <v>29.19</v>
      </c>
      <c r="E923" s="1">
        <v>44805</v>
      </c>
      <c r="F923">
        <v>64.900000000000006</v>
      </c>
      <c r="G923" s="1">
        <v>44805</v>
      </c>
      <c r="H923">
        <v>28.31</v>
      </c>
      <c r="I923" s="1">
        <v>44805</v>
      </c>
      <c r="J923">
        <v>28.45</v>
      </c>
      <c r="K923" s="1">
        <v>44805</v>
      </c>
      <c r="L923">
        <v>18.98</v>
      </c>
      <c r="M923" s="1">
        <v>44805</v>
      </c>
      <c r="N923">
        <v>20.41</v>
      </c>
      <c r="O923" s="1">
        <v>44805</v>
      </c>
      <c r="P923">
        <v>15.84</v>
      </c>
      <c r="Q923" s="1">
        <v>44805</v>
      </c>
      <c r="R923">
        <v>25.69</v>
      </c>
      <c r="S923" s="30">
        <v>44805</v>
      </c>
      <c r="T923" s="3">
        <v>10.27</v>
      </c>
      <c r="U923" s="1">
        <v>44810</v>
      </c>
      <c r="V923">
        <v>11.3</v>
      </c>
    </row>
    <row r="924" spans="1:22">
      <c r="A924" s="1">
        <v>44806</v>
      </c>
      <c r="B924">
        <v>27.72</v>
      </c>
      <c r="C924" s="1">
        <v>44806</v>
      </c>
      <c r="D924">
        <v>29.39</v>
      </c>
      <c r="E924" s="1">
        <v>44806</v>
      </c>
      <c r="F924">
        <v>63.83</v>
      </c>
      <c r="G924" s="1">
        <v>44806</v>
      </c>
      <c r="H924">
        <v>28.07</v>
      </c>
      <c r="I924" s="1">
        <v>44806</v>
      </c>
      <c r="J924">
        <v>28.24</v>
      </c>
      <c r="K924" s="1">
        <v>44806</v>
      </c>
      <c r="L924">
        <v>19.12</v>
      </c>
      <c r="M924" s="1">
        <v>44806</v>
      </c>
      <c r="N924">
        <v>20.45</v>
      </c>
      <c r="O924" s="1">
        <v>44806</v>
      </c>
      <c r="P924">
        <v>15.99</v>
      </c>
      <c r="Q924" s="1">
        <v>44806</v>
      </c>
      <c r="R924">
        <v>25.75</v>
      </c>
      <c r="S924" s="30">
        <v>44806</v>
      </c>
      <c r="T924" s="3">
        <v>10.32</v>
      </c>
      <c r="U924" s="1">
        <v>44811</v>
      </c>
      <c r="V924">
        <v>11.35</v>
      </c>
    </row>
    <row r="925" spans="1:22">
      <c r="A925" s="1">
        <v>44810</v>
      </c>
      <c r="B925">
        <v>27.48</v>
      </c>
      <c r="C925" s="1">
        <v>44810</v>
      </c>
      <c r="D925">
        <v>29.097000000000001</v>
      </c>
      <c r="E925" s="1">
        <v>44810</v>
      </c>
      <c r="F925">
        <v>63.86</v>
      </c>
      <c r="G925" s="1">
        <v>44810</v>
      </c>
      <c r="H925">
        <v>27.97</v>
      </c>
      <c r="I925" s="1">
        <v>44810</v>
      </c>
      <c r="J925">
        <v>27.91</v>
      </c>
      <c r="K925" s="1">
        <v>44810</v>
      </c>
      <c r="L925">
        <v>19</v>
      </c>
      <c r="M925" s="1">
        <v>44810</v>
      </c>
      <c r="N925">
        <v>20.16</v>
      </c>
      <c r="O925" s="1">
        <v>44810</v>
      </c>
      <c r="P925">
        <v>15.81</v>
      </c>
      <c r="Q925" s="1">
        <v>44810</v>
      </c>
      <c r="R925">
        <v>25.71</v>
      </c>
      <c r="S925" s="30">
        <v>44810</v>
      </c>
      <c r="T925" s="3">
        <v>10.26</v>
      </c>
      <c r="U925" s="1">
        <v>44812</v>
      </c>
      <c r="V925">
        <v>11.29</v>
      </c>
    </row>
    <row r="926" spans="1:22">
      <c r="A926" s="1">
        <v>44811</v>
      </c>
      <c r="B926">
        <v>27.55</v>
      </c>
      <c r="C926" s="1">
        <v>44811</v>
      </c>
      <c r="D926">
        <v>29.35</v>
      </c>
      <c r="E926" s="1">
        <v>44811</v>
      </c>
      <c r="F926">
        <v>64.83</v>
      </c>
      <c r="G926" s="1">
        <v>44811</v>
      </c>
      <c r="H926">
        <v>28.12</v>
      </c>
      <c r="I926" s="1">
        <v>44811</v>
      </c>
      <c r="J926">
        <v>28.06</v>
      </c>
      <c r="K926" s="1">
        <v>44811</v>
      </c>
      <c r="L926">
        <v>19.02</v>
      </c>
      <c r="M926" s="1">
        <v>44811</v>
      </c>
      <c r="N926">
        <v>20.41</v>
      </c>
      <c r="O926" s="1">
        <v>44811</v>
      </c>
      <c r="P926">
        <v>16</v>
      </c>
      <c r="Q926" s="1">
        <v>44811</v>
      </c>
      <c r="R926">
        <v>25.73</v>
      </c>
      <c r="S926" s="30">
        <v>44811</v>
      </c>
      <c r="T926" s="3">
        <v>10.28</v>
      </c>
      <c r="U926" s="1">
        <v>44813</v>
      </c>
      <c r="V926">
        <v>11.41</v>
      </c>
    </row>
    <row r="927" spans="1:22">
      <c r="A927" s="1">
        <v>44812</v>
      </c>
      <c r="B927">
        <v>27.43</v>
      </c>
      <c r="C927" s="1">
        <v>44812</v>
      </c>
      <c r="D927">
        <v>29.630099999999999</v>
      </c>
      <c r="E927" s="1">
        <v>44812</v>
      </c>
      <c r="F927">
        <v>65.2</v>
      </c>
      <c r="G927" s="1">
        <v>44812</v>
      </c>
      <c r="H927">
        <v>28.16</v>
      </c>
      <c r="I927" s="1">
        <v>44812</v>
      </c>
      <c r="J927">
        <v>27.91</v>
      </c>
      <c r="K927" s="1">
        <v>44812</v>
      </c>
      <c r="L927">
        <v>18.98</v>
      </c>
      <c r="M927" s="1">
        <v>44812</v>
      </c>
      <c r="N927">
        <v>20.38</v>
      </c>
      <c r="O927" s="1">
        <v>44812</v>
      </c>
      <c r="P927">
        <v>16.13</v>
      </c>
      <c r="Q927" s="1">
        <v>44812</v>
      </c>
      <c r="R927">
        <v>25.7</v>
      </c>
      <c r="S927" s="30">
        <v>44812</v>
      </c>
      <c r="T927" s="3">
        <v>10.24</v>
      </c>
      <c r="U927" s="1">
        <v>44816</v>
      </c>
      <c r="V927">
        <v>11.47</v>
      </c>
    </row>
    <row r="928" spans="1:22">
      <c r="A928" s="1">
        <v>44813</v>
      </c>
      <c r="B928">
        <v>27.54</v>
      </c>
      <c r="C928" s="1">
        <v>44813</v>
      </c>
      <c r="D928">
        <v>30.2</v>
      </c>
      <c r="E928" s="1">
        <v>44813</v>
      </c>
      <c r="F928">
        <v>65.819999999999993</v>
      </c>
      <c r="G928" s="1">
        <v>44813</v>
      </c>
      <c r="H928">
        <v>28.69</v>
      </c>
      <c r="I928" s="1">
        <v>44813</v>
      </c>
      <c r="J928">
        <v>28.14</v>
      </c>
      <c r="K928" s="1">
        <v>44813</v>
      </c>
      <c r="L928">
        <v>19.059999999999999</v>
      </c>
      <c r="M928" s="1">
        <v>44813</v>
      </c>
      <c r="N928">
        <v>20.420000000000002</v>
      </c>
      <c r="O928" s="1">
        <v>44813</v>
      </c>
      <c r="P928">
        <v>16.16</v>
      </c>
      <c r="Q928" s="1">
        <v>44813</v>
      </c>
      <c r="R928">
        <v>25.74</v>
      </c>
      <c r="S928" s="30">
        <v>44813</v>
      </c>
      <c r="T928" s="3">
        <v>10.27</v>
      </c>
      <c r="U928" s="1">
        <v>44817</v>
      </c>
      <c r="V928">
        <v>11.33</v>
      </c>
    </row>
    <row r="929" spans="1:22">
      <c r="A929" s="1">
        <v>44816</v>
      </c>
      <c r="B929">
        <v>27.56</v>
      </c>
      <c r="C929" s="1">
        <v>44816</v>
      </c>
      <c r="D929">
        <v>30.4788</v>
      </c>
      <c r="E929" s="1">
        <v>44816</v>
      </c>
      <c r="F929">
        <v>66.349999999999994</v>
      </c>
      <c r="G929" s="1">
        <v>44816</v>
      </c>
      <c r="H929">
        <v>28.98</v>
      </c>
      <c r="I929" s="1">
        <v>44816</v>
      </c>
      <c r="J929">
        <v>28.484999999999999</v>
      </c>
      <c r="K929" s="1">
        <v>44816</v>
      </c>
      <c r="L929">
        <v>19.04</v>
      </c>
      <c r="M929" s="1">
        <v>44816</v>
      </c>
      <c r="N929">
        <v>20.37</v>
      </c>
      <c r="O929" s="1">
        <v>44816</v>
      </c>
      <c r="P929">
        <v>16.2</v>
      </c>
      <c r="Q929" s="1">
        <v>44816</v>
      </c>
      <c r="R929">
        <v>25.77</v>
      </c>
      <c r="S929" s="30">
        <v>44816</v>
      </c>
      <c r="T929" s="3">
        <v>10.27</v>
      </c>
      <c r="U929" s="1">
        <v>44818</v>
      </c>
      <c r="V929">
        <v>11.38</v>
      </c>
    </row>
    <row r="930" spans="1:22">
      <c r="A930" s="1">
        <v>44817</v>
      </c>
      <c r="B930">
        <v>27.46</v>
      </c>
      <c r="C930" s="1">
        <v>44817</v>
      </c>
      <c r="D930">
        <v>29.9618</v>
      </c>
      <c r="E930" s="1">
        <v>44817</v>
      </c>
      <c r="F930">
        <v>64.31</v>
      </c>
      <c r="G930" s="1">
        <v>44817</v>
      </c>
      <c r="H930">
        <v>28.39</v>
      </c>
      <c r="I930" s="1">
        <v>44817</v>
      </c>
      <c r="J930">
        <v>28.02</v>
      </c>
      <c r="K930" s="1">
        <v>44817</v>
      </c>
      <c r="L930">
        <v>18.96</v>
      </c>
      <c r="M930" s="1">
        <v>44817</v>
      </c>
      <c r="N930">
        <v>20.23</v>
      </c>
      <c r="O930" s="1">
        <v>44817</v>
      </c>
      <c r="P930">
        <v>15.92</v>
      </c>
      <c r="Q930" s="1">
        <v>44817</v>
      </c>
      <c r="R930">
        <v>25.68</v>
      </c>
      <c r="S930" s="30">
        <v>44817</v>
      </c>
      <c r="T930" s="3">
        <v>10.24</v>
      </c>
      <c r="U930" s="1">
        <v>44819</v>
      </c>
      <c r="V930">
        <v>11.28</v>
      </c>
    </row>
    <row r="931" spans="1:22">
      <c r="A931" s="1">
        <v>44818</v>
      </c>
      <c r="B931">
        <v>27.52</v>
      </c>
      <c r="C931" s="1">
        <v>44818</v>
      </c>
      <c r="D931">
        <v>30.077300000000001</v>
      </c>
      <c r="E931" s="1">
        <v>44818</v>
      </c>
      <c r="F931">
        <v>64.66</v>
      </c>
      <c r="G931" s="1">
        <v>44818</v>
      </c>
      <c r="H931">
        <v>28.5</v>
      </c>
      <c r="I931" s="1">
        <v>44818</v>
      </c>
      <c r="J931">
        <v>28.15</v>
      </c>
      <c r="K931" s="1">
        <v>44818</v>
      </c>
      <c r="L931">
        <v>19.05</v>
      </c>
      <c r="M931" s="1">
        <v>44818</v>
      </c>
      <c r="N931">
        <v>20.32</v>
      </c>
      <c r="O931" s="1">
        <v>44818</v>
      </c>
      <c r="P931">
        <v>15.8</v>
      </c>
      <c r="Q931" s="1">
        <v>44818</v>
      </c>
      <c r="R931">
        <v>25.67</v>
      </c>
      <c r="S931" s="30">
        <v>44818</v>
      </c>
      <c r="T931" s="3">
        <v>10.27</v>
      </c>
      <c r="U931" s="1">
        <v>44820</v>
      </c>
      <c r="V931">
        <v>11.19</v>
      </c>
    </row>
    <row r="932" spans="1:22">
      <c r="A932" s="1">
        <v>44819</v>
      </c>
      <c r="B932">
        <v>27.57</v>
      </c>
      <c r="C932" s="1">
        <v>44819</v>
      </c>
      <c r="D932">
        <v>29.86</v>
      </c>
      <c r="E932" s="1">
        <v>44819</v>
      </c>
      <c r="F932">
        <v>64.22</v>
      </c>
      <c r="G932" s="1">
        <v>44819</v>
      </c>
      <c r="H932">
        <v>28.39</v>
      </c>
      <c r="I932" s="1">
        <v>44819</v>
      </c>
      <c r="J932">
        <v>28.01</v>
      </c>
      <c r="K932" s="1">
        <v>44819</v>
      </c>
      <c r="L932">
        <v>19.02</v>
      </c>
      <c r="M932" s="1">
        <v>44819</v>
      </c>
      <c r="N932">
        <v>20.21</v>
      </c>
      <c r="O932" s="1">
        <v>44819</v>
      </c>
      <c r="P932">
        <v>15.92</v>
      </c>
      <c r="Q932" s="1">
        <v>44819</v>
      </c>
      <c r="R932">
        <v>25.65</v>
      </c>
      <c r="S932" s="30">
        <v>44819</v>
      </c>
      <c r="T932" s="3">
        <v>10.28</v>
      </c>
      <c r="U932" s="1">
        <v>44823</v>
      </c>
      <c r="V932">
        <v>11.23</v>
      </c>
    </row>
    <row r="933" spans="1:22">
      <c r="A933" s="1">
        <v>44820</v>
      </c>
      <c r="B933">
        <v>27.61</v>
      </c>
      <c r="C933" s="1">
        <v>44820</v>
      </c>
      <c r="D933">
        <v>29.626300000000001</v>
      </c>
      <c r="E933" s="1">
        <v>44820</v>
      </c>
      <c r="F933">
        <v>63.94</v>
      </c>
      <c r="G933" s="1">
        <v>44820</v>
      </c>
      <c r="H933">
        <v>28.31</v>
      </c>
      <c r="I933" s="1">
        <v>44820</v>
      </c>
      <c r="J933">
        <v>27.8</v>
      </c>
      <c r="K933" s="1">
        <v>44820</v>
      </c>
      <c r="L933">
        <v>19.010000000000002</v>
      </c>
      <c r="M933" s="1">
        <v>44820</v>
      </c>
      <c r="N933">
        <v>20.18</v>
      </c>
      <c r="O933" s="1">
        <v>44820</v>
      </c>
      <c r="P933">
        <v>15.84</v>
      </c>
      <c r="Q933" s="1">
        <v>44820</v>
      </c>
      <c r="R933">
        <v>25.68</v>
      </c>
      <c r="S933" s="30">
        <v>44820</v>
      </c>
      <c r="T933" s="3">
        <v>10.28</v>
      </c>
      <c r="U933" s="1">
        <v>44824</v>
      </c>
      <c r="V933">
        <v>11.31</v>
      </c>
    </row>
    <row r="934" spans="1:22">
      <c r="A934" s="1">
        <v>44823</v>
      </c>
      <c r="B934">
        <v>27.56</v>
      </c>
      <c r="C934" s="1">
        <v>44823</v>
      </c>
      <c r="D934">
        <v>29.8932</v>
      </c>
      <c r="E934" s="1">
        <v>44823</v>
      </c>
      <c r="F934">
        <v>64.25</v>
      </c>
      <c r="G934" s="1">
        <v>44823</v>
      </c>
      <c r="H934">
        <v>28.36</v>
      </c>
      <c r="I934" s="1">
        <v>44823</v>
      </c>
      <c r="J934">
        <v>27.85</v>
      </c>
      <c r="K934" s="1">
        <v>44823</v>
      </c>
      <c r="L934">
        <v>19.010000000000002</v>
      </c>
      <c r="M934" s="1">
        <v>44823</v>
      </c>
      <c r="N934">
        <v>20.2</v>
      </c>
      <c r="O934" s="1">
        <v>44823</v>
      </c>
      <c r="P934">
        <v>16.010000000000002</v>
      </c>
      <c r="Q934" s="1">
        <v>44823</v>
      </c>
      <c r="R934">
        <v>25.69</v>
      </c>
      <c r="S934" s="30">
        <v>44823</v>
      </c>
      <c r="T934" s="3">
        <v>10.29</v>
      </c>
      <c r="U934" s="1">
        <v>44825</v>
      </c>
      <c r="V934">
        <v>11.23</v>
      </c>
    </row>
    <row r="935" spans="1:22">
      <c r="A935" s="1">
        <v>44824</v>
      </c>
      <c r="B935">
        <v>27.64</v>
      </c>
      <c r="C935" s="1">
        <v>44824</v>
      </c>
      <c r="D935">
        <v>29.64</v>
      </c>
      <c r="E935" s="1">
        <v>44824</v>
      </c>
      <c r="F935">
        <v>64.150000000000006</v>
      </c>
      <c r="G935" s="1">
        <v>44824</v>
      </c>
      <c r="H935">
        <v>28.11</v>
      </c>
      <c r="I935" s="1">
        <v>44824</v>
      </c>
      <c r="J935">
        <v>27.94</v>
      </c>
      <c r="K935" s="1">
        <v>44824</v>
      </c>
      <c r="L935">
        <v>19.09</v>
      </c>
      <c r="M935" s="1">
        <v>44824</v>
      </c>
      <c r="N935">
        <v>20.010000000000002</v>
      </c>
      <c r="O935" s="1">
        <v>44824</v>
      </c>
      <c r="P935">
        <v>15.7</v>
      </c>
      <c r="Q935" s="1">
        <v>44824</v>
      </c>
      <c r="R935">
        <v>25.7</v>
      </c>
      <c r="S935" s="30">
        <v>44824</v>
      </c>
      <c r="T935" s="3">
        <v>10.3</v>
      </c>
      <c r="U935" s="1">
        <v>44826</v>
      </c>
      <c r="V935">
        <v>11.02</v>
      </c>
    </row>
    <row r="936" spans="1:22">
      <c r="A936" s="1">
        <v>44825</v>
      </c>
      <c r="B936">
        <v>27.76</v>
      </c>
      <c r="C936" s="1">
        <v>44825</v>
      </c>
      <c r="D936">
        <v>29.32</v>
      </c>
      <c r="E936" s="1">
        <v>44825</v>
      </c>
      <c r="F936">
        <v>63.45</v>
      </c>
      <c r="G936" s="1">
        <v>44825</v>
      </c>
      <c r="H936">
        <v>27.9</v>
      </c>
      <c r="I936" s="1">
        <v>44825</v>
      </c>
      <c r="J936">
        <v>27.74</v>
      </c>
      <c r="K936" s="1">
        <v>44825</v>
      </c>
      <c r="L936">
        <v>19.09</v>
      </c>
      <c r="M936" s="1">
        <v>44825</v>
      </c>
      <c r="N936">
        <v>20.07</v>
      </c>
      <c r="O936" s="1">
        <v>44825</v>
      </c>
      <c r="P936">
        <v>15.7</v>
      </c>
      <c r="Q936" s="1">
        <v>44825</v>
      </c>
      <c r="R936">
        <v>25.72</v>
      </c>
      <c r="S936" s="30">
        <v>44825</v>
      </c>
      <c r="T936" s="3">
        <v>10.35</v>
      </c>
      <c r="U936" s="1">
        <v>44827</v>
      </c>
      <c r="V936">
        <v>10.85</v>
      </c>
    </row>
    <row r="937" spans="1:22">
      <c r="A937" s="1">
        <v>44826</v>
      </c>
      <c r="B937">
        <v>27.63</v>
      </c>
      <c r="C937" s="1">
        <v>44826</v>
      </c>
      <c r="D937">
        <v>29.1311</v>
      </c>
      <c r="E937" s="1">
        <v>44826</v>
      </c>
      <c r="F937">
        <v>63.07</v>
      </c>
      <c r="G937" s="1">
        <v>44826</v>
      </c>
      <c r="H937">
        <v>27.92</v>
      </c>
      <c r="I937" s="1">
        <v>44826</v>
      </c>
      <c r="J937">
        <v>27.58</v>
      </c>
      <c r="K937" s="1">
        <v>44826</v>
      </c>
      <c r="L937">
        <v>19.07</v>
      </c>
      <c r="M937" s="1">
        <v>44826</v>
      </c>
      <c r="N937">
        <v>19.79</v>
      </c>
      <c r="O937" s="1">
        <v>44826</v>
      </c>
      <c r="P937">
        <v>15.68</v>
      </c>
      <c r="Q937" s="1">
        <v>44826</v>
      </c>
      <c r="R937">
        <v>25.7</v>
      </c>
      <c r="S937" s="30">
        <v>44826</v>
      </c>
      <c r="T937" s="3">
        <v>10.31</v>
      </c>
      <c r="U937" s="1">
        <v>44830</v>
      </c>
      <c r="V937">
        <v>10.83</v>
      </c>
    </row>
    <row r="938" spans="1:22">
      <c r="A938" s="1">
        <v>44827</v>
      </c>
      <c r="B938">
        <v>27.63</v>
      </c>
      <c r="C938" s="1">
        <v>44827</v>
      </c>
      <c r="D938">
        <v>28.38</v>
      </c>
      <c r="E938" s="1">
        <v>44827</v>
      </c>
      <c r="F938">
        <v>62.47</v>
      </c>
      <c r="G938" s="1">
        <v>44827</v>
      </c>
      <c r="H938">
        <v>27.24</v>
      </c>
      <c r="I938" s="1">
        <v>44827</v>
      </c>
      <c r="J938">
        <v>27.03</v>
      </c>
      <c r="K938" s="1">
        <v>44827</v>
      </c>
      <c r="L938">
        <v>18.97</v>
      </c>
      <c r="M938" s="1">
        <v>44827</v>
      </c>
      <c r="N938">
        <v>19.68</v>
      </c>
      <c r="O938" s="1">
        <v>44827</v>
      </c>
      <c r="P938">
        <v>15.44</v>
      </c>
      <c r="Q938" s="1">
        <v>44827</v>
      </c>
      <c r="R938">
        <v>25.63</v>
      </c>
      <c r="S938" s="30">
        <v>44827</v>
      </c>
      <c r="T938" s="3">
        <v>10.32</v>
      </c>
      <c r="U938" s="1">
        <v>44831</v>
      </c>
      <c r="V938">
        <v>10.83</v>
      </c>
    </row>
    <row r="939" spans="1:22">
      <c r="A939" s="1">
        <v>44830</v>
      </c>
      <c r="B939">
        <v>27.49</v>
      </c>
      <c r="C939" s="1">
        <v>44830</v>
      </c>
      <c r="D939">
        <v>28.171500000000002</v>
      </c>
      <c r="E939" s="1">
        <v>44830</v>
      </c>
      <c r="F939">
        <v>62.42</v>
      </c>
      <c r="G939" s="1">
        <v>44830</v>
      </c>
      <c r="H939">
        <v>27.07</v>
      </c>
      <c r="I939" s="1">
        <v>44830</v>
      </c>
      <c r="J939">
        <v>27.14</v>
      </c>
      <c r="K939" s="1">
        <v>44830</v>
      </c>
      <c r="L939">
        <v>18.87</v>
      </c>
      <c r="M939" s="1">
        <v>44830</v>
      </c>
      <c r="N939">
        <v>19.29</v>
      </c>
      <c r="O939" s="1">
        <v>44830</v>
      </c>
      <c r="P939">
        <v>15.17</v>
      </c>
      <c r="Q939" s="1">
        <v>44830</v>
      </c>
      <c r="R939">
        <v>25.58</v>
      </c>
      <c r="S939" s="30">
        <v>44830</v>
      </c>
      <c r="T939" s="3">
        <v>10.25</v>
      </c>
      <c r="U939" s="1">
        <v>44832</v>
      </c>
      <c r="V939">
        <v>10.78</v>
      </c>
    </row>
    <row r="940" spans="1:22">
      <c r="A940" s="1">
        <v>44831</v>
      </c>
      <c r="B940">
        <v>27.14</v>
      </c>
      <c r="C940" s="1">
        <v>44831</v>
      </c>
      <c r="D940">
        <v>28.116700000000002</v>
      </c>
      <c r="E940" s="1">
        <v>44831</v>
      </c>
      <c r="F940">
        <v>62.21</v>
      </c>
      <c r="G940" s="1">
        <v>44831</v>
      </c>
      <c r="H940">
        <v>26.89</v>
      </c>
      <c r="I940" s="1">
        <v>44831</v>
      </c>
      <c r="J940">
        <v>27.02</v>
      </c>
      <c r="K940" s="1">
        <v>44831</v>
      </c>
      <c r="L940">
        <v>18.71</v>
      </c>
      <c r="M940" s="1">
        <v>44831</v>
      </c>
      <c r="N940">
        <v>19.04</v>
      </c>
      <c r="O940" s="1">
        <v>44831</v>
      </c>
      <c r="P940">
        <v>15.21</v>
      </c>
      <c r="Q940" s="1">
        <v>44831</v>
      </c>
      <c r="R940">
        <v>25.53</v>
      </c>
      <c r="S940" s="30">
        <v>44831</v>
      </c>
      <c r="T940" s="3">
        <v>10.16</v>
      </c>
      <c r="U940" s="1">
        <v>44833</v>
      </c>
      <c r="V940">
        <v>10.65</v>
      </c>
    </row>
    <row r="941" spans="1:22">
      <c r="A941" s="1">
        <v>44832</v>
      </c>
      <c r="B941">
        <v>27.63</v>
      </c>
      <c r="C941" s="1">
        <v>44832</v>
      </c>
      <c r="D941">
        <v>28.62</v>
      </c>
      <c r="E941" s="1">
        <v>44832</v>
      </c>
      <c r="F941">
        <v>63.03</v>
      </c>
      <c r="G941" s="1">
        <v>44832</v>
      </c>
      <c r="H941">
        <v>27.26</v>
      </c>
      <c r="I941" s="1">
        <v>44832</v>
      </c>
      <c r="J941">
        <v>27.04</v>
      </c>
      <c r="K941" s="1">
        <v>44832</v>
      </c>
      <c r="L941">
        <v>18.920000000000002</v>
      </c>
      <c r="M941" s="1">
        <v>44832</v>
      </c>
      <c r="N941">
        <v>19.41</v>
      </c>
      <c r="O941" s="1">
        <v>44832</v>
      </c>
      <c r="P941">
        <v>15.5</v>
      </c>
      <c r="Q941" s="1">
        <v>44832</v>
      </c>
      <c r="R941">
        <v>25.68</v>
      </c>
      <c r="S941" s="30">
        <v>44832</v>
      </c>
      <c r="T941" s="3">
        <v>10.31</v>
      </c>
      <c r="U941" s="1">
        <v>44834</v>
      </c>
      <c r="V941">
        <v>10.71</v>
      </c>
    </row>
    <row r="942" spans="1:22">
      <c r="A942" s="1">
        <v>44833</v>
      </c>
      <c r="B942">
        <v>27.4</v>
      </c>
      <c r="C942" s="1">
        <v>44833</v>
      </c>
      <c r="D942">
        <v>28.31</v>
      </c>
      <c r="E942" s="1">
        <v>44833</v>
      </c>
      <c r="F942">
        <v>61.99</v>
      </c>
      <c r="G942" s="1">
        <v>44833</v>
      </c>
      <c r="H942">
        <v>27.11</v>
      </c>
      <c r="I942" s="1">
        <v>44833</v>
      </c>
      <c r="J942">
        <v>26.54</v>
      </c>
      <c r="K942" s="1">
        <v>44833</v>
      </c>
      <c r="L942">
        <v>18.84</v>
      </c>
      <c r="M942" s="1">
        <v>44833</v>
      </c>
      <c r="N942">
        <v>19.2</v>
      </c>
      <c r="O942" s="1">
        <v>44833</v>
      </c>
      <c r="P942">
        <v>15.27</v>
      </c>
      <c r="Q942" s="1">
        <v>44833</v>
      </c>
      <c r="R942">
        <v>25.59</v>
      </c>
      <c r="S942" s="30">
        <v>44833</v>
      </c>
      <c r="T942" s="3">
        <v>10.23</v>
      </c>
      <c r="U942" s="1">
        <v>44837</v>
      </c>
      <c r="V942">
        <v>10.72</v>
      </c>
    </row>
    <row r="943" spans="1:22">
      <c r="A943" s="1">
        <v>44834</v>
      </c>
      <c r="B943">
        <v>27.37</v>
      </c>
      <c r="C943" s="1">
        <v>44834</v>
      </c>
      <c r="D943">
        <v>28.28</v>
      </c>
      <c r="E943" s="1">
        <v>44834</v>
      </c>
      <c r="F943">
        <v>61.65</v>
      </c>
      <c r="G943" s="1">
        <v>44834</v>
      </c>
      <c r="H943">
        <v>27.24</v>
      </c>
      <c r="I943" s="1">
        <v>44834</v>
      </c>
      <c r="J943">
        <v>26.77</v>
      </c>
      <c r="K943" s="1">
        <v>44834</v>
      </c>
      <c r="L943">
        <v>18.79</v>
      </c>
      <c r="M943" s="1">
        <v>44834</v>
      </c>
      <c r="N943">
        <v>19.21</v>
      </c>
      <c r="O943" s="1">
        <v>44834</v>
      </c>
      <c r="P943">
        <v>15.08</v>
      </c>
      <c r="Q943" s="1">
        <v>44834</v>
      </c>
      <c r="R943">
        <v>25.6</v>
      </c>
      <c r="S943" s="30">
        <v>44834</v>
      </c>
      <c r="T943" s="3">
        <v>10.220000000000001</v>
      </c>
      <c r="U943" s="1">
        <v>44838</v>
      </c>
      <c r="V943">
        <v>10.86</v>
      </c>
    </row>
    <row r="944" spans="1:22">
      <c r="A944" s="1">
        <v>44837</v>
      </c>
      <c r="B944">
        <v>27.4</v>
      </c>
      <c r="C944" s="1">
        <v>44837</v>
      </c>
      <c r="D944">
        <v>28.91</v>
      </c>
      <c r="E944" s="1">
        <v>44837</v>
      </c>
      <c r="F944">
        <v>62.31</v>
      </c>
      <c r="G944" s="1">
        <v>44837</v>
      </c>
      <c r="H944">
        <v>27.39</v>
      </c>
      <c r="I944" s="1">
        <v>44837</v>
      </c>
      <c r="J944">
        <v>26.75</v>
      </c>
      <c r="K944" s="1">
        <v>44837</v>
      </c>
      <c r="L944">
        <v>18.8</v>
      </c>
      <c r="M944" s="1">
        <v>44837</v>
      </c>
      <c r="N944">
        <v>19.55</v>
      </c>
      <c r="O944" s="1">
        <v>44837</v>
      </c>
      <c r="P944">
        <v>15.51</v>
      </c>
      <c r="Q944" s="1">
        <v>44837</v>
      </c>
      <c r="R944">
        <v>25.64</v>
      </c>
      <c r="S944" s="30">
        <v>44837</v>
      </c>
      <c r="T944" s="3">
        <v>10.210000000000001</v>
      </c>
      <c r="U944" s="1">
        <v>44839</v>
      </c>
      <c r="V944">
        <v>11</v>
      </c>
    </row>
    <row r="945" spans="1:22">
      <c r="A945" s="1">
        <v>44838</v>
      </c>
      <c r="B945">
        <v>27.45</v>
      </c>
      <c r="C945" s="1">
        <v>44838</v>
      </c>
      <c r="D945">
        <v>29.648700000000002</v>
      </c>
      <c r="E945" s="1">
        <v>44838</v>
      </c>
      <c r="F945">
        <v>63.69</v>
      </c>
      <c r="G945" s="1">
        <v>44838</v>
      </c>
      <c r="H945">
        <v>28.31</v>
      </c>
      <c r="I945" s="1">
        <v>44838</v>
      </c>
      <c r="J945">
        <v>27.42</v>
      </c>
      <c r="K945" s="1">
        <v>44838</v>
      </c>
      <c r="L945">
        <v>18.88</v>
      </c>
      <c r="M945" s="1">
        <v>44838</v>
      </c>
      <c r="N945">
        <v>19.66</v>
      </c>
      <c r="O945" s="1">
        <v>44838</v>
      </c>
      <c r="P945">
        <v>15.7</v>
      </c>
      <c r="Q945" s="1">
        <v>44838</v>
      </c>
      <c r="R945">
        <v>25.66</v>
      </c>
      <c r="S945" s="30">
        <v>44838</v>
      </c>
      <c r="T945" s="3">
        <v>10.220000000000001</v>
      </c>
      <c r="U945" s="1">
        <v>44840</v>
      </c>
      <c r="V945">
        <v>11.05</v>
      </c>
    </row>
    <row r="946" spans="1:22">
      <c r="A946" s="1">
        <v>44839</v>
      </c>
      <c r="B946">
        <v>27.18</v>
      </c>
      <c r="C946" s="1">
        <v>44839</v>
      </c>
      <c r="D946">
        <v>29.42</v>
      </c>
      <c r="E946" s="1">
        <v>44839</v>
      </c>
      <c r="F946">
        <v>63.96</v>
      </c>
      <c r="G946" s="1">
        <v>44839</v>
      </c>
      <c r="H946">
        <v>28.13</v>
      </c>
      <c r="I946" s="1">
        <v>44839</v>
      </c>
      <c r="J946">
        <v>27.62</v>
      </c>
      <c r="K946" s="1">
        <v>44839</v>
      </c>
      <c r="L946">
        <v>18.73</v>
      </c>
      <c r="M946" s="1">
        <v>44839</v>
      </c>
      <c r="N946">
        <v>19.510000000000002</v>
      </c>
      <c r="O946" s="1">
        <v>44839</v>
      </c>
      <c r="P946">
        <v>15.74</v>
      </c>
      <c r="Q946" s="1">
        <v>44839</v>
      </c>
      <c r="R946">
        <v>25.57</v>
      </c>
      <c r="S946" s="30">
        <v>44839</v>
      </c>
      <c r="T946" s="3">
        <v>10.14</v>
      </c>
      <c r="U946" s="1">
        <v>44841</v>
      </c>
      <c r="V946">
        <v>10.84</v>
      </c>
    </row>
    <row r="947" spans="1:22">
      <c r="A947" s="1">
        <v>44840</v>
      </c>
      <c r="B947">
        <v>27.14</v>
      </c>
      <c r="C947" s="1">
        <v>44840</v>
      </c>
      <c r="D947">
        <v>29.01</v>
      </c>
      <c r="E947" s="1">
        <v>44840</v>
      </c>
      <c r="F947">
        <v>64</v>
      </c>
      <c r="G947" s="1">
        <v>44840</v>
      </c>
      <c r="H947">
        <v>27.93</v>
      </c>
      <c r="I947" s="1">
        <v>44840</v>
      </c>
      <c r="J947">
        <v>27.74</v>
      </c>
      <c r="K947" s="1">
        <v>44840</v>
      </c>
      <c r="L947">
        <v>18.690000000000001</v>
      </c>
      <c r="M947" s="1">
        <v>44840</v>
      </c>
      <c r="N947">
        <v>19.46</v>
      </c>
      <c r="O947" s="1">
        <v>44840</v>
      </c>
      <c r="P947">
        <v>15.73</v>
      </c>
      <c r="Q947" s="1">
        <v>44840</v>
      </c>
      <c r="R947">
        <v>25.52</v>
      </c>
      <c r="S947" s="30">
        <v>44840</v>
      </c>
      <c r="T947" s="3">
        <v>10.119999999999999</v>
      </c>
      <c r="U947" s="1">
        <v>44845</v>
      </c>
      <c r="V947">
        <v>10.58</v>
      </c>
    </row>
    <row r="948" spans="1:22">
      <c r="A948" s="1">
        <v>44841</v>
      </c>
      <c r="B948">
        <v>27</v>
      </c>
      <c r="C948" s="1">
        <v>44841</v>
      </c>
      <c r="D948">
        <v>28.45</v>
      </c>
      <c r="E948" s="1">
        <v>44841</v>
      </c>
      <c r="F948">
        <v>62.18</v>
      </c>
      <c r="G948" s="1">
        <v>44841</v>
      </c>
      <c r="H948">
        <v>27.49</v>
      </c>
      <c r="I948" s="1">
        <v>44841</v>
      </c>
      <c r="J948">
        <v>27.15</v>
      </c>
      <c r="K948" s="1">
        <v>44841</v>
      </c>
      <c r="L948">
        <v>18.64</v>
      </c>
      <c r="M948" s="1">
        <v>44841</v>
      </c>
      <c r="N948">
        <v>19.260000000000002</v>
      </c>
      <c r="O948" s="1">
        <v>44841</v>
      </c>
      <c r="P948">
        <v>15.5</v>
      </c>
      <c r="Q948" s="1">
        <v>44841</v>
      </c>
      <c r="R948">
        <v>25.49</v>
      </c>
      <c r="S948" s="30">
        <v>44841</v>
      </c>
      <c r="T948" s="3">
        <v>10.08</v>
      </c>
      <c r="U948" s="1">
        <v>44846</v>
      </c>
      <c r="V948">
        <v>10.63</v>
      </c>
    </row>
    <row r="949" spans="1:22">
      <c r="A949" s="1">
        <v>44845</v>
      </c>
      <c r="B949">
        <v>26.85</v>
      </c>
      <c r="C949" s="1">
        <v>44845</v>
      </c>
      <c r="D949">
        <v>27.89</v>
      </c>
      <c r="E949" s="1">
        <v>44845</v>
      </c>
      <c r="F949">
        <v>61.58</v>
      </c>
      <c r="G949" s="1">
        <v>44845</v>
      </c>
      <c r="H949">
        <v>27.13</v>
      </c>
      <c r="I949" s="1">
        <v>44845</v>
      </c>
      <c r="J949">
        <v>26.47</v>
      </c>
      <c r="K949" s="1">
        <v>44845</v>
      </c>
      <c r="L949">
        <v>18.54</v>
      </c>
      <c r="M949" s="1">
        <v>44845</v>
      </c>
      <c r="N949">
        <v>19.04</v>
      </c>
      <c r="O949" s="1">
        <v>44845</v>
      </c>
      <c r="P949">
        <v>15.26</v>
      </c>
      <c r="Q949" s="1">
        <v>44845</v>
      </c>
      <c r="R949">
        <v>25.43</v>
      </c>
      <c r="S949" s="30">
        <v>44845</v>
      </c>
      <c r="T949" s="3">
        <v>10.02</v>
      </c>
      <c r="U949" s="1">
        <v>44847</v>
      </c>
      <c r="V949">
        <v>10.61</v>
      </c>
    </row>
    <row r="950" spans="1:22">
      <c r="A950" s="1">
        <v>44846</v>
      </c>
      <c r="B950">
        <v>26.86</v>
      </c>
      <c r="C950" s="1">
        <v>44846</v>
      </c>
      <c r="D950">
        <v>27.85</v>
      </c>
      <c r="E950" s="1">
        <v>44846</v>
      </c>
      <c r="F950">
        <v>61.5</v>
      </c>
      <c r="G950" s="1">
        <v>44846</v>
      </c>
      <c r="H950">
        <v>27.09</v>
      </c>
      <c r="I950" s="1">
        <v>44846</v>
      </c>
      <c r="J950">
        <v>26.51</v>
      </c>
      <c r="K950" s="1">
        <v>44846</v>
      </c>
      <c r="L950">
        <v>18.54</v>
      </c>
      <c r="M950" s="1">
        <v>44846</v>
      </c>
      <c r="N950">
        <v>19.02</v>
      </c>
      <c r="O950" s="1">
        <v>44846</v>
      </c>
      <c r="P950">
        <v>15.32</v>
      </c>
      <c r="Q950" s="1">
        <v>44846</v>
      </c>
      <c r="R950">
        <v>25.46</v>
      </c>
      <c r="S950" s="30">
        <v>44846</v>
      </c>
      <c r="T950" s="3">
        <v>10.02</v>
      </c>
      <c r="U950" s="1">
        <v>44848</v>
      </c>
      <c r="V950">
        <v>10.57</v>
      </c>
    </row>
    <row r="951" spans="1:22">
      <c r="A951" s="1">
        <v>44847</v>
      </c>
      <c r="B951">
        <v>26.88</v>
      </c>
      <c r="C951" s="1">
        <v>44847</v>
      </c>
      <c r="D951">
        <v>28.511900000000001</v>
      </c>
      <c r="E951" s="1">
        <v>44847</v>
      </c>
      <c r="F951">
        <v>62.77</v>
      </c>
      <c r="G951" s="1">
        <v>44847</v>
      </c>
      <c r="H951">
        <v>27.55</v>
      </c>
      <c r="I951" s="1">
        <v>44847</v>
      </c>
      <c r="J951">
        <v>26.47</v>
      </c>
      <c r="K951" s="1">
        <v>44847</v>
      </c>
      <c r="L951">
        <v>18.57</v>
      </c>
      <c r="M951" s="1">
        <v>44847</v>
      </c>
      <c r="N951">
        <v>19.04</v>
      </c>
      <c r="O951" s="1">
        <v>44847</v>
      </c>
      <c r="P951">
        <v>15.39</v>
      </c>
      <c r="Q951" s="1">
        <v>44847</v>
      </c>
      <c r="R951">
        <v>25.43</v>
      </c>
      <c r="S951" s="30">
        <v>44847</v>
      </c>
      <c r="T951" s="3">
        <v>10.029999999999999</v>
      </c>
      <c r="U951" s="1">
        <v>44851</v>
      </c>
      <c r="V951">
        <v>10.67</v>
      </c>
    </row>
    <row r="952" spans="1:22">
      <c r="A952" s="1">
        <v>44848</v>
      </c>
      <c r="B952">
        <v>26.75</v>
      </c>
      <c r="C952" s="1">
        <v>44848</v>
      </c>
      <c r="D952">
        <v>28.1</v>
      </c>
      <c r="E952" s="1">
        <v>44848</v>
      </c>
      <c r="F952">
        <v>61.9</v>
      </c>
      <c r="G952" s="1">
        <v>44848</v>
      </c>
      <c r="H952">
        <v>27.32</v>
      </c>
      <c r="I952" s="1">
        <v>44848</v>
      </c>
      <c r="J952">
        <v>26.43</v>
      </c>
      <c r="K952" s="1">
        <v>44848</v>
      </c>
      <c r="L952">
        <v>18.489999999999998</v>
      </c>
      <c r="M952" s="1">
        <v>44848</v>
      </c>
      <c r="N952">
        <v>18.87</v>
      </c>
      <c r="O952" s="1">
        <v>44848</v>
      </c>
      <c r="P952">
        <v>15.4</v>
      </c>
      <c r="Q952" s="1">
        <v>44848</v>
      </c>
      <c r="R952">
        <v>25.4</v>
      </c>
      <c r="S952" s="30">
        <v>44848</v>
      </c>
      <c r="T952" s="3">
        <v>9.98</v>
      </c>
      <c r="U952" s="1">
        <v>44852</v>
      </c>
      <c r="V952">
        <v>10.74</v>
      </c>
    </row>
    <row r="953" spans="1:22">
      <c r="A953" s="1">
        <v>44851</v>
      </c>
      <c r="B953">
        <v>26.82</v>
      </c>
      <c r="C953" s="1">
        <v>44851</v>
      </c>
      <c r="D953">
        <v>28.54</v>
      </c>
      <c r="E953" s="1">
        <v>44851</v>
      </c>
      <c r="F953">
        <v>62.84</v>
      </c>
      <c r="G953" s="1">
        <v>44851</v>
      </c>
      <c r="H953">
        <v>27.72</v>
      </c>
      <c r="I953" s="1">
        <v>44851</v>
      </c>
      <c r="J953">
        <v>26.73</v>
      </c>
      <c r="K953" s="1">
        <v>44851</v>
      </c>
      <c r="L953">
        <v>18.489999999999998</v>
      </c>
      <c r="M953" s="1">
        <v>44851</v>
      </c>
      <c r="N953">
        <v>18.97</v>
      </c>
      <c r="O953" s="1">
        <v>44851</v>
      </c>
      <c r="P953">
        <v>15.4</v>
      </c>
      <c r="Q953" s="1">
        <v>44851</v>
      </c>
      <c r="R953">
        <v>25.43</v>
      </c>
      <c r="S953" s="30">
        <v>44851</v>
      </c>
      <c r="T953" s="3">
        <v>9.99</v>
      </c>
      <c r="U953" s="1">
        <v>44853</v>
      </c>
      <c r="V953">
        <v>10.57</v>
      </c>
    </row>
    <row r="954" spans="1:22">
      <c r="A954" s="1">
        <v>44852</v>
      </c>
      <c r="B954">
        <v>26.94</v>
      </c>
      <c r="C954" s="1">
        <v>44852</v>
      </c>
      <c r="D954">
        <v>28.8355</v>
      </c>
      <c r="E954" s="1">
        <v>44852</v>
      </c>
      <c r="F954">
        <v>63.59</v>
      </c>
      <c r="G954" s="1">
        <v>44852</v>
      </c>
      <c r="H954">
        <v>27.96</v>
      </c>
      <c r="I954" s="1">
        <v>44852</v>
      </c>
      <c r="J954">
        <v>26.77</v>
      </c>
      <c r="K954" s="1">
        <v>44852</v>
      </c>
      <c r="L954">
        <v>18.579999999999998</v>
      </c>
      <c r="M954" s="1">
        <v>44852</v>
      </c>
      <c r="N954">
        <v>19.09</v>
      </c>
      <c r="O954" s="1">
        <v>44852</v>
      </c>
      <c r="P954">
        <v>15.6</v>
      </c>
      <c r="Q954" s="1">
        <v>44852</v>
      </c>
      <c r="R954">
        <v>25.51</v>
      </c>
      <c r="S954" s="30">
        <v>44852</v>
      </c>
      <c r="T954" s="3">
        <v>10.039999999999999</v>
      </c>
      <c r="U954" s="1">
        <v>44854</v>
      </c>
      <c r="V954">
        <v>10.58</v>
      </c>
    </row>
    <row r="955" spans="1:22">
      <c r="A955" s="1">
        <v>44853</v>
      </c>
      <c r="B955">
        <v>26.57</v>
      </c>
      <c r="C955" s="1">
        <v>44853</v>
      </c>
      <c r="D955">
        <v>28.68</v>
      </c>
      <c r="E955" s="1">
        <v>44853</v>
      </c>
      <c r="F955">
        <v>63.28</v>
      </c>
      <c r="G955" s="1">
        <v>44853</v>
      </c>
      <c r="H955">
        <v>27.62</v>
      </c>
      <c r="I955" s="1">
        <v>44853</v>
      </c>
      <c r="J955">
        <v>26.31</v>
      </c>
      <c r="K955" s="1">
        <v>44853</v>
      </c>
      <c r="L955">
        <v>18.37</v>
      </c>
      <c r="M955" s="1">
        <v>44853</v>
      </c>
      <c r="N955">
        <v>18.8</v>
      </c>
      <c r="O955" s="1">
        <v>44853</v>
      </c>
      <c r="P955">
        <v>15.58</v>
      </c>
      <c r="Q955" s="1">
        <v>44853</v>
      </c>
      <c r="R955">
        <v>25.37</v>
      </c>
      <c r="S955" s="30">
        <v>44853</v>
      </c>
      <c r="T955" s="3">
        <v>9.91</v>
      </c>
      <c r="U955" s="1">
        <v>44855</v>
      </c>
      <c r="V955">
        <v>10.6</v>
      </c>
    </row>
    <row r="956" spans="1:22">
      <c r="A956" s="1">
        <v>44854</v>
      </c>
      <c r="B956">
        <v>26.36</v>
      </c>
      <c r="C956" s="1">
        <v>44854</v>
      </c>
      <c r="D956">
        <v>28.54</v>
      </c>
      <c r="E956" s="1">
        <v>44854</v>
      </c>
      <c r="F956">
        <v>62.79</v>
      </c>
      <c r="G956" s="1">
        <v>44854</v>
      </c>
      <c r="H956">
        <v>27.59</v>
      </c>
      <c r="I956" s="1">
        <v>44854</v>
      </c>
      <c r="J956">
        <v>26.53</v>
      </c>
      <c r="K956" s="1">
        <v>44854</v>
      </c>
      <c r="L956">
        <v>18.309999999999999</v>
      </c>
      <c r="M956" s="1">
        <v>44854</v>
      </c>
      <c r="N956">
        <v>18.649999999999999</v>
      </c>
      <c r="O956" s="1">
        <v>44854</v>
      </c>
      <c r="P956">
        <v>15.45</v>
      </c>
      <c r="Q956" s="1">
        <v>44854</v>
      </c>
      <c r="R956">
        <v>25.3</v>
      </c>
      <c r="S956" s="30">
        <v>44854</v>
      </c>
      <c r="T956" s="3">
        <v>9.83</v>
      </c>
      <c r="U956" s="1">
        <v>44858</v>
      </c>
      <c r="V956">
        <v>10.3</v>
      </c>
    </row>
    <row r="957" spans="1:22">
      <c r="A957" s="1">
        <v>44855</v>
      </c>
      <c r="B957">
        <v>26.41</v>
      </c>
      <c r="C957" s="1">
        <v>44855</v>
      </c>
      <c r="D957">
        <v>29</v>
      </c>
      <c r="E957" s="1">
        <v>44855</v>
      </c>
      <c r="F957">
        <v>63.68</v>
      </c>
      <c r="G957" s="1">
        <v>44855</v>
      </c>
      <c r="H957">
        <v>27.81</v>
      </c>
      <c r="I957" s="1">
        <v>44855</v>
      </c>
      <c r="J957">
        <v>26.68</v>
      </c>
      <c r="K957" s="1">
        <v>44855</v>
      </c>
      <c r="L957">
        <v>18.311</v>
      </c>
      <c r="M957" s="1">
        <v>44855</v>
      </c>
      <c r="N957">
        <v>18.72</v>
      </c>
      <c r="O957" s="1">
        <v>44855</v>
      </c>
      <c r="P957">
        <v>15.59</v>
      </c>
      <c r="Q957" s="1">
        <v>44855</v>
      </c>
      <c r="R957">
        <v>25.38</v>
      </c>
      <c r="S957" s="30">
        <v>44855</v>
      </c>
      <c r="T957" s="3">
        <v>9.84</v>
      </c>
      <c r="U957" s="1">
        <v>44859</v>
      </c>
      <c r="V957">
        <v>10.3</v>
      </c>
    </row>
    <row r="958" spans="1:22">
      <c r="A958" s="1">
        <v>44858</v>
      </c>
      <c r="B958">
        <v>26.52</v>
      </c>
      <c r="C958" s="1">
        <v>44858</v>
      </c>
      <c r="D958">
        <v>29.04</v>
      </c>
      <c r="E958" s="1">
        <v>44858</v>
      </c>
      <c r="F958">
        <v>64.75</v>
      </c>
      <c r="G958" s="1">
        <v>44858</v>
      </c>
      <c r="H958">
        <v>27.96</v>
      </c>
      <c r="I958" s="1">
        <v>44858</v>
      </c>
      <c r="J958">
        <v>25.77</v>
      </c>
      <c r="K958" s="1">
        <v>44858</v>
      </c>
      <c r="L958">
        <v>18.329999999999998</v>
      </c>
      <c r="M958" s="1">
        <v>44858</v>
      </c>
      <c r="N958">
        <v>18.68</v>
      </c>
      <c r="O958" s="1">
        <v>44858</v>
      </c>
      <c r="P958">
        <v>15.54</v>
      </c>
      <c r="Q958" s="1">
        <v>44858</v>
      </c>
      <c r="R958">
        <v>25.43</v>
      </c>
      <c r="S958" s="30">
        <v>44858</v>
      </c>
      <c r="T958" s="3">
        <v>9.86</v>
      </c>
      <c r="U958" s="1">
        <v>44860</v>
      </c>
      <c r="V958">
        <v>10.36</v>
      </c>
    </row>
    <row r="959" spans="1:22">
      <c r="A959" s="1">
        <v>44859</v>
      </c>
      <c r="B959">
        <v>26.58</v>
      </c>
      <c r="C959" s="1">
        <v>44859</v>
      </c>
      <c r="D959">
        <v>29.3</v>
      </c>
      <c r="E959" s="1">
        <v>44859</v>
      </c>
      <c r="F959">
        <v>65.31</v>
      </c>
      <c r="G959" s="1">
        <v>44859</v>
      </c>
      <c r="H959">
        <v>28.33</v>
      </c>
      <c r="I959" s="1">
        <v>44859</v>
      </c>
      <c r="J959">
        <v>25.82</v>
      </c>
      <c r="K959" s="1">
        <v>44859</v>
      </c>
      <c r="L959">
        <v>18.36</v>
      </c>
      <c r="M959" s="1">
        <v>44859</v>
      </c>
      <c r="N959">
        <v>18.88</v>
      </c>
      <c r="O959" s="1">
        <v>44859</v>
      </c>
      <c r="P959">
        <v>15.65</v>
      </c>
      <c r="Q959" s="1">
        <v>44859</v>
      </c>
      <c r="R959">
        <v>25.41</v>
      </c>
      <c r="S959" s="30">
        <v>44859</v>
      </c>
      <c r="T959" s="3">
        <v>9.91</v>
      </c>
      <c r="U959" s="1">
        <v>44861</v>
      </c>
      <c r="V959">
        <v>10.35</v>
      </c>
    </row>
    <row r="960" spans="1:22">
      <c r="A960" s="1">
        <v>44860</v>
      </c>
      <c r="B960">
        <v>26.97</v>
      </c>
      <c r="C960" s="1">
        <v>44860</v>
      </c>
      <c r="D960">
        <v>29.563300000000002</v>
      </c>
      <c r="E960" s="1">
        <v>44860</v>
      </c>
      <c r="F960">
        <v>64.63</v>
      </c>
      <c r="G960" s="1">
        <v>44860</v>
      </c>
      <c r="H960">
        <v>28.51</v>
      </c>
      <c r="I960" s="1">
        <v>44860</v>
      </c>
      <c r="J960">
        <v>26.17</v>
      </c>
      <c r="K960" s="1">
        <v>44860</v>
      </c>
      <c r="L960">
        <v>18.54</v>
      </c>
      <c r="M960" s="1">
        <v>44860</v>
      </c>
      <c r="N960">
        <v>18.97</v>
      </c>
      <c r="O960" s="1">
        <v>44860</v>
      </c>
      <c r="P960">
        <v>15.69</v>
      </c>
      <c r="Q960" s="1">
        <v>44860</v>
      </c>
      <c r="R960">
        <v>25.58</v>
      </c>
      <c r="S960" s="30">
        <v>44860</v>
      </c>
      <c r="T960" s="3">
        <v>10.029999999999999</v>
      </c>
      <c r="U960" s="1">
        <v>44862</v>
      </c>
      <c r="V960">
        <v>10.38</v>
      </c>
    </row>
    <row r="961" spans="1:22">
      <c r="A961" s="1">
        <v>44861</v>
      </c>
      <c r="B961">
        <v>27.15</v>
      </c>
      <c r="C961" s="1">
        <v>44861</v>
      </c>
      <c r="D961">
        <v>29.7164</v>
      </c>
      <c r="E961" s="1">
        <v>44861</v>
      </c>
      <c r="F961">
        <v>64.22</v>
      </c>
      <c r="G961" s="1">
        <v>44861</v>
      </c>
      <c r="H961">
        <v>28.28</v>
      </c>
      <c r="I961" s="1">
        <v>44861</v>
      </c>
      <c r="J961">
        <v>25.94</v>
      </c>
      <c r="K961" s="1">
        <v>44861</v>
      </c>
      <c r="L961">
        <v>18.68</v>
      </c>
      <c r="M961" s="1">
        <v>44861</v>
      </c>
      <c r="N961">
        <v>19.04</v>
      </c>
      <c r="O961" s="1">
        <v>44861</v>
      </c>
      <c r="P961">
        <v>15.82</v>
      </c>
      <c r="Q961" s="1">
        <v>44861</v>
      </c>
      <c r="R961">
        <v>25.62</v>
      </c>
      <c r="S961" s="30">
        <v>44861</v>
      </c>
      <c r="T961" s="3">
        <v>10.1</v>
      </c>
      <c r="U961" s="1">
        <v>44865</v>
      </c>
      <c r="V961">
        <v>10.35</v>
      </c>
    </row>
    <row r="962" spans="1:22">
      <c r="A962" s="1">
        <v>44862</v>
      </c>
      <c r="B962">
        <v>27.14</v>
      </c>
      <c r="C962" s="1">
        <v>44862</v>
      </c>
      <c r="D962">
        <v>29.92</v>
      </c>
      <c r="E962" s="1">
        <v>44862</v>
      </c>
      <c r="F962">
        <v>66.06</v>
      </c>
      <c r="G962" s="1">
        <v>44862</v>
      </c>
      <c r="H962">
        <v>28.65</v>
      </c>
      <c r="I962" s="1">
        <v>44862</v>
      </c>
      <c r="J962">
        <v>25.85</v>
      </c>
      <c r="K962" s="1">
        <v>44862</v>
      </c>
      <c r="L962">
        <v>18.68</v>
      </c>
      <c r="M962" s="1">
        <v>44862</v>
      </c>
      <c r="N962">
        <v>19.09</v>
      </c>
      <c r="O962" s="1">
        <v>44862</v>
      </c>
      <c r="P962">
        <v>15.95</v>
      </c>
      <c r="Q962" s="1">
        <v>44862</v>
      </c>
      <c r="R962">
        <v>25.59</v>
      </c>
      <c r="S962" s="30">
        <v>44862</v>
      </c>
      <c r="T962" s="3">
        <v>10.09</v>
      </c>
      <c r="U962" s="1">
        <v>44866</v>
      </c>
      <c r="V962">
        <v>10.58</v>
      </c>
    </row>
    <row r="963" spans="1:22">
      <c r="A963" s="1">
        <v>44865</v>
      </c>
      <c r="B963">
        <v>27.09</v>
      </c>
      <c r="C963" s="1">
        <v>44865</v>
      </c>
      <c r="D963">
        <v>29.87</v>
      </c>
      <c r="E963" s="1">
        <v>44865</v>
      </c>
      <c r="F963">
        <v>65.599999999999994</v>
      </c>
      <c r="G963" s="1">
        <v>44865</v>
      </c>
      <c r="H963">
        <v>28.43</v>
      </c>
      <c r="I963" s="1">
        <v>44865</v>
      </c>
      <c r="J963">
        <v>25.88</v>
      </c>
      <c r="K963" s="1">
        <v>44865</v>
      </c>
      <c r="L963">
        <v>18.629000000000001</v>
      </c>
      <c r="M963" s="1">
        <v>44865</v>
      </c>
      <c r="N963">
        <v>18.989799999999999</v>
      </c>
      <c r="O963" s="1">
        <v>44865</v>
      </c>
      <c r="P963">
        <v>15.676</v>
      </c>
      <c r="Q963" s="1">
        <v>44865</v>
      </c>
      <c r="R963">
        <v>25.57</v>
      </c>
      <c r="S963" s="30">
        <v>44865</v>
      </c>
      <c r="T963" s="3">
        <v>10.050000000000001</v>
      </c>
      <c r="U963" s="1">
        <v>44867</v>
      </c>
      <c r="V963">
        <v>10.58</v>
      </c>
    </row>
    <row r="964" spans="1:22">
      <c r="A964" s="1">
        <v>44866</v>
      </c>
      <c r="B964">
        <v>27.19</v>
      </c>
      <c r="C964" s="1">
        <v>44866</v>
      </c>
      <c r="D964">
        <v>29.976199999999999</v>
      </c>
      <c r="E964" s="1">
        <v>44866</v>
      </c>
      <c r="F964">
        <v>65.41</v>
      </c>
      <c r="G964" s="1">
        <v>44866</v>
      </c>
      <c r="H964">
        <v>28.66</v>
      </c>
      <c r="I964" s="1">
        <v>44866</v>
      </c>
      <c r="J964">
        <v>26.32</v>
      </c>
      <c r="K964" s="1">
        <v>44866</v>
      </c>
      <c r="L964">
        <v>18.7</v>
      </c>
      <c r="M964" s="1">
        <v>44866</v>
      </c>
      <c r="N964">
        <v>19.14</v>
      </c>
      <c r="O964" s="1">
        <v>44866</v>
      </c>
      <c r="P964">
        <v>15.68</v>
      </c>
      <c r="Q964" s="1">
        <v>44866</v>
      </c>
      <c r="R964">
        <v>25.58</v>
      </c>
      <c r="S964" s="30">
        <v>44866</v>
      </c>
      <c r="T964" s="3">
        <v>10.09</v>
      </c>
      <c r="U964" s="1">
        <v>44868</v>
      </c>
      <c r="V964">
        <v>10.6</v>
      </c>
    </row>
    <row r="965" spans="1:22">
      <c r="A965" s="1">
        <v>44867</v>
      </c>
      <c r="B965">
        <v>27.02</v>
      </c>
      <c r="C965" s="1">
        <v>44867</v>
      </c>
      <c r="D965">
        <v>29.660799999999998</v>
      </c>
      <c r="E965" s="1">
        <v>44867</v>
      </c>
      <c r="F965">
        <v>64.099999999999994</v>
      </c>
      <c r="G965" s="1">
        <v>44867</v>
      </c>
      <c r="H965">
        <v>28.4</v>
      </c>
      <c r="I965" s="1">
        <v>44867</v>
      </c>
      <c r="J965">
        <v>26.24</v>
      </c>
      <c r="K965" s="1">
        <v>44867</v>
      </c>
      <c r="L965">
        <v>18.600000000000001</v>
      </c>
      <c r="M965" s="1">
        <v>44867</v>
      </c>
      <c r="N965">
        <v>19.04</v>
      </c>
      <c r="O965" s="1">
        <v>44867</v>
      </c>
      <c r="P965">
        <v>15.68</v>
      </c>
      <c r="Q965" s="1">
        <v>44867</v>
      </c>
      <c r="R965">
        <v>25.53</v>
      </c>
      <c r="S965" s="30">
        <v>44867</v>
      </c>
      <c r="T965" s="3">
        <v>10.050000000000001</v>
      </c>
      <c r="U965" s="1">
        <v>44869</v>
      </c>
      <c r="V965">
        <v>10.74</v>
      </c>
    </row>
    <row r="966" spans="1:22">
      <c r="A966" s="1">
        <v>44868</v>
      </c>
      <c r="B966">
        <v>26.85</v>
      </c>
      <c r="C966" s="1">
        <v>44868</v>
      </c>
      <c r="D966">
        <v>29.61</v>
      </c>
      <c r="E966" s="1">
        <v>44868</v>
      </c>
      <c r="F966">
        <v>63.64</v>
      </c>
      <c r="G966" s="1">
        <v>44868</v>
      </c>
      <c r="H966">
        <v>28.24</v>
      </c>
      <c r="I966" s="1">
        <v>44868</v>
      </c>
      <c r="J966">
        <v>26.47</v>
      </c>
      <c r="K966" s="1">
        <v>44868</v>
      </c>
      <c r="L966">
        <v>18.489999999999998</v>
      </c>
      <c r="M966" s="1">
        <v>44868</v>
      </c>
      <c r="N966">
        <v>18.96</v>
      </c>
      <c r="O966" s="1">
        <v>44868</v>
      </c>
      <c r="P966">
        <v>15.58</v>
      </c>
      <c r="Q966" s="1">
        <v>44868</v>
      </c>
      <c r="R966">
        <v>25.48</v>
      </c>
      <c r="S966" s="30">
        <v>44868</v>
      </c>
      <c r="T966" s="3">
        <v>9.99</v>
      </c>
      <c r="U966" s="1">
        <v>44872</v>
      </c>
      <c r="V966">
        <v>10.8</v>
      </c>
    </row>
    <row r="967" spans="1:22">
      <c r="A967" s="1">
        <v>44869</v>
      </c>
      <c r="B967">
        <v>26.69</v>
      </c>
      <c r="C967" s="1">
        <v>44869</v>
      </c>
      <c r="D967">
        <v>29.89</v>
      </c>
      <c r="E967" s="1">
        <v>44869</v>
      </c>
      <c r="F967">
        <v>63.22</v>
      </c>
      <c r="G967" s="1">
        <v>44869</v>
      </c>
      <c r="H967">
        <v>28.77</v>
      </c>
      <c r="I967" s="1">
        <v>44869</v>
      </c>
      <c r="J967">
        <v>27.03</v>
      </c>
      <c r="K967" s="1">
        <v>44869</v>
      </c>
      <c r="L967">
        <v>18.41</v>
      </c>
      <c r="M967" s="1">
        <v>44869</v>
      </c>
      <c r="N967">
        <v>19.010000000000002</v>
      </c>
      <c r="O967" s="1">
        <v>44869</v>
      </c>
      <c r="P967">
        <v>15.69</v>
      </c>
      <c r="Q967" s="1">
        <v>44869</v>
      </c>
      <c r="R967">
        <v>25.41</v>
      </c>
      <c r="S967" s="30">
        <v>44869</v>
      </c>
      <c r="T967" s="3">
        <v>9.92</v>
      </c>
      <c r="U967" s="1">
        <v>44873</v>
      </c>
      <c r="V967">
        <v>10.81</v>
      </c>
    </row>
    <row r="968" spans="1:22">
      <c r="A968" s="1">
        <v>44872</v>
      </c>
      <c r="B968">
        <v>26.48</v>
      </c>
      <c r="C968" s="1">
        <v>44872</v>
      </c>
      <c r="D968">
        <v>29.99</v>
      </c>
      <c r="E968" s="1">
        <v>44872</v>
      </c>
      <c r="F968">
        <v>63.94</v>
      </c>
      <c r="G968" s="1">
        <v>44872</v>
      </c>
      <c r="H968">
        <v>28.91</v>
      </c>
      <c r="I968" s="1">
        <v>44872</v>
      </c>
      <c r="J968">
        <v>27.06</v>
      </c>
      <c r="K968" s="1">
        <v>44872</v>
      </c>
      <c r="L968">
        <v>18.37</v>
      </c>
      <c r="M968" s="1">
        <v>44872</v>
      </c>
      <c r="N968">
        <v>18.93</v>
      </c>
      <c r="O968" s="1">
        <v>44872</v>
      </c>
      <c r="P968">
        <v>15.54</v>
      </c>
      <c r="Q968" s="1">
        <v>44872</v>
      </c>
      <c r="R968">
        <v>25.37</v>
      </c>
      <c r="S968" s="30">
        <v>44872</v>
      </c>
      <c r="T968" s="3">
        <v>9.85</v>
      </c>
      <c r="U968" s="1">
        <v>44874</v>
      </c>
      <c r="V968">
        <v>10.73</v>
      </c>
    </row>
    <row r="969" spans="1:22">
      <c r="A969" s="1">
        <v>44873</v>
      </c>
      <c r="B969">
        <v>26.71</v>
      </c>
      <c r="C969" s="1">
        <v>44873</v>
      </c>
      <c r="D969">
        <v>30.19</v>
      </c>
      <c r="E969" s="1">
        <v>44873</v>
      </c>
      <c r="F969">
        <v>64</v>
      </c>
      <c r="G969" s="1">
        <v>44873</v>
      </c>
      <c r="H969">
        <v>29.13</v>
      </c>
      <c r="I969" s="1">
        <v>44873</v>
      </c>
      <c r="J969">
        <v>27.16</v>
      </c>
      <c r="K969" s="1">
        <v>44873</v>
      </c>
      <c r="L969">
        <v>18.399999999999999</v>
      </c>
      <c r="M969" s="1">
        <v>44873</v>
      </c>
      <c r="N969">
        <v>19.02</v>
      </c>
      <c r="O969" s="1">
        <v>44873</v>
      </c>
      <c r="P969">
        <v>15.64</v>
      </c>
      <c r="Q969" s="1">
        <v>44873</v>
      </c>
      <c r="R969">
        <v>25.44</v>
      </c>
      <c r="S969" s="30">
        <v>44873</v>
      </c>
      <c r="T969" s="3">
        <v>9.92</v>
      </c>
      <c r="U969" s="1">
        <v>44875</v>
      </c>
      <c r="V969">
        <v>10.75</v>
      </c>
    </row>
    <row r="970" spans="1:22">
      <c r="A970" s="1">
        <v>44874</v>
      </c>
      <c r="B970">
        <v>26.77</v>
      </c>
      <c r="C970" s="1">
        <v>44874</v>
      </c>
      <c r="D970">
        <v>29.76</v>
      </c>
      <c r="E970" s="1">
        <v>44874</v>
      </c>
      <c r="F970">
        <v>63.17</v>
      </c>
      <c r="G970" s="1">
        <v>44874</v>
      </c>
      <c r="H970">
        <v>28.89</v>
      </c>
      <c r="I970" s="1">
        <v>44874</v>
      </c>
      <c r="J970">
        <v>26.86</v>
      </c>
      <c r="K970" s="1">
        <v>44874</v>
      </c>
      <c r="L970">
        <v>18.489999999999998</v>
      </c>
      <c r="M970" s="1">
        <v>44874</v>
      </c>
      <c r="N970">
        <v>18.97</v>
      </c>
      <c r="O970" s="1">
        <v>44874</v>
      </c>
      <c r="P970">
        <v>15.4</v>
      </c>
      <c r="Q970" s="1">
        <v>44874</v>
      </c>
      <c r="R970">
        <v>25.48</v>
      </c>
      <c r="S970" s="30">
        <v>44874</v>
      </c>
      <c r="T970" s="3">
        <v>9.9600000000000009</v>
      </c>
      <c r="U970" s="1">
        <v>44876</v>
      </c>
      <c r="V970">
        <v>11</v>
      </c>
    </row>
    <row r="971" spans="1:22">
      <c r="A971" s="1">
        <v>44875</v>
      </c>
      <c r="B971">
        <v>27.37</v>
      </c>
      <c r="C971" s="1">
        <v>44875</v>
      </c>
      <c r="D971">
        <v>30.74</v>
      </c>
      <c r="E971" s="1">
        <v>44875</v>
      </c>
      <c r="F971">
        <v>65.599999999999994</v>
      </c>
      <c r="G971" s="1">
        <v>44875</v>
      </c>
      <c r="H971">
        <v>30.04</v>
      </c>
      <c r="I971" s="1">
        <v>44875</v>
      </c>
      <c r="J971">
        <v>27.44</v>
      </c>
      <c r="K971" s="1">
        <v>44875</v>
      </c>
      <c r="L971">
        <v>18.89</v>
      </c>
      <c r="M971" s="1">
        <v>44875</v>
      </c>
      <c r="N971">
        <v>19.579999999999998</v>
      </c>
      <c r="O971" s="1">
        <v>44875</v>
      </c>
      <c r="P971">
        <v>15.79</v>
      </c>
      <c r="Q971" s="1">
        <v>44875</v>
      </c>
      <c r="R971">
        <v>25.71</v>
      </c>
      <c r="S971" s="30">
        <v>44875</v>
      </c>
      <c r="T971" s="3">
        <v>10.14</v>
      </c>
      <c r="U971" s="1">
        <v>44879</v>
      </c>
      <c r="V971">
        <v>11.03</v>
      </c>
    </row>
    <row r="972" spans="1:22">
      <c r="A972" s="1">
        <v>44876</v>
      </c>
      <c r="B972">
        <v>27.33</v>
      </c>
      <c r="C972" s="1">
        <v>44876</v>
      </c>
      <c r="D972">
        <v>30.87</v>
      </c>
      <c r="E972" s="1">
        <v>44876</v>
      </c>
      <c r="F972">
        <v>65.930000000000007</v>
      </c>
      <c r="G972" s="1">
        <v>44876</v>
      </c>
      <c r="H972">
        <v>30.52</v>
      </c>
      <c r="I972" s="1">
        <v>44876</v>
      </c>
      <c r="J972">
        <v>28.03</v>
      </c>
      <c r="K972" s="1">
        <v>44876</v>
      </c>
      <c r="L972">
        <v>18.850000000000001</v>
      </c>
      <c r="M972" s="1">
        <v>44876</v>
      </c>
      <c r="N972">
        <v>19.61</v>
      </c>
      <c r="O972" s="1">
        <v>44876</v>
      </c>
      <c r="P972">
        <v>15.92</v>
      </c>
      <c r="Q972" s="1">
        <v>44876</v>
      </c>
      <c r="R972">
        <v>25.7</v>
      </c>
      <c r="S972" s="30">
        <v>44876</v>
      </c>
      <c r="T972" s="3">
        <v>10.130000000000001</v>
      </c>
      <c r="U972" s="1">
        <v>44880</v>
      </c>
      <c r="V972">
        <v>11.23</v>
      </c>
    </row>
    <row r="973" spans="1:22">
      <c r="A973" s="1">
        <v>44879</v>
      </c>
      <c r="B973">
        <v>27.32</v>
      </c>
      <c r="C973" s="1">
        <v>44879</v>
      </c>
      <c r="D973">
        <v>30.63</v>
      </c>
      <c r="E973" s="1">
        <v>44879</v>
      </c>
      <c r="F973">
        <v>65.59</v>
      </c>
      <c r="G973" s="1">
        <v>44879</v>
      </c>
      <c r="H973">
        <v>30.33</v>
      </c>
      <c r="I973" s="1">
        <v>44879</v>
      </c>
      <c r="J973">
        <v>27.99</v>
      </c>
      <c r="K973" s="1">
        <v>44879</v>
      </c>
      <c r="L973">
        <v>18.79</v>
      </c>
      <c r="M973" s="1">
        <v>44879</v>
      </c>
      <c r="N973">
        <v>19.579999999999998</v>
      </c>
      <c r="O973" s="1">
        <v>44879</v>
      </c>
      <c r="P973">
        <v>15.88</v>
      </c>
      <c r="Q973" s="1">
        <v>44879</v>
      </c>
      <c r="R973">
        <v>25.65</v>
      </c>
      <c r="S973" s="30">
        <v>44879</v>
      </c>
      <c r="T973" s="3">
        <v>10.130000000000001</v>
      </c>
      <c r="U973" s="1">
        <v>44881</v>
      </c>
      <c r="V973">
        <v>11.14</v>
      </c>
    </row>
    <row r="974" spans="1:22">
      <c r="A974" s="1">
        <v>44880</v>
      </c>
      <c r="B974">
        <v>27.38</v>
      </c>
      <c r="C974" s="1">
        <v>44880</v>
      </c>
      <c r="D974">
        <v>30.74</v>
      </c>
      <c r="E974" s="1">
        <v>44880</v>
      </c>
      <c r="F974">
        <v>66.040000000000006</v>
      </c>
      <c r="G974" s="1">
        <v>44880</v>
      </c>
      <c r="H974">
        <v>30.46</v>
      </c>
      <c r="I974" s="1">
        <v>44880</v>
      </c>
      <c r="J974">
        <v>28.56</v>
      </c>
      <c r="K974" s="1">
        <v>44880</v>
      </c>
      <c r="L974">
        <v>18.84</v>
      </c>
      <c r="M974" s="1">
        <v>44880</v>
      </c>
      <c r="N974">
        <v>19.79</v>
      </c>
      <c r="O974" s="1">
        <v>44880</v>
      </c>
      <c r="P974">
        <v>16.03</v>
      </c>
      <c r="Q974" s="1">
        <v>44880</v>
      </c>
      <c r="R974">
        <v>25.68</v>
      </c>
      <c r="S974" s="30">
        <v>44880</v>
      </c>
      <c r="T974" s="3">
        <v>10.16</v>
      </c>
      <c r="U974" s="1">
        <v>44882</v>
      </c>
      <c r="V974">
        <v>11.07</v>
      </c>
    </row>
    <row r="975" spans="1:22">
      <c r="A975" s="1">
        <v>44881</v>
      </c>
      <c r="B975">
        <v>27.5</v>
      </c>
      <c r="C975" s="1">
        <v>44881</v>
      </c>
      <c r="D975">
        <v>30.75</v>
      </c>
      <c r="E975" s="1">
        <v>44881</v>
      </c>
      <c r="F975">
        <v>65.73</v>
      </c>
      <c r="G975" s="1">
        <v>44881</v>
      </c>
      <c r="H975">
        <v>30.45</v>
      </c>
      <c r="I975" s="1">
        <v>44881</v>
      </c>
      <c r="J975">
        <v>28.27</v>
      </c>
      <c r="K975" s="1">
        <v>44881</v>
      </c>
      <c r="L975">
        <v>18.920000000000002</v>
      </c>
      <c r="M975" s="1">
        <v>44881</v>
      </c>
      <c r="N975">
        <v>19.95</v>
      </c>
      <c r="O975" s="1">
        <v>44881</v>
      </c>
      <c r="P975">
        <v>15.94</v>
      </c>
      <c r="Q975" s="1">
        <v>44881</v>
      </c>
      <c r="R975">
        <v>25.69</v>
      </c>
      <c r="S975" s="30">
        <v>44881</v>
      </c>
      <c r="T975" s="3">
        <v>10.23</v>
      </c>
      <c r="U975" s="1">
        <v>44883</v>
      </c>
      <c r="V975">
        <v>11.12</v>
      </c>
    </row>
    <row r="976" spans="1:22">
      <c r="A976" s="1">
        <v>44882</v>
      </c>
      <c r="B976">
        <v>27.43</v>
      </c>
      <c r="C976" s="1">
        <v>44882</v>
      </c>
      <c r="D976">
        <v>30.67</v>
      </c>
      <c r="E976" s="1">
        <v>44882</v>
      </c>
      <c r="F976">
        <v>65.489999999999995</v>
      </c>
      <c r="G976" s="1">
        <v>44882</v>
      </c>
      <c r="H976">
        <v>30.44</v>
      </c>
      <c r="I976" s="1">
        <v>44882</v>
      </c>
      <c r="J976">
        <v>28.24</v>
      </c>
      <c r="K976" s="1">
        <v>44882</v>
      </c>
      <c r="L976">
        <v>18.84</v>
      </c>
      <c r="M976" s="1">
        <v>44882</v>
      </c>
      <c r="N976">
        <v>19.86</v>
      </c>
      <c r="O976" s="1">
        <v>44882</v>
      </c>
      <c r="P976">
        <v>15.93</v>
      </c>
      <c r="Q976" s="1">
        <v>44882</v>
      </c>
      <c r="R976">
        <v>25.65</v>
      </c>
      <c r="S976" s="30">
        <v>44882</v>
      </c>
      <c r="T976" s="3">
        <v>10.18</v>
      </c>
      <c r="U976" s="1">
        <v>44886</v>
      </c>
      <c r="V976">
        <v>11.06</v>
      </c>
    </row>
    <row r="977" spans="1:22">
      <c r="A977" s="1">
        <v>44883</v>
      </c>
      <c r="B977">
        <v>27.4</v>
      </c>
      <c r="C977" s="1">
        <v>44883</v>
      </c>
      <c r="D977">
        <v>30.82</v>
      </c>
      <c r="E977" s="1">
        <v>44883</v>
      </c>
      <c r="F977">
        <v>66.150000000000006</v>
      </c>
      <c r="G977" s="1">
        <v>44883</v>
      </c>
      <c r="H977">
        <v>30.64</v>
      </c>
      <c r="I977" s="1">
        <v>44883</v>
      </c>
      <c r="J977">
        <v>28.18</v>
      </c>
      <c r="K977" s="1">
        <v>44883</v>
      </c>
      <c r="L977">
        <v>18.82</v>
      </c>
      <c r="M977" s="1">
        <v>44883</v>
      </c>
      <c r="N977">
        <v>19.86</v>
      </c>
      <c r="O977" s="1">
        <v>44883</v>
      </c>
      <c r="P977">
        <v>15.9</v>
      </c>
      <c r="Q977" s="1">
        <v>44883</v>
      </c>
      <c r="R977">
        <v>25.64</v>
      </c>
      <c r="S977" s="30">
        <v>44883</v>
      </c>
      <c r="T977" s="3">
        <v>10.17</v>
      </c>
      <c r="U977" s="1">
        <v>44887</v>
      </c>
      <c r="V977">
        <v>11.01</v>
      </c>
    </row>
    <row r="978" spans="1:22">
      <c r="A978" s="1">
        <v>44886</v>
      </c>
      <c r="B978">
        <v>27.43</v>
      </c>
      <c r="C978" s="1">
        <v>44886</v>
      </c>
      <c r="D978">
        <v>30.59</v>
      </c>
      <c r="E978" s="1">
        <v>44886</v>
      </c>
      <c r="F978">
        <v>66.23</v>
      </c>
      <c r="G978" s="1">
        <v>44886</v>
      </c>
      <c r="H978">
        <v>30.56</v>
      </c>
      <c r="I978" s="1">
        <v>44886</v>
      </c>
      <c r="J978">
        <v>27.99</v>
      </c>
      <c r="K978" s="1">
        <v>44886</v>
      </c>
      <c r="L978">
        <v>18.87</v>
      </c>
      <c r="M978" s="1">
        <v>44886</v>
      </c>
      <c r="N978">
        <v>19.77</v>
      </c>
      <c r="O978" s="1">
        <v>44886</v>
      </c>
      <c r="P978">
        <v>15.84</v>
      </c>
      <c r="Q978" s="1">
        <v>44886</v>
      </c>
      <c r="R978">
        <v>25.61</v>
      </c>
      <c r="S978" s="30">
        <v>44886</v>
      </c>
      <c r="T978" s="3">
        <v>10.210000000000001</v>
      </c>
      <c r="U978" s="1">
        <v>44888</v>
      </c>
      <c r="V978">
        <v>11.03</v>
      </c>
    </row>
    <row r="979" spans="1:22">
      <c r="A979" s="1">
        <v>44887</v>
      </c>
      <c r="B979">
        <v>27.56</v>
      </c>
      <c r="C979" s="1">
        <v>44887</v>
      </c>
      <c r="D979">
        <v>30.94</v>
      </c>
      <c r="E979" s="1">
        <v>44887</v>
      </c>
      <c r="F979">
        <v>66.739999999999995</v>
      </c>
      <c r="G979" s="1">
        <v>44887</v>
      </c>
      <c r="H979">
        <v>30.82</v>
      </c>
      <c r="I979" s="1">
        <v>44887</v>
      </c>
      <c r="J979">
        <v>27.89</v>
      </c>
      <c r="K979" s="1">
        <v>44887</v>
      </c>
      <c r="L979">
        <v>18.899999999999999</v>
      </c>
      <c r="M979" s="1">
        <v>44887</v>
      </c>
      <c r="N979">
        <v>19.96</v>
      </c>
      <c r="O979" s="1">
        <v>44887</v>
      </c>
      <c r="P979">
        <v>16.010000000000002</v>
      </c>
      <c r="Q979" s="1">
        <v>44887</v>
      </c>
      <c r="R979">
        <v>25.65</v>
      </c>
      <c r="S979" s="30">
        <v>44887</v>
      </c>
      <c r="T979" s="3">
        <v>10.26</v>
      </c>
      <c r="U979" s="1">
        <v>44889</v>
      </c>
      <c r="V979">
        <v>11.12</v>
      </c>
    </row>
    <row r="980" spans="1:22">
      <c r="A980" s="1">
        <v>44888</v>
      </c>
      <c r="B980">
        <v>27.74</v>
      </c>
      <c r="C980" s="1">
        <v>44888</v>
      </c>
      <c r="D980">
        <v>31.05</v>
      </c>
      <c r="E980" s="1">
        <v>44888</v>
      </c>
      <c r="F980">
        <v>66.97</v>
      </c>
      <c r="G980" s="1">
        <v>44888</v>
      </c>
      <c r="H980">
        <v>30.630299999999998</v>
      </c>
      <c r="I980" s="1">
        <v>44888</v>
      </c>
      <c r="J980">
        <v>28.08</v>
      </c>
      <c r="K980" s="1">
        <v>44888</v>
      </c>
      <c r="L980">
        <v>19.059999999999999</v>
      </c>
      <c r="M980" s="1">
        <v>44888</v>
      </c>
      <c r="N980">
        <v>20.11</v>
      </c>
      <c r="O980" s="1">
        <v>44888</v>
      </c>
      <c r="P980">
        <v>16.059999999999999</v>
      </c>
      <c r="Q980" s="1">
        <v>44888</v>
      </c>
      <c r="R980">
        <v>25.67</v>
      </c>
      <c r="S980" s="30">
        <v>44888</v>
      </c>
      <c r="T980" s="3">
        <v>10.32</v>
      </c>
      <c r="U980" s="1">
        <v>44890</v>
      </c>
      <c r="V980">
        <v>11.02</v>
      </c>
    </row>
    <row r="981" spans="1:22">
      <c r="A981" s="1">
        <v>44889</v>
      </c>
      <c r="B981">
        <v>27.85</v>
      </c>
      <c r="C981" s="1">
        <v>44889</v>
      </c>
      <c r="D981">
        <v>31.12</v>
      </c>
      <c r="E981" s="1">
        <v>44889</v>
      </c>
      <c r="F981">
        <v>67</v>
      </c>
      <c r="G981" s="1">
        <v>44889</v>
      </c>
      <c r="H981">
        <v>31.23</v>
      </c>
      <c r="I981" s="1">
        <v>44889</v>
      </c>
      <c r="J981">
        <v>28.31</v>
      </c>
      <c r="K981" s="1">
        <v>44889</v>
      </c>
      <c r="L981">
        <v>19.09</v>
      </c>
      <c r="M981" s="1">
        <v>44889</v>
      </c>
      <c r="N981">
        <v>20.29</v>
      </c>
      <c r="O981" s="1">
        <v>44889</v>
      </c>
      <c r="P981">
        <v>15.99</v>
      </c>
      <c r="Q981" s="1">
        <v>44889</v>
      </c>
      <c r="R981">
        <v>25.72</v>
      </c>
      <c r="S981" s="30">
        <v>44889</v>
      </c>
      <c r="T981" s="3">
        <v>10.35</v>
      </c>
      <c r="U981" s="1">
        <v>44893</v>
      </c>
      <c r="V981">
        <v>11.04</v>
      </c>
    </row>
    <row r="982" spans="1:22">
      <c r="A982" s="1">
        <v>44890</v>
      </c>
      <c r="B982">
        <v>27.91</v>
      </c>
      <c r="C982" s="1">
        <v>44890</v>
      </c>
      <c r="D982">
        <v>31.184999999999999</v>
      </c>
      <c r="E982" s="1">
        <v>44890</v>
      </c>
      <c r="F982">
        <v>67.19</v>
      </c>
      <c r="G982" s="1">
        <v>44890</v>
      </c>
      <c r="H982">
        <v>31.56</v>
      </c>
      <c r="I982" s="1">
        <v>44890</v>
      </c>
      <c r="J982">
        <v>27.93</v>
      </c>
      <c r="K982" s="1">
        <v>44890</v>
      </c>
      <c r="L982">
        <v>19.16</v>
      </c>
      <c r="M982" s="1">
        <v>44890</v>
      </c>
      <c r="N982">
        <v>20.21</v>
      </c>
      <c r="O982" s="1">
        <v>44890</v>
      </c>
      <c r="P982">
        <v>15.92</v>
      </c>
      <c r="Q982" s="1">
        <v>44890</v>
      </c>
      <c r="R982">
        <v>25.72</v>
      </c>
      <c r="S982" s="30">
        <v>44890</v>
      </c>
      <c r="T982" s="3">
        <v>10.36</v>
      </c>
      <c r="U982" s="1">
        <v>44894</v>
      </c>
      <c r="V982">
        <v>11.32</v>
      </c>
    </row>
    <row r="983" spans="1:22">
      <c r="A983" s="1">
        <v>44893</v>
      </c>
      <c r="B983">
        <v>27.83</v>
      </c>
      <c r="C983" s="1">
        <v>44893</v>
      </c>
      <c r="D983">
        <v>30.97</v>
      </c>
      <c r="E983" s="1">
        <v>44893</v>
      </c>
      <c r="F983">
        <v>66.73</v>
      </c>
      <c r="G983" s="1">
        <v>44893</v>
      </c>
      <c r="H983">
        <v>31.13</v>
      </c>
      <c r="I983" s="1">
        <v>44893</v>
      </c>
      <c r="J983">
        <v>28.13</v>
      </c>
      <c r="K983" s="1">
        <v>44893</v>
      </c>
      <c r="L983">
        <v>19.170000000000002</v>
      </c>
      <c r="M983" s="1">
        <v>44893</v>
      </c>
      <c r="N983">
        <v>20.04</v>
      </c>
      <c r="O983" s="1">
        <v>44893</v>
      </c>
      <c r="P983">
        <v>15.83</v>
      </c>
      <c r="Q983" s="1">
        <v>44893</v>
      </c>
      <c r="R983">
        <v>25.72</v>
      </c>
      <c r="S983" s="30">
        <v>44893</v>
      </c>
      <c r="T983" s="3">
        <v>10.35</v>
      </c>
      <c r="U983" s="1">
        <v>44895</v>
      </c>
      <c r="V983">
        <v>11.59</v>
      </c>
    </row>
    <row r="984" spans="1:22">
      <c r="A984" s="1">
        <v>44894</v>
      </c>
      <c r="B984">
        <v>27.73</v>
      </c>
      <c r="C984" s="1">
        <v>44894</v>
      </c>
      <c r="D984">
        <v>31.037700000000001</v>
      </c>
      <c r="E984" s="1">
        <v>44894</v>
      </c>
      <c r="F984">
        <v>67</v>
      </c>
      <c r="G984" s="1">
        <v>44894</v>
      </c>
      <c r="H984">
        <v>31.43</v>
      </c>
      <c r="I984" s="1">
        <v>44894</v>
      </c>
      <c r="J984">
        <v>28.9</v>
      </c>
      <c r="K984" s="1">
        <v>44894</v>
      </c>
      <c r="L984">
        <v>19.07</v>
      </c>
      <c r="M984" s="1">
        <v>44894</v>
      </c>
      <c r="N984">
        <v>19.93</v>
      </c>
      <c r="O984" s="1">
        <v>44894</v>
      </c>
      <c r="P984">
        <v>15.89</v>
      </c>
      <c r="Q984" s="1">
        <v>44894</v>
      </c>
      <c r="R984">
        <v>25.71</v>
      </c>
      <c r="S984" s="30">
        <v>44894</v>
      </c>
      <c r="T984" s="3">
        <v>10.32</v>
      </c>
      <c r="U984" s="1">
        <v>44896</v>
      </c>
      <c r="V984">
        <v>11.52</v>
      </c>
    </row>
    <row r="985" spans="1:22">
      <c r="A985" s="1">
        <v>44895</v>
      </c>
      <c r="B985">
        <v>27.78</v>
      </c>
      <c r="C985" s="1">
        <v>44895</v>
      </c>
      <c r="D985">
        <v>31.28</v>
      </c>
      <c r="E985" s="1">
        <v>44895</v>
      </c>
      <c r="F985">
        <v>68.39</v>
      </c>
      <c r="G985" s="1">
        <v>44895</v>
      </c>
      <c r="H985">
        <v>31.61</v>
      </c>
      <c r="I985" s="1">
        <v>44895</v>
      </c>
      <c r="J985">
        <v>29.45</v>
      </c>
      <c r="K985" s="1">
        <v>44895</v>
      </c>
      <c r="L985">
        <v>19.11</v>
      </c>
      <c r="M985" s="1">
        <v>44895</v>
      </c>
      <c r="N985">
        <v>20.149999999999999</v>
      </c>
      <c r="O985" s="1">
        <v>44895</v>
      </c>
      <c r="P985">
        <v>16.059999999999999</v>
      </c>
      <c r="Q985" s="1">
        <v>44895</v>
      </c>
      <c r="R985">
        <v>25.76</v>
      </c>
      <c r="S985" s="30">
        <v>44895</v>
      </c>
      <c r="T985" s="3">
        <v>10.32</v>
      </c>
      <c r="U985" s="1">
        <v>44897</v>
      </c>
      <c r="V985">
        <v>11.58</v>
      </c>
    </row>
    <row r="986" spans="1:22">
      <c r="A986" s="1">
        <v>44896</v>
      </c>
      <c r="B986">
        <v>28.14</v>
      </c>
      <c r="C986" s="1">
        <v>44896</v>
      </c>
      <c r="D986">
        <v>31.36</v>
      </c>
      <c r="E986" s="1">
        <v>44896</v>
      </c>
      <c r="F986">
        <v>68.3</v>
      </c>
      <c r="G986" s="1">
        <v>44896</v>
      </c>
      <c r="H986">
        <v>31.9</v>
      </c>
      <c r="I986" s="1">
        <v>44896</v>
      </c>
      <c r="J986">
        <v>29.34</v>
      </c>
      <c r="K986" s="1">
        <v>44896</v>
      </c>
      <c r="L986">
        <v>19.309999999999999</v>
      </c>
      <c r="M986" s="1">
        <v>44896</v>
      </c>
      <c r="N986">
        <v>20.399999999999999</v>
      </c>
      <c r="O986" s="1">
        <v>44896</v>
      </c>
      <c r="P986">
        <v>16.13</v>
      </c>
      <c r="Q986" s="1">
        <v>44896</v>
      </c>
      <c r="R986">
        <v>25.84</v>
      </c>
      <c r="S986" s="30">
        <v>44896</v>
      </c>
      <c r="T986" s="3">
        <v>10.44</v>
      </c>
      <c r="U986" s="1">
        <v>44900</v>
      </c>
      <c r="V986">
        <v>11.63</v>
      </c>
    </row>
    <row r="987" spans="1:22">
      <c r="A987" s="1">
        <v>44897</v>
      </c>
      <c r="B987">
        <v>28.23</v>
      </c>
      <c r="C987" s="1">
        <v>44897</v>
      </c>
      <c r="D987">
        <v>31.28</v>
      </c>
      <c r="E987" s="1">
        <v>44897</v>
      </c>
      <c r="F987">
        <v>68.349999999999994</v>
      </c>
      <c r="G987" s="1">
        <v>44897</v>
      </c>
      <c r="H987">
        <v>31.99</v>
      </c>
      <c r="I987" s="1">
        <v>44897</v>
      </c>
      <c r="J987">
        <v>29.52</v>
      </c>
      <c r="K987" s="1">
        <v>44897</v>
      </c>
      <c r="L987">
        <v>19.34</v>
      </c>
      <c r="M987" s="1">
        <v>44897</v>
      </c>
      <c r="N987">
        <v>20.48</v>
      </c>
      <c r="O987" s="1">
        <v>44897</v>
      </c>
      <c r="P987">
        <v>16.22</v>
      </c>
      <c r="Q987" s="1">
        <v>44897</v>
      </c>
      <c r="R987">
        <v>25.85</v>
      </c>
      <c r="S987" s="30">
        <v>44897</v>
      </c>
      <c r="T987" s="3">
        <v>10.49</v>
      </c>
      <c r="U987" s="1">
        <v>44901</v>
      </c>
      <c r="V987">
        <v>11.63</v>
      </c>
    </row>
    <row r="988" spans="1:22">
      <c r="A988" s="1">
        <v>44900</v>
      </c>
      <c r="B988">
        <v>28.07</v>
      </c>
      <c r="C988" s="1">
        <v>44900</v>
      </c>
      <c r="D988">
        <v>30.96</v>
      </c>
      <c r="E988" s="1">
        <v>44900</v>
      </c>
      <c r="F988">
        <v>67.849999999999994</v>
      </c>
      <c r="G988" s="1">
        <v>44900</v>
      </c>
      <c r="H988">
        <v>31.89</v>
      </c>
      <c r="I988" s="1">
        <v>44900</v>
      </c>
      <c r="J988">
        <v>29.46</v>
      </c>
      <c r="K988" s="1">
        <v>44900</v>
      </c>
      <c r="L988">
        <v>19.29</v>
      </c>
      <c r="M988" s="1">
        <v>44900</v>
      </c>
      <c r="N988">
        <v>20.34</v>
      </c>
      <c r="O988" s="1">
        <v>44900</v>
      </c>
      <c r="P988">
        <v>16.12</v>
      </c>
      <c r="Q988" s="1">
        <v>44900</v>
      </c>
      <c r="R988">
        <v>25.82</v>
      </c>
      <c r="S988" s="30">
        <v>44900</v>
      </c>
      <c r="T988" s="3">
        <v>10.45</v>
      </c>
      <c r="U988" s="1">
        <v>44902</v>
      </c>
      <c r="V988">
        <v>11.55</v>
      </c>
    </row>
    <row r="989" spans="1:22">
      <c r="A989" s="1">
        <v>44901</v>
      </c>
      <c r="B989">
        <v>28.24</v>
      </c>
      <c r="C989" s="1">
        <v>44901</v>
      </c>
      <c r="D989">
        <v>30.59</v>
      </c>
      <c r="E989" s="1">
        <v>44901</v>
      </c>
      <c r="F989">
        <v>67.06</v>
      </c>
      <c r="G989" s="1">
        <v>44901</v>
      </c>
      <c r="H989">
        <v>31.81</v>
      </c>
      <c r="I989" s="1">
        <v>44901</v>
      </c>
      <c r="J989">
        <v>29.56</v>
      </c>
      <c r="K989" s="1">
        <v>44901</v>
      </c>
      <c r="L989">
        <v>19.329999999999998</v>
      </c>
      <c r="M989" s="1">
        <v>44901</v>
      </c>
      <c r="N989">
        <v>20.41</v>
      </c>
      <c r="O989" s="1">
        <v>44901</v>
      </c>
      <c r="P989">
        <v>16</v>
      </c>
      <c r="Q989" s="1">
        <v>44901</v>
      </c>
      <c r="R989">
        <v>25.85</v>
      </c>
      <c r="S989" s="30">
        <v>44901</v>
      </c>
      <c r="T989" s="3">
        <v>10.5</v>
      </c>
      <c r="U989" s="1">
        <v>44903</v>
      </c>
      <c r="V989">
        <v>11.64</v>
      </c>
    </row>
    <row r="990" spans="1:22">
      <c r="A990" s="1">
        <v>44902</v>
      </c>
      <c r="B990">
        <v>28.31</v>
      </c>
      <c r="C990" s="1">
        <v>44902</v>
      </c>
      <c r="D990">
        <v>30.54</v>
      </c>
      <c r="E990" s="1">
        <v>44902</v>
      </c>
      <c r="F990">
        <v>67</v>
      </c>
      <c r="G990" s="1">
        <v>44902</v>
      </c>
      <c r="H990">
        <v>31.82</v>
      </c>
      <c r="I990" s="1">
        <v>44902</v>
      </c>
      <c r="J990">
        <v>29.37</v>
      </c>
      <c r="K990" s="1">
        <v>44902</v>
      </c>
      <c r="L990">
        <v>19.440000000000001</v>
      </c>
      <c r="M990" s="1">
        <v>44902</v>
      </c>
      <c r="N990">
        <v>20.62</v>
      </c>
      <c r="O990" s="1">
        <v>44902</v>
      </c>
      <c r="P990">
        <v>16.05</v>
      </c>
      <c r="Q990" s="1">
        <v>44902</v>
      </c>
      <c r="R990">
        <v>25.86</v>
      </c>
      <c r="S990" s="30">
        <v>44902</v>
      </c>
      <c r="T990" s="3">
        <v>10.53</v>
      </c>
      <c r="U990" s="1">
        <v>44904</v>
      </c>
      <c r="V990">
        <v>11.69</v>
      </c>
    </row>
    <row r="991" spans="1:22">
      <c r="A991" s="1">
        <v>44903</v>
      </c>
      <c r="B991">
        <v>28.29</v>
      </c>
      <c r="C991" s="1">
        <v>44903</v>
      </c>
      <c r="D991">
        <v>30.56</v>
      </c>
      <c r="E991" s="1">
        <v>44903</v>
      </c>
      <c r="F991">
        <v>67.14</v>
      </c>
      <c r="G991" s="1">
        <v>44903</v>
      </c>
      <c r="H991">
        <v>31.79</v>
      </c>
      <c r="I991" s="1">
        <v>44903</v>
      </c>
      <c r="J991">
        <v>29.56</v>
      </c>
      <c r="K991" s="1">
        <v>44903</v>
      </c>
      <c r="L991">
        <v>19.399999999999999</v>
      </c>
      <c r="M991" s="1">
        <v>44903</v>
      </c>
      <c r="N991">
        <v>20.58</v>
      </c>
      <c r="O991" s="1">
        <v>44903</v>
      </c>
      <c r="P991">
        <v>16.079999999999998</v>
      </c>
      <c r="Q991" s="1">
        <v>44903</v>
      </c>
      <c r="R991">
        <v>25.84</v>
      </c>
      <c r="S991" s="30">
        <v>44903</v>
      </c>
      <c r="T991" s="3">
        <v>10.51</v>
      </c>
      <c r="U991" s="1">
        <v>44907</v>
      </c>
      <c r="V991">
        <v>11.59</v>
      </c>
    </row>
    <row r="992" spans="1:22">
      <c r="A992" s="1">
        <v>44904</v>
      </c>
      <c r="B992">
        <v>28.15</v>
      </c>
      <c r="C992" s="1">
        <v>44904</v>
      </c>
      <c r="D992">
        <v>30.52</v>
      </c>
      <c r="E992" s="1">
        <v>44904</v>
      </c>
      <c r="F992">
        <v>66.95</v>
      </c>
      <c r="G992" s="1">
        <v>44904</v>
      </c>
      <c r="H992">
        <v>31.99</v>
      </c>
      <c r="I992" s="1">
        <v>44904</v>
      </c>
      <c r="J992">
        <v>29.53</v>
      </c>
      <c r="K992" s="1">
        <v>44904</v>
      </c>
      <c r="L992">
        <v>19.36</v>
      </c>
      <c r="M992" s="1">
        <v>44904</v>
      </c>
      <c r="N992">
        <v>20.440000000000001</v>
      </c>
      <c r="O992" s="1">
        <v>44904</v>
      </c>
      <c r="P992">
        <v>16.09</v>
      </c>
      <c r="Q992" s="1">
        <v>44904</v>
      </c>
      <c r="R992">
        <v>25.81</v>
      </c>
      <c r="S992" s="30">
        <v>44904</v>
      </c>
      <c r="T992" s="3">
        <v>10.46</v>
      </c>
      <c r="U992" s="1">
        <v>44908</v>
      </c>
      <c r="V992">
        <v>11.56</v>
      </c>
    </row>
    <row r="993" spans="1:22">
      <c r="A993" s="1">
        <v>44907</v>
      </c>
      <c r="B993">
        <v>28.04</v>
      </c>
      <c r="C993" s="1">
        <v>44907</v>
      </c>
      <c r="D993">
        <v>30.6006</v>
      </c>
      <c r="E993" s="1">
        <v>44907</v>
      </c>
      <c r="F993">
        <v>67.72</v>
      </c>
      <c r="G993" s="1">
        <v>44907</v>
      </c>
      <c r="H993">
        <v>32.020000000000003</v>
      </c>
      <c r="I993" s="1">
        <v>44907</v>
      </c>
      <c r="J993">
        <v>29.37</v>
      </c>
      <c r="K993" s="1">
        <v>44907</v>
      </c>
      <c r="L993">
        <v>19.309999999999999</v>
      </c>
      <c r="M993" s="1">
        <v>44907</v>
      </c>
      <c r="N993">
        <v>20.41</v>
      </c>
      <c r="O993" s="1">
        <v>44907</v>
      </c>
      <c r="P993">
        <v>16.11</v>
      </c>
      <c r="Q993" s="1">
        <v>44907</v>
      </c>
      <c r="R993">
        <v>25.82</v>
      </c>
      <c r="S993" s="30">
        <v>44907</v>
      </c>
      <c r="T993" s="3">
        <v>10.42</v>
      </c>
      <c r="U993" s="1">
        <v>44909</v>
      </c>
      <c r="V993">
        <v>11.58</v>
      </c>
    </row>
    <row r="994" spans="1:22">
      <c r="A994" s="1">
        <v>44908</v>
      </c>
      <c r="B994">
        <v>28.15</v>
      </c>
      <c r="C994" s="1">
        <v>44908</v>
      </c>
      <c r="D994">
        <v>30.54</v>
      </c>
      <c r="E994" s="1">
        <v>44908</v>
      </c>
      <c r="F994">
        <v>67.92</v>
      </c>
      <c r="G994" s="1">
        <v>44908</v>
      </c>
      <c r="H994">
        <v>32.33</v>
      </c>
      <c r="I994" s="1">
        <v>44908</v>
      </c>
      <c r="J994">
        <v>29.39</v>
      </c>
      <c r="K994" s="1">
        <v>44908</v>
      </c>
      <c r="L994">
        <v>19.41</v>
      </c>
      <c r="M994" s="1">
        <v>44908</v>
      </c>
      <c r="N994">
        <v>20.58</v>
      </c>
      <c r="O994" s="1">
        <v>44908</v>
      </c>
      <c r="P994">
        <v>16.3</v>
      </c>
      <c r="Q994" s="1">
        <v>44908</v>
      </c>
      <c r="R994">
        <v>25.91</v>
      </c>
      <c r="S994" s="30">
        <v>44908</v>
      </c>
      <c r="T994" s="3">
        <v>10.48</v>
      </c>
      <c r="U994" s="1">
        <v>44910</v>
      </c>
      <c r="V994">
        <v>11.43</v>
      </c>
    </row>
    <row r="995" spans="1:22">
      <c r="A995" s="1">
        <v>44909</v>
      </c>
      <c r="B995">
        <v>28.22</v>
      </c>
      <c r="C995" s="1">
        <v>44909</v>
      </c>
      <c r="D995">
        <v>30.35</v>
      </c>
      <c r="E995" s="1">
        <v>44909</v>
      </c>
      <c r="F995">
        <v>67.569999999999993</v>
      </c>
      <c r="G995" s="1">
        <v>44909</v>
      </c>
      <c r="H995">
        <v>32.29</v>
      </c>
      <c r="I995" s="1">
        <v>44909</v>
      </c>
      <c r="J995">
        <v>29.38</v>
      </c>
      <c r="K995" s="1">
        <v>44909</v>
      </c>
      <c r="L995">
        <v>19.420000000000002</v>
      </c>
      <c r="M995" s="1">
        <v>44909</v>
      </c>
      <c r="N995">
        <v>20.59</v>
      </c>
      <c r="O995" s="1">
        <v>44909</v>
      </c>
      <c r="P995">
        <v>16.149999999999999</v>
      </c>
      <c r="Q995" s="1">
        <v>44909</v>
      </c>
      <c r="R995">
        <v>25.94</v>
      </c>
      <c r="S995" s="30">
        <v>44909</v>
      </c>
      <c r="T995" s="3">
        <v>10.49</v>
      </c>
      <c r="U995" s="1">
        <v>44911</v>
      </c>
      <c r="V995">
        <v>11.47</v>
      </c>
    </row>
    <row r="996" spans="1:22">
      <c r="A996" s="1">
        <v>44910</v>
      </c>
      <c r="B996">
        <v>28.28</v>
      </c>
      <c r="C996" s="1">
        <v>44910</v>
      </c>
      <c r="D996">
        <v>29.910900000000002</v>
      </c>
      <c r="E996" s="1">
        <v>44910</v>
      </c>
      <c r="F996">
        <v>66.37</v>
      </c>
      <c r="G996" s="1">
        <v>44910</v>
      </c>
      <c r="H996">
        <v>31.77</v>
      </c>
      <c r="I996" s="1">
        <v>44910</v>
      </c>
      <c r="J996">
        <v>28.92</v>
      </c>
      <c r="K996" s="1">
        <v>44910</v>
      </c>
      <c r="L996">
        <v>19.47</v>
      </c>
      <c r="M996" s="1">
        <v>44910</v>
      </c>
      <c r="N996">
        <v>20.63</v>
      </c>
      <c r="O996" s="1">
        <v>44910</v>
      </c>
      <c r="P996">
        <v>16.170000000000002</v>
      </c>
      <c r="Q996" s="1">
        <v>44910</v>
      </c>
      <c r="R996">
        <v>25.96</v>
      </c>
      <c r="S996" s="30">
        <v>44910</v>
      </c>
      <c r="T996" s="3">
        <v>10.52</v>
      </c>
      <c r="U996" s="1">
        <v>44914</v>
      </c>
      <c r="V996">
        <v>11.46</v>
      </c>
    </row>
    <row r="997" spans="1:22">
      <c r="A997" s="1">
        <v>44911</v>
      </c>
      <c r="B997">
        <v>28.2</v>
      </c>
      <c r="C997" s="1">
        <v>44911</v>
      </c>
      <c r="D997">
        <v>29.64</v>
      </c>
      <c r="E997" s="1">
        <v>44911</v>
      </c>
      <c r="F997">
        <v>65.77</v>
      </c>
      <c r="G997" s="1">
        <v>44911</v>
      </c>
      <c r="H997">
        <v>31.54</v>
      </c>
      <c r="I997" s="1">
        <v>44911</v>
      </c>
      <c r="J997">
        <v>29.08</v>
      </c>
      <c r="K997" s="1">
        <v>44911</v>
      </c>
      <c r="L997">
        <v>19.37</v>
      </c>
      <c r="M997" s="1">
        <v>44911</v>
      </c>
      <c r="N997">
        <v>20.52</v>
      </c>
      <c r="O997" s="1">
        <v>44911</v>
      </c>
      <c r="P997">
        <v>16.170000000000002</v>
      </c>
      <c r="Q997" s="1">
        <v>44911</v>
      </c>
      <c r="R997">
        <v>25.97</v>
      </c>
      <c r="S997" s="30">
        <v>44911</v>
      </c>
      <c r="T997" s="3">
        <v>10.47</v>
      </c>
      <c r="U997" s="1">
        <v>44915</v>
      </c>
      <c r="V997">
        <v>11.43</v>
      </c>
    </row>
    <row r="998" spans="1:22">
      <c r="A998" s="1">
        <v>44914</v>
      </c>
      <c r="B998">
        <v>28.03</v>
      </c>
      <c r="C998" s="1">
        <v>44914</v>
      </c>
      <c r="D998">
        <v>29.3432</v>
      </c>
      <c r="E998" s="1">
        <v>44914</v>
      </c>
      <c r="F998">
        <v>65.03</v>
      </c>
      <c r="G998" s="1">
        <v>44914</v>
      </c>
      <c r="H998">
        <v>31.4</v>
      </c>
      <c r="I998" s="1">
        <v>44914</v>
      </c>
      <c r="J998">
        <v>29.04</v>
      </c>
      <c r="K998" s="1">
        <v>44914</v>
      </c>
      <c r="L998">
        <v>19.32</v>
      </c>
      <c r="M998" s="1">
        <v>44914</v>
      </c>
      <c r="N998">
        <v>20.329999999999998</v>
      </c>
      <c r="O998" s="1">
        <v>44914</v>
      </c>
      <c r="P998">
        <v>16</v>
      </c>
      <c r="Q998" s="1">
        <v>44914</v>
      </c>
      <c r="R998">
        <v>25.97</v>
      </c>
      <c r="S998" s="30">
        <v>44914</v>
      </c>
      <c r="T998" s="3">
        <v>10.4</v>
      </c>
      <c r="U998" s="1">
        <v>44916</v>
      </c>
      <c r="V998">
        <v>11.45</v>
      </c>
    </row>
    <row r="999" spans="1:22">
      <c r="A999" s="1">
        <v>44915</v>
      </c>
      <c r="B999">
        <v>27.86</v>
      </c>
      <c r="C999" s="1">
        <v>44915</v>
      </c>
      <c r="D999">
        <v>29.5123</v>
      </c>
      <c r="E999" s="1">
        <v>44915</v>
      </c>
      <c r="F999">
        <v>64.87</v>
      </c>
      <c r="G999" s="1">
        <v>44915</v>
      </c>
      <c r="H999">
        <v>31.45</v>
      </c>
      <c r="I999" s="1">
        <v>44915</v>
      </c>
      <c r="J999">
        <v>28.93</v>
      </c>
      <c r="K999" s="1">
        <v>44915</v>
      </c>
      <c r="L999">
        <v>19.22</v>
      </c>
      <c r="M999" s="1">
        <v>44915</v>
      </c>
      <c r="N999">
        <v>20.07</v>
      </c>
      <c r="O999" s="1">
        <v>44915</v>
      </c>
      <c r="P999">
        <v>15.95</v>
      </c>
      <c r="Q999" s="1">
        <v>44915</v>
      </c>
      <c r="R999">
        <v>25.91</v>
      </c>
      <c r="S999" s="30">
        <v>44915</v>
      </c>
      <c r="T999" s="3">
        <v>10.34</v>
      </c>
      <c r="U999" s="1">
        <v>44917</v>
      </c>
      <c r="V999">
        <v>11.41</v>
      </c>
    </row>
    <row r="1000" spans="1:22">
      <c r="A1000" s="1">
        <v>44916</v>
      </c>
      <c r="B1000">
        <v>27.88</v>
      </c>
      <c r="C1000" s="1">
        <v>44916</v>
      </c>
      <c r="D1000">
        <v>29.88</v>
      </c>
      <c r="E1000" s="1">
        <v>44916</v>
      </c>
      <c r="F1000">
        <v>65.75</v>
      </c>
      <c r="G1000" s="1">
        <v>44916</v>
      </c>
      <c r="H1000">
        <v>31.74</v>
      </c>
      <c r="I1000" s="1">
        <v>44916</v>
      </c>
      <c r="J1000">
        <v>29.17</v>
      </c>
      <c r="K1000" s="1">
        <v>44916</v>
      </c>
      <c r="L1000">
        <v>19.21</v>
      </c>
      <c r="M1000" s="1">
        <v>44916</v>
      </c>
      <c r="N1000">
        <v>20.21</v>
      </c>
      <c r="O1000" s="1">
        <v>44916</v>
      </c>
      <c r="P1000">
        <v>16.09</v>
      </c>
      <c r="Q1000" s="1">
        <v>44916</v>
      </c>
      <c r="R1000">
        <v>25.89</v>
      </c>
      <c r="S1000" s="30">
        <v>44916</v>
      </c>
      <c r="T1000" s="3">
        <v>10.34</v>
      </c>
      <c r="U1000" s="1">
        <v>44918</v>
      </c>
      <c r="V1000">
        <v>11.35</v>
      </c>
    </row>
    <row r="1001" spans="1:22">
      <c r="A1001" s="1">
        <v>44917</v>
      </c>
      <c r="B1001">
        <v>27.73</v>
      </c>
      <c r="C1001" s="1">
        <v>44917</v>
      </c>
      <c r="D1001">
        <v>29.55</v>
      </c>
      <c r="E1001" s="1">
        <v>44917</v>
      </c>
      <c r="F1001">
        <v>65</v>
      </c>
      <c r="G1001" s="1">
        <v>44917</v>
      </c>
      <c r="H1001">
        <v>31.6</v>
      </c>
      <c r="I1001" s="1">
        <v>44917</v>
      </c>
      <c r="J1001">
        <v>28.99</v>
      </c>
      <c r="K1001" s="1">
        <v>44917</v>
      </c>
      <c r="L1001">
        <v>19.14</v>
      </c>
      <c r="M1001" s="1">
        <v>44917</v>
      </c>
      <c r="N1001">
        <v>20.22</v>
      </c>
      <c r="O1001" s="1">
        <v>44917</v>
      </c>
      <c r="P1001">
        <v>16.02</v>
      </c>
      <c r="Q1001" s="1">
        <v>44917</v>
      </c>
      <c r="R1001">
        <v>25.86</v>
      </c>
      <c r="S1001" s="30">
        <v>44917</v>
      </c>
      <c r="T1001" s="3">
        <v>10.3</v>
      </c>
      <c r="U1001" s="1">
        <v>44923</v>
      </c>
      <c r="V1001">
        <v>11.37</v>
      </c>
    </row>
    <row r="1002" spans="1:22">
      <c r="A1002" s="1">
        <v>44918</v>
      </c>
      <c r="B1002">
        <v>27.62</v>
      </c>
      <c r="C1002" s="1">
        <v>44918</v>
      </c>
      <c r="D1002">
        <v>29.796600000000002</v>
      </c>
      <c r="E1002" s="1">
        <v>44918</v>
      </c>
      <c r="F1002">
        <v>65.180000000000007</v>
      </c>
      <c r="G1002" s="1">
        <v>44918</v>
      </c>
      <c r="H1002">
        <v>31.58</v>
      </c>
      <c r="I1002" s="1">
        <v>44918</v>
      </c>
      <c r="J1002">
        <v>28.86</v>
      </c>
      <c r="K1002" s="1">
        <v>44918</v>
      </c>
      <c r="L1002">
        <v>19.11</v>
      </c>
      <c r="M1002" s="1">
        <v>44918</v>
      </c>
      <c r="N1002">
        <v>20.14</v>
      </c>
      <c r="O1002" s="1">
        <v>44918</v>
      </c>
      <c r="P1002">
        <v>16.11</v>
      </c>
      <c r="Q1002" s="1">
        <v>44918</v>
      </c>
      <c r="R1002">
        <v>25.78</v>
      </c>
      <c r="S1002" s="30">
        <v>44918</v>
      </c>
      <c r="T1002" s="3">
        <v>10.24</v>
      </c>
      <c r="U1002" s="1">
        <v>44924</v>
      </c>
      <c r="V1002">
        <v>11.48</v>
      </c>
    </row>
    <row r="1003" spans="1:22">
      <c r="A1003" s="1">
        <v>44923</v>
      </c>
      <c r="B1003">
        <v>27.34</v>
      </c>
      <c r="C1003" s="1">
        <v>44923</v>
      </c>
      <c r="D1003">
        <v>29.466999999999999</v>
      </c>
      <c r="E1003" s="1">
        <v>44923</v>
      </c>
      <c r="F1003">
        <v>64.260000000000005</v>
      </c>
      <c r="G1003" s="1">
        <v>44923</v>
      </c>
      <c r="H1003">
        <v>31.31</v>
      </c>
      <c r="I1003" s="1">
        <v>44923</v>
      </c>
      <c r="J1003">
        <v>28.86</v>
      </c>
      <c r="K1003" s="1">
        <v>44923</v>
      </c>
      <c r="L1003">
        <v>18.95</v>
      </c>
      <c r="M1003" s="1">
        <v>44923</v>
      </c>
      <c r="N1003">
        <v>19.829999999999998</v>
      </c>
      <c r="O1003" s="1">
        <v>44923</v>
      </c>
      <c r="P1003">
        <v>15.6</v>
      </c>
      <c r="Q1003" s="1">
        <v>44923</v>
      </c>
      <c r="R1003">
        <v>25.71</v>
      </c>
      <c r="S1003" s="30">
        <v>44923</v>
      </c>
      <c r="T1003" s="3">
        <v>10.15</v>
      </c>
      <c r="U1003" s="1">
        <v>44925</v>
      </c>
      <c r="V1003">
        <v>11.37</v>
      </c>
    </row>
    <row r="1004" spans="1:22">
      <c r="A1004" s="1">
        <v>44924</v>
      </c>
      <c r="B1004">
        <v>27.34</v>
      </c>
      <c r="C1004" s="1">
        <v>44924</v>
      </c>
      <c r="D1004">
        <v>29.782599999999999</v>
      </c>
      <c r="E1004" s="1">
        <v>44924</v>
      </c>
      <c r="F1004">
        <v>64.48</v>
      </c>
      <c r="G1004" s="1">
        <v>44924</v>
      </c>
      <c r="H1004">
        <v>31.31</v>
      </c>
      <c r="I1004" s="1">
        <v>44924</v>
      </c>
      <c r="J1004">
        <v>28.81</v>
      </c>
      <c r="K1004" s="1">
        <v>44924</v>
      </c>
      <c r="L1004">
        <v>18.89</v>
      </c>
      <c r="M1004" s="1">
        <v>44924</v>
      </c>
      <c r="N1004">
        <v>19.87</v>
      </c>
      <c r="O1004" s="1">
        <v>44924</v>
      </c>
      <c r="P1004">
        <v>15.65</v>
      </c>
      <c r="Q1004" s="1">
        <v>44924</v>
      </c>
      <c r="R1004">
        <v>25.66</v>
      </c>
      <c r="S1004" s="30">
        <v>44924</v>
      </c>
      <c r="T1004" s="3">
        <v>10.17</v>
      </c>
      <c r="U1004" s="1">
        <v>44929</v>
      </c>
      <c r="V1004">
        <v>11.52</v>
      </c>
    </row>
    <row r="1005" spans="1:22">
      <c r="A1005" s="1">
        <v>44925</v>
      </c>
      <c r="B1005">
        <v>27.3</v>
      </c>
      <c r="C1005" s="1">
        <v>44925</v>
      </c>
      <c r="D1005">
        <v>29.59</v>
      </c>
      <c r="E1005" s="1">
        <v>44925</v>
      </c>
      <c r="F1005">
        <v>64.31</v>
      </c>
      <c r="G1005" s="1">
        <v>44925</v>
      </c>
      <c r="H1005">
        <v>30.99</v>
      </c>
      <c r="I1005" s="1">
        <v>44925</v>
      </c>
      <c r="J1005">
        <v>28.42</v>
      </c>
      <c r="K1005" s="1">
        <v>44925</v>
      </c>
      <c r="L1005">
        <v>18.88</v>
      </c>
      <c r="M1005" s="1">
        <v>44925</v>
      </c>
      <c r="N1005">
        <v>19.760000000000002</v>
      </c>
      <c r="O1005" s="1">
        <v>44925</v>
      </c>
      <c r="P1005">
        <v>15.71</v>
      </c>
      <c r="Q1005" s="1">
        <v>44925</v>
      </c>
      <c r="R1005">
        <v>25.67</v>
      </c>
      <c r="S1005" s="30">
        <v>44925</v>
      </c>
      <c r="T1005" s="3">
        <v>10.14</v>
      </c>
      <c r="U1005" s="1">
        <v>44930</v>
      </c>
      <c r="V1005">
        <v>11.57</v>
      </c>
    </row>
    <row r="1006" spans="1:22">
      <c r="A1006" s="1">
        <v>44929</v>
      </c>
      <c r="B1006">
        <v>27.39</v>
      </c>
      <c r="C1006" s="1">
        <v>44929</v>
      </c>
      <c r="D1006">
        <v>29.734500000000001</v>
      </c>
      <c r="E1006" s="1">
        <v>44929</v>
      </c>
      <c r="F1006">
        <v>64.7</v>
      </c>
      <c r="G1006" s="1">
        <v>44929</v>
      </c>
      <c r="H1006">
        <v>31.53</v>
      </c>
      <c r="I1006" s="1">
        <v>44929</v>
      </c>
      <c r="J1006">
        <v>28.91</v>
      </c>
      <c r="K1006" s="1">
        <v>44929</v>
      </c>
      <c r="L1006">
        <v>18.97</v>
      </c>
      <c r="M1006" s="1">
        <v>44929</v>
      </c>
      <c r="N1006">
        <v>19.899999999999999</v>
      </c>
      <c r="O1006" s="1">
        <v>44929</v>
      </c>
      <c r="P1006">
        <v>15.81</v>
      </c>
      <c r="Q1006" s="1">
        <v>44929</v>
      </c>
      <c r="R1006">
        <v>25.67</v>
      </c>
      <c r="S1006" s="30">
        <v>44929</v>
      </c>
      <c r="T1006" s="3">
        <v>10.199999999999999</v>
      </c>
      <c r="U1006" s="1">
        <v>44931</v>
      </c>
      <c r="V1006">
        <v>11.66</v>
      </c>
    </row>
    <row r="1007" spans="1:22">
      <c r="A1007" s="1">
        <v>44930</v>
      </c>
      <c r="B1007">
        <v>27.51</v>
      </c>
      <c r="C1007" s="1">
        <v>44930</v>
      </c>
      <c r="D1007">
        <v>29.936499999999999</v>
      </c>
      <c r="E1007" s="1">
        <v>44930</v>
      </c>
      <c r="F1007">
        <v>64.290000000000006</v>
      </c>
      <c r="G1007" s="1">
        <v>44930</v>
      </c>
      <c r="H1007">
        <v>31.46</v>
      </c>
      <c r="I1007" s="1">
        <v>44930</v>
      </c>
      <c r="J1007">
        <v>29.39</v>
      </c>
      <c r="K1007" s="1">
        <v>44930</v>
      </c>
      <c r="L1007">
        <v>18.98</v>
      </c>
      <c r="M1007" s="1">
        <v>44930</v>
      </c>
      <c r="N1007">
        <v>20.010000000000002</v>
      </c>
      <c r="O1007" s="1">
        <v>44930</v>
      </c>
      <c r="P1007">
        <v>16</v>
      </c>
      <c r="Q1007" s="1">
        <v>44930</v>
      </c>
      <c r="R1007">
        <v>25.7</v>
      </c>
      <c r="S1007" s="30">
        <v>44930</v>
      </c>
      <c r="T1007" s="3">
        <v>10.25</v>
      </c>
      <c r="U1007" s="1">
        <v>44932</v>
      </c>
      <c r="V1007">
        <v>11.74</v>
      </c>
    </row>
    <row r="1008" spans="1:22">
      <c r="A1008" s="1">
        <v>44931</v>
      </c>
      <c r="B1008">
        <v>27.51</v>
      </c>
      <c r="C1008" s="1">
        <v>44931</v>
      </c>
      <c r="D1008">
        <v>29.84</v>
      </c>
      <c r="E1008" s="1">
        <v>44931</v>
      </c>
      <c r="F1008">
        <v>64.010000000000005</v>
      </c>
      <c r="G1008" s="1">
        <v>44931</v>
      </c>
      <c r="H1008">
        <v>31.41</v>
      </c>
      <c r="I1008" s="1">
        <v>44931</v>
      </c>
      <c r="J1008">
        <v>29.52</v>
      </c>
      <c r="K1008" s="1">
        <v>44931</v>
      </c>
      <c r="L1008">
        <v>18.95</v>
      </c>
      <c r="M1008" s="1">
        <v>44931</v>
      </c>
      <c r="N1008">
        <v>20.03</v>
      </c>
      <c r="O1008" s="1">
        <v>44931</v>
      </c>
      <c r="P1008">
        <v>15.99</v>
      </c>
      <c r="Q1008" s="1">
        <v>44931</v>
      </c>
      <c r="R1008">
        <v>25.7</v>
      </c>
      <c r="S1008" s="30">
        <v>44931</v>
      </c>
      <c r="T1008" s="3">
        <v>10.24</v>
      </c>
      <c r="U1008" s="1">
        <v>44935</v>
      </c>
      <c r="V1008">
        <v>11.79</v>
      </c>
    </row>
    <row r="1009" spans="1:22">
      <c r="A1009" s="1">
        <v>44932</v>
      </c>
      <c r="B1009">
        <v>27.65</v>
      </c>
      <c r="C1009" s="1">
        <v>44932</v>
      </c>
      <c r="D1009">
        <v>30.31</v>
      </c>
      <c r="E1009" s="1">
        <v>44932</v>
      </c>
      <c r="F1009">
        <v>64.8</v>
      </c>
      <c r="G1009" s="1">
        <v>44932</v>
      </c>
      <c r="H1009">
        <v>31.85</v>
      </c>
      <c r="I1009" s="1">
        <v>44932</v>
      </c>
      <c r="J1009">
        <v>29.81</v>
      </c>
      <c r="K1009" s="1">
        <v>44932</v>
      </c>
      <c r="L1009">
        <v>19.12</v>
      </c>
      <c r="M1009" s="1">
        <v>44932</v>
      </c>
      <c r="N1009">
        <v>20.34</v>
      </c>
      <c r="O1009" s="1">
        <v>44932</v>
      </c>
      <c r="P1009">
        <v>16.05</v>
      </c>
      <c r="Q1009" s="1">
        <v>44932</v>
      </c>
      <c r="R1009">
        <v>25.75</v>
      </c>
      <c r="S1009" s="30">
        <v>44932</v>
      </c>
      <c r="T1009" s="3">
        <v>10.3</v>
      </c>
      <c r="U1009" s="1">
        <v>44936</v>
      </c>
      <c r="V1009">
        <v>11.88</v>
      </c>
    </row>
    <row r="1010" spans="1:22">
      <c r="A1010" s="1">
        <v>44935</v>
      </c>
      <c r="B1010">
        <v>27.65</v>
      </c>
      <c r="C1010" s="1">
        <v>44935</v>
      </c>
      <c r="D1010">
        <v>30.36</v>
      </c>
      <c r="E1010" s="1">
        <v>44935</v>
      </c>
      <c r="F1010">
        <v>64.510000000000005</v>
      </c>
      <c r="G1010" s="1">
        <v>44935</v>
      </c>
      <c r="H1010">
        <v>31.88</v>
      </c>
      <c r="I1010" s="1">
        <v>44935</v>
      </c>
      <c r="J1010">
        <v>29.92</v>
      </c>
      <c r="K1010" s="1">
        <v>44935</v>
      </c>
      <c r="L1010">
        <v>19.13</v>
      </c>
      <c r="M1010" s="1">
        <v>44935</v>
      </c>
      <c r="N1010">
        <v>20.420000000000002</v>
      </c>
      <c r="O1010" s="1">
        <v>44935</v>
      </c>
      <c r="P1010">
        <v>16.11</v>
      </c>
      <c r="Q1010" s="1">
        <v>44935</v>
      </c>
      <c r="R1010">
        <v>25.77</v>
      </c>
      <c r="S1010" s="30">
        <v>44935</v>
      </c>
      <c r="T1010" s="3">
        <v>10.31</v>
      </c>
      <c r="U1010" s="1">
        <v>44937</v>
      </c>
      <c r="V1010">
        <v>11.95</v>
      </c>
    </row>
    <row r="1011" spans="1:22">
      <c r="A1011" s="1">
        <v>44936</v>
      </c>
      <c r="B1011">
        <v>27.62</v>
      </c>
      <c r="C1011" s="1">
        <v>44936</v>
      </c>
      <c r="D1011">
        <v>30.38</v>
      </c>
      <c r="E1011" s="1">
        <v>44936</v>
      </c>
      <c r="F1011">
        <v>65.099999999999994</v>
      </c>
      <c r="G1011" s="1">
        <v>44936</v>
      </c>
      <c r="H1011">
        <v>32.07</v>
      </c>
      <c r="I1011" s="1">
        <v>44936</v>
      </c>
      <c r="J1011">
        <v>30.2</v>
      </c>
      <c r="K1011" s="1">
        <v>44936</v>
      </c>
      <c r="L1011">
        <v>19.05</v>
      </c>
      <c r="M1011" s="1">
        <v>44936</v>
      </c>
      <c r="N1011">
        <v>20.36</v>
      </c>
      <c r="O1011" s="1">
        <v>44936</v>
      </c>
      <c r="P1011">
        <v>16.12</v>
      </c>
      <c r="Q1011" s="1">
        <v>44936</v>
      </c>
      <c r="R1011">
        <v>25.75</v>
      </c>
      <c r="S1011" s="30">
        <v>44936</v>
      </c>
      <c r="T1011" s="3">
        <v>10.29</v>
      </c>
      <c r="U1011" s="1">
        <v>44938</v>
      </c>
      <c r="V1011">
        <v>11.95</v>
      </c>
    </row>
    <row r="1012" spans="1:22">
      <c r="A1012" s="1">
        <v>44937</v>
      </c>
      <c r="B1012">
        <v>27.8</v>
      </c>
      <c r="C1012" s="1">
        <v>44937</v>
      </c>
      <c r="D1012">
        <v>30.57</v>
      </c>
      <c r="E1012" s="1">
        <v>44937</v>
      </c>
      <c r="F1012">
        <v>65.98</v>
      </c>
      <c r="G1012" s="1">
        <v>44937</v>
      </c>
      <c r="H1012">
        <v>32.29</v>
      </c>
      <c r="I1012" s="1">
        <v>44937</v>
      </c>
      <c r="J1012">
        <v>30.31</v>
      </c>
      <c r="K1012" s="1">
        <v>44937</v>
      </c>
      <c r="L1012">
        <v>19.21</v>
      </c>
      <c r="M1012" s="1">
        <v>44937</v>
      </c>
      <c r="N1012">
        <v>20.53</v>
      </c>
      <c r="O1012" s="1">
        <v>44937</v>
      </c>
      <c r="P1012">
        <v>16.2</v>
      </c>
      <c r="Q1012" s="1">
        <v>44937</v>
      </c>
      <c r="R1012">
        <v>25.82</v>
      </c>
      <c r="S1012" s="30">
        <v>44937</v>
      </c>
      <c r="T1012" s="3">
        <v>10.36</v>
      </c>
      <c r="U1012" s="1">
        <v>44939</v>
      </c>
      <c r="V1012">
        <v>12.12</v>
      </c>
    </row>
    <row r="1013" spans="1:22">
      <c r="A1013" s="1">
        <v>44938</v>
      </c>
      <c r="B1013">
        <v>28.09</v>
      </c>
      <c r="C1013" s="1">
        <v>44938</v>
      </c>
      <c r="D1013">
        <v>30.822500000000002</v>
      </c>
      <c r="E1013" s="1">
        <v>44938</v>
      </c>
      <c r="F1013">
        <v>65.89</v>
      </c>
      <c r="G1013" s="1">
        <v>44938</v>
      </c>
      <c r="H1013">
        <v>32.619999999999997</v>
      </c>
      <c r="I1013" s="1">
        <v>44938</v>
      </c>
      <c r="J1013">
        <v>30.355</v>
      </c>
      <c r="K1013" s="1">
        <v>44938</v>
      </c>
      <c r="L1013">
        <v>19.309999999999999</v>
      </c>
      <c r="M1013" s="1">
        <v>44938</v>
      </c>
      <c r="N1013">
        <v>20.75</v>
      </c>
      <c r="O1013" s="1">
        <v>44938</v>
      </c>
      <c r="P1013">
        <v>16.29</v>
      </c>
      <c r="Q1013" s="1">
        <v>44938</v>
      </c>
      <c r="R1013">
        <v>25.9</v>
      </c>
      <c r="S1013" s="30">
        <v>44938</v>
      </c>
      <c r="T1013" s="3">
        <v>10.45</v>
      </c>
      <c r="U1013" s="1">
        <v>44942</v>
      </c>
      <c r="V1013">
        <v>12.05</v>
      </c>
    </row>
    <row r="1014" spans="1:22">
      <c r="A1014" s="1">
        <v>44939</v>
      </c>
      <c r="B1014">
        <v>28.1</v>
      </c>
      <c r="C1014" s="1">
        <v>44939</v>
      </c>
      <c r="D1014">
        <v>31.087599999999998</v>
      </c>
      <c r="E1014" s="1">
        <v>44939</v>
      </c>
      <c r="F1014">
        <v>66.31</v>
      </c>
      <c r="G1014" s="1">
        <v>44939</v>
      </c>
      <c r="H1014">
        <v>32.869999999999997</v>
      </c>
      <c r="I1014" s="1">
        <v>44939</v>
      </c>
      <c r="J1014">
        <v>30.64</v>
      </c>
      <c r="K1014" s="1">
        <v>44939</v>
      </c>
      <c r="L1014">
        <v>19.36</v>
      </c>
      <c r="M1014" s="1">
        <v>44939</v>
      </c>
      <c r="N1014">
        <v>20.67</v>
      </c>
      <c r="O1014" s="1">
        <v>44939</v>
      </c>
      <c r="P1014">
        <v>16.350000000000001</v>
      </c>
      <c r="Q1014" s="1">
        <v>44939</v>
      </c>
      <c r="R1014">
        <v>25.91</v>
      </c>
      <c r="S1014" s="30">
        <v>44939</v>
      </c>
      <c r="T1014" s="3">
        <v>10.46</v>
      </c>
      <c r="U1014" s="1">
        <v>44943</v>
      </c>
      <c r="V1014">
        <v>12.04</v>
      </c>
    </row>
    <row r="1015" spans="1:22">
      <c r="A1015" s="1">
        <v>44942</v>
      </c>
      <c r="B1015">
        <v>28.13</v>
      </c>
      <c r="C1015" s="1">
        <v>44942</v>
      </c>
      <c r="D1015">
        <v>31.15</v>
      </c>
      <c r="E1015" s="1">
        <v>44942</v>
      </c>
      <c r="F1015">
        <v>66.319999999999993</v>
      </c>
      <c r="G1015" s="1">
        <v>44942</v>
      </c>
      <c r="H1015">
        <v>32.96</v>
      </c>
      <c r="I1015" s="1">
        <v>44942</v>
      </c>
      <c r="J1015">
        <v>30.3</v>
      </c>
      <c r="K1015" s="1">
        <v>44942</v>
      </c>
      <c r="L1015">
        <v>19.39</v>
      </c>
      <c r="M1015" s="1">
        <v>44942</v>
      </c>
      <c r="N1015">
        <v>20.74</v>
      </c>
      <c r="O1015" s="1">
        <v>44942</v>
      </c>
      <c r="P1015">
        <v>16.21</v>
      </c>
      <c r="Q1015" s="1">
        <v>44942</v>
      </c>
      <c r="R1015">
        <v>25.97</v>
      </c>
      <c r="S1015" s="30">
        <v>44942</v>
      </c>
      <c r="T1015" s="3">
        <v>10.48</v>
      </c>
      <c r="U1015" s="1">
        <v>44944</v>
      </c>
      <c r="V1015">
        <v>12.05</v>
      </c>
    </row>
    <row r="1016" spans="1:22">
      <c r="A1016" s="1">
        <v>44943</v>
      </c>
      <c r="B1016">
        <v>28.17</v>
      </c>
      <c r="C1016" s="1">
        <v>44943</v>
      </c>
      <c r="D1016">
        <v>31.25</v>
      </c>
      <c r="E1016" s="1">
        <v>44943</v>
      </c>
      <c r="F1016">
        <v>66.12</v>
      </c>
      <c r="G1016" s="1">
        <v>44943</v>
      </c>
      <c r="H1016">
        <v>32.94</v>
      </c>
      <c r="I1016" s="1">
        <v>44943</v>
      </c>
      <c r="J1016">
        <v>30.45</v>
      </c>
      <c r="K1016" s="1">
        <v>44943</v>
      </c>
      <c r="L1016">
        <v>19.38</v>
      </c>
      <c r="M1016" s="1">
        <v>44943</v>
      </c>
      <c r="N1016">
        <v>20.63</v>
      </c>
      <c r="O1016" s="1">
        <v>44943</v>
      </c>
      <c r="P1016">
        <v>16.25</v>
      </c>
      <c r="Q1016" s="1">
        <v>44943</v>
      </c>
      <c r="R1016">
        <v>25.98</v>
      </c>
      <c r="S1016" s="30">
        <v>44943</v>
      </c>
      <c r="T1016" s="3">
        <v>10.48</v>
      </c>
      <c r="U1016" s="1">
        <v>44945</v>
      </c>
      <c r="V1016">
        <v>12.09</v>
      </c>
    </row>
    <row r="1017" spans="1:22">
      <c r="A1017" s="1">
        <v>44944</v>
      </c>
      <c r="B1017">
        <v>28.38</v>
      </c>
      <c r="C1017" s="1">
        <v>44944</v>
      </c>
      <c r="D1017">
        <v>31.11</v>
      </c>
      <c r="E1017" s="1">
        <v>44944</v>
      </c>
      <c r="F1017">
        <v>65.63</v>
      </c>
      <c r="G1017" s="1">
        <v>44944</v>
      </c>
      <c r="H1017">
        <v>33.1</v>
      </c>
      <c r="I1017" s="1">
        <v>44944</v>
      </c>
      <c r="J1017">
        <v>30.46</v>
      </c>
      <c r="K1017" s="1">
        <v>44944</v>
      </c>
      <c r="L1017">
        <v>19.57</v>
      </c>
      <c r="M1017" s="1">
        <v>44944</v>
      </c>
      <c r="N1017">
        <v>20.87</v>
      </c>
      <c r="O1017" s="1">
        <v>44944</v>
      </c>
      <c r="P1017">
        <v>16.23</v>
      </c>
      <c r="Q1017" s="1">
        <v>44944</v>
      </c>
      <c r="R1017">
        <v>26.07</v>
      </c>
      <c r="S1017" s="30">
        <v>44944</v>
      </c>
      <c r="T1017" s="3">
        <v>10.57</v>
      </c>
      <c r="U1017" s="1">
        <v>44946</v>
      </c>
      <c r="V1017">
        <v>12.19</v>
      </c>
    </row>
    <row r="1018" spans="1:22">
      <c r="A1018" s="1">
        <v>44945</v>
      </c>
      <c r="B1018">
        <v>28.33</v>
      </c>
      <c r="C1018" s="1">
        <v>44945</v>
      </c>
      <c r="D1018">
        <v>31.06</v>
      </c>
      <c r="E1018" s="1">
        <v>44945</v>
      </c>
      <c r="F1018">
        <v>65.010000000000005</v>
      </c>
      <c r="G1018" s="1">
        <v>44945</v>
      </c>
      <c r="H1018">
        <v>32.950000000000003</v>
      </c>
      <c r="I1018" s="1">
        <v>44945</v>
      </c>
      <c r="J1018">
        <v>30.66</v>
      </c>
      <c r="K1018" s="1">
        <v>44945</v>
      </c>
      <c r="L1018">
        <v>19.54</v>
      </c>
      <c r="M1018" s="1">
        <v>44945</v>
      </c>
      <c r="N1018">
        <v>20.82</v>
      </c>
      <c r="O1018" s="1">
        <v>44945</v>
      </c>
      <c r="P1018">
        <v>16.12</v>
      </c>
      <c r="Q1018" s="1">
        <v>44945</v>
      </c>
      <c r="R1018">
        <v>26.06</v>
      </c>
      <c r="S1018" s="30">
        <v>44945</v>
      </c>
      <c r="T1018" s="3">
        <v>10.56</v>
      </c>
      <c r="U1018" s="1">
        <v>44949</v>
      </c>
      <c r="V1018">
        <v>12.28</v>
      </c>
    </row>
    <row r="1019" spans="1:22">
      <c r="A1019" s="1">
        <v>44946</v>
      </c>
      <c r="B1019">
        <v>28.15</v>
      </c>
      <c r="C1019" s="1">
        <v>44946</v>
      </c>
      <c r="D1019">
        <v>31.32</v>
      </c>
      <c r="E1019" s="1">
        <v>44946</v>
      </c>
      <c r="F1019">
        <v>65.760000000000005</v>
      </c>
      <c r="G1019" s="1">
        <v>44946</v>
      </c>
      <c r="H1019">
        <v>33.049999999999997</v>
      </c>
      <c r="I1019" s="1">
        <v>44946</v>
      </c>
      <c r="J1019">
        <v>30.92</v>
      </c>
      <c r="K1019" s="1">
        <v>44946</v>
      </c>
      <c r="L1019">
        <v>19.45</v>
      </c>
      <c r="M1019" s="1">
        <v>44946</v>
      </c>
      <c r="N1019">
        <v>20.71</v>
      </c>
      <c r="O1019" s="1">
        <v>44946</v>
      </c>
      <c r="P1019">
        <v>16.23</v>
      </c>
      <c r="Q1019" s="1">
        <v>44946</v>
      </c>
      <c r="R1019">
        <v>26.02</v>
      </c>
      <c r="S1019" s="30">
        <v>44946</v>
      </c>
      <c r="T1019" s="3">
        <v>10.49</v>
      </c>
      <c r="U1019" s="1">
        <v>44950</v>
      </c>
      <c r="V1019">
        <v>12.28</v>
      </c>
    </row>
    <row r="1020" spans="1:22">
      <c r="A1020" s="1">
        <v>44949</v>
      </c>
      <c r="B1020">
        <v>28.05</v>
      </c>
      <c r="C1020" s="1">
        <v>44949</v>
      </c>
      <c r="D1020">
        <v>31.506599999999999</v>
      </c>
      <c r="E1020" s="1">
        <v>44949</v>
      </c>
      <c r="F1020">
        <v>66.58</v>
      </c>
      <c r="G1020" s="1">
        <v>44949</v>
      </c>
      <c r="H1020">
        <v>33.159999999999997</v>
      </c>
      <c r="I1020" s="1">
        <v>44949</v>
      </c>
      <c r="J1020">
        <v>31.14</v>
      </c>
      <c r="K1020" s="1">
        <v>44949</v>
      </c>
      <c r="L1020">
        <v>19.41</v>
      </c>
      <c r="M1020" s="1">
        <v>44949</v>
      </c>
      <c r="N1020">
        <v>20.64</v>
      </c>
      <c r="O1020" s="1">
        <v>44949</v>
      </c>
      <c r="P1020">
        <v>16.14</v>
      </c>
      <c r="Q1020" s="1">
        <v>44949</v>
      </c>
      <c r="R1020">
        <v>25.98</v>
      </c>
      <c r="S1020" s="30">
        <v>44949</v>
      </c>
      <c r="T1020" s="3">
        <v>10.46</v>
      </c>
      <c r="U1020" s="1">
        <v>44951</v>
      </c>
      <c r="V1020">
        <v>12.29</v>
      </c>
    </row>
    <row r="1021" spans="1:22">
      <c r="A1021" s="1">
        <v>44950</v>
      </c>
      <c r="B1021">
        <v>28.11</v>
      </c>
      <c r="C1021" s="1">
        <v>44950</v>
      </c>
      <c r="D1021">
        <v>31.494199999999999</v>
      </c>
      <c r="E1021" s="1">
        <v>44950</v>
      </c>
      <c r="F1021">
        <v>66.52</v>
      </c>
      <c r="G1021" s="1">
        <v>44950</v>
      </c>
      <c r="H1021">
        <v>33.130000000000003</v>
      </c>
      <c r="I1021" s="1">
        <v>44950</v>
      </c>
      <c r="J1021">
        <v>31.12</v>
      </c>
      <c r="K1021" s="1">
        <v>44950</v>
      </c>
      <c r="L1021">
        <v>19.41</v>
      </c>
      <c r="M1021" s="1">
        <v>44950</v>
      </c>
      <c r="N1021">
        <v>20.75</v>
      </c>
      <c r="O1021" s="1">
        <v>44950</v>
      </c>
      <c r="P1021">
        <v>16.23</v>
      </c>
      <c r="Q1021" s="1">
        <v>44950</v>
      </c>
      <c r="R1021">
        <v>26</v>
      </c>
      <c r="S1021" s="30">
        <v>44950</v>
      </c>
      <c r="T1021" s="3">
        <v>10.48</v>
      </c>
      <c r="U1021" s="1">
        <v>44952</v>
      </c>
      <c r="V1021">
        <v>12.33</v>
      </c>
    </row>
    <row r="1022" spans="1:22">
      <c r="A1022" s="1">
        <v>44951</v>
      </c>
      <c r="B1022">
        <v>28.19</v>
      </c>
      <c r="C1022" s="1">
        <v>44951</v>
      </c>
      <c r="D1022">
        <v>31.48</v>
      </c>
      <c r="E1022" s="1">
        <v>44951</v>
      </c>
      <c r="F1022">
        <v>66.569999999999993</v>
      </c>
      <c r="G1022" s="1">
        <v>44951</v>
      </c>
      <c r="H1022">
        <v>33.4</v>
      </c>
      <c r="I1022" s="1">
        <v>44951</v>
      </c>
      <c r="J1022">
        <v>31.18</v>
      </c>
      <c r="K1022" s="1">
        <v>44951</v>
      </c>
      <c r="L1022">
        <v>19.48</v>
      </c>
      <c r="M1022" s="1">
        <v>44951</v>
      </c>
      <c r="N1022">
        <v>20.69</v>
      </c>
      <c r="O1022" s="1">
        <v>44951</v>
      </c>
      <c r="P1022">
        <v>16.100000000000001</v>
      </c>
      <c r="Q1022" s="1">
        <v>44951</v>
      </c>
      <c r="R1022">
        <v>26.01</v>
      </c>
      <c r="S1022" s="30">
        <v>44951</v>
      </c>
      <c r="T1022" s="3">
        <v>10.52</v>
      </c>
      <c r="U1022" s="1">
        <v>44953</v>
      </c>
      <c r="V1022">
        <v>12.25</v>
      </c>
    </row>
    <row r="1023" spans="1:22">
      <c r="A1023" s="1">
        <v>44952</v>
      </c>
      <c r="B1023">
        <v>28.15</v>
      </c>
      <c r="C1023" s="1">
        <v>44952</v>
      </c>
      <c r="D1023">
        <v>31.65</v>
      </c>
      <c r="E1023" s="1">
        <v>44952</v>
      </c>
      <c r="F1023">
        <v>67.010000000000005</v>
      </c>
      <c r="G1023" s="1">
        <v>44952</v>
      </c>
      <c r="H1023">
        <v>33.25</v>
      </c>
      <c r="I1023" s="1">
        <v>44952</v>
      </c>
      <c r="J1023">
        <v>31.35</v>
      </c>
      <c r="K1023" s="1">
        <v>44952</v>
      </c>
      <c r="L1023">
        <v>19.41</v>
      </c>
      <c r="M1023" s="1">
        <v>44952</v>
      </c>
      <c r="N1023">
        <v>20.69</v>
      </c>
      <c r="O1023" s="1">
        <v>44952</v>
      </c>
      <c r="P1023">
        <v>16.2</v>
      </c>
      <c r="Q1023" s="1">
        <v>44952</v>
      </c>
      <c r="R1023">
        <v>25.99</v>
      </c>
      <c r="S1023" s="30">
        <v>44952</v>
      </c>
      <c r="T1023" s="3">
        <v>10.5</v>
      </c>
      <c r="U1023" s="1">
        <v>44956</v>
      </c>
      <c r="V1023">
        <v>12.17</v>
      </c>
    </row>
    <row r="1024" spans="1:22">
      <c r="A1024" s="1">
        <v>44953</v>
      </c>
      <c r="B1024">
        <v>28.09</v>
      </c>
      <c r="C1024" s="1">
        <v>44953</v>
      </c>
      <c r="D1024">
        <v>31.6631</v>
      </c>
      <c r="E1024" s="1">
        <v>44953</v>
      </c>
      <c r="F1024">
        <v>67.09</v>
      </c>
      <c r="G1024" s="1">
        <v>44953</v>
      </c>
      <c r="H1024">
        <v>33.18</v>
      </c>
      <c r="I1024" s="1">
        <v>44953</v>
      </c>
      <c r="J1024">
        <v>31.17</v>
      </c>
      <c r="K1024" s="1">
        <v>44953</v>
      </c>
      <c r="L1024">
        <v>19.37</v>
      </c>
      <c r="M1024" s="1">
        <v>44953</v>
      </c>
      <c r="N1024">
        <v>20.63</v>
      </c>
      <c r="O1024" s="1">
        <v>44953</v>
      </c>
      <c r="P1024">
        <v>16.16</v>
      </c>
      <c r="Q1024" s="1">
        <v>44953</v>
      </c>
      <c r="R1024">
        <v>25.94</v>
      </c>
      <c r="S1024" s="30">
        <v>44953</v>
      </c>
      <c r="T1024" s="3">
        <v>10.48</v>
      </c>
      <c r="U1024" s="1">
        <v>44957</v>
      </c>
      <c r="V1024">
        <v>12.07</v>
      </c>
    </row>
    <row r="1025" spans="1:22">
      <c r="A1025" s="1">
        <v>44956</v>
      </c>
      <c r="B1025">
        <v>28.03</v>
      </c>
      <c r="C1025" s="1">
        <v>44956</v>
      </c>
      <c r="D1025">
        <v>31.46</v>
      </c>
      <c r="E1025" s="1">
        <v>44956</v>
      </c>
      <c r="F1025">
        <v>66.64</v>
      </c>
      <c r="G1025" s="1">
        <v>44956</v>
      </c>
      <c r="H1025">
        <v>33.18</v>
      </c>
      <c r="I1025" s="1">
        <v>44956</v>
      </c>
      <c r="J1025">
        <v>30.72</v>
      </c>
      <c r="K1025" s="1">
        <v>44956</v>
      </c>
      <c r="L1025">
        <v>19.38</v>
      </c>
      <c r="M1025" s="1">
        <v>44956</v>
      </c>
      <c r="N1025">
        <v>20.55</v>
      </c>
      <c r="O1025" s="1">
        <v>44956</v>
      </c>
      <c r="P1025">
        <v>16.02</v>
      </c>
      <c r="Q1025" s="1">
        <v>44956</v>
      </c>
      <c r="R1025">
        <v>25.92</v>
      </c>
      <c r="S1025" s="30">
        <v>44956</v>
      </c>
      <c r="T1025" s="3">
        <v>10.47</v>
      </c>
      <c r="U1025" s="1">
        <v>44958</v>
      </c>
      <c r="V1025">
        <v>12.19</v>
      </c>
    </row>
    <row r="1026" spans="1:22">
      <c r="A1026" s="1">
        <v>44957</v>
      </c>
      <c r="B1026">
        <v>28.04</v>
      </c>
      <c r="C1026" s="1">
        <v>44957</v>
      </c>
      <c r="D1026">
        <v>31.765499999999999</v>
      </c>
      <c r="E1026" s="1">
        <v>44957</v>
      </c>
      <c r="F1026">
        <v>67.180000000000007</v>
      </c>
      <c r="G1026" s="1">
        <v>44957</v>
      </c>
      <c r="H1026">
        <v>33.15</v>
      </c>
      <c r="I1026" s="1">
        <v>44957</v>
      </c>
      <c r="J1026">
        <v>30.48</v>
      </c>
      <c r="K1026" s="1">
        <v>44957</v>
      </c>
      <c r="L1026">
        <v>19.39</v>
      </c>
      <c r="M1026" s="1">
        <v>44957</v>
      </c>
      <c r="N1026">
        <v>20.69</v>
      </c>
      <c r="O1026" s="1">
        <v>44957</v>
      </c>
      <c r="P1026">
        <v>16.149999999999999</v>
      </c>
      <c r="Q1026" s="1">
        <v>44957</v>
      </c>
      <c r="R1026">
        <v>25.93</v>
      </c>
      <c r="S1026" s="30">
        <v>44957</v>
      </c>
      <c r="T1026" s="3">
        <v>10.44</v>
      </c>
      <c r="U1026" s="1">
        <v>44959</v>
      </c>
      <c r="V1026">
        <v>12.17</v>
      </c>
    </row>
    <row r="1027" spans="1:22">
      <c r="A1027" s="1">
        <v>44958</v>
      </c>
      <c r="B1027">
        <v>28.2</v>
      </c>
      <c r="C1027" s="1">
        <v>44958</v>
      </c>
      <c r="D1027">
        <v>31.74</v>
      </c>
      <c r="E1027" s="1">
        <v>44958</v>
      </c>
      <c r="F1027">
        <v>67.8</v>
      </c>
      <c r="G1027" s="1">
        <v>44958</v>
      </c>
      <c r="H1027">
        <v>33.42</v>
      </c>
      <c r="I1027" s="1">
        <v>44958</v>
      </c>
      <c r="J1027">
        <v>30.81</v>
      </c>
      <c r="K1027" s="1">
        <v>44958</v>
      </c>
      <c r="L1027">
        <v>19.52</v>
      </c>
      <c r="M1027" s="1">
        <v>44958</v>
      </c>
      <c r="N1027">
        <v>20.9</v>
      </c>
      <c r="O1027" s="1">
        <v>44958</v>
      </c>
      <c r="P1027">
        <v>16.38</v>
      </c>
      <c r="Q1027" s="1">
        <v>44958</v>
      </c>
      <c r="R1027">
        <v>26</v>
      </c>
      <c r="S1027" s="30">
        <v>44958</v>
      </c>
      <c r="T1027" s="3">
        <v>10.49</v>
      </c>
      <c r="U1027" s="1">
        <v>44960</v>
      </c>
      <c r="V1027">
        <v>12.07</v>
      </c>
    </row>
    <row r="1028" spans="1:22">
      <c r="A1028" s="1">
        <v>44959</v>
      </c>
      <c r="B1028">
        <v>28.26</v>
      </c>
      <c r="C1028" s="1">
        <v>44959</v>
      </c>
      <c r="D1028">
        <v>31.6876</v>
      </c>
      <c r="E1028" s="1">
        <v>44959</v>
      </c>
      <c r="F1028">
        <v>68.88</v>
      </c>
      <c r="G1028" s="1">
        <v>44959</v>
      </c>
      <c r="H1028">
        <v>33.47</v>
      </c>
      <c r="I1028" s="1">
        <v>44959</v>
      </c>
      <c r="J1028">
        <v>30.65</v>
      </c>
      <c r="K1028" s="1">
        <v>44959</v>
      </c>
      <c r="L1028">
        <v>19.55</v>
      </c>
      <c r="M1028" s="1">
        <v>44959</v>
      </c>
      <c r="N1028">
        <v>20.93</v>
      </c>
      <c r="O1028" s="1">
        <v>44959</v>
      </c>
      <c r="P1028">
        <v>16.54</v>
      </c>
      <c r="Q1028" s="1">
        <v>44959</v>
      </c>
      <c r="R1028">
        <v>26.03</v>
      </c>
      <c r="S1028" s="30">
        <v>44959</v>
      </c>
      <c r="T1028" s="3">
        <v>10.52</v>
      </c>
      <c r="U1028" s="1">
        <v>44963</v>
      </c>
      <c r="V1028">
        <v>11.92</v>
      </c>
    </row>
    <row r="1029" spans="1:22">
      <c r="A1029" s="1">
        <v>44960</v>
      </c>
      <c r="B1029">
        <v>28.05</v>
      </c>
      <c r="C1029" s="1">
        <v>44960</v>
      </c>
      <c r="D1029">
        <v>31.7697</v>
      </c>
      <c r="E1029" s="1">
        <v>44960</v>
      </c>
      <c r="F1029">
        <v>68.64</v>
      </c>
      <c r="G1029" s="1">
        <v>44960</v>
      </c>
      <c r="H1029">
        <v>33.340000000000003</v>
      </c>
      <c r="I1029" s="1">
        <v>44960</v>
      </c>
      <c r="J1029">
        <v>30.33</v>
      </c>
      <c r="K1029" s="1">
        <v>44960</v>
      </c>
      <c r="L1029">
        <v>19.45</v>
      </c>
      <c r="M1029" s="1">
        <v>44960</v>
      </c>
      <c r="N1029">
        <v>20.7</v>
      </c>
      <c r="O1029" s="1">
        <v>44960</v>
      </c>
      <c r="P1029">
        <v>16.329999999999998</v>
      </c>
      <c r="Q1029" s="1">
        <v>44960</v>
      </c>
      <c r="R1029">
        <v>25.95</v>
      </c>
      <c r="S1029" s="30">
        <v>44960</v>
      </c>
      <c r="T1029" s="3">
        <v>10.46</v>
      </c>
      <c r="U1029" s="1">
        <v>44964</v>
      </c>
      <c r="V1029">
        <v>11.94</v>
      </c>
    </row>
    <row r="1030" spans="1:22">
      <c r="A1030" s="1">
        <v>44963</v>
      </c>
      <c r="B1030">
        <v>27.83</v>
      </c>
      <c r="C1030" s="1">
        <v>44963</v>
      </c>
      <c r="D1030">
        <v>31.58</v>
      </c>
      <c r="E1030" s="1">
        <v>44963</v>
      </c>
      <c r="F1030">
        <v>68.459999999999994</v>
      </c>
      <c r="G1030" s="1">
        <v>44963</v>
      </c>
      <c r="H1030">
        <v>33.1</v>
      </c>
      <c r="I1030" s="1">
        <v>44963</v>
      </c>
      <c r="J1030">
        <v>29.97</v>
      </c>
      <c r="K1030" s="1">
        <v>44963</v>
      </c>
      <c r="L1030">
        <v>19.36</v>
      </c>
      <c r="M1030" s="1">
        <v>44963</v>
      </c>
      <c r="N1030">
        <v>20.55</v>
      </c>
      <c r="O1030" s="1">
        <v>44963</v>
      </c>
      <c r="P1030">
        <v>16.32</v>
      </c>
      <c r="Q1030" s="1">
        <v>44963</v>
      </c>
      <c r="R1030">
        <v>25.87</v>
      </c>
      <c r="S1030" s="30">
        <v>44963</v>
      </c>
      <c r="T1030" s="3">
        <v>10.38</v>
      </c>
      <c r="U1030" s="1">
        <v>44965</v>
      </c>
      <c r="V1030">
        <v>11.94</v>
      </c>
    </row>
    <row r="1031" spans="1:22">
      <c r="A1031" s="1">
        <v>44964</v>
      </c>
      <c r="B1031">
        <v>27.79</v>
      </c>
      <c r="C1031" s="1">
        <v>44964</v>
      </c>
      <c r="D1031">
        <v>31.69</v>
      </c>
      <c r="E1031" s="1">
        <v>44964</v>
      </c>
      <c r="F1031">
        <v>69.14</v>
      </c>
      <c r="G1031" s="1">
        <v>44964</v>
      </c>
      <c r="H1031">
        <v>33.28</v>
      </c>
      <c r="I1031" s="1">
        <v>44964</v>
      </c>
      <c r="J1031">
        <v>30.02</v>
      </c>
      <c r="K1031" s="1">
        <v>44964</v>
      </c>
      <c r="L1031">
        <v>19.309999999999999</v>
      </c>
      <c r="M1031" s="1">
        <v>44964</v>
      </c>
      <c r="N1031">
        <v>20.48</v>
      </c>
      <c r="O1031" s="1">
        <v>44964</v>
      </c>
      <c r="P1031">
        <v>16.260000000000002</v>
      </c>
      <c r="Q1031" s="1">
        <v>44964</v>
      </c>
      <c r="R1031">
        <v>25.83</v>
      </c>
      <c r="S1031" s="30">
        <v>44964</v>
      </c>
      <c r="T1031" s="3">
        <v>10.36</v>
      </c>
      <c r="U1031" s="1">
        <v>44966</v>
      </c>
      <c r="V1031">
        <v>11.99</v>
      </c>
    </row>
    <row r="1032" spans="1:22">
      <c r="A1032" s="1">
        <v>44965</v>
      </c>
      <c r="B1032">
        <v>27.89</v>
      </c>
      <c r="C1032" s="1">
        <v>44965</v>
      </c>
      <c r="D1032">
        <v>31.61</v>
      </c>
      <c r="E1032" s="1">
        <v>44965</v>
      </c>
      <c r="F1032">
        <v>68.59</v>
      </c>
      <c r="G1032" s="1">
        <v>44965</v>
      </c>
      <c r="H1032">
        <v>33.17</v>
      </c>
      <c r="I1032" s="1">
        <v>44965</v>
      </c>
      <c r="J1032">
        <v>30.06</v>
      </c>
      <c r="K1032" s="1">
        <v>44965</v>
      </c>
      <c r="L1032">
        <v>19.39</v>
      </c>
      <c r="M1032" s="1">
        <v>44965</v>
      </c>
      <c r="N1032">
        <v>20.49</v>
      </c>
      <c r="O1032" s="1">
        <v>44965</v>
      </c>
      <c r="P1032">
        <v>16.260000000000002</v>
      </c>
      <c r="Q1032" s="1">
        <v>44965</v>
      </c>
      <c r="R1032">
        <v>25.86</v>
      </c>
      <c r="S1032" s="30">
        <v>44965</v>
      </c>
      <c r="T1032" s="3">
        <v>10.39</v>
      </c>
      <c r="U1032" s="1">
        <v>44967</v>
      </c>
      <c r="V1032">
        <v>11.82</v>
      </c>
    </row>
    <row r="1033" spans="1:22">
      <c r="A1033" s="1">
        <v>44966</v>
      </c>
      <c r="B1033">
        <v>27.82</v>
      </c>
      <c r="C1033" s="1">
        <v>44966</v>
      </c>
      <c r="D1033">
        <v>31.54</v>
      </c>
      <c r="E1033" s="1">
        <v>44966</v>
      </c>
      <c r="F1033">
        <v>68.069999999999993</v>
      </c>
      <c r="G1033" s="1">
        <v>44966</v>
      </c>
      <c r="H1033">
        <v>33.28</v>
      </c>
      <c r="I1033" s="1">
        <v>44966</v>
      </c>
      <c r="J1033">
        <v>30.26</v>
      </c>
      <c r="K1033" s="1">
        <v>44966</v>
      </c>
      <c r="L1033">
        <v>19.32</v>
      </c>
      <c r="M1033" s="1">
        <v>44966</v>
      </c>
      <c r="N1033">
        <v>20.329999999999998</v>
      </c>
      <c r="O1033" s="1">
        <v>44966</v>
      </c>
      <c r="P1033">
        <v>16.03</v>
      </c>
      <c r="Q1033" s="1">
        <v>44966</v>
      </c>
      <c r="R1033">
        <v>25.86</v>
      </c>
      <c r="S1033" s="30">
        <v>44966</v>
      </c>
      <c r="T1033" s="3">
        <v>10.36</v>
      </c>
      <c r="U1033" s="1">
        <v>44970</v>
      </c>
      <c r="V1033">
        <v>11.87</v>
      </c>
    </row>
    <row r="1034" spans="1:22">
      <c r="A1034" s="1">
        <v>44967</v>
      </c>
      <c r="B1034">
        <v>27.59</v>
      </c>
      <c r="C1034" s="1">
        <v>44967</v>
      </c>
      <c r="D1034">
        <v>31.58</v>
      </c>
      <c r="E1034" s="1">
        <v>44967</v>
      </c>
      <c r="F1034">
        <v>67.650000000000006</v>
      </c>
      <c r="G1034" s="1">
        <v>44967</v>
      </c>
      <c r="H1034">
        <v>32.840000000000003</v>
      </c>
      <c r="I1034" s="1">
        <v>44967</v>
      </c>
      <c r="J1034">
        <v>29.68</v>
      </c>
      <c r="K1034" s="1">
        <v>44967</v>
      </c>
      <c r="L1034">
        <v>19.14</v>
      </c>
      <c r="M1034" s="1">
        <v>44967</v>
      </c>
      <c r="N1034">
        <v>20.190000000000001</v>
      </c>
      <c r="O1034" s="1">
        <v>44967</v>
      </c>
      <c r="P1034">
        <v>16.04</v>
      </c>
      <c r="Q1034" s="1">
        <v>44967</v>
      </c>
      <c r="R1034">
        <v>25.78</v>
      </c>
      <c r="S1034" s="30">
        <v>44967</v>
      </c>
      <c r="T1034" s="3">
        <v>10.3</v>
      </c>
      <c r="U1034" s="1">
        <v>44971</v>
      </c>
      <c r="V1034">
        <v>11.83</v>
      </c>
    </row>
    <row r="1035" spans="1:22">
      <c r="A1035" s="1">
        <v>44970</v>
      </c>
      <c r="B1035">
        <v>27.74</v>
      </c>
      <c r="C1035" s="1">
        <v>44970</v>
      </c>
      <c r="D1035">
        <v>31.721900000000002</v>
      </c>
      <c r="E1035" s="1">
        <v>44970</v>
      </c>
      <c r="F1035">
        <v>68.37</v>
      </c>
      <c r="G1035" s="1">
        <v>44970</v>
      </c>
      <c r="H1035">
        <v>33.119999999999997</v>
      </c>
      <c r="I1035" s="1">
        <v>44970</v>
      </c>
      <c r="J1035">
        <v>29.94</v>
      </c>
      <c r="K1035" s="1">
        <v>44970</v>
      </c>
      <c r="L1035">
        <v>19.21</v>
      </c>
      <c r="M1035" s="1">
        <v>44970</v>
      </c>
      <c r="N1035">
        <v>20.260000000000002</v>
      </c>
      <c r="O1035" s="1">
        <v>44970</v>
      </c>
      <c r="P1035">
        <v>15.95</v>
      </c>
      <c r="Q1035" s="1">
        <v>44970</v>
      </c>
      <c r="R1035">
        <v>25.8</v>
      </c>
      <c r="S1035" s="30">
        <v>44970</v>
      </c>
      <c r="T1035" s="3">
        <v>10.33</v>
      </c>
      <c r="U1035" s="1">
        <v>44972</v>
      </c>
      <c r="V1035">
        <v>11.81</v>
      </c>
    </row>
    <row r="1036" spans="1:22">
      <c r="A1036" s="1">
        <v>44971</v>
      </c>
      <c r="B1036">
        <v>27.58</v>
      </c>
      <c r="C1036" s="1">
        <v>44971</v>
      </c>
      <c r="D1036">
        <v>31.73</v>
      </c>
      <c r="E1036" s="1">
        <v>44971</v>
      </c>
      <c r="F1036">
        <v>68.34</v>
      </c>
      <c r="G1036" s="1">
        <v>44971</v>
      </c>
      <c r="H1036">
        <v>33.17</v>
      </c>
      <c r="I1036" s="1">
        <v>44971</v>
      </c>
      <c r="J1036">
        <v>29.86</v>
      </c>
      <c r="K1036" s="1">
        <v>44971</v>
      </c>
      <c r="L1036">
        <v>19.13</v>
      </c>
      <c r="M1036" s="1">
        <v>44971</v>
      </c>
      <c r="N1036">
        <v>20.21</v>
      </c>
      <c r="O1036" s="1">
        <v>44971</v>
      </c>
      <c r="P1036">
        <v>16.03</v>
      </c>
      <c r="Q1036" s="1">
        <v>44971</v>
      </c>
      <c r="R1036">
        <v>25.72</v>
      </c>
      <c r="S1036" s="30">
        <v>44971</v>
      </c>
      <c r="T1036" s="3">
        <v>10.27</v>
      </c>
      <c r="U1036" s="1">
        <v>44973</v>
      </c>
      <c r="V1036">
        <v>11.84</v>
      </c>
    </row>
    <row r="1037" spans="1:22">
      <c r="A1037" s="1">
        <v>44972</v>
      </c>
      <c r="B1037">
        <v>27.44</v>
      </c>
      <c r="C1037" s="1">
        <v>44972</v>
      </c>
      <c r="D1037">
        <v>31.76</v>
      </c>
      <c r="E1037" s="1">
        <v>44972</v>
      </c>
      <c r="F1037">
        <v>68.83</v>
      </c>
      <c r="G1037" s="1">
        <v>44972</v>
      </c>
      <c r="H1037">
        <v>33.17</v>
      </c>
      <c r="I1037" s="1">
        <v>44972</v>
      </c>
      <c r="J1037">
        <v>29.71</v>
      </c>
      <c r="K1037" s="1">
        <v>44972</v>
      </c>
      <c r="L1037">
        <v>19.09</v>
      </c>
      <c r="M1037" s="1">
        <v>44972</v>
      </c>
      <c r="N1037">
        <v>20.12</v>
      </c>
      <c r="O1037" s="1">
        <v>44972</v>
      </c>
      <c r="P1037">
        <v>16.04</v>
      </c>
      <c r="Q1037" s="1">
        <v>44972</v>
      </c>
      <c r="R1037">
        <v>25.72</v>
      </c>
      <c r="S1037" s="30">
        <v>44972</v>
      </c>
      <c r="T1037" s="3">
        <v>10.23</v>
      </c>
      <c r="U1037" s="1">
        <v>44974</v>
      </c>
      <c r="V1037">
        <v>11.73</v>
      </c>
    </row>
    <row r="1038" spans="1:22">
      <c r="A1038" s="1">
        <v>44973</v>
      </c>
      <c r="B1038">
        <v>27.42</v>
      </c>
      <c r="C1038" s="1">
        <v>44973</v>
      </c>
      <c r="D1038">
        <v>31.54</v>
      </c>
      <c r="E1038" s="1">
        <v>44973</v>
      </c>
      <c r="F1038">
        <v>68.25</v>
      </c>
      <c r="G1038" s="1">
        <v>44973</v>
      </c>
      <c r="H1038">
        <v>33.17</v>
      </c>
      <c r="I1038" s="1">
        <v>44973</v>
      </c>
      <c r="J1038">
        <v>29.89</v>
      </c>
      <c r="K1038" s="1">
        <v>44973</v>
      </c>
      <c r="L1038">
        <v>19.03</v>
      </c>
      <c r="M1038" s="1">
        <v>44973</v>
      </c>
      <c r="N1038">
        <v>19.97</v>
      </c>
      <c r="O1038" s="1">
        <v>44973</v>
      </c>
      <c r="P1038">
        <v>15.95</v>
      </c>
      <c r="Q1038" s="1">
        <v>44973</v>
      </c>
      <c r="R1038">
        <v>25.73</v>
      </c>
      <c r="S1038" s="30">
        <v>44973</v>
      </c>
      <c r="T1038" s="3">
        <v>10.210000000000001</v>
      </c>
      <c r="U1038" s="1">
        <v>44978</v>
      </c>
      <c r="V1038">
        <v>11.65</v>
      </c>
    </row>
    <row r="1039" spans="1:22">
      <c r="A1039" s="1">
        <v>44974</v>
      </c>
      <c r="B1039">
        <v>27.46</v>
      </c>
      <c r="C1039" s="1">
        <v>44974</v>
      </c>
      <c r="D1039">
        <v>31.397099999999998</v>
      </c>
      <c r="E1039" s="1">
        <v>44974</v>
      </c>
      <c r="F1039">
        <v>68.13</v>
      </c>
      <c r="G1039" s="1">
        <v>44974</v>
      </c>
      <c r="H1039">
        <v>33.29</v>
      </c>
      <c r="I1039" s="1">
        <v>44974</v>
      </c>
      <c r="J1039">
        <v>29.64</v>
      </c>
      <c r="K1039" s="1">
        <v>44974</v>
      </c>
      <c r="L1039">
        <v>19.059999999999999</v>
      </c>
      <c r="M1039" s="1">
        <v>44974</v>
      </c>
      <c r="N1039">
        <v>20.04</v>
      </c>
      <c r="O1039" s="1">
        <v>44974</v>
      </c>
      <c r="P1039">
        <v>16</v>
      </c>
      <c r="Q1039" s="1">
        <v>44974</v>
      </c>
      <c r="R1039">
        <v>25.73</v>
      </c>
      <c r="S1039" s="30">
        <v>44974</v>
      </c>
      <c r="T1039" s="3">
        <v>10.220000000000001</v>
      </c>
      <c r="U1039" s="1">
        <v>44979</v>
      </c>
      <c r="V1039">
        <v>11.59</v>
      </c>
    </row>
    <row r="1040" spans="1:22">
      <c r="A1040" s="1">
        <v>44978</v>
      </c>
      <c r="B1040">
        <v>27.17</v>
      </c>
      <c r="C1040" s="1">
        <v>44978</v>
      </c>
      <c r="D1040">
        <v>31.04</v>
      </c>
      <c r="E1040" s="1">
        <v>44978</v>
      </c>
      <c r="F1040">
        <v>67.11</v>
      </c>
      <c r="G1040" s="1">
        <v>44978</v>
      </c>
      <c r="H1040">
        <v>33.08</v>
      </c>
      <c r="I1040" s="1">
        <v>44978</v>
      </c>
      <c r="J1040">
        <v>29.37</v>
      </c>
      <c r="K1040" s="1">
        <v>44978</v>
      </c>
      <c r="L1040">
        <v>18.920000000000002</v>
      </c>
      <c r="M1040" s="1">
        <v>44978</v>
      </c>
      <c r="N1040">
        <v>19.760000000000002</v>
      </c>
      <c r="O1040" s="1">
        <v>44978</v>
      </c>
      <c r="P1040">
        <v>15.77</v>
      </c>
      <c r="Q1040" s="1">
        <v>44978</v>
      </c>
      <c r="R1040">
        <v>25.66</v>
      </c>
      <c r="S1040" s="30">
        <v>44978</v>
      </c>
      <c r="T1040" s="3">
        <v>10.14</v>
      </c>
      <c r="U1040" s="1">
        <v>44980</v>
      </c>
      <c r="V1040">
        <v>11.61</v>
      </c>
    </row>
    <row r="1041" spans="1:22">
      <c r="A1041" s="1">
        <v>44979</v>
      </c>
      <c r="B1041">
        <v>27.2</v>
      </c>
      <c r="C1041" s="1">
        <v>44979</v>
      </c>
      <c r="D1041">
        <v>30.665199999999999</v>
      </c>
      <c r="E1041" s="1">
        <v>44979</v>
      </c>
      <c r="F1041">
        <v>67.069999999999993</v>
      </c>
      <c r="G1041" s="1">
        <v>44979</v>
      </c>
      <c r="H1041">
        <v>32.94</v>
      </c>
      <c r="I1041" s="1">
        <v>44979</v>
      </c>
      <c r="J1041">
        <v>29.15</v>
      </c>
      <c r="K1041" s="1">
        <v>44979</v>
      </c>
      <c r="L1041">
        <v>18.899999999999999</v>
      </c>
      <c r="M1041" s="1">
        <v>44979</v>
      </c>
      <c r="N1041">
        <v>19.739999999999998</v>
      </c>
      <c r="O1041" s="1">
        <v>44979</v>
      </c>
      <c r="P1041">
        <v>15.74</v>
      </c>
      <c r="Q1041" s="1">
        <v>44979</v>
      </c>
      <c r="R1041">
        <v>25.61</v>
      </c>
      <c r="S1041" s="30">
        <v>44979</v>
      </c>
      <c r="T1041" s="3">
        <v>10.17</v>
      </c>
      <c r="U1041" s="1">
        <v>44981</v>
      </c>
      <c r="V1041">
        <v>11.46</v>
      </c>
    </row>
    <row r="1042" spans="1:22">
      <c r="A1042" s="1">
        <v>44980</v>
      </c>
      <c r="B1042">
        <v>27.34</v>
      </c>
      <c r="C1042" s="1">
        <v>44980</v>
      </c>
      <c r="D1042">
        <v>30.64</v>
      </c>
      <c r="E1042" s="1">
        <v>44980</v>
      </c>
      <c r="F1042">
        <v>67.38</v>
      </c>
      <c r="G1042" s="1">
        <v>44980</v>
      </c>
      <c r="H1042">
        <v>33.090000000000003</v>
      </c>
      <c r="I1042" s="1">
        <v>44980</v>
      </c>
      <c r="J1042">
        <v>29.35</v>
      </c>
      <c r="K1042" s="1">
        <v>44980</v>
      </c>
      <c r="L1042">
        <v>19</v>
      </c>
      <c r="M1042" s="1">
        <v>44980</v>
      </c>
      <c r="N1042">
        <v>19.899999999999999</v>
      </c>
      <c r="O1042" s="1">
        <v>44980</v>
      </c>
      <c r="P1042">
        <v>15.97</v>
      </c>
      <c r="Q1042" s="1">
        <v>44980</v>
      </c>
      <c r="R1042">
        <v>25.68</v>
      </c>
      <c r="S1042" s="30">
        <v>44980</v>
      </c>
      <c r="T1042" s="3">
        <v>10.210000000000001</v>
      </c>
      <c r="U1042" s="1">
        <v>44984</v>
      </c>
      <c r="V1042">
        <v>11.46</v>
      </c>
    </row>
    <row r="1043" spans="1:22">
      <c r="A1043" s="1">
        <v>44981</v>
      </c>
      <c r="B1043">
        <v>27.21</v>
      </c>
      <c r="C1043" s="1">
        <v>44981</v>
      </c>
      <c r="D1043">
        <v>30.691199999999998</v>
      </c>
      <c r="E1043" s="1">
        <v>44981</v>
      </c>
      <c r="F1043">
        <v>66.989999999999995</v>
      </c>
      <c r="G1043" s="1">
        <v>44981</v>
      </c>
      <c r="H1043">
        <v>32.71</v>
      </c>
      <c r="I1043" s="1">
        <v>44981</v>
      </c>
      <c r="J1043">
        <v>28.87</v>
      </c>
      <c r="K1043" s="1">
        <v>44981</v>
      </c>
      <c r="L1043">
        <v>18.93</v>
      </c>
      <c r="M1043" s="1">
        <v>44981</v>
      </c>
      <c r="N1043">
        <v>19.760000000000002</v>
      </c>
      <c r="O1043" s="1">
        <v>44981</v>
      </c>
      <c r="P1043">
        <v>15.74</v>
      </c>
      <c r="Q1043" s="1">
        <v>44981</v>
      </c>
      <c r="R1043">
        <v>25.59</v>
      </c>
      <c r="S1043" s="30">
        <v>44981</v>
      </c>
      <c r="T1043" s="3">
        <v>10.17</v>
      </c>
      <c r="U1043" s="1">
        <v>44985</v>
      </c>
      <c r="V1043">
        <v>11.48</v>
      </c>
    </row>
    <row r="1044" spans="1:22">
      <c r="A1044" s="1">
        <v>44984</v>
      </c>
      <c r="B1044">
        <v>27.28</v>
      </c>
      <c r="C1044" s="1">
        <v>44984</v>
      </c>
      <c r="D1044">
        <v>30.7624</v>
      </c>
      <c r="E1044" s="1">
        <v>44984</v>
      </c>
      <c r="F1044">
        <v>67.06</v>
      </c>
      <c r="G1044" s="1">
        <v>44984</v>
      </c>
      <c r="H1044">
        <v>33.03</v>
      </c>
      <c r="I1044" s="1">
        <v>44984</v>
      </c>
      <c r="J1044">
        <v>28.89</v>
      </c>
      <c r="K1044" s="1">
        <v>44984</v>
      </c>
      <c r="L1044">
        <v>18.95</v>
      </c>
      <c r="M1044" s="1">
        <v>44984</v>
      </c>
      <c r="N1044">
        <v>19.760000000000002</v>
      </c>
      <c r="O1044" s="1">
        <v>44984</v>
      </c>
      <c r="P1044">
        <v>15.87</v>
      </c>
      <c r="Q1044" s="1">
        <v>44984</v>
      </c>
      <c r="R1044">
        <v>25.64</v>
      </c>
      <c r="S1044" s="30">
        <v>44984</v>
      </c>
      <c r="T1044" s="3">
        <v>10.19</v>
      </c>
      <c r="U1044" s="1">
        <v>44986</v>
      </c>
      <c r="V1044">
        <v>11.67</v>
      </c>
    </row>
    <row r="1045" spans="1:22">
      <c r="A1045" s="1">
        <v>44985</v>
      </c>
      <c r="B1045">
        <v>27.42</v>
      </c>
      <c r="C1045" s="1">
        <v>44985</v>
      </c>
      <c r="D1045">
        <v>30.69</v>
      </c>
      <c r="E1045" s="1">
        <v>44985</v>
      </c>
      <c r="F1045">
        <v>67.19</v>
      </c>
      <c r="G1045" s="1">
        <v>44985</v>
      </c>
      <c r="H1045">
        <v>32.97</v>
      </c>
      <c r="I1045" s="1">
        <v>44985</v>
      </c>
      <c r="J1045">
        <v>28.88</v>
      </c>
      <c r="K1045" s="1">
        <v>44985</v>
      </c>
      <c r="L1045">
        <v>19.05</v>
      </c>
      <c r="M1045" s="1">
        <v>44985</v>
      </c>
      <c r="N1045">
        <v>19.760000000000002</v>
      </c>
      <c r="O1045" s="1">
        <v>44985</v>
      </c>
      <c r="P1045">
        <v>15.88</v>
      </c>
      <c r="Q1045" s="1">
        <v>44985</v>
      </c>
      <c r="R1045">
        <v>25.66</v>
      </c>
      <c r="S1045" s="30">
        <v>44985</v>
      </c>
      <c r="T1045" s="3">
        <v>10.210000000000001</v>
      </c>
      <c r="U1045" s="1">
        <v>44987</v>
      </c>
      <c r="V1045">
        <v>11.72</v>
      </c>
    </row>
    <row r="1046" spans="1:22">
      <c r="A1046" s="1">
        <v>44986</v>
      </c>
      <c r="B1046">
        <v>27.28</v>
      </c>
      <c r="C1046" s="1">
        <v>44986</v>
      </c>
      <c r="D1046">
        <v>30.713000000000001</v>
      </c>
      <c r="E1046" s="1">
        <v>44986</v>
      </c>
      <c r="F1046">
        <v>66.66</v>
      </c>
      <c r="G1046" s="1">
        <v>44986</v>
      </c>
      <c r="H1046">
        <v>33.03</v>
      </c>
      <c r="I1046" s="1">
        <v>44986</v>
      </c>
      <c r="J1046">
        <v>29.41</v>
      </c>
      <c r="K1046" s="1">
        <v>44986</v>
      </c>
      <c r="L1046">
        <v>18.97</v>
      </c>
      <c r="M1046" s="1">
        <v>44986</v>
      </c>
      <c r="N1046">
        <v>19.63</v>
      </c>
      <c r="O1046" s="1">
        <v>44986</v>
      </c>
      <c r="P1046">
        <v>15.79</v>
      </c>
      <c r="Q1046" s="1">
        <v>44986</v>
      </c>
      <c r="R1046">
        <v>25.63</v>
      </c>
      <c r="S1046" s="30">
        <v>44986</v>
      </c>
      <c r="T1046" s="3">
        <v>10.16</v>
      </c>
      <c r="U1046" s="1">
        <v>44988</v>
      </c>
      <c r="V1046">
        <v>11.82</v>
      </c>
    </row>
    <row r="1047" spans="1:22">
      <c r="A1047" s="1">
        <v>44987</v>
      </c>
      <c r="B1047">
        <v>27.16</v>
      </c>
      <c r="C1047" s="1">
        <v>44987</v>
      </c>
      <c r="D1047">
        <v>30.88</v>
      </c>
      <c r="E1047" s="1">
        <v>44987</v>
      </c>
      <c r="F1047">
        <v>67.16</v>
      </c>
      <c r="G1047" s="1">
        <v>44987</v>
      </c>
      <c r="H1047">
        <v>33.08</v>
      </c>
      <c r="I1047" s="1">
        <v>44987</v>
      </c>
      <c r="J1047">
        <v>29.52</v>
      </c>
      <c r="K1047" s="1">
        <v>44987</v>
      </c>
      <c r="L1047">
        <v>18.899999999999999</v>
      </c>
      <c r="M1047" s="1">
        <v>44987</v>
      </c>
      <c r="N1047">
        <v>19.649999999999999</v>
      </c>
      <c r="O1047" s="1">
        <v>44987</v>
      </c>
      <c r="P1047">
        <v>15.77</v>
      </c>
      <c r="Q1047" s="1">
        <v>44987</v>
      </c>
      <c r="R1047">
        <v>25.62</v>
      </c>
      <c r="S1047" s="30">
        <v>44987</v>
      </c>
      <c r="T1047" s="3">
        <v>10.11</v>
      </c>
      <c r="U1047" s="1">
        <v>44991</v>
      </c>
      <c r="V1047">
        <v>11.82</v>
      </c>
    </row>
    <row r="1048" spans="1:22">
      <c r="A1048" s="1">
        <v>44988</v>
      </c>
      <c r="B1048">
        <v>27.44</v>
      </c>
      <c r="C1048" s="1">
        <v>44988</v>
      </c>
      <c r="D1048">
        <v>31.23</v>
      </c>
      <c r="E1048" s="1">
        <v>44988</v>
      </c>
      <c r="F1048">
        <v>68.23</v>
      </c>
      <c r="G1048" s="1">
        <v>44988</v>
      </c>
      <c r="H1048">
        <v>33.520000000000003</v>
      </c>
      <c r="I1048" s="1">
        <v>44988</v>
      </c>
      <c r="J1048">
        <v>29.76</v>
      </c>
      <c r="K1048" s="1">
        <v>44988</v>
      </c>
      <c r="L1048">
        <v>19.03</v>
      </c>
      <c r="M1048" s="1">
        <v>44988</v>
      </c>
      <c r="N1048">
        <v>19.87</v>
      </c>
      <c r="O1048" s="1">
        <v>44988</v>
      </c>
      <c r="P1048">
        <v>15.89</v>
      </c>
      <c r="Q1048" s="1">
        <v>44988</v>
      </c>
      <c r="R1048">
        <v>25.69</v>
      </c>
      <c r="S1048" s="30">
        <v>44988</v>
      </c>
      <c r="T1048" s="3">
        <v>10.220000000000001</v>
      </c>
      <c r="U1048" s="1">
        <v>44992</v>
      </c>
      <c r="V1048">
        <v>11.79</v>
      </c>
    </row>
    <row r="1049" spans="1:22">
      <c r="A1049" s="1">
        <v>44991</v>
      </c>
      <c r="B1049">
        <v>27.39</v>
      </c>
      <c r="C1049" s="1">
        <v>44991</v>
      </c>
      <c r="D1049">
        <v>31.16</v>
      </c>
      <c r="E1049" s="1">
        <v>44991</v>
      </c>
      <c r="F1049">
        <v>68.42</v>
      </c>
      <c r="G1049" s="1">
        <v>44991</v>
      </c>
      <c r="H1049">
        <v>33.520000000000003</v>
      </c>
      <c r="I1049" s="1">
        <v>44991</v>
      </c>
      <c r="J1049">
        <v>29.71</v>
      </c>
      <c r="K1049" s="1">
        <v>44991</v>
      </c>
      <c r="L1049">
        <v>19.05</v>
      </c>
      <c r="M1049" s="1">
        <v>44991</v>
      </c>
      <c r="N1049">
        <v>19.82</v>
      </c>
      <c r="O1049" s="1">
        <v>44991</v>
      </c>
      <c r="P1049">
        <v>15.89</v>
      </c>
      <c r="Q1049" s="1">
        <v>44991</v>
      </c>
      <c r="R1049">
        <v>25.64</v>
      </c>
      <c r="S1049" s="30">
        <v>44991</v>
      </c>
      <c r="T1049" s="3">
        <v>10.199999999999999</v>
      </c>
      <c r="U1049" s="1">
        <v>44993</v>
      </c>
      <c r="V1049">
        <v>11.84</v>
      </c>
    </row>
    <row r="1050" spans="1:22">
      <c r="A1050" s="1">
        <v>44992</v>
      </c>
      <c r="B1050">
        <v>27.44</v>
      </c>
      <c r="C1050" s="1">
        <v>44992</v>
      </c>
      <c r="D1050">
        <v>30.76</v>
      </c>
      <c r="E1050" s="1">
        <v>44992</v>
      </c>
      <c r="F1050">
        <v>68.03</v>
      </c>
      <c r="G1050" s="1">
        <v>44992</v>
      </c>
      <c r="H1050">
        <v>33.299999999999997</v>
      </c>
      <c r="I1050" s="1">
        <v>44992</v>
      </c>
      <c r="J1050">
        <v>29.48</v>
      </c>
      <c r="K1050" s="1">
        <v>44992</v>
      </c>
      <c r="L1050">
        <v>19.059999999999999</v>
      </c>
      <c r="M1050" s="1">
        <v>44992</v>
      </c>
      <c r="N1050">
        <v>19.760000000000002</v>
      </c>
      <c r="O1050" s="1">
        <v>44992</v>
      </c>
      <c r="P1050">
        <v>15.86</v>
      </c>
      <c r="Q1050" s="1">
        <v>44992</v>
      </c>
      <c r="R1050">
        <v>25.65</v>
      </c>
      <c r="S1050" s="30">
        <v>44992</v>
      </c>
      <c r="T1050" s="3">
        <v>10.23</v>
      </c>
      <c r="U1050" s="1">
        <v>44994</v>
      </c>
      <c r="V1050">
        <v>11.65</v>
      </c>
    </row>
    <row r="1051" spans="1:22">
      <c r="A1051" s="1">
        <v>44993</v>
      </c>
      <c r="B1051">
        <v>27.52</v>
      </c>
      <c r="C1051" s="1">
        <v>44993</v>
      </c>
      <c r="D1051">
        <v>30.88</v>
      </c>
      <c r="E1051" s="1">
        <v>44993</v>
      </c>
      <c r="F1051">
        <v>68.319999999999993</v>
      </c>
      <c r="G1051" s="1">
        <v>44993</v>
      </c>
      <c r="H1051">
        <v>33.520000000000003</v>
      </c>
      <c r="I1051" s="1">
        <v>44993</v>
      </c>
      <c r="J1051">
        <v>29.7</v>
      </c>
      <c r="K1051" s="1">
        <v>44993</v>
      </c>
      <c r="L1051">
        <v>19.11</v>
      </c>
      <c r="M1051" s="1">
        <v>44993</v>
      </c>
      <c r="N1051">
        <v>19.739999999999998</v>
      </c>
      <c r="O1051" s="1">
        <v>44993</v>
      </c>
      <c r="P1051">
        <v>15.7</v>
      </c>
      <c r="Q1051" s="1">
        <v>44993</v>
      </c>
      <c r="R1051">
        <v>25.69</v>
      </c>
      <c r="S1051" s="30">
        <v>44993</v>
      </c>
      <c r="T1051" s="3">
        <v>10.27</v>
      </c>
      <c r="U1051" s="1">
        <v>44995</v>
      </c>
      <c r="V1051">
        <v>11.56</v>
      </c>
    </row>
    <row r="1052" spans="1:22">
      <c r="A1052" s="1">
        <v>44994</v>
      </c>
      <c r="B1052">
        <v>27.68</v>
      </c>
      <c r="C1052" s="1">
        <v>44994</v>
      </c>
      <c r="D1052">
        <v>30.49</v>
      </c>
      <c r="E1052" s="1">
        <v>44994</v>
      </c>
      <c r="F1052">
        <v>67.3</v>
      </c>
      <c r="G1052" s="1">
        <v>44994</v>
      </c>
      <c r="H1052">
        <v>33.43</v>
      </c>
      <c r="I1052" s="1">
        <v>44994</v>
      </c>
      <c r="J1052">
        <v>29.08</v>
      </c>
      <c r="K1052" s="1">
        <v>44994</v>
      </c>
      <c r="L1052">
        <v>19.239999999999998</v>
      </c>
      <c r="M1052" s="1">
        <v>44994</v>
      </c>
      <c r="N1052">
        <v>19.71</v>
      </c>
      <c r="O1052" s="1">
        <v>44994</v>
      </c>
      <c r="P1052">
        <v>15.74</v>
      </c>
      <c r="Q1052" s="1">
        <v>44994</v>
      </c>
      <c r="R1052">
        <v>25.8</v>
      </c>
      <c r="S1052" s="30">
        <v>44994</v>
      </c>
      <c r="T1052" s="3">
        <v>10.33</v>
      </c>
      <c r="U1052" s="1">
        <v>44998</v>
      </c>
      <c r="V1052">
        <v>11.48</v>
      </c>
    </row>
    <row r="1053" spans="1:22">
      <c r="A1053" s="1">
        <v>44995</v>
      </c>
      <c r="B1053">
        <v>27.97</v>
      </c>
      <c r="C1053" s="1">
        <v>44995</v>
      </c>
      <c r="D1053">
        <v>30.024999999999999</v>
      </c>
      <c r="E1053" s="1">
        <v>44995</v>
      </c>
      <c r="F1053">
        <v>66.3</v>
      </c>
      <c r="G1053" s="1">
        <v>44995</v>
      </c>
      <c r="H1053">
        <v>33.06</v>
      </c>
      <c r="I1053" s="1">
        <v>44995</v>
      </c>
      <c r="J1053">
        <v>28.99</v>
      </c>
      <c r="K1053" s="1">
        <v>44995</v>
      </c>
      <c r="L1053">
        <v>19.38</v>
      </c>
      <c r="M1053" s="1">
        <v>44995</v>
      </c>
      <c r="N1053">
        <v>20</v>
      </c>
      <c r="O1053" s="1">
        <v>44995</v>
      </c>
      <c r="P1053">
        <v>15.71</v>
      </c>
      <c r="Q1053" s="1">
        <v>44995</v>
      </c>
      <c r="R1053">
        <v>25.9</v>
      </c>
      <c r="S1053" s="30">
        <v>44995</v>
      </c>
      <c r="T1053" s="3">
        <v>10.45</v>
      </c>
      <c r="U1053" s="1">
        <v>44999</v>
      </c>
      <c r="V1053">
        <v>11.45</v>
      </c>
    </row>
    <row r="1054" spans="1:22">
      <c r="A1054" s="1">
        <v>44998</v>
      </c>
      <c r="B1054">
        <v>28.3</v>
      </c>
      <c r="C1054" s="1">
        <v>44998</v>
      </c>
      <c r="D1054">
        <v>29.726800000000001</v>
      </c>
      <c r="E1054" s="1">
        <v>44998</v>
      </c>
      <c r="F1054">
        <v>65.709999999999994</v>
      </c>
      <c r="G1054" s="1">
        <v>44998</v>
      </c>
      <c r="H1054">
        <v>32.64</v>
      </c>
      <c r="I1054" s="1">
        <v>44998</v>
      </c>
      <c r="J1054">
        <v>28.83</v>
      </c>
      <c r="K1054" s="1">
        <v>44998</v>
      </c>
      <c r="L1054">
        <v>19.59</v>
      </c>
      <c r="M1054" s="1">
        <v>44998</v>
      </c>
      <c r="N1054">
        <v>20.010000000000002</v>
      </c>
      <c r="O1054" s="1">
        <v>44998</v>
      </c>
      <c r="P1054">
        <v>15.64</v>
      </c>
      <c r="Q1054" s="1">
        <v>44998</v>
      </c>
      <c r="R1054">
        <v>26.11</v>
      </c>
      <c r="S1054" s="30">
        <v>44998</v>
      </c>
      <c r="T1054" s="3">
        <v>10.58</v>
      </c>
      <c r="U1054" s="1">
        <v>45000</v>
      </c>
      <c r="V1054">
        <v>11.36</v>
      </c>
    </row>
    <row r="1055" spans="1:22">
      <c r="A1055" s="1">
        <v>44999</v>
      </c>
      <c r="B1055">
        <v>28.11</v>
      </c>
      <c r="C1055" s="1">
        <v>44999</v>
      </c>
      <c r="D1055">
        <v>29.88</v>
      </c>
      <c r="E1055" s="1">
        <v>44999</v>
      </c>
      <c r="F1055">
        <v>66.55</v>
      </c>
      <c r="G1055" s="1">
        <v>44999</v>
      </c>
      <c r="H1055">
        <v>32.880000000000003</v>
      </c>
      <c r="I1055" s="1">
        <v>44999</v>
      </c>
      <c r="J1055">
        <v>28.73</v>
      </c>
      <c r="K1055" s="1">
        <v>44999</v>
      </c>
      <c r="L1055">
        <v>19.36</v>
      </c>
      <c r="M1055" s="1">
        <v>44999</v>
      </c>
      <c r="N1055">
        <v>19.95</v>
      </c>
      <c r="O1055" s="1">
        <v>44999</v>
      </c>
      <c r="P1055">
        <v>15.72</v>
      </c>
      <c r="Q1055" s="1">
        <v>44999</v>
      </c>
      <c r="R1055">
        <v>26.01</v>
      </c>
      <c r="S1055" s="30">
        <v>44999</v>
      </c>
      <c r="T1055" s="3">
        <v>10.49</v>
      </c>
      <c r="U1055" s="1">
        <v>45001</v>
      </c>
      <c r="V1055">
        <v>11.42</v>
      </c>
    </row>
    <row r="1056" spans="1:22">
      <c r="A1056" s="1">
        <v>45000</v>
      </c>
      <c r="B1056">
        <v>28.32</v>
      </c>
      <c r="C1056" s="1">
        <v>45000</v>
      </c>
      <c r="D1056">
        <v>29.43</v>
      </c>
      <c r="E1056" s="1">
        <v>45000</v>
      </c>
      <c r="F1056">
        <v>66.510000000000005</v>
      </c>
      <c r="G1056" s="1">
        <v>45000</v>
      </c>
      <c r="H1056">
        <v>32.11</v>
      </c>
      <c r="I1056" s="1">
        <v>45000</v>
      </c>
      <c r="J1056">
        <v>28.37</v>
      </c>
      <c r="K1056" s="1">
        <v>45000</v>
      </c>
      <c r="L1056">
        <v>19.38</v>
      </c>
      <c r="M1056" s="1">
        <v>45000</v>
      </c>
      <c r="N1056">
        <v>20.14</v>
      </c>
      <c r="O1056" s="1">
        <v>45000</v>
      </c>
      <c r="P1056">
        <v>15.61</v>
      </c>
      <c r="Q1056" s="1">
        <v>45000</v>
      </c>
      <c r="R1056">
        <v>26.11</v>
      </c>
      <c r="S1056" s="30">
        <v>45000</v>
      </c>
      <c r="T1056" s="3">
        <v>10.53</v>
      </c>
      <c r="U1056" s="1">
        <v>45002</v>
      </c>
      <c r="V1056">
        <v>11.41</v>
      </c>
    </row>
    <row r="1057" spans="1:22">
      <c r="A1057" s="1">
        <v>45001</v>
      </c>
      <c r="B1057">
        <v>27.97</v>
      </c>
      <c r="C1057" s="1">
        <v>45001</v>
      </c>
      <c r="D1057">
        <v>29.7</v>
      </c>
      <c r="E1057" s="1">
        <v>45001</v>
      </c>
      <c r="F1057">
        <v>67.489999999999995</v>
      </c>
      <c r="G1057" s="1">
        <v>45001</v>
      </c>
      <c r="H1057">
        <v>32.47</v>
      </c>
      <c r="I1057" s="1">
        <v>45001</v>
      </c>
      <c r="J1057">
        <v>28.725000000000001</v>
      </c>
      <c r="K1057" s="1">
        <v>45001</v>
      </c>
      <c r="L1057">
        <v>19.27</v>
      </c>
      <c r="M1057" s="1">
        <v>45001</v>
      </c>
      <c r="N1057">
        <v>20.100000000000001</v>
      </c>
      <c r="O1057" s="1">
        <v>45001</v>
      </c>
      <c r="P1057">
        <v>15.66</v>
      </c>
      <c r="Q1057" s="1">
        <v>45001</v>
      </c>
      <c r="R1057">
        <v>25.94</v>
      </c>
      <c r="S1057" s="30">
        <v>45001</v>
      </c>
      <c r="T1057" s="3">
        <v>10.43</v>
      </c>
      <c r="U1057" s="1">
        <v>45005</v>
      </c>
      <c r="V1057">
        <v>11.33</v>
      </c>
    </row>
    <row r="1058" spans="1:22">
      <c r="A1058" s="1">
        <v>45002</v>
      </c>
      <c r="B1058">
        <v>28.19</v>
      </c>
      <c r="C1058" s="1">
        <v>45002</v>
      </c>
      <c r="D1058">
        <v>29.4361</v>
      </c>
      <c r="E1058" s="1">
        <v>45002</v>
      </c>
      <c r="F1058">
        <v>66.739999999999995</v>
      </c>
      <c r="G1058" s="1">
        <v>45002</v>
      </c>
      <c r="H1058">
        <v>32.130000000000003</v>
      </c>
      <c r="I1058" s="1">
        <v>45002</v>
      </c>
      <c r="J1058">
        <v>28.57</v>
      </c>
      <c r="K1058" s="1">
        <v>45002</v>
      </c>
      <c r="L1058">
        <v>19.329999999999998</v>
      </c>
      <c r="M1058" s="1">
        <v>45002</v>
      </c>
      <c r="N1058">
        <v>20.23</v>
      </c>
      <c r="O1058" s="1">
        <v>45002</v>
      </c>
      <c r="P1058">
        <v>15.61</v>
      </c>
      <c r="Q1058" s="1">
        <v>45002</v>
      </c>
      <c r="R1058">
        <v>26.09</v>
      </c>
      <c r="S1058" s="30">
        <v>45002</v>
      </c>
      <c r="T1058" s="3">
        <v>10.52</v>
      </c>
      <c r="U1058" s="1">
        <v>45006</v>
      </c>
      <c r="V1058">
        <v>11.5</v>
      </c>
    </row>
    <row r="1059" spans="1:22">
      <c r="A1059" s="1">
        <v>45005</v>
      </c>
      <c r="B1059">
        <v>28.06</v>
      </c>
      <c r="C1059" s="1">
        <v>45005</v>
      </c>
      <c r="D1059">
        <v>29.64</v>
      </c>
      <c r="E1059" s="1">
        <v>45005</v>
      </c>
      <c r="F1059">
        <v>67.040000000000006</v>
      </c>
      <c r="G1059" s="1">
        <v>45005</v>
      </c>
      <c r="H1059">
        <v>32.44</v>
      </c>
      <c r="I1059" s="1">
        <v>45005</v>
      </c>
      <c r="J1059">
        <v>28.52</v>
      </c>
      <c r="K1059" s="1">
        <v>45005</v>
      </c>
      <c r="L1059">
        <v>19.34</v>
      </c>
      <c r="M1059" s="1">
        <v>45005</v>
      </c>
      <c r="N1059">
        <v>20.149999999999999</v>
      </c>
      <c r="O1059" s="1">
        <v>45005</v>
      </c>
      <c r="P1059">
        <v>15.54</v>
      </c>
      <c r="Q1059" s="1">
        <v>45005</v>
      </c>
      <c r="R1059">
        <v>26.01</v>
      </c>
      <c r="S1059" s="30">
        <v>45005</v>
      </c>
      <c r="T1059" s="3">
        <v>10.46</v>
      </c>
      <c r="U1059" s="1">
        <v>45007</v>
      </c>
      <c r="V1059">
        <v>11.5</v>
      </c>
    </row>
    <row r="1060" spans="1:22">
      <c r="A1060" s="1">
        <v>45006</v>
      </c>
      <c r="B1060">
        <v>28</v>
      </c>
      <c r="C1060" s="1">
        <v>45006</v>
      </c>
      <c r="D1060">
        <v>29.87</v>
      </c>
      <c r="E1060" s="1">
        <v>45006</v>
      </c>
      <c r="F1060">
        <v>68.14</v>
      </c>
      <c r="G1060" s="1">
        <v>45006</v>
      </c>
      <c r="H1060">
        <v>33.04</v>
      </c>
      <c r="I1060" s="1">
        <v>45006</v>
      </c>
      <c r="J1060">
        <v>28.91</v>
      </c>
      <c r="K1060" s="1">
        <v>45006</v>
      </c>
      <c r="L1060">
        <v>19.260000000000002</v>
      </c>
      <c r="M1060" s="1">
        <v>45006</v>
      </c>
      <c r="N1060">
        <v>20.25</v>
      </c>
      <c r="O1060" s="1">
        <v>45006</v>
      </c>
      <c r="P1060">
        <v>15.73</v>
      </c>
      <c r="Q1060" s="1">
        <v>45006</v>
      </c>
      <c r="R1060">
        <v>25.95</v>
      </c>
      <c r="S1060" s="30">
        <v>45006</v>
      </c>
      <c r="T1060" s="3">
        <v>10.43</v>
      </c>
      <c r="U1060" s="1">
        <v>45008</v>
      </c>
      <c r="V1060">
        <v>11.67</v>
      </c>
    </row>
    <row r="1061" spans="1:22">
      <c r="A1061" s="1">
        <v>45007</v>
      </c>
      <c r="B1061">
        <v>28.28</v>
      </c>
      <c r="C1061" s="1">
        <v>45007</v>
      </c>
      <c r="D1061">
        <v>29.65</v>
      </c>
      <c r="E1061" s="1">
        <v>45007</v>
      </c>
      <c r="F1061">
        <v>67.11</v>
      </c>
      <c r="G1061" s="1">
        <v>45007</v>
      </c>
      <c r="H1061">
        <v>32.89</v>
      </c>
      <c r="I1061" s="1">
        <v>45007</v>
      </c>
      <c r="J1061">
        <v>29.07</v>
      </c>
      <c r="K1061" s="1">
        <v>45007</v>
      </c>
      <c r="L1061">
        <v>19.36</v>
      </c>
      <c r="M1061" s="1">
        <v>45007</v>
      </c>
      <c r="N1061">
        <v>20.28</v>
      </c>
      <c r="O1061" s="1">
        <v>45007</v>
      </c>
      <c r="P1061">
        <v>15.7</v>
      </c>
      <c r="Q1061" s="1">
        <v>45007</v>
      </c>
      <c r="R1061">
        <v>26.05</v>
      </c>
      <c r="S1061" s="30">
        <v>45007</v>
      </c>
      <c r="T1061" s="3">
        <v>10.55</v>
      </c>
      <c r="U1061" s="1">
        <v>45009</v>
      </c>
      <c r="V1061">
        <v>11.67</v>
      </c>
    </row>
    <row r="1062" spans="1:22">
      <c r="A1062" s="1">
        <v>45008</v>
      </c>
      <c r="B1062">
        <v>28.18</v>
      </c>
      <c r="C1062" s="1">
        <v>45008</v>
      </c>
      <c r="D1062">
        <v>29.53</v>
      </c>
      <c r="E1062" s="1">
        <v>45008</v>
      </c>
      <c r="F1062">
        <v>67.2</v>
      </c>
      <c r="G1062" s="1">
        <v>45008</v>
      </c>
      <c r="H1062">
        <v>32.93</v>
      </c>
      <c r="I1062" s="1">
        <v>45008</v>
      </c>
      <c r="J1062">
        <v>29.45</v>
      </c>
      <c r="K1062" s="1">
        <v>45008</v>
      </c>
      <c r="L1062">
        <v>19.34</v>
      </c>
      <c r="M1062" s="1">
        <v>45008</v>
      </c>
      <c r="N1062">
        <v>20.37</v>
      </c>
      <c r="O1062" s="1">
        <v>45008</v>
      </c>
      <c r="P1062">
        <v>15.67</v>
      </c>
      <c r="Q1062" s="1">
        <v>45008</v>
      </c>
      <c r="R1062">
        <v>26.1</v>
      </c>
      <c r="S1062" s="30">
        <v>45008</v>
      </c>
      <c r="T1062" s="3">
        <v>10.52</v>
      </c>
      <c r="U1062" s="1">
        <v>45012</v>
      </c>
      <c r="V1062">
        <v>11.55</v>
      </c>
    </row>
    <row r="1063" spans="1:22">
      <c r="A1063" s="1">
        <v>45009</v>
      </c>
      <c r="B1063">
        <v>28.16</v>
      </c>
      <c r="C1063" s="1">
        <v>45009</v>
      </c>
      <c r="D1063">
        <v>29.64</v>
      </c>
      <c r="E1063" s="1">
        <v>45009</v>
      </c>
      <c r="F1063">
        <v>67.73</v>
      </c>
      <c r="G1063" s="1">
        <v>45009</v>
      </c>
      <c r="H1063">
        <v>32.85</v>
      </c>
      <c r="I1063" s="1">
        <v>45009</v>
      </c>
      <c r="J1063">
        <v>29.4</v>
      </c>
      <c r="K1063" s="1">
        <v>45009</v>
      </c>
      <c r="L1063">
        <v>19.309999999999999</v>
      </c>
      <c r="M1063" s="1">
        <v>45009</v>
      </c>
      <c r="N1063">
        <v>20.43</v>
      </c>
      <c r="O1063" s="1">
        <v>45009</v>
      </c>
      <c r="P1063">
        <v>15.69</v>
      </c>
      <c r="Q1063" s="1">
        <v>45009</v>
      </c>
      <c r="R1063">
        <v>26.09</v>
      </c>
      <c r="S1063" s="30">
        <v>45009</v>
      </c>
      <c r="T1063" s="3">
        <v>10.53</v>
      </c>
      <c r="U1063" s="1">
        <v>45013</v>
      </c>
      <c r="V1063">
        <v>11.61</v>
      </c>
    </row>
    <row r="1064" spans="1:22">
      <c r="A1064" s="1">
        <v>45012</v>
      </c>
      <c r="B1064">
        <v>27.92</v>
      </c>
      <c r="C1064" s="1">
        <v>45012</v>
      </c>
      <c r="D1064">
        <v>29.83</v>
      </c>
      <c r="E1064" s="1">
        <v>45012</v>
      </c>
      <c r="F1064">
        <v>67.42</v>
      </c>
      <c r="G1064" s="1">
        <v>45012</v>
      </c>
      <c r="H1064">
        <v>32.94</v>
      </c>
      <c r="I1064" s="1">
        <v>45012</v>
      </c>
      <c r="J1064">
        <v>29.08</v>
      </c>
      <c r="K1064" s="1">
        <v>45012</v>
      </c>
      <c r="L1064">
        <v>19.18</v>
      </c>
      <c r="M1064" s="1">
        <v>45012</v>
      </c>
      <c r="N1064">
        <v>20.18</v>
      </c>
      <c r="O1064" s="1">
        <v>45012</v>
      </c>
      <c r="P1064">
        <v>15.64</v>
      </c>
      <c r="Q1064" s="1">
        <v>45012</v>
      </c>
      <c r="R1064">
        <v>25.96</v>
      </c>
      <c r="S1064" s="30">
        <v>45012</v>
      </c>
      <c r="T1064" s="3">
        <v>10.42</v>
      </c>
      <c r="U1064" s="1">
        <v>45014</v>
      </c>
      <c r="V1064">
        <v>11.69</v>
      </c>
    </row>
    <row r="1065" spans="1:22">
      <c r="A1065" s="1">
        <v>45013</v>
      </c>
      <c r="B1065">
        <v>27.85</v>
      </c>
      <c r="C1065" s="1">
        <v>45013</v>
      </c>
      <c r="D1065">
        <v>29.86</v>
      </c>
      <c r="E1065" s="1">
        <v>45013</v>
      </c>
      <c r="F1065">
        <v>67.05</v>
      </c>
      <c r="G1065" s="1">
        <v>45013</v>
      </c>
      <c r="H1065">
        <v>32.83</v>
      </c>
      <c r="I1065" s="1">
        <v>45013</v>
      </c>
      <c r="J1065">
        <v>29.34</v>
      </c>
      <c r="K1065" s="1">
        <v>45013</v>
      </c>
      <c r="L1065">
        <v>19.14</v>
      </c>
      <c r="M1065" s="1">
        <v>45013</v>
      </c>
      <c r="N1065">
        <v>20.14</v>
      </c>
      <c r="O1065" s="1">
        <v>45013</v>
      </c>
      <c r="P1065">
        <v>15.57</v>
      </c>
      <c r="Q1065" s="1">
        <v>45013</v>
      </c>
      <c r="R1065">
        <v>25.91</v>
      </c>
      <c r="S1065" s="30">
        <v>45013</v>
      </c>
      <c r="T1065" s="3">
        <v>10.38</v>
      </c>
      <c r="U1065" s="1">
        <v>45015</v>
      </c>
      <c r="V1065">
        <v>11.75</v>
      </c>
    </row>
    <row r="1066" spans="1:22">
      <c r="A1066" s="1">
        <v>45014</v>
      </c>
      <c r="B1066">
        <v>27.88</v>
      </c>
      <c r="C1066" s="1">
        <v>45014</v>
      </c>
      <c r="D1066">
        <v>30.15</v>
      </c>
      <c r="E1066" s="1">
        <v>45014</v>
      </c>
      <c r="F1066">
        <v>67.819999999999993</v>
      </c>
      <c r="G1066" s="1">
        <v>45014</v>
      </c>
      <c r="H1066">
        <v>33.15</v>
      </c>
      <c r="I1066" s="1">
        <v>45014</v>
      </c>
      <c r="J1066">
        <v>29.37</v>
      </c>
      <c r="K1066" s="1">
        <v>45014</v>
      </c>
      <c r="L1066">
        <v>19.16</v>
      </c>
      <c r="M1066" s="1">
        <v>45014</v>
      </c>
      <c r="N1066">
        <v>20.21</v>
      </c>
      <c r="O1066" s="1">
        <v>45014</v>
      </c>
      <c r="P1066">
        <v>15.73</v>
      </c>
      <c r="Q1066" s="1">
        <v>45014</v>
      </c>
      <c r="R1066">
        <v>25.88</v>
      </c>
      <c r="S1066" s="30">
        <v>45014</v>
      </c>
      <c r="T1066" s="3">
        <v>10.38</v>
      </c>
      <c r="U1066" s="1">
        <v>45016</v>
      </c>
      <c r="V1066">
        <v>11.76</v>
      </c>
    </row>
    <row r="1067" spans="1:22">
      <c r="A1067" s="1">
        <v>45015</v>
      </c>
      <c r="B1067">
        <v>27.88</v>
      </c>
      <c r="C1067" s="1">
        <v>45015</v>
      </c>
      <c r="D1067">
        <v>30.31</v>
      </c>
      <c r="E1067" s="1">
        <v>45015</v>
      </c>
      <c r="F1067">
        <v>68.02</v>
      </c>
      <c r="G1067" s="1">
        <v>45015</v>
      </c>
      <c r="H1067">
        <v>33.43</v>
      </c>
      <c r="I1067" s="1">
        <v>45015</v>
      </c>
      <c r="J1067">
        <v>29.59</v>
      </c>
      <c r="K1067" s="1">
        <v>45015</v>
      </c>
      <c r="L1067">
        <v>19.21</v>
      </c>
      <c r="M1067" s="1">
        <v>45015</v>
      </c>
      <c r="N1067">
        <v>20.260000000000002</v>
      </c>
      <c r="O1067" s="1">
        <v>45015</v>
      </c>
      <c r="P1067">
        <v>15.88</v>
      </c>
      <c r="Q1067" s="1">
        <v>45015</v>
      </c>
      <c r="R1067">
        <v>25.93</v>
      </c>
      <c r="S1067" s="30">
        <v>45015</v>
      </c>
      <c r="T1067" s="3">
        <v>10.39</v>
      </c>
      <c r="U1067" s="1">
        <v>45019</v>
      </c>
      <c r="V1067">
        <v>11.68</v>
      </c>
    </row>
    <row r="1068" spans="1:22">
      <c r="A1068" s="1">
        <v>45016</v>
      </c>
      <c r="B1068">
        <v>27.95</v>
      </c>
      <c r="C1068" s="1">
        <v>45016</v>
      </c>
      <c r="D1068">
        <v>30.53</v>
      </c>
      <c r="E1068" s="1">
        <v>45016</v>
      </c>
      <c r="F1068">
        <v>68.91</v>
      </c>
      <c r="G1068" s="1">
        <v>45016</v>
      </c>
      <c r="H1068">
        <v>33.51</v>
      </c>
      <c r="I1068" s="1">
        <v>45016</v>
      </c>
      <c r="J1068">
        <v>29.51</v>
      </c>
      <c r="K1068" s="1">
        <v>45016</v>
      </c>
      <c r="L1068">
        <v>19.27</v>
      </c>
      <c r="M1068" s="1">
        <v>45016</v>
      </c>
      <c r="N1068">
        <v>20.45</v>
      </c>
      <c r="O1068" s="1">
        <v>45016</v>
      </c>
      <c r="P1068">
        <v>16.02</v>
      </c>
      <c r="Q1068" s="1">
        <v>45016</v>
      </c>
      <c r="R1068">
        <v>25.94</v>
      </c>
      <c r="S1068" s="30">
        <v>45016</v>
      </c>
      <c r="T1068" s="3">
        <v>10.39</v>
      </c>
      <c r="U1068" s="1">
        <v>45020</v>
      </c>
      <c r="V1068">
        <v>11.67</v>
      </c>
    </row>
    <row r="1069" spans="1:22">
      <c r="A1069" s="1">
        <v>45019</v>
      </c>
      <c r="B1069">
        <v>28.03</v>
      </c>
      <c r="C1069" s="1">
        <v>45019</v>
      </c>
      <c r="D1069">
        <v>30.86</v>
      </c>
      <c r="E1069" s="1">
        <v>45019</v>
      </c>
      <c r="F1069">
        <v>68.73</v>
      </c>
      <c r="G1069" s="1">
        <v>45019</v>
      </c>
      <c r="H1069">
        <v>33.58</v>
      </c>
      <c r="I1069" s="1">
        <v>45019</v>
      </c>
      <c r="J1069">
        <v>29.36</v>
      </c>
      <c r="K1069" s="1">
        <v>45019</v>
      </c>
      <c r="L1069">
        <v>19.38</v>
      </c>
      <c r="M1069" s="1">
        <v>45019</v>
      </c>
      <c r="N1069">
        <v>20.56</v>
      </c>
      <c r="O1069" s="1">
        <v>45019</v>
      </c>
      <c r="P1069">
        <v>16</v>
      </c>
      <c r="Q1069" s="1">
        <v>45019</v>
      </c>
      <c r="R1069">
        <v>26</v>
      </c>
      <c r="S1069" s="30">
        <v>45019</v>
      </c>
      <c r="T1069" s="3">
        <v>10.45</v>
      </c>
      <c r="U1069" s="1">
        <v>45021</v>
      </c>
      <c r="V1069">
        <v>11.63</v>
      </c>
    </row>
    <row r="1070" spans="1:22">
      <c r="A1070" s="1">
        <v>45020</v>
      </c>
      <c r="B1070">
        <v>28.14</v>
      </c>
      <c r="C1070" s="1">
        <v>45020</v>
      </c>
      <c r="D1070">
        <v>30.9</v>
      </c>
      <c r="E1070" s="1">
        <v>45020</v>
      </c>
      <c r="F1070">
        <v>68.430000000000007</v>
      </c>
      <c r="G1070" s="1">
        <v>45020</v>
      </c>
      <c r="H1070">
        <v>33.630000000000003</v>
      </c>
      <c r="I1070" s="1">
        <v>45020</v>
      </c>
      <c r="J1070">
        <v>29.42</v>
      </c>
      <c r="K1070" s="1">
        <v>45020</v>
      </c>
      <c r="L1070">
        <v>19.41</v>
      </c>
      <c r="M1070" s="1">
        <v>45020</v>
      </c>
      <c r="N1070">
        <v>20.59</v>
      </c>
      <c r="O1070" s="1">
        <v>45020</v>
      </c>
      <c r="P1070">
        <v>15.98</v>
      </c>
      <c r="Q1070" s="1">
        <v>45020</v>
      </c>
      <c r="R1070">
        <v>26.07</v>
      </c>
      <c r="S1070" s="30">
        <v>45020</v>
      </c>
      <c r="T1070" s="3">
        <v>10.49</v>
      </c>
      <c r="U1070" s="1">
        <v>45022</v>
      </c>
      <c r="V1070">
        <v>11.69</v>
      </c>
    </row>
    <row r="1071" spans="1:22">
      <c r="A1071" s="1">
        <v>45021</v>
      </c>
      <c r="B1071">
        <v>28.17</v>
      </c>
      <c r="C1071" s="1">
        <v>45021</v>
      </c>
      <c r="D1071">
        <v>30.76</v>
      </c>
      <c r="E1071" s="1">
        <v>45021</v>
      </c>
      <c r="F1071">
        <v>68.400000000000006</v>
      </c>
      <c r="G1071" s="1">
        <v>45021</v>
      </c>
      <c r="H1071">
        <v>33.43</v>
      </c>
      <c r="I1071" s="1">
        <v>45021</v>
      </c>
      <c r="J1071">
        <v>29.22</v>
      </c>
      <c r="K1071" s="1">
        <v>45021</v>
      </c>
      <c r="L1071">
        <v>19.350000000000001</v>
      </c>
      <c r="M1071" s="1">
        <v>45021</v>
      </c>
      <c r="N1071">
        <v>20.65</v>
      </c>
      <c r="O1071" s="1">
        <v>45021</v>
      </c>
      <c r="P1071">
        <v>15.87</v>
      </c>
      <c r="Q1071" s="1">
        <v>45021</v>
      </c>
      <c r="R1071">
        <v>26.05</v>
      </c>
      <c r="S1071" s="30">
        <v>45021</v>
      </c>
      <c r="T1071" s="3">
        <v>10.48</v>
      </c>
      <c r="U1071" s="1">
        <v>45026</v>
      </c>
      <c r="V1071">
        <v>11.72</v>
      </c>
    </row>
    <row r="1072" spans="1:22">
      <c r="A1072" s="1">
        <v>45022</v>
      </c>
      <c r="B1072">
        <v>28.15</v>
      </c>
      <c r="C1072" s="1">
        <v>45022</v>
      </c>
      <c r="D1072">
        <v>30.81</v>
      </c>
      <c r="E1072" s="1">
        <v>45022</v>
      </c>
      <c r="F1072">
        <v>68.760000000000005</v>
      </c>
      <c r="G1072" s="1">
        <v>45022</v>
      </c>
      <c r="H1072">
        <v>33.58</v>
      </c>
      <c r="I1072" s="1">
        <v>45022</v>
      </c>
      <c r="J1072">
        <v>29.38</v>
      </c>
      <c r="K1072" s="1">
        <v>45022</v>
      </c>
      <c r="L1072">
        <v>19.420000000000002</v>
      </c>
      <c r="M1072" s="1">
        <v>45022</v>
      </c>
      <c r="N1072">
        <v>20.64</v>
      </c>
      <c r="O1072" s="1">
        <v>45022</v>
      </c>
      <c r="P1072">
        <v>15.97</v>
      </c>
      <c r="Q1072" s="1">
        <v>45022</v>
      </c>
      <c r="R1072">
        <v>26.05</v>
      </c>
      <c r="S1072" s="30">
        <v>45022</v>
      </c>
      <c r="T1072" s="3">
        <v>10.48</v>
      </c>
      <c r="U1072" s="1">
        <v>45027</v>
      </c>
      <c r="V1072">
        <v>11.73</v>
      </c>
    </row>
    <row r="1073" spans="1:22">
      <c r="A1073" s="1">
        <v>45026</v>
      </c>
      <c r="B1073">
        <v>27.99</v>
      </c>
      <c r="C1073" s="1">
        <v>45026</v>
      </c>
      <c r="D1073">
        <v>30.92</v>
      </c>
      <c r="E1073" s="1">
        <v>45026</v>
      </c>
      <c r="F1073">
        <v>68.930000000000007</v>
      </c>
      <c r="G1073" s="1">
        <v>45026</v>
      </c>
      <c r="H1073">
        <v>33.619999999999997</v>
      </c>
      <c r="I1073" s="1">
        <v>45026</v>
      </c>
      <c r="J1073">
        <v>29.46</v>
      </c>
      <c r="K1073" s="1">
        <v>45026</v>
      </c>
      <c r="L1073">
        <v>19.29</v>
      </c>
      <c r="M1073" s="1">
        <v>45026</v>
      </c>
      <c r="N1073">
        <v>20.55</v>
      </c>
      <c r="O1073" s="1">
        <v>45026</v>
      </c>
      <c r="P1073">
        <v>15.92</v>
      </c>
      <c r="Q1073" s="1">
        <v>45026</v>
      </c>
      <c r="R1073">
        <v>25.95</v>
      </c>
      <c r="S1073" s="30">
        <v>45026</v>
      </c>
      <c r="T1073" s="3">
        <v>10.42</v>
      </c>
      <c r="U1073" s="1">
        <v>45028</v>
      </c>
      <c r="V1073">
        <v>11.66</v>
      </c>
    </row>
    <row r="1074" spans="1:22">
      <c r="A1074" s="1">
        <v>45027</v>
      </c>
      <c r="B1074">
        <v>27.96</v>
      </c>
      <c r="C1074" s="1">
        <v>45027</v>
      </c>
      <c r="D1074">
        <v>31.14</v>
      </c>
      <c r="E1074" s="1">
        <v>45027</v>
      </c>
      <c r="F1074">
        <v>68.739999999999995</v>
      </c>
      <c r="G1074" s="1">
        <v>45027</v>
      </c>
      <c r="H1074">
        <v>33.64</v>
      </c>
      <c r="I1074" s="1">
        <v>45027</v>
      </c>
      <c r="J1074">
        <v>29.59</v>
      </c>
      <c r="K1074" s="1">
        <v>45027</v>
      </c>
      <c r="L1074">
        <v>19.260000000000002</v>
      </c>
      <c r="M1074" s="1">
        <v>45027</v>
      </c>
      <c r="N1074">
        <v>20.53</v>
      </c>
      <c r="O1074" s="1">
        <v>45027</v>
      </c>
      <c r="P1074">
        <v>15.97</v>
      </c>
      <c r="Q1074" s="1">
        <v>45027</v>
      </c>
      <c r="R1074">
        <v>25.94</v>
      </c>
      <c r="S1074" s="30">
        <v>45027</v>
      </c>
      <c r="T1074" s="3">
        <v>10.41</v>
      </c>
      <c r="U1074" s="1">
        <v>45029</v>
      </c>
      <c r="V1074">
        <v>11.69</v>
      </c>
    </row>
    <row r="1075" spans="1:22">
      <c r="A1075" s="1">
        <v>45028</v>
      </c>
      <c r="B1075">
        <v>28.01</v>
      </c>
      <c r="C1075" s="1">
        <v>45028</v>
      </c>
      <c r="D1075">
        <v>31.2</v>
      </c>
      <c r="E1075" s="1">
        <v>45028</v>
      </c>
      <c r="F1075">
        <v>68.34</v>
      </c>
      <c r="G1075" s="1">
        <v>45028</v>
      </c>
      <c r="H1075">
        <v>33.82</v>
      </c>
      <c r="I1075" s="1">
        <v>45028</v>
      </c>
      <c r="J1075">
        <v>29.3</v>
      </c>
      <c r="K1075" s="1">
        <v>45028</v>
      </c>
      <c r="L1075">
        <v>19.28</v>
      </c>
      <c r="M1075" s="1">
        <v>45028</v>
      </c>
      <c r="N1075">
        <v>20.48</v>
      </c>
      <c r="O1075" s="1">
        <v>45028</v>
      </c>
      <c r="P1075">
        <v>16.02</v>
      </c>
      <c r="Q1075" s="1">
        <v>45028</v>
      </c>
      <c r="R1075">
        <v>25.95</v>
      </c>
      <c r="S1075" s="30">
        <v>45028</v>
      </c>
      <c r="T1075" s="3">
        <v>10.42</v>
      </c>
      <c r="U1075" s="1">
        <v>45030</v>
      </c>
      <c r="V1075">
        <v>11.67</v>
      </c>
    </row>
    <row r="1076" spans="1:22">
      <c r="A1076" s="1">
        <v>45029</v>
      </c>
      <c r="B1076">
        <v>27.87</v>
      </c>
      <c r="C1076" s="1">
        <v>45029</v>
      </c>
      <c r="D1076">
        <v>31.37</v>
      </c>
      <c r="E1076" s="1">
        <v>45029</v>
      </c>
      <c r="F1076">
        <v>68.709999999999994</v>
      </c>
      <c r="G1076" s="1">
        <v>45029</v>
      </c>
      <c r="H1076">
        <v>34</v>
      </c>
      <c r="I1076" s="1">
        <v>45029</v>
      </c>
      <c r="J1076">
        <v>29.5</v>
      </c>
      <c r="K1076" s="1">
        <v>45029</v>
      </c>
      <c r="L1076">
        <v>19.28</v>
      </c>
      <c r="M1076" s="1">
        <v>45029</v>
      </c>
      <c r="N1076">
        <v>20.52</v>
      </c>
      <c r="O1076" s="1">
        <v>45029</v>
      </c>
      <c r="P1076">
        <v>16.170000000000002</v>
      </c>
      <c r="Q1076" s="1">
        <v>45029</v>
      </c>
      <c r="R1076">
        <v>25.91</v>
      </c>
      <c r="S1076" s="30">
        <v>45029</v>
      </c>
      <c r="T1076" s="3">
        <v>10.37</v>
      </c>
      <c r="U1076" s="1">
        <v>45033</v>
      </c>
      <c r="V1076">
        <v>11.74</v>
      </c>
    </row>
    <row r="1077" spans="1:22">
      <c r="A1077" s="1">
        <v>45030</v>
      </c>
      <c r="B1077">
        <v>27.76</v>
      </c>
      <c r="C1077" s="1">
        <v>45030</v>
      </c>
      <c r="D1077">
        <v>31.41</v>
      </c>
      <c r="E1077" s="1">
        <v>45030</v>
      </c>
      <c r="F1077">
        <v>68.72</v>
      </c>
      <c r="G1077" s="1">
        <v>45030</v>
      </c>
      <c r="H1077">
        <v>33.94</v>
      </c>
      <c r="I1077" s="1">
        <v>45030</v>
      </c>
      <c r="J1077">
        <v>29.37</v>
      </c>
      <c r="K1077" s="1">
        <v>45030</v>
      </c>
      <c r="L1077">
        <v>19.239999999999998</v>
      </c>
      <c r="M1077" s="1">
        <v>45030</v>
      </c>
      <c r="N1077">
        <v>20.46</v>
      </c>
      <c r="O1077" s="1">
        <v>45030</v>
      </c>
      <c r="P1077">
        <v>16.059999999999999</v>
      </c>
      <c r="Q1077" s="1">
        <v>45030</v>
      </c>
      <c r="R1077">
        <v>25.87</v>
      </c>
      <c r="S1077" s="30">
        <v>45030</v>
      </c>
      <c r="T1077" s="3">
        <v>10.33</v>
      </c>
      <c r="U1077" s="1">
        <v>45034</v>
      </c>
      <c r="V1077">
        <v>11.72</v>
      </c>
    </row>
    <row r="1078" spans="1:22">
      <c r="A1078" s="1">
        <v>45033</v>
      </c>
      <c r="B1078">
        <v>27.69</v>
      </c>
      <c r="C1078" s="1">
        <v>45033</v>
      </c>
      <c r="D1078">
        <v>31.53</v>
      </c>
      <c r="E1078" s="1">
        <v>45033</v>
      </c>
      <c r="F1078">
        <v>69.069999999999993</v>
      </c>
      <c r="G1078" s="1">
        <v>45033</v>
      </c>
      <c r="H1078">
        <v>33.950000000000003</v>
      </c>
      <c r="I1078" s="1">
        <v>45033</v>
      </c>
      <c r="J1078">
        <v>29.56</v>
      </c>
      <c r="K1078" s="1">
        <v>45033</v>
      </c>
      <c r="L1078">
        <v>19.2</v>
      </c>
      <c r="M1078" s="1">
        <v>45033</v>
      </c>
      <c r="N1078">
        <v>20.34</v>
      </c>
      <c r="O1078" s="1">
        <v>45033</v>
      </c>
      <c r="P1078">
        <v>16.079999999999998</v>
      </c>
      <c r="Q1078" s="1">
        <v>45033</v>
      </c>
      <c r="R1078">
        <v>25.83</v>
      </c>
      <c r="S1078" s="30">
        <v>45033</v>
      </c>
      <c r="T1078" s="3">
        <v>10.3</v>
      </c>
      <c r="U1078" s="1">
        <v>45035</v>
      </c>
      <c r="V1078">
        <v>11.64</v>
      </c>
    </row>
    <row r="1079" spans="1:22">
      <c r="A1079" s="1">
        <v>45034</v>
      </c>
      <c r="B1079">
        <v>27.75</v>
      </c>
      <c r="C1079" s="1">
        <v>45034</v>
      </c>
      <c r="D1079">
        <v>31.58</v>
      </c>
      <c r="E1079" s="1">
        <v>45034</v>
      </c>
      <c r="F1079">
        <v>69.150000000000006</v>
      </c>
      <c r="G1079" s="1">
        <v>45034</v>
      </c>
      <c r="H1079">
        <v>34.11</v>
      </c>
      <c r="I1079" s="1">
        <v>45034</v>
      </c>
      <c r="J1079">
        <v>29.53</v>
      </c>
      <c r="K1079" s="1">
        <v>45034</v>
      </c>
      <c r="L1079">
        <v>19.239999999999998</v>
      </c>
      <c r="M1079" s="1">
        <v>45034</v>
      </c>
      <c r="N1079">
        <v>20.39</v>
      </c>
      <c r="O1079" s="1">
        <v>45034</v>
      </c>
      <c r="P1079">
        <v>16.12</v>
      </c>
      <c r="Q1079" s="1">
        <v>45034</v>
      </c>
      <c r="R1079">
        <v>25.86</v>
      </c>
      <c r="S1079" s="30">
        <v>45034</v>
      </c>
      <c r="T1079" s="3">
        <v>10.32</v>
      </c>
      <c r="U1079" s="1">
        <v>45036</v>
      </c>
      <c r="V1079">
        <v>11.65</v>
      </c>
    </row>
    <row r="1080" spans="1:22">
      <c r="A1080" s="1">
        <v>45035</v>
      </c>
      <c r="B1080">
        <v>27.72</v>
      </c>
      <c r="C1080" s="1">
        <v>45035</v>
      </c>
      <c r="D1080">
        <v>31.59</v>
      </c>
      <c r="E1080" s="1">
        <v>45035</v>
      </c>
      <c r="F1080">
        <v>69.41</v>
      </c>
      <c r="G1080" s="1">
        <v>45035</v>
      </c>
      <c r="H1080">
        <v>34.119999999999997</v>
      </c>
      <c r="I1080" s="1">
        <v>45035</v>
      </c>
      <c r="J1080">
        <v>29.36</v>
      </c>
      <c r="K1080" s="1">
        <v>45035</v>
      </c>
      <c r="L1080">
        <v>19.18</v>
      </c>
      <c r="M1080" s="1">
        <v>45035</v>
      </c>
      <c r="N1080">
        <v>20.28</v>
      </c>
      <c r="O1080" s="1">
        <v>45035</v>
      </c>
      <c r="P1080">
        <v>15.9</v>
      </c>
      <c r="Q1080" s="1">
        <v>45035</v>
      </c>
      <c r="R1080">
        <v>25.85</v>
      </c>
      <c r="S1080" s="30">
        <v>45035</v>
      </c>
      <c r="T1080" s="3">
        <v>10.32</v>
      </c>
      <c r="U1080" s="1">
        <v>45037</v>
      </c>
      <c r="V1080">
        <v>11.62</v>
      </c>
    </row>
    <row r="1081" spans="1:22">
      <c r="A1081" s="1">
        <v>45036</v>
      </c>
      <c r="B1081">
        <v>27.87</v>
      </c>
      <c r="C1081" s="1">
        <v>45036</v>
      </c>
      <c r="D1081">
        <v>31.544599999999999</v>
      </c>
      <c r="E1081" s="1">
        <v>45036</v>
      </c>
      <c r="F1081">
        <v>69.14</v>
      </c>
      <c r="G1081" s="1">
        <v>45036</v>
      </c>
      <c r="H1081">
        <v>34.200000000000003</v>
      </c>
      <c r="I1081" s="1">
        <v>45036</v>
      </c>
      <c r="J1081">
        <v>29.36</v>
      </c>
      <c r="K1081" s="1">
        <v>45036</v>
      </c>
      <c r="L1081">
        <v>19.27</v>
      </c>
      <c r="M1081" s="1">
        <v>45036</v>
      </c>
      <c r="N1081">
        <v>20.37</v>
      </c>
      <c r="O1081" s="1">
        <v>45036</v>
      </c>
      <c r="P1081">
        <v>16.079999999999998</v>
      </c>
      <c r="Q1081" s="1">
        <v>45036</v>
      </c>
      <c r="R1081">
        <v>25.9</v>
      </c>
      <c r="S1081" s="30">
        <v>45036</v>
      </c>
      <c r="T1081" s="3">
        <v>10.37</v>
      </c>
      <c r="U1081" s="1">
        <v>45040</v>
      </c>
      <c r="V1081">
        <v>11.61</v>
      </c>
    </row>
    <row r="1082" spans="1:22">
      <c r="A1082" s="1">
        <v>45037</v>
      </c>
      <c r="B1082">
        <v>28</v>
      </c>
      <c r="C1082" s="1">
        <v>45037</v>
      </c>
      <c r="D1082">
        <v>31.65</v>
      </c>
      <c r="E1082" s="1">
        <v>45037</v>
      </c>
      <c r="F1082">
        <v>69.540000000000006</v>
      </c>
      <c r="G1082" s="1">
        <v>45037</v>
      </c>
      <c r="H1082">
        <v>34.520000000000003</v>
      </c>
      <c r="I1082" s="1">
        <v>45037</v>
      </c>
      <c r="J1082">
        <v>29.17</v>
      </c>
      <c r="K1082" s="1">
        <v>45037</v>
      </c>
      <c r="L1082">
        <v>19.38</v>
      </c>
      <c r="M1082" s="1">
        <v>45037</v>
      </c>
      <c r="N1082">
        <v>20.38</v>
      </c>
      <c r="O1082" s="1">
        <v>45037</v>
      </c>
      <c r="P1082">
        <v>16</v>
      </c>
      <c r="Q1082" s="1">
        <v>45037</v>
      </c>
      <c r="R1082">
        <v>25.96</v>
      </c>
      <c r="S1082" s="30">
        <v>45037</v>
      </c>
      <c r="T1082" s="3">
        <v>10.4</v>
      </c>
      <c r="U1082" s="1">
        <v>45041</v>
      </c>
      <c r="V1082">
        <v>11.49</v>
      </c>
    </row>
    <row r="1083" spans="1:22">
      <c r="A1083" s="1">
        <v>45040</v>
      </c>
      <c r="B1083">
        <v>27.95</v>
      </c>
      <c r="C1083" s="1">
        <v>45040</v>
      </c>
      <c r="D1083">
        <v>31.62</v>
      </c>
      <c r="E1083" s="1">
        <v>45040</v>
      </c>
      <c r="F1083">
        <v>69.56</v>
      </c>
      <c r="G1083" s="1">
        <v>45040</v>
      </c>
      <c r="H1083">
        <v>34.61</v>
      </c>
      <c r="I1083" s="1">
        <v>45040</v>
      </c>
      <c r="J1083">
        <v>29.15</v>
      </c>
      <c r="K1083" s="1">
        <v>45040</v>
      </c>
      <c r="L1083">
        <v>19.27</v>
      </c>
      <c r="M1083" s="1">
        <v>45040</v>
      </c>
      <c r="N1083">
        <v>20.420000000000002</v>
      </c>
      <c r="O1083" s="1">
        <v>45040</v>
      </c>
      <c r="P1083">
        <v>15.94</v>
      </c>
      <c r="Q1083" s="1">
        <v>45040</v>
      </c>
      <c r="R1083">
        <v>25.91</v>
      </c>
      <c r="S1083" s="30">
        <v>45040</v>
      </c>
      <c r="T1083" s="3">
        <v>10.42</v>
      </c>
      <c r="U1083" s="1">
        <v>45042</v>
      </c>
      <c r="V1083">
        <v>11.56</v>
      </c>
    </row>
    <row r="1084" spans="1:22">
      <c r="A1084" s="1">
        <v>45041</v>
      </c>
      <c r="B1084">
        <v>28.19</v>
      </c>
      <c r="C1084" s="1">
        <v>45041</v>
      </c>
      <c r="D1084">
        <v>31.29</v>
      </c>
      <c r="E1084" s="1">
        <v>45041</v>
      </c>
      <c r="F1084">
        <v>68.98</v>
      </c>
      <c r="G1084" s="1">
        <v>45041</v>
      </c>
      <c r="H1084">
        <v>34.35</v>
      </c>
      <c r="I1084" s="1">
        <v>45041</v>
      </c>
      <c r="J1084">
        <v>28.81</v>
      </c>
      <c r="K1084" s="1">
        <v>45041</v>
      </c>
      <c r="L1084">
        <v>19.399999999999999</v>
      </c>
      <c r="M1084" s="1">
        <v>45041</v>
      </c>
      <c r="N1084">
        <v>20.51</v>
      </c>
      <c r="O1084" s="1">
        <v>45041</v>
      </c>
      <c r="P1084">
        <v>15.85</v>
      </c>
      <c r="Q1084" s="1">
        <v>45041</v>
      </c>
      <c r="R1084">
        <v>26.04</v>
      </c>
      <c r="S1084" s="30">
        <v>45041</v>
      </c>
      <c r="T1084" s="3">
        <v>10.52</v>
      </c>
      <c r="U1084" s="1">
        <v>45043</v>
      </c>
      <c r="V1084">
        <v>11.69</v>
      </c>
    </row>
    <row r="1085" spans="1:22">
      <c r="A1085" s="1">
        <v>45042</v>
      </c>
      <c r="B1085">
        <v>28.05</v>
      </c>
      <c r="C1085" s="1">
        <v>45042</v>
      </c>
      <c r="D1085">
        <v>31.18</v>
      </c>
      <c r="E1085" s="1">
        <v>45042</v>
      </c>
      <c r="F1085">
        <v>68.8</v>
      </c>
      <c r="G1085" s="1">
        <v>45042</v>
      </c>
      <c r="H1085">
        <v>34.369999999999997</v>
      </c>
      <c r="I1085" s="1">
        <v>45042</v>
      </c>
      <c r="J1085">
        <v>28.99</v>
      </c>
      <c r="K1085" s="1">
        <v>45042</v>
      </c>
      <c r="L1085">
        <v>19.399999999999999</v>
      </c>
      <c r="M1085" s="1">
        <v>45042</v>
      </c>
      <c r="N1085">
        <v>20.405000000000001</v>
      </c>
      <c r="O1085" s="1">
        <v>45042</v>
      </c>
      <c r="P1085">
        <v>15.96</v>
      </c>
      <c r="Q1085" s="1">
        <v>45042</v>
      </c>
      <c r="R1085">
        <v>25.97</v>
      </c>
      <c r="S1085" s="30">
        <v>45042</v>
      </c>
      <c r="T1085" s="3">
        <v>10.47</v>
      </c>
      <c r="U1085" s="1">
        <v>45044</v>
      </c>
      <c r="V1085">
        <v>11.7</v>
      </c>
    </row>
    <row r="1086" spans="1:22">
      <c r="A1086" s="1">
        <v>45043</v>
      </c>
      <c r="B1086">
        <v>27.85</v>
      </c>
      <c r="C1086" s="1">
        <v>45043</v>
      </c>
      <c r="D1086">
        <v>31.44</v>
      </c>
      <c r="E1086" s="1">
        <v>45043</v>
      </c>
      <c r="F1086">
        <v>69.819999999999993</v>
      </c>
      <c r="G1086" s="1">
        <v>45043</v>
      </c>
      <c r="H1086">
        <v>34.67</v>
      </c>
      <c r="I1086" s="1">
        <v>45043</v>
      </c>
      <c r="J1086">
        <v>29.31</v>
      </c>
      <c r="K1086" s="1">
        <v>45043</v>
      </c>
      <c r="L1086">
        <v>19.309999999999999</v>
      </c>
      <c r="M1086" s="1">
        <v>45043</v>
      </c>
      <c r="N1086">
        <v>20.34</v>
      </c>
      <c r="O1086" s="1">
        <v>45043</v>
      </c>
      <c r="P1086">
        <v>15.96</v>
      </c>
      <c r="Q1086" s="1">
        <v>45043</v>
      </c>
      <c r="R1086">
        <v>25.9</v>
      </c>
      <c r="S1086" s="30">
        <v>45043</v>
      </c>
      <c r="T1086" s="3">
        <v>10.4</v>
      </c>
      <c r="U1086" s="1">
        <v>45047</v>
      </c>
      <c r="V1086">
        <v>11.68</v>
      </c>
    </row>
    <row r="1087" spans="1:22">
      <c r="A1087" s="1">
        <v>45044</v>
      </c>
      <c r="B1087">
        <v>28.12</v>
      </c>
      <c r="C1087" s="1">
        <v>45044</v>
      </c>
      <c r="D1087">
        <v>31.61</v>
      </c>
      <c r="E1087" s="1">
        <v>45044</v>
      </c>
      <c r="F1087">
        <v>70.16</v>
      </c>
      <c r="G1087" s="1">
        <v>45044</v>
      </c>
      <c r="H1087">
        <v>34.54</v>
      </c>
      <c r="I1087" s="1">
        <v>45044</v>
      </c>
      <c r="J1087">
        <v>29.31</v>
      </c>
      <c r="K1087" s="1">
        <v>45044</v>
      </c>
      <c r="L1087">
        <v>19.440000000000001</v>
      </c>
      <c r="M1087" s="1">
        <v>45044</v>
      </c>
      <c r="N1087">
        <v>20.5</v>
      </c>
      <c r="O1087" s="1">
        <v>45044</v>
      </c>
      <c r="P1087">
        <v>15.98</v>
      </c>
      <c r="Q1087" s="1">
        <v>45044</v>
      </c>
      <c r="R1087">
        <v>25.98</v>
      </c>
      <c r="S1087" s="30">
        <v>45044</v>
      </c>
      <c r="T1087" s="3">
        <v>10.47</v>
      </c>
      <c r="U1087" s="1">
        <v>45048</v>
      </c>
      <c r="V1087">
        <v>11.66</v>
      </c>
    </row>
    <row r="1088" spans="1:22">
      <c r="A1088" s="1">
        <v>45047</v>
      </c>
      <c r="B1088">
        <v>27.82</v>
      </c>
      <c r="C1088" s="1">
        <v>45047</v>
      </c>
      <c r="D1088">
        <v>31.59</v>
      </c>
      <c r="E1088" s="1">
        <v>45047</v>
      </c>
      <c r="F1088">
        <v>70.209999999999994</v>
      </c>
      <c r="G1088" s="1">
        <v>45047</v>
      </c>
      <c r="H1088">
        <v>34.520000000000003</v>
      </c>
      <c r="I1088" s="1">
        <v>45047</v>
      </c>
      <c r="J1088">
        <v>29.24</v>
      </c>
      <c r="K1088" s="1">
        <v>45047</v>
      </c>
      <c r="L1088">
        <v>19.260000000000002</v>
      </c>
      <c r="M1088" s="1">
        <v>45047</v>
      </c>
      <c r="N1088">
        <v>20.16</v>
      </c>
      <c r="O1088" s="1">
        <v>45047</v>
      </c>
      <c r="P1088">
        <v>16.010000000000002</v>
      </c>
      <c r="Q1088" s="1">
        <v>45047</v>
      </c>
      <c r="R1088">
        <v>25.9</v>
      </c>
      <c r="S1088" s="30">
        <v>45047</v>
      </c>
      <c r="T1088" s="3">
        <v>10.36</v>
      </c>
      <c r="U1088" s="1">
        <v>45049</v>
      </c>
      <c r="V1088">
        <v>11.67</v>
      </c>
    </row>
    <row r="1089" spans="1:22">
      <c r="A1089" s="1">
        <v>45048</v>
      </c>
      <c r="B1089">
        <v>28.08</v>
      </c>
      <c r="C1089" s="1">
        <v>45048</v>
      </c>
      <c r="D1089">
        <v>31.23</v>
      </c>
      <c r="E1089" s="1">
        <v>45048</v>
      </c>
      <c r="F1089">
        <v>69.78</v>
      </c>
      <c r="G1089" s="1">
        <v>45048</v>
      </c>
      <c r="H1089">
        <v>34.32</v>
      </c>
      <c r="I1089" s="1">
        <v>45048</v>
      </c>
      <c r="J1089">
        <v>29.11</v>
      </c>
      <c r="K1089" s="1">
        <v>45048</v>
      </c>
      <c r="L1089">
        <v>19.41</v>
      </c>
      <c r="M1089" s="1">
        <v>45048</v>
      </c>
      <c r="N1089">
        <v>20.399999999999999</v>
      </c>
      <c r="O1089" s="1">
        <v>45048</v>
      </c>
      <c r="P1089">
        <v>15.89</v>
      </c>
      <c r="Q1089" s="1">
        <v>45048</v>
      </c>
      <c r="R1089">
        <v>26.01</v>
      </c>
      <c r="S1089" s="30">
        <v>45048</v>
      </c>
      <c r="T1089" s="3">
        <v>10.47</v>
      </c>
      <c r="U1089" s="1">
        <v>45050</v>
      </c>
      <c r="V1089">
        <v>11.65</v>
      </c>
    </row>
    <row r="1090" spans="1:22">
      <c r="A1090" s="1">
        <v>45049</v>
      </c>
      <c r="B1090">
        <v>28.18</v>
      </c>
      <c r="C1090" s="1">
        <v>45049</v>
      </c>
      <c r="D1090">
        <v>31.17</v>
      </c>
      <c r="E1090" s="1">
        <v>45049</v>
      </c>
      <c r="F1090">
        <v>69.3</v>
      </c>
      <c r="G1090" s="1">
        <v>45049</v>
      </c>
      <c r="H1090">
        <v>34.46</v>
      </c>
      <c r="I1090" s="1">
        <v>45049</v>
      </c>
      <c r="J1090">
        <v>29.08</v>
      </c>
      <c r="K1090" s="1">
        <v>45049</v>
      </c>
      <c r="L1090">
        <v>19.5</v>
      </c>
      <c r="M1090" s="1">
        <v>45049</v>
      </c>
      <c r="N1090">
        <v>20.45</v>
      </c>
      <c r="O1090" s="1">
        <v>45049</v>
      </c>
      <c r="P1090">
        <v>15.98</v>
      </c>
      <c r="Q1090" s="1">
        <v>45049</v>
      </c>
      <c r="R1090">
        <v>26.08</v>
      </c>
      <c r="S1090" s="30">
        <v>45049</v>
      </c>
      <c r="T1090" s="3">
        <v>10.51</v>
      </c>
      <c r="U1090" s="1">
        <v>45051</v>
      </c>
      <c r="V1090">
        <v>11.61</v>
      </c>
    </row>
    <row r="1091" spans="1:22">
      <c r="A1091" s="1">
        <v>45050</v>
      </c>
      <c r="B1091">
        <v>28.15</v>
      </c>
      <c r="C1091" s="1">
        <v>45050</v>
      </c>
      <c r="D1091">
        <v>31.015000000000001</v>
      </c>
      <c r="E1091" s="1">
        <v>45050</v>
      </c>
      <c r="F1091">
        <v>68.319999999999993</v>
      </c>
      <c r="G1091" s="1">
        <v>45050</v>
      </c>
      <c r="H1091">
        <v>34.18</v>
      </c>
      <c r="I1091" s="1">
        <v>45050</v>
      </c>
      <c r="J1091">
        <v>29.15</v>
      </c>
      <c r="K1091" s="1">
        <v>45050</v>
      </c>
      <c r="L1091">
        <v>19.45</v>
      </c>
      <c r="M1091" s="1">
        <v>45050</v>
      </c>
      <c r="N1091">
        <v>20.399999999999999</v>
      </c>
      <c r="O1091" s="1">
        <v>45050</v>
      </c>
      <c r="P1091">
        <v>15.89</v>
      </c>
      <c r="Q1091" s="1">
        <v>45050</v>
      </c>
      <c r="R1091">
        <v>26.08</v>
      </c>
      <c r="S1091" s="30">
        <v>45050</v>
      </c>
      <c r="T1091" s="3">
        <v>10.48</v>
      </c>
      <c r="U1091" s="1">
        <v>45054</v>
      </c>
      <c r="V1091">
        <v>11.64</v>
      </c>
    </row>
    <row r="1092" spans="1:22">
      <c r="A1092" s="1">
        <v>45051</v>
      </c>
      <c r="B1092">
        <v>27.98</v>
      </c>
      <c r="C1092" s="1">
        <v>45051</v>
      </c>
      <c r="D1092">
        <v>31.47</v>
      </c>
      <c r="E1092" s="1">
        <v>45051</v>
      </c>
      <c r="F1092">
        <v>68.760000000000005</v>
      </c>
      <c r="G1092" s="1">
        <v>45051</v>
      </c>
      <c r="H1092">
        <v>34.28</v>
      </c>
      <c r="I1092" s="1">
        <v>45051</v>
      </c>
      <c r="J1092">
        <v>29.17</v>
      </c>
      <c r="K1092" s="1">
        <v>45051</v>
      </c>
      <c r="L1092">
        <v>19.329999999999998</v>
      </c>
      <c r="M1092" s="1">
        <v>45051</v>
      </c>
      <c r="N1092">
        <v>20.3</v>
      </c>
      <c r="O1092" s="1">
        <v>45051</v>
      </c>
      <c r="P1092">
        <v>15.98</v>
      </c>
      <c r="Q1092" s="1">
        <v>45051</v>
      </c>
      <c r="R1092">
        <v>25.98</v>
      </c>
      <c r="S1092" s="30">
        <v>45051</v>
      </c>
      <c r="T1092" s="3">
        <v>10.4</v>
      </c>
      <c r="U1092" s="1">
        <v>45055</v>
      </c>
      <c r="V1092">
        <v>11.56</v>
      </c>
    </row>
    <row r="1093" spans="1:22">
      <c r="A1093" s="1">
        <v>45054</v>
      </c>
      <c r="B1093">
        <v>27.87</v>
      </c>
      <c r="C1093" s="1">
        <v>45054</v>
      </c>
      <c r="D1093">
        <v>31.535</v>
      </c>
      <c r="E1093" s="1">
        <v>45054</v>
      </c>
      <c r="F1093">
        <v>68.77</v>
      </c>
      <c r="G1093" s="1">
        <v>45054</v>
      </c>
      <c r="H1093">
        <v>34.28</v>
      </c>
      <c r="I1093" s="1">
        <v>45054</v>
      </c>
      <c r="J1093">
        <v>29.15</v>
      </c>
      <c r="K1093" s="1">
        <v>45054</v>
      </c>
      <c r="L1093">
        <v>19.239999999999998</v>
      </c>
      <c r="M1093" s="1">
        <v>45054</v>
      </c>
      <c r="N1093">
        <v>20.170000000000002</v>
      </c>
      <c r="O1093" s="1">
        <v>45054</v>
      </c>
      <c r="P1093">
        <v>16.010000000000002</v>
      </c>
      <c r="Q1093" s="1">
        <v>45054</v>
      </c>
      <c r="R1093">
        <v>25.93</v>
      </c>
      <c r="S1093" s="30">
        <v>45054</v>
      </c>
      <c r="T1093" s="3">
        <v>10.36</v>
      </c>
      <c r="U1093" s="1">
        <v>45056</v>
      </c>
      <c r="V1093">
        <v>11.59</v>
      </c>
    </row>
    <row r="1094" spans="1:22">
      <c r="A1094" s="1">
        <v>45055</v>
      </c>
      <c r="B1094">
        <v>27.9</v>
      </c>
      <c r="C1094" s="1">
        <v>45055</v>
      </c>
      <c r="D1094">
        <v>31.49</v>
      </c>
      <c r="E1094" s="1">
        <v>45055</v>
      </c>
      <c r="F1094">
        <v>68.55</v>
      </c>
      <c r="G1094" s="1">
        <v>45055</v>
      </c>
      <c r="H1094">
        <v>34.15</v>
      </c>
      <c r="I1094" s="1">
        <v>45055</v>
      </c>
      <c r="J1094">
        <v>28.99</v>
      </c>
      <c r="K1094" s="1">
        <v>45055</v>
      </c>
      <c r="L1094">
        <v>19.25</v>
      </c>
      <c r="M1094" s="1">
        <v>45055</v>
      </c>
      <c r="N1094">
        <v>20.16</v>
      </c>
      <c r="O1094" s="1">
        <v>45055</v>
      </c>
      <c r="P1094">
        <v>15.85</v>
      </c>
      <c r="Q1094" s="1">
        <v>45055</v>
      </c>
      <c r="R1094">
        <v>25.93</v>
      </c>
      <c r="S1094" s="30">
        <v>45055</v>
      </c>
      <c r="T1094" s="3">
        <v>10.37</v>
      </c>
      <c r="U1094" s="1">
        <v>45057</v>
      </c>
      <c r="V1094">
        <v>11.66</v>
      </c>
    </row>
    <row r="1095" spans="1:22">
      <c r="A1095" s="1">
        <v>45056</v>
      </c>
      <c r="B1095">
        <v>27.97</v>
      </c>
      <c r="C1095" s="1">
        <v>45056</v>
      </c>
      <c r="D1095">
        <v>31.4</v>
      </c>
      <c r="E1095" s="1">
        <v>45056</v>
      </c>
      <c r="F1095">
        <v>68.790000000000006</v>
      </c>
      <c r="G1095" s="1">
        <v>45056</v>
      </c>
      <c r="H1095">
        <v>34.07</v>
      </c>
      <c r="I1095" s="1">
        <v>45056</v>
      </c>
      <c r="J1095">
        <v>28.98</v>
      </c>
      <c r="K1095" s="1">
        <v>45056</v>
      </c>
      <c r="L1095">
        <v>19.329999999999998</v>
      </c>
      <c r="M1095" s="1">
        <v>45056</v>
      </c>
      <c r="N1095">
        <v>20.32</v>
      </c>
      <c r="O1095" s="1">
        <v>45056</v>
      </c>
      <c r="P1095">
        <v>15.97</v>
      </c>
      <c r="Q1095" s="1">
        <v>45056</v>
      </c>
      <c r="R1095">
        <v>25.99</v>
      </c>
      <c r="S1095" s="30">
        <v>45056</v>
      </c>
      <c r="T1095" s="3">
        <v>10.41</v>
      </c>
      <c r="U1095" s="1">
        <v>45058</v>
      </c>
      <c r="V1095">
        <v>11.62</v>
      </c>
    </row>
    <row r="1096" spans="1:22">
      <c r="A1096" s="1">
        <v>45057</v>
      </c>
      <c r="B1096">
        <v>28.13</v>
      </c>
      <c r="C1096" s="1">
        <v>45057</v>
      </c>
      <c r="D1096">
        <v>31.3</v>
      </c>
      <c r="E1096" s="1">
        <v>45057</v>
      </c>
      <c r="F1096">
        <v>69.28</v>
      </c>
      <c r="G1096" s="1">
        <v>45057</v>
      </c>
      <c r="H1096">
        <v>34.25</v>
      </c>
      <c r="I1096" s="1">
        <v>45057</v>
      </c>
      <c r="J1096">
        <v>29.13</v>
      </c>
      <c r="K1096" s="1">
        <v>45057</v>
      </c>
      <c r="L1096">
        <v>19.440000000000001</v>
      </c>
      <c r="M1096" s="1">
        <v>45057</v>
      </c>
      <c r="N1096">
        <v>20.39</v>
      </c>
      <c r="O1096" s="1">
        <v>45057</v>
      </c>
      <c r="P1096">
        <v>15.94</v>
      </c>
      <c r="Q1096" s="1">
        <v>45057</v>
      </c>
      <c r="R1096">
        <v>26.024999999999999</v>
      </c>
      <c r="S1096" s="30">
        <v>45057</v>
      </c>
      <c r="T1096" s="3">
        <v>10.47</v>
      </c>
      <c r="U1096" s="1">
        <v>45061</v>
      </c>
      <c r="V1096">
        <v>11.73</v>
      </c>
    </row>
    <row r="1097" spans="1:22">
      <c r="A1097" s="1">
        <v>45058</v>
      </c>
      <c r="B1097">
        <v>28.08</v>
      </c>
      <c r="C1097" s="1">
        <v>45058</v>
      </c>
      <c r="D1097">
        <v>31.33</v>
      </c>
      <c r="E1097" s="1">
        <v>45058</v>
      </c>
      <c r="F1097">
        <v>69.5</v>
      </c>
      <c r="G1097" s="1">
        <v>45058</v>
      </c>
      <c r="H1097">
        <v>34.35</v>
      </c>
      <c r="I1097" s="1">
        <v>45058</v>
      </c>
      <c r="J1097">
        <v>28.91</v>
      </c>
      <c r="K1097" s="1">
        <v>45058</v>
      </c>
      <c r="L1097">
        <v>19.37</v>
      </c>
      <c r="M1097" s="1">
        <v>45058</v>
      </c>
      <c r="N1097">
        <v>20.27</v>
      </c>
      <c r="O1097" s="1">
        <v>45058</v>
      </c>
      <c r="P1097">
        <v>15.85</v>
      </c>
      <c r="Q1097" s="1">
        <v>45058</v>
      </c>
      <c r="R1097">
        <v>25.99</v>
      </c>
      <c r="S1097" s="30">
        <v>45058</v>
      </c>
      <c r="T1097" s="3">
        <v>10.44</v>
      </c>
      <c r="U1097" s="1">
        <v>45062</v>
      </c>
      <c r="V1097">
        <v>11.68</v>
      </c>
    </row>
    <row r="1098" spans="1:22">
      <c r="A1098" s="1">
        <v>45061</v>
      </c>
      <c r="B1098">
        <v>27.95</v>
      </c>
      <c r="C1098" s="1">
        <v>45061</v>
      </c>
      <c r="D1098">
        <v>31.508700000000001</v>
      </c>
      <c r="E1098" s="1">
        <v>45061</v>
      </c>
      <c r="F1098">
        <v>69.260000000000005</v>
      </c>
      <c r="G1098" s="1">
        <v>45061</v>
      </c>
      <c r="H1098">
        <v>34.4</v>
      </c>
      <c r="I1098" s="1">
        <v>45061</v>
      </c>
      <c r="J1098">
        <v>29.27</v>
      </c>
      <c r="K1098" s="1">
        <v>45061</v>
      </c>
      <c r="L1098">
        <v>19.34</v>
      </c>
      <c r="M1098" s="1">
        <v>45061</v>
      </c>
      <c r="N1098">
        <v>20.149999999999999</v>
      </c>
      <c r="O1098" s="1">
        <v>45061</v>
      </c>
      <c r="P1098">
        <v>15.83</v>
      </c>
      <c r="Q1098" s="1">
        <v>45061</v>
      </c>
      <c r="R1098">
        <v>25.96</v>
      </c>
      <c r="S1098" s="30">
        <v>45061</v>
      </c>
      <c r="T1098" s="3">
        <v>10.39</v>
      </c>
      <c r="U1098" s="1">
        <v>45063</v>
      </c>
      <c r="V1098">
        <v>11.68</v>
      </c>
    </row>
    <row r="1099" spans="1:22">
      <c r="A1099" s="1">
        <v>45062</v>
      </c>
      <c r="B1099">
        <v>27.79</v>
      </c>
      <c r="C1099" s="1">
        <v>45062</v>
      </c>
      <c r="D1099">
        <v>31.023900000000001</v>
      </c>
      <c r="E1099" s="1">
        <v>45062</v>
      </c>
      <c r="F1099">
        <v>68.91</v>
      </c>
      <c r="G1099" s="1">
        <v>45062</v>
      </c>
      <c r="H1099">
        <v>34.119999999999997</v>
      </c>
      <c r="I1099" s="1">
        <v>45062</v>
      </c>
      <c r="J1099">
        <v>29.11</v>
      </c>
      <c r="K1099" s="1">
        <v>45062</v>
      </c>
      <c r="L1099">
        <v>19.195</v>
      </c>
      <c r="M1099" s="1">
        <v>45062</v>
      </c>
      <c r="N1099">
        <v>20.05</v>
      </c>
      <c r="O1099" s="1">
        <v>45062</v>
      </c>
      <c r="P1099">
        <v>15.78</v>
      </c>
      <c r="Q1099" s="1">
        <v>45062</v>
      </c>
      <c r="R1099">
        <v>25.84</v>
      </c>
      <c r="S1099" s="30">
        <v>45062</v>
      </c>
      <c r="T1099" s="3">
        <v>10.32</v>
      </c>
      <c r="U1099" s="1">
        <v>45064</v>
      </c>
      <c r="V1099">
        <v>11.68</v>
      </c>
    </row>
    <row r="1100" spans="1:22">
      <c r="A1100" s="1">
        <v>45063</v>
      </c>
      <c r="B1100">
        <v>27.77</v>
      </c>
      <c r="C1100" s="1">
        <v>45063</v>
      </c>
      <c r="D1100">
        <v>31.08</v>
      </c>
      <c r="E1100" s="1">
        <v>45063</v>
      </c>
      <c r="F1100">
        <v>69.56</v>
      </c>
      <c r="G1100" s="1">
        <v>45063</v>
      </c>
      <c r="H1100">
        <v>34.18</v>
      </c>
      <c r="I1100" s="1">
        <v>45063</v>
      </c>
      <c r="J1100">
        <v>29.15</v>
      </c>
      <c r="K1100" s="1">
        <v>45063</v>
      </c>
      <c r="L1100">
        <v>19.149999999999999</v>
      </c>
      <c r="M1100" s="1">
        <v>45063</v>
      </c>
      <c r="N1100">
        <v>20.05</v>
      </c>
      <c r="O1100" s="1">
        <v>45063</v>
      </c>
      <c r="P1100">
        <v>15.84</v>
      </c>
      <c r="Q1100" s="1">
        <v>45063</v>
      </c>
      <c r="R1100">
        <v>25.84</v>
      </c>
      <c r="S1100" s="30">
        <v>45063</v>
      </c>
      <c r="T1100" s="3">
        <v>10.3</v>
      </c>
      <c r="U1100" s="1">
        <v>45065</v>
      </c>
      <c r="V1100">
        <v>11.7</v>
      </c>
    </row>
    <row r="1101" spans="1:22">
      <c r="A1101" s="1">
        <v>45064</v>
      </c>
      <c r="B1101">
        <v>27.6</v>
      </c>
      <c r="C1101" s="1">
        <v>45064</v>
      </c>
      <c r="D1101">
        <v>31.07</v>
      </c>
      <c r="E1101" s="1">
        <v>45064</v>
      </c>
      <c r="F1101">
        <v>70.510000000000005</v>
      </c>
      <c r="G1101" s="1">
        <v>45064</v>
      </c>
      <c r="H1101">
        <v>34.22</v>
      </c>
      <c r="I1101" s="1">
        <v>45064</v>
      </c>
      <c r="J1101">
        <v>29.11</v>
      </c>
      <c r="K1101" s="1">
        <v>45064</v>
      </c>
      <c r="L1101">
        <v>19.14</v>
      </c>
      <c r="M1101" s="1">
        <v>45064</v>
      </c>
      <c r="N1101">
        <v>19.98</v>
      </c>
      <c r="O1101" s="1">
        <v>45064</v>
      </c>
      <c r="P1101">
        <v>15.83</v>
      </c>
      <c r="Q1101" s="1">
        <v>45064</v>
      </c>
      <c r="R1101">
        <v>25.78</v>
      </c>
      <c r="S1101" s="30">
        <v>45064</v>
      </c>
      <c r="T1101" s="3">
        <v>10.25</v>
      </c>
      <c r="U1101" s="1">
        <v>45069</v>
      </c>
      <c r="V1101">
        <v>11.64</v>
      </c>
    </row>
    <row r="1102" spans="1:22">
      <c r="A1102" s="1">
        <v>45065</v>
      </c>
      <c r="B1102">
        <v>27.7</v>
      </c>
      <c r="C1102" s="1">
        <v>45065</v>
      </c>
      <c r="D1102">
        <v>31.16</v>
      </c>
      <c r="E1102" s="1">
        <v>45065</v>
      </c>
      <c r="F1102">
        <v>70.48</v>
      </c>
      <c r="G1102" s="1">
        <v>45065</v>
      </c>
      <c r="H1102">
        <v>34.43</v>
      </c>
      <c r="I1102" s="1">
        <v>45065</v>
      </c>
      <c r="J1102">
        <v>29.16</v>
      </c>
      <c r="K1102" s="1">
        <v>45065</v>
      </c>
      <c r="L1102">
        <v>19.21</v>
      </c>
      <c r="M1102" s="1">
        <v>45065</v>
      </c>
      <c r="N1102">
        <v>19.940000000000001</v>
      </c>
      <c r="O1102" s="1">
        <v>45065</v>
      </c>
      <c r="P1102">
        <v>15.83</v>
      </c>
      <c r="Q1102" s="1">
        <v>45065</v>
      </c>
      <c r="R1102">
        <v>25.85</v>
      </c>
      <c r="S1102" s="30">
        <v>45065</v>
      </c>
      <c r="T1102" s="3">
        <v>10.28</v>
      </c>
      <c r="U1102" s="1">
        <v>45070</v>
      </c>
      <c r="V1102">
        <v>11.66</v>
      </c>
    </row>
    <row r="1103" spans="1:22">
      <c r="A1103" s="1">
        <v>45069</v>
      </c>
      <c r="B1103">
        <v>27.53</v>
      </c>
      <c r="C1103" s="1">
        <v>45069</v>
      </c>
      <c r="D1103">
        <v>30.79</v>
      </c>
      <c r="E1103" s="1">
        <v>45069</v>
      </c>
      <c r="F1103">
        <v>69.7</v>
      </c>
      <c r="G1103" s="1">
        <v>45069</v>
      </c>
      <c r="H1103">
        <v>33.96</v>
      </c>
      <c r="I1103" s="1">
        <v>45069</v>
      </c>
      <c r="J1103">
        <v>28.91</v>
      </c>
      <c r="K1103" s="1">
        <v>45069</v>
      </c>
      <c r="L1103">
        <v>19.059999999999999</v>
      </c>
      <c r="M1103" s="1">
        <v>45069</v>
      </c>
      <c r="N1103">
        <v>19.96</v>
      </c>
      <c r="O1103" s="1">
        <v>45069</v>
      </c>
      <c r="P1103">
        <v>15.85</v>
      </c>
      <c r="Q1103" s="1">
        <v>45069</v>
      </c>
      <c r="R1103">
        <v>25.76</v>
      </c>
      <c r="S1103" s="30">
        <v>45069</v>
      </c>
      <c r="T1103" s="3">
        <v>10.210000000000001</v>
      </c>
      <c r="U1103" s="1">
        <v>45071</v>
      </c>
      <c r="V1103">
        <v>11.7</v>
      </c>
    </row>
    <row r="1104" spans="1:22">
      <c r="A1104" s="1">
        <v>45070</v>
      </c>
      <c r="B1104">
        <v>27.39</v>
      </c>
      <c r="C1104" s="1">
        <v>45070</v>
      </c>
      <c r="D1104">
        <v>30.24</v>
      </c>
      <c r="E1104" s="1">
        <v>45070</v>
      </c>
      <c r="F1104">
        <v>69.64</v>
      </c>
      <c r="G1104" s="1">
        <v>45070</v>
      </c>
      <c r="H1104">
        <v>33.659999999999997</v>
      </c>
      <c r="I1104" s="1">
        <v>45070</v>
      </c>
      <c r="J1104">
        <v>28.91</v>
      </c>
      <c r="K1104" s="1">
        <v>45070</v>
      </c>
      <c r="L1104">
        <v>18.96</v>
      </c>
      <c r="M1104" s="1">
        <v>45070</v>
      </c>
      <c r="N1104">
        <v>19.84</v>
      </c>
      <c r="O1104" s="1">
        <v>45070</v>
      </c>
      <c r="P1104">
        <v>15.7</v>
      </c>
      <c r="Q1104" s="1">
        <v>45070</v>
      </c>
      <c r="R1104">
        <v>25.67</v>
      </c>
      <c r="S1104" s="30">
        <v>45070</v>
      </c>
      <c r="T1104" s="3">
        <v>10.18</v>
      </c>
      <c r="U1104" s="1">
        <v>45072</v>
      </c>
      <c r="V1104">
        <v>11.89</v>
      </c>
    </row>
    <row r="1105" spans="1:22">
      <c r="A1105" s="1">
        <v>45071</v>
      </c>
      <c r="B1105">
        <v>27.3</v>
      </c>
      <c r="C1105" s="1">
        <v>45071</v>
      </c>
      <c r="D1105">
        <v>29.99</v>
      </c>
      <c r="E1105" s="1">
        <v>45071</v>
      </c>
      <c r="F1105">
        <v>70.45</v>
      </c>
      <c r="G1105" s="1">
        <v>45071</v>
      </c>
      <c r="H1105">
        <v>33.68</v>
      </c>
      <c r="I1105" s="1">
        <v>45071</v>
      </c>
      <c r="J1105">
        <v>28.95</v>
      </c>
      <c r="K1105" s="1">
        <v>45071</v>
      </c>
      <c r="L1105">
        <v>18.93</v>
      </c>
      <c r="M1105" s="1">
        <v>45071</v>
      </c>
      <c r="N1105">
        <v>19.77</v>
      </c>
      <c r="O1105" s="1">
        <v>45071</v>
      </c>
      <c r="P1105">
        <v>15.65</v>
      </c>
      <c r="Q1105" s="1">
        <v>45071</v>
      </c>
      <c r="R1105">
        <v>25.66</v>
      </c>
      <c r="S1105" s="30">
        <v>45071</v>
      </c>
      <c r="T1105" s="3">
        <v>10.15</v>
      </c>
      <c r="U1105" s="1">
        <v>45075</v>
      </c>
      <c r="V1105">
        <v>11.79</v>
      </c>
    </row>
    <row r="1106" spans="1:22">
      <c r="A1106" s="1">
        <v>45072</v>
      </c>
      <c r="B1106">
        <v>27.3</v>
      </c>
      <c r="C1106" s="1">
        <v>45072</v>
      </c>
      <c r="D1106">
        <v>30.23</v>
      </c>
      <c r="E1106" s="1">
        <v>45072</v>
      </c>
      <c r="F1106">
        <v>71.209999999999994</v>
      </c>
      <c r="G1106" s="1">
        <v>45072</v>
      </c>
      <c r="H1106">
        <v>33.94</v>
      </c>
      <c r="I1106" s="1">
        <v>45072</v>
      </c>
      <c r="J1106">
        <v>29.4</v>
      </c>
      <c r="K1106" s="1">
        <v>45072</v>
      </c>
      <c r="L1106">
        <v>18.920000000000002</v>
      </c>
      <c r="M1106" s="1">
        <v>45072</v>
      </c>
      <c r="N1106">
        <v>19.850000000000001</v>
      </c>
      <c r="O1106" s="1">
        <v>45072</v>
      </c>
      <c r="P1106">
        <v>15.77</v>
      </c>
      <c r="Q1106" s="1">
        <v>45072</v>
      </c>
      <c r="R1106">
        <v>25.6</v>
      </c>
      <c r="S1106" s="30">
        <v>45072</v>
      </c>
      <c r="T1106" s="3">
        <v>10.14</v>
      </c>
      <c r="U1106" s="1">
        <v>45076</v>
      </c>
      <c r="V1106">
        <v>11.73</v>
      </c>
    </row>
    <row r="1107" spans="1:22">
      <c r="A1107" s="1">
        <v>45075</v>
      </c>
      <c r="B1107">
        <v>27.3</v>
      </c>
      <c r="C1107" s="1">
        <v>45075</v>
      </c>
      <c r="D1107">
        <v>30.274999999999999</v>
      </c>
      <c r="E1107" s="1">
        <v>45075</v>
      </c>
      <c r="F1107">
        <v>71.510000000000005</v>
      </c>
      <c r="G1107" s="1">
        <v>45075</v>
      </c>
      <c r="H1107">
        <v>33.78</v>
      </c>
      <c r="I1107" s="1">
        <v>45075</v>
      </c>
      <c r="J1107">
        <v>29.19</v>
      </c>
      <c r="K1107" s="1">
        <v>45075</v>
      </c>
      <c r="L1107">
        <v>18.97</v>
      </c>
      <c r="M1107" s="1">
        <v>45075</v>
      </c>
      <c r="N1107">
        <v>19.97</v>
      </c>
      <c r="O1107" s="1">
        <v>45075</v>
      </c>
      <c r="P1107">
        <v>15.7</v>
      </c>
      <c r="Q1107" s="1">
        <v>45075</v>
      </c>
      <c r="R1107">
        <v>25.61</v>
      </c>
      <c r="S1107" s="30">
        <v>45075</v>
      </c>
      <c r="T1107" s="3">
        <v>10.15</v>
      </c>
      <c r="U1107" s="1">
        <v>45077</v>
      </c>
      <c r="V1107">
        <v>11.62</v>
      </c>
    </row>
    <row r="1108" spans="1:22">
      <c r="A1108" s="1">
        <v>45076</v>
      </c>
      <c r="B1108">
        <v>27.47</v>
      </c>
      <c r="C1108" s="1">
        <v>45076</v>
      </c>
      <c r="D1108">
        <v>29.9359</v>
      </c>
      <c r="E1108" s="1">
        <v>45076</v>
      </c>
      <c r="F1108">
        <v>71.17</v>
      </c>
      <c r="G1108" s="1">
        <v>45076</v>
      </c>
      <c r="H1108">
        <v>33.61</v>
      </c>
      <c r="I1108" s="1">
        <v>45076</v>
      </c>
      <c r="J1108">
        <v>29.03</v>
      </c>
      <c r="K1108" s="1">
        <v>45076</v>
      </c>
      <c r="L1108">
        <v>18.989999999999998</v>
      </c>
      <c r="M1108" s="1">
        <v>45076</v>
      </c>
      <c r="N1108">
        <v>19.98</v>
      </c>
      <c r="O1108" s="1">
        <v>45076</v>
      </c>
      <c r="P1108">
        <v>15.75</v>
      </c>
      <c r="Q1108" s="1">
        <v>45076</v>
      </c>
      <c r="R1108">
        <v>25.65</v>
      </c>
      <c r="S1108" s="30">
        <v>45076</v>
      </c>
      <c r="T1108" s="3">
        <v>10.199999999999999</v>
      </c>
      <c r="U1108" s="1">
        <v>45078</v>
      </c>
      <c r="V1108">
        <v>11.67</v>
      </c>
    </row>
    <row r="1109" spans="1:22">
      <c r="A1109" s="1">
        <v>45077</v>
      </c>
      <c r="B1109">
        <v>27.59</v>
      </c>
      <c r="C1109" s="1">
        <v>45077</v>
      </c>
      <c r="D1109">
        <v>29.67</v>
      </c>
      <c r="E1109" s="1">
        <v>45077</v>
      </c>
      <c r="F1109">
        <v>70.650000000000006</v>
      </c>
      <c r="G1109" s="1">
        <v>45077</v>
      </c>
      <c r="H1109">
        <v>33.26</v>
      </c>
      <c r="I1109" s="1">
        <v>45077</v>
      </c>
      <c r="J1109">
        <v>28.7</v>
      </c>
      <c r="K1109" s="1">
        <v>45077</v>
      </c>
      <c r="L1109">
        <v>19.11</v>
      </c>
      <c r="M1109" s="1">
        <v>45077</v>
      </c>
      <c r="N1109">
        <v>20.05</v>
      </c>
      <c r="O1109" s="1">
        <v>45077</v>
      </c>
      <c r="P1109">
        <v>15.72</v>
      </c>
      <c r="Q1109" s="1">
        <v>45077</v>
      </c>
      <c r="R1109">
        <v>25.68</v>
      </c>
      <c r="S1109" s="30">
        <v>45077</v>
      </c>
      <c r="T1109" s="3">
        <v>10.23</v>
      </c>
      <c r="U1109" s="1">
        <v>45079</v>
      </c>
      <c r="V1109">
        <v>11.81</v>
      </c>
    </row>
    <row r="1110" spans="1:22">
      <c r="A1110" s="1">
        <v>45078</v>
      </c>
      <c r="B1110">
        <v>27.7</v>
      </c>
      <c r="C1110" s="1">
        <v>45078</v>
      </c>
      <c r="D1110">
        <v>29.83</v>
      </c>
      <c r="E1110" s="1">
        <v>45078</v>
      </c>
      <c r="F1110">
        <v>70.680000000000007</v>
      </c>
      <c r="G1110" s="1">
        <v>45078</v>
      </c>
      <c r="H1110">
        <v>33.409999999999997</v>
      </c>
      <c r="I1110" s="1">
        <v>45078</v>
      </c>
      <c r="J1110">
        <v>28.87</v>
      </c>
      <c r="K1110" s="1">
        <v>45078</v>
      </c>
      <c r="L1110">
        <v>19.16</v>
      </c>
      <c r="M1110" s="1">
        <v>45078</v>
      </c>
      <c r="N1110">
        <v>20.12</v>
      </c>
      <c r="O1110" s="1">
        <v>45078</v>
      </c>
      <c r="P1110">
        <v>15.82</v>
      </c>
      <c r="Q1110" s="1">
        <v>45078</v>
      </c>
      <c r="R1110">
        <v>25.71</v>
      </c>
      <c r="S1110" s="30">
        <v>45078</v>
      </c>
      <c r="T1110" s="3">
        <v>10.27</v>
      </c>
      <c r="U1110" s="1">
        <v>45082</v>
      </c>
      <c r="V1110">
        <v>11.8</v>
      </c>
    </row>
    <row r="1111" spans="1:22">
      <c r="A1111" s="1">
        <v>45079</v>
      </c>
      <c r="B1111">
        <v>27.55</v>
      </c>
      <c r="C1111" s="1">
        <v>45079</v>
      </c>
      <c r="D1111">
        <v>30.3597</v>
      </c>
      <c r="E1111" s="1">
        <v>45079</v>
      </c>
      <c r="F1111">
        <v>71.569999999999993</v>
      </c>
      <c r="G1111" s="1">
        <v>45079</v>
      </c>
      <c r="H1111">
        <v>33.79</v>
      </c>
      <c r="I1111" s="1">
        <v>45079</v>
      </c>
      <c r="J1111">
        <v>29.39</v>
      </c>
      <c r="K1111" s="1">
        <v>45079</v>
      </c>
      <c r="L1111">
        <v>19.100000000000001</v>
      </c>
      <c r="M1111" s="1">
        <v>45079</v>
      </c>
      <c r="N1111">
        <v>20.059999999999999</v>
      </c>
      <c r="O1111" s="1">
        <v>45079</v>
      </c>
      <c r="P1111">
        <v>15.97</v>
      </c>
      <c r="Q1111" s="1">
        <v>45079</v>
      </c>
      <c r="R1111">
        <v>25.66</v>
      </c>
      <c r="S1111" s="30">
        <v>45079</v>
      </c>
      <c r="T1111" s="3">
        <v>10.220000000000001</v>
      </c>
      <c r="U1111" s="1">
        <v>45083</v>
      </c>
      <c r="V1111">
        <v>11.85</v>
      </c>
    </row>
    <row r="1112" spans="1:22">
      <c r="A1112" s="1">
        <v>45082</v>
      </c>
      <c r="B1112">
        <v>27.48</v>
      </c>
      <c r="C1112" s="1">
        <v>45082</v>
      </c>
      <c r="D1112">
        <v>30.22</v>
      </c>
      <c r="E1112" s="1">
        <v>45082</v>
      </c>
      <c r="F1112">
        <v>71.540000000000006</v>
      </c>
      <c r="G1112" s="1">
        <v>45082</v>
      </c>
      <c r="H1112">
        <v>33.659999999999997</v>
      </c>
      <c r="I1112" s="1">
        <v>45082</v>
      </c>
      <c r="J1112">
        <v>29.39</v>
      </c>
      <c r="K1112" s="1">
        <v>45082</v>
      </c>
      <c r="L1112">
        <v>19.09</v>
      </c>
      <c r="M1112" s="1">
        <v>45082</v>
      </c>
      <c r="N1112">
        <v>20.02</v>
      </c>
      <c r="O1112" s="1">
        <v>45082</v>
      </c>
      <c r="P1112">
        <v>15.94</v>
      </c>
      <c r="Q1112" s="1">
        <v>45082</v>
      </c>
      <c r="R1112">
        <v>25.66</v>
      </c>
      <c r="S1112" s="30">
        <v>45082</v>
      </c>
      <c r="T1112" s="3">
        <v>10.19</v>
      </c>
      <c r="U1112" s="1">
        <v>45084</v>
      </c>
      <c r="V1112">
        <v>11.8</v>
      </c>
    </row>
    <row r="1113" spans="1:22">
      <c r="A1113" s="1">
        <v>45083</v>
      </c>
      <c r="B1113">
        <v>27.46</v>
      </c>
      <c r="C1113" s="1">
        <v>45083</v>
      </c>
      <c r="D1113">
        <v>30.39</v>
      </c>
      <c r="E1113" s="1">
        <v>45083</v>
      </c>
      <c r="F1113">
        <v>71.510000000000005</v>
      </c>
      <c r="G1113" s="1">
        <v>45083</v>
      </c>
      <c r="H1113">
        <v>33.840000000000003</v>
      </c>
      <c r="I1113" s="1">
        <v>45083</v>
      </c>
      <c r="J1113">
        <v>29.51</v>
      </c>
      <c r="K1113" s="1">
        <v>45083</v>
      </c>
      <c r="L1113">
        <v>19.100000000000001</v>
      </c>
      <c r="M1113" s="1">
        <v>45083</v>
      </c>
      <c r="N1113">
        <v>20.04</v>
      </c>
      <c r="O1113" s="1">
        <v>45083</v>
      </c>
      <c r="P1113">
        <v>15.86</v>
      </c>
      <c r="Q1113" s="1">
        <v>45083</v>
      </c>
      <c r="R1113">
        <v>25.63</v>
      </c>
      <c r="S1113" s="30">
        <v>45083</v>
      </c>
      <c r="T1113" s="3">
        <v>10.19</v>
      </c>
      <c r="U1113" s="1">
        <v>45085</v>
      </c>
      <c r="V1113">
        <v>11.84</v>
      </c>
    </row>
    <row r="1114" spans="1:22">
      <c r="A1114" s="1">
        <v>45084</v>
      </c>
      <c r="B1114">
        <v>27.18</v>
      </c>
      <c r="C1114" s="1">
        <v>45084</v>
      </c>
      <c r="D1114">
        <v>30.26</v>
      </c>
      <c r="E1114" s="1">
        <v>45084</v>
      </c>
      <c r="F1114">
        <v>71.06</v>
      </c>
      <c r="G1114" s="1">
        <v>45084</v>
      </c>
      <c r="H1114">
        <v>33.43</v>
      </c>
      <c r="I1114" s="1">
        <v>45084</v>
      </c>
      <c r="J1114">
        <v>29.35</v>
      </c>
      <c r="K1114" s="1">
        <v>45084</v>
      </c>
      <c r="L1114">
        <v>18.920000000000002</v>
      </c>
      <c r="M1114" s="1">
        <v>45084</v>
      </c>
      <c r="N1114">
        <v>19.88</v>
      </c>
      <c r="O1114" s="1">
        <v>45084</v>
      </c>
      <c r="P1114">
        <v>15.71</v>
      </c>
      <c r="Q1114" s="1">
        <v>45084</v>
      </c>
      <c r="R1114">
        <v>25.51</v>
      </c>
      <c r="S1114" s="30">
        <v>45084</v>
      </c>
      <c r="T1114" s="3">
        <v>10.09</v>
      </c>
      <c r="U1114" s="1">
        <v>45086</v>
      </c>
      <c r="V1114">
        <v>11.88</v>
      </c>
    </row>
    <row r="1115" spans="1:22">
      <c r="A1115" s="1">
        <v>45085</v>
      </c>
      <c r="B1115">
        <v>27.26</v>
      </c>
      <c r="C1115" s="1">
        <v>45085</v>
      </c>
      <c r="D1115">
        <v>30.24</v>
      </c>
      <c r="E1115" s="1">
        <v>45085</v>
      </c>
      <c r="F1115">
        <v>71.38</v>
      </c>
      <c r="G1115" s="1">
        <v>45085</v>
      </c>
      <c r="H1115">
        <v>33.74</v>
      </c>
      <c r="I1115" s="1">
        <v>45085</v>
      </c>
      <c r="J1115">
        <v>29.5</v>
      </c>
      <c r="K1115" s="1">
        <v>45085</v>
      </c>
      <c r="L1115">
        <v>18.98</v>
      </c>
      <c r="M1115" s="1">
        <v>45085</v>
      </c>
      <c r="N1115">
        <v>20</v>
      </c>
      <c r="O1115" s="1">
        <v>45085</v>
      </c>
      <c r="P1115">
        <v>15.92</v>
      </c>
      <c r="Q1115" s="1">
        <v>45085</v>
      </c>
      <c r="R1115">
        <v>25.55</v>
      </c>
      <c r="S1115" s="30">
        <v>45085</v>
      </c>
      <c r="T1115" s="3">
        <v>10.11</v>
      </c>
      <c r="U1115" s="1">
        <v>45089</v>
      </c>
      <c r="V1115">
        <v>11.96</v>
      </c>
    </row>
    <row r="1116" spans="1:22">
      <c r="A1116" s="1">
        <v>45086</v>
      </c>
      <c r="B1116">
        <v>27.33</v>
      </c>
      <c r="C1116" s="1">
        <v>45086</v>
      </c>
      <c r="D1116">
        <v>30.19</v>
      </c>
      <c r="E1116" s="1">
        <v>45086</v>
      </c>
      <c r="F1116">
        <v>71.430000000000007</v>
      </c>
      <c r="G1116" s="1">
        <v>45086</v>
      </c>
      <c r="H1116">
        <v>33.71</v>
      </c>
      <c r="I1116" s="1">
        <v>45086</v>
      </c>
      <c r="J1116">
        <v>29.63</v>
      </c>
      <c r="K1116" s="1">
        <v>45086</v>
      </c>
      <c r="L1116">
        <v>18.97</v>
      </c>
      <c r="M1116" s="1">
        <v>45086</v>
      </c>
      <c r="N1116">
        <v>19.940000000000001</v>
      </c>
      <c r="O1116" s="1">
        <v>45086</v>
      </c>
      <c r="P1116">
        <v>15.84</v>
      </c>
      <c r="Q1116" s="1">
        <v>45086</v>
      </c>
      <c r="R1116">
        <v>25.57</v>
      </c>
      <c r="S1116" s="30">
        <v>45086</v>
      </c>
      <c r="T1116" s="3">
        <v>10.130000000000001</v>
      </c>
      <c r="U1116" s="1">
        <v>45090</v>
      </c>
      <c r="V1116">
        <v>12.03</v>
      </c>
    </row>
    <row r="1117" spans="1:22">
      <c r="A1117" s="1">
        <v>45089</v>
      </c>
      <c r="B1117">
        <v>27.39</v>
      </c>
      <c r="C1117" s="1">
        <v>45089</v>
      </c>
      <c r="D1117">
        <v>30.23</v>
      </c>
      <c r="E1117" s="1">
        <v>45089</v>
      </c>
      <c r="F1117">
        <v>72.209999999999994</v>
      </c>
      <c r="G1117" s="1">
        <v>45089</v>
      </c>
      <c r="H1117">
        <v>33.9</v>
      </c>
      <c r="I1117" s="1">
        <v>45089</v>
      </c>
      <c r="J1117">
        <v>29.75</v>
      </c>
      <c r="K1117" s="1">
        <v>45089</v>
      </c>
      <c r="L1117">
        <v>19.04</v>
      </c>
      <c r="M1117" s="1">
        <v>45089</v>
      </c>
      <c r="N1117">
        <v>19.989999999999998</v>
      </c>
      <c r="O1117" s="1">
        <v>45089</v>
      </c>
      <c r="P1117">
        <v>15.82</v>
      </c>
      <c r="Q1117" s="1">
        <v>45089</v>
      </c>
      <c r="R1117">
        <v>25.61</v>
      </c>
      <c r="S1117" s="30">
        <v>45089</v>
      </c>
      <c r="T1117" s="3">
        <v>10.15</v>
      </c>
      <c r="U1117" s="1">
        <v>45091</v>
      </c>
      <c r="V1117">
        <v>12.1</v>
      </c>
    </row>
    <row r="1118" spans="1:22">
      <c r="A1118" s="1">
        <v>45090</v>
      </c>
      <c r="B1118">
        <v>27.12</v>
      </c>
      <c r="C1118" s="1">
        <v>45090</v>
      </c>
      <c r="D1118">
        <v>30.35</v>
      </c>
      <c r="E1118" s="1">
        <v>45090</v>
      </c>
      <c r="F1118">
        <v>72.36</v>
      </c>
      <c r="G1118" s="1">
        <v>45090</v>
      </c>
      <c r="H1118">
        <v>34.04</v>
      </c>
      <c r="I1118" s="1">
        <v>45090</v>
      </c>
      <c r="J1118">
        <v>29.89</v>
      </c>
      <c r="K1118" s="1">
        <v>45090</v>
      </c>
      <c r="L1118">
        <v>18.91</v>
      </c>
      <c r="M1118" s="1">
        <v>45090</v>
      </c>
      <c r="N1118">
        <v>19.93</v>
      </c>
      <c r="O1118" s="1">
        <v>45090</v>
      </c>
      <c r="P1118">
        <v>15.82</v>
      </c>
      <c r="Q1118" s="1">
        <v>45090</v>
      </c>
      <c r="R1118">
        <v>25.54</v>
      </c>
      <c r="S1118" s="30">
        <v>45090</v>
      </c>
      <c r="T1118" s="3">
        <v>10.07</v>
      </c>
      <c r="U1118" s="1">
        <v>45092</v>
      </c>
      <c r="V1118">
        <v>12.12</v>
      </c>
    </row>
    <row r="1119" spans="1:22">
      <c r="A1119" s="1">
        <v>45091</v>
      </c>
      <c r="B1119">
        <v>27.26</v>
      </c>
      <c r="C1119" s="1">
        <v>45091</v>
      </c>
      <c r="D1119">
        <v>30.43</v>
      </c>
      <c r="E1119" s="1">
        <v>45091</v>
      </c>
      <c r="F1119">
        <v>72.62</v>
      </c>
      <c r="G1119" s="1">
        <v>45091</v>
      </c>
      <c r="H1119">
        <v>34.19</v>
      </c>
      <c r="I1119" s="1">
        <v>45091</v>
      </c>
      <c r="J1119">
        <v>30.21</v>
      </c>
      <c r="K1119" s="1">
        <v>45091</v>
      </c>
      <c r="L1119">
        <v>18.97</v>
      </c>
      <c r="M1119" s="1">
        <v>45091</v>
      </c>
      <c r="N1119">
        <v>19.98</v>
      </c>
      <c r="O1119" s="1">
        <v>45091</v>
      </c>
      <c r="P1119">
        <v>15.98</v>
      </c>
      <c r="Q1119" s="1">
        <v>45091</v>
      </c>
      <c r="R1119">
        <v>25.57</v>
      </c>
      <c r="S1119" s="30">
        <v>45091</v>
      </c>
      <c r="T1119" s="3">
        <v>10.11</v>
      </c>
      <c r="U1119" s="1">
        <v>45093</v>
      </c>
      <c r="V1119">
        <v>12.09</v>
      </c>
    </row>
    <row r="1120" spans="1:22">
      <c r="A1120" s="1">
        <v>45092</v>
      </c>
      <c r="B1120">
        <v>27.38</v>
      </c>
      <c r="C1120" s="1">
        <v>45092</v>
      </c>
      <c r="D1120">
        <v>30.46</v>
      </c>
      <c r="E1120" s="1">
        <v>45092</v>
      </c>
      <c r="F1120">
        <v>72.81</v>
      </c>
      <c r="G1120" s="1">
        <v>45092</v>
      </c>
      <c r="H1120">
        <v>34.299999999999997</v>
      </c>
      <c r="I1120" s="1">
        <v>45092</v>
      </c>
      <c r="J1120">
        <v>30.21</v>
      </c>
      <c r="K1120" s="1">
        <v>45092</v>
      </c>
      <c r="L1120">
        <v>19.07</v>
      </c>
      <c r="M1120" s="1">
        <v>45092</v>
      </c>
      <c r="N1120">
        <v>20.16</v>
      </c>
      <c r="O1120" s="1">
        <v>45092</v>
      </c>
      <c r="P1120">
        <v>16.03</v>
      </c>
      <c r="Q1120" s="1">
        <v>45092</v>
      </c>
      <c r="R1120">
        <v>25.594999999999999</v>
      </c>
      <c r="S1120" s="30">
        <v>45092</v>
      </c>
      <c r="T1120" s="3">
        <v>10.16</v>
      </c>
      <c r="U1120" s="1">
        <v>45096</v>
      </c>
      <c r="V1120">
        <v>12.06</v>
      </c>
    </row>
    <row r="1121" spans="1:22">
      <c r="A1121" s="1">
        <v>45093</v>
      </c>
      <c r="B1121">
        <v>27.42</v>
      </c>
      <c r="C1121" s="1">
        <v>45093</v>
      </c>
      <c r="D1121">
        <v>30.38</v>
      </c>
      <c r="E1121" s="1">
        <v>45093</v>
      </c>
      <c r="F1121">
        <v>72.489999999999995</v>
      </c>
      <c r="G1121" s="1">
        <v>45093</v>
      </c>
      <c r="H1121">
        <v>34.159999999999997</v>
      </c>
      <c r="I1121" s="1">
        <v>45093</v>
      </c>
      <c r="J1121">
        <v>30.05</v>
      </c>
      <c r="K1121" s="1">
        <v>45093</v>
      </c>
      <c r="L1121">
        <v>19.079999999999998</v>
      </c>
      <c r="M1121" s="1">
        <v>45093</v>
      </c>
      <c r="N1121">
        <v>20.11</v>
      </c>
      <c r="O1121" s="1">
        <v>45093</v>
      </c>
      <c r="P1121">
        <v>15.99</v>
      </c>
      <c r="Q1121" s="1">
        <v>45093</v>
      </c>
      <c r="R1121">
        <v>25.58</v>
      </c>
      <c r="S1121" s="30">
        <v>45093</v>
      </c>
      <c r="T1121" s="3">
        <v>10.15</v>
      </c>
      <c r="U1121" s="1">
        <v>45097</v>
      </c>
      <c r="V1121">
        <v>11.96</v>
      </c>
    </row>
    <row r="1122" spans="1:22">
      <c r="A1122" s="1">
        <v>45096</v>
      </c>
      <c r="B1122">
        <v>27.31</v>
      </c>
      <c r="C1122" s="1">
        <v>45096</v>
      </c>
      <c r="D1122">
        <v>30.31</v>
      </c>
      <c r="E1122" s="1">
        <v>45096</v>
      </c>
      <c r="F1122">
        <v>72.680000000000007</v>
      </c>
      <c r="G1122" s="1">
        <v>45096</v>
      </c>
      <c r="H1122">
        <v>33.99</v>
      </c>
      <c r="I1122" s="1">
        <v>45096</v>
      </c>
      <c r="J1122">
        <v>29.82</v>
      </c>
      <c r="K1122" s="1">
        <v>45096</v>
      </c>
      <c r="L1122">
        <v>19</v>
      </c>
      <c r="M1122" s="1">
        <v>45096</v>
      </c>
      <c r="N1122">
        <v>20.03</v>
      </c>
      <c r="O1122" s="1">
        <v>45096</v>
      </c>
      <c r="P1122">
        <v>16.010000000000002</v>
      </c>
      <c r="Q1122" s="1">
        <v>45096</v>
      </c>
      <c r="R1122">
        <v>25.54</v>
      </c>
      <c r="S1122" s="30">
        <v>45096</v>
      </c>
      <c r="T1122" s="3">
        <v>10.119999999999999</v>
      </c>
      <c r="U1122" s="1">
        <v>45098</v>
      </c>
      <c r="V1122">
        <v>11.87</v>
      </c>
    </row>
    <row r="1123" spans="1:22">
      <c r="A1123" s="1">
        <v>45097</v>
      </c>
      <c r="B1123">
        <v>27.42</v>
      </c>
      <c r="C1123" s="1">
        <v>45097</v>
      </c>
      <c r="D1123">
        <v>30.02</v>
      </c>
      <c r="E1123" s="1">
        <v>45097</v>
      </c>
      <c r="F1123">
        <v>72.33</v>
      </c>
      <c r="G1123" s="1">
        <v>45097</v>
      </c>
      <c r="H1123">
        <v>33.79</v>
      </c>
      <c r="I1123" s="1">
        <v>45097</v>
      </c>
      <c r="J1123">
        <v>29.49</v>
      </c>
      <c r="K1123" s="1">
        <v>45097</v>
      </c>
      <c r="L1123">
        <v>19.059999999999999</v>
      </c>
      <c r="M1123" s="1">
        <v>45097</v>
      </c>
      <c r="N1123">
        <v>20.16</v>
      </c>
      <c r="O1123" s="1">
        <v>45097</v>
      </c>
      <c r="P1123">
        <v>15.87</v>
      </c>
      <c r="Q1123" s="1">
        <v>45097</v>
      </c>
      <c r="R1123">
        <v>25.6</v>
      </c>
      <c r="S1123" s="30">
        <v>45097</v>
      </c>
      <c r="T1123" s="3">
        <v>10.17</v>
      </c>
      <c r="U1123" s="1">
        <v>45099</v>
      </c>
      <c r="V1123">
        <v>11.82</v>
      </c>
    </row>
    <row r="1124" spans="1:22">
      <c r="A1124" s="1">
        <v>45098</v>
      </c>
      <c r="B1124">
        <v>27.35</v>
      </c>
      <c r="C1124" s="1">
        <v>45098</v>
      </c>
      <c r="D1124">
        <v>29.98</v>
      </c>
      <c r="E1124" s="1">
        <v>45098</v>
      </c>
      <c r="F1124">
        <v>71.59</v>
      </c>
      <c r="G1124" s="1">
        <v>45098</v>
      </c>
      <c r="H1124">
        <v>33.69</v>
      </c>
      <c r="I1124" s="1">
        <v>45098</v>
      </c>
      <c r="J1124">
        <v>29.24</v>
      </c>
      <c r="K1124" s="1">
        <v>45098</v>
      </c>
      <c r="L1124">
        <v>18.98</v>
      </c>
      <c r="M1124" s="1">
        <v>45098</v>
      </c>
      <c r="N1124">
        <v>20.170000000000002</v>
      </c>
      <c r="O1124" s="1">
        <v>45098</v>
      </c>
      <c r="P1124">
        <v>15.97</v>
      </c>
      <c r="Q1124" s="1">
        <v>45098</v>
      </c>
      <c r="R1124">
        <v>25.56</v>
      </c>
      <c r="S1124" s="30">
        <v>45098</v>
      </c>
      <c r="T1124" s="3">
        <v>10.14</v>
      </c>
      <c r="U1124" s="1">
        <v>45100</v>
      </c>
      <c r="V1124">
        <v>11.7</v>
      </c>
    </row>
    <row r="1125" spans="1:22">
      <c r="A1125" s="1">
        <v>45099</v>
      </c>
      <c r="B1125">
        <v>27.17</v>
      </c>
      <c r="C1125" s="1">
        <v>45099</v>
      </c>
      <c r="D1125">
        <v>29.8</v>
      </c>
      <c r="E1125" s="1">
        <v>45099</v>
      </c>
      <c r="F1125">
        <v>71.78</v>
      </c>
      <c r="G1125" s="1">
        <v>45099</v>
      </c>
      <c r="H1125">
        <v>33.43</v>
      </c>
      <c r="I1125" s="1">
        <v>45099</v>
      </c>
      <c r="J1125">
        <v>29.1</v>
      </c>
      <c r="K1125" s="1">
        <v>45099</v>
      </c>
      <c r="L1125">
        <v>18.87</v>
      </c>
      <c r="M1125" s="1">
        <v>45099</v>
      </c>
      <c r="N1125">
        <v>20.05</v>
      </c>
      <c r="O1125" s="1">
        <v>45099</v>
      </c>
      <c r="P1125">
        <v>15.8</v>
      </c>
      <c r="Q1125" s="1">
        <v>45099</v>
      </c>
      <c r="R1125">
        <v>25.48</v>
      </c>
      <c r="S1125" s="30">
        <v>45099</v>
      </c>
      <c r="T1125" s="3">
        <v>10.08</v>
      </c>
      <c r="U1125" s="1">
        <v>45103</v>
      </c>
      <c r="V1125">
        <v>11.66</v>
      </c>
    </row>
    <row r="1126" spans="1:22">
      <c r="A1126" s="1">
        <v>45100</v>
      </c>
      <c r="B1126">
        <v>27.38</v>
      </c>
      <c r="C1126" s="1">
        <v>45100</v>
      </c>
      <c r="D1126">
        <v>29.57</v>
      </c>
      <c r="E1126" s="1">
        <v>45100</v>
      </c>
      <c r="F1126">
        <v>71.430000000000007</v>
      </c>
      <c r="G1126" s="1">
        <v>45100</v>
      </c>
      <c r="H1126">
        <v>33.01</v>
      </c>
      <c r="I1126" s="1">
        <v>45100</v>
      </c>
      <c r="J1126">
        <v>28.77</v>
      </c>
      <c r="K1126" s="1">
        <v>45100</v>
      </c>
      <c r="L1126">
        <v>19.02</v>
      </c>
      <c r="M1126" s="1">
        <v>45100</v>
      </c>
      <c r="N1126">
        <v>20.11</v>
      </c>
      <c r="O1126" s="1">
        <v>45100</v>
      </c>
      <c r="P1126">
        <v>15.76</v>
      </c>
      <c r="Q1126" s="1">
        <v>45100</v>
      </c>
      <c r="R1126">
        <v>25.55</v>
      </c>
      <c r="S1126" s="30">
        <v>45100</v>
      </c>
      <c r="T1126" s="3">
        <v>10.14</v>
      </c>
      <c r="U1126" s="1">
        <v>45104</v>
      </c>
      <c r="V1126">
        <v>11.82</v>
      </c>
    </row>
    <row r="1127" spans="1:22">
      <c r="A1127" s="1">
        <v>45103</v>
      </c>
      <c r="B1127">
        <v>27.33</v>
      </c>
      <c r="C1127" s="1">
        <v>45103</v>
      </c>
      <c r="D1127">
        <v>29.85</v>
      </c>
      <c r="E1127" s="1">
        <v>45103</v>
      </c>
      <c r="F1127">
        <v>70.5</v>
      </c>
      <c r="G1127" s="1">
        <v>45103</v>
      </c>
      <c r="H1127">
        <v>32.33</v>
      </c>
      <c r="I1127" s="1">
        <v>45103</v>
      </c>
      <c r="J1127">
        <v>28.6</v>
      </c>
      <c r="K1127" s="1">
        <v>45103</v>
      </c>
      <c r="L1127">
        <v>18.96</v>
      </c>
      <c r="M1127" s="1">
        <v>45103</v>
      </c>
      <c r="N1127">
        <v>20.079999999999998</v>
      </c>
      <c r="O1127" s="1">
        <v>45103</v>
      </c>
      <c r="P1127">
        <v>15.69</v>
      </c>
      <c r="Q1127" s="1">
        <v>45103</v>
      </c>
      <c r="R1127">
        <v>25.52</v>
      </c>
      <c r="S1127" s="30">
        <v>45103</v>
      </c>
      <c r="T1127" s="3">
        <v>10.18</v>
      </c>
      <c r="U1127" s="1">
        <v>45105</v>
      </c>
      <c r="V1127">
        <v>11.84</v>
      </c>
    </row>
    <row r="1128" spans="1:22">
      <c r="A1128" s="1">
        <v>45104</v>
      </c>
      <c r="B1128">
        <v>27.34</v>
      </c>
      <c r="C1128" s="1">
        <v>45104</v>
      </c>
      <c r="D1128">
        <v>30.08</v>
      </c>
      <c r="E1128" s="1">
        <v>45104</v>
      </c>
      <c r="F1128">
        <v>71.459999999999994</v>
      </c>
      <c r="G1128" s="1">
        <v>45104</v>
      </c>
      <c r="H1128">
        <v>32.630000000000003</v>
      </c>
      <c r="I1128" s="1">
        <v>45104</v>
      </c>
      <c r="J1128">
        <v>28.95</v>
      </c>
      <c r="K1128" s="1">
        <v>45104</v>
      </c>
      <c r="L1128">
        <v>18.989999999999998</v>
      </c>
      <c r="M1128" s="1">
        <v>45104</v>
      </c>
      <c r="N1128">
        <v>20.05</v>
      </c>
      <c r="O1128" s="1">
        <v>45104</v>
      </c>
      <c r="P1128">
        <v>15.74</v>
      </c>
      <c r="Q1128" s="1">
        <v>45104</v>
      </c>
      <c r="R1128">
        <v>25.51</v>
      </c>
      <c r="S1128" s="30">
        <v>45104</v>
      </c>
      <c r="T1128" s="3">
        <v>10.17</v>
      </c>
      <c r="U1128" s="1">
        <v>45106</v>
      </c>
      <c r="V1128">
        <v>11.8</v>
      </c>
    </row>
    <row r="1129" spans="1:22">
      <c r="A1129" s="1">
        <v>45105</v>
      </c>
      <c r="B1129">
        <v>27.54</v>
      </c>
      <c r="C1129" s="1">
        <v>45105</v>
      </c>
      <c r="D1129">
        <v>30.22</v>
      </c>
      <c r="E1129" s="1">
        <v>45105</v>
      </c>
      <c r="F1129">
        <v>71.88</v>
      </c>
      <c r="G1129" s="1">
        <v>45105</v>
      </c>
      <c r="H1129">
        <v>32.869999999999997</v>
      </c>
      <c r="I1129" s="1">
        <v>45105</v>
      </c>
      <c r="J1129">
        <v>28.93</v>
      </c>
      <c r="K1129" s="1">
        <v>45105</v>
      </c>
      <c r="L1129">
        <v>19.07</v>
      </c>
      <c r="M1129" s="1">
        <v>45105</v>
      </c>
      <c r="N1129">
        <v>20.14</v>
      </c>
      <c r="O1129" s="1">
        <v>45105</v>
      </c>
      <c r="P1129">
        <v>15.8</v>
      </c>
      <c r="Q1129" s="1">
        <v>45105</v>
      </c>
      <c r="R1129">
        <v>25.57</v>
      </c>
      <c r="S1129" s="30">
        <v>45105</v>
      </c>
      <c r="T1129" s="3">
        <v>10.23</v>
      </c>
      <c r="U1129" s="1">
        <v>45107</v>
      </c>
      <c r="V1129">
        <v>11.9</v>
      </c>
    </row>
    <row r="1130" spans="1:22">
      <c r="A1130" s="1">
        <v>45106</v>
      </c>
      <c r="B1130">
        <v>27.31</v>
      </c>
      <c r="C1130" s="1">
        <v>45106</v>
      </c>
      <c r="D1130">
        <v>30.37</v>
      </c>
      <c r="E1130" s="1">
        <v>45106</v>
      </c>
      <c r="F1130">
        <v>72.150000000000006</v>
      </c>
      <c r="G1130" s="1">
        <v>45106</v>
      </c>
      <c r="H1130">
        <v>32.79</v>
      </c>
      <c r="I1130" s="1">
        <v>45106</v>
      </c>
      <c r="J1130">
        <v>28.85</v>
      </c>
      <c r="K1130" s="1">
        <v>45106</v>
      </c>
      <c r="L1130">
        <v>18.97</v>
      </c>
      <c r="M1130" s="1">
        <v>45106</v>
      </c>
      <c r="N1130">
        <v>19.98</v>
      </c>
      <c r="O1130" s="1">
        <v>45106</v>
      </c>
      <c r="P1130">
        <v>15.82</v>
      </c>
      <c r="Q1130" s="1">
        <v>45106</v>
      </c>
      <c r="R1130">
        <v>25.49</v>
      </c>
      <c r="S1130" s="30">
        <v>45106</v>
      </c>
      <c r="T1130" s="3">
        <v>10.15</v>
      </c>
      <c r="U1130" s="1">
        <v>45111</v>
      </c>
      <c r="V1130">
        <v>12.02</v>
      </c>
    </row>
    <row r="1131" spans="1:22">
      <c r="A1131" s="1">
        <v>45107</v>
      </c>
      <c r="B1131">
        <v>27.54</v>
      </c>
      <c r="C1131" s="1">
        <v>45107</v>
      </c>
      <c r="D1131">
        <v>30.73</v>
      </c>
      <c r="E1131" s="1">
        <v>45107</v>
      </c>
      <c r="F1131">
        <v>73.010000000000005</v>
      </c>
      <c r="G1131" s="1">
        <v>45107</v>
      </c>
      <c r="H1131">
        <v>33.19</v>
      </c>
      <c r="I1131" s="1">
        <v>45107</v>
      </c>
      <c r="J1131">
        <v>29.01</v>
      </c>
      <c r="K1131" s="1">
        <v>45107</v>
      </c>
      <c r="L1131">
        <v>19.09</v>
      </c>
      <c r="M1131" s="1">
        <v>45107</v>
      </c>
      <c r="N1131">
        <v>20.12</v>
      </c>
      <c r="O1131" s="1">
        <v>45107</v>
      </c>
      <c r="P1131">
        <v>15.8</v>
      </c>
      <c r="Q1131" s="1">
        <v>45107</v>
      </c>
      <c r="R1131">
        <v>25.57</v>
      </c>
      <c r="S1131" s="30">
        <v>45107</v>
      </c>
      <c r="T1131" s="3">
        <v>10.199999999999999</v>
      </c>
      <c r="U1131" s="1">
        <v>45112</v>
      </c>
      <c r="V1131">
        <v>12</v>
      </c>
    </row>
    <row r="1132" spans="1:22">
      <c r="A1132" s="1">
        <v>45111</v>
      </c>
      <c r="B1132">
        <v>27.45</v>
      </c>
      <c r="C1132" s="1">
        <v>45111</v>
      </c>
      <c r="D1132">
        <v>30.81</v>
      </c>
      <c r="E1132" s="1">
        <v>45111</v>
      </c>
      <c r="F1132">
        <v>73.150000000000006</v>
      </c>
      <c r="G1132" s="1">
        <v>45111</v>
      </c>
      <c r="H1132">
        <v>33.15</v>
      </c>
      <c r="I1132" s="1">
        <v>45111</v>
      </c>
      <c r="J1132">
        <v>29.39</v>
      </c>
      <c r="K1132" s="1">
        <v>45111</v>
      </c>
      <c r="L1132">
        <v>19.02</v>
      </c>
      <c r="M1132" s="1">
        <v>45111</v>
      </c>
      <c r="N1132">
        <v>20.079999999999998</v>
      </c>
      <c r="O1132" s="1">
        <v>45111</v>
      </c>
      <c r="P1132">
        <v>15.85</v>
      </c>
      <c r="Q1132" s="1">
        <v>45111</v>
      </c>
      <c r="R1132">
        <v>25.53</v>
      </c>
      <c r="S1132" s="30">
        <v>45111</v>
      </c>
      <c r="T1132" s="3">
        <v>10.17</v>
      </c>
      <c r="U1132" s="1">
        <v>45113</v>
      </c>
      <c r="V1132">
        <v>11.87</v>
      </c>
    </row>
    <row r="1133" spans="1:22">
      <c r="A1133" s="1">
        <v>45112</v>
      </c>
      <c r="B1133">
        <v>27.22</v>
      </c>
      <c r="C1133" s="1">
        <v>45112</v>
      </c>
      <c r="D1133">
        <v>30.65</v>
      </c>
      <c r="E1133" s="1">
        <v>45112</v>
      </c>
      <c r="F1133">
        <v>73.16</v>
      </c>
      <c r="G1133" s="1">
        <v>45112</v>
      </c>
      <c r="H1133">
        <v>32.94</v>
      </c>
      <c r="I1133" s="1">
        <v>45112</v>
      </c>
      <c r="J1133">
        <v>29.26</v>
      </c>
      <c r="K1133" s="1">
        <v>45112</v>
      </c>
      <c r="L1133">
        <v>18.93</v>
      </c>
      <c r="M1133" s="1">
        <v>45112</v>
      </c>
      <c r="N1133">
        <v>19.93</v>
      </c>
      <c r="O1133" s="1">
        <v>45112</v>
      </c>
      <c r="P1133">
        <v>15.81</v>
      </c>
      <c r="Q1133" s="1">
        <v>45112</v>
      </c>
      <c r="R1133">
        <v>25.48</v>
      </c>
      <c r="S1133" s="30">
        <v>45112</v>
      </c>
      <c r="T1133" s="3">
        <v>10.1</v>
      </c>
      <c r="U1133" s="1">
        <v>45114</v>
      </c>
      <c r="V1133">
        <v>11.84</v>
      </c>
    </row>
    <row r="1134" spans="1:22">
      <c r="A1134" s="1">
        <v>45113</v>
      </c>
      <c r="B1134">
        <v>27.16</v>
      </c>
      <c r="C1134" s="1">
        <v>45113</v>
      </c>
      <c r="D1134">
        <v>30.18</v>
      </c>
      <c r="E1134" s="1">
        <v>45113</v>
      </c>
      <c r="F1134">
        <v>73.05</v>
      </c>
      <c r="G1134" s="1">
        <v>45113</v>
      </c>
      <c r="H1134">
        <v>32.57</v>
      </c>
      <c r="I1134" s="1">
        <v>45113</v>
      </c>
      <c r="J1134">
        <v>28.77</v>
      </c>
      <c r="K1134" s="1">
        <v>45113</v>
      </c>
      <c r="L1134">
        <v>18.87</v>
      </c>
      <c r="M1134" s="1">
        <v>45113</v>
      </c>
      <c r="N1134">
        <v>19.739999999999998</v>
      </c>
      <c r="O1134" s="1">
        <v>45113</v>
      </c>
      <c r="P1134">
        <v>15.79</v>
      </c>
      <c r="Q1134" s="1">
        <v>45113</v>
      </c>
      <c r="R1134">
        <v>25.43</v>
      </c>
      <c r="S1134" s="30">
        <v>45113</v>
      </c>
      <c r="T1134" s="3">
        <v>10.050000000000001</v>
      </c>
      <c r="U1134" s="1">
        <v>45117</v>
      </c>
      <c r="V1134">
        <v>11.82</v>
      </c>
    </row>
    <row r="1135" spans="1:22">
      <c r="A1135" s="1">
        <v>45114</v>
      </c>
      <c r="B1135">
        <v>27.04</v>
      </c>
      <c r="C1135" s="1">
        <v>45114</v>
      </c>
      <c r="D1135">
        <v>30.2</v>
      </c>
      <c r="E1135" s="1">
        <v>45114</v>
      </c>
      <c r="F1135">
        <v>72.349999999999994</v>
      </c>
      <c r="G1135" s="1">
        <v>45114</v>
      </c>
      <c r="H1135">
        <v>32.630000000000003</v>
      </c>
      <c r="I1135" s="1">
        <v>45114</v>
      </c>
      <c r="J1135">
        <v>28.96</v>
      </c>
      <c r="K1135" s="1">
        <v>45114</v>
      </c>
      <c r="L1135">
        <v>18.809999999999999</v>
      </c>
      <c r="M1135" s="1">
        <v>45114</v>
      </c>
      <c r="N1135">
        <v>19.7</v>
      </c>
      <c r="O1135" s="1">
        <v>45114</v>
      </c>
      <c r="P1135">
        <v>15.71</v>
      </c>
      <c r="Q1135" s="1">
        <v>45114</v>
      </c>
      <c r="R1135">
        <v>25.4</v>
      </c>
      <c r="S1135" s="30">
        <v>45114</v>
      </c>
      <c r="T1135" s="3">
        <v>9.99</v>
      </c>
      <c r="U1135" s="1">
        <v>45118</v>
      </c>
      <c r="V1135">
        <v>11.92</v>
      </c>
    </row>
    <row r="1136" spans="1:22">
      <c r="A1136" s="1">
        <v>45117</v>
      </c>
      <c r="B1136">
        <v>27.1</v>
      </c>
      <c r="C1136" s="1">
        <v>45117</v>
      </c>
      <c r="D1136">
        <v>30.14</v>
      </c>
      <c r="E1136" s="1">
        <v>45117</v>
      </c>
      <c r="F1136">
        <v>72.569999999999993</v>
      </c>
      <c r="G1136" s="1">
        <v>45117</v>
      </c>
      <c r="H1136">
        <v>32.74</v>
      </c>
      <c r="I1136" s="1">
        <v>45117</v>
      </c>
      <c r="J1136">
        <v>28.95</v>
      </c>
      <c r="K1136" s="1">
        <v>45117</v>
      </c>
      <c r="L1136">
        <v>18.82</v>
      </c>
      <c r="M1136" s="1">
        <v>45117</v>
      </c>
      <c r="N1136">
        <v>19.809999999999999</v>
      </c>
      <c r="O1136" s="1">
        <v>45117</v>
      </c>
      <c r="P1136">
        <v>15.79</v>
      </c>
      <c r="Q1136" s="1">
        <v>45117</v>
      </c>
      <c r="R1136">
        <v>25.44</v>
      </c>
      <c r="S1136" s="30">
        <v>45117</v>
      </c>
      <c r="T1136" s="3">
        <v>10.02</v>
      </c>
      <c r="U1136" s="1">
        <v>45119</v>
      </c>
      <c r="V1136">
        <v>12.06</v>
      </c>
    </row>
    <row r="1137" spans="1:22">
      <c r="A1137" s="1">
        <v>45118</v>
      </c>
      <c r="B1137">
        <v>27.07</v>
      </c>
      <c r="C1137" s="1">
        <v>45118</v>
      </c>
      <c r="D1137">
        <v>30.22</v>
      </c>
      <c r="E1137" s="1">
        <v>45118</v>
      </c>
      <c r="F1137">
        <v>72.81</v>
      </c>
      <c r="G1137" s="1">
        <v>45118</v>
      </c>
      <c r="H1137">
        <v>32.93</v>
      </c>
      <c r="I1137" s="1">
        <v>45118</v>
      </c>
      <c r="J1137">
        <v>29.16</v>
      </c>
      <c r="K1137" s="1">
        <v>45118</v>
      </c>
      <c r="L1137">
        <v>18.829999999999998</v>
      </c>
      <c r="M1137" s="1">
        <v>45118</v>
      </c>
      <c r="N1137">
        <v>19.899999999999999</v>
      </c>
      <c r="O1137" s="1">
        <v>45118</v>
      </c>
      <c r="P1137">
        <v>15.95</v>
      </c>
      <c r="Q1137" s="1">
        <v>45118</v>
      </c>
      <c r="R1137">
        <v>25.42</v>
      </c>
      <c r="S1137" s="30">
        <v>45118</v>
      </c>
      <c r="T1137" s="3">
        <v>10.01</v>
      </c>
      <c r="U1137" s="1">
        <v>45120</v>
      </c>
      <c r="V1137">
        <v>12.18</v>
      </c>
    </row>
    <row r="1138" spans="1:22">
      <c r="A1138" s="1">
        <v>45119</v>
      </c>
      <c r="B1138">
        <v>27.24</v>
      </c>
      <c r="C1138" s="1">
        <v>45119</v>
      </c>
      <c r="D1138">
        <v>30.49</v>
      </c>
      <c r="E1138" s="1">
        <v>45119</v>
      </c>
      <c r="F1138">
        <v>73.069999999999993</v>
      </c>
      <c r="G1138" s="1">
        <v>45119</v>
      </c>
      <c r="H1138">
        <v>33.43</v>
      </c>
      <c r="I1138" s="1">
        <v>45119</v>
      </c>
      <c r="J1138">
        <v>29.71</v>
      </c>
      <c r="K1138" s="1">
        <v>45119</v>
      </c>
      <c r="L1138">
        <v>18.98</v>
      </c>
      <c r="M1138" s="1">
        <v>45119</v>
      </c>
      <c r="N1138">
        <v>20.07</v>
      </c>
      <c r="O1138" s="1">
        <v>45119</v>
      </c>
      <c r="P1138">
        <v>16.07</v>
      </c>
      <c r="Q1138" s="1">
        <v>45119</v>
      </c>
      <c r="R1138">
        <v>25.52</v>
      </c>
      <c r="S1138" s="30">
        <v>45119</v>
      </c>
      <c r="T1138" s="3">
        <v>10.09</v>
      </c>
      <c r="U1138" s="1">
        <v>45121</v>
      </c>
      <c r="V1138">
        <v>12.28</v>
      </c>
    </row>
    <row r="1139" spans="1:22">
      <c r="A1139" s="1">
        <v>45120</v>
      </c>
      <c r="B1139">
        <v>27.37</v>
      </c>
      <c r="C1139" s="1">
        <v>45120</v>
      </c>
      <c r="D1139">
        <v>30.857299999999999</v>
      </c>
      <c r="E1139" s="1">
        <v>45120</v>
      </c>
      <c r="F1139">
        <v>73.28</v>
      </c>
      <c r="G1139" s="1">
        <v>45120</v>
      </c>
      <c r="H1139">
        <v>33.76</v>
      </c>
      <c r="I1139" s="1">
        <v>45120</v>
      </c>
      <c r="J1139">
        <v>29.93</v>
      </c>
      <c r="K1139" s="1">
        <v>45120</v>
      </c>
      <c r="L1139">
        <v>19.059999999999999</v>
      </c>
      <c r="M1139" s="1">
        <v>45120</v>
      </c>
      <c r="N1139">
        <v>20.22</v>
      </c>
      <c r="O1139" s="1">
        <v>45120</v>
      </c>
      <c r="P1139">
        <v>16.170000000000002</v>
      </c>
      <c r="Q1139" s="1">
        <v>45120</v>
      </c>
      <c r="R1139">
        <v>25.56</v>
      </c>
      <c r="S1139" s="30">
        <v>45120</v>
      </c>
      <c r="T1139" s="3">
        <v>10.14</v>
      </c>
      <c r="U1139" s="1">
        <v>45124</v>
      </c>
      <c r="V1139">
        <v>12.27</v>
      </c>
    </row>
    <row r="1140" spans="1:22">
      <c r="A1140" s="1">
        <v>45121</v>
      </c>
      <c r="B1140">
        <v>27.3</v>
      </c>
      <c r="C1140" s="1">
        <v>45121</v>
      </c>
      <c r="D1140">
        <v>30.84</v>
      </c>
      <c r="E1140" s="1">
        <v>45121</v>
      </c>
      <c r="F1140">
        <v>73.849999999999994</v>
      </c>
      <c r="G1140" s="1">
        <v>45121</v>
      </c>
      <c r="H1140">
        <v>33.83</v>
      </c>
      <c r="I1140" s="1">
        <v>45121</v>
      </c>
      <c r="J1140">
        <v>30.03</v>
      </c>
      <c r="K1140" s="1">
        <v>45121</v>
      </c>
      <c r="L1140">
        <v>19</v>
      </c>
      <c r="M1140" s="1">
        <v>45121</v>
      </c>
      <c r="N1140">
        <v>20.05</v>
      </c>
      <c r="O1140" s="1">
        <v>45121</v>
      </c>
      <c r="P1140">
        <v>15.99</v>
      </c>
      <c r="Q1140" s="1">
        <v>45121</v>
      </c>
      <c r="R1140">
        <v>25.55</v>
      </c>
      <c r="S1140" s="30">
        <v>45121</v>
      </c>
      <c r="T1140" s="3">
        <v>10.130000000000001</v>
      </c>
      <c r="U1140" s="1">
        <v>45125</v>
      </c>
      <c r="V1140">
        <v>12.17</v>
      </c>
    </row>
    <row r="1141" spans="1:22">
      <c r="A1141" s="1">
        <v>45124</v>
      </c>
      <c r="B1141">
        <v>27.28</v>
      </c>
      <c r="C1141" s="1">
        <v>45124</v>
      </c>
      <c r="D1141">
        <v>30.78</v>
      </c>
      <c r="E1141" s="1">
        <v>45124</v>
      </c>
      <c r="F1141">
        <v>73.930000000000007</v>
      </c>
      <c r="G1141" s="1">
        <v>45124</v>
      </c>
      <c r="H1141">
        <v>33.72</v>
      </c>
      <c r="I1141" s="1">
        <v>45124</v>
      </c>
      <c r="J1141">
        <v>29.96</v>
      </c>
      <c r="K1141" s="1">
        <v>45124</v>
      </c>
      <c r="L1141">
        <v>18.95</v>
      </c>
      <c r="M1141" s="1">
        <v>45124</v>
      </c>
      <c r="N1141">
        <v>20.079999999999998</v>
      </c>
      <c r="O1141" s="1">
        <v>45124</v>
      </c>
      <c r="P1141">
        <v>16.010000000000002</v>
      </c>
      <c r="Q1141" s="1">
        <v>45124</v>
      </c>
      <c r="R1141">
        <v>25.53</v>
      </c>
      <c r="S1141" s="30">
        <v>45124</v>
      </c>
      <c r="T1141" s="3">
        <v>10.11</v>
      </c>
      <c r="U1141" s="1">
        <v>45126</v>
      </c>
      <c r="V1141">
        <v>12.1</v>
      </c>
    </row>
    <row r="1142" spans="1:22">
      <c r="A1142" s="1">
        <v>45125</v>
      </c>
      <c r="B1142">
        <v>27.3</v>
      </c>
      <c r="C1142" s="1">
        <v>45125</v>
      </c>
      <c r="D1142">
        <v>30.97</v>
      </c>
      <c r="E1142" s="1">
        <v>45125</v>
      </c>
      <c r="F1142">
        <v>74.34</v>
      </c>
      <c r="G1142" s="1">
        <v>45125</v>
      </c>
      <c r="H1142">
        <v>33.9</v>
      </c>
      <c r="I1142" s="1">
        <v>45125</v>
      </c>
      <c r="J1142">
        <v>29.69</v>
      </c>
      <c r="K1142" s="1">
        <v>45125</v>
      </c>
      <c r="L1142">
        <v>19.04</v>
      </c>
      <c r="M1142" s="1">
        <v>45125</v>
      </c>
      <c r="N1142">
        <v>20.149999999999999</v>
      </c>
      <c r="O1142" s="1">
        <v>45125</v>
      </c>
      <c r="P1142">
        <v>16.04</v>
      </c>
      <c r="Q1142" s="1">
        <v>45125</v>
      </c>
      <c r="R1142">
        <v>25.58</v>
      </c>
      <c r="S1142" s="30">
        <v>45125</v>
      </c>
      <c r="T1142" s="3">
        <v>10.130000000000001</v>
      </c>
      <c r="U1142" s="1">
        <v>45127</v>
      </c>
      <c r="V1142">
        <v>12.04</v>
      </c>
    </row>
    <row r="1143" spans="1:22">
      <c r="A1143" s="1">
        <v>45126</v>
      </c>
      <c r="B1143">
        <v>27.38</v>
      </c>
      <c r="C1143" s="1">
        <v>45126</v>
      </c>
      <c r="D1143">
        <v>31.13</v>
      </c>
      <c r="E1143" s="1">
        <v>45126</v>
      </c>
      <c r="F1143">
        <v>74.5</v>
      </c>
      <c r="G1143" s="1">
        <v>45126</v>
      </c>
      <c r="H1143">
        <v>33.880000000000003</v>
      </c>
      <c r="I1143" s="1">
        <v>45126</v>
      </c>
      <c r="J1143">
        <v>29.64</v>
      </c>
      <c r="K1143" s="1">
        <v>45126</v>
      </c>
      <c r="L1143">
        <v>19.09</v>
      </c>
      <c r="M1143" s="1">
        <v>45126</v>
      </c>
      <c r="N1143">
        <v>20.239999999999998</v>
      </c>
      <c r="O1143" s="1">
        <v>45126</v>
      </c>
      <c r="P1143">
        <v>16.100000000000001</v>
      </c>
      <c r="Q1143" s="1">
        <v>45126</v>
      </c>
      <c r="R1143">
        <v>25.57</v>
      </c>
      <c r="S1143" s="30">
        <v>45126</v>
      </c>
      <c r="T1143" s="3">
        <v>10.16</v>
      </c>
      <c r="U1143" s="1">
        <v>45128</v>
      </c>
      <c r="V1143">
        <v>12.07</v>
      </c>
    </row>
    <row r="1144" spans="1:22">
      <c r="A1144" s="1">
        <v>45127</v>
      </c>
      <c r="B1144">
        <v>27.15</v>
      </c>
      <c r="C1144" s="1">
        <v>45127</v>
      </c>
      <c r="D1144">
        <v>31.08</v>
      </c>
      <c r="E1144" s="1">
        <v>45127</v>
      </c>
      <c r="F1144">
        <v>74.05</v>
      </c>
      <c r="G1144" s="1">
        <v>45127</v>
      </c>
      <c r="H1144">
        <v>33.71</v>
      </c>
      <c r="I1144" s="1">
        <v>45127</v>
      </c>
      <c r="J1144">
        <v>29.42</v>
      </c>
      <c r="K1144" s="1">
        <v>45127</v>
      </c>
      <c r="L1144">
        <v>18.96</v>
      </c>
      <c r="M1144" s="1">
        <v>45127</v>
      </c>
      <c r="N1144">
        <v>20.100000000000001</v>
      </c>
      <c r="O1144" s="1">
        <v>45127</v>
      </c>
      <c r="P1144">
        <v>16.07</v>
      </c>
      <c r="Q1144" s="1">
        <v>45127</v>
      </c>
      <c r="R1144">
        <v>25.51</v>
      </c>
      <c r="S1144" s="30">
        <v>45127</v>
      </c>
      <c r="T1144" s="3">
        <v>10.07</v>
      </c>
      <c r="U1144" s="1">
        <v>45131</v>
      </c>
      <c r="V1144">
        <v>12.07</v>
      </c>
    </row>
    <row r="1145" spans="1:22">
      <c r="A1145" s="1">
        <v>45128</v>
      </c>
      <c r="B1145">
        <v>27.3</v>
      </c>
      <c r="C1145" s="1">
        <v>45128</v>
      </c>
      <c r="D1145">
        <v>31.27</v>
      </c>
      <c r="E1145" s="1">
        <v>45128</v>
      </c>
      <c r="F1145">
        <v>74.290000000000006</v>
      </c>
      <c r="G1145" s="1">
        <v>45128</v>
      </c>
      <c r="H1145">
        <v>33.869999999999997</v>
      </c>
      <c r="I1145" s="1">
        <v>45128</v>
      </c>
      <c r="J1145">
        <v>29.51</v>
      </c>
      <c r="K1145" s="1">
        <v>45128</v>
      </c>
      <c r="L1145">
        <v>19</v>
      </c>
      <c r="M1145" s="1">
        <v>45128</v>
      </c>
      <c r="N1145">
        <v>20.149999999999999</v>
      </c>
      <c r="O1145" s="1">
        <v>45128</v>
      </c>
      <c r="P1145">
        <v>16.03</v>
      </c>
      <c r="Q1145" s="1">
        <v>45128</v>
      </c>
      <c r="R1145">
        <v>25.57</v>
      </c>
      <c r="S1145" s="30">
        <v>45128</v>
      </c>
      <c r="T1145" s="3">
        <v>10.11</v>
      </c>
      <c r="U1145" s="1">
        <v>45132</v>
      </c>
      <c r="V1145">
        <v>12.19</v>
      </c>
    </row>
    <row r="1146" spans="1:22">
      <c r="A1146" s="1">
        <v>45131</v>
      </c>
      <c r="B1146">
        <v>27.13</v>
      </c>
      <c r="C1146" s="1">
        <v>45131</v>
      </c>
      <c r="D1146">
        <v>31.34</v>
      </c>
      <c r="E1146" s="1">
        <v>45131</v>
      </c>
      <c r="F1146">
        <v>74.349999999999994</v>
      </c>
      <c r="G1146" s="1">
        <v>45131</v>
      </c>
      <c r="H1146">
        <v>33.64</v>
      </c>
      <c r="I1146" s="1">
        <v>45131</v>
      </c>
      <c r="J1146">
        <v>29.77</v>
      </c>
      <c r="K1146" s="1">
        <v>45131</v>
      </c>
      <c r="L1146">
        <v>18.96</v>
      </c>
      <c r="M1146" s="1">
        <v>45131</v>
      </c>
      <c r="N1146">
        <v>20.13</v>
      </c>
      <c r="O1146" s="1">
        <v>45131</v>
      </c>
      <c r="P1146">
        <v>16.05</v>
      </c>
      <c r="Q1146" s="1">
        <v>45131</v>
      </c>
      <c r="R1146">
        <v>25.51</v>
      </c>
      <c r="S1146" s="30">
        <v>45131</v>
      </c>
      <c r="T1146" s="3">
        <v>10.06</v>
      </c>
      <c r="U1146" s="1">
        <v>45133</v>
      </c>
      <c r="V1146">
        <v>12.25</v>
      </c>
    </row>
    <row r="1147" spans="1:22">
      <c r="A1147" s="1">
        <v>45132</v>
      </c>
      <c r="B1147">
        <v>27.06</v>
      </c>
      <c r="C1147" s="1">
        <v>45132</v>
      </c>
      <c r="D1147">
        <v>31.27</v>
      </c>
      <c r="E1147" s="1">
        <v>45132</v>
      </c>
      <c r="F1147">
        <v>74.569999999999993</v>
      </c>
      <c r="G1147" s="1">
        <v>45132</v>
      </c>
      <c r="H1147">
        <v>33.74</v>
      </c>
      <c r="I1147" s="1">
        <v>45132</v>
      </c>
      <c r="J1147">
        <v>30.05</v>
      </c>
      <c r="K1147" s="1">
        <v>45132</v>
      </c>
      <c r="L1147">
        <v>18.82</v>
      </c>
      <c r="M1147" s="1">
        <v>45132</v>
      </c>
      <c r="N1147">
        <v>20.03</v>
      </c>
      <c r="O1147" s="1">
        <v>45132</v>
      </c>
      <c r="P1147">
        <v>15.88</v>
      </c>
      <c r="Q1147" s="1">
        <v>45132</v>
      </c>
      <c r="R1147">
        <v>25.4</v>
      </c>
      <c r="S1147" s="30">
        <v>45132</v>
      </c>
      <c r="T1147" s="3">
        <v>10.050000000000001</v>
      </c>
      <c r="U1147" s="1">
        <v>45134</v>
      </c>
      <c r="V1147">
        <v>12.19</v>
      </c>
    </row>
    <row r="1148" spans="1:22">
      <c r="A1148" s="1">
        <v>45133</v>
      </c>
      <c r="B1148">
        <v>27.14</v>
      </c>
      <c r="C1148" s="1">
        <v>45133</v>
      </c>
      <c r="D1148">
        <v>31.28</v>
      </c>
      <c r="E1148" s="1">
        <v>45133</v>
      </c>
      <c r="F1148">
        <v>74.61</v>
      </c>
      <c r="G1148" s="1">
        <v>45133</v>
      </c>
      <c r="H1148">
        <v>33.909999999999997</v>
      </c>
      <c r="I1148" s="1">
        <v>45133</v>
      </c>
      <c r="J1148">
        <v>30.27</v>
      </c>
      <c r="K1148" s="1">
        <v>45133</v>
      </c>
      <c r="L1148">
        <v>18.91</v>
      </c>
      <c r="M1148" s="1">
        <v>45133</v>
      </c>
      <c r="N1148">
        <v>20.14</v>
      </c>
      <c r="O1148" s="1">
        <v>45133</v>
      </c>
      <c r="P1148">
        <v>16.03</v>
      </c>
      <c r="Q1148" s="1">
        <v>45133</v>
      </c>
      <c r="R1148">
        <v>25.46</v>
      </c>
      <c r="S1148" s="30">
        <v>45133</v>
      </c>
      <c r="T1148" s="3">
        <v>10.1</v>
      </c>
      <c r="U1148" s="1">
        <v>45135</v>
      </c>
      <c r="V1148">
        <v>12.42</v>
      </c>
    </row>
    <row r="1149" spans="1:22">
      <c r="A1149" s="1">
        <v>45134</v>
      </c>
      <c r="B1149">
        <v>26.9</v>
      </c>
      <c r="C1149" s="1">
        <v>45134</v>
      </c>
      <c r="D1149">
        <v>31.047499999999999</v>
      </c>
      <c r="E1149" s="1">
        <v>45134</v>
      </c>
      <c r="F1149">
        <v>74.48</v>
      </c>
      <c r="G1149" s="1">
        <v>45134</v>
      </c>
      <c r="H1149">
        <v>33.9</v>
      </c>
      <c r="I1149" s="1">
        <v>45134</v>
      </c>
      <c r="J1149">
        <v>29.99</v>
      </c>
      <c r="K1149" s="1">
        <v>45134</v>
      </c>
      <c r="L1149">
        <v>18.79</v>
      </c>
      <c r="M1149" s="1">
        <v>45134</v>
      </c>
      <c r="N1149">
        <v>19.899999999999999</v>
      </c>
      <c r="O1149" s="1">
        <v>45134</v>
      </c>
      <c r="P1149">
        <v>15.93</v>
      </c>
      <c r="Q1149" s="1">
        <v>45134</v>
      </c>
      <c r="R1149">
        <v>25.38</v>
      </c>
      <c r="S1149" s="30">
        <v>45134</v>
      </c>
      <c r="T1149" s="3">
        <v>10</v>
      </c>
      <c r="U1149" s="1">
        <v>45138</v>
      </c>
      <c r="V1149">
        <v>12.38</v>
      </c>
    </row>
    <row r="1150" spans="1:22">
      <c r="A1150" s="1">
        <v>45135</v>
      </c>
      <c r="B1150">
        <v>27.08</v>
      </c>
      <c r="C1150" s="1">
        <v>45135</v>
      </c>
      <c r="D1150">
        <v>31.22</v>
      </c>
      <c r="E1150" s="1">
        <v>45135</v>
      </c>
      <c r="F1150">
        <v>75.16</v>
      </c>
      <c r="G1150" s="1">
        <v>45135</v>
      </c>
      <c r="H1150">
        <v>34.11</v>
      </c>
      <c r="I1150" s="1">
        <v>45135</v>
      </c>
      <c r="J1150">
        <v>30.74</v>
      </c>
      <c r="K1150" s="1">
        <v>45135</v>
      </c>
      <c r="L1150">
        <v>18.88</v>
      </c>
      <c r="M1150" s="1">
        <v>45135</v>
      </c>
      <c r="N1150">
        <v>20.010000000000002</v>
      </c>
      <c r="O1150" s="1">
        <v>45135</v>
      </c>
      <c r="P1150">
        <v>15.87</v>
      </c>
      <c r="Q1150" s="1">
        <v>45135</v>
      </c>
      <c r="R1150">
        <v>25.44</v>
      </c>
      <c r="S1150" s="30">
        <v>45135</v>
      </c>
      <c r="T1150" s="3">
        <v>10.06</v>
      </c>
      <c r="U1150" s="1">
        <v>45139</v>
      </c>
      <c r="V1150">
        <v>12.37</v>
      </c>
    </row>
    <row r="1151" spans="1:22">
      <c r="A1151" s="1">
        <v>45138</v>
      </c>
      <c r="B1151">
        <v>27.12</v>
      </c>
      <c r="C1151" s="1">
        <v>45138</v>
      </c>
      <c r="D1151">
        <v>31.39</v>
      </c>
      <c r="E1151" s="1">
        <v>45138</v>
      </c>
      <c r="F1151">
        <v>75.03</v>
      </c>
      <c r="G1151" s="1">
        <v>45138</v>
      </c>
      <c r="H1151">
        <v>33.93</v>
      </c>
      <c r="I1151" s="1">
        <v>45138</v>
      </c>
      <c r="J1151">
        <v>30.62</v>
      </c>
      <c r="K1151" s="1">
        <v>45138</v>
      </c>
      <c r="L1151">
        <v>18.97</v>
      </c>
      <c r="M1151" s="1">
        <v>45138</v>
      </c>
      <c r="N1151">
        <v>20.07</v>
      </c>
      <c r="O1151" s="1">
        <v>45138</v>
      </c>
      <c r="P1151">
        <v>16.059999999999999</v>
      </c>
      <c r="Q1151" s="1">
        <v>45138</v>
      </c>
      <c r="R1151">
        <v>25.46</v>
      </c>
      <c r="S1151" s="30">
        <v>45138</v>
      </c>
      <c r="T1151" s="3">
        <v>10.06</v>
      </c>
      <c r="U1151" s="1">
        <v>45140</v>
      </c>
      <c r="V1151">
        <v>12.16</v>
      </c>
    </row>
    <row r="1152" spans="1:22">
      <c r="A1152" s="1">
        <v>45139</v>
      </c>
      <c r="B1152">
        <v>26.96</v>
      </c>
      <c r="C1152" s="1">
        <v>45139</v>
      </c>
      <c r="D1152">
        <v>31.241</v>
      </c>
      <c r="E1152" s="1">
        <v>45139</v>
      </c>
      <c r="F1152">
        <v>75.400000000000006</v>
      </c>
      <c r="G1152" s="1">
        <v>45139</v>
      </c>
      <c r="H1152">
        <v>33.840000000000003</v>
      </c>
      <c r="I1152" s="1">
        <v>45139</v>
      </c>
      <c r="J1152">
        <v>30.52</v>
      </c>
      <c r="K1152" s="1">
        <v>45139</v>
      </c>
      <c r="L1152">
        <v>18.8</v>
      </c>
      <c r="M1152" s="1">
        <v>45139</v>
      </c>
      <c r="N1152">
        <v>19.86</v>
      </c>
      <c r="O1152" s="1">
        <v>45139</v>
      </c>
      <c r="P1152">
        <v>15.91</v>
      </c>
      <c r="Q1152" s="1">
        <v>45139</v>
      </c>
      <c r="R1152">
        <v>25.43</v>
      </c>
      <c r="S1152" s="30">
        <v>45139</v>
      </c>
      <c r="T1152" s="3">
        <v>9.99</v>
      </c>
      <c r="U1152" s="1">
        <v>45141</v>
      </c>
      <c r="V1152">
        <v>12.19</v>
      </c>
    </row>
    <row r="1153" spans="1:22">
      <c r="A1153" s="1">
        <v>45140</v>
      </c>
      <c r="B1153">
        <v>26.91</v>
      </c>
      <c r="C1153" s="1">
        <v>45140</v>
      </c>
      <c r="D1153">
        <v>30.74</v>
      </c>
      <c r="E1153" s="1">
        <v>45140</v>
      </c>
      <c r="F1153">
        <v>74.69</v>
      </c>
      <c r="G1153" s="1">
        <v>45140</v>
      </c>
      <c r="H1153">
        <v>33.380000000000003</v>
      </c>
      <c r="I1153" s="1">
        <v>45140</v>
      </c>
      <c r="J1153">
        <v>29.87</v>
      </c>
      <c r="K1153" s="1">
        <v>45140</v>
      </c>
      <c r="L1153">
        <v>18.84</v>
      </c>
      <c r="M1153" s="1">
        <v>45140</v>
      </c>
      <c r="N1153">
        <v>19.75</v>
      </c>
      <c r="O1153" s="1">
        <v>45140</v>
      </c>
      <c r="P1153">
        <v>15.79</v>
      </c>
      <c r="Q1153" s="1">
        <v>45140</v>
      </c>
      <c r="R1153">
        <v>25.46</v>
      </c>
      <c r="S1153" s="30">
        <v>45140</v>
      </c>
      <c r="T1153" s="3">
        <v>9.98</v>
      </c>
      <c r="U1153" s="1">
        <v>45142</v>
      </c>
      <c r="V1153">
        <v>12.24</v>
      </c>
    </row>
    <row r="1154" spans="1:22">
      <c r="A1154" s="1">
        <v>45141</v>
      </c>
      <c r="B1154">
        <v>26.69</v>
      </c>
      <c r="C1154" s="1">
        <v>45141</v>
      </c>
      <c r="D1154">
        <v>30.549199999999999</v>
      </c>
      <c r="E1154" s="1">
        <v>45141</v>
      </c>
      <c r="F1154">
        <v>74.52</v>
      </c>
      <c r="G1154" s="1">
        <v>45141</v>
      </c>
      <c r="H1154">
        <v>33.33</v>
      </c>
      <c r="I1154" s="1">
        <v>45141</v>
      </c>
      <c r="J1154">
        <v>30.01</v>
      </c>
      <c r="K1154" s="1">
        <v>45141</v>
      </c>
      <c r="L1154">
        <v>18.739999999999998</v>
      </c>
      <c r="M1154" s="1">
        <v>45141</v>
      </c>
      <c r="N1154">
        <v>19.57</v>
      </c>
      <c r="O1154" s="1">
        <v>45141</v>
      </c>
      <c r="P1154">
        <v>15.86</v>
      </c>
      <c r="Q1154" s="1">
        <v>45141</v>
      </c>
      <c r="R1154">
        <v>25.44</v>
      </c>
      <c r="S1154" s="30">
        <v>45141</v>
      </c>
      <c r="T1154" s="3">
        <v>9.9</v>
      </c>
      <c r="U1154" s="1">
        <v>45146</v>
      </c>
      <c r="V1154">
        <v>12.15</v>
      </c>
    </row>
    <row r="1155" spans="1:22">
      <c r="A1155" s="1">
        <v>45142</v>
      </c>
      <c r="B1155">
        <v>27</v>
      </c>
      <c r="C1155" s="1">
        <v>45142</v>
      </c>
      <c r="D1155">
        <v>30.73</v>
      </c>
      <c r="E1155" s="1">
        <v>45142</v>
      </c>
      <c r="F1155">
        <v>74.3</v>
      </c>
      <c r="G1155" s="1">
        <v>45142</v>
      </c>
      <c r="H1155">
        <v>33.49</v>
      </c>
      <c r="I1155" s="1">
        <v>45142</v>
      </c>
      <c r="J1155">
        <v>30.04</v>
      </c>
      <c r="K1155" s="1">
        <v>45142</v>
      </c>
      <c r="L1155">
        <v>18.93</v>
      </c>
      <c r="M1155" s="1">
        <v>45142</v>
      </c>
      <c r="N1155">
        <v>19.78</v>
      </c>
      <c r="O1155" s="1">
        <v>45142</v>
      </c>
      <c r="P1155">
        <v>15.99</v>
      </c>
      <c r="Q1155" s="1">
        <v>45142</v>
      </c>
      <c r="R1155">
        <v>25.55</v>
      </c>
      <c r="S1155" s="30">
        <v>45142</v>
      </c>
      <c r="T1155" s="3">
        <v>10.01</v>
      </c>
      <c r="U1155" s="1">
        <v>45147</v>
      </c>
      <c r="V1155">
        <v>12.17</v>
      </c>
    </row>
    <row r="1156" spans="1:22">
      <c r="A1156" s="1">
        <v>45146</v>
      </c>
      <c r="B1156">
        <v>27.04</v>
      </c>
      <c r="C1156" s="1">
        <v>45146</v>
      </c>
      <c r="D1156">
        <v>30.67</v>
      </c>
      <c r="E1156" s="1">
        <v>45146</v>
      </c>
      <c r="F1156">
        <v>74.849999999999994</v>
      </c>
      <c r="G1156" s="1">
        <v>45146</v>
      </c>
      <c r="H1156">
        <v>33.619999999999997</v>
      </c>
      <c r="I1156" s="1">
        <v>45146</v>
      </c>
      <c r="J1156">
        <v>29.66</v>
      </c>
      <c r="K1156" s="1">
        <v>45146</v>
      </c>
      <c r="L1156">
        <v>18.89</v>
      </c>
      <c r="M1156" s="1">
        <v>45146</v>
      </c>
      <c r="N1156">
        <v>19.8</v>
      </c>
      <c r="O1156" s="1">
        <v>45146</v>
      </c>
      <c r="P1156">
        <v>15.98</v>
      </c>
      <c r="Q1156" s="1">
        <v>45146</v>
      </c>
      <c r="R1156">
        <v>25.57</v>
      </c>
      <c r="S1156" s="30">
        <v>45146</v>
      </c>
      <c r="T1156" s="3">
        <v>10.039999999999999</v>
      </c>
      <c r="U1156" s="1">
        <v>45148</v>
      </c>
      <c r="V1156">
        <v>12.2</v>
      </c>
    </row>
    <row r="1157" spans="1:22">
      <c r="A1157" s="1">
        <v>45147</v>
      </c>
      <c r="B1157">
        <v>27.07</v>
      </c>
      <c r="C1157" s="1">
        <v>45147</v>
      </c>
      <c r="D1157">
        <v>30.83</v>
      </c>
      <c r="E1157" s="1">
        <v>45147</v>
      </c>
      <c r="F1157">
        <v>74.36</v>
      </c>
      <c r="G1157" s="1">
        <v>45147</v>
      </c>
      <c r="H1157">
        <v>33.659999999999997</v>
      </c>
      <c r="I1157" s="1">
        <v>45147</v>
      </c>
      <c r="J1157">
        <v>29.78</v>
      </c>
      <c r="K1157" s="1">
        <v>45147</v>
      </c>
      <c r="L1157">
        <v>18.920000000000002</v>
      </c>
      <c r="M1157" s="1">
        <v>45147</v>
      </c>
      <c r="N1157">
        <v>19.809999999999999</v>
      </c>
      <c r="O1157" s="1">
        <v>45147</v>
      </c>
      <c r="P1157">
        <v>15.95</v>
      </c>
      <c r="Q1157" s="1">
        <v>45147</v>
      </c>
      <c r="R1157">
        <v>25.52</v>
      </c>
      <c r="S1157" s="30">
        <v>45147</v>
      </c>
      <c r="T1157" s="3">
        <v>10.029999999999999</v>
      </c>
      <c r="U1157" s="1">
        <v>45149</v>
      </c>
      <c r="V1157">
        <v>12.03</v>
      </c>
    </row>
    <row r="1158" spans="1:22">
      <c r="A1158" s="1">
        <v>45148</v>
      </c>
      <c r="B1158">
        <v>26.96</v>
      </c>
      <c r="C1158" s="1">
        <v>45148</v>
      </c>
      <c r="D1158">
        <v>30.96</v>
      </c>
      <c r="E1158" s="1">
        <v>45148</v>
      </c>
      <c r="F1158">
        <v>74.489999999999995</v>
      </c>
      <c r="G1158" s="1">
        <v>45148</v>
      </c>
      <c r="H1158">
        <v>33.81</v>
      </c>
      <c r="I1158" s="1">
        <v>45148</v>
      </c>
      <c r="J1158">
        <v>29.86</v>
      </c>
      <c r="K1158" s="1">
        <v>45148</v>
      </c>
      <c r="L1158">
        <v>18.809999999999999</v>
      </c>
      <c r="M1158" s="1">
        <v>45148</v>
      </c>
      <c r="N1158">
        <v>19.670000000000002</v>
      </c>
      <c r="O1158" s="1">
        <v>45148</v>
      </c>
      <c r="P1158">
        <v>16.010000000000002</v>
      </c>
      <c r="Q1158" s="1">
        <v>45148</v>
      </c>
      <c r="R1158">
        <v>25.52</v>
      </c>
      <c r="S1158" s="30">
        <v>45148</v>
      </c>
      <c r="T1158" s="3">
        <v>9.99</v>
      </c>
      <c r="U1158" s="1">
        <v>45152</v>
      </c>
      <c r="V1158">
        <v>11.97</v>
      </c>
    </row>
    <row r="1159" spans="1:22">
      <c r="A1159" s="1">
        <v>45149</v>
      </c>
      <c r="B1159">
        <v>26.86</v>
      </c>
      <c r="C1159" s="1">
        <v>45149</v>
      </c>
      <c r="D1159">
        <v>31.05</v>
      </c>
      <c r="E1159" s="1">
        <v>45149</v>
      </c>
      <c r="F1159">
        <v>74.45</v>
      </c>
      <c r="G1159" s="1">
        <v>45149</v>
      </c>
      <c r="H1159">
        <v>33.61</v>
      </c>
      <c r="I1159" s="1">
        <v>45149</v>
      </c>
      <c r="J1159">
        <v>29.48</v>
      </c>
      <c r="K1159" s="1">
        <v>45149</v>
      </c>
      <c r="L1159">
        <v>18.77</v>
      </c>
      <c r="M1159" s="1">
        <v>45149</v>
      </c>
      <c r="N1159">
        <v>19.600000000000001</v>
      </c>
      <c r="O1159" s="1">
        <v>45149</v>
      </c>
      <c r="P1159">
        <v>15.99</v>
      </c>
      <c r="Q1159" s="1">
        <v>45149</v>
      </c>
      <c r="R1159">
        <v>25.46</v>
      </c>
      <c r="S1159" s="30">
        <v>45149</v>
      </c>
      <c r="T1159" s="3">
        <v>9.9499999999999993</v>
      </c>
      <c r="U1159" s="1">
        <v>45153</v>
      </c>
      <c r="V1159">
        <v>11.88</v>
      </c>
    </row>
    <row r="1160" spans="1:22">
      <c r="A1160" s="1">
        <v>45152</v>
      </c>
      <c r="B1160">
        <v>26.82</v>
      </c>
      <c r="C1160" s="1">
        <v>45152</v>
      </c>
      <c r="D1160">
        <v>30.88</v>
      </c>
      <c r="E1160" s="1">
        <v>45152</v>
      </c>
      <c r="F1160">
        <v>75</v>
      </c>
      <c r="G1160" s="1">
        <v>45152</v>
      </c>
      <c r="H1160">
        <v>33.51</v>
      </c>
      <c r="I1160" s="1">
        <v>45152</v>
      </c>
      <c r="J1160">
        <v>29.33</v>
      </c>
      <c r="K1160" s="1">
        <v>45152</v>
      </c>
      <c r="L1160">
        <v>18.739999999999998</v>
      </c>
      <c r="M1160" s="1">
        <v>45152</v>
      </c>
      <c r="N1160">
        <v>19.61</v>
      </c>
      <c r="O1160" s="1">
        <v>45152</v>
      </c>
      <c r="P1160">
        <v>15.95</v>
      </c>
      <c r="Q1160" s="1">
        <v>45152</v>
      </c>
      <c r="R1160">
        <v>25.46</v>
      </c>
      <c r="S1160" s="30">
        <v>45152</v>
      </c>
      <c r="T1160" s="3">
        <v>9.93</v>
      </c>
      <c r="U1160" s="1">
        <v>45154</v>
      </c>
      <c r="V1160">
        <v>11.83</v>
      </c>
    </row>
    <row r="1161" spans="1:22">
      <c r="A1161" s="1">
        <v>45153</v>
      </c>
      <c r="B1161">
        <v>26.65</v>
      </c>
      <c r="C1161" s="1">
        <v>45153</v>
      </c>
      <c r="D1161">
        <v>30.26</v>
      </c>
      <c r="E1161" s="1">
        <v>45153</v>
      </c>
      <c r="F1161">
        <v>74.319999999999993</v>
      </c>
      <c r="G1161" s="1">
        <v>45153</v>
      </c>
      <c r="H1161">
        <v>33.17</v>
      </c>
      <c r="I1161" s="1">
        <v>45153</v>
      </c>
      <c r="J1161">
        <v>29.07</v>
      </c>
      <c r="K1161" s="1">
        <v>45153</v>
      </c>
      <c r="L1161">
        <v>18.72</v>
      </c>
      <c r="M1161" s="1">
        <v>45153</v>
      </c>
      <c r="N1161">
        <v>19.5</v>
      </c>
      <c r="O1161" s="1">
        <v>45153</v>
      </c>
      <c r="P1161">
        <v>15.9</v>
      </c>
      <c r="Q1161" s="1">
        <v>45153</v>
      </c>
      <c r="R1161">
        <v>25.4</v>
      </c>
      <c r="S1161" s="30">
        <v>45153</v>
      </c>
      <c r="T1161" s="3">
        <v>9.89</v>
      </c>
      <c r="U1161" s="1">
        <v>45155</v>
      </c>
      <c r="V1161">
        <v>11.85</v>
      </c>
    </row>
    <row r="1162" spans="1:22">
      <c r="A1162" s="1">
        <v>45154</v>
      </c>
      <c r="B1162">
        <v>26.61</v>
      </c>
      <c r="C1162" s="1">
        <v>45154</v>
      </c>
      <c r="D1162">
        <v>30.27</v>
      </c>
      <c r="E1162" s="1">
        <v>45154</v>
      </c>
      <c r="F1162">
        <v>73.94</v>
      </c>
      <c r="G1162" s="1">
        <v>45154</v>
      </c>
      <c r="H1162">
        <v>33.01</v>
      </c>
      <c r="I1162" s="1">
        <v>45154</v>
      </c>
      <c r="J1162">
        <v>28.88</v>
      </c>
      <c r="K1162" s="1">
        <v>45154</v>
      </c>
      <c r="L1162">
        <v>18.649999999999999</v>
      </c>
      <c r="M1162" s="1">
        <v>45154</v>
      </c>
      <c r="N1162">
        <v>19.39</v>
      </c>
      <c r="O1162" s="1">
        <v>45154</v>
      </c>
      <c r="P1162">
        <v>15.76</v>
      </c>
      <c r="Q1162" s="1">
        <v>45154</v>
      </c>
      <c r="R1162">
        <v>25.39</v>
      </c>
      <c r="S1162" s="30">
        <v>45154</v>
      </c>
      <c r="T1162" s="3">
        <v>9.8699999999999992</v>
      </c>
      <c r="U1162" s="1">
        <v>45156</v>
      </c>
      <c r="V1162">
        <v>11.79</v>
      </c>
    </row>
    <row r="1163" spans="1:22">
      <c r="A1163" s="1">
        <v>45155</v>
      </c>
      <c r="B1163">
        <v>26.64</v>
      </c>
      <c r="C1163" s="1">
        <v>45155</v>
      </c>
      <c r="D1163">
        <v>30.14</v>
      </c>
      <c r="E1163" s="1">
        <v>45155</v>
      </c>
      <c r="F1163">
        <v>73.42</v>
      </c>
      <c r="G1163" s="1">
        <v>45155</v>
      </c>
      <c r="H1163">
        <v>32.81</v>
      </c>
      <c r="I1163" s="1">
        <v>45155</v>
      </c>
      <c r="J1163">
        <v>28.97</v>
      </c>
      <c r="K1163" s="1">
        <v>45155</v>
      </c>
      <c r="L1163">
        <v>18.66</v>
      </c>
      <c r="M1163" s="1">
        <v>45155</v>
      </c>
      <c r="N1163">
        <v>19.329999999999998</v>
      </c>
      <c r="O1163" s="1">
        <v>45155</v>
      </c>
      <c r="P1163">
        <v>15.68</v>
      </c>
      <c r="Q1163" s="1">
        <v>45155</v>
      </c>
      <c r="R1163">
        <v>25.39</v>
      </c>
      <c r="S1163" s="30">
        <v>45155</v>
      </c>
      <c r="T1163" s="3">
        <v>9.86</v>
      </c>
      <c r="U1163" s="1">
        <v>45159</v>
      </c>
      <c r="V1163">
        <v>11.79</v>
      </c>
    </row>
    <row r="1164" spans="1:22">
      <c r="A1164" s="1">
        <v>45156</v>
      </c>
      <c r="B1164">
        <v>26.73</v>
      </c>
      <c r="C1164" s="1">
        <v>45156</v>
      </c>
      <c r="D1164">
        <v>30.15</v>
      </c>
      <c r="E1164" s="1">
        <v>45156</v>
      </c>
      <c r="F1164">
        <v>73.459999999999994</v>
      </c>
      <c r="G1164" s="1">
        <v>45156</v>
      </c>
      <c r="H1164">
        <v>32.76</v>
      </c>
      <c r="I1164" s="1">
        <v>45156</v>
      </c>
      <c r="J1164">
        <v>28.82</v>
      </c>
      <c r="K1164" s="1">
        <v>45156</v>
      </c>
      <c r="L1164">
        <v>18.7</v>
      </c>
      <c r="M1164" s="1">
        <v>45156</v>
      </c>
      <c r="N1164">
        <v>19.420000000000002</v>
      </c>
      <c r="O1164" s="1">
        <v>45156</v>
      </c>
      <c r="P1164">
        <v>15.68</v>
      </c>
      <c r="Q1164" s="1">
        <v>45156</v>
      </c>
      <c r="R1164">
        <v>25.42</v>
      </c>
      <c r="S1164" s="30">
        <v>45156</v>
      </c>
      <c r="T1164" s="3">
        <v>9.9</v>
      </c>
      <c r="U1164" s="1">
        <v>45160</v>
      </c>
      <c r="V1164">
        <v>11.85</v>
      </c>
    </row>
    <row r="1165" spans="1:22">
      <c r="A1165" s="1">
        <v>45159</v>
      </c>
      <c r="B1165">
        <v>26.66</v>
      </c>
      <c r="C1165" s="1">
        <v>45159</v>
      </c>
      <c r="D1165">
        <v>30.09</v>
      </c>
      <c r="E1165" s="1">
        <v>45159</v>
      </c>
      <c r="F1165">
        <v>73.98</v>
      </c>
      <c r="G1165" s="1">
        <v>45159</v>
      </c>
      <c r="H1165">
        <v>32.909999999999997</v>
      </c>
      <c r="I1165" s="1">
        <v>45159</v>
      </c>
      <c r="J1165">
        <v>28.84</v>
      </c>
      <c r="K1165" s="1">
        <v>45159</v>
      </c>
      <c r="L1165">
        <v>18.68</v>
      </c>
      <c r="M1165" s="1">
        <v>45159</v>
      </c>
      <c r="N1165">
        <v>19.309999999999999</v>
      </c>
      <c r="O1165" s="1">
        <v>45159</v>
      </c>
      <c r="P1165">
        <v>15.77</v>
      </c>
      <c r="Q1165" s="1">
        <v>45159</v>
      </c>
      <c r="R1165">
        <v>25.42</v>
      </c>
      <c r="S1165" s="30">
        <v>45159</v>
      </c>
      <c r="T1165" s="3">
        <v>9.86</v>
      </c>
      <c r="U1165" s="1">
        <v>45161</v>
      </c>
      <c r="V1165">
        <v>11.97</v>
      </c>
    </row>
    <row r="1166" spans="1:22">
      <c r="A1166" s="1">
        <v>45160</v>
      </c>
      <c r="B1166">
        <v>26.59</v>
      </c>
      <c r="C1166" s="1">
        <v>45160</v>
      </c>
      <c r="D1166">
        <v>29.93</v>
      </c>
      <c r="E1166" s="1">
        <v>45160</v>
      </c>
      <c r="F1166">
        <v>73.81</v>
      </c>
      <c r="G1166" s="1">
        <v>45160</v>
      </c>
      <c r="H1166">
        <v>32.869999999999997</v>
      </c>
      <c r="I1166" s="1">
        <v>45160</v>
      </c>
      <c r="J1166">
        <v>28.81</v>
      </c>
      <c r="K1166" s="1">
        <v>45160</v>
      </c>
      <c r="L1166">
        <v>18.649999999999999</v>
      </c>
      <c r="M1166" s="1">
        <v>45160</v>
      </c>
      <c r="N1166">
        <v>19.36</v>
      </c>
      <c r="O1166" s="1">
        <v>45160</v>
      </c>
      <c r="P1166">
        <v>15.76</v>
      </c>
      <c r="Q1166" s="1">
        <v>45160</v>
      </c>
      <c r="R1166">
        <v>25.38</v>
      </c>
      <c r="S1166" s="30">
        <v>45160</v>
      </c>
      <c r="T1166" s="3">
        <v>9.84</v>
      </c>
      <c r="U1166" s="1">
        <v>45162</v>
      </c>
      <c r="V1166">
        <v>11.97</v>
      </c>
    </row>
    <row r="1167" spans="1:22">
      <c r="A1167" s="1">
        <v>45161</v>
      </c>
      <c r="B1167">
        <v>26.87</v>
      </c>
      <c r="C1167" s="1">
        <v>45161</v>
      </c>
      <c r="D1167">
        <v>30.23</v>
      </c>
      <c r="E1167" s="1">
        <v>45161</v>
      </c>
      <c r="F1167">
        <v>74.489999999999995</v>
      </c>
      <c r="G1167" s="1">
        <v>45161</v>
      </c>
      <c r="H1167">
        <v>33.15</v>
      </c>
      <c r="I1167" s="1">
        <v>45161</v>
      </c>
      <c r="J1167">
        <v>29.22</v>
      </c>
      <c r="K1167" s="1">
        <v>45161</v>
      </c>
      <c r="L1167">
        <v>18.79</v>
      </c>
      <c r="M1167" s="1">
        <v>45161</v>
      </c>
      <c r="N1167">
        <v>19.649999999999999</v>
      </c>
      <c r="O1167" s="1">
        <v>45161</v>
      </c>
      <c r="P1167">
        <v>15.84</v>
      </c>
      <c r="Q1167" s="1">
        <v>45161</v>
      </c>
      <c r="R1167">
        <v>25.47</v>
      </c>
      <c r="S1167" s="30">
        <v>45161</v>
      </c>
      <c r="T1167" s="3">
        <v>9.9600000000000009</v>
      </c>
      <c r="U1167" s="1">
        <v>45163</v>
      </c>
      <c r="V1167">
        <v>11.94</v>
      </c>
    </row>
    <row r="1168" spans="1:22">
      <c r="A1168" s="1">
        <v>45162</v>
      </c>
      <c r="B1168">
        <v>26.81</v>
      </c>
      <c r="C1168" s="1">
        <v>45162</v>
      </c>
      <c r="D1168">
        <v>30.08</v>
      </c>
      <c r="E1168" s="1">
        <v>45162</v>
      </c>
      <c r="F1168">
        <v>73.86</v>
      </c>
      <c r="G1168" s="1">
        <v>45162</v>
      </c>
      <c r="H1168">
        <v>32.83</v>
      </c>
      <c r="I1168" s="1">
        <v>45162</v>
      </c>
      <c r="J1168">
        <v>29.22</v>
      </c>
      <c r="K1168" s="1">
        <v>45162</v>
      </c>
      <c r="L1168">
        <v>18.79</v>
      </c>
      <c r="M1168" s="1">
        <v>45162</v>
      </c>
      <c r="N1168">
        <v>19.57</v>
      </c>
      <c r="O1168" s="1">
        <v>45162</v>
      </c>
      <c r="P1168">
        <v>15.79</v>
      </c>
      <c r="Q1168" s="1">
        <v>45162</v>
      </c>
      <c r="R1168">
        <v>25.44</v>
      </c>
      <c r="S1168" s="30">
        <v>45162</v>
      </c>
      <c r="T1168" s="3">
        <v>9.93</v>
      </c>
      <c r="U1168" s="1">
        <v>45166</v>
      </c>
      <c r="V1168">
        <v>12.04</v>
      </c>
    </row>
    <row r="1169" spans="1:22">
      <c r="A1169" s="1">
        <v>45163</v>
      </c>
      <c r="B1169">
        <v>26.74</v>
      </c>
      <c r="C1169" s="1">
        <v>45163</v>
      </c>
      <c r="D1169">
        <v>29.92</v>
      </c>
      <c r="E1169" s="1">
        <v>45163</v>
      </c>
      <c r="F1169">
        <v>74.41</v>
      </c>
      <c r="G1169" s="1">
        <v>45163</v>
      </c>
      <c r="H1169">
        <v>33.08</v>
      </c>
      <c r="I1169" s="1">
        <v>45163</v>
      </c>
      <c r="J1169">
        <v>29.29</v>
      </c>
      <c r="K1169" s="1">
        <v>45163</v>
      </c>
      <c r="L1169">
        <v>18.72</v>
      </c>
      <c r="M1169" s="1">
        <v>45163</v>
      </c>
      <c r="N1169">
        <v>19.52</v>
      </c>
      <c r="O1169" s="1">
        <v>45163</v>
      </c>
      <c r="P1169">
        <v>15.73</v>
      </c>
      <c r="Q1169" s="1">
        <v>45163</v>
      </c>
      <c r="R1169">
        <v>25.38</v>
      </c>
      <c r="S1169" s="30">
        <v>45163</v>
      </c>
      <c r="T1169" s="3">
        <v>9.92</v>
      </c>
      <c r="U1169" s="1">
        <v>45167</v>
      </c>
      <c r="V1169">
        <v>12.16</v>
      </c>
    </row>
    <row r="1170" spans="1:22">
      <c r="A1170" s="1">
        <v>45166</v>
      </c>
      <c r="B1170">
        <v>26.77</v>
      </c>
      <c r="C1170" s="1">
        <v>45166</v>
      </c>
      <c r="D1170">
        <v>30.193200000000001</v>
      </c>
      <c r="E1170" s="1">
        <v>45166</v>
      </c>
      <c r="F1170">
        <v>74.88</v>
      </c>
      <c r="G1170" s="1">
        <v>45166</v>
      </c>
      <c r="H1170">
        <v>33.409999999999997</v>
      </c>
      <c r="I1170" s="1">
        <v>45166</v>
      </c>
      <c r="J1170">
        <v>29.57</v>
      </c>
      <c r="K1170" s="1">
        <v>45166</v>
      </c>
      <c r="L1170">
        <v>18.75</v>
      </c>
      <c r="M1170" s="1">
        <v>45166</v>
      </c>
      <c r="N1170">
        <v>19.59</v>
      </c>
      <c r="O1170" s="1">
        <v>45166</v>
      </c>
      <c r="P1170">
        <v>15.82</v>
      </c>
      <c r="Q1170" s="1">
        <v>45166</v>
      </c>
      <c r="R1170">
        <v>25.4</v>
      </c>
      <c r="S1170" s="30">
        <v>45166</v>
      </c>
      <c r="T1170" s="3">
        <v>9.94</v>
      </c>
      <c r="U1170" s="1">
        <v>45168</v>
      </c>
      <c r="V1170">
        <v>12.11</v>
      </c>
    </row>
    <row r="1171" spans="1:22">
      <c r="A1171" s="1">
        <v>45167</v>
      </c>
      <c r="B1171">
        <v>26.94</v>
      </c>
      <c r="C1171" s="1">
        <v>45167</v>
      </c>
      <c r="D1171">
        <v>30.62</v>
      </c>
      <c r="E1171" s="1">
        <v>45167</v>
      </c>
      <c r="F1171">
        <v>75.75</v>
      </c>
      <c r="G1171" s="1">
        <v>45167</v>
      </c>
      <c r="H1171">
        <v>33.76</v>
      </c>
      <c r="I1171" s="1">
        <v>45167</v>
      </c>
      <c r="J1171">
        <v>29.84</v>
      </c>
      <c r="K1171" s="1">
        <v>45167</v>
      </c>
      <c r="L1171">
        <v>18.84</v>
      </c>
      <c r="M1171" s="1">
        <v>45167</v>
      </c>
      <c r="N1171">
        <v>19.734999999999999</v>
      </c>
      <c r="O1171" s="1">
        <v>45167</v>
      </c>
      <c r="P1171">
        <v>15.92</v>
      </c>
      <c r="Q1171" s="1">
        <v>45167</v>
      </c>
      <c r="R1171">
        <v>25.47</v>
      </c>
      <c r="S1171" s="30">
        <v>45167</v>
      </c>
      <c r="T1171" s="3">
        <v>10</v>
      </c>
      <c r="U1171" s="1">
        <v>45169</v>
      </c>
      <c r="V1171">
        <v>11.98</v>
      </c>
    </row>
    <row r="1172" spans="1:22">
      <c r="A1172" s="1">
        <v>45168</v>
      </c>
      <c r="B1172">
        <v>26.94</v>
      </c>
      <c r="C1172" s="1">
        <v>45168</v>
      </c>
      <c r="D1172">
        <v>30.72</v>
      </c>
      <c r="E1172" s="1">
        <v>45168</v>
      </c>
      <c r="F1172">
        <v>75.88</v>
      </c>
      <c r="G1172" s="1">
        <v>45168</v>
      </c>
      <c r="H1172">
        <v>33.65</v>
      </c>
      <c r="I1172" s="1">
        <v>45168</v>
      </c>
      <c r="J1172">
        <v>29.66</v>
      </c>
      <c r="K1172" s="1">
        <v>45168</v>
      </c>
      <c r="L1172">
        <v>18.850000000000001</v>
      </c>
      <c r="M1172" s="1">
        <v>45168</v>
      </c>
      <c r="N1172">
        <v>19.72</v>
      </c>
      <c r="O1172" s="1">
        <v>45168</v>
      </c>
      <c r="P1172">
        <v>15.91</v>
      </c>
      <c r="Q1172" s="1">
        <v>45168</v>
      </c>
      <c r="R1172">
        <v>25.48</v>
      </c>
      <c r="S1172" s="30">
        <v>45168</v>
      </c>
      <c r="T1172" s="3">
        <v>10.01</v>
      </c>
      <c r="U1172" s="1">
        <v>45170</v>
      </c>
      <c r="V1172">
        <v>12.15</v>
      </c>
    </row>
    <row r="1173" spans="1:22">
      <c r="A1173" s="1">
        <v>45169</v>
      </c>
      <c r="B1173">
        <v>27.02</v>
      </c>
      <c r="C1173" s="1">
        <v>45169</v>
      </c>
      <c r="D1173">
        <v>30.69</v>
      </c>
      <c r="E1173" s="1">
        <v>45169</v>
      </c>
      <c r="F1173">
        <v>75.64</v>
      </c>
      <c r="G1173" s="1">
        <v>45169</v>
      </c>
      <c r="H1173">
        <v>33.46</v>
      </c>
      <c r="I1173" s="1">
        <v>45169</v>
      </c>
      <c r="J1173">
        <v>29.2</v>
      </c>
      <c r="K1173" s="1">
        <v>45169</v>
      </c>
      <c r="L1173">
        <v>18.88</v>
      </c>
      <c r="M1173" s="1">
        <v>45169</v>
      </c>
      <c r="N1173">
        <v>19.78</v>
      </c>
      <c r="O1173" s="1">
        <v>45169</v>
      </c>
      <c r="P1173">
        <v>16</v>
      </c>
      <c r="Q1173" s="1">
        <v>45169</v>
      </c>
      <c r="R1173">
        <v>25.52</v>
      </c>
      <c r="S1173" s="30">
        <v>45169</v>
      </c>
      <c r="T1173" s="3">
        <v>10.02</v>
      </c>
      <c r="U1173" s="1">
        <v>45174</v>
      </c>
      <c r="V1173">
        <v>12.14</v>
      </c>
    </row>
    <row r="1174" spans="1:22">
      <c r="A1174" s="1">
        <v>45170</v>
      </c>
      <c r="B1174">
        <v>27.05</v>
      </c>
      <c r="C1174" s="1">
        <v>45170</v>
      </c>
      <c r="D1174">
        <v>31.071100000000001</v>
      </c>
      <c r="E1174" s="1">
        <v>45170</v>
      </c>
      <c r="F1174">
        <v>76.290000000000006</v>
      </c>
      <c r="G1174" s="1">
        <v>45170</v>
      </c>
      <c r="H1174">
        <v>33.69</v>
      </c>
      <c r="I1174" s="1">
        <v>45170</v>
      </c>
      <c r="J1174">
        <v>29.82</v>
      </c>
      <c r="K1174" s="1">
        <v>45170</v>
      </c>
      <c r="L1174">
        <v>18.91</v>
      </c>
      <c r="M1174" s="1">
        <v>45170</v>
      </c>
      <c r="N1174">
        <v>19.600000000000001</v>
      </c>
      <c r="O1174" s="1">
        <v>45170</v>
      </c>
      <c r="P1174">
        <v>16.03</v>
      </c>
      <c r="Q1174" s="1">
        <v>45170</v>
      </c>
      <c r="R1174">
        <v>25.55</v>
      </c>
      <c r="S1174" s="30">
        <v>45170</v>
      </c>
      <c r="T1174" s="3">
        <v>10.02</v>
      </c>
      <c r="U1174" s="1">
        <v>45175</v>
      </c>
      <c r="V1174">
        <v>12.07</v>
      </c>
    </row>
    <row r="1175" spans="1:22">
      <c r="A1175" s="1">
        <v>45174</v>
      </c>
      <c r="B1175">
        <v>26.79</v>
      </c>
      <c r="C1175" s="1">
        <v>45174</v>
      </c>
      <c r="D1175">
        <v>30.86</v>
      </c>
      <c r="E1175" s="1">
        <v>45174</v>
      </c>
      <c r="F1175">
        <v>76.180000000000007</v>
      </c>
      <c r="G1175" s="1">
        <v>45174</v>
      </c>
      <c r="H1175">
        <v>33.53</v>
      </c>
      <c r="I1175" s="1">
        <v>45174</v>
      </c>
      <c r="J1175">
        <v>29.65</v>
      </c>
      <c r="K1175" s="1">
        <v>45174</v>
      </c>
      <c r="L1175">
        <v>18.75</v>
      </c>
      <c r="M1175" s="1">
        <v>45174</v>
      </c>
      <c r="N1175">
        <v>19.48</v>
      </c>
      <c r="O1175" s="1">
        <v>45174</v>
      </c>
      <c r="P1175">
        <v>15.94</v>
      </c>
      <c r="Q1175" s="1">
        <v>45174</v>
      </c>
      <c r="R1175">
        <v>25.5</v>
      </c>
      <c r="S1175" s="30">
        <v>45174</v>
      </c>
      <c r="T1175" s="3">
        <v>9.93</v>
      </c>
      <c r="U1175" s="1">
        <v>45176</v>
      </c>
      <c r="V1175">
        <v>12</v>
      </c>
    </row>
    <row r="1176" spans="1:22">
      <c r="A1176" s="1">
        <v>45175</v>
      </c>
      <c r="B1176">
        <v>26.82</v>
      </c>
      <c r="C1176" s="1">
        <v>45175</v>
      </c>
      <c r="D1176">
        <v>30.56</v>
      </c>
      <c r="E1176" s="1">
        <v>45175</v>
      </c>
      <c r="F1176">
        <v>75.63</v>
      </c>
      <c r="G1176" s="1">
        <v>45175</v>
      </c>
      <c r="H1176">
        <v>33.44</v>
      </c>
      <c r="I1176" s="1">
        <v>45175</v>
      </c>
      <c r="J1176">
        <v>29.49</v>
      </c>
      <c r="K1176" s="1">
        <v>45175</v>
      </c>
      <c r="L1176">
        <v>18.73</v>
      </c>
      <c r="M1176" s="1">
        <v>45175</v>
      </c>
      <c r="N1176">
        <v>19.45</v>
      </c>
      <c r="O1176" s="1">
        <v>45175</v>
      </c>
      <c r="P1176">
        <v>15.85</v>
      </c>
      <c r="Q1176" s="1">
        <v>45175</v>
      </c>
      <c r="R1176">
        <v>25.45</v>
      </c>
      <c r="S1176" s="30">
        <v>45175</v>
      </c>
      <c r="T1176" s="3">
        <v>9.93</v>
      </c>
      <c r="U1176" s="1">
        <v>45177</v>
      </c>
      <c r="V1176">
        <v>11.97</v>
      </c>
    </row>
    <row r="1177" spans="1:22">
      <c r="A1177" s="1">
        <v>45176</v>
      </c>
      <c r="B1177">
        <v>26.89</v>
      </c>
      <c r="C1177" s="1">
        <v>45176</v>
      </c>
      <c r="D1177">
        <v>30.45</v>
      </c>
      <c r="E1177" s="1">
        <v>45176</v>
      </c>
      <c r="F1177">
        <v>75.7</v>
      </c>
      <c r="G1177" s="1">
        <v>45176</v>
      </c>
      <c r="H1177">
        <v>33.4</v>
      </c>
      <c r="I1177" s="1">
        <v>45176</v>
      </c>
      <c r="J1177">
        <v>29.19</v>
      </c>
      <c r="K1177" s="1">
        <v>45176</v>
      </c>
      <c r="L1177">
        <v>18.75</v>
      </c>
      <c r="M1177" s="1">
        <v>45176</v>
      </c>
      <c r="N1177">
        <v>19.53</v>
      </c>
      <c r="O1177" s="1">
        <v>45176</v>
      </c>
      <c r="P1177">
        <v>15.9</v>
      </c>
      <c r="Q1177" s="1">
        <v>45176</v>
      </c>
      <c r="R1177">
        <v>25.51</v>
      </c>
      <c r="S1177" s="30">
        <v>45176</v>
      </c>
      <c r="T1177" s="3">
        <v>9.9600000000000009</v>
      </c>
      <c r="U1177" s="1">
        <v>45180</v>
      </c>
      <c r="V1177">
        <v>12.01</v>
      </c>
    </row>
    <row r="1178" spans="1:22">
      <c r="A1178" s="1">
        <v>45177</v>
      </c>
      <c r="B1178">
        <v>26.87</v>
      </c>
      <c r="C1178" s="1">
        <v>45177</v>
      </c>
      <c r="D1178">
        <v>30.36</v>
      </c>
      <c r="E1178" s="1">
        <v>45177</v>
      </c>
      <c r="F1178">
        <v>75.569999999999993</v>
      </c>
      <c r="G1178" s="1">
        <v>45177</v>
      </c>
      <c r="H1178">
        <v>33.270000000000003</v>
      </c>
      <c r="I1178" s="1">
        <v>45177</v>
      </c>
      <c r="J1178">
        <v>29.15</v>
      </c>
      <c r="K1178" s="1">
        <v>45177</v>
      </c>
      <c r="L1178">
        <v>18.78</v>
      </c>
      <c r="M1178" s="1">
        <v>45177</v>
      </c>
      <c r="N1178">
        <v>19.559999999999999</v>
      </c>
      <c r="O1178" s="1">
        <v>45177</v>
      </c>
      <c r="P1178">
        <v>15.94</v>
      </c>
      <c r="Q1178" s="1">
        <v>45177</v>
      </c>
      <c r="R1178">
        <v>25.48</v>
      </c>
      <c r="S1178" s="30">
        <v>45177</v>
      </c>
      <c r="T1178" s="3">
        <v>9.9499999999999993</v>
      </c>
      <c r="U1178" s="1">
        <v>45181</v>
      </c>
      <c r="V1178">
        <v>11.95</v>
      </c>
    </row>
    <row r="1179" spans="1:22">
      <c r="A1179" s="1">
        <v>45180</v>
      </c>
      <c r="B1179">
        <v>26.82</v>
      </c>
      <c r="C1179" s="1">
        <v>45180</v>
      </c>
      <c r="D1179">
        <v>30.54</v>
      </c>
      <c r="E1179" s="1">
        <v>45180</v>
      </c>
      <c r="F1179">
        <v>75.7</v>
      </c>
      <c r="G1179" s="1">
        <v>45180</v>
      </c>
      <c r="H1179">
        <v>33.43</v>
      </c>
      <c r="I1179" s="1">
        <v>45180</v>
      </c>
      <c r="J1179">
        <v>29.44</v>
      </c>
      <c r="K1179" s="1">
        <v>45180</v>
      </c>
      <c r="L1179">
        <v>18.73</v>
      </c>
      <c r="M1179" s="1">
        <v>45180</v>
      </c>
      <c r="N1179">
        <v>19.510000000000002</v>
      </c>
      <c r="O1179" s="1">
        <v>45180</v>
      </c>
      <c r="P1179">
        <v>15.93</v>
      </c>
      <c r="Q1179" s="1">
        <v>45180</v>
      </c>
      <c r="R1179">
        <v>25.49</v>
      </c>
      <c r="S1179" s="30">
        <v>45180</v>
      </c>
      <c r="T1179" s="3">
        <v>9.93</v>
      </c>
      <c r="U1179" s="1">
        <v>45182</v>
      </c>
      <c r="V1179">
        <v>11.95</v>
      </c>
    </row>
    <row r="1180" spans="1:22">
      <c r="A1180" s="1">
        <v>45181</v>
      </c>
      <c r="B1180">
        <v>26.83</v>
      </c>
      <c r="C1180" s="1">
        <v>45181</v>
      </c>
      <c r="D1180">
        <v>30.6</v>
      </c>
      <c r="E1180" s="1">
        <v>45181</v>
      </c>
      <c r="F1180">
        <v>75.150000000000006</v>
      </c>
      <c r="G1180" s="1">
        <v>45181</v>
      </c>
      <c r="H1180">
        <v>33.26</v>
      </c>
      <c r="I1180" s="1">
        <v>45181</v>
      </c>
      <c r="J1180">
        <v>29.33</v>
      </c>
      <c r="K1180" s="1">
        <v>45181</v>
      </c>
      <c r="L1180">
        <v>18.739999999999998</v>
      </c>
      <c r="M1180" s="1">
        <v>45181</v>
      </c>
      <c r="N1180">
        <v>19.5</v>
      </c>
      <c r="O1180" s="1">
        <v>45181</v>
      </c>
      <c r="P1180">
        <v>15.91</v>
      </c>
      <c r="Q1180" s="1">
        <v>45181</v>
      </c>
      <c r="R1180">
        <v>25.5</v>
      </c>
      <c r="S1180" s="30">
        <v>45181</v>
      </c>
      <c r="T1180" s="3">
        <v>9.94</v>
      </c>
      <c r="U1180" s="1">
        <v>45183</v>
      </c>
      <c r="V1180">
        <v>11.98</v>
      </c>
    </row>
    <row r="1181" spans="1:22">
      <c r="A1181" s="1">
        <v>45182</v>
      </c>
      <c r="B1181">
        <v>26.78</v>
      </c>
      <c r="C1181" s="1">
        <v>45182</v>
      </c>
      <c r="D1181">
        <v>30.73</v>
      </c>
      <c r="E1181" s="1">
        <v>45182</v>
      </c>
      <c r="F1181">
        <v>75.25</v>
      </c>
      <c r="G1181" s="1">
        <v>45182</v>
      </c>
      <c r="H1181">
        <v>33.14</v>
      </c>
      <c r="I1181" s="1">
        <v>45182</v>
      </c>
      <c r="J1181">
        <v>29.26</v>
      </c>
      <c r="K1181" s="1">
        <v>45182</v>
      </c>
      <c r="L1181">
        <v>18.77</v>
      </c>
      <c r="M1181" s="1">
        <v>45182</v>
      </c>
      <c r="N1181">
        <v>19.54</v>
      </c>
      <c r="O1181" s="1">
        <v>45182</v>
      </c>
      <c r="P1181">
        <v>16.03</v>
      </c>
      <c r="Q1181" s="1">
        <v>45182</v>
      </c>
      <c r="R1181">
        <v>25.51</v>
      </c>
      <c r="S1181" s="30">
        <v>45182</v>
      </c>
      <c r="T1181" s="3">
        <v>9.94</v>
      </c>
      <c r="U1181" s="1">
        <v>45184</v>
      </c>
      <c r="V1181">
        <v>11.94</v>
      </c>
    </row>
    <row r="1182" spans="1:22">
      <c r="A1182" s="1">
        <v>45183</v>
      </c>
      <c r="B1182">
        <v>26.83</v>
      </c>
      <c r="C1182" s="1">
        <v>45183</v>
      </c>
      <c r="D1182">
        <v>31.2</v>
      </c>
      <c r="E1182" s="1">
        <v>45183</v>
      </c>
      <c r="F1182">
        <v>75.680000000000007</v>
      </c>
      <c r="G1182" s="1">
        <v>45183</v>
      </c>
      <c r="H1182">
        <v>33.479999999999997</v>
      </c>
      <c r="I1182" s="1">
        <v>45183</v>
      </c>
      <c r="J1182">
        <v>29.37</v>
      </c>
      <c r="K1182" s="1">
        <v>45183</v>
      </c>
      <c r="L1182">
        <v>18.77</v>
      </c>
      <c r="M1182" s="1">
        <v>45183</v>
      </c>
      <c r="N1182">
        <v>19.52</v>
      </c>
      <c r="O1182" s="1">
        <v>45183</v>
      </c>
      <c r="P1182">
        <v>16.03</v>
      </c>
      <c r="Q1182" s="1">
        <v>45183</v>
      </c>
      <c r="R1182">
        <v>25.53</v>
      </c>
      <c r="S1182" s="30">
        <v>45183</v>
      </c>
      <c r="T1182" s="3">
        <v>9.94</v>
      </c>
      <c r="U1182" s="1">
        <v>45187</v>
      </c>
      <c r="V1182">
        <v>11.88</v>
      </c>
    </row>
    <row r="1183" spans="1:22">
      <c r="A1183" s="1">
        <v>45184</v>
      </c>
      <c r="B1183">
        <v>26.72</v>
      </c>
      <c r="C1183" s="1">
        <v>45184</v>
      </c>
      <c r="D1183">
        <v>31.290600000000001</v>
      </c>
      <c r="E1183" s="1">
        <v>45184</v>
      </c>
      <c r="F1183">
        <v>74.790000000000006</v>
      </c>
      <c r="G1183" s="1">
        <v>45184</v>
      </c>
      <c r="H1183">
        <v>33.380000000000003</v>
      </c>
      <c r="I1183" s="1">
        <v>45184</v>
      </c>
      <c r="J1183">
        <v>29.3</v>
      </c>
      <c r="K1183" s="1">
        <v>45184</v>
      </c>
      <c r="L1183">
        <v>18.72</v>
      </c>
      <c r="M1183" s="1">
        <v>45184</v>
      </c>
      <c r="N1183">
        <v>19.48</v>
      </c>
      <c r="O1183" s="1">
        <v>45184</v>
      </c>
      <c r="P1183">
        <v>15.99</v>
      </c>
      <c r="Q1183" s="1">
        <v>45184</v>
      </c>
      <c r="R1183">
        <v>25.48</v>
      </c>
      <c r="S1183" s="30">
        <v>45184</v>
      </c>
      <c r="T1183" s="3">
        <v>9.91</v>
      </c>
      <c r="U1183" s="1">
        <v>45188</v>
      </c>
      <c r="V1183">
        <v>11.79</v>
      </c>
    </row>
    <row r="1184" spans="1:22">
      <c r="A1184" s="1">
        <v>45187</v>
      </c>
      <c r="B1184">
        <v>26.73</v>
      </c>
      <c r="C1184" s="1">
        <v>45187</v>
      </c>
      <c r="D1184">
        <v>31.06</v>
      </c>
      <c r="E1184" s="1">
        <v>45187</v>
      </c>
      <c r="F1184">
        <v>74.67</v>
      </c>
      <c r="G1184" s="1">
        <v>45187</v>
      </c>
      <c r="H1184">
        <v>33.18</v>
      </c>
      <c r="I1184" s="1">
        <v>45187</v>
      </c>
      <c r="J1184">
        <v>29.16</v>
      </c>
      <c r="K1184" s="1">
        <v>45187</v>
      </c>
      <c r="L1184">
        <v>18.72</v>
      </c>
      <c r="M1184" s="1">
        <v>45187</v>
      </c>
      <c r="N1184">
        <v>19.510000000000002</v>
      </c>
      <c r="O1184" s="1">
        <v>45187</v>
      </c>
      <c r="P1184">
        <v>15.92</v>
      </c>
      <c r="Q1184" s="1">
        <v>45187</v>
      </c>
      <c r="R1184">
        <v>25.46</v>
      </c>
      <c r="S1184" s="30">
        <v>45187</v>
      </c>
      <c r="T1184" s="3">
        <v>9.9</v>
      </c>
      <c r="U1184" s="1">
        <v>45189</v>
      </c>
      <c r="V1184">
        <v>11.73</v>
      </c>
    </row>
    <row r="1185" spans="1:22">
      <c r="A1185" s="1">
        <v>45188</v>
      </c>
      <c r="B1185">
        <v>26.53</v>
      </c>
      <c r="C1185" s="1">
        <v>45188</v>
      </c>
      <c r="D1185">
        <v>30.66</v>
      </c>
      <c r="E1185" s="1">
        <v>45188</v>
      </c>
      <c r="F1185">
        <v>74.22</v>
      </c>
      <c r="G1185" s="1">
        <v>45188</v>
      </c>
      <c r="H1185">
        <v>33.115000000000002</v>
      </c>
      <c r="I1185" s="1">
        <v>45188</v>
      </c>
      <c r="J1185">
        <v>28.88</v>
      </c>
      <c r="K1185" s="1">
        <v>45188</v>
      </c>
      <c r="L1185">
        <v>18.59</v>
      </c>
      <c r="M1185" s="1">
        <v>45188</v>
      </c>
      <c r="N1185">
        <v>19.45</v>
      </c>
      <c r="O1185" s="1">
        <v>45188</v>
      </c>
      <c r="P1185">
        <v>15.73</v>
      </c>
      <c r="Q1185" s="1">
        <v>45188</v>
      </c>
      <c r="R1185">
        <v>25.37</v>
      </c>
      <c r="S1185" s="30">
        <v>45188</v>
      </c>
      <c r="T1185" s="3">
        <v>9.84</v>
      </c>
      <c r="U1185" s="1">
        <v>45190</v>
      </c>
      <c r="V1185">
        <v>11.55</v>
      </c>
    </row>
    <row r="1186" spans="1:22">
      <c r="A1186" s="1">
        <v>45189</v>
      </c>
      <c r="B1186">
        <v>26.48</v>
      </c>
      <c r="C1186" s="1">
        <v>45189</v>
      </c>
      <c r="D1186">
        <v>30.67</v>
      </c>
      <c r="E1186" s="1">
        <v>45189</v>
      </c>
      <c r="F1186">
        <v>73.7</v>
      </c>
      <c r="G1186" s="1">
        <v>45189</v>
      </c>
      <c r="H1186">
        <v>33.1</v>
      </c>
      <c r="I1186" s="1">
        <v>45189</v>
      </c>
      <c r="J1186">
        <v>28.92</v>
      </c>
      <c r="K1186" s="1">
        <v>45189</v>
      </c>
      <c r="L1186">
        <v>18.559999999999999</v>
      </c>
      <c r="M1186" s="1">
        <v>45189</v>
      </c>
      <c r="N1186">
        <v>19.510000000000002</v>
      </c>
      <c r="O1186" s="1">
        <v>45189</v>
      </c>
      <c r="P1186">
        <v>15.76</v>
      </c>
      <c r="Q1186" s="1">
        <v>45189</v>
      </c>
      <c r="R1186">
        <v>25.37</v>
      </c>
      <c r="S1186" s="30">
        <v>45189</v>
      </c>
      <c r="T1186" s="3">
        <v>9.83</v>
      </c>
      <c r="U1186" s="1">
        <v>45191</v>
      </c>
      <c r="V1186">
        <v>11.67</v>
      </c>
    </row>
    <row r="1187" spans="1:22">
      <c r="A1187" s="1">
        <v>45190</v>
      </c>
      <c r="B1187">
        <v>26.37</v>
      </c>
      <c r="C1187" s="1">
        <v>45190</v>
      </c>
      <c r="D1187">
        <v>29.99</v>
      </c>
      <c r="E1187" s="1">
        <v>45190</v>
      </c>
      <c r="F1187">
        <v>72.569999999999993</v>
      </c>
      <c r="G1187" s="1">
        <v>45190</v>
      </c>
      <c r="H1187">
        <v>32.61</v>
      </c>
      <c r="I1187" s="1">
        <v>45190</v>
      </c>
      <c r="J1187">
        <v>28.37</v>
      </c>
      <c r="K1187" s="1">
        <v>45190</v>
      </c>
      <c r="L1187">
        <v>18.510000000000002</v>
      </c>
      <c r="M1187" s="1">
        <v>45190</v>
      </c>
      <c r="N1187">
        <v>19.27</v>
      </c>
      <c r="O1187" s="1">
        <v>45190</v>
      </c>
      <c r="P1187">
        <v>15.66</v>
      </c>
      <c r="Q1187" s="1">
        <v>45190</v>
      </c>
      <c r="R1187">
        <v>25.35</v>
      </c>
      <c r="S1187" s="30">
        <v>45190</v>
      </c>
      <c r="T1187" s="3">
        <v>9.7799999999999994</v>
      </c>
      <c r="U1187" s="1">
        <v>45194</v>
      </c>
      <c r="V1187">
        <v>11.61</v>
      </c>
    </row>
    <row r="1188" spans="1:22">
      <c r="A1188" s="1">
        <v>45191</v>
      </c>
      <c r="B1188">
        <v>26.45</v>
      </c>
      <c r="C1188" s="1">
        <v>45191</v>
      </c>
      <c r="D1188">
        <v>29.97</v>
      </c>
      <c r="E1188" s="1">
        <v>45191</v>
      </c>
      <c r="F1188">
        <v>72.36</v>
      </c>
      <c r="G1188" s="1">
        <v>45191</v>
      </c>
      <c r="H1188">
        <v>32.64</v>
      </c>
      <c r="I1188" s="1">
        <v>45191</v>
      </c>
      <c r="J1188">
        <v>28.7</v>
      </c>
      <c r="K1188" s="1">
        <v>45191</v>
      </c>
      <c r="L1188">
        <v>18.54</v>
      </c>
      <c r="M1188" s="1">
        <v>45191</v>
      </c>
      <c r="N1188">
        <v>19.39</v>
      </c>
      <c r="O1188" s="1">
        <v>45191</v>
      </c>
      <c r="P1188">
        <v>15.68</v>
      </c>
      <c r="Q1188" s="1">
        <v>45191</v>
      </c>
      <c r="R1188">
        <v>25.38</v>
      </c>
      <c r="S1188" s="30">
        <v>45191</v>
      </c>
      <c r="T1188" s="3">
        <v>9.8000000000000007</v>
      </c>
      <c r="U1188" s="1">
        <v>45195</v>
      </c>
      <c r="V1188">
        <v>11.49</v>
      </c>
    </row>
    <row r="1189" spans="1:22">
      <c r="A1189" s="1">
        <v>45194</v>
      </c>
      <c r="B1189">
        <v>26.22</v>
      </c>
      <c r="C1189" s="1">
        <v>45194</v>
      </c>
      <c r="D1189">
        <v>30.02</v>
      </c>
      <c r="E1189" s="1">
        <v>45194</v>
      </c>
      <c r="F1189">
        <v>72.56</v>
      </c>
      <c r="G1189" s="1">
        <v>45194</v>
      </c>
      <c r="H1189">
        <v>32.42</v>
      </c>
      <c r="I1189" s="1">
        <v>45194</v>
      </c>
      <c r="J1189">
        <v>28.54</v>
      </c>
      <c r="K1189" s="1">
        <v>45194</v>
      </c>
      <c r="L1189">
        <v>18.41</v>
      </c>
      <c r="M1189" s="1">
        <v>45194</v>
      </c>
      <c r="N1189">
        <v>19.14</v>
      </c>
      <c r="O1189" s="1">
        <v>45194</v>
      </c>
      <c r="P1189">
        <v>15.6</v>
      </c>
      <c r="Q1189" s="1">
        <v>45194</v>
      </c>
      <c r="R1189">
        <v>25.28</v>
      </c>
      <c r="S1189" s="30">
        <v>45194</v>
      </c>
      <c r="T1189" s="3">
        <v>9.73</v>
      </c>
      <c r="U1189" s="1">
        <v>45196</v>
      </c>
      <c r="V1189">
        <v>11.52</v>
      </c>
    </row>
    <row r="1190" spans="1:22">
      <c r="A1190" s="1">
        <v>45195</v>
      </c>
      <c r="B1190">
        <v>26.19</v>
      </c>
      <c r="C1190" s="1">
        <v>45195</v>
      </c>
      <c r="D1190">
        <v>29.68</v>
      </c>
      <c r="E1190" s="1">
        <v>45195</v>
      </c>
      <c r="F1190">
        <v>71.77</v>
      </c>
      <c r="G1190" s="1">
        <v>45195</v>
      </c>
      <c r="H1190">
        <v>32.159999999999997</v>
      </c>
      <c r="I1190" s="1">
        <v>45195</v>
      </c>
      <c r="J1190">
        <v>28.23</v>
      </c>
      <c r="K1190" s="1">
        <v>45195</v>
      </c>
      <c r="L1190">
        <v>18.38</v>
      </c>
      <c r="M1190" s="1">
        <v>45195</v>
      </c>
      <c r="N1190">
        <v>19.07</v>
      </c>
      <c r="O1190" s="1">
        <v>45195</v>
      </c>
      <c r="P1190">
        <v>15.61</v>
      </c>
      <c r="Q1190" s="1">
        <v>45195</v>
      </c>
      <c r="R1190">
        <v>25.3</v>
      </c>
      <c r="S1190" s="30">
        <v>45195</v>
      </c>
      <c r="T1190" s="3">
        <v>9.73</v>
      </c>
      <c r="U1190" s="1">
        <v>45197</v>
      </c>
      <c r="V1190">
        <v>11.52</v>
      </c>
    </row>
    <row r="1191" spans="1:22">
      <c r="A1191" s="1">
        <v>45196</v>
      </c>
      <c r="B1191">
        <v>26.11</v>
      </c>
      <c r="C1191" s="1">
        <v>45196</v>
      </c>
      <c r="D1191">
        <v>29.493500000000001</v>
      </c>
      <c r="E1191" s="1">
        <v>45196</v>
      </c>
      <c r="F1191">
        <v>71.7</v>
      </c>
      <c r="G1191" s="1">
        <v>45196</v>
      </c>
      <c r="H1191">
        <v>32.08</v>
      </c>
      <c r="I1191" s="1">
        <v>45196</v>
      </c>
      <c r="J1191">
        <v>28.24</v>
      </c>
      <c r="K1191" s="1">
        <v>45196</v>
      </c>
      <c r="L1191">
        <v>18.350000000000001</v>
      </c>
      <c r="M1191" s="1">
        <v>45196</v>
      </c>
      <c r="N1191">
        <v>18.989999999999998</v>
      </c>
      <c r="O1191" s="1">
        <v>45196</v>
      </c>
      <c r="P1191">
        <v>15.51</v>
      </c>
      <c r="Q1191" s="1">
        <v>45196</v>
      </c>
      <c r="R1191">
        <v>25.28</v>
      </c>
      <c r="S1191" s="30">
        <v>45196</v>
      </c>
      <c r="T1191" s="3">
        <v>9.69</v>
      </c>
      <c r="U1191" s="1">
        <v>45198</v>
      </c>
      <c r="V1191">
        <v>11.63</v>
      </c>
    </row>
    <row r="1192" spans="1:22">
      <c r="A1192" s="1">
        <v>45197</v>
      </c>
      <c r="B1192">
        <v>26.16</v>
      </c>
      <c r="C1192" s="1">
        <v>45197</v>
      </c>
      <c r="D1192">
        <v>29.76</v>
      </c>
      <c r="E1192" s="1">
        <v>45197</v>
      </c>
      <c r="F1192">
        <v>72.040000000000006</v>
      </c>
      <c r="G1192" s="1">
        <v>45197</v>
      </c>
      <c r="H1192">
        <v>32.26</v>
      </c>
      <c r="I1192" s="1">
        <v>45197</v>
      </c>
      <c r="J1192">
        <v>28.32</v>
      </c>
      <c r="K1192" s="1">
        <v>45197</v>
      </c>
      <c r="L1192">
        <v>18.399999999999999</v>
      </c>
      <c r="M1192" s="1">
        <v>45197</v>
      </c>
      <c r="N1192">
        <v>19.03</v>
      </c>
      <c r="O1192" s="1">
        <v>45197</v>
      </c>
      <c r="P1192">
        <v>15.58</v>
      </c>
      <c r="Q1192" s="1">
        <v>45197</v>
      </c>
      <c r="R1192">
        <v>25.3</v>
      </c>
      <c r="S1192" s="30">
        <v>45197</v>
      </c>
      <c r="T1192" s="3">
        <v>9.6999999999999993</v>
      </c>
      <c r="U1192" s="1">
        <v>45201</v>
      </c>
      <c r="V1192">
        <v>11.68</v>
      </c>
    </row>
    <row r="1193" spans="1:22">
      <c r="A1193" s="1">
        <v>45198</v>
      </c>
      <c r="B1193">
        <v>26.27</v>
      </c>
      <c r="C1193" s="1">
        <v>45198</v>
      </c>
      <c r="D1193">
        <v>29.7</v>
      </c>
      <c r="E1193" s="1">
        <v>45198</v>
      </c>
      <c r="F1193">
        <v>72.37</v>
      </c>
      <c r="G1193" s="1">
        <v>45198</v>
      </c>
      <c r="H1193">
        <v>32.44</v>
      </c>
      <c r="I1193" s="1">
        <v>45198</v>
      </c>
      <c r="J1193">
        <v>28.48</v>
      </c>
      <c r="K1193" s="1">
        <v>45198</v>
      </c>
      <c r="L1193">
        <v>18.420000000000002</v>
      </c>
      <c r="M1193" s="1">
        <v>45198</v>
      </c>
      <c r="N1193">
        <v>18.97</v>
      </c>
      <c r="O1193" s="1">
        <v>45198</v>
      </c>
      <c r="P1193">
        <v>15.67</v>
      </c>
      <c r="Q1193" s="1">
        <v>45198</v>
      </c>
      <c r="R1193">
        <v>25.35</v>
      </c>
      <c r="S1193" s="30">
        <v>45198</v>
      </c>
      <c r="T1193" s="3">
        <v>9.7100000000000009</v>
      </c>
      <c r="U1193" s="1">
        <v>45202</v>
      </c>
      <c r="V1193">
        <v>11.55</v>
      </c>
    </row>
    <row r="1194" spans="1:22">
      <c r="A1194" s="1">
        <v>45201</v>
      </c>
      <c r="B1194">
        <v>26.23</v>
      </c>
      <c r="C1194" s="1">
        <v>45201</v>
      </c>
      <c r="D1194">
        <v>29.17</v>
      </c>
      <c r="E1194" s="1">
        <v>45201</v>
      </c>
      <c r="F1194">
        <v>72.83</v>
      </c>
      <c r="G1194" s="1">
        <v>45201</v>
      </c>
      <c r="H1194">
        <v>32.119999999999997</v>
      </c>
      <c r="I1194" s="1">
        <v>45201</v>
      </c>
      <c r="J1194">
        <v>28.55</v>
      </c>
      <c r="K1194" s="1">
        <v>45201</v>
      </c>
      <c r="L1194">
        <v>18.39</v>
      </c>
      <c r="M1194" s="1">
        <v>45201</v>
      </c>
      <c r="N1194">
        <v>18.8</v>
      </c>
      <c r="O1194" s="1">
        <v>45201</v>
      </c>
      <c r="P1194">
        <v>15.63</v>
      </c>
      <c r="Q1194" s="1">
        <v>45201</v>
      </c>
      <c r="R1194">
        <v>25.33</v>
      </c>
      <c r="S1194" s="30">
        <v>45201</v>
      </c>
      <c r="T1194" s="3">
        <v>9.7100000000000009</v>
      </c>
      <c r="U1194" s="1">
        <v>45203</v>
      </c>
      <c r="V1194">
        <v>11.59</v>
      </c>
    </row>
    <row r="1195" spans="1:22">
      <c r="A1195" s="1">
        <v>45202</v>
      </c>
      <c r="B1195">
        <v>25.84</v>
      </c>
      <c r="C1195" s="1">
        <v>45202</v>
      </c>
      <c r="D1195">
        <v>28.91</v>
      </c>
      <c r="E1195" s="1">
        <v>45202</v>
      </c>
      <c r="F1195">
        <v>72.040000000000006</v>
      </c>
      <c r="G1195" s="1">
        <v>45202</v>
      </c>
      <c r="H1195">
        <v>31.81</v>
      </c>
      <c r="I1195" s="1">
        <v>45202</v>
      </c>
      <c r="J1195">
        <v>28.25</v>
      </c>
      <c r="K1195" s="1">
        <v>45202</v>
      </c>
      <c r="L1195">
        <v>18.22</v>
      </c>
      <c r="M1195" s="1">
        <v>45202</v>
      </c>
      <c r="N1195">
        <v>18.579999999999998</v>
      </c>
      <c r="O1195" s="1">
        <v>45202</v>
      </c>
      <c r="P1195">
        <v>15.31</v>
      </c>
      <c r="Q1195" s="1">
        <v>45202</v>
      </c>
      <c r="R1195">
        <v>25.24</v>
      </c>
      <c r="S1195" s="30">
        <v>45202</v>
      </c>
      <c r="T1195" s="3">
        <v>9.57</v>
      </c>
      <c r="U1195" s="1">
        <v>45204</v>
      </c>
      <c r="V1195">
        <v>11.56</v>
      </c>
    </row>
    <row r="1196" spans="1:22">
      <c r="A1196" s="1">
        <v>45203</v>
      </c>
      <c r="B1196">
        <v>26.02</v>
      </c>
      <c r="C1196" s="1">
        <v>45203</v>
      </c>
      <c r="D1196">
        <v>28.95</v>
      </c>
      <c r="E1196" s="1">
        <v>45203</v>
      </c>
      <c r="F1196">
        <v>72.77</v>
      </c>
      <c r="G1196" s="1">
        <v>45203</v>
      </c>
      <c r="H1196">
        <v>31.94</v>
      </c>
      <c r="I1196" s="1">
        <v>45203</v>
      </c>
      <c r="J1196">
        <v>28.22</v>
      </c>
      <c r="K1196" s="1">
        <v>45203</v>
      </c>
      <c r="L1196">
        <v>18.309999999999999</v>
      </c>
      <c r="M1196" s="1">
        <v>45203</v>
      </c>
      <c r="N1196">
        <v>18.739999999999998</v>
      </c>
      <c r="O1196" s="1">
        <v>45203</v>
      </c>
      <c r="P1196">
        <v>15.37</v>
      </c>
      <c r="Q1196" s="1">
        <v>45203</v>
      </c>
      <c r="R1196">
        <v>25.29</v>
      </c>
      <c r="S1196" s="30">
        <v>45203</v>
      </c>
      <c r="T1196" s="3">
        <v>9.6300000000000008</v>
      </c>
      <c r="U1196" s="1">
        <v>45205</v>
      </c>
      <c r="V1196">
        <v>11.65</v>
      </c>
    </row>
    <row r="1197" spans="1:22">
      <c r="A1197" s="1">
        <v>45204</v>
      </c>
      <c r="B1197">
        <v>26.08</v>
      </c>
      <c r="C1197" s="1">
        <v>45204</v>
      </c>
      <c r="D1197">
        <v>29.12</v>
      </c>
      <c r="E1197" s="1">
        <v>45204</v>
      </c>
      <c r="F1197">
        <v>72.53</v>
      </c>
      <c r="G1197" s="1">
        <v>45204</v>
      </c>
      <c r="H1197">
        <v>32.15</v>
      </c>
      <c r="I1197" s="1">
        <v>45204</v>
      </c>
      <c r="J1197">
        <v>28.29</v>
      </c>
      <c r="K1197" s="1">
        <v>45204</v>
      </c>
      <c r="L1197">
        <v>18.38</v>
      </c>
      <c r="M1197" s="1">
        <v>45204</v>
      </c>
      <c r="N1197">
        <v>18.73</v>
      </c>
      <c r="O1197" s="1">
        <v>45204</v>
      </c>
      <c r="P1197">
        <v>15.4</v>
      </c>
      <c r="Q1197" s="1">
        <v>45204</v>
      </c>
      <c r="R1197">
        <v>25.35</v>
      </c>
      <c r="S1197" s="30">
        <v>45204</v>
      </c>
      <c r="T1197" s="3">
        <v>9.65</v>
      </c>
      <c r="U1197" s="1">
        <v>45209</v>
      </c>
      <c r="V1197">
        <v>11.66</v>
      </c>
    </row>
    <row r="1198" spans="1:22">
      <c r="A1198" s="1">
        <v>45205</v>
      </c>
      <c r="B1198">
        <v>26.09</v>
      </c>
      <c r="C1198" s="1">
        <v>45205</v>
      </c>
      <c r="D1198">
        <v>29.25</v>
      </c>
      <c r="E1198" s="1">
        <v>45205</v>
      </c>
      <c r="F1198">
        <v>73.16</v>
      </c>
      <c r="G1198" s="1">
        <v>45205</v>
      </c>
      <c r="H1198">
        <v>32.369999999999997</v>
      </c>
      <c r="I1198" s="1">
        <v>45205</v>
      </c>
      <c r="J1198">
        <v>28.59</v>
      </c>
      <c r="K1198" s="1">
        <v>45205</v>
      </c>
      <c r="L1198">
        <v>18.309999999999999</v>
      </c>
      <c r="M1198" s="1">
        <v>45205</v>
      </c>
      <c r="N1198">
        <v>18.66</v>
      </c>
      <c r="O1198" s="1">
        <v>45205</v>
      </c>
      <c r="P1198">
        <v>15.4</v>
      </c>
      <c r="Q1198" s="1">
        <v>45205</v>
      </c>
      <c r="R1198">
        <v>25.31</v>
      </c>
      <c r="S1198" s="30">
        <v>45205</v>
      </c>
      <c r="T1198" s="3">
        <v>9.64</v>
      </c>
      <c r="U1198" s="1">
        <v>45210</v>
      </c>
      <c r="V1198">
        <v>11.75</v>
      </c>
    </row>
    <row r="1199" spans="1:22">
      <c r="A1199" s="1">
        <v>45209</v>
      </c>
      <c r="B1199">
        <v>26.36</v>
      </c>
      <c r="C1199" s="1">
        <v>45209</v>
      </c>
      <c r="D1199">
        <v>29.67</v>
      </c>
      <c r="E1199" s="1">
        <v>45209</v>
      </c>
      <c r="F1199">
        <v>73.56</v>
      </c>
      <c r="G1199" s="1">
        <v>45209</v>
      </c>
      <c r="H1199">
        <v>32.54</v>
      </c>
      <c r="I1199" s="1">
        <v>45209</v>
      </c>
      <c r="J1199">
        <v>28.71</v>
      </c>
      <c r="K1199" s="1">
        <v>45209</v>
      </c>
      <c r="L1199">
        <v>18.47</v>
      </c>
      <c r="M1199" s="1">
        <v>45209</v>
      </c>
      <c r="N1199">
        <v>18.899999999999999</v>
      </c>
      <c r="O1199" s="1">
        <v>45209</v>
      </c>
      <c r="P1199">
        <v>15.53</v>
      </c>
      <c r="Q1199" s="1">
        <v>45209</v>
      </c>
      <c r="R1199">
        <v>25.43</v>
      </c>
      <c r="S1199" s="30">
        <v>45209</v>
      </c>
      <c r="T1199" s="3">
        <v>9.75</v>
      </c>
      <c r="U1199" s="1">
        <v>45211</v>
      </c>
      <c r="V1199">
        <v>11.76</v>
      </c>
    </row>
    <row r="1200" spans="1:22">
      <c r="A1200" s="1">
        <v>45210</v>
      </c>
      <c r="B1200">
        <v>26.47</v>
      </c>
      <c r="C1200" s="1">
        <v>45210</v>
      </c>
      <c r="D1200">
        <v>29.93</v>
      </c>
      <c r="E1200" s="1">
        <v>45210</v>
      </c>
      <c r="F1200">
        <v>73.97</v>
      </c>
      <c r="G1200" s="1">
        <v>45210</v>
      </c>
      <c r="H1200">
        <v>32.700000000000003</v>
      </c>
      <c r="I1200" s="1">
        <v>45210</v>
      </c>
      <c r="J1200">
        <v>28.9</v>
      </c>
      <c r="K1200" s="1">
        <v>45210</v>
      </c>
      <c r="L1200">
        <v>18.55</v>
      </c>
      <c r="M1200" s="1">
        <v>45210</v>
      </c>
      <c r="N1200">
        <v>19.02</v>
      </c>
      <c r="O1200" s="1">
        <v>45210</v>
      </c>
      <c r="P1200">
        <v>15.6</v>
      </c>
      <c r="Q1200" s="1">
        <v>45210</v>
      </c>
      <c r="R1200">
        <v>25.43</v>
      </c>
      <c r="S1200" s="30">
        <v>45210</v>
      </c>
      <c r="T1200" s="3">
        <v>9.7899999999999991</v>
      </c>
      <c r="U1200" s="1">
        <v>45212</v>
      </c>
      <c r="V1200">
        <v>11.67</v>
      </c>
    </row>
    <row r="1201" spans="1:22">
      <c r="A1201" s="1">
        <v>45211</v>
      </c>
      <c r="B1201">
        <v>26.23</v>
      </c>
      <c r="C1201" s="1">
        <v>45211</v>
      </c>
      <c r="D1201">
        <v>29.73</v>
      </c>
      <c r="E1201" s="1">
        <v>45211</v>
      </c>
      <c r="F1201">
        <v>74.03</v>
      </c>
      <c r="G1201" s="1">
        <v>45211</v>
      </c>
      <c r="H1201">
        <v>32.659999999999997</v>
      </c>
      <c r="I1201" s="1">
        <v>45211</v>
      </c>
      <c r="J1201">
        <v>28.79</v>
      </c>
      <c r="K1201" s="1">
        <v>45211</v>
      </c>
      <c r="L1201">
        <v>18.43</v>
      </c>
      <c r="M1201" s="1">
        <v>45211</v>
      </c>
      <c r="N1201">
        <v>18.829999999999998</v>
      </c>
      <c r="O1201" s="1">
        <v>45211</v>
      </c>
      <c r="P1201">
        <v>15.42</v>
      </c>
      <c r="Q1201" s="1">
        <v>45211</v>
      </c>
      <c r="R1201">
        <v>25.36</v>
      </c>
      <c r="S1201" s="30">
        <v>45211</v>
      </c>
      <c r="T1201" s="3">
        <v>9.7100000000000009</v>
      </c>
      <c r="U1201" s="1">
        <v>45215</v>
      </c>
      <c r="V1201">
        <v>11.66</v>
      </c>
    </row>
    <row r="1202" spans="1:22">
      <c r="A1202" s="1">
        <v>45212</v>
      </c>
      <c r="B1202">
        <v>26.39</v>
      </c>
      <c r="C1202" s="1">
        <v>45212</v>
      </c>
      <c r="D1202">
        <v>29.649699999999999</v>
      </c>
      <c r="E1202" s="1">
        <v>45212</v>
      </c>
      <c r="F1202">
        <v>73.45</v>
      </c>
      <c r="G1202" s="1">
        <v>45212</v>
      </c>
      <c r="H1202">
        <v>32.26</v>
      </c>
      <c r="I1202" s="1">
        <v>45212</v>
      </c>
      <c r="J1202">
        <v>28.6</v>
      </c>
      <c r="K1202" s="1">
        <v>45212</v>
      </c>
      <c r="L1202">
        <v>18.47</v>
      </c>
      <c r="M1202" s="1">
        <v>45212</v>
      </c>
      <c r="N1202">
        <v>18.93</v>
      </c>
      <c r="O1202" s="1">
        <v>45212</v>
      </c>
      <c r="P1202">
        <v>15.43</v>
      </c>
      <c r="Q1202" s="1">
        <v>45212</v>
      </c>
      <c r="R1202">
        <v>25.36</v>
      </c>
      <c r="S1202" s="30">
        <v>45212</v>
      </c>
      <c r="T1202" s="3">
        <v>9.76</v>
      </c>
      <c r="U1202" s="1">
        <v>45216</v>
      </c>
      <c r="V1202">
        <v>11.67</v>
      </c>
    </row>
    <row r="1203" spans="1:22">
      <c r="A1203" s="1">
        <v>45215</v>
      </c>
      <c r="B1203">
        <v>26.27</v>
      </c>
      <c r="C1203" s="1">
        <v>45215</v>
      </c>
      <c r="D1203">
        <v>29.91</v>
      </c>
      <c r="E1203" s="1">
        <v>45215</v>
      </c>
      <c r="F1203">
        <v>73.95</v>
      </c>
      <c r="G1203" s="1">
        <v>45215</v>
      </c>
      <c r="H1203">
        <v>32.380000000000003</v>
      </c>
      <c r="I1203" s="1">
        <v>45215</v>
      </c>
      <c r="J1203">
        <v>28.71</v>
      </c>
      <c r="K1203" s="1">
        <v>45215</v>
      </c>
      <c r="L1203">
        <v>18.45</v>
      </c>
      <c r="M1203" s="1">
        <v>45215</v>
      </c>
      <c r="N1203">
        <v>18.8</v>
      </c>
      <c r="O1203" s="1">
        <v>45215</v>
      </c>
      <c r="P1203">
        <v>15.5</v>
      </c>
      <c r="Q1203" s="1">
        <v>45215</v>
      </c>
      <c r="R1203">
        <v>25.33</v>
      </c>
      <c r="S1203" s="30">
        <v>45215</v>
      </c>
      <c r="T1203" s="3">
        <v>9.7200000000000006</v>
      </c>
      <c r="U1203" s="1">
        <v>45217</v>
      </c>
      <c r="V1203">
        <v>11.57</v>
      </c>
    </row>
    <row r="1204" spans="1:22">
      <c r="A1204" s="1">
        <v>45216</v>
      </c>
      <c r="B1204">
        <v>26.26</v>
      </c>
      <c r="C1204" s="1">
        <v>45216</v>
      </c>
      <c r="D1204">
        <v>30.02</v>
      </c>
      <c r="E1204" s="1">
        <v>45216</v>
      </c>
      <c r="F1204">
        <v>74.17</v>
      </c>
      <c r="G1204" s="1">
        <v>45216</v>
      </c>
      <c r="H1204">
        <v>32.47</v>
      </c>
      <c r="I1204" s="1">
        <v>45216</v>
      </c>
      <c r="J1204">
        <v>28.71</v>
      </c>
      <c r="K1204" s="1">
        <v>45216</v>
      </c>
      <c r="L1204">
        <v>18.43</v>
      </c>
      <c r="M1204" s="1">
        <v>45216</v>
      </c>
      <c r="N1204">
        <v>18.649999999999999</v>
      </c>
      <c r="O1204" s="1">
        <v>45216</v>
      </c>
      <c r="P1204">
        <v>15.4</v>
      </c>
      <c r="Q1204" s="1">
        <v>45216</v>
      </c>
      <c r="R1204">
        <v>25.34</v>
      </c>
      <c r="S1204" s="30">
        <v>45216</v>
      </c>
      <c r="T1204" s="3">
        <v>9.6999999999999993</v>
      </c>
      <c r="U1204" s="1">
        <v>45218</v>
      </c>
      <c r="V1204">
        <v>11.48</v>
      </c>
    </row>
    <row r="1205" spans="1:22">
      <c r="A1205" s="1">
        <v>45217</v>
      </c>
      <c r="B1205">
        <v>26.2</v>
      </c>
      <c r="C1205" s="1">
        <v>45217</v>
      </c>
      <c r="D1205">
        <v>29.65</v>
      </c>
      <c r="E1205" s="1">
        <v>45217</v>
      </c>
      <c r="F1205">
        <v>73.53</v>
      </c>
      <c r="G1205" s="1">
        <v>45217</v>
      </c>
      <c r="H1205">
        <v>32.06</v>
      </c>
      <c r="I1205" s="1">
        <v>45217</v>
      </c>
      <c r="J1205">
        <v>28.4</v>
      </c>
      <c r="K1205" s="1">
        <v>45217</v>
      </c>
      <c r="L1205">
        <v>18.420000000000002</v>
      </c>
      <c r="M1205" s="1">
        <v>45217</v>
      </c>
      <c r="N1205">
        <v>18.489999999999998</v>
      </c>
      <c r="O1205" s="1">
        <v>45217</v>
      </c>
      <c r="P1205">
        <v>15.34</v>
      </c>
      <c r="Q1205" s="1">
        <v>45217</v>
      </c>
      <c r="R1205">
        <v>25.33</v>
      </c>
      <c r="S1205" s="30">
        <v>45217</v>
      </c>
      <c r="T1205" s="3">
        <v>9.68</v>
      </c>
      <c r="U1205" s="1">
        <v>45219</v>
      </c>
      <c r="V1205">
        <v>11.38</v>
      </c>
    </row>
    <row r="1206" spans="1:22">
      <c r="A1206" s="1">
        <v>45218</v>
      </c>
      <c r="B1206">
        <v>26.1</v>
      </c>
      <c r="C1206" s="1">
        <v>45218</v>
      </c>
      <c r="D1206">
        <v>29.48</v>
      </c>
      <c r="E1206" s="1">
        <v>45218</v>
      </c>
      <c r="F1206">
        <v>72.91</v>
      </c>
      <c r="G1206" s="1">
        <v>45218</v>
      </c>
      <c r="H1206">
        <v>31.78</v>
      </c>
      <c r="I1206" s="1">
        <v>45218</v>
      </c>
      <c r="J1206">
        <v>28.28</v>
      </c>
      <c r="K1206" s="1">
        <v>45218</v>
      </c>
      <c r="L1206">
        <v>18.309999999999999</v>
      </c>
      <c r="M1206" s="1">
        <v>45218</v>
      </c>
      <c r="N1206">
        <v>18.350000000000001</v>
      </c>
      <c r="O1206" s="1">
        <v>45218</v>
      </c>
      <c r="P1206">
        <v>15.33</v>
      </c>
      <c r="Q1206" s="1">
        <v>45218</v>
      </c>
      <c r="R1206">
        <v>25.31</v>
      </c>
      <c r="S1206" s="30">
        <v>45218</v>
      </c>
      <c r="T1206" s="3">
        <v>9.6300000000000008</v>
      </c>
      <c r="U1206" s="1">
        <v>45222</v>
      </c>
      <c r="V1206">
        <v>11.31</v>
      </c>
    </row>
    <row r="1207" spans="1:22">
      <c r="A1207" s="1">
        <v>45219</v>
      </c>
      <c r="B1207">
        <v>26.14</v>
      </c>
      <c r="C1207" s="1">
        <v>45219</v>
      </c>
      <c r="D1207">
        <v>29.13</v>
      </c>
      <c r="E1207" s="1">
        <v>45219</v>
      </c>
      <c r="F1207">
        <v>72.02</v>
      </c>
      <c r="G1207" s="1">
        <v>45219</v>
      </c>
      <c r="H1207">
        <v>31.51</v>
      </c>
      <c r="I1207" s="1">
        <v>45219</v>
      </c>
      <c r="J1207">
        <v>27.89</v>
      </c>
      <c r="K1207" s="1">
        <v>45219</v>
      </c>
      <c r="L1207">
        <v>18.39</v>
      </c>
      <c r="M1207" s="1">
        <v>45219</v>
      </c>
      <c r="N1207">
        <v>18.41</v>
      </c>
      <c r="O1207" s="1">
        <v>45219</v>
      </c>
      <c r="P1207">
        <v>15.28</v>
      </c>
      <c r="Q1207" s="1">
        <v>45219</v>
      </c>
      <c r="R1207">
        <v>25.41</v>
      </c>
      <c r="S1207" s="30">
        <v>45219</v>
      </c>
      <c r="T1207" s="3">
        <v>9.67</v>
      </c>
      <c r="U1207" s="1">
        <v>45223</v>
      </c>
      <c r="V1207">
        <v>11.45</v>
      </c>
    </row>
    <row r="1208" spans="1:22">
      <c r="A1208" s="1">
        <v>45222</v>
      </c>
      <c r="B1208">
        <v>26.33</v>
      </c>
      <c r="C1208" s="1">
        <v>45222</v>
      </c>
      <c r="D1208">
        <v>29.0381</v>
      </c>
      <c r="E1208" s="1">
        <v>45222</v>
      </c>
      <c r="F1208">
        <v>71.81</v>
      </c>
      <c r="G1208" s="1">
        <v>45222</v>
      </c>
      <c r="H1208">
        <v>31.52</v>
      </c>
      <c r="I1208" s="1">
        <v>45222</v>
      </c>
      <c r="J1208">
        <v>27.83</v>
      </c>
      <c r="K1208" s="1">
        <v>45222</v>
      </c>
      <c r="L1208">
        <v>18.46</v>
      </c>
      <c r="M1208" s="1">
        <v>45222</v>
      </c>
      <c r="N1208">
        <v>18.559999999999999</v>
      </c>
      <c r="O1208" s="1">
        <v>45222</v>
      </c>
      <c r="P1208">
        <v>15.43</v>
      </c>
      <c r="Q1208" s="1">
        <v>45222</v>
      </c>
      <c r="R1208">
        <v>25.45</v>
      </c>
      <c r="S1208" s="30">
        <v>45222</v>
      </c>
      <c r="T1208" s="3">
        <v>9.7200000000000006</v>
      </c>
      <c r="U1208" s="1">
        <v>45224</v>
      </c>
      <c r="V1208">
        <v>11.37</v>
      </c>
    </row>
    <row r="1209" spans="1:22">
      <c r="A1209" s="1">
        <v>45223</v>
      </c>
      <c r="B1209">
        <v>26.37</v>
      </c>
      <c r="C1209" s="1">
        <v>45223</v>
      </c>
      <c r="D1209">
        <v>28.924700000000001</v>
      </c>
      <c r="E1209" s="1">
        <v>45223</v>
      </c>
      <c r="F1209">
        <v>72.56</v>
      </c>
      <c r="G1209" s="1">
        <v>45223</v>
      </c>
      <c r="H1209">
        <v>31.74</v>
      </c>
      <c r="I1209" s="1">
        <v>45223</v>
      </c>
      <c r="J1209">
        <v>28.27</v>
      </c>
      <c r="K1209" s="1">
        <v>45223</v>
      </c>
      <c r="L1209">
        <v>18.54</v>
      </c>
      <c r="M1209" s="1">
        <v>45223</v>
      </c>
      <c r="N1209">
        <v>18.66</v>
      </c>
      <c r="O1209" s="1">
        <v>45223</v>
      </c>
      <c r="P1209">
        <v>15.55</v>
      </c>
      <c r="Q1209" s="1">
        <v>45223</v>
      </c>
      <c r="R1209">
        <v>25.48</v>
      </c>
      <c r="S1209" s="30">
        <v>45223</v>
      </c>
      <c r="T1209" s="3">
        <v>9.74</v>
      </c>
      <c r="U1209" s="1">
        <v>45225</v>
      </c>
      <c r="V1209">
        <v>11.35</v>
      </c>
    </row>
    <row r="1210" spans="1:22">
      <c r="A1210" s="1">
        <v>45224</v>
      </c>
      <c r="B1210">
        <v>26.14</v>
      </c>
      <c r="C1210" s="1">
        <v>45224</v>
      </c>
      <c r="D1210">
        <v>28.9</v>
      </c>
      <c r="E1210" s="1">
        <v>45224</v>
      </c>
      <c r="F1210">
        <v>71.8</v>
      </c>
      <c r="G1210" s="1">
        <v>45224</v>
      </c>
      <c r="H1210">
        <v>31.61</v>
      </c>
      <c r="I1210" s="1">
        <v>45224</v>
      </c>
      <c r="J1210">
        <v>28.03</v>
      </c>
      <c r="K1210" s="1">
        <v>45224</v>
      </c>
      <c r="L1210">
        <v>18.34</v>
      </c>
      <c r="M1210" s="1">
        <v>45224</v>
      </c>
      <c r="N1210">
        <v>18.43</v>
      </c>
      <c r="O1210" s="1">
        <v>45224</v>
      </c>
      <c r="P1210">
        <v>15.3</v>
      </c>
      <c r="Q1210" s="1">
        <v>45224</v>
      </c>
      <c r="R1210">
        <v>25.38</v>
      </c>
      <c r="S1210" s="30">
        <v>45224</v>
      </c>
      <c r="T1210" s="3">
        <v>9.67</v>
      </c>
      <c r="U1210" s="1">
        <v>45226</v>
      </c>
      <c r="V1210">
        <v>11.42</v>
      </c>
    </row>
    <row r="1211" spans="1:22">
      <c r="A1211" s="1">
        <v>45225</v>
      </c>
      <c r="B1211">
        <v>26.35</v>
      </c>
      <c r="C1211" s="1">
        <v>45225</v>
      </c>
      <c r="D1211">
        <v>28.78</v>
      </c>
      <c r="E1211" s="1">
        <v>45225</v>
      </c>
      <c r="F1211">
        <v>71.12</v>
      </c>
      <c r="G1211" s="1">
        <v>45225</v>
      </c>
      <c r="H1211">
        <v>31.51</v>
      </c>
      <c r="I1211" s="1">
        <v>45225</v>
      </c>
      <c r="J1211">
        <v>27.95</v>
      </c>
      <c r="K1211" s="1">
        <v>45225</v>
      </c>
      <c r="L1211">
        <v>18.48</v>
      </c>
      <c r="M1211" s="1">
        <v>45225</v>
      </c>
      <c r="N1211">
        <v>18.559999999999999</v>
      </c>
      <c r="O1211" s="1">
        <v>45225</v>
      </c>
      <c r="P1211">
        <v>15.38</v>
      </c>
      <c r="Q1211" s="1">
        <v>45225</v>
      </c>
      <c r="R1211">
        <v>25.44</v>
      </c>
      <c r="S1211" s="30">
        <v>45225</v>
      </c>
      <c r="T1211" s="3">
        <v>9.75</v>
      </c>
      <c r="U1211" s="1">
        <v>45229</v>
      </c>
      <c r="V1211">
        <v>11.47</v>
      </c>
    </row>
    <row r="1212" spans="1:22">
      <c r="A1212" s="1">
        <v>45226</v>
      </c>
      <c r="B1212">
        <v>26.38</v>
      </c>
      <c r="C1212" s="1">
        <v>45226</v>
      </c>
      <c r="D1212">
        <v>28.545500000000001</v>
      </c>
      <c r="E1212" s="1">
        <v>45226</v>
      </c>
      <c r="F1212">
        <v>71.010000000000005</v>
      </c>
      <c r="G1212" s="1">
        <v>45226</v>
      </c>
      <c r="H1212">
        <v>31.53</v>
      </c>
      <c r="I1212" s="1">
        <v>45226</v>
      </c>
      <c r="J1212">
        <v>28.02</v>
      </c>
      <c r="K1212" s="1">
        <v>45226</v>
      </c>
      <c r="L1212">
        <v>18.5</v>
      </c>
      <c r="M1212" s="1">
        <v>45226</v>
      </c>
      <c r="N1212">
        <v>18.510000000000002</v>
      </c>
      <c r="O1212" s="1">
        <v>45226</v>
      </c>
      <c r="P1212">
        <v>15.37</v>
      </c>
      <c r="Q1212" s="1">
        <v>45226</v>
      </c>
      <c r="R1212">
        <v>25.51</v>
      </c>
      <c r="S1212" s="30">
        <v>45226</v>
      </c>
      <c r="T1212" s="3">
        <v>9.77</v>
      </c>
      <c r="U1212" s="1">
        <v>45230</v>
      </c>
      <c r="V1212">
        <v>11.46</v>
      </c>
    </row>
    <row r="1213" spans="1:22">
      <c r="A1213" s="1">
        <v>45229</v>
      </c>
      <c r="B1213">
        <v>26.27</v>
      </c>
      <c r="C1213" s="1">
        <v>45229</v>
      </c>
      <c r="D1213">
        <v>28.7318</v>
      </c>
      <c r="E1213" s="1">
        <v>45229</v>
      </c>
      <c r="F1213">
        <v>71.62</v>
      </c>
      <c r="G1213" s="1">
        <v>45229</v>
      </c>
      <c r="H1213">
        <v>31.82</v>
      </c>
      <c r="I1213" s="1">
        <v>45229</v>
      </c>
      <c r="J1213">
        <v>28.23</v>
      </c>
      <c r="K1213" s="1">
        <v>45229</v>
      </c>
      <c r="L1213">
        <v>18.46</v>
      </c>
      <c r="M1213" s="1">
        <v>45229</v>
      </c>
      <c r="N1213">
        <v>18.45</v>
      </c>
      <c r="O1213" s="1">
        <v>45229</v>
      </c>
      <c r="P1213">
        <v>15.42</v>
      </c>
      <c r="Q1213" s="1">
        <v>45229</v>
      </c>
      <c r="R1213">
        <v>25.48</v>
      </c>
      <c r="S1213" s="30">
        <v>45229</v>
      </c>
      <c r="T1213" s="3">
        <v>9.73</v>
      </c>
      <c r="U1213" s="1">
        <v>45231</v>
      </c>
      <c r="V1213">
        <v>11.48</v>
      </c>
    </row>
    <row r="1214" spans="1:22">
      <c r="A1214" s="1">
        <v>45230</v>
      </c>
      <c r="B1214">
        <v>26.22</v>
      </c>
      <c r="C1214" s="1">
        <v>45230</v>
      </c>
      <c r="D1214">
        <v>28.760300000000001</v>
      </c>
      <c r="E1214" s="1">
        <v>45230</v>
      </c>
      <c r="F1214">
        <v>72.3</v>
      </c>
      <c r="G1214" s="1">
        <v>45230</v>
      </c>
      <c r="H1214">
        <v>32</v>
      </c>
      <c r="I1214" s="1">
        <v>45230</v>
      </c>
      <c r="J1214">
        <v>28.06</v>
      </c>
      <c r="K1214" s="1">
        <v>45230</v>
      </c>
      <c r="L1214">
        <v>18.45</v>
      </c>
      <c r="M1214" s="1">
        <v>45230</v>
      </c>
      <c r="N1214">
        <v>18.43</v>
      </c>
      <c r="O1214" s="1">
        <v>45230</v>
      </c>
      <c r="P1214">
        <v>15.4</v>
      </c>
      <c r="Q1214" s="1">
        <v>45230</v>
      </c>
      <c r="R1214">
        <v>25.46</v>
      </c>
      <c r="S1214" s="30">
        <v>45230</v>
      </c>
      <c r="T1214" s="3">
        <v>9.6999999999999993</v>
      </c>
      <c r="U1214" s="1">
        <v>45232</v>
      </c>
      <c r="V1214">
        <v>11.56</v>
      </c>
    </row>
    <row r="1215" spans="1:22">
      <c r="A1215" s="1">
        <v>45231</v>
      </c>
      <c r="B1215">
        <v>26.5</v>
      </c>
      <c r="C1215" s="1">
        <v>45231</v>
      </c>
      <c r="D1215">
        <v>29.08</v>
      </c>
      <c r="E1215" s="1">
        <v>45231</v>
      </c>
      <c r="F1215">
        <v>73.05</v>
      </c>
      <c r="G1215" s="1">
        <v>45231</v>
      </c>
      <c r="H1215">
        <v>32.35</v>
      </c>
      <c r="I1215" s="1">
        <v>45231</v>
      </c>
      <c r="J1215">
        <v>28.42</v>
      </c>
      <c r="K1215" s="1">
        <v>45231</v>
      </c>
      <c r="L1215">
        <v>18.600000000000001</v>
      </c>
      <c r="M1215" s="1">
        <v>45231</v>
      </c>
      <c r="N1215">
        <v>18.68</v>
      </c>
      <c r="O1215" s="1">
        <v>45231</v>
      </c>
      <c r="P1215">
        <v>15.42</v>
      </c>
      <c r="Q1215" s="1">
        <v>45231</v>
      </c>
      <c r="R1215">
        <v>25.59</v>
      </c>
      <c r="S1215" s="30">
        <v>45231</v>
      </c>
      <c r="T1215" s="3">
        <v>9.7799999999999994</v>
      </c>
      <c r="U1215" s="1">
        <v>45233</v>
      </c>
      <c r="V1215">
        <v>11.71</v>
      </c>
    </row>
    <row r="1216" spans="1:22">
      <c r="A1216" s="1">
        <v>45232</v>
      </c>
      <c r="B1216">
        <v>26.62</v>
      </c>
      <c r="C1216" s="1">
        <v>45232</v>
      </c>
      <c r="D1216">
        <v>29.99</v>
      </c>
      <c r="E1216" s="1">
        <v>45232</v>
      </c>
      <c r="F1216">
        <v>73.790000000000006</v>
      </c>
      <c r="G1216" s="1">
        <v>45232</v>
      </c>
      <c r="H1216">
        <v>32.71</v>
      </c>
      <c r="I1216" s="1">
        <v>45232</v>
      </c>
      <c r="J1216">
        <v>28.67</v>
      </c>
      <c r="K1216" s="1">
        <v>45232</v>
      </c>
      <c r="L1216">
        <v>18.68</v>
      </c>
      <c r="M1216" s="1">
        <v>45232</v>
      </c>
      <c r="N1216">
        <v>18.91</v>
      </c>
      <c r="O1216" s="1">
        <v>45232</v>
      </c>
      <c r="P1216">
        <v>15.62</v>
      </c>
      <c r="Q1216" s="1">
        <v>45232</v>
      </c>
      <c r="R1216">
        <v>25.58</v>
      </c>
      <c r="S1216" s="30">
        <v>45232</v>
      </c>
      <c r="T1216" s="3">
        <v>9.84</v>
      </c>
      <c r="U1216" s="1">
        <v>45236</v>
      </c>
      <c r="V1216">
        <v>11.82</v>
      </c>
    </row>
    <row r="1217" spans="1:22">
      <c r="A1217" s="1">
        <v>45233</v>
      </c>
      <c r="B1217">
        <v>26.87</v>
      </c>
      <c r="C1217" s="1">
        <v>45233</v>
      </c>
      <c r="D1217">
        <v>30.23</v>
      </c>
      <c r="E1217" s="1">
        <v>45233</v>
      </c>
      <c r="F1217">
        <v>74.099999999999994</v>
      </c>
      <c r="G1217" s="1">
        <v>45233</v>
      </c>
      <c r="H1217">
        <v>32.9</v>
      </c>
      <c r="I1217" s="1">
        <v>45233</v>
      </c>
      <c r="J1217">
        <v>29.07</v>
      </c>
      <c r="K1217" s="1">
        <v>45233</v>
      </c>
      <c r="L1217">
        <v>18.850000000000001</v>
      </c>
      <c r="M1217" s="1">
        <v>45233</v>
      </c>
      <c r="N1217">
        <v>19</v>
      </c>
      <c r="O1217" s="1">
        <v>45233</v>
      </c>
      <c r="P1217">
        <v>15.9</v>
      </c>
      <c r="Q1217" s="1">
        <v>45233</v>
      </c>
      <c r="R1217">
        <v>25.68</v>
      </c>
      <c r="S1217" s="30">
        <v>45233</v>
      </c>
      <c r="T1217" s="3">
        <v>9.93</v>
      </c>
      <c r="U1217" s="1">
        <v>45237</v>
      </c>
      <c r="V1217">
        <v>11.86</v>
      </c>
    </row>
    <row r="1218" spans="1:22">
      <c r="A1218" s="1">
        <v>45236</v>
      </c>
      <c r="B1218">
        <v>26.71</v>
      </c>
      <c r="C1218" s="1">
        <v>45236</v>
      </c>
      <c r="D1218">
        <v>30.12</v>
      </c>
      <c r="E1218" s="1">
        <v>45236</v>
      </c>
      <c r="F1218">
        <v>74.39</v>
      </c>
      <c r="G1218" s="1">
        <v>45236</v>
      </c>
      <c r="H1218">
        <v>32.799999999999997</v>
      </c>
      <c r="I1218" s="1">
        <v>45236</v>
      </c>
      <c r="J1218">
        <v>29.38</v>
      </c>
      <c r="K1218" s="1">
        <v>45236</v>
      </c>
      <c r="L1218">
        <v>18.71</v>
      </c>
      <c r="M1218" s="1">
        <v>45236</v>
      </c>
      <c r="N1218">
        <v>18.91</v>
      </c>
      <c r="O1218" s="1">
        <v>45236</v>
      </c>
      <c r="P1218">
        <v>15.77</v>
      </c>
      <c r="Q1218" s="1">
        <v>45236</v>
      </c>
      <c r="R1218">
        <v>25.66</v>
      </c>
      <c r="S1218" s="30">
        <v>45236</v>
      </c>
      <c r="T1218" s="3">
        <v>9.8800000000000008</v>
      </c>
      <c r="U1218" s="1">
        <v>45238</v>
      </c>
      <c r="V1218">
        <v>11.86</v>
      </c>
    </row>
    <row r="1219" spans="1:22">
      <c r="A1219" s="1">
        <v>45237</v>
      </c>
      <c r="B1219">
        <v>26.8</v>
      </c>
      <c r="C1219" s="1">
        <v>45237</v>
      </c>
      <c r="D1219">
        <v>29.9</v>
      </c>
      <c r="E1219" s="1">
        <v>45237</v>
      </c>
      <c r="F1219">
        <v>74.97</v>
      </c>
      <c r="G1219" s="1">
        <v>45237</v>
      </c>
      <c r="H1219">
        <v>32.770000000000003</v>
      </c>
      <c r="I1219" s="1">
        <v>45237</v>
      </c>
      <c r="J1219">
        <v>29.45</v>
      </c>
      <c r="K1219" s="1">
        <v>45237</v>
      </c>
      <c r="L1219">
        <v>18.79</v>
      </c>
      <c r="M1219" s="1">
        <v>45237</v>
      </c>
      <c r="N1219">
        <v>19.05</v>
      </c>
      <c r="O1219" s="1">
        <v>45237</v>
      </c>
      <c r="P1219">
        <v>15.78</v>
      </c>
      <c r="Q1219" s="1">
        <v>45237</v>
      </c>
      <c r="R1219">
        <v>25.69</v>
      </c>
      <c r="S1219" s="30">
        <v>45237</v>
      </c>
      <c r="T1219" s="3">
        <v>9.92</v>
      </c>
      <c r="U1219" s="1">
        <v>45239</v>
      </c>
      <c r="V1219">
        <v>11.76</v>
      </c>
    </row>
    <row r="1220" spans="1:22">
      <c r="A1220" s="1">
        <v>45238</v>
      </c>
      <c r="B1220">
        <v>26.91</v>
      </c>
      <c r="C1220" s="1">
        <v>45238</v>
      </c>
      <c r="D1220">
        <v>29.85</v>
      </c>
      <c r="E1220" s="1">
        <v>45238</v>
      </c>
      <c r="F1220">
        <v>75.22</v>
      </c>
      <c r="G1220" s="1">
        <v>45238</v>
      </c>
      <c r="H1220">
        <v>32.79</v>
      </c>
      <c r="I1220" s="1">
        <v>45238</v>
      </c>
      <c r="J1220">
        <v>29.32</v>
      </c>
      <c r="K1220" s="1">
        <v>45238</v>
      </c>
      <c r="L1220">
        <v>18.829999999999998</v>
      </c>
      <c r="M1220" s="1">
        <v>45238</v>
      </c>
      <c r="N1220">
        <v>19.14</v>
      </c>
      <c r="O1220" s="1">
        <v>45238</v>
      </c>
      <c r="P1220">
        <v>15.85</v>
      </c>
      <c r="Q1220" s="1">
        <v>45238</v>
      </c>
      <c r="R1220">
        <v>25.7</v>
      </c>
      <c r="S1220" s="30">
        <v>45238</v>
      </c>
      <c r="T1220" s="3">
        <v>9.9499999999999993</v>
      </c>
      <c r="U1220" s="1">
        <v>45240</v>
      </c>
      <c r="V1220">
        <v>11.84</v>
      </c>
    </row>
    <row r="1221" spans="1:22">
      <c r="A1221" s="1">
        <v>45239</v>
      </c>
      <c r="B1221">
        <v>26.66</v>
      </c>
      <c r="C1221" s="1">
        <v>45239</v>
      </c>
      <c r="D1221">
        <v>29.98</v>
      </c>
      <c r="E1221" s="1">
        <v>45239</v>
      </c>
      <c r="F1221">
        <v>74.680000000000007</v>
      </c>
      <c r="G1221" s="1">
        <v>45239</v>
      </c>
      <c r="H1221">
        <v>32.82</v>
      </c>
      <c r="I1221" s="1">
        <v>45239</v>
      </c>
      <c r="J1221">
        <v>29.08</v>
      </c>
      <c r="K1221" s="1">
        <v>45239</v>
      </c>
      <c r="L1221">
        <v>18.71</v>
      </c>
      <c r="M1221" s="1">
        <v>45239</v>
      </c>
      <c r="N1221">
        <v>18.95</v>
      </c>
      <c r="O1221" s="1">
        <v>45239</v>
      </c>
      <c r="P1221">
        <v>15.73</v>
      </c>
      <c r="Q1221" s="1">
        <v>45239</v>
      </c>
      <c r="R1221">
        <v>25.59</v>
      </c>
      <c r="S1221" s="30">
        <v>45239</v>
      </c>
      <c r="T1221" s="3">
        <v>9.86</v>
      </c>
      <c r="U1221" s="1">
        <v>45243</v>
      </c>
      <c r="V1221">
        <v>11.84</v>
      </c>
    </row>
    <row r="1222" spans="1:22">
      <c r="A1222" s="1">
        <v>45240</v>
      </c>
      <c r="B1222">
        <v>26.7</v>
      </c>
      <c r="C1222" s="1">
        <v>45240</v>
      </c>
      <c r="D1222">
        <v>30.053799999999999</v>
      </c>
      <c r="E1222" s="1">
        <v>45240</v>
      </c>
      <c r="F1222">
        <v>75.81</v>
      </c>
      <c r="G1222" s="1">
        <v>45240</v>
      </c>
      <c r="H1222">
        <v>32.950000000000003</v>
      </c>
      <c r="I1222" s="1">
        <v>45240</v>
      </c>
      <c r="J1222">
        <v>29.25</v>
      </c>
      <c r="K1222" s="1">
        <v>45240</v>
      </c>
      <c r="L1222">
        <v>18.72</v>
      </c>
      <c r="M1222" s="1">
        <v>45240</v>
      </c>
      <c r="N1222">
        <v>19.05</v>
      </c>
      <c r="O1222" s="1">
        <v>45240</v>
      </c>
      <c r="P1222">
        <v>15.77</v>
      </c>
      <c r="Q1222" s="1">
        <v>45240</v>
      </c>
      <c r="R1222">
        <v>25.63</v>
      </c>
      <c r="S1222" s="30">
        <v>45240</v>
      </c>
      <c r="T1222" s="3">
        <v>9.8699999999999992</v>
      </c>
      <c r="U1222" s="1">
        <v>45244</v>
      </c>
      <c r="V1222">
        <v>11.96</v>
      </c>
    </row>
    <row r="1223" spans="1:22">
      <c r="A1223" s="1">
        <v>45243</v>
      </c>
      <c r="B1223">
        <v>26.74</v>
      </c>
      <c r="C1223" s="1">
        <v>45243</v>
      </c>
      <c r="D1223">
        <v>30.2</v>
      </c>
      <c r="E1223" s="1">
        <v>45243</v>
      </c>
      <c r="F1223">
        <v>75.75</v>
      </c>
      <c r="G1223" s="1">
        <v>45243</v>
      </c>
      <c r="H1223">
        <v>33.03</v>
      </c>
      <c r="I1223" s="1">
        <v>45243</v>
      </c>
      <c r="J1223">
        <v>29.19</v>
      </c>
      <c r="K1223" s="1">
        <v>45243</v>
      </c>
      <c r="L1223">
        <v>18.73</v>
      </c>
      <c r="M1223" s="1">
        <v>45243</v>
      </c>
      <c r="N1223">
        <v>19.059999999999999</v>
      </c>
      <c r="O1223" s="1">
        <v>45243</v>
      </c>
      <c r="P1223">
        <v>15.79</v>
      </c>
      <c r="Q1223" s="1">
        <v>45243</v>
      </c>
      <c r="R1223">
        <v>25.6</v>
      </c>
      <c r="S1223" s="30">
        <v>45243</v>
      </c>
      <c r="T1223" s="3">
        <v>9.8699999999999992</v>
      </c>
      <c r="U1223" s="1">
        <v>45245</v>
      </c>
      <c r="V1223">
        <v>12.1</v>
      </c>
    </row>
    <row r="1224" spans="1:22">
      <c r="A1224" s="1">
        <v>45244</v>
      </c>
      <c r="B1224">
        <v>26.97</v>
      </c>
      <c r="C1224" s="1">
        <v>45244</v>
      </c>
      <c r="D1224">
        <v>30.63</v>
      </c>
      <c r="E1224" s="1">
        <v>45244</v>
      </c>
      <c r="F1224">
        <v>76.61</v>
      </c>
      <c r="G1224" s="1">
        <v>45244</v>
      </c>
      <c r="H1224">
        <v>33.65</v>
      </c>
      <c r="I1224" s="1">
        <v>45244</v>
      </c>
      <c r="J1224">
        <v>29.8</v>
      </c>
      <c r="K1224" s="1">
        <v>45244</v>
      </c>
      <c r="L1224">
        <v>18.920000000000002</v>
      </c>
      <c r="M1224" s="1">
        <v>45244</v>
      </c>
      <c r="N1224">
        <v>19.350000000000001</v>
      </c>
      <c r="O1224" s="1">
        <v>45244</v>
      </c>
      <c r="P1224">
        <v>15.85</v>
      </c>
      <c r="Q1224" s="1">
        <v>45244</v>
      </c>
      <c r="R1224">
        <v>25.75</v>
      </c>
      <c r="S1224" s="30">
        <v>45244</v>
      </c>
      <c r="T1224" s="3">
        <v>9.99</v>
      </c>
      <c r="U1224" s="1">
        <v>45246</v>
      </c>
      <c r="V1224">
        <v>12.11</v>
      </c>
    </row>
    <row r="1225" spans="1:22">
      <c r="A1225" s="1">
        <v>45245</v>
      </c>
      <c r="B1225">
        <v>26.86</v>
      </c>
      <c r="C1225" s="1">
        <v>45245</v>
      </c>
      <c r="D1225">
        <v>30.7</v>
      </c>
      <c r="E1225" s="1">
        <v>45245</v>
      </c>
      <c r="F1225">
        <v>76.7</v>
      </c>
      <c r="G1225" s="1">
        <v>45245</v>
      </c>
      <c r="H1225">
        <v>33.520000000000003</v>
      </c>
      <c r="I1225" s="1">
        <v>45245</v>
      </c>
      <c r="J1225">
        <v>30.05</v>
      </c>
      <c r="K1225" s="1">
        <v>45245</v>
      </c>
      <c r="L1225">
        <v>18.829999999999998</v>
      </c>
      <c r="M1225" s="1">
        <v>45245</v>
      </c>
      <c r="N1225">
        <v>19.25</v>
      </c>
      <c r="O1225" s="1">
        <v>45245</v>
      </c>
      <c r="P1225">
        <v>15.9</v>
      </c>
      <c r="Q1225" s="1">
        <v>45245</v>
      </c>
      <c r="R1225">
        <v>25.68</v>
      </c>
      <c r="S1225" s="30">
        <v>45245</v>
      </c>
      <c r="T1225" s="3">
        <v>9.93</v>
      </c>
      <c r="U1225" s="1">
        <v>45247</v>
      </c>
      <c r="V1225">
        <v>12.1</v>
      </c>
    </row>
    <row r="1226" spans="1:22">
      <c r="A1226" s="1">
        <v>45246</v>
      </c>
      <c r="B1226">
        <v>26.98</v>
      </c>
      <c r="C1226" s="1">
        <v>45246</v>
      </c>
      <c r="D1226">
        <v>30.72</v>
      </c>
      <c r="E1226" s="1">
        <v>45246</v>
      </c>
      <c r="F1226">
        <v>77.260000000000005</v>
      </c>
      <c r="G1226" s="1">
        <v>45246</v>
      </c>
      <c r="H1226">
        <v>33.69</v>
      </c>
      <c r="I1226" s="1">
        <v>45246</v>
      </c>
      <c r="J1226">
        <v>29.92</v>
      </c>
      <c r="K1226" s="1">
        <v>45246</v>
      </c>
      <c r="L1226">
        <v>18.920000000000002</v>
      </c>
      <c r="M1226" s="1">
        <v>45246</v>
      </c>
      <c r="N1226">
        <v>19.420000000000002</v>
      </c>
      <c r="O1226" s="1">
        <v>45246</v>
      </c>
      <c r="P1226">
        <v>15.94</v>
      </c>
      <c r="Q1226" s="1">
        <v>45246</v>
      </c>
      <c r="R1226">
        <v>25.74</v>
      </c>
      <c r="S1226" s="30">
        <v>45246</v>
      </c>
      <c r="T1226" s="3">
        <v>9.98</v>
      </c>
      <c r="U1226" s="1">
        <v>45250</v>
      </c>
      <c r="V1226">
        <v>12.24</v>
      </c>
    </row>
    <row r="1227" spans="1:22">
      <c r="A1227" s="1">
        <v>45247</v>
      </c>
      <c r="B1227">
        <v>27.02</v>
      </c>
      <c r="C1227" s="1">
        <v>45247</v>
      </c>
      <c r="D1227">
        <v>30.94</v>
      </c>
      <c r="E1227" s="1">
        <v>45247</v>
      </c>
      <c r="F1227">
        <v>77.069999999999993</v>
      </c>
      <c r="G1227" s="1">
        <v>45247</v>
      </c>
      <c r="H1227">
        <v>34.049999999999997</v>
      </c>
      <c r="I1227" s="1">
        <v>45247</v>
      </c>
      <c r="J1227">
        <v>29.86</v>
      </c>
      <c r="K1227" s="1">
        <v>45247</v>
      </c>
      <c r="L1227">
        <v>18.920000000000002</v>
      </c>
      <c r="M1227" s="1">
        <v>45247</v>
      </c>
      <c r="N1227">
        <v>19.46</v>
      </c>
      <c r="O1227" s="1">
        <v>45247</v>
      </c>
      <c r="P1227">
        <v>15.96</v>
      </c>
      <c r="Q1227" s="1">
        <v>45247</v>
      </c>
      <c r="R1227">
        <v>25.72</v>
      </c>
      <c r="S1227" s="30">
        <v>45247</v>
      </c>
      <c r="T1227" s="3">
        <v>9.99</v>
      </c>
      <c r="U1227" s="1">
        <v>45251</v>
      </c>
      <c r="V1227">
        <v>12.15</v>
      </c>
    </row>
    <row r="1228" spans="1:22">
      <c r="A1228" s="1">
        <v>45250</v>
      </c>
      <c r="B1228">
        <v>27.06</v>
      </c>
      <c r="C1228" s="1">
        <v>45250</v>
      </c>
      <c r="D1228">
        <v>31.03</v>
      </c>
      <c r="E1228" s="1">
        <v>45250</v>
      </c>
      <c r="F1228">
        <v>77.69</v>
      </c>
      <c r="G1228" s="1">
        <v>45250</v>
      </c>
      <c r="H1228">
        <v>34.18</v>
      </c>
      <c r="I1228" s="1">
        <v>45250</v>
      </c>
      <c r="J1228">
        <v>30.26</v>
      </c>
      <c r="K1228" s="1">
        <v>45250</v>
      </c>
      <c r="L1228">
        <v>18.989999999999998</v>
      </c>
      <c r="M1228" s="1">
        <v>45250</v>
      </c>
      <c r="N1228">
        <v>19.54</v>
      </c>
      <c r="O1228" s="1">
        <v>45250</v>
      </c>
      <c r="P1228">
        <v>15.91</v>
      </c>
      <c r="Q1228" s="1">
        <v>45250</v>
      </c>
      <c r="R1228">
        <v>25.77</v>
      </c>
      <c r="S1228" s="30">
        <v>45250</v>
      </c>
      <c r="T1228" s="3">
        <v>10.01</v>
      </c>
      <c r="U1228" s="1">
        <v>45252</v>
      </c>
      <c r="V1228">
        <v>12.14</v>
      </c>
    </row>
    <row r="1229" spans="1:22">
      <c r="A1229" s="1">
        <v>45251</v>
      </c>
      <c r="B1229">
        <v>27.02</v>
      </c>
      <c r="C1229" s="1">
        <v>45251</v>
      </c>
      <c r="D1229">
        <v>30.57</v>
      </c>
      <c r="E1229" s="1">
        <v>45251</v>
      </c>
      <c r="F1229">
        <v>77.42</v>
      </c>
      <c r="G1229" s="1">
        <v>45251</v>
      </c>
      <c r="H1229">
        <v>33.99</v>
      </c>
      <c r="I1229" s="1">
        <v>45251</v>
      </c>
      <c r="J1229">
        <v>29.99</v>
      </c>
      <c r="K1229" s="1">
        <v>45251</v>
      </c>
      <c r="L1229">
        <v>18.940000000000001</v>
      </c>
      <c r="M1229" s="1">
        <v>45251</v>
      </c>
      <c r="N1229">
        <v>19.47</v>
      </c>
      <c r="O1229" s="1">
        <v>45251</v>
      </c>
      <c r="P1229">
        <v>15.83</v>
      </c>
      <c r="Q1229" s="1">
        <v>45251</v>
      </c>
      <c r="R1229">
        <v>25.72</v>
      </c>
      <c r="S1229" s="30">
        <v>45251</v>
      </c>
      <c r="T1229" s="3">
        <v>10.02</v>
      </c>
      <c r="U1229" s="1">
        <v>45253</v>
      </c>
      <c r="V1229">
        <v>12.19</v>
      </c>
    </row>
    <row r="1230" spans="1:22">
      <c r="A1230" s="1">
        <v>45252</v>
      </c>
      <c r="B1230">
        <v>27.01</v>
      </c>
      <c r="C1230" s="1">
        <v>45252</v>
      </c>
      <c r="D1230">
        <v>30.570399999999999</v>
      </c>
      <c r="E1230" s="1">
        <v>45252</v>
      </c>
      <c r="F1230">
        <v>77.72</v>
      </c>
      <c r="G1230" s="1">
        <v>45252</v>
      </c>
      <c r="H1230">
        <v>34.04</v>
      </c>
      <c r="I1230" s="1">
        <v>45252</v>
      </c>
      <c r="J1230">
        <v>29.93</v>
      </c>
      <c r="K1230" s="1">
        <v>45252</v>
      </c>
      <c r="L1230">
        <v>18.940000000000001</v>
      </c>
      <c r="M1230" s="1">
        <v>45252</v>
      </c>
      <c r="N1230">
        <v>19.559999999999999</v>
      </c>
      <c r="O1230" s="1">
        <v>45252</v>
      </c>
      <c r="P1230">
        <v>15.94</v>
      </c>
      <c r="Q1230" s="1">
        <v>45252</v>
      </c>
      <c r="R1230">
        <v>25.74</v>
      </c>
      <c r="S1230" s="30">
        <v>45252</v>
      </c>
      <c r="T1230" s="3">
        <v>10.029999999999999</v>
      </c>
      <c r="U1230" s="1">
        <v>45254</v>
      </c>
      <c r="V1230">
        <v>12.07</v>
      </c>
    </row>
    <row r="1231" spans="1:22">
      <c r="A1231" s="1">
        <v>45253</v>
      </c>
      <c r="B1231">
        <v>26.94</v>
      </c>
      <c r="C1231" s="1">
        <v>45253</v>
      </c>
      <c r="D1231">
        <v>30.56</v>
      </c>
      <c r="E1231" s="1">
        <v>45253</v>
      </c>
      <c r="F1231">
        <v>77.959999999999994</v>
      </c>
      <c r="G1231" s="1">
        <v>45253</v>
      </c>
      <c r="H1231">
        <v>34.11</v>
      </c>
      <c r="I1231" s="1">
        <v>45253</v>
      </c>
      <c r="J1231">
        <v>30.12</v>
      </c>
      <c r="K1231" s="1">
        <v>45253</v>
      </c>
      <c r="L1231">
        <v>18.91</v>
      </c>
      <c r="M1231" s="1">
        <v>45253</v>
      </c>
      <c r="N1231">
        <v>19.52</v>
      </c>
      <c r="O1231" s="1">
        <v>45253</v>
      </c>
      <c r="P1231">
        <v>15.89</v>
      </c>
      <c r="Q1231" s="1">
        <v>45253</v>
      </c>
      <c r="R1231">
        <v>25.7</v>
      </c>
      <c r="S1231" s="30">
        <v>45253</v>
      </c>
      <c r="T1231" s="3">
        <v>9.99</v>
      </c>
      <c r="U1231" s="1">
        <v>45257</v>
      </c>
      <c r="V1231">
        <v>12.01</v>
      </c>
    </row>
    <row r="1232" spans="1:22">
      <c r="A1232" s="1">
        <v>45254</v>
      </c>
      <c r="B1232">
        <v>27</v>
      </c>
      <c r="C1232" s="1">
        <v>45254</v>
      </c>
      <c r="D1232">
        <v>30.54</v>
      </c>
      <c r="E1232" s="1">
        <v>45254</v>
      </c>
      <c r="F1232">
        <v>77.400000000000006</v>
      </c>
      <c r="G1232" s="1">
        <v>45254</v>
      </c>
      <c r="H1232">
        <v>34.18</v>
      </c>
      <c r="I1232" s="1">
        <v>45254</v>
      </c>
      <c r="J1232">
        <v>29.93</v>
      </c>
      <c r="K1232" s="1">
        <v>45254</v>
      </c>
      <c r="L1232">
        <v>18.91</v>
      </c>
      <c r="M1232" s="1">
        <v>45254</v>
      </c>
      <c r="N1232">
        <v>19.53</v>
      </c>
      <c r="O1232" s="1">
        <v>45254</v>
      </c>
      <c r="P1232">
        <v>15.89</v>
      </c>
      <c r="Q1232" s="1">
        <v>45254</v>
      </c>
      <c r="R1232">
        <v>25.7</v>
      </c>
      <c r="S1232" s="30">
        <v>45254</v>
      </c>
      <c r="T1232" s="3">
        <v>10</v>
      </c>
      <c r="U1232" s="1">
        <v>45258</v>
      </c>
      <c r="V1232">
        <v>12.03</v>
      </c>
    </row>
    <row r="1233" spans="1:22">
      <c r="A1233" s="1">
        <v>45257</v>
      </c>
      <c r="B1233">
        <v>27.12</v>
      </c>
      <c r="C1233" s="1">
        <v>45257</v>
      </c>
      <c r="D1233">
        <v>30.42</v>
      </c>
      <c r="E1233" s="1">
        <v>45257</v>
      </c>
      <c r="F1233">
        <v>77.180000000000007</v>
      </c>
      <c r="G1233" s="1">
        <v>45257</v>
      </c>
      <c r="H1233">
        <v>34.020000000000003</v>
      </c>
      <c r="I1233" s="1">
        <v>45257</v>
      </c>
      <c r="J1233">
        <v>29.68</v>
      </c>
      <c r="K1233" s="1">
        <v>45257</v>
      </c>
      <c r="L1233">
        <v>19.010000000000002</v>
      </c>
      <c r="M1233" s="1">
        <v>45257</v>
      </c>
      <c r="N1233">
        <v>19.600000000000001</v>
      </c>
      <c r="O1233" s="1">
        <v>45257</v>
      </c>
      <c r="P1233">
        <v>15.93</v>
      </c>
      <c r="Q1233" s="1">
        <v>45257</v>
      </c>
      <c r="R1233">
        <v>25.74</v>
      </c>
      <c r="S1233" s="30">
        <v>45257</v>
      </c>
      <c r="T1233" s="3">
        <v>10.06</v>
      </c>
      <c r="U1233" s="1">
        <v>45259</v>
      </c>
      <c r="V1233">
        <v>11.98</v>
      </c>
    </row>
    <row r="1234" spans="1:22">
      <c r="A1234" s="1">
        <v>45258</v>
      </c>
      <c r="B1234">
        <v>27.23</v>
      </c>
      <c r="C1234" s="1">
        <v>45258</v>
      </c>
      <c r="D1234">
        <v>30.43</v>
      </c>
      <c r="E1234" s="1">
        <v>45258</v>
      </c>
      <c r="F1234">
        <v>76.98</v>
      </c>
      <c r="G1234" s="1">
        <v>45258</v>
      </c>
      <c r="H1234">
        <v>33.950000000000003</v>
      </c>
      <c r="I1234" s="1">
        <v>45258</v>
      </c>
      <c r="J1234">
        <v>29.86</v>
      </c>
      <c r="K1234" s="1">
        <v>45258</v>
      </c>
      <c r="L1234">
        <v>19.02</v>
      </c>
      <c r="M1234" s="1">
        <v>45258</v>
      </c>
      <c r="N1234">
        <v>19.670000000000002</v>
      </c>
      <c r="O1234" s="1">
        <v>45258</v>
      </c>
      <c r="P1234">
        <v>15.94</v>
      </c>
      <c r="Q1234" s="1">
        <v>45258</v>
      </c>
      <c r="R1234">
        <v>25.83</v>
      </c>
      <c r="S1234" s="30">
        <v>45258</v>
      </c>
      <c r="T1234" s="3">
        <v>10.1</v>
      </c>
      <c r="U1234" s="1">
        <v>45260</v>
      </c>
      <c r="V1234">
        <v>11.99</v>
      </c>
    </row>
    <row r="1235" spans="1:22">
      <c r="A1235" s="1">
        <v>45259</v>
      </c>
      <c r="B1235">
        <v>27.37</v>
      </c>
      <c r="C1235" s="1">
        <v>45259</v>
      </c>
      <c r="D1235">
        <v>30.5671</v>
      </c>
      <c r="E1235" s="1">
        <v>45259</v>
      </c>
      <c r="F1235">
        <v>77.05</v>
      </c>
      <c r="G1235" s="1">
        <v>45259</v>
      </c>
      <c r="H1235">
        <v>34.07</v>
      </c>
      <c r="I1235" s="1">
        <v>45259</v>
      </c>
      <c r="J1235">
        <v>29.69</v>
      </c>
      <c r="K1235" s="1">
        <v>45259</v>
      </c>
      <c r="L1235">
        <v>19.12</v>
      </c>
      <c r="M1235" s="1">
        <v>45259</v>
      </c>
      <c r="N1235">
        <v>19.829999999999998</v>
      </c>
      <c r="O1235" s="1">
        <v>45259</v>
      </c>
      <c r="P1235">
        <v>16.03</v>
      </c>
      <c r="Q1235" s="1">
        <v>45259</v>
      </c>
      <c r="R1235">
        <v>25.88</v>
      </c>
      <c r="S1235" s="30">
        <v>45259</v>
      </c>
      <c r="T1235" s="3">
        <v>10.15</v>
      </c>
      <c r="U1235" s="1">
        <v>45261</v>
      </c>
      <c r="V1235">
        <v>11.98</v>
      </c>
    </row>
    <row r="1236" spans="1:22">
      <c r="A1236" s="1">
        <v>45260</v>
      </c>
      <c r="B1236">
        <v>27.32</v>
      </c>
      <c r="C1236" s="1">
        <v>45260</v>
      </c>
      <c r="D1236">
        <v>30.77</v>
      </c>
      <c r="E1236" s="1">
        <v>45260</v>
      </c>
      <c r="F1236">
        <v>77.2</v>
      </c>
      <c r="G1236" s="1">
        <v>45260</v>
      </c>
      <c r="H1236">
        <v>33.93</v>
      </c>
      <c r="I1236" s="1">
        <v>45260</v>
      </c>
      <c r="J1236">
        <v>29.68</v>
      </c>
      <c r="K1236" s="1">
        <v>45260</v>
      </c>
      <c r="L1236">
        <v>19.12</v>
      </c>
      <c r="M1236" s="1">
        <v>45260</v>
      </c>
      <c r="N1236">
        <v>19.739999999999998</v>
      </c>
      <c r="O1236" s="1">
        <v>45260</v>
      </c>
      <c r="P1236">
        <v>16</v>
      </c>
      <c r="Q1236" s="1">
        <v>45260</v>
      </c>
      <c r="R1236">
        <v>25.88</v>
      </c>
      <c r="S1236" s="30">
        <v>45260</v>
      </c>
      <c r="T1236" s="3">
        <v>10.11</v>
      </c>
      <c r="U1236" s="1">
        <v>45264</v>
      </c>
      <c r="V1236">
        <v>11.92</v>
      </c>
    </row>
    <row r="1237" spans="1:22">
      <c r="A1237" s="1">
        <v>45261</v>
      </c>
      <c r="B1237">
        <v>27.54</v>
      </c>
      <c r="C1237" s="1">
        <v>45261</v>
      </c>
      <c r="D1237">
        <v>31.06</v>
      </c>
      <c r="E1237" s="1">
        <v>45261</v>
      </c>
      <c r="F1237">
        <v>77.239999999999995</v>
      </c>
      <c r="G1237" s="1">
        <v>45261</v>
      </c>
      <c r="H1237">
        <v>34.130000000000003</v>
      </c>
      <c r="I1237" s="1">
        <v>45261</v>
      </c>
      <c r="J1237">
        <v>29.67</v>
      </c>
      <c r="K1237" s="1">
        <v>45261</v>
      </c>
      <c r="L1237">
        <v>19.309999999999999</v>
      </c>
      <c r="M1237" s="1">
        <v>45261</v>
      </c>
      <c r="N1237">
        <v>19.96</v>
      </c>
      <c r="O1237" s="1">
        <v>45261</v>
      </c>
      <c r="P1237">
        <v>16.21</v>
      </c>
      <c r="Q1237" s="1">
        <v>45261</v>
      </c>
      <c r="R1237">
        <v>25.96</v>
      </c>
      <c r="S1237" s="30">
        <v>45261</v>
      </c>
      <c r="T1237" s="3">
        <v>10.210000000000001</v>
      </c>
      <c r="U1237" s="1">
        <v>45265</v>
      </c>
      <c r="V1237">
        <v>11.91</v>
      </c>
    </row>
    <row r="1238" spans="1:22">
      <c r="A1238" s="1">
        <v>45264</v>
      </c>
      <c r="B1238">
        <v>27.54</v>
      </c>
      <c r="C1238" s="1">
        <v>45264</v>
      </c>
      <c r="D1238">
        <v>31.05</v>
      </c>
      <c r="E1238" s="1">
        <v>45264</v>
      </c>
      <c r="F1238">
        <v>77.08</v>
      </c>
      <c r="G1238" s="1">
        <v>45264</v>
      </c>
      <c r="H1238">
        <v>33.96</v>
      </c>
      <c r="I1238" s="1">
        <v>45264</v>
      </c>
      <c r="J1238">
        <v>29.39</v>
      </c>
      <c r="K1238" s="1">
        <v>45264</v>
      </c>
      <c r="L1238">
        <v>19.260000000000002</v>
      </c>
      <c r="M1238" s="1">
        <v>45264</v>
      </c>
      <c r="N1238">
        <v>19.87</v>
      </c>
      <c r="O1238" s="1">
        <v>45264</v>
      </c>
      <c r="P1238">
        <v>16.2</v>
      </c>
      <c r="Q1238" s="1">
        <v>45264</v>
      </c>
      <c r="R1238">
        <v>25.95</v>
      </c>
      <c r="S1238" s="30">
        <v>45264</v>
      </c>
      <c r="T1238" s="3">
        <v>10.19</v>
      </c>
      <c r="U1238" s="1">
        <v>45266</v>
      </c>
      <c r="V1238">
        <v>11.89</v>
      </c>
    </row>
    <row r="1239" spans="1:22">
      <c r="A1239" s="1">
        <v>45265</v>
      </c>
      <c r="B1239">
        <v>27.72</v>
      </c>
      <c r="C1239" s="1">
        <v>45265</v>
      </c>
      <c r="D1239">
        <v>31.0547</v>
      </c>
      <c r="E1239" s="1">
        <v>45265</v>
      </c>
      <c r="F1239">
        <v>77.37</v>
      </c>
      <c r="G1239" s="1">
        <v>45265</v>
      </c>
      <c r="H1239">
        <v>33.97</v>
      </c>
      <c r="I1239" s="1">
        <v>45265</v>
      </c>
      <c r="J1239">
        <v>29.35</v>
      </c>
      <c r="K1239" s="1">
        <v>45265</v>
      </c>
      <c r="L1239">
        <v>19.350000000000001</v>
      </c>
      <c r="M1239" s="1">
        <v>45265</v>
      </c>
      <c r="N1239">
        <v>20.02</v>
      </c>
      <c r="O1239" s="1">
        <v>45265</v>
      </c>
      <c r="P1239">
        <v>16.190000000000001</v>
      </c>
      <c r="Q1239" s="1">
        <v>45265</v>
      </c>
      <c r="R1239">
        <v>26.01</v>
      </c>
      <c r="S1239" s="30">
        <v>45265</v>
      </c>
      <c r="T1239" s="3">
        <v>10.27</v>
      </c>
      <c r="U1239" s="1">
        <v>45267</v>
      </c>
      <c r="V1239">
        <v>11.93</v>
      </c>
    </row>
    <row r="1240" spans="1:22">
      <c r="A1240" s="1">
        <v>45266</v>
      </c>
      <c r="B1240">
        <v>27.82</v>
      </c>
      <c r="C1240" s="1">
        <v>45266</v>
      </c>
      <c r="D1240">
        <v>30.89</v>
      </c>
      <c r="E1240" s="1">
        <v>45266</v>
      </c>
      <c r="F1240">
        <v>77.069999999999993</v>
      </c>
      <c r="G1240" s="1">
        <v>45266</v>
      </c>
      <c r="H1240">
        <v>34.08</v>
      </c>
      <c r="I1240" s="1">
        <v>45266</v>
      </c>
      <c r="J1240">
        <v>29.31</v>
      </c>
      <c r="K1240" s="1">
        <v>45266</v>
      </c>
      <c r="L1240">
        <v>19.399999999999999</v>
      </c>
      <c r="M1240" s="1">
        <v>45266</v>
      </c>
      <c r="N1240">
        <v>20.09</v>
      </c>
      <c r="O1240" s="1">
        <v>45266</v>
      </c>
      <c r="P1240">
        <v>16.14</v>
      </c>
      <c r="Q1240" s="1">
        <v>45266</v>
      </c>
      <c r="R1240">
        <v>26.05</v>
      </c>
      <c r="S1240" s="30">
        <v>45266</v>
      </c>
      <c r="T1240" s="3">
        <v>10.31</v>
      </c>
      <c r="U1240" s="1">
        <v>45268</v>
      </c>
      <c r="V1240">
        <v>11.93</v>
      </c>
    </row>
    <row r="1241" spans="1:22">
      <c r="A1241" s="1">
        <v>45267</v>
      </c>
      <c r="B1241">
        <v>27.82</v>
      </c>
      <c r="C1241" s="1">
        <v>45267</v>
      </c>
      <c r="D1241">
        <v>30.87</v>
      </c>
      <c r="E1241" s="1">
        <v>45267</v>
      </c>
      <c r="F1241">
        <v>77.66</v>
      </c>
      <c r="G1241" s="1">
        <v>45267</v>
      </c>
      <c r="H1241">
        <v>34.29</v>
      </c>
      <c r="I1241" s="1">
        <v>45267</v>
      </c>
      <c r="J1241">
        <v>29.45</v>
      </c>
      <c r="K1241" s="1">
        <v>45267</v>
      </c>
      <c r="L1241">
        <v>19.45</v>
      </c>
      <c r="M1241" s="1">
        <v>45267</v>
      </c>
      <c r="N1241">
        <v>20.100000000000001</v>
      </c>
      <c r="O1241" s="1">
        <v>45267</v>
      </c>
      <c r="P1241">
        <v>16.190000000000001</v>
      </c>
      <c r="Q1241" s="1">
        <v>45267</v>
      </c>
      <c r="R1241">
        <v>26.04</v>
      </c>
      <c r="S1241" s="30">
        <v>45267</v>
      </c>
      <c r="T1241" s="3">
        <v>10.31</v>
      </c>
      <c r="U1241" s="1">
        <v>45271</v>
      </c>
      <c r="V1241">
        <v>11.96</v>
      </c>
    </row>
    <row r="1242" spans="1:22">
      <c r="A1242" s="1">
        <v>45268</v>
      </c>
      <c r="B1242">
        <v>27.71</v>
      </c>
      <c r="C1242" s="1">
        <v>45268</v>
      </c>
      <c r="D1242">
        <v>30.96</v>
      </c>
      <c r="E1242" s="1">
        <v>45268</v>
      </c>
      <c r="F1242">
        <v>77.959999999999994</v>
      </c>
      <c r="G1242" s="1">
        <v>45268</v>
      </c>
      <c r="H1242">
        <v>34.35</v>
      </c>
      <c r="I1242" s="1">
        <v>45268</v>
      </c>
      <c r="J1242">
        <v>29.35</v>
      </c>
      <c r="K1242" s="1">
        <v>45268</v>
      </c>
      <c r="L1242">
        <v>19.34</v>
      </c>
      <c r="M1242" s="1">
        <v>45268</v>
      </c>
      <c r="N1242">
        <v>19.989999999999998</v>
      </c>
      <c r="O1242" s="1">
        <v>45268</v>
      </c>
      <c r="P1242">
        <v>16.13</v>
      </c>
      <c r="Q1242" s="1">
        <v>45268</v>
      </c>
      <c r="R1242">
        <v>25.98</v>
      </c>
      <c r="S1242" s="30">
        <v>45268</v>
      </c>
      <c r="T1242" s="3">
        <v>10.27</v>
      </c>
      <c r="U1242" s="1">
        <v>45272</v>
      </c>
      <c r="V1242">
        <v>12</v>
      </c>
    </row>
    <row r="1243" spans="1:22">
      <c r="A1243" s="1">
        <v>45271</v>
      </c>
      <c r="B1243">
        <v>27.66</v>
      </c>
      <c r="C1243" s="1">
        <v>45271</v>
      </c>
      <c r="D1243">
        <v>31.01</v>
      </c>
      <c r="E1243" s="1">
        <v>45271</v>
      </c>
      <c r="F1243">
        <v>78.2</v>
      </c>
      <c r="G1243" s="1">
        <v>45271</v>
      </c>
      <c r="H1243">
        <v>34.39</v>
      </c>
      <c r="I1243" s="1">
        <v>45271</v>
      </c>
      <c r="J1243">
        <v>29.47</v>
      </c>
      <c r="K1243" s="1">
        <v>45271</v>
      </c>
      <c r="L1243">
        <v>19.3</v>
      </c>
      <c r="M1243" s="1">
        <v>45271</v>
      </c>
      <c r="N1243">
        <v>19.97</v>
      </c>
      <c r="O1243" s="1">
        <v>45271</v>
      </c>
      <c r="P1243">
        <v>16.149999999999999</v>
      </c>
      <c r="Q1243" s="1">
        <v>45271</v>
      </c>
      <c r="R1243">
        <v>25.95</v>
      </c>
      <c r="S1243" s="30">
        <v>45271</v>
      </c>
      <c r="T1243" s="3">
        <v>10.24</v>
      </c>
      <c r="U1243" s="1">
        <v>45273</v>
      </c>
      <c r="V1243">
        <v>12.01</v>
      </c>
    </row>
    <row r="1244" spans="1:22">
      <c r="A1244" s="1">
        <v>45272</v>
      </c>
      <c r="B1244">
        <v>27.67</v>
      </c>
      <c r="C1244" s="1">
        <v>45272</v>
      </c>
      <c r="D1244">
        <v>30.91</v>
      </c>
      <c r="E1244" s="1">
        <v>45272</v>
      </c>
      <c r="F1244">
        <v>78.650000000000006</v>
      </c>
      <c r="G1244" s="1">
        <v>45272</v>
      </c>
      <c r="H1244">
        <v>34.479999999999997</v>
      </c>
      <c r="I1244" s="1">
        <v>45272</v>
      </c>
      <c r="J1244">
        <v>29.52</v>
      </c>
      <c r="K1244" s="1">
        <v>45272</v>
      </c>
      <c r="L1244">
        <v>19.329999999999998</v>
      </c>
      <c r="M1244" s="1">
        <v>45272</v>
      </c>
      <c r="N1244">
        <v>20.079999999999998</v>
      </c>
      <c r="O1244" s="1">
        <v>45272</v>
      </c>
      <c r="P1244">
        <v>16.260000000000002</v>
      </c>
      <c r="Q1244" s="1">
        <v>45272</v>
      </c>
      <c r="R1244">
        <v>25.95</v>
      </c>
      <c r="S1244" s="30">
        <v>45272</v>
      </c>
      <c r="T1244" s="3">
        <v>10.25</v>
      </c>
      <c r="U1244" s="1">
        <v>45274</v>
      </c>
      <c r="V1244">
        <v>12.1</v>
      </c>
    </row>
    <row r="1245" spans="1:22">
      <c r="A1245" s="1">
        <v>45273</v>
      </c>
      <c r="B1245">
        <v>27.99</v>
      </c>
      <c r="C1245" s="1">
        <v>45273</v>
      </c>
      <c r="D1245">
        <v>31.47</v>
      </c>
      <c r="E1245" s="1">
        <v>45273</v>
      </c>
      <c r="F1245">
        <v>79.2</v>
      </c>
      <c r="G1245" s="1">
        <v>45273</v>
      </c>
      <c r="H1245">
        <v>34.75</v>
      </c>
      <c r="I1245" s="1">
        <v>45273</v>
      </c>
      <c r="J1245">
        <v>29.62</v>
      </c>
      <c r="K1245" s="1">
        <v>45273</v>
      </c>
      <c r="L1245">
        <v>19.55</v>
      </c>
      <c r="M1245" s="1">
        <v>45273</v>
      </c>
      <c r="N1245">
        <v>20.420000000000002</v>
      </c>
      <c r="O1245" s="1">
        <v>45273</v>
      </c>
      <c r="P1245">
        <v>16.45</v>
      </c>
      <c r="Q1245" s="1">
        <v>45273</v>
      </c>
      <c r="R1245">
        <v>26.15</v>
      </c>
      <c r="S1245" s="30">
        <v>45273</v>
      </c>
      <c r="T1245" s="3">
        <v>10.38</v>
      </c>
      <c r="U1245" s="1">
        <v>45275</v>
      </c>
      <c r="V1245">
        <v>12.09</v>
      </c>
    </row>
    <row r="1246" spans="1:22">
      <c r="A1246" s="1">
        <v>45274</v>
      </c>
      <c r="B1246">
        <v>28.23</v>
      </c>
      <c r="C1246" s="1">
        <v>45274</v>
      </c>
      <c r="D1246">
        <v>31.7</v>
      </c>
      <c r="E1246" s="1">
        <v>45274</v>
      </c>
      <c r="F1246">
        <v>78.88</v>
      </c>
      <c r="G1246" s="1">
        <v>45274</v>
      </c>
      <c r="H1246">
        <v>34.81</v>
      </c>
      <c r="I1246" s="1">
        <v>45274</v>
      </c>
      <c r="J1246">
        <v>29.84</v>
      </c>
      <c r="K1246" s="1">
        <v>45274</v>
      </c>
      <c r="L1246">
        <v>19.72</v>
      </c>
      <c r="M1246" s="1">
        <v>45274</v>
      </c>
      <c r="N1246">
        <v>20.65</v>
      </c>
      <c r="O1246" s="1">
        <v>45274</v>
      </c>
      <c r="P1246">
        <v>16.489999999999998</v>
      </c>
      <c r="Q1246" s="1">
        <v>45274</v>
      </c>
      <c r="R1246">
        <v>26.18</v>
      </c>
      <c r="S1246" s="30">
        <v>45274</v>
      </c>
      <c r="T1246" s="3">
        <v>10.47</v>
      </c>
      <c r="U1246" s="1">
        <v>45278</v>
      </c>
      <c r="V1246">
        <v>12.09</v>
      </c>
    </row>
    <row r="1247" spans="1:22">
      <c r="A1247" s="1">
        <v>45275</v>
      </c>
      <c r="B1247">
        <v>28.26</v>
      </c>
      <c r="C1247" s="1">
        <v>45275</v>
      </c>
      <c r="D1247">
        <v>31.29</v>
      </c>
      <c r="E1247" s="1">
        <v>45275</v>
      </c>
      <c r="F1247">
        <v>78.680000000000007</v>
      </c>
      <c r="G1247" s="1">
        <v>45275</v>
      </c>
      <c r="H1247">
        <v>34.409999999999997</v>
      </c>
      <c r="I1247" s="1">
        <v>45275</v>
      </c>
      <c r="J1247">
        <v>29.59</v>
      </c>
      <c r="K1247" s="1">
        <v>45275</v>
      </c>
      <c r="L1247">
        <v>19.7</v>
      </c>
      <c r="M1247" s="1">
        <v>45275</v>
      </c>
      <c r="N1247">
        <v>20.61</v>
      </c>
      <c r="O1247" s="1">
        <v>45275</v>
      </c>
      <c r="P1247">
        <v>16.47</v>
      </c>
      <c r="Q1247" s="1">
        <v>45275</v>
      </c>
      <c r="R1247">
        <v>26.17</v>
      </c>
      <c r="S1247" s="30">
        <v>45275</v>
      </c>
      <c r="T1247" s="3">
        <v>10.5</v>
      </c>
      <c r="U1247" s="1">
        <v>45279</v>
      </c>
      <c r="V1247">
        <v>12.11</v>
      </c>
    </row>
    <row r="1248" spans="1:22">
      <c r="A1248" s="1">
        <v>45278</v>
      </c>
      <c r="B1248">
        <v>28.16</v>
      </c>
      <c r="C1248" s="1">
        <v>45278</v>
      </c>
      <c r="D1248">
        <v>31.466699999999999</v>
      </c>
      <c r="E1248" s="1">
        <v>45278</v>
      </c>
      <c r="F1248">
        <v>79.16</v>
      </c>
      <c r="G1248" s="1">
        <v>45278</v>
      </c>
      <c r="H1248">
        <v>34.56</v>
      </c>
      <c r="I1248" s="1">
        <v>45278</v>
      </c>
      <c r="J1248">
        <v>29.63</v>
      </c>
      <c r="K1248" s="1">
        <v>45278</v>
      </c>
      <c r="L1248">
        <v>19.68</v>
      </c>
      <c r="M1248" s="1">
        <v>45278</v>
      </c>
      <c r="N1248">
        <v>20.51</v>
      </c>
      <c r="O1248" s="1">
        <v>45278</v>
      </c>
      <c r="P1248">
        <v>16.43</v>
      </c>
      <c r="Q1248" s="1">
        <v>45278</v>
      </c>
      <c r="R1248">
        <v>26.15</v>
      </c>
      <c r="S1248" s="30">
        <v>45278</v>
      </c>
      <c r="T1248" s="3">
        <v>10.45</v>
      </c>
      <c r="U1248" s="1">
        <v>45280</v>
      </c>
      <c r="V1248">
        <v>11.94</v>
      </c>
    </row>
    <row r="1249" spans="1:22">
      <c r="A1249" s="1">
        <v>45279</v>
      </c>
      <c r="B1249">
        <v>28.25</v>
      </c>
      <c r="C1249" s="1">
        <v>45279</v>
      </c>
      <c r="D1249">
        <v>31.77</v>
      </c>
      <c r="E1249" s="1">
        <v>45279</v>
      </c>
      <c r="F1249">
        <v>79.260000000000005</v>
      </c>
      <c r="G1249" s="1">
        <v>45279</v>
      </c>
      <c r="H1249">
        <v>34.72</v>
      </c>
      <c r="I1249" s="1">
        <v>45279</v>
      </c>
      <c r="J1249">
        <v>29.75</v>
      </c>
      <c r="K1249" s="1">
        <v>45279</v>
      </c>
      <c r="L1249">
        <v>19.7</v>
      </c>
      <c r="M1249" s="1">
        <v>45279</v>
      </c>
      <c r="N1249">
        <v>20.53</v>
      </c>
      <c r="O1249" s="1">
        <v>45279</v>
      </c>
      <c r="P1249">
        <v>16.53</v>
      </c>
      <c r="Q1249" s="1">
        <v>45279</v>
      </c>
      <c r="R1249">
        <v>26.15</v>
      </c>
      <c r="S1249" s="30">
        <v>45279</v>
      </c>
      <c r="T1249" s="3">
        <v>10.47</v>
      </c>
      <c r="U1249" s="1">
        <v>45281</v>
      </c>
      <c r="V1249">
        <v>11.88</v>
      </c>
    </row>
    <row r="1250" spans="1:22">
      <c r="A1250" s="1">
        <v>45280</v>
      </c>
      <c r="B1250">
        <v>28.36</v>
      </c>
      <c r="C1250" s="1">
        <v>45280</v>
      </c>
      <c r="D1250">
        <v>31.425699999999999</v>
      </c>
      <c r="E1250" s="1">
        <v>45280</v>
      </c>
      <c r="F1250">
        <v>78.28</v>
      </c>
      <c r="G1250" s="1">
        <v>45280</v>
      </c>
      <c r="H1250">
        <v>34.450000000000003</v>
      </c>
      <c r="I1250" s="1">
        <v>45280</v>
      </c>
      <c r="J1250">
        <v>29.2</v>
      </c>
      <c r="K1250" s="1">
        <v>45280</v>
      </c>
      <c r="L1250">
        <v>19.8</v>
      </c>
      <c r="M1250" s="1">
        <v>45280</v>
      </c>
      <c r="N1250">
        <v>20.59</v>
      </c>
      <c r="O1250" s="1">
        <v>45280</v>
      </c>
      <c r="P1250">
        <v>16.52</v>
      </c>
      <c r="Q1250" s="1">
        <v>45280</v>
      </c>
      <c r="R1250">
        <v>26.23</v>
      </c>
      <c r="S1250" s="30">
        <v>45280</v>
      </c>
      <c r="T1250" s="3">
        <v>10.52</v>
      </c>
      <c r="U1250" s="1">
        <v>45282</v>
      </c>
      <c r="V1250">
        <v>11.78</v>
      </c>
    </row>
    <row r="1251" spans="1:22">
      <c r="A1251" s="1">
        <v>45281</v>
      </c>
      <c r="B1251">
        <v>28.25</v>
      </c>
      <c r="C1251" s="1">
        <v>45281</v>
      </c>
      <c r="D1251">
        <v>31.67</v>
      </c>
      <c r="E1251" s="1">
        <v>45281</v>
      </c>
      <c r="F1251">
        <v>78.55</v>
      </c>
      <c r="G1251" s="1">
        <v>45281</v>
      </c>
      <c r="H1251">
        <v>34.799999999999997</v>
      </c>
      <c r="I1251" s="1">
        <v>45281</v>
      </c>
      <c r="J1251">
        <v>29.57</v>
      </c>
      <c r="K1251" s="1">
        <v>45281</v>
      </c>
      <c r="L1251">
        <v>19.72</v>
      </c>
      <c r="M1251" s="1">
        <v>45281</v>
      </c>
      <c r="N1251">
        <v>20.58</v>
      </c>
      <c r="O1251" s="1">
        <v>45281</v>
      </c>
      <c r="P1251">
        <v>16.579999999999998</v>
      </c>
      <c r="Q1251" s="1">
        <v>45281</v>
      </c>
      <c r="R1251">
        <v>26.23</v>
      </c>
      <c r="S1251" s="30">
        <v>45281</v>
      </c>
      <c r="T1251" s="3">
        <v>10.48</v>
      </c>
      <c r="U1251" s="1">
        <v>45287</v>
      </c>
      <c r="V1251">
        <v>11.9</v>
      </c>
    </row>
    <row r="1252" spans="1:22">
      <c r="A1252" s="1">
        <v>45282</v>
      </c>
      <c r="B1252">
        <v>28.07</v>
      </c>
      <c r="C1252" s="1">
        <v>45282</v>
      </c>
      <c r="D1252">
        <v>31.83</v>
      </c>
      <c r="E1252" s="1">
        <v>45282</v>
      </c>
      <c r="F1252">
        <v>78.58</v>
      </c>
      <c r="G1252" s="1">
        <v>45282</v>
      </c>
      <c r="H1252">
        <v>34.76</v>
      </c>
      <c r="I1252" s="1">
        <v>45282</v>
      </c>
      <c r="J1252">
        <v>29.34</v>
      </c>
      <c r="K1252" s="1">
        <v>45282</v>
      </c>
      <c r="L1252">
        <v>19.72</v>
      </c>
      <c r="M1252" s="1">
        <v>45282</v>
      </c>
      <c r="N1252">
        <v>20.55</v>
      </c>
      <c r="O1252" s="1">
        <v>45282</v>
      </c>
      <c r="P1252">
        <v>16.62</v>
      </c>
      <c r="Q1252" s="1">
        <v>45282</v>
      </c>
      <c r="R1252">
        <v>26.22</v>
      </c>
      <c r="S1252" s="30">
        <v>45282</v>
      </c>
      <c r="T1252" s="3">
        <v>10.41</v>
      </c>
      <c r="U1252" s="1">
        <v>45288</v>
      </c>
      <c r="V1252">
        <v>12.04</v>
      </c>
    </row>
    <row r="1253" spans="1:22">
      <c r="A1253" s="1">
        <v>45287</v>
      </c>
      <c r="B1253">
        <v>28.29</v>
      </c>
      <c r="C1253" s="1">
        <v>45287</v>
      </c>
      <c r="D1253">
        <v>32.0503</v>
      </c>
      <c r="E1253" s="1">
        <v>45287</v>
      </c>
      <c r="F1253">
        <v>78.709999999999994</v>
      </c>
      <c r="G1253" s="1">
        <v>45287</v>
      </c>
      <c r="H1253">
        <v>34.96</v>
      </c>
      <c r="I1253" s="1">
        <v>45287</v>
      </c>
      <c r="J1253">
        <v>29.65</v>
      </c>
      <c r="K1253" s="1">
        <v>45287</v>
      </c>
      <c r="L1253">
        <v>19.8</v>
      </c>
      <c r="M1253" s="1">
        <v>45287</v>
      </c>
      <c r="N1253">
        <v>20.78</v>
      </c>
      <c r="O1253" s="1">
        <v>45287</v>
      </c>
      <c r="P1253">
        <v>16.68</v>
      </c>
      <c r="Q1253" s="1">
        <v>45287</v>
      </c>
      <c r="R1253">
        <v>26.26</v>
      </c>
      <c r="S1253" s="30">
        <v>45287</v>
      </c>
      <c r="T1253" s="3">
        <v>10.51</v>
      </c>
      <c r="U1253" s="1">
        <v>45289</v>
      </c>
      <c r="V1253">
        <v>12.06</v>
      </c>
    </row>
    <row r="1254" spans="1:22">
      <c r="A1254" s="1">
        <v>45288</v>
      </c>
      <c r="B1254">
        <v>28.17</v>
      </c>
      <c r="C1254" s="1">
        <v>45288</v>
      </c>
      <c r="D1254">
        <v>31.96</v>
      </c>
      <c r="E1254" s="1">
        <v>45288</v>
      </c>
      <c r="F1254">
        <v>78.349999999999994</v>
      </c>
      <c r="G1254" s="1">
        <v>45288</v>
      </c>
      <c r="H1254">
        <v>34.58</v>
      </c>
      <c r="I1254" s="1">
        <v>45288</v>
      </c>
      <c r="J1254">
        <v>29.39</v>
      </c>
      <c r="K1254" s="1">
        <v>45288</v>
      </c>
      <c r="L1254">
        <v>19.649999999999999</v>
      </c>
      <c r="M1254" s="1">
        <v>45288</v>
      </c>
      <c r="N1254">
        <v>20.57</v>
      </c>
      <c r="O1254" s="1">
        <v>45288</v>
      </c>
      <c r="P1254">
        <v>16.53</v>
      </c>
      <c r="Q1254" s="1">
        <v>45288</v>
      </c>
      <c r="R1254">
        <v>26.15</v>
      </c>
      <c r="S1254" s="30">
        <v>45288</v>
      </c>
      <c r="T1254" s="3">
        <v>10.48</v>
      </c>
      <c r="U1254" s="1">
        <v>45293</v>
      </c>
      <c r="V1254">
        <v>11.98</v>
      </c>
    </row>
    <row r="1255" spans="1:22">
      <c r="A1255" s="1">
        <v>45289</v>
      </c>
      <c r="B1255">
        <v>28.23</v>
      </c>
      <c r="C1255" s="1">
        <v>45289</v>
      </c>
      <c r="D1255">
        <v>32.020000000000003</v>
      </c>
      <c r="E1255" s="1">
        <v>45289</v>
      </c>
      <c r="F1255">
        <v>78.3</v>
      </c>
      <c r="G1255" s="1">
        <v>45289</v>
      </c>
      <c r="H1255">
        <v>34.700000000000003</v>
      </c>
      <c r="I1255" s="1">
        <v>45289</v>
      </c>
      <c r="J1255">
        <v>29.46</v>
      </c>
      <c r="K1255" s="1">
        <v>45289</v>
      </c>
      <c r="L1255">
        <v>19.71</v>
      </c>
      <c r="M1255" s="1">
        <v>45289</v>
      </c>
      <c r="N1255">
        <v>20.51</v>
      </c>
      <c r="O1255" s="1">
        <v>45289</v>
      </c>
      <c r="P1255">
        <v>16.47</v>
      </c>
      <c r="Q1255" s="1">
        <v>45289</v>
      </c>
      <c r="R1255">
        <v>26.15</v>
      </c>
      <c r="S1255" s="30">
        <v>45289</v>
      </c>
      <c r="T1255" s="3">
        <v>10.49</v>
      </c>
      <c r="U1255" s="1">
        <v>45294</v>
      </c>
      <c r="V1255">
        <v>11.91</v>
      </c>
    </row>
    <row r="1256" spans="1:22">
      <c r="A1256" s="1">
        <v>45293</v>
      </c>
      <c r="B1256">
        <v>28.04</v>
      </c>
      <c r="C1256" s="1">
        <v>45293</v>
      </c>
      <c r="D1256">
        <v>31.93</v>
      </c>
      <c r="E1256" s="1">
        <v>45293</v>
      </c>
      <c r="F1256">
        <v>78.28</v>
      </c>
      <c r="G1256" s="1">
        <v>45293</v>
      </c>
      <c r="H1256">
        <v>34.479999999999997</v>
      </c>
      <c r="I1256" s="1">
        <v>45293</v>
      </c>
      <c r="J1256">
        <v>29.24</v>
      </c>
      <c r="K1256" s="1">
        <v>45293</v>
      </c>
      <c r="L1256">
        <v>19.559999999999999</v>
      </c>
      <c r="M1256" s="1">
        <v>45293</v>
      </c>
      <c r="N1256">
        <v>20.350000000000001</v>
      </c>
      <c r="O1256" s="1">
        <v>45293</v>
      </c>
      <c r="P1256">
        <v>16.36</v>
      </c>
      <c r="Q1256" s="1">
        <v>45293</v>
      </c>
      <c r="R1256">
        <v>26.14</v>
      </c>
      <c r="S1256" s="30">
        <v>45293</v>
      </c>
      <c r="T1256" s="3">
        <v>10.42</v>
      </c>
      <c r="U1256" s="1">
        <v>45295</v>
      </c>
      <c r="V1256">
        <v>11.88</v>
      </c>
    </row>
    <row r="1257" spans="1:22">
      <c r="A1257" s="1">
        <v>45294</v>
      </c>
      <c r="B1257">
        <v>28.06</v>
      </c>
      <c r="C1257" s="1">
        <v>45294</v>
      </c>
      <c r="D1257">
        <v>31.89</v>
      </c>
      <c r="E1257" s="1">
        <v>45294</v>
      </c>
      <c r="F1257">
        <v>77.819999999999993</v>
      </c>
      <c r="G1257" s="1">
        <v>45294</v>
      </c>
      <c r="H1257">
        <v>34.340000000000003</v>
      </c>
      <c r="I1257" s="1">
        <v>45294</v>
      </c>
      <c r="J1257">
        <v>29.17</v>
      </c>
      <c r="K1257" s="1">
        <v>45294</v>
      </c>
      <c r="L1257">
        <v>19.59</v>
      </c>
      <c r="M1257" s="1">
        <v>45294</v>
      </c>
      <c r="N1257">
        <v>20.309999999999999</v>
      </c>
      <c r="O1257" s="1">
        <v>45294</v>
      </c>
      <c r="P1257">
        <v>16.34</v>
      </c>
      <c r="Q1257" s="1">
        <v>45294</v>
      </c>
      <c r="R1257">
        <v>26.13</v>
      </c>
      <c r="S1257" s="30">
        <v>45294</v>
      </c>
      <c r="T1257" s="3">
        <v>10.44</v>
      </c>
      <c r="U1257" s="1">
        <v>45296</v>
      </c>
      <c r="V1257">
        <v>11.89</v>
      </c>
    </row>
    <row r="1258" spans="1:22">
      <c r="A1258" s="1">
        <v>45295</v>
      </c>
      <c r="B1258">
        <v>27.9</v>
      </c>
      <c r="C1258" s="1">
        <v>45295</v>
      </c>
      <c r="D1258">
        <v>31.96</v>
      </c>
      <c r="E1258" s="1">
        <v>45295</v>
      </c>
      <c r="F1258">
        <v>77.510000000000005</v>
      </c>
      <c r="G1258" s="1">
        <v>45295</v>
      </c>
      <c r="H1258">
        <v>34.409999999999997</v>
      </c>
      <c r="I1258" s="1">
        <v>45295</v>
      </c>
      <c r="J1258">
        <v>29.06</v>
      </c>
      <c r="K1258" s="1">
        <v>45295</v>
      </c>
      <c r="L1258">
        <v>19.510000000000002</v>
      </c>
      <c r="M1258" s="1">
        <v>45295</v>
      </c>
      <c r="N1258">
        <v>20.2</v>
      </c>
      <c r="O1258" s="1">
        <v>45295</v>
      </c>
      <c r="P1258">
        <v>16.27</v>
      </c>
      <c r="Q1258" s="1">
        <v>45295</v>
      </c>
      <c r="R1258">
        <v>26.08</v>
      </c>
      <c r="S1258" s="30">
        <v>45295</v>
      </c>
      <c r="T1258" s="3">
        <v>10.38</v>
      </c>
      <c r="U1258" s="1">
        <v>45299</v>
      </c>
      <c r="V1258">
        <v>11.89</v>
      </c>
    </row>
    <row r="1259" spans="1:22">
      <c r="A1259" s="1">
        <v>45296</v>
      </c>
      <c r="B1259">
        <v>27.87</v>
      </c>
      <c r="C1259" s="1">
        <v>45296</v>
      </c>
      <c r="D1259">
        <v>32.049999999999997</v>
      </c>
      <c r="E1259" s="1">
        <v>45296</v>
      </c>
      <c r="F1259">
        <v>77.69</v>
      </c>
      <c r="G1259" s="1">
        <v>45296</v>
      </c>
      <c r="H1259">
        <v>34.44</v>
      </c>
      <c r="I1259" s="1">
        <v>45296</v>
      </c>
      <c r="J1259">
        <v>29.12</v>
      </c>
      <c r="K1259" s="1">
        <v>45296</v>
      </c>
      <c r="L1259">
        <v>19.5</v>
      </c>
      <c r="M1259" s="1">
        <v>45296</v>
      </c>
      <c r="N1259">
        <v>20.13</v>
      </c>
      <c r="O1259" s="1">
        <v>45296</v>
      </c>
      <c r="P1259">
        <v>16.29</v>
      </c>
      <c r="Q1259" s="1">
        <v>45296</v>
      </c>
      <c r="R1259">
        <v>26.09</v>
      </c>
      <c r="S1259" s="30">
        <v>45296</v>
      </c>
      <c r="T1259" s="3">
        <v>10.36</v>
      </c>
      <c r="U1259" s="1">
        <v>45300</v>
      </c>
      <c r="V1259">
        <v>11.79</v>
      </c>
    </row>
    <row r="1260" spans="1:22">
      <c r="A1260" s="1">
        <v>45299</v>
      </c>
      <c r="B1260">
        <v>27.91</v>
      </c>
      <c r="C1260" s="1">
        <v>45299</v>
      </c>
      <c r="D1260">
        <v>32.25</v>
      </c>
      <c r="E1260" s="1">
        <v>45299</v>
      </c>
      <c r="F1260">
        <v>78.73</v>
      </c>
      <c r="G1260" s="1">
        <v>45299</v>
      </c>
      <c r="H1260">
        <v>34.78</v>
      </c>
      <c r="I1260" s="1">
        <v>45299</v>
      </c>
      <c r="J1260">
        <v>29.16</v>
      </c>
      <c r="K1260" s="1">
        <v>45299</v>
      </c>
      <c r="L1260">
        <v>19.53</v>
      </c>
      <c r="M1260" s="1">
        <v>45299</v>
      </c>
      <c r="N1260">
        <v>20.27</v>
      </c>
      <c r="O1260" s="1">
        <v>45299</v>
      </c>
      <c r="P1260">
        <v>16.329999999999998</v>
      </c>
      <c r="Q1260" s="1">
        <v>45299</v>
      </c>
      <c r="R1260">
        <v>26.09</v>
      </c>
      <c r="S1260" s="30">
        <v>45299</v>
      </c>
      <c r="T1260" s="3">
        <v>10.39</v>
      </c>
      <c r="U1260" s="1">
        <v>45301</v>
      </c>
      <c r="V1260">
        <v>11.76</v>
      </c>
    </row>
    <row r="1261" spans="1:22">
      <c r="A1261" s="1">
        <v>45300</v>
      </c>
      <c r="B1261">
        <v>27.92</v>
      </c>
      <c r="C1261" s="1">
        <v>45300</v>
      </c>
      <c r="D1261">
        <v>32.119999999999997</v>
      </c>
      <c r="E1261" s="1">
        <v>45300</v>
      </c>
      <c r="F1261">
        <v>78.900000000000006</v>
      </c>
      <c r="G1261" s="1">
        <v>45300</v>
      </c>
      <c r="H1261">
        <v>34.58</v>
      </c>
      <c r="I1261" s="1">
        <v>45300</v>
      </c>
      <c r="J1261">
        <v>28.86</v>
      </c>
      <c r="K1261" s="1">
        <v>45300</v>
      </c>
      <c r="L1261">
        <v>19.53</v>
      </c>
      <c r="M1261" s="1">
        <v>45300</v>
      </c>
      <c r="N1261">
        <v>20.3</v>
      </c>
      <c r="O1261" s="1">
        <v>45300</v>
      </c>
      <c r="P1261">
        <v>16.39</v>
      </c>
      <c r="Q1261" s="1">
        <v>45300</v>
      </c>
      <c r="R1261">
        <v>26.12</v>
      </c>
      <c r="S1261" s="30">
        <v>45300</v>
      </c>
      <c r="T1261" s="3">
        <v>10.4</v>
      </c>
      <c r="U1261" s="1">
        <v>45302</v>
      </c>
      <c r="V1261">
        <v>11.81</v>
      </c>
    </row>
    <row r="1262" spans="1:22">
      <c r="A1262" s="1">
        <v>45301</v>
      </c>
      <c r="B1262">
        <v>27.84</v>
      </c>
      <c r="C1262" s="1">
        <v>45301</v>
      </c>
      <c r="D1262">
        <v>32.130000000000003</v>
      </c>
      <c r="E1262" s="1">
        <v>45301</v>
      </c>
      <c r="F1262">
        <v>79.239999999999995</v>
      </c>
      <c r="G1262" s="1">
        <v>45301</v>
      </c>
      <c r="H1262">
        <v>34.770000000000003</v>
      </c>
      <c r="I1262" s="1">
        <v>45301</v>
      </c>
      <c r="J1262">
        <v>28.74</v>
      </c>
      <c r="K1262" s="1">
        <v>45301</v>
      </c>
      <c r="L1262">
        <v>19.489999999999998</v>
      </c>
      <c r="M1262" s="1">
        <v>45301</v>
      </c>
      <c r="N1262">
        <v>20.29</v>
      </c>
      <c r="O1262" s="1">
        <v>45301</v>
      </c>
      <c r="P1262">
        <v>16.440000000000001</v>
      </c>
      <c r="Q1262" s="1">
        <v>45301</v>
      </c>
      <c r="R1262">
        <v>26.08</v>
      </c>
      <c r="S1262" s="30">
        <v>45301</v>
      </c>
      <c r="T1262" s="3">
        <v>10.37</v>
      </c>
      <c r="U1262" s="1">
        <v>45303</v>
      </c>
      <c r="V1262">
        <v>11.86</v>
      </c>
    </row>
    <row r="1263" spans="1:22">
      <c r="A1263" s="1">
        <v>45302</v>
      </c>
      <c r="B1263">
        <v>27.88</v>
      </c>
      <c r="C1263" s="1">
        <v>45302</v>
      </c>
      <c r="D1263">
        <v>32.01</v>
      </c>
      <c r="E1263" s="1">
        <v>45302</v>
      </c>
      <c r="F1263">
        <v>79.290000000000006</v>
      </c>
      <c r="G1263" s="1">
        <v>45302</v>
      </c>
      <c r="H1263">
        <v>34.79</v>
      </c>
      <c r="I1263" s="1">
        <v>45302</v>
      </c>
      <c r="J1263">
        <v>28.89</v>
      </c>
      <c r="K1263" s="1">
        <v>45302</v>
      </c>
      <c r="L1263">
        <v>19.52</v>
      </c>
      <c r="M1263" s="1">
        <v>45302</v>
      </c>
      <c r="N1263">
        <v>20.420000000000002</v>
      </c>
      <c r="O1263" s="1">
        <v>45302</v>
      </c>
      <c r="P1263">
        <v>16.46</v>
      </c>
      <c r="Q1263" s="1">
        <v>45302</v>
      </c>
      <c r="R1263">
        <v>26.14</v>
      </c>
      <c r="S1263" s="30">
        <v>45302</v>
      </c>
      <c r="T1263" s="3">
        <v>10.38</v>
      </c>
      <c r="U1263" s="1">
        <v>45306</v>
      </c>
      <c r="V1263">
        <v>11.85</v>
      </c>
    </row>
    <row r="1264" spans="1:22">
      <c r="A1264" s="1">
        <v>45303</v>
      </c>
      <c r="B1264">
        <v>27.91</v>
      </c>
      <c r="C1264" s="1">
        <v>45303</v>
      </c>
      <c r="D1264">
        <v>32.06</v>
      </c>
      <c r="E1264" s="1">
        <v>45303</v>
      </c>
      <c r="F1264">
        <v>79.400000000000006</v>
      </c>
      <c r="G1264" s="1">
        <v>45303</v>
      </c>
      <c r="H1264">
        <v>34.950000000000003</v>
      </c>
      <c r="I1264" s="1">
        <v>45303</v>
      </c>
      <c r="J1264">
        <v>29.04</v>
      </c>
      <c r="K1264" s="1">
        <v>45303</v>
      </c>
      <c r="L1264">
        <v>19.53</v>
      </c>
      <c r="M1264" s="1">
        <v>45303</v>
      </c>
      <c r="N1264">
        <v>20.45</v>
      </c>
      <c r="O1264" s="1">
        <v>45303</v>
      </c>
      <c r="P1264">
        <v>16.54</v>
      </c>
      <c r="Q1264" s="1">
        <v>45303</v>
      </c>
      <c r="R1264">
        <v>26.17</v>
      </c>
      <c r="S1264" s="30">
        <v>45303</v>
      </c>
      <c r="T1264" s="3">
        <v>10.4</v>
      </c>
      <c r="U1264" s="1">
        <v>45307</v>
      </c>
      <c r="V1264">
        <v>11.75</v>
      </c>
    </row>
    <row r="1265" spans="1:22">
      <c r="A1265" s="1">
        <v>45306</v>
      </c>
      <c r="B1265">
        <v>27.93</v>
      </c>
      <c r="C1265" s="1">
        <v>45306</v>
      </c>
      <c r="D1265">
        <v>32.159999999999997</v>
      </c>
      <c r="E1265" s="1">
        <v>45306</v>
      </c>
      <c r="F1265">
        <v>79.55</v>
      </c>
      <c r="G1265" s="1">
        <v>45306</v>
      </c>
      <c r="H1265">
        <v>34.880000000000003</v>
      </c>
      <c r="I1265" s="1">
        <v>45306</v>
      </c>
      <c r="J1265">
        <v>28.98</v>
      </c>
      <c r="K1265" s="1">
        <v>45306</v>
      </c>
      <c r="L1265">
        <v>19.57</v>
      </c>
      <c r="M1265" s="1">
        <v>45306</v>
      </c>
      <c r="N1265">
        <v>20.5</v>
      </c>
      <c r="O1265" s="1">
        <v>45306</v>
      </c>
      <c r="P1265">
        <v>16.54</v>
      </c>
      <c r="Q1265" s="1">
        <v>45306</v>
      </c>
      <c r="R1265">
        <v>26.16</v>
      </c>
      <c r="S1265" s="30">
        <v>45306</v>
      </c>
      <c r="T1265" s="3">
        <v>10.4</v>
      </c>
      <c r="U1265" s="1">
        <v>45308</v>
      </c>
      <c r="V1265">
        <v>11.56</v>
      </c>
    </row>
    <row r="1266" spans="1:22">
      <c r="A1266" s="1">
        <v>45307</v>
      </c>
      <c r="B1266">
        <v>27.69</v>
      </c>
      <c r="C1266" s="1">
        <v>45307</v>
      </c>
      <c r="D1266">
        <v>32.020000000000003</v>
      </c>
      <c r="E1266" s="1">
        <v>45307</v>
      </c>
      <c r="F1266">
        <v>79.64</v>
      </c>
      <c r="G1266" s="1">
        <v>45307</v>
      </c>
      <c r="H1266">
        <v>34.590000000000003</v>
      </c>
      <c r="I1266" s="1">
        <v>45307</v>
      </c>
      <c r="J1266">
        <v>28.49</v>
      </c>
      <c r="K1266" s="1">
        <v>45307</v>
      </c>
      <c r="L1266">
        <v>19.420000000000002</v>
      </c>
      <c r="M1266" s="1">
        <v>45307</v>
      </c>
      <c r="N1266">
        <v>20.239999999999998</v>
      </c>
      <c r="O1266" s="1">
        <v>45307</v>
      </c>
      <c r="P1266">
        <v>16.39</v>
      </c>
      <c r="Q1266" s="1">
        <v>45307</v>
      </c>
      <c r="R1266">
        <v>26.09</v>
      </c>
      <c r="S1266" s="30">
        <v>45307</v>
      </c>
      <c r="T1266" s="3">
        <v>10.31</v>
      </c>
      <c r="U1266" s="1">
        <v>45309</v>
      </c>
      <c r="V1266">
        <v>11.61</v>
      </c>
    </row>
    <row r="1267" spans="1:22">
      <c r="A1267" s="1">
        <v>45308</v>
      </c>
      <c r="B1267">
        <v>27.52</v>
      </c>
      <c r="C1267" s="1">
        <v>45308</v>
      </c>
      <c r="D1267">
        <v>31.66</v>
      </c>
      <c r="E1267" s="1">
        <v>45308</v>
      </c>
      <c r="F1267">
        <v>79.28</v>
      </c>
      <c r="G1267" s="1">
        <v>45308</v>
      </c>
      <c r="H1267">
        <v>34.299999999999997</v>
      </c>
      <c r="I1267" s="1">
        <v>45308</v>
      </c>
      <c r="J1267">
        <v>28.14</v>
      </c>
      <c r="K1267" s="1">
        <v>45308</v>
      </c>
      <c r="L1267">
        <v>19.329999999999998</v>
      </c>
      <c r="M1267" s="1">
        <v>45308</v>
      </c>
      <c r="N1267">
        <v>20.2</v>
      </c>
      <c r="O1267" s="1">
        <v>45308</v>
      </c>
      <c r="P1267">
        <v>16.25</v>
      </c>
      <c r="Q1267" s="1">
        <v>45308</v>
      </c>
      <c r="R1267">
        <v>26.02</v>
      </c>
      <c r="S1267" s="30">
        <v>45308</v>
      </c>
      <c r="T1267" s="3">
        <v>10.25</v>
      </c>
      <c r="U1267" s="1">
        <v>45310</v>
      </c>
      <c r="V1267">
        <v>11.71</v>
      </c>
    </row>
    <row r="1268" spans="1:22">
      <c r="A1268" s="1">
        <v>45309</v>
      </c>
      <c r="B1268">
        <v>27.44</v>
      </c>
      <c r="C1268" s="1">
        <v>45309</v>
      </c>
      <c r="D1268">
        <v>31.75</v>
      </c>
      <c r="E1268" s="1">
        <v>45309</v>
      </c>
      <c r="F1268">
        <v>79.900000000000006</v>
      </c>
      <c r="G1268" s="1">
        <v>45309</v>
      </c>
      <c r="H1268">
        <v>34.54</v>
      </c>
      <c r="I1268" s="1">
        <v>45309</v>
      </c>
      <c r="J1268">
        <v>28.32</v>
      </c>
      <c r="K1268" s="1">
        <v>45309</v>
      </c>
      <c r="L1268">
        <v>19.32</v>
      </c>
      <c r="M1268" s="1">
        <v>45309</v>
      </c>
      <c r="N1268">
        <v>20.16</v>
      </c>
      <c r="O1268" s="1">
        <v>45309</v>
      </c>
      <c r="P1268">
        <v>16.329999999999998</v>
      </c>
      <c r="Q1268" s="1">
        <v>45309</v>
      </c>
      <c r="R1268">
        <v>26.02</v>
      </c>
      <c r="S1268" s="30">
        <v>45309</v>
      </c>
      <c r="T1268" s="3">
        <v>10.23</v>
      </c>
      <c r="U1268" s="1">
        <v>45313</v>
      </c>
      <c r="V1268">
        <v>11.66</v>
      </c>
    </row>
    <row r="1269" spans="1:22">
      <c r="A1269" s="1">
        <v>45310</v>
      </c>
      <c r="B1269">
        <v>27.45</v>
      </c>
      <c r="C1269" s="1">
        <v>45310</v>
      </c>
      <c r="D1269">
        <v>31.98</v>
      </c>
      <c r="E1269" s="1">
        <v>45310</v>
      </c>
      <c r="F1269">
        <v>80.510000000000005</v>
      </c>
      <c r="G1269" s="1">
        <v>45310</v>
      </c>
      <c r="H1269">
        <v>34.450000000000003</v>
      </c>
      <c r="I1269" s="1">
        <v>45310</v>
      </c>
      <c r="J1269">
        <v>28.47</v>
      </c>
      <c r="K1269" s="1">
        <v>45310</v>
      </c>
      <c r="L1269">
        <v>19.32</v>
      </c>
      <c r="M1269" s="1">
        <v>45310</v>
      </c>
      <c r="N1269">
        <v>20.18</v>
      </c>
      <c r="O1269" s="1">
        <v>45310</v>
      </c>
      <c r="P1269">
        <v>16.29</v>
      </c>
      <c r="Q1269" s="1">
        <v>45310</v>
      </c>
      <c r="R1269">
        <v>26</v>
      </c>
      <c r="S1269" s="30">
        <v>45310</v>
      </c>
      <c r="T1269" s="3">
        <v>10.220000000000001</v>
      </c>
      <c r="U1269" s="1">
        <v>45314</v>
      </c>
      <c r="V1269">
        <v>11.7</v>
      </c>
    </row>
    <row r="1270" spans="1:22">
      <c r="A1270" s="1">
        <v>45313</v>
      </c>
      <c r="B1270">
        <v>27.5</v>
      </c>
      <c r="C1270" s="1">
        <v>45313</v>
      </c>
      <c r="D1270">
        <v>31.98</v>
      </c>
      <c r="E1270" s="1">
        <v>45313</v>
      </c>
      <c r="F1270">
        <v>80.98</v>
      </c>
      <c r="G1270" s="1">
        <v>45313</v>
      </c>
      <c r="H1270">
        <v>34.69</v>
      </c>
      <c r="I1270" s="1">
        <v>45313</v>
      </c>
      <c r="J1270">
        <v>28.32</v>
      </c>
      <c r="K1270" s="1">
        <v>45313</v>
      </c>
      <c r="L1270">
        <v>19.350000000000001</v>
      </c>
      <c r="M1270" s="1">
        <v>45313</v>
      </c>
      <c r="N1270">
        <v>20.239999999999998</v>
      </c>
      <c r="O1270" s="1">
        <v>45313</v>
      </c>
      <c r="P1270">
        <v>16.3</v>
      </c>
      <c r="Q1270" s="1">
        <v>45313</v>
      </c>
      <c r="R1270">
        <v>26.04</v>
      </c>
      <c r="S1270" s="30">
        <v>45313</v>
      </c>
      <c r="T1270" s="3">
        <v>10.26</v>
      </c>
      <c r="U1270" s="1">
        <v>45315</v>
      </c>
      <c r="V1270">
        <v>11.86</v>
      </c>
    </row>
    <row r="1271" spans="1:22">
      <c r="A1271" s="1">
        <v>45314</v>
      </c>
      <c r="B1271">
        <v>27.48</v>
      </c>
      <c r="C1271" s="1">
        <v>45314</v>
      </c>
      <c r="D1271">
        <v>32.11</v>
      </c>
      <c r="E1271" s="1">
        <v>45314</v>
      </c>
      <c r="F1271">
        <v>81.150000000000006</v>
      </c>
      <c r="G1271" s="1">
        <v>45314</v>
      </c>
      <c r="H1271">
        <v>34.56</v>
      </c>
      <c r="I1271" s="1">
        <v>45314</v>
      </c>
      <c r="J1271">
        <v>28.54</v>
      </c>
      <c r="K1271" s="1">
        <v>45314</v>
      </c>
      <c r="L1271">
        <v>19.36</v>
      </c>
      <c r="M1271" s="1">
        <v>45314</v>
      </c>
      <c r="N1271">
        <v>20.149999999999999</v>
      </c>
      <c r="O1271" s="1">
        <v>45314</v>
      </c>
      <c r="P1271">
        <v>16.329999999999998</v>
      </c>
      <c r="Q1271" s="1">
        <v>45314</v>
      </c>
      <c r="R1271">
        <v>26.02</v>
      </c>
      <c r="S1271" s="30">
        <v>45314</v>
      </c>
      <c r="T1271" s="3">
        <v>10.24</v>
      </c>
      <c r="U1271" s="1">
        <v>45316</v>
      </c>
      <c r="V1271">
        <v>11.86</v>
      </c>
    </row>
    <row r="1272" spans="1:22">
      <c r="A1272" s="1">
        <v>45315</v>
      </c>
      <c r="B1272">
        <v>27.43</v>
      </c>
      <c r="C1272" s="1">
        <v>45315</v>
      </c>
      <c r="D1272">
        <v>32.145000000000003</v>
      </c>
      <c r="E1272" s="1">
        <v>45315</v>
      </c>
      <c r="F1272">
        <v>81.540000000000006</v>
      </c>
      <c r="G1272" s="1">
        <v>45315</v>
      </c>
      <c r="H1272">
        <v>34.99</v>
      </c>
      <c r="I1272" s="1">
        <v>45315</v>
      </c>
      <c r="J1272">
        <v>28.99</v>
      </c>
      <c r="K1272" s="1">
        <v>45315</v>
      </c>
      <c r="L1272">
        <v>19.32</v>
      </c>
      <c r="M1272" s="1">
        <v>45315</v>
      </c>
      <c r="N1272">
        <v>20.12</v>
      </c>
      <c r="O1272" s="1">
        <v>45315</v>
      </c>
      <c r="P1272">
        <v>16.309999999999999</v>
      </c>
      <c r="Q1272" s="1">
        <v>45315</v>
      </c>
      <c r="R1272">
        <v>26.04</v>
      </c>
      <c r="S1272" s="30">
        <v>45315</v>
      </c>
      <c r="T1272" s="3">
        <v>10.23</v>
      </c>
      <c r="U1272" s="1">
        <v>45317</v>
      </c>
      <c r="V1272">
        <v>11.82</v>
      </c>
    </row>
    <row r="1273" spans="1:22">
      <c r="A1273" s="1">
        <v>45316</v>
      </c>
      <c r="B1273">
        <v>27.4</v>
      </c>
      <c r="C1273" s="1">
        <v>45316</v>
      </c>
      <c r="D1273">
        <v>32.245100000000001</v>
      </c>
      <c r="E1273" s="1">
        <v>45316</v>
      </c>
      <c r="F1273">
        <v>81.67</v>
      </c>
      <c r="G1273" s="1">
        <v>45316</v>
      </c>
      <c r="H1273">
        <v>34.92</v>
      </c>
      <c r="I1273" s="1">
        <v>45316</v>
      </c>
      <c r="J1273">
        <v>28.92</v>
      </c>
      <c r="K1273" s="1">
        <v>45316</v>
      </c>
      <c r="L1273">
        <v>19.260000000000002</v>
      </c>
      <c r="M1273" s="1">
        <v>45316</v>
      </c>
      <c r="N1273">
        <v>20.18</v>
      </c>
      <c r="O1273" s="1">
        <v>45316</v>
      </c>
      <c r="P1273">
        <v>16.329999999999998</v>
      </c>
      <c r="Q1273" s="1">
        <v>45316</v>
      </c>
      <c r="R1273">
        <v>26.02</v>
      </c>
      <c r="S1273" s="30">
        <v>45316</v>
      </c>
      <c r="T1273" s="3">
        <v>10.25</v>
      </c>
      <c r="U1273" s="1">
        <v>45320</v>
      </c>
      <c r="V1273">
        <v>11.82</v>
      </c>
    </row>
    <row r="1274" spans="1:22">
      <c r="A1274" s="1">
        <v>45317</v>
      </c>
      <c r="B1274">
        <v>27.33</v>
      </c>
      <c r="C1274" s="1">
        <v>45317</v>
      </c>
      <c r="D1274">
        <v>32.28</v>
      </c>
      <c r="E1274" s="1">
        <v>45317</v>
      </c>
      <c r="F1274">
        <v>81.42</v>
      </c>
      <c r="G1274" s="1">
        <v>45317</v>
      </c>
      <c r="H1274">
        <v>34.97</v>
      </c>
      <c r="I1274" s="1">
        <v>45317</v>
      </c>
      <c r="J1274">
        <v>28.89</v>
      </c>
      <c r="K1274" s="1">
        <v>45317</v>
      </c>
      <c r="L1274">
        <v>19.260000000000002</v>
      </c>
      <c r="M1274" s="1">
        <v>45317</v>
      </c>
      <c r="N1274">
        <v>20.13</v>
      </c>
      <c r="O1274" s="1">
        <v>45317</v>
      </c>
      <c r="P1274">
        <v>16.32</v>
      </c>
      <c r="Q1274" s="1">
        <v>45317</v>
      </c>
      <c r="R1274">
        <v>25.98</v>
      </c>
      <c r="S1274" s="30">
        <v>45317</v>
      </c>
      <c r="T1274" s="3">
        <v>10.220000000000001</v>
      </c>
      <c r="U1274" s="1">
        <v>45321</v>
      </c>
      <c r="V1274">
        <v>11.7</v>
      </c>
    </row>
    <row r="1275" spans="1:22">
      <c r="A1275" s="1">
        <v>45320</v>
      </c>
      <c r="B1275">
        <v>27.53</v>
      </c>
      <c r="C1275" s="1">
        <v>45320</v>
      </c>
      <c r="D1275">
        <v>32.450000000000003</v>
      </c>
      <c r="E1275" s="1">
        <v>45320</v>
      </c>
      <c r="F1275">
        <v>81.849999999999994</v>
      </c>
      <c r="G1275" s="1">
        <v>45320</v>
      </c>
      <c r="H1275">
        <v>35.119999999999997</v>
      </c>
      <c r="I1275" s="1">
        <v>45320</v>
      </c>
      <c r="J1275">
        <v>28.79</v>
      </c>
      <c r="K1275" s="1">
        <v>45320</v>
      </c>
      <c r="L1275">
        <v>19.36</v>
      </c>
      <c r="M1275" s="1">
        <v>45320</v>
      </c>
      <c r="N1275">
        <v>20.2</v>
      </c>
      <c r="O1275" s="1">
        <v>45320</v>
      </c>
      <c r="P1275">
        <v>16.37</v>
      </c>
      <c r="Q1275" s="1">
        <v>45320</v>
      </c>
      <c r="R1275">
        <v>26.02</v>
      </c>
      <c r="S1275" s="30">
        <v>45320</v>
      </c>
      <c r="T1275" s="3">
        <v>10.28</v>
      </c>
      <c r="U1275" s="1">
        <v>45322</v>
      </c>
      <c r="V1275">
        <v>11.67</v>
      </c>
    </row>
    <row r="1276" spans="1:22">
      <c r="A1276" s="1">
        <v>45321</v>
      </c>
      <c r="B1276">
        <v>27.62</v>
      </c>
      <c r="C1276" s="1">
        <v>45321</v>
      </c>
      <c r="D1276">
        <v>32.49</v>
      </c>
      <c r="E1276" s="1">
        <v>45321</v>
      </c>
      <c r="F1276">
        <v>81.760000000000005</v>
      </c>
      <c r="G1276" s="1">
        <v>45321</v>
      </c>
      <c r="H1276">
        <v>35.03</v>
      </c>
      <c r="I1276" s="1">
        <v>45321</v>
      </c>
      <c r="J1276">
        <v>28.55</v>
      </c>
      <c r="K1276" s="1">
        <v>45321</v>
      </c>
      <c r="L1276">
        <v>19.399999999999999</v>
      </c>
      <c r="M1276" s="1">
        <v>45321</v>
      </c>
      <c r="N1276">
        <v>20.28</v>
      </c>
      <c r="O1276" s="1">
        <v>45321</v>
      </c>
      <c r="P1276">
        <v>16.38</v>
      </c>
      <c r="Q1276" s="1">
        <v>45321</v>
      </c>
      <c r="R1276">
        <v>26.03</v>
      </c>
      <c r="S1276" s="30">
        <v>45321</v>
      </c>
      <c r="T1276" s="3">
        <v>10.31</v>
      </c>
      <c r="U1276" s="1">
        <v>45323</v>
      </c>
      <c r="V1276">
        <v>11.77</v>
      </c>
    </row>
    <row r="1277" spans="1:22">
      <c r="A1277" s="1">
        <v>45322</v>
      </c>
      <c r="B1277">
        <v>27.73</v>
      </c>
      <c r="C1277" s="1">
        <v>45322</v>
      </c>
      <c r="D1277">
        <v>32.18</v>
      </c>
      <c r="E1277" s="1">
        <v>45322</v>
      </c>
      <c r="F1277">
        <v>80.7</v>
      </c>
      <c r="G1277" s="1">
        <v>45322</v>
      </c>
      <c r="H1277">
        <v>34.96</v>
      </c>
      <c r="I1277" s="1">
        <v>45322</v>
      </c>
      <c r="J1277">
        <v>28.49</v>
      </c>
      <c r="K1277" s="1">
        <v>45322</v>
      </c>
      <c r="L1277">
        <v>19.48</v>
      </c>
      <c r="M1277" s="1">
        <v>45322</v>
      </c>
      <c r="N1277">
        <v>20.32</v>
      </c>
      <c r="O1277" s="1">
        <v>45322</v>
      </c>
      <c r="P1277">
        <v>16.38</v>
      </c>
      <c r="Q1277" s="1">
        <v>45322</v>
      </c>
      <c r="R1277">
        <v>26.08</v>
      </c>
      <c r="S1277" s="30">
        <v>45322</v>
      </c>
      <c r="T1277" s="3">
        <v>10.33</v>
      </c>
      <c r="U1277" s="1">
        <v>45324</v>
      </c>
      <c r="V1277">
        <v>11.86</v>
      </c>
    </row>
    <row r="1278" spans="1:22">
      <c r="A1278" s="1">
        <v>45323</v>
      </c>
      <c r="B1278">
        <v>27.94</v>
      </c>
      <c r="C1278" s="1">
        <v>45323</v>
      </c>
      <c r="D1278">
        <v>32.28</v>
      </c>
      <c r="E1278" s="1">
        <v>45323</v>
      </c>
      <c r="F1278">
        <v>81.400000000000006</v>
      </c>
      <c r="G1278" s="1">
        <v>45323</v>
      </c>
      <c r="H1278">
        <v>35.18</v>
      </c>
      <c r="I1278" s="1">
        <v>45323</v>
      </c>
      <c r="J1278">
        <v>28.66</v>
      </c>
      <c r="K1278" s="1">
        <v>45323</v>
      </c>
      <c r="L1278">
        <v>19.59</v>
      </c>
      <c r="M1278" s="1">
        <v>45323</v>
      </c>
      <c r="N1278">
        <v>20.48</v>
      </c>
      <c r="O1278" s="1">
        <v>45323</v>
      </c>
      <c r="P1278">
        <v>16.489999999999998</v>
      </c>
      <c r="Q1278" s="1">
        <v>45323</v>
      </c>
      <c r="R1278">
        <v>26.14</v>
      </c>
      <c r="S1278" s="30">
        <v>45323</v>
      </c>
      <c r="T1278" s="3">
        <v>10.4</v>
      </c>
      <c r="U1278" s="1">
        <v>45327</v>
      </c>
      <c r="V1278">
        <v>11.94</v>
      </c>
    </row>
    <row r="1279" spans="1:22">
      <c r="A1279" s="1">
        <v>45324</v>
      </c>
      <c r="B1279">
        <v>27.68</v>
      </c>
      <c r="C1279" s="1">
        <v>45324</v>
      </c>
      <c r="D1279">
        <v>32.26</v>
      </c>
      <c r="E1279" s="1">
        <v>45324</v>
      </c>
      <c r="F1279">
        <v>82.69</v>
      </c>
      <c r="G1279" s="1">
        <v>45324</v>
      </c>
      <c r="H1279">
        <v>35.049999999999997</v>
      </c>
      <c r="I1279" s="1">
        <v>45324</v>
      </c>
      <c r="J1279">
        <v>28.71</v>
      </c>
      <c r="K1279" s="1">
        <v>45324</v>
      </c>
      <c r="L1279">
        <v>19.48</v>
      </c>
      <c r="M1279" s="1">
        <v>45324</v>
      </c>
      <c r="N1279">
        <v>20.3</v>
      </c>
      <c r="O1279" s="1">
        <v>45324</v>
      </c>
      <c r="P1279">
        <v>16.41</v>
      </c>
      <c r="Q1279" s="1">
        <v>45324</v>
      </c>
      <c r="R1279">
        <v>26.04</v>
      </c>
      <c r="S1279" s="30">
        <v>45324</v>
      </c>
      <c r="T1279" s="3">
        <v>10.3</v>
      </c>
      <c r="U1279" s="1">
        <v>45328</v>
      </c>
      <c r="V1279">
        <v>12.11</v>
      </c>
    </row>
    <row r="1280" spans="1:22">
      <c r="A1280" s="1">
        <v>45327</v>
      </c>
      <c r="B1280">
        <v>27.47</v>
      </c>
      <c r="C1280" s="1">
        <v>45327</v>
      </c>
      <c r="D1280">
        <v>31.95</v>
      </c>
      <c r="E1280" s="1">
        <v>45327</v>
      </c>
      <c r="F1280">
        <v>82.88</v>
      </c>
      <c r="G1280" s="1">
        <v>45327</v>
      </c>
      <c r="H1280">
        <v>35.07</v>
      </c>
      <c r="I1280" s="1">
        <v>45327</v>
      </c>
      <c r="J1280">
        <v>28.91</v>
      </c>
      <c r="K1280" s="1">
        <v>45327</v>
      </c>
      <c r="L1280">
        <v>19.36</v>
      </c>
      <c r="M1280" s="1">
        <v>45327</v>
      </c>
      <c r="N1280">
        <v>20.100000000000001</v>
      </c>
      <c r="O1280" s="1">
        <v>45327</v>
      </c>
      <c r="P1280">
        <v>16.38</v>
      </c>
      <c r="Q1280" s="1">
        <v>45327</v>
      </c>
      <c r="R1280">
        <v>25.95</v>
      </c>
      <c r="S1280" s="30">
        <v>45327</v>
      </c>
      <c r="T1280" s="3">
        <v>10.220000000000001</v>
      </c>
      <c r="U1280" s="1">
        <v>45329</v>
      </c>
      <c r="V1280">
        <v>12.16</v>
      </c>
    </row>
    <row r="1281" spans="1:22">
      <c r="A1281" s="1">
        <v>45328</v>
      </c>
      <c r="B1281">
        <v>27.6</v>
      </c>
      <c r="C1281" s="1">
        <v>45328</v>
      </c>
      <c r="D1281">
        <v>32.07</v>
      </c>
      <c r="E1281" s="1">
        <v>45328</v>
      </c>
      <c r="F1281">
        <v>82.77</v>
      </c>
      <c r="G1281" s="1">
        <v>45328</v>
      </c>
      <c r="H1281">
        <v>35.130000000000003</v>
      </c>
      <c r="I1281" s="1">
        <v>45328</v>
      </c>
      <c r="J1281">
        <v>29.47</v>
      </c>
      <c r="K1281" s="1">
        <v>45328</v>
      </c>
      <c r="L1281">
        <v>19.43</v>
      </c>
      <c r="M1281" s="1">
        <v>45328</v>
      </c>
      <c r="N1281">
        <v>20.21</v>
      </c>
      <c r="O1281" s="1">
        <v>45328</v>
      </c>
      <c r="P1281">
        <v>16.38</v>
      </c>
      <c r="Q1281" s="1">
        <v>45328</v>
      </c>
      <c r="R1281">
        <v>26.02</v>
      </c>
      <c r="S1281" s="30">
        <v>45328</v>
      </c>
      <c r="T1281" s="3">
        <v>10.28</v>
      </c>
      <c r="U1281" s="1">
        <v>45330</v>
      </c>
      <c r="V1281">
        <v>12.13</v>
      </c>
    </row>
    <row r="1282" spans="1:22">
      <c r="A1282" s="1">
        <v>45329</v>
      </c>
      <c r="B1282">
        <v>27.53</v>
      </c>
      <c r="C1282" s="1">
        <v>45329</v>
      </c>
      <c r="D1282">
        <v>32.090000000000003</v>
      </c>
      <c r="E1282" s="1">
        <v>45329</v>
      </c>
      <c r="F1282">
        <v>83.31</v>
      </c>
      <c r="G1282" s="1">
        <v>45329</v>
      </c>
      <c r="H1282">
        <v>35.06</v>
      </c>
      <c r="I1282" s="1">
        <v>45329</v>
      </c>
      <c r="J1282">
        <v>29.44</v>
      </c>
      <c r="K1282" s="1">
        <v>45329</v>
      </c>
      <c r="L1282">
        <v>19.420000000000002</v>
      </c>
      <c r="M1282" s="1">
        <v>45329</v>
      </c>
      <c r="N1282">
        <v>20.149999999999999</v>
      </c>
      <c r="O1282" s="1">
        <v>45329</v>
      </c>
      <c r="P1282">
        <v>16.38</v>
      </c>
      <c r="Q1282" s="1">
        <v>45329</v>
      </c>
      <c r="R1282">
        <v>25.99</v>
      </c>
      <c r="S1282" s="30">
        <v>45329</v>
      </c>
      <c r="T1282" s="3">
        <v>10.25</v>
      </c>
      <c r="U1282" s="1">
        <v>45331</v>
      </c>
      <c r="V1282">
        <v>12.19</v>
      </c>
    </row>
    <row r="1283" spans="1:22">
      <c r="A1283" s="1">
        <v>45330</v>
      </c>
      <c r="B1283">
        <v>27.4</v>
      </c>
      <c r="C1283" s="1">
        <v>45330</v>
      </c>
      <c r="D1283">
        <v>32.090000000000003</v>
      </c>
      <c r="E1283" s="1">
        <v>45330</v>
      </c>
      <c r="F1283">
        <v>83.35</v>
      </c>
      <c r="G1283" s="1">
        <v>45330</v>
      </c>
      <c r="H1283">
        <v>34.99</v>
      </c>
      <c r="I1283" s="1">
        <v>45330</v>
      </c>
      <c r="J1283">
        <v>29.27</v>
      </c>
      <c r="K1283" s="1">
        <v>45330</v>
      </c>
      <c r="L1283">
        <v>19.350000000000001</v>
      </c>
      <c r="M1283" s="1">
        <v>45330</v>
      </c>
      <c r="N1283">
        <v>20.04</v>
      </c>
      <c r="O1283" s="1">
        <v>45330</v>
      </c>
      <c r="P1283">
        <v>16.350000000000001</v>
      </c>
      <c r="Q1283" s="1">
        <v>45330</v>
      </c>
      <c r="R1283">
        <v>25.96</v>
      </c>
      <c r="S1283" s="30">
        <v>45330</v>
      </c>
      <c r="T1283" s="3">
        <v>10.199999999999999</v>
      </c>
      <c r="U1283" s="1">
        <v>45334</v>
      </c>
      <c r="V1283">
        <v>12.2</v>
      </c>
    </row>
    <row r="1284" spans="1:22">
      <c r="A1284" s="1">
        <v>45331</v>
      </c>
      <c r="B1284">
        <v>27.42</v>
      </c>
      <c r="C1284" s="1">
        <v>45331</v>
      </c>
      <c r="D1284">
        <v>32.22</v>
      </c>
      <c r="E1284" s="1">
        <v>45331</v>
      </c>
      <c r="F1284">
        <v>83.79</v>
      </c>
      <c r="G1284" s="1">
        <v>45331</v>
      </c>
      <c r="H1284">
        <v>35.08</v>
      </c>
      <c r="I1284" s="1">
        <v>45331</v>
      </c>
      <c r="J1284">
        <v>29.43</v>
      </c>
      <c r="K1284" s="1">
        <v>45331</v>
      </c>
      <c r="L1284">
        <v>19.399999999999999</v>
      </c>
      <c r="M1284" s="1">
        <v>45331</v>
      </c>
      <c r="N1284">
        <v>20.02</v>
      </c>
      <c r="O1284" s="1">
        <v>45331</v>
      </c>
      <c r="P1284">
        <v>16.41</v>
      </c>
      <c r="Q1284" s="1">
        <v>45331</v>
      </c>
      <c r="R1284">
        <v>25.96</v>
      </c>
      <c r="S1284" s="30">
        <v>45331</v>
      </c>
      <c r="T1284" s="3">
        <v>10.210000000000001</v>
      </c>
      <c r="U1284" s="1">
        <v>45335</v>
      </c>
      <c r="V1284">
        <v>12.15</v>
      </c>
    </row>
    <row r="1285" spans="1:22">
      <c r="A1285" s="1">
        <v>45334</v>
      </c>
      <c r="B1285">
        <v>27.4</v>
      </c>
      <c r="C1285" s="1">
        <v>45334</v>
      </c>
      <c r="D1285">
        <v>32.270000000000003</v>
      </c>
      <c r="E1285" s="1">
        <v>45334</v>
      </c>
      <c r="F1285">
        <v>83.73</v>
      </c>
      <c r="G1285" s="1">
        <v>45334</v>
      </c>
      <c r="H1285">
        <v>35.17</v>
      </c>
      <c r="I1285" s="1">
        <v>45334</v>
      </c>
      <c r="J1285">
        <v>29.63</v>
      </c>
      <c r="K1285" s="1">
        <v>45334</v>
      </c>
      <c r="L1285">
        <v>19.38</v>
      </c>
      <c r="M1285" s="1">
        <v>45334</v>
      </c>
      <c r="N1285">
        <v>20.03</v>
      </c>
      <c r="O1285" s="1">
        <v>45334</v>
      </c>
      <c r="P1285">
        <v>16.39</v>
      </c>
      <c r="Q1285" s="1">
        <v>45334</v>
      </c>
      <c r="R1285">
        <v>25.94</v>
      </c>
      <c r="S1285" s="30">
        <v>45334</v>
      </c>
      <c r="T1285" s="3">
        <v>10.199999999999999</v>
      </c>
      <c r="U1285" s="1">
        <v>45336</v>
      </c>
      <c r="V1285">
        <v>12.26</v>
      </c>
    </row>
    <row r="1286" spans="1:22">
      <c r="A1286" s="1">
        <v>45335</v>
      </c>
      <c r="B1286">
        <v>27.24</v>
      </c>
      <c r="C1286" s="1">
        <v>45335</v>
      </c>
      <c r="D1286">
        <v>31.52</v>
      </c>
      <c r="E1286" s="1">
        <v>45335</v>
      </c>
      <c r="F1286">
        <v>83.3</v>
      </c>
      <c r="G1286" s="1">
        <v>45335</v>
      </c>
      <c r="H1286">
        <v>34.96</v>
      </c>
      <c r="I1286" s="1">
        <v>45335</v>
      </c>
      <c r="J1286">
        <v>29.29</v>
      </c>
      <c r="K1286" s="1">
        <v>45335</v>
      </c>
      <c r="L1286">
        <v>19.260000000000002</v>
      </c>
      <c r="M1286" s="1">
        <v>45335</v>
      </c>
      <c r="N1286">
        <v>19.8</v>
      </c>
      <c r="O1286" s="1">
        <v>45335</v>
      </c>
      <c r="P1286">
        <v>16.27</v>
      </c>
      <c r="Q1286" s="1">
        <v>45335</v>
      </c>
      <c r="R1286">
        <v>25.89</v>
      </c>
      <c r="S1286" s="30">
        <v>45335</v>
      </c>
      <c r="T1286" s="3">
        <v>10.14</v>
      </c>
      <c r="U1286" s="1">
        <v>45337</v>
      </c>
      <c r="V1286">
        <v>12.26</v>
      </c>
    </row>
    <row r="1287" spans="1:22">
      <c r="A1287" s="1">
        <v>45336</v>
      </c>
      <c r="B1287">
        <v>27.41</v>
      </c>
      <c r="C1287" s="1">
        <v>45336</v>
      </c>
      <c r="D1287">
        <v>32.03</v>
      </c>
      <c r="E1287" s="1">
        <v>45336</v>
      </c>
      <c r="F1287">
        <v>83.91</v>
      </c>
      <c r="G1287" s="1">
        <v>45336</v>
      </c>
      <c r="H1287">
        <v>35.25</v>
      </c>
      <c r="I1287" s="1">
        <v>45336</v>
      </c>
      <c r="J1287">
        <v>29.69</v>
      </c>
      <c r="K1287" s="1">
        <v>45336</v>
      </c>
      <c r="L1287">
        <v>19.39</v>
      </c>
      <c r="M1287" s="1">
        <v>45336</v>
      </c>
      <c r="N1287">
        <v>19.89</v>
      </c>
      <c r="O1287" s="1">
        <v>45336</v>
      </c>
      <c r="P1287">
        <v>16.309999999999999</v>
      </c>
      <c r="Q1287" s="1">
        <v>45336</v>
      </c>
      <c r="R1287">
        <v>25.94</v>
      </c>
      <c r="S1287" s="30">
        <v>45336</v>
      </c>
      <c r="T1287" s="3">
        <v>10.199999999999999</v>
      </c>
      <c r="U1287" s="1">
        <v>45338</v>
      </c>
      <c r="V1287">
        <v>12.32</v>
      </c>
    </row>
    <row r="1288" spans="1:22">
      <c r="A1288" s="1">
        <v>45337</v>
      </c>
      <c r="B1288">
        <v>27.42</v>
      </c>
      <c r="C1288" s="1">
        <v>45337</v>
      </c>
      <c r="D1288">
        <v>32.53</v>
      </c>
      <c r="E1288" s="1">
        <v>45337</v>
      </c>
      <c r="F1288">
        <v>84.01</v>
      </c>
      <c r="G1288" s="1">
        <v>45337</v>
      </c>
      <c r="H1288">
        <v>35.42</v>
      </c>
      <c r="I1288" s="1">
        <v>45337</v>
      </c>
      <c r="J1288">
        <v>29.67</v>
      </c>
      <c r="K1288" s="1">
        <v>45337</v>
      </c>
      <c r="L1288">
        <v>19.399999999999999</v>
      </c>
      <c r="M1288" s="1">
        <v>45337</v>
      </c>
      <c r="N1288">
        <v>19.96</v>
      </c>
      <c r="O1288" s="1">
        <v>45337</v>
      </c>
      <c r="P1288">
        <v>16.329999999999998</v>
      </c>
      <c r="Q1288" s="1">
        <v>45337</v>
      </c>
      <c r="R1288">
        <v>25.98</v>
      </c>
      <c r="S1288" s="30">
        <v>45337</v>
      </c>
      <c r="T1288" s="3">
        <v>10.220000000000001</v>
      </c>
      <c r="U1288" s="1">
        <v>45342</v>
      </c>
      <c r="V1288">
        <v>12.37</v>
      </c>
    </row>
    <row r="1289" spans="1:22">
      <c r="A1289" s="1">
        <v>45338</v>
      </c>
      <c r="B1289">
        <v>27.42</v>
      </c>
      <c r="C1289" s="1">
        <v>45338</v>
      </c>
      <c r="D1289">
        <v>32.590000000000003</v>
      </c>
      <c r="E1289" s="1">
        <v>45338</v>
      </c>
      <c r="F1289">
        <v>83.7</v>
      </c>
      <c r="G1289" s="1">
        <v>45338</v>
      </c>
      <c r="H1289">
        <v>35.54</v>
      </c>
      <c r="I1289" s="1">
        <v>45338</v>
      </c>
      <c r="J1289">
        <v>29.83</v>
      </c>
      <c r="K1289" s="1">
        <v>45338</v>
      </c>
      <c r="L1289">
        <v>19.43</v>
      </c>
      <c r="M1289" s="1">
        <v>45338</v>
      </c>
      <c r="N1289">
        <v>19.89</v>
      </c>
      <c r="O1289" s="1">
        <v>45338</v>
      </c>
      <c r="P1289">
        <v>16.34</v>
      </c>
      <c r="Q1289" s="1">
        <v>45338</v>
      </c>
      <c r="R1289">
        <v>25.94</v>
      </c>
      <c r="S1289" s="30">
        <v>45338</v>
      </c>
      <c r="T1289" s="3">
        <v>10.199999999999999</v>
      </c>
      <c r="U1289" s="1">
        <v>45343</v>
      </c>
      <c r="V1289">
        <v>12.39</v>
      </c>
    </row>
    <row r="1290" spans="1:22">
      <c r="A1290" s="1">
        <v>45342</v>
      </c>
      <c r="B1290">
        <v>27.57</v>
      </c>
      <c r="C1290" s="1">
        <v>45342</v>
      </c>
      <c r="D1290">
        <v>32.567500000000003</v>
      </c>
      <c r="E1290" s="1">
        <v>45342</v>
      </c>
      <c r="F1290">
        <v>83.43</v>
      </c>
      <c r="G1290" s="1">
        <v>45342</v>
      </c>
      <c r="H1290">
        <v>35.75</v>
      </c>
      <c r="I1290" s="1">
        <v>45342</v>
      </c>
      <c r="J1290">
        <v>29.98</v>
      </c>
      <c r="K1290" s="1">
        <v>45342</v>
      </c>
      <c r="L1290">
        <v>19.48</v>
      </c>
      <c r="M1290" s="1">
        <v>45342</v>
      </c>
      <c r="N1290">
        <v>19.96</v>
      </c>
      <c r="O1290" s="1">
        <v>45342</v>
      </c>
      <c r="P1290">
        <v>16.309999999999999</v>
      </c>
      <c r="Q1290" s="1">
        <v>45342</v>
      </c>
      <c r="R1290">
        <v>26.04</v>
      </c>
      <c r="S1290" s="30">
        <v>45342</v>
      </c>
      <c r="T1290" s="3">
        <v>10.25</v>
      </c>
      <c r="U1290" s="1">
        <v>45344</v>
      </c>
      <c r="V1290">
        <v>12.53</v>
      </c>
    </row>
    <row r="1291" spans="1:22">
      <c r="A1291" s="1">
        <v>45343</v>
      </c>
      <c r="B1291">
        <v>27.48</v>
      </c>
      <c r="C1291" s="1">
        <v>45343</v>
      </c>
      <c r="D1291">
        <v>32.450000000000003</v>
      </c>
      <c r="E1291" s="1">
        <v>45343</v>
      </c>
      <c r="F1291">
        <v>83.43</v>
      </c>
      <c r="G1291" s="1">
        <v>45343</v>
      </c>
      <c r="H1291">
        <v>35.729999999999997</v>
      </c>
      <c r="I1291" s="1">
        <v>45343</v>
      </c>
      <c r="J1291">
        <v>30</v>
      </c>
      <c r="K1291" s="1">
        <v>45343</v>
      </c>
      <c r="L1291">
        <v>19.420000000000002</v>
      </c>
      <c r="M1291" s="1">
        <v>45343</v>
      </c>
      <c r="N1291">
        <v>19.899999999999999</v>
      </c>
      <c r="O1291" s="1">
        <v>45343</v>
      </c>
      <c r="P1291">
        <v>16.32</v>
      </c>
      <c r="Q1291" s="1">
        <v>45343</v>
      </c>
      <c r="R1291">
        <v>26.03</v>
      </c>
      <c r="S1291" s="30">
        <v>45343</v>
      </c>
      <c r="T1291" s="3">
        <v>10.23</v>
      </c>
      <c r="U1291" s="1">
        <v>45345</v>
      </c>
      <c r="V1291">
        <v>12.52</v>
      </c>
    </row>
    <row r="1292" spans="1:22">
      <c r="A1292" s="1">
        <v>45344</v>
      </c>
      <c r="B1292">
        <v>27.53</v>
      </c>
      <c r="C1292" s="1">
        <v>45344</v>
      </c>
      <c r="D1292">
        <v>32.729999999999997</v>
      </c>
      <c r="E1292" s="1">
        <v>45344</v>
      </c>
      <c r="F1292">
        <v>85.04</v>
      </c>
      <c r="G1292" s="1">
        <v>45344</v>
      </c>
      <c r="H1292">
        <v>36.04</v>
      </c>
      <c r="I1292" s="1">
        <v>45344</v>
      </c>
      <c r="J1292">
        <v>30.24</v>
      </c>
      <c r="K1292" s="1">
        <v>45344</v>
      </c>
      <c r="L1292">
        <v>19.489999999999998</v>
      </c>
      <c r="M1292" s="1">
        <v>45344</v>
      </c>
      <c r="N1292">
        <v>19.940000000000001</v>
      </c>
      <c r="O1292" s="1">
        <v>45344</v>
      </c>
      <c r="P1292">
        <v>16.41</v>
      </c>
      <c r="Q1292" s="1">
        <v>45344</v>
      </c>
      <c r="R1292">
        <v>26.01</v>
      </c>
      <c r="S1292" s="30">
        <v>45344</v>
      </c>
      <c r="T1292" s="3">
        <v>10.24</v>
      </c>
      <c r="U1292" s="1">
        <v>45348</v>
      </c>
      <c r="V1292">
        <v>12.49</v>
      </c>
    </row>
    <row r="1293" spans="1:22">
      <c r="A1293" s="1">
        <v>45345</v>
      </c>
      <c r="B1293">
        <v>27.59</v>
      </c>
      <c r="C1293" s="1">
        <v>45345</v>
      </c>
      <c r="D1293">
        <v>32.65</v>
      </c>
      <c r="E1293" s="1">
        <v>45345</v>
      </c>
      <c r="F1293">
        <v>85.22</v>
      </c>
      <c r="G1293" s="1">
        <v>45345</v>
      </c>
      <c r="H1293">
        <v>36.15</v>
      </c>
      <c r="I1293" s="1">
        <v>45345</v>
      </c>
      <c r="J1293">
        <v>30.25</v>
      </c>
      <c r="K1293" s="1">
        <v>45345</v>
      </c>
      <c r="L1293">
        <v>19.489999999999998</v>
      </c>
      <c r="M1293" s="1">
        <v>45345</v>
      </c>
      <c r="N1293">
        <v>19.93</v>
      </c>
      <c r="O1293" s="1">
        <v>45345</v>
      </c>
      <c r="P1293">
        <v>16.32</v>
      </c>
      <c r="Q1293" s="1">
        <v>45345</v>
      </c>
      <c r="R1293">
        <v>26.02</v>
      </c>
      <c r="S1293" s="30">
        <v>45345</v>
      </c>
      <c r="T1293" s="3">
        <v>10.29</v>
      </c>
      <c r="U1293" s="1">
        <v>45349</v>
      </c>
      <c r="V1293">
        <v>12.55</v>
      </c>
    </row>
    <row r="1294" spans="1:22">
      <c r="A1294" s="1">
        <v>45348</v>
      </c>
      <c r="B1294">
        <v>27.52</v>
      </c>
      <c r="C1294" s="1">
        <v>45348</v>
      </c>
      <c r="D1294">
        <v>32.479999999999997</v>
      </c>
      <c r="E1294" s="1">
        <v>45348</v>
      </c>
      <c r="F1294">
        <v>84.9</v>
      </c>
      <c r="G1294" s="1">
        <v>45348</v>
      </c>
      <c r="H1294">
        <v>36.15</v>
      </c>
      <c r="I1294" s="1">
        <v>45348</v>
      </c>
      <c r="J1294">
        <v>30.13</v>
      </c>
      <c r="K1294" s="1">
        <v>45348</v>
      </c>
      <c r="L1294">
        <v>19.48</v>
      </c>
      <c r="M1294" s="1">
        <v>45348</v>
      </c>
      <c r="N1294">
        <v>19.86</v>
      </c>
      <c r="O1294" s="1">
        <v>45348</v>
      </c>
      <c r="P1294">
        <v>16.29</v>
      </c>
      <c r="Q1294" s="1">
        <v>45348</v>
      </c>
      <c r="R1294">
        <v>25.99</v>
      </c>
      <c r="S1294" s="30">
        <v>45348</v>
      </c>
      <c r="T1294" s="3">
        <v>10.28</v>
      </c>
      <c r="U1294" s="1">
        <v>45350</v>
      </c>
      <c r="V1294">
        <v>12.48</v>
      </c>
    </row>
    <row r="1295" spans="1:22">
      <c r="A1295" s="1">
        <v>45349</v>
      </c>
      <c r="B1295">
        <v>27.44</v>
      </c>
      <c r="C1295" s="1">
        <v>45349</v>
      </c>
      <c r="D1295">
        <v>32.42</v>
      </c>
      <c r="E1295" s="1">
        <v>45349</v>
      </c>
      <c r="F1295">
        <v>85.25</v>
      </c>
      <c r="G1295" s="1">
        <v>45349</v>
      </c>
      <c r="H1295">
        <v>36.299999999999997</v>
      </c>
      <c r="I1295" s="1">
        <v>45349</v>
      </c>
      <c r="J1295">
        <v>30.25</v>
      </c>
      <c r="K1295" s="1">
        <v>45349</v>
      </c>
      <c r="L1295">
        <v>19.420000000000002</v>
      </c>
      <c r="M1295" s="1">
        <v>45349</v>
      </c>
      <c r="N1295">
        <v>19.82</v>
      </c>
      <c r="O1295" s="1">
        <v>45349</v>
      </c>
      <c r="P1295">
        <v>16.32</v>
      </c>
      <c r="Q1295" s="1">
        <v>45349</v>
      </c>
      <c r="R1295">
        <v>25.99</v>
      </c>
      <c r="S1295" s="30">
        <v>45349</v>
      </c>
      <c r="T1295" s="3">
        <v>10.24</v>
      </c>
      <c r="U1295" s="1">
        <v>45351</v>
      </c>
      <c r="V1295">
        <v>12.53</v>
      </c>
    </row>
    <row r="1296" spans="1:22">
      <c r="A1296" s="1">
        <v>45350</v>
      </c>
      <c r="B1296">
        <v>27.47</v>
      </c>
      <c r="C1296" s="1">
        <v>45350</v>
      </c>
      <c r="D1296">
        <v>32.340000000000003</v>
      </c>
      <c r="E1296" s="1">
        <v>45350</v>
      </c>
      <c r="F1296">
        <v>85.35</v>
      </c>
      <c r="G1296" s="1">
        <v>45350</v>
      </c>
      <c r="H1296">
        <v>36.18</v>
      </c>
      <c r="I1296" s="1">
        <v>45350</v>
      </c>
      <c r="J1296">
        <v>29.97</v>
      </c>
      <c r="K1296" s="1">
        <v>45350</v>
      </c>
      <c r="L1296">
        <v>19.43</v>
      </c>
      <c r="M1296" s="1">
        <v>45350</v>
      </c>
      <c r="N1296">
        <v>19.829999999999998</v>
      </c>
      <c r="O1296" s="1">
        <v>45350</v>
      </c>
      <c r="P1296">
        <v>16.34</v>
      </c>
      <c r="Q1296" s="1">
        <v>45350</v>
      </c>
      <c r="R1296">
        <v>26.01</v>
      </c>
      <c r="S1296" s="30">
        <v>45350</v>
      </c>
      <c r="T1296" s="3">
        <v>10.26</v>
      </c>
      <c r="U1296" s="1">
        <v>45352</v>
      </c>
      <c r="V1296">
        <v>12.63</v>
      </c>
    </row>
    <row r="1297" spans="1:22">
      <c r="A1297" s="1">
        <v>45351</v>
      </c>
      <c r="B1297">
        <v>27.55</v>
      </c>
      <c r="C1297" s="1">
        <v>45351</v>
      </c>
      <c r="D1297">
        <v>32.54</v>
      </c>
      <c r="E1297" s="1">
        <v>45351</v>
      </c>
      <c r="F1297">
        <v>85.75</v>
      </c>
      <c r="G1297" s="1">
        <v>45351</v>
      </c>
      <c r="H1297">
        <v>36.25</v>
      </c>
      <c r="I1297" s="1">
        <v>45351</v>
      </c>
      <c r="J1297">
        <v>29.99</v>
      </c>
      <c r="K1297" s="1">
        <v>45351</v>
      </c>
      <c r="L1297">
        <v>19.48</v>
      </c>
      <c r="M1297" s="1">
        <v>45351</v>
      </c>
      <c r="N1297">
        <v>19.850000000000001</v>
      </c>
      <c r="O1297" s="1">
        <v>45351</v>
      </c>
      <c r="P1297">
        <v>16.37</v>
      </c>
      <c r="Q1297" s="1">
        <v>45351</v>
      </c>
      <c r="R1297">
        <v>26.04</v>
      </c>
      <c r="S1297" s="30">
        <v>45351</v>
      </c>
      <c r="T1297" s="3">
        <v>10.26</v>
      </c>
      <c r="U1297" s="1">
        <v>45355</v>
      </c>
      <c r="V1297">
        <v>12.64</v>
      </c>
    </row>
    <row r="1298" spans="1:22">
      <c r="A1298" s="1">
        <v>45352</v>
      </c>
      <c r="B1298">
        <v>27.68</v>
      </c>
      <c r="C1298" s="1">
        <v>45352</v>
      </c>
      <c r="D1298">
        <v>32.81</v>
      </c>
      <c r="E1298" s="1">
        <v>45352</v>
      </c>
      <c r="F1298">
        <v>86.44</v>
      </c>
      <c r="G1298" s="1">
        <v>45352</v>
      </c>
      <c r="H1298">
        <v>36.590000000000003</v>
      </c>
      <c r="I1298" s="1">
        <v>45352</v>
      </c>
      <c r="J1298">
        <v>30.3</v>
      </c>
      <c r="K1298" s="1">
        <v>45352</v>
      </c>
      <c r="L1298">
        <v>19.52</v>
      </c>
      <c r="M1298" s="1">
        <v>45352</v>
      </c>
      <c r="N1298">
        <v>19.97</v>
      </c>
      <c r="O1298" s="1">
        <v>45352</v>
      </c>
      <c r="P1298">
        <v>16.43</v>
      </c>
      <c r="Q1298" s="1">
        <v>45352</v>
      </c>
      <c r="R1298">
        <v>26.09</v>
      </c>
      <c r="S1298" s="30">
        <v>45352</v>
      </c>
      <c r="T1298" s="3">
        <v>10.3</v>
      </c>
      <c r="U1298" s="1">
        <v>45356</v>
      </c>
      <c r="V1298">
        <v>12.56</v>
      </c>
    </row>
    <row r="1299" spans="1:22">
      <c r="A1299" s="1">
        <v>45355</v>
      </c>
      <c r="B1299">
        <v>27.58</v>
      </c>
      <c r="C1299" s="1">
        <v>45355</v>
      </c>
      <c r="D1299">
        <v>32.75</v>
      </c>
      <c r="E1299" s="1">
        <v>45355</v>
      </c>
      <c r="F1299">
        <v>86.43</v>
      </c>
      <c r="G1299" s="1">
        <v>45355</v>
      </c>
      <c r="H1299">
        <v>36.54</v>
      </c>
      <c r="I1299" s="1">
        <v>45355</v>
      </c>
      <c r="J1299">
        <v>30.29</v>
      </c>
      <c r="K1299" s="1">
        <v>45355</v>
      </c>
      <c r="L1299">
        <v>19.48</v>
      </c>
      <c r="M1299" s="1">
        <v>45355</v>
      </c>
      <c r="N1299">
        <v>19.920000000000002</v>
      </c>
      <c r="O1299" s="1">
        <v>45355</v>
      </c>
      <c r="P1299">
        <v>16.39</v>
      </c>
      <c r="Q1299" s="1">
        <v>45355</v>
      </c>
      <c r="R1299">
        <v>26.07</v>
      </c>
      <c r="S1299" s="30">
        <v>45355</v>
      </c>
      <c r="T1299" s="3">
        <v>10.29</v>
      </c>
      <c r="U1299" s="1">
        <v>45357</v>
      </c>
      <c r="V1299">
        <v>12.65</v>
      </c>
    </row>
    <row r="1300" spans="1:22">
      <c r="A1300" s="1">
        <v>45356</v>
      </c>
      <c r="B1300">
        <v>27.75</v>
      </c>
      <c r="C1300" s="1">
        <v>45356</v>
      </c>
      <c r="D1300">
        <v>32.79</v>
      </c>
      <c r="E1300" s="1">
        <v>45356</v>
      </c>
      <c r="F1300">
        <v>85.69</v>
      </c>
      <c r="G1300" s="1">
        <v>45356</v>
      </c>
      <c r="H1300">
        <v>36.51</v>
      </c>
      <c r="I1300" s="1">
        <v>45356</v>
      </c>
      <c r="J1300">
        <v>30.05</v>
      </c>
      <c r="K1300" s="1">
        <v>45356</v>
      </c>
      <c r="L1300">
        <v>19.559999999999999</v>
      </c>
      <c r="M1300" s="1">
        <v>45356</v>
      </c>
      <c r="N1300">
        <v>20.03</v>
      </c>
      <c r="O1300" s="1">
        <v>45356</v>
      </c>
      <c r="P1300">
        <v>16.3</v>
      </c>
      <c r="Q1300" s="1">
        <v>45356</v>
      </c>
      <c r="R1300">
        <v>26.12</v>
      </c>
      <c r="S1300" s="30">
        <v>45356</v>
      </c>
      <c r="T1300" s="3">
        <v>10.35</v>
      </c>
      <c r="U1300" s="1">
        <v>45358</v>
      </c>
      <c r="V1300">
        <v>12.67</v>
      </c>
    </row>
    <row r="1301" spans="1:22">
      <c r="A1301" s="1">
        <v>45357</v>
      </c>
      <c r="B1301">
        <v>27.78</v>
      </c>
      <c r="C1301" s="1">
        <v>45357</v>
      </c>
      <c r="D1301">
        <v>32.86</v>
      </c>
      <c r="E1301" s="1">
        <v>45357</v>
      </c>
      <c r="F1301">
        <v>85.63</v>
      </c>
      <c r="G1301" s="1">
        <v>45357</v>
      </c>
      <c r="H1301">
        <v>36.75</v>
      </c>
      <c r="I1301" s="1">
        <v>45357</v>
      </c>
      <c r="J1301">
        <v>30.33</v>
      </c>
      <c r="K1301" s="1">
        <v>45357</v>
      </c>
      <c r="L1301">
        <v>19.559999999999999</v>
      </c>
      <c r="M1301" s="1">
        <v>45357</v>
      </c>
      <c r="N1301">
        <v>20.079999999999998</v>
      </c>
      <c r="O1301" s="1">
        <v>45357</v>
      </c>
      <c r="P1301">
        <v>16.32</v>
      </c>
      <c r="Q1301" s="1">
        <v>45357</v>
      </c>
      <c r="R1301">
        <v>26.12</v>
      </c>
      <c r="S1301" s="30">
        <v>45357</v>
      </c>
      <c r="T1301" s="3">
        <v>10.36</v>
      </c>
      <c r="U1301" s="1">
        <v>45359</v>
      </c>
      <c r="V1301">
        <v>12.68</v>
      </c>
    </row>
    <row r="1302" spans="1:22">
      <c r="A1302" s="1">
        <v>45358</v>
      </c>
      <c r="B1302">
        <v>27.77</v>
      </c>
      <c r="C1302" s="1">
        <v>45358</v>
      </c>
      <c r="D1302">
        <v>33.17</v>
      </c>
      <c r="E1302" s="1">
        <v>45358</v>
      </c>
      <c r="F1302">
        <v>86.12</v>
      </c>
      <c r="G1302" s="1">
        <v>45358</v>
      </c>
      <c r="H1302">
        <v>37</v>
      </c>
      <c r="I1302" s="1">
        <v>45358</v>
      </c>
      <c r="J1302">
        <v>30.39</v>
      </c>
      <c r="K1302" s="1">
        <v>45358</v>
      </c>
      <c r="L1302">
        <v>19.57</v>
      </c>
      <c r="M1302" s="1">
        <v>45358</v>
      </c>
      <c r="N1302">
        <v>20.13</v>
      </c>
      <c r="O1302" s="1">
        <v>45358</v>
      </c>
      <c r="P1302">
        <v>16.36</v>
      </c>
      <c r="Q1302" s="1">
        <v>45358</v>
      </c>
      <c r="R1302">
        <v>26.1</v>
      </c>
      <c r="S1302" s="30">
        <v>45358</v>
      </c>
      <c r="T1302" s="3">
        <v>10.36</v>
      </c>
      <c r="U1302" s="1">
        <v>45362</v>
      </c>
      <c r="V1302">
        <v>12.71</v>
      </c>
    </row>
    <row r="1303" spans="1:22">
      <c r="A1303" s="1">
        <v>45359</v>
      </c>
      <c r="B1303">
        <v>27.82</v>
      </c>
      <c r="C1303" s="1">
        <v>45359</v>
      </c>
      <c r="D1303">
        <v>33.11</v>
      </c>
      <c r="E1303" s="1">
        <v>45359</v>
      </c>
      <c r="F1303">
        <v>85.84</v>
      </c>
      <c r="G1303" s="1">
        <v>45359</v>
      </c>
      <c r="H1303">
        <v>37</v>
      </c>
      <c r="I1303" s="1">
        <v>45359</v>
      </c>
      <c r="J1303">
        <v>30.4</v>
      </c>
      <c r="K1303" s="1">
        <v>45359</v>
      </c>
      <c r="L1303">
        <v>19.600000000000001</v>
      </c>
      <c r="M1303" s="1">
        <v>45359</v>
      </c>
      <c r="N1303">
        <v>20.16</v>
      </c>
      <c r="O1303" s="1">
        <v>45359</v>
      </c>
      <c r="P1303">
        <v>16.399999999999999</v>
      </c>
      <c r="Q1303" s="1">
        <v>45359</v>
      </c>
      <c r="R1303">
        <v>26.16</v>
      </c>
      <c r="S1303" s="30">
        <v>45359</v>
      </c>
      <c r="T1303" s="3">
        <v>10.37</v>
      </c>
      <c r="U1303" s="1">
        <v>45363</v>
      </c>
      <c r="V1303">
        <v>12.85</v>
      </c>
    </row>
    <row r="1304" spans="1:22">
      <c r="A1304" s="1">
        <v>45362</v>
      </c>
      <c r="B1304">
        <v>27.74</v>
      </c>
      <c r="C1304" s="1">
        <v>45362</v>
      </c>
      <c r="D1304">
        <v>33.17</v>
      </c>
      <c r="E1304" s="1">
        <v>45362</v>
      </c>
      <c r="F1304">
        <v>85.65</v>
      </c>
      <c r="G1304" s="1">
        <v>45362</v>
      </c>
      <c r="H1304">
        <v>36.75</v>
      </c>
      <c r="I1304" s="1">
        <v>45362</v>
      </c>
      <c r="J1304">
        <v>30.48</v>
      </c>
      <c r="K1304" s="1">
        <v>45362</v>
      </c>
      <c r="L1304">
        <v>19.57</v>
      </c>
      <c r="M1304" s="1">
        <v>45362</v>
      </c>
      <c r="N1304">
        <v>20.16</v>
      </c>
      <c r="O1304" s="1">
        <v>45362</v>
      </c>
      <c r="P1304">
        <v>16.440000000000001</v>
      </c>
      <c r="Q1304" s="1">
        <v>45362</v>
      </c>
      <c r="R1304">
        <v>26.12</v>
      </c>
      <c r="S1304" s="30">
        <v>45362</v>
      </c>
      <c r="T1304" s="3">
        <v>10.36</v>
      </c>
      <c r="U1304" s="1">
        <v>45364</v>
      </c>
      <c r="V1304">
        <v>12.76</v>
      </c>
    </row>
    <row r="1305" spans="1:22">
      <c r="A1305" s="1">
        <v>45363</v>
      </c>
      <c r="B1305">
        <v>27.69</v>
      </c>
      <c r="C1305" s="1">
        <v>45363</v>
      </c>
      <c r="D1305">
        <v>33.29</v>
      </c>
      <c r="E1305" s="1">
        <v>45363</v>
      </c>
      <c r="F1305">
        <v>86.67</v>
      </c>
      <c r="G1305" s="1">
        <v>45363</v>
      </c>
      <c r="H1305">
        <v>37.07</v>
      </c>
      <c r="I1305" s="1">
        <v>45363</v>
      </c>
      <c r="J1305">
        <v>30.81</v>
      </c>
      <c r="K1305" s="1">
        <v>45363</v>
      </c>
      <c r="L1305">
        <v>19.5</v>
      </c>
      <c r="M1305" s="1">
        <v>45363</v>
      </c>
      <c r="N1305">
        <v>20.100000000000001</v>
      </c>
      <c r="O1305" s="1">
        <v>45363</v>
      </c>
      <c r="P1305">
        <v>16.46</v>
      </c>
      <c r="Q1305" s="1">
        <v>45363</v>
      </c>
      <c r="R1305">
        <v>26.09</v>
      </c>
      <c r="S1305" s="30">
        <v>45363</v>
      </c>
      <c r="T1305" s="3">
        <v>10.33</v>
      </c>
      <c r="U1305" s="1">
        <v>45365</v>
      </c>
      <c r="V1305">
        <v>12.77</v>
      </c>
    </row>
    <row r="1306" spans="1:22">
      <c r="A1306" s="1">
        <v>45364</v>
      </c>
      <c r="B1306">
        <v>27.64</v>
      </c>
      <c r="C1306" s="1">
        <v>45364</v>
      </c>
      <c r="D1306">
        <v>33.5</v>
      </c>
      <c r="E1306" s="1">
        <v>45364</v>
      </c>
      <c r="F1306">
        <v>86.37</v>
      </c>
      <c r="G1306" s="1">
        <v>45364</v>
      </c>
      <c r="H1306">
        <v>36.979999999999997</v>
      </c>
      <c r="I1306" s="1">
        <v>45364</v>
      </c>
      <c r="J1306">
        <v>30.68</v>
      </c>
      <c r="K1306" s="1">
        <v>45364</v>
      </c>
      <c r="L1306">
        <v>19.46</v>
      </c>
      <c r="M1306" s="1">
        <v>45364</v>
      </c>
      <c r="N1306">
        <v>20.09</v>
      </c>
      <c r="O1306" s="1">
        <v>45364</v>
      </c>
      <c r="P1306">
        <v>16.48</v>
      </c>
      <c r="Q1306" s="1">
        <v>45364</v>
      </c>
      <c r="R1306">
        <v>26.08</v>
      </c>
      <c r="S1306" s="30">
        <v>45364</v>
      </c>
      <c r="T1306" s="3">
        <v>10.31</v>
      </c>
      <c r="U1306" s="1">
        <v>45366</v>
      </c>
      <c r="V1306">
        <v>12.65</v>
      </c>
    </row>
    <row r="1307" spans="1:22">
      <c r="A1307" s="1">
        <v>45365</v>
      </c>
      <c r="B1307">
        <v>27.48</v>
      </c>
      <c r="C1307" s="1">
        <v>45365</v>
      </c>
      <c r="D1307">
        <v>33.29</v>
      </c>
      <c r="E1307" s="1">
        <v>45365</v>
      </c>
      <c r="F1307">
        <v>86.57</v>
      </c>
      <c r="G1307" s="1">
        <v>45365</v>
      </c>
      <c r="H1307">
        <v>36.909999999999997</v>
      </c>
      <c r="I1307" s="1">
        <v>45365</v>
      </c>
      <c r="J1307">
        <v>30.66</v>
      </c>
      <c r="K1307" s="1">
        <v>45365</v>
      </c>
      <c r="L1307">
        <v>19.38</v>
      </c>
      <c r="M1307" s="1">
        <v>45365</v>
      </c>
      <c r="N1307">
        <v>19.93</v>
      </c>
      <c r="O1307" s="1">
        <v>45365</v>
      </c>
      <c r="P1307">
        <v>16.37</v>
      </c>
      <c r="Q1307" s="1">
        <v>45365</v>
      </c>
      <c r="R1307">
        <v>26.02</v>
      </c>
      <c r="S1307" s="30">
        <v>45365</v>
      </c>
      <c r="T1307" s="3">
        <v>10.24</v>
      </c>
      <c r="U1307" s="1">
        <v>45369</v>
      </c>
      <c r="V1307">
        <v>12.67</v>
      </c>
    </row>
    <row r="1308" spans="1:22">
      <c r="A1308" s="1">
        <v>45366</v>
      </c>
      <c r="B1308">
        <v>27.46</v>
      </c>
      <c r="C1308" s="1">
        <v>45366</v>
      </c>
      <c r="D1308">
        <v>33.29</v>
      </c>
      <c r="E1308" s="1">
        <v>45366</v>
      </c>
      <c r="F1308">
        <v>86.05</v>
      </c>
      <c r="G1308" s="1">
        <v>45366</v>
      </c>
      <c r="H1308">
        <v>36.96</v>
      </c>
      <c r="I1308" s="1">
        <v>45366</v>
      </c>
      <c r="J1308">
        <v>30.48</v>
      </c>
      <c r="K1308" s="1">
        <v>45366</v>
      </c>
      <c r="L1308">
        <v>19.420000000000002</v>
      </c>
      <c r="M1308" s="1">
        <v>45366</v>
      </c>
      <c r="N1308">
        <v>19.95</v>
      </c>
      <c r="O1308" s="1">
        <v>45366</v>
      </c>
      <c r="P1308">
        <v>16.329999999999998</v>
      </c>
      <c r="Q1308" s="1">
        <v>45366</v>
      </c>
      <c r="R1308">
        <v>26.02</v>
      </c>
      <c r="S1308" s="30">
        <v>45366</v>
      </c>
      <c r="T1308" s="3">
        <v>10.23</v>
      </c>
      <c r="U1308" s="1">
        <v>45370</v>
      </c>
      <c r="V1308">
        <v>12.63</v>
      </c>
    </row>
    <row r="1309" spans="1:22">
      <c r="A1309" s="1">
        <v>45369</v>
      </c>
      <c r="B1309">
        <v>27.35</v>
      </c>
      <c r="C1309" s="1">
        <v>45369</v>
      </c>
      <c r="D1309">
        <v>33.26</v>
      </c>
      <c r="E1309" s="1">
        <v>45369</v>
      </c>
      <c r="F1309">
        <v>86.52</v>
      </c>
      <c r="G1309" s="1">
        <v>45369</v>
      </c>
      <c r="H1309">
        <v>36.909999999999997</v>
      </c>
      <c r="I1309" s="1">
        <v>45369</v>
      </c>
      <c r="J1309">
        <v>30.52</v>
      </c>
      <c r="K1309" s="1">
        <v>45369</v>
      </c>
      <c r="L1309">
        <v>19.38</v>
      </c>
      <c r="M1309" s="1">
        <v>45369</v>
      </c>
      <c r="N1309">
        <v>19.91</v>
      </c>
      <c r="O1309" s="1">
        <v>45369</v>
      </c>
      <c r="P1309">
        <v>16.34</v>
      </c>
      <c r="Q1309" s="1">
        <v>45369</v>
      </c>
      <c r="R1309">
        <v>25.99</v>
      </c>
      <c r="S1309" s="30">
        <v>45369</v>
      </c>
      <c r="T1309" s="3">
        <v>10.199999999999999</v>
      </c>
      <c r="U1309" s="1">
        <v>45371</v>
      </c>
      <c r="V1309">
        <v>12.66</v>
      </c>
    </row>
    <row r="1310" spans="1:22">
      <c r="A1310" s="1">
        <v>45370</v>
      </c>
      <c r="B1310">
        <v>27.49</v>
      </c>
      <c r="C1310" s="1">
        <v>45370</v>
      </c>
      <c r="D1310">
        <v>33.29</v>
      </c>
      <c r="E1310" s="1">
        <v>45370</v>
      </c>
      <c r="F1310">
        <v>87.24</v>
      </c>
      <c r="G1310" s="1">
        <v>45370</v>
      </c>
      <c r="H1310">
        <v>37.04</v>
      </c>
      <c r="I1310" s="1">
        <v>45370</v>
      </c>
      <c r="J1310">
        <v>30.46</v>
      </c>
      <c r="K1310" s="1">
        <v>45370</v>
      </c>
      <c r="L1310">
        <v>19.420000000000002</v>
      </c>
      <c r="M1310" s="1">
        <v>45370</v>
      </c>
      <c r="N1310">
        <v>19.97</v>
      </c>
      <c r="O1310" s="1">
        <v>45370</v>
      </c>
      <c r="P1310">
        <v>16.43</v>
      </c>
      <c r="Q1310" s="1">
        <v>45370</v>
      </c>
      <c r="R1310">
        <v>26.1</v>
      </c>
      <c r="S1310" s="30">
        <v>45370</v>
      </c>
      <c r="T1310" s="3">
        <v>10.25</v>
      </c>
      <c r="U1310" s="1">
        <v>45372</v>
      </c>
      <c r="V1310">
        <v>12.76</v>
      </c>
    </row>
    <row r="1311" spans="1:22">
      <c r="A1311" s="1">
        <v>45371</v>
      </c>
      <c r="B1311">
        <v>27.56</v>
      </c>
      <c r="C1311" s="1">
        <v>45371</v>
      </c>
      <c r="D1311">
        <v>33.57</v>
      </c>
      <c r="E1311" s="1">
        <v>45371</v>
      </c>
      <c r="F1311">
        <v>87.48</v>
      </c>
      <c r="G1311" s="1">
        <v>45371</v>
      </c>
      <c r="H1311">
        <v>37.24</v>
      </c>
      <c r="I1311" s="1">
        <v>45371</v>
      </c>
      <c r="J1311">
        <v>30.62</v>
      </c>
      <c r="K1311" s="1">
        <v>45371</v>
      </c>
      <c r="L1311">
        <v>19.5</v>
      </c>
      <c r="M1311" s="1">
        <v>45371</v>
      </c>
      <c r="N1311">
        <v>20</v>
      </c>
      <c r="O1311" s="1">
        <v>45371</v>
      </c>
      <c r="P1311">
        <v>16.45</v>
      </c>
      <c r="Q1311" s="1">
        <v>45371</v>
      </c>
      <c r="R1311">
        <v>26.14</v>
      </c>
      <c r="S1311" s="30">
        <v>45371</v>
      </c>
      <c r="T1311" s="3">
        <v>10.28</v>
      </c>
      <c r="U1311" s="1">
        <v>45373</v>
      </c>
      <c r="V1311">
        <v>12.73</v>
      </c>
    </row>
    <row r="1312" spans="1:22">
      <c r="A1312" s="1">
        <v>45372</v>
      </c>
      <c r="B1312">
        <v>27.53</v>
      </c>
      <c r="C1312" s="1">
        <v>45372</v>
      </c>
      <c r="D1312">
        <v>33.619999999999997</v>
      </c>
      <c r="E1312" s="1">
        <v>45372</v>
      </c>
      <c r="F1312">
        <v>88.04</v>
      </c>
      <c r="G1312" s="1">
        <v>45372</v>
      </c>
      <c r="H1312">
        <v>37.35</v>
      </c>
      <c r="I1312" s="1">
        <v>45372</v>
      </c>
      <c r="J1312">
        <v>30.75</v>
      </c>
      <c r="K1312" s="1">
        <v>45372</v>
      </c>
      <c r="L1312">
        <v>19.489999999999998</v>
      </c>
      <c r="M1312" s="1">
        <v>45372</v>
      </c>
      <c r="N1312">
        <v>20.03</v>
      </c>
      <c r="O1312" s="1">
        <v>45372</v>
      </c>
      <c r="P1312">
        <v>16.489999999999998</v>
      </c>
      <c r="Q1312" s="1">
        <v>45372</v>
      </c>
      <c r="R1312">
        <v>26.11</v>
      </c>
      <c r="S1312" s="30">
        <v>45372</v>
      </c>
      <c r="T1312" s="3">
        <v>10.26</v>
      </c>
      <c r="U1312" s="1">
        <v>45376</v>
      </c>
      <c r="V1312">
        <v>12.7</v>
      </c>
    </row>
    <row r="1313" spans="1:22">
      <c r="A1313" s="1">
        <v>45373</v>
      </c>
      <c r="B1313">
        <v>27.58</v>
      </c>
      <c r="C1313" s="1">
        <v>45373</v>
      </c>
      <c r="D1313">
        <v>33.46</v>
      </c>
      <c r="E1313" s="1">
        <v>45373</v>
      </c>
      <c r="F1313">
        <v>88.4</v>
      </c>
      <c r="G1313" s="1">
        <v>45373</v>
      </c>
      <c r="H1313">
        <v>37.53</v>
      </c>
      <c r="I1313" s="1">
        <v>45373</v>
      </c>
      <c r="J1313">
        <v>30.7</v>
      </c>
      <c r="K1313" s="1">
        <v>45373</v>
      </c>
      <c r="L1313">
        <v>19.48</v>
      </c>
      <c r="M1313" s="1">
        <v>45373</v>
      </c>
      <c r="N1313">
        <v>20.03</v>
      </c>
      <c r="O1313" s="1">
        <v>45373</v>
      </c>
      <c r="P1313">
        <v>16.37</v>
      </c>
      <c r="Q1313" s="1">
        <v>45373</v>
      </c>
      <c r="R1313">
        <v>26.1</v>
      </c>
      <c r="S1313" s="30">
        <v>45373</v>
      </c>
      <c r="T1313" s="3">
        <v>10.31</v>
      </c>
      <c r="U1313" s="1">
        <v>45377</v>
      </c>
      <c r="V1313">
        <v>12.71</v>
      </c>
    </row>
    <row r="1314" spans="1:22">
      <c r="A1314" s="1">
        <v>45376</v>
      </c>
      <c r="B1314">
        <v>27.51</v>
      </c>
      <c r="C1314" s="1">
        <v>45376</v>
      </c>
      <c r="D1314">
        <v>33.409999999999997</v>
      </c>
      <c r="E1314" s="1">
        <v>45376</v>
      </c>
      <c r="F1314">
        <v>88</v>
      </c>
      <c r="G1314" s="1">
        <v>45376</v>
      </c>
      <c r="H1314">
        <v>37.32</v>
      </c>
      <c r="I1314" s="1">
        <v>45376</v>
      </c>
      <c r="J1314">
        <v>30.67</v>
      </c>
      <c r="K1314" s="1">
        <v>45376</v>
      </c>
      <c r="L1314">
        <v>19.43</v>
      </c>
      <c r="M1314" s="1">
        <v>45376</v>
      </c>
      <c r="N1314">
        <v>19.95</v>
      </c>
      <c r="O1314" s="1">
        <v>45376</v>
      </c>
      <c r="P1314">
        <v>16.36</v>
      </c>
      <c r="Q1314" s="1">
        <v>45376</v>
      </c>
      <c r="R1314">
        <v>26.08</v>
      </c>
      <c r="S1314" s="30">
        <v>45376</v>
      </c>
      <c r="T1314" s="3">
        <v>10.29</v>
      </c>
      <c r="U1314" s="1">
        <v>45378</v>
      </c>
      <c r="V1314">
        <v>12.7</v>
      </c>
    </row>
    <row r="1315" spans="1:22">
      <c r="A1315" s="1">
        <v>45377</v>
      </c>
      <c r="B1315">
        <v>27.5</v>
      </c>
      <c r="C1315" s="1">
        <v>45377</v>
      </c>
      <c r="D1315">
        <v>33.380000000000003</v>
      </c>
      <c r="E1315" s="1">
        <v>45377</v>
      </c>
      <c r="F1315">
        <v>87.78</v>
      </c>
      <c r="G1315" s="1">
        <v>45377</v>
      </c>
      <c r="H1315">
        <v>37.35</v>
      </c>
      <c r="I1315" s="1">
        <v>45377</v>
      </c>
      <c r="J1315">
        <v>30.66</v>
      </c>
      <c r="K1315" s="1">
        <v>45377</v>
      </c>
      <c r="L1315">
        <v>19.43</v>
      </c>
      <c r="M1315" s="1">
        <v>45377</v>
      </c>
      <c r="N1315">
        <v>19.95</v>
      </c>
      <c r="O1315" s="1">
        <v>45377</v>
      </c>
      <c r="P1315">
        <v>16.37</v>
      </c>
      <c r="Q1315" s="1">
        <v>45377</v>
      </c>
      <c r="R1315">
        <v>26.05</v>
      </c>
      <c r="S1315" s="30">
        <v>45377</v>
      </c>
      <c r="T1315" s="3">
        <v>10.28</v>
      </c>
      <c r="U1315" s="1">
        <v>45379</v>
      </c>
      <c r="V1315">
        <v>12.72</v>
      </c>
    </row>
    <row r="1316" spans="1:22">
      <c r="A1316" s="1">
        <v>45378</v>
      </c>
      <c r="B1316">
        <v>27.6</v>
      </c>
      <c r="C1316" s="1">
        <v>45378</v>
      </c>
      <c r="D1316">
        <v>33.67</v>
      </c>
      <c r="E1316" s="1">
        <v>45378</v>
      </c>
      <c r="F1316">
        <v>88.42</v>
      </c>
      <c r="G1316" s="1">
        <v>45378</v>
      </c>
      <c r="H1316">
        <v>37.549999999999997</v>
      </c>
      <c r="I1316" s="1">
        <v>45378</v>
      </c>
      <c r="J1316">
        <v>30.67</v>
      </c>
      <c r="K1316" s="1">
        <v>45378</v>
      </c>
      <c r="L1316">
        <v>19.46</v>
      </c>
      <c r="M1316" s="1">
        <v>45378</v>
      </c>
      <c r="N1316">
        <v>20.07</v>
      </c>
      <c r="O1316" s="1">
        <v>45378</v>
      </c>
      <c r="P1316">
        <v>16.420000000000002</v>
      </c>
      <c r="Q1316" s="1">
        <v>45378</v>
      </c>
      <c r="R1316">
        <v>26.1</v>
      </c>
      <c r="S1316" s="30">
        <v>45378</v>
      </c>
      <c r="T1316" s="3">
        <v>10.32</v>
      </c>
      <c r="U1316" s="1">
        <v>45383</v>
      </c>
      <c r="V1316">
        <v>12.73</v>
      </c>
    </row>
    <row r="1317" spans="1:22">
      <c r="A1317" s="1">
        <v>45379</v>
      </c>
      <c r="B1317">
        <v>27.62</v>
      </c>
      <c r="C1317" s="1">
        <v>45379</v>
      </c>
      <c r="D1317">
        <v>33.75</v>
      </c>
      <c r="E1317" s="1">
        <v>45379</v>
      </c>
      <c r="F1317">
        <v>88.41</v>
      </c>
      <c r="G1317" s="1">
        <v>45379</v>
      </c>
      <c r="H1317">
        <v>37.380000000000003</v>
      </c>
      <c r="I1317" s="1">
        <v>45379</v>
      </c>
      <c r="J1317">
        <v>30.74</v>
      </c>
      <c r="K1317" s="1">
        <v>45379</v>
      </c>
      <c r="L1317">
        <v>19.52</v>
      </c>
      <c r="M1317" s="1">
        <v>45379</v>
      </c>
      <c r="N1317">
        <v>20.07</v>
      </c>
      <c r="O1317" s="1">
        <v>45379</v>
      </c>
      <c r="P1317">
        <v>16.37</v>
      </c>
      <c r="Q1317" s="1">
        <v>45379</v>
      </c>
      <c r="R1317">
        <v>26.08</v>
      </c>
      <c r="S1317" s="30">
        <v>45379</v>
      </c>
      <c r="T1317" s="3">
        <v>10.3</v>
      </c>
      <c r="U1317" s="1">
        <v>45384</v>
      </c>
      <c r="V1317">
        <v>12.8</v>
      </c>
    </row>
    <row r="1318" spans="1:22">
      <c r="A1318" s="1">
        <v>45383</v>
      </c>
      <c r="B1318">
        <v>27.31</v>
      </c>
      <c r="C1318" s="1">
        <v>45383</v>
      </c>
      <c r="D1318">
        <v>33.768599999999999</v>
      </c>
      <c r="E1318" s="1">
        <v>45383</v>
      </c>
      <c r="F1318">
        <v>88.33</v>
      </c>
      <c r="G1318" s="1">
        <v>45383</v>
      </c>
      <c r="H1318">
        <v>37.35</v>
      </c>
      <c r="I1318" s="1">
        <v>45383</v>
      </c>
      <c r="J1318">
        <v>30.83</v>
      </c>
      <c r="K1318" s="1">
        <v>45383</v>
      </c>
      <c r="L1318">
        <v>19.37</v>
      </c>
      <c r="M1318" s="1">
        <v>45383</v>
      </c>
      <c r="N1318">
        <v>19.87</v>
      </c>
      <c r="O1318" s="1">
        <v>45383</v>
      </c>
      <c r="P1318">
        <v>16.29</v>
      </c>
      <c r="Q1318" s="1">
        <v>45383</v>
      </c>
      <c r="R1318">
        <v>26.02</v>
      </c>
      <c r="S1318" s="30">
        <v>45383</v>
      </c>
      <c r="T1318" s="3">
        <v>10.210000000000001</v>
      </c>
      <c r="U1318" s="1">
        <v>45385</v>
      </c>
      <c r="V1318">
        <v>12.74</v>
      </c>
    </row>
    <row r="1319" spans="1:22">
      <c r="A1319" s="1">
        <v>45384</v>
      </c>
      <c r="B1319">
        <v>27.34</v>
      </c>
      <c r="C1319" s="1">
        <v>45384</v>
      </c>
      <c r="D1319">
        <v>33.56</v>
      </c>
      <c r="E1319" s="1">
        <v>45384</v>
      </c>
      <c r="F1319">
        <v>87.72</v>
      </c>
      <c r="G1319" s="1">
        <v>45384</v>
      </c>
      <c r="H1319">
        <v>37.049999999999997</v>
      </c>
      <c r="I1319" s="1">
        <v>45384</v>
      </c>
      <c r="J1319">
        <v>30.91</v>
      </c>
      <c r="K1319" s="1">
        <v>45384</v>
      </c>
      <c r="L1319">
        <v>19.34</v>
      </c>
      <c r="M1319" s="1">
        <v>45384</v>
      </c>
      <c r="N1319">
        <v>19.850000000000001</v>
      </c>
      <c r="O1319" s="1">
        <v>45384</v>
      </c>
      <c r="P1319">
        <v>16.22</v>
      </c>
      <c r="Q1319" s="1">
        <v>45384</v>
      </c>
      <c r="R1319">
        <v>26.03</v>
      </c>
      <c r="S1319" s="30">
        <v>45384</v>
      </c>
      <c r="T1319" s="3">
        <v>10.19</v>
      </c>
      <c r="U1319" s="1">
        <v>45386</v>
      </c>
      <c r="V1319">
        <v>12.7</v>
      </c>
    </row>
    <row r="1320" spans="1:22">
      <c r="A1320" s="1">
        <v>45385</v>
      </c>
      <c r="B1320">
        <v>27.37</v>
      </c>
      <c r="C1320" s="1">
        <v>45385</v>
      </c>
      <c r="D1320">
        <v>33.58</v>
      </c>
      <c r="E1320" s="1">
        <v>45385</v>
      </c>
      <c r="F1320">
        <v>87.61</v>
      </c>
      <c r="G1320" s="1">
        <v>45385</v>
      </c>
      <c r="H1320">
        <v>37.14</v>
      </c>
      <c r="I1320" s="1">
        <v>45385</v>
      </c>
      <c r="J1320">
        <v>30.88</v>
      </c>
      <c r="K1320" s="1">
        <v>45385</v>
      </c>
      <c r="L1320">
        <v>19.38</v>
      </c>
      <c r="M1320" s="1">
        <v>45385</v>
      </c>
      <c r="N1320">
        <v>19.850000000000001</v>
      </c>
      <c r="O1320" s="1">
        <v>45385</v>
      </c>
      <c r="P1320">
        <v>16.29</v>
      </c>
      <c r="Q1320" s="1">
        <v>45385</v>
      </c>
      <c r="R1320">
        <v>26.03</v>
      </c>
      <c r="S1320" s="30">
        <v>45385</v>
      </c>
      <c r="T1320" s="3">
        <v>10.199999999999999</v>
      </c>
      <c r="U1320" s="1">
        <v>45387</v>
      </c>
      <c r="V1320">
        <v>12.8</v>
      </c>
    </row>
    <row r="1321" spans="1:22">
      <c r="A1321" s="1">
        <v>45386</v>
      </c>
      <c r="B1321">
        <v>27.43</v>
      </c>
      <c r="C1321" s="1">
        <v>45386</v>
      </c>
      <c r="D1321">
        <v>33.49</v>
      </c>
      <c r="E1321" s="1">
        <v>45386</v>
      </c>
      <c r="F1321">
        <v>86.61</v>
      </c>
      <c r="G1321" s="1">
        <v>45386</v>
      </c>
      <c r="H1321">
        <v>36.880000000000003</v>
      </c>
      <c r="I1321" s="1">
        <v>45386</v>
      </c>
      <c r="J1321">
        <v>30.83</v>
      </c>
      <c r="K1321" s="1">
        <v>45386</v>
      </c>
      <c r="L1321">
        <v>19.41</v>
      </c>
      <c r="M1321" s="1">
        <v>45386</v>
      </c>
      <c r="N1321">
        <v>19.88</v>
      </c>
      <c r="O1321" s="1">
        <v>45386</v>
      </c>
      <c r="P1321">
        <v>16.27</v>
      </c>
      <c r="Q1321" s="1">
        <v>45386</v>
      </c>
      <c r="R1321">
        <v>26.08</v>
      </c>
      <c r="S1321" s="30">
        <v>45386</v>
      </c>
      <c r="T1321" s="3">
        <v>10.23</v>
      </c>
      <c r="U1321" s="1">
        <v>45390</v>
      </c>
      <c r="V1321">
        <v>12.82</v>
      </c>
    </row>
    <row r="1322" spans="1:22">
      <c r="A1322" s="1">
        <v>45387</v>
      </c>
      <c r="B1322">
        <v>27.36</v>
      </c>
      <c r="C1322" s="1">
        <v>45387</v>
      </c>
      <c r="D1322">
        <v>33.799999999999997</v>
      </c>
      <c r="E1322" s="1">
        <v>45387</v>
      </c>
      <c r="F1322">
        <v>87.8</v>
      </c>
      <c r="G1322" s="1">
        <v>45387</v>
      </c>
      <c r="H1322">
        <v>37.130000000000003</v>
      </c>
      <c r="I1322" s="1">
        <v>45387</v>
      </c>
      <c r="J1322">
        <v>30.96</v>
      </c>
      <c r="K1322" s="1">
        <v>45387</v>
      </c>
      <c r="L1322">
        <v>19.36</v>
      </c>
      <c r="M1322" s="1">
        <v>45387</v>
      </c>
      <c r="N1322">
        <v>19.79</v>
      </c>
      <c r="O1322" s="1">
        <v>45387</v>
      </c>
      <c r="P1322">
        <v>16.29</v>
      </c>
      <c r="Q1322" s="1">
        <v>45387</v>
      </c>
      <c r="R1322">
        <v>26.06</v>
      </c>
      <c r="S1322" s="30">
        <v>45387</v>
      </c>
      <c r="T1322" s="3">
        <v>10.210000000000001</v>
      </c>
      <c r="U1322" s="1">
        <v>45391</v>
      </c>
      <c r="V1322">
        <v>12.87</v>
      </c>
    </row>
    <row r="1323" spans="1:22">
      <c r="A1323" s="1">
        <v>45390</v>
      </c>
      <c r="B1323">
        <v>27.33</v>
      </c>
      <c r="C1323" s="1">
        <v>45390</v>
      </c>
      <c r="D1323">
        <v>33.799999999999997</v>
      </c>
      <c r="E1323" s="1">
        <v>45390</v>
      </c>
      <c r="F1323">
        <v>87.73</v>
      </c>
      <c r="G1323" s="1">
        <v>45390</v>
      </c>
      <c r="H1323">
        <v>37.29</v>
      </c>
      <c r="I1323" s="1">
        <v>45390</v>
      </c>
      <c r="J1323">
        <v>31.11</v>
      </c>
      <c r="K1323" s="1">
        <v>45390</v>
      </c>
      <c r="L1323">
        <v>19.37</v>
      </c>
      <c r="M1323" s="1">
        <v>45390</v>
      </c>
      <c r="N1323">
        <v>19.79</v>
      </c>
      <c r="O1323" s="1">
        <v>45390</v>
      </c>
      <c r="P1323">
        <v>16.29</v>
      </c>
      <c r="Q1323" s="1">
        <v>45390</v>
      </c>
      <c r="R1323">
        <v>26.03</v>
      </c>
      <c r="S1323" s="30">
        <v>45390</v>
      </c>
      <c r="T1323" s="3">
        <v>10.19</v>
      </c>
      <c r="U1323" s="1">
        <v>45392</v>
      </c>
      <c r="V1323">
        <v>12.87</v>
      </c>
    </row>
    <row r="1324" spans="1:22">
      <c r="A1324" s="1">
        <v>45391</v>
      </c>
      <c r="B1324">
        <v>27.44</v>
      </c>
      <c r="C1324" s="1">
        <v>45391</v>
      </c>
      <c r="D1324">
        <v>33.950000000000003</v>
      </c>
      <c r="E1324" s="1">
        <v>45391</v>
      </c>
      <c r="F1324">
        <v>87.81</v>
      </c>
      <c r="G1324" s="1">
        <v>45391</v>
      </c>
      <c r="H1324">
        <v>37.29</v>
      </c>
      <c r="I1324" s="1">
        <v>45391</v>
      </c>
      <c r="J1324">
        <v>31.34</v>
      </c>
      <c r="K1324" s="1">
        <v>45391</v>
      </c>
      <c r="L1324">
        <v>19.41</v>
      </c>
      <c r="M1324" s="1">
        <v>45391</v>
      </c>
      <c r="N1324">
        <v>19.89</v>
      </c>
      <c r="O1324" s="1">
        <v>45391</v>
      </c>
      <c r="P1324">
        <v>16.324999999999999</v>
      </c>
      <c r="Q1324" s="1">
        <v>45391</v>
      </c>
      <c r="R1324">
        <v>26.074999999999999</v>
      </c>
      <c r="S1324" s="30">
        <v>45391</v>
      </c>
      <c r="T1324" s="3">
        <v>10.23</v>
      </c>
      <c r="U1324" s="1">
        <v>45393</v>
      </c>
      <c r="V1324">
        <v>12.94</v>
      </c>
    </row>
    <row r="1325" spans="1:22">
      <c r="A1325" s="1">
        <v>45392</v>
      </c>
      <c r="B1325">
        <v>27.18</v>
      </c>
      <c r="C1325" s="1">
        <v>45392</v>
      </c>
      <c r="D1325">
        <v>33.700000000000003</v>
      </c>
      <c r="E1325" s="1">
        <v>45392</v>
      </c>
      <c r="F1325">
        <v>87.63</v>
      </c>
      <c r="G1325" s="1">
        <v>45392</v>
      </c>
      <c r="H1325">
        <v>37.06</v>
      </c>
      <c r="I1325" s="1">
        <v>45392</v>
      </c>
      <c r="J1325">
        <v>31.12</v>
      </c>
      <c r="K1325" s="1">
        <v>45392</v>
      </c>
      <c r="L1325">
        <v>19.309999999999999</v>
      </c>
      <c r="M1325" s="1">
        <v>45392</v>
      </c>
      <c r="N1325">
        <v>19.61</v>
      </c>
      <c r="O1325" s="1">
        <v>45392</v>
      </c>
      <c r="P1325">
        <v>16.190000000000001</v>
      </c>
      <c r="Q1325" s="1">
        <v>45392</v>
      </c>
      <c r="R1325">
        <v>25.98</v>
      </c>
      <c r="S1325" s="30">
        <v>45392</v>
      </c>
      <c r="T1325" s="3">
        <v>10.14</v>
      </c>
      <c r="U1325" s="1">
        <v>45394</v>
      </c>
      <c r="V1325">
        <v>12.76</v>
      </c>
    </row>
    <row r="1326" spans="1:22">
      <c r="A1326" s="1">
        <v>45393</v>
      </c>
      <c r="B1326">
        <v>27.15</v>
      </c>
      <c r="C1326" s="1">
        <v>45393</v>
      </c>
      <c r="D1326">
        <v>33.54</v>
      </c>
      <c r="E1326" s="1">
        <v>45393</v>
      </c>
      <c r="F1326">
        <v>88.31</v>
      </c>
      <c r="G1326" s="1">
        <v>45393</v>
      </c>
      <c r="H1326">
        <v>37.18</v>
      </c>
      <c r="I1326" s="1">
        <v>45393</v>
      </c>
      <c r="J1326">
        <v>31.35</v>
      </c>
      <c r="K1326" s="1">
        <v>45393</v>
      </c>
      <c r="L1326">
        <v>19.29</v>
      </c>
      <c r="M1326" s="1">
        <v>45393</v>
      </c>
      <c r="N1326">
        <v>19.559999999999999</v>
      </c>
      <c r="O1326" s="1">
        <v>45393</v>
      </c>
      <c r="P1326">
        <v>16.2</v>
      </c>
      <c r="Q1326" s="1">
        <v>45393</v>
      </c>
      <c r="R1326">
        <v>25.99</v>
      </c>
      <c r="S1326" s="30">
        <v>45393</v>
      </c>
      <c r="T1326" s="3">
        <v>10.119999999999999</v>
      </c>
      <c r="U1326" s="1">
        <v>45397</v>
      </c>
      <c r="V1326">
        <v>12.64</v>
      </c>
    </row>
    <row r="1327" spans="1:22">
      <c r="A1327" s="1">
        <v>45394</v>
      </c>
      <c r="B1327">
        <v>27.28</v>
      </c>
      <c r="C1327" s="1">
        <v>45394</v>
      </c>
      <c r="D1327">
        <v>33.24</v>
      </c>
      <c r="E1327" s="1">
        <v>45394</v>
      </c>
      <c r="F1327">
        <v>87.69</v>
      </c>
      <c r="G1327" s="1">
        <v>45394</v>
      </c>
      <c r="H1327">
        <v>36.82</v>
      </c>
      <c r="I1327" s="1">
        <v>45394</v>
      </c>
      <c r="J1327">
        <v>30.81</v>
      </c>
      <c r="K1327" s="1">
        <v>45394</v>
      </c>
      <c r="L1327">
        <v>19.36</v>
      </c>
      <c r="M1327" s="1">
        <v>45394</v>
      </c>
      <c r="N1327">
        <v>19.600000000000001</v>
      </c>
      <c r="O1327" s="1">
        <v>45394</v>
      </c>
      <c r="P1327">
        <v>16.22</v>
      </c>
      <c r="Q1327" s="1">
        <v>45394</v>
      </c>
      <c r="R1327">
        <v>26.04</v>
      </c>
      <c r="S1327" s="30">
        <v>45394</v>
      </c>
      <c r="T1327" s="3">
        <v>10.17</v>
      </c>
      <c r="U1327" s="1">
        <v>45398</v>
      </c>
      <c r="V1327">
        <v>12.54</v>
      </c>
    </row>
    <row r="1328" spans="1:22">
      <c r="A1328" s="1">
        <v>45397</v>
      </c>
      <c r="B1328">
        <v>27.11</v>
      </c>
      <c r="C1328" s="1">
        <v>45397</v>
      </c>
      <c r="D1328">
        <v>33.01</v>
      </c>
      <c r="E1328" s="1">
        <v>45397</v>
      </c>
      <c r="F1328">
        <v>86.67</v>
      </c>
      <c r="G1328" s="1">
        <v>45397</v>
      </c>
      <c r="H1328">
        <v>36.76</v>
      </c>
      <c r="I1328" s="1">
        <v>45397</v>
      </c>
      <c r="J1328">
        <v>30.66</v>
      </c>
      <c r="K1328" s="1">
        <v>45397</v>
      </c>
      <c r="L1328">
        <v>19.28</v>
      </c>
      <c r="M1328" s="1">
        <v>45397</v>
      </c>
      <c r="N1328">
        <v>19.38</v>
      </c>
      <c r="O1328" s="1">
        <v>45397</v>
      </c>
      <c r="P1328">
        <v>16.11</v>
      </c>
      <c r="Q1328" s="1">
        <v>45397</v>
      </c>
      <c r="R1328">
        <v>25.99</v>
      </c>
      <c r="S1328" s="30">
        <v>45397</v>
      </c>
      <c r="T1328" s="3">
        <v>10.11</v>
      </c>
      <c r="U1328" s="1">
        <v>45399</v>
      </c>
      <c r="V1328">
        <v>12.49</v>
      </c>
    </row>
    <row r="1329" spans="1:22">
      <c r="A1329" s="1">
        <v>45398</v>
      </c>
      <c r="B1329">
        <v>27.09</v>
      </c>
      <c r="C1329" s="1">
        <v>45398</v>
      </c>
      <c r="D1329">
        <v>32.82</v>
      </c>
      <c r="E1329" s="1">
        <v>45398</v>
      </c>
      <c r="F1329">
        <v>86.69</v>
      </c>
      <c r="G1329" s="1">
        <v>45398</v>
      </c>
      <c r="H1329">
        <v>36.479999999999997</v>
      </c>
      <c r="I1329" s="1">
        <v>45398</v>
      </c>
      <c r="J1329">
        <v>30.31</v>
      </c>
      <c r="K1329" s="1">
        <v>45398</v>
      </c>
      <c r="L1329">
        <v>19.28</v>
      </c>
      <c r="M1329" s="1">
        <v>45398</v>
      </c>
      <c r="N1329">
        <v>19.309999999999999</v>
      </c>
      <c r="O1329" s="1">
        <v>45398</v>
      </c>
      <c r="P1329">
        <v>16.04</v>
      </c>
      <c r="Q1329" s="1">
        <v>45398</v>
      </c>
      <c r="R1329">
        <v>26</v>
      </c>
      <c r="S1329" s="30">
        <v>45398</v>
      </c>
      <c r="T1329" s="3">
        <v>10.1</v>
      </c>
      <c r="U1329" s="1">
        <v>45400</v>
      </c>
      <c r="V1329">
        <v>12.53</v>
      </c>
    </row>
    <row r="1330" spans="1:22">
      <c r="A1330" s="1">
        <v>45399</v>
      </c>
      <c r="B1330">
        <v>27.16</v>
      </c>
      <c r="C1330" s="1">
        <v>45399</v>
      </c>
      <c r="D1330">
        <v>32.86</v>
      </c>
      <c r="E1330" s="1">
        <v>45399</v>
      </c>
      <c r="F1330">
        <v>85.95</v>
      </c>
      <c r="G1330" s="1">
        <v>45399</v>
      </c>
      <c r="H1330">
        <v>36.33</v>
      </c>
      <c r="I1330" s="1">
        <v>45399</v>
      </c>
      <c r="J1330">
        <v>30.17</v>
      </c>
      <c r="K1330" s="1">
        <v>45399</v>
      </c>
      <c r="L1330">
        <v>19.29</v>
      </c>
      <c r="M1330" s="1">
        <v>45399</v>
      </c>
      <c r="N1330">
        <v>19.43</v>
      </c>
      <c r="O1330" s="1">
        <v>45399</v>
      </c>
      <c r="P1330">
        <v>16.05</v>
      </c>
      <c r="Q1330" s="1">
        <v>45399</v>
      </c>
      <c r="R1330">
        <v>26.03</v>
      </c>
      <c r="S1330" s="30">
        <v>45399</v>
      </c>
      <c r="T1330" s="3">
        <v>10.130000000000001</v>
      </c>
      <c r="U1330" s="1">
        <v>45401</v>
      </c>
      <c r="V1330">
        <v>12.38</v>
      </c>
    </row>
    <row r="1331" spans="1:22">
      <c r="A1331" s="1">
        <v>45400</v>
      </c>
      <c r="B1331">
        <v>27.08</v>
      </c>
      <c r="C1331" s="1">
        <v>45400</v>
      </c>
      <c r="D1331">
        <v>32.94</v>
      </c>
      <c r="E1331" s="1">
        <v>45400</v>
      </c>
      <c r="F1331">
        <v>85.7</v>
      </c>
      <c r="G1331" s="1">
        <v>45400</v>
      </c>
      <c r="H1331">
        <v>36.270000000000003</v>
      </c>
      <c r="I1331" s="1">
        <v>45400</v>
      </c>
      <c r="J1331">
        <v>30.32</v>
      </c>
      <c r="K1331" s="1">
        <v>45400</v>
      </c>
      <c r="L1331">
        <v>19.23</v>
      </c>
      <c r="M1331" s="1">
        <v>45400</v>
      </c>
      <c r="N1331">
        <v>19.36</v>
      </c>
      <c r="O1331" s="1">
        <v>45400</v>
      </c>
      <c r="P1331">
        <v>16.100000000000001</v>
      </c>
      <c r="Q1331" s="1">
        <v>45400</v>
      </c>
      <c r="R1331">
        <v>25.99</v>
      </c>
      <c r="S1331" s="30">
        <v>45400</v>
      </c>
      <c r="T1331" s="3">
        <v>10.09</v>
      </c>
      <c r="U1331" s="1">
        <v>45404</v>
      </c>
      <c r="V1331">
        <v>12.45</v>
      </c>
    </row>
    <row r="1332" spans="1:22">
      <c r="A1332" s="1">
        <v>45401</v>
      </c>
      <c r="B1332">
        <v>27.13</v>
      </c>
      <c r="C1332" s="1">
        <v>45401</v>
      </c>
      <c r="D1332">
        <v>33.14</v>
      </c>
      <c r="E1332" s="1">
        <v>45401</v>
      </c>
      <c r="F1332">
        <v>84.83</v>
      </c>
      <c r="G1332" s="1">
        <v>45401</v>
      </c>
      <c r="H1332">
        <v>36.15</v>
      </c>
      <c r="I1332" s="1">
        <v>45401</v>
      </c>
      <c r="J1332">
        <v>30.13</v>
      </c>
      <c r="K1332" s="1">
        <v>45401</v>
      </c>
      <c r="L1332">
        <v>19.28</v>
      </c>
      <c r="M1332" s="1">
        <v>45401</v>
      </c>
      <c r="N1332">
        <v>19.399999999999999</v>
      </c>
      <c r="O1332" s="1">
        <v>45401</v>
      </c>
      <c r="P1332">
        <v>16.11</v>
      </c>
      <c r="Q1332" s="1">
        <v>45401</v>
      </c>
      <c r="R1332">
        <v>26</v>
      </c>
      <c r="S1332" s="30">
        <v>45401</v>
      </c>
      <c r="T1332" s="3">
        <v>10.11</v>
      </c>
      <c r="U1332" s="1">
        <v>45405</v>
      </c>
      <c r="V1332">
        <v>12.51</v>
      </c>
    </row>
    <row r="1333" spans="1:22">
      <c r="A1333" s="1">
        <v>45404</v>
      </c>
      <c r="B1333">
        <v>27.1</v>
      </c>
      <c r="C1333" s="1">
        <v>45404</v>
      </c>
      <c r="D1333">
        <v>33.270000000000003</v>
      </c>
      <c r="E1333" s="1">
        <v>45404</v>
      </c>
      <c r="F1333">
        <v>85.28</v>
      </c>
      <c r="G1333" s="1">
        <v>45404</v>
      </c>
      <c r="H1333">
        <v>36.5</v>
      </c>
      <c r="I1333" s="1">
        <v>45404</v>
      </c>
      <c r="J1333">
        <v>30.39</v>
      </c>
      <c r="K1333" s="1">
        <v>45404</v>
      </c>
      <c r="L1333">
        <v>19.25</v>
      </c>
      <c r="M1333" s="1">
        <v>45404</v>
      </c>
      <c r="N1333">
        <v>19.440000000000001</v>
      </c>
      <c r="O1333" s="1">
        <v>45404</v>
      </c>
      <c r="P1333">
        <v>16.239999999999998</v>
      </c>
      <c r="Q1333" s="1">
        <v>45404</v>
      </c>
      <c r="R1333">
        <v>26.01</v>
      </c>
      <c r="S1333" s="30">
        <v>45404</v>
      </c>
      <c r="T1333" s="3">
        <v>10.1</v>
      </c>
      <c r="U1333" s="1">
        <v>45406</v>
      </c>
      <c r="V1333">
        <v>12.62</v>
      </c>
    </row>
    <row r="1334" spans="1:22">
      <c r="A1334" s="1">
        <v>45405</v>
      </c>
      <c r="B1334">
        <v>27.07</v>
      </c>
      <c r="C1334" s="1">
        <v>45405</v>
      </c>
      <c r="D1334">
        <v>33.478999999999999</v>
      </c>
      <c r="E1334" s="1">
        <v>45405</v>
      </c>
      <c r="F1334">
        <v>86.03</v>
      </c>
      <c r="G1334" s="1">
        <v>45405</v>
      </c>
      <c r="H1334">
        <v>36.79</v>
      </c>
      <c r="I1334" s="1">
        <v>45405</v>
      </c>
      <c r="J1334">
        <v>30.54</v>
      </c>
      <c r="K1334" s="1">
        <v>45405</v>
      </c>
      <c r="L1334">
        <v>19.23</v>
      </c>
      <c r="M1334" s="1">
        <v>45405</v>
      </c>
      <c r="N1334">
        <v>19.48</v>
      </c>
      <c r="O1334" s="1">
        <v>45405</v>
      </c>
      <c r="P1334">
        <v>16.260000000000002</v>
      </c>
      <c r="Q1334" s="1">
        <v>45405</v>
      </c>
      <c r="R1334">
        <v>25.995000000000001</v>
      </c>
      <c r="S1334" s="30">
        <v>45405</v>
      </c>
      <c r="T1334" s="3">
        <v>10.1</v>
      </c>
      <c r="U1334" s="1">
        <v>45407</v>
      </c>
      <c r="V1334">
        <v>12.6</v>
      </c>
    </row>
    <row r="1335" spans="1:22">
      <c r="A1335" s="1">
        <v>45406</v>
      </c>
      <c r="B1335">
        <v>26.97</v>
      </c>
      <c r="C1335" s="1">
        <v>45406</v>
      </c>
      <c r="D1335">
        <v>33.25</v>
      </c>
      <c r="E1335" s="1">
        <v>45406</v>
      </c>
      <c r="F1335">
        <v>86.31</v>
      </c>
      <c r="G1335" s="1">
        <v>45406</v>
      </c>
      <c r="H1335">
        <v>36.78</v>
      </c>
      <c r="I1335" s="1">
        <v>45406</v>
      </c>
      <c r="J1335">
        <v>30.72</v>
      </c>
      <c r="K1335" s="1">
        <v>45406</v>
      </c>
      <c r="L1335">
        <v>19.16</v>
      </c>
      <c r="M1335" s="1">
        <v>45406</v>
      </c>
      <c r="N1335">
        <v>19.34</v>
      </c>
      <c r="O1335" s="1">
        <v>45406</v>
      </c>
      <c r="P1335">
        <v>16.2</v>
      </c>
      <c r="Q1335" s="1">
        <v>45406</v>
      </c>
      <c r="R1335">
        <v>25.93</v>
      </c>
      <c r="S1335" s="30">
        <v>45406</v>
      </c>
      <c r="T1335" s="3">
        <v>10.08</v>
      </c>
      <c r="U1335" s="1">
        <v>45408</v>
      </c>
      <c r="V1335">
        <v>12.7</v>
      </c>
    </row>
    <row r="1336" spans="1:22">
      <c r="A1336" s="1">
        <v>45407</v>
      </c>
      <c r="B1336">
        <v>26.86</v>
      </c>
      <c r="C1336" s="1">
        <v>45407</v>
      </c>
      <c r="D1336">
        <v>33.26</v>
      </c>
      <c r="E1336" s="1">
        <v>45407</v>
      </c>
      <c r="F1336">
        <v>85.69</v>
      </c>
      <c r="G1336" s="1">
        <v>45407</v>
      </c>
      <c r="H1336">
        <v>36.5</v>
      </c>
      <c r="I1336" s="1">
        <v>45407</v>
      </c>
      <c r="J1336">
        <v>30.72</v>
      </c>
      <c r="K1336" s="1">
        <v>45407</v>
      </c>
      <c r="L1336">
        <v>19.09</v>
      </c>
      <c r="M1336" s="1">
        <v>45407</v>
      </c>
      <c r="N1336">
        <v>19.29</v>
      </c>
      <c r="O1336" s="1">
        <v>45407</v>
      </c>
      <c r="P1336">
        <v>16.100000000000001</v>
      </c>
      <c r="Q1336" s="1">
        <v>45407</v>
      </c>
      <c r="R1336">
        <v>25.87</v>
      </c>
      <c r="S1336" s="30">
        <v>45407</v>
      </c>
      <c r="T1336" s="3">
        <v>10.039999999999999</v>
      </c>
      <c r="U1336" s="1">
        <v>45411</v>
      </c>
      <c r="V1336">
        <v>12.84</v>
      </c>
    </row>
    <row r="1337" spans="1:22">
      <c r="A1337" s="1">
        <v>45408</v>
      </c>
      <c r="B1337">
        <v>26.94</v>
      </c>
      <c r="C1337" s="1">
        <v>45408</v>
      </c>
      <c r="D1337">
        <v>33.39</v>
      </c>
      <c r="E1337" s="1">
        <v>45408</v>
      </c>
      <c r="F1337">
        <v>86.56</v>
      </c>
      <c r="G1337" s="1">
        <v>45408</v>
      </c>
      <c r="H1337">
        <v>36.76</v>
      </c>
      <c r="I1337" s="1">
        <v>45408</v>
      </c>
      <c r="J1337">
        <v>31.055</v>
      </c>
      <c r="K1337" s="1">
        <v>45408</v>
      </c>
      <c r="L1337">
        <v>19.14</v>
      </c>
      <c r="M1337" s="1">
        <v>45408</v>
      </c>
      <c r="N1337">
        <v>19.37</v>
      </c>
      <c r="O1337" s="1">
        <v>45408</v>
      </c>
      <c r="P1337">
        <v>16.190000000000001</v>
      </c>
      <c r="Q1337" s="1">
        <v>45408</v>
      </c>
      <c r="R1337">
        <v>25.9</v>
      </c>
      <c r="S1337" s="30">
        <v>45408</v>
      </c>
      <c r="T1337" s="3">
        <v>10.07</v>
      </c>
      <c r="U1337" s="1">
        <v>45412</v>
      </c>
      <c r="V1337">
        <v>12.76</v>
      </c>
    </row>
    <row r="1338" spans="1:22">
      <c r="A1338" s="1">
        <v>45411</v>
      </c>
      <c r="B1338">
        <v>27.07</v>
      </c>
      <c r="C1338" s="1">
        <v>45411</v>
      </c>
      <c r="D1338">
        <v>33.409999999999997</v>
      </c>
      <c r="E1338" s="1">
        <v>45411</v>
      </c>
      <c r="F1338">
        <v>86.8</v>
      </c>
      <c r="G1338" s="1">
        <v>45411</v>
      </c>
      <c r="H1338">
        <v>36.979999999999997</v>
      </c>
      <c r="I1338" s="1">
        <v>45411</v>
      </c>
      <c r="J1338">
        <v>31.34</v>
      </c>
      <c r="K1338" s="1">
        <v>45411</v>
      </c>
      <c r="L1338">
        <v>19.22</v>
      </c>
      <c r="M1338" s="1">
        <v>45411</v>
      </c>
      <c r="N1338">
        <v>19.434999999999999</v>
      </c>
      <c r="O1338" s="1">
        <v>45411</v>
      </c>
      <c r="P1338">
        <v>16.25</v>
      </c>
      <c r="Q1338" s="1">
        <v>45411</v>
      </c>
      <c r="R1338">
        <v>25.93</v>
      </c>
      <c r="S1338" s="30">
        <v>45411</v>
      </c>
      <c r="T1338" s="3">
        <v>10.119999999999999</v>
      </c>
      <c r="U1338" s="1">
        <v>45413</v>
      </c>
      <c r="V1338">
        <v>12.75</v>
      </c>
    </row>
    <row r="1339" spans="1:22">
      <c r="A1339" s="1">
        <v>45412</v>
      </c>
      <c r="B1339">
        <v>26.96</v>
      </c>
      <c r="C1339" s="1">
        <v>45412</v>
      </c>
      <c r="D1339">
        <v>33.020000000000003</v>
      </c>
      <c r="E1339" s="1">
        <v>45412</v>
      </c>
      <c r="F1339">
        <v>86.18</v>
      </c>
      <c r="G1339" s="1">
        <v>45412</v>
      </c>
      <c r="H1339">
        <v>36.78</v>
      </c>
      <c r="I1339" s="1">
        <v>45412</v>
      </c>
      <c r="J1339">
        <v>31.15</v>
      </c>
      <c r="K1339" s="1">
        <v>45412</v>
      </c>
      <c r="L1339">
        <v>19.16</v>
      </c>
      <c r="M1339" s="1">
        <v>45412</v>
      </c>
      <c r="N1339">
        <v>19.32</v>
      </c>
      <c r="O1339" s="1">
        <v>45412</v>
      </c>
      <c r="P1339">
        <v>16.16</v>
      </c>
      <c r="Q1339" s="1">
        <v>45412</v>
      </c>
      <c r="R1339">
        <v>25.9</v>
      </c>
      <c r="S1339" s="30">
        <v>45412</v>
      </c>
      <c r="T1339" s="3">
        <v>10.06</v>
      </c>
      <c r="U1339" s="1">
        <v>45414</v>
      </c>
      <c r="V1339">
        <v>12.88</v>
      </c>
    </row>
    <row r="1340" spans="1:22">
      <c r="A1340" s="1">
        <v>45413</v>
      </c>
      <c r="B1340">
        <v>27.03</v>
      </c>
      <c r="C1340" s="1">
        <v>45413</v>
      </c>
      <c r="D1340">
        <v>33.04</v>
      </c>
      <c r="E1340" s="1">
        <v>45413</v>
      </c>
      <c r="F1340">
        <v>85.8</v>
      </c>
      <c r="G1340" s="1">
        <v>45413</v>
      </c>
      <c r="H1340">
        <v>36.65</v>
      </c>
      <c r="I1340" s="1">
        <v>45413</v>
      </c>
      <c r="J1340">
        <v>31.15</v>
      </c>
      <c r="K1340" s="1">
        <v>45413</v>
      </c>
      <c r="L1340">
        <v>19.239999999999998</v>
      </c>
      <c r="M1340" s="1">
        <v>45413</v>
      </c>
      <c r="N1340">
        <v>19.399999999999999</v>
      </c>
      <c r="O1340" s="1">
        <v>45413</v>
      </c>
      <c r="P1340">
        <v>16.18</v>
      </c>
      <c r="Q1340" s="1">
        <v>45413</v>
      </c>
      <c r="R1340">
        <v>25.96</v>
      </c>
      <c r="S1340" s="30">
        <v>45413</v>
      </c>
      <c r="T1340" s="3">
        <v>10.09</v>
      </c>
      <c r="U1340" s="1">
        <v>45415</v>
      </c>
      <c r="V1340">
        <v>13</v>
      </c>
    </row>
    <row r="1341" spans="1:22">
      <c r="A1341" s="1">
        <v>45414</v>
      </c>
      <c r="B1341">
        <v>27.14</v>
      </c>
      <c r="C1341" s="1">
        <v>45414</v>
      </c>
      <c r="D1341">
        <v>33.19</v>
      </c>
      <c r="E1341" s="1">
        <v>45414</v>
      </c>
      <c r="F1341">
        <v>86.09</v>
      </c>
      <c r="G1341" s="1">
        <v>45414</v>
      </c>
      <c r="H1341">
        <v>36.950000000000003</v>
      </c>
      <c r="I1341" s="1">
        <v>45414</v>
      </c>
      <c r="J1341">
        <v>31.78</v>
      </c>
      <c r="K1341" s="1">
        <v>45414</v>
      </c>
      <c r="L1341">
        <v>19.28</v>
      </c>
      <c r="M1341" s="1">
        <v>45414</v>
      </c>
      <c r="N1341">
        <v>19.52</v>
      </c>
      <c r="O1341" s="1">
        <v>45414</v>
      </c>
      <c r="P1341">
        <v>16.28</v>
      </c>
      <c r="Q1341" s="1">
        <v>45414</v>
      </c>
      <c r="R1341">
        <v>26</v>
      </c>
      <c r="S1341" s="30">
        <v>45414</v>
      </c>
      <c r="T1341" s="3">
        <v>10.119999999999999</v>
      </c>
      <c r="U1341" s="1">
        <v>45418</v>
      </c>
      <c r="V1341">
        <v>13.05</v>
      </c>
    </row>
    <row r="1342" spans="1:22">
      <c r="A1342" s="1">
        <v>45415</v>
      </c>
      <c r="B1342">
        <v>27.25</v>
      </c>
      <c r="C1342" s="1">
        <v>45415</v>
      </c>
      <c r="D1342">
        <v>33.384599999999999</v>
      </c>
      <c r="E1342" s="1">
        <v>45415</v>
      </c>
      <c r="F1342">
        <v>87.15</v>
      </c>
      <c r="G1342" s="1">
        <v>45415</v>
      </c>
      <c r="H1342">
        <v>37.31</v>
      </c>
      <c r="I1342" s="1">
        <v>45415</v>
      </c>
      <c r="J1342">
        <v>32.1</v>
      </c>
      <c r="K1342" s="1">
        <v>45415</v>
      </c>
      <c r="L1342">
        <v>19.350000000000001</v>
      </c>
      <c r="M1342" s="1">
        <v>45415</v>
      </c>
      <c r="N1342">
        <v>19.670000000000002</v>
      </c>
      <c r="O1342" s="1">
        <v>45415</v>
      </c>
      <c r="P1342">
        <v>16.399999999999999</v>
      </c>
      <c r="Q1342" s="1">
        <v>45415</v>
      </c>
      <c r="R1342">
        <v>26.05</v>
      </c>
      <c r="S1342" s="30">
        <v>45415</v>
      </c>
      <c r="T1342" s="3">
        <v>10.18</v>
      </c>
      <c r="U1342" s="1">
        <v>45419</v>
      </c>
      <c r="V1342">
        <v>13.06</v>
      </c>
    </row>
    <row r="1343" spans="1:22">
      <c r="A1343" s="1">
        <v>45418</v>
      </c>
      <c r="B1343">
        <v>27.38</v>
      </c>
      <c r="C1343" s="1">
        <v>45418</v>
      </c>
      <c r="D1343">
        <v>33.86</v>
      </c>
      <c r="E1343" s="1">
        <v>45418</v>
      </c>
      <c r="F1343">
        <v>87.96</v>
      </c>
      <c r="G1343" s="1">
        <v>45418</v>
      </c>
      <c r="H1343">
        <v>37.53</v>
      </c>
      <c r="I1343" s="1">
        <v>45418</v>
      </c>
      <c r="J1343">
        <v>32.1</v>
      </c>
      <c r="K1343" s="1">
        <v>45418</v>
      </c>
      <c r="L1343">
        <v>19.38</v>
      </c>
      <c r="M1343" s="1">
        <v>45418</v>
      </c>
      <c r="N1343">
        <v>19.71</v>
      </c>
      <c r="O1343" s="1">
        <v>45418</v>
      </c>
      <c r="P1343">
        <v>16.45</v>
      </c>
      <c r="Q1343" s="1">
        <v>45418</v>
      </c>
      <c r="R1343">
        <v>26.05</v>
      </c>
      <c r="S1343" s="30">
        <v>45418</v>
      </c>
      <c r="T1343" s="3">
        <v>10.210000000000001</v>
      </c>
      <c r="U1343" s="1">
        <v>45420</v>
      </c>
      <c r="V1343">
        <v>13.08</v>
      </c>
    </row>
    <row r="1344" spans="1:22">
      <c r="A1344" s="1">
        <v>45419</v>
      </c>
      <c r="B1344">
        <v>27.43</v>
      </c>
      <c r="C1344" s="1">
        <v>45419</v>
      </c>
      <c r="D1344">
        <v>33.9</v>
      </c>
      <c r="E1344" s="1">
        <v>45419</v>
      </c>
      <c r="F1344">
        <v>88.5</v>
      </c>
      <c r="G1344" s="1">
        <v>45419</v>
      </c>
      <c r="H1344">
        <v>37.799999999999997</v>
      </c>
      <c r="I1344" s="1">
        <v>45419</v>
      </c>
      <c r="J1344">
        <v>32.020000000000003</v>
      </c>
      <c r="K1344" s="1">
        <v>45419</v>
      </c>
      <c r="L1344">
        <v>19.47</v>
      </c>
      <c r="M1344" s="1">
        <v>45419</v>
      </c>
      <c r="N1344">
        <v>19.73</v>
      </c>
      <c r="O1344" s="1">
        <v>45419</v>
      </c>
      <c r="P1344">
        <v>16.37</v>
      </c>
      <c r="Q1344" s="1">
        <v>45419</v>
      </c>
      <c r="R1344">
        <v>26.06</v>
      </c>
      <c r="S1344" s="30">
        <v>45419</v>
      </c>
      <c r="T1344" s="3">
        <v>10.24</v>
      </c>
      <c r="U1344" s="1">
        <v>45421</v>
      </c>
      <c r="V1344">
        <v>13.03</v>
      </c>
    </row>
    <row r="1345" spans="1:22">
      <c r="A1345" s="1">
        <v>45420</v>
      </c>
      <c r="B1345">
        <v>27.33</v>
      </c>
      <c r="C1345" s="1">
        <v>45420</v>
      </c>
      <c r="D1345">
        <v>33.83</v>
      </c>
      <c r="E1345" s="1">
        <v>45420</v>
      </c>
      <c r="F1345">
        <v>88.51</v>
      </c>
      <c r="G1345" s="1">
        <v>45420</v>
      </c>
      <c r="H1345">
        <v>37.76</v>
      </c>
      <c r="I1345" s="1">
        <v>45420</v>
      </c>
      <c r="J1345">
        <v>32.049999999999997</v>
      </c>
      <c r="K1345" s="1">
        <v>45420</v>
      </c>
      <c r="L1345">
        <v>19.41</v>
      </c>
      <c r="M1345" s="1">
        <v>45420</v>
      </c>
      <c r="N1345">
        <v>19.68</v>
      </c>
      <c r="O1345" s="1">
        <v>45420</v>
      </c>
      <c r="P1345">
        <v>16.27</v>
      </c>
      <c r="Q1345" s="1">
        <v>45420</v>
      </c>
      <c r="R1345">
        <v>26.05</v>
      </c>
      <c r="S1345" s="30">
        <v>45420</v>
      </c>
      <c r="T1345" s="3">
        <v>10.199999999999999</v>
      </c>
      <c r="U1345" s="1">
        <v>45422</v>
      </c>
      <c r="V1345">
        <v>13.02</v>
      </c>
    </row>
    <row r="1346" spans="1:22">
      <c r="A1346" s="1">
        <v>45421</v>
      </c>
      <c r="B1346">
        <v>27.35</v>
      </c>
      <c r="C1346" s="1">
        <v>45421</v>
      </c>
      <c r="D1346">
        <v>34.01</v>
      </c>
      <c r="E1346" s="1">
        <v>45421</v>
      </c>
      <c r="F1346">
        <v>88.64</v>
      </c>
      <c r="G1346" s="1">
        <v>45421</v>
      </c>
      <c r="H1346">
        <v>37.869999999999997</v>
      </c>
      <c r="I1346" s="1">
        <v>45421</v>
      </c>
      <c r="J1346">
        <v>32.015000000000001</v>
      </c>
      <c r="K1346" s="1">
        <v>45421</v>
      </c>
      <c r="L1346">
        <v>19.399999999999999</v>
      </c>
      <c r="M1346" s="1">
        <v>45421</v>
      </c>
      <c r="N1346">
        <v>19.7</v>
      </c>
      <c r="O1346" s="1">
        <v>45421</v>
      </c>
      <c r="P1346">
        <v>16.32</v>
      </c>
      <c r="Q1346" s="1">
        <v>45421</v>
      </c>
      <c r="R1346">
        <v>26.05</v>
      </c>
      <c r="S1346" s="30">
        <v>45421</v>
      </c>
      <c r="T1346" s="3">
        <v>10.210000000000001</v>
      </c>
      <c r="U1346" s="1">
        <v>45425</v>
      </c>
      <c r="V1346">
        <v>13.12</v>
      </c>
    </row>
    <row r="1347" spans="1:22">
      <c r="A1347" s="1">
        <v>45422</v>
      </c>
      <c r="B1347">
        <v>27.25</v>
      </c>
      <c r="C1347" s="1">
        <v>45422</v>
      </c>
      <c r="D1347">
        <v>33.909999999999997</v>
      </c>
      <c r="E1347" s="1">
        <v>45422</v>
      </c>
      <c r="F1347">
        <v>88.75</v>
      </c>
      <c r="G1347" s="1">
        <v>45422</v>
      </c>
      <c r="H1347">
        <v>37.97</v>
      </c>
      <c r="I1347" s="1">
        <v>45422</v>
      </c>
      <c r="J1347">
        <v>32.090000000000003</v>
      </c>
      <c r="K1347" s="1">
        <v>45422</v>
      </c>
      <c r="L1347">
        <v>19.37</v>
      </c>
      <c r="M1347" s="1">
        <v>45422</v>
      </c>
      <c r="N1347">
        <v>19.64</v>
      </c>
      <c r="O1347" s="1">
        <v>45422</v>
      </c>
      <c r="P1347">
        <v>16.38</v>
      </c>
      <c r="Q1347" s="1">
        <v>45422</v>
      </c>
      <c r="R1347">
        <v>25.99</v>
      </c>
      <c r="S1347" s="30">
        <v>45422</v>
      </c>
      <c r="T1347" s="3">
        <v>10.16</v>
      </c>
      <c r="U1347" s="1">
        <v>45426</v>
      </c>
      <c r="V1347">
        <v>13.17</v>
      </c>
    </row>
    <row r="1348" spans="1:22">
      <c r="A1348" s="1">
        <v>45425</v>
      </c>
      <c r="B1348">
        <v>27.29</v>
      </c>
      <c r="C1348" s="1">
        <v>45425</v>
      </c>
      <c r="D1348">
        <v>33.82</v>
      </c>
      <c r="E1348" s="1">
        <v>45425</v>
      </c>
      <c r="F1348">
        <v>88.74</v>
      </c>
      <c r="G1348" s="1">
        <v>45425</v>
      </c>
      <c r="H1348">
        <v>37.94</v>
      </c>
      <c r="I1348" s="1">
        <v>45425</v>
      </c>
      <c r="J1348">
        <v>32.33</v>
      </c>
      <c r="K1348" s="1">
        <v>45425</v>
      </c>
      <c r="L1348">
        <v>19.37</v>
      </c>
      <c r="M1348" s="1">
        <v>45425</v>
      </c>
      <c r="N1348">
        <v>19.649999999999999</v>
      </c>
      <c r="O1348" s="1">
        <v>45425</v>
      </c>
      <c r="P1348">
        <v>16.329999999999998</v>
      </c>
      <c r="Q1348" s="1">
        <v>45425</v>
      </c>
      <c r="R1348">
        <v>26</v>
      </c>
      <c r="S1348" s="30">
        <v>45425</v>
      </c>
      <c r="T1348" s="3">
        <v>10.18</v>
      </c>
      <c r="U1348" s="1">
        <v>45427</v>
      </c>
      <c r="V1348">
        <v>13.23</v>
      </c>
    </row>
    <row r="1349" spans="1:22">
      <c r="A1349" s="1">
        <v>45426</v>
      </c>
      <c r="B1349">
        <v>27.29</v>
      </c>
      <c r="C1349" s="1">
        <v>45426</v>
      </c>
      <c r="D1349">
        <v>33.82</v>
      </c>
      <c r="E1349" s="1">
        <v>45426</v>
      </c>
      <c r="F1349">
        <v>89</v>
      </c>
      <c r="G1349" s="1">
        <v>45426</v>
      </c>
      <c r="H1349">
        <v>38.15</v>
      </c>
      <c r="I1349" s="1">
        <v>45426</v>
      </c>
      <c r="J1349">
        <v>32.46</v>
      </c>
      <c r="K1349" s="1">
        <v>45426</v>
      </c>
      <c r="L1349">
        <v>19.38</v>
      </c>
      <c r="M1349" s="1">
        <v>45426</v>
      </c>
      <c r="N1349">
        <v>19.71</v>
      </c>
      <c r="O1349" s="1">
        <v>45426</v>
      </c>
      <c r="P1349">
        <v>16.37</v>
      </c>
      <c r="Q1349" s="1">
        <v>45426</v>
      </c>
      <c r="R1349">
        <v>26.02</v>
      </c>
      <c r="S1349" s="30">
        <v>45426</v>
      </c>
      <c r="T1349" s="3">
        <v>10.18</v>
      </c>
      <c r="U1349" s="1">
        <v>45428</v>
      </c>
      <c r="V1349">
        <v>13.29</v>
      </c>
    </row>
    <row r="1350" spans="1:22">
      <c r="A1350" s="1">
        <v>45427</v>
      </c>
      <c r="B1350">
        <v>27.45</v>
      </c>
      <c r="C1350" s="1">
        <v>45427</v>
      </c>
      <c r="D1350">
        <v>33.840000000000003</v>
      </c>
      <c r="E1350" s="1">
        <v>45427</v>
      </c>
      <c r="F1350">
        <v>89.8</v>
      </c>
      <c r="G1350" s="1">
        <v>45427</v>
      </c>
      <c r="H1350">
        <v>38.42</v>
      </c>
      <c r="I1350" s="1">
        <v>45427</v>
      </c>
      <c r="J1350">
        <v>32.68</v>
      </c>
      <c r="K1350" s="1">
        <v>45427</v>
      </c>
      <c r="L1350">
        <v>19.489999999999998</v>
      </c>
      <c r="M1350" s="1">
        <v>45427</v>
      </c>
      <c r="N1350">
        <v>19.88</v>
      </c>
      <c r="O1350" s="1">
        <v>45427</v>
      </c>
      <c r="P1350">
        <v>16.45</v>
      </c>
      <c r="Q1350" s="1">
        <v>45427</v>
      </c>
      <c r="R1350">
        <v>26.1</v>
      </c>
      <c r="S1350" s="30">
        <v>45427</v>
      </c>
      <c r="T1350" s="3">
        <v>10.25</v>
      </c>
      <c r="U1350" s="1">
        <v>45429</v>
      </c>
      <c r="V1350">
        <v>13.32</v>
      </c>
    </row>
    <row r="1351" spans="1:22">
      <c r="A1351" s="1">
        <v>45428</v>
      </c>
      <c r="B1351">
        <v>27.5</v>
      </c>
      <c r="C1351" s="1">
        <v>45428</v>
      </c>
      <c r="D1351">
        <v>33.861400000000003</v>
      </c>
      <c r="E1351" s="1">
        <v>45428</v>
      </c>
      <c r="F1351">
        <v>89.71</v>
      </c>
      <c r="G1351" s="1">
        <v>45428</v>
      </c>
      <c r="H1351">
        <v>38.24</v>
      </c>
      <c r="I1351" s="1">
        <v>45428</v>
      </c>
      <c r="J1351">
        <v>32.78</v>
      </c>
      <c r="K1351" s="1">
        <v>45428</v>
      </c>
      <c r="L1351">
        <v>19.5</v>
      </c>
      <c r="M1351" s="1">
        <v>45428</v>
      </c>
      <c r="N1351">
        <v>19.850000000000001</v>
      </c>
      <c r="O1351" s="1">
        <v>45428</v>
      </c>
      <c r="P1351">
        <v>16.399999999999999</v>
      </c>
      <c r="Q1351" s="1">
        <v>45428</v>
      </c>
      <c r="R1351">
        <v>26.1</v>
      </c>
      <c r="S1351" s="30">
        <v>45428</v>
      </c>
      <c r="T1351" s="3">
        <v>10.26</v>
      </c>
      <c r="U1351" s="1">
        <v>45433</v>
      </c>
      <c r="V1351">
        <v>13.24</v>
      </c>
    </row>
    <row r="1352" spans="1:22">
      <c r="A1352" s="1">
        <v>45429</v>
      </c>
      <c r="B1352">
        <v>27.43</v>
      </c>
      <c r="C1352" s="1">
        <v>45429</v>
      </c>
      <c r="D1352">
        <v>34.11</v>
      </c>
      <c r="E1352" s="1">
        <v>45429</v>
      </c>
      <c r="F1352">
        <v>89.76</v>
      </c>
      <c r="G1352" s="1">
        <v>45429</v>
      </c>
      <c r="H1352">
        <v>38.36</v>
      </c>
      <c r="I1352" s="1">
        <v>45429</v>
      </c>
      <c r="J1352">
        <v>32.92</v>
      </c>
      <c r="K1352" s="1">
        <v>45429</v>
      </c>
      <c r="L1352">
        <v>19.48</v>
      </c>
      <c r="M1352" s="1">
        <v>45429</v>
      </c>
      <c r="N1352">
        <v>19.809999999999999</v>
      </c>
      <c r="O1352" s="1">
        <v>45429</v>
      </c>
      <c r="P1352">
        <v>16.38</v>
      </c>
      <c r="Q1352" s="1">
        <v>45429</v>
      </c>
      <c r="R1352">
        <v>26.07</v>
      </c>
      <c r="S1352" s="30">
        <v>45429</v>
      </c>
      <c r="T1352" s="3">
        <v>10.220000000000001</v>
      </c>
      <c r="U1352" s="1">
        <v>45434</v>
      </c>
      <c r="V1352">
        <v>13.22</v>
      </c>
    </row>
    <row r="1353" spans="1:22">
      <c r="A1353" s="1">
        <v>45433</v>
      </c>
      <c r="B1353">
        <v>27.47</v>
      </c>
      <c r="C1353" s="1">
        <v>45433</v>
      </c>
      <c r="D1353">
        <v>34.11</v>
      </c>
      <c r="E1353" s="1">
        <v>45433</v>
      </c>
      <c r="F1353">
        <v>90.38</v>
      </c>
      <c r="G1353" s="1">
        <v>45433</v>
      </c>
      <c r="H1353">
        <v>38.479999999999997</v>
      </c>
      <c r="I1353" s="1">
        <v>45433</v>
      </c>
      <c r="J1353">
        <v>32.67</v>
      </c>
      <c r="K1353" s="1">
        <v>45433</v>
      </c>
      <c r="L1353">
        <v>19.5</v>
      </c>
      <c r="M1353" s="1">
        <v>45433</v>
      </c>
      <c r="N1353">
        <v>19.829999999999998</v>
      </c>
      <c r="O1353" s="1">
        <v>45433</v>
      </c>
      <c r="P1353">
        <v>16.420000000000002</v>
      </c>
      <c r="Q1353" s="1">
        <v>45433</v>
      </c>
      <c r="R1353">
        <v>26.13</v>
      </c>
      <c r="S1353" s="30">
        <v>45433</v>
      </c>
      <c r="T1353" s="3">
        <v>10.26</v>
      </c>
      <c r="U1353" s="1">
        <v>45435</v>
      </c>
      <c r="V1353">
        <v>13.17</v>
      </c>
    </row>
    <row r="1354" spans="1:22">
      <c r="A1354" s="1">
        <v>45434</v>
      </c>
      <c r="B1354">
        <v>27.39</v>
      </c>
      <c r="C1354" s="1">
        <v>45434</v>
      </c>
      <c r="D1354">
        <v>33.72</v>
      </c>
      <c r="E1354" s="1">
        <v>45434</v>
      </c>
      <c r="F1354">
        <v>90.33</v>
      </c>
      <c r="G1354" s="1">
        <v>45434</v>
      </c>
      <c r="H1354">
        <v>38.19</v>
      </c>
      <c r="I1354" s="1">
        <v>45434</v>
      </c>
      <c r="J1354">
        <v>32.65</v>
      </c>
      <c r="K1354" s="1">
        <v>45434</v>
      </c>
      <c r="L1354">
        <v>19.39</v>
      </c>
      <c r="M1354" s="1">
        <v>45434</v>
      </c>
      <c r="N1354">
        <v>19.739999999999998</v>
      </c>
      <c r="O1354" s="1">
        <v>45434</v>
      </c>
      <c r="P1354">
        <v>16.309999999999999</v>
      </c>
      <c r="Q1354" s="1">
        <v>45434</v>
      </c>
      <c r="R1354">
        <v>26.04</v>
      </c>
      <c r="S1354" s="30">
        <v>45434</v>
      </c>
      <c r="T1354" s="3">
        <v>10.25</v>
      </c>
      <c r="U1354" s="1">
        <v>45436</v>
      </c>
      <c r="V1354">
        <v>13.12</v>
      </c>
    </row>
    <row r="1355" spans="1:22">
      <c r="A1355" s="1">
        <v>45435</v>
      </c>
      <c r="B1355">
        <v>27.31</v>
      </c>
      <c r="C1355" s="1">
        <v>45435</v>
      </c>
      <c r="D1355">
        <v>33.5</v>
      </c>
      <c r="E1355" s="1">
        <v>45435</v>
      </c>
      <c r="F1355">
        <v>89.95</v>
      </c>
      <c r="G1355" s="1">
        <v>45435</v>
      </c>
      <c r="H1355">
        <v>38.119999999999997</v>
      </c>
      <c r="I1355" s="1">
        <v>45435</v>
      </c>
      <c r="J1355">
        <v>32.549999999999997</v>
      </c>
      <c r="K1355" s="1">
        <v>45435</v>
      </c>
      <c r="L1355">
        <v>19.37</v>
      </c>
      <c r="M1355" s="1">
        <v>45435</v>
      </c>
      <c r="N1355">
        <v>19.649999999999999</v>
      </c>
      <c r="O1355" s="1">
        <v>45435</v>
      </c>
      <c r="P1355">
        <v>16.239999999999998</v>
      </c>
      <c r="Q1355" s="1">
        <v>45435</v>
      </c>
      <c r="R1355">
        <v>26.03</v>
      </c>
      <c r="S1355" s="30">
        <v>45435</v>
      </c>
      <c r="T1355" s="3">
        <v>10.220000000000001</v>
      </c>
      <c r="U1355" s="1">
        <v>45439</v>
      </c>
      <c r="V1355">
        <v>13.16</v>
      </c>
    </row>
    <row r="1356" spans="1:22">
      <c r="A1356" s="1">
        <v>45436</v>
      </c>
      <c r="B1356">
        <v>27.36</v>
      </c>
      <c r="C1356" s="1">
        <v>45436</v>
      </c>
      <c r="D1356">
        <v>33.68</v>
      </c>
      <c r="E1356" s="1">
        <v>45436</v>
      </c>
      <c r="F1356">
        <v>90.16</v>
      </c>
      <c r="G1356" s="1">
        <v>45436</v>
      </c>
      <c r="H1356">
        <v>38.24</v>
      </c>
      <c r="I1356" s="1">
        <v>45436</v>
      </c>
      <c r="J1356">
        <v>32.44</v>
      </c>
      <c r="K1356" s="1">
        <v>45436</v>
      </c>
      <c r="L1356">
        <v>19.36</v>
      </c>
      <c r="M1356" s="1">
        <v>45436</v>
      </c>
      <c r="N1356">
        <v>19.7</v>
      </c>
      <c r="O1356" s="1">
        <v>45436</v>
      </c>
      <c r="P1356">
        <v>16.27</v>
      </c>
      <c r="Q1356" s="1">
        <v>45436</v>
      </c>
      <c r="R1356">
        <v>26.01</v>
      </c>
      <c r="S1356" s="30">
        <v>45436</v>
      </c>
      <c r="T1356" s="3">
        <v>10.23</v>
      </c>
      <c r="U1356" s="1">
        <v>45440</v>
      </c>
      <c r="V1356">
        <v>13.08</v>
      </c>
    </row>
    <row r="1357" spans="1:22">
      <c r="A1357" s="1">
        <v>45439</v>
      </c>
      <c r="B1357">
        <v>27.34</v>
      </c>
      <c r="C1357" s="1">
        <v>45439</v>
      </c>
      <c r="D1357">
        <v>33.700000000000003</v>
      </c>
      <c r="E1357" s="1">
        <v>45439</v>
      </c>
      <c r="F1357">
        <v>90.42</v>
      </c>
      <c r="G1357" s="1">
        <v>45439</v>
      </c>
      <c r="H1357">
        <v>38.44</v>
      </c>
      <c r="I1357" s="1">
        <v>45439</v>
      </c>
      <c r="J1357">
        <v>32.369999999999997</v>
      </c>
      <c r="K1357" s="1">
        <v>45439</v>
      </c>
      <c r="L1357">
        <v>19.329999999999998</v>
      </c>
      <c r="M1357" s="1">
        <v>45439</v>
      </c>
      <c r="N1357">
        <v>19.71</v>
      </c>
      <c r="O1357" s="1">
        <v>45439</v>
      </c>
      <c r="P1357">
        <v>16.28</v>
      </c>
      <c r="Q1357" s="1">
        <v>45439</v>
      </c>
      <c r="R1357">
        <v>25.99</v>
      </c>
      <c r="S1357" s="30">
        <v>45439</v>
      </c>
      <c r="T1357" s="3">
        <v>10.220000000000001</v>
      </c>
      <c r="U1357" s="1">
        <v>45441</v>
      </c>
      <c r="V1357">
        <v>12.98</v>
      </c>
    </row>
    <row r="1358" spans="1:22">
      <c r="A1358" s="1">
        <v>45440</v>
      </c>
      <c r="B1358">
        <v>27.19</v>
      </c>
      <c r="C1358" s="1">
        <v>45440</v>
      </c>
      <c r="D1358">
        <v>33.520000000000003</v>
      </c>
      <c r="E1358" s="1">
        <v>45440</v>
      </c>
      <c r="F1358">
        <v>90.07</v>
      </c>
      <c r="G1358" s="1">
        <v>45440</v>
      </c>
      <c r="H1358">
        <v>38.17</v>
      </c>
      <c r="I1358" s="1">
        <v>45440</v>
      </c>
      <c r="J1358">
        <v>32.380000000000003</v>
      </c>
      <c r="K1358" s="1">
        <v>45440</v>
      </c>
      <c r="L1358">
        <v>19.27</v>
      </c>
      <c r="M1358" s="1">
        <v>45440</v>
      </c>
      <c r="N1358">
        <v>19.579999999999998</v>
      </c>
      <c r="O1358" s="1">
        <v>45440</v>
      </c>
      <c r="P1358">
        <v>16.25</v>
      </c>
      <c r="Q1358" s="1">
        <v>45440</v>
      </c>
      <c r="R1358">
        <v>25.97</v>
      </c>
      <c r="S1358" s="30">
        <v>45440</v>
      </c>
      <c r="T1358" s="3">
        <v>10.18</v>
      </c>
      <c r="U1358" s="1">
        <v>45442</v>
      </c>
      <c r="V1358">
        <v>12.85</v>
      </c>
    </row>
    <row r="1359" spans="1:22">
      <c r="A1359" s="1">
        <v>45441</v>
      </c>
      <c r="B1359">
        <v>27.09</v>
      </c>
      <c r="C1359" s="1">
        <v>45441</v>
      </c>
      <c r="D1359">
        <v>32.97</v>
      </c>
      <c r="E1359" s="1">
        <v>45441</v>
      </c>
      <c r="F1359">
        <v>89.82</v>
      </c>
      <c r="G1359" s="1">
        <v>45441</v>
      </c>
      <c r="H1359">
        <v>37.770000000000003</v>
      </c>
      <c r="I1359" s="1">
        <v>45441</v>
      </c>
      <c r="J1359">
        <v>32.06</v>
      </c>
      <c r="K1359" s="1">
        <v>45441</v>
      </c>
      <c r="L1359">
        <v>19.2</v>
      </c>
      <c r="M1359" s="1">
        <v>45441</v>
      </c>
      <c r="N1359">
        <v>19.48</v>
      </c>
      <c r="O1359" s="1">
        <v>45441</v>
      </c>
      <c r="P1359">
        <v>16.190000000000001</v>
      </c>
      <c r="Q1359" s="1">
        <v>45441</v>
      </c>
      <c r="R1359">
        <v>25.95</v>
      </c>
      <c r="S1359" s="30">
        <v>45441</v>
      </c>
      <c r="T1359" s="3">
        <v>10.130000000000001</v>
      </c>
      <c r="U1359" s="1">
        <v>45443</v>
      </c>
      <c r="V1359">
        <v>12.72</v>
      </c>
    </row>
    <row r="1360" spans="1:22">
      <c r="A1360" s="1">
        <v>45442</v>
      </c>
      <c r="B1360">
        <v>27.2</v>
      </c>
      <c r="C1360" s="1">
        <v>45442</v>
      </c>
      <c r="D1360">
        <v>33.29</v>
      </c>
      <c r="E1360" s="1">
        <v>45442</v>
      </c>
      <c r="F1360">
        <v>89.13</v>
      </c>
      <c r="G1360" s="1">
        <v>45442</v>
      </c>
      <c r="H1360">
        <v>38.03</v>
      </c>
      <c r="I1360" s="1">
        <v>45442</v>
      </c>
      <c r="J1360">
        <v>31.87</v>
      </c>
      <c r="K1360" s="1">
        <v>45442</v>
      </c>
      <c r="L1360">
        <v>19.260000000000002</v>
      </c>
      <c r="M1360" s="1">
        <v>45442</v>
      </c>
      <c r="N1360">
        <v>19.59</v>
      </c>
      <c r="O1360" s="1">
        <v>45442</v>
      </c>
      <c r="P1360">
        <v>16.190000000000001</v>
      </c>
      <c r="Q1360" s="1">
        <v>45442</v>
      </c>
      <c r="R1360">
        <v>26.01</v>
      </c>
      <c r="S1360" s="30">
        <v>45442</v>
      </c>
      <c r="T1360" s="3">
        <v>10.17</v>
      </c>
      <c r="U1360" s="1">
        <v>45446</v>
      </c>
      <c r="V1360">
        <v>12.87</v>
      </c>
    </row>
    <row r="1361" spans="1:22">
      <c r="A1361" s="1">
        <v>45443</v>
      </c>
      <c r="B1361">
        <v>27.36</v>
      </c>
      <c r="C1361" s="1">
        <v>45443</v>
      </c>
      <c r="D1361">
        <v>33.633000000000003</v>
      </c>
      <c r="E1361" s="1">
        <v>45443</v>
      </c>
      <c r="F1361">
        <v>89.5</v>
      </c>
      <c r="G1361" s="1">
        <v>45443</v>
      </c>
      <c r="H1361">
        <v>38.229999999999997</v>
      </c>
      <c r="I1361" s="1">
        <v>45443</v>
      </c>
      <c r="J1361">
        <v>31.43</v>
      </c>
      <c r="K1361" s="1">
        <v>45443</v>
      </c>
      <c r="L1361">
        <v>19.38</v>
      </c>
      <c r="M1361" s="1">
        <v>45443</v>
      </c>
      <c r="N1361">
        <v>19.68</v>
      </c>
      <c r="O1361" s="1">
        <v>45443</v>
      </c>
      <c r="P1361">
        <v>16.190000000000001</v>
      </c>
      <c r="Q1361" s="1">
        <v>45443</v>
      </c>
      <c r="R1361">
        <v>26.08</v>
      </c>
      <c r="S1361" s="30">
        <v>45443</v>
      </c>
      <c r="T1361" s="3">
        <v>10.210000000000001</v>
      </c>
      <c r="U1361" s="1">
        <v>45447</v>
      </c>
      <c r="V1361">
        <v>12.75</v>
      </c>
    </row>
    <row r="1362" spans="1:22">
      <c r="A1362" s="1">
        <v>45446</v>
      </c>
      <c r="B1362">
        <v>27.53</v>
      </c>
      <c r="C1362" s="1">
        <v>45446</v>
      </c>
      <c r="D1362">
        <v>33.4</v>
      </c>
      <c r="E1362" s="1">
        <v>45446</v>
      </c>
      <c r="F1362">
        <v>89.64</v>
      </c>
      <c r="G1362" s="1">
        <v>45446</v>
      </c>
      <c r="H1362">
        <v>38.31</v>
      </c>
      <c r="I1362" s="1">
        <v>45446</v>
      </c>
      <c r="J1362">
        <v>31.79</v>
      </c>
      <c r="K1362" s="1">
        <v>45446</v>
      </c>
      <c r="L1362">
        <v>19.489999999999998</v>
      </c>
      <c r="M1362" s="1">
        <v>45446</v>
      </c>
      <c r="N1362">
        <v>19.8</v>
      </c>
      <c r="O1362" s="1">
        <v>45446</v>
      </c>
      <c r="P1362">
        <v>16.329999999999998</v>
      </c>
      <c r="Q1362" s="1">
        <v>45446</v>
      </c>
      <c r="R1362">
        <v>26.14</v>
      </c>
      <c r="S1362" s="30">
        <v>45446</v>
      </c>
      <c r="T1362" s="3">
        <v>10.28</v>
      </c>
      <c r="U1362" s="1">
        <v>45448</v>
      </c>
      <c r="V1362">
        <v>12.96</v>
      </c>
    </row>
    <row r="1363" spans="1:22">
      <c r="A1363" s="1">
        <v>45447</v>
      </c>
      <c r="B1363">
        <v>27.68</v>
      </c>
      <c r="C1363" s="1">
        <v>45447</v>
      </c>
      <c r="D1363">
        <v>33.21</v>
      </c>
      <c r="E1363" s="1">
        <v>45447</v>
      </c>
      <c r="F1363">
        <v>90.02</v>
      </c>
      <c r="G1363" s="1">
        <v>45447</v>
      </c>
      <c r="H1363">
        <v>38.409999999999997</v>
      </c>
      <c r="I1363" s="1">
        <v>45447</v>
      </c>
      <c r="J1363">
        <v>31.43</v>
      </c>
      <c r="K1363" s="1">
        <v>45447</v>
      </c>
      <c r="L1363">
        <v>19.559999999999999</v>
      </c>
      <c r="M1363" s="1">
        <v>45447</v>
      </c>
      <c r="N1363">
        <v>19.88</v>
      </c>
      <c r="O1363" s="1">
        <v>45447</v>
      </c>
      <c r="P1363">
        <v>16.329999999999998</v>
      </c>
      <c r="Q1363" s="1">
        <v>45447</v>
      </c>
      <c r="R1363">
        <v>26.19</v>
      </c>
      <c r="S1363" s="30">
        <v>45447</v>
      </c>
      <c r="T1363" s="3">
        <v>10.34</v>
      </c>
      <c r="U1363" s="1">
        <v>45449</v>
      </c>
      <c r="V1363">
        <v>13.03</v>
      </c>
    </row>
    <row r="1364" spans="1:22">
      <c r="A1364" s="1">
        <v>45448</v>
      </c>
      <c r="B1364">
        <v>27.81</v>
      </c>
      <c r="C1364" s="1">
        <v>45448</v>
      </c>
      <c r="D1364">
        <v>33.424900000000001</v>
      </c>
      <c r="E1364" s="1">
        <v>45448</v>
      </c>
      <c r="F1364">
        <v>91.19</v>
      </c>
      <c r="G1364" s="1">
        <v>45448</v>
      </c>
      <c r="H1364">
        <v>38.71</v>
      </c>
      <c r="I1364" s="1">
        <v>45448</v>
      </c>
      <c r="J1364">
        <v>31.99</v>
      </c>
      <c r="K1364" s="1">
        <v>45448</v>
      </c>
      <c r="L1364">
        <v>19.62</v>
      </c>
      <c r="M1364" s="1">
        <v>45448</v>
      </c>
      <c r="N1364">
        <v>19.95</v>
      </c>
      <c r="O1364" s="1">
        <v>45448</v>
      </c>
      <c r="P1364">
        <v>16.36</v>
      </c>
      <c r="Q1364" s="1">
        <v>45448</v>
      </c>
      <c r="R1364">
        <v>26.23</v>
      </c>
      <c r="S1364" s="30">
        <v>45448</v>
      </c>
      <c r="T1364" s="3">
        <v>10.39</v>
      </c>
      <c r="U1364" s="1">
        <v>45450</v>
      </c>
      <c r="V1364">
        <v>12.99</v>
      </c>
    </row>
    <row r="1365" spans="1:22">
      <c r="A1365" s="1">
        <v>45449</v>
      </c>
      <c r="B1365">
        <v>27.78</v>
      </c>
      <c r="C1365" s="1">
        <v>45449</v>
      </c>
      <c r="D1365">
        <v>33.51</v>
      </c>
      <c r="E1365" s="1">
        <v>45449</v>
      </c>
      <c r="F1365">
        <v>91.05</v>
      </c>
      <c r="G1365" s="1">
        <v>45449</v>
      </c>
      <c r="H1365">
        <v>38.75</v>
      </c>
      <c r="I1365" s="1">
        <v>45449</v>
      </c>
      <c r="J1365">
        <v>32.11</v>
      </c>
      <c r="K1365" s="1">
        <v>45449</v>
      </c>
      <c r="L1365">
        <v>19.61</v>
      </c>
      <c r="M1365" s="1">
        <v>45449</v>
      </c>
      <c r="N1365">
        <v>19.939699999999998</v>
      </c>
      <c r="O1365" s="1">
        <v>45449</v>
      </c>
      <c r="P1365">
        <v>16.329999999999998</v>
      </c>
      <c r="Q1365" s="1">
        <v>45449</v>
      </c>
      <c r="R1365">
        <v>26.24</v>
      </c>
      <c r="S1365" s="30">
        <v>45449</v>
      </c>
      <c r="T1365" s="3">
        <v>10.38</v>
      </c>
      <c r="U1365" s="1">
        <v>45453</v>
      </c>
      <c r="V1365">
        <v>13.03</v>
      </c>
    </row>
    <row r="1366" spans="1:22">
      <c r="A1366" s="1">
        <v>45450</v>
      </c>
      <c r="B1366">
        <v>27.65</v>
      </c>
      <c r="C1366" s="1">
        <v>45450</v>
      </c>
      <c r="D1366">
        <v>33.24</v>
      </c>
      <c r="E1366" s="1">
        <v>45450</v>
      </c>
      <c r="F1366">
        <v>91.54</v>
      </c>
      <c r="G1366" s="1">
        <v>45450</v>
      </c>
      <c r="H1366">
        <v>38.54</v>
      </c>
      <c r="I1366" s="1">
        <v>45450</v>
      </c>
      <c r="J1366">
        <v>31.94</v>
      </c>
      <c r="K1366" s="1">
        <v>45450</v>
      </c>
      <c r="L1366">
        <v>19.53</v>
      </c>
      <c r="M1366" s="1">
        <v>45450</v>
      </c>
      <c r="N1366">
        <v>19.760000000000002</v>
      </c>
      <c r="O1366" s="1">
        <v>45450</v>
      </c>
      <c r="P1366">
        <v>16.329999999999998</v>
      </c>
      <c r="Q1366" s="1">
        <v>45450</v>
      </c>
      <c r="R1366">
        <v>26.2</v>
      </c>
      <c r="S1366" s="30">
        <v>45450</v>
      </c>
      <c r="T1366" s="3">
        <v>10.32</v>
      </c>
      <c r="U1366" s="1">
        <v>45454</v>
      </c>
      <c r="V1366">
        <v>12.96</v>
      </c>
    </row>
    <row r="1367" spans="1:22">
      <c r="A1367" s="1">
        <v>45453</v>
      </c>
      <c r="B1367">
        <v>27.6</v>
      </c>
      <c r="C1367" s="1">
        <v>45453</v>
      </c>
      <c r="D1367">
        <v>33.299999999999997</v>
      </c>
      <c r="E1367" s="1">
        <v>45453</v>
      </c>
      <c r="F1367">
        <v>91.81</v>
      </c>
      <c r="G1367" s="1">
        <v>45453</v>
      </c>
      <c r="H1367">
        <v>38.54</v>
      </c>
      <c r="I1367" s="1">
        <v>45453</v>
      </c>
      <c r="J1367">
        <v>32.119999999999997</v>
      </c>
      <c r="K1367" s="1">
        <v>45453</v>
      </c>
      <c r="L1367">
        <v>19.53</v>
      </c>
      <c r="M1367" s="1">
        <v>45453</v>
      </c>
      <c r="N1367">
        <v>19.73</v>
      </c>
      <c r="O1367" s="1">
        <v>45453</v>
      </c>
      <c r="P1367">
        <v>16.32</v>
      </c>
      <c r="Q1367" s="1">
        <v>45453</v>
      </c>
      <c r="R1367">
        <v>26.19</v>
      </c>
      <c r="S1367" s="30">
        <v>45453</v>
      </c>
      <c r="T1367" s="3">
        <v>10.3</v>
      </c>
      <c r="U1367" s="1">
        <v>45455</v>
      </c>
      <c r="V1367">
        <v>12.96</v>
      </c>
    </row>
    <row r="1368" spans="1:22">
      <c r="A1368" s="1">
        <v>45454</v>
      </c>
      <c r="B1368">
        <v>27.65</v>
      </c>
      <c r="C1368" s="1">
        <v>45454</v>
      </c>
      <c r="D1368">
        <v>33.023499999999999</v>
      </c>
      <c r="E1368" s="1">
        <v>45454</v>
      </c>
      <c r="F1368">
        <v>91.99</v>
      </c>
      <c r="G1368" s="1">
        <v>45454</v>
      </c>
      <c r="H1368">
        <v>38.119999999999997</v>
      </c>
      <c r="I1368" s="1">
        <v>45454</v>
      </c>
      <c r="J1368">
        <v>31.98</v>
      </c>
      <c r="K1368" s="1">
        <v>45454</v>
      </c>
      <c r="L1368">
        <v>19.55</v>
      </c>
      <c r="M1368" s="1">
        <v>45454</v>
      </c>
      <c r="N1368">
        <v>19.8</v>
      </c>
      <c r="O1368" s="1">
        <v>45454</v>
      </c>
      <c r="P1368">
        <v>16.309999999999999</v>
      </c>
      <c r="Q1368" s="1">
        <v>45454</v>
      </c>
      <c r="R1368">
        <v>26.225000000000001</v>
      </c>
      <c r="S1368" s="30">
        <v>45454</v>
      </c>
      <c r="T1368" s="3">
        <v>10.31</v>
      </c>
      <c r="U1368" s="1">
        <v>45456</v>
      </c>
      <c r="V1368">
        <v>13.01</v>
      </c>
    </row>
    <row r="1369" spans="1:22">
      <c r="A1369" s="1">
        <v>45455</v>
      </c>
      <c r="B1369">
        <v>27.76</v>
      </c>
      <c r="C1369" s="1">
        <v>45455</v>
      </c>
      <c r="D1369">
        <v>33.11</v>
      </c>
      <c r="E1369" s="1">
        <v>45455</v>
      </c>
      <c r="F1369">
        <v>92.57</v>
      </c>
      <c r="G1369" s="1">
        <v>45455</v>
      </c>
      <c r="H1369">
        <v>38.49</v>
      </c>
      <c r="I1369" s="1">
        <v>45455</v>
      </c>
      <c r="J1369">
        <v>32.200000000000003</v>
      </c>
      <c r="K1369" s="1">
        <v>45455</v>
      </c>
      <c r="L1369">
        <v>19.63</v>
      </c>
      <c r="M1369" s="1">
        <v>45455</v>
      </c>
      <c r="N1369">
        <v>19.93</v>
      </c>
      <c r="O1369" s="1">
        <v>45455</v>
      </c>
      <c r="P1369">
        <v>16.32</v>
      </c>
      <c r="Q1369" s="1">
        <v>45455</v>
      </c>
      <c r="R1369">
        <v>26.26</v>
      </c>
      <c r="S1369" s="30">
        <v>45455</v>
      </c>
      <c r="T1369" s="3">
        <v>10.38</v>
      </c>
      <c r="U1369" s="1">
        <v>45457</v>
      </c>
      <c r="V1369">
        <v>13.01</v>
      </c>
    </row>
    <row r="1370" spans="1:22">
      <c r="A1370" s="1">
        <v>45456</v>
      </c>
      <c r="B1370">
        <v>27.93</v>
      </c>
      <c r="C1370" s="1">
        <v>45456</v>
      </c>
      <c r="D1370">
        <v>32.72</v>
      </c>
      <c r="E1370" s="1">
        <v>45456</v>
      </c>
      <c r="F1370">
        <v>92.81</v>
      </c>
      <c r="G1370" s="1">
        <v>45456</v>
      </c>
      <c r="H1370">
        <v>37.97</v>
      </c>
      <c r="I1370" s="1">
        <v>45456</v>
      </c>
      <c r="J1370">
        <v>32.21</v>
      </c>
      <c r="K1370" s="1">
        <v>45456</v>
      </c>
      <c r="L1370">
        <v>19.7</v>
      </c>
      <c r="M1370" s="1">
        <v>45456</v>
      </c>
      <c r="N1370">
        <v>20.02</v>
      </c>
      <c r="O1370" s="1">
        <v>45456</v>
      </c>
      <c r="P1370">
        <v>16.38</v>
      </c>
      <c r="Q1370" s="1">
        <v>45456</v>
      </c>
      <c r="R1370">
        <v>26.32</v>
      </c>
      <c r="S1370" s="30">
        <v>45456</v>
      </c>
      <c r="T1370" s="3">
        <v>10.43</v>
      </c>
      <c r="U1370" s="1">
        <v>45460</v>
      </c>
      <c r="V1370">
        <v>13.02</v>
      </c>
    </row>
    <row r="1371" spans="1:22">
      <c r="A1371" s="1">
        <v>45457</v>
      </c>
      <c r="B1371">
        <v>27.99</v>
      </c>
      <c r="C1371" s="1">
        <v>45457</v>
      </c>
      <c r="D1371">
        <v>32.65</v>
      </c>
      <c r="E1371" s="1">
        <v>45457</v>
      </c>
      <c r="F1371">
        <v>92.81</v>
      </c>
      <c r="G1371" s="1">
        <v>45457</v>
      </c>
      <c r="H1371">
        <v>37.56</v>
      </c>
      <c r="I1371" s="1">
        <v>45457</v>
      </c>
      <c r="J1371">
        <v>32.21</v>
      </c>
      <c r="K1371" s="1">
        <v>45457</v>
      </c>
      <c r="L1371">
        <v>19.739999999999998</v>
      </c>
      <c r="M1371" s="1">
        <v>45457</v>
      </c>
      <c r="N1371">
        <v>20.04</v>
      </c>
      <c r="O1371" s="1">
        <v>45457</v>
      </c>
      <c r="P1371">
        <v>16.34</v>
      </c>
      <c r="Q1371" s="1">
        <v>45457</v>
      </c>
      <c r="R1371">
        <v>26.33</v>
      </c>
      <c r="S1371" s="30">
        <v>45457</v>
      </c>
      <c r="T1371" s="3">
        <v>10.46</v>
      </c>
      <c r="U1371" s="1">
        <v>45461</v>
      </c>
      <c r="V1371">
        <v>13.08</v>
      </c>
    </row>
    <row r="1372" spans="1:22">
      <c r="A1372" s="1">
        <v>45460</v>
      </c>
      <c r="B1372">
        <v>27.94</v>
      </c>
      <c r="C1372" s="1">
        <v>45460</v>
      </c>
      <c r="D1372">
        <v>32.6</v>
      </c>
      <c r="E1372" s="1">
        <v>45460</v>
      </c>
      <c r="F1372">
        <v>93.49</v>
      </c>
      <c r="G1372" s="1">
        <v>45460</v>
      </c>
      <c r="H1372">
        <v>37.69</v>
      </c>
      <c r="I1372" s="1">
        <v>45460</v>
      </c>
      <c r="J1372">
        <v>32.369999999999997</v>
      </c>
      <c r="K1372" s="1">
        <v>45460</v>
      </c>
      <c r="L1372">
        <v>19.71</v>
      </c>
      <c r="M1372" s="1">
        <v>45460</v>
      </c>
      <c r="N1372">
        <v>19.940000000000001</v>
      </c>
      <c r="O1372" s="1">
        <v>45460</v>
      </c>
      <c r="P1372">
        <v>16.329999999999998</v>
      </c>
      <c r="Q1372" s="1">
        <v>45460</v>
      </c>
      <c r="R1372">
        <v>26.32</v>
      </c>
      <c r="S1372" s="30">
        <v>45460</v>
      </c>
      <c r="T1372" s="3">
        <v>10.44</v>
      </c>
      <c r="U1372" s="1">
        <v>45462</v>
      </c>
      <c r="V1372">
        <v>13.19</v>
      </c>
    </row>
    <row r="1373" spans="1:22">
      <c r="A1373" s="1">
        <v>45461</v>
      </c>
      <c r="B1373">
        <v>28.03</v>
      </c>
      <c r="C1373" s="1">
        <v>45461</v>
      </c>
      <c r="D1373">
        <v>32.604599999999998</v>
      </c>
      <c r="E1373" s="1">
        <v>45461</v>
      </c>
      <c r="F1373">
        <v>93.68</v>
      </c>
      <c r="G1373" s="1">
        <v>45461</v>
      </c>
      <c r="H1373">
        <v>37.79</v>
      </c>
      <c r="I1373" s="1">
        <v>45461</v>
      </c>
      <c r="J1373">
        <v>32.659999999999997</v>
      </c>
      <c r="K1373" s="1">
        <v>45461</v>
      </c>
      <c r="L1373">
        <v>19.760000000000002</v>
      </c>
      <c r="M1373" s="1">
        <v>45461</v>
      </c>
      <c r="N1373">
        <v>20.03</v>
      </c>
      <c r="O1373" s="1">
        <v>45461</v>
      </c>
      <c r="P1373">
        <v>16.39</v>
      </c>
      <c r="Q1373" s="1">
        <v>45461</v>
      </c>
      <c r="R1373">
        <v>26.35</v>
      </c>
      <c r="S1373" s="30">
        <v>45461</v>
      </c>
      <c r="T1373" s="3">
        <v>10.48</v>
      </c>
      <c r="U1373" s="1">
        <v>45463</v>
      </c>
      <c r="V1373">
        <v>13.15</v>
      </c>
    </row>
    <row r="1374" spans="1:22">
      <c r="A1374" s="1">
        <v>45462</v>
      </c>
      <c r="B1374">
        <v>28</v>
      </c>
      <c r="C1374" s="1">
        <v>45462</v>
      </c>
      <c r="D1374">
        <v>32.46</v>
      </c>
      <c r="E1374" s="1">
        <v>45462</v>
      </c>
      <c r="F1374">
        <v>93.77</v>
      </c>
      <c r="G1374" s="1">
        <v>45462</v>
      </c>
      <c r="H1374">
        <v>37.72</v>
      </c>
      <c r="I1374" s="1">
        <v>45462</v>
      </c>
      <c r="J1374">
        <v>32.770000000000003</v>
      </c>
      <c r="K1374" s="1">
        <v>45462</v>
      </c>
      <c r="L1374">
        <v>19.72</v>
      </c>
      <c r="M1374" s="1">
        <v>45462</v>
      </c>
      <c r="N1374">
        <v>20</v>
      </c>
      <c r="O1374" s="1">
        <v>45462</v>
      </c>
      <c r="P1374">
        <v>16.46</v>
      </c>
      <c r="Q1374" s="1">
        <v>45462</v>
      </c>
      <c r="R1374">
        <v>26.33</v>
      </c>
      <c r="S1374" s="30">
        <v>45462</v>
      </c>
      <c r="T1374" s="3">
        <v>10.46</v>
      </c>
      <c r="U1374" s="1">
        <v>45464</v>
      </c>
      <c r="V1374">
        <v>13.11</v>
      </c>
    </row>
    <row r="1375" spans="1:22">
      <c r="A1375" s="1">
        <v>45463</v>
      </c>
      <c r="B1375">
        <v>27.94</v>
      </c>
      <c r="C1375" s="1">
        <v>45463</v>
      </c>
      <c r="D1375">
        <v>32.560099999999998</v>
      </c>
      <c r="E1375" s="1">
        <v>45463</v>
      </c>
      <c r="F1375">
        <v>93.21</v>
      </c>
      <c r="G1375" s="1">
        <v>45463</v>
      </c>
      <c r="H1375">
        <v>37.729999999999997</v>
      </c>
      <c r="I1375" s="1">
        <v>45463</v>
      </c>
      <c r="J1375">
        <v>32.549999999999997</v>
      </c>
      <c r="K1375" s="1">
        <v>45463</v>
      </c>
      <c r="L1375">
        <v>19.7</v>
      </c>
      <c r="M1375" s="1">
        <v>45463</v>
      </c>
      <c r="N1375">
        <v>19.95</v>
      </c>
      <c r="O1375" s="1">
        <v>45463</v>
      </c>
      <c r="P1375">
        <v>16.37</v>
      </c>
      <c r="Q1375" s="1">
        <v>45463</v>
      </c>
      <c r="R1375">
        <v>26.32</v>
      </c>
      <c r="S1375" s="30">
        <v>45463</v>
      </c>
      <c r="T1375" s="3">
        <v>10.43</v>
      </c>
      <c r="U1375" s="1">
        <v>45467</v>
      </c>
      <c r="V1375">
        <v>13.02</v>
      </c>
    </row>
    <row r="1376" spans="1:22">
      <c r="A1376" s="1">
        <v>45464</v>
      </c>
      <c r="B1376">
        <v>27.93</v>
      </c>
      <c r="C1376" s="1">
        <v>45464</v>
      </c>
      <c r="D1376">
        <v>32.554600000000001</v>
      </c>
      <c r="E1376" s="1">
        <v>45464</v>
      </c>
      <c r="F1376">
        <v>93.14</v>
      </c>
      <c r="G1376" s="1">
        <v>45464</v>
      </c>
      <c r="H1376">
        <v>37.49</v>
      </c>
      <c r="I1376" s="1">
        <v>45464</v>
      </c>
      <c r="J1376">
        <v>32.450000000000003</v>
      </c>
      <c r="K1376" s="1">
        <v>45464</v>
      </c>
      <c r="L1376">
        <v>19.64</v>
      </c>
      <c r="M1376" s="1">
        <v>45464</v>
      </c>
      <c r="N1376">
        <v>19.98</v>
      </c>
      <c r="O1376" s="1">
        <v>45464</v>
      </c>
      <c r="P1376">
        <v>16.399999999999999</v>
      </c>
      <c r="Q1376" s="1">
        <v>45464</v>
      </c>
      <c r="R1376">
        <v>26.31</v>
      </c>
      <c r="S1376" s="30">
        <v>45464</v>
      </c>
      <c r="T1376" s="3">
        <v>10.42</v>
      </c>
      <c r="U1376" s="1">
        <v>45468</v>
      </c>
      <c r="V1376">
        <v>13.06</v>
      </c>
    </row>
    <row r="1377" spans="1:22">
      <c r="A1377" s="1">
        <v>45467</v>
      </c>
      <c r="B1377">
        <v>27.94</v>
      </c>
      <c r="C1377" s="1">
        <v>45467</v>
      </c>
      <c r="D1377">
        <v>33.000100000000003</v>
      </c>
      <c r="E1377" s="1">
        <v>45467</v>
      </c>
      <c r="F1377">
        <v>92.63</v>
      </c>
      <c r="G1377" s="1">
        <v>45467</v>
      </c>
      <c r="H1377">
        <v>37.65</v>
      </c>
      <c r="I1377" s="1">
        <v>45467</v>
      </c>
      <c r="J1377">
        <v>32.35</v>
      </c>
      <c r="K1377" s="1">
        <v>45467</v>
      </c>
      <c r="L1377">
        <v>19.7</v>
      </c>
      <c r="M1377" s="1">
        <v>45467</v>
      </c>
      <c r="N1377">
        <v>19.989999999999998</v>
      </c>
      <c r="O1377" s="1">
        <v>45467</v>
      </c>
      <c r="P1377">
        <v>16.41</v>
      </c>
      <c r="Q1377" s="1">
        <v>45467</v>
      </c>
      <c r="R1377">
        <v>26.31</v>
      </c>
      <c r="S1377" s="30">
        <v>45467</v>
      </c>
      <c r="T1377" s="3">
        <v>10.42</v>
      </c>
      <c r="U1377" s="1">
        <v>45469</v>
      </c>
      <c r="V1377">
        <v>13.12</v>
      </c>
    </row>
    <row r="1378" spans="1:22">
      <c r="A1378" s="1">
        <v>45468</v>
      </c>
      <c r="B1378">
        <v>27.82</v>
      </c>
      <c r="C1378" s="1">
        <v>45468</v>
      </c>
      <c r="D1378">
        <v>32.92</v>
      </c>
      <c r="E1378" s="1">
        <v>45468</v>
      </c>
      <c r="F1378">
        <v>92.54</v>
      </c>
      <c r="G1378" s="1">
        <v>45468</v>
      </c>
      <c r="H1378">
        <v>37.14</v>
      </c>
      <c r="I1378" s="1">
        <v>45468</v>
      </c>
      <c r="J1378">
        <v>32.090000000000003</v>
      </c>
      <c r="K1378" s="1">
        <v>45468</v>
      </c>
      <c r="L1378">
        <v>19.61</v>
      </c>
      <c r="M1378" s="1">
        <v>45468</v>
      </c>
      <c r="N1378">
        <v>19.93</v>
      </c>
      <c r="O1378" s="1">
        <v>45468</v>
      </c>
      <c r="P1378">
        <v>16.39</v>
      </c>
      <c r="Q1378" s="1">
        <v>45468</v>
      </c>
      <c r="R1378">
        <v>26.22</v>
      </c>
      <c r="S1378" s="30">
        <v>45468</v>
      </c>
      <c r="T1378" s="3">
        <v>10.41</v>
      </c>
      <c r="U1378" s="1">
        <v>45470</v>
      </c>
      <c r="V1378">
        <v>13.08</v>
      </c>
    </row>
    <row r="1379" spans="1:22">
      <c r="A1379" s="1">
        <v>45469</v>
      </c>
      <c r="B1379">
        <v>27.62</v>
      </c>
      <c r="C1379" s="1">
        <v>45469</v>
      </c>
      <c r="D1379">
        <v>32.92</v>
      </c>
      <c r="E1379" s="1">
        <v>45469</v>
      </c>
      <c r="F1379">
        <v>92.96</v>
      </c>
      <c r="G1379" s="1">
        <v>45469</v>
      </c>
      <c r="H1379">
        <v>36.950000000000003</v>
      </c>
      <c r="I1379" s="1">
        <v>45469</v>
      </c>
      <c r="J1379">
        <v>32.15</v>
      </c>
      <c r="K1379" s="1">
        <v>45469</v>
      </c>
      <c r="L1379">
        <v>19.489999999999998</v>
      </c>
      <c r="M1379" s="1">
        <v>45469</v>
      </c>
      <c r="N1379">
        <v>19.809999999999999</v>
      </c>
      <c r="O1379" s="1">
        <v>45469</v>
      </c>
      <c r="P1379">
        <v>16.32</v>
      </c>
      <c r="Q1379" s="1">
        <v>45469</v>
      </c>
      <c r="R1379">
        <v>26.16</v>
      </c>
      <c r="S1379" s="30">
        <v>45469</v>
      </c>
      <c r="T1379" s="3">
        <v>10.33</v>
      </c>
      <c r="U1379" s="1">
        <v>45471</v>
      </c>
      <c r="V1379">
        <v>13.07</v>
      </c>
    </row>
    <row r="1380" spans="1:22">
      <c r="A1380" s="1">
        <v>45470</v>
      </c>
      <c r="B1380">
        <v>27.62</v>
      </c>
      <c r="C1380" s="1">
        <v>45470</v>
      </c>
      <c r="D1380">
        <v>33.119999999999997</v>
      </c>
      <c r="E1380" s="1">
        <v>45470</v>
      </c>
      <c r="F1380">
        <v>93.01</v>
      </c>
      <c r="G1380" s="1">
        <v>45470</v>
      </c>
      <c r="H1380">
        <v>37.01</v>
      </c>
      <c r="I1380" s="1">
        <v>45470</v>
      </c>
      <c r="J1380">
        <v>32.14</v>
      </c>
      <c r="K1380" s="1">
        <v>45470</v>
      </c>
      <c r="L1380">
        <v>19.489999999999998</v>
      </c>
      <c r="M1380" s="1">
        <v>45470</v>
      </c>
      <c r="N1380">
        <v>19.850000000000001</v>
      </c>
      <c r="O1380" s="1">
        <v>45470</v>
      </c>
      <c r="P1380">
        <v>16.32</v>
      </c>
      <c r="Q1380" s="1">
        <v>45470</v>
      </c>
      <c r="R1380">
        <v>26.18</v>
      </c>
      <c r="S1380" s="30">
        <v>45470</v>
      </c>
      <c r="T1380" s="3">
        <v>10.33</v>
      </c>
      <c r="U1380" s="1">
        <v>45475</v>
      </c>
      <c r="V1380">
        <v>13.09</v>
      </c>
    </row>
    <row r="1381" spans="1:22">
      <c r="A1381" s="1">
        <v>45471</v>
      </c>
      <c r="B1381">
        <v>27.64</v>
      </c>
      <c r="C1381" s="1">
        <v>45471</v>
      </c>
      <c r="D1381">
        <v>33.04</v>
      </c>
      <c r="E1381" s="1">
        <v>45471</v>
      </c>
      <c r="F1381">
        <v>92.56</v>
      </c>
      <c r="G1381" s="1">
        <v>45471</v>
      </c>
      <c r="H1381">
        <v>36.910499999999999</v>
      </c>
      <c r="I1381" s="1">
        <v>45471</v>
      </c>
      <c r="J1381">
        <v>32.195</v>
      </c>
      <c r="K1381" s="1">
        <v>45471</v>
      </c>
      <c r="L1381">
        <v>19.45</v>
      </c>
      <c r="M1381" s="1">
        <v>45471</v>
      </c>
      <c r="N1381">
        <v>19.72</v>
      </c>
      <c r="O1381" s="1">
        <v>45471</v>
      </c>
      <c r="P1381">
        <v>16.32</v>
      </c>
      <c r="Q1381" s="1">
        <v>45471</v>
      </c>
      <c r="R1381">
        <v>26.2</v>
      </c>
      <c r="S1381" s="30">
        <v>45471</v>
      </c>
      <c r="T1381" s="3">
        <v>10.3</v>
      </c>
      <c r="U1381" s="1">
        <v>45476</v>
      </c>
      <c r="V1381">
        <v>13.19</v>
      </c>
    </row>
    <row r="1382" spans="1:22">
      <c r="A1382" s="1">
        <v>45475</v>
      </c>
      <c r="B1382">
        <v>27.41</v>
      </c>
      <c r="C1382" s="1">
        <v>45475</v>
      </c>
      <c r="D1382">
        <v>33.14</v>
      </c>
      <c r="E1382" s="1">
        <v>45475</v>
      </c>
      <c r="F1382">
        <v>93.31</v>
      </c>
      <c r="G1382" s="1">
        <v>45475</v>
      </c>
      <c r="H1382">
        <v>37.119999999999997</v>
      </c>
      <c r="I1382" s="1">
        <v>45475</v>
      </c>
      <c r="J1382">
        <v>32.340000000000003</v>
      </c>
      <c r="K1382" s="1">
        <v>45475</v>
      </c>
      <c r="L1382">
        <v>19.38</v>
      </c>
      <c r="M1382" s="1">
        <v>45475</v>
      </c>
      <c r="N1382">
        <v>19.73</v>
      </c>
      <c r="O1382" s="1">
        <v>45475</v>
      </c>
      <c r="P1382">
        <v>16.329999999999998</v>
      </c>
      <c r="Q1382" s="1">
        <v>45475</v>
      </c>
      <c r="R1382">
        <v>26.14</v>
      </c>
      <c r="S1382" s="30">
        <v>45475</v>
      </c>
      <c r="T1382" s="3">
        <v>10.220000000000001</v>
      </c>
      <c r="U1382" s="1">
        <v>45477</v>
      </c>
      <c r="V1382">
        <v>13.29</v>
      </c>
    </row>
    <row r="1383" spans="1:22">
      <c r="A1383" s="1">
        <v>45476</v>
      </c>
      <c r="B1383">
        <v>27.47</v>
      </c>
      <c r="C1383" s="1">
        <v>45476</v>
      </c>
      <c r="D1383">
        <v>33.6</v>
      </c>
      <c r="E1383" s="1">
        <v>45476</v>
      </c>
      <c r="F1383">
        <v>93.46</v>
      </c>
      <c r="G1383" s="1">
        <v>45476</v>
      </c>
      <c r="H1383">
        <v>37.44</v>
      </c>
      <c r="I1383" s="1">
        <v>45476</v>
      </c>
      <c r="J1383">
        <v>32.6</v>
      </c>
      <c r="K1383" s="1">
        <v>45476</v>
      </c>
      <c r="L1383">
        <v>19.399999999999999</v>
      </c>
      <c r="M1383" s="1">
        <v>45476</v>
      </c>
      <c r="N1383">
        <v>19.774999999999999</v>
      </c>
      <c r="O1383" s="1">
        <v>45476</v>
      </c>
      <c r="P1383">
        <v>16.41</v>
      </c>
      <c r="Q1383" s="1">
        <v>45476</v>
      </c>
      <c r="R1383">
        <v>26.17</v>
      </c>
      <c r="S1383" s="30">
        <v>45476</v>
      </c>
      <c r="T1383" s="3">
        <v>10.26</v>
      </c>
      <c r="U1383" s="1">
        <v>45478</v>
      </c>
      <c r="V1383">
        <v>13.38</v>
      </c>
    </row>
    <row r="1384" spans="1:22">
      <c r="A1384" s="1">
        <v>45477</v>
      </c>
      <c r="B1384">
        <v>27.43</v>
      </c>
      <c r="C1384" s="1">
        <v>45477</v>
      </c>
      <c r="D1384">
        <v>33.606499999999997</v>
      </c>
      <c r="E1384" s="1">
        <v>45477</v>
      </c>
      <c r="F1384">
        <v>93.78</v>
      </c>
      <c r="G1384" s="1">
        <v>45477</v>
      </c>
      <c r="H1384">
        <v>37.65</v>
      </c>
      <c r="I1384" s="1">
        <v>45477</v>
      </c>
      <c r="J1384">
        <v>32.74</v>
      </c>
      <c r="K1384" s="1">
        <v>45477</v>
      </c>
      <c r="L1384">
        <v>19.38</v>
      </c>
      <c r="M1384" s="1">
        <v>45477</v>
      </c>
      <c r="N1384">
        <v>19.84</v>
      </c>
      <c r="O1384" s="1">
        <v>45477</v>
      </c>
      <c r="P1384">
        <v>16.41</v>
      </c>
      <c r="Q1384" s="1">
        <v>45477</v>
      </c>
      <c r="R1384">
        <v>26.16</v>
      </c>
      <c r="S1384" s="30">
        <v>45477</v>
      </c>
      <c r="T1384" s="3">
        <v>10.23</v>
      </c>
      <c r="U1384" s="1">
        <v>45481</v>
      </c>
      <c r="V1384">
        <v>13.38</v>
      </c>
    </row>
    <row r="1385" spans="1:22">
      <c r="A1385" s="1">
        <v>45478</v>
      </c>
      <c r="B1385">
        <v>27.63</v>
      </c>
      <c r="C1385" s="1">
        <v>45478</v>
      </c>
      <c r="D1385">
        <v>33.35</v>
      </c>
      <c r="E1385" s="1">
        <v>45478</v>
      </c>
      <c r="F1385">
        <v>94.02</v>
      </c>
      <c r="G1385" s="1">
        <v>45478</v>
      </c>
      <c r="H1385">
        <v>37.69</v>
      </c>
      <c r="I1385" s="1">
        <v>45478</v>
      </c>
      <c r="J1385">
        <v>32.86</v>
      </c>
      <c r="K1385" s="1">
        <v>45478</v>
      </c>
      <c r="L1385">
        <v>19.52</v>
      </c>
      <c r="M1385" s="1">
        <v>45478</v>
      </c>
      <c r="N1385">
        <v>19.96</v>
      </c>
      <c r="O1385" s="1">
        <v>45478</v>
      </c>
      <c r="P1385">
        <v>16.38</v>
      </c>
      <c r="Q1385" s="1">
        <v>45478</v>
      </c>
      <c r="R1385">
        <v>26.25</v>
      </c>
      <c r="S1385" s="30">
        <v>45478</v>
      </c>
      <c r="T1385" s="3">
        <v>10.3</v>
      </c>
      <c r="U1385" s="1">
        <v>45482</v>
      </c>
      <c r="V1385">
        <v>13.46</v>
      </c>
    </row>
    <row r="1386" spans="1:22">
      <c r="A1386" s="1">
        <v>45481</v>
      </c>
      <c r="B1386">
        <v>27.68</v>
      </c>
      <c r="C1386" s="1">
        <v>45481</v>
      </c>
      <c r="D1386">
        <v>33.4</v>
      </c>
      <c r="E1386" s="1">
        <v>45481</v>
      </c>
      <c r="F1386">
        <v>94.18</v>
      </c>
      <c r="G1386" s="1">
        <v>45481</v>
      </c>
      <c r="H1386">
        <v>37.549999999999997</v>
      </c>
      <c r="I1386" s="1">
        <v>45481</v>
      </c>
      <c r="J1386">
        <v>32.86</v>
      </c>
      <c r="K1386" s="1">
        <v>45481</v>
      </c>
      <c r="L1386">
        <v>19.57</v>
      </c>
      <c r="M1386" s="1">
        <v>45481</v>
      </c>
      <c r="N1386">
        <v>19.97</v>
      </c>
      <c r="O1386" s="1">
        <v>45481</v>
      </c>
      <c r="P1386">
        <v>16.45</v>
      </c>
      <c r="Q1386" s="1">
        <v>45481</v>
      </c>
      <c r="R1386">
        <v>26.25</v>
      </c>
      <c r="S1386" s="30">
        <v>45481</v>
      </c>
      <c r="T1386" s="3">
        <v>10.33</v>
      </c>
      <c r="U1386" s="1">
        <v>45483</v>
      </c>
      <c r="V1386">
        <v>13.53</v>
      </c>
    </row>
    <row r="1387" spans="1:22">
      <c r="A1387" s="1">
        <v>45482</v>
      </c>
      <c r="B1387">
        <v>27.64</v>
      </c>
      <c r="C1387" s="1">
        <v>45482</v>
      </c>
      <c r="D1387">
        <v>33.299999999999997</v>
      </c>
      <c r="E1387" s="1">
        <v>45482</v>
      </c>
      <c r="F1387">
        <v>94.23</v>
      </c>
      <c r="G1387" s="1">
        <v>45482</v>
      </c>
      <c r="H1387">
        <v>37.380000000000003</v>
      </c>
      <c r="I1387" s="1">
        <v>45482</v>
      </c>
      <c r="J1387">
        <v>33.005000000000003</v>
      </c>
      <c r="K1387" s="1">
        <v>45482</v>
      </c>
      <c r="L1387">
        <v>19.54</v>
      </c>
      <c r="M1387" s="1">
        <v>45482</v>
      </c>
      <c r="N1387">
        <v>19.93</v>
      </c>
      <c r="O1387" s="1">
        <v>45482</v>
      </c>
      <c r="P1387">
        <v>16.43</v>
      </c>
      <c r="Q1387" s="1">
        <v>45482</v>
      </c>
      <c r="R1387">
        <v>26.24</v>
      </c>
      <c r="S1387" s="30">
        <v>45482</v>
      </c>
      <c r="T1387" s="3">
        <v>10.32</v>
      </c>
      <c r="U1387" s="1">
        <v>45484</v>
      </c>
      <c r="V1387">
        <v>13.57</v>
      </c>
    </row>
    <row r="1388" spans="1:22">
      <c r="A1388" s="1">
        <v>45483</v>
      </c>
      <c r="B1388">
        <v>27.66</v>
      </c>
      <c r="C1388" s="1">
        <v>45483</v>
      </c>
      <c r="D1388">
        <v>33.81</v>
      </c>
      <c r="E1388" s="1">
        <v>45483</v>
      </c>
      <c r="F1388">
        <v>95.09</v>
      </c>
      <c r="G1388" s="1">
        <v>45483</v>
      </c>
      <c r="H1388">
        <v>37.825000000000003</v>
      </c>
      <c r="I1388" s="1">
        <v>45483</v>
      </c>
      <c r="J1388">
        <v>33.14</v>
      </c>
      <c r="K1388" s="1">
        <v>45483</v>
      </c>
      <c r="L1388">
        <v>19.57</v>
      </c>
      <c r="M1388" s="1">
        <v>45483</v>
      </c>
      <c r="N1388">
        <v>19.97</v>
      </c>
      <c r="O1388" s="1">
        <v>45483</v>
      </c>
      <c r="P1388">
        <v>16.43</v>
      </c>
      <c r="Q1388" s="1">
        <v>45483</v>
      </c>
      <c r="R1388">
        <v>26.27</v>
      </c>
      <c r="S1388" s="30">
        <v>45483</v>
      </c>
      <c r="T1388" s="3">
        <v>10.33</v>
      </c>
      <c r="U1388" s="1">
        <v>45485</v>
      </c>
      <c r="V1388">
        <v>13.58</v>
      </c>
    </row>
    <row r="1389" spans="1:22">
      <c r="A1389" s="1">
        <v>45484</v>
      </c>
      <c r="B1389">
        <v>27.74</v>
      </c>
      <c r="C1389" s="1">
        <v>45484</v>
      </c>
      <c r="D1389">
        <v>34.049999999999997</v>
      </c>
      <c r="E1389" s="1">
        <v>45484</v>
      </c>
      <c r="F1389">
        <v>94.39</v>
      </c>
      <c r="G1389" s="1">
        <v>45484</v>
      </c>
      <c r="H1389">
        <v>38.04</v>
      </c>
      <c r="I1389" s="1">
        <v>45484</v>
      </c>
      <c r="J1389">
        <v>33.369999999999997</v>
      </c>
      <c r="K1389" s="1">
        <v>45484</v>
      </c>
      <c r="L1389">
        <v>19.62</v>
      </c>
      <c r="M1389" s="1">
        <v>45484</v>
      </c>
      <c r="N1389">
        <v>20.09</v>
      </c>
      <c r="O1389" s="1">
        <v>45484</v>
      </c>
      <c r="P1389">
        <v>16.510000000000002</v>
      </c>
      <c r="Q1389" s="1">
        <v>45484</v>
      </c>
      <c r="R1389">
        <v>26.32</v>
      </c>
      <c r="S1389" s="30">
        <v>45484</v>
      </c>
      <c r="T1389" s="3">
        <v>10.36</v>
      </c>
      <c r="U1389" s="1">
        <v>45488</v>
      </c>
      <c r="V1389">
        <v>13.54</v>
      </c>
    </row>
    <row r="1390" spans="1:22">
      <c r="A1390" s="1">
        <v>45485</v>
      </c>
      <c r="B1390">
        <v>27.79</v>
      </c>
      <c r="C1390" s="1">
        <v>45485</v>
      </c>
      <c r="D1390">
        <v>34.25</v>
      </c>
      <c r="E1390" s="1">
        <v>45485</v>
      </c>
      <c r="F1390">
        <v>94.79</v>
      </c>
      <c r="G1390" s="1">
        <v>45485</v>
      </c>
      <c r="H1390">
        <v>38.43</v>
      </c>
      <c r="I1390" s="1">
        <v>45485</v>
      </c>
      <c r="J1390">
        <v>33.520000000000003</v>
      </c>
      <c r="K1390" s="1">
        <v>45485</v>
      </c>
      <c r="L1390">
        <v>19.62</v>
      </c>
      <c r="M1390" s="1">
        <v>45485</v>
      </c>
      <c r="N1390">
        <v>20.149999999999999</v>
      </c>
      <c r="O1390" s="1">
        <v>45485</v>
      </c>
      <c r="P1390">
        <v>16.57</v>
      </c>
      <c r="Q1390" s="1">
        <v>45485</v>
      </c>
      <c r="R1390">
        <v>26.35</v>
      </c>
      <c r="S1390" s="30">
        <v>45485</v>
      </c>
      <c r="T1390" s="3">
        <v>10.39</v>
      </c>
      <c r="U1390" s="1">
        <v>45489</v>
      </c>
      <c r="V1390">
        <v>13.58</v>
      </c>
    </row>
    <row r="1391" spans="1:22">
      <c r="A1391" s="1">
        <v>45488</v>
      </c>
      <c r="B1391">
        <v>27.79</v>
      </c>
      <c r="C1391" s="1">
        <v>45488</v>
      </c>
      <c r="D1391">
        <v>34.380000000000003</v>
      </c>
      <c r="E1391" s="1">
        <v>45488</v>
      </c>
      <c r="F1391">
        <v>95.44</v>
      </c>
      <c r="G1391" s="1">
        <v>45488</v>
      </c>
      <c r="H1391">
        <v>38.24</v>
      </c>
      <c r="I1391" s="1">
        <v>45488</v>
      </c>
      <c r="J1391">
        <v>33.270000000000003</v>
      </c>
      <c r="K1391" s="1">
        <v>45488</v>
      </c>
      <c r="L1391">
        <v>19.649999999999999</v>
      </c>
      <c r="M1391" s="1">
        <v>45488</v>
      </c>
      <c r="N1391">
        <v>20.05</v>
      </c>
      <c r="O1391" s="1">
        <v>45488</v>
      </c>
      <c r="P1391">
        <v>16.559999999999999</v>
      </c>
      <c r="Q1391" s="1">
        <v>45488</v>
      </c>
      <c r="R1391">
        <v>26.36</v>
      </c>
      <c r="S1391" s="30">
        <v>45488</v>
      </c>
      <c r="T1391" s="3">
        <v>10.38</v>
      </c>
      <c r="U1391" s="1">
        <v>45490</v>
      </c>
      <c r="V1391">
        <v>13.35</v>
      </c>
    </row>
    <row r="1392" spans="1:22">
      <c r="A1392" s="1">
        <v>45489</v>
      </c>
      <c r="B1392">
        <v>27.9</v>
      </c>
      <c r="C1392" s="1">
        <v>45489</v>
      </c>
      <c r="D1392">
        <v>34.72</v>
      </c>
      <c r="E1392" s="1">
        <v>45489</v>
      </c>
      <c r="F1392">
        <v>96.03</v>
      </c>
      <c r="G1392" s="1">
        <v>45489</v>
      </c>
      <c r="H1392">
        <v>38.380000000000003</v>
      </c>
      <c r="I1392" s="1">
        <v>45489</v>
      </c>
      <c r="J1392">
        <v>33.43</v>
      </c>
      <c r="K1392" s="1">
        <v>45489</v>
      </c>
      <c r="L1392">
        <v>19.71</v>
      </c>
      <c r="M1392" s="1">
        <v>45489</v>
      </c>
      <c r="N1392">
        <v>20.16</v>
      </c>
      <c r="O1392" s="1">
        <v>45489</v>
      </c>
      <c r="P1392">
        <v>16.62</v>
      </c>
      <c r="Q1392" s="1">
        <v>45489</v>
      </c>
      <c r="R1392">
        <v>26.39</v>
      </c>
      <c r="S1392" s="30">
        <v>45489</v>
      </c>
      <c r="T1392" s="3">
        <v>10.42</v>
      </c>
      <c r="U1392" s="1">
        <v>45491</v>
      </c>
      <c r="V1392">
        <v>13.29</v>
      </c>
    </row>
    <row r="1393" spans="1:22">
      <c r="A1393" s="1">
        <v>45490</v>
      </c>
      <c r="B1393">
        <v>27.9</v>
      </c>
      <c r="C1393" s="1">
        <v>45490</v>
      </c>
      <c r="D1393">
        <v>34.56</v>
      </c>
      <c r="E1393" s="1">
        <v>45490</v>
      </c>
      <c r="F1393">
        <v>94.83</v>
      </c>
      <c r="G1393" s="1">
        <v>45490</v>
      </c>
      <c r="H1393">
        <v>38.26</v>
      </c>
      <c r="I1393" s="1">
        <v>45490</v>
      </c>
      <c r="J1393">
        <v>32.92</v>
      </c>
      <c r="K1393" s="1">
        <v>45490</v>
      </c>
      <c r="L1393">
        <v>19.72</v>
      </c>
      <c r="M1393" s="1">
        <v>45490</v>
      </c>
      <c r="N1393">
        <v>20.170000000000002</v>
      </c>
      <c r="O1393" s="1">
        <v>45490</v>
      </c>
      <c r="P1393">
        <v>16.61</v>
      </c>
      <c r="Q1393" s="1">
        <v>45490</v>
      </c>
      <c r="R1393">
        <v>26.39</v>
      </c>
      <c r="S1393" s="30">
        <v>45490</v>
      </c>
      <c r="T1393" s="3">
        <v>10.43</v>
      </c>
      <c r="U1393" s="1">
        <v>45492</v>
      </c>
      <c r="V1393">
        <v>13.13</v>
      </c>
    </row>
    <row r="1394" spans="1:22">
      <c r="A1394" s="1">
        <v>45491</v>
      </c>
      <c r="B1394">
        <v>27.86</v>
      </c>
      <c r="C1394" s="1">
        <v>45491</v>
      </c>
      <c r="D1394">
        <v>34.3919</v>
      </c>
      <c r="E1394" s="1">
        <v>45491</v>
      </c>
      <c r="F1394">
        <v>94.25</v>
      </c>
      <c r="G1394" s="1">
        <v>45491</v>
      </c>
      <c r="H1394">
        <v>37.99</v>
      </c>
      <c r="I1394" s="1">
        <v>45491</v>
      </c>
      <c r="J1394">
        <v>32.68</v>
      </c>
      <c r="K1394" s="1">
        <v>45491</v>
      </c>
      <c r="L1394">
        <v>19.68</v>
      </c>
      <c r="M1394" s="1">
        <v>45491</v>
      </c>
      <c r="N1394">
        <v>20.09</v>
      </c>
      <c r="O1394" s="1">
        <v>45491</v>
      </c>
      <c r="P1394">
        <v>16.54</v>
      </c>
      <c r="Q1394" s="1">
        <v>45491</v>
      </c>
      <c r="R1394">
        <v>26.37</v>
      </c>
      <c r="S1394" s="30">
        <v>45491</v>
      </c>
      <c r="T1394" s="3">
        <v>10.41</v>
      </c>
      <c r="U1394" s="1">
        <v>45495</v>
      </c>
      <c r="V1394">
        <v>13.22</v>
      </c>
    </row>
    <row r="1395" spans="1:22">
      <c r="A1395" s="1">
        <v>45492</v>
      </c>
      <c r="B1395">
        <v>27.83</v>
      </c>
      <c r="C1395" s="1">
        <v>45492</v>
      </c>
      <c r="D1395">
        <v>34.35</v>
      </c>
      <c r="E1395" s="1">
        <v>45492</v>
      </c>
      <c r="F1395">
        <v>93.72</v>
      </c>
      <c r="G1395" s="1">
        <v>45492</v>
      </c>
      <c r="H1395">
        <v>37.79</v>
      </c>
      <c r="I1395" s="1">
        <v>45492</v>
      </c>
      <c r="J1395">
        <v>32.44</v>
      </c>
      <c r="K1395" s="1">
        <v>45492</v>
      </c>
      <c r="L1395">
        <v>19.64</v>
      </c>
      <c r="M1395" s="1">
        <v>45492</v>
      </c>
      <c r="N1395">
        <v>20.010000000000002</v>
      </c>
      <c r="O1395" s="1">
        <v>45492</v>
      </c>
      <c r="P1395">
        <v>16.55</v>
      </c>
      <c r="Q1395" s="1">
        <v>45492</v>
      </c>
      <c r="R1395">
        <v>26.37</v>
      </c>
      <c r="S1395" s="30">
        <v>45492</v>
      </c>
      <c r="T1395" s="3">
        <v>10.39</v>
      </c>
      <c r="U1395" s="1">
        <v>45496</v>
      </c>
      <c r="V1395">
        <v>13.2</v>
      </c>
    </row>
    <row r="1396" spans="1:22">
      <c r="A1396" s="1">
        <v>45495</v>
      </c>
      <c r="B1396">
        <v>27.77</v>
      </c>
      <c r="C1396" s="1">
        <v>45495</v>
      </c>
      <c r="D1396">
        <v>34.609000000000002</v>
      </c>
      <c r="E1396" s="1">
        <v>45495</v>
      </c>
      <c r="F1396">
        <v>94.84</v>
      </c>
      <c r="G1396" s="1">
        <v>45495</v>
      </c>
      <c r="H1396">
        <v>38.26</v>
      </c>
      <c r="I1396" s="1">
        <v>45495</v>
      </c>
      <c r="J1396">
        <v>32.75</v>
      </c>
      <c r="K1396" s="1">
        <v>45495</v>
      </c>
      <c r="L1396">
        <v>19.649999999999999</v>
      </c>
      <c r="M1396" s="1">
        <v>45495</v>
      </c>
      <c r="N1396">
        <v>20</v>
      </c>
      <c r="O1396" s="1">
        <v>45495</v>
      </c>
      <c r="P1396">
        <v>16.600000000000001</v>
      </c>
      <c r="Q1396" s="1">
        <v>45495</v>
      </c>
      <c r="R1396">
        <v>26.37</v>
      </c>
      <c r="S1396" s="30">
        <v>45495</v>
      </c>
      <c r="T1396" s="3">
        <v>10.38</v>
      </c>
      <c r="U1396" s="1">
        <v>45497</v>
      </c>
      <c r="V1396">
        <v>13.02</v>
      </c>
    </row>
    <row r="1397" spans="1:22">
      <c r="A1397" s="1">
        <v>45496</v>
      </c>
      <c r="B1397">
        <v>27.82</v>
      </c>
      <c r="C1397" s="1">
        <v>45496</v>
      </c>
      <c r="D1397">
        <v>34.49</v>
      </c>
      <c r="E1397" s="1">
        <v>45496</v>
      </c>
      <c r="F1397">
        <v>94.89</v>
      </c>
      <c r="G1397" s="1">
        <v>45496</v>
      </c>
      <c r="H1397">
        <v>38.1</v>
      </c>
      <c r="I1397" s="1">
        <v>45496</v>
      </c>
      <c r="J1397">
        <v>32.520000000000003</v>
      </c>
      <c r="K1397" s="1">
        <v>45496</v>
      </c>
      <c r="L1397">
        <v>19.690000000000001</v>
      </c>
      <c r="M1397" s="1">
        <v>45496</v>
      </c>
      <c r="N1397">
        <v>19.98</v>
      </c>
      <c r="O1397" s="1">
        <v>45496</v>
      </c>
      <c r="P1397">
        <v>16.64</v>
      </c>
      <c r="Q1397" s="1">
        <v>45496</v>
      </c>
      <c r="R1397">
        <v>26.4</v>
      </c>
      <c r="S1397" s="30">
        <v>45496</v>
      </c>
      <c r="T1397" s="3">
        <v>10.39</v>
      </c>
      <c r="U1397" s="1">
        <v>45498</v>
      </c>
      <c r="V1397">
        <v>12.96</v>
      </c>
    </row>
    <row r="1398" spans="1:22">
      <c r="A1398" s="1">
        <v>45497</v>
      </c>
      <c r="B1398">
        <v>27.82</v>
      </c>
      <c r="C1398" s="1">
        <v>45497</v>
      </c>
      <c r="D1398">
        <v>34.270000000000003</v>
      </c>
      <c r="E1398" s="1">
        <v>45497</v>
      </c>
      <c r="F1398">
        <v>92.92</v>
      </c>
      <c r="G1398" s="1">
        <v>45497</v>
      </c>
      <c r="H1398">
        <v>37.75</v>
      </c>
      <c r="I1398" s="1">
        <v>45497</v>
      </c>
      <c r="J1398">
        <v>32.119999999999997</v>
      </c>
      <c r="K1398" s="1">
        <v>45497</v>
      </c>
      <c r="L1398">
        <v>19.66</v>
      </c>
      <c r="M1398" s="1">
        <v>45497</v>
      </c>
      <c r="N1398">
        <v>19.87</v>
      </c>
      <c r="O1398" s="1">
        <v>45497</v>
      </c>
      <c r="P1398">
        <v>16.61</v>
      </c>
      <c r="Q1398" s="1">
        <v>45497</v>
      </c>
      <c r="R1398">
        <v>26.42</v>
      </c>
      <c r="S1398" s="30">
        <v>45497</v>
      </c>
      <c r="T1398" s="3">
        <v>10.39</v>
      </c>
      <c r="U1398" s="1">
        <v>45499</v>
      </c>
      <c r="V1398">
        <v>13.14</v>
      </c>
    </row>
    <row r="1399" spans="1:22">
      <c r="A1399" s="1">
        <v>45498</v>
      </c>
      <c r="B1399">
        <v>27.83</v>
      </c>
      <c r="C1399" s="1">
        <v>45498</v>
      </c>
      <c r="D1399">
        <v>34.25</v>
      </c>
      <c r="E1399" s="1">
        <v>45498</v>
      </c>
      <c r="F1399">
        <v>92.55</v>
      </c>
      <c r="G1399" s="1">
        <v>45498</v>
      </c>
      <c r="H1399">
        <v>37.520000000000003</v>
      </c>
      <c r="I1399" s="1">
        <v>45498</v>
      </c>
      <c r="J1399">
        <v>32</v>
      </c>
      <c r="K1399" s="1">
        <v>45498</v>
      </c>
      <c r="L1399">
        <v>19.68</v>
      </c>
      <c r="M1399" s="1">
        <v>45498</v>
      </c>
      <c r="N1399">
        <v>19.940000000000001</v>
      </c>
      <c r="O1399" s="1">
        <v>45498</v>
      </c>
      <c r="P1399">
        <v>16.5</v>
      </c>
      <c r="Q1399" s="1">
        <v>45498</v>
      </c>
      <c r="R1399">
        <v>26.44</v>
      </c>
      <c r="S1399" s="30">
        <v>45498</v>
      </c>
      <c r="T1399" s="3">
        <v>10.4</v>
      </c>
      <c r="U1399" s="1">
        <v>45502</v>
      </c>
      <c r="V1399">
        <v>13.14</v>
      </c>
    </row>
    <row r="1400" spans="1:22">
      <c r="A1400" s="1">
        <v>45499</v>
      </c>
      <c r="B1400">
        <v>27.85</v>
      </c>
      <c r="C1400" s="1">
        <v>45499</v>
      </c>
      <c r="D1400">
        <v>34.549999999999997</v>
      </c>
      <c r="E1400" s="1">
        <v>45499</v>
      </c>
      <c r="F1400">
        <v>93.65</v>
      </c>
      <c r="G1400" s="1">
        <v>45499</v>
      </c>
      <c r="H1400">
        <v>38.06</v>
      </c>
      <c r="I1400" s="1">
        <v>45499</v>
      </c>
      <c r="J1400">
        <v>32.36</v>
      </c>
      <c r="K1400" s="1">
        <v>45499</v>
      </c>
      <c r="L1400">
        <v>19.670000000000002</v>
      </c>
      <c r="M1400" s="1">
        <v>45499</v>
      </c>
      <c r="N1400">
        <v>19.98</v>
      </c>
      <c r="O1400" s="1">
        <v>45499</v>
      </c>
      <c r="P1400">
        <v>16.52</v>
      </c>
      <c r="Q1400" s="1">
        <v>45499</v>
      </c>
      <c r="R1400">
        <v>26.42</v>
      </c>
      <c r="S1400" s="30">
        <v>45499</v>
      </c>
      <c r="T1400" s="3">
        <v>10.44</v>
      </c>
      <c r="U1400" s="1">
        <v>45503</v>
      </c>
      <c r="V1400">
        <v>13.08</v>
      </c>
    </row>
    <row r="1401" spans="1:22">
      <c r="A1401" s="1">
        <v>45502</v>
      </c>
      <c r="B1401">
        <v>27.93</v>
      </c>
      <c r="C1401" s="1">
        <v>45502</v>
      </c>
      <c r="D1401">
        <v>34.51</v>
      </c>
      <c r="E1401" s="1">
        <v>45502</v>
      </c>
      <c r="F1401">
        <v>93.85</v>
      </c>
      <c r="G1401" s="1">
        <v>45502</v>
      </c>
      <c r="H1401">
        <v>37.92</v>
      </c>
      <c r="I1401" s="1">
        <v>45502</v>
      </c>
      <c r="J1401">
        <v>32.299999999999997</v>
      </c>
      <c r="K1401" s="1">
        <v>45502</v>
      </c>
      <c r="L1401">
        <v>19.75</v>
      </c>
      <c r="M1401" s="1">
        <v>45502</v>
      </c>
      <c r="N1401">
        <v>20.03</v>
      </c>
      <c r="O1401" s="1">
        <v>45502</v>
      </c>
      <c r="P1401">
        <v>16.440000000000001</v>
      </c>
      <c r="Q1401" s="1">
        <v>45502</v>
      </c>
      <c r="R1401">
        <v>26.43</v>
      </c>
      <c r="S1401" s="30">
        <v>45502</v>
      </c>
      <c r="T1401" s="3">
        <v>10.47</v>
      </c>
      <c r="U1401" s="1">
        <v>45504</v>
      </c>
      <c r="V1401">
        <v>13.27</v>
      </c>
    </row>
    <row r="1402" spans="1:22">
      <c r="A1402" s="1">
        <v>45503</v>
      </c>
      <c r="B1402">
        <v>28.03</v>
      </c>
      <c r="C1402" s="1">
        <v>45503</v>
      </c>
      <c r="D1402">
        <v>34.619999999999997</v>
      </c>
      <c r="E1402" s="1">
        <v>45503</v>
      </c>
      <c r="F1402">
        <v>93.35</v>
      </c>
      <c r="G1402" s="1">
        <v>45503</v>
      </c>
      <c r="H1402">
        <v>38.03</v>
      </c>
      <c r="I1402" s="1">
        <v>45503</v>
      </c>
      <c r="J1402">
        <v>32.159999999999997</v>
      </c>
      <c r="K1402" s="1">
        <v>45503</v>
      </c>
      <c r="L1402">
        <v>19.75</v>
      </c>
      <c r="M1402" s="1">
        <v>45503</v>
      </c>
      <c r="N1402">
        <v>20.04</v>
      </c>
      <c r="O1402" s="1">
        <v>45503</v>
      </c>
      <c r="P1402">
        <v>16.45</v>
      </c>
      <c r="Q1402" s="1">
        <v>45503</v>
      </c>
      <c r="R1402">
        <v>26.47</v>
      </c>
      <c r="S1402" s="30">
        <v>45503</v>
      </c>
      <c r="T1402" s="3">
        <v>10.51</v>
      </c>
      <c r="U1402" s="1">
        <v>45505</v>
      </c>
      <c r="V1402">
        <v>13.12</v>
      </c>
    </row>
    <row r="1403" spans="1:22">
      <c r="A1403" s="1">
        <v>45504</v>
      </c>
      <c r="B1403">
        <v>28.16</v>
      </c>
      <c r="C1403" s="1">
        <v>45504</v>
      </c>
      <c r="D1403">
        <v>35.03</v>
      </c>
      <c r="E1403" s="1">
        <v>45504</v>
      </c>
      <c r="F1403">
        <v>94.55</v>
      </c>
      <c r="G1403" s="1">
        <v>45504</v>
      </c>
      <c r="H1403">
        <v>38.369999999999997</v>
      </c>
      <c r="I1403" s="1">
        <v>45504</v>
      </c>
      <c r="J1403">
        <v>32.81</v>
      </c>
      <c r="K1403" s="1">
        <v>45504</v>
      </c>
      <c r="L1403">
        <v>19.87</v>
      </c>
      <c r="M1403" s="1">
        <v>45504</v>
      </c>
      <c r="N1403">
        <v>20.14</v>
      </c>
      <c r="O1403" s="1">
        <v>45504</v>
      </c>
      <c r="P1403">
        <v>16.489999999999998</v>
      </c>
      <c r="Q1403" s="1">
        <v>45504</v>
      </c>
      <c r="R1403">
        <v>26.51</v>
      </c>
      <c r="S1403" s="30">
        <v>45504</v>
      </c>
      <c r="T1403" s="3">
        <v>10.53</v>
      </c>
      <c r="U1403" s="1">
        <v>45506</v>
      </c>
      <c r="V1403">
        <v>12.87</v>
      </c>
    </row>
    <row r="1404" spans="1:22">
      <c r="A1404" s="1">
        <v>45505</v>
      </c>
      <c r="B1404">
        <v>28.3</v>
      </c>
      <c r="C1404" s="1">
        <v>45505</v>
      </c>
      <c r="D1404">
        <v>34.46</v>
      </c>
      <c r="E1404" s="1">
        <v>45505</v>
      </c>
      <c r="F1404">
        <v>93.65</v>
      </c>
      <c r="G1404" s="1">
        <v>45505</v>
      </c>
      <c r="H1404">
        <v>37.590000000000003</v>
      </c>
      <c r="I1404" s="1">
        <v>45505</v>
      </c>
      <c r="J1404">
        <v>32.35</v>
      </c>
      <c r="K1404" s="1">
        <v>45505</v>
      </c>
      <c r="L1404">
        <v>19.899999999999999</v>
      </c>
      <c r="M1404" s="1">
        <v>45505</v>
      </c>
      <c r="N1404">
        <v>20.23</v>
      </c>
      <c r="O1404" s="1">
        <v>45505</v>
      </c>
      <c r="P1404">
        <v>16.59</v>
      </c>
      <c r="Q1404" s="1">
        <v>45505</v>
      </c>
      <c r="R1404">
        <v>26.58</v>
      </c>
      <c r="S1404" s="30">
        <v>45505</v>
      </c>
      <c r="T1404" s="3">
        <v>10.57</v>
      </c>
      <c r="U1404" s="1">
        <v>45510</v>
      </c>
      <c r="V1404">
        <v>12.45</v>
      </c>
    </row>
    <row r="1405" spans="1:22">
      <c r="A1405" s="1">
        <v>45506</v>
      </c>
      <c r="B1405">
        <v>28.49</v>
      </c>
      <c r="C1405" s="1">
        <v>45506</v>
      </c>
      <c r="D1405">
        <v>33.75</v>
      </c>
      <c r="E1405" s="1">
        <v>45506</v>
      </c>
      <c r="F1405">
        <v>91.87</v>
      </c>
      <c r="G1405" s="1">
        <v>45506</v>
      </c>
      <c r="H1405">
        <v>36.96</v>
      </c>
      <c r="I1405" s="1">
        <v>45506</v>
      </c>
      <c r="J1405">
        <v>31.81</v>
      </c>
      <c r="K1405" s="1">
        <v>45506</v>
      </c>
      <c r="L1405">
        <v>20.045000000000002</v>
      </c>
      <c r="M1405" s="1">
        <v>45506</v>
      </c>
      <c r="N1405">
        <v>20.420000000000002</v>
      </c>
      <c r="O1405" s="1">
        <v>45506</v>
      </c>
      <c r="P1405">
        <v>16.53</v>
      </c>
      <c r="Q1405" s="1">
        <v>45506</v>
      </c>
      <c r="R1405">
        <v>26.67</v>
      </c>
      <c r="S1405" s="30">
        <v>45506</v>
      </c>
      <c r="T1405" s="3">
        <v>10.65</v>
      </c>
      <c r="U1405" s="1">
        <v>45511</v>
      </c>
      <c r="V1405">
        <v>12.63</v>
      </c>
    </row>
    <row r="1406" spans="1:22">
      <c r="A1406" s="1">
        <v>45510</v>
      </c>
      <c r="B1406">
        <v>28.25</v>
      </c>
      <c r="C1406" s="1">
        <v>45510</v>
      </c>
      <c r="D1406">
        <v>33.35</v>
      </c>
      <c r="E1406" s="1">
        <v>45510</v>
      </c>
      <c r="F1406">
        <v>89.45</v>
      </c>
      <c r="G1406" s="1">
        <v>45510</v>
      </c>
      <c r="H1406">
        <v>36.020000000000003</v>
      </c>
      <c r="I1406" s="1">
        <v>45510</v>
      </c>
      <c r="J1406">
        <v>30.92</v>
      </c>
      <c r="K1406" s="1">
        <v>45510</v>
      </c>
      <c r="L1406">
        <v>19.88</v>
      </c>
      <c r="M1406" s="1">
        <v>45510</v>
      </c>
      <c r="N1406">
        <v>20.23</v>
      </c>
      <c r="O1406" s="1">
        <v>45510</v>
      </c>
      <c r="P1406">
        <v>16.43</v>
      </c>
      <c r="Q1406" s="1">
        <v>45510</v>
      </c>
      <c r="R1406">
        <v>26.62</v>
      </c>
      <c r="S1406" s="30">
        <v>45510</v>
      </c>
      <c r="T1406" s="3">
        <v>10.56</v>
      </c>
      <c r="U1406" s="1">
        <v>45512</v>
      </c>
      <c r="V1406">
        <v>12.9</v>
      </c>
    </row>
    <row r="1407" spans="1:22">
      <c r="A1407" s="1">
        <v>45511</v>
      </c>
      <c r="B1407">
        <v>28.2</v>
      </c>
      <c r="C1407" s="1">
        <v>45511</v>
      </c>
      <c r="D1407">
        <v>33.31</v>
      </c>
      <c r="E1407" s="1">
        <v>45511</v>
      </c>
      <c r="F1407">
        <v>88.61</v>
      </c>
      <c r="G1407" s="1">
        <v>45511</v>
      </c>
      <c r="H1407">
        <v>36.020000000000003</v>
      </c>
      <c r="I1407" s="1">
        <v>45511</v>
      </c>
      <c r="J1407">
        <v>31.07</v>
      </c>
      <c r="K1407" s="1">
        <v>45511</v>
      </c>
      <c r="L1407">
        <v>19.850000000000001</v>
      </c>
      <c r="M1407" s="1">
        <v>45511</v>
      </c>
      <c r="N1407">
        <v>20.14</v>
      </c>
      <c r="O1407" s="1">
        <v>45511</v>
      </c>
      <c r="P1407">
        <v>16.399999999999999</v>
      </c>
      <c r="Q1407" s="1">
        <v>45511</v>
      </c>
      <c r="R1407">
        <v>26.6</v>
      </c>
      <c r="S1407" s="30">
        <v>45511</v>
      </c>
      <c r="T1407" s="3">
        <v>10.53</v>
      </c>
      <c r="U1407" s="1">
        <v>45513</v>
      </c>
      <c r="V1407">
        <v>12.97</v>
      </c>
    </row>
    <row r="1408" spans="1:22">
      <c r="A1408" s="1">
        <v>45512</v>
      </c>
      <c r="B1408">
        <v>28.14</v>
      </c>
      <c r="C1408" s="1">
        <v>45512</v>
      </c>
      <c r="D1408">
        <v>33.85</v>
      </c>
      <c r="E1408" s="1">
        <v>45512</v>
      </c>
      <c r="F1408">
        <v>90.43</v>
      </c>
      <c r="G1408" s="1">
        <v>45512</v>
      </c>
      <c r="H1408">
        <v>36.65</v>
      </c>
      <c r="I1408" s="1">
        <v>45512</v>
      </c>
      <c r="J1408">
        <v>31.68</v>
      </c>
      <c r="K1408" s="1">
        <v>45512</v>
      </c>
      <c r="L1408">
        <v>19.829999999999998</v>
      </c>
      <c r="M1408" s="1">
        <v>45512</v>
      </c>
      <c r="N1408">
        <v>20.14</v>
      </c>
      <c r="O1408" s="1">
        <v>45512</v>
      </c>
      <c r="P1408">
        <v>16.43</v>
      </c>
      <c r="Q1408" s="1">
        <v>45512</v>
      </c>
      <c r="R1408">
        <v>26.57</v>
      </c>
      <c r="S1408" s="30">
        <v>45512</v>
      </c>
      <c r="T1408" s="3">
        <v>10.52</v>
      </c>
      <c r="U1408" s="1">
        <v>45516</v>
      </c>
      <c r="V1408">
        <v>13.05</v>
      </c>
    </row>
    <row r="1409" spans="1:22">
      <c r="A1409" s="1">
        <v>45513</v>
      </c>
      <c r="B1409">
        <v>28.3</v>
      </c>
      <c r="C1409" s="1">
        <v>45513</v>
      </c>
      <c r="D1409">
        <v>33.99</v>
      </c>
      <c r="E1409" s="1">
        <v>45513</v>
      </c>
      <c r="F1409">
        <v>45.51</v>
      </c>
      <c r="G1409" s="1">
        <v>45513</v>
      </c>
      <c r="H1409">
        <v>36.774999999999999</v>
      </c>
      <c r="I1409" s="1">
        <v>45513</v>
      </c>
      <c r="J1409">
        <v>31.87</v>
      </c>
      <c r="K1409" s="1">
        <v>45513</v>
      </c>
      <c r="L1409">
        <v>19.899999999999999</v>
      </c>
      <c r="M1409" s="1">
        <v>45513</v>
      </c>
      <c r="N1409">
        <v>20.260000000000002</v>
      </c>
      <c r="O1409" s="1">
        <v>45513</v>
      </c>
      <c r="P1409">
        <v>16.475000000000001</v>
      </c>
      <c r="Q1409" s="1">
        <v>45513</v>
      </c>
      <c r="R1409">
        <v>26.6</v>
      </c>
      <c r="S1409" s="30">
        <v>45513</v>
      </c>
      <c r="T1409" s="3">
        <v>10.56</v>
      </c>
      <c r="U1409" s="1">
        <v>45517</v>
      </c>
      <c r="V1409">
        <v>13.11</v>
      </c>
    </row>
    <row r="1410" spans="1:22">
      <c r="A1410" s="1">
        <v>45516</v>
      </c>
      <c r="B1410">
        <v>28.34</v>
      </c>
      <c r="C1410" s="1">
        <v>45516</v>
      </c>
      <c r="D1410">
        <v>34.08</v>
      </c>
      <c r="E1410" s="1">
        <v>45516</v>
      </c>
      <c r="F1410">
        <v>45.52</v>
      </c>
      <c r="G1410" s="1">
        <v>45516</v>
      </c>
      <c r="H1410">
        <v>36.79</v>
      </c>
      <c r="I1410" s="1">
        <v>45516</v>
      </c>
      <c r="J1410">
        <v>32.04</v>
      </c>
      <c r="K1410" s="1">
        <v>45516</v>
      </c>
      <c r="L1410">
        <v>19.93</v>
      </c>
      <c r="M1410" s="1">
        <v>45516</v>
      </c>
      <c r="N1410">
        <v>20.29</v>
      </c>
      <c r="O1410" s="1">
        <v>45516</v>
      </c>
      <c r="P1410">
        <v>16.5</v>
      </c>
      <c r="Q1410" s="1">
        <v>45516</v>
      </c>
      <c r="R1410">
        <v>26.62</v>
      </c>
      <c r="S1410" s="30">
        <v>45516</v>
      </c>
      <c r="T1410" s="3">
        <v>10.59</v>
      </c>
      <c r="U1410" s="1">
        <v>45518</v>
      </c>
      <c r="V1410">
        <v>13.11</v>
      </c>
    </row>
    <row r="1411" spans="1:22">
      <c r="A1411" s="1">
        <v>45517</v>
      </c>
      <c r="B1411">
        <v>28.43</v>
      </c>
      <c r="C1411" s="1">
        <v>45517</v>
      </c>
      <c r="D1411">
        <v>34.4</v>
      </c>
      <c r="E1411" s="1">
        <v>45517</v>
      </c>
      <c r="F1411">
        <v>46.2</v>
      </c>
      <c r="G1411" s="1">
        <v>45517</v>
      </c>
      <c r="H1411">
        <v>37.33</v>
      </c>
      <c r="I1411" s="1">
        <v>45517</v>
      </c>
      <c r="J1411">
        <v>32.28</v>
      </c>
      <c r="K1411" s="1">
        <v>45517</v>
      </c>
      <c r="L1411">
        <v>19.989999999999998</v>
      </c>
      <c r="M1411" s="1">
        <v>45517</v>
      </c>
      <c r="N1411">
        <v>20.43</v>
      </c>
      <c r="O1411" s="1">
        <v>45517</v>
      </c>
      <c r="P1411">
        <v>16.54</v>
      </c>
      <c r="Q1411" s="1">
        <v>45517</v>
      </c>
      <c r="R1411">
        <v>26.68</v>
      </c>
      <c r="S1411" s="30">
        <v>45517</v>
      </c>
      <c r="T1411" s="3">
        <v>10.62</v>
      </c>
      <c r="U1411" s="1">
        <v>45519</v>
      </c>
      <c r="V1411">
        <v>13.27</v>
      </c>
    </row>
    <row r="1412" spans="1:22">
      <c r="A1412" s="1">
        <v>45518</v>
      </c>
      <c r="B1412">
        <v>28.47</v>
      </c>
      <c r="C1412" s="1">
        <v>45518</v>
      </c>
      <c r="D1412">
        <v>34.61</v>
      </c>
      <c r="E1412" s="1">
        <v>45518</v>
      </c>
      <c r="F1412">
        <v>46.42</v>
      </c>
      <c r="G1412" s="1">
        <v>45518</v>
      </c>
      <c r="H1412">
        <v>37.479999999999997</v>
      </c>
      <c r="I1412" s="1">
        <v>45518</v>
      </c>
      <c r="J1412">
        <v>32.14</v>
      </c>
      <c r="K1412" s="1">
        <v>45518</v>
      </c>
      <c r="L1412">
        <v>20.02</v>
      </c>
      <c r="M1412" s="1">
        <v>45518</v>
      </c>
      <c r="N1412">
        <v>20.52</v>
      </c>
      <c r="O1412" s="1">
        <v>45518</v>
      </c>
      <c r="P1412">
        <v>16.579999999999998</v>
      </c>
      <c r="Q1412" s="1">
        <v>45518</v>
      </c>
      <c r="R1412">
        <v>26.67</v>
      </c>
      <c r="S1412" s="30">
        <v>45518</v>
      </c>
      <c r="T1412" s="3">
        <v>10.64</v>
      </c>
      <c r="U1412" s="1">
        <v>45520</v>
      </c>
      <c r="V1412">
        <v>13.34</v>
      </c>
    </row>
    <row r="1413" spans="1:22">
      <c r="A1413" s="1">
        <v>45519</v>
      </c>
      <c r="B1413">
        <v>28.4</v>
      </c>
      <c r="C1413" s="1">
        <v>45519</v>
      </c>
      <c r="D1413">
        <v>35.060499999999998</v>
      </c>
      <c r="E1413" s="1">
        <v>45519</v>
      </c>
      <c r="F1413">
        <v>47.22</v>
      </c>
      <c r="G1413" s="1">
        <v>45519</v>
      </c>
      <c r="H1413">
        <v>37.96</v>
      </c>
      <c r="I1413" s="1">
        <v>45519</v>
      </c>
      <c r="J1413">
        <v>32.53</v>
      </c>
      <c r="K1413" s="1">
        <v>45519</v>
      </c>
      <c r="L1413">
        <v>19.98</v>
      </c>
      <c r="M1413" s="1">
        <v>45519</v>
      </c>
      <c r="N1413">
        <v>20.46</v>
      </c>
      <c r="O1413" s="1">
        <v>45519</v>
      </c>
      <c r="P1413">
        <v>16.68</v>
      </c>
      <c r="Q1413" s="1">
        <v>45519</v>
      </c>
      <c r="R1413">
        <v>26.63</v>
      </c>
      <c r="S1413" s="1">
        <v>45519</v>
      </c>
      <c r="T1413" s="3">
        <v>10.6</v>
      </c>
      <c r="U1413" s="1">
        <v>45523</v>
      </c>
      <c r="V1413">
        <v>13.49</v>
      </c>
    </row>
    <row r="1414" spans="1:22">
      <c r="A1414" s="1">
        <v>45520</v>
      </c>
      <c r="B1414">
        <v>28.41</v>
      </c>
      <c r="C1414" s="1">
        <v>45520</v>
      </c>
      <c r="D1414">
        <v>35.1</v>
      </c>
      <c r="E1414" s="1">
        <v>45520</v>
      </c>
      <c r="F1414">
        <v>47.15</v>
      </c>
      <c r="G1414" s="1">
        <v>45520</v>
      </c>
      <c r="H1414">
        <v>38.03</v>
      </c>
      <c r="I1414" s="1">
        <v>45520</v>
      </c>
      <c r="J1414">
        <v>32.75</v>
      </c>
      <c r="K1414" s="1">
        <v>45520</v>
      </c>
      <c r="L1414">
        <v>19.940000000000001</v>
      </c>
      <c r="M1414" s="1">
        <v>45520</v>
      </c>
      <c r="N1414">
        <v>20.51</v>
      </c>
      <c r="O1414" s="1">
        <v>45520</v>
      </c>
      <c r="P1414">
        <v>16.73</v>
      </c>
      <c r="Q1414" s="1">
        <v>45520</v>
      </c>
      <c r="R1414">
        <v>26.65</v>
      </c>
      <c r="S1414" s="1">
        <v>45520</v>
      </c>
      <c r="T1414" s="3">
        <v>10.61</v>
      </c>
      <c r="U1414" s="1">
        <v>45524</v>
      </c>
      <c r="V1414">
        <v>13.33</v>
      </c>
    </row>
    <row r="1415" spans="1:22">
      <c r="A1415" s="12">
        <v>45523</v>
      </c>
      <c r="B1415" s="10">
        <v>28.43</v>
      </c>
      <c r="C1415" s="12">
        <v>45523</v>
      </c>
      <c r="D1415" s="10">
        <v>35.19</v>
      </c>
      <c r="E1415" s="12">
        <v>45523</v>
      </c>
      <c r="F1415" s="10">
        <v>47.44</v>
      </c>
      <c r="G1415" s="12">
        <v>45523</v>
      </c>
      <c r="H1415" s="10">
        <v>38.369999999999997</v>
      </c>
      <c r="I1415" s="12">
        <v>45523</v>
      </c>
      <c r="J1415" s="10">
        <v>32.99</v>
      </c>
      <c r="K1415" s="12">
        <v>45523</v>
      </c>
      <c r="L1415" s="10">
        <v>19.940000000000001</v>
      </c>
      <c r="M1415" s="12">
        <v>45523</v>
      </c>
      <c r="N1415" s="10">
        <v>20.55</v>
      </c>
      <c r="O1415" s="12">
        <v>45523</v>
      </c>
      <c r="P1415" s="10">
        <v>16.8</v>
      </c>
      <c r="Q1415" s="12">
        <v>45523</v>
      </c>
      <c r="R1415" s="10">
        <v>26.64</v>
      </c>
      <c r="S1415" s="1">
        <v>45523</v>
      </c>
      <c r="T1415" s="3">
        <v>10.61</v>
      </c>
      <c r="U1415" s="1">
        <v>45525</v>
      </c>
      <c r="V1415">
        <v>13.36</v>
      </c>
    </row>
    <row r="1416" spans="1:22">
      <c r="A1416" s="12">
        <v>45524</v>
      </c>
      <c r="B1416" s="10">
        <v>28.54</v>
      </c>
      <c r="C1416" s="12">
        <v>45524</v>
      </c>
      <c r="D1416" s="10">
        <v>35.049999999999997</v>
      </c>
      <c r="E1416" s="12">
        <v>45524</v>
      </c>
      <c r="F1416" s="10">
        <v>47.3</v>
      </c>
      <c r="G1416" s="12">
        <v>45524</v>
      </c>
      <c r="H1416" s="10">
        <v>38.22</v>
      </c>
      <c r="I1416" s="12">
        <v>45524</v>
      </c>
      <c r="J1416" s="10">
        <v>32.69</v>
      </c>
      <c r="K1416" s="12">
        <v>45524</v>
      </c>
      <c r="L1416" s="10">
        <v>20.04</v>
      </c>
      <c r="M1416" s="12">
        <v>45524</v>
      </c>
      <c r="N1416" s="10">
        <v>20.62</v>
      </c>
      <c r="O1416" s="12">
        <v>45524</v>
      </c>
      <c r="P1416" s="10">
        <v>16.64</v>
      </c>
      <c r="Q1416" s="12">
        <v>45524</v>
      </c>
      <c r="R1416" s="10">
        <v>26.69</v>
      </c>
      <c r="S1416" s="1">
        <v>45524</v>
      </c>
      <c r="T1416" s="3">
        <v>10.66</v>
      </c>
      <c r="U1416" s="1">
        <v>45526</v>
      </c>
      <c r="V1416">
        <v>13.27</v>
      </c>
    </row>
    <row r="1417" spans="1:22">
      <c r="A1417" s="12">
        <v>45525</v>
      </c>
      <c r="B1417" s="10">
        <v>28.51</v>
      </c>
      <c r="C1417" s="12">
        <v>45525</v>
      </c>
      <c r="D1417" s="10">
        <v>35.17</v>
      </c>
      <c r="E1417" s="12">
        <v>45525</v>
      </c>
      <c r="F1417" s="10">
        <v>47.41</v>
      </c>
      <c r="G1417" s="12">
        <v>45525</v>
      </c>
      <c r="H1417" s="10">
        <v>38.479999999999997</v>
      </c>
      <c r="I1417" s="12">
        <v>45525</v>
      </c>
      <c r="J1417" s="10">
        <v>32.799999999999997</v>
      </c>
      <c r="K1417" s="12">
        <v>45525</v>
      </c>
      <c r="L1417" s="10">
        <v>20.02</v>
      </c>
      <c r="M1417" s="12">
        <v>45525</v>
      </c>
      <c r="N1417" s="10">
        <v>20.66</v>
      </c>
      <c r="O1417" s="12">
        <v>45525</v>
      </c>
      <c r="P1417" s="10">
        <v>16.68</v>
      </c>
      <c r="Q1417" s="12">
        <v>45525</v>
      </c>
      <c r="R1417" s="10">
        <v>26.71</v>
      </c>
      <c r="S1417" s="1">
        <v>45525</v>
      </c>
      <c r="T1417" s="3">
        <v>10.65</v>
      </c>
      <c r="U1417" s="1">
        <v>45527</v>
      </c>
      <c r="V1417">
        <v>13.3</v>
      </c>
    </row>
    <row r="1418" spans="1:22">
      <c r="A1418" s="12">
        <v>45526</v>
      </c>
      <c r="B1418" s="10">
        <v>28.42</v>
      </c>
      <c r="C1418" s="12">
        <v>45526</v>
      </c>
      <c r="D1418" s="10">
        <v>35.072600000000001</v>
      </c>
      <c r="E1418" s="12">
        <v>45526</v>
      </c>
      <c r="F1418" s="10">
        <v>47.03</v>
      </c>
      <c r="G1418" s="12">
        <v>45526</v>
      </c>
      <c r="H1418" s="10">
        <v>38.32</v>
      </c>
      <c r="I1418" s="12">
        <v>45526</v>
      </c>
      <c r="J1418" s="10">
        <v>32.35</v>
      </c>
      <c r="K1418" s="12">
        <v>45526</v>
      </c>
      <c r="L1418" s="10">
        <v>19.95</v>
      </c>
      <c r="M1418" s="12">
        <v>45526</v>
      </c>
      <c r="N1418" s="10">
        <v>20.57</v>
      </c>
      <c r="O1418" s="12">
        <v>45526</v>
      </c>
      <c r="P1418" s="10">
        <v>16.670000000000002</v>
      </c>
      <c r="Q1418" s="12">
        <v>45526</v>
      </c>
      <c r="R1418" s="10">
        <v>26.65</v>
      </c>
      <c r="S1418" s="1">
        <v>45526</v>
      </c>
      <c r="T1418" s="3">
        <v>10.62</v>
      </c>
      <c r="U1418" s="1">
        <v>45530</v>
      </c>
      <c r="V1418">
        <v>13.2</v>
      </c>
    </row>
    <row r="1419" spans="1:22">
      <c r="A1419" s="12">
        <v>45527</v>
      </c>
      <c r="B1419" s="10">
        <v>28.52</v>
      </c>
      <c r="C1419" s="12">
        <v>45527</v>
      </c>
      <c r="D1419" s="10">
        <v>35.42</v>
      </c>
      <c r="E1419" s="12">
        <v>45527</v>
      </c>
      <c r="F1419" s="10">
        <v>47.22</v>
      </c>
      <c r="G1419" s="12">
        <v>45527</v>
      </c>
      <c r="H1419" s="10">
        <v>38.700000000000003</v>
      </c>
      <c r="I1419" s="12">
        <v>45527</v>
      </c>
      <c r="J1419" s="10">
        <v>32.71</v>
      </c>
      <c r="K1419" s="12">
        <v>45527</v>
      </c>
      <c r="L1419" s="10">
        <v>20.03</v>
      </c>
      <c r="M1419" s="12">
        <v>45527</v>
      </c>
      <c r="N1419" s="10">
        <v>20.69</v>
      </c>
      <c r="O1419" s="12">
        <v>45527</v>
      </c>
      <c r="P1419" s="10">
        <v>16.84</v>
      </c>
      <c r="Q1419" s="12">
        <v>45527</v>
      </c>
      <c r="R1419" s="10">
        <v>26.72</v>
      </c>
      <c r="S1419" s="1">
        <v>45527</v>
      </c>
      <c r="T1419" s="3">
        <v>10.64</v>
      </c>
      <c r="U1419" s="1">
        <v>45531</v>
      </c>
      <c r="V1419">
        <v>13.15</v>
      </c>
    </row>
    <row r="1420" spans="1:22">
      <c r="A1420" s="12">
        <v>45530</v>
      </c>
      <c r="B1420" s="10">
        <v>28.46</v>
      </c>
      <c r="C1420" s="12">
        <v>45530</v>
      </c>
      <c r="D1420" s="10">
        <v>35.520000000000003</v>
      </c>
      <c r="E1420" s="12">
        <v>45530</v>
      </c>
      <c r="F1420" s="10">
        <v>47.02</v>
      </c>
      <c r="G1420" s="12">
        <v>45530</v>
      </c>
      <c r="H1420" s="10">
        <v>38.479999999999997</v>
      </c>
      <c r="I1420" s="12">
        <v>45530</v>
      </c>
      <c r="J1420" s="10">
        <v>32.369999999999997</v>
      </c>
      <c r="K1420" s="12">
        <v>45530</v>
      </c>
      <c r="L1420" s="10">
        <v>20.03</v>
      </c>
      <c r="M1420" s="12">
        <v>45530</v>
      </c>
      <c r="N1420" s="10">
        <v>20.66</v>
      </c>
      <c r="O1420" s="12">
        <v>45530</v>
      </c>
      <c r="P1420" s="10">
        <v>16.79</v>
      </c>
      <c r="Q1420" s="12">
        <v>45530</v>
      </c>
      <c r="R1420" s="10">
        <v>26.71</v>
      </c>
      <c r="S1420" s="1">
        <v>45530</v>
      </c>
      <c r="T1420" s="3">
        <v>10.63</v>
      </c>
      <c r="U1420" s="1">
        <v>45532</v>
      </c>
      <c r="V1420">
        <v>13.1</v>
      </c>
    </row>
    <row r="1421" spans="1:22">
      <c r="A1421" s="12">
        <v>45531</v>
      </c>
      <c r="B1421" s="10">
        <v>28.39</v>
      </c>
      <c r="C1421" s="12">
        <v>45531</v>
      </c>
      <c r="D1421" s="10">
        <v>35.1233</v>
      </c>
      <c r="E1421" s="12">
        <v>45531</v>
      </c>
      <c r="F1421" s="10">
        <v>46.96</v>
      </c>
      <c r="G1421" s="12">
        <v>45531</v>
      </c>
      <c r="H1421" s="10">
        <v>38.56</v>
      </c>
      <c r="I1421" s="12">
        <v>45531</v>
      </c>
      <c r="J1421" s="10">
        <v>32.369999999999997</v>
      </c>
      <c r="K1421" s="12">
        <v>45531</v>
      </c>
      <c r="L1421" s="10">
        <v>19.93</v>
      </c>
      <c r="M1421" s="12">
        <v>45531</v>
      </c>
      <c r="N1421" s="10">
        <v>20.56</v>
      </c>
      <c r="O1421" s="12">
        <v>45531</v>
      </c>
      <c r="P1421" s="10">
        <v>16.72</v>
      </c>
      <c r="Q1421" s="12">
        <v>45531</v>
      </c>
      <c r="R1421" s="10">
        <v>26.63</v>
      </c>
      <c r="S1421" s="1">
        <v>45531</v>
      </c>
      <c r="T1421" s="3">
        <v>10.63</v>
      </c>
      <c r="U1421" s="1">
        <v>45533</v>
      </c>
      <c r="V1421">
        <v>13.14</v>
      </c>
    </row>
    <row r="1422" spans="1:22">
      <c r="A1422" s="12">
        <v>45532</v>
      </c>
      <c r="B1422" s="10">
        <v>28.31</v>
      </c>
      <c r="C1422" s="12">
        <v>45532</v>
      </c>
      <c r="D1422" s="10">
        <v>34.97</v>
      </c>
      <c r="E1422" s="12">
        <v>45532</v>
      </c>
      <c r="F1422" s="10">
        <v>46.79</v>
      </c>
      <c r="G1422" s="12">
        <v>45532</v>
      </c>
      <c r="H1422" s="10">
        <v>38.479999999999997</v>
      </c>
      <c r="I1422" s="12">
        <v>45532</v>
      </c>
      <c r="J1422" s="10">
        <v>32.17</v>
      </c>
      <c r="K1422" s="12">
        <v>45532</v>
      </c>
      <c r="L1422" s="10">
        <v>19.899999999999999</v>
      </c>
      <c r="M1422" s="12">
        <v>45532</v>
      </c>
      <c r="N1422" s="10">
        <v>20.53</v>
      </c>
      <c r="O1422" s="12">
        <v>45532</v>
      </c>
      <c r="P1422" s="10">
        <v>16.760000000000002</v>
      </c>
      <c r="Q1422" s="12">
        <v>45532</v>
      </c>
      <c r="R1422" s="10">
        <v>26.62</v>
      </c>
      <c r="S1422" s="30">
        <v>45532</v>
      </c>
      <c r="T1422" s="3">
        <v>10.61</v>
      </c>
      <c r="U1422" s="1">
        <v>45534</v>
      </c>
      <c r="V1422">
        <v>13.21</v>
      </c>
    </row>
    <row r="1423" spans="1:22">
      <c r="A1423" s="12">
        <v>45533</v>
      </c>
      <c r="B1423" s="10">
        <v>28.24</v>
      </c>
      <c r="C1423" s="12">
        <v>45533</v>
      </c>
      <c r="D1423" s="10">
        <v>35.119999999999997</v>
      </c>
      <c r="E1423" s="12">
        <v>45533</v>
      </c>
      <c r="F1423" s="10">
        <v>46.81</v>
      </c>
      <c r="G1423" s="12">
        <v>45533</v>
      </c>
      <c r="H1423" s="10">
        <v>38.619999999999997</v>
      </c>
      <c r="I1423" s="12">
        <v>45533</v>
      </c>
      <c r="J1423" s="10">
        <v>32.25</v>
      </c>
      <c r="K1423" s="12">
        <v>45533</v>
      </c>
      <c r="L1423" s="10">
        <v>19.920000000000002</v>
      </c>
      <c r="M1423" s="12">
        <v>45533</v>
      </c>
      <c r="N1423" s="10">
        <v>20.5</v>
      </c>
      <c r="O1423" s="12">
        <v>45533</v>
      </c>
      <c r="P1423" s="10">
        <v>16.78</v>
      </c>
      <c r="Q1423" s="12">
        <v>45533</v>
      </c>
      <c r="R1423" s="10">
        <v>26.61</v>
      </c>
      <c r="S1423" s="30">
        <v>45533</v>
      </c>
      <c r="T1423">
        <v>10.57</v>
      </c>
      <c r="U1423" s="1">
        <v>45538</v>
      </c>
      <c r="V1423">
        <v>13</v>
      </c>
    </row>
    <row r="1424" spans="1:22">
      <c r="A1424" s="1">
        <v>45534</v>
      </c>
      <c r="B1424">
        <v>28.2</v>
      </c>
      <c r="C1424" s="1">
        <v>45534</v>
      </c>
      <c r="D1424">
        <v>35.347499999999997</v>
      </c>
      <c r="E1424" s="1">
        <v>45534</v>
      </c>
      <c r="F1424">
        <v>47.23</v>
      </c>
      <c r="G1424" s="1">
        <v>45534</v>
      </c>
      <c r="H1424">
        <v>38.67</v>
      </c>
      <c r="I1424" s="1">
        <v>45534</v>
      </c>
      <c r="J1424">
        <v>32.28</v>
      </c>
      <c r="K1424" s="1">
        <v>45534</v>
      </c>
      <c r="L1424">
        <v>19.95</v>
      </c>
      <c r="M1424" s="1">
        <v>45534</v>
      </c>
      <c r="N1424">
        <v>20.45</v>
      </c>
      <c r="O1424" s="1">
        <v>45534</v>
      </c>
      <c r="P1424">
        <v>16.739999999999998</v>
      </c>
      <c r="Q1424" s="1">
        <v>45534</v>
      </c>
      <c r="R1424">
        <v>26.6</v>
      </c>
      <c r="S1424" s="30">
        <v>45534</v>
      </c>
      <c r="T1424">
        <v>10.53</v>
      </c>
      <c r="U1424" s="1">
        <v>45539</v>
      </c>
      <c r="V1424">
        <v>12.88</v>
      </c>
    </row>
    <row r="1425" spans="1:22">
      <c r="A1425" s="1">
        <v>45538</v>
      </c>
      <c r="B1425">
        <v>28.37</v>
      </c>
      <c r="C1425" s="1">
        <v>45538</v>
      </c>
      <c r="D1425">
        <v>34.97</v>
      </c>
      <c r="E1425" s="1">
        <v>45538</v>
      </c>
      <c r="F1425">
        <v>46.52</v>
      </c>
      <c r="G1425" s="1">
        <v>45538</v>
      </c>
      <c r="H1425">
        <v>38.270000000000003</v>
      </c>
      <c r="I1425" s="1">
        <v>45538</v>
      </c>
      <c r="J1425">
        <v>31.79</v>
      </c>
      <c r="K1425" s="1">
        <v>45538</v>
      </c>
      <c r="L1425">
        <v>19.95</v>
      </c>
      <c r="M1425" s="1">
        <v>45538</v>
      </c>
      <c r="N1425">
        <v>20.5</v>
      </c>
      <c r="O1425" s="1">
        <v>45538</v>
      </c>
      <c r="P1425">
        <v>16.72</v>
      </c>
      <c r="Q1425" s="1">
        <v>45538</v>
      </c>
      <c r="R1425">
        <v>26.65</v>
      </c>
      <c r="S1425" s="30">
        <v>45538</v>
      </c>
      <c r="T1425">
        <v>10.6</v>
      </c>
      <c r="U1425" s="1">
        <v>45540</v>
      </c>
      <c r="V1425">
        <v>12.93</v>
      </c>
    </row>
    <row r="1426" spans="1:22">
      <c r="A1426" s="1">
        <v>45539</v>
      </c>
      <c r="B1426">
        <v>28.5</v>
      </c>
      <c r="C1426" s="1">
        <v>45539</v>
      </c>
      <c r="D1426">
        <v>34.979999999999997</v>
      </c>
      <c r="E1426" s="1">
        <v>45539</v>
      </c>
      <c r="F1426">
        <v>46.29</v>
      </c>
      <c r="G1426" s="1">
        <v>45539</v>
      </c>
      <c r="H1426">
        <v>38.020000000000003</v>
      </c>
      <c r="I1426" s="1">
        <v>45539</v>
      </c>
      <c r="J1426">
        <v>31.69</v>
      </c>
      <c r="K1426" s="1">
        <v>45539</v>
      </c>
      <c r="L1426">
        <v>20.03</v>
      </c>
      <c r="M1426" s="1">
        <v>45539</v>
      </c>
      <c r="N1426">
        <v>20.614999999999998</v>
      </c>
      <c r="O1426" s="1">
        <v>45539</v>
      </c>
      <c r="P1426">
        <v>16.670000000000002</v>
      </c>
      <c r="Q1426" s="1">
        <v>45539</v>
      </c>
      <c r="R1426">
        <v>26.71</v>
      </c>
      <c r="S1426" s="30">
        <v>45539</v>
      </c>
      <c r="T1426">
        <v>10.64</v>
      </c>
      <c r="U1426" s="1">
        <v>45541</v>
      </c>
      <c r="V1426">
        <v>12.83</v>
      </c>
    </row>
    <row r="1427" spans="1:22">
      <c r="A1427" s="1">
        <v>45540</v>
      </c>
      <c r="B1427">
        <v>28.54</v>
      </c>
      <c r="C1427" s="1">
        <v>45540</v>
      </c>
      <c r="D1427">
        <v>34.92</v>
      </c>
      <c r="E1427" s="1">
        <v>45540</v>
      </c>
      <c r="F1427">
        <v>46.15</v>
      </c>
      <c r="G1427" s="1">
        <v>45540</v>
      </c>
      <c r="H1427">
        <v>38.049999999999997</v>
      </c>
      <c r="I1427" s="1">
        <v>45540</v>
      </c>
      <c r="J1427">
        <v>31.74</v>
      </c>
      <c r="K1427" s="1">
        <v>45540</v>
      </c>
      <c r="L1427">
        <v>20.024000000000001</v>
      </c>
      <c r="M1427" s="1">
        <v>45540</v>
      </c>
      <c r="N1427">
        <v>20.718499999999999</v>
      </c>
      <c r="O1427" s="1">
        <v>45540</v>
      </c>
      <c r="P1427">
        <v>16.7</v>
      </c>
      <c r="Q1427" s="1">
        <v>45540</v>
      </c>
      <c r="R1427">
        <v>26.74</v>
      </c>
      <c r="S1427" s="30">
        <v>45540</v>
      </c>
      <c r="T1427">
        <v>10.66</v>
      </c>
      <c r="U1427" s="1">
        <v>45544</v>
      </c>
      <c r="V1427">
        <v>12.84</v>
      </c>
    </row>
    <row r="1428" spans="1:22">
      <c r="A1428" s="1">
        <v>45541</v>
      </c>
      <c r="B1428">
        <v>28.57</v>
      </c>
      <c r="C1428" s="1">
        <v>45541</v>
      </c>
      <c r="D1428">
        <v>34.659999999999997</v>
      </c>
      <c r="E1428" s="1">
        <v>45541</v>
      </c>
      <c r="F1428">
        <v>45.56</v>
      </c>
      <c r="G1428" s="1">
        <v>45541</v>
      </c>
      <c r="H1428">
        <v>37.479999999999997</v>
      </c>
      <c r="I1428" s="1">
        <v>45541</v>
      </c>
      <c r="J1428">
        <v>31.3</v>
      </c>
      <c r="K1428" s="1">
        <v>45541</v>
      </c>
      <c r="L1428">
        <v>20.059999999999999</v>
      </c>
      <c r="M1428" s="1">
        <v>45541</v>
      </c>
      <c r="N1428">
        <v>20.72</v>
      </c>
      <c r="O1428" s="1">
        <v>45541</v>
      </c>
      <c r="P1428">
        <v>16.809999999999999</v>
      </c>
      <c r="Q1428" s="1">
        <v>45541</v>
      </c>
      <c r="R1428">
        <v>26.77</v>
      </c>
      <c r="S1428" s="30">
        <v>45541</v>
      </c>
      <c r="T1428">
        <v>10.67</v>
      </c>
      <c r="U1428" s="1">
        <v>45545</v>
      </c>
      <c r="V1428">
        <v>12.86</v>
      </c>
    </row>
    <row r="1429" spans="1:22">
      <c r="A1429" s="1">
        <v>45544</v>
      </c>
      <c r="B1429">
        <v>28.65</v>
      </c>
      <c r="C1429" s="1">
        <v>45544</v>
      </c>
      <c r="D1429">
        <v>35.090000000000003</v>
      </c>
      <c r="E1429" s="1">
        <v>45544</v>
      </c>
      <c r="F1429">
        <v>46.07</v>
      </c>
      <c r="G1429" s="1">
        <v>45544</v>
      </c>
      <c r="H1429">
        <v>37.844999999999999</v>
      </c>
      <c r="I1429" s="1">
        <v>45544</v>
      </c>
      <c r="J1429">
        <v>31.56</v>
      </c>
      <c r="K1429" s="1">
        <v>45544</v>
      </c>
      <c r="L1429">
        <v>20.13</v>
      </c>
      <c r="M1429" s="1">
        <v>45544</v>
      </c>
      <c r="N1429">
        <v>20.75</v>
      </c>
      <c r="O1429" s="1">
        <v>45544</v>
      </c>
      <c r="P1429">
        <v>16.829999999999998</v>
      </c>
      <c r="Q1429" s="1">
        <v>45544</v>
      </c>
      <c r="R1429">
        <v>26.8</v>
      </c>
      <c r="S1429" s="30">
        <v>45544</v>
      </c>
      <c r="T1429">
        <v>10.7</v>
      </c>
      <c r="U1429" s="1">
        <v>45546</v>
      </c>
      <c r="V1429">
        <v>12.94</v>
      </c>
    </row>
    <row r="1430" spans="1:22">
      <c r="A1430" s="1">
        <v>45545</v>
      </c>
      <c r="B1430">
        <v>28.7</v>
      </c>
      <c r="C1430" s="1">
        <v>45545</v>
      </c>
      <c r="D1430">
        <v>34.979999999999997</v>
      </c>
      <c r="E1430" s="1">
        <v>45545</v>
      </c>
      <c r="F1430">
        <v>46.41</v>
      </c>
      <c r="G1430" s="1">
        <v>45545</v>
      </c>
      <c r="H1430">
        <v>37.840000000000003</v>
      </c>
      <c r="I1430" s="1">
        <v>45545</v>
      </c>
      <c r="J1430">
        <v>31.51</v>
      </c>
      <c r="K1430" s="1">
        <v>45545</v>
      </c>
      <c r="L1430">
        <v>20.13</v>
      </c>
      <c r="M1430" s="1">
        <v>45545</v>
      </c>
      <c r="N1430">
        <v>20.8</v>
      </c>
      <c r="O1430" s="1">
        <v>45545</v>
      </c>
      <c r="P1430">
        <v>16.82</v>
      </c>
      <c r="Q1430" s="1">
        <v>45545</v>
      </c>
      <c r="R1430">
        <v>26.83</v>
      </c>
      <c r="S1430" s="30">
        <v>45545</v>
      </c>
      <c r="T1430">
        <v>10.72</v>
      </c>
      <c r="U1430" s="1">
        <v>45547</v>
      </c>
      <c r="V1430">
        <v>13.03</v>
      </c>
    </row>
    <row r="1431" spans="1:22">
      <c r="A1431" s="1">
        <v>45546</v>
      </c>
      <c r="B1431">
        <v>28.65</v>
      </c>
      <c r="C1431" s="1">
        <v>45546</v>
      </c>
      <c r="D1431">
        <v>35.29</v>
      </c>
      <c r="E1431" s="1">
        <v>45546</v>
      </c>
      <c r="F1431">
        <v>46.79</v>
      </c>
      <c r="G1431" s="1">
        <v>45546</v>
      </c>
      <c r="H1431">
        <v>37.93</v>
      </c>
      <c r="I1431" s="1">
        <v>45546</v>
      </c>
      <c r="J1431">
        <v>31.69</v>
      </c>
      <c r="K1431" s="1">
        <v>45546</v>
      </c>
      <c r="L1431">
        <v>20.13</v>
      </c>
      <c r="M1431" s="1">
        <v>45546</v>
      </c>
      <c r="N1431">
        <v>20.83</v>
      </c>
      <c r="O1431" s="1">
        <v>45546</v>
      </c>
      <c r="P1431">
        <v>16.84</v>
      </c>
      <c r="Q1431" s="1">
        <v>45546</v>
      </c>
      <c r="R1431">
        <v>26.82</v>
      </c>
      <c r="S1431" s="30">
        <v>45546</v>
      </c>
      <c r="T1431">
        <v>10.71</v>
      </c>
      <c r="U1431" s="1">
        <v>45548</v>
      </c>
      <c r="V1431">
        <v>13.06</v>
      </c>
    </row>
    <row r="1432" spans="1:22">
      <c r="A1432" s="1">
        <v>45547</v>
      </c>
      <c r="B1432">
        <v>28.67</v>
      </c>
      <c r="C1432" s="1">
        <v>45547</v>
      </c>
      <c r="D1432">
        <v>35.659999999999997</v>
      </c>
      <c r="E1432" s="1">
        <v>45547</v>
      </c>
      <c r="F1432">
        <v>47.18</v>
      </c>
      <c r="G1432" s="1">
        <v>45547</v>
      </c>
      <c r="H1432">
        <v>38.299999999999997</v>
      </c>
      <c r="I1432" s="1">
        <v>45547</v>
      </c>
      <c r="J1432">
        <v>31.97</v>
      </c>
      <c r="K1432" s="1">
        <v>45547</v>
      </c>
      <c r="L1432">
        <v>20.12</v>
      </c>
      <c r="M1432" s="1">
        <v>45547</v>
      </c>
      <c r="N1432">
        <v>20.8</v>
      </c>
      <c r="O1432" s="1">
        <v>45547</v>
      </c>
      <c r="P1432">
        <v>16.86</v>
      </c>
      <c r="Q1432" s="1">
        <v>45547</v>
      </c>
      <c r="R1432">
        <v>26.83</v>
      </c>
      <c r="S1432" s="30">
        <v>45547</v>
      </c>
      <c r="T1432">
        <v>10.72</v>
      </c>
      <c r="U1432" s="1">
        <v>45551</v>
      </c>
      <c r="V1432">
        <v>13.11</v>
      </c>
    </row>
    <row r="1433" spans="1:22">
      <c r="A1433" s="1">
        <v>45548</v>
      </c>
      <c r="B1433">
        <v>28.7</v>
      </c>
      <c r="C1433" s="1">
        <v>45548</v>
      </c>
      <c r="D1433">
        <v>35.79</v>
      </c>
      <c r="E1433" s="1">
        <v>45548</v>
      </c>
      <c r="F1433">
        <v>47.47</v>
      </c>
      <c r="G1433" s="1">
        <v>45548</v>
      </c>
      <c r="H1433">
        <v>38.43</v>
      </c>
      <c r="I1433" s="1">
        <v>45548</v>
      </c>
      <c r="J1433">
        <v>32.11</v>
      </c>
      <c r="K1433" s="1">
        <v>45548</v>
      </c>
      <c r="L1433">
        <v>20.18</v>
      </c>
      <c r="M1433" s="1">
        <v>45548</v>
      </c>
      <c r="N1433">
        <v>20.87</v>
      </c>
      <c r="O1433" s="1">
        <v>45548</v>
      </c>
      <c r="P1433">
        <v>16.93</v>
      </c>
      <c r="Q1433" s="1">
        <v>45548</v>
      </c>
      <c r="R1433">
        <v>26.87</v>
      </c>
      <c r="S1433" s="30">
        <v>45548</v>
      </c>
      <c r="T1433">
        <v>10.72</v>
      </c>
      <c r="U1433" s="1">
        <v>45552</v>
      </c>
      <c r="V1433">
        <v>13.15</v>
      </c>
    </row>
    <row r="1434" spans="1:22">
      <c r="A1434" s="1">
        <v>45551</v>
      </c>
      <c r="B1434">
        <v>28.8</v>
      </c>
      <c r="C1434" s="1">
        <v>45551</v>
      </c>
      <c r="D1434">
        <v>36</v>
      </c>
      <c r="E1434" s="1">
        <v>45551</v>
      </c>
      <c r="F1434">
        <v>47.52</v>
      </c>
      <c r="G1434" s="1">
        <v>45551</v>
      </c>
      <c r="H1434">
        <v>38.74</v>
      </c>
      <c r="I1434" s="1">
        <v>45551</v>
      </c>
      <c r="J1434">
        <v>32.200000000000003</v>
      </c>
      <c r="K1434" s="1">
        <v>45551</v>
      </c>
      <c r="L1434">
        <v>20.25</v>
      </c>
      <c r="M1434" s="1">
        <v>45551</v>
      </c>
      <c r="N1434">
        <v>20.954999999999998</v>
      </c>
      <c r="O1434" s="1">
        <v>45551</v>
      </c>
      <c r="P1434">
        <v>16.96</v>
      </c>
      <c r="Q1434" s="1">
        <v>45551</v>
      </c>
      <c r="R1434">
        <v>26.92</v>
      </c>
      <c r="S1434" s="30">
        <v>45551</v>
      </c>
      <c r="T1434">
        <v>10.76</v>
      </c>
      <c r="U1434" s="1">
        <v>45553</v>
      </c>
      <c r="V1434">
        <v>13.12</v>
      </c>
    </row>
    <row r="1435" spans="1:22">
      <c r="A1435" s="1">
        <v>45552</v>
      </c>
      <c r="B1435">
        <v>28.74</v>
      </c>
      <c r="C1435" s="1">
        <v>45552</v>
      </c>
      <c r="D1435">
        <v>35.92</v>
      </c>
      <c r="E1435" s="1">
        <v>45552</v>
      </c>
      <c r="F1435">
        <v>47.58</v>
      </c>
      <c r="G1435" s="1">
        <v>45552</v>
      </c>
      <c r="H1435">
        <v>38.5</v>
      </c>
      <c r="I1435" s="1">
        <v>45552</v>
      </c>
      <c r="J1435">
        <v>32.299999999999997</v>
      </c>
      <c r="K1435" s="1">
        <v>45552</v>
      </c>
      <c r="L1435">
        <v>20.21</v>
      </c>
      <c r="M1435" s="1">
        <v>45552</v>
      </c>
      <c r="N1435">
        <v>20.96</v>
      </c>
      <c r="O1435" s="1">
        <v>45552</v>
      </c>
      <c r="P1435">
        <v>16.98</v>
      </c>
      <c r="Q1435" s="1">
        <v>45552</v>
      </c>
      <c r="R1435">
        <v>26.89</v>
      </c>
      <c r="S1435" s="30">
        <v>45552</v>
      </c>
      <c r="T1435">
        <v>10.74</v>
      </c>
      <c r="U1435" s="1">
        <v>45554</v>
      </c>
      <c r="V1435">
        <v>13.27</v>
      </c>
    </row>
    <row r="1436" spans="1:22">
      <c r="A1436" s="1">
        <v>45553</v>
      </c>
      <c r="B1436">
        <v>28.664999999999999</v>
      </c>
      <c r="C1436" s="1">
        <v>45553</v>
      </c>
      <c r="D1436">
        <v>35.78</v>
      </c>
      <c r="E1436" s="1">
        <v>45553</v>
      </c>
      <c r="F1436">
        <v>47.52</v>
      </c>
      <c r="G1436" s="1">
        <v>45553</v>
      </c>
      <c r="H1436">
        <v>38.479999999999997</v>
      </c>
      <c r="I1436" s="1">
        <v>45553</v>
      </c>
      <c r="J1436">
        <v>32.22</v>
      </c>
      <c r="K1436" s="1">
        <v>45553</v>
      </c>
      <c r="L1436">
        <v>20.190000000000001</v>
      </c>
      <c r="M1436" s="1">
        <v>45553</v>
      </c>
      <c r="N1436">
        <v>20.88</v>
      </c>
      <c r="O1436" s="1">
        <v>45553</v>
      </c>
      <c r="P1436">
        <v>16.98</v>
      </c>
      <c r="Q1436" s="1">
        <v>45553</v>
      </c>
      <c r="R1436">
        <v>26.89</v>
      </c>
      <c r="S1436" s="30">
        <v>45553</v>
      </c>
      <c r="T1436">
        <v>10.71</v>
      </c>
      <c r="U1436" s="1">
        <v>45555</v>
      </c>
      <c r="V1436">
        <v>13.28</v>
      </c>
    </row>
    <row r="1437" spans="1:22">
      <c r="A1437" s="1">
        <v>45554</v>
      </c>
      <c r="B1437">
        <v>28.69</v>
      </c>
      <c r="C1437" s="1">
        <v>45554</v>
      </c>
      <c r="D1437">
        <v>36.18</v>
      </c>
      <c r="E1437" s="1">
        <v>45554</v>
      </c>
      <c r="F1437">
        <v>48.12</v>
      </c>
      <c r="G1437" s="1">
        <v>45554</v>
      </c>
      <c r="H1437">
        <v>39.049999999999997</v>
      </c>
      <c r="I1437" s="1">
        <v>45554</v>
      </c>
      <c r="J1437">
        <v>32.770000000000003</v>
      </c>
      <c r="K1437" s="1">
        <v>45554</v>
      </c>
      <c r="L1437">
        <v>20.22</v>
      </c>
      <c r="M1437" s="1">
        <v>45554</v>
      </c>
      <c r="N1437">
        <v>20.89</v>
      </c>
      <c r="O1437" s="1">
        <v>45554</v>
      </c>
      <c r="P1437">
        <v>16.96</v>
      </c>
      <c r="Q1437" s="1">
        <v>45554</v>
      </c>
      <c r="R1437">
        <v>26.89</v>
      </c>
      <c r="S1437" s="30">
        <v>45554</v>
      </c>
      <c r="T1437">
        <v>10.72</v>
      </c>
      <c r="U1437" s="1">
        <v>45558</v>
      </c>
      <c r="V1437">
        <v>13.25</v>
      </c>
    </row>
    <row r="1438" spans="1:22">
      <c r="A1438" s="1">
        <v>45555</v>
      </c>
      <c r="B1438">
        <v>28.7</v>
      </c>
      <c r="C1438" s="1">
        <v>45555</v>
      </c>
      <c r="D1438">
        <v>36.21</v>
      </c>
      <c r="E1438" s="1">
        <v>45555</v>
      </c>
      <c r="F1438">
        <v>48.04</v>
      </c>
      <c r="G1438" s="1">
        <v>45555</v>
      </c>
      <c r="H1438">
        <v>38.700000000000003</v>
      </c>
      <c r="I1438" s="1">
        <v>45555</v>
      </c>
      <c r="J1438">
        <v>32.72</v>
      </c>
      <c r="K1438" s="1">
        <v>45555</v>
      </c>
      <c r="L1438">
        <v>20.23</v>
      </c>
      <c r="M1438" s="1">
        <v>45555</v>
      </c>
      <c r="N1438">
        <v>20.91</v>
      </c>
      <c r="O1438" s="1">
        <v>45555</v>
      </c>
      <c r="P1438">
        <v>17.04</v>
      </c>
      <c r="Q1438" s="1">
        <v>45555</v>
      </c>
      <c r="R1438">
        <v>26.91</v>
      </c>
      <c r="S1438" s="30">
        <v>45555</v>
      </c>
      <c r="T1438">
        <v>10.72</v>
      </c>
      <c r="U1438" s="1">
        <v>45559</v>
      </c>
      <c r="V1438">
        <v>13.46</v>
      </c>
    </row>
    <row r="1439" spans="1:22">
      <c r="A1439" s="1">
        <v>45558</v>
      </c>
      <c r="B1439">
        <v>28.7</v>
      </c>
      <c r="C1439" s="1">
        <v>45558</v>
      </c>
      <c r="D1439">
        <v>36.265000000000001</v>
      </c>
      <c r="E1439" s="1">
        <v>45558</v>
      </c>
      <c r="F1439">
        <v>48</v>
      </c>
      <c r="G1439" s="1">
        <v>45558</v>
      </c>
      <c r="H1439">
        <v>38.68</v>
      </c>
      <c r="I1439" s="1">
        <v>45558</v>
      </c>
      <c r="J1439">
        <v>32.82</v>
      </c>
      <c r="K1439" s="1">
        <v>45558</v>
      </c>
      <c r="L1439">
        <v>20.23</v>
      </c>
      <c r="M1439" s="1">
        <v>45558</v>
      </c>
      <c r="N1439">
        <v>20.88</v>
      </c>
      <c r="O1439" s="1">
        <v>45558</v>
      </c>
      <c r="P1439">
        <v>17.010000000000002</v>
      </c>
      <c r="Q1439" s="1">
        <v>45558</v>
      </c>
      <c r="R1439">
        <v>26.92</v>
      </c>
      <c r="S1439" s="30">
        <v>45558</v>
      </c>
      <c r="T1439">
        <v>10.72</v>
      </c>
      <c r="U1439" s="1">
        <v>45560</v>
      </c>
      <c r="V1439">
        <v>13.5</v>
      </c>
    </row>
    <row r="1440" spans="1:22">
      <c r="A1440" s="1">
        <v>45559</v>
      </c>
      <c r="B1440">
        <v>28.61</v>
      </c>
      <c r="C1440" s="1">
        <v>45559</v>
      </c>
      <c r="D1440">
        <v>36.28</v>
      </c>
      <c r="E1440" s="1">
        <v>45559</v>
      </c>
      <c r="F1440">
        <v>47.85</v>
      </c>
      <c r="G1440" s="1">
        <v>45559</v>
      </c>
      <c r="H1440">
        <v>38.700000000000003</v>
      </c>
      <c r="I1440" s="1">
        <v>45559</v>
      </c>
      <c r="J1440">
        <v>33.81</v>
      </c>
      <c r="K1440" s="1">
        <v>45559</v>
      </c>
      <c r="L1440">
        <v>20.18</v>
      </c>
      <c r="M1440" s="1">
        <v>45559</v>
      </c>
      <c r="N1440">
        <v>20.85</v>
      </c>
      <c r="O1440" s="1">
        <v>45559</v>
      </c>
      <c r="P1440">
        <v>16.920000000000002</v>
      </c>
      <c r="Q1440" s="1">
        <v>45559</v>
      </c>
      <c r="R1440">
        <v>26.85</v>
      </c>
      <c r="S1440" s="30">
        <v>45559</v>
      </c>
      <c r="T1440">
        <v>10.71</v>
      </c>
      <c r="U1440" s="1">
        <v>45561</v>
      </c>
      <c r="V1440">
        <v>13.78</v>
      </c>
    </row>
    <row r="1441" spans="1:22">
      <c r="A1441" s="1">
        <v>45560</v>
      </c>
      <c r="B1441">
        <v>28.52</v>
      </c>
      <c r="C1441" s="1">
        <v>45560</v>
      </c>
      <c r="D1441">
        <v>36.200000000000003</v>
      </c>
      <c r="E1441" s="1">
        <v>45560</v>
      </c>
      <c r="F1441">
        <v>47.91</v>
      </c>
      <c r="G1441" s="1">
        <v>45560</v>
      </c>
      <c r="H1441">
        <v>38.619999999999997</v>
      </c>
      <c r="I1441" s="1">
        <v>45560</v>
      </c>
      <c r="J1441">
        <v>33.54</v>
      </c>
      <c r="K1441" s="1">
        <v>45560</v>
      </c>
      <c r="L1441">
        <v>20.09</v>
      </c>
      <c r="M1441" s="1">
        <v>45560</v>
      </c>
      <c r="N1441">
        <v>20.715</v>
      </c>
      <c r="O1441" s="1">
        <v>45560</v>
      </c>
      <c r="P1441">
        <v>16.899999999999999</v>
      </c>
      <c r="Q1441" s="1">
        <v>45560</v>
      </c>
      <c r="R1441">
        <v>26.81</v>
      </c>
      <c r="S1441" s="30">
        <v>45560</v>
      </c>
      <c r="T1441">
        <v>10.68</v>
      </c>
      <c r="U1441" s="1">
        <v>45562</v>
      </c>
      <c r="V1441" s="10">
        <v>13.85</v>
      </c>
    </row>
    <row r="1442" spans="1:22">
      <c r="A1442" s="1">
        <v>45561</v>
      </c>
      <c r="B1442">
        <v>28.49</v>
      </c>
      <c r="C1442" s="1">
        <v>45561</v>
      </c>
      <c r="D1442">
        <v>36.4</v>
      </c>
      <c r="E1442" s="1">
        <v>45561</v>
      </c>
      <c r="F1442">
        <v>48.05</v>
      </c>
      <c r="G1442" s="1">
        <v>45561</v>
      </c>
      <c r="H1442">
        <v>39.450000000000003</v>
      </c>
      <c r="I1442" s="1">
        <v>45561</v>
      </c>
      <c r="J1442">
        <v>34.729999999999997</v>
      </c>
      <c r="K1442" s="1">
        <v>45561</v>
      </c>
      <c r="L1442">
        <v>20.13</v>
      </c>
      <c r="M1442" s="1">
        <v>45561</v>
      </c>
      <c r="N1442">
        <v>20.71</v>
      </c>
      <c r="O1442" s="1">
        <v>45561</v>
      </c>
      <c r="P1442">
        <v>16.809999999999999</v>
      </c>
      <c r="Q1442" s="1">
        <v>45561</v>
      </c>
      <c r="R1442">
        <v>26.81</v>
      </c>
      <c r="S1442" s="30">
        <v>45561</v>
      </c>
      <c r="T1442">
        <v>10.68</v>
      </c>
      <c r="U1442" s="1">
        <v>45565</v>
      </c>
      <c r="V1442" s="10">
        <v>13.73</v>
      </c>
    </row>
    <row r="1443" spans="1:22">
      <c r="A1443" s="11">
        <v>45562</v>
      </c>
      <c r="B1443" s="10">
        <v>28.635000000000002</v>
      </c>
      <c r="C1443" s="11">
        <v>45562</v>
      </c>
      <c r="D1443" s="10">
        <v>36.33</v>
      </c>
      <c r="E1443" s="11">
        <v>45562</v>
      </c>
      <c r="F1443" s="10">
        <v>48.16</v>
      </c>
      <c r="G1443" s="11">
        <v>45562</v>
      </c>
      <c r="H1443" s="10">
        <v>39.35</v>
      </c>
      <c r="I1443" s="11">
        <v>45562</v>
      </c>
      <c r="J1443" s="10">
        <v>34.79</v>
      </c>
      <c r="K1443" s="11">
        <v>45562</v>
      </c>
      <c r="L1443" s="10">
        <v>20.22</v>
      </c>
      <c r="M1443" s="11">
        <v>45562</v>
      </c>
      <c r="N1443" s="10">
        <v>20.79</v>
      </c>
      <c r="O1443" s="11">
        <v>45562</v>
      </c>
      <c r="P1443" s="10">
        <v>16.899999999999999</v>
      </c>
      <c r="Q1443" s="11">
        <v>45562</v>
      </c>
      <c r="R1443" s="10">
        <v>26.88</v>
      </c>
      <c r="S1443" s="11">
        <v>45562</v>
      </c>
      <c r="T1443" s="10">
        <v>10.73</v>
      </c>
      <c r="U1443" s="1">
        <v>45566</v>
      </c>
      <c r="V1443" s="10">
        <v>13.69</v>
      </c>
    </row>
    <row r="1444" spans="1:22">
      <c r="A1444" s="11">
        <v>45565</v>
      </c>
      <c r="B1444" s="10">
        <v>28.63</v>
      </c>
      <c r="C1444" s="11">
        <v>45565</v>
      </c>
      <c r="D1444" s="10">
        <v>36.409999999999997</v>
      </c>
      <c r="E1444" s="11">
        <v>45565</v>
      </c>
      <c r="F1444" s="10">
        <v>48.37</v>
      </c>
      <c r="G1444" s="11">
        <v>45565</v>
      </c>
      <c r="H1444" s="10">
        <v>39.11</v>
      </c>
      <c r="I1444" s="11">
        <v>45565</v>
      </c>
      <c r="J1444" s="10">
        <v>34.200000000000003</v>
      </c>
      <c r="K1444" s="11">
        <v>45565</v>
      </c>
      <c r="L1444" s="10">
        <v>20.23</v>
      </c>
      <c r="M1444" s="11">
        <v>45565</v>
      </c>
      <c r="N1444" s="10">
        <v>20.745000000000001</v>
      </c>
      <c r="O1444" s="11">
        <v>45565</v>
      </c>
      <c r="P1444" s="10">
        <v>16.87</v>
      </c>
      <c r="Q1444" s="11">
        <v>45565</v>
      </c>
      <c r="R1444" s="10">
        <v>26.84</v>
      </c>
      <c r="S1444" s="11">
        <v>45565</v>
      </c>
      <c r="T1444" s="10">
        <v>10.72</v>
      </c>
      <c r="U1444" s="1">
        <v>45567</v>
      </c>
      <c r="V1444" s="10">
        <v>13.85</v>
      </c>
    </row>
    <row r="1445" spans="1:22">
      <c r="A1445" s="11">
        <v>45566</v>
      </c>
      <c r="B1445" s="10">
        <v>28.69</v>
      </c>
      <c r="C1445" s="11">
        <v>45566</v>
      </c>
      <c r="D1445" s="10">
        <v>36.42</v>
      </c>
      <c r="E1445" s="11">
        <v>45566</v>
      </c>
      <c r="F1445" s="10">
        <v>47.81</v>
      </c>
      <c r="G1445" s="11">
        <v>45566</v>
      </c>
      <c r="H1445" s="10">
        <v>38.85</v>
      </c>
      <c r="I1445" s="11">
        <v>45566</v>
      </c>
      <c r="J1445" s="10">
        <v>34.39</v>
      </c>
      <c r="K1445" s="11">
        <v>45566</v>
      </c>
      <c r="L1445" s="10">
        <v>20.22</v>
      </c>
      <c r="M1445" s="11">
        <v>45566</v>
      </c>
      <c r="N1445" s="10">
        <v>20.85</v>
      </c>
      <c r="O1445" s="11">
        <v>45566</v>
      </c>
      <c r="P1445" s="10">
        <v>16.82</v>
      </c>
      <c r="Q1445" s="11">
        <v>45566</v>
      </c>
      <c r="R1445" s="10">
        <v>26.87</v>
      </c>
      <c r="S1445" s="11">
        <v>45566</v>
      </c>
      <c r="T1445" s="10">
        <v>10.72</v>
      </c>
      <c r="U1445" s="1">
        <v>45568</v>
      </c>
      <c r="V1445" s="10">
        <v>13.8</v>
      </c>
    </row>
    <row r="1446" spans="1:22">
      <c r="A1446" s="11">
        <v>45567</v>
      </c>
      <c r="B1446" s="10">
        <v>28.51</v>
      </c>
      <c r="C1446" s="11">
        <v>45567</v>
      </c>
      <c r="D1446" s="10">
        <v>36.409999999999997</v>
      </c>
      <c r="E1446" s="11">
        <v>45567</v>
      </c>
      <c r="F1446" s="10">
        <v>47.84</v>
      </c>
      <c r="G1446" s="11">
        <v>45567</v>
      </c>
      <c r="H1446" s="10">
        <v>38.770000000000003</v>
      </c>
      <c r="I1446" s="11">
        <v>45567</v>
      </c>
      <c r="J1446" s="10">
        <v>35.07</v>
      </c>
      <c r="K1446" s="11">
        <v>45567</v>
      </c>
      <c r="L1446" s="10">
        <v>20.14</v>
      </c>
      <c r="M1446" s="11">
        <v>45567</v>
      </c>
      <c r="N1446" s="10">
        <v>20.8</v>
      </c>
      <c r="O1446" s="11">
        <v>45567</v>
      </c>
      <c r="P1446" s="10">
        <v>16.95</v>
      </c>
      <c r="Q1446" s="11">
        <v>45567</v>
      </c>
      <c r="R1446" s="10">
        <v>26.84</v>
      </c>
      <c r="S1446" s="11">
        <v>45567</v>
      </c>
      <c r="T1446" s="10">
        <v>10.67</v>
      </c>
      <c r="U1446" s="1">
        <v>45569</v>
      </c>
      <c r="V1446" s="10">
        <v>13.97</v>
      </c>
    </row>
    <row r="1447" spans="1:22">
      <c r="A1447" s="11">
        <v>45568</v>
      </c>
      <c r="B1447" s="10">
        <v>28.38</v>
      </c>
      <c r="C1447" s="11">
        <v>45568</v>
      </c>
      <c r="D1447" s="10">
        <v>36.31</v>
      </c>
      <c r="E1447" s="11">
        <v>45568</v>
      </c>
      <c r="F1447" s="10">
        <v>47.98</v>
      </c>
      <c r="G1447" s="11">
        <v>45568</v>
      </c>
      <c r="H1447" s="10">
        <v>38.56</v>
      </c>
      <c r="I1447" s="11">
        <v>45568</v>
      </c>
      <c r="J1447" s="10">
        <v>34.840000000000003</v>
      </c>
      <c r="K1447" s="11">
        <v>45568</v>
      </c>
      <c r="L1447" s="10">
        <v>20.079999999999998</v>
      </c>
      <c r="M1447" s="11">
        <v>45568</v>
      </c>
      <c r="N1447" s="10">
        <v>20.67</v>
      </c>
      <c r="O1447" s="11">
        <v>45568</v>
      </c>
      <c r="P1447" s="10">
        <v>16.920000000000002</v>
      </c>
      <c r="Q1447" s="11">
        <v>45568</v>
      </c>
      <c r="R1447" s="10">
        <v>26.78</v>
      </c>
      <c r="S1447" s="11">
        <v>45568</v>
      </c>
      <c r="T1447" s="10">
        <v>10.62</v>
      </c>
      <c r="U1447" s="1">
        <v>45572</v>
      </c>
      <c r="V1447" s="10">
        <v>14</v>
      </c>
    </row>
    <row r="1448" spans="1:22">
      <c r="A1448" s="1">
        <v>45569</v>
      </c>
      <c r="B1448">
        <v>28.19</v>
      </c>
      <c r="C1448" s="1">
        <v>45569</v>
      </c>
      <c r="D1448">
        <v>36.6</v>
      </c>
      <c r="E1448" s="1">
        <v>45569</v>
      </c>
      <c r="F1448">
        <v>48.46</v>
      </c>
      <c r="G1448" s="1">
        <v>45569</v>
      </c>
      <c r="H1448">
        <v>38.86</v>
      </c>
      <c r="I1448" s="1">
        <v>45569</v>
      </c>
      <c r="J1448">
        <v>35.22</v>
      </c>
      <c r="K1448" s="1">
        <v>45569</v>
      </c>
      <c r="L1448">
        <v>19.98</v>
      </c>
      <c r="M1448" s="1">
        <v>45569</v>
      </c>
      <c r="N1448">
        <v>20.55</v>
      </c>
      <c r="O1448" s="1">
        <v>45569</v>
      </c>
      <c r="P1448">
        <v>16.87</v>
      </c>
      <c r="Q1448" s="1">
        <v>45569</v>
      </c>
      <c r="R1448">
        <v>26.65</v>
      </c>
      <c r="S1448" s="30">
        <v>45569</v>
      </c>
      <c r="T1448">
        <v>10.55</v>
      </c>
      <c r="U1448" s="1">
        <v>45573</v>
      </c>
      <c r="V1448">
        <v>13.9</v>
      </c>
    </row>
    <row r="1449" spans="1:22">
      <c r="A1449" s="1">
        <v>45572</v>
      </c>
      <c r="B1449">
        <v>28.11</v>
      </c>
      <c r="C1449" s="1">
        <v>45572</v>
      </c>
      <c r="D1449">
        <v>36.54</v>
      </c>
      <c r="E1449" s="1">
        <v>45572</v>
      </c>
      <c r="F1449">
        <v>48.19</v>
      </c>
      <c r="G1449" s="1">
        <v>45572</v>
      </c>
      <c r="H1449">
        <v>38.770000000000003</v>
      </c>
      <c r="I1449" s="1">
        <v>45572</v>
      </c>
      <c r="J1449">
        <v>35.64</v>
      </c>
      <c r="K1449" s="1">
        <v>45572</v>
      </c>
      <c r="L1449">
        <v>19.95</v>
      </c>
      <c r="M1449" s="1">
        <v>45572</v>
      </c>
      <c r="N1449">
        <v>20.440000000000001</v>
      </c>
      <c r="O1449" s="1">
        <v>45572</v>
      </c>
      <c r="P1449">
        <v>16.829999999999998</v>
      </c>
      <c r="Q1449" s="1">
        <v>45572</v>
      </c>
      <c r="R1449">
        <v>26.65</v>
      </c>
      <c r="S1449" s="30">
        <v>45572</v>
      </c>
      <c r="T1449">
        <v>10.53</v>
      </c>
      <c r="U1449" s="1">
        <v>45574</v>
      </c>
      <c r="V1449">
        <v>13.89</v>
      </c>
    </row>
    <row r="1450" spans="1:22">
      <c r="A1450" s="1">
        <v>45573</v>
      </c>
      <c r="B1450">
        <v>28.17</v>
      </c>
      <c r="C1450" s="1">
        <v>45573</v>
      </c>
      <c r="D1450">
        <v>36.5167</v>
      </c>
      <c r="E1450" s="1">
        <v>45573</v>
      </c>
      <c r="F1450">
        <v>48.74</v>
      </c>
      <c r="G1450" s="1">
        <v>45573</v>
      </c>
      <c r="H1450">
        <v>38.75</v>
      </c>
      <c r="I1450" s="1">
        <v>45573</v>
      </c>
      <c r="J1450">
        <v>34.81</v>
      </c>
      <c r="K1450" s="1">
        <v>45573</v>
      </c>
      <c r="L1450">
        <v>19.95</v>
      </c>
      <c r="M1450" s="1">
        <v>45573</v>
      </c>
      <c r="N1450">
        <v>20.48</v>
      </c>
      <c r="O1450" s="1">
        <v>45573</v>
      </c>
      <c r="P1450">
        <v>16.850000000000001</v>
      </c>
      <c r="Q1450" s="1">
        <v>45573</v>
      </c>
      <c r="R1450">
        <v>26.66</v>
      </c>
      <c r="S1450" s="30">
        <v>45573</v>
      </c>
      <c r="T1450">
        <v>10.54</v>
      </c>
      <c r="U1450" s="1">
        <v>45575</v>
      </c>
      <c r="V1450">
        <v>13.92</v>
      </c>
    </row>
    <row r="1451" spans="1:22">
      <c r="A1451" s="1">
        <v>45574</v>
      </c>
      <c r="B1451">
        <v>28.16</v>
      </c>
      <c r="C1451" s="1">
        <v>45574</v>
      </c>
      <c r="D1451">
        <v>36.729999999999997</v>
      </c>
      <c r="E1451" s="1">
        <v>45574</v>
      </c>
      <c r="F1451">
        <v>49.33</v>
      </c>
      <c r="G1451" s="1">
        <v>45574</v>
      </c>
      <c r="H1451">
        <v>38.97</v>
      </c>
      <c r="I1451" s="1">
        <v>45574</v>
      </c>
      <c r="J1451">
        <v>34.76</v>
      </c>
      <c r="K1451" s="1">
        <v>45574</v>
      </c>
      <c r="L1451">
        <v>19.97</v>
      </c>
      <c r="M1451" s="1">
        <v>45574</v>
      </c>
      <c r="N1451">
        <v>20.43</v>
      </c>
      <c r="O1451" s="1">
        <v>45574</v>
      </c>
      <c r="P1451">
        <v>16.78</v>
      </c>
      <c r="Q1451" s="1">
        <v>45574</v>
      </c>
      <c r="R1451">
        <v>26.66</v>
      </c>
      <c r="S1451" s="30">
        <v>45574</v>
      </c>
      <c r="T1451">
        <v>10.53</v>
      </c>
      <c r="U1451" s="1">
        <v>45576</v>
      </c>
      <c r="V1451">
        <v>14.05</v>
      </c>
    </row>
    <row r="1452" spans="1:22">
      <c r="A1452" s="1">
        <v>45575</v>
      </c>
      <c r="B1452">
        <v>28.21</v>
      </c>
      <c r="C1452" s="1">
        <v>45575</v>
      </c>
      <c r="D1452">
        <v>36.862099999999998</v>
      </c>
      <c r="E1452" s="1">
        <v>45575</v>
      </c>
      <c r="F1452">
        <v>49.34</v>
      </c>
      <c r="G1452" s="1">
        <v>45575</v>
      </c>
      <c r="H1452">
        <v>39</v>
      </c>
      <c r="I1452" s="1">
        <v>45575</v>
      </c>
      <c r="J1452">
        <v>34.93</v>
      </c>
      <c r="K1452" s="1">
        <v>45575</v>
      </c>
      <c r="L1452">
        <v>19.989999999999998</v>
      </c>
      <c r="M1452" s="1">
        <v>45575</v>
      </c>
      <c r="N1452">
        <v>20.399999999999999</v>
      </c>
      <c r="O1452" s="1">
        <v>45575</v>
      </c>
      <c r="P1452">
        <v>16.850000000000001</v>
      </c>
      <c r="Q1452" s="1">
        <v>45575</v>
      </c>
      <c r="R1452">
        <v>26.73</v>
      </c>
      <c r="S1452" s="30">
        <v>45575</v>
      </c>
      <c r="T1452">
        <v>10.55</v>
      </c>
      <c r="U1452" s="1">
        <v>45580</v>
      </c>
      <c r="V1452">
        <v>13.8</v>
      </c>
    </row>
    <row r="1453" spans="1:22">
      <c r="A1453" s="1">
        <v>45576</v>
      </c>
      <c r="B1453">
        <v>28.25</v>
      </c>
      <c r="C1453" s="1">
        <v>45576</v>
      </c>
      <c r="D1453">
        <v>37.1</v>
      </c>
      <c r="E1453" s="1">
        <v>45576</v>
      </c>
      <c r="F1453">
        <v>49.71</v>
      </c>
      <c r="G1453" s="1">
        <v>45576</v>
      </c>
      <c r="H1453">
        <v>39.24</v>
      </c>
      <c r="I1453" s="1">
        <v>45576</v>
      </c>
      <c r="J1453">
        <v>35.24</v>
      </c>
      <c r="K1453" s="1">
        <v>45576</v>
      </c>
      <c r="L1453">
        <v>20.05</v>
      </c>
      <c r="M1453" s="1">
        <v>45576</v>
      </c>
      <c r="N1453">
        <v>20.41</v>
      </c>
      <c r="O1453" s="1">
        <v>45576</v>
      </c>
      <c r="P1453">
        <v>16.88</v>
      </c>
      <c r="Q1453" s="1">
        <v>45576</v>
      </c>
      <c r="R1453">
        <v>26.76</v>
      </c>
      <c r="S1453" s="30">
        <v>45576</v>
      </c>
      <c r="T1453">
        <v>10.56</v>
      </c>
      <c r="U1453" s="1">
        <v>45581</v>
      </c>
      <c r="V1453">
        <v>13.86</v>
      </c>
    </row>
    <row r="1454" spans="1:22">
      <c r="A1454" s="1">
        <v>45580</v>
      </c>
      <c r="B1454">
        <v>28.37</v>
      </c>
      <c r="C1454" s="1">
        <v>45580</v>
      </c>
      <c r="D1454">
        <v>37.049999999999997</v>
      </c>
      <c r="E1454" s="1">
        <v>45580</v>
      </c>
      <c r="F1454">
        <v>49.83</v>
      </c>
      <c r="G1454" s="1">
        <v>45580</v>
      </c>
      <c r="H1454">
        <v>38.79</v>
      </c>
      <c r="I1454" s="1">
        <v>45580</v>
      </c>
      <c r="J1454">
        <v>34.39</v>
      </c>
      <c r="K1454" s="1">
        <v>45580</v>
      </c>
      <c r="L1454">
        <v>20.13</v>
      </c>
      <c r="M1454" s="1">
        <v>45580</v>
      </c>
      <c r="N1454">
        <v>20.52</v>
      </c>
      <c r="O1454" s="1">
        <v>45580</v>
      </c>
      <c r="P1454">
        <v>16.809999999999999</v>
      </c>
      <c r="Q1454" s="1">
        <v>45580</v>
      </c>
      <c r="R1454">
        <v>26.81</v>
      </c>
      <c r="S1454" s="30">
        <v>45580</v>
      </c>
      <c r="T1454">
        <v>10.63</v>
      </c>
      <c r="U1454" s="1">
        <v>45582</v>
      </c>
      <c r="V1454">
        <v>13.78</v>
      </c>
    </row>
    <row r="1455" spans="1:22">
      <c r="A1455" s="1">
        <v>45581</v>
      </c>
      <c r="B1455">
        <v>28.46</v>
      </c>
      <c r="C1455" s="1">
        <v>45581</v>
      </c>
      <c r="D1455">
        <v>37.24</v>
      </c>
      <c r="E1455" s="1">
        <v>45581</v>
      </c>
      <c r="F1455">
        <v>49.9</v>
      </c>
      <c r="G1455" s="1">
        <v>45581</v>
      </c>
      <c r="H1455">
        <v>38.79</v>
      </c>
      <c r="I1455" s="1">
        <v>45581</v>
      </c>
      <c r="J1455">
        <v>34.51</v>
      </c>
      <c r="K1455" s="1">
        <v>45581</v>
      </c>
      <c r="L1455">
        <v>20.170000000000002</v>
      </c>
      <c r="M1455" s="1">
        <v>45581</v>
      </c>
      <c r="N1455">
        <v>20.57</v>
      </c>
      <c r="O1455" s="1">
        <v>45581</v>
      </c>
      <c r="P1455">
        <v>16.920000000000002</v>
      </c>
      <c r="Q1455" s="1">
        <v>45581</v>
      </c>
      <c r="R1455">
        <v>26.84</v>
      </c>
      <c r="S1455" s="30">
        <v>45581</v>
      </c>
      <c r="T1455">
        <v>10.66</v>
      </c>
      <c r="U1455" s="1">
        <v>45583</v>
      </c>
      <c r="V1455">
        <v>14.05</v>
      </c>
    </row>
    <row r="1456" spans="1:22">
      <c r="A1456" s="1">
        <v>45582</v>
      </c>
      <c r="B1456">
        <v>28.36</v>
      </c>
      <c r="C1456" s="1">
        <v>45582</v>
      </c>
      <c r="D1456">
        <v>37.479999999999997</v>
      </c>
      <c r="E1456" s="1">
        <v>45582</v>
      </c>
      <c r="F1456">
        <v>50.1</v>
      </c>
      <c r="G1456" s="1">
        <v>45582</v>
      </c>
      <c r="H1456">
        <v>38.950000000000003</v>
      </c>
      <c r="I1456" s="1">
        <v>45582</v>
      </c>
      <c r="J1456">
        <v>34.61</v>
      </c>
      <c r="K1456" s="1">
        <v>45582</v>
      </c>
      <c r="L1456">
        <v>20.11</v>
      </c>
      <c r="M1456" s="1">
        <v>45582</v>
      </c>
      <c r="N1456">
        <v>20.414999999999999</v>
      </c>
      <c r="O1456" s="1">
        <v>45582</v>
      </c>
      <c r="P1456">
        <v>16.89</v>
      </c>
      <c r="Q1456" s="1">
        <v>45582</v>
      </c>
      <c r="R1456">
        <v>26.8</v>
      </c>
      <c r="S1456" s="30">
        <v>45582</v>
      </c>
      <c r="T1456">
        <v>10.62</v>
      </c>
      <c r="U1456" s="1">
        <v>45586</v>
      </c>
      <c r="V1456">
        <v>13.95</v>
      </c>
    </row>
    <row r="1457" spans="1:22">
      <c r="A1457" s="1">
        <v>45583</v>
      </c>
      <c r="B1457">
        <v>28.39</v>
      </c>
      <c r="C1457" s="1">
        <v>45583</v>
      </c>
      <c r="D1457">
        <v>37.64</v>
      </c>
      <c r="E1457" s="1">
        <v>45583</v>
      </c>
      <c r="F1457">
        <v>50.3</v>
      </c>
      <c r="G1457" s="1">
        <v>45583</v>
      </c>
      <c r="H1457">
        <v>39.21</v>
      </c>
      <c r="I1457" s="1">
        <v>45583</v>
      </c>
      <c r="J1457">
        <v>35.01</v>
      </c>
      <c r="K1457" s="1">
        <v>45583</v>
      </c>
      <c r="L1457">
        <v>20.12</v>
      </c>
      <c r="M1457" s="1">
        <v>45583</v>
      </c>
      <c r="N1457">
        <v>20.39</v>
      </c>
      <c r="O1457" s="1">
        <v>45583</v>
      </c>
      <c r="P1457">
        <v>16.899999999999999</v>
      </c>
      <c r="Q1457" s="1">
        <v>45583</v>
      </c>
      <c r="R1457">
        <v>26.84</v>
      </c>
      <c r="S1457" s="30">
        <v>45583</v>
      </c>
      <c r="T1457">
        <v>10.64</v>
      </c>
      <c r="U1457" s="1">
        <v>45587</v>
      </c>
      <c r="V1457">
        <v>13.88</v>
      </c>
    </row>
    <row r="1458" spans="1:22">
      <c r="A1458" s="1">
        <v>45586</v>
      </c>
      <c r="B1458">
        <v>28.2</v>
      </c>
      <c r="C1458" s="1">
        <v>45586</v>
      </c>
      <c r="D1458">
        <v>37.479999999999997</v>
      </c>
      <c r="E1458" s="1">
        <v>45586</v>
      </c>
      <c r="F1458">
        <v>50.33</v>
      </c>
      <c r="G1458" s="1">
        <v>45586</v>
      </c>
      <c r="H1458">
        <v>38.81</v>
      </c>
      <c r="I1458" s="1">
        <v>45586</v>
      </c>
      <c r="J1458">
        <v>34.840000000000003</v>
      </c>
      <c r="K1458" s="1">
        <v>45586</v>
      </c>
      <c r="L1458">
        <v>20.04</v>
      </c>
      <c r="M1458" s="1">
        <v>45586</v>
      </c>
      <c r="N1458">
        <v>20.18</v>
      </c>
      <c r="O1458" s="1">
        <v>45586</v>
      </c>
      <c r="P1458">
        <v>16.809999999999999</v>
      </c>
      <c r="Q1458" s="1">
        <v>45586</v>
      </c>
      <c r="R1458">
        <v>26.79</v>
      </c>
      <c r="S1458" s="30">
        <v>45586</v>
      </c>
      <c r="T1458">
        <v>10.57</v>
      </c>
      <c r="U1458" s="1">
        <v>45588</v>
      </c>
      <c r="V1458">
        <v>13.78</v>
      </c>
    </row>
    <row r="1459" spans="1:22">
      <c r="A1459" s="1">
        <v>45587</v>
      </c>
      <c r="B1459">
        <v>28.24</v>
      </c>
      <c r="C1459" s="1">
        <v>45587</v>
      </c>
      <c r="D1459">
        <v>37.4544</v>
      </c>
      <c r="E1459" s="1">
        <v>45587</v>
      </c>
      <c r="F1459">
        <v>50.26</v>
      </c>
      <c r="G1459" s="1">
        <v>45587</v>
      </c>
      <c r="H1459">
        <v>38.56</v>
      </c>
      <c r="I1459" s="1">
        <v>45587</v>
      </c>
      <c r="J1459">
        <v>34.74</v>
      </c>
      <c r="K1459" s="1">
        <v>45587</v>
      </c>
      <c r="L1459">
        <v>20.05</v>
      </c>
      <c r="M1459" s="1">
        <v>45587</v>
      </c>
      <c r="N1459">
        <v>20.18</v>
      </c>
      <c r="O1459" s="1">
        <v>45587</v>
      </c>
      <c r="P1459">
        <v>16.82</v>
      </c>
      <c r="Q1459" s="1">
        <v>45587</v>
      </c>
      <c r="R1459">
        <v>26.8</v>
      </c>
      <c r="S1459" s="30">
        <v>45587</v>
      </c>
      <c r="T1459">
        <v>10.58</v>
      </c>
      <c r="U1459" s="1">
        <v>45589</v>
      </c>
      <c r="V1459">
        <v>13.79</v>
      </c>
    </row>
    <row r="1460" spans="1:22">
      <c r="A1460" s="1">
        <v>45588</v>
      </c>
      <c r="B1460">
        <v>28.18</v>
      </c>
      <c r="C1460" s="1">
        <v>45588</v>
      </c>
      <c r="D1460">
        <v>37.279200000000003</v>
      </c>
      <c r="E1460" s="1">
        <v>45588</v>
      </c>
      <c r="F1460">
        <v>49.83</v>
      </c>
      <c r="G1460" s="1">
        <v>45588</v>
      </c>
      <c r="H1460">
        <v>38.21</v>
      </c>
      <c r="I1460" s="1">
        <v>45588</v>
      </c>
      <c r="J1460">
        <v>34.57</v>
      </c>
      <c r="K1460" s="1">
        <v>45588</v>
      </c>
      <c r="L1460">
        <v>20.02</v>
      </c>
      <c r="M1460" s="1">
        <v>45588</v>
      </c>
      <c r="N1460">
        <v>20.114999999999998</v>
      </c>
      <c r="O1460" s="1">
        <v>45588</v>
      </c>
      <c r="P1460">
        <v>16.78</v>
      </c>
      <c r="Q1460" s="1">
        <v>45588</v>
      </c>
      <c r="R1460">
        <v>26.78</v>
      </c>
      <c r="S1460" s="30">
        <v>45588</v>
      </c>
      <c r="T1460">
        <v>10.55</v>
      </c>
      <c r="U1460" s="1">
        <v>45590</v>
      </c>
      <c r="V1460">
        <v>13.83</v>
      </c>
    </row>
    <row r="1461" spans="1:22">
      <c r="A1461" s="1">
        <v>45589</v>
      </c>
      <c r="B1461">
        <v>28.23</v>
      </c>
      <c r="C1461" s="1">
        <v>45589</v>
      </c>
      <c r="D1461">
        <v>37.229999999999997</v>
      </c>
      <c r="E1461" s="1">
        <v>45589</v>
      </c>
      <c r="F1461">
        <v>50</v>
      </c>
      <c r="G1461" s="1">
        <v>45589</v>
      </c>
      <c r="H1461">
        <v>38.409999999999997</v>
      </c>
      <c r="I1461" s="1">
        <v>45589</v>
      </c>
      <c r="J1461">
        <v>34.54</v>
      </c>
      <c r="K1461" s="1">
        <v>45589</v>
      </c>
      <c r="L1461">
        <v>20.02</v>
      </c>
      <c r="M1461" s="1">
        <v>45589</v>
      </c>
      <c r="N1461">
        <v>20.16</v>
      </c>
      <c r="O1461" s="1">
        <v>45589</v>
      </c>
      <c r="P1461">
        <v>16.75</v>
      </c>
      <c r="Q1461" s="1">
        <v>45589</v>
      </c>
      <c r="R1461">
        <v>26.76</v>
      </c>
      <c r="S1461" s="30">
        <v>45589</v>
      </c>
      <c r="T1461">
        <v>10.57</v>
      </c>
      <c r="U1461" s="1">
        <v>45593</v>
      </c>
      <c r="V1461">
        <v>13.85</v>
      </c>
    </row>
    <row r="1462" spans="1:22">
      <c r="A1462" s="1">
        <v>45590</v>
      </c>
      <c r="B1462">
        <v>28.21</v>
      </c>
      <c r="C1462" s="1">
        <v>45590</v>
      </c>
      <c r="D1462">
        <v>37.089799999999997</v>
      </c>
      <c r="E1462" s="1">
        <v>45590</v>
      </c>
      <c r="F1462">
        <v>50.17</v>
      </c>
      <c r="G1462" s="1">
        <v>45590</v>
      </c>
      <c r="H1462">
        <v>38.43</v>
      </c>
      <c r="I1462" s="1">
        <v>45590</v>
      </c>
      <c r="J1462">
        <v>34.61</v>
      </c>
      <c r="K1462" s="1">
        <v>45590</v>
      </c>
      <c r="L1462">
        <v>20.02</v>
      </c>
      <c r="M1462" s="1">
        <v>45590</v>
      </c>
      <c r="N1462">
        <v>20.12</v>
      </c>
      <c r="O1462" s="1">
        <v>45590</v>
      </c>
      <c r="P1462">
        <v>16.77</v>
      </c>
      <c r="Q1462" s="1">
        <v>45590</v>
      </c>
      <c r="R1462">
        <v>26.77</v>
      </c>
      <c r="S1462" s="30">
        <v>45590</v>
      </c>
      <c r="T1462">
        <v>10.56</v>
      </c>
      <c r="U1462" s="1">
        <v>45594</v>
      </c>
      <c r="V1462">
        <v>13.84</v>
      </c>
    </row>
    <row r="1463" spans="1:22">
      <c r="A1463" s="1">
        <v>45593</v>
      </c>
      <c r="B1463">
        <v>28.14</v>
      </c>
      <c r="C1463" s="1">
        <v>45593</v>
      </c>
      <c r="D1463">
        <v>37.294499999999999</v>
      </c>
      <c r="E1463" s="1">
        <v>45593</v>
      </c>
      <c r="F1463">
        <v>50.28</v>
      </c>
      <c r="G1463" s="1">
        <v>45593</v>
      </c>
      <c r="H1463">
        <v>38.71</v>
      </c>
      <c r="I1463" s="1">
        <v>45593</v>
      </c>
      <c r="J1463">
        <v>34.75</v>
      </c>
      <c r="K1463" s="1">
        <v>45593</v>
      </c>
      <c r="L1463">
        <v>19.95</v>
      </c>
      <c r="M1463" s="1">
        <v>45593</v>
      </c>
      <c r="N1463">
        <v>20.03</v>
      </c>
      <c r="O1463" s="1">
        <v>45593</v>
      </c>
      <c r="P1463">
        <v>16.68</v>
      </c>
      <c r="Q1463" s="1">
        <v>45593</v>
      </c>
      <c r="R1463">
        <v>26.69</v>
      </c>
      <c r="S1463" s="30">
        <v>45593</v>
      </c>
      <c r="T1463">
        <v>10.56</v>
      </c>
      <c r="U1463" s="1">
        <v>45595</v>
      </c>
      <c r="V1463">
        <v>13.71</v>
      </c>
    </row>
    <row r="1464" spans="1:22">
      <c r="A1464" s="1">
        <v>45594</v>
      </c>
      <c r="B1464">
        <v>28.14</v>
      </c>
      <c r="C1464" s="1">
        <v>45594</v>
      </c>
      <c r="D1464">
        <v>37.2622</v>
      </c>
      <c r="E1464" s="1">
        <v>45594</v>
      </c>
      <c r="F1464">
        <v>50.45</v>
      </c>
      <c r="G1464" s="1">
        <v>45594</v>
      </c>
      <c r="H1464">
        <v>38.630000000000003</v>
      </c>
      <c r="I1464" s="1">
        <v>45594</v>
      </c>
      <c r="J1464">
        <v>34.729999999999997</v>
      </c>
      <c r="K1464" s="1">
        <v>45594</v>
      </c>
      <c r="L1464">
        <v>19.940000000000001</v>
      </c>
      <c r="M1464" s="1">
        <v>45594</v>
      </c>
      <c r="N1464">
        <v>20.05</v>
      </c>
      <c r="O1464" s="1">
        <v>45594</v>
      </c>
      <c r="P1464">
        <v>16.760000000000002</v>
      </c>
      <c r="Q1464" s="1">
        <v>45594</v>
      </c>
      <c r="R1464">
        <v>26.71</v>
      </c>
      <c r="S1464" s="30">
        <v>45594</v>
      </c>
      <c r="T1464">
        <v>10.57</v>
      </c>
      <c r="U1464" s="1">
        <v>45596</v>
      </c>
      <c r="V1464">
        <v>13.58</v>
      </c>
    </row>
    <row r="1465" spans="1:22">
      <c r="A1465" s="1">
        <v>45595</v>
      </c>
      <c r="B1465">
        <v>28.17</v>
      </c>
      <c r="C1465" s="1">
        <v>45595</v>
      </c>
      <c r="D1465">
        <v>37.177999999999997</v>
      </c>
      <c r="E1465" s="1">
        <v>45595</v>
      </c>
      <c r="F1465">
        <v>50.25</v>
      </c>
      <c r="G1465" s="1">
        <v>45595</v>
      </c>
      <c r="H1465">
        <v>38.369999999999997</v>
      </c>
      <c r="I1465" s="1">
        <v>45595</v>
      </c>
      <c r="J1465">
        <v>34.340000000000003</v>
      </c>
      <c r="K1465" s="1">
        <v>45595</v>
      </c>
      <c r="L1465">
        <v>19.989999999999998</v>
      </c>
      <c r="M1465" s="1">
        <v>45595</v>
      </c>
      <c r="N1465">
        <v>20.04</v>
      </c>
      <c r="O1465" s="1">
        <v>45595</v>
      </c>
      <c r="P1465">
        <v>16.72</v>
      </c>
      <c r="Q1465" s="1">
        <v>45595</v>
      </c>
      <c r="R1465">
        <v>26.7</v>
      </c>
      <c r="S1465" s="30">
        <v>45595</v>
      </c>
      <c r="T1465">
        <v>10.58</v>
      </c>
      <c r="U1465" s="1">
        <v>45597</v>
      </c>
      <c r="V1465">
        <v>13.69</v>
      </c>
    </row>
    <row r="1466" spans="1:22">
      <c r="A1466" s="1">
        <v>45596</v>
      </c>
      <c r="B1466">
        <v>28.27</v>
      </c>
      <c r="C1466" s="1">
        <v>45596</v>
      </c>
      <c r="D1466">
        <v>36.67</v>
      </c>
      <c r="E1466" s="1">
        <v>45596</v>
      </c>
      <c r="F1466">
        <v>49.32</v>
      </c>
      <c r="G1466" s="1">
        <v>45596</v>
      </c>
      <c r="H1466">
        <v>38.22</v>
      </c>
      <c r="I1466" s="1">
        <v>45596</v>
      </c>
      <c r="J1466">
        <v>34.18</v>
      </c>
      <c r="K1466" s="1">
        <v>45596</v>
      </c>
      <c r="L1466">
        <v>19.989999999999998</v>
      </c>
      <c r="M1466" s="1">
        <v>45596</v>
      </c>
      <c r="N1466">
        <v>19.989999999999998</v>
      </c>
      <c r="O1466" s="1">
        <v>45596</v>
      </c>
      <c r="P1466">
        <v>16.66</v>
      </c>
      <c r="Q1466" s="1">
        <v>45596</v>
      </c>
      <c r="R1466">
        <v>26.7</v>
      </c>
      <c r="S1466" s="30">
        <v>45596</v>
      </c>
      <c r="T1466">
        <v>10.58</v>
      </c>
      <c r="U1466" s="1">
        <v>45600</v>
      </c>
      <c r="V1466">
        <v>13.7</v>
      </c>
    </row>
    <row r="1467" spans="1:22">
      <c r="A1467" s="1">
        <v>45597</v>
      </c>
      <c r="B1467">
        <v>28.16</v>
      </c>
      <c r="C1467" s="1">
        <v>45597</v>
      </c>
      <c r="D1467">
        <v>36.770000000000003</v>
      </c>
      <c r="E1467" s="1">
        <v>45597</v>
      </c>
      <c r="F1467">
        <v>49.69</v>
      </c>
      <c r="G1467" s="1">
        <v>45597</v>
      </c>
      <c r="H1467">
        <v>38.369999999999997</v>
      </c>
      <c r="I1467" s="1">
        <v>45597</v>
      </c>
      <c r="J1467">
        <v>34.33</v>
      </c>
      <c r="K1467" s="1">
        <v>45597</v>
      </c>
      <c r="L1467">
        <v>19.989999999999998</v>
      </c>
      <c r="M1467" s="1">
        <v>45597</v>
      </c>
      <c r="N1467">
        <v>19.875</v>
      </c>
      <c r="O1467" s="1">
        <v>45597</v>
      </c>
      <c r="P1467">
        <v>16.690000000000001</v>
      </c>
      <c r="Q1467" s="1">
        <v>45597</v>
      </c>
      <c r="R1467">
        <v>26.68</v>
      </c>
      <c r="S1467" s="30">
        <v>45597</v>
      </c>
      <c r="T1467">
        <v>10.55</v>
      </c>
      <c r="U1467" s="1">
        <v>45601</v>
      </c>
      <c r="V1467">
        <v>13.82</v>
      </c>
    </row>
    <row r="1468" spans="1:22">
      <c r="A1468" s="1">
        <v>45600</v>
      </c>
      <c r="B1468">
        <v>28.24</v>
      </c>
      <c r="C1468" s="1">
        <v>45600</v>
      </c>
      <c r="D1468">
        <v>36.78</v>
      </c>
      <c r="E1468" s="1">
        <v>45600</v>
      </c>
      <c r="F1468">
        <v>49.36</v>
      </c>
      <c r="G1468" s="1">
        <v>45600</v>
      </c>
      <c r="H1468">
        <v>38.26</v>
      </c>
      <c r="I1468" s="1">
        <v>45600</v>
      </c>
      <c r="J1468">
        <v>34.340000000000003</v>
      </c>
      <c r="K1468" s="1">
        <v>45600</v>
      </c>
      <c r="L1468">
        <v>20.02</v>
      </c>
      <c r="M1468" s="1">
        <v>45600</v>
      </c>
      <c r="N1468">
        <v>20.015000000000001</v>
      </c>
      <c r="O1468" s="1">
        <v>45600</v>
      </c>
      <c r="P1468">
        <v>16.66</v>
      </c>
      <c r="Q1468" s="1">
        <v>45600</v>
      </c>
      <c r="R1468">
        <v>26.71</v>
      </c>
      <c r="S1468" s="30">
        <v>45600</v>
      </c>
      <c r="T1468">
        <v>10.58</v>
      </c>
      <c r="U1468" s="1">
        <v>45602</v>
      </c>
      <c r="V1468">
        <v>13.89</v>
      </c>
    </row>
    <row r="1469" spans="1:22">
      <c r="A1469" s="1">
        <v>45601</v>
      </c>
      <c r="B1469">
        <v>28.27</v>
      </c>
      <c r="C1469" s="1">
        <v>45601</v>
      </c>
      <c r="D1469">
        <v>37</v>
      </c>
      <c r="E1469" s="1">
        <v>45601</v>
      </c>
      <c r="F1469">
        <v>49.74</v>
      </c>
      <c r="G1469" s="1">
        <v>45601</v>
      </c>
      <c r="H1469">
        <v>38.44</v>
      </c>
      <c r="I1469" s="1">
        <v>45601</v>
      </c>
      <c r="J1469">
        <v>34.65</v>
      </c>
      <c r="K1469" s="1">
        <v>45601</v>
      </c>
      <c r="L1469">
        <v>20.02</v>
      </c>
      <c r="M1469" s="1">
        <v>45601</v>
      </c>
      <c r="N1469">
        <v>20.12</v>
      </c>
      <c r="O1469" s="1">
        <v>45601</v>
      </c>
      <c r="P1469">
        <v>16.78</v>
      </c>
      <c r="Q1469" s="1">
        <v>45601</v>
      </c>
      <c r="R1469">
        <v>26.67</v>
      </c>
      <c r="S1469" s="30">
        <v>45601</v>
      </c>
      <c r="T1469">
        <v>10.58</v>
      </c>
      <c r="U1469" s="1">
        <v>45603</v>
      </c>
      <c r="V1469">
        <v>13.86</v>
      </c>
    </row>
    <row r="1470" spans="1:22">
      <c r="A1470" s="1">
        <v>45602</v>
      </c>
      <c r="B1470">
        <v>28.18</v>
      </c>
      <c r="C1470" s="1">
        <v>45602</v>
      </c>
      <c r="D1470">
        <v>37.42</v>
      </c>
      <c r="E1470" s="1">
        <v>45602</v>
      </c>
      <c r="F1470">
        <v>51.36</v>
      </c>
      <c r="G1470" s="1">
        <v>45602</v>
      </c>
      <c r="H1470">
        <v>38.200000000000003</v>
      </c>
      <c r="I1470" s="1">
        <v>45602</v>
      </c>
      <c r="J1470">
        <v>34.51</v>
      </c>
      <c r="K1470" s="1">
        <v>45602</v>
      </c>
      <c r="L1470">
        <v>20.010000000000002</v>
      </c>
      <c r="M1470" s="1">
        <v>45602</v>
      </c>
      <c r="N1470">
        <v>19.91</v>
      </c>
      <c r="O1470" s="1">
        <v>45602</v>
      </c>
      <c r="P1470">
        <v>16.809999999999999</v>
      </c>
      <c r="Q1470" s="1">
        <v>45602</v>
      </c>
      <c r="R1470">
        <v>26.67</v>
      </c>
      <c r="S1470" s="30">
        <v>45602</v>
      </c>
      <c r="T1470">
        <v>10.55</v>
      </c>
      <c r="U1470" s="1">
        <v>45604</v>
      </c>
      <c r="V1470">
        <v>13.72</v>
      </c>
    </row>
    <row r="1471" spans="1:22">
      <c r="A1471" s="1">
        <v>45603</v>
      </c>
      <c r="B1471">
        <v>28.37</v>
      </c>
      <c r="C1471" s="1">
        <v>45603</v>
      </c>
      <c r="D1471">
        <v>37.68</v>
      </c>
      <c r="E1471" s="1">
        <v>45603</v>
      </c>
      <c r="F1471">
        <v>51.48</v>
      </c>
      <c r="G1471" s="1">
        <v>45603</v>
      </c>
      <c r="H1471">
        <v>38.56</v>
      </c>
      <c r="I1471" s="1">
        <v>45603</v>
      </c>
      <c r="J1471">
        <v>35.04</v>
      </c>
      <c r="K1471" s="1">
        <v>45603</v>
      </c>
      <c r="L1471">
        <v>20.14</v>
      </c>
      <c r="M1471" s="1">
        <v>45603</v>
      </c>
      <c r="N1471">
        <v>20.14</v>
      </c>
      <c r="O1471" s="1">
        <v>45603</v>
      </c>
      <c r="P1471">
        <v>16.850000000000001</v>
      </c>
      <c r="Q1471" s="1">
        <v>45603</v>
      </c>
      <c r="R1471">
        <v>26.72</v>
      </c>
      <c r="S1471" s="30">
        <v>45603</v>
      </c>
      <c r="T1471">
        <v>10.63</v>
      </c>
      <c r="U1471" s="1">
        <v>45607</v>
      </c>
      <c r="V1471">
        <v>13.69</v>
      </c>
    </row>
    <row r="1472" spans="1:22">
      <c r="A1472" s="1">
        <v>45604</v>
      </c>
      <c r="B1472">
        <v>28.5</v>
      </c>
      <c r="C1472" s="1">
        <v>45604</v>
      </c>
      <c r="D1472">
        <v>37.61</v>
      </c>
      <c r="E1472" s="1">
        <v>45604</v>
      </c>
      <c r="F1472">
        <v>51.86</v>
      </c>
      <c r="G1472" s="1">
        <v>45604</v>
      </c>
      <c r="H1472">
        <v>38.200000000000003</v>
      </c>
      <c r="I1472" s="1">
        <v>45604</v>
      </c>
      <c r="J1472">
        <v>34.299999999999997</v>
      </c>
      <c r="K1472" s="1">
        <v>45604</v>
      </c>
      <c r="L1472">
        <v>20.190000000000001</v>
      </c>
      <c r="M1472" s="1">
        <v>45604</v>
      </c>
      <c r="N1472">
        <v>20.22</v>
      </c>
      <c r="O1472" s="1">
        <v>45604</v>
      </c>
      <c r="P1472">
        <v>16.899999999999999</v>
      </c>
      <c r="Q1472" s="1">
        <v>45604</v>
      </c>
      <c r="R1472">
        <v>23.73</v>
      </c>
      <c r="S1472" s="30">
        <v>45604</v>
      </c>
      <c r="T1472">
        <v>10.66</v>
      </c>
      <c r="U1472" s="1">
        <v>45608</v>
      </c>
      <c r="V1472">
        <v>13.44</v>
      </c>
    </row>
    <row r="1473" spans="1:22">
      <c r="A1473" s="1">
        <v>45607</v>
      </c>
      <c r="B1473">
        <v>28.47</v>
      </c>
      <c r="C1473" s="1">
        <v>45607</v>
      </c>
      <c r="D1473">
        <v>37.69</v>
      </c>
      <c r="E1473" s="1">
        <v>45607</v>
      </c>
      <c r="F1473">
        <v>51.94</v>
      </c>
      <c r="G1473" s="1">
        <v>45607</v>
      </c>
      <c r="H1473">
        <v>38.229999999999997</v>
      </c>
      <c r="I1473" s="1">
        <v>45607</v>
      </c>
      <c r="J1473">
        <v>34.06</v>
      </c>
      <c r="K1473" s="1">
        <v>45607</v>
      </c>
      <c r="L1473">
        <v>20.18</v>
      </c>
      <c r="M1473" s="1">
        <v>45607</v>
      </c>
      <c r="N1473">
        <v>20.18</v>
      </c>
      <c r="O1473" s="1">
        <v>45607</v>
      </c>
      <c r="P1473">
        <v>16.91</v>
      </c>
      <c r="Q1473" s="1">
        <v>45607</v>
      </c>
      <c r="R1473">
        <v>26.72</v>
      </c>
      <c r="S1473" s="30">
        <v>45607</v>
      </c>
      <c r="T1473">
        <v>10.66</v>
      </c>
      <c r="U1473" s="1">
        <v>45609</v>
      </c>
      <c r="V1473">
        <v>13.39</v>
      </c>
    </row>
    <row r="1474" spans="1:22">
      <c r="A1474" s="1">
        <v>45608</v>
      </c>
      <c r="B1474">
        <v>28.32</v>
      </c>
      <c r="C1474" s="1">
        <v>45608</v>
      </c>
      <c r="D1474">
        <v>37.991399999999999</v>
      </c>
      <c r="E1474" s="1">
        <v>45608</v>
      </c>
      <c r="F1474">
        <v>51.89</v>
      </c>
      <c r="G1474" s="1">
        <v>45608</v>
      </c>
      <c r="H1474">
        <v>37.58</v>
      </c>
      <c r="I1474" s="1">
        <v>45608</v>
      </c>
      <c r="J1474">
        <v>33.46</v>
      </c>
      <c r="K1474" s="1">
        <v>45608</v>
      </c>
      <c r="L1474">
        <v>20.11</v>
      </c>
      <c r="M1474" s="1">
        <v>45608</v>
      </c>
      <c r="N1474">
        <v>19.989999999999998</v>
      </c>
      <c r="O1474" s="1">
        <v>45608</v>
      </c>
      <c r="P1474">
        <v>16.809999999999999</v>
      </c>
      <c r="Q1474" s="1">
        <v>45608</v>
      </c>
      <c r="R1474">
        <v>26.66</v>
      </c>
      <c r="S1474" s="30">
        <v>45608</v>
      </c>
      <c r="T1474">
        <v>10.61</v>
      </c>
      <c r="U1474" s="1">
        <v>45610</v>
      </c>
      <c r="V1474">
        <v>13.35</v>
      </c>
    </row>
    <row r="1475" spans="1:22">
      <c r="A1475" s="1">
        <v>45609</v>
      </c>
      <c r="B1475">
        <v>28.23</v>
      </c>
      <c r="C1475" s="1">
        <v>45609</v>
      </c>
      <c r="D1475">
        <v>38.130000000000003</v>
      </c>
      <c r="E1475" s="1">
        <v>45609</v>
      </c>
      <c r="F1475">
        <v>52.11</v>
      </c>
      <c r="G1475" s="1">
        <v>45609</v>
      </c>
      <c r="H1475">
        <v>37.53</v>
      </c>
      <c r="I1475" s="1">
        <v>45609</v>
      </c>
      <c r="J1475">
        <v>33.369999999999997</v>
      </c>
      <c r="K1475" s="1">
        <v>45609</v>
      </c>
      <c r="L1475">
        <v>20.07</v>
      </c>
      <c r="M1475" s="1">
        <v>45609</v>
      </c>
      <c r="N1475">
        <v>19.920000000000002</v>
      </c>
      <c r="O1475" s="1">
        <v>45609</v>
      </c>
      <c r="P1475">
        <v>16.829999999999998</v>
      </c>
      <c r="Q1475" s="1">
        <v>45609</v>
      </c>
      <c r="R1475">
        <v>26.69</v>
      </c>
      <c r="S1475" s="30">
        <v>45609</v>
      </c>
      <c r="T1475">
        <v>10.57</v>
      </c>
      <c r="U1475" s="1">
        <v>45611</v>
      </c>
      <c r="V1475">
        <v>13.31</v>
      </c>
    </row>
    <row r="1476" spans="1:22">
      <c r="A1476" s="1">
        <v>45610</v>
      </c>
      <c r="B1476">
        <v>28.28</v>
      </c>
      <c r="C1476" s="1">
        <v>45610</v>
      </c>
      <c r="D1476">
        <v>38.200000000000003</v>
      </c>
      <c r="E1476" s="1">
        <v>45610</v>
      </c>
      <c r="F1476">
        <v>52.01</v>
      </c>
      <c r="G1476" s="1">
        <v>45610</v>
      </c>
      <c r="H1476">
        <v>37.74</v>
      </c>
      <c r="I1476" s="1">
        <v>45610</v>
      </c>
      <c r="J1476">
        <v>33.36</v>
      </c>
      <c r="K1476" s="1">
        <v>45610</v>
      </c>
      <c r="L1476">
        <v>20.079999999999998</v>
      </c>
      <c r="M1476" s="1">
        <v>45610</v>
      </c>
      <c r="N1476">
        <v>19.905000000000001</v>
      </c>
      <c r="O1476" s="1">
        <v>45610</v>
      </c>
      <c r="P1476">
        <v>16.8</v>
      </c>
      <c r="Q1476" s="1">
        <v>45610</v>
      </c>
      <c r="R1476">
        <v>26.68</v>
      </c>
      <c r="S1476" s="30">
        <v>45610</v>
      </c>
      <c r="T1476">
        <v>10.6</v>
      </c>
      <c r="U1476" s="1">
        <v>45614</v>
      </c>
      <c r="V1476">
        <v>13.36</v>
      </c>
    </row>
    <row r="1477" spans="1:22">
      <c r="A1477" s="1">
        <v>45611</v>
      </c>
      <c r="B1477">
        <v>28.26</v>
      </c>
      <c r="C1477" s="1">
        <v>45611</v>
      </c>
      <c r="D1477">
        <v>37.967199999999998</v>
      </c>
      <c r="E1477" s="1">
        <v>45611</v>
      </c>
      <c r="F1477">
        <v>51.42</v>
      </c>
      <c r="G1477" s="1">
        <v>45611</v>
      </c>
      <c r="H1477">
        <v>37.700000000000003</v>
      </c>
      <c r="I1477" s="1">
        <v>45611</v>
      </c>
      <c r="J1477">
        <v>33.39</v>
      </c>
      <c r="K1477" s="1">
        <v>45611</v>
      </c>
      <c r="L1477">
        <v>20.100000000000001</v>
      </c>
      <c r="M1477" s="1">
        <v>45611</v>
      </c>
      <c r="N1477">
        <v>19.91</v>
      </c>
      <c r="O1477" s="1">
        <v>45611</v>
      </c>
      <c r="P1477">
        <v>16.75</v>
      </c>
      <c r="Q1477" s="1">
        <v>45611</v>
      </c>
      <c r="R1477">
        <v>26.72</v>
      </c>
      <c r="S1477" s="30">
        <v>45611</v>
      </c>
      <c r="T1477">
        <v>10.6</v>
      </c>
      <c r="U1477" s="1">
        <v>45615</v>
      </c>
      <c r="V1477">
        <v>13.37</v>
      </c>
    </row>
    <row r="1478" spans="1:22">
      <c r="A1478" s="1">
        <v>45614</v>
      </c>
      <c r="B1478">
        <v>28.28</v>
      </c>
      <c r="C1478" s="1">
        <v>45614</v>
      </c>
      <c r="D1478">
        <v>38.031399999999998</v>
      </c>
      <c r="E1478" s="1">
        <v>45614</v>
      </c>
      <c r="F1478">
        <v>51.37</v>
      </c>
      <c r="G1478" s="1">
        <v>45614</v>
      </c>
      <c r="H1478">
        <v>37.69</v>
      </c>
      <c r="I1478" s="1">
        <v>45614</v>
      </c>
      <c r="J1478">
        <v>33.58</v>
      </c>
      <c r="K1478" s="1">
        <v>45614</v>
      </c>
      <c r="L1478">
        <v>20.100000000000001</v>
      </c>
      <c r="M1478" s="1">
        <v>45614</v>
      </c>
      <c r="N1478">
        <v>19.940000000000001</v>
      </c>
      <c r="O1478" s="1">
        <v>45614</v>
      </c>
      <c r="P1478">
        <v>16.809999999999999</v>
      </c>
      <c r="Q1478" s="1">
        <v>45614</v>
      </c>
      <c r="R1478">
        <v>26.71</v>
      </c>
      <c r="S1478" s="30">
        <v>45614</v>
      </c>
      <c r="T1478">
        <v>10.59</v>
      </c>
      <c r="U1478" s="1">
        <v>45616</v>
      </c>
      <c r="V1478">
        <v>13.37</v>
      </c>
    </row>
    <row r="1479" spans="1:22">
      <c r="A1479" s="1">
        <v>45615</v>
      </c>
      <c r="B1479">
        <v>28.16</v>
      </c>
      <c r="C1479" s="1">
        <v>45615</v>
      </c>
      <c r="D1479">
        <v>38.07</v>
      </c>
      <c r="E1479" s="1">
        <v>45615</v>
      </c>
      <c r="F1479">
        <v>51.37</v>
      </c>
      <c r="G1479" s="1">
        <v>45615</v>
      </c>
      <c r="H1479">
        <v>37.53</v>
      </c>
      <c r="I1479" s="1">
        <v>45615</v>
      </c>
      <c r="J1479">
        <v>33.46</v>
      </c>
      <c r="K1479" s="1">
        <v>45615</v>
      </c>
      <c r="L1479">
        <v>20.02</v>
      </c>
      <c r="M1479" s="1">
        <v>45615</v>
      </c>
      <c r="N1479">
        <v>20</v>
      </c>
      <c r="O1479" s="1">
        <v>45615</v>
      </c>
      <c r="P1479">
        <v>16.850000000000001</v>
      </c>
      <c r="Q1479" s="1">
        <v>45615</v>
      </c>
      <c r="R1479">
        <v>26.68</v>
      </c>
      <c r="S1479" s="30">
        <v>45615</v>
      </c>
      <c r="T1479">
        <v>10.55</v>
      </c>
      <c r="U1479" s="1">
        <v>45617</v>
      </c>
      <c r="V1479">
        <v>13.29</v>
      </c>
    </row>
    <row r="1480" spans="1:22">
      <c r="A1480" s="1">
        <v>45616</v>
      </c>
      <c r="B1480">
        <v>28.06</v>
      </c>
      <c r="C1480" s="1">
        <v>45616</v>
      </c>
      <c r="D1480">
        <v>38.07</v>
      </c>
      <c r="E1480" s="1">
        <v>45616</v>
      </c>
      <c r="F1480">
        <v>51.42</v>
      </c>
      <c r="G1480" s="1">
        <v>45616</v>
      </c>
      <c r="H1480">
        <v>37.409999999999997</v>
      </c>
      <c r="I1480" s="1">
        <v>45616</v>
      </c>
      <c r="J1480">
        <v>33.450000000000003</v>
      </c>
      <c r="K1480" s="1">
        <v>45616</v>
      </c>
      <c r="L1480">
        <v>19.98</v>
      </c>
      <c r="M1480" s="1">
        <v>45616</v>
      </c>
      <c r="N1480">
        <v>19.940000000000001</v>
      </c>
      <c r="O1480" s="1">
        <v>45616</v>
      </c>
      <c r="P1480">
        <v>16.850000000000001</v>
      </c>
      <c r="Q1480" s="1">
        <v>45616</v>
      </c>
      <c r="R1480">
        <v>26.63</v>
      </c>
      <c r="S1480" s="30">
        <v>45616</v>
      </c>
      <c r="T1480">
        <v>10.51</v>
      </c>
      <c r="U1480" s="1">
        <v>45618</v>
      </c>
      <c r="V1480">
        <v>13.37</v>
      </c>
    </row>
    <row r="1481" spans="1:22">
      <c r="A1481" s="1">
        <v>45617</v>
      </c>
      <c r="B1481">
        <v>27.84</v>
      </c>
      <c r="C1481" s="1">
        <v>45617</v>
      </c>
      <c r="D1481">
        <v>38.29</v>
      </c>
      <c r="E1481" s="1">
        <v>45617</v>
      </c>
      <c r="F1481">
        <v>51.69</v>
      </c>
      <c r="G1481" s="1">
        <v>45617</v>
      </c>
      <c r="H1481">
        <v>37.450000000000003</v>
      </c>
      <c r="I1481" s="1">
        <v>45617</v>
      </c>
      <c r="J1481">
        <v>33.369999999999997</v>
      </c>
      <c r="K1481" s="1">
        <v>45617</v>
      </c>
      <c r="L1481">
        <v>19.809999999999999</v>
      </c>
      <c r="M1481" s="1">
        <v>45617</v>
      </c>
      <c r="N1481">
        <v>19.86</v>
      </c>
      <c r="O1481" s="1">
        <v>45617</v>
      </c>
      <c r="P1481">
        <v>16.760000000000002</v>
      </c>
      <c r="Q1481" s="1">
        <v>45617</v>
      </c>
      <c r="R1481">
        <v>26.49</v>
      </c>
      <c r="S1481" s="30">
        <v>45617</v>
      </c>
      <c r="T1481">
        <v>10.46</v>
      </c>
      <c r="U1481" s="1">
        <v>45621</v>
      </c>
      <c r="V1481">
        <v>13.45</v>
      </c>
    </row>
    <row r="1482" spans="1:22">
      <c r="A1482" s="1">
        <v>45618</v>
      </c>
      <c r="B1482">
        <v>27.89</v>
      </c>
      <c r="C1482" s="1">
        <v>45618</v>
      </c>
      <c r="D1482">
        <v>38.409999999999997</v>
      </c>
      <c r="E1482" s="1">
        <v>45618</v>
      </c>
      <c r="F1482">
        <v>51.88</v>
      </c>
      <c r="G1482" s="1">
        <v>45618</v>
      </c>
      <c r="H1482">
        <v>37.61</v>
      </c>
      <c r="I1482" s="1">
        <v>45618</v>
      </c>
      <c r="J1482">
        <v>33.369999999999997</v>
      </c>
      <c r="K1482" s="1">
        <v>45618</v>
      </c>
      <c r="L1482">
        <v>19.850000000000001</v>
      </c>
      <c r="M1482" s="1">
        <v>45618</v>
      </c>
      <c r="N1482">
        <v>19.88</v>
      </c>
      <c r="O1482" s="1">
        <v>45618</v>
      </c>
      <c r="P1482">
        <v>16.760000000000002</v>
      </c>
      <c r="Q1482" s="1">
        <v>45618</v>
      </c>
      <c r="R1482">
        <v>26.5</v>
      </c>
      <c r="S1482" s="30">
        <v>45618</v>
      </c>
      <c r="T1482">
        <v>10.49</v>
      </c>
      <c r="U1482" s="1">
        <v>45622</v>
      </c>
      <c r="V1482">
        <v>13.46</v>
      </c>
    </row>
    <row r="1483" spans="1:22">
      <c r="A1483" s="1">
        <v>45621</v>
      </c>
      <c r="B1483">
        <v>28.184999999999999</v>
      </c>
      <c r="C1483" s="1">
        <v>45621</v>
      </c>
      <c r="D1483">
        <v>38.346800000000002</v>
      </c>
      <c r="E1483" s="1">
        <v>45621</v>
      </c>
      <c r="F1483">
        <v>52.07</v>
      </c>
      <c r="G1483" s="1">
        <v>45621</v>
      </c>
      <c r="H1483">
        <v>37.79</v>
      </c>
      <c r="I1483" s="1">
        <v>45621</v>
      </c>
      <c r="J1483">
        <v>33.43</v>
      </c>
      <c r="K1483" s="1">
        <v>45621</v>
      </c>
      <c r="L1483">
        <v>20.02</v>
      </c>
      <c r="M1483" s="1">
        <v>45621</v>
      </c>
      <c r="N1483">
        <v>20.114999999999998</v>
      </c>
      <c r="O1483" s="1">
        <v>45621</v>
      </c>
      <c r="P1483">
        <v>16.82</v>
      </c>
      <c r="Q1483" s="1">
        <v>45621</v>
      </c>
      <c r="R1483">
        <v>26.58</v>
      </c>
      <c r="S1483" s="30">
        <v>45621</v>
      </c>
      <c r="T1483">
        <v>10.59</v>
      </c>
      <c r="U1483" s="1">
        <v>45623</v>
      </c>
      <c r="V1483">
        <v>13.37</v>
      </c>
    </row>
    <row r="1484" spans="1:22">
      <c r="A1484" s="1">
        <v>45622</v>
      </c>
      <c r="B1484">
        <v>28.25</v>
      </c>
      <c r="C1484" s="1">
        <v>45622</v>
      </c>
      <c r="D1484">
        <v>38.402099999999997</v>
      </c>
      <c r="E1484" s="1">
        <v>45622</v>
      </c>
      <c r="F1484">
        <v>52.68</v>
      </c>
      <c r="G1484" s="1">
        <v>45622</v>
      </c>
      <c r="H1484">
        <v>37.83</v>
      </c>
      <c r="I1484" s="1">
        <v>45622</v>
      </c>
      <c r="J1484">
        <v>33.46</v>
      </c>
      <c r="K1484" s="1">
        <v>45622</v>
      </c>
      <c r="L1484">
        <v>20.059999999999999</v>
      </c>
      <c r="M1484" s="1">
        <v>45622</v>
      </c>
      <c r="N1484">
        <v>20.07</v>
      </c>
      <c r="O1484" s="1">
        <v>45622</v>
      </c>
      <c r="P1484">
        <v>16.8</v>
      </c>
      <c r="Q1484" s="1">
        <v>45622</v>
      </c>
      <c r="R1484">
        <v>26.62</v>
      </c>
      <c r="S1484" s="30">
        <v>45622</v>
      </c>
      <c r="T1484">
        <v>10.61</v>
      </c>
      <c r="U1484" s="1">
        <v>45624</v>
      </c>
      <c r="V1484">
        <v>13.32</v>
      </c>
    </row>
    <row r="1485" spans="1:22">
      <c r="A1485" s="1">
        <v>45623</v>
      </c>
      <c r="B1485">
        <v>28.32</v>
      </c>
      <c r="C1485" s="1">
        <v>45623</v>
      </c>
      <c r="D1485">
        <v>38.551499999999997</v>
      </c>
      <c r="E1485" s="1">
        <v>45623</v>
      </c>
      <c r="F1485">
        <v>52.33</v>
      </c>
      <c r="G1485" s="1">
        <v>45623</v>
      </c>
      <c r="H1485">
        <v>37.94</v>
      </c>
      <c r="I1485" s="1">
        <v>45623</v>
      </c>
      <c r="J1485">
        <v>33.450000000000003</v>
      </c>
      <c r="K1485" s="1">
        <v>45623</v>
      </c>
      <c r="L1485">
        <v>20.09</v>
      </c>
      <c r="M1485" s="1">
        <v>45623</v>
      </c>
      <c r="N1485">
        <v>20.14</v>
      </c>
      <c r="O1485" s="1">
        <v>45623</v>
      </c>
      <c r="P1485">
        <v>16.850000000000001</v>
      </c>
      <c r="Q1485" s="1">
        <v>45623</v>
      </c>
      <c r="R1485">
        <v>26.66</v>
      </c>
      <c r="S1485" s="30">
        <v>45623</v>
      </c>
      <c r="T1485">
        <v>10.64</v>
      </c>
      <c r="U1485" s="1">
        <v>45625</v>
      </c>
      <c r="V1485">
        <v>13.31</v>
      </c>
    </row>
    <row r="1486" spans="1:22">
      <c r="A1486" s="1">
        <v>45624</v>
      </c>
      <c r="B1486">
        <v>28.37</v>
      </c>
      <c r="C1486" s="1">
        <v>45624</v>
      </c>
      <c r="D1486">
        <v>38.61</v>
      </c>
      <c r="E1486" s="1">
        <v>45624</v>
      </c>
      <c r="F1486">
        <v>52.5</v>
      </c>
      <c r="G1486" s="1">
        <v>45624</v>
      </c>
      <c r="H1486">
        <v>38.119999999999997</v>
      </c>
      <c r="I1486" s="1">
        <v>45624</v>
      </c>
      <c r="J1486">
        <v>33.5</v>
      </c>
      <c r="K1486" s="1">
        <v>45624</v>
      </c>
      <c r="L1486">
        <v>20.12</v>
      </c>
      <c r="M1486" s="1">
        <v>45624</v>
      </c>
      <c r="N1486">
        <v>20.260000000000002</v>
      </c>
      <c r="O1486" s="1">
        <v>45624</v>
      </c>
      <c r="P1486">
        <v>16.829999999999998</v>
      </c>
      <c r="Q1486" s="1">
        <v>45624</v>
      </c>
      <c r="R1486">
        <v>26.66</v>
      </c>
      <c r="S1486" s="30">
        <v>45624</v>
      </c>
      <c r="T1486">
        <v>10.66</v>
      </c>
      <c r="U1486" s="1">
        <v>45628</v>
      </c>
      <c r="V1486">
        <v>13.43</v>
      </c>
    </row>
    <row r="1487" spans="1:22">
      <c r="A1487" s="1">
        <v>45625</v>
      </c>
      <c r="B1487">
        <v>28.68</v>
      </c>
      <c r="C1487" s="1">
        <v>45625</v>
      </c>
      <c r="D1487">
        <v>38.772500000000001</v>
      </c>
      <c r="E1487" s="1">
        <v>45625</v>
      </c>
      <c r="F1487">
        <v>52.62</v>
      </c>
      <c r="G1487" s="1">
        <v>45625</v>
      </c>
      <c r="H1487">
        <v>38.409999999999997</v>
      </c>
      <c r="I1487" s="1">
        <v>45625</v>
      </c>
      <c r="J1487">
        <v>33.479999999999997</v>
      </c>
      <c r="K1487" s="1">
        <v>45625</v>
      </c>
      <c r="L1487">
        <v>20.34</v>
      </c>
      <c r="M1487" s="1">
        <v>45625</v>
      </c>
      <c r="N1487">
        <v>20.38</v>
      </c>
      <c r="O1487" s="1">
        <v>45625</v>
      </c>
      <c r="P1487">
        <v>17</v>
      </c>
      <c r="Q1487" s="1">
        <v>45625</v>
      </c>
      <c r="R1487">
        <v>26.79</v>
      </c>
      <c r="S1487" s="30">
        <v>45625</v>
      </c>
      <c r="T1487">
        <v>10.74</v>
      </c>
      <c r="U1487" s="1">
        <v>45629</v>
      </c>
      <c r="V1487">
        <v>13.54</v>
      </c>
    </row>
    <row r="1488" spans="1:22">
      <c r="A1488" s="1">
        <v>45628</v>
      </c>
      <c r="B1488">
        <v>28.7</v>
      </c>
      <c r="C1488" s="1">
        <v>45628</v>
      </c>
      <c r="D1488">
        <v>38.729999999999997</v>
      </c>
      <c r="E1488" s="1">
        <v>45628</v>
      </c>
      <c r="F1488">
        <v>52.83</v>
      </c>
      <c r="G1488" s="1">
        <v>45628</v>
      </c>
      <c r="H1488">
        <v>38.590000000000003</v>
      </c>
      <c r="I1488" s="1">
        <v>45628</v>
      </c>
      <c r="J1488">
        <v>33.659999999999997</v>
      </c>
      <c r="K1488" s="1">
        <v>45628</v>
      </c>
      <c r="L1488">
        <v>20.329999999999998</v>
      </c>
      <c r="M1488" s="1">
        <v>45628</v>
      </c>
      <c r="N1488">
        <v>20.3</v>
      </c>
      <c r="O1488" s="1">
        <v>45628</v>
      </c>
      <c r="P1488">
        <v>16.88</v>
      </c>
      <c r="Q1488" s="1">
        <v>45628</v>
      </c>
      <c r="R1488">
        <v>26.79</v>
      </c>
      <c r="S1488" s="30">
        <v>45628</v>
      </c>
      <c r="T1488">
        <v>10.75</v>
      </c>
      <c r="U1488" s="1">
        <v>45630</v>
      </c>
      <c r="V1488">
        <v>13.61</v>
      </c>
    </row>
    <row r="1489" spans="1:22">
      <c r="A1489" s="1">
        <v>45629</v>
      </c>
      <c r="B1489">
        <v>28.56</v>
      </c>
      <c r="C1489" s="1">
        <v>45629</v>
      </c>
      <c r="D1489">
        <v>38.74</v>
      </c>
      <c r="E1489" s="1">
        <v>45629</v>
      </c>
      <c r="F1489">
        <v>52.94</v>
      </c>
      <c r="G1489" s="1">
        <v>45629</v>
      </c>
      <c r="H1489">
        <v>38.869999999999997</v>
      </c>
      <c r="I1489" s="1">
        <v>45629</v>
      </c>
      <c r="J1489">
        <v>33.83</v>
      </c>
      <c r="K1489" s="1">
        <v>45629</v>
      </c>
      <c r="L1489">
        <v>20.27</v>
      </c>
      <c r="M1489" s="1">
        <v>45629</v>
      </c>
      <c r="N1489">
        <v>20.22</v>
      </c>
      <c r="O1489" s="1">
        <v>45629</v>
      </c>
      <c r="P1489">
        <v>16.84</v>
      </c>
      <c r="Q1489" s="1">
        <v>45629</v>
      </c>
      <c r="R1489">
        <v>26.75</v>
      </c>
      <c r="S1489" s="30">
        <v>45629</v>
      </c>
      <c r="T1489">
        <v>10.71</v>
      </c>
      <c r="U1489" s="1">
        <v>45631</v>
      </c>
      <c r="V1489">
        <v>13.62</v>
      </c>
    </row>
    <row r="1490" spans="1:22">
      <c r="A1490" s="1">
        <v>45630</v>
      </c>
      <c r="B1490">
        <v>28.67</v>
      </c>
      <c r="C1490" s="1">
        <v>45630</v>
      </c>
      <c r="D1490">
        <v>38.741799999999998</v>
      </c>
      <c r="E1490" s="1">
        <v>45630</v>
      </c>
      <c r="F1490">
        <v>53.24</v>
      </c>
      <c r="G1490" s="1">
        <v>45630</v>
      </c>
      <c r="H1490">
        <v>38.869999999999997</v>
      </c>
      <c r="I1490" s="1">
        <v>45630</v>
      </c>
      <c r="J1490">
        <v>33.880000000000003</v>
      </c>
      <c r="K1490" s="1">
        <v>45630</v>
      </c>
      <c r="L1490">
        <v>20.34</v>
      </c>
      <c r="M1490" s="1">
        <v>45630</v>
      </c>
      <c r="N1490">
        <v>20.305</v>
      </c>
      <c r="O1490" s="1">
        <v>45630</v>
      </c>
      <c r="P1490">
        <v>16.93</v>
      </c>
      <c r="Q1490" s="1">
        <v>45630</v>
      </c>
      <c r="R1490">
        <v>26.82</v>
      </c>
      <c r="S1490" s="30">
        <v>45630</v>
      </c>
      <c r="T1490">
        <v>10.75</v>
      </c>
      <c r="U1490" s="1">
        <v>45632</v>
      </c>
      <c r="V1490">
        <v>13.72</v>
      </c>
    </row>
    <row r="1491" spans="1:22">
      <c r="A1491" s="1">
        <v>45631</v>
      </c>
      <c r="B1491">
        <v>28.67</v>
      </c>
      <c r="C1491" s="1">
        <v>45631</v>
      </c>
      <c r="D1491">
        <v>38.799999999999997</v>
      </c>
      <c r="E1491" s="1">
        <v>45631</v>
      </c>
      <c r="F1491">
        <v>53.03</v>
      </c>
      <c r="G1491" s="1">
        <v>45631</v>
      </c>
      <c r="H1491">
        <v>38.96</v>
      </c>
      <c r="I1491" s="1">
        <v>45631</v>
      </c>
      <c r="J1491">
        <v>33.99</v>
      </c>
      <c r="K1491" s="1">
        <v>45631</v>
      </c>
      <c r="L1491">
        <v>20.329999999999998</v>
      </c>
      <c r="M1491" s="1">
        <v>45631</v>
      </c>
      <c r="N1491">
        <v>20.329999999999998</v>
      </c>
      <c r="O1491" s="1">
        <v>45631</v>
      </c>
      <c r="P1491">
        <v>16.88</v>
      </c>
      <c r="Q1491" s="1">
        <v>45631</v>
      </c>
      <c r="R1491">
        <v>26.81</v>
      </c>
      <c r="S1491" s="30">
        <v>45631</v>
      </c>
      <c r="T1491">
        <v>10.75</v>
      </c>
      <c r="U1491" s="1">
        <v>45635</v>
      </c>
      <c r="V1491">
        <v>13.89</v>
      </c>
    </row>
    <row r="1492" spans="1:22">
      <c r="A1492" s="1">
        <v>45632</v>
      </c>
      <c r="B1492">
        <v>28.81</v>
      </c>
      <c r="C1492" s="1">
        <v>45632</v>
      </c>
      <c r="D1492">
        <v>38.86</v>
      </c>
      <c r="E1492" s="1">
        <v>45632</v>
      </c>
      <c r="F1492">
        <v>53.62</v>
      </c>
      <c r="G1492" s="1">
        <v>45632</v>
      </c>
      <c r="H1492">
        <v>39.28</v>
      </c>
      <c r="I1492" s="1">
        <v>45632</v>
      </c>
      <c r="J1492">
        <v>34.229999999999997</v>
      </c>
      <c r="K1492" s="1">
        <v>45632</v>
      </c>
      <c r="L1492">
        <v>20.440000000000001</v>
      </c>
      <c r="M1492" s="1">
        <v>45632</v>
      </c>
      <c r="N1492">
        <v>20.364999999999998</v>
      </c>
      <c r="O1492" s="1">
        <v>45632</v>
      </c>
      <c r="P1492">
        <v>16.91</v>
      </c>
      <c r="Q1492" s="1">
        <v>45632</v>
      </c>
      <c r="R1492">
        <v>26.91</v>
      </c>
      <c r="S1492" s="30">
        <v>45632</v>
      </c>
      <c r="T1492">
        <v>10.81</v>
      </c>
      <c r="U1492" s="1">
        <v>45636</v>
      </c>
      <c r="V1492">
        <v>13.76</v>
      </c>
    </row>
    <row r="1493" spans="1:22">
      <c r="A1493" s="1">
        <v>45635</v>
      </c>
      <c r="B1493">
        <v>28.76</v>
      </c>
      <c r="C1493" s="1">
        <v>45635</v>
      </c>
      <c r="D1493">
        <v>38.74</v>
      </c>
      <c r="E1493" s="1">
        <v>45635</v>
      </c>
      <c r="F1493">
        <v>53.4</v>
      </c>
      <c r="G1493" s="1">
        <v>45635</v>
      </c>
      <c r="H1493">
        <v>39.32</v>
      </c>
      <c r="I1493" s="1">
        <v>45635</v>
      </c>
      <c r="J1493">
        <v>35.01</v>
      </c>
      <c r="K1493" s="1">
        <v>45635</v>
      </c>
      <c r="L1493">
        <v>20.399999999999999</v>
      </c>
      <c r="M1493" s="1">
        <v>45635</v>
      </c>
      <c r="N1493">
        <v>20.309999999999999</v>
      </c>
      <c r="O1493" s="1">
        <v>45635</v>
      </c>
      <c r="P1493">
        <v>16.89</v>
      </c>
      <c r="Q1493" s="1">
        <v>45635</v>
      </c>
      <c r="R1493">
        <v>26.88</v>
      </c>
      <c r="S1493" s="30">
        <v>45635</v>
      </c>
      <c r="T1493">
        <v>10.78</v>
      </c>
      <c r="U1493" s="1">
        <v>45637</v>
      </c>
      <c r="V1493">
        <v>13.82</v>
      </c>
    </row>
    <row r="1494" spans="1:22">
      <c r="A1494" s="1">
        <v>45636</v>
      </c>
      <c r="B1494">
        <v>28.73</v>
      </c>
      <c r="C1494" s="1">
        <v>45636</v>
      </c>
      <c r="D1494">
        <v>38.57</v>
      </c>
      <c r="E1494" s="1">
        <v>45636</v>
      </c>
      <c r="F1494">
        <v>53.24</v>
      </c>
      <c r="G1494" s="1">
        <v>45636</v>
      </c>
      <c r="H1494">
        <v>38.979999999999997</v>
      </c>
      <c r="I1494" s="1">
        <v>45636</v>
      </c>
      <c r="J1494">
        <v>34.39</v>
      </c>
      <c r="K1494" s="1">
        <v>45636</v>
      </c>
      <c r="L1494">
        <v>20.37</v>
      </c>
      <c r="M1494" s="1">
        <v>45636</v>
      </c>
      <c r="N1494">
        <v>20.254999999999999</v>
      </c>
      <c r="O1494" s="1">
        <v>45636</v>
      </c>
      <c r="P1494">
        <v>16.899999999999999</v>
      </c>
      <c r="Q1494" s="1">
        <v>45636</v>
      </c>
      <c r="R1494">
        <v>26.89</v>
      </c>
      <c r="S1494" s="30">
        <v>45636</v>
      </c>
      <c r="T1494">
        <v>10.78</v>
      </c>
      <c r="U1494" s="1">
        <v>45638</v>
      </c>
      <c r="V1494">
        <v>13.85</v>
      </c>
    </row>
    <row r="1495" spans="1:22">
      <c r="A1495" s="1">
        <v>45637</v>
      </c>
      <c r="B1495">
        <v>28.66</v>
      </c>
      <c r="C1495" s="1">
        <v>45637</v>
      </c>
      <c r="D1495">
        <v>38.81</v>
      </c>
      <c r="E1495" s="1">
        <v>45637</v>
      </c>
      <c r="F1495">
        <v>53.62</v>
      </c>
      <c r="G1495" s="1">
        <v>45637</v>
      </c>
      <c r="H1495">
        <v>39.19</v>
      </c>
      <c r="I1495" s="1">
        <v>45637</v>
      </c>
      <c r="J1495">
        <v>34.58</v>
      </c>
      <c r="K1495" s="1">
        <v>45637</v>
      </c>
      <c r="L1495">
        <v>20.350000000000001</v>
      </c>
      <c r="M1495" s="1">
        <v>45637</v>
      </c>
      <c r="N1495">
        <v>20.22</v>
      </c>
      <c r="O1495" s="1">
        <v>45637</v>
      </c>
      <c r="P1495">
        <v>16.89</v>
      </c>
      <c r="Q1495" s="1">
        <v>45637</v>
      </c>
      <c r="R1495">
        <v>26.86</v>
      </c>
      <c r="S1495" s="30">
        <v>45637</v>
      </c>
      <c r="T1495">
        <v>10.75</v>
      </c>
      <c r="U1495" s="1">
        <v>45639</v>
      </c>
      <c r="V1495">
        <v>13.84</v>
      </c>
    </row>
    <row r="1496" spans="1:22">
      <c r="A1496" s="1">
        <v>45638</v>
      </c>
      <c r="B1496">
        <v>28.57</v>
      </c>
      <c r="C1496" s="1">
        <v>45638</v>
      </c>
      <c r="D1496">
        <v>38.450000000000003</v>
      </c>
      <c r="E1496" s="1">
        <v>45638</v>
      </c>
      <c r="F1496">
        <v>53.6</v>
      </c>
      <c r="G1496" s="1">
        <v>45638</v>
      </c>
      <c r="H1496">
        <v>39.020000000000003</v>
      </c>
      <c r="I1496" s="1">
        <v>45638</v>
      </c>
      <c r="J1496">
        <v>34.549999999999997</v>
      </c>
      <c r="K1496" s="1">
        <v>45638</v>
      </c>
      <c r="L1496">
        <v>20.309999999999999</v>
      </c>
      <c r="M1496" s="1">
        <v>45638</v>
      </c>
      <c r="N1496">
        <v>20.09</v>
      </c>
      <c r="O1496" s="1">
        <v>45638</v>
      </c>
      <c r="P1496">
        <v>16.84</v>
      </c>
      <c r="Q1496" s="1">
        <v>45638</v>
      </c>
      <c r="R1496">
        <v>26.82</v>
      </c>
      <c r="S1496" s="30">
        <v>45638</v>
      </c>
      <c r="T1496">
        <v>10.71</v>
      </c>
      <c r="U1496" s="1">
        <v>45642</v>
      </c>
      <c r="V1496">
        <v>13.81</v>
      </c>
    </row>
    <row r="1497" spans="1:22">
      <c r="A1497" s="1">
        <v>45639</v>
      </c>
      <c r="B1497">
        <v>28.53</v>
      </c>
      <c r="C1497" s="1">
        <v>45639</v>
      </c>
      <c r="D1497">
        <v>38.2776</v>
      </c>
      <c r="E1497" s="1">
        <v>45639</v>
      </c>
      <c r="F1497">
        <v>53.61</v>
      </c>
      <c r="G1497" s="1">
        <v>45639</v>
      </c>
      <c r="H1497">
        <v>38.9</v>
      </c>
      <c r="I1497" s="1">
        <v>45639</v>
      </c>
      <c r="J1497">
        <v>34.659999999999997</v>
      </c>
      <c r="K1497" s="1">
        <v>45639</v>
      </c>
      <c r="L1497">
        <v>20.28</v>
      </c>
      <c r="M1497" s="1">
        <v>45639</v>
      </c>
      <c r="N1497">
        <v>19.984999999999999</v>
      </c>
      <c r="O1497" s="1">
        <v>45639</v>
      </c>
      <c r="P1497">
        <v>16.760000000000002</v>
      </c>
      <c r="Q1497" s="1">
        <v>45639</v>
      </c>
      <c r="R1497">
        <v>26.82</v>
      </c>
      <c r="S1497" s="30">
        <v>45639</v>
      </c>
      <c r="T1497">
        <v>10.69</v>
      </c>
      <c r="U1497" s="1">
        <v>45643</v>
      </c>
      <c r="V1497">
        <v>13.79</v>
      </c>
    </row>
    <row r="1498" spans="1:22">
      <c r="A1498" s="1">
        <v>45642</v>
      </c>
      <c r="B1498">
        <v>28.5</v>
      </c>
      <c r="C1498" s="1">
        <v>45642</v>
      </c>
      <c r="D1498">
        <v>38.1</v>
      </c>
      <c r="E1498" s="1">
        <v>45642</v>
      </c>
      <c r="F1498">
        <v>53.9</v>
      </c>
      <c r="G1498" s="1">
        <v>45642</v>
      </c>
      <c r="H1498">
        <v>38.840000000000003</v>
      </c>
      <c r="I1498" s="1">
        <v>45642</v>
      </c>
      <c r="J1498">
        <v>34.39</v>
      </c>
      <c r="K1498" s="1">
        <v>45642</v>
      </c>
      <c r="L1498">
        <v>20.27</v>
      </c>
      <c r="M1498" s="1">
        <v>45642</v>
      </c>
      <c r="N1498">
        <v>20.02</v>
      </c>
      <c r="O1498" s="1">
        <v>45642</v>
      </c>
      <c r="P1498">
        <v>16.82</v>
      </c>
      <c r="Q1498" s="1">
        <v>45642</v>
      </c>
      <c r="R1498">
        <v>26.83</v>
      </c>
      <c r="S1498" s="30">
        <v>45642</v>
      </c>
      <c r="T1498">
        <v>10.69</v>
      </c>
      <c r="U1498" s="1">
        <v>45644</v>
      </c>
      <c r="V1498">
        <v>13.63</v>
      </c>
    </row>
    <row r="1499" spans="1:22">
      <c r="A1499" s="1">
        <v>45643</v>
      </c>
      <c r="B1499">
        <v>28.61</v>
      </c>
      <c r="C1499" s="1">
        <v>45643</v>
      </c>
      <c r="D1499">
        <v>38.085000000000001</v>
      </c>
      <c r="E1499" s="1">
        <v>45643</v>
      </c>
      <c r="F1499">
        <v>53.87</v>
      </c>
      <c r="G1499" s="1">
        <v>45643</v>
      </c>
      <c r="H1499">
        <v>38.9</v>
      </c>
      <c r="I1499" s="1">
        <v>45643</v>
      </c>
      <c r="J1499">
        <v>34.4</v>
      </c>
      <c r="K1499" s="1">
        <v>45643</v>
      </c>
      <c r="L1499">
        <v>20.32</v>
      </c>
      <c r="M1499" s="1">
        <v>45643</v>
      </c>
      <c r="N1499">
        <v>19.995000000000001</v>
      </c>
      <c r="O1499" s="1">
        <v>45643</v>
      </c>
      <c r="P1499">
        <v>16.829999999999998</v>
      </c>
      <c r="Q1499" s="1">
        <v>45643</v>
      </c>
      <c r="R1499">
        <v>26.84</v>
      </c>
      <c r="S1499" s="30">
        <v>45643</v>
      </c>
      <c r="T1499">
        <v>10.68</v>
      </c>
      <c r="U1499" s="1">
        <v>45645</v>
      </c>
      <c r="V1499">
        <v>13.65</v>
      </c>
    </row>
    <row r="1500" spans="1:22">
      <c r="A1500" s="1">
        <v>45644</v>
      </c>
      <c r="B1500">
        <v>28.47</v>
      </c>
      <c r="C1500" s="1">
        <v>45644</v>
      </c>
      <c r="D1500">
        <v>37.229999999999997</v>
      </c>
      <c r="E1500" s="1">
        <v>45644</v>
      </c>
      <c r="F1500">
        <v>52.67</v>
      </c>
      <c r="G1500" s="1">
        <v>45644</v>
      </c>
      <c r="H1500">
        <v>38.28</v>
      </c>
      <c r="I1500" s="1">
        <v>45644</v>
      </c>
      <c r="J1500">
        <v>33.950000000000003</v>
      </c>
      <c r="K1500" s="1">
        <v>45644</v>
      </c>
      <c r="L1500">
        <v>20.22</v>
      </c>
      <c r="M1500" s="1">
        <v>45644</v>
      </c>
      <c r="N1500">
        <v>19.75</v>
      </c>
      <c r="O1500" s="1">
        <v>45644</v>
      </c>
      <c r="P1500">
        <v>16.59</v>
      </c>
      <c r="Q1500" s="1">
        <v>45644</v>
      </c>
      <c r="R1500">
        <v>26.79</v>
      </c>
      <c r="S1500" s="30">
        <v>45644</v>
      </c>
      <c r="T1500">
        <v>10.64</v>
      </c>
      <c r="U1500" s="1">
        <v>45646</v>
      </c>
      <c r="V1500">
        <v>13.63</v>
      </c>
    </row>
    <row r="1501" spans="1:22">
      <c r="A1501" s="1">
        <v>45645</v>
      </c>
      <c r="B1501">
        <v>28.24</v>
      </c>
      <c r="C1501" s="1">
        <v>45645</v>
      </c>
      <c r="D1501">
        <v>36.990200000000002</v>
      </c>
      <c r="E1501" s="1">
        <v>45645</v>
      </c>
      <c r="F1501">
        <v>52.54</v>
      </c>
      <c r="G1501" s="1">
        <v>45645</v>
      </c>
      <c r="H1501">
        <v>38.11</v>
      </c>
      <c r="I1501" s="1">
        <v>45645</v>
      </c>
      <c r="J1501">
        <v>33.96</v>
      </c>
      <c r="K1501" s="1">
        <v>45645</v>
      </c>
      <c r="L1501">
        <v>20.12</v>
      </c>
      <c r="M1501" s="1">
        <v>45645</v>
      </c>
      <c r="N1501">
        <v>19.635000000000002</v>
      </c>
      <c r="O1501" s="1">
        <v>45645</v>
      </c>
      <c r="P1501">
        <v>16.54</v>
      </c>
      <c r="Q1501" s="1">
        <v>45645</v>
      </c>
      <c r="R1501">
        <v>26.74</v>
      </c>
      <c r="S1501" s="30">
        <v>45645</v>
      </c>
      <c r="T1501">
        <v>10.55</v>
      </c>
      <c r="U1501" s="1">
        <v>45649</v>
      </c>
      <c r="V1501">
        <v>13.7</v>
      </c>
    </row>
    <row r="1502" spans="1:22">
      <c r="A1502" s="1">
        <v>45646</v>
      </c>
      <c r="B1502">
        <v>28.35</v>
      </c>
      <c r="C1502" s="1">
        <v>45646</v>
      </c>
      <c r="D1502">
        <v>37.267200000000003</v>
      </c>
      <c r="E1502" s="1">
        <v>45646</v>
      </c>
      <c r="F1502">
        <v>53.07</v>
      </c>
      <c r="G1502" s="1">
        <v>45646</v>
      </c>
      <c r="H1502">
        <v>38</v>
      </c>
      <c r="I1502" s="1">
        <v>45646</v>
      </c>
      <c r="J1502">
        <v>34.01</v>
      </c>
      <c r="K1502" s="1">
        <v>45646</v>
      </c>
      <c r="L1502">
        <v>20.190000000000001</v>
      </c>
      <c r="M1502" s="1">
        <v>45646</v>
      </c>
      <c r="N1502">
        <v>19.715</v>
      </c>
      <c r="O1502" s="1">
        <v>45646</v>
      </c>
      <c r="P1502">
        <v>16.690000000000001</v>
      </c>
      <c r="Q1502" s="1">
        <v>45646</v>
      </c>
      <c r="R1502">
        <v>26.81</v>
      </c>
      <c r="S1502" s="30">
        <v>45646</v>
      </c>
      <c r="T1502">
        <v>10.59</v>
      </c>
      <c r="U1502" s="1">
        <v>45650</v>
      </c>
      <c r="V1502">
        <v>13.76</v>
      </c>
    </row>
    <row r="1503" spans="1:22">
      <c r="A1503" s="1">
        <v>45649</v>
      </c>
      <c r="B1503">
        <v>28.34</v>
      </c>
      <c r="C1503" s="1">
        <v>45649</v>
      </c>
      <c r="D1503">
        <v>37.484000000000002</v>
      </c>
      <c r="E1503" s="1">
        <v>45649</v>
      </c>
      <c r="F1503">
        <v>53.49</v>
      </c>
      <c r="G1503" s="1">
        <v>45649</v>
      </c>
      <c r="H1503">
        <v>38.200000000000003</v>
      </c>
      <c r="I1503" s="1">
        <v>45649</v>
      </c>
      <c r="J1503">
        <v>34.22</v>
      </c>
      <c r="K1503" s="1">
        <v>45649</v>
      </c>
      <c r="L1503">
        <v>20.190000000000001</v>
      </c>
      <c r="M1503" s="1">
        <v>45649</v>
      </c>
      <c r="N1503">
        <v>19.655000000000001</v>
      </c>
      <c r="O1503" s="1">
        <v>45649</v>
      </c>
      <c r="P1503">
        <v>16.690000000000001</v>
      </c>
      <c r="Q1503" s="1">
        <v>45649</v>
      </c>
      <c r="R1503">
        <v>26.81</v>
      </c>
      <c r="S1503" s="30">
        <v>45649</v>
      </c>
      <c r="T1503">
        <v>10.58</v>
      </c>
      <c r="U1503" s="1">
        <v>45653</v>
      </c>
      <c r="V1503">
        <v>13.67</v>
      </c>
    </row>
    <row r="1504" spans="1:22">
      <c r="A1504" s="1">
        <v>45650</v>
      </c>
      <c r="B1504">
        <v>28.33</v>
      </c>
      <c r="C1504" s="1">
        <v>45650</v>
      </c>
      <c r="D1504">
        <v>37.633099999999999</v>
      </c>
      <c r="E1504" s="1">
        <v>45650</v>
      </c>
      <c r="F1504">
        <v>54.03</v>
      </c>
      <c r="G1504" s="1">
        <v>45650</v>
      </c>
      <c r="H1504">
        <v>38.36</v>
      </c>
      <c r="I1504" s="1">
        <v>45650</v>
      </c>
      <c r="J1504">
        <v>34.33</v>
      </c>
      <c r="K1504" s="1">
        <v>45650</v>
      </c>
      <c r="L1504">
        <v>20.18</v>
      </c>
      <c r="M1504" s="1">
        <v>45650</v>
      </c>
      <c r="N1504">
        <v>19.71</v>
      </c>
      <c r="O1504" s="1">
        <v>45650</v>
      </c>
      <c r="P1504">
        <v>16.66</v>
      </c>
      <c r="Q1504" s="1">
        <v>45650</v>
      </c>
      <c r="R1504">
        <v>26.82</v>
      </c>
      <c r="S1504" s="30">
        <v>45650</v>
      </c>
      <c r="T1504">
        <v>10.57</v>
      </c>
      <c r="U1504" s="1">
        <v>45656</v>
      </c>
      <c r="V1504">
        <v>13.51</v>
      </c>
    </row>
    <row r="1505" spans="1:22">
      <c r="A1505" s="1">
        <v>45653</v>
      </c>
      <c r="B1505">
        <v>28.32</v>
      </c>
      <c r="C1505" s="1">
        <v>45653</v>
      </c>
      <c r="D1505">
        <v>37.56</v>
      </c>
      <c r="E1505" s="1">
        <v>45653</v>
      </c>
      <c r="F1505">
        <v>53.6</v>
      </c>
      <c r="G1505" s="1">
        <v>45653</v>
      </c>
      <c r="H1505">
        <v>38.6</v>
      </c>
      <c r="I1505" s="1">
        <v>45653</v>
      </c>
      <c r="J1505">
        <v>34.14</v>
      </c>
      <c r="K1505" s="1">
        <v>45653</v>
      </c>
      <c r="L1505">
        <v>20.170000000000002</v>
      </c>
      <c r="M1505" s="1">
        <v>45653</v>
      </c>
      <c r="N1505">
        <v>19.645</v>
      </c>
      <c r="O1505" s="1">
        <v>45653</v>
      </c>
      <c r="P1505">
        <v>16.7</v>
      </c>
      <c r="Q1505" s="1">
        <v>45653</v>
      </c>
      <c r="R1505">
        <v>26.84</v>
      </c>
      <c r="S1505" s="30">
        <v>45653</v>
      </c>
      <c r="T1505">
        <v>10.57</v>
      </c>
      <c r="U1505" s="1">
        <v>45657</v>
      </c>
      <c r="V1505">
        <v>13.49</v>
      </c>
    </row>
    <row r="1506" spans="1:22">
      <c r="A1506" s="1">
        <v>45656</v>
      </c>
      <c r="B1506">
        <v>28.34</v>
      </c>
      <c r="C1506" s="1">
        <v>45656</v>
      </c>
      <c r="D1506">
        <v>37.309699999999999</v>
      </c>
      <c r="E1506" s="1">
        <v>45656</v>
      </c>
      <c r="F1506">
        <v>52.48</v>
      </c>
      <c r="G1506" s="1">
        <v>45656</v>
      </c>
      <c r="H1506">
        <v>37.76</v>
      </c>
      <c r="I1506" s="1">
        <v>45656</v>
      </c>
      <c r="J1506">
        <v>33.24</v>
      </c>
      <c r="K1506" s="1">
        <v>45656</v>
      </c>
      <c r="L1506">
        <v>20.14</v>
      </c>
      <c r="M1506" s="1">
        <v>45656</v>
      </c>
      <c r="N1506">
        <v>19.61</v>
      </c>
      <c r="O1506" s="1">
        <v>45656</v>
      </c>
      <c r="P1506">
        <v>16.649999999999999</v>
      </c>
      <c r="Q1506" s="1">
        <v>45656</v>
      </c>
      <c r="R1506">
        <v>26.79</v>
      </c>
      <c r="S1506" s="30">
        <v>45656</v>
      </c>
      <c r="T1506">
        <v>10.61</v>
      </c>
      <c r="U1506" s="1">
        <v>45659</v>
      </c>
      <c r="V1506">
        <v>13.49</v>
      </c>
    </row>
    <row r="1507" spans="1:22">
      <c r="A1507" s="1">
        <v>45657</v>
      </c>
      <c r="B1507">
        <v>28.385000000000002</v>
      </c>
      <c r="C1507" s="1">
        <v>45657</v>
      </c>
      <c r="D1507">
        <v>37.47</v>
      </c>
      <c r="E1507" s="1">
        <v>45657</v>
      </c>
      <c r="F1507">
        <v>52.35</v>
      </c>
      <c r="G1507" s="1">
        <v>45657</v>
      </c>
      <c r="H1507">
        <v>37.82</v>
      </c>
      <c r="I1507" s="1">
        <v>45657</v>
      </c>
      <c r="J1507">
        <v>33.18</v>
      </c>
      <c r="K1507" s="1">
        <v>45657</v>
      </c>
      <c r="L1507">
        <v>20.190000000000001</v>
      </c>
      <c r="M1507" s="1">
        <v>45657</v>
      </c>
      <c r="N1507">
        <v>19.555</v>
      </c>
      <c r="O1507" s="1">
        <v>45657</v>
      </c>
      <c r="P1507">
        <v>16.63</v>
      </c>
      <c r="Q1507" s="1">
        <v>45657</v>
      </c>
      <c r="R1507">
        <v>26.84</v>
      </c>
      <c r="S1507" s="30">
        <v>45657</v>
      </c>
      <c r="T1507">
        <v>10.62</v>
      </c>
      <c r="U1507" s="1">
        <v>45660</v>
      </c>
      <c r="V1507">
        <v>13.63</v>
      </c>
    </row>
    <row r="1508" spans="1:22">
      <c r="A1508" s="1">
        <v>45659</v>
      </c>
      <c r="B1508">
        <v>28.41</v>
      </c>
      <c r="C1508" s="1">
        <v>45659</v>
      </c>
      <c r="D1508">
        <v>37.697400000000002</v>
      </c>
      <c r="E1508" s="1">
        <v>45659</v>
      </c>
      <c r="F1508">
        <v>52.32</v>
      </c>
      <c r="G1508" s="1">
        <v>45659</v>
      </c>
      <c r="H1508">
        <v>37.76</v>
      </c>
      <c r="I1508" s="1">
        <v>45659</v>
      </c>
      <c r="J1508">
        <v>33.18</v>
      </c>
      <c r="K1508" s="1">
        <v>45659</v>
      </c>
      <c r="L1508">
        <v>20.2</v>
      </c>
      <c r="M1508" s="1">
        <v>45659</v>
      </c>
      <c r="N1508">
        <v>19.559999999999999</v>
      </c>
      <c r="O1508" s="1">
        <v>45659</v>
      </c>
      <c r="P1508">
        <v>16.66</v>
      </c>
      <c r="Q1508" s="1">
        <v>45659</v>
      </c>
      <c r="R1508">
        <v>26.82</v>
      </c>
      <c r="S1508" s="30">
        <v>45659</v>
      </c>
      <c r="T1508">
        <v>10.63</v>
      </c>
      <c r="U1508" s="1">
        <v>45663</v>
      </c>
      <c r="V1508">
        <v>13.59</v>
      </c>
    </row>
    <row r="1509" spans="1:22">
      <c r="A1509" s="1">
        <v>45660</v>
      </c>
      <c r="B1509">
        <v>28.36</v>
      </c>
      <c r="C1509" s="1">
        <v>45660</v>
      </c>
      <c r="D1509">
        <v>37.9818</v>
      </c>
      <c r="E1509" s="1">
        <v>45660</v>
      </c>
      <c r="F1509">
        <v>53.13</v>
      </c>
      <c r="G1509" s="1">
        <v>45660</v>
      </c>
      <c r="H1509">
        <v>38.07</v>
      </c>
      <c r="I1509" s="1">
        <v>45660</v>
      </c>
      <c r="J1509">
        <v>33.58</v>
      </c>
      <c r="K1509" s="1">
        <v>45660</v>
      </c>
      <c r="L1509">
        <v>20.18</v>
      </c>
      <c r="M1509" s="1">
        <v>45660</v>
      </c>
      <c r="N1509">
        <v>19.5</v>
      </c>
      <c r="O1509" s="1">
        <v>45660</v>
      </c>
      <c r="P1509">
        <v>16.670000000000002</v>
      </c>
      <c r="Q1509" s="1">
        <v>45660</v>
      </c>
      <c r="R1509">
        <v>26.83</v>
      </c>
      <c r="S1509" s="30">
        <v>45660</v>
      </c>
      <c r="T1509">
        <v>10.62</v>
      </c>
      <c r="U1509" s="1">
        <v>45664</v>
      </c>
      <c r="V1509">
        <v>13.56</v>
      </c>
    </row>
    <row r="1510" spans="1:22">
      <c r="A1510" s="1">
        <v>45663</v>
      </c>
      <c r="B1510">
        <v>28.38</v>
      </c>
      <c r="C1510" s="1">
        <v>45663</v>
      </c>
      <c r="D1510">
        <v>37.89</v>
      </c>
      <c r="E1510" s="1">
        <v>45663</v>
      </c>
      <c r="F1510">
        <v>53.04</v>
      </c>
      <c r="G1510" s="1">
        <v>45663</v>
      </c>
      <c r="H1510">
        <v>38.11</v>
      </c>
      <c r="I1510" s="1">
        <v>45663</v>
      </c>
      <c r="J1510">
        <v>33.42</v>
      </c>
      <c r="K1510" s="1">
        <v>45663</v>
      </c>
      <c r="L1510">
        <v>20.190000000000001</v>
      </c>
      <c r="M1510" s="1">
        <v>45663</v>
      </c>
      <c r="N1510">
        <v>19.454999999999998</v>
      </c>
      <c r="O1510" s="1">
        <v>45663</v>
      </c>
      <c r="P1510">
        <v>16.739999999999998</v>
      </c>
      <c r="Q1510" s="1">
        <v>45663</v>
      </c>
      <c r="R1510">
        <v>26.85</v>
      </c>
      <c r="S1510" s="30">
        <v>45663</v>
      </c>
      <c r="T1510">
        <v>10.62</v>
      </c>
      <c r="U1510" s="1">
        <v>45665</v>
      </c>
      <c r="V1510">
        <v>13.53</v>
      </c>
    </row>
    <row r="1511" spans="1:22">
      <c r="A1511" s="1">
        <v>45664</v>
      </c>
      <c r="B1511">
        <v>28.27</v>
      </c>
      <c r="C1511" s="1">
        <v>45664</v>
      </c>
      <c r="D1511">
        <v>37.793300000000002</v>
      </c>
      <c r="E1511" s="1">
        <v>45664</v>
      </c>
      <c r="F1511">
        <v>52.53</v>
      </c>
      <c r="G1511" s="1">
        <v>45664</v>
      </c>
      <c r="H1511">
        <v>38.119999999999997</v>
      </c>
      <c r="I1511" s="1">
        <v>45664</v>
      </c>
      <c r="J1511">
        <v>33.270000000000003</v>
      </c>
      <c r="K1511" s="1">
        <v>45664</v>
      </c>
      <c r="L1511">
        <v>20.11</v>
      </c>
      <c r="M1511" s="1">
        <v>45664</v>
      </c>
      <c r="N1511">
        <v>19.37</v>
      </c>
      <c r="O1511" s="1">
        <v>45664</v>
      </c>
      <c r="P1511">
        <v>16.649999999999999</v>
      </c>
      <c r="Q1511" s="1">
        <v>45664</v>
      </c>
      <c r="R1511">
        <v>26.82</v>
      </c>
      <c r="S1511" s="30">
        <v>45664</v>
      </c>
      <c r="T1511">
        <v>10.58</v>
      </c>
      <c r="U1511" s="1">
        <v>45666</v>
      </c>
      <c r="V1511">
        <v>13.5</v>
      </c>
    </row>
    <row r="1512" spans="1:22">
      <c r="A1512" s="1">
        <v>45665</v>
      </c>
      <c r="B1512">
        <v>28.24</v>
      </c>
      <c r="C1512" s="1">
        <v>45665</v>
      </c>
      <c r="D1512">
        <v>39</v>
      </c>
      <c r="E1512" s="1">
        <v>45665</v>
      </c>
      <c r="F1512">
        <v>52.67</v>
      </c>
      <c r="G1512" s="1">
        <v>45665</v>
      </c>
      <c r="H1512">
        <v>38.07</v>
      </c>
      <c r="I1512" s="1">
        <v>45665</v>
      </c>
      <c r="J1512">
        <v>33.15</v>
      </c>
      <c r="K1512" s="1">
        <v>45665</v>
      </c>
      <c r="L1512">
        <v>20.11</v>
      </c>
      <c r="M1512" s="1">
        <v>45665</v>
      </c>
      <c r="N1512">
        <v>19.41</v>
      </c>
      <c r="O1512" s="1">
        <v>45665</v>
      </c>
      <c r="P1512">
        <v>16.7</v>
      </c>
      <c r="Q1512" s="1">
        <v>45665</v>
      </c>
      <c r="R1512">
        <v>26.82</v>
      </c>
      <c r="S1512" s="30">
        <v>45665</v>
      </c>
      <c r="T1512">
        <v>10.56</v>
      </c>
      <c r="U1512" s="1">
        <v>45667</v>
      </c>
      <c r="V1512">
        <v>13.37</v>
      </c>
    </row>
    <row r="1513" spans="1:22">
      <c r="A1513" s="1">
        <v>45666</v>
      </c>
      <c r="B1513">
        <v>28.16</v>
      </c>
      <c r="C1513" s="1">
        <v>45666</v>
      </c>
      <c r="D1513">
        <v>38.049999999999997</v>
      </c>
      <c r="E1513" s="1">
        <v>45666</v>
      </c>
      <c r="F1513">
        <v>52.7</v>
      </c>
      <c r="G1513" s="1">
        <v>45666</v>
      </c>
      <c r="H1513">
        <v>38.090000000000003</v>
      </c>
      <c r="I1513" s="1">
        <v>45666</v>
      </c>
      <c r="J1513">
        <v>33.17</v>
      </c>
      <c r="K1513" s="1">
        <v>45666</v>
      </c>
      <c r="L1513">
        <v>20.079999999999998</v>
      </c>
      <c r="M1513" s="1">
        <v>45666</v>
      </c>
      <c r="N1513">
        <v>19.48</v>
      </c>
      <c r="O1513" s="1">
        <v>45666</v>
      </c>
      <c r="P1513">
        <v>16.52</v>
      </c>
      <c r="Q1513" s="1">
        <v>45666</v>
      </c>
      <c r="R1513">
        <v>26.81</v>
      </c>
      <c r="S1513" s="30">
        <v>45666</v>
      </c>
      <c r="T1513">
        <v>10.54</v>
      </c>
      <c r="U1513" s="1">
        <v>45670</v>
      </c>
      <c r="V1513">
        <v>13.22</v>
      </c>
    </row>
    <row r="1514" spans="1:22">
      <c r="A1514" s="1">
        <v>45667</v>
      </c>
      <c r="B1514">
        <v>27.97</v>
      </c>
      <c r="C1514" s="1">
        <v>45667</v>
      </c>
      <c r="D1514">
        <v>37.520000000000003</v>
      </c>
      <c r="E1514" s="1">
        <v>45667</v>
      </c>
      <c r="F1514">
        <v>52.02</v>
      </c>
      <c r="G1514" s="1">
        <v>45667</v>
      </c>
      <c r="H1514">
        <v>37.61</v>
      </c>
      <c r="I1514" s="1">
        <v>45667</v>
      </c>
      <c r="J1514">
        <v>32.71</v>
      </c>
      <c r="K1514" s="1">
        <v>45667</v>
      </c>
      <c r="L1514">
        <v>19.98</v>
      </c>
      <c r="M1514" s="1">
        <v>45667</v>
      </c>
      <c r="N1514">
        <v>19.285</v>
      </c>
      <c r="O1514" s="1">
        <v>45667</v>
      </c>
      <c r="P1514">
        <v>16.52</v>
      </c>
      <c r="Q1514" s="1">
        <v>45667</v>
      </c>
      <c r="R1514">
        <v>26.72</v>
      </c>
      <c r="S1514" s="30">
        <v>45667</v>
      </c>
      <c r="T1514">
        <v>10.48</v>
      </c>
      <c r="U1514" s="1">
        <v>45671</v>
      </c>
      <c r="V1514">
        <v>13.31</v>
      </c>
    </row>
    <row r="1515" spans="1:22">
      <c r="A1515" s="1">
        <v>45670</v>
      </c>
      <c r="B1515">
        <v>27.9</v>
      </c>
      <c r="C1515" s="1">
        <v>45670</v>
      </c>
      <c r="D1515">
        <v>37.229999999999997</v>
      </c>
      <c r="E1515" s="1">
        <v>45670</v>
      </c>
      <c r="F1515">
        <v>52</v>
      </c>
      <c r="G1515" s="1">
        <v>45670</v>
      </c>
      <c r="H1515">
        <v>37.44</v>
      </c>
      <c r="I1515" s="1">
        <v>45670</v>
      </c>
      <c r="J1515">
        <v>32.4</v>
      </c>
      <c r="K1515" s="1">
        <v>45670</v>
      </c>
      <c r="L1515">
        <v>19.93</v>
      </c>
      <c r="M1515" s="1">
        <v>45670</v>
      </c>
      <c r="N1515">
        <v>19.23</v>
      </c>
      <c r="O1515" s="1">
        <v>45670</v>
      </c>
      <c r="P1515">
        <v>16.59</v>
      </c>
      <c r="Q1515" s="1">
        <v>45670</v>
      </c>
      <c r="R1515">
        <v>26.68</v>
      </c>
      <c r="S1515" s="30">
        <v>45670</v>
      </c>
      <c r="T1515">
        <v>10.44</v>
      </c>
      <c r="U1515" s="1">
        <v>45672</v>
      </c>
      <c r="V1515">
        <v>13.44</v>
      </c>
    </row>
    <row r="1516" spans="1:22">
      <c r="A1516" s="1">
        <v>45671</v>
      </c>
      <c r="B1516">
        <v>27.81</v>
      </c>
      <c r="C1516" s="1">
        <v>45671</v>
      </c>
      <c r="D1516">
        <v>37.2669</v>
      </c>
      <c r="E1516" s="1">
        <v>45671</v>
      </c>
      <c r="F1516">
        <v>51.94</v>
      </c>
      <c r="G1516" s="1">
        <v>45671</v>
      </c>
      <c r="H1516">
        <v>37.43</v>
      </c>
      <c r="I1516" s="1">
        <v>45671</v>
      </c>
      <c r="J1516">
        <v>32.67</v>
      </c>
      <c r="K1516" s="1">
        <v>45671</v>
      </c>
      <c r="L1516">
        <v>19.850000000000001</v>
      </c>
      <c r="M1516" s="1">
        <v>45671</v>
      </c>
      <c r="N1516">
        <v>19.25</v>
      </c>
      <c r="O1516" s="1">
        <v>45671</v>
      </c>
      <c r="P1516">
        <v>16.46</v>
      </c>
      <c r="Q1516" s="1">
        <v>45671</v>
      </c>
      <c r="R1516">
        <v>26.66</v>
      </c>
      <c r="S1516" s="30">
        <v>45671</v>
      </c>
      <c r="T1516">
        <v>10.41</v>
      </c>
      <c r="U1516" s="1">
        <v>45673</v>
      </c>
      <c r="V1516">
        <v>13.55</v>
      </c>
    </row>
    <row r="1517" spans="1:22">
      <c r="A1517" s="1">
        <v>45672</v>
      </c>
      <c r="B1517">
        <v>28.05</v>
      </c>
      <c r="C1517" s="1">
        <v>45672</v>
      </c>
      <c r="D1517">
        <v>37.606699999999996</v>
      </c>
      <c r="E1517" s="1">
        <v>45672</v>
      </c>
      <c r="F1517">
        <v>52.78</v>
      </c>
      <c r="G1517" s="1">
        <v>45672</v>
      </c>
      <c r="H1517">
        <v>37.869999999999997</v>
      </c>
      <c r="I1517" s="1">
        <v>45672</v>
      </c>
      <c r="J1517">
        <v>33.04</v>
      </c>
      <c r="K1517" s="1">
        <v>45672</v>
      </c>
      <c r="L1517">
        <v>20.03</v>
      </c>
      <c r="M1517" s="1">
        <v>45672</v>
      </c>
      <c r="N1517">
        <v>19.475000000000001</v>
      </c>
      <c r="O1517" s="1">
        <v>45672</v>
      </c>
      <c r="P1517">
        <v>16.75</v>
      </c>
      <c r="Q1517" s="1">
        <v>45672</v>
      </c>
      <c r="R1517">
        <v>26.76</v>
      </c>
      <c r="S1517" s="30">
        <v>45672</v>
      </c>
      <c r="T1517">
        <v>10.5</v>
      </c>
      <c r="U1517" s="1">
        <v>45674</v>
      </c>
      <c r="V1517">
        <v>13.7</v>
      </c>
    </row>
    <row r="1518" spans="1:22">
      <c r="A1518" s="1">
        <v>45673</v>
      </c>
      <c r="B1518">
        <v>28.17</v>
      </c>
      <c r="C1518" s="1">
        <v>45673</v>
      </c>
      <c r="D1518">
        <v>37.71</v>
      </c>
      <c r="E1518" s="1">
        <v>45673</v>
      </c>
      <c r="F1518">
        <v>52.93</v>
      </c>
      <c r="G1518" s="1">
        <v>45673</v>
      </c>
      <c r="H1518">
        <v>38.22</v>
      </c>
      <c r="I1518" s="1">
        <v>45673</v>
      </c>
      <c r="J1518">
        <v>33.14</v>
      </c>
      <c r="K1518" s="1">
        <v>45673</v>
      </c>
      <c r="L1518">
        <v>20.11</v>
      </c>
      <c r="M1518" s="1">
        <v>45673</v>
      </c>
      <c r="N1518">
        <v>19.52</v>
      </c>
      <c r="O1518" s="1">
        <v>45673</v>
      </c>
      <c r="P1518">
        <v>16.73</v>
      </c>
      <c r="Q1518" s="1">
        <v>45673</v>
      </c>
      <c r="R1518">
        <v>26.81</v>
      </c>
      <c r="S1518" s="30">
        <v>45673</v>
      </c>
      <c r="T1518">
        <v>10.55</v>
      </c>
      <c r="U1518" s="1">
        <v>45677</v>
      </c>
      <c r="V1518">
        <v>13.68</v>
      </c>
    </row>
    <row r="1519" spans="1:22">
      <c r="A1519" s="1">
        <v>45674</v>
      </c>
      <c r="B1519">
        <v>28.28</v>
      </c>
      <c r="C1519" s="1">
        <v>45674</v>
      </c>
      <c r="D1519">
        <v>38.08</v>
      </c>
      <c r="E1519" s="1">
        <v>45674</v>
      </c>
      <c r="F1519">
        <v>53.71</v>
      </c>
      <c r="G1519" s="1">
        <v>45674</v>
      </c>
      <c r="H1519">
        <v>38.57</v>
      </c>
      <c r="I1519" s="1">
        <v>45674</v>
      </c>
      <c r="J1519">
        <v>33.58</v>
      </c>
      <c r="K1519" s="1">
        <v>45674</v>
      </c>
      <c r="L1519">
        <v>20.16</v>
      </c>
      <c r="M1519" s="1">
        <v>45674</v>
      </c>
      <c r="N1519">
        <v>19.54</v>
      </c>
      <c r="O1519" s="1">
        <v>45674</v>
      </c>
      <c r="P1519">
        <v>16.8</v>
      </c>
      <c r="Q1519" s="1">
        <v>45674</v>
      </c>
      <c r="R1519">
        <v>26.84</v>
      </c>
      <c r="S1519" s="30">
        <v>45674</v>
      </c>
      <c r="T1519">
        <v>10.58</v>
      </c>
      <c r="U1519" s="1">
        <v>45678</v>
      </c>
      <c r="V1519">
        <v>13.74</v>
      </c>
    </row>
    <row r="1520" spans="1:22">
      <c r="A1520" s="1">
        <v>45677</v>
      </c>
      <c r="B1520">
        <v>28.32</v>
      </c>
      <c r="C1520" s="1">
        <v>45677</v>
      </c>
      <c r="D1520">
        <v>38.18</v>
      </c>
      <c r="E1520" s="1">
        <v>45677</v>
      </c>
      <c r="F1520">
        <v>53.7</v>
      </c>
      <c r="G1520" s="1">
        <v>45677</v>
      </c>
      <c r="H1520">
        <v>38.799999999999997</v>
      </c>
      <c r="I1520" s="1">
        <v>45677</v>
      </c>
      <c r="J1520">
        <v>33.72</v>
      </c>
      <c r="K1520" s="1">
        <v>45677</v>
      </c>
      <c r="L1520">
        <v>20.18</v>
      </c>
      <c r="M1520" s="1">
        <v>45677</v>
      </c>
      <c r="N1520">
        <v>19.71</v>
      </c>
      <c r="O1520" s="1">
        <v>45677</v>
      </c>
      <c r="P1520">
        <v>16.79</v>
      </c>
      <c r="Q1520" s="1">
        <v>45677</v>
      </c>
      <c r="R1520">
        <v>26.86</v>
      </c>
      <c r="S1520" s="30">
        <v>45677</v>
      </c>
      <c r="T1520">
        <v>10.6</v>
      </c>
      <c r="U1520" s="1">
        <v>45679</v>
      </c>
      <c r="V1520">
        <v>13.81</v>
      </c>
    </row>
    <row r="1521" spans="1:22">
      <c r="A1521" s="1">
        <v>45678</v>
      </c>
      <c r="B1521">
        <v>28.36</v>
      </c>
      <c r="C1521" s="1">
        <v>45678</v>
      </c>
      <c r="D1521">
        <v>38.39</v>
      </c>
      <c r="E1521" s="1">
        <v>45678</v>
      </c>
      <c r="F1521">
        <v>53.68</v>
      </c>
      <c r="G1521" s="1">
        <v>45678</v>
      </c>
      <c r="H1521">
        <v>39.020000000000003</v>
      </c>
      <c r="I1521" s="1">
        <v>45678</v>
      </c>
      <c r="J1521">
        <v>33.619999999999997</v>
      </c>
      <c r="K1521" s="1">
        <v>45678</v>
      </c>
      <c r="L1521">
        <v>20.2</v>
      </c>
      <c r="M1521" s="1">
        <v>45678</v>
      </c>
      <c r="N1521">
        <v>19.64</v>
      </c>
      <c r="O1521" s="1">
        <v>45678</v>
      </c>
      <c r="P1521">
        <v>16.809999999999999</v>
      </c>
      <c r="Q1521" s="1">
        <v>45678</v>
      </c>
      <c r="R1521">
        <v>26.87</v>
      </c>
      <c r="S1521" s="30">
        <v>45678</v>
      </c>
      <c r="T1521">
        <v>10.62</v>
      </c>
      <c r="U1521" s="1">
        <v>45680</v>
      </c>
      <c r="V1521">
        <v>13.82</v>
      </c>
    </row>
    <row r="1522" spans="1:22">
      <c r="A1522" s="1">
        <v>45679</v>
      </c>
      <c r="B1522">
        <v>28.28</v>
      </c>
      <c r="C1522" s="1">
        <v>45679</v>
      </c>
      <c r="D1522">
        <v>38.417999999999999</v>
      </c>
      <c r="E1522" s="1">
        <v>45679</v>
      </c>
      <c r="F1522">
        <v>54.21</v>
      </c>
      <c r="G1522" s="1">
        <v>45679</v>
      </c>
      <c r="H1522">
        <v>39.04</v>
      </c>
      <c r="I1522" s="1">
        <v>45679</v>
      </c>
      <c r="J1522">
        <v>33.76</v>
      </c>
      <c r="K1522" s="1">
        <v>45679</v>
      </c>
      <c r="L1522">
        <v>20.149999999999999</v>
      </c>
      <c r="M1522" s="1">
        <v>45679</v>
      </c>
      <c r="N1522">
        <v>19.579999999999998</v>
      </c>
      <c r="O1522" s="1">
        <v>45679</v>
      </c>
      <c r="P1522">
        <v>16.79</v>
      </c>
      <c r="Q1522" s="1">
        <v>45679</v>
      </c>
      <c r="R1522">
        <v>26.84</v>
      </c>
      <c r="S1522" s="30">
        <v>45679</v>
      </c>
      <c r="T1522">
        <v>10.59</v>
      </c>
      <c r="U1522" s="1">
        <v>45681</v>
      </c>
      <c r="V1522">
        <v>13.88</v>
      </c>
    </row>
    <row r="1523" spans="1:22">
      <c r="A1523" s="1">
        <v>45680</v>
      </c>
      <c r="B1523">
        <v>28.24</v>
      </c>
      <c r="C1523" s="1">
        <v>45680</v>
      </c>
      <c r="D1523">
        <v>38.664000000000001</v>
      </c>
      <c r="E1523" s="1">
        <v>45680</v>
      </c>
      <c r="F1523">
        <v>54.43</v>
      </c>
      <c r="G1523" s="1">
        <v>45680</v>
      </c>
      <c r="H1523">
        <v>39.31</v>
      </c>
      <c r="I1523" s="1">
        <v>45680</v>
      </c>
      <c r="J1523">
        <v>33.840000000000003</v>
      </c>
      <c r="K1523" s="1">
        <v>45680</v>
      </c>
      <c r="L1523">
        <v>20.13</v>
      </c>
      <c r="M1523" s="1">
        <v>45680</v>
      </c>
      <c r="N1523">
        <v>19.545000000000002</v>
      </c>
      <c r="O1523" s="1">
        <v>45680</v>
      </c>
      <c r="P1523">
        <v>16.73</v>
      </c>
      <c r="Q1523" s="1">
        <v>45680</v>
      </c>
      <c r="R1523">
        <v>26.84</v>
      </c>
      <c r="S1523" s="30">
        <v>45680</v>
      </c>
      <c r="T1523">
        <v>10.57</v>
      </c>
      <c r="U1523" s="1">
        <v>45684</v>
      </c>
      <c r="V1523">
        <v>13.69</v>
      </c>
    </row>
    <row r="1524" spans="1:22">
      <c r="A1524" s="1">
        <v>45681</v>
      </c>
      <c r="B1524">
        <v>28.34</v>
      </c>
      <c r="C1524" s="1">
        <v>45681</v>
      </c>
      <c r="D1524">
        <v>38.689100000000003</v>
      </c>
      <c r="E1524" s="1">
        <v>45681</v>
      </c>
      <c r="F1524">
        <v>54.19</v>
      </c>
      <c r="G1524" s="1">
        <v>45681</v>
      </c>
      <c r="H1524">
        <v>39.44</v>
      </c>
      <c r="I1524" s="1">
        <v>45681</v>
      </c>
      <c r="J1524">
        <v>33.950000000000003</v>
      </c>
      <c r="K1524" s="1">
        <v>45681</v>
      </c>
      <c r="L1524">
        <v>20.2</v>
      </c>
      <c r="M1524" s="1">
        <v>45681</v>
      </c>
      <c r="N1524">
        <v>19.579999999999998</v>
      </c>
      <c r="O1524" s="1">
        <v>45681</v>
      </c>
      <c r="P1524">
        <v>16.82</v>
      </c>
      <c r="Q1524" s="1">
        <v>45681</v>
      </c>
      <c r="R1524">
        <v>26.88</v>
      </c>
      <c r="S1524" s="30">
        <v>45681</v>
      </c>
      <c r="T1524">
        <v>10.6</v>
      </c>
      <c r="U1524" s="1">
        <v>45685</v>
      </c>
      <c r="V1524">
        <v>13.8</v>
      </c>
    </row>
    <row r="1525" spans="1:22">
      <c r="A1525" s="1">
        <v>45684</v>
      </c>
      <c r="B1525">
        <v>28.46</v>
      </c>
      <c r="C1525" s="1">
        <v>45684</v>
      </c>
      <c r="D1525">
        <v>38.61</v>
      </c>
      <c r="E1525" s="1">
        <v>45684</v>
      </c>
      <c r="F1525">
        <v>53.54</v>
      </c>
      <c r="G1525" s="1">
        <v>45684</v>
      </c>
      <c r="H1525">
        <v>39.549999999999997</v>
      </c>
      <c r="I1525" s="1">
        <v>45684</v>
      </c>
      <c r="J1525">
        <v>33.409999999999997</v>
      </c>
      <c r="K1525" s="1">
        <v>45684</v>
      </c>
      <c r="L1525">
        <v>20.260000000000002</v>
      </c>
      <c r="M1525" s="1">
        <v>45684</v>
      </c>
      <c r="N1525">
        <v>19.725000000000001</v>
      </c>
      <c r="O1525" s="1">
        <v>45684</v>
      </c>
      <c r="P1525">
        <v>16.79</v>
      </c>
      <c r="Q1525" s="1">
        <v>45684</v>
      </c>
      <c r="R1525">
        <v>26.92</v>
      </c>
      <c r="S1525" s="30">
        <v>45684</v>
      </c>
      <c r="T1525">
        <v>10.66</v>
      </c>
      <c r="U1525" s="1">
        <v>45686</v>
      </c>
      <c r="V1525">
        <v>13.85</v>
      </c>
    </row>
    <row r="1526" spans="1:22">
      <c r="A1526" s="1">
        <v>45685</v>
      </c>
      <c r="B1526">
        <v>28.39</v>
      </c>
      <c r="C1526" s="1">
        <v>45685</v>
      </c>
      <c r="D1526">
        <v>38.866399999999999</v>
      </c>
      <c r="E1526" s="1">
        <v>45685</v>
      </c>
      <c r="F1526">
        <v>54.06</v>
      </c>
      <c r="G1526" s="1">
        <v>45685</v>
      </c>
      <c r="H1526">
        <v>39.54</v>
      </c>
      <c r="I1526" s="1">
        <v>45685</v>
      </c>
      <c r="J1526">
        <v>33.75</v>
      </c>
      <c r="K1526" s="1">
        <v>45685</v>
      </c>
      <c r="L1526">
        <v>20.170000000000002</v>
      </c>
      <c r="M1526" s="1">
        <v>45685</v>
      </c>
      <c r="N1526">
        <v>19.63</v>
      </c>
      <c r="O1526" s="1">
        <v>45685</v>
      </c>
      <c r="P1526">
        <v>16.72</v>
      </c>
      <c r="Q1526" s="1">
        <v>45685</v>
      </c>
      <c r="R1526">
        <v>26.87</v>
      </c>
      <c r="S1526" s="30">
        <v>45685</v>
      </c>
      <c r="T1526">
        <v>10.65</v>
      </c>
      <c r="U1526" s="1">
        <v>45687</v>
      </c>
      <c r="V1526">
        <v>14.06</v>
      </c>
    </row>
    <row r="1527" spans="1:22">
      <c r="A1527" s="1">
        <v>45686</v>
      </c>
      <c r="B1527">
        <v>28.42</v>
      </c>
      <c r="C1527" s="1">
        <v>45686</v>
      </c>
      <c r="D1527">
        <v>38.94</v>
      </c>
      <c r="E1527" s="1">
        <v>45686</v>
      </c>
      <c r="F1527">
        <v>53.94</v>
      </c>
      <c r="G1527" s="1">
        <v>45686</v>
      </c>
      <c r="H1527">
        <v>39.619999999999997</v>
      </c>
      <c r="I1527" s="1">
        <v>45686</v>
      </c>
      <c r="J1527">
        <v>33.81</v>
      </c>
      <c r="K1527" s="1">
        <v>45686</v>
      </c>
      <c r="L1527">
        <v>20.2</v>
      </c>
      <c r="M1527" s="1">
        <v>45686</v>
      </c>
      <c r="N1527">
        <v>19.594999999999999</v>
      </c>
      <c r="O1527" s="1">
        <v>45686</v>
      </c>
      <c r="P1527">
        <v>16.71</v>
      </c>
      <c r="Q1527" s="1">
        <v>45686</v>
      </c>
      <c r="R1527">
        <v>26.89</v>
      </c>
      <c r="S1527" s="30">
        <v>45686</v>
      </c>
      <c r="T1527">
        <v>10.67</v>
      </c>
      <c r="U1527" s="1">
        <v>45688</v>
      </c>
      <c r="V1527">
        <v>13.97</v>
      </c>
    </row>
    <row r="1528" spans="1:22">
      <c r="A1528" s="1">
        <v>45687</v>
      </c>
      <c r="B1528">
        <v>28.55</v>
      </c>
      <c r="C1528" s="1">
        <v>45687</v>
      </c>
      <c r="D1528">
        <v>39.442500000000003</v>
      </c>
      <c r="E1528" s="1">
        <v>45687</v>
      </c>
      <c r="F1528">
        <v>54.43</v>
      </c>
      <c r="G1528" s="1">
        <v>45687</v>
      </c>
      <c r="H1528">
        <v>40.159999999999997</v>
      </c>
      <c r="I1528" s="1">
        <v>45687</v>
      </c>
      <c r="J1528">
        <v>34.47</v>
      </c>
      <c r="K1528" s="1">
        <v>45687</v>
      </c>
      <c r="L1528">
        <v>20.28</v>
      </c>
      <c r="M1528" s="1">
        <v>45687</v>
      </c>
      <c r="N1528">
        <v>19.649999999999999</v>
      </c>
      <c r="O1528" s="1">
        <v>45687</v>
      </c>
      <c r="P1528">
        <v>16.73</v>
      </c>
      <c r="Q1528" s="1">
        <v>45687</v>
      </c>
      <c r="R1528">
        <v>26.92</v>
      </c>
      <c r="S1528" s="30">
        <v>45687</v>
      </c>
      <c r="T1528">
        <v>10.71</v>
      </c>
      <c r="U1528" s="1">
        <v>45691</v>
      </c>
      <c r="V1528">
        <v>13.88</v>
      </c>
    </row>
    <row r="1529" spans="1:22">
      <c r="A1529" s="1">
        <v>45688</v>
      </c>
      <c r="B1529">
        <v>28.64</v>
      </c>
      <c r="C1529" s="1">
        <v>45688</v>
      </c>
      <c r="D1529">
        <v>39.034999999999997</v>
      </c>
      <c r="E1529" s="1">
        <v>45688</v>
      </c>
      <c r="F1529">
        <v>54.37</v>
      </c>
      <c r="G1529" s="1">
        <v>45688</v>
      </c>
      <c r="H1529">
        <v>39.9</v>
      </c>
      <c r="I1529" s="1">
        <v>45688</v>
      </c>
      <c r="J1529">
        <v>34.270000000000003</v>
      </c>
      <c r="K1529" s="1">
        <v>45688</v>
      </c>
      <c r="L1529">
        <v>20.27</v>
      </c>
      <c r="M1529" s="1">
        <v>45688</v>
      </c>
      <c r="N1529">
        <v>19.574999999999999</v>
      </c>
      <c r="O1529" s="1">
        <v>45688</v>
      </c>
      <c r="P1529">
        <v>16.690000000000001</v>
      </c>
      <c r="Q1529" s="1">
        <v>45688</v>
      </c>
      <c r="R1529">
        <v>26.96</v>
      </c>
      <c r="S1529" s="30">
        <v>45688</v>
      </c>
      <c r="T1529">
        <v>10.7</v>
      </c>
      <c r="U1529" s="1">
        <v>45692</v>
      </c>
      <c r="V1529">
        <v>13.85</v>
      </c>
    </row>
    <row r="1530" spans="1:22">
      <c r="A1530" s="1">
        <v>45691</v>
      </c>
      <c r="B1530">
        <v>28.81</v>
      </c>
      <c r="C1530" s="1">
        <v>45691</v>
      </c>
      <c r="D1530">
        <v>38.566899999999997</v>
      </c>
      <c r="E1530" s="1">
        <v>45691</v>
      </c>
      <c r="F1530">
        <v>54.13</v>
      </c>
      <c r="G1530" s="1">
        <v>45691</v>
      </c>
      <c r="H1530">
        <v>39.64</v>
      </c>
      <c r="I1530" s="1">
        <v>45691</v>
      </c>
      <c r="J1530">
        <v>34.06</v>
      </c>
      <c r="K1530" s="1">
        <v>45691</v>
      </c>
      <c r="L1530">
        <v>20.399999999999999</v>
      </c>
      <c r="M1530" s="1">
        <v>45691</v>
      </c>
      <c r="N1530">
        <v>19.600000000000001</v>
      </c>
      <c r="O1530" s="1">
        <v>45691</v>
      </c>
      <c r="P1530">
        <v>16.72</v>
      </c>
      <c r="Q1530" s="1">
        <v>45691</v>
      </c>
      <c r="R1530">
        <v>27.03</v>
      </c>
      <c r="S1530" s="30">
        <v>45691</v>
      </c>
      <c r="T1530">
        <v>10.76</v>
      </c>
      <c r="U1530" s="1">
        <v>45693</v>
      </c>
      <c r="V1530">
        <v>13.88</v>
      </c>
    </row>
    <row r="1531" spans="1:22">
      <c r="A1531" s="1">
        <v>45692</v>
      </c>
      <c r="B1531">
        <v>28.79</v>
      </c>
      <c r="C1531" s="1">
        <v>45692</v>
      </c>
      <c r="D1531">
        <v>38.520600000000002</v>
      </c>
      <c r="E1531" s="1">
        <v>45692</v>
      </c>
      <c r="F1531">
        <v>53.53</v>
      </c>
      <c r="G1531" s="1">
        <v>45692</v>
      </c>
      <c r="H1531">
        <v>39.405000000000001</v>
      </c>
      <c r="I1531" s="1">
        <v>45692</v>
      </c>
      <c r="J1531">
        <v>34.11</v>
      </c>
      <c r="K1531" s="1">
        <v>45692</v>
      </c>
      <c r="L1531">
        <v>20.39</v>
      </c>
      <c r="M1531" s="1">
        <v>45692</v>
      </c>
      <c r="N1531">
        <v>19.649999999999999</v>
      </c>
      <c r="O1531" s="1">
        <v>45692</v>
      </c>
      <c r="P1531">
        <v>16.760000000000002</v>
      </c>
      <c r="Q1531" s="1">
        <v>45692</v>
      </c>
      <c r="R1531">
        <v>27.03</v>
      </c>
      <c r="S1531" s="30">
        <v>45692</v>
      </c>
      <c r="T1531">
        <v>10.75</v>
      </c>
      <c r="U1531" s="1">
        <v>45694</v>
      </c>
      <c r="V1531">
        <v>13.96</v>
      </c>
    </row>
    <row r="1532" spans="1:22">
      <c r="A1532" s="1">
        <v>45693</v>
      </c>
      <c r="B1532">
        <v>28.89</v>
      </c>
      <c r="C1532" s="1">
        <v>45693</v>
      </c>
      <c r="D1532">
        <v>38.939700000000002</v>
      </c>
      <c r="E1532" s="1">
        <v>45693</v>
      </c>
      <c r="F1532">
        <v>53.74</v>
      </c>
      <c r="G1532" s="1">
        <v>45693</v>
      </c>
      <c r="H1532">
        <v>39.76</v>
      </c>
      <c r="I1532" s="1">
        <v>45693</v>
      </c>
      <c r="J1532">
        <v>34</v>
      </c>
      <c r="K1532" s="1">
        <v>45693</v>
      </c>
      <c r="L1532">
        <v>20.45</v>
      </c>
      <c r="M1532" s="1">
        <v>45693</v>
      </c>
      <c r="N1532">
        <v>19.78</v>
      </c>
      <c r="O1532" s="1">
        <v>45693</v>
      </c>
      <c r="P1532">
        <v>16.82</v>
      </c>
      <c r="Q1532" s="1">
        <v>45693</v>
      </c>
      <c r="R1532">
        <v>27.06</v>
      </c>
      <c r="S1532" s="30">
        <v>45693</v>
      </c>
      <c r="T1532">
        <v>10.79</v>
      </c>
      <c r="U1532" s="1">
        <v>45695</v>
      </c>
      <c r="V1532">
        <v>13.94</v>
      </c>
    </row>
    <row r="1533" spans="1:22">
      <c r="A1533" s="1">
        <v>45694</v>
      </c>
      <c r="B1533">
        <v>28.89</v>
      </c>
      <c r="C1533" s="1">
        <v>45694</v>
      </c>
      <c r="D1533">
        <v>38.89</v>
      </c>
      <c r="E1533" s="1">
        <v>45694</v>
      </c>
      <c r="F1533">
        <v>53.87</v>
      </c>
      <c r="G1533" s="1">
        <v>45694</v>
      </c>
      <c r="H1533">
        <v>39.92</v>
      </c>
      <c r="I1533" s="1">
        <v>45694</v>
      </c>
      <c r="J1533">
        <v>34.104999999999997</v>
      </c>
      <c r="K1533" s="1">
        <v>45694</v>
      </c>
      <c r="L1533">
        <v>20.45</v>
      </c>
      <c r="M1533" s="1">
        <v>45694</v>
      </c>
      <c r="N1533">
        <v>19.739999999999998</v>
      </c>
      <c r="O1533" s="1">
        <v>45694</v>
      </c>
      <c r="P1533">
        <v>16.78</v>
      </c>
      <c r="Q1533" s="1">
        <v>45694</v>
      </c>
      <c r="R1533">
        <v>27.06</v>
      </c>
      <c r="S1533" s="30">
        <v>45694</v>
      </c>
      <c r="T1533">
        <v>10.77</v>
      </c>
      <c r="U1533" s="1">
        <v>45698</v>
      </c>
      <c r="V1533">
        <v>14.06</v>
      </c>
    </row>
    <row r="1534" spans="1:22">
      <c r="A1534" s="1">
        <v>45695</v>
      </c>
      <c r="B1534">
        <v>28.66</v>
      </c>
      <c r="C1534" s="1">
        <v>45695</v>
      </c>
      <c r="D1534">
        <v>38.746099999999998</v>
      </c>
      <c r="E1534" s="1">
        <v>45695</v>
      </c>
      <c r="F1534">
        <v>53.32</v>
      </c>
      <c r="G1534" s="1">
        <v>45695</v>
      </c>
      <c r="H1534">
        <v>39.549999999999997</v>
      </c>
      <c r="I1534" s="1">
        <v>45695</v>
      </c>
      <c r="J1534">
        <v>34.03</v>
      </c>
      <c r="K1534" s="1">
        <v>45695</v>
      </c>
      <c r="L1534">
        <v>20.329999999999998</v>
      </c>
      <c r="M1534" s="1">
        <v>45695</v>
      </c>
      <c r="N1534">
        <v>19.649999999999999</v>
      </c>
      <c r="O1534" s="1">
        <v>45695</v>
      </c>
      <c r="P1534">
        <v>16.760000000000002</v>
      </c>
      <c r="Q1534" s="1">
        <v>45695</v>
      </c>
      <c r="R1534">
        <v>26.98</v>
      </c>
      <c r="S1534" s="30">
        <v>45695</v>
      </c>
      <c r="T1534">
        <v>10.69</v>
      </c>
      <c r="U1534" s="1">
        <v>45699</v>
      </c>
      <c r="V1534">
        <v>14</v>
      </c>
    </row>
    <row r="1535" spans="1:22">
      <c r="A1535" s="1">
        <v>45698</v>
      </c>
      <c r="B1535">
        <v>28.66</v>
      </c>
      <c r="C1535" s="1">
        <v>45698</v>
      </c>
      <c r="D1535">
        <v>39.07</v>
      </c>
      <c r="E1535" s="1">
        <v>45698</v>
      </c>
      <c r="F1535">
        <v>53.77</v>
      </c>
      <c r="G1535" s="1">
        <v>45698</v>
      </c>
      <c r="H1535">
        <v>39.81</v>
      </c>
      <c r="I1535" s="1">
        <v>45698</v>
      </c>
      <c r="J1535">
        <v>34.5</v>
      </c>
      <c r="K1535" s="1">
        <v>45698</v>
      </c>
      <c r="L1535">
        <v>20.37</v>
      </c>
      <c r="M1535" s="1">
        <v>45698</v>
      </c>
      <c r="N1535">
        <v>19.664999999999999</v>
      </c>
      <c r="O1535" s="1">
        <v>45698</v>
      </c>
      <c r="P1535">
        <v>16.79</v>
      </c>
      <c r="Q1535" s="1">
        <v>45698</v>
      </c>
      <c r="R1535">
        <v>27</v>
      </c>
      <c r="S1535" s="30">
        <v>45698</v>
      </c>
      <c r="T1535">
        <v>10.7</v>
      </c>
      <c r="U1535" s="1">
        <v>45700</v>
      </c>
      <c r="V1535">
        <v>14.05</v>
      </c>
    </row>
    <row r="1536" spans="1:22">
      <c r="A1536" s="1">
        <v>45699</v>
      </c>
      <c r="B1536">
        <v>28.58</v>
      </c>
      <c r="C1536" s="1">
        <v>45699</v>
      </c>
      <c r="D1536">
        <v>39.090000000000003</v>
      </c>
      <c r="E1536" s="1">
        <v>45699</v>
      </c>
      <c r="F1536">
        <v>53.75</v>
      </c>
      <c r="G1536" s="1">
        <v>45699</v>
      </c>
      <c r="H1536">
        <v>39.92</v>
      </c>
      <c r="I1536" s="1">
        <v>45699</v>
      </c>
      <c r="J1536">
        <v>34.32</v>
      </c>
      <c r="K1536" s="1">
        <v>45699</v>
      </c>
      <c r="L1536">
        <v>20.309999999999999</v>
      </c>
      <c r="M1536" s="1">
        <v>45699</v>
      </c>
      <c r="N1536">
        <v>19.600000000000001</v>
      </c>
      <c r="O1536" s="1">
        <v>45699</v>
      </c>
      <c r="P1536">
        <v>16.79</v>
      </c>
      <c r="Q1536" s="1">
        <v>45699</v>
      </c>
      <c r="R1536">
        <v>26.97</v>
      </c>
      <c r="S1536" s="30">
        <v>45699</v>
      </c>
      <c r="T1536">
        <v>10.67</v>
      </c>
      <c r="U1536" s="1">
        <v>45701</v>
      </c>
      <c r="V1536">
        <v>14.05</v>
      </c>
    </row>
    <row r="1537" spans="1:22">
      <c r="A1537" s="1">
        <v>45700</v>
      </c>
      <c r="B1537">
        <v>28.44</v>
      </c>
      <c r="C1537" s="1">
        <v>45700</v>
      </c>
      <c r="D1537">
        <v>38.950000000000003</v>
      </c>
      <c r="E1537" s="1">
        <v>45700</v>
      </c>
      <c r="F1537">
        <v>53.55</v>
      </c>
      <c r="G1537" s="1">
        <v>45700</v>
      </c>
      <c r="H1537">
        <v>39.99</v>
      </c>
      <c r="I1537" s="1">
        <v>45700</v>
      </c>
      <c r="J1537">
        <v>34.47</v>
      </c>
      <c r="K1537" s="1">
        <v>45700</v>
      </c>
      <c r="L1537">
        <v>20.23</v>
      </c>
      <c r="M1537" s="1">
        <v>45700</v>
      </c>
      <c r="N1537">
        <v>19.510000000000002</v>
      </c>
      <c r="O1537" s="1">
        <v>45700</v>
      </c>
      <c r="P1537">
        <v>16.75</v>
      </c>
      <c r="Q1537" s="1">
        <v>45700</v>
      </c>
      <c r="R1537">
        <v>26.9</v>
      </c>
      <c r="S1537" s="30">
        <v>45700</v>
      </c>
      <c r="T1537">
        <v>10.62</v>
      </c>
      <c r="U1537" s="1">
        <v>45702</v>
      </c>
      <c r="V1537">
        <v>14.11</v>
      </c>
    </row>
    <row r="1538" spans="1:22">
      <c r="A1538" s="1">
        <v>45701</v>
      </c>
      <c r="B1538">
        <v>28.58</v>
      </c>
      <c r="C1538" s="1">
        <v>45701</v>
      </c>
      <c r="D1538">
        <v>39.1965</v>
      </c>
      <c r="E1538" s="1">
        <v>45701</v>
      </c>
      <c r="F1538">
        <v>53.74</v>
      </c>
      <c r="G1538" s="1">
        <v>45701</v>
      </c>
      <c r="H1538">
        <v>40.244999999999997</v>
      </c>
      <c r="I1538" s="1">
        <v>45701</v>
      </c>
      <c r="J1538">
        <v>34.450000000000003</v>
      </c>
      <c r="K1538" s="1">
        <v>45701</v>
      </c>
      <c r="L1538">
        <v>20.329999999999998</v>
      </c>
      <c r="M1538" s="1">
        <v>45701</v>
      </c>
      <c r="N1538">
        <v>19.66</v>
      </c>
      <c r="O1538" s="1">
        <v>45701</v>
      </c>
      <c r="P1538">
        <v>16.82</v>
      </c>
      <c r="Q1538" s="1">
        <v>45701</v>
      </c>
      <c r="R1538">
        <v>26.95</v>
      </c>
      <c r="S1538" s="30">
        <v>45701</v>
      </c>
      <c r="T1538">
        <v>10.67</v>
      </c>
      <c r="U1538" s="1">
        <v>45706</v>
      </c>
      <c r="V1538">
        <v>14.29</v>
      </c>
    </row>
    <row r="1539" spans="1:22">
      <c r="A1539" s="1">
        <v>45702</v>
      </c>
      <c r="B1539">
        <v>28.6</v>
      </c>
      <c r="C1539" s="1">
        <v>45702</v>
      </c>
      <c r="D1539">
        <v>38.863300000000002</v>
      </c>
      <c r="E1539" s="1">
        <v>45702</v>
      </c>
      <c r="F1539">
        <v>53.7</v>
      </c>
      <c r="G1539" s="1">
        <v>45702</v>
      </c>
      <c r="H1539">
        <v>40.25</v>
      </c>
      <c r="I1539" s="1">
        <v>45702</v>
      </c>
      <c r="J1539">
        <v>34.67</v>
      </c>
      <c r="K1539" s="1">
        <v>45702</v>
      </c>
      <c r="L1539">
        <v>20.309999999999999</v>
      </c>
      <c r="M1539" s="1">
        <v>45702</v>
      </c>
      <c r="N1539">
        <v>19.739999999999998</v>
      </c>
      <c r="O1539" s="1">
        <v>45702</v>
      </c>
      <c r="P1539">
        <v>16.82</v>
      </c>
      <c r="Q1539" s="1">
        <v>45702</v>
      </c>
      <c r="R1539">
        <v>26.97</v>
      </c>
      <c r="S1539" s="30">
        <v>45702</v>
      </c>
      <c r="T1539">
        <v>10.68</v>
      </c>
      <c r="U1539" s="1">
        <v>45707</v>
      </c>
      <c r="V1539">
        <v>14.3</v>
      </c>
    </row>
    <row r="1540" spans="1:22">
      <c r="A1540" s="1">
        <v>45706</v>
      </c>
      <c r="B1540">
        <v>28.43</v>
      </c>
      <c r="C1540" s="1">
        <v>45706</v>
      </c>
      <c r="D1540">
        <v>39.119999999999997</v>
      </c>
      <c r="E1540" s="1">
        <v>45706</v>
      </c>
      <c r="F1540">
        <v>53.87</v>
      </c>
      <c r="G1540" s="1">
        <v>45706</v>
      </c>
      <c r="H1540">
        <v>40.56</v>
      </c>
      <c r="I1540" s="1">
        <v>45706</v>
      </c>
      <c r="J1540">
        <v>34.96</v>
      </c>
      <c r="K1540" s="1">
        <v>45706</v>
      </c>
      <c r="L1540">
        <v>20.22</v>
      </c>
      <c r="M1540" s="1">
        <v>45706</v>
      </c>
      <c r="N1540">
        <v>19.645</v>
      </c>
      <c r="O1540" s="1">
        <v>45706</v>
      </c>
      <c r="P1540">
        <v>16.84</v>
      </c>
      <c r="Q1540" s="1">
        <v>45706</v>
      </c>
      <c r="R1540">
        <v>26.91</v>
      </c>
      <c r="S1540" s="30">
        <v>45706</v>
      </c>
      <c r="T1540">
        <v>10.62</v>
      </c>
      <c r="U1540" s="1">
        <v>45708</v>
      </c>
      <c r="V1540">
        <v>14.32</v>
      </c>
    </row>
    <row r="1541" spans="1:22">
      <c r="A1541" s="1">
        <v>45707</v>
      </c>
      <c r="B1541">
        <v>28.46</v>
      </c>
      <c r="C1541" s="1">
        <v>45707</v>
      </c>
      <c r="D1541">
        <v>39.049999999999997</v>
      </c>
      <c r="E1541" s="1">
        <v>45707</v>
      </c>
      <c r="F1541">
        <v>54.17</v>
      </c>
      <c r="G1541" s="1">
        <v>45707</v>
      </c>
      <c r="H1541">
        <v>40.25</v>
      </c>
      <c r="I1541" s="1">
        <v>45707</v>
      </c>
      <c r="J1541">
        <v>34.950000000000003</v>
      </c>
      <c r="K1541" s="1">
        <v>45707</v>
      </c>
      <c r="L1541">
        <v>20.239999999999998</v>
      </c>
      <c r="M1541" s="1">
        <v>45707</v>
      </c>
      <c r="N1541">
        <v>19.66</v>
      </c>
      <c r="O1541" s="1">
        <v>45707</v>
      </c>
      <c r="P1541">
        <v>16.829999999999998</v>
      </c>
      <c r="Q1541" s="1">
        <v>45707</v>
      </c>
      <c r="R1541">
        <v>26.92</v>
      </c>
      <c r="S1541" s="30">
        <v>45707</v>
      </c>
      <c r="T1541">
        <v>10.62</v>
      </c>
      <c r="U1541" s="1">
        <v>45709</v>
      </c>
      <c r="V1541">
        <v>14.37</v>
      </c>
    </row>
    <row r="1542" spans="1:22">
      <c r="A1542" s="1">
        <v>45708</v>
      </c>
      <c r="B1542">
        <v>28.39</v>
      </c>
      <c r="C1542" s="1">
        <v>45708</v>
      </c>
      <c r="D1542">
        <v>38.89</v>
      </c>
      <c r="E1542" s="1">
        <v>45708</v>
      </c>
      <c r="F1542">
        <v>53.75</v>
      </c>
      <c r="G1542" s="1">
        <v>45708</v>
      </c>
      <c r="H1542">
        <v>40.299999999999997</v>
      </c>
      <c r="I1542" s="1">
        <v>45708</v>
      </c>
      <c r="J1542">
        <v>35.17</v>
      </c>
      <c r="K1542" s="1">
        <v>45708</v>
      </c>
      <c r="L1542">
        <v>20.184999999999999</v>
      </c>
      <c r="M1542" s="1">
        <v>45708</v>
      </c>
      <c r="N1542">
        <v>19.7</v>
      </c>
      <c r="O1542" s="1">
        <v>45708</v>
      </c>
      <c r="P1542">
        <v>16.850000000000001</v>
      </c>
      <c r="Q1542" s="1">
        <v>45708</v>
      </c>
      <c r="R1542">
        <v>26.9</v>
      </c>
      <c r="S1542" s="30">
        <v>45708</v>
      </c>
      <c r="T1542">
        <v>10.59</v>
      </c>
      <c r="U1542" s="1">
        <v>45712</v>
      </c>
      <c r="V1542">
        <v>14.2</v>
      </c>
    </row>
    <row r="1543" spans="1:22">
      <c r="A1543" s="1">
        <v>45709</v>
      </c>
      <c r="B1543">
        <v>28.57</v>
      </c>
      <c r="C1543" s="1">
        <v>45709</v>
      </c>
      <c r="D1543">
        <v>38.396000000000001</v>
      </c>
      <c r="E1543" s="1">
        <v>45709</v>
      </c>
      <c r="F1543">
        <v>53.03</v>
      </c>
      <c r="G1543" s="1">
        <v>45709</v>
      </c>
      <c r="H1543">
        <v>40.195</v>
      </c>
      <c r="I1543" s="1">
        <v>45709</v>
      </c>
      <c r="J1543">
        <v>35.18</v>
      </c>
      <c r="K1543" s="1">
        <v>45709</v>
      </c>
      <c r="L1543">
        <v>20.3</v>
      </c>
      <c r="M1543" s="1">
        <v>45709</v>
      </c>
      <c r="N1543">
        <v>19.77</v>
      </c>
      <c r="O1543" s="1">
        <v>45709</v>
      </c>
      <c r="P1543">
        <v>16.82</v>
      </c>
      <c r="Q1543" s="1">
        <v>45709</v>
      </c>
      <c r="R1543">
        <v>26.98</v>
      </c>
      <c r="S1543" s="30">
        <v>45709</v>
      </c>
      <c r="T1543">
        <v>10.67</v>
      </c>
      <c r="U1543" s="1">
        <v>45713</v>
      </c>
      <c r="V1543">
        <v>14.19</v>
      </c>
    </row>
    <row r="1544" spans="1:22">
      <c r="A1544" s="1">
        <v>45712</v>
      </c>
      <c r="B1544">
        <v>28.59</v>
      </c>
      <c r="C1544" s="1">
        <v>45712</v>
      </c>
      <c r="D1544">
        <v>38.380000000000003</v>
      </c>
      <c r="E1544" s="1">
        <v>45712</v>
      </c>
      <c r="F1544">
        <v>52.92</v>
      </c>
      <c r="G1544" s="1">
        <v>45712</v>
      </c>
      <c r="H1544">
        <v>40.270000000000003</v>
      </c>
      <c r="I1544" s="1">
        <v>45712</v>
      </c>
      <c r="J1544">
        <v>34.78</v>
      </c>
      <c r="K1544" s="1">
        <v>45712</v>
      </c>
      <c r="L1544">
        <v>20.3</v>
      </c>
      <c r="M1544" s="1">
        <v>45712</v>
      </c>
      <c r="N1544">
        <v>19.82</v>
      </c>
      <c r="O1544" s="1">
        <v>45712</v>
      </c>
      <c r="P1544">
        <v>16.82</v>
      </c>
      <c r="Q1544" s="1">
        <v>45712</v>
      </c>
      <c r="R1544">
        <v>27.01</v>
      </c>
      <c r="S1544" s="30">
        <v>45712</v>
      </c>
      <c r="T1544">
        <v>10.69</v>
      </c>
      <c r="U1544" s="1">
        <v>45714</v>
      </c>
      <c r="V1544">
        <v>14.35</v>
      </c>
    </row>
    <row r="1545" spans="1:22">
      <c r="A1545" s="1">
        <v>45713</v>
      </c>
      <c r="B1545">
        <v>28.7</v>
      </c>
      <c r="C1545" s="1">
        <v>45713</v>
      </c>
      <c r="D1545">
        <v>38.233800000000002</v>
      </c>
      <c r="E1545" s="1">
        <v>45713</v>
      </c>
      <c r="F1545">
        <v>52.85</v>
      </c>
      <c r="G1545" s="1">
        <v>45713</v>
      </c>
      <c r="H1545">
        <v>40.74</v>
      </c>
      <c r="I1545" s="1">
        <v>45713</v>
      </c>
      <c r="J1545">
        <v>34.93</v>
      </c>
      <c r="K1545" s="1">
        <v>45713</v>
      </c>
      <c r="L1545">
        <v>20.329999999999998</v>
      </c>
      <c r="M1545" s="1">
        <v>45713</v>
      </c>
      <c r="N1545">
        <v>19.899999999999999</v>
      </c>
      <c r="O1545" s="1">
        <v>45713</v>
      </c>
      <c r="P1545">
        <v>16.78</v>
      </c>
      <c r="Q1545" s="1">
        <v>45713</v>
      </c>
      <c r="R1545">
        <v>26.98</v>
      </c>
      <c r="S1545" s="30">
        <v>45713</v>
      </c>
      <c r="T1545">
        <v>10.75</v>
      </c>
      <c r="U1545" s="1">
        <v>45715</v>
      </c>
      <c r="V1545">
        <v>14.17</v>
      </c>
    </row>
    <row r="1546" spans="1:22">
      <c r="A1546" s="1">
        <v>45714</v>
      </c>
      <c r="B1546">
        <v>28.72</v>
      </c>
      <c r="C1546" s="1">
        <v>45714</v>
      </c>
      <c r="D1546">
        <v>38.39</v>
      </c>
      <c r="E1546" s="1">
        <v>45714</v>
      </c>
      <c r="F1546">
        <v>52.97</v>
      </c>
      <c r="G1546" s="1">
        <v>45714</v>
      </c>
      <c r="H1546">
        <v>40.86</v>
      </c>
      <c r="I1546" s="1">
        <v>45714</v>
      </c>
      <c r="J1546">
        <v>35.32</v>
      </c>
      <c r="K1546" s="1">
        <v>45714</v>
      </c>
      <c r="L1546">
        <v>20.309999999999999</v>
      </c>
      <c r="M1546" s="1">
        <v>45714</v>
      </c>
      <c r="N1546">
        <v>19.93</v>
      </c>
      <c r="O1546" s="1">
        <v>45714</v>
      </c>
      <c r="P1546">
        <v>16.79</v>
      </c>
      <c r="Q1546" s="1">
        <v>45714</v>
      </c>
      <c r="R1546">
        <v>26.97</v>
      </c>
      <c r="S1546" s="30">
        <v>45714</v>
      </c>
      <c r="T1546">
        <v>10.75</v>
      </c>
      <c r="U1546" s="1">
        <v>45716</v>
      </c>
      <c r="V1546">
        <v>13.98</v>
      </c>
    </row>
    <row r="1547" spans="1:22">
      <c r="A1547" s="1">
        <v>45715</v>
      </c>
      <c r="B1547">
        <v>28.75</v>
      </c>
      <c r="C1547" s="1">
        <v>45715</v>
      </c>
      <c r="D1547">
        <v>38.126899999999999</v>
      </c>
      <c r="E1547" s="1">
        <v>45715</v>
      </c>
      <c r="F1547">
        <v>52.48</v>
      </c>
      <c r="G1547" s="1">
        <v>45715</v>
      </c>
      <c r="H1547">
        <v>40.729999999999997</v>
      </c>
      <c r="I1547" s="1">
        <v>45715</v>
      </c>
      <c r="J1547">
        <v>34.880000000000003</v>
      </c>
      <c r="K1547" s="1">
        <v>45715</v>
      </c>
      <c r="L1547">
        <v>20.309999999999999</v>
      </c>
      <c r="M1547" s="1">
        <v>45715</v>
      </c>
      <c r="N1547">
        <v>19.86</v>
      </c>
      <c r="O1547" s="1">
        <v>45715</v>
      </c>
      <c r="P1547">
        <v>16.78</v>
      </c>
      <c r="Q1547" s="1">
        <v>45715</v>
      </c>
      <c r="R1547">
        <v>26.99</v>
      </c>
      <c r="S1547" s="30">
        <v>45715</v>
      </c>
      <c r="T1547">
        <v>10.76</v>
      </c>
      <c r="U1547" s="1">
        <v>45719</v>
      </c>
      <c r="V1547">
        <v>13.91</v>
      </c>
    </row>
    <row r="1548" spans="1:22">
      <c r="A1548" s="1">
        <v>45716</v>
      </c>
      <c r="B1548">
        <v>28.86</v>
      </c>
      <c r="C1548" s="1">
        <v>45716</v>
      </c>
      <c r="D1548">
        <v>38.590000000000003</v>
      </c>
      <c r="E1548" s="1">
        <v>45716</v>
      </c>
      <c r="F1548">
        <v>53.39</v>
      </c>
      <c r="G1548" s="1">
        <v>45716</v>
      </c>
      <c r="H1548">
        <v>40.82</v>
      </c>
      <c r="I1548" s="1">
        <v>45716</v>
      </c>
      <c r="J1548">
        <v>34.5</v>
      </c>
      <c r="K1548" s="1">
        <v>45716</v>
      </c>
      <c r="L1548">
        <v>20.34</v>
      </c>
      <c r="M1548" s="1">
        <v>45716</v>
      </c>
      <c r="N1548">
        <v>19.945</v>
      </c>
      <c r="O1548" s="1">
        <v>45716</v>
      </c>
      <c r="P1548">
        <v>16.82</v>
      </c>
      <c r="Q1548" s="1">
        <v>45716</v>
      </c>
      <c r="R1548">
        <v>27.03</v>
      </c>
      <c r="S1548" s="30">
        <v>45716</v>
      </c>
      <c r="T1548">
        <v>10.78</v>
      </c>
      <c r="U1548" s="1">
        <v>45720</v>
      </c>
      <c r="V1548">
        <v>13.96</v>
      </c>
    </row>
    <row r="1549" spans="1:22">
      <c r="A1549" s="1">
        <v>45719</v>
      </c>
      <c r="B1549">
        <v>29.05</v>
      </c>
      <c r="C1549" s="1">
        <v>45719</v>
      </c>
      <c r="D1549">
        <v>38.04</v>
      </c>
      <c r="E1549" s="1">
        <v>45719</v>
      </c>
      <c r="F1549">
        <v>52.6</v>
      </c>
      <c r="G1549" s="1">
        <v>45719</v>
      </c>
      <c r="H1549">
        <v>41.35</v>
      </c>
      <c r="I1549" s="1">
        <v>45719</v>
      </c>
      <c r="J1549">
        <v>34.270000000000003</v>
      </c>
      <c r="K1549" s="1">
        <v>45719</v>
      </c>
      <c r="L1549">
        <v>20.5</v>
      </c>
      <c r="M1549" s="1">
        <v>45719</v>
      </c>
      <c r="N1549">
        <v>19.995000000000001</v>
      </c>
      <c r="O1549" s="1">
        <v>45719</v>
      </c>
      <c r="P1549">
        <v>16.745000000000001</v>
      </c>
      <c r="Q1549" s="1">
        <v>45719</v>
      </c>
      <c r="R1549">
        <v>27.1</v>
      </c>
      <c r="S1549" s="30">
        <v>45719</v>
      </c>
      <c r="T1549">
        <v>10.84</v>
      </c>
      <c r="U1549" s="1">
        <v>45721</v>
      </c>
      <c r="V1549">
        <v>14.26</v>
      </c>
    </row>
    <row r="1550" spans="1:22">
      <c r="A1550" s="1">
        <v>45720</v>
      </c>
      <c r="B1550">
        <v>28.93</v>
      </c>
      <c r="C1550" s="1">
        <v>45720</v>
      </c>
      <c r="D1550">
        <v>37.32</v>
      </c>
      <c r="E1550" s="1">
        <v>45720</v>
      </c>
      <c r="F1550">
        <v>51.85</v>
      </c>
      <c r="G1550" s="1">
        <v>45720</v>
      </c>
      <c r="H1550">
        <v>41.25</v>
      </c>
      <c r="I1550" s="1">
        <v>45720</v>
      </c>
      <c r="J1550">
        <v>34.479999999999997</v>
      </c>
      <c r="K1550" s="1">
        <v>45720</v>
      </c>
      <c r="L1550">
        <v>20.38</v>
      </c>
      <c r="M1550" s="1">
        <v>45720</v>
      </c>
      <c r="N1550">
        <v>19.920000000000002</v>
      </c>
      <c r="O1550" s="1">
        <v>45720</v>
      </c>
      <c r="P1550">
        <v>16.72</v>
      </c>
      <c r="Q1550" s="1">
        <v>45720</v>
      </c>
      <c r="R1550">
        <v>27.08</v>
      </c>
      <c r="S1550" s="30">
        <v>45720</v>
      </c>
      <c r="T1550">
        <v>10.8</v>
      </c>
      <c r="U1550" s="1">
        <v>45722</v>
      </c>
      <c r="V1550">
        <v>14.17</v>
      </c>
    </row>
    <row r="1551" spans="1:22">
      <c r="A1551" s="1">
        <v>45721</v>
      </c>
      <c r="B1551">
        <v>28.75</v>
      </c>
      <c r="C1551" s="1">
        <v>45721</v>
      </c>
      <c r="D1551">
        <v>37.74</v>
      </c>
      <c r="E1551" s="1">
        <v>45721</v>
      </c>
      <c r="F1551">
        <v>51.95</v>
      </c>
      <c r="G1551" s="1">
        <v>45721</v>
      </c>
      <c r="H1551">
        <v>41.835000000000001</v>
      </c>
      <c r="I1551" s="1">
        <v>45721</v>
      </c>
      <c r="J1551">
        <v>35.17</v>
      </c>
      <c r="K1551" s="1">
        <v>45721</v>
      </c>
      <c r="L1551">
        <v>20.350000000000001</v>
      </c>
      <c r="M1551" s="1">
        <v>45721</v>
      </c>
      <c r="N1551">
        <v>19.87</v>
      </c>
      <c r="O1551" s="1">
        <v>45721</v>
      </c>
      <c r="P1551">
        <v>16.78</v>
      </c>
      <c r="Q1551" s="1">
        <v>45721</v>
      </c>
      <c r="R1551">
        <v>27.02</v>
      </c>
      <c r="S1551" s="30">
        <v>45721</v>
      </c>
      <c r="T1551">
        <v>10.73</v>
      </c>
      <c r="U1551" s="1">
        <v>45723</v>
      </c>
      <c r="V1551">
        <v>14.29</v>
      </c>
    </row>
    <row r="1552" spans="1:22">
      <c r="A1552" s="1">
        <v>45722</v>
      </c>
      <c r="B1552">
        <v>28.5</v>
      </c>
      <c r="C1552" s="1">
        <v>45722</v>
      </c>
      <c r="D1552">
        <v>37.33</v>
      </c>
      <c r="E1552" s="1">
        <v>45722</v>
      </c>
      <c r="F1552">
        <v>50.9</v>
      </c>
      <c r="G1552" s="1">
        <v>45722</v>
      </c>
      <c r="H1552">
        <v>41.32</v>
      </c>
      <c r="I1552" s="1">
        <v>45722</v>
      </c>
      <c r="J1552">
        <v>34.85</v>
      </c>
      <c r="K1552" s="1">
        <v>45722</v>
      </c>
      <c r="L1552">
        <v>20.23</v>
      </c>
      <c r="M1552" s="1">
        <v>45722</v>
      </c>
      <c r="N1552">
        <v>19.809999999999999</v>
      </c>
      <c r="O1552" s="1">
        <v>45722</v>
      </c>
      <c r="P1552">
        <v>16.71</v>
      </c>
      <c r="Q1552" s="1">
        <v>45722</v>
      </c>
      <c r="R1552">
        <v>26.965</v>
      </c>
      <c r="S1552" s="30">
        <v>45722</v>
      </c>
      <c r="T1552">
        <v>10.64</v>
      </c>
      <c r="U1552" s="1">
        <v>45726</v>
      </c>
      <c r="V1552">
        <v>13.99</v>
      </c>
    </row>
    <row r="1553" spans="1:22">
      <c r="A1553" s="1">
        <v>45723</v>
      </c>
      <c r="B1553">
        <v>28.6</v>
      </c>
      <c r="C1553" s="1">
        <v>45723</v>
      </c>
      <c r="D1553">
        <v>37.61</v>
      </c>
      <c r="E1553" s="1">
        <v>45723</v>
      </c>
      <c r="F1553">
        <v>51.41</v>
      </c>
      <c r="G1553" s="1">
        <v>45723</v>
      </c>
      <c r="H1553">
        <v>41.96</v>
      </c>
      <c r="I1553" s="1">
        <v>45723</v>
      </c>
      <c r="J1553">
        <v>35.200000000000003</v>
      </c>
      <c r="K1553" s="1">
        <v>45723</v>
      </c>
      <c r="L1553">
        <v>20.29</v>
      </c>
      <c r="M1553" s="1">
        <v>45723</v>
      </c>
      <c r="N1553">
        <v>19.774999999999999</v>
      </c>
      <c r="O1553" s="1">
        <v>45723</v>
      </c>
      <c r="P1553">
        <v>16.739999999999998</v>
      </c>
      <c r="Q1553" s="1">
        <v>45723</v>
      </c>
      <c r="R1553">
        <v>27.01</v>
      </c>
      <c r="S1553" s="30">
        <v>45723</v>
      </c>
      <c r="T1553">
        <v>10.67</v>
      </c>
      <c r="U1553" s="1">
        <v>45727</v>
      </c>
      <c r="V1553">
        <v>14.04</v>
      </c>
    </row>
    <row r="1554" spans="1:22">
      <c r="A1554" s="1">
        <v>45726</v>
      </c>
      <c r="B1554">
        <v>28.7</v>
      </c>
      <c r="C1554" s="1">
        <v>45726</v>
      </c>
      <c r="D1554">
        <v>37.106200000000001</v>
      </c>
      <c r="E1554" s="1">
        <v>45726</v>
      </c>
      <c r="F1554">
        <v>50.274999999999999</v>
      </c>
      <c r="G1554" s="1">
        <v>45726</v>
      </c>
      <c r="H1554">
        <v>41.22</v>
      </c>
      <c r="I1554" s="1">
        <v>45726</v>
      </c>
      <c r="J1554">
        <v>34.47</v>
      </c>
      <c r="K1554" s="1">
        <v>45726</v>
      </c>
      <c r="L1554">
        <v>20.3</v>
      </c>
      <c r="M1554" s="1">
        <v>45726</v>
      </c>
      <c r="N1554">
        <v>19.84</v>
      </c>
      <c r="O1554" s="1">
        <v>45726</v>
      </c>
      <c r="P1554">
        <v>16.670000000000002</v>
      </c>
      <c r="Q1554" s="1">
        <v>45726</v>
      </c>
      <c r="R1554">
        <v>27.05</v>
      </c>
      <c r="S1554" s="30">
        <v>45726</v>
      </c>
      <c r="T1554">
        <v>10.7</v>
      </c>
      <c r="U1554" s="1">
        <v>45728</v>
      </c>
      <c r="V1554">
        <v>14.09</v>
      </c>
    </row>
    <row r="1555" spans="1:22">
      <c r="A1555" s="1">
        <v>45727</v>
      </c>
      <c r="B1555">
        <v>28.63</v>
      </c>
      <c r="C1555" s="1">
        <v>45727</v>
      </c>
      <c r="D1555">
        <v>36.78</v>
      </c>
      <c r="E1555" s="1">
        <v>45727</v>
      </c>
      <c r="F1555">
        <v>49.78</v>
      </c>
      <c r="G1555" s="1">
        <v>45727</v>
      </c>
      <c r="H1555">
        <v>41</v>
      </c>
      <c r="I1555" s="1">
        <v>45727</v>
      </c>
      <c r="J1555">
        <v>34.71</v>
      </c>
      <c r="K1555" s="1">
        <v>45727</v>
      </c>
      <c r="L1555">
        <v>20.29</v>
      </c>
      <c r="M1555" s="1">
        <v>45727</v>
      </c>
      <c r="N1555">
        <v>19.704999999999998</v>
      </c>
      <c r="O1555" s="1">
        <v>45727</v>
      </c>
      <c r="P1555">
        <v>16.594999999999999</v>
      </c>
      <c r="Q1555" s="1">
        <v>45727</v>
      </c>
      <c r="R1555">
        <v>27.04</v>
      </c>
      <c r="S1555" s="30">
        <v>45727</v>
      </c>
      <c r="T1555">
        <v>10.68</v>
      </c>
      <c r="U1555" s="1">
        <v>45729</v>
      </c>
      <c r="V1555">
        <v>14.06</v>
      </c>
    </row>
    <row r="1556" spans="1:22">
      <c r="A1556" s="1">
        <v>45728</v>
      </c>
      <c r="B1556">
        <v>28.53</v>
      </c>
      <c r="C1556" s="1">
        <v>45728</v>
      </c>
      <c r="D1556">
        <v>37.049999999999997</v>
      </c>
      <c r="E1556" s="1">
        <v>45728</v>
      </c>
      <c r="F1556">
        <v>49.92</v>
      </c>
      <c r="G1556" s="1">
        <v>45728</v>
      </c>
      <c r="H1556">
        <v>41.17</v>
      </c>
      <c r="I1556" s="1">
        <v>45728</v>
      </c>
      <c r="J1556">
        <v>34.82</v>
      </c>
      <c r="K1556" s="1">
        <v>45728</v>
      </c>
      <c r="L1556">
        <v>20.25</v>
      </c>
      <c r="M1556" s="1">
        <v>45728</v>
      </c>
      <c r="N1556">
        <v>19.645</v>
      </c>
      <c r="O1556" s="1">
        <v>45728</v>
      </c>
      <c r="P1556">
        <v>16.625</v>
      </c>
      <c r="Q1556" s="1">
        <v>45728</v>
      </c>
      <c r="R1556">
        <v>27</v>
      </c>
      <c r="S1556" s="30">
        <v>45728</v>
      </c>
      <c r="T1556">
        <v>10.63</v>
      </c>
      <c r="U1556" s="1">
        <v>45730</v>
      </c>
      <c r="V1556">
        <v>14.23</v>
      </c>
    </row>
    <row r="1557" spans="1:22">
      <c r="A1557" s="1">
        <v>45729</v>
      </c>
      <c r="B1557">
        <v>28.58</v>
      </c>
      <c r="C1557" s="1">
        <v>45729</v>
      </c>
      <c r="D1557">
        <v>36.65</v>
      </c>
      <c r="E1557" s="1">
        <v>45729</v>
      </c>
      <c r="F1557">
        <v>49.45</v>
      </c>
      <c r="G1557" s="1">
        <v>45729</v>
      </c>
      <c r="H1557">
        <v>41.05</v>
      </c>
      <c r="I1557" s="1">
        <v>45729</v>
      </c>
      <c r="J1557">
        <v>34.82</v>
      </c>
      <c r="K1557" s="1">
        <v>45729</v>
      </c>
      <c r="L1557">
        <v>20.23</v>
      </c>
      <c r="M1557" s="1">
        <v>45729</v>
      </c>
      <c r="N1557">
        <v>19.7</v>
      </c>
      <c r="O1557" s="1">
        <v>45729</v>
      </c>
      <c r="P1557">
        <v>16.46</v>
      </c>
      <c r="Q1557" s="1">
        <v>45729</v>
      </c>
      <c r="R1557">
        <v>27.01</v>
      </c>
      <c r="S1557" s="30">
        <v>45729</v>
      </c>
      <c r="T1557">
        <v>10.65</v>
      </c>
      <c r="U1557" s="1">
        <v>45733</v>
      </c>
      <c r="V1557">
        <v>14.37</v>
      </c>
    </row>
    <row r="1558" spans="1:22">
      <c r="A1558" s="1">
        <v>45730</v>
      </c>
      <c r="B1558">
        <v>28.57</v>
      </c>
      <c r="C1558" s="1">
        <v>45730</v>
      </c>
      <c r="D1558">
        <v>37.229999999999997</v>
      </c>
      <c r="E1558" s="1">
        <v>45730</v>
      </c>
      <c r="F1558">
        <v>50.234999999999999</v>
      </c>
      <c r="G1558" s="1">
        <v>45730</v>
      </c>
      <c r="H1558">
        <v>41.63</v>
      </c>
      <c r="I1558" s="1">
        <v>45730</v>
      </c>
      <c r="J1558">
        <v>35.29</v>
      </c>
      <c r="K1558" s="1">
        <v>45730</v>
      </c>
      <c r="L1558">
        <v>20.239999999999998</v>
      </c>
      <c r="M1558" s="1">
        <v>45730</v>
      </c>
      <c r="N1558">
        <v>19.7</v>
      </c>
      <c r="O1558" s="1">
        <v>45730</v>
      </c>
      <c r="P1558">
        <v>16.579999999999998</v>
      </c>
      <c r="Q1558" s="1">
        <v>45730</v>
      </c>
      <c r="R1558">
        <v>27.015000000000001</v>
      </c>
      <c r="S1558" s="30">
        <v>45730</v>
      </c>
      <c r="T1558">
        <v>10.64</v>
      </c>
      <c r="U1558" s="1">
        <v>45734</v>
      </c>
      <c r="V1558">
        <v>14.37</v>
      </c>
    </row>
    <row r="1559" spans="1:22">
      <c r="A1559" s="1">
        <v>45733</v>
      </c>
      <c r="B1559">
        <v>28.66</v>
      </c>
      <c r="C1559" s="1">
        <v>45733</v>
      </c>
      <c r="D1559">
        <v>37.54</v>
      </c>
      <c r="E1559" s="1">
        <v>45733</v>
      </c>
      <c r="F1559">
        <v>50.32</v>
      </c>
      <c r="G1559" s="1">
        <v>45733</v>
      </c>
      <c r="H1559">
        <v>41.85</v>
      </c>
      <c r="I1559" s="1">
        <v>45733</v>
      </c>
      <c r="J1559">
        <v>35.71</v>
      </c>
      <c r="K1559" s="1">
        <v>45733</v>
      </c>
      <c r="L1559">
        <v>20.32</v>
      </c>
      <c r="M1559" s="1">
        <v>45733</v>
      </c>
      <c r="N1559">
        <v>19.75</v>
      </c>
      <c r="O1559" s="1">
        <v>45733</v>
      </c>
      <c r="P1559">
        <v>16.57</v>
      </c>
      <c r="Q1559" s="1">
        <v>45733</v>
      </c>
      <c r="R1559">
        <v>27.04</v>
      </c>
      <c r="S1559" s="30">
        <v>45733</v>
      </c>
      <c r="T1559">
        <v>10.67</v>
      </c>
      <c r="U1559" s="1">
        <v>45735</v>
      </c>
      <c r="V1559">
        <v>14.43</v>
      </c>
    </row>
    <row r="1560" spans="1:22">
      <c r="A1560" s="1">
        <v>45734</v>
      </c>
      <c r="B1560">
        <v>28.64</v>
      </c>
      <c r="C1560" s="1">
        <v>45734</v>
      </c>
      <c r="D1560">
        <v>37.4223</v>
      </c>
      <c r="E1560" s="1">
        <v>45734</v>
      </c>
      <c r="F1560">
        <v>49.774999999999999</v>
      </c>
      <c r="G1560" s="1">
        <v>45734</v>
      </c>
      <c r="H1560">
        <v>41.89</v>
      </c>
      <c r="I1560" s="1">
        <v>45734</v>
      </c>
      <c r="J1560">
        <v>35.58</v>
      </c>
      <c r="K1560" s="1">
        <v>45734</v>
      </c>
      <c r="L1560">
        <v>20.29</v>
      </c>
      <c r="M1560" s="1">
        <v>45734</v>
      </c>
      <c r="N1560">
        <v>19.8</v>
      </c>
      <c r="O1560" s="1">
        <v>45734</v>
      </c>
      <c r="P1560">
        <v>16.649999999999999</v>
      </c>
      <c r="Q1560" s="1">
        <v>45734</v>
      </c>
      <c r="R1560">
        <v>27.03</v>
      </c>
      <c r="S1560" s="30">
        <v>45734</v>
      </c>
      <c r="T1560">
        <v>10.67</v>
      </c>
      <c r="U1560" s="1">
        <v>45736</v>
      </c>
      <c r="V1560">
        <v>14.34</v>
      </c>
    </row>
    <row r="1561" spans="1:22">
      <c r="A1561" s="1">
        <v>45735</v>
      </c>
      <c r="B1561">
        <v>28.71</v>
      </c>
      <c r="C1561" s="1">
        <v>45735</v>
      </c>
      <c r="D1561">
        <v>37.979999999999997</v>
      </c>
      <c r="E1561" s="1">
        <v>45735</v>
      </c>
      <c r="F1561">
        <v>50.45</v>
      </c>
      <c r="G1561" s="1">
        <v>45735</v>
      </c>
      <c r="H1561">
        <v>42.08</v>
      </c>
      <c r="I1561" s="1">
        <v>45735</v>
      </c>
      <c r="J1561">
        <v>35.72</v>
      </c>
      <c r="K1561" s="1">
        <v>45735</v>
      </c>
      <c r="L1561">
        <v>20.37</v>
      </c>
      <c r="M1561" s="1">
        <v>45735</v>
      </c>
      <c r="N1561">
        <v>19.899999999999999</v>
      </c>
      <c r="O1561" s="1">
        <v>45735</v>
      </c>
      <c r="P1561">
        <v>16.734999999999999</v>
      </c>
      <c r="Q1561" s="1">
        <v>45735</v>
      </c>
      <c r="R1561">
        <v>27.07</v>
      </c>
      <c r="S1561" s="30">
        <v>45735</v>
      </c>
      <c r="T1561">
        <v>10.69</v>
      </c>
      <c r="U1561" s="1">
        <v>45737</v>
      </c>
      <c r="V1561">
        <v>14.33</v>
      </c>
    </row>
    <row r="1562" spans="1:22">
      <c r="A1562" s="1">
        <v>45736</v>
      </c>
      <c r="B1562">
        <v>28.72</v>
      </c>
      <c r="C1562" s="1">
        <v>45736</v>
      </c>
      <c r="D1562">
        <v>38.003999999999998</v>
      </c>
      <c r="E1562" s="1">
        <v>45736</v>
      </c>
      <c r="F1562">
        <v>50.27</v>
      </c>
      <c r="G1562" s="1">
        <v>45736</v>
      </c>
      <c r="H1562">
        <v>41.73</v>
      </c>
      <c r="I1562" s="1">
        <v>45736</v>
      </c>
      <c r="J1562">
        <v>35.33</v>
      </c>
      <c r="K1562" s="1">
        <v>45736</v>
      </c>
      <c r="L1562">
        <v>20.37</v>
      </c>
      <c r="M1562" s="1">
        <v>45736</v>
      </c>
      <c r="N1562">
        <v>19.875</v>
      </c>
      <c r="O1562" s="1">
        <v>45736</v>
      </c>
      <c r="P1562">
        <v>16.72</v>
      </c>
      <c r="Q1562" s="1">
        <v>45736</v>
      </c>
      <c r="R1562">
        <v>27.065000000000001</v>
      </c>
      <c r="S1562" s="30">
        <v>45736</v>
      </c>
      <c r="T1562">
        <v>10.69</v>
      </c>
      <c r="U1562" s="1">
        <v>45740</v>
      </c>
      <c r="V1562">
        <v>14.35</v>
      </c>
    </row>
    <row r="1563" spans="1:22">
      <c r="A1563" s="1">
        <v>45737</v>
      </c>
      <c r="B1563">
        <v>28.7</v>
      </c>
      <c r="C1563" s="1">
        <v>45737</v>
      </c>
      <c r="D1563">
        <v>37.845399999999998</v>
      </c>
      <c r="E1563" s="1">
        <v>45737</v>
      </c>
      <c r="F1563">
        <v>50.45</v>
      </c>
      <c r="G1563" s="1">
        <v>45737</v>
      </c>
      <c r="H1563">
        <v>41.55</v>
      </c>
      <c r="I1563" s="1">
        <v>45737</v>
      </c>
      <c r="J1563">
        <v>35.28</v>
      </c>
      <c r="K1563" s="1">
        <v>45737</v>
      </c>
      <c r="L1563">
        <v>20.350000000000001</v>
      </c>
      <c r="M1563" s="1">
        <v>45737</v>
      </c>
      <c r="N1563">
        <v>19.835000000000001</v>
      </c>
      <c r="O1563" s="1">
        <v>45737</v>
      </c>
      <c r="P1563">
        <v>16.71</v>
      </c>
      <c r="Q1563" s="1">
        <v>45737</v>
      </c>
      <c r="R1563">
        <v>27.07</v>
      </c>
      <c r="S1563" s="30">
        <v>45737</v>
      </c>
      <c r="T1563">
        <v>10.68</v>
      </c>
      <c r="U1563" s="1">
        <v>45741</v>
      </c>
      <c r="V1563">
        <v>14.3</v>
      </c>
    </row>
    <row r="1564" spans="1:22">
      <c r="A1564" s="1">
        <v>45740</v>
      </c>
      <c r="B1564">
        <v>28.62</v>
      </c>
      <c r="C1564" s="1">
        <v>45740</v>
      </c>
      <c r="D1564">
        <v>38.3887</v>
      </c>
      <c r="E1564" s="1">
        <v>45740</v>
      </c>
      <c r="F1564">
        <v>51.22</v>
      </c>
      <c r="G1564" s="1">
        <v>45740</v>
      </c>
      <c r="H1564">
        <v>41.46</v>
      </c>
      <c r="I1564" s="1">
        <v>45740</v>
      </c>
      <c r="J1564">
        <v>35.33</v>
      </c>
      <c r="K1564" s="1">
        <v>45740</v>
      </c>
      <c r="L1564">
        <v>20.309999999999999</v>
      </c>
      <c r="M1564" s="1">
        <v>45740</v>
      </c>
      <c r="N1564">
        <v>19.75</v>
      </c>
      <c r="O1564" s="1">
        <v>45740</v>
      </c>
      <c r="P1564">
        <v>16.77</v>
      </c>
      <c r="Q1564" s="1">
        <v>45740</v>
      </c>
      <c r="R1564">
        <v>27.05</v>
      </c>
      <c r="S1564" s="30">
        <v>45740</v>
      </c>
      <c r="T1564">
        <v>10.65</v>
      </c>
      <c r="U1564" s="1">
        <v>45742</v>
      </c>
      <c r="V1564">
        <v>14.21</v>
      </c>
    </row>
    <row r="1565" spans="1:22">
      <c r="A1565" s="1">
        <v>45741</v>
      </c>
      <c r="B1565">
        <v>28.62</v>
      </c>
      <c r="C1565" s="1">
        <v>45741</v>
      </c>
      <c r="D1565">
        <v>38.43</v>
      </c>
      <c r="E1565" s="1">
        <v>45741</v>
      </c>
      <c r="F1565">
        <v>51.16</v>
      </c>
      <c r="G1565" s="1">
        <v>45741</v>
      </c>
      <c r="H1565">
        <v>41.6</v>
      </c>
      <c r="I1565" s="1">
        <v>45741</v>
      </c>
      <c r="J1565">
        <v>35.15</v>
      </c>
      <c r="K1565" s="1">
        <v>45741</v>
      </c>
      <c r="L1565">
        <v>20.32</v>
      </c>
      <c r="M1565" s="1">
        <v>45741</v>
      </c>
      <c r="N1565">
        <v>19.78</v>
      </c>
      <c r="O1565" s="1">
        <v>45741</v>
      </c>
      <c r="P1565">
        <v>16.739999999999998</v>
      </c>
      <c r="Q1565" s="1">
        <v>45741</v>
      </c>
      <c r="R1565">
        <v>27.05</v>
      </c>
      <c r="S1565" s="30">
        <v>45741</v>
      </c>
      <c r="T1565">
        <v>10.65</v>
      </c>
      <c r="U1565" s="1">
        <v>45743</v>
      </c>
      <c r="V1565">
        <v>14.27</v>
      </c>
    </row>
    <row r="1566" spans="1:22">
      <c r="A1566" s="1">
        <v>45742</v>
      </c>
      <c r="B1566">
        <v>28.42</v>
      </c>
      <c r="C1566" s="1">
        <v>45742</v>
      </c>
      <c r="D1566">
        <v>38.1646</v>
      </c>
      <c r="E1566" s="1">
        <v>45742</v>
      </c>
      <c r="F1566">
        <v>50.59</v>
      </c>
      <c r="G1566" s="1">
        <v>45742</v>
      </c>
      <c r="H1566">
        <v>41.06</v>
      </c>
      <c r="I1566" s="1">
        <v>45742</v>
      </c>
      <c r="J1566">
        <v>34.97</v>
      </c>
      <c r="K1566" s="1">
        <v>45742</v>
      </c>
      <c r="L1566">
        <v>20.190000000000001</v>
      </c>
      <c r="M1566" s="1">
        <v>45742</v>
      </c>
      <c r="N1566">
        <v>19.614999999999998</v>
      </c>
      <c r="O1566" s="1">
        <v>45742</v>
      </c>
      <c r="P1566">
        <v>16.579999999999998</v>
      </c>
      <c r="Q1566" s="1">
        <v>45742</v>
      </c>
      <c r="R1566">
        <v>26.93</v>
      </c>
      <c r="S1566" s="30">
        <v>45742</v>
      </c>
      <c r="T1566">
        <v>10.6</v>
      </c>
    </row>
    <row r="1567" spans="1:22">
      <c r="A1567" s="1">
        <v>45743</v>
      </c>
      <c r="B1567">
        <v>28.49</v>
      </c>
      <c r="C1567" s="1">
        <v>45743</v>
      </c>
      <c r="D1567">
        <v>38.15</v>
      </c>
      <c r="E1567" s="1">
        <v>45743</v>
      </c>
      <c r="F1567">
        <v>50.52</v>
      </c>
      <c r="G1567" s="1">
        <v>45743</v>
      </c>
      <c r="H1567">
        <v>41.23</v>
      </c>
      <c r="I1567" s="1">
        <v>45743</v>
      </c>
      <c r="J1567">
        <v>35.200000000000003</v>
      </c>
      <c r="K1567" s="1">
        <v>45743</v>
      </c>
      <c r="L1567">
        <v>20.215</v>
      </c>
      <c r="M1567" s="1">
        <v>45743</v>
      </c>
      <c r="N1567">
        <v>19.594999999999999</v>
      </c>
      <c r="O1567" s="1">
        <v>45743</v>
      </c>
      <c r="P1567">
        <v>16.53</v>
      </c>
      <c r="Q1567" s="1">
        <v>45743</v>
      </c>
      <c r="R1567">
        <v>26.984999999999999</v>
      </c>
      <c r="S1567" s="30">
        <v>45743</v>
      </c>
      <c r="T1567">
        <v>10.62</v>
      </c>
    </row>
    <row r="1568" spans="1:22">
      <c r="A1568" s="1">
        <v>45744</v>
      </c>
      <c r="B1568">
        <v>28.61</v>
      </c>
      <c r="C1568" s="1">
        <v>45744</v>
      </c>
      <c r="D1568">
        <v>37.549999999999997</v>
      </c>
      <c r="E1568" s="1">
        <v>45744</v>
      </c>
      <c r="F1568">
        <v>49.58</v>
      </c>
      <c r="G1568" s="1">
        <v>45744</v>
      </c>
      <c r="H1568">
        <v>40.844999999999999</v>
      </c>
      <c r="I1568" s="1">
        <v>45744</v>
      </c>
      <c r="J1568">
        <v>34.54</v>
      </c>
      <c r="K1568" s="1">
        <v>45744</v>
      </c>
      <c r="L1568">
        <v>20.3</v>
      </c>
      <c r="M1568" s="1">
        <v>45744</v>
      </c>
      <c r="N1568">
        <v>19.71</v>
      </c>
      <c r="O1568" s="1">
        <v>45744</v>
      </c>
      <c r="P1568">
        <v>16.510000000000002</v>
      </c>
      <c r="Q1568" s="1">
        <v>45744</v>
      </c>
      <c r="R1568">
        <v>27.024999999999999</v>
      </c>
    </row>
    <row r="5985" spans="3:4">
      <c r="C5985" s="1">
        <v>45226</v>
      </c>
      <c r="D5985">
        <v>27.671900000000001</v>
      </c>
    </row>
    <row r="5986" spans="3:4">
      <c r="C5986" s="1">
        <v>45229</v>
      </c>
      <c r="D5986">
        <v>27.852499999999999</v>
      </c>
    </row>
    <row r="5987" spans="3:4">
      <c r="C5987" s="1">
        <v>45230</v>
      </c>
      <c r="D5987">
        <v>27.880099999999999</v>
      </c>
    </row>
    <row r="5988" spans="3:4">
      <c r="C5988" s="1">
        <v>45231</v>
      </c>
      <c r="D5988">
        <v>28.19</v>
      </c>
    </row>
    <row r="5989" spans="3:4">
      <c r="C5989" s="1">
        <v>45232</v>
      </c>
      <c r="D5989">
        <v>29.072099999999999</v>
      </c>
    </row>
    <row r="5990" spans="3:4">
      <c r="C5990" s="1">
        <v>45233</v>
      </c>
      <c r="D5990">
        <v>29.3048</v>
      </c>
    </row>
    <row r="5991" spans="3:4">
      <c r="C5991" s="1">
        <v>45236</v>
      </c>
      <c r="D5991">
        <v>29.1982</v>
      </c>
    </row>
    <row r="5992" spans="3:4">
      <c r="C5992" s="1">
        <v>45237</v>
      </c>
      <c r="D5992">
        <v>28.9849</v>
      </c>
    </row>
    <row r="5993" spans="3:4">
      <c r="C5993" s="1">
        <v>45238</v>
      </c>
      <c r="D5993">
        <v>28.936399999999999</v>
      </c>
    </row>
    <row r="5994" spans="3:4">
      <c r="C5994" s="1">
        <v>45239</v>
      </c>
      <c r="D5994">
        <v>29.0624</v>
      </c>
    </row>
    <row r="5995" spans="3:4">
      <c r="C5995" s="1">
        <v>45240</v>
      </c>
      <c r="D5995">
        <v>29.134</v>
      </c>
    </row>
    <row r="5996" spans="3:4">
      <c r="C5996" s="1">
        <v>45243</v>
      </c>
      <c r="D5996">
        <v>29.275700000000001</v>
      </c>
    </row>
    <row r="5997" spans="3:4">
      <c r="C5997" s="1">
        <v>45244</v>
      </c>
      <c r="D5997">
        <v>29.692599999999999</v>
      </c>
    </row>
    <row r="5998" spans="3:4">
      <c r="C5998" s="1">
        <v>45245</v>
      </c>
      <c r="D5998">
        <v>29.760400000000001</v>
      </c>
    </row>
    <row r="5999" spans="3:4">
      <c r="C5999" s="1">
        <v>45246</v>
      </c>
      <c r="D5999">
        <v>29.779800000000002</v>
      </c>
    </row>
    <row r="6000" spans="3:4">
      <c r="C6000" s="1">
        <v>45247</v>
      </c>
      <c r="D6000">
        <v>29.993099999999998</v>
      </c>
    </row>
    <row r="6001" spans="3:4">
      <c r="C6001" s="1">
        <v>45250</v>
      </c>
      <c r="D6001">
        <v>30.080300000000001</v>
      </c>
    </row>
    <row r="6002" spans="3:4">
      <c r="C6002" s="1">
        <v>45251</v>
      </c>
      <c r="D6002">
        <v>29.876999999999999</v>
      </c>
    </row>
    <row r="6003" spans="3:4">
      <c r="C6003" s="1">
        <v>45252</v>
      </c>
      <c r="D6003">
        <v>29.877400000000002</v>
      </c>
    </row>
    <row r="6004" spans="3:4">
      <c r="C6004" s="1">
        <v>45253</v>
      </c>
      <c r="D6004">
        <v>29.8672</v>
      </c>
    </row>
    <row r="6005" spans="3:4">
      <c r="C6005" s="1">
        <v>45254</v>
      </c>
      <c r="D6005">
        <v>29.8477</v>
      </c>
    </row>
    <row r="6006" spans="3:4">
      <c r="C6006" s="1">
        <v>45257</v>
      </c>
      <c r="D6006">
        <v>29.730399999999999</v>
      </c>
    </row>
    <row r="6007" spans="3:4">
      <c r="C6007" s="1">
        <v>45258</v>
      </c>
      <c r="D6007">
        <v>29.740200000000002</v>
      </c>
    </row>
    <row r="6008" spans="3:4">
      <c r="C6008" s="1">
        <v>45259</v>
      </c>
      <c r="D6008">
        <v>29.874199999999998</v>
      </c>
    </row>
    <row r="6009" spans="3:4">
      <c r="C6009" s="1">
        <v>45260</v>
      </c>
      <c r="D6009">
        <v>30.072500000000002</v>
      </c>
    </row>
    <row r="6010" spans="3:4">
      <c r="C6010" s="1">
        <v>45261</v>
      </c>
      <c r="D6010">
        <v>30.355899999999998</v>
      </c>
    </row>
    <row r="6011" spans="3:4">
      <c r="C6011" s="1">
        <v>45264</v>
      </c>
      <c r="D6011">
        <v>30.3461</v>
      </c>
    </row>
    <row r="6012" spans="3:4">
      <c r="C6012" s="1">
        <v>45265</v>
      </c>
      <c r="D6012">
        <v>30.3507</v>
      </c>
    </row>
    <row r="6013" spans="3:4">
      <c r="C6013" s="1">
        <v>45266</v>
      </c>
      <c r="D6013">
        <v>30.189800000000002</v>
      </c>
    </row>
    <row r="6014" spans="3:4">
      <c r="C6014" s="1">
        <v>45267</v>
      </c>
      <c r="D6014">
        <v>30.170200000000001</v>
      </c>
    </row>
    <row r="6015" spans="3:4">
      <c r="C6015" s="1">
        <v>45268</v>
      </c>
      <c r="D6015">
        <v>30.258199999999999</v>
      </c>
    </row>
    <row r="6016" spans="3:4">
      <c r="C6016" s="1">
        <v>45271</v>
      </c>
      <c r="D6016">
        <v>30.306999999999999</v>
      </c>
    </row>
    <row r="6017" spans="3:4">
      <c r="C6017" s="1">
        <v>45272</v>
      </c>
      <c r="D6017">
        <v>30.209299999999999</v>
      </c>
    </row>
    <row r="6018" spans="3:4">
      <c r="C6018" s="1">
        <v>45273</v>
      </c>
      <c r="D6018">
        <v>30.756599999999999</v>
      </c>
    </row>
    <row r="6019" spans="3:4">
      <c r="C6019" s="1">
        <v>45274</v>
      </c>
      <c r="D6019">
        <v>30.981400000000001</v>
      </c>
    </row>
    <row r="6020" spans="3:4">
      <c r="C6020" s="1">
        <v>45275</v>
      </c>
      <c r="D6020">
        <v>30.5807</v>
      </c>
    </row>
    <row r="6021" spans="3:4">
      <c r="C6021" s="1">
        <v>45278</v>
      </c>
      <c r="D6021">
        <v>30.753399999999999</v>
      </c>
    </row>
    <row r="6022" spans="3:4">
      <c r="C6022" s="1">
        <v>45279</v>
      </c>
      <c r="D6022">
        <v>31.049800000000001</v>
      </c>
    </row>
    <row r="6023" spans="3:4">
      <c r="C6023" s="1">
        <v>45280</v>
      </c>
      <c r="D6023">
        <v>30.7133</v>
      </c>
    </row>
    <row r="6024" spans="3:4">
      <c r="C6024" s="1">
        <v>45281</v>
      </c>
      <c r="D6024">
        <v>30.952100000000002</v>
      </c>
    </row>
    <row r="6025" spans="3:4">
      <c r="C6025" s="1">
        <v>45282</v>
      </c>
      <c r="D6025">
        <v>31.108499999999999</v>
      </c>
    </row>
    <row r="6026" spans="3:4">
      <c r="C6026" s="1">
        <v>45287</v>
      </c>
      <c r="D6026">
        <v>31.323799999999999</v>
      </c>
    </row>
    <row r="6027" spans="3:4">
      <c r="C6027" s="1">
        <v>45288</v>
      </c>
      <c r="D6027">
        <v>31.235499999999998</v>
      </c>
    </row>
    <row r="6028" spans="3:4">
      <c r="C6028" s="1">
        <v>45289</v>
      </c>
      <c r="D6028">
        <v>31.2942</v>
      </c>
    </row>
    <row r="6029" spans="3:4">
      <c r="C6029" s="1">
        <v>45293</v>
      </c>
      <c r="D6029">
        <v>31.206199999999999</v>
      </c>
    </row>
    <row r="6030" spans="3:4">
      <c r="C6030" s="1">
        <v>45294</v>
      </c>
      <c r="D6030">
        <v>31.167100000000001</v>
      </c>
    </row>
    <row r="6031" spans="3:4">
      <c r="C6031" s="1">
        <v>45295</v>
      </c>
      <c r="D6031">
        <v>31.235499999999998</v>
      </c>
    </row>
    <row r="6032" spans="3:4">
      <c r="C6032" s="1">
        <v>45296</v>
      </c>
      <c r="D6032">
        <v>31.323499999999999</v>
      </c>
    </row>
    <row r="6033" spans="3:4">
      <c r="C6033" s="1">
        <v>45299</v>
      </c>
      <c r="D6033">
        <v>31.518899999999999</v>
      </c>
    </row>
    <row r="6034" spans="3:4">
      <c r="C6034" s="1">
        <v>45300</v>
      </c>
      <c r="D6034">
        <v>31.3919</v>
      </c>
    </row>
    <row r="6035" spans="3:4">
      <c r="C6035" s="1">
        <v>45301</v>
      </c>
      <c r="D6035">
        <v>31.401700000000002</v>
      </c>
    </row>
    <row r="6036" spans="3:4">
      <c r="C6036" s="1">
        <v>45302</v>
      </c>
      <c r="D6036">
        <v>31.284400000000002</v>
      </c>
    </row>
    <row r="6037" spans="3:4">
      <c r="C6037" s="1">
        <v>45303</v>
      </c>
      <c r="D6037">
        <v>31.333200000000001</v>
      </c>
    </row>
    <row r="6038" spans="3:4">
      <c r="C6038" s="1">
        <v>45306</v>
      </c>
      <c r="D6038">
        <v>31.431000000000001</v>
      </c>
    </row>
    <row r="6039" spans="3:4">
      <c r="C6039" s="1">
        <v>45307</v>
      </c>
      <c r="D6039">
        <v>31.2942</v>
      </c>
    </row>
    <row r="6040" spans="3:4">
      <c r="C6040" s="1">
        <v>45308</v>
      </c>
      <c r="D6040">
        <v>30.942299999999999</v>
      </c>
    </row>
    <row r="6041" spans="3:4">
      <c r="C6041" s="1">
        <v>45309</v>
      </c>
      <c r="D6041">
        <v>31.0303</v>
      </c>
    </row>
    <row r="6042" spans="3:4">
      <c r="C6042" s="1">
        <v>45310</v>
      </c>
      <c r="D6042">
        <v>31.255099999999999</v>
      </c>
    </row>
    <row r="6043" spans="3:4">
      <c r="C6043" s="1">
        <v>45313</v>
      </c>
      <c r="D6043">
        <v>31.255099999999999</v>
      </c>
    </row>
    <row r="6044" spans="3:4">
      <c r="C6044" s="1">
        <v>45314</v>
      </c>
      <c r="D6044">
        <v>31.382100000000001</v>
      </c>
    </row>
    <row r="6045" spans="3:4">
      <c r="C6045" s="1">
        <v>45315</v>
      </c>
      <c r="D6045">
        <v>31.4163</v>
      </c>
    </row>
    <row r="6046" spans="3:4">
      <c r="C6046" s="1">
        <v>45316</v>
      </c>
      <c r="D6046">
        <v>31.514199999999999</v>
      </c>
    </row>
    <row r="6047" spans="3:4">
      <c r="C6047" s="1">
        <v>45317</v>
      </c>
      <c r="D6047">
        <v>31.548300000000001</v>
      </c>
    </row>
    <row r="6048" spans="3:4">
      <c r="C6048" s="1">
        <v>45320</v>
      </c>
      <c r="D6048">
        <v>31.714400000000001</v>
      </c>
    </row>
    <row r="6049" spans="3:4">
      <c r="C6049" s="1">
        <v>45321</v>
      </c>
      <c r="D6049">
        <v>31.753499999999999</v>
      </c>
    </row>
    <row r="6050" spans="3:4">
      <c r="C6050" s="1">
        <v>45322</v>
      </c>
      <c r="D6050">
        <v>31.450500000000002</v>
      </c>
    </row>
    <row r="6051" spans="3:4">
      <c r="C6051" s="1">
        <v>45323</v>
      </c>
      <c r="D6051">
        <v>31.548300000000001</v>
      </c>
    </row>
    <row r="6052" spans="3:4">
      <c r="C6052" s="1">
        <v>45324</v>
      </c>
      <c r="D6052">
        <v>31.528700000000001</v>
      </c>
    </row>
    <row r="6053" spans="3:4">
      <c r="C6053" s="1">
        <v>45327</v>
      </c>
      <c r="D6053">
        <v>31.2257</v>
      </c>
    </row>
    <row r="6054" spans="3:4">
      <c r="C6054" s="1">
        <v>45328</v>
      </c>
      <c r="D6054">
        <v>31.343</v>
      </c>
    </row>
    <row r="6055" spans="3:4">
      <c r="C6055" s="1">
        <v>45329</v>
      </c>
      <c r="D6055">
        <v>31.3626</v>
      </c>
    </row>
    <row r="6056" spans="3:4">
      <c r="C6056" s="1">
        <v>45330</v>
      </c>
      <c r="D6056">
        <v>31.3626</v>
      </c>
    </row>
    <row r="6057" spans="3:4">
      <c r="C6057" s="1">
        <v>45331</v>
      </c>
      <c r="D6057">
        <v>31.489599999999999</v>
      </c>
    </row>
    <row r="6058" spans="3:4">
      <c r="C6058" s="1">
        <v>45334</v>
      </c>
      <c r="D6058">
        <v>31.538499999999999</v>
      </c>
    </row>
    <row r="6059" spans="3:4">
      <c r="C6059" s="1">
        <v>45335</v>
      </c>
      <c r="D6059">
        <v>30.805499999999999</v>
      </c>
    </row>
    <row r="6060" spans="3:4">
      <c r="C6060" s="1">
        <v>45336</v>
      </c>
      <c r="D6060">
        <v>31.303899999999999</v>
      </c>
    </row>
    <row r="6061" spans="3:4">
      <c r="C6061" s="1">
        <v>45337</v>
      </c>
      <c r="D6061">
        <v>31.7926</v>
      </c>
    </row>
    <row r="6062" spans="3:4">
      <c r="C6062" s="1">
        <v>45338</v>
      </c>
      <c r="D6062">
        <v>31.851199999999999</v>
      </c>
    </row>
    <row r="6063" spans="3:4">
      <c r="C6063" s="1">
        <v>45342</v>
      </c>
      <c r="D6063">
        <v>31.8292</v>
      </c>
    </row>
    <row r="6064" spans="3:4">
      <c r="C6064" s="1">
        <v>45343</v>
      </c>
      <c r="D6064">
        <v>31.714400000000001</v>
      </c>
    </row>
    <row r="6065" spans="3:4">
      <c r="C6065" s="1">
        <v>45344</v>
      </c>
      <c r="D6065">
        <v>31.988099999999999</v>
      </c>
    </row>
    <row r="6066" spans="3:4">
      <c r="C6066" s="1">
        <v>45345</v>
      </c>
      <c r="D6066">
        <v>32.159399999999998</v>
      </c>
    </row>
    <row r="6067" spans="3:4">
      <c r="C6067" s="1">
        <v>45348</v>
      </c>
      <c r="D6067">
        <v>31.992000000000001</v>
      </c>
    </row>
    <row r="6068" spans="3:4">
      <c r="C6068" s="1">
        <v>45349</v>
      </c>
      <c r="D6068">
        <v>31.9329</v>
      </c>
    </row>
    <row r="6069" spans="3:4">
      <c r="C6069" s="1">
        <v>45350</v>
      </c>
      <c r="D6069">
        <v>31.854099999999999</v>
      </c>
    </row>
    <row r="6070" spans="3:4">
      <c r="C6070" s="1">
        <v>45351</v>
      </c>
      <c r="D6070">
        <v>32.051099999999998</v>
      </c>
    </row>
    <row r="6071" spans="3:4">
      <c r="C6071" s="1">
        <v>45352</v>
      </c>
      <c r="D6071">
        <v>32.317</v>
      </c>
    </row>
    <row r="6072" spans="3:4">
      <c r="C6072" s="1">
        <v>45355</v>
      </c>
      <c r="D6072">
        <v>32.257899999999999</v>
      </c>
    </row>
    <row r="6073" spans="3:4">
      <c r="C6073" s="1">
        <v>45356</v>
      </c>
      <c r="D6073">
        <v>32.2973</v>
      </c>
    </row>
    <row r="6074" spans="3:4">
      <c r="C6074" s="1">
        <v>45357</v>
      </c>
      <c r="D6074">
        <v>32.366300000000003</v>
      </c>
    </row>
    <row r="6075" spans="3:4">
      <c r="C6075" s="1">
        <v>45358</v>
      </c>
      <c r="D6075">
        <v>32.671599999999998</v>
      </c>
    </row>
    <row r="6076" spans="3:4">
      <c r="C6076" s="1">
        <v>45359</v>
      </c>
      <c r="D6076">
        <v>32.612499999999997</v>
      </c>
    </row>
    <row r="6077" spans="3:4">
      <c r="C6077" s="1">
        <v>45362</v>
      </c>
      <c r="D6077">
        <v>32.671599999999998</v>
      </c>
    </row>
    <row r="6078" spans="3:4">
      <c r="C6078" s="1">
        <v>45363</v>
      </c>
      <c r="D6078">
        <v>32.7898</v>
      </c>
    </row>
    <row r="6079" spans="3:4">
      <c r="C6079" s="1">
        <v>45364</v>
      </c>
      <c r="D6079">
        <v>32.996699999999997</v>
      </c>
    </row>
    <row r="6080" spans="3:4">
      <c r="C6080" s="1">
        <v>45365</v>
      </c>
      <c r="D6080">
        <v>32.7898</v>
      </c>
    </row>
    <row r="6081" spans="3:4">
      <c r="C6081" s="1">
        <v>45366</v>
      </c>
      <c r="D6081">
        <v>32.7898</v>
      </c>
    </row>
    <row r="6082" spans="3:4">
      <c r="C6082" s="1">
        <v>45369</v>
      </c>
      <c r="D6082">
        <v>32.760300000000001</v>
      </c>
    </row>
    <row r="6083" spans="3:4">
      <c r="C6083" s="1">
        <v>45370</v>
      </c>
      <c r="D6083">
        <v>32.7898</v>
      </c>
    </row>
    <row r="6084" spans="3:4">
      <c r="C6084" s="1">
        <v>45371</v>
      </c>
      <c r="D6084">
        <v>33.065600000000003</v>
      </c>
    </row>
    <row r="6085" spans="3:4">
      <c r="C6085" s="1">
        <v>45372</v>
      </c>
      <c r="D6085">
        <v>33.114899999999999</v>
      </c>
    </row>
    <row r="6086" spans="3:4">
      <c r="C6086" s="1">
        <v>45373</v>
      </c>
      <c r="D6086">
        <v>32.957299999999996</v>
      </c>
    </row>
    <row r="6087" spans="3:4">
      <c r="C6087" s="1">
        <v>45376</v>
      </c>
      <c r="D6087">
        <v>32.908000000000001</v>
      </c>
    </row>
    <row r="6088" spans="3:4">
      <c r="C6088" s="1">
        <v>45377</v>
      </c>
      <c r="D6088">
        <v>32.878500000000003</v>
      </c>
    </row>
    <row r="6089" spans="3:4">
      <c r="C6089" s="1">
        <v>45378</v>
      </c>
      <c r="D6089">
        <v>33.164099999999998</v>
      </c>
    </row>
    <row r="6090" spans="3:4">
      <c r="C6090" s="1">
        <v>45379</v>
      </c>
      <c r="D6090">
        <v>33.242899999999999</v>
      </c>
    </row>
    <row r="6091" spans="3:4">
      <c r="C6091" s="1">
        <v>45383</v>
      </c>
      <c r="D6091">
        <v>33.261200000000002</v>
      </c>
    </row>
    <row r="6092" spans="3:4">
      <c r="C6092" s="1">
        <v>45384</v>
      </c>
      <c r="D6092">
        <v>33.055799999999998</v>
      </c>
    </row>
    <row r="6093" spans="3:4">
      <c r="C6093" s="1">
        <v>45385</v>
      </c>
      <c r="D6093">
        <v>33.075499999999998</v>
      </c>
    </row>
    <row r="6094" spans="3:4">
      <c r="C6094" s="1">
        <v>45386</v>
      </c>
      <c r="D6094">
        <v>32.986800000000002</v>
      </c>
    </row>
    <row r="6095" spans="3:4">
      <c r="C6095" s="1">
        <v>45387</v>
      </c>
      <c r="D6095">
        <v>33.292200000000001</v>
      </c>
    </row>
    <row r="6096" spans="3:4">
      <c r="C6096" s="1">
        <v>45390</v>
      </c>
      <c r="D6096">
        <v>33.292200000000001</v>
      </c>
    </row>
    <row r="6097" spans="3:4">
      <c r="C6097" s="1">
        <v>45391</v>
      </c>
      <c r="D6097">
        <v>33.439900000000002</v>
      </c>
    </row>
    <row r="6098" spans="3:4">
      <c r="C6098" s="1">
        <v>45392</v>
      </c>
      <c r="D6098">
        <v>33.1937</v>
      </c>
    </row>
    <row r="6099" spans="3:4">
      <c r="C6099" s="1">
        <v>45393</v>
      </c>
      <c r="D6099">
        <v>33.036099999999998</v>
      </c>
    </row>
    <row r="6100" spans="3:4">
      <c r="C6100" s="1">
        <v>45394</v>
      </c>
      <c r="D6100">
        <v>32.740600000000001</v>
      </c>
    </row>
    <row r="6101" spans="3:4">
      <c r="C6101" s="1">
        <v>45397</v>
      </c>
      <c r="D6101">
        <v>32.514000000000003</v>
      </c>
    </row>
    <row r="6102" spans="3:4">
      <c r="C6102" s="1">
        <v>45398</v>
      </c>
      <c r="D6102">
        <v>32.326900000000002</v>
      </c>
    </row>
    <row r="6103" spans="3:4">
      <c r="C6103" s="1">
        <v>45399</v>
      </c>
      <c r="D6103">
        <v>32.366300000000003</v>
      </c>
    </row>
    <row r="6104" spans="3:4">
      <c r="C6104" s="1">
        <v>45400</v>
      </c>
      <c r="D6104">
        <v>32.445099999999996</v>
      </c>
    </row>
    <row r="6105" spans="3:4">
      <c r="C6105" s="1">
        <v>45401</v>
      </c>
      <c r="D6105">
        <v>32.642099999999999</v>
      </c>
    </row>
    <row r="6106" spans="3:4">
      <c r="C6106" s="1">
        <v>45404</v>
      </c>
      <c r="D6106">
        <v>32.770099999999999</v>
      </c>
    </row>
    <row r="6107" spans="3:4">
      <c r="C6107" s="1">
        <v>45405</v>
      </c>
      <c r="D6107">
        <v>32.975999999999999</v>
      </c>
    </row>
    <row r="6108" spans="3:4">
      <c r="C6108" s="1">
        <v>45406</v>
      </c>
      <c r="D6108">
        <v>32.750399999999999</v>
      </c>
    </row>
    <row r="6109" spans="3:4">
      <c r="C6109" s="1">
        <v>45407</v>
      </c>
      <c r="D6109">
        <v>32.760300000000001</v>
      </c>
    </row>
    <row r="6110" spans="3:4">
      <c r="C6110" s="1">
        <v>45408</v>
      </c>
      <c r="D6110">
        <v>32.888300000000001</v>
      </c>
    </row>
    <row r="6111" spans="3:4">
      <c r="C6111" s="1">
        <v>45411</v>
      </c>
      <c r="D6111">
        <v>32.908000000000001</v>
      </c>
    </row>
    <row r="6112" spans="3:4">
      <c r="C6112" s="1">
        <v>45412</v>
      </c>
      <c r="D6112">
        <v>32.523899999999998</v>
      </c>
    </row>
    <row r="6113" spans="3:4">
      <c r="C6113" s="1">
        <v>45413</v>
      </c>
      <c r="D6113">
        <v>32.543599999999998</v>
      </c>
    </row>
    <row r="6114" spans="3:4">
      <c r="C6114" s="1">
        <v>45414</v>
      </c>
      <c r="D6114">
        <v>32.691299999999998</v>
      </c>
    </row>
    <row r="6115" spans="3:4">
      <c r="C6115" s="1">
        <v>45415</v>
      </c>
      <c r="D6115">
        <v>32.883000000000003</v>
      </c>
    </row>
    <row r="6116" spans="3:4">
      <c r="C6116" s="1">
        <v>45418</v>
      </c>
      <c r="D6116">
        <v>33.351199999999999</v>
      </c>
    </row>
    <row r="6117" spans="3:4">
      <c r="C6117" s="1">
        <v>45419</v>
      </c>
      <c r="D6117">
        <v>33.390599999999999</v>
      </c>
    </row>
    <row r="6118" spans="3:4">
      <c r="C6118" s="1">
        <v>45420</v>
      </c>
      <c r="D6118">
        <v>33.3217</v>
      </c>
    </row>
    <row r="6119" spans="3:4">
      <c r="C6119" s="1">
        <v>45421</v>
      </c>
      <c r="D6119">
        <v>33.499000000000002</v>
      </c>
    </row>
    <row r="6120" spans="3:4">
      <c r="C6120" s="1">
        <v>45422</v>
      </c>
      <c r="D6120">
        <v>33.400500000000001</v>
      </c>
    </row>
    <row r="6121" spans="3:4">
      <c r="C6121" s="1">
        <v>45425</v>
      </c>
      <c r="D6121">
        <v>33.311799999999998</v>
      </c>
    </row>
    <row r="6122" spans="3:4">
      <c r="C6122" s="1">
        <v>45426</v>
      </c>
      <c r="D6122">
        <v>33.311799999999998</v>
      </c>
    </row>
    <row r="6123" spans="3:4">
      <c r="C6123" s="1">
        <v>45427</v>
      </c>
      <c r="D6123">
        <v>33.331499999999998</v>
      </c>
    </row>
    <row r="6124" spans="3:4">
      <c r="C6124" s="1">
        <v>45428</v>
      </c>
      <c r="D6124">
        <v>33.352600000000002</v>
      </c>
    </row>
    <row r="6125" spans="3:4">
      <c r="C6125" s="1">
        <v>45429</v>
      </c>
      <c r="D6125">
        <v>33.597499999999997</v>
      </c>
    </row>
    <row r="6126" spans="3:4">
      <c r="C6126" s="1">
        <v>45433</v>
      </c>
      <c r="D6126">
        <v>33.597499999999997</v>
      </c>
    </row>
    <row r="6127" spans="3:4">
      <c r="C6127" s="1">
        <v>45434</v>
      </c>
      <c r="D6127">
        <v>33.467500000000001</v>
      </c>
    </row>
    <row r="6128" spans="3:4">
      <c r="C6128" s="1">
        <v>45435</v>
      </c>
      <c r="D6128">
        <v>33.249099999999999</v>
      </c>
    </row>
    <row r="6129" spans="3:4">
      <c r="C6129" s="1">
        <v>45436</v>
      </c>
      <c r="D6129">
        <v>33.427799999999998</v>
      </c>
    </row>
    <row r="6130" spans="3:4">
      <c r="C6130" s="1">
        <v>45439</v>
      </c>
      <c r="D6130">
        <v>33.447600000000001</v>
      </c>
    </row>
    <row r="6131" spans="3:4">
      <c r="C6131" s="1">
        <v>45440</v>
      </c>
      <c r="D6131">
        <v>33.268999999999998</v>
      </c>
    </row>
    <row r="6132" spans="3:4">
      <c r="C6132" s="1">
        <v>45441</v>
      </c>
      <c r="D6132">
        <v>32.723100000000002</v>
      </c>
    </row>
    <row r="6133" spans="3:4">
      <c r="C6133" s="1">
        <v>45442</v>
      </c>
      <c r="D6133">
        <v>33.040700000000001</v>
      </c>
    </row>
    <row r="6134" spans="3:4">
      <c r="C6134" s="1">
        <v>45443</v>
      </c>
      <c r="D6134">
        <v>33.381100000000004</v>
      </c>
    </row>
    <row r="6135" spans="3:4">
      <c r="C6135" s="1">
        <v>45446</v>
      </c>
      <c r="D6135">
        <v>33.149900000000002</v>
      </c>
    </row>
    <row r="6136" spans="3:4">
      <c r="C6136" s="1">
        <v>45447</v>
      </c>
      <c r="D6136">
        <v>32.961300000000001</v>
      </c>
    </row>
    <row r="6137" spans="3:4">
      <c r="C6137" s="1">
        <v>45448</v>
      </c>
      <c r="D6137">
        <v>33.174599999999998</v>
      </c>
    </row>
    <row r="6138" spans="3:4">
      <c r="C6138" s="1">
        <v>45449</v>
      </c>
      <c r="D6138">
        <v>33.259</v>
      </c>
    </row>
    <row r="6139" spans="3:4">
      <c r="C6139" s="1">
        <v>45450</v>
      </c>
      <c r="D6139">
        <v>32.991100000000003</v>
      </c>
    </row>
    <row r="6140" spans="3:4">
      <c r="C6140" s="1">
        <v>45453</v>
      </c>
      <c r="D6140">
        <v>33.050600000000003</v>
      </c>
    </row>
    <row r="6141" spans="3:4">
      <c r="C6141" s="1">
        <v>45454</v>
      </c>
      <c r="D6141">
        <v>32.776200000000003</v>
      </c>
    </row>
    <row r="6142" spans="3:4">
      <c r="C6142" s="1">
        <v>45455</v>
      </c>
      <c r="D6142">
        <v>32.862000000000002</v>
      </c>
    </row>
    <row r="6143" spans="3:4">
      <c r="C6143" s="1">
        <v>45456</v>
      </c>
      <c r="D6143">
        <v>32.475000000000001</v>
      </c>
    </row>
    <row r="6144" spans="3:4">
      <c r="C6144" s="1">
        <v>45457</v>
      </c>
      <c r="D6144">
        <v>32.405500000000004</v>
      </c>
    </row>
    <row r="6145" spans="3:4">
      <c r="C6145" s="1">
        <v>45460</v>
      </c>
      <c r="D6145">
        <v>32.355899999999998</v>
      </c>
    </row>
    <row r="6146" spans="3:4">
      <c r="C6146" s="1">
        <v>45461</v>
      </c>
      <c r="D6146">
        <v>32.360399999999998</v>
      </c>
    </row>
    <row r="6147" spans="3:4">
      <c r="C6147" s="1">
        <v>45462</v>
      </c>
      <c r="D6147">
        <v>32.216900000000003</v>
      </c>
    </row>
    <row r="6148" spans="3:4">
      <c r="C6148" s="1">
        <v>45463</v>
      </c>
      <c r="D6148">
        <v>32.316299999999998</v>
      </c>
    </row>
    <row r="6149" spans="3:4">
      <c r="C6149" s="1">
        <v>45464</v>
      </c>
      <c r="D6149">
        <v>32.3108</v>
      </c>
    </row>
    <row r="6150" spans="3:4">
      <c r="C6150" s="1">
        <v>45467</v>
      </c>
      <c r="D6150">
        <v>32.753</v>
      </c>
    </row>
    <row r="6151" spans="3:4">
      <c r="C6151" s="1">
        <v>45468</v>
      </c>
      <c r="D6151">
        <v>32.673499999999997</v>
      </c>
    </row>
    <row r="6152" spans="3:4">
      <c r="C6152" s="1">
        <v>45469</v>
      </c>
      <c r="D6152">
        <v>32.673499999999997</v>
      </c>
    </row>
    <row r="6153" spans="3:4">
      <c r="C6153" s="1">
        <v>45470</v>
      </c>
      <c r="D6153">
        <v>32.872</v>
      </c>
    </row>
    <row r="6154" spans="3:4">
      <c r="C6154" s="1">
        <v>45471</v>
      </c>
      <c r="D6154">
        <v>32.7926</v>
      </c>
    </row>
    <row r="6155" spans="3:4">
      <c r="C6155" s="1">
        <v>45475</v>
      </c>
      <c r="D6155">
        <v>32.891800000000003</v>
      </c>
    </row>
    <row r="6156" spans="3:4">
      <c r="C6156" s="1">
        <v>45476</v>
      </c>
      <c r="D6156">
        <v>33.348399999999998</v>
      </c>
    </row>
    <row r="6157" spans="3:4">
      <c r="C6157" s="1">
        <v>45477</v>
      </c>
      <c r="D6157">
        <v>33.354799999999997</v>
      </c>
    </row>
    <row r="6158" spans="3:4">
      <c r="C6158" s="1">
        <v>45478</v>
      </c>
      <c r="D6158">
        <v>33.100200000000001</v>
      </c>
    </row>
    <row r="6159" spans="3:4">
      <c r="C6159" s="1">
        <v>45481</v>
      </c>
      <c r="D6159">
        <v>33.149900000000002</v>
      </c>
    </row>
    <row r="6160" spans="3:4">
      <c r="C6160" s="1">
        <v>45482</v>
      </c>
      <c r="D6160">
        <v>33.050600000000003</v>
      </c>
    </row>
    <row r="6161" spans="3:4">
      <c r="C6161" s="1">
        <v>45483</v>
      </c>
      <c r="D6161">
        <v>33.556800000000003</v>
      </c>
    </row>
    <row r="6162" spans="3:4">
      <c r="C6162" s="1">
        <v>45484</v>
      </c>
      <c r="D6162">
        <v>33.795000000000002</v>
      </c>
    </row>
    <row r="6163" spans="3:4">
      <c r="C6163" s="1">
        <v>45485</v>
      </c>
      <c r="D6163">
        <v>33.993499999999997</v>
      </c>
    </row>
    <row r="6164" spans="3:4">
      <c r="C6164" s="1">
        <v>45488</v>
      </c>
      <c r="D6164">
        <v>34.122500000000002</v>
      </c>
    </row>
    <row r="6165" spans="3:4">
      <c r="C6165" s="1">
        <v>45489</v>
      </c>
      <c r="D6165">
        <v>34.46</v>
      </c>
    </row>
    <row r="6166" spans="3:4">
      <c r="C6166" s="1">
        <v>45490</v>
      </c>
      <c r="D6166">
        <v>34.301200000000001</v>
      </c>
    </row>
    <row r="6167" spans="3:4">
      <c r="C6167" s="1">
        <v>45491</v>
      </c>
      <c r="D6167">
        <v>34.134300000000003</v>
      </c>
    </row>
    <row r="6168" spans="3:4">
      <c r="C6168" s="1">
        <v>45492</v>
      </c>
      <c r="D6168">
        <v>34.092799999999997</v>
      </c>
    </row>
    <row r="6169" spans="3:4">
      <c r="C6169" s="1">
        <v>45495</v>
      </c>
      <c r="D6169">
        <v>34.349800000000002</v>
      </c>
    </row>
    <row r="6170" spans="3:4">
      <c r="C6170" s="1">
        <v>45496</v>
      </c>
      <c r="D6170">
        <v>34.231699999999996</v>
      </c>
    </row>
    <row r="6171" spans="3:4">
      <c r="C6171" s="1">
        <v>45497</v>
      </c>
      <c r="D6171">
        <v>34.013399999999997</v>
      </c>
    </row>
    <row r="6172" spans="3:4">
      <c r="C6172" s="1">
        <v>45498</v>
      </c>
      <c r="D6172">
        <v>33.993499999999997</v>
      </c>
    </row>
    <row r="6173" spans="3:4">
      <c r="C6173" s="1">
        <v>45499</v>
      </c>
      <c r="D6173">
        <v>34.2913</v>
      </c>
    </row>
    <row r="6174" spans="3:4">
      <c r="C6174" s="1">
        <v>45502</v>
      </c>
      <c r="D6174">
        <v>34.251600000000003</v>
      </c>
    </row>
    <row r="6175" spans="3:4">
      <c r="C6175" s="1">
        <v>45503</v>
      </c>
      <c r="D6175">
        <v>34.360700000000001</v>
      </c>
    </row>
    <row r="6176" spans="3:4">
      <c r="C6176" s="1">
        <v>45504</v>
      </c>
      <c r="D6176">
        <v>34.767699999999998</v>
      </c>
    </row>
    <row r="6177" spans="3:4">
      <c r="C6177" s="1">
        <v>45505</v>
      </c>
      <c r="D6177">
        <v>34.201900000000002</v>
      </c>
    </row>
    <row r="6178" spans="3:4">
      <c r="C6178" s="1">
        <v>45506</v>
      </c>
      <c r="D6178">
        <v>33.497199999999999</v>
      </c>
    </row>
    <row r="6179" spans="3:4">
      <c r="C6179" s="1">
        <v>45510</v>
      </c>
      <c r="D6179">
        <v>33.100200000000001</v>
      </c>
    </row>
    <row r="6180" spans="3:4">
      <c r="C6180" s="1">
        <v>45511</v>
      </c>
      <c r="D6180">
        <v>33.060499999999998</v>
      </c>
    </row>
    <row r="6181" spans="3:4">
      <c r="C6181" s="1">
        <v>45512</v>
      </c>
      <c r="D6181">
        <v>33.596499999999999</v>
      </c>
    </row>
    <row r="6182" spans="3:4">
      <c r="C6182" s="1">
        <v>45513</v>
      </c>
      <c r="D6182">
        <v>33.735399999999998</v>
      </c>
    </row>
    <row r="6183" spans="3:4">
      <c r="C6183" s="1">
        <v>45516</v>
      </c>
      <c r="D6183">
        <v>33.824800000000003</v>
      </c>
    </row>
    <row r="6184" spans="3:4">
      <c r="C6184" s="1">
        <v>45517</v>
      </c>
      <c r="D6184">
        <v>34.142400000000002</v>
      </c>
    </row>
    <row r="6185" spans="3:4">
      <c r="C6185" s="1">
        <v>45518</v>
      </c>
      <c r="D6185">
        <v>34.3508</v>
      </c>
    </row>
    <row r="6186" spans="3:4">
      <c r="C6186" s="1">
        <v>45519</v>
      </c>
      <c r="D6186">
        <v>34.797899999999998</v>
      </c>
    </row>
    <row r="6187" spans="3:4">
      <c r="C6187" s="1">
        <v>45520</v>
      </c>
      <c r="D6187">
        <v>34.8371</v>
      </c>
    </row>
    <row r="6188" spans="3:4">
      <c r="C6188" s="1">
        <v>45523</v>
      </c>
      <c r="D6188">
        <v>34.926499999999997</v>
      </c>
    </row>
    <row r="6189" spans="3:4">
      <c r="C6189" s="1">
        <v>45524</v>
      </c>
      <c r="D6189">
        <v>34.787500000000001</v>
      </c>
    </row>
    <row r="6190" spans="3:4">
      <c r="C6190" s="1">
        <v>45525</v>
      </c>
      <c r="D6190">
        <v>34.906599999999997</v>
      </c>
    </row>
    <row r="6191" spans="3:4">
      <c r="C6191" s="1">
        <v>45526</v>
      </c>
      <c r="D6191">
        <v>34.809899999999999</v>
      </c>
    </row>
    <row r="6192" spans="3:4">
      <c r="C6192" s="1">
        <v>45527</v>
      </c>
      <c r="D6192">
        <v>35.154699999999998</v>
      </c>
    </row>
    <row r="6193" spans="3:4">
      <c r="C6193" s="1">
        <v>45530</v>
      </c>
      <c r="D6193">
        <v>35.253999999999998</v>
      </c>
    </row>
    <row r="6194" spans="3:4">
      <c r="C6194" s="1">
        <v>45531</v>
      </c>
      <c r="D6194">
        <v>35.1233</v>
      </c>
    </row>
    <row r="6195" spans="3:4">
      <c r="C6195" s="1">
        <v>45532</v>
      </c>
      <c r="D6195">
        <v>34.97</v>
      </c>
    </row>
    <row r="6196" spans="3:4">
      <c r="C6196" s="1">
        <v>45533</v>
      </c>
      <c r="D6196">
        <v>35.119999999999997</v>
      </c>
    </row>
    <row r="6197" spans="3:4">
      <c r="C6197" s="1">
        <v>45534</v>
      </c>
      <c r="D6197">
        <v>35.347499999999997</v>
      </c>
    </row>
    <row r="6198" spans="3:4">
      <c r="C6198" s="1">
        <v>45538</v>
      </c>
      <c r="D6198">
        <v>34.97</v>
      </c>
    </row>
    <row r="6199" spans="3:4">
      <c r="C6199" s="1">
        <v>45539</v>
      </c>
      <c r="D6199">
        <v>34.979999999999997</v>
      </c>
    </row>
    <row r="6200" spans="3:4">
      <c r="C6200" s="1">
        <v>45540</v>
      </c>
      <c r="D6200">
        <v>34.92</v>
      </c>
    </row>
    <row r="6201" spans="3:4">
      <c r="C6201" s="1">
        <v>45541</v>
      </c>
      <c r="D6201">
        <v>34.659999999999997</v>
      </c>
    </row>
    <row r="6202" spans="3:4">
      <c r="C6202" s="1">
        <v>45544</v>
      </c>
      <c r="D6202">
        <v>35.090000000000003</v>
      </c>
    </row>
    <row r="6203" spans="3:4">
      <c r="C6203" s="1">
        <v>45545</v>
      </c>
      <c r="D6203">
        <v>34.979999999999997</v>
      </c>
    </row>
    <row r="6204" spans="3:4">
      <c r="C6204" s="1">
        <v>45546</v>
      </c>
      <c r="D6204">
        <v>35.29</v>
      </c>
    </row>
    <row r="6205" spans="3:4">
      <c r="C6205" s="1">
        <v>45547</v>
      </c>
      <c r="D6205">
        <v>35.659999999999997</v>
      </c>
    </row>
    <row r="6206" spans="3:4">
      <c r="C6206" s="1">
        <v>45548</v>
      </c>
      <c r="D6206">
        <v>35.79</v>
      </c>
    </row>
    <row r="6207" spans="3:4">
      <c r="C6207" s="1">
        <v>45551</v>
      </c>
      <c r="D6207">
        <v>36</v>
      </c>
    </row>
    <row r="6208" spans="3:4">
      <c r="C6208" s="1">
        <v>45552</v>
      </c>
      <c r="D6208">
        <v>35.92</v>
      </c>
    </row>
    <row r="6209" spans="3:4">
      <c r="C6209" s="1">
        <v>45553</v>
      </c>
      <c r="D6209">
        <v>35.78</v>
      </c>
    </row>
    <row r="6210" spans="3:4">
      <c r="C6210" s="1">
        <v>45554</v>
      </c>
      <c r="D6210">
        <v>36.18</v>
      </c>
    </row>
    <row r="6211" spans="3:4">
      <c r="C6211" s="1">
        <v>45555</v>
      </c>
      <c r="D6211">
        <v>36.21</v>
      </c>
    </row>
    <row r="6212" spans="3:4">
      <c r="C6212" s="1">
        <v>45558</v>
      </c>
      <c r="D6212">
        <v>36.265000000000001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D40F-4FA2-406C-99BE-D996EFB6DE3E}">
  <dimension ref="A1:AX1514"/>
  <sheetViews>
    <sheetView zoomScale="120" zoomScaleNormal="120" workbookViewId="0">
      <pane ySplit="1" topLeftCell="A212" activePane="bottomLeft" state="frozen"/>
      <selection pane="bottomLeft" activeCell="A212" sqref="A212"/>
      <selection activeCell="L1" sqref="L1"/>
    </sheetView>
  </sheetViews>
  <sheetFormatPr defaultColWidth="8.7109375" defaultRowHeight="14.45"/>
  <cols>
    <col min="1" max="1" width="13.42578125" style="11" bestFit="1" customWidth="1"/>
    <col min="2" max="2" width="11.140625" style="11" bestFit="1" customWidth="1"/>
    <col min="3" max="3" width="11.7109375" style="11" bestFit="1" customWidth="1"/>
    <col min="4" max="4" width="12.7109375" style="11" bestFit="1" customWidth="1"/>
    <col min="5" max="5" width="16.7109375" style="23" bestFit="1" customWidth="1"/>
    <col min="6" max="6" width="13.42578125" style="2" bestFit="1" customWidth="1"/>
    <col min="7" max="7" width="11.28515625" style="2" bestFit="1" customWidth="1"/>
    <col min="8" max="8" width="11.7109375" style="2" bestFit="1" customWidth="1"/>
    <col min="9" max="9" width="12.7109375" style="2" bestFit="1" customWidth="1"/>
    <col min="10" max="10" width="16.7109375" style="23" bestFit="1" customWidth="1"/>
    <col min="11" max="11" width="13.42578125" style="2" bestFit="1" customWidth="1"/>
    <col min="12" max="12" width="11.140625" style="2" bestFit="1" customWidth="1"/>
    <col min="13" max="13" width="11.7109375" style="2" bestFit="1" customWidth="1"/>
    <col min="14" max="14" width="12.7109375" style="2" bestFit="1" customWidth="1"/>
    <col min="15" max="15" width="16.7109375" style="23" bestFit="1" customWidth="1"/>
    <col min="16" max="16" width="13.42578125" style="2" bestFit="1" customWidth="1"/>
    <col min="17" max="17" width="11.140625" style="2" bestFit="1" customWidth="1"/>
    <col min="18" max="18" width="11.7109375" style="2" bestFit="1" customWidth="1"/>
    <col min="19" max="19" width="12.7109375" style="2" bestFit="1" customWidth="1"/>
    <col min="20" max="20" width="16.7109375" style="23" bestFit="1" customWidth="1"/>
    <col min="21" max="21" width="13.42578125" style="2" bestFit="1" customWidth="1"/>
    <col min="22" max="22" width="11.140625" style="2" bestFit="1" customWidth="1"/>
    <col min="23" max="23" width="11.7109375" style="2" bestFit="1" customWidth="1"/>
    <col min="24" max="24" width="12.7109375" style="2" bestFit="1" customWidth="1"/>
    <col min="25" max="25" width="16.7109375" style="23" bestFit="1" customWidth="1"/>
    <col min="26" max="29" width="16.7109375" style="2" customWidth="1"/>
    <col min="30" max="30" width="16.7109375" style="23" customWidth="1"/>
    <col min="31" max="31" width="19.140625" style="43" bestFit="1" customWidth="1"/>
    <col min="32" max="32" width="11.140625" style="43" bestFit="1" customWidth="1"/>
    <col min="33" max="33" width="11.7109375" style="43" bestFit="1" customWidth="1"/>
    <col min="34" max="34" width="12.7109375" style="43" bestFit="1" customWidth="1"/>
    <col min="35" max="35" width="16.7109375" style="23" bestFit="1" customWidth="1"/>
    <col min="36" max="36" width="24.28515625" style="43" bestFit="1" customWidth="1"/>
    <col min="37" max="37" width="11.28515625" style="43" bestFit="1" customWidth="1"/>
    <col min="38" max="38" width="12" style="43" bestFit="1" customWidth="1"/>
    <col min="39" max="39" width="11.140625" style="43" bestFit="1" customWidth="1"/>
    <col min="40" max="40" width="14.42578125" style="23" bestFit="1" customWidth="1"/>
    <col min="41" max="41" width="13.42578125" style="43" bestFit="1" customWidth="1"/>
    <col min="42" max="42" width="11.28515625" style="43" bestFit="1" customWidth="1"/>
    <col min="43" max="43" width="12" style="43" bestFit="1" customWidth="1"/>
    <col min="44" max="44" width="11.140625" style="43" bestFit="1" customWidth="1"/>
    <col min="45" max="45" width="14.42578125" bestFit="1" customWidth="1"/>
    <col min="46" max="49" width="13.42578125" style="43" bestFit="1" customWidth="1"/>
    <col min="50" max="50" width="14.42578125" bestFit="1" customWidth="1"/>
    <col min="51" max="51" width="12.140625" style="1" bestFit="1" customWidth="1"/>
    <col min="52" max="52" width="11.28515625" style="1" bestFit="1" customWidth="1"/>
    <col min="53" max="53" width="12" style="1" bestFit="1" customWidth="1"/>
    <col min="54" max="54" width="12.42578125" style="1" bestFit="1" customWidth="1"/>
    <col min="55" max="16384" width="8.7109375" style="1"/>
  </cols>
  <sheetData>
    <row r="1" spans="1:50">
      <c r="A1" s="11" t="s">
        <v>18</v>
      </c>
      <c r="E1" s="3"/>
      <c r="F1" s="2" t="s">
        <v>19</v>
      </c>
      <c r="J1" s="3"/>
      <c r="K1" s="2" t="s">
        <v>20</v>
      </c>
      <c r="O1" s="67" t="s">
        <v>30</v>
      </c>
      <c r="P1" s="2" t="s">
        <v>21</v>
      </c>
      <c r="T1" s="67"/>
      <c r="U1" s="2" t="s">
        <v>22</v>
      </c>
      <c r="X1" s="2" t="s">
        <v>30</v>
      </c>
      <c r="Y1" s="3"/>
      <c r="Z1" s="2" t="s">
        <v>23</v>
      </c>
      <c r="AC1" s="2" t="s">
        <v>30</v>
      </c>
      <c r="AD1" s="3"/>
      <c r="AE1" s="43" t="s">
        <v>24</v>
      </c>
      <c r="AH1" s="43" t="s">
        <v>30</v>
      </c>
      <c r="AI1" s="3"/>
      <c r="AJ1" s="43" t="s">
        <v>26</v>
      </c>
      <c r="AN1" s="3" t="s">
        <v>30</v>
      </c>
      <c r="AO1" s="43" t="s">
        <v>25</v>
      </c>
      <c r="AR1" s="43" t="s">
        <v>30</v>
      </c>
      <c r="AS1" s="3"/>
      <c r="AT1" s="43" t="s">
        <v>31</v>
      </c>
      <c r="AW1" s="43" t="s">
        <v>30</v>
      </c>
      <c r="AX1" s="3"/>
    </row>
    <row r="2" spans="1:50">
      <c r="A2" s="11" t="s">
        <v>36</v>
      </c>
      <c r="B2" s="11" t="s">
        <v>32</v>
      </c>
      <c r="C2" s="11" t="s">
        <v>33</v>
      </c>
      <c r="D2" s="11" t="s">
        <v>34</v>
      </c>
      <c r="E2" s="3" t="s">
        <v>35</v>
      </c>
      <c r="F2" s="2" t="s">
        <v>36</v>
      </c>
      <c r="G2" s="2" t="s">
        <v>32</v>
      </c>
      <c r="H2" s="2" t="s">
        <v>33</v>
      </c>
      <c r="I2" s="2" t="s">
        <v>34</v>
      </c>
      <c r="J2" s="3" t="s">
        <v>35</v>
      </c>
      <c r="K2" s="2" t="s">
        <v>36</v>
      </c>
      <c r="L2" s="2" t="s">
        <v>32</v>
      </c>
      <c r="M2" s="2" t="s">
        <v>33</v>
      </c>
      <c r="N2" s="2" t="s">
        <v>34</v>
      </c>
      <c r="O2" s="3" t="s">
        <v>35</v>
      </c>
      <c r="P2" s="2" t="s">
        <v>36</v>
      </c>
      <c r="Q2" s="2" t="s">
        <v>32</v>
      </c>
      <c r="R2" s="2" t="s">
        <v>33</v>
      </c>
      <c r="S2" s="2" t="s">
        <v>34</v>
      </c>
      <c r="T2" s="3" t="s">
        <v>35</v>
      </c>
      <c r="U2" s="2" t="s">
        <v>36</v>
      </c>
      <c r="V2" s="2" t="s">
        <v>32</v>
      </c>
      <c r="W2" s="2" t="s">
        <v>33</v>
      </c>
      <c r="X2" s="2" t="s">
        <v>34</v>
      </c>
      <c r="Y2" s="3" t="s">
        <v>35</v>
      </c>
      <c r="Z2" s="2" t="s">
        <v>36</v>
      </c>
      <c r="AA2" s="2" t="s">
        <v>32</v>
      </c>
      <c r="AB2" s="2" t="s">
        <v>33</v>
      </c>
      <c r="AC2" s="2" t="s">
        <v>34</v>
      </c>
      <c r="AD2" s="3" t="s">
        <v>35</v>
      </c>
      <c r="AE2" s="43" t="s">
        <v>36</v>
      </c>
      <c r="AF2" s="43" t="s">
        <v>32</v>
      </c>
      <c r="AG2" s="43" t="s">
        <v>33</v>
      </c>
      <c r="AH2" s="43" t="s">
        <v>34</v>
      </c>
      <c r="AI2" s="3" t="s">
        <v>35</v>
      </c>
      <c r="AJ2" s="43" t="s">
        <v>36</v>
      </c>
      <c r="AK2" s="43" t="s">
        <v>32</v>
      </c>
      <c r="AL2" s="43" t="s">
        <v>33</v>
      </c>
      <c r="AM2" s="43" t="s">
        <v>34</v>
      </c>
      <c r="AN2" s="3" t="s">
        <v>35</v>
      </c>
      <c r="AO2" s="43" t="s">
        <v>36</v>
      </c>
      <c r="AP2" s="43" t="s">
        <v>32</v>
      </c>
      <c r="AQ2" s="43" t="s">
        <v>33</v>
      </c>
      <c r="AR2" s="43" t="s">
        <v>34</v>
      </c>
      <c r="AS2" s="3" t="s">
        <v>35</v>
      </c>
      <c r="AT2" s="43" t="s">
        <v>36</v>
      </c>
      <c r="AU2" s="43" t="s">
        <v>32</v>
      </c>
      <c r="AV2" s="43" t="s">
        <v>33</v>
      </c>
      <c r="AW2" s="43" t="s">
        <v>34</v>
      </c>
      <c r="AX2" s="3" t="s">
        <v>35</v>
      </c>
    </row>
    <row r="3" spans="1:50">
      <c r="A3" s="11">
        <v>45735</v>
      </c>
      <c r="B3" s="11">
        <v>45742</v>
      </c>
      <c r="C3" s="11">
        <v>45742</v>
      </c>
      <c r="D3" s="11">
        <v>45747</v>
      </c>
      <c r="E3" s="3">
        <v>7.9000000000000001E-2</v>
      </c>
      <c r="F3" s="2">
        <v>45706</v>
      </c>
      <c r="G3" s="2">
        <v>45713</v>
      </c>
      <c r="H3" s="2">
        <v>45713</v>
      </c>
      <c r="I3" s="2">
        <v>45716</v>
      </c>
      <c r="J3" s="3">
        <v>0.27500000000000002</v>
      </c>
      <c r="K3" s="2">
        <v>45645</v>
      </c>
      <c r="L3" s="2">
        <v>45656</v>
      </c>
      <c r="M3" s="2">
        <v>45656</v>
      </c>
      <c r="N3" s="2">
        <v>45660</v>
      </c>
      <c r="O3" s="3">
        <v>0.31830000000000003</v>
      </c>
      <c r="P3" s="2">
        <v>45645</v>
      </c>
      <c r="Q3" s="2">
        <v>45656</v>
      </c>
      <c r="R3" s="2">
        <v>45656</v>
      </c>
      <c r="S3" s="2">
        <v>45660</v>
      </c>
      <c r="T3" s="3">
        <v>0.40522000000000002</v>
      </c>
      <c r="U3" s="2">
        <v>45645</v>
      </c>
      <c r="V3" s="2">
        <v>45656</v>
      </c>
      <c r="W3" s="2">
        <v>45656</v>
      </c>
      <c r="X3" s="2">
        <v>45660</v>
      </c>
      <c r="Y3" s="3">
        <v>0.51827000000000001</v>
      </c>
      <c r="Z3" s="2">
        <v>45735</v>
      </c>
      <c r="AA3" s="2">
        <v>45742</v>
      </c>
      <c r="AB3" s="2">
        <v>45742</v>
      </c>
      <c r="AC3" s="2">
        <v>45747</v>
      </c>
      <c r="AD3" s="3">
        <v>6.9000000000000006E-2</v>
      </c>
      <c r="AE3" s="43">
        <v>45735</v>
      </c>
      <c r="AF3" s="43">
        <v>45742</v>
      </c>
      <c r="AG3" s="43">
        <v>45742</v>
      </c>
      <c r="AH3" s="43">
        <v>45747</v>
      </c>
      <c r="AI3" s="3">
        <v>7.0000000000000007E-2</v>
      </c>
      <c r="AJ3" s="43">
        <v>45735</v>
      </c>
      <c r="AK3" s="43">
        <v>45742</v>
      </c>
      <c r="AL3" s="43">
        <v>45742</v>
      </c>
      <c r="AM3" s="43">
        <v>45747</v>
      </c>
      <c r="AN3" s="3">
        <v>7.0999999999999994E-2</v>
      </c>
      <c r="AO3" s="43">
        <v>45735</v>
      </c>
      <c r="AP3" s="43">
        <v>45742</v>
      </c>
      <c r="AQ3" s="43">
        <v>45742</v>
      </c>
      <c r="AR3" s="43">
        <v>45747</v>
      </c>
      <c r="AS3" s="3">
        <v>8.4000000000000005E-2</v>
      </c>
      <c r="AT3" s="43">
        <v>45645</v>
      </c>
      <c r="AU3" s="43">
        <v>45645</v>
      </c>
      <c r="AV3" s="43">
        <v>45645</v>
      </c>
      <c r="AW3" s="43">
        <v>45645</v>
      </c>
      <c r="AX3" s="3">
        <v>1.8700000000000001E-2</v>
      </c>
    </row>
    <row r="4" spans="1:50">
      <c r="A4" s="11">
        <v>45706</v>
      </c>
      <c r="B4" s="11">
        <v>45713</v>
      </c>
      <c r="C4" s="11">
        <v>45713</v>
      </c>
      <c r="D4" s="11">
        <v>45716</v>
      </c>
      <c r="E4" s="3">
        <v>7.9000000000000001E-2</v>
      </c>
      <c r="F4" s="2">
        <v>45610</v>
      </c>
      <c r="G4" s="2">
        <v>45617</v>
      </c>
      <c r="H4" s="2">
        <v>45617</v>
      </c>
      <c r="I4" s="2">
        <v>45628</v>
      </c>
      <c r="J4" s="3">
        <v>0.315</v>
      </c>
      <c r="K4" s="2">
        <v>45461</v>
      </c>
      <c r="L4" s="2">
        <v>45468</v>
      </c>
      <c r="M4" s="2">
        <v>45468</v>
      </c>
      <c r="N4" s="2">
        <v>45471</v>
      </c>
      <c r="O4" s="3">
        <v>0.2215</v>
      </c>
      <c r="P4" s="2">
        <v>45461</v>
      </c>
      <c r="Q4" s="2">
        <v>45468</v>
      </c>
      <c r="R4" s="2">
        <v>45468</v>
      </c>
      <c r="S4" s="2">
        <v>45471</v>
      </c>
      <c r="T4" s="3">
        <v>0.63700000000000001</v>
      </c>
      <c r="U4" s="2">
        <v>45461</v>
      </c>
      <c r="V4" s="2">
        <v>45468</v>
      </c>
      <c r="W4" s="2">
        <v>45468</v>
      </c>
      <c r="X4" s="2">
        <v>45471</v>
      </c>
      <c r="Y4" s="3">
        <v>0.17299999999999999</v>
      </c>
      <c r="Z4" s="2">
        <v>45706</v>
      </c>
      <c r="AA4" s="2">
        <v>45713</v>
      </c>
      <c r="AB4" s="2">
        <v>45713</v>
      </c>
      <c r="AC4" s="2">
        <v>45716</v>
      </c>
      <c r="AD4" s="3">
        <v>6.9000000000000006E-2</v>
      </c>
      <c r="AE4" s="43">
        <v>45706</v>
      </c>
      <c r="AF4" s="43">
        <v>45713</v>
      </c>
      <c r="AG4" s="43">
        <v>45713</v>
      </c>
      <c r="AH4" s="43">
        <v>45716</v>
      </c>
      <c r="AI4" s="3">
        <v>7.0000000000000007E-2</v>
      </c>
      <c r="AJ4" s="43">
        <v>45706</v>
      </c>
      <c r="AK4" s="43">
        <v>45713</v>
      </c>
      <c r="AL4" s="43">
        <v>45713</v>
      </c>
      <c r="AM4" s="43">
        <v>45716</v>
      </c>
      <c r="AN4" s="3">
        <v>7.1999999999999995E-2</v>
      </c>
      <c r="AO4" s="43">
        <v>45706</v>
      </c>
      <c r="AP4" s="43">
        <v>45713</v>
      </c>
      <c r="AQ4" s="43">
        <v>45713</v>
      </c>
      <c r="AR4" s="43">
        <v>45716</v>
      </c>
      <c r="AS4" s="3">
        <v>8.4000000000000005E-2</v>
      </c>
      <c r="AT4" s="43">
        <v>45281</v>
      </c>
      <c r="AU4" s="43">
        <v>45281</v>
      </c>
      <c r="AV4" s="43">
        <v>45281</v>
      </c>
      <c r="AW4" s="43">
        <v>45281</v>
      </c>
      <c r="AX4" s="3">
        <v>1.1900000000000001E-2</v>
      </c>
    </row>
    <row r="5" spans="1:50">
      <c r="A5" s="11">
        <v>45678</v>
      </c>
      <c r="B5" s="11">
        <v>45685</v>
      </c>
      <c r="C5" s="11">
        <v>45685</v>
      </c>
      <c r="D5" s="11">
        <v>45688</v>
      </c>
      <c r="E5" s="3">
        <v>7.9000000000000001E-2</v>
      </c>
      <c r="F5" s="2">
        <v>45524</v>
      </c>
      <c r="G5" s="2">
        <v>45531</v>
      </c>
      <c r="H5" s="2">
        <v>45531</v>
      </c>
      <c r="I5" s="2">
        <v>45534</v>
      </c>
      <c r="J5" s="3">
        <v>0.26600000000000001</v>
      </c>
      <c r="K5" s="2">
        <v>45288</v>
      </c>
      <c r="L5" s="2">
        <v>45288</v>
      </c>
      <c r="M5" s="2">
        <v>45289</v>
      </c>
      <c r="N5" s="2">
        <v>45295</v>
      </c>
      <c r="O5" s="3">
        <v>0.27052500000000002</v>
      </c>
      <c r="P5" s="2">
        <v>45281</v>
      </c>
      <c r="Q5" s="2">
        <v>45288</v>
      </c>
      <c r="R5" s="2">
        <v>45289</v>
      </c>
      <c r="S5" s="2">
        <v>45295</v>
      </c>
      <c r="T5" s="3">
        <v>0.34379999999999999</v>
      </c>
      <c r="U5" s="2">
        <v>45281</v>
      </c>
      <c r="V5" s="2">
        <v>45288</v>
      </c>
      <c r="W5" s="2">
        <v>45289</v>
      </c>
      <c r="X5" s="2">
        <v>45295</v>
      </c>
      <c r="Y5" s="3">
        <v>0.52022000000000002</v>
      </c>
      <c r="Z5" s="2">
        <v>45678</v>
      </c>
      <c r="AA5" s="2">
        <v>45685</v>
      </c>
      <c r="AB5" s="2">
        <v>45685</v>
      </c>
      <c r="AC5" s="2">
        <v>45688</v>
      </c>
      <c r="AD5" s="3">
        <v>6.8000000000000005E-2</v>
      </c>
      <c r="AE5" s="43">
        <v>45678</v>
      </c>
      <c r="AF5" s="43">
        <v>45685</v>
      </c>
      <c r="AG5" s="43">
        <v>45685</v>
      </c>
      <c r="AH5" s="43">
        <v>45688</v>
      </c>
      <c r="AI5" s="3">
        <v>7.0000000000000007E-2</v>
      </c>
      <c r="AJ5" s="43">
        <v>45678</v>
      </c>
      <c r="AK5" s="43">
        <v>45685</v>
      </c>
      <c r="AL5" s="43">
        <v>45685</v>
      </c>
      <c r="AM5" s="43">
        <v>45688</v>
      </c>
      <c r="AN5" s="3">
        <v>7.1999999999999995E-2</v>
      </c>
      <c r="AO5" s="43">
        <v>45678</v>
      </c>
      <c r="AP5" s="43">
        <v>45685</v>
      </c>
      <c r="AQ5" s="43">
        <v>45685</v>
      </c>
      <c r="AR5" s="43">
        <v>45688</v>
      </c>
      <c r="AS5" s="3">
        <v>8.3000000000000004E-2</v>
      </c>
      <c r="AX5" s="3"/>
    </row>
    <row r="6" spans="1:50">
      <c r="A6" s="11">
        <v>45645</v>
      </c>
      <c r="B6" s="11">
        <v>45656</v>
      </c>
      <c r="C6" s="11">
        <v>45656</v>
      </c>
      <c r="D6" s="11">
        <v>45660</v>
      </c>
      <c r="E6" s="3">
        <v>7.9000000000000001E-2</v>
      </c>
      <c r="F6" s="2">
        <v>45427</v>
      </c>
      <c r="G6" s="2">
        <v>45434</v>
      </c>
      <c r="H6" s="2">
        <v>45435</v>
      </c>
      <c r="I6" s="2">
        <v>45443</v>
      </c>
      <c r="J6" s="3">
        <v>0.25900000000000001</v>
      </c>
      <c r="K6" s="2">
        <v>45093</v>
      </c>
      <c r="L6" s="2">
        <v>45103</v>
      </c>
      <c r="M6" s="2">
        <v>45104</v>
      </c>
      <c r="N6" s="2">
        <v>45107</v>
      </c>
      <c r="O6" s="3">
        <v>0.20549999999999999</v>
      </c>
      <c r="P6" s="2">
        <v>45093</v>
      </c>
      <c r="Q6" s="2">
        <v>45103</v>
      </c>
      <c r="R6" s="2">
        <v>45104</v>
      </c>
      <c r="S6" s="2">
        <v>45107</v>
      </c>
      <c r="T6" s="3">
        <v>0.60899999999999999</v>
      </c>
      <c r="U6" s="2">
        <v>45093</v>
      </c>
      <c r="V6" s="2">
        <v>45103</v>
      </c>
      <c r="W6" s="2">
        <v>45104</v>
      </c>
      <c r="X6" s="2">
        <v>45107</v>
      </c>
      <c r="Y6" s="3">
        <v>0.183</v>
      </c>
      <c r="Z6" s="2">
        <v>45645</v>
      </c>
      <c r="AA6" s="2">
        <v>45656</v>
      </c>
      <c r="AB6" s="2">
        <v>45656</v>
      </c>
      <c r="AC6" s="2">
        <v>45660</v>
      </c>
      <c r="AD6" s="3">
        <v>6.9000000000000006E-2</v>
      </c>
      <c r="AE6" s="43">
        <v>45645</v>
      </c>
      <c r="AF6" s="43">
        <v>45656</v>
      </c>
      <c r="AG6" s="43">
        <v>45656</v>
      </c>
      <c r="AH6" s="43">
        <v>45660</v>
      </c>
      <c r="AI6" s="3">
        <v>0.12675</v>
      </c>
      <c r="AJ6" s="43">
        <v>45645</v>
      </c>
      <c r="AK6" s="43">
        <v>45656</v>
      </c>
      <c r="AL6" s="43">
        <v>45656</v>
      </c>
      <c r="AM6" s="43">
        <v>45660</v>
      </c>
      <c r="AN6" s="3">
        <v>7.2999999999999995E-2</v>
      </c>
      <c r="AO6" s="43">
        <v>45645</v>
      </c>
      <c r="AP6" s="43">
        <v>45656</v>
      </c>
      <c r="AQ6" s="43">
        <v>45656</v>
      </c>
      <c r="AR6" s="43">
        <v>45660</v>
      </c>
      <c r="AS6" s="3">
        <v>8.2000000000000003E-2</v>
      </c>
      <c r="AX6" s="3"/>
    </row>
    <row r="7" spans="1:50">
      <c r="A7" s="11">
        <v>45610</v>
      </c>
      <c r="B7" s="11">
        <v>45617</v>
      </c>
      <c r="C7" s="11">
        <v>45617</v>
      </c>
      <c r="D7" s="11">
        <v>45628</v>
      </c>
      <c r="E7" s="3">
        <v>7.9000000000000001E-2</v>
      </c>
      <c r="F7" s="2">
        <v>45338</v>
      </c>
      <c r="G7" s="2">
        <v>45345</v>
      </c>
      <c r="H7" s="2">
        <v>45348</v>
      </c>
      <c r="I7" s="2">
        <v>45351</v>
      </c>
      <c r="J7" s="3">
        <v>0.254</v>
      </c>
      <c r="K7" s="2">
        <v>44916</v>
      </c>
      <c r="L7" s="2">
        <v>44924</v>
      </c>
      <c r="M7" s="2">
        <v>44925</v>
      </c>
      <c r="N7" s="2">
        <v>44931</v>
      </c>
      <c r="O7" s="3">
        <v>0.27232000000000001</v>
      </c>
      <c r="P7" s="2">
        <v>44916</v>
      </c>
      <c r="Q7" s="2">
        <v>44924</v>
      </c>
      <c r="R7" s="2">
        <v>44925</v>
      </c>
      <c r="S7" s="2">
        <v>44931</v>
      </c>
      <c r="T7" s="3">
        <v>0.35532000000000002</v>
      </c>
      <c r="U7" s="2">
        <v>44916</v>
      </c>
      <c r="V7" s="2">
        <v>44924</v>
      </c>
      <c r="W7" s="2">
        <v>44925</v>
      </c>
      <c r="X7" s="2">
        <v>44931</v>
      </c>
      <c r="Y7" s="3">
        <v>0.39446999999999999</v>
      </c>
      <c r="Z7" s="2">
        <v>45610</v>
      </c>
      <c r="AA7" s="2">
        <v>45617</v>
      </c>
      <c r="AB7" s="2">
        <v>45617</v>
      </c>
      <c r="AC7" s="2">
        <v>45628</v>
      </c>
      <c r="AD7" s="3">
        <v>6.9000000000000006E-2</v>
      </c>
      <c r="AE7" s="43">
        <v>45610</v>
      </c>
      <c r="AF7" s="43">
        <v>45617</v>
      </c>
      <c r="AG7" s="43">
        <v>45617</v>
      </c>
      <c r="AH7" s="43">
        <v>45628</v>
      </c>
      <c r="AI7" s="3">
        <v>6.3E-2</v>
      </c>
      <c r="AJ7" s="43">
        <v>45610</v>
      </c>
      <c r="AK7" s="43">
        <v>45617</v>
      </c>
      <c r="AL7" s="43">
        <v>45617</v>
      </c>
      <c r="AM7" s="43">
        <v>45628</v>
      </c>
      <c r="AN7" s="3">
        <v>7.2999999999999995E-2</v>
      </c>
      <c r="AO7" s="43">
        <v>45610</v>
      </c>
      <c r="AP7" s="43">
        <v>45617</v>
      </c>
      <c r="AQ7" s="43">
        <v>45617</v>
      </c>
      <c r="AR7" s="43">
        <v>45628</v>
      </c>
      <c r="AS7" s="3">
        <v>8.2000000000000003E-2</v>
      </c>
      <c r="AX7" s="3"/>
    </row>
    <row r="8" spans="1:50">
      <c r="A8" s="11">
        <v>45586</v>
      </c>
      <c r="B8" s="11">
        <v>45593</v>
      </c>
      <c r="C8" s="11">
        <v>45593</v>
      </c>
      <c r="D8" s="11">
        <v>45596</v>
      </c>
      <c r="E8" s="3">
        <v>7.9000000000000001E-2</v>
      </c>
      <c r="F8" s="2">
        <v>45246</v>
      </c>
      <c r="G8" s="2">
        <v>45251</v>
      </c>
      <c r="H8" s="2">
        <v>45252</v>
      </c>
      <c r="I8" s="2">
        <v>45260</v>
      </c>
      <c r="J8" s="3">
        <v>0.252</v>
      </c>
      <c r="K8" s="2">
        <v>44729</v>
      </c>
      <c r="L8" s="2">
        <v>44736</v>
      </c>
      <c r="M8" s="2">
        <v>44739</v>
      </c>
      <c r="N8" s="2">
        <v>44742</v>
      </c>
      <c r="O8" s="3">
        <v>0.17150000000000001</v>
      </c>
      <c r="P8" s="2">
        <v>44729</v>
      </c>
      <c r="Q8" s="2">
        <v>44736</v>
      </c>
      <c r="R8" s="2">
        <v>44739</v>
      </c>
      <c r="S8" s="2">
        <v>44742</v>
      </c>
      <c r="T8" s="3">
        <v>0.55200000000000005</v>
      </c>
      <c r="U8" s="2">
        <v>44729</v>
      </c>
      <c r="V8" s="2">
        <v>44736</v>
      </c>
      <c r="W8" s="2">
        <v>44739</v>
      </c>
      <c r="X8" s="2">
        <v>44742</v>
      </c>
      <c r="Y8" s="3">
        <v>0.20100000000000001</v>
      </c>
      <c r="Z8" s="2">
        <v>45586</v>
      </c>
      <c r="AA8" s="2">
        <v>45593</v>
      </c>
      <c r="AB8" s="2">
        <v>45593</v>
      </c>
      <c r="AC8" s="2">
        <v>45596</v>
      </c>
      <c r="AD8" s="3">
        <v>6.9000000000000006E-2</v>
      </c>
      <c r="AE8" s="43">
        <v>45586</v>
      </c>
      <c r="AF8" s="43">
        <v>45593</v>
      </c>
      <c r="AG8" s="43">
        <v>45593</v>
      </c>
      <c r="AH8" s="43">
        <v>45596</v>
      </c>
      <c r="AI8" s="3">
        <v>6.3E-2</v>
      </c>
      <c r="AJ8" s="43">
        <v>45586</v>
      </c>
      <c r="AK8" s="43">
        <v>45593</v>
      </c>
      <c r="AL8" s="43">
        <v>45593</v>
      </c>
      <c r="AM8" s="43">
        <v>45596</v>
      </c>
      <c r="AN8" s="3">
        <v>7.2999999999999995E-2</v>
      </c>
      <c r="AO8" s="43">
        <v>45586</v>
      </c>
      <c r="AP8" s="43">
        <v>45593</v>
      </c>
      <c r="AQ8" s="43">
        <v>45593</v>
      </c>
      <c r="AR8" s="43">
        <v>45596</v>
      </c>
      <c r="AS8" s="3">
        <v>8.3000000000000004E-2</v>
      </c>
      <c r="AX8" s="3"/>
    </row>
    <row r="9" spans="1:50">
      <c r="A9" s="11">
        <v>45552</v>
      </c>
      <c r="B9" s="11">
        <v>45559</v>
      </c>
      <c r="C9" s="11">
        <v>45559</v>
      </c>
      <c r="D9" s="11">
        <v>45562</v>
      </c>
      <c r="E9" s="3">
        <v>7.8E-2</v>
      </c>
      <c r="F9" s="2">
        <v>45159</v>
      </c>
      <c r="G9" s="2">
        <v>45163</v>
      </c>
      <c r="H9" s="2">
        <v>45166</v>
      </c>
      <c r="I9" s="2">
        <v>45169</v>
      </c>
      <c r="J9" s="3">
        <v>0.245</v>
      </c>
      <c r="K9" s="2">
        <v>44552</v>
      </c>
      <c r="L9" s="2">
        <v>44560</v>
      </c>
      <c r="M9" s="2">
        <v>44561</v>
      </c>
      <c r="N9" s="2">
        <v>44567</v>
      </c>
      <c r="O9" s="3">
        <v>0.21548</v>
      </c>
      <c r="P9" s="2">
        <v>44552</v>
      </c>
      <c r="Q9" s="2">
        <v>44560</v>
      </c>
      <c r="R9" s="2">
        <v>44561</v>
      </c>
      <c r="S9" s="2">
        <v>44567</v>
      </c>
      <c r="T9" s="3">
        <v>0.40719</v>
      </c>
      <c r="U9" s="2">
        <v>44552</v>
      </c>
      <c r="V9" s="2">
        <v>44560</v>
      </c>
      <c r="W9" s="2">
        <v>44561</v>
      </c>
      <c r="X9" s="2">
        <v>44567</v>
      </c>
      <c r="Y9" s="3">
        <v>0.52783000000000002</v>
      </c>
      <c r="Z9" s="2">
        <v>45552</v>
      </c>
      <c r="AA9" s="2">
        <v>45559</v>
      </c>
      <c r="AB9" s="2">
        <v>45559</v>
      </c>
      <c r="AC9" s="2">
        <v>45562</v>
      </c>
      <c r="AD9" s="3">
        <v>6.8000000000000005E-2</v>
      </c>
      <c r="AE9" s="43">
        <v>45552</v>
      </c>
      <c r="AF9" s="43">
        <v>45559</v>
      </c>
      <c r="AG9" s="43">
        <v>45559</v>
      </c>
      <c r="AH9" s="43">
        <v>45562</v>
      </c>
      <c r="AI9" s="3">
        <v>6.8000000000000005E-2</v>
      </c>
      <c r="AJ9" s="43">
        <v>45552</v>
      </c>
      <c r="AK9" s="43">
        <v>45559</v>
      </c>
      <c r="AL9" s="43">
        <v>45559</v>
      </c>
      <c r="AM9" s="43">
        <v>45562</v>
      </c>
      <c r="AN9" s="3">
        <v>7.0999999999999994E-2</v>
      </c>
      <c r="AO9" s="43">
        <v>45552</v>
      </c>
      <c r="AP9" s="43">
        <v>45559</v>
      </c>
      <c r="AQ9" s="43">
        <v>45559</v>
      </c>
      <c r="AR9" s="43">
        <v>45562</v>
      </c>
      <c r="AS9" s="3">
        <v>8.3000000000000004E-2</v>
      </c>
      <c r="AX9" s="3"/>
    </row>
    <row r="10" spans="1:50">
      <c r="A10" s="11">
        <v>45524</v>
      </c>
      <c r="B10" s="11">
        <v>45531</v>
      </c>
      <c r="C10" s="11">
        <v>45531</v>
      </c>
      <c r="D10" s="11">
        <v>45534</v>
      </c>
      <c r="E10" s="3">
        <v>7.8E-2</v>
      </c>
      <c r="F10" s="2">
        <v>45063</v>
      </c>
      <c r="G10" s="2">
        <v>45070</v>
      </c>
      <c r="H10" s="2">
        <v>45071</v>
      </c>
      <c r="I10" s="2">
        <v>45077</v>
      </c>
      <c r="J10" s="3">
        <v>0.25700000000000001</v>
      </c>
      <c r="K10" s="2">
        <v>44365</v>
      </c>
      <c r="L10" s="2">
        <v>44371</v>
      </c>
      <c r="M10" s="2">
        <v>44372</v>
      </c>
      <c r="N10" s="2">
        <v>44377</v>
      </c>
      <c r="O10" s="3">
        <v>0.1555</v>
      </c>
      <c r="P10" s="2">
        <v>44365</v>
      </c>
      <c r="Q10" s="2">
        <v>44371</v>
      </c>
      <c r="R10" s="2">
        <v>44372</v>
      </c>
      <c r="S10" s="2">
        <v>44377</v>
      </c>
      <c r="T10" s="3">
        <v>0.44800000000000001</v>
      </c>
      <c r="U10" s="2">
        <v>44365</v>
      </c>
      <c r="V10" s="2">
        <v>44371</v>
      </c>
      <c r="W10" s="2">
        <v>44372</v>
      </c>
      <c r="X10" s="2">
        <v>44377</v>
      </c>
      <c r="Y10" s="3">
        <v>0.129</v>
      </c>
      <c r="Z10" s="2">
        <v>45524</v>
      </c>
      <c r="AA10" s="2">
        <v>45531</v>
      </c>
      <c r="AB10" s="2">
        <v>45531</v>
      </c>
      <c r="AC10" s="2">
        <v>45534</v>
      </c>
      <c r="AD10" s="3">
        <v>6.8000000000000005E-2</v>
      </c>
      <c r="AE10" s="43">
        <v>45524</v>
      </c>
      <c r="AF10" s="43">
        <v>45531</v>
      </c>
      <c r="AG10" s="43">
        <v>45531</v>
      </c>
      <c r="AH10" s="43">
        <v>45534</v>
      </c>
      <c r="AI10" s="3">
        <v>6.8000000000000005E-2</v>
      </c>
      <c r="AJ10" s="43">
        <v>45524</v>
      </c>
      <c r="AK10" s="43">
        <v>45531</v>
      </c>
      <c r="AL10" s="43">
        <v>45531</v>
      </c>
      <c r="AM10" s="43">
        <v>45534</v>
      </c>
      <c r="AN10" s="3">
        <v>7.0000000000000007E-2</v>
      </c>
      <c r="AO10" s="43">
        <v>45524</v>
      </c>
      <c r="AP10" s="43">
        <v>45531</v>
      </c>
      <c r="AQ10" s="43">
        <v>45531</v>
      </c>
      <c r="AR10" s="43">
        <v>45534</v>
      </c>
      <c r="AS10" s="3">
        <v>8.2000000000000003E-2</v>
      </c>
      <c r="AX10" s="3"/>
    </row>
    <row r="11" spans="1:50">
      <c r="A11" s="11">
        <v>45492</v>
      </c>
      <c r="B11" s="11">
        <v>45499</v>
      </c>
      <c r="C11" s="11">
        <v>45499</v>
      </c>
      <c r="D11" s="11">
        <v>45504</v>
      </c>
      <c r="E11" s="3">
        <v>7.8E-2</v>
      </c>
      <c r="F11" s="2">
        <v>44972</v>
      </c>
      <c r="G11" s="2">
        <v>44979</v>
      </c>
      <c r="H11" s="2">
        <v>44980</v>
      </c>
      <c r="I11" s="2">
        <v>44985</v>
      </c>
      <c r="J11" s="3">
        <v>0.25900000000000001</v>
      </c>
      <c r="K11" s="2">
        <v>44187</v>
      </c>
      <c r="L11" s="2">
        <v>44195</v>
      </c>
      <c r="M11" s="2">
        <v>44196</v>
      </c>
      <c r="N11" s="2">
        <v>44202</v>
      </c>
      <c r="O11" s="3">
        <v>0.203735</v>
      </c>
      <c r="P11" s="2">
        <v>44187</v>
      </c>
      <c r="Q11" s="2">
        <v>44195</v>
      </c>
      <c r="R11" s="2">
        <v>44196</v>
      </c>
      <c r="S11" s="2">
        <v>44202</v>
      </c>
      <c r="T11" s="3">
        <v>0.27571000000000001</v>
      </c>
      <c r="U11" s="2">
        <v>44187</v>
      </c>
      <c r="V11" s="2">
        <v>44195</v>
      </c>
      <c r="W11" s="2">
        <v>44196</v>
      </c>
      <c r="X11" s="2">
        <v>44202</v>
      </c>
      <c r="Y11" s="3">
        <v>0.33323000000000003</v>
      </c>
      <c r="Z11" s="2">
        <v>45492</v>
      </c>
      <c r="AA11" s="2">
        <v>45499</v>
      </c>
      <c r="AB11" s="2">
        <v>45499</v>
      </c>
      <c r="AC11" s="2">
        <v>45504</v>
      </c>
      <c r="AD11" s="3">
        <v>6.8000000000000005E-2</v>
      </c>
      <c r="AE11" s="43">
        <v>45492</v>
      </c>
      <c r="AF11" s="43">
        <v>45499</v>
      </c>
      <c r="AG11" s="43">
        <v>45499</v>
      </c>
      <c r="AH11" s="43">
        <v>45504</v>
      </c>
      <c r="AI11" s="3">
        <v>6.8000000000000005E-2</v>
      </c>
      <c r="AJ11" s="43">
        <v>45492</v>
      </c>
      <c r="AK11" s="43">
        <v>45499</v>
      </c>
      <c r="AL11" s="43">
        <v>45499</v>
      </c>
      <c r="AM11" s="43">
        <v>45504</v>
      </c>
      <c r="AN11" s="3">
        <v>6.9000000000000006E-2</v>
      </c>
      <c r="AO11" s="43">
        <v>45492</v>
      </c>
      <c r="AP11" s="43">
        <v>45499</v>
      </c>
      <c r="AQ11" s="43">
        <v>45499</v>
      </c>
      <c r="AR11" s="43">
        <v>45504</v>
      </c>
      <c r="AS11" s="3">
        <v>8.2000000000000003E-2</v>
      </c>
      <c r="AX11" s="3"/>
    </row>
    <row r="12" spans="1:50">
      <c r="A12" s="11">
        <v>45461</v>
      </c>
      <c r="B12" s="11">
        <v>45468</v>
      </c>
      <c r="C12" s="11">
        <v>45468</v>
      </c>
      <c r="D12" s="11">
        <v>45471</v>
      </c>
      <c r="E12" s="3">
        <v>7.6999999999999999E-2</v>
      </c>
      <c r="F12" s="2">
        <v>44880</v>
      </c>
      <c r="G12" s="2">
        <v>44886</v>
      </c>
      <c r="H12" s="2">
        <v>44887</v>
      </c>
      <c r="I12" s="2">
        <v>44895</v>
      </c>
      <c r="J12" s="3">
        <v>0.23599999999999999</v>
      </c>
      <c r="K12" s="2">
        <v>44000</v>
      </c>
      <c r="L12" s="2">
        <v>44006</v>
      </c>
      <c r="M12" s="2">
        <v>44007</v>
      </c>
      <c r="N12" s="2">
        <v>44012</v>
      </c>
      <c r="O12" s="3">
        <v>0.19650000000000001</v>
      </c>
      <c r="P12" s="2">
        <v>44000</v>
      </c>
      <c r="Q12" s="2">
        <v>44006</v>
      </c>
      <c r="R12" s="2">
        <v>44007</v>
      </c>
      <c r="S12" s="2">
        <v>44012</v>
      </c>
      <c r="T12" s="3">
        <v>0.35699999999999998</v>
      </c>
      <c r="U12" s="2">
        <v>44000</v>
      </c>
      <c r="V12" s="2">
        <v>44006</v>
      </c>
      <c r="W12" s="2">
        <v>44007</v>
      </c>
      <c r="X12" s="2">
        <v>44012</v>
      </c>
      <c r="Y12" s="3">
        <v>0.13500000000000001</v>
      </c>
      <c r="Z12" s="2">
        <v>45461</v>
      </c>
      <c r="AA12" s="2">
        <v>45468</v>
      </c>
      <c r="AB12" s="2">
        <v>45468</v>
      </c>
      <c r="AC12" s="2">
        <v>45471</v>
      </c>
      <c r="AD12" s="3">
        <v>6.7000000000000004E-2</v>
      </c>
      <c r="AE12" s="43">
        <v>45461</v>
      </c>
      <c r="AF12" s="43">
        <v>45468</v>
      </c>
      <c r="AG12" s="43">
        <v>45468</v>
      </c>
      <c r="AH12" s="43">
        <v>45471</v>
      </c>
      <c r="AI12" s="3">
        <v>6.5000000000000002E-2</v>
      </c>
      <c r="AJ12" s="43">
        <v>45461</v>
      </c>
      <c r="AK12" s="43">
        <v>45468</v>
      </c>
      <c r="AL12" s="43">
        <v>45468</v>
      </c>
      <c r="AM12" s="43">
        <v>45471</v>
      </c>
      <c r="AN12" s="3">
        <v>6.7000000000000004E-2</v>
      </c>
      <c r="AO12" s="43">
        <v>45461</v>
      </c>
      <c r="AP12" s="43">
        <v>45468</v>
      </c>
      <c r="AQ12" s="43">
        <v>45468</v>
      </c>
      <c r="AR12" s="43">
        <v>45471</v>
      </c>
      <c r="AS12" s="3">
        <v>8.2000000000000003E-2</v>
      </c>
      <c r="AX12" s="3"/>
    </row>
    <row r="13" spans="1:50">
      <c r="A13" s="11">
        <v>45427</v>
      </c>
      <c r="B13" s="11">
        <v>45434</v>
      </c>
      <c r="C13" s="11">
        <v>45435</v>
      </c>
      <c r="D13" s="11">
        <v>45443</v>
      </c>
      <c r="E13" s="3">
        <v>7.5999999999999998E-2</v>
      </c>
      <c r="F13" s="2">
        <v>44792</v>
      </c>
      <c r="G13" s="2">
        <v>44798</v>
      </c>
      <c r="H13" s="2">
        <v>44799</v>
      </c>
      <c r="I13" s="2">
        <v>44804</v>
      </c>
      <c r="J13" s="3">
        <v>0.23</v>
      </c>
      <c r="K13" s="2">
        <v>43819</v>
      </c>
      <c r="L13" s="2">
        <v>43829</v>
      </c>
      <c r="M13" s="2">
        <v>43830</v>
      </c>
      <c r="N13" s="2">
        <v>43836</v>
      </c>
      <c r="O13" s="3">
        <v>0.30787500000000001</v>
      </c>
      <c r="P13" s="2">
        <v>43819</v>
      </c>
      <c r="Q13" s="2">
        <v>43829</v>
      </c>
      <c r="R13" s="2">
        <v>43830</v>
      </c>
      <c r="S13" s="2">
        <v>43836</v>
      </c>
      <c r="T13" s="3">
        <v>0.31494</v>
      </c>
      <c r="U13" s="2">
        <v>43819</v>
      </c>
      <c r="V13" s="2">
        <v>43829</v>
      </c>
      <c r="W13" s="2">
        <v>43830</v>
      </c>
      <c r="X13" s="2">
        <v>43836</v>
      </c>
      <c r="Y13" s="3">
        <v>0.70047000000000004</v>
      </c>
      <c r="Z13" s="2">
        <v>45427</v>
      </c>
      <c r="AA13" s="2">
        <v>45434</v>
      </c>
      <c r="AB13" s="2">
        <v>45435</v>
      </c>
      <c r="AC13" s="2">
        <v>45443</v>
      </c>
      <c r="AD13" s="3">
        <v>6.7000000000000004E-2</v>
      </c>
      <c r="AE13" s="43">
        <v>45427</v>
      </c>
      <c r="AF13" s="43">
        <v>45434</v>
      </c>
      <c r="AG13" s="43">
        <v>45435</v>
      </c>
      <c r="AH13" s="43">
        <v>45443</v>
      </c>
      <c r="AI13" s="3">
        <v>6.5000000000000002E-2</v>
      </c>
      <c r="AJ13" s="43">
        <v>45427</v>
      </c>
      <c r="AK13" s="43">
        <v>45434</v>
      </c>
      <c r="AL13" s="43">
        <v>45435</v>
      </c>
      <c r="AM13" s="43">
        <v>45443</v>
      </c>
      <c r="AN13" s="3">
        <v>6.7000000000000004E-2</v>
      </c>
      <c r="AO13" s="43">
        <v>45427</v>
      </c>
      <c r="AP13" s="43">
        <v>45434</v>
      </c>
      <c r="AQ13" s="43">
        <v>45435</v>
      </c>
      <c r="AR13" s="43">
        <v>45443</v>
      </c>
      <c r="AS13" s="3">
        <v>8.2000000000000003E-2</v>
      </c>
      <c r="AX13" s="3"/>
    </row>
    <row r="14" spans="1:50">
      <c r="A14" s="11">
        <v>45400</v>
      </c>
      <c r="B14" s="11">
        <v>45406</v>
      </c>
      <c r="C14" s="11">
        <v>45407</v>
      </c>
      <c r="D14" s="11">
        <v>45412</v>
      </c>
      <c r="E14" s="3">
        <v>7.5999999999999998E-2</v>
      </c>
      <c r="F14" s="2">
        <v>44698</v>
      </c>
      <c r="G14" s="2">
        <v>44705</v>
      </c>
      <c r="H14" s="2">
        <v>44706</v>
      </c>
      <c r="I14" s="2">
        <v>44712</v>
      </c>
      <c r="J14" s="3">
        <v>0.221</v>
      </c>
      <c r="K14" s="2">
        <v>43629</v>
      </c>
      <c r="L14" s="2">
        <v>43635</v>
      </c>
      <c r="M14" s="2">
        <v>43636</v>
      </c>
      <c r="N14" s="2">
        <v>43644</v>
      </c>
      <c r="O14" s="3">
        <v>0.08</v>
      </c>
      <c r="P14" s="2">
        <v>43629</v>
      </c>
      <c r="Q14" s="2">
        <v>43635</v>
      </c>
      <c r="R14" s="2">
        <v>43636</v>
      </c>
      <c r="S14" s="2">
        <v>43644</v>
      </c>
      <c r="T14" s="3">
        <v>0.54400000000000004</v>
      </c>
      <c r="U14" s="2">
        <v>43629</v>
      </c>
      <c r="V14" s="2">
        <v>43635</v>
      </c>
      <c r="W14" s="2">
        <v>43636</v>
      </c>
      <c r="X14" s="2">
        <v>43644</v>
      </c>
      <c r="Y14" s="3">
        <v>0.13300000000000001</v>
      </c>
      <c r="Z14" s="2">
        <v>45400</v>
      </c>
      <c r="AA14" s="2">
        <v>45406</v>
      </c>
      <c r="AB14" s="2">
        <v>45407</v>
      </c>
      <c r="AC14" s="2">
        <v>45412</v>
      </c>
      <c r="AD14" s="3">
        <v>6.6000000000000003E-2</v>
      </c>
      <c r="AE14" s="43">
        <v>45400</v>
      </c>
      <c r="AF14" s="43">
        <v>45406</v>
      </c>
      <c r="AG14" s="43">
        <v>45407</v>
      </c>
      <c r="AH14" s="43">
        <v>45412</v>
      </c>
      <c r="AI14" s="3">
        <v>6.5000000000000002E-2</v>
      </c>
      <c r="AJ14" s="43">
        <v>45400</v>
      </c>
      <c r="AK14" s="43">
        <v>45406</v>
      </c>
      <c r="AL14" s="43">
        <v>45407</v>
      </c>
      <c r="AM14" s="43">
        <v>45412</v>
      </c>
      <c r="AN14" s="3">
        <v>6.6000000000000003E-2</v>
      </c>
      <c r="AO14" s="43">
        <v>45400</v>
      </c>
      <c r="AP14" s="43">
        <v>45406</v>
      </c>
      <c r="AQ14" s="43">
        <v>45407</v>
      </c>
      <c r="AR14" s="43">
        <v>45412</v>
      </c>
      <c r="AS14" s="3">
        <v>8.1000000000000003E-2</v>
      </c>
      <c r="AX14" s="3"/>
    </row>
    <row r="15" spans="1:50">
      <c r="A15" s="11">
        <v>45369</v>
      </c>
      <c r="B15" s="11">
        <v>45373</v>
      </c>
      <c r="C15" s="11">
        <v>45376</v>
      </c>
      <c r="D15" s="11">
        <v>45379</v>
      </c>
      <c r="E15" s="3">
        <v>7.4999999999999997E-2</v>
      </c>
      <c r="F15" s="2">
        <v>44607</v>
      </c>
      <c r="G15" s="2">
        <v>44614</v>
      </c>
      <c r="H15" s="2">
        <v>44615</v>
      </c>
      <c r="I15" s="2">
        <v>44620</v>
      </c>
      <c r="J15" s="3">
        <v>0.20799999999999999</v>
      </c>
      <c r="K15" s="2">
        <v>43552</v>
      </c>
      <c r="L15" s="2">
        <v>43559</v>
      </c>
      <c r="M15" s="2">
        <v>43560</v>
      </c>
      <c r="N15" s="2">
        <v>43565</v>
      </c>
      <c r="O15" s="3">
        <v>0.13850000000000001</v>
      </c>
      <c r="P15" s="2">
        <v>43454</v>
      </c>
      <c r="Q15" s="2">
        <v>43462</v>
      </c>
      <c r="R15" s="2">
        <v>43465</v>
      </c>
      <c r="S15" s="2">
        <v>43469</v>
      </c>
      <c r="T15" s="3">
        <v>0.26118999999999998</v>
      </c>
      <c r="U15" s="2">
        <v>43454</v>
      </c>
      <c r="V15" s="2">
        <v>43462</v>
      </c>
      <c r="W15" s="2">
        <v>43465</v>
      </c>
      <c r="X15" s="2">
        <v>43469</v>
      </c>
      <c r="Y15" s="3">
        <v>0.54176000000000002</v>
      </c>
      <c r="Z15" s="2">
        <v>45369</v>
      </c>
      <c r="AA15" s="2">
        <v>45373</v>
      </c>
      <c r="AB15" s="2">
        <v>45376</v>
      </c>
      <c r="AC15" s="2">
        <v>45379</v>
      </c>
      <c r="AD15" s="3">
        <v>6.6000000000000003E-2</v>
      </c>
      <c r="AE15" s="43">
        <v>45369</v>
      </c>
      <c r="AF15" s="43">
        <v>45373</v>
      </c>
      <c r="AG15" s="43">
        <v>45376</v>
      </c>
      <c r="AH15" s="43">
        <v>45379</v>
      </c>
      <c r="AI15" s="3">
        <v>7.2999999999999995E-2</v>
      </c>
      <c r="AJ15" s="43">
        <v>45369</v>
      </c>
      <c r="AK15" s="43">
        <v>45373</v>
      </c>
      <c r="AL15" s="43">
        <v>45376</v>
      </c>
      <c r="AM15" s="43">
        <v>45379</v>
      </c>
      <c r="AN15" s="3">
        <v>6.4000000000000001E-2</v>
      </c>
      <c r="AO15" s="43">
        <v>45369</v>
      </c>
      <c r="AP15" s="43">
        <v>45373</v>
      </c>
      <c r="AQ15" s="43">
        <v>45376</v>
      </c>
      <c r="AR15" s="43">
        <v>45379</v>
      </c>
      <c r="AS15" s="3">
        <v>0.08</v>
      </c>
      <c r="AX15" s="3"/>
    </row>
    <row r="16" spans="1:50">
      <c r="A16" s="11">
        <v>45338</v>
      </c>
      <c r="B16" s="11">
        <v>45345</v>
      </c>
      <c r="C16" s="11">
        <v>45348</v>
      </c>
      <c r="D16" s="11">
        <v>45351</v>
      </c>
      <c r="E16" s="3">
        <v>7.4999999999999997E-2</v>
      </c>
      <c r="F16" s="2">
        <v>44517</v>
      </c>
      <c r="G16" s="2">
        <v>44523</v>
      </c>
      <c r="H16" s="2">
        <v>44524</v>
      </c>
      <c r="I16" s="2">
        <v>44530</v>
      </c>
      <c r="J16" s="3">
        <v>0.19600000000000001</v>
      </c>
      <c r="K16" s="2">
        <v>43454</v>
      </c>
      <c r="L16" s="2">
        <v>43462</v>
      </c>
      <c r="M16" s="2">
        <v>43465</v>
      </c>
      <c r="N16" s="2">
        <v>43469</v>
      </c>
      <c r="O16" s="3">
        <v>0.21401999999999999</v>
      </c>
      <c r="P16" s="2">
        <v>43270</v>
      </c>
      <c r="Q16" s="2">
        <v>43276</v>
      </c>
      <c r="R16" s="2">
        <v>43277</v>
      </c>
      <c r="S16" s="2">
        <v>43280</v>
      </c>
      <c r="T16" s="3">
        <v>0.51100000000000001</v>
      </c>
      <c r="U16" s="2">
        <v>43270</v>
      </c>
      <c r="V16" s="2">
        <v>43276</v>
      </c>
      <c r="W16" s="2">
        <v>43277</v>
      </c>
      <c r="X16" s="2">
        <v>43280</v>
      </c>
      <c r="Y16" s="3">
        <v>4.2000000000000003E-2</v>
      </c>
      <c r="Z16" s="2">
        <v>45338</v>
      </c>
      <c r="AA16" s="2">
        <v>45345</v>
      </c>
      <c r="AB16" s="2">
        <v>45348</v>
      </c>
      <c r="AC16" s="2">
        <v>45351</v>
      </c>
      <c r="AD16" s="3">
        <v>6.5000000000000002E-2</v>
      </c>
      <c r="AE16" s="43">
        <v>45338</v>
      </c>
      <c r="AF16" s="43">
        <v>45345</v>
      </c>
      <c r="AG16" s="43">
        <v>45348</v>
      </c>
      <c r="AH16" s="43">
        <v>45351</v>
      </c>
      <c r="AI16" s="3">
        <v>7.2999999999999995E-2</v>
      </c>
      <c r="AJ16" s="43">
        <v>45338</v>
      </c>
      <c r="AK16" s="43">
        <v>45345</v>
      </c>
      <c r="AL16" s="43">
        <v>45348</v>
      </c>
      <c r="AM16" s="43">
        <v>45351</v>
      </c>
      <c r="AN16" s="3">
        <v>6.3E-2</v>
      </c>
      <c r="AO16" s="43">
        <v>45338</v>
      </c>
      <c r="AP16" s="43">
        <v>45345</v>
      </c>
      <c r="AQ16" s="43">
        <v>45348</v>
      </c>
      <c r="AR16" s="43">
        <v>45351</v>
      </c>
      <c r="AS16" s="3">
        <v>7.9000000000000001E-2</v>
      </c>
      <c r="AX16" s="3"/>
    </row>
    <row r="17" spans="1:50">
      <c r="A17" s="11">
        <v>45310</v>
      </c>
      <c r="B17" s="11">
        <v>45316</v>
      </c>
      <c r="C17" s="11">
        <v>45317</v>
      </c>
      <c r="D17" s="11">
        <v>45322</v>
      </c>
      <c r="E17" s="3">
        <v>7.3999999999999996E-2</v>
      </c>
      <c r="F17" s="2">
        <v>44427</v>
      </c>
      <c r="G17" s="2">
        <v>44433</v>
      </c>
      <c r="H17" s="2">
        <v>44434</v>
      </c>
      <c r="I17" s="2">
        <v>44439</v>
      </c>
      <c r="J17" s="3">
        <v>0.20399999999999999</v>
      </c>
      <c r="K17" s="2">
        <v>43270</v>
      </c>
      <c r="L17" s="2">
        <v>43276</v>
      </c>
      <c r="M17" s="2">
        <v>43277</v>
      </c>
      <c r="N17" s="2">
        <v>43280</v>
      </c>
      <c r="O17" s="3">
        <v>0.16350000000000001</v>
      </c>
      <c r="P17" s="2">
        <v>43089</v>
      </c>
      <c r="Q17" s="2">
        <v>43097</v>
      </c>
      <c r="R17" s="2">
        <v>43098</v>
      </c>
      <c r="S17" s="2">
        <v>43104</v>
      </c>
      <c r="T17" s="3">
        <v>0.22622</v>
      </c>
      <c r="U17" s="2">
        <v>43089</v>
      </c>
      <c r="V17" s="2">
        <v>43097</v>
      </c>
      <c r="W17" s="2">
        <v>43098</v>
      </c>
      <c r="X17" s="2">
        <v>43104</v>
      </c>
      <c r="Y17" s="3">
        <v>0.50719999999999998</v>
      </c>
      <c r="Z17" s="2">
        <v>45310</v>
      </c>
      <c r="AA17" s="2">
        <v>45316</v>
      </c>
      <c r="AB17" s="2">
        <v>45317</v>
      </c>
      <c r="AC17" s="2">
        <v>45322</v>
      </c>
      <c r="AD17" s="3">
        <v>6.5000000000000002E-2</v>
      </c>
      <c r="AE17" s="43">
        <v>45310</v>
      </c>
      <c r="AF17" s="43">
        <v>45316</v>
      </c>
      <c r="AG17" s="43">
        <v>45317</v>
      </c>
      <c r="AH17" s="43">
        <v>45322</v>
      </c>
      <c r="AI17" s="3">
        <v>7.2999999999999995E-2</v>
      </c>
      <c r="AJ17" s="43">
        <v>45310</v>
      </c>
      <c r="AK17" s="43">
        <v>45316</v>
      </c>
      <c r="AL17" s="43">
        <v>45317</v>
      </c>
      <c r="AM17" s="43">
        <v>45322</v>
      </c>
      <c r="AN17" s="3">
        <v>6.3E-2</v>
      </c>
      <c r="AO17" s="43">
        <v>45310</v>
      </c>
      <c r="AP17" s="43">
        <v>45316</v>
      </c>
      <c r="AQ17" s="43">
        <v>45317</v>
      </c>
      <c r="AR17" s="43">
        <v>45322</v>
      </c>
      <c r="AS17" s="3">
        <v>7.8E-2</v>
      </c>
      <c r="AX17" s="3"/>
    </row>
    <row r="18" spans="1:50">
      <c r="A18" s="11">
        <v>45281</v>
      </c>
      <c r="B18" s="11">
        <v>45288</v>
      </c>
      <c r="C18" s="11">
        <v>45289</v>
      </c>
      <c r="D18" s="11">
        <v>45295</v>
      </c>
      <c r="E18" s="3">
        <v>7.2999999999999995E-2</v>
      </c>
      <c r="F18" s="2">
        <v>44333</v>
      </c>
      <c r="G18" s="2">
        <v>44337</v>
      </c>
      <c r="H18" s="2">
        <v>44341</v>
      </c>
      <c r="I18" s="2">
        <v>44344</v>
      </c>
      <c r="J18" s="3">
        <v>0.19700000000000001</v>
      </c>
      <c r="K18" s="2">
        <v>43089</v>
      </c>
      <c r="L18" s="2">
        <v>43097</v>
      </c>
      <c r="M18" s="2">
        <v>43098</v>
      </c>
      <c r="N18" s="2">
        <v>43104</v>
      </c>
      <c r="O18" s="3">
        <v>0.17044500000000001</v>
      </c>
      <c r="P18" s="2">
        <v>42900</v>
      </c>
      <c r="Q18" s="2">
        <v>42909</v>
      </c>
      <c r="R18" s="2">
        <v>42913</v>
      </c>
      <c r="S18" s="2">
        <v>42916</v>
      </c>
      <c r="T18" s="3">
        <v>0.41899999999999998</v>
      </c>
      <c r="U18" s="2">
        <v>42900</v>
      </c>
      <c r="V18" s="2">
        <v>42909</v>
      </c>
      <c r="W18" s="2">
        <v>42913</v>
      </c>
      <c r="X18" s="2">
        <v>42916</v>
      </c>
      <c r="Y18" s="3">
        <v>8.1000000000000003E-2</v>
      </c>
      <c r="Z18" s="2">
        <v>45281</v>
      </c>
      <c r="AA18" s="2">
        <v>45288</v>
      </c>
      <c r="AB18" s="2">
        <v>45289</v>
      </c>
      <c r="AC18" s="2">
        <v>45295</v>
      </c>
      <c r="AD18" s="3">
        <v>6.3E-2</v>
      </c>
      <c r="AE18" s="43">
        <v>45281</v>
      </c>
      <c r="AF18" s="43">
        <v>45288</v>
      </c>
      <c r="AG18" s="43">
        <v>45289</v>
      </c>
      <c r="AH18" s="43">
        <v>45295</v>
      </c>
      <c r="AI18" s="3">
        <v>0.14493</v>
      </c>
      <c r="AJ18" s="43">
        <v>45288</v>
      </c>
      <c r="AK18" s="43">
        <v>45288</v>
      </c>
      <c r="AL18" s="43">
        <v>45289</v>
      </c>
      <c r="AM18" s="43">
        <v>45295</v>
      </c>
      <c r="AN18" s="3">
        <v>7.4020000000000002E-2</v>
      </c>
      <c r="AO18" s="43">
        <v>45281</v>
      </c>
      <c r="AP18" s="43">
        <v>45288</v>
      </c>
      <c r="AQ18" s="43">
        <v>45289</v>
      </c>
      <c r="AR18" s="43">
        <v>45295</v>
      </c>
      <c r="AS18" s="3">
        <v>7.8E-2</v>
      </c>
      <c r="AX18" s="3"/>
    </row>
    <row r="19" spans="1:50">
      <c r="A19" s="11">
        <v>45246</v>
      </c>
      <c r="B19" s="11">
        <v>45251</v>
      </c>
      <c r="C19" s="11">
        <v>45252</v>
      </c>
      <c r="D19" s="11">
        <v>45260</v>
      </c>
      <c r="E19" s="3">
        <v>7.2999999999999995E-2</v>
      </c>
      <c r="F19" s="2">
        <v>44239</v>
      </c>
      <c r="G19" s="2">
        <v>44249</v>
      </c>
      <c r="H19" s="2">
        <v>44250</v>
      </c>
      <c r="I19" s="2">
        <v>44253</v>
      </c>
      <c r="J19" s="3">
        <v>0.19400000000000001</v>
      </c>
      <c r="K19" s="2">
        <v>42900</v>
      </c>
      <c r="L19" s="2">
        <v>42909</v>
      </c>
      <c r="M19" s="2">
        <v>42913</v>
      </c>
      <c r="N19" s="2">
        <v>42916</v>
      </c>
      <c r="O19" s="3">
        <v>0.13950000000000001</v>
      </c>
      <c r="P19" s="2">
        <v>42724</v>
      </c>
      <c r="Q19" s="2">
        <v>42732</v>
      </c>
      <c r="R19" s="2">
        <v>42734</v>
      </c>
      <c r="S19" s="2">
        <v>42740</v>
      </c>
      <c r="T19" s="3">
        <v>0.20460999999999999</v>
      </c>
      <c r="U19" s="2">
        <v>42724</v>
      </c>
      <c r="V19" s="2">
        <v>42732</v>
      </c>
      <c r="W19" s="2">
        <v>42734</v>
      </c>
      <c r="X19" s="2">
        <v>42740</v>
      </c>
      <c r="Y19" s="3">
        <v>0.45140999999999998</v>
      </c>
      <c r="Z19" s="2">
        <v>45246</v>
      </c>
      <c r="AA19" s="2">
        <v>45251</v>
      </c>
      <c r="AB19" s="2">
        <v>45252</v>
      </c>
      <c r="AC19" s="2">
        <v>45260</v>
      </c>
      <c r="AD19" s="3">
        <v>6.3E-2</v>
      </c>
      <c r="AE19" s="43">
        <v>45246</v>
      </c>
      <c r="AF19" s="43">
        <v>45251</v>
      </c>
      <c r="AG19" s="43">
        <v>45252</v>
      </c>
      <c r="AH19" s="43">
        <v>45260</v>
      </c>
      <c r="AI19" s="3">
        <v>6.6000000000000003E-2</v>
      </c>
      <c r="AJ19" s="43">
        <v>45246</v>
      </c>
      <c r="AK19" s="43">
        <v>45251</v>
      </c>
      <c r="AL19" s="43">
        <v>45252</v>
      </c>
      <c r="AM19" s="43">
        <v>45260</v>
      </c>
      <c r="AN19" s="3">
        <v>6.0999999999999999E-2</v>
      </c>
      <c r="AO19" s="43">
        <v>45246</v>
      </c>
      <c r="AP19" s="43">
        <v>45251</v>
      </c>
      <c r="AQ19" s="43">
        <v>45252</v>
      </c>
      <c r="AR19" s="43">
        <v>45260</v>
      </c>
      <c r="AS19" s="3">
        <v>7.8E-2</v>
      </c>
      <c r="AX19" s="3"/>
    </row>
    <row r="20" spans="1:50">
      <c r="A20" s="11">
        <v>45218</v>
      </c>
      <c r="B20" s="11">
        <v>45224</v>
      </c>
      <c r="C20" s="11">
        <v>45225</v>
      </c>
      <c r="D20" s="11">
        <v>45230</v>
      </c>
      <c r="E20" s="3">
        <v>7.2999999999999995E-2</v>
      </c>
      <c r="F20" s="2">
        <v>44153</v>
      </c>
      <c r="G20" s="2">
        <v>44159</v>
      </c>
      <c r="H20" s="2">
        <v>44160</v>
      </c>
      <c r="I20" s="2">
        <v>44165</v>
      </c>
      <c r="J20" s="3">
        <v>0.19900000000000001</v>
      </c>
      <c r="K20" s="2">
        <v>42724</v>
      </c>
      <c r="L20" s="2">
        <v>42732</v>
      </c>
      <c r="M20" s="2">
        <v>42734</v>
      </c>
      <c r="N20" s="2">
        <v>42740</v>
      </c>
      <c r="O20" s="3">
        <v>0.160305</v>
      </c>
      <c r="P20" s="2">
        <v>42529</v>
      </c>
      <c r="Q20" s="2">
        <v>42536</v>
      </c>
      <c r="R20" s="2">
        <v>42538</v>
      </c>
      <c r="S20" s="2">
        <v>42551</v>
      </c>
      <c r="T20" s="3">
        <v>0.43797999999999998</v>
      </c>
      <c r="U20" s="2">
        <v>42529</v>
      </c>
      <c r="V20" s="2">
        <v>42536</v>
      </c>
      <c r="W20" s="2">
        <v>42538</v>
      </c>
      <c r="X20" s="2">
        <v>42551</v>
      </c>
      <c r="Y20" s="3">
        <v>6.5360000000000001E-2</v>
      </c>
      <c r="Z20" s="2">
        <v>45218</v>
      </c>
      <c r="AA20" s="2">
        <v>45224</v>
      </c>
      <c r="AB20" s="2">
        <v>45225</v>
      </c>
      <c r="AC20" s="2">
        <v>45230</v>
      </c>
      <c r="AD20" s="3">
        <v>6.3E-2</v>
      </c>
      <c r="AE20" s="43">
        <v>45218</v>
      </c>
      <c r="AF20" s="43">
        <v>45224</v>
      </c>
      <c r="AG20" s="43">
        <v>45225</v>
      </c>
      <c r="AH20" s="43">
        <v>45230</v>
      </c>
      <c r="AI20" s="3">
        <v>6.6000000000000003E-2</v>
      </c>
      <c r="AJ20" s="43">
        <v>45218</v>
      </c>
      <c r="AK20" s="43">
        <v>45224</v>
      </c>
      <c r="AL20" s="43">
        <v>45225</v>
      </c>
      <c r="AM20" s="43">
        <v>45230</v>
      </c>
      <c r="AN20" s="3">
        <v>0.06</v>
      </c>
      <c r="AO20" s="43">
        <v>45218</v>
      </c>
      <c r="AP20" s="43">
        <v>45224</v>
      </c>
      <c r="AQ20" s="43">
        <v>45225</v>
      </c>
      <c r="AR20" s="43">
        <v>45230</v>
      </c>
      <c r="AS20" s="3">
        <v>7.6999999999999999E-2</v>
      </c>
      <c r="AX20" s="3"/>
    </row>
    <row r="21" spans="1:50">
      <c r="A21" s="11">
        <v>45188</v>
      </c>
      <c r="B21" s="11">
        <v>45194</v>
      </c>
      <c r="C21" s="11">
        <v>45195</v>
      </c>
      <c r="D21" s="11">
        <v>45198</v>
      </c>
      <c r="E21" s="3">
        <v>7.1999999999999995E-2</v>
      </c>
      <c r="F21" s="2">
        <v>44062</v>
      </c>
      <c r="G21" s="2">
        <v>44068</v>
      </c>
      <c r="H21" s="2">
        <v>44069</v>
      </c>
      <c r="I21" s="2">
        <v>44074</v>
      </c>
      <c r="J21" s="3">
        <v>0.189</v>
      </c>
      <c r="K21" s="2">
        <v>42529</v>
      </c>
      <c r="L21" s="2">
        <v>42536</v>
      </c>
      <c r="M21" s="2">
        <v>42538</v>
      </c>
      <c r="N21" s="2">
        <v>42551</v>
      </c>
      <c r="O21" s="3">
        <v>0.15054000000000001</v>
      </c>
      <c r="P21" s="2">
        <v>42356</v>
      </c>
      <c r="Q21" s="2">
        <v>42367</v>
      </c>
      <c r="R21" s="2">
        <v>42369</v>
      </c>
      <c r="S21" s="2">
        <v>42375</v>
      </c>
      <c r="T21" s="3">
        <v>0.24929999999999999</v>
      </c>
      <c r="U21" s="2">
        <v>42356</v>
      </c>
      <c r="V21" s="2">
        <v>42367</v>
      </c>
      <c r="W21" s="2">
        <v>42369</v>
      </c>
      <c r="X21" s="2">
        <v>42375</v>
      </c>
      <c r="Y21" s="3">
        <v>0.46783999999999998</v>
      </c>
      <c r="Z21" s="2">
        <v>45188</v>
      </c>
      <c r="AA21" s="2">
        <v>45194</v>
      </c>
      <c r="AB21" s="2">
        <v>45195</v>
      </c>
      <c r="AC21" s="2">
        <v>45198</v>
      </c>
      <c r="AD21" s="3">
        <v>6.2E-2</v>
      </c>
      <c r="AE21" s="43">
        <v>45188</v>
      </c>
      <c r="AF21" s="43">
        <v>45194</v>
      </c>
      <c r="AG21" s="43">
        <v>45195</v>
      </c>
      <c r="AH21" s="43">
        <v>45198</v>
      </c>
      <c r="AI21" s="3">
        <v>0.06</v>
      </c>
      <c r="AJ21" s="43">
        <v>45188</v>
      </c>
      <c r="AK21" s="43">
        <v>45194</v>
      </c>
      <c r="AL21" s="43">
        <v>45195</v>
      </c>
      <c r="AM21" s="43">
        <v>45198</v>
      </c>
      <c r="AN21" s="3">
        <v>5.8999999999999997E-2</v>
      </c>
      <c r="AO21" s="43">
        <v>45188</v>
      </c>
      <c r="AP21" s="43">
        <v>45194</v>
      </c>
      <c r="AQ21" s="43">
        <v>45195</v>
      </c>
      <c r="AR21" s="43">
        <v>45198</v>
      </c>
      <c r="AS21" s="3">
        <v>7.6999999999999999E-2</v>
      </c>
      <c r="AX21" s="3"/>
    </row>
    <row r="22" spans="1:50">
      <c r="A22" s="11">
        <v>45159</v>
      </c>
      <c r="B22" s="11">
        <v>45163</v>
      </c>
      <c r="C22" s="11">
        <v>45166</v>
      </c>
      <c r="D22" s="11">
        <v>45169</v>
      </c>
      <c r="E22" s="3">
        <v>7.1999999999999995E-2</v>
      </c>
      <c r="F22" s="2">
        <v>43966</v>
      </c>
      <c r="G22" s="2">
        <v>43973</v>
      </c>
      <c r="H22" s="2">
        <v>43976</v>
      </c>
      <c r="I22" s="2">
        <v>43980</v>
      </c>
      <c r="J22" s="3">
        <v>0.20699999999999999</v>
      </c>
      <c r="K22" s="2">
        <v>42356</v>
      </c>
      <c r="L22" s="2">
        <v>42367</v>
      </c>
      <c r="M22" s="2">
        <v>42369</v>
      </c>
      <c r="N22" s="2">
        <v>42375</v>
      </c>
      <c r="O22" s="3">
        <v>0.176315</v>
      </c>
      <c r="P22" s="2">
        <v>42165</v>
      </c>
      <c r="Q22" s="2">
        <v>42172</v>
      </c>
      <c r="R22" s="2">
        <v>42174</v>
      </c>
      <c r="S22" s="2">
        <v>42185</v>
      </c>
      <c r="T22" s="3">
        <v>0.41879</v>
      </c>
      <c r="U22" s="2">
        <v>42165</v>
      </c>
      <c r="V22" s="2">
        <v>42172</v>
      </c>
      <c r="W22" s="2">
        <v>42174</v>
      </c>
      <c r="X22" s="2">
        <v>42185</v>
      </c>
      <c r="Y22" s="3">
        <v>8.7169999999999997E-2</v>
      </c>
      <c r="Z22" s="2">
        <v>45159</v>
      </c>
      <c r="AA22" s="2">
        <v>45163</v>
      </c>
      <c r="AB22" s="2">
        <v>45166</v>
      </c>
      <c r="AC22" s="2">
        <v>45169</v>
      </c>
      <c r="AD22" s="3">
        <v>6.0999999999999999E-2</v>
      </c>
      <c r="AE22" s="43">
        <v>45159</v>
      </c>
      <c r="AF22" s="43">
        <v>45163</v>
      </c>
      <c r="AG22" s="43">
        <v>45166</v>
      </c>
      <c r="AH22" s="43">
        <v>45169</v>
      </c>
      <c r="AI22" s="3">
        <v>0.06</v>
      </c>
      <c r="AJ22" s="43">
        <v>45159</v>
      </c>
      <c r="AK22" s="43">
        <v>45163</v>
      </c>
      <c r="AL22" s="43">
        <v>45166</v>
      </c>
      <c r="AM22" s="43">
        <v>45169</v>
      </c>
      <c r="AN22" s="3">
        <v>5.8000000000000003E-2</v>
      </c>
      <c r="AO22" s="43">
        <v>45159</v>
      </c>
      <c r="AP22" s="43">
        <v>45163</v>
      </c>
      <c r="AQ22" s="43">
        <v>45166</v>
      </c>
      <c r="AR22" s="43">
        <v>45169</v>
      </c>
      <c r="AS22" s="3">
        <v>7.6999999999999999E-2</v>
      </c>
      <c r="AX22" s="3"/>
    </row>
    <row r="23" spans="1:50">
      <c r="A23" s="11">
        <v>45126</v>
      </c>
      <c r="B23" s="11">
        <v>45132</v>
      </c>
      <c r="C23" s="11">
        <v>45133</v>
      </c>
      <c r="D23" s="11">
        <v>45138</v>
      </c>
      <c r="E23" s="3">
        <v>7.0999999999999994E-2</v>
      </c>
      <c r="F23" s="2">
        <v>43875</v>
      </c>
      <c r="G23" s="2">
        <v>43885</v>
      </c>
      <c r="H23" s="2">
        <v>43886</v>
      </c>
      <c r="I23" s="2">
        <v>43889</v>
      </c>
      <c r="J23" s="3">
        <v>0.19400000000000001</v>
      </c>
      <c r="K23" s="2">
        <v>42165</v>
      </c>
      <c r="L23" s="2">
        <v>42172</v>
      </c>
      <c r="M23" s="2">
        <v>42174</v>
      </c>
      <c r="N23" s="2">
        <v>42185</v>
      </c>
      <c r="O23" s="3">
        <v>0.12343</v>
      </c>
      <c r="P23" s="2">
        <v>41991</v>
      </c>
      <c r="Q23" s="2">
        <v>42002</v>
      </c>
      <c r="R23" s="2">
        <v>42004</v>
      </c>
      <c r="S23" s="2">
        <v>42010</v>
      </c>
      <c r="T23" s="3">
        <v>0.11285000000000001</v>
      </c>
      <c r="U23" s="2">
        <v>41991</v>
      </c>
      <c r="V23" s="2">
        <v>42002</v>
      </c>
      <c r="W23" s="2">
        <v>42004</v>
      </c>
      <c r="X23" s="2">
        <v>42010</v>
      </c>
      <c r="Y23" s="3">
        <v>0.39598</v>
      </c>
      <c r="Z23" s="2">
        <v>45126</v>
      </c>
      <c r="AA23" s="2">
        <v>45132</v>
      </c>
      <c r="AB23" s="2">
        <v>45133</v>
      </c>
      <c r="AC23" s="2">
        <v>45138</v>
      </c>
      <c r="AD23" s="3">
        <v>6.0999999999999999E-2</v>
      </c>
      <c r="AE23" s="43">
        <v>45126</v>
      </c>
      <c r="AF23" s="43">
        <v>45132</v>
      </c>
      <c r="AG23" s="43">
        <v>45133</v>
      </c>
      <c r="AH23" s="43">
        <v>45138</v>
      </c>
      <c r="AI23" s="3">
        <v>0.06</v>
      </c>
      <c r="AJ23" s="43">
        <v>45126</v>
      </c>
      <c r="AK23" s="43">
        <v>45132</v>
      </c>
      <c r="AL23" s="43">
        <v>45133</v>
      </c>
      <c r="AM23" s="43">
        <v>45138</v>
      </c>
      <c r="AN23" s="3">
        <v>5.8000000000000003E-2</v>
      </c>
      <c r="AO23" s="43">
        <v>45126</v>
      </c>
      <c r="AP23" s="43">
        <v>45132</v>
      </c>
      <c r="AQ23" s="43">
        <v>45133</v>
      </c>
      <c r="AR23" s="43">
        <v>45138</v>
      </c>
      <c r="AS23" s="3">
        <v>7.5999999999999998E-2</v>
      </c>
      <c r="AX23" s="3"/>
    </row>
    <row r="24" spans="1:50">
      <c r="A24" s="11">
        <v>45093</v>
      </c>
      <c r="B24" s="11">
        <v>45103</v>
      </c>
      <c r="C24" s="11">
        <v>45104</v>
      </c>
      <c r="D24" s="11">
        <v>45107</v>
      </c>
      <c r="E24" s="3">
        <v>7.0999999999999994E-2</v>
      </c>
      <c r="F24" s="2">
        <v>43789</v>
      </c>
      <c r="G24" s="2">
        <v>43795</v>
      </c>
      <c r="H24" s="2">
        <v>43796</v>
      </c>
      <c r="I24" s="2">
        <v>43798</v>
      </c>
      <c r="J24" s="3">
        <v>0.193</v>
      </c>
      <c r="K24" s="2">
        <v>41991</v>
      </c>
      <c r="L24" s="2">
        <v>42002</v>
      </c>
      <c r="M24" s="2">
        <v>42004</v>
      </c>
      <c r="N24" s="2">
        <v>42010</v>
      </c>
      <c r="O24" s="3">
        <v>0.11788999999999999</v>
      </c>
      <c r="P24" s="2">
        <v>41801</v>
      </c>
      <c r="Q24" s="2">
        <v>41808</v>
      </c>
      <c r="R24" s="2">
        <v>41810</v>
      </c>
      <c r="S24" s="2">
        <v>41820</v>
      </c>
      <c r="T24" s="3">
        <v>0.31763999999999998</v>
      </c>
      <c r="U24" s="2">
        <v>41801</v>
      </c>
      <c r="V24" s="2">
        <v>41808</v>
      </c>
      <c r="W24" s="2">
        <v>41810</v>
      </c>
      <c r="X24" s="2">
        <v>41820</v>
      </c>
      <c r="Y24" s="3">
        <v>8.1570000000000004E-2</v>
      </c>
      <c r="Z24" s="2">
        <v>45093</v>
      </c>
      <c r="AA24" s="2">
        <v>45103</v>
      </c>
      <c r="AB24" s="2">
        <v>45104</v>
      </c>
      <c r="AC24" s="2">
        <v>45107</v>
      </c>
      <c r="AD24" s="3">
        <v>0.06</v>
      </c>
      <c r="AE24" s="43">
        <v>45093</v>
      </c>
      <c r="AF24" s="43">
        <v>45103</v>
      </c>
      <c r="AG24" s="43">
        <v>45104</v>
      </c>
      <c r="AH24" s="43">
        <v>45107</v>
      </c>
      <c r="AI24" s="3">
        <v>5.7000000000000002E-2</v>
      </c>
      <c r="AJ24" s="43">
        <v>45093</v>
      </c>
      <c r="AK24" s="43">
        <v>45103</v>
      </c>
      <c r="AL24" s="43">
        <v>45104</v>
      </c>
      <c r="AM24" s="43">
        <v>45107</v>
      </c>
      <c r="AN24" s="3">
        <v>5.7000000000000002E-2</v>
      </c>
      <c r="AO24" s="43">
        <v>45093</v>
      </c>
      <c r="AP24" s="43">
        <v>45103</v>
      </c>
      <c r="AQ24" s="43">
        <v>45104</v>
      </c>
      <c r="AR24" s="43">
        <v>45107</v>
      </c>
      <c r="AS24" s="3">
        <v>7.5999999999999998E-2</v>
      </c>
      <c r="AX24" s="3"/>
    </row>
    <row r="25" spans="1:50">
      <c r="A25" s="11">
        <v>45063</v>
      </c>
      <c r="B25" s="11">
        <v>45070</v>
      </c>
      <c r="C25" s="11">
        <v>45071</v>
      </c>
      <c r="D25" s="11">
        <v>45077</v>
      </c>
      <c r="E25" s="3">
        <v>6.9000000000000006E-2</v>
      </c>
      <c r="F25" s="2">
        <v>43697</v>
      </c>
      <c r="G25" s="2">
        <v>43703</v>
      </c>
      <c r="H25" s="2">
        <v>43704</v>
      </c>
      <c r="I25" s="2">
        <v>43707</v>
      </c>
      <c r="J25" s="3">
        <v>0.18099999999999999</v>
      </c>
      <c r="K25" s="2">
        <v>41801</v>
      </c>
      <c r="L25" s="2">
        <v>41808</v>
      </c>
      <c r="M25" s="2">
        <v>41810</v>
      </c>
      <c r="N25" s="2">
        <v>41820</v>
      </c>
      <c r="O25" s="3">
        <v>8.9010000000000006E-2</v>
      </c>
      <c r="P25" s="2">
        <v>41626</v>
      </c>
      <c r="Q25" s="2">
        <v>41635</v>
      </c>
      <c r="R25" s="2">
        <v>41639</v>
      </c>
      <c r="S25" s="2">
        <v>41645</v>
      </c>
      <c r="T25" s="3">
        <v>0.20163</v>
      </c>
      <c r="U25" s="2">
        <v>41626</v>
      </c>
      <c r="V25" s="2">
        <v>41635</v>
      </c>
      <c r="W25" s="2">
        <v>41639</v>
      </c>
      <c r="X25" s="2">
        <v>41645</v>
      </c>
      <c r="Y25" s="3">
        <v>0.32525999999999999</v>
      </c>
      <c r="Z25" s="2">
        <v>45063</v>
      </c>
      <c r="AA25" s="2">
        <v>45070</v>
      </c>
      <c r="AB25" s="2">
        <v>45071</v>
      </c>
      <c r="AC25" s="2">
        <v>45077</v>
      </c>
      <c r="AD25" s="3">
        <v>5.8999999999999997E-2</v>
      </c>
      <c r="AE25" s="43">
        <v>45063</v>
      </c>
      <c r="AF25" s="43">
        <v>45070</v>
      </c>
      <c r="AG25" s="43">
        <v>45071</v>
      </c>
      <c r="AH25" s="43">
        <v>45077</v>
      </c>
      <c r="AI25" s="3">
        <v>5.7000000000000002E-2</v>
      </c>
      <c r="AJ25" s="43">
        <v>45063</v>
      </c>
      <c r="AK25" s="43">
        <v>45070</v>
      </c>
      <c r="AL25" s="43">
        <v>45071</v>
      </c>
      <c r="AM25" s="43">
        <v>45077</v>
      </c>
      <c r="AN25" s="3">
        <v>5.6000000000000001E-2</v>
      </c>
      <c r="AO25" s="43">
        <v>45063</v>
      </c>
      <c r="AP25" s="43">
        <v>45070</v>
      </c>
      <c r="AQ25" s="43">
        <v>45071</v>
      </c>
      <c r="AR25" s="43">
        <v>45077</v>
      </c>
      <c r="AS25" s="3">
        <v>7.4999999999999997E-2</v>
      </c>
      <c r="AX25" s="3"/>
    </row>
    <row r="26" spans="1:50">
      <c r="A26" s="11">
        <v>45034</v>
      </c>
      <c r="B26" s="11">
        <v>45040</v>
      </c>
      <c r="C26" s="11">
        <v>45041</v>
      </c>
      <c r="D26" s="11">
        <v>45044</v>
      </c>
      <c r="E26" s="3">
        <v>7.0000000000000007E-2</v>
      </c>
      <c r="F26" s="2">
        <v>43602</v>
      </c>
      <c r="G26" s="2">
        <v>43609</v>
      </c>
      <c r="H26" s="2">
        <v>43612</v>
      </c>
      <c r="I26" s="2">
        <v>43616</v>
      </c>
      <c r="J26" s="3">
        <v>0.18</v>
      </c>
      <c r="K26" s="2">
        <v>41626</v>
      </c>
      <c r="L26" s="2">
        <v>41635</v>
      </c>
      <c r="M26" s="2">
        <v>41639</v>
      </c>
      <c r="N26" s="2">
        <v>41645</v>
      </c>
      <c r="O26" s="3">
        <v>9.6439999999999998E-2</v>
      </c>
      <c r="P26" s="2">
        <v>41435</v>
      </c>
      <c r="Q26" s="2">
        <v>41444</v>
      </c>
      <c r="R26" s="2">
        <v>41446</v>
      </c>
      <c r="S26" s="2">
        <v>41453</v>
      </c>
      <c r="T26" s="3">
        <v>0.20463000000000001</v>
      </c>
      <c r="U26" s="2">
        <v>41435</v>
      </c>
      <c r="V26" s="2">
        <v>41444</v>
      </c>
      <c r="W26" s="2">
        <v>41446</v>
      </c>
      <c r="X26" s="2">
        <v>41453</v>
      </c>
      <c r="Y26" s="3">
        <v>0.11713</v>
      </c>
      <c r="Z26" s="2">
        <v>45034</v>
      </c>
      <c r="AA26" s="2">
        <v>45040</v>
      </c>
      <c r="AB26" s="2">
        <v>45041</v>
      </c>
      <c r="AC26" s="2">
        <v>45044</v>
      </c>
      <c r="AD26" s="3">
        <v>5.8999999999999997E-2</v>
      </c>
      <c r="AE26" s="43">
        <v>45034</v>
      </c>
      <c r="AF26" s="43">
        <v>45040</v>
      </c>
      <c r="AG26" s="43">
        <v>45041</v>
      </c>
      <c r="AH26" s="43">
        <v>45044</v>
      </c>
      <c r="AI26" s="3">
        <v>5.7000000000000002E-2</v>
      </c>
      <c r="AJ26" s="43">
        <v>45034</v>
      </c>
      <c r="AK26" s="43">
        <v>45040</v>
      </c>
      <c r="AL26" s="43">
        <v>45041</v>
      </c>
      <c r="AM26" s="43">
        <v>45044</v>
      </c>
      <c r="AN26" s="3">
        <v>5.5E-2</v>
      </c>
      <c r="AO26" s="43">
        <v>45034</v>
      </c>
      <c r="AP26" s="43">
        <v>45040</v>
      </c>
      <c r="AQ26" s="43">
        <v>45041</v>
      </c>
      <c r="AR26" s="43">
        <v>45044</v>
      </c>
      <c r="AS26" s="3">
        <v>7.4999999999999997E-2</v>
      </c>
      <c r="AX26" s="3"/>
    </row>
    <row r="27" spans="1:50">
      <c r="A27" s="11">
        <v>45001</v>
      </c>
      <c r="B27" s="11">
        <v>45007</v>
      </c>
      <c r="C27" s="11">
        <v>45008</v>
      </c>
      <c r="D27" s="11">
        <v>45016</v>
      </c>
      <c r="E27" s="3">
        <v>6.9000000000000006E-2</v>
      </c>
      <c r="F27" s="2">
        <v>43511</v>
      </c>
      <c r="G27" s="2">
        <v>43518</v>
      </c>
      <c r="H27" s="2">
        <v>43521</v>
      </c>
      <c r="I27" s="2">
        <v>43524</v>
      </c>
      <c r="J27" s="3">
        <v>0.17899999999999999</v>
      </c>
      <c r="K27" s="2">
        <v>41435</v>
      </c>
      <c r="L27" s="2">
        <v>41444</v>
      </c>
      <c r="M27" s="2">
        <v>41446</v>
      </c>
      <c r="N27" s="2">
        <v>41453</v>
      </c>
      <c r="O27" s="3">
        <v>3.39E-2</v>
      </c>
      <c r="T27" s="3"/>
      <c r="U27" s="2">
        <v>41260</v>
      </c>
      <c r="V27" s="2">
        <v>41267</v>
      </c>
      <c r="W27" s="2">
        <v>41271</v>
      </c>
      <c r="X27" s="2">
        <v>41277</v>
      </c>
      <c r="Y27" s="3">
        <v>0.17732000000000001</v>
      </c>
      <c r="Z27" s="2">
        <v>45001</v>
      </c>
      <c r="AA27" s="2">
        <v>45007</v>
      </c>
      <c r="AB27" s="2">
        <v>45008</v>
      </c>
      <c r="AC27" s="2">
        <v>45016</v>
      </c>
      <c r="AD27" s="3">
        <v>5.8999999999999997E-2</v>
      </c>
      <c r="AE27" s="43">
        <v>45001</v>
      </c>
      <c r="AF27" s="43">
        <v>45007</v>
      </c>
      <c r="AG27" s="43">
        <v>45008</v>
      </c>
      <c r="AH27" s="43">
        <v>45016</v>
      </c>
      <c r="AI27" s="3">
        <v>5.6000000000000001E-2</v>
      </c>
      <c r="AJ27" s="43">
        <v>45001</v>
      </c>
      <c r="AK27" s="43">
        <v>45007</v>
      </c>
      <c r="AL27" s="43">
        <v>45008</v>
      </c>
      <c r="AM27" s="43">
        <v>45016</v>
      </c>
      <c r="AN27" s="3">
        <v>5.3999999999999999E-2</v>
      </c>
      <c r="AO27" s="43">
        <v>45001</v>
      </c>
      <c r="AP27" s="43">
        <v>45007</v>
      </c>
      <c r="AQ27" s="43">
        <v>45008</v>
      </c>
      <c r="AR27" s="43">
        <v>45016</v>
      </c>
      <c r="AS27" s="3">
        <v>7.4999999999999997E-2</v>
      </c>
      <c r="AX27" s="3"/>
    </row>
    <row r="28" spans="1:50">
      <c r="A28" s="11">
        <v>44972</v>
      </c>
      <c r="B28" s="11">
        <v>44979</v>
      </c>
      <c r="C28" s="11">
        <v>44980</v>
      </c>
      <c r="D28" s="11">
        <v>44985</v>
      </c>
      <c r="E28" s="3">
        <v>6.9000000000000006E-2</v>
      </c>
      <c r="F28" s="2">
        <v>43425</v>
      </c>
      <c r="G28" s="2">
        <v>43431</v>
      </c>
      <c r="H28" s="2">
        <v>43432</v>
      </c>
      <c r="I28" s="2">
        <v>43434</v>
      </c>
      <c r="J28" s="3">
        <v>0.17799999999999999</v>
      </c>
      <c r="O28" s="3"/>
      <c r="T28" s="3"/>
      <c r="U28" s="2">
        <v>41075</v>
      </c>
      <c r="V28" s="2">
        <v>41082</v>
      </c>
      <c r="W28" s="2">
        <v>41086</v>
      </c>
      <c r="X28" s="2">
        <v>41089</v>
      </c>
      <c r="Y28" s="3">
        <v>0.17083000000000001</v>
      </c>
      <c r="Z28" s="2">
        <v>44972</v>
      </c>
      <c r="AA28" s="2">
        <v>44979</v>
      </c>
      <c r="AB28" s="2">
        <v>44980</v>
      </c>
      <c r="AC28" s="2">
        <v>44985</v>
      </c>
      <c r="AD28" s="3">
        <v>5.8999999999999997E-2</v>
      </c>
      <c r="AE28" s="43">
        <v>44972</v>
      </c>
      <c r="AF28" s="43">
        <v>44979</v>
      </c>
      <c r="AG28" s="43">
        <v>44980</v>
      </c>
      <c r="AH28" s="43">
        <v>44985</v>
      </c>
      <c r="AI28" s="3">
        <v>5.6000000000000001E-2</v>
      </c>
      <c r="AJ28" s="43">
        <v>44972</v>
      </c>
      <c r="AK28" s="43">
        <v>44979</v>
      </c>
      <c r="AL28" s="43">
        <v>44980</v>
      </c>
      <c r="AM28" s="43">
        <v>44985</v>
      </c>
      <c r="AN28" s="3">
        <v>5.2999999999999999E-2</v>
      </c>
      <c r="AO28" s="43">
        <v>44972</v>
      </c>
      <c r="AP28" s="43">
        <v>44979</v>
      </c>
      <c r="AQ28" s="43">
        <v>44980</v>
      </c>
      <c r="AR28" s="43">
        <v>44985</v>
      </c>
      <c r="AS28" s="3">
        <v>7.5999999999999998E-2</v>
      </c>
      <c r="AX28" s="3"/>
    </row>
    <row r="29" spans="1:50">
      <c r="A29" s="11">
        <v>44945</v>
      </c>
      <c r="B29" s="11">
        <v>44951</v>
      </c>
      <c r="C29" s="11">
        <v>44952</v>
      </c>
      <c r="D29" s="11">
        <v>44957</v>
      </c>
      <c r="E29" s="3">
        <v>6.8000000000000005E-2</v>
      </c>
      <c r="F29" s="2">
        <v>43333</v>
      </c>
      <c r="G29" s="2">
        <v>43339</v>
      </c>
      <c r="H29" s="2">
        <v>43340</v>
      </c>
      <c r="I29" s="2">
        <v>43343</v>
      </c>
      <c r="J29" s="3">
        <v>0.17599999999999999</v>
      </c>
      <c r="O29" s="3"/>
      <c r="T29" s="3"/>
      <c r="U29" s="2">
        <v>40893</v>
      </c>
      <c r="V29" s="2">
        <v>40900</v>
      </c>
      <c r="W29" s="2">
        <v>40906</v>
      </c>
      <c r="X29" s="2">
        <v>40912</v>
      </c>
      <c r="Y29" s="3">
        <v>0.19017999999999999</v>
      </c>
      <c r="Z29" s="2">
        <v>44945</v>
      </c>
      <c r="AA29" s="2">
        <v>44951</v>
      </c>
      <c r="AB29" s="2">
        <v>44952</v>
      </c>
      <c r="AC29" s="2">
        <v>44957</v>
      </c>
      <c r="AD29" s="3">
        <v>5.8000000000000003E-2</v>
      </c>
      <c r="AE29" s="43">
        <v>44945</v>
      </c>
      <c r="AF29" s="43">
        <v>44951</v>
      </c>
      <c r="AG29" s="43">
        <v>44952</v>
      </c>
      <c r="AH29" s="43">
        <v>44957</v>
      </c>
      <c r="AI29" s="3">
        <v>5.6000000000000001E-2</v>
      </c>
      <c r="AJ29" s="43">
        <v>44945</v>
      </c>
      <c r="AK29" s="43">
        <v>44951</v>
      </c>
      <c r="AL29" s="43">
        <v>44952</v>
      </c>
      <c r="AM29" s="43">
        <v>44957</v>
      </c>
      <c r="AN29" s="3">
        <v>5.1999999999999998E-2</v>
      </c>
      <c r="AO29" s="43">
        <v>44945</v>
      </c>
      <c r="AP29" s="43">
        <v>44951</v>
      </c>
      <c r="AQ29" s="43">
        <v>44952</v>
      </c>
      <c r="AR29" s="43">
        <v>44957</v>
      </c>
      <c r="AS29" s="3">
        <v>7.4999999999999997E-2</v>
      </c>
      <c r="AX29" s="3"/>
    </row>
    <row r="30" spans="1:50">
      <c r="A30" s="11">
        <v>44916</v>
      </c>
      <c r="B30" s="11">
        <v>44924</v>
      </c>
      <c r="C30" s="11">
        <v>44925</v>
      </c>
      <c r="D30" s="11">
        <v>44931</v>
      </c>
      <c r="E30" s="3">
        <v>6.7000000000000004E-2</v>
      </c>
      <c r="F30" s="2">
        <v>43238</v>
      </c>
      <c r="G30" s="2">
        <v>43245</v>
      </c>
      <c r="H30" s="2">
        <v>43248</v>
      </c>
      <c r="I30" s="2">
        <v>43251</v>
      </c>
      <c r="J30" s="3">
        <v>0.17100000000000001</v>
      </c>
      <c r="O30" s="3"/>
      <c r="T30" s="3"/>
      <c r="U30" s="2">
        <v>40711</v>
      </c>
      <c r="V30" s="2">
        <v>40718</v>
      </c>
      <c r="W30" s="2">
        <v>40722</v>
      </c>
      <c r="X30" s="2">
        <v>40724</v>
      </c>
      <c r="Y30" s="3">
        <v>0.20452000000000001</v>
      </c>
      <c r="Z30" s="2">
        <v>44916</v>
      </c>
      <c r="AA30" s="2">
        <v>44924</v>
      </c>
      <c r="AB30" s="2">
        <v>44925</v>
      </c>
      <c r="AC30" s="2">
        <v>44931</v>
      </c>
      <c r="AD30" s="3">
        <v>5.7000000000000002E-2</v>
      </c>
      <c r="AE30" s="43">
        <v>44916</v>
      </c>
      <c r="AF30" s="43">
        <v>44924</v>
      </c>
      <c r="AG30" s="43">
        <v>44925</v>
      </c>
      <c r="AH30" s="43">
        <v>44931</v>
      </c>
      <c r="AI30" s="3">
        <v>8.2250000000000004E-2</v>
      </c>
      <c r="AJ30" s="43">
        <v>44916</v>
      </c>
      <c r="AK30" s="43">
        <v>44924</v>
      </c>
      <c r="AL30" s="43">
        <v>44925</v>
      </c>
      <c r="AM30" s="43">
        <v>44931</v>
      </c>
      <c r="AN30" s="3">
        <v>6.4430000000000001E-2</v>
      </c>
      <c r="AO30" s="43">
        <v>44916</v>
      </c>
      <c r="AP30" s="43">
        <v>44924</v>
      </c>
      <c r="AQ30" s="43">
        <v>44925</v>
      </c>
      <c r="AR30" s="43">
        <v>44931</v>
      </c>
      <c r="AS30" s="3">
        <v>9.1130000000000003E-2</v>
      </c>
      <c r="AX30" s="3"/>
    </row>
    <row r="31" spans="1:50">
      <c r="A31" s="11">
        <v>44880</v>
      </c>
      <c r="B31" s="11">
        <v>44886</v>
      </c>
      <c r="C31" s="11">
        <v>44887</v>
      </c>
      <c r="D31" s="11">
        <v>44895</v>
      </c>
      <c r="E31" s="3">
        <v>6.7000000000000004E-2</v>
      </c>
      <c r="F31" s="2">
        <v>43146</v>
      </c>
      <c r="G31" s="2">
        <v>43153</v>
      </c>
      <c r="H31" s="2">
        <v>43154</v>
      </c>
      <c r="I31" s="2">
        <v>43159</v>
      </c>
      <c r="J31" s="3">
        <v>0.16300000000000001</v>
      </c>
      <c r="O31" s="3"/>
      <c r="T31" s="3"/>
      <c r="U31" s="2">
        <v>40529</v>
      </c>
      <c r="V31" s="2">
        <v>40536</v>
      </c>
      <c r="W31" s="2">
        <v>40542</v>
      </c>
      <c r="X31" s="2">
        <v>40543</v>
      </c>
      <c r="Y31" s="3">
        <v>0.16402</v>
      </c>
      <c r="Z31" s="2">
        <v>44880</v>
      </c>
      <c r="AA31" s="2">
        <v>44886</v>
      </c>
      <c r="AB31" s="2">
        <v>44887</v>
      </c>
      <c r="AC31" s="2">
        <v>44895</v>
      </c>
      <c r="AD31" s="3">
        <v>5.7000000000000002E-2</v>
      </c>
      <c r="AE31" s="43">
        <v>44880</v>
      </c>
      <c r="AF31" s="43">
        <v>44886</v>
      </c>
      <c r="AG31" s="43">
        <v>44887</v>
      </c>
      <c r="AH31" s="43">
        <v>44895</v>
      </c>
      <c r="AI31" s="3">
        <v>6.5000000000000002E-2</v>
      </c>
      <c r="AJ31" s="43">
        <v>44880</v>
      </c>
      <c r="AK31" s="43">
        <v>44886</v>
      </c>
      <c r="AL31" s="43">
        <v>44887</v>
      </c>
      <c r="AM31" s="43">
        <v>44895</v>
      </c>
      <c r="AN31" s="3">
        <v>0.05</v>
      </c>
      <c r="AO31" s="43">
        <v>44880</v>
      </c>
      <c r="AP31" s="43">
        <v>44886</v>
      </c>
      <c r="AQ31" s="43">
        <v>44887</v>
      </c>
      <c r="AR31" s="43">
        <v>44895</v>
      </c>
      <c r="AS31" s="3">
        <v>7.4999999999999997E-2</v>
      </c>
      <c r="AX31" s="3"/>
    </row>
    <row r="32" spans="1:50">
      <c r="A32" s="11">
        <v>44853</v>
      </c>
      <c r="B32" s="11">
        <v>44859</v>
      </c>
      <c r="C32" s="11">
        <v>44860</v>
      </c>
      <c r="D32" s="11">
        <v>44865</v>
      </c>
      <c r="E32" s="3">
        <v>6.7000000000000004E-2</v>
      </c>
      <c r="F32" s="2">
        <v>43053</v>
      </c>
      <c r="G32" s="2">
        <v>43061</v>
      </c>
      <c r="H32" s="2">
        <v>43062</v>
      </c>
      <c r="I32" s="2">
        <v>43069</v>
      </c>
      <c r="J32" s="3">
        <v>0.159</v>
      </c>
      <c r="O32" s="3"/>
      <c r="T32" s="3"/>
      <c r="U32" s="2">
        <v>40347</v>
      </c>
      <c r="V32" s="2">
        <v>40354</v>
      </c>
      <c r="W32" s="2">
        <v>40358</v>
      </c>
      <c r="X32" s="2">
        <v>40359</v>
      </c>
      <c r="Y32" s="3">
        <v>0.14434</v>
      </c>
      <c r="Z32" s="2">
        <v>44853</v>
      </c>
      <c r="AA32" s="2">
        <v>44859</v>
      </c>
      <c r="AB32" s="2">
        <v>44860</v>
      </c>
      <c r="AC32" s="2">
        <v>44865</v>
      </c>
      <c r="AD32" s="3">
        <v>5.7000000000000002E-2</v>
      </c>
      <c r="AE32" s="43">
        <v>44853</v>
      </c>
      <c r="AF32" s="43">
        <v>44859</v>
      </c>
      <c r="AG32" s="43">
        <v>44860</v>
      </c>
      <c r="AH32" s="43">
        <v>44865</v>
      </c>
      <c r="AI32" s="3">
        <v>6.5000000000000002E-2</v>
      </c>
      <c r="AJ32" s="43">
        <v>44853</v>
      </c>
      <c r="AK32" s="43">
        <v>44859</v>
      </c>
      <c r="AL32" s="43">
        <v>44860</v>
      </c>
      <c r="AM32" s="43">
        <v>44865</v>
      </c>
      <c r="AN32" s="3">
        <v>0.05</v>
      </c>
      <c r="AO32" s="43">
        <v>44853</v>
      </c>
      <c r="AP32" s="43">
        <v>44859</v>
      </c>
      <c r="AQ32" s="43">
        <v>44860</v>
      </c>
      <c r="AR32" s="43">
        <v>44865</v>
      </c>
      <c r="AS32" s="3">
        <v>7.5999999999999998E-2</v>
      </c>
      <c r="AX32" s="3"/>
    </row>
    <row r="33" spans="1:50">
      <c r="A33" s="11">
        <v>44823</v>
      </c>
      <c r="B33" s="11">
        <v>44827</v>
      </c>
      <c r="C33" s="11">
        <v>44830</v>
      </c>
      <c r="D33" s="11">
        <v>44833</v>
      </c>
      <c r="E33" s="3">
        <v>6.6000000000000003E-2</v>
      </c>
      <c r="F33" s="2">
        <v>42962</v>
      </c>
      <c r="G33" s="2">
        <v>42971</v>
      </c>
      <c r="H33" s="2">
        <v>42975</v>
      </c>
      <c r="I33" s="2">
        <v>42978</v>
      </c>
      <c r="J33" s="3">
        <v>0.155</v>
      </c>
      <c r="O33" s="3"/>
      <c r="T33" s="3"/>
      <c r="U33" s="2">
        <v>40164</v>
      </c>
      <c r="V33" s="2">
        <v>40171</v>
      </c>
      <c r="W33" s="2">
        <v>40177</v>
      </c>
      <c r="X33" s="2">
        <v>40178</v>
      </c>
      <c r="Y33" s="3">
        <v>0.12936</v>
      </c>
      <c r="Z33" s="2">
        <v>44823</v>
      </c>
      <c r="AA33" s="2">
        <v>44827</v>
      </c>
      <c r="AB33" s="2">
        <v>44830</v>
      </c>
      <c r="AC33" s="2">
        <v>44833</v>
      </c>
      <c r="AD33" s="3">
        <v>5.6000000000000001E-2</v>
      </c>
      <c r="AE33" s="43">
        <v>44823</v>
      </c>
      <c r="AF33" s="43">
        <v>44827</v>
      </c>
      <c r="AG33" s="43">
        <v>44830</v>
      </c>
      <c r="AH33" s="43">
        <v>44833</v>
      </c>
      <c r="AI33" s="3">
        <v>4.7E-2</v>
      </c>
      <c r="AJ33" s="43">
        <v>44823</v>
      </c>
      <c r="AK33" s="43">
        <v>44827</v>
      </c>
      <c r="AL33" s="43">
        <v>44830</v>
      </c>
      <c r="AM33" s="43">
        <v>44833</v>
      </c>
      <c r="AN33" s="3">
        <v>4.9000000000000002E-2</v>
      </c>
      <c r="AO33" s="43">
        <v>44823</v>
      </c>
      <c r="AP33" s="43">
        <v>44827</v>
      </c>
      <c r="AQ33" s="43">
        <v>44830</v>
      </c>
      <c r="AR33" s="43">
        <v>44833</v>
      </c>
      <c r="AS33" s="3">
        <v>7.3999999999999996E-2</v>
      </c>
      <c r="AX33" s="3"/>
    </row>
    <row r="34" spans="1:50">
      <c r="A34" s="11">
        <v>44792</v>
      </c>
      <c r="B34" s="11">
        <v>44798</v>
      </c>
      <c r="C34" s="11">
        <v>44799</v>
      </c>
      <c r="D34" s="11">
        <v>44804</v>
      </c>
      <c r="E34" s="3">
        <v>6.6000000000000003E-2</v>
      </c>
      <c r="F34" s="2">
        <v>42867</v>
      </c>
      <c r="G34" s="2">
        <v>42879</v>
      </c>
      <c r="H34" s="2">
        <v>42881</v>
      </c>
      <c r="I34" s="2">
        <v>42886</v>
      </c>
      <c r="J34" s="3">
        <v>0.15695999999999999</v>
      </c>
      <c r="O34" s="3"/>
      <c r="T34" s="3"/>
      <c r="Y34" s="3"/>
      <c r="Z34" s="2">
        <v>44792</v>
      </c>
      <c r="AA34" s="2">
        <v>44798</v>
      </c>
      <c r="AB34" s="2">
        <v>44799</v>
      </c>
      <c r="AC34" s="2">
        <v>44804</v>
      </c>
      <c r="AD34" s="3">
        <v>5.6000000000000001E-2</v>
      </c>
      <c r="AE34" s="43">
        <v>44792</v>
      </c>
      <c r="AF34" s="43">
        <v>44798</v>
      </c>
      <c r="AG34" s="43">
        <v>44799</v>
      </c>
      <c r="AH34" s="43">
        <v>44804</v>
      </c>
      <c r="AI34" s="3">
        <v>4.7E-2</v>
      </c>
      <c r="AJ34" s="43">
        <v>44792</v>
      </c>
      <c r="AK34" s="43">
        <v>44798</v>
      </c>
      <c r="AL34" s="43">
        <v>44799</v>
      </c>
      <c r="AM34" s="43">
        <v>44804</v>
      </c>
      <c r="AN34" s="3">
        <v>4.8000000000000001E-2</v>
      </c>
      <c r="AO34" s="43">
        <v>44792</v>
      </c>
      <c r="AP34" s="43">
        <v>44798</v>
      </c>
      <c r="AQ34" s="43">
        <v>44799</v>
      </c>
      <c r="AR34" s="43">
        <v>44804</v>
      </c>
      <c r="AS34" s="3">
        <v>7.3999999999999996E-2</v>
      </c>
      <c r="AX34" s="3"/>
    </row>
    <row r="35" spans="1:50">
      <c r="A35" s="11">
        <v>44761</v>
      </c>
      <c r="B35" s="11">
        <v>44767</v>
      </c>
      <c r="C35" s="11">
        <v>44768</v>
      </c>
      <c r="D35" s="11">
        <v>44771</v>
      </c>
      <c r="E35" s="3">
        <v>6.6000000000000003E-2</v>
      </c>
      <c r="F35" s="2">
        <v>42776</v>
      </c>
      <c r="G35" s="2">
        <v>42787</v>
      </c>
      <c r="H35" s="2">
        <v>42789</v>
      </c>
      <c r="I35" s="2">
        <v>42794</v>
      </c>
      <c r="J35" s="3">
        <v>0.15310000000000001</v>
      </c>
      <c r="O35" s="3"/>
      <c r="T35" s="3"/>
      <c r="Y35" s="3"/>
      <c r="Z35" s="2">
        <v>44761</v>
      </c>
      <c r="AA35" s="2">
        <v>44767</v>
      </c>
      <c r="AB35" s="2">
        <v>44768</v>
      </c>
      <c r="AC35" s="2">
        <v>44771</v>
      </c>
      <c r="AD35" s="3">
        <v>5.6000000000000001E-2</v>
      </c>
      <c r="AE35" s="43">
        <v>44761</v>
      </c>
      <c r="AF35" s="43">
        <v>44767</v>
      </c>
      <c r="AG35" s="43">
        <v>44768</v>
      </c>
      <c r="AH35" s="43">
        <v>44771</v>
      </c>
      <c r="AI35" s="3">
        <v>4.7E-2</v>
      </c>
      <c r="AJ35" s="43">
        <v>44761</v>
      </c>
      <c r="AK35" s="43">
        <v>44767</v>
      </c>
      <c r="AL35" s="43">
        <v>44768</v>
      </c>
      <c r="AM35" s="43">
        <v>44771</v>
      </c>
      <c r="AN35" s="3">
        <v>4.8000000000000001E-2</v>
      </c>
      <c r="AO35" s="43">
        <v>44761</v>
      </c>
      <c r="AP35" s="43">
        <v>44767</v>
      </c>
      <c r="AQ35" s="43">
        <v>44768</v>
      </c>
      <c r="AR35" s="43">
        <v>44771</v>
      </c>
      <c r="AS35" s="3">
        <v>7.2999999999999995E-2</v>
      </c>
      <c r="AX35" s="3"/>
    </row>
    <row r="36" spans="1:50">
      <c r="A36" s="11">
        <v>44729</v>
      </c>
      <c r="B36" s="11">
        <v>44736</v>
      </c>
      <c r="C36" s="11">
        <v>44739</v>
      </c>
      <c r="D36" s="11">
        <v>44742</v>
      </c>
      <c r="E36" s="3">
        <v>6.6000000000000003E-2</v>
      </c>
      <c r="F36" s="2">
        <v>42688</v>
      </c>
      <c r="G36" s="2">
        <v>42697</v>
      </c>
      <c r="H36" s="2">
        <v>42699</v>
      </c>
      <c r="I36" s="2">
        <v>42704</v>
      </c>
      <c r="J36" s="3">
        <v>0.15261</v>
      </c>
      <c r="O36" s="3"/>
      <c r="T36" s="3"/>
      <c r="Y36" s="3"/>
      <c r="Z36" s="2">
        <v>44729</v>
      </c>
      <c r="AA36" s="2">
        <v>44736</v>
      </c>
      <c r="AB36" s="2">
        <v>44739</v>
      </c>
      <c r="AC36" s="2">
        <v>44742</v>
      </c>
      <c r="AD36" s="3">
        <v>5.5E-2</v>
      </c>
      <c r="AE36" s="43">
        <v>44729</v>
      </c>
      <c r="AF36" s="43">
        <v>44736</v>
      </c>
      <c r="AG36" s="43">
        <v>44739</v>
      </c>
      <c r="AH36" s="43">
        <v>44742</v>
      </c>
      <c r="AI36" s="3">
        <v>4.5999999999999999E-2</v>
      </c>
      <c r="AJ36" s="43">
        <v>44729</v>
      </c>
      <c r="AK36" s="43">
        <v>44736</v>
      </c>
      <c r="AL36" s="43">
        <v>44739</v>
      </c>
      <c r="AM36" s="43">
        <v>44742</v>
      </c>
      <c r="AN36" s="3">
        <v>4.7E-2</v>
      </c>
      <c r="AO36" s="43">
        <v>44729</v>
      </c>
      <c r="AP36" s="43">
        <v>44736</v>
      </c>
      <c r="AQ36" s="43">
        <v>44739</v>
      </c>
      <c r="AR36" s="43">
        <v>44742</v>
      </c>
      <c r="AS36" s="3">
        <v>7.1999999999999995E-2</v>
      </c>
      <c r="AX36" s="3"/>
    </row>
    <row r="37" spans="1:50">
      <c r="A37" s="11">
        <v>44698</v>
      </c>
      <c r="B37" s="11">
        <v>44705</v>
      </c>
      <c r="C37" s="11">
        <v>44706</v>
      </c>
      <c r="D37" s="11">
        <v>44712</v>
      </c>
      <c r="E37" s="3">
        <v>6.8000000000000005E-2</v>
      </c>
      <c r="F37" s="2">
        <v>42597</v>
      </c>
      <c r="G37" s="2">
        <v>42606</v>
      </c>
      <c r="H37" s="2">
        <v>42608</v>
      </c>
      <c r="I37" s="2">
        <v>42613</v>
      </c>
      <c r="J37" s="3">
        <v>0.15128</v>
      </c>
      <c r="O37" s="3"/>
      <c r="T37" s="3"/>
      <c r="Y37" s="3"/>
      <c r="Z37" s="2">
        <v>44698</v>
      </c>
      <c r="AA37" s="2">
        <v>44705</v>
      </c>
      <c r="AB37" s="2">
        <v>44706</v>
      </c>
      <c r="AC37" s="2">
        <v>44712</v>
      </c>
      <c r="AD37" s="3">
        <v>5.7000000000000002E-2</v>
      </c>
      <c r="AE37" s="43">
        <v>44698</v>
      </c>
      <c r="AF37" s="43">
        <v>44705</v>
      </c>
      <c r="AG37" s="43">
        <v>44706</v>
      </c>
      <c r="AH37" s="43">
        <v>44712</v>
      </c>
      <c r="AI37" s="3">
        <v>4.5999999999999999E-2</v>
      </c>
      <c r="AJ37" s="43">
        <v>44698</v>
      </c>
      <c r="AK37" s="43">
        <v>44705</v>
      </c>
      <c r="AL37" s="43">
        <v>44706</v>
      </c>
      <c r="AM37" s="43">
        <v>44712</v>
      </c>
      <c r="AN37" s="3">
        <v>4.7E-2</v>
      </c>
      <c r="AO37" s="43">
        <v>44698</v>
      </c>
      <c r="AP37" s="43">
        <v>44705</v>
      </c>
      <c r="AQ37" s="43">
        <v>44706</v>
      </c>
      <c r="AR37" s="43">
        <v>44712</v>
      </c>
      <c r="AS37" s="3">
        <v>7.3999999999999996E-2</v>
      </c>
      <c r="AX37" s="3"/>
    </row>
    <row r="38" spans="1:50">
      <c r="A38" s="11">
        <v>44670</v>
      </c>
      <c r="B38" s="11">
        <v>44676</v>
      </c>
      <c r="C38" s="11">
        <v>44677</v>
      </c>
      <c r="D38" s="11">
        <v>44680</v>
      </c>
      <c r="E38" s="3">
        <v>6.6000000000000003E-2</v>
      </c>
      <c r="F38" s="2">
        <v>42529</v>
      </c>
      <c r="G38" s="2">
        <v>42536</v>
      </c>
      <c r="H38" s="2">
        <v>42538</v>
      </c>
      <c r="I38" s="2">
        <v>42551</v>
      </c>
      <c r="J38" s="3">
        <v>0.14954000000000001</v>
      </c>
      <c r="O38" s="3"/>
      <c r="T38" s="3"/>
      <c r="Y38" s="3"/>
      <c r="Z38" s="2">
        <v>44670</v>
      </c>
      <c r="AA38" s="2">
        <v>44676</v>
      </c>
      <c r="AB38" s="2">
        <v>44677</v>
      </c>
      <c r="AC38" s="2">
        <v>44680</v>
      </c>
      <c r="AD38" s="3">
        <v>5.5E-2</v>
      </c>
      <c r="AE38" s="43">
        <v>44670</v>
      </c>
      <c r="AF38" s="43">
        <v>44676</v>
      </c>
      <c r="AG38" s="43">
        <v>44677</v>
      </c>
      <c r="AH38" s="43">
        <v>44680</v>
      </c>
      <c r="AI38" s="3">
        <v>4.5999999999999999E-2</v>
      </c>
      <c r="AJ38" s="43">
        <v>44670</v>
      </c>
      <c r="AK38" s="43">
        <v>44676</v>
      </c>
      <c r="AL38" s="43">
        <v>44677</v>
      </c>
      <c r="AM38" s="43">
        <v>44680</v>
      </c>
      <c r="AN38" s="3">
        <v>4.5999999999999999E-2</v>
      </c>
      <c r="AO38" s="43">
        <v>44670</v>
      </c>
      <c r="AP38" s="43">
        <v>44676</v>
      </c>
      <c r="AQ38" s="43">
        <v>44677</v>
      </c>
      <c r="AR38" s="43">
        <v>44680</v>
      </c>
      <c r="AS38" s="3">
        <v>7.2999999999999995E-2</v>
      </c>
      <c r="AX38" s="3"/>
    </row>
    <row r="39" spans="1:50">
      <c r="A39" s="11">
        <v>44641</v>
      </c>
      <c r="B39" s="11">
        <v>44645</v>
      </c>
      <c r="C39" s="11">
        <v>44648</v>
      </c>
      <c r="D39" s="11">
        <v>44651</v>
      </c>
      <c r="E39" s="3">
        <v>6.6000000000000003E-2</v>
      </c>
      <c r="F39" s="2">
        <v>42438</v>
      </c>
      <c r="G39" s="2">
        <v>42445</v>
      </c>
      <c r="H39" s="2">
        <v>42447</v>
      </c>
      <c r="I39" s="2">
        <v>42460</v>
      </c>
      <c r="J39" s="3">
        <v>0.14671999999999999</v>
      </c>
      <c r="O39" s="3"/>
      <c r="T39" s="3"/>
      <c r="Y39" s="3"/>
      <c r="Z39" s="2">
        <v>44641</v>
      </c>
      <c r="AA39" s="2">
        <v>44645</v>
      </c>
      <c r="AB39" s="2">
        <v>44648</v>
      </c>
      <c r="AC39" s="2">
        <v>44651</v>
      </c>
      <c r="AD39" s="3">
        <v>5.5E-2</v>
      </c>
      <c r="AE39" s="43">
        <v>44641</v>
      </c>
      <c r="AF39" s="43">
        <v>44645</v>
      </c>
      <c r="AG39" s="43">
        <v>44648</v>
      </c>
      <c r="AH39" s="43">
        <v>44651</v>
      </c>
      <c r="AI39" s="3">
        <v>4.9000000000000002E-2</v>
      </c>
      <c r="AJ39" s="43">
        <v>44641</v>
      </c>
      <c r="AK39" s="43">
        <v>44645</v>
      </c>
      <c r="AL39" s="43">
        <v>44648</v>
      </c>
      <c r="AM39" s="43">
        <v>44651</v>
      </c>
      <c r="AN39" s="3">
        <v>4.5999999999999999E-2</v>
      </c>
      <c r="AO39" s="43">
        <v>44641</v>
      </c>
      <c r="AP39" s="43">
        <v>44645</v>
      </c>
      <c r="AQ39" s="43">
        <v>44648</v>
      </c>
      <c r="AR39" s="43">
        <v>44651</v>
      </c>
      <c r="AS39" s="3">
        <v>7.0999999999999994E-2</v>
      </c>
      <c r="AX39" s="3"/>
    </row>
    <row r="40" spans="1:50">
      <c r="A40" s="11">
        <v>44607</v>
      </c>
      <c r="B40" s="11">
        <v>44614</v>
      </c>
      <c r="C40" s="11">
        <v>44615</v>
      </c>
      <c r="D40" s="11">
        <v>44620</v>
      </c>
      <c r="E40" s="3">
        <v>6.5000000000000002E-2</v>
      </c>
      <c r="F40" s="2">
        <v>42356</v>
      </c>
      <c r="G40" s="2">
        <v>42367</v>
      </c>
      <c r="H40" s="2">
        <v>42369</v>
      </c>
      <c r="I40" s="2">
        <v>42375</v>
      </c>
      <c r="J40" s="3">
        <v>0.1507</v>
      </c>
      <c r="O40" s="3"/>
      <c r="T40" s="3"/>
      <c r="Y40" s="3"/>
      <c r="Z40" s="2">
        <v>44607</v>
      </c>
      <c r="AA40" s="2">
        <v>44614</v>
      </c>
      <c r="AB40" s="2">
        <v>44615</v>
      </c>
      <c r="AC40" s="2">
        <v>44620</v>
      </c>
      <c r="AD40" s="3">
        <v>5.5E-2</v>
      </c>
      <c r="AE40" s="43">
        <v>44607</v>
      </c>
      <c r="AF40" s="43">
        <v>44614</v>
      </c>
      <c r="AG40" s="43">
        <v>44615</v>
      </c>
      <c r="AH40" s="43">
        <v>44620</v>
      </c>
      <c r="AI40" s="3">
        <v>4.9000000000000002E-2</v>
      </c>
      <c r="AJ40" s="43">
        <v>44607</v>
      </c>
      <c r="AK40" s="43">
        <v>44614</v>
      </c>
      <c r="AL40" s="43">
        <v>44615</v>
      </c>
      <c r="AM40" s="43">
        <v>44620</v>
      </c>
      <c r="AN40" s="3">
        <v>4.4999999999999998E-2</v>
      </c>
      <c r="AO40" s="43">
        <v>44607</v>
      </c>
      <c r="AP40" s="43">
        <v>44614</v>
      </c>
      <c r="AQ40" s="43">
        <v>44615</v>
      </c>
      <c r="AR40" s="43">
        <v>44620</v>
      </c>
      <c r="AS40" s="3">
        <v>7.1999999999999995E-2</v>
      </c>
      <c r="AX40" s="3"/>
    </row>
    <row r="41" spans="1:50">
      <c r="A41" s="11">
        <v>44580</v>
      </c>
      <c r="B41" s="11">
        <v>44586</v>
      </c>
      <c r="C41" s="11">
        <v>44587</v>
      </c>
      <c r="D41" s="11">
        <v>44592</v>
      </c>
      <c r="E41" s="3">
        <v>6.5000000000000002E-2</v>
      </c>
      <c r="F41" s="2">
        <v>42256</v>
      </c>
      <c r="G41" s="2">
        <v>42263</v>
      </c>
      <c r="H41" s="2">
        <v>42265</v>
      </c>
      <c r="I41" s="2">
        <v>42277</v>
      </c>
      <c r="J41" s="3">
        <v>0.15615000000000001</v>
      </c>
      <c r="O41" s="3"/>
      <c r="T41" s="3"/>
      <c r="Y41" s="3"/>
      <c r="Z41" s="2">
        <v>44580</v>
      </c>
      <c r="AA41" s="2">
        <v>44586</v>
      </c>
      <c r="AB41" s="2">
        <v>44587</v>
      </c>
      <c r="AC41" s="2">
        <v>44592</v>
      </c>
      <c r="AD41" s="3">
        <v>5.5E-2</v>
      </c>
      <c r="AE41" s="43">
        <v>44580</v>
      </c>
      <c r="AF41" s="43">
        <v>44586</v>
      </c>
      <c r="AG41" s="43">
        <v>44587</v>
      </c>
      <c r="AH41" s="43">
        <v>44592</v>
      </c>
      <c r="AI41" s="3">
        <v>4.9000000000000002E-2</v>
      </c>
      <c r="AJ41" s="43">
        <v>44580</v>
      </c>
      <c r="AK41" s="43">
        <v>44586</v>
      </c>
      <c r="AL41" s="43">
        <v>44587</v>
      </c>
      <c r="AM41" s="43">
        <v>44592</v>
      </c>
      <c r="AN41" s="3">
        <v>4.5999999999999999E-2</v>
      </c>
      <c r="AO41" s="43">
        <v>44580</v>
      </c>
      <c r="AP41" s="43">
        <v>44586</v>
      </c>
      <c r="AQ41" s="43">
        <v>44587</v>
      </c>
      <c r="AR41" s="43">
        <v>44592</v>
      </c>
      <c r="AS41" s="3">
        <v>7.0000000000000007E-2</v>
      </c>
      <c r="AX41" s="3"/>
    </row>
    <row r="42" spans="1:50">
      <c r="A42" s="11">
        <v>44552</v>
      </c>
      <c r="B42" s="11">
        <v>44560</v>
      </c>
      <c r="C42" s="11">
        <v>44561</v>
      </c>
      <c r="D42" s="11">
        <v>44567</v>
      </c>
      <c r="E42" s="3">
        <v>6.6000000000000003E-2</v>
      </c>
      <c r="F42" s="2">
        <v>42165</v>
      </c>
      <c r="G42" s="2">
        <v>42172</v>
      </c>
      <c r="H42" s="2">
        <v>42174</v>
      </c>
      <c r="I42" s="2">
        <v>42185</v>
      </c>
      <c r="J42" s="3">
        <v>0.15645999999999999</v>
      </c>
      <c r="O42" s="3"/>
      <c r="T42" s="3"/>
      <c r="Y42" s="3"/>
      <c r="Z42" s="2">
        <v>44552</v>
      </c>
      <c r="AA42" s="2">
        <v>44560</v>
      </c>
      <c r="AB42" s="2">
        <v>44561</v>
      </c>
      <c r="AC42" s="2">
        <v>44567</v>
      </c>
      <c r="AD42" s="3">
        <v>5.5E-2</v>
      </c>
      <c r="AE42" s="43">
        <v>44552</v>
      </c>
      <c r="AF42" s="43">
        <v>44560</v>
      </c>
      <c r="AG42" s="43">
        <v>44561</v>
      </c>
      <c r="AH42" s="43">
        <v>44567</v>
      </c>
      <c r="AI42" s="3">
        <v>4.2000000000000003E-2</v>
      </c>
      <c r="AJ42" s="43">
        <v>44552</v>
      </c>
      <c r="AK42" s="43">
        <v>44560</v>
      </c>
      <c r="AL42" s="43">
        <v>44561</v>
      </c>
      <c r="AM42" s="43">
        <v>44567</v>
      </c>
      <c r="AN42" s="3">
        <v>4.5999999999999999E-2</v>
      </c>
      <c r="AO42" s="43">
        <v>44552</v>
      </c>
      <c r="AP42" s="43">
        <v>44560</v>
      </c>
      <c r="AQ42" s="43">
        <v>44561</v>
      </c>
      <c r="AR42" s="43">
        <v>44567</v>
      </c>
      <c r="AS42" s="3">
        <v>7.3999999999999996E-2</v>
      </c>
      <c r="AX42" s="3"/>
    </row>
    <row r="43" spans="1:50">
      <c r="A43" s="11">
        <v>44517</v>
      </c>
      <c r="B43" s="11">
        <v>44523</v>
      </c>
      <c r="C43" s="11">
        <v>44524</v>
      </c>
      <c r="D43" s="11">
        <v>44530</v>
      </c>
      <c r="E43" s="3">
        <v>6.6000000000000003E-2</v>
      </c>
      <c r="F43" s="2">
        <v>42074</v>
      </c>
      <c r="G43" s="2">
        <v>42081</v>
      </c>
      <c r="H43" s="2">
        <v>42083</v>
      </c>
      <c r="I43" s="2">
        <v>42094</v>
      </c>
      <c r="J43" s="3">
        <v>0.14998</v>
      </c>
      <c r="O43" s="3"/>
      <c r="T43" s="3"/>
      <c r="Y43" s="3"/>
      <c r="Z43" s="2">
        <v>44517</v>
      </c>
      <c r="AA43" s="2">
        <v>44523</v>
      </c>
      <c r="AB43" s="2">
        <v>44524</v>
      </c>
      <c r="AC43" s="2">
        <v>44530</v>
      </c>
      <c r="AD43" s="3">
        <v>5.5E-2</v>
      </c>
      <c r="AE43" s="43">
        <v>44517</v>
      </c>
      <c r="AF43" s="43">
        <v>44523</v>
      </c>
      <c r="AG43" s="43">
        <v>44524</v>
      </c>
      <c r="AH43" s="43">
        <v>44530</v>
      </c>
      <c r="AI43" s="3">
        <v>4.2000000000000003E-2</v>
      </c>
      <c r="AJ43" s="43">
        <v>44517</v>
      </c>
      <c r="AK43" s="43">
        <v>44523</v>
      </c>
      <c r="AL43" s="43">
        <v>44524</v>
      </c>
      <c r="AM43" s="43">
        <v>44530</v>
      </c>
      <c r="AN43" s="3">
        <v>4.5999999999999999E-2</v>
      </c>
      <c r="AO43" s="43">
        <v>44517</v>
      </c>
      <c r="AP43" s="43">
        <v>44523</v>
      </c>
      <c r="AQ43" s="43">
        <v>44524</v>
      </c>
      <c r="AR43" s="43">
        <v>44530</v>
      </c>
      <c r="AS43" s="3">
        <v>7.3999999999999996E-2</v>
      </c>
      <c r="AX43" s="3"/>
    </row>
    <row r="44" spans="1:50">
      <c r="A44" s="11">
        <v>44488</v>
      </c>
      <c r="B44" s="11">
        <v>44494</v>
      </c>
      <c r="C44" s="11">
        <v>44495</v>
      </c>
      <c r="D44" s="11">
        <v>44498</v>
      </c>
      <c r="E44" s="3">
        <v>6.6000000000000003E-2</v>
      </c>
      <c r="F44" s="2">
        <v>41991</v>
      </c>
      <c r="G44" s="2">
        <v>42002</v>
      </c>
      <c r="H44" s="2">
        <v>42004</v>
      </c>
      <c r="I44" s="2">
        <v>42010</v>
      </c>
      <c r="J44" s="3">
        <v>0.13954</v>
      </c>
      <c r="O44" s="3"/>
      <c r="T44" s="3"/>
      <c r="Y44" s="3"/>
      <c r="Z44" s="2">
        <v>44488</v>
      </c>
      <c r="AA44" s="2">
        <v>44494</v>
      </c>
      <c r="AB44" s="2">
        <v>44495</v>
      </c>
      <c r="AC44" s="2">
        <v>44498</v>
      </c>
      <c r="AD44" s="3">
        <v>5.5E-2</v>
      </c>
      <c r="AE44" s="43">
        <v>44488</v>
      </c>
      <c r="AF44" s="43">
        <v>44494</v>
      </c>
      <c r="AG44" s="43">
        <v>44495</v>
      </c>
      <c r="AH44" s="43">
        <v>44498</v>
      </c>
      <c r="AI44" s="3">
        <v>4.2000000000000003E-2</v>
      </c>
      <c r="AJ44" s="43">
        <v>44488</v>
      </c>
      <c r="AK44" s="43">
        <v>44494</v>
      </c>
      <c r="AL44" s="43">
        <v>44495</v>
      </c>
      <c r="AM44" s="43">
        <v>44498</v>
      </c>
      <c r="AN44" s="3">
        <v>4.5999999999999999E-2</v>
      </c>
      <c r="AO44" s="43">
        <v>44488</v>
      </c>
      <c r="AP44" s="43">
        <v>44494</v>
      </c>
      <c r="AQ44" s="43">
        <v>44495</v>
      </c>
      <c r="AR44" s="43">
        <v>44498</v>
      </c>
      <c r="AS44" s="3">
        <v>7.1999999999999995E-2</v>
      </c>
      <c r="AX44" s="3"/>
    </row>
    <row r="45" spans="1:50">
      <c r="A45" s="11">
        <v>44459</v>
      </c>
      <c r="B45" s="11">
        <v>44463</v>
      </c>
      <c r="C45" s="11">
        <v>44466</v>
      </c>
      <c r="D45" s="11">
        <v>44470</v>
      </c>
      <c r="E45" s="3">
        <v>6.6000000000000003E-2</v>
      </c>
      <c r="F45" s="2">
        <v>41892</v>
      </c>
      <c r="G45" s="2">
        <v>41899</v>
      </c>
      <c r="H45" s="2">
        <v>41901</v>
      </c>
      <c r="I45" s="2">
        <v>41912</v>
      </c>
      <c r="J45" s="3">
        <v>0.14960000000000001</v>
      </c>
      <c r="O45" s="3"/>
      <c r="T45" s="3"/>
      <c r="Y45" s="3"/>
      <c r="Z45" s="2">
        <v>44459</v>
      </c>
      <c r="AA45" s="2">
        <v>44463</v>
      </c>
      <c r="AB45" s="2">
        <v>44466</v>
      </c>
      <c r="AC45" s="2">
        <v>44470</v>
      </c>
      <c r="AD45" s="3">
        <v>5.5E-2</v>
      </c>
      <c r="AE45" s="43">
        <v>44459</v>
      </c>
      <c r="AF45" s="43">
        <v>44463</v>
      </c>
      <c r="AG45" s="43">
        <v>44466</v>
      </c>
      <c r="AH45" s="43">
        <v>44470</v>
      </c>
      <c r="AI45" s="3">
        <v>4.5999999999999999E-2</v>
      </c>
      <c r="AJ45" s="43">
        <v>44459</v>
      </c>
      <c r="AK45" s="43">
        <v>44463</v>
      </c>
      <c r="AL45" s="43">
        <v>44466</v>
      </c>
      <c r="AM45" s="43">
        <v>44470</v>
      </c>
      <c r="AN45" s="3">
        <v>4.5999999999999999E-2</v>
      </c>
      <c r="AO45" s="43">
        <v>44459</v>
      </c>
      <c r="AP45" s="43">
        <v>44463</v>
      </c>
      <c r="AQ45" s="43">
        <v>44466</v>
      </c>
      <c r="AR45" s="43">
        <v>44470</v>
      </c>
      <c r="AS45" s="3">
        <v>7.0999999999999994E-2</v>
      </c>
      <c r="AX45" s="3"/>
    </row>
    <row r="46" spans="1:50">
      <c r="A46" s="11">
        <v>44427</v>
      </c>
      <c r="B46" s="11">
        <v>44433</v>
      </c>
      <c r="C46" s="11">
        <v>44434</v>
      </c>
      <c r="D46" s="11">
        <v>44439</v>
      </c>
      <c r="E46" s="3">
        <v>6.6000000000000003E-2</v>
      </c>
      <c r="F46" s="2">
        <v>41801</v>
      </c>
      <c r="G46" s="2">
        <v>41808</v>
      </c>
      <c r="H46" s="2">
        <v>41810</v>
      </c>
      <c r="I46" s="2">
        <v>41820</v>
      </c>
      <c r="J46" s="3">
        <v>0.14341999999999999</v>
      </c>
      <c r="O46" s="3"/>
      <c r="T46" s="3"/>
      <c r="Y46" s="3"/>
      <c r="Z46" s="2">
        <v>44427</v>
      </c>
      <c r="AA46" s="2">
        <v>44433</v>
      </c>
      <c r="AB46" s="2">
        <v>44434</v>
      </c>
      <c r="AC46" s="2">
        <v>44439</v>
      </c>
      <c r="AD46" s="3">
        <v>5.6000000000000001E-2</v>
      </c>
      <c r="AE46" s="43">
        <v>44427</v>
      </c>
      <c r="AF46" s="43">
        <v>44433</v>
      </c>
      <c r="AG46" s="43">
        <v>44434</v>
      </c>
      <c r="AH46" s="43">
        <v>44439</v>
      </c>
      <c r="AI46" s="3">
        <v>4.5999999999999999E-2</v>
      </c>
      <c r="AJ46" s="43">
        <v>44427</v>
      </c>
      <c r="AK46" s="43">
        <v>44433</v>
      </c>
      <c r="AL46" s="43">
        <v>44434</v>
      </c>
      <c r="AM46" s="43">
        <v>44439</v>
      </c>
      <c r="AN46" s="3">
        <v>4.4999999999999998E-2</v>
      </c>
      <c r="AO46" s="43">
        <v>44427</v>
      </c>
      <c r="AP46" s="43">
        <v>44433</v>
      </c>
      <c r="AQ46" s="43">
        <v>44434</v>
      </c>
      <c r="AR46" s="43">
        <v>44439</v>
      </c>
      <c r="AS46" s="3">
        <v>7.0999999999999994E-2</v>
      </c>
      <c r="AX46" s="3"/>
    </row>
    <row r="47" spans="1:50">
      <c r="A47" s="11">
        <v>44397</v>
      </c>
      <c r="B47" s="11">
        <v>44403</v>
      </c>
      <c r="C47" s="11">
        <v>44404</v>
      </c>
      <c r="D47" s="11">
        <v>44407</v>
      </c>
      <c r="E47" s="3">
        <v>6.7000000000000004E-2</v>
      </c>
      <c r="F47" s="2">
        <v>41710</v>
      </c>
      <c r="G47" s="2">
        <v>41717</v>
      </c>
      <c r="H47" s="2">
        <v>41719</v>
      </c>
      <c r="I47" s="2">
        <v>41729</v>
      </c>
      <c r="J47" s="3">
        <v>0.13600999999999999</v>
      </c>
      <c r="O47" s="3"/>
      <c r="T47" s="3"/>
      <c r="Y47" s="3"/>
      <c r="Z47" s="2">
        <v>44397</v>
      </c>
      <c r="AA47" s="2">
        <v>44403</v>
      </c>
      <c r="AB47" s="2">
        <v>44404</v>
      </c>
      <c r="AC47" s="2">
        <v>44407</v>
      </c>
      <c r="AD47" s="3">
        <v>5.6000000000000001E-2</v>
      </c>
      <c r="AE47" s="43">
        <v>44397</v>
      </c>
      <c r="AF47" s="43">
        <v>44403</v>
      </c>
      <c r="AG47" s="43">
        <v>44404</v>
      </c>
      <c r="AH47" s="43">
        <v>44407</v>
      </c>
      <c r="AI47" s="3">
        <v>4.5999999999999999E-2</v>
      </c>
      <c r="AJ47" s="43">
        <v>44397</v>
      </c>
      <c r="AK47" s="43">
        <v>44403</v>
      </c>
      <c r="AL47" s="43">
        <v>44404</v>
      </c>
      <c r="AM47" s="43">
        <v>44407</v>
      </c>
      <c r="AN47" s="3">
        <v>4.5999999999999999E-2</v>
      </c>
      <c r="AO47" s="43">
        <v>44397</v>
      </c>
      <c r="AP47" s="43">
        <v>44403</v>
      </c>
      <c r="AQ47" s="43">
        <v>44404</v>
      </c>
      <c r="AR47" s="43">
        <v>44407</v>
      </c>
      <c r="AS47" s="3">
        <v>7.0999999999999994E-2</v>
      </c>
      <c r="AX47" s="3"/>
    </row>
    <row r="48" spans="1:50">
      <c r="A48" s="11">
        <v>44365</v>
      </c>
      <c r="B48" s="11">
        <v>44371</v>
      </c>
      <c r="C48" s="11">
        <v>44372</v>
      </c>
      <c r="D48" s="11">
        <v>44377</v>
      </c>
      <c r="E48" s="3">
        <v>6.8000000000000005E-2</v>
      </c>
      <c r="F48" s="2">
        <v>41626</v>
      </c>
      <c r="G48" s="2">
        <v>41635</v>
      </c>
      <c r="H48" s="2">
        <v>41639</v>
      </c>
      <c r="I48" s="2">
        <v>41645</v>
      </c>
      <c r="J48" s="3">
        <v>7.8689999999999996E-2</v>
      </c>
      <c r="O48" s="3"/>
      <c r="T48" s="3"/>
      <c r="Y48" s="3"/>
      <c r="Z48" s="2">
        <v>44365</v>
      </c>
      <c r="AA48" s="2">
        <v>44371</v>
      </c>
      <c r="AB48" s="2">
        <v>44372</v>
      </c>
      <c r="AC48" s="2">
        <v>44377</v>
      </c>
      <c r="AD48" s="3">
        <v>5.6000000000000001E-2</v>
      </c>
      <c r="AE48" s="43">
        <v>44365</v>
      </c>
      <c r="AF48" s="43">
        <v>44371</v>
      </c>
      <c r="AG48" s="43">
        <v>44372</v>
      </c>
      <c r="AH48" s="43">
        <v>44377</v>
      </c>
      <c r="AI48" s="3">
        <v>4.8000000000000001E-2</v>
      </c>
      <c r="AJ48" s="43">
        <v>44365</v>
      </c>
      <c r="AK48" s="43">
        <v>44371</v>
      </c>
      <c r="AL48" s="43">
        <v>44372</v>
      </c>
      <c r="AM48" s="43">
        <v>44377</v>
      </c>
      <c r="AN48" s="3">
        <v>4.7E-2</v>
      </c>
      <c r="AO48" s="43">
        <v>44365</v>
      </c>
      <c r="AP48" s="43">
        <v>44371</v>
      </c>
      <c r="AQ48" s="43">
        <v>44372</v>
      </c>
      <c r="AR48" s="43">
        <v>44377</v>
      </c>
      <c r="AS48" s="3">
        <v>7.3999999999999996E-2</v>
      </c>
      <c r="AX48" s="3"/>
    </row>
    <row r="49" spans="1:50">
      <c r="A49" s="11">
        <v>44333</v>
      </c>
      <c r="B49" s="11">
        <v>44337</v>
      </c>
      <c r="C49" s="11">
        <v>44341</v>
      </c>
      <c r="D49" s="11">
        <v>44344</v>
      </c>
      <c r="E49" s="3">
        <v>6.8000000000000005E-2</v>
      </c>
      <c r="F49" s="2">
        <v>41526</v>
      </c>
      <c r="G49" s="2">
        <v>41535</v>
      </c>
      <c r="H49" s="2">
        <v>41537</v>
      </c>
      <c r="I49" s="2">
        <v>41547</v>
      </c>
      <c r="J49" s="3">
        <v>0.14549999999999999</v>
      </c>
      <c r="O49" s="3"/>
      <c r="T49" s="3"/>
      <c r="Y49" s="3"/>
      <c r="Z49" s="2">
        <v>44333</v>
      </c>
      <c r="AA49" s="2">
        <v>44337</v>
      </c>
      <c r="AB49" s="2">
        <v>44341</v>
      </c>
      <c r="AC49" s="2">
        <v>44344</v>
      </c>
      <c r="AD49" s="3">
        <v>5.6000000000000001E-2</v>
      </c>
      <c r="AE49" s="43">
        <v>44333</v>
      </c>
      <c r="AF49" s="43">
        <v>44337</v>
      </c>
      <c r="AG49" s="43">
        <v>44341</v>
      </c>
      <c r="AH49" s="43">
        <v>44344</v>
      </c>
      <c r="AI49" s="3">
        <v>4.8000000000000001E-2</v>
      </c>
      <c r="AJ49" s="43">
        <v>44333</v>
      </c>
      <c r="AK49" s="43">
        <v>44337</v>
      </c>
      <c r="AL49" s="43">
        <v>44341</v>
      </c>
      <c r="AM49" s="43">
        <v>44344</v>
      </c>
      <c r="AN49" s="3">
        <v>4.7E-2</v>
      </c>
      <c r="AO49" s="43">
        <v>44333</v>
      </c>
      <c r="AP49" s="43">
        <v>44337</v>
      </c>
      <c r="AQ49" s="43">
        <v>44341</v>
      </c>
      <c r="AR49" s="43">
        <v>44344</v>
      </c>
      <c r="AS49" s="3">
        <v>7.3999999999999996E-2</v>
      </c>
      <c r="AX49" s="3"/>
    </row>
    <row r="50" spans="1:50">
      <c r="A50" s="11">
        <v>44306</v>
      </c>
      <c r="B50" s="11">
        <v>44312</v>
      </c>
      <c r="C50" s="11">
        <v>44313</v>
      </c>
      <c r="D50" s="11">
        <v>44316</v>
      </c>
      <c r="E50" s="3">
        <v>6.9000000000000006E-2</v>
      </c>
      <c r="F50" s="2">
        <v>41435</v>
      </c>
      <c r="G50" s="2">
        <v>41444</v>
      </c>
      <c r="H50" s="2">
        <v>41446</v>
      </c>
      <c r="I50" s="2">
        <v>41453</v>
      </c>
      <c r="J50" s="3">
        <v>0.13924</v>
      </c>
      <c r="O50" s="3"/>
      <c r="T50" s="3"/>
      <c r="Y50" s="3"/>
      <c r="Z50" s="2">
        <v>44306</v>
      </c>
      <c r="AA50" s="2">
        <v>44312</v>
      </c>
      <c r="AB50" s="2">
        <v>44313</v>
      </c>
      <c r="AC50" s="2">
        <v>44316</v>
      </c>
      <c r="AD50" s="3">
        <v>5.6000000000000001E-2</v>
      </c>
      <c r="AE50" s="43">
        <v>44306</v>
      </c>
      <c r="AF50" s="43">
        <v>44312</v>
      </c>
      <c r="AG50" s="43">
        <v>44313</v>
      </c>
      <c r="AH50" s="43">
        <v>44316</v>
      </c>
      <c r="AI50" s="3">
        <v>4.8000000000000001E-2</v>
      </c>
      <c r="AJ50" s="43">
        <v>44306</v>
      </c>
      <c r="AK50" s="43">
        <v>44312</v>
      </c>
      <c r="AL50" s="43">
        <v>44313</v>
      </c>
      <c r="AM50" s="43">
        <v>44316</v>
      </c>
      <c r="AN50" s="3">
        <v>4.7E-2</v>
      </c>
      <c r="AO50" s="43">
        <v>44306</v>
      </c>
      <c r="AP50" s="43">
        <v>44312</v>
      </c>
      <c r="AQ50" s="43">
        <v>44313</v>
      </c>
      <c r="AR50" s="43">
        <v>44316</v>
      </c>
      <c r="AS50" s="3">
        <v>7.2999999999999995E-2</v>
      </c>
      <c r="AX50" s="3"/>
    </row>
    <row r="51" spans="1:50">
      <c r="A51" s="11">
        <v>44274</v>
      </c>
      <c r="B51" s="11">
        <v>44280</v>
      </c>
      <c r="C51" s="11">
        <v>44281</v>
      </c>
      <c r="D51" s="11">
        <v>44286</v>
      </c>
      <c r="E51" s="3">
        <v>6.9000000000000006E-2</v>
      </c>
      <c r="F51" s="2">
        <v>41345</v>
      </c>
      <c r="G51" s="2">
        <v>41354</v>
      </c>
      <c r="H51" s="2">
        <v>41358</v>
      </c>
      <c r="I51" s="2">
        <v>41361</v>
      </c>
      <c r="J51" s="3">
        <v>0.16469</v>
      </c>
      <c r="O51" s="3"/>
      <c r="T51" s="3"/>
      <c r="Y51" s="3"/>
      <c r="Z51" s="2">
        <v>44274</v>
      </c>
      <c r="AA51" s="2">
        <v>44280</v>
      </c>
      <c r="AB51" s="2">
        <v>44281</v>
      </c>
      <c r="AC51" s="2">
        <v>44286</v>
      </c>
      <c r="AD51" s="3">
        <v>5.0999999999999997E-2</v>
      </c>
      <c r="AE51" s="43">
        <v>44274</v>
      </c>
      <c r="AF51" s="43">
        <v>44280</v>
      </c>
      <c r="AG51" s="43">
        <v>44281</v>
      </c>
      <c r="AH51" s="43">
        <v>44286</v>
      </c>
      <c r="AI51" s="3">
        <v>4.9000000000000002E-2</v>
      </c>
      <c r="AJ51" s="43">
        <v>44274</v>
      </c>
      <c r="AK51" s="43">
        <v>44280</v>
      </c>
      <c r="AL51" s="43">
        <v>44281</v>
      </c>
      <c r="AM51" s="43">
        <v>44286</v>
      </c>
      <c r="AN51" s="3">
        <v>4.8000000000000001E-2</v>
      </c>
      <c r="AO51" s="43">
        <v>44274</v>
      </c>
      <c r="AP51" s="43">
        <v>44280</v>
      </c>
      <c r="AQ51" s="43">
        <v>44281</v>
      </c>
      <c r="AR51" s="43">
        <v>44286</v>
      </c>
      <c r="AS51" s="3">
        <v>7.6999999999999999E-2</v>
      </c>
      <c r="AX51" s="3"/>
    </row>
    <row r="52" spans="1:50">
      <c r="A52" s="11">
        <v>44239</v>
      </c>
      <c r="B52" s="11">
        <v>44249</v>
      </c>
      <c r="C52" s="11">
        <v>44250</v>
      </c>
      <c r="D52" s="11">
        <v>44253</v>
      </c>
      <c r="E52" s="3">
        <v>6.9000000000000006E-2</v>
      </c>
      <c r="F52" s="2">
        <v>41260</v>
      </c>
      <c r="G52" s="2">
        <v>41267</v>
      </c>
      <c r="H52" s="2">
        <v>41271</v>
      </c>
      <c r="I52" s="2">
        <v>41277</v>
      </c>
      <c r="J52" s="3">
        <v>0.10001</v>
      </c>
      <c r="O52" s="3"/>
      <c r="T52" s="3"/>
      <c r="Y52" s="3"/>
      <c r="Z52" s="2">
        <v>44239</v>
      </c>
      <c r="AA52" s="2">
        <v>44249</v>
      </c>
      <c r="AB52" s="2">
        <v>44250</v>
      </c>
      <c r="AC52" s="2">
        <v>44253</v>
      </c>
      <c r="AD52" s="3">
        <v>5.0999999999999997E-2</v>
      </c>
      <c r="AE52" s="43">
        <v>44239</v>
      </c>
      <c r="AF52" s="43">
        <v>44249</v>
      </c>
      <c r="AG52" s="43">
        <v>44250</v>
      </c>
      <c r="AH52" s="43">
        <v>44253</v>
      </c>
      <c r="AI52" s="3">
        <v>4.9000000000000002E-2</v>
      </c>
      <c r="AJ52" s="43">
        <v>44239</v>
      </c>
      <c r="AK52" s="43">
        <v>44249</v>
      </c>
      <c r="AL52" s="43">
        <v>44250</v>
      </c>
      <c r="AM52" s="43">
        <v>44253</v>
      </c>
      <c r="AN52" s="3">
        <v>4.8000000000000001E-2</v>
      </c>
      <c r="AO52" s="43">
        <v>44239</v>
      </c>
      <c r="AP52" s="43">
        <v>44249</v>
      </c>
      <c r="AQ52" s="43">
        <v>44250</v>
      </c>
      <c r="AR52" s="43">
        <v>44253</v>
      </c>
      <c r="AS52" s="3">
        <v>7.4999999999999997E-2</v>
      </c>
      <c r="AX52" s="3"/>
    </row>
    <row r="53" spans="1:50">
      <c r="A53" s="11">
        <v>44211</v>
      </c>
      <c r="B53" s="11">
        <v>44221</v>
      </c>
      <c r="C53" s="11">
        <v>44222</v>
      </c>
      <c r="D53" s="11">
        <v>44225</v>
      </c>
      <c r="E53" s="3">
        <v>6.9000000000000006E-2</v>
      </c>
      <c r="F53" s="2">
        <v>41166</v>
      </c>
      <c r="G53" s="2">
        <v>41173</v>
      </c>
      <c r="H53" s="2">
        <v>41177</v>
      </c>
      <c r="I53" s="2">
        <v>41180</v>
      </c>
      <c r="J53" s="3">
        <v>0.12365</v>
      </c>
      <c r="O53" s="3"/>
      <c r="T53" s="3"/>
      <c r="Y53" s="3"/>
      <c r="Z53" s="2">
        <v>44211</v>
      </c>
      <c r="AA53" s="2">
        <v>44221</v>
      </c>
      <c r="AB53" s="2">
        <v>44222</v>
      </c>
      <c r="AC53" s="2">
        <v>44225</v>
      </c>
      <c r="AD53" s="3">
        <v>5.0999999999999997E-2</v>
      </c>
      <c r="AE53" s="43">
        <v>44211</v>
      </c>
      <c r="AF53" s="43">
        <v>44221</v>
      </c>
      <c r="AG53" s="43">
        <v>44222</v>
      </c>
      <c r="AH53" s="43">
        <v>44225</v>
      </c>
      <c r="AI53" s="3">
        <v>4.9000000000000002E-2</v>
      </c>
      <c r="AJ53" s="43">
        <v>44211</v>
      </c>
      <c r="AK53" s="43">
        <v>44221</v>
      </c>
      <c r="AL53" s="43">
        <v>44222</v>
      </c>
      <c r="AM53" s="43">
        <v>44225</v>
      </c>
      <c r="AN53" s="3">
        <v>4.8000000000000001E-2</v>
      </c>
      <c r="AO53" s="43">
        <v>44211</v>
      </c>
      <c r="AP53" s="43">
        <v>44221</v>
      </c>
      <c r="AQ53" s="43">
        <v>44222</v>
      </c>
      <c r="AR53" s="43">
        <v>44225</v>
      </c>
      <c r="AS53" s="3">
        <v>7.4999999999999997E-2</v>
      </c>
      <c r="AX53" s="3"/>
    </row>
    <row r="54" spans="1:50">
      <c r="A54" s="11">
        <v>44187</v>
      </c>
      <c r="B54" s="11">
        <v>44195</v>
      </c>
      <c r="C54" s="11">
        <v>44196</v>
      </c>
      <c r="D54" s="11">
        <v>44202</v>
      </c>
      <c r="E54" s="3">
        <v>7.0000000000000007E-2</v>
      </c>
      <c r="F54" s="2">
        <v>41075</v>
      </c>
      <c r="G54" s="2">
        <v>41082</v>
      </c>
      <c r="H54" s="2">
        <v>41086</v>
      </c>
      <c r="I54" s="2">
        <v>41089</v>
      </c>
      <c r="J54" s="3">
        <v>0.12639</v>
      </c>
      <c r="O54" s="3"/>
      <c r="T54" s="3"/>
      <c r="Y54" s="3"/>
      <c r="Z54" s="2">
        <v>44187</v>
      </c>
      <c r="AA54" s="2">
        <v>44195</v>
      </c>
      <c r="AB54" s="2">
        <v>44196</v>
      </c>
      <c r="AC54" s="2">
        <v>44202</v>
      </c>
      <c r="AD54" s="3">
        <v>5.4149999999999997E-2</v>
      </c>
      <c r="AE54" s="43">
        <v>44187</v>
      </c>
      <c r="AF54" s="43">
        <v>44195</v>
      </c>
      <c r="AG54" s="43">
        <v>44196</v>
      </c>
      <c r="AH54" s="43">
        <v>44202</v>
      </c>
      <c r="AI54" s="3">
        <v>5.0999999999999997E-2</v>
      </c>
      <c r="AJ54" s="43">
        <v>44187</v>
      </c>
      <c r="AK54" s="43">
        <v>44195</v>
      </c>
      <c r="AL54" s="43">
        <v>44196</v>
      </c>
      <c r="AM54" s="43">
        <v>44202</v>
      </c>
      <c r="AN54" s="3">
        <v>0.05</v>
      </c>
      <c r="AO54" s="43">
        <v>44187</v>
      </c>
      <c r="AP54" s="43">
        <v>44195</v>
      </c>
      <c r="AQ54" s="43">
        <v>44196</v>
      </c>
      <c r="AR54" s="43">
        <v>44202</v>
      </c>
      <c r="AS54" s="3">
        <v>7.6999999999999999E-2</v>
      </c>
      <c r="AX54" s="3"/>
    </row>
    <row r="55" spans="1:50">
      <c r="A55" s="11">
        <v>44153</v>
      </c>
      <c r="B55" s="11">
        <v>44159</v>
      </c>
      <c r="C55" s="11">
        <v>44160</v>
      </c>
      <c r="D55" s="11">
        <v>44165</v>
      </c>
      <c r="E55" s="3">
        <v>7.0000000000000007E-2</v>
      </c>
      <c r="F55" s="2">
        <v>40984</v>
      </c>
      <c r="G55" s="2">
        <v>40991</v>
      </c>
      <c r="H55" s="2">
        <v>40995</v>
      </c>
      <c r="I55" s="2">
        <v>40998</v>
      </c>
      <c r="J55" s="3">
        <v>0.13158</v>
      </c>
      <c r="O55" s="3"/>
      <c r="T55" s="3"/>
      <c r="Y55" s="3"/>
      <c r="Z55" s="2">
        <v>44153</v>
      </c>
      <c r="AA55" s="2">
        <v>44159</v>
      </c>
      <c r="AB55" s="2">
        <v>44160</v>
      </c>
      <c r="AC55" s="2">
        <v>44165</v>
      </c>
      <c r="AD55" s="3">
        <v>5.1999999999999998E-2</v>
      </c>
      <c r="AE55" s="43">
        <v>44153</v>
      </c>
      <c r="AF55" s="43">
        <v>44159</v>
      </c>
      <c r="AG55" s="43">
        <v>44160</v>
      </c>
      <c r="AH55" s="43">
        <v>44165</v>
      </c>
      <c r="AI55" s="3">
        <v>5.0999999999999997E-2</v>
      </c>
      <c r="AJ55" s="43">
        <v>44153</v>
      </c>
      <c r="AK55" s="43">
        <v>44159</v>
      </c>
      <c r="AL55" s="43">
        <v>44160</v>
      </c>
      <c r="AM55" s="43">
        <v>44165</v>
      </c>
      <c r="AN55" s="3">
        <v>0.05</v>
      </c>
      <c r="AO55" s="43">
        <v>44153</v>
      </c>
      <c r="AP55" s="43">
        <v>44159</v>
      </c>
      <c r="AQ55" s="43">
        <v>44160</v>
      </c>
      <c r="AR55" s="43">
        <v>44165</v>
      </c>
      <c r="AS55" s="3">
        <v>7.6999999999999999E-2</v>
      </c>
      <c r="AX55" s="3"/>
    </row>
    <row r="56" spans="1:50">
      <c r="A56" s="11">
        <v>44124</v>
      </c>
      <c r="B56" s="11">
        <v>44130</v>
      </c>
      <c r="C56" s="11">
        <v>44131</v>
      </c>
      <c r="D56" s="11">
        <v>44134</v>
      </c>
      <c r="E56" s="3">
        <v>7.0000000000000007E-2</v>
      </c>
      <c r="F56" s="2">
        <v>40893</v>
      </c>
      <c r="G56" s="2">
        <v>40900</v>
      </c>
      <c r="H56" s="2">
        <v>40906</v>
      </c>
      <c r="I56" s="2">
        <v>40912</v>
      </c>
      <c r="J56" s="3">
        <v>0.10020999999999999</v>
      </c>
      <c r="O56" s="3"/>
      <c r="T56" s="3"/>
      <c r="Y56" s="3"/>
      <c r="Z56" s="2">
        <v>44124</v>
      </c>
      <c r="AA56" s="2">
        <v>44130</v>
      </c>
      <c r="AB56" s="2">
        <v>44131</v>
      </c>
      <c r="AC56" s="2">
        <v>44134</v>
      </c>
      <c r="AD56" s="3">
        <v>5.1999999999999998E-2</v>
      </c>
      <c r="AE56" s="43">
        <v>44124</v>
      </c>
      <c r="AF56" s="43">
        <v>44130</v>
      </c>
      <c r="AG56" s="43">
        <v>44131</v>
      </c>
      <c r="AH56" s="43">
        <v>44134</v>
      </c>
      <c r="AI56" s="3">
        <v>5.0999999999999997E-2</v>
      </c>
      <c r="AJ56" s="43">
        <v>44124</v>
      </c>
      <c r="AK56" s="43">
        <v>44130</v>
      </c>
      <c r="AL56" s="43">
        <v>44131</v>
      </c>
      <c r="AM56" s="43">
        <v>44134</v>
      </c>
      <c r="AN56" s="3">
        <v>0.05</v>
      </c>
      <c r="AO56" s="43">
        <v>44124</v>
      </c>
      <c r="AP56" s="43">
        <v>44130</v>
      </c>
      <c r="AQ56" s="43">
        <v>44131</v>
      </c>
      <c r="AR56" s="43">
        <v>44134</v>
      </c>
      <c r="AS56" s="3">
        <v>7.6999999999999999E-2</v>
      </c>
      <c r="AX56" s="3"/>
    </row>
    <row r="57" spans="1:50">
      <c r="A57" s="11">
        <v>44092</v>
      </c>
      <c r="B57" s="11">
        <v>44098</v>
      </c>
      <c r="C57" s="11">
        <v>44099</v>
      </c>
      <c r="D57" s="11">
        <v>44104</v>
      </c>
      <c r="E57" s="3">
        <v>7.0999999999999994E-2</v>
      </c>
      <c r="F57" s="2">
        <v>40802</v>
      </c>
      <c r="G57" s="2">
        <v>40809</v>
      </c>
      <c r="H57" s="2">
        <v>40813</v>
      </c>
      <c r="I57" s="2">
        <v>40816</v>
      </c>
      <c r="J57" s="3">
        <v>0.10356</v>
      </c>
      <c r="O57" s="3"/>
      <c r="T57" s="3"/>
      <c r="Y57" s="3"/>
      <c r="Z57" s="2">
        <v>44092</v>
      </c>
      <c r="AA57" s="2">
        <v>44098</v>
      </c>
      <c r="AB57" s="2">
        <v>44099</v>
      </c>
      <c r="AC57" s="2">
        <v>44104</v>
      </c>
      <c r="AD57" s="3">
        <v>5.1999999999999998E-2</v>
      </c>
      <c r="AE57" s="43">
        <v>44092</v>
      </c>
      <c r="AF57" s="43">
        <v>44098</v>
      </c>
      <c r="AG57" s="43">
        <v>44099</v>
      </c>
      <c r="AH57" s="43">
        <v>44104</v>
      </c>
      <c r="AI57" s="3">
        <v>5.3999999999999999E-2</v>
      </c>
      <c r="AJ57" s="43">
        <v>44092</v>
      </c>
      <c r="AK57" s="43">
        <v>44098</v>
      </c>
      <c r="AL57" s="43">
        <v>44099</v>
      </c>
      <c r="AM57" s="43">
        <v>44104</v>
      </c>
      <c r="AN57" s="3">
        <v>5.1999999999999998E-2</v>
      </c>
      <c r="AO57" s="43">
        <v>44092</v>
      </c>
      <c r="AP57" s="43">
        <v>44098</v>
      </c>
      <c r="AQ57" s="43">
        <v>44099</v>
      </c>
      <c r="AR57" s="43">
        <v>44104</v>
      </c>
      <c r="AS57" s="3">
        <v>0.08</v>
      </c>
      <c r="AX57" s="3"/>
    </row>
    <row r="58" spans="1:50">
      <c r="A58" s="11">
        <v>44062</v>
      </c>
      <c r="B58" s="11">
        <v>44068</v>
      </c>
      <c r="C58" s="11">
        <v>44069</v>
      </c>
      <c r="D58" s="11">
        <v>44074</v>
      </c>
      <c r="E58" s="3">
        <v>7.0999999999999994E-2</v>
      </c>
      <c r="F58" s="2">
        <v>40711</v>
      </c>
      <c r="G58" s="2">
        <v>40718</v>
      </c>
      <c r="H58" s="2">
        <v>40722</v>
      </c>
      <c r="I58" s="2">
        <v>40724</v>
      </c>
      <c r="J58" s="3">
        <v>0.11965000000000001</v>
      </c>
      <c r="O58" s="3"/>
      <c r="T58" s="3"/>
      <c r="Y58" s="3"/>
      <c r="Z58" s="2">
        <v>44062</v>
      </c>
      <c r="AA58" s="2">
        <v>44068</v>
      </c>
      <c r="AB58" s="2">
        <v>44069</v>
      </c>
      <c r="AC58" s="2">
        <v>44074</v>
      </c>
      <c r="AD58" s="3">
        <v>5.1999999999999998E-2</v>
      </c>
      <c r="AE58" s="43">
        <v>44062</v>
      </c>
      <c r="AF58" s="43">
        <v>44068</v>
      </c>
      <c r="AG58" s="43">
        <v>44069</v>
      </c>
      <c r="AH58" s="43">
        <v>44074</v>
      </c>
      <c r="AI58" s="3">
        <v>5.3999999999999999E-2</v>
      </c>
      <c r="AJ58" s="43">
        <v>44062</v>
      </c>
      <c r="AK58" s="43">
        <v>44068</v>
      </c>
      <c r="AL58" s="43">
        <v>44069</v>
      </c>
      <c r="AM58" s="43">
        <v>44074</v>
      </c>
      <c r="AN58" s="3">
        <v>5.1999999999999998E-2</v>
      </c>
      <c r="AO58" s="43">
        <v>44062</v>
      </c>
      <c r="AP58" s="43">
        <v>44068</v>
      </c>
      <c r="AQ58" s="43">
        <v>44069</v>
      </c>
      <c r="AR58" s="43">
        <v>44074</v>
      </c>
      <c r="AS58" s="3">
        <v>8.1000000000000003E-2</v>
      </c>
      <c r="AX58" s="3"/>
    </row>
    <row r="59" spans="1:50">
      <c r="A59" s="11">
        <v>44033</v>
      </c>
      <c r="B59" s="11">
        <v>44039</v>
      </c>
      <c r="C59" s="11">
        <v>44040</v>
      </c>
      <c r="D59" s="11">
        <v>44043</v>
      </c>
      <c r="E59" s="3">
        <v>7.0999999999999994E-2</v>
      </c>
      <c r="F59" s="2">
        <v>40620</v>
      </c>
      <c r="G59" s="2">
        <v>40627</v>
      </c>
      <c r="H59" s="2">
        <v>40631</v>
      </c>
      <c r="I59" s="2">
        <v>40633</v>
      </c>
      <c r="J59" s="3">
        <v>0.11889</v>
      </c>
      <c r="O59" s="3"/>
      <c r="T59" s="3"/>
      <c r="Y59" s="3"/>
      <c r="Z59" s="2">
        <v>44033</v>
      </c>
      <c r="AA59" s="2">
        <v>44039</v>
      </c>
      <c r="AB59" s="2">
        <v>44040</v>
      </c>
      <c r="AC59" s="2">
        <v>44043</v>
      </c>
      <c r="AD59" s="3">
        <v>5.1999999999999998E-2</v>
      </c>
      <c r="AE59" s="43">
        <v>44033</v>
      </c>
      <c r="AF59" s="43">
        <v>44039</v>
      </c>
      <c r="AG59" s="43">
        <v>44040</v>
      </c>
      <c r="AH59" s="43">
        <v>44043</v>
      </c>
      <c r="AI59" s="3">
        <v>5.3999999999999999E-2</v>
      </c>
      <c r="AJ59" s="43">
        <v>44033</v>
      </c>
      <c r="AK59" s="43">
        <v>44039</v>
      </c>
      <c r="AL59" s="43">
        <v>44040</v>
      </c>
      <c r="AM59" s="43">
        <v>44043</v>
      </c>
      <c r="AN59" s="3">
        <v>5.1999999999999998E-2</v>
      </c>
      <c r="AO59" s="43">
        <v>44033</v>
      </c>
      <c r="AP59" s="43">
        <v>44039</v>
      </c>
      <c r="AQ59" s="43">
        <v>44040</v>
      </c>
      <c r="AR59" s="43">
        <v>44043</v>
      </c>
      <c r="AS59" s="3">
        <v>8.3000000000000004E-2</v>
      </c>
      <c r="AX59" s="3"/>
    </row>
    <row r="60" spans="1:50">
      <c r="A60" s="11">
        <v>44000</v>
      </c>
      <c r="B60" s="11">
        <v>44006</v>
      </c>
      <c r="C60" s="11">
        <v>44007</v>
      </c>
      <c r="D60" s="11">
        <v>44012</v>
      </c>
      <c r="E60" s="3">
        <v>7.1999999999999995E-2</v>
      </c>
      <c r="F60" s="2">
        <v>40529</v>
      </c>
      <c r="G60" s="2">
        <v>40536</v>
      </c>
      <c r="H60" s="2">
        <v>40542</v>
      </c>
      <c r="I60" s="2">
        <v>40543</v>
      </c>
      <c r="J60" s="3">
        <v>0.1038</v>
      </c>
      <c r="O60" s="3"/>
      <c r="T60" s="3"/>
      <c r="Y60" s="3"/>
      <c r="Z60" s="2">
        <v>44000</v>
      </c>
      <c r="AA60" s="2">
        <v>44006</v>
      </c>
      <c r="AB60" s="2">
        <v>44007</v>
      </c>
      <c r="AC60" s="2">
        <v>44012</v>
      </c>
      <c r="AD60" s="3">
        <v>5.1999999999999998E-2</v>
      </c>
      <c r="AE60" s="43">
        <v>44000</v>
      </c>
      <c r="AF60" s="43">
        <v>44006</v>
      </c>
      <c r="AG60" s="43">
        <v>44007</v>
      </c>
      <c r="AH60" s="43">
        <v>44012</v>
      </c>
      <c r="AI60" s="3">
        <v>0.06</v>
      </c>
      <c r="AJ60" s="43">
        <v>44000</v>
      </c>
      <c r="AK60" s="43">
        <v>44006</v>
      </c>
      <c r="AL60" s="43">
        <v>44007</v>
      </c>
      <c r="AM60" s="43">
        <v>44012</v>
      </c>
      <c r="AN60" s="3">
        <v>5.2999999999999999E-2</v>
      </c>
      <c r="AO60" s="43">
        <v>44000</v>
      </c>
      <c r="AP60" s="43">
        <v>44006</v>
      </c>
      <c r="AQ60" s="43">
        <v>44007</v>
      </c>
      <c r="AR60" s="43">
        <v>44012</v>
      </c>
      <c r="AS60" s="3">
        <v>8.5999999999999993E-2</v>
      </c>
      <c r="AX60" s="3"/>
    </row>
    <row r="61" spans="1:50">
      <c r="A61" s="11">
        <v>43966</v>
      </c>
      <c r="B61" s="11">
        <v>43973</v>
      </c>
      <c r="C61" s="11">
        <v>43976</v>
      </c>
      <c r="D61" s="11">
        <v>43980</v>
      </c>
      <c r="E61" s="3">
        <v>7.1999999999999995E-2</v>
      </c>
      <c r="F61" s="2">
        <v>40441</v>
      </c>
      <c r="G61" s="2">
        <v>40448</v>
      </c>
      <c r="H61" s="2">
        <v>40450</v>
      </c>
      <c r="I61" s="2">
        <v>40451</v>
      </c>
      <c r="J61" s="3">
        <v>0.11106000000000001</v>
      </c>
      <c r="O61" s="3"/>
      <c r="T61" s="3"/>
      <c r="Y61" s="3"/>
      <c r="Z61" s="2">
        <v>43966</v>
      </c>
      <c r="AA61" s="2">
        <v>43973</v>
      </c>
      <c r="AB61" s="2">
        <v>43976</v>
      </c>
      <c r="AC61" s="2">
        <v>43980</v>
      </c>
      <c r="AD61" s="3">
        <v>5.1999999999999998E-2</v>
      </c>
      <c r="AE61" s="43">
        <v>43966</v>
      </c>
      <c r="AF61" s="43">
        <v>43973</v>
      </c>
      <c r="AG61" s="43">
        <v>43976</v>
      </c>
      <c r="AH61" s="43">
        <v>43980</v>
      </c>
      <c r="AI61" s="3">
        <v>0.06</v>
      </c>
      <c r="AJ61" s="43">
        <v>43966</v>
      </c>
      <c r="AK61" s="43">
        <v>43973</v>
      </c>
      <c r="AL61" s="43">
        <v>43976</v>
      </c>
      <c r="AM61" s="43">
        <v>43980</v>
      </c>
      <c r="AN61" s="3">
        <v>5.2999999999999999E-2</v>
      </c>
      <c r="AO61" s="43">
        <v>43966</v>
      </c>
      <c r="AP61" s="43">
        <v>43973</v>
      </c>
      <c r="AQ61" s="43">
        <v>43976</v>
      </c>
      <c r="AR61" s="43">
        <v>43980</v>
      </c>
      <c r="AS61" s="3">
        <v>8.3000000000000004E-2</v>
      </c>
      <c r="AX61" s="3"/>
    </row>
    <row r="62" spans="1:50">
      <c r="A62" s="11">
        <v>43941</v>
      </c>
      <c r="B62" s="11">
        <v>43945</v>
      </c>
      <c r="C62" s="11">
        <v>43948</v>
      </c>
      <c r="D62" s="11">
        <v>43951</v>
      </c>
      <c r="E62" s="3">
        <v>7.1999999999999995E-2</v>
      </c>
      <c r="F62" s="2">
        <v>40347</v>
      </c>
      <c r="G62" s="2">
        <v>40354</v>
      </c>
      <c r="H62" s="2">
        <v>40358</v>
      </c>
      <c r="I62" s="2">
        <v>40359</v>
      </c>
      <c r="J62" s="3">
        <v>0.10904999999999999</v>
      </c>
      <c r="O62" s="3"/>
      <c r="T62" s="3"/>
      <c r="Y62" s="3"/>
      <c r="Z62" s="2">
        <v>43941</v>
      </c>
      <c r="AA62" s="2">
        <v>43945</v>
      </c>
      <c r="AB62" s="2">
        <v>43948</v>
      </c>
      <c r="AC62" s="2">
        <v>43951</v>
      </c>
      <c r="AD62" s="3">
        <v>5.1999999999999998E-2</v>
      </c>
      <c r="AE62" s="43">
        <v>43941</v>
      </c>
      <c r="AF62" s="43">
        <v>43945</v>
      </c>
      <c r="AG62" s="43">
        <v>43948</v>
      </c>
      <c r="AH62" s="43">
        <v>43951</v>
      </c>
      <c r="AI62" s="3">
        <v>0.06</v>
      </c>
      <c r="AJ62" s="43">
        <v>43941</v>
      </c>
      <c r="AK62" s="43">
        <v>43945</v>
      </c>
      <c r="AL62" s="43">
        <v>43948</v>
      </c>
      <c r="AM62" s="43">
        <v>43951</v>
      </c>
      <c r="AN62" s="3">
        <v>5.2999999999999999E-2</v>
      </c>
      <c r="AO62" s="43">
        <v>43941</v>
      </c>
      <c r="AP62" s="43">
        <v>43945</v>
      </c>
      <c r="AQ62" s="43">
        <v>43948</v>
      </c>
      <c r="AR62" s="43">
        <v>43951</v>
      </c>
      <c r="AS62" s="3">
        <v>8.1000000000000003E-2</v>
      </c>
      <c r="AX62" s="3"/>
    </row>
    <row r="63" spans="1:50">
      <c r="A63" s="11">
        <v>43909</v>
      </c>
      <c r="B63" s="11">
        <v>43915</v>
      </c>
      <c r="C63" s="11">
        <v>43916</v>
      </c>
      <c r="D63" s="11">
        <v>43921</v>
      </c>
      <c r="E63" s="3">
        <v>7.1999999999999995E-2</v>
      </c>
      <c r="F63" s="2">
        <v>40256</v>
      </c>
      <c r="G63" s="2">
        <v>40263</v>
      </c>
      <c r="H63" s="2">
        <v>40267</v>
      </c>
      <c r="I63" s="2">
        <v>40268</v>
      </c>
      <c r="J63" s="3">
        <v>0.12171</v>
      </c>
      <c r="O63" s="3"/>
      <c r="T63" s="3"/>
      <c r="Y63" s="3"/>
      <c r="Z63" s="2">
        <v>43909</v>
      </c>
      <c r="AA63" s="2">
        <v>43915</v>
      </c>
      <c r="AB63" s="2">
        <v>43916</v>
      </c>
      <c r="AC63" s="2">
        <v>43921</v>
      </c>
      <c r="AD63" s="3">
        <v>5.1999999999999998E-2</v>
      </c>
      <c r="AE63" s="43">
        <v>43909</v>
      </c>
      <c r="AF63" s="43">
        <v>43915</v>
      </c>
      <c r="AG63" s="43">
        <v>43916</v>
      </c>
      <c r="AH63" s="43">
        <v>43921</v>
      </c>
      <c r="AI63" s="3">
        <v>6.3E-2</v>
      </c>
      <c r="AJ63" s="43">
        <v>43909</v>
      </c>
      <c r="AK63" s="43">
        <v>43915</v>
      </c>
      <c r="AL63" s="43">
        <v>43916</v>
      </c>
      <c r="AM63" s="43">
        <v>43921</v>
      </c>
      <c r="AN63" s="3">
        <v>5.2999999999999999E-2</v>
      </c>
      <c r="AO63" s="43">
        <v>43909</v>
      </c>
      <c r="AP63" s="43">
        <v>43915</v>
      </c>
      <c r="AQ63" s="43">
        <v>43916</v>
      </c>
      <c r="AR63" s="43">
        <v>43921</v>
      </c>
      <c r="AS63" s="3">
        <v>8.4000000000000005E-2</v>
      </c>
      <c r="AX63" s="3"/>
    </row>
    <row r="64" spans="1:50">
      <c r="A64" s="11">
        <v>43875</v>
      </c>
      <c r="B64" s="11">
        <v>43885</v>
      </c>
      <c r="C64" s="11">
        <v>43886</v>
      </c>
      <c r="D64" s="11">
        <v>43889</v>
      </c>
      <c r="E64" s="3">
        <v>7.1999999999999995E-2</v>
      </c>
      <c r="F64" s="2">
        <v>40164</v>
      </c>
      <c r="G64" s="2">
        <v>40171</v>
      </c>
      <c r="H64" s="2">
        <v>40177</v>
      </c>
      <c r="I64" s="2">
        <v>40178</v>
      </c>
      <c r="J64" s="3">
        <v>0.10585</v>
      </c>
      <c r="O64" s="3"/>
      <c r="T64" s="3"/>
      <c r="Y64" s="3"/>
      <c r="Z64" s="2">
        <v>43875</v>
      </c>
      <c r="AA64" s="2">
        <v>43885</v>
      </c>
      <c r="AB64" s="2">
        <v>43886</v>
      </c>
      <c r="AC64" s="2">
        <v>43889</v>
      </c>
      <c r="AD64" s="3">
        <v>5.1999999999999998E-2</v>
      </c>
      <c r="AE64" s="43">
        <v>43875</v>
      </c>
      <c r="AF64" s="43">
        <v>43885</v>
      </c>
      <c r="AG64" s="43">
        <v>43886</v>
      </c>
      <c r="AH64" s="43">
        <v>43889</v>
      </c>
      <c r="AI64" s="3">
        <v>6.3E-2</v>
      </c>
      <c r="AJ64" s="43">
        <v>43875</v>
      </c>
      <c r="AK64" s="43">
        <v>43885</v>
      </c>
      <c r="AL64" s="43">
        <v>43886</v>
      </c>
      <c r="AM64" s="43">
        <v>43889</v>
      </c>
      <c r="AN64" s="3">
        <v>5.2999999999999999E-2</v>
      </c>
      <c r="AO64" s="43">
        <v>43875</v>
      </c>
      <c r="AP64" s="43">
        <v>43885</v>
      </c>
      <c r="AQ64" s="43">
        <v>43886</v>
      </c>
      <c r="AR64" s="43">
        <v>43889</v>
      </c>
      <c r="AS64" s="3">
        <v>8.5000000000000006E-2</v>
      </c>
      <c r="AX64" s="3"/>
    </row>
    <row r="65" spans="1:50">
      <c r="A65" s="11">
        <v>43847</v>
      </c>
      <c r="B65" s="11">
        <v>43857</v>
      </c>
      <c r="C65" s="11">
        <v>43858</v>
      </c>
      <c r="D65" s="11">
        <v>43861</v>
      </c>
      <c r="E65" s="3">
        <v>7.1999999999999995E-2</v>
      </c>
      <c r="F65" s="2">
        <v>40074</v>
      </c>
      <c r="G65" s="2">
        <v>40081</v>
      </c>
      <c r="H65" s="2">
        <v>40085</v>
      </c>
      <c r="I65" s="2">
        <v>40086</v>
      </c>
      <c r="J65" s="3">
        <v>0.10237</v>
      </c>
      <c r="O65" s="3"/>
      <c r="T65" s="3"/>
      <c r="Y65" s="3"/>
      <c r="Z65" s="2">
        <v>43847</v>
      </c>
      <c r="AA65" s="2">
        <v>43857</v>
      </c>
      <c r="AB65" s="2">
        <v>43858</v>
      </c>
      <c r="AC65" s="2">
        <v>43861</v>
      </c>
      <c r="AD65" s="3">
        <v>5.1999999999999998E-2</v>
      </c>
      <c r="AE65" s="43">
        <v>43847</v>
      </c>
      <c r="AF65" s="43">
        <v>43857</v>
      </c>
      <c r="AG65" s="43">
        <v>43858</v>
      </c>
      <c r="AH65" s="43">
        <v>43861</v>
      </c>
      <c r="AI65" s="3">
        <v>6.3E-2</v>
      </c>
      <c r="AJ65" s="43">
        <v>43847</v>
      </c>
      <c r="AK65" s="43">
        <v>43857</v>
      </c>
      <c r="AL65" s="43">
        <v>43858</v>
      </c>
      <c r="AM65" s="43">
        <v>43861</v>
      </c>
      <c r="AN65" s="3">
        <v>5.2999999999999999E-2</v>
      </c>
      <c r="AO65" s="43">
        <v>43847</v>
      </c>
      <c r="AP65" s="43">
        <v>43857</v>
      </c>
      <c r="AQ65" s="43">
        <v>43858</v>
      </c>
      <c r="AR65" s="43">
        <v>43861</v>
      </c>
      <c r="AS65" s="3">
        <v>8.5000000000000006E-2</v>
      </c>
      <c r="AX65" s="3"/>
    </row>
    <row r="66" spans="1:50">
      <c r="A66" s="11">
        <v>43819</v>
      </c>
      <c r="B66" s="11">
        <v>43829</v>
      </c>
      <c r="C66" s="11">
        <v>43830</v>
      </c>
      <c r="D66" s="11">
        <v>43836</v>
      </c>
      <c r="E66" s="3">
        <v>7.3999999999999996E-2</v>
      </c>
      <c r="F66" s="2">
        <v>39982</v>
      </c>
      <c r="G66" s="2">
        <v>39989</v>
      </c>
      <c r="H66" s="2">
        <v>39993</v>
      </c>
      <c r="I66" s="2">
        <v>39994</v>
      </c>
      <c r="J66" s="3">
        <v>0.11552999999999999</v>
      </c>
      <c r="O66" s="3"/>
      <c r="T66" s="3"/>
      <c r="Y66" s="3"/>
      <c r="Z66" s="2">
        <v>43819</v>
      </c>
      <c r="AA66" s="2">
        <v>43829</v>
      </c>
      <c r="AB66" s="2">
        <v>43830</v>
      </c>
      <c r="AC66" s="2">
        <v>43836</v>
      </c>
      <c r="AD66" s="3">
        <v>5.2999999999999999E-2</v>
      </c>
      <c r="AE66" s="43">
        <v>43819</v>
      </c>
      <c r="AF66" s="43">
        <v>43829</v>
      </c>
      <c r="AG66" s="43">
        <v>43830</v>
      </c>
      <c r="AH66" s="43">
        <v>43836</v>
      </c>
      <c r="AI66" s="3">
        <v>0.06</v>
      </c>
      <c r="AJ66" s="43">
        <v>43819</v>
      </c>
      <c r="AK66" s="43">
        <v>43829</v>
      </c>
      <c r="AL66" s="43">
        <v>43830</v>
      </c>
      <c r="AM66" s="43">
        <v>43836</v>
      </c>
      <c r="AN66" s="3">
        <v>5.5E-2</v>
      </c>
      <c r="AO66" s="43">
        <v>43819</v>
      </c>
      <c r="AP66" s="43">
        <v>43829</v>
      </c>
      <c r="AQ66" s="43">
        <v>43830</v>
      </c>
      <c r="AR66" s="43">
        <v>43836</v>
      </c>
      <c r="AS66" s="3">
        <v>8.5999999999999993E-2</v>
      </c>
      <c r="AX66" s="3"/>
    </row>
    <row r="67" spans="1:50">
      <c r="A67" s="11">
        <v>43789</v>
      </c>
      <c r="B67" s="11">
        <v>43795</v>
      </c>
      <c r="C67" s="11">
        <v>43796</v>
      </c>
      <c r="D67" s="11">
        <v>43798</v>
      </c>
      <c r="E67" s="3">
        <v>7.3999999999999996E-2</v>
      </c>
      <c r="F67" s="2">
        <v>39891</v>
      </c>
      <c r="G67" s="2">
        <v>39898</v>
      </c>
      <c r="H67" s="2">
        <v>39902</v>
      </c>
      <c r="I67" s="2">
        <v>39903</v>
      </c>
      <c r="J67" s="3">
        <v>0.10315000000000001</v>
      </c>
      <c r="O67" s="3"/>
      <c r="T67" s="3"/>
      <c r="Y67" s="3"/>
      <c r="Z67" s="2">
        <v>43789</v>
      </c>
      <c r="AA67" s="2">
        <v>43795</v>
      </c>
      <c r="AB67" s="2">
        <v>43796</v>
      </c>
      <c r="AC67" s="2">
        <v>43798</v>
      </c>
      <c r="AD67" s="3">
        <v>5.2999999999999999E-2</v>
      </c>
      <c r="AE67" s="43">
        <v>43789</v>
      </c>
      <c r="AF67" s="43">
        <v>43795</v>
      </c>
      <c r="AG67" s="43">
        <v>43796</v>
      </c>
      <c r="AH67" s="43">
        <v>43798</v>
      </c>
      <c r="AI67" s="3">
        <v>0.06</v>
      </c>
      <c r="AJ67" s="43">
        <v>43789</v>
      </c>
      <c r="AK67" s="43">
        <v>43795</v>
      </c>
      <c r="AL67" s="43">
        <v>43796</v>
      </c>
      <c r="AM67" s="43">
        <v>43798</v>
      </c>
      <c r="AN67" s="3">
        <v>5.5E-2</v>
      </c>
      <c r="AO67" s="43">
        <v>43789</v>
      </c>
      <c r="AP67" s="43">
        <v>43795</v>
      </c>
      <c r="AQ67" s="43">
        <v>43796</v>
      </c>
      <c r="AR67" s="43">
        <v>43798</v>
      </c>
      <c r="AS67" s="3">
        <v>8.5999999999999993E-2</v>
      </c>
      <c r="AX67" s="3"/>
    </row>
    <row r="68" spans="1:50">
      <c r="A68" s="11">
        <v>43759</v>
      </c>
      <c r="B68" s="11">
        <v>43763</v>
      </c>
      <c r="C68" s="11">
        <v>43766</v>
      </c>
      <c r="D68" s="11">
        <v>43769</v>
      </c>
      <c r="E68" s="3">
        <v>7.3999999999999996E-2</v>
      </c>
      <c r="F68" s="2">
        <v>39765</v>
      </c>
      <c r="G68" s="2">
        <v>39806</v>
      </c>
      <c r="H68" s="2">
        <v>39812</v>
      </c>
      <c r="I68" s="2">
        <v>39813</v>
      </c>
      <c r="J68" s="3">
        <v>0.12077</v>
      </c>
      <c r="O68" s="3"/>
      <c r="T68" s="3"/>
      <c r="Y68" s="3"/>
      <c r="Z68" s="2">
        <v>43759</v>
      </c>
      <c r="AA68" s="2">
        <v>43763</v>
      </c>
      <c r="AB68" s="2">
        <v>43766</v>
      </c>
      <c r="AC68" s="2">
        <v>43769</v>
      </c>
      <c r="AD68" s="3">
        <v>5.2999999999999999E-2</v>
      </c>
      <c r="AE68" s="43">
        <v>43759</v>
      </c>
      <c r="AF68" s="43">
        <v>43763</v>
      </c>
      <c r="AG68" s="43">
        <v>43766</v>
      </c>
      <c r="AH68" s="43">
        <v>43769</v>
      </c>
      <c r="AI68" s="3">
        <v>0.06</v>
      </c>
      <c r="AJ68" s="43">
        <v>43759</v>
      </c>
      <c r="AK68" s="43">
        <v>43763</v>
      </c>
      <c r="AL68" s="43">
        <v>43766</v>
      </c>
      <c r="AM68" s="43">
        <v>43769</v>
      </c>
      <c r="AN68" s="3">
        <v>5.5E-2</v>
      </c>
      <c r="AO68" s="43">
        <v>43759</v>
      </c>
      <c r="AP68" s="43">
        <v>43763</v>
      </c>
      <c r="AQ68" s="43">
        <v>43766</v>
      </c>
      <c r="AR68" s="43">
        <v>43769</v>
      </c>
      <c r="AS68" s="3">
        <v>8.6999999999999994E-2</v>
      </c>
      <c r="AX68" s="3"/>
    </row>
    <row r="69" spans="1:50">
      <c r="A69" s="11">
        <v>43726</v>
      </c>
      <c r="B69" s="11">
        <v>43732</v>
      </c>
      <c r="C69" s="11">
        <v>43733</v>
      </c>
      <c r="D69" s="11">
        <v>43738</v>
      </c>
      <c r="E69" s="3">
        <v>7.3999999999999996E-2</v>
      </c>
      <c r="F69" s="2">
        <v>39709</v>
      </c>
      <c r="G69" s="2">
        <v>39716</v>
      </c>
      <c r="H69" s="2">
        <v>39720</v>
      </c>
      <c r="I69" s="2">
        <v>39721</v>
      </c>
      <c r="J69" s="3">
        <v>0.12975999999999999</v>
      </c>
      <c r="O69" s="3"/>
      <c r="T69" s="3"/>
      <c r="Y69" s="3"/>
      <c r="Z69" s="2">
        <v>43726</v>
      </c>
      <c r="AA69" s="2">
        <v>43732</v>
      </c>
      <c r="AB69" s="2">
        <v>43733</v>
      </c>
      <c r="AC69" s="2">
        <v>43738</v>
      </c>
      <c r="AD69" s="3">
        <v>5.2999999999999999E-2</v>
      </c>
      <c r="AE69" s="43">
        <v>43726</v>
      </c>
      <c r="AF69" s="43">
        <v>43732</v>
      </c>
      <c r="AG69" s="43">
        <v>43733</v>
      </c>
      <c r="AH69" s="43">
        <v>43738</v>
      </c>
      <c r="AI69" s="3">
        <v>6.2E-2</v>
      </c>
      <c r="AJ69" s="43">
        <v>43726</v>
      </c>
      <c r="AK69" s="43">
        <v>43732</v>
      </c>
      <c r="AL69" s="43">
        <v>43733</v>
      </c>
      <c r="AM69" s="43">
        <v>43738</v>
      </c>
      <c r="AN69" s="3">
        <v>5.3999999999999999E-2</v>
      </c>
      <c r="AO69" s="43">
        <v>43726</v>
      </c>
      <c r="AP69" s="43">
        <v>43732</v>
      </c>
      <c r="AQ69" s="43">
        <v>43733</v>
      </c>
      <c r="AR69" s="43">
        <v>43738</v>
      </c>
      <c r="AS69" s="3">
        <v>8.6999999999999994E-2</v>
      </c>
      <c r="AX69" s="3"/>
    </row>
    <row r="70" spans="1:50">
      <c r="A70" s="11">
        <v>43697</v>
      </c>
      <c r="B70" s="11">
        <v>43703</v>
      </c>
      <c r="C70" s="11">
        <v>43704</v>
      </c>
      <c r="D70" s="11">
        <v>43707</v>
      </c>
      <c r="E70" s="3">
        <v>7.3999999999999996E-2</v>
      </c>
      <c r="F70" s="2">
        <v>39617</v>
      </c>
      <c r="G70" s="2">
        <v>39624</v>
      </c>
      <c r="H70" s="2">
        <v>39626</v>
      </c>
      <c r="I70" s="2">
        <v>39629</v>
      </c>
      <c r="J70" s="3">
        <v>0.122623</v>
      </c>
      <c r="O70" s="3"/>
      <c r="T70" s="3"/>
      <c r="Y70" s="3"/>
      <c r="Z70" s="2">
        <v>43697</v>
      </c>
      <c r="AA70" s="2">
        <v>43703</v>
      </c>
      <c r="AB70" s="2">
        <v>43704</v>
      </c>
      <c r="AC70" s="2">
        <v>43707</v>
      </c>
      <c r="AD70" s="3">
        <v>5.2999999999999999E-2</v>
      </c>
      <c r="AE70" s="43">
        <v>43697</v>
      </c>
      <c r="AF70" s="43">
        <v>43703</v>
      </c>
      <c r="AG70" s="43">
        <v>43704</v>
      </c>
      <c r="AH70" s="43">
        <v>43707</v>
      </c>
      <c r="AI70" s="3">
        <v>6.2E-2</v>
      </c>
      <c r="AJ70" s="43">
        <v>43697</v>
      </c>
      <c r="AK70" s="43">
        <v>43703</v>
      </c>
      <c r="AL70" s="43">
        <v>43704</v>
      </c>
      <c r="AM70" s="43">
        <v>43707</v>
      </c>
      <c r="AN70" s="3">
        <v>5.5E-2</v>
      </c>
      <c r="AO70" s="43">
        <v>43697</v>
      </c>
      <c r="AP70" s="43">
        <v>43703</v>
      </c>
      <c r="AQ70" s="43">
        <v>43704</v>
      </c>
      <c r="AR70" s="43">
        <v>43707</v>
      </c>
      <c r="AS70" s="3">
        <v>8.6999999999999994E-2</v>
      </c>
      <c r="AX70" s="3"/>
    </row>
    <row r="71" spans="1:50">
      <c r="A71" s="11">
        <v>43665</v>
      </c>
      <c r="B71" s="11">
        <v>43671</v>
      </c>
      <c r="C71" s="11">
        <v>43672</v>
      </c>
      <c r="D71" s="11">
        <v>43677</v>
      </c>
      <c r="E71" s="3">
        <v>7.3999999999999996E-2</v>
      </c>
      <c r="F71" s="2">
        <v>39525</v>
      </c>
      <c r="G71" s="2">
        <v>39533</v>
      </c>
      <c r="H71" s="2">
        <v>39535</v>
      </c>
      <c r="I71" s="2">
        <v>39538</v>
      </c>
      <c r="J71" s="3">
        <v>0.101008</v>
      </c>
      <c r="O71" s="3"/>
      <c r="T71" s="3"/>
      <c r="Y71" s="3"/>
      <c r="Z71" s="2">
        <v>43665</v>
      </c>
      <c r="AA71" s="2">
        <v>43671</v>
      </c>
      <c r="AB71" s="2">
        <v>43672</v>
      </c>
      <c r="AC71" s="2">
        <v>43677</v>
      </c>
      <c r="AD71" s="3">
        <v>5.3999999999999999E-2</v>
      </c>
      <c r="AE71" s="43">
        <v>43665</v>
      </c>
      <c r="AF71" s="43">
        <v>43671</v>
      </c>
      <c r="AG71" s="43">
        <v>43672</v>
      </c>
      <c r="AH71" s="43">
        <v>43677</v>
      </c>
      <c r="AI71" s="3">
        <v>6.2E-2</v>
      </c>
      <c r="AJ71" s="43">
        <v>43665</v>
      </c>
      <c r="AK71" s="43">
        <v>43671</v>
      </c>
      <c r="AL71" s="43">
        <v>43672</v>
      </c>
      <c r="AM71" s="43">
        <v>43677</v>
      </c>
      <c r="AN71" s="3">
        <v>5.5E-2</v>
      </c>
      <c r="AO71" s="43">
        <v>43665</v>
      </c>
      <c r="AP71" s="43">
        <v>43671</v>
      </c>
      <c r="AQ71" s="43">
        <v>43672</v>
      </c>
      <c r="AR71" s="43">
        <v>43677</v>
      </c>
      <c r="AS71" s="3">
        <v>8.6999999999999994E-2</v>
      </c>
      <c r="AX71" s="3"/>
    </row>
    <row r="72" spans="1:50">
      <c r="A72" s="11">
        <v>43629</v>
      </c>
      <c r="B72" s="11">
        <v>43635</v>
      </c>
      <c r="C72" s="11">
        <v>43636</v>
      </c>
      <c r="D72" s="11">
        <v>43644</v>
      </c>
      <c r="E72" s="3">
        <v>7.3999999999999996E-2</v>
      </c>
      <c r="F72" s="2">
        <v>39433</v>
      </c>
      <c r="G72" s="2">
        <v>39440</v>
      </c>
      <c r="H72" s="2">
        <v>39444</v>
      </c>
      <c r="I72" s="2">
        <v>39447</v>
      </c>
      <c r="J72" s="3">
        <v>9.7933000000000006E-2</v>
      </c>
      <c r="O72" s="3"/>
      <c r="T72" s="3"/>
      <c r="Y72" s="3"/>
      <c r="Z72" s="2">
        <v>43629</v>
      </c>
      <c r="AA72" s="2">
        <v>43635</v>
      </c>
      <c r="AB72" s="2">
        <v>43636</v>
      </c>
      <c r="AC72" s="2">
        <v>43644</v>
      </c>
      <c r="AD72" s="3">
        <v>5.2999999999999999E-2</v>
      </c>
      <c r="AE72" s="43">
        <v>43629</v>
      </c>
      <c r="AF72" s="43">
        <v>43635</v>
      </c>
      <c r="AG72" s="43">
        <v>43636</v>
      </c>
      <c r="AH72" s="43">
        <v>43644</v>
      </c>
      <c r="AI72" s="3">
        <v>6.3E-2</v>
      </c>
      <c r="AJ72" s="43">
        <v>43629</v>
      </c>
      <c r="AK72" s="43">
        <v>43635</v>
      </c>
      <c r="AL72" s="43">
        <v>43636</v>
      </c>
      <c r="AM72" s="43">
        <v>43644</v>
      </c>
      <c r="AN72" s="3">
        <v>5.5E-2</v>
      </c>
      <c r="AO72" s="43">
        <v>43629</v>
      </c>
      <c r="AP72" s="43">
        <v>43635</v>
      </c>
      <c r="AQ72" s="43">
        <v>43636</v>
      </c>
      <c r="AR72" s="43">
        <v>43644</v>
      </c>
      <c r="AS72" s="3">
        <v>8.6999999999999994E-2</v>
      </c>
      <c r="AX72" s="3"/>
    </row>
    <row r="73" spans="1:50">
      <c r="A73" s="11">
        <v>43602</v>
      </c>
      <c r="B73" s="11">
        <v>43609</v>
      </c>
      <c r="C73" s="11">
        <v>43612</v>
      </c>
      <c r="D73" s="11">
        <v>43616</v>
      </c>
      <c r="E73" s="3">
        <v>7.4999999999999997E-2</v>
      </c>
      <c r="F73" s="2">
        <v>39343</v>
      </c>
      <c r="G73" s="2">
        <v>39350</v>
      </c>
      <c r="H73" s="2">
        <v>39352</v>
      </c>
      <c r="I73" s="2">
        <v>39353</v>
      </c>
      <c r="J73" s="3">
        <v>9.5390000000000003E-2</v>
      </c>
      <c r="O73" s="3"/>
      <c r="T73" s="3"/>
      <c r="Y73" s="3"/>
      <c r="Z73" s="2">
        <v>43602</v>
      </c>
      <c r="AA73" s="2">
        <v>43609</v>
      </c>
      <c r="AB73" s="2">
        <v>43612</v>
      </c>
      <c r="AC73" s="2">
        <v>43616</v>
      </c>
      <c r="AD73" s="3">
        <v>5.2999999999999999E-2</v>
      </c>
      <c r="AE73" s="43">
        <v>43602</v>
      </c>
      <c r="AF73" s="43">
        <v>43609</v>
      </c>
      <c r="AG73" s="43">
        <v>43612</v>
      </c>
      <c r="AH73" s="43">
        <v>43616</v>
      </c>
      <c r="AI73" s="3">
        <v>6.3E-2</v>
      </c>
      <c r="AJ73" s="43">
        <v>43602</v>
      </c>
      <c r="AK73" s="43">
        <v>43609</v>
      </c>
      <c r="AL73" s="43">
        <v>43612</v>
      </c>
      <c r="AM73" s="43">
        <v>43616</v>
      </c>
      <c r="AN73" s="3">
        <v>5.5E-2</v>
      </c>
      <c r="AO73" s="43">
        <v>43602</v>
      </c>
      <c r="AP73" s="43">
        <v>43609</v>
      </c>
      <c r="AQ73" s="43">
        <v>43612</v>
      </c>
      <c r="AR73" s="43">
        <v>43616</v>
      </c>
      <c r="AS73" s="3">
        <v>8.6999999999999994E-2</v>
      </c>
      <c r="AX73" s="3"/>
    </row>
    <row r="74" spans="1:50">
      <c r="A74" s="11">
        <v>43572</v>
      </c>
      <c r="B74" s="11">
        <v>43579</v>
      </c>
      <c r="C74" s="11">
        <v>43580</v>
      </c>
      <c r="D74" s="11">
        <v>43585</v>
      </c>
      <c r="E74" s="3">
        <v>7.3999999999999996E-2</v>
      </c>
      <c r="F74" s="2">
        <v>39252</v>
      </c>
      <c r="G74" s="2">
        <v>39259</v>
      </c>
      <c r="H74" s="2">
        <v>39261</v>
      </c>
      <c r="I74" s="2">
        <v>39262</v>
      </c>
      <c r="J74" s="3">
        <v>9.0298000000000003E-2</v>
      </c>
      <c r="O74" s="3"/>
      <c r="T74" s="3"/>
      <c r="Y74" s="3"/>
      <c r="Z74" s="2">
        <v>43572</v>
      </c>
      <c r="AA74" s="2">
        <v>43579</v>
      </c>
      <c r="AB74" s="2">
        <v>43580</v>
      </c>
      <c r="AC74" s="2">
        <v>43585</v>
      </c>
      <c r="AD74" s="3">
        <v>5.2999999999999999E-2</v>
      </c>
      <c r="AE74" s="43">
        <v>43572</v>
      </c>
      <c r="AF74" s="43">
        <v>43579</v>
      </c>
      <c r="AG74" s="43">
        <v>43580</v>
      </c>
      <c r="AH74" s="43">
        <v>43585</v>
      </c>
      <c r="AI74" s="3">
        <v>6.3E-2</v>
      </c>
      <c r="AJ74" s="43">
        <v>43572</v>
      </c>
      <c r="AK74" s="43">
        <v>43579</v>
      </c>
      <c r="AL74" s="43">
        <v>43580</v>
      </c>
      <c r="AM74" s="43">
        <v>43585</v>
      </c>
      <c r="AN74" s="3">
        <v>5.5E-2</v>
      </c>
      <c r="AO74" s="43">
        <v>43572</v>
      </c>
      <c r="AP74" s="43">
        <v>43579</v>
      </c>
      <c r="AQ74" s="43">
        <v>43580</v>
      </c>
      <c r="AR74" s="43">
        <v>43585</v>
      </c>
      <c r="AS74" s="3">
        <v>8.5999999999999993E-2</v>
      </c>
      <c r="AX74" s="3"/>
    </row>
    <row r="75" spans="1:50">
      <c r="A75" s="11">
        <v>43543</v>
      </c>
      <c r="B75" s="11">
        <v>43549</v>
      </c>
      <c r="C75" s="11">
        <v>43550</v>
      </c>
      <c r="D75" s="11">
        <v>43553</v>
      </c>
      <c r="E75" s="3">
        <v>7.3999999999999996E-2</v>
      </c>
      <c r="F75" s="2">
        <v>39161</v>
      </c>
      <c r="G75" s="2">
        <v>39168</v>
      </c>
      <c r="H75" s="2">
        <v>39170</v>
      </c>
      <c r="I75" s="2">
        <v>39171</v>
      </c>
      <c r="J75" s="3">
        <v>8.2504999999999995E-2</v>
      </c>
      <c r="O75" s="3"/>
      <c r="T75" s="3"/>
      <c r="Y75" s="3"/>
      <c r="Z75" s="2">
        <v>43543</v>
      </c>
      <c r="AA75" s="2">
        <v>43549</v>
      </c>
      <c r="AB75" s="2">
        <v>43550</v>
      </c>
      <c r="AC75" s="2">
        <v>43553</v>
      </c>
      <c r="AD75" s="3">
        <v>5.2999999999999999E-2</v>
      </c>
      <c r="AE75" s="43">
        <v>43543</v>
      </c>
      <c r="AF75" s="43">
        <v>43549</v>
      </c>
      <c r="AG75" s="43">
        <v>43550</v>
      </c>
      <c r="AH75" s="43">
        <v>43553</v>
      </c>
      <c r="AI75" s="3">
        <v>6.5000000000000002E-2</v>
      </c>
      <c r="AJ75" s="43">
        <v>43543</v>
      </c>
      <c r="AK75" s="43">
        <v>43549</v>
      </c>
      <c r="AL75" s="43">
        <v>43550</v>
      </c>
      <c r="AM75" s="43">
        <v>43553</v>
      </c>
      <c r="AN75" s="3">
        <v>5.5E-2</v>
      </c>
      <c r="AO75" s="43">
        <v>43543</v>
      </c>
      <c r="AP75" s="43">
        <v>43549</v>
      </c>
      <c r="AQ75" s="43">
        <v>43550</v>
      </c>
      <c r="AR75" s="43">
        <v>43553</v>
      </c>
      <c r="AS75" s="3">
        <v>8.7999999999999995E-2</v>
      </c>
      <c r="AX75" s="3"/>
    </row>
    <row r="76" spans="1:50">
      <c r="A76" s="11">
        <v>43511</v>
      </c>
      <c r="B76" s="11">
        <v>43518</v>
      </c>
      <c r="C76" s="11">
        <v>43521</v>
      </c>
      <c r="D76" s="11">
        <v>43524</v>
      </c>
      <c r="E76" s="3">
        <v>7.3999999999999996E-2</v>
      </c>
      <c r="F76" s="2">
        <v>39066</v>
      </c>
      <c r="G76" s="2">
        <v>39073</v>
      </c>
      <c r="H76" s="2">
        <v>39079</v>
      </c>
      <c r="I76" s="2">
        <v>39080</v>
      </c>
      <c r="J76" s="3">
        <v>7.9323000000000005E-2</v>
      </c>
      <c r="O76" s="3"/>
      <c r="T76" s="3"/>
      <c r="Y76" s="3"/>
      <c r="Z76" s="2">
        <v>43511</v>
      </c>
      <c r="AA76" s="2">
        <v>43518</v>
      </c>
      <c r="AB76" s="2">
        <v>43521</v>
      </c>
      <c r="AC76" s="2">
        <v>43524</v>
      </c>
      <c r="AD76" s="3">
        <v>5.2999999999999999E-2</v>
      </c>
      <c r="AE76" s="43">
        <v>43511</v>
      </c>
      <c r="AF76" s="43">
        <v>43518</v>
      </c>
      <c r="AG76" s="43">
        <v>43521</v>
      </c>
      <c r="AH76" s="43">
        <v>43524</v>
      </c>
      <c r="AI76" s="3">
        <v>6.5000000000000002E-2</v>
      </c>
      <c r="AJ76" s="43">
        <v>43511</v>
      </c>
      <c r="AK76" s="43">
        <v>43518</v>
      </c>
      <c r="AL76" s="43">
        <v>43521</v>
      </c>
      <c r="AM76" s="43">
        <v>43524</v>
      </c>
      <c r="AN76" s="3">
        <v>5.3999999999999999E-2</v>
      </c>
      <c r="AO76" s="43">
        <v>43511</v>
      </c>
      <c r="AP76" s="43">
        <v>43518</v>
      </c>
      <c r="AQ76" s="43">
        <v>43521</v>
      </c>
      <c r="AR76" s="43">
        <v>43524</v>
      </c>
      <c r="AS76" s="3">
        <v>0.09</v>
      </c>
      <c r="AX76" s="3"/>
    </row>
    <row r="77" spans="1:50">
      <c r="A77" s="11">
        <v>43483</v>
      </c>
      <c r="B77" s="11">
        <v>43490</v>
      </c>
      <c r="C77" s="11">
        <v>43493</v>
      </c>
      <c r="D77" s="11">
        <v>43496</v>
      </c>
      <c r="E77" s="3">
        <v>7.3999999999999996E-2</v>
      </c>
      <c r="F77" s="2">
        <v>38979</v>
      </c>
      <c r="G77" s="2">
        <v>38986</v>
      </c>
      <c r="H77" s="2">
        <v>38988</v>
      </c>
      <c r="I77" s="2">
        <v>38989</v>
      </c>
      <c r="J77" s="3">
        <v>7.3639999999999997E-2</v>
      </c>
      <c r="O77" s="3"/>
      <c r="T77" s="3"/>
      <c r="Y77" s="3"/>
      <c r="Z77" s="2">
        <v>43483</v>
      </c>
      <c r="AA77" s="2">
        <v>43490</v>
      </c>
      <c r="AB77" s="2">
        <v>43493</v>
      </c>
      <c r="AC77" s="2">
        <v>43496</v>
      </c>
      <c r="AD77" s="3">
        <v>5.2999999999999999E-2</v>
      </c>
      <c r="AE77" s="43">
        <v>43483</v>
      </c>
      <c r="AF77" s="43">
        <v>43490</v>
      </c>
      <c r="AG77" s="43">
        <v>43493</v>
      </c>
      <c r="AH77" s="43">
        <v>43496</v>
      </c>
      <c r="AI77" s="3">
        <v>6.5000000000000002E-2</v>
      </c>
      <c r="AJ77" s="43">
        <v>43483</v>
      </c>
      <c r="AK77" s="43">
        <v>43490</v>
      </c>
      <c r="AL77" s="43">
        <v>43493</v>
      </c>
      <c r="AM77" s="43">
        <v>43496</v>
      </c>
      <c r="AN77" s="3">
        <v>5.3999999999999999E-2</v>
      </c>
      <c r="AO77" s="43">
        <v>43483</v>
      </c>
      <c r="AP77" s="43">
        <v>43490</v>
      </c>
      <c r="AQ77" s="43">
        <v>43493</v>
      </c>
      <c r="AR77" s="43">
        <v>43496</v>
      </c>
      <c r="AS77" s="3">
        <v>8.6999999999999994E-2</v>
      </c>
      <c r="AX77" s="3"/>
    </row>
    <row r="78" spans="1:50">
      <c r="A78" s="11">
        <v>43454</v>
      </c>
      <c r="B78" s="11">
        <v>43462</v>
      </c>
      <c r="C78" s="11">
        <v>43465</v>
      </c>
      <c r="D78" s="11">
        <v>43469</v>
      </c>
      <c r="E78" s="3">
        <v>7.3999999999999996E-2</v>
      </c>
      <c r="F78" s="2">
        <v>38888</v>
      </c>
      <c r="G78" s="2">
        <v>38895</v>
      </c>
      <c r="H78" s="2">
        <v>38897</v>
      </c>
      <c r="I78" s="2">
        <v>38898</v>
      </c>
      <c r="J78" s="3">
        <v>6.6163E-2</v>
      </c>
      <c r="O78" s="3"/>
      <c r="T78" s="3"/>
      <c r="Y78" s="3"/>
      <c r="Z78" s="2">
        <v>43454</v>
      </c>
      <c r="AA78" s="2">
        <v>43462</v>
      </c>
      <c r="AB78" s="2">
        <v>43465</v>
      </c>
      <c r="AC78" s="2">
        <v>43469</v>
      </c>
      <c r="AD78" s="3">
        <v>5.2999999999999999E-2</v>
      </c>
      <c r="AE78" s="43">
        <v>43454</v>
      </c>
      <c r="AF78" s="43">
        <v>43462</v>
      </c>
      <c r="AG78" s="43">
        <v>43465</v>
      </c>
      <c r="AH78" s="43">
        <v>43469</v>
      </c>
      <c r="AI78" s="3">
        <v>0.10650999999999999</v>
      </c>
      <c r="AJ78" s="43">
        <v>43454</v>
      </c>
      <c r="AK78" s="43">
        <v>43462</v>
      </c>
      <c r="AL78" s="43">
        <v>43465</v>
      </c>
      <c r="AM78" s="43">
        <v>43469</v>
      </c>
      <c r="AN78" s="3">
        <v>5.5E-2</v>
      </c>
      <c r="AO78" s="43">
        <v>43454</v>
      </c>
      <c r="AP78" s="43">
        <v>43462</v>
      </c>
      <c r="AQ78" s="43">
        <v>43465</v>
      </c>
      <c r="AR78" s="43">
        <v>43469</v>
      </c>
      <c r="AS78" s="3">
        <v>8.7999999999999995E-2</v>
      </c>
      <c r="AX78" s="3"/>
    </row>
    <row r="79" spans="1:50">
      <c r="A79" s="11">
        <v>43425</v>
      </c>
      <c r="B79" s="11">
        <v>43431</v>
      </c>
      <c r="C79" s="11">
        <v>43432</v>
      </c>
      <c r="D79" s="11">
        <v>43434</v>
      </c>
      <c r="E79" s="3">
        <v>7.3999999999999996E-2</v>
      </c>
      <c r="F79" s="2">
        <v>38797</v>
      </c>
      <c r="G79" s="2">
        <v>38804</v>
      </c>
      <c r="H79" s="2">
        <v>38806</v>
      </c>
      <c r="I79" s="2">
        <v>38807</v>
      </c>
      <c r="J79" s="3">
        <v>6.1133E-2</v>
      </c>
      <c r="O79" s="3"/>
      <c r="T79" s="3"/>
      <c r="Y79" s="3"/>
      <c r="Z79" s="2">
        <v>43425</v>
      </c>
      <c r="AA79" s="2">
        <v>43431</v>
      </c>
      <c r="AB79" s="2">
        <v>43432</v>
      </c>
      <c r="AC79" s="2">
        <v>43434</v>
      </c>
      <c r="AD79" s="3">
        <v>5.2999999999999999E-2</v>
      </c>
      <c r="AE79" s="43">
        <v>43425</v>
      </c>
      <c r="AF79" s="43">
        <v>43431</v>
      </c>
      <c r="AG79" s="43">
        <v>43432</v>
      </c>
      <c r="AH79" s="43">
        <v>43434</v>
      </c>
      <c r="AI79" s="3">
        <v>6.2E-2</v>
      </c>
      <c r="AJ79" s="43">
        <v>43425</v>
      </c>
      <c r="AK79" s="43">
        <v>43431</v>
      </c>
      <c r="AL79" s="43">
        <v>43432</v>
      </c>
      <c r="AM79" s="43">
        <v>43434</v>
      </c>
      <c r="AN79" s="3">
        <v>5.5E-2</v>
      </c>
      <c r="AO79" s="43">
        <v>43425</v>
      </c>
      <c r="AP79" s="43">
        <v>43431</v>
      </c>
      <c r="AQ79" s="43">
        <v>43432</v>
      </c>
      <c r="AR79" s="43">
        <v>43434</v>
      </c>
      <c r="AS79" s="3">
        <v>8.7999999999999995E-2</v>
      </c>
      <c r="AX79" s="3"/>
    </row>
    <row r="80" spans="1:50">
      <c r="A80" s="11">
        <v>43392</v>
      </c>
      <c r="B80" s="11">
        <v>43398</v>
      </c>
      <c r="C80" s="11">
        <v>43399</v>
      </c>
      <c r="D80" s="11">
        <v>43404</v>
      </c>
      <c r="E80" s="3">
        <v>7.3999999999999996E-2</v>
      </c>
      <c r="F80" s="2">
        <v>38705</v>
      </c>
      <c r="G80" s="2">
        <v>38709</v>
      </c>
      <c r="H80" s="2">
        <v>38715</v>
      </c>
      <c r="I80" s="2">
        <v>38716</v>
      </c>
      <c r="J80" s="3">
        <v>6.0380000000000003E-2</v>
      </c>
      <c r="O80" s="3"/>
      <c r="T80" s="3"/>
      <c r="Y80" s="3"/>
      <c r="Z80" s="2">
        <v>43392</v>
      </c>
      <c r="AA80" s="2">
        <v>43398</v>
      </c>
      <c r="AB80" s="2">
        <v>43399</v>
      </c>
      <c r="AC80" s="2">
        <v>43404</v>
      </c>
      <c r="AD80" s="3">
        <v>5.2999999999999999E-2</v>
      </c>
      <c r="AE80" s="43">
        <v>43392</v>
      </c>
      <c r="AF80" s="43">
        <v>43398</v>
      </c>
      <c r="AG80" s="43">
        <v>43399</v>
      </c>
      <c r="AH80" s="43">
        <v>43404</v>
      </c>
      <c r="AI80" s="3">
        <v>6.2E-2</v>
      </c>
      <c r="AJ80" s="43">
        <v>43392</v>
      </c>
      <c r="AK80" s="43">
        <v>43398</v>
      </c>
      <c r="AL80" s="43">
        <v>43399</v>
      </c>
      <c r="AM80" s="43">
        <v>43404</v>
      </c>
      <c r="AN80" s="3">
        <v>5.3999999999999999E-2</v>
      </c>
      <c r="AO80" s="43">
        <v>43392</v>
      </c>
      <c r="AP80" s="43">
        <v>43398</v>
      </c>
      <c r="AQ80" s="43">
        <v>43399</v>
      </c>
      <c r="AR80" s="43">
        <v>43404</v>
      </c>
      <c r="AS80" s="3">
        <v>8.7999999999999995E-2</v>
      </c>
      <c r="AX80" s="3"/>
    </row>
    <row r="81" spans="1:50">
      <c r="A81" s="11">
        <v>43356</v>
      </c>
      <c r="B81" s="11">
        <v>43362</v>
      </c>
      <c r="C81" s="11">
        <v>43363</v>
      </c>
      <c r="D81" s="11">
        <v>43371</v>
      </c>
      <c r="E81" s="3">
        <v>7.3999999999999996E-2</v>
      </c>
      <c r="F81" s="2">
        <v>38615</v>
      </c>
      <c r="G81" s="2">
        <v>38622</v>
      </c>
      <c r="H81" s="2">
        <v>38624</v>
      </c>
      <c r="I81" s="2">
        <v>38625</v>
      </c>
      <c r="J81" s="3">
        <v>6.1573999999999997E-2</v>
      </c>
      <c r="O81" s="3"/>
      <c r="T81" s="3"/>
      <c r="Y81" s="3"/>
      <c r="Z81" s="2">
        <v>43356</v>
      </c>
      <c r="AA81" s="2">
        <v>43362</v>
      </c>
      <c r="AB81" s="2">
        <v>43363</v>
      </c>
      <c r="AC81" s="2">
        <v>43371</v>
      </c>
      <c r="AD81" s="3">
        <v>5.2999999999999999E-2</v>
      </c>
      <c r="AE81" s="43">
        <v>43356</v>
      </c>
      <c r="AF81" s="43">
        <v>43362</v>
      </c>
      <c r="AG81" s="43">
        <v>43363</v>
      </c>
      <c r="AH81" s="43">
        <v>43371</v>
      </c>
      <c r="AI81" s="3">
        <v>6.2E-2</v>
      </c>
      <c r="AJ81" s="43">
        <v>43356</v>
      </c>
      <c r="AK81" s="43">
        <v>43362</v>
      </c>
      <c r="AL81" s="43">
        <v>43363</v>
      </c>
      <c r="AM81" s="43">
        <v>43371</v>
      </c>
      <c r="AN81" s="3">
        <v>5.3999999999999999E-2</v>
      </c>
      <c r="AO81" s="43">
        <v>43356</v>
      </c>
      <c r="AP81" s="43">
        <v>43362</v>
      </c>
      <c r="AQ81" s="43">
        <v>43363</v>
      </c>
      <c r="AR81" s="43">
        <v>43371</v>
      </c>
      <c r="AS81" s="3">
        <v>8.7999999999999995E-2</v>
      </c>
      <c r="AX81" s="3"/>
    </row>
    <row r="82" spans="1:50">
      <c r="A82" s="11">
        <v>43333</v>
      </c>
      <c r="B82" s="11">
        <v>43339</v>
      </c>
      <c r="C82" s="11">
        <v>43340</v>
      </c>
      <c r="D82" s="11">
        <v>43343</v>
      </c>
      <c r="E82" s="3">
        <v>7.2999999999999995E-2</v>
      </c>
      <c r="F82" s="2">
        <v>38523</v>
      </c>
      <c r="G82" s="2">
        <v>38530</v>
      </c>
      <c r="H82" s="2">
        <v>38532</v>
      </c>
      <c r="I82" s="2">
        <v>38533</v>
      </c>
      <c r="J82" s="3">
        <v>5.7377999999999998E-2</v>
      </c>
      <c r="O82" s="3"/>
      <c r="T82" s="3"/>
      <c r="Y82" s="3"/>
      <c r="Z82" s="2">
        <v>43333</v>
      </c>
      <c r="AA82" s="2">
        <v>43339</v>
      </c>
      <c r="AB82" s="2">
        <v>43340</v>
      </c>
      <c r="AC82" s="2">
        <v>43343</v>
      </c>
      <c r="AD82" s="3">
        <v>5.2999999999999999E-2</v>
      </c>
      <c r="AE82" s="43">
        <v>43333</v>
      </c>
      <c r="AF82" s="43">
        <v>43339</v>
      </c>
      <c r="AG82" s="43">
        <v>43340</v>
      </c>
      <c r="AH82" s="43">
        <v>43343</v>
      </c>
      <c r="AI82" s="3">
        <v>6.2E-2</v>
      </c>
      <c r="AJ82" s="43">
        <v>43333</v>
      </c>
      <c r="AK82" s="43">
        <v>43339</v>
      </c>
      <c r="AL82" s="43">
        <v>43340</v>
      </c>
      <c r="AM82" s="43">
        <v>43343</v>
      </c>
      <c r="AN82" s="3">
        <v>5.2999999999999999E-2</v>
      </c>
      <c r="AO82" s="43">
        <v>43333</v>
      </c>
      <c r="AP82" s="43">
        <v>43339</v>
      </c>
      <c r="AQ82" s="43">
        <v>43340</v>
      </c>
      <c r="AR82" s="43">
        <v>43343</v>
      </c>
      <c r="AS82" s="3">
        <v>0.09</v>
      </c>
      <c r="AX82" s="3"/>
    </row>
    <row r="83" spans="1:50">
      <c r="A83" s="11">
        <v>43300</v>
      </c>
      <c r="B83" s="11">
        <v>43306</v>
      </c>
      <c r="C83" s="11">
        <v>43307</v>
      </c>
      <c r="D83" s="11">
        <v>43312</v>
      </c>
      <c r="E83" s="3">
        <v>7.2999999999999995E-2</v>
      </c>
      <c r="F83" s="2">
        <v>38429</v>
      </c>
      <c r="G83" s="2">
        <v>38439</v>
      </c>
      <c r="H83" s="2">
        <v>38441</v>
      </c>
      <c r="I83" s="2">
        <v>38442</v>
      </c>
      <c r="J83" s="3">
        <v>5.3184000000000002E-2</v>
      </c>
      <c r="O83" s="3"/>
      <c r="T83" s="3"/>
      <c r="Y83" s="3"/>
      <c r="Z83" s="2">
        <v>43300</v>
      </c>
      <c r="AA83" s="2">
        <v>43306</v>
      </c>
      <c r="AB83" s="2">
        <v>43307</v>
      </c>
      <c r="AC83" s="2">
        <v>43312</v>
      </c>
      <c r="AD83" s="3">
        <v>5.2999999999999999E-2</v>
      </c>
      <c r="AE83" s="43">
        <v>43300</v>
      </c>
      <c r="AF83" s="43">
        <v>43306</v>
      </c>
      <c r="AG83" s="43">
        <v>43307</v>
      </c>
      <c r="AH83" s="43">
        <v>43312</v>
      </c>
      <c r="AI83" s="3">
        <v>6.2E-2</v>
      </c>
      <c r="AJ83" s="43">
        <v>43300</v>
      </c>
      <c r="AK83" s="43">
        <v>43306</v>
      </c>
      <c r="AL83" s="43">
        <v>43307</v>
      </c>
      <c r="AM83" s="43">
        <v>43312</v>
      </c>
      <c r="AN83" s="3">
        <v>5.3999999999999999E-2</v>
      </c>
      <c r="AO83" s="43">
        <v>43300</v>
      </c>
      <c r="AP83" s="43">
        <v>43306</v>
      </c>
      <c r="AQ83" s="43">
        <v>43307</v>
      </c>
      <c r="AR83" s="43">
        <v>43312</v>
      </c>
      <c r="AS83" s="3">
        <v>8.6999999999999994E-2</v>
      </c>
      <c r="AX83" s="3"/>
    </row>
    <row r="84" spans="1:50">
      <c r="A84" s="11">
        <v>43270</v>
      </c>
      <c r="B84" s="11">
        <v>43276</v>
      </c>
      <c r="C84" s="11">
        <v>43277</v>
      </c>
      <c r="D84" s="11">
        <v>43280</v>
      </c>
      <c r="E84" s="3">
        <v>7.3999999999999996E-2</v>
      </c>
      <c r="F84" s="2">
        <v>38342</v>
      </c>
      <c r="G84" s="2">
        <v>38350</v>
      </c>
      <c r="H84" s="2">
        <v>38352</v>
      </c>
      <c r="I84" s="2">
        <v>38352</v>
      </c>
      <c r="J84" s="3">
        <v>5.4088999999999998E-2</v>
      </c>
      <c r="O84" s="3"/>
      <c r="T84" s="3"/>
      <c r="Y84" s="3"/>
      <c r="Z84" s="2">
        <v>43270</v>
      </c>
      <c r="AA84" s="2">
        <v>43276</v>
      </c>
      <c r="AB84" s="2">
        <v>43277</v>
      </c>
      <c r="AC84" s="2">
        <v>43280</v>
      </c>
      <c r="AD84" s="3">
        <v>5.3999999999999999E-2</v>
      </c>
      <c r="AE84" s="43">
        <v>43270</v>
      </c>
      <c r="AF84" s="43">
        <v>43276</v>
      </c>
      <c r="AG84" s="43">
        <v>43277</v>
      </c>
      <c r="AH84" s="43">
        <v>43280</v>
      </c>
      <c r="AI84" s="3">
        <v>5.3999999999999999E-2</v>
      </c>
      <c r="AJ84" s="43">
        <v>43270</v>
      </c>
      <c r="AK84" s="43">
        <v>43276</v>
      </c>
      <c r="AL84" s="43">
        <v>43277</v>
      </c>
      <c r="AM84" s="43">
        <v>43280</v>
      </c>
      <c r="AN84" s="3">
        <v>5.5E-2</v>
      </c>
      <c r="AO84" s="43">
        <v>43270</v>
      </c>
      <c r="AP84" s="43">
        <v>43276</v>
      </c>
      <c r="AQ84" s="43">
        <v>43277</v>
      </c>
      <c r="AR84" s="43">
        <v>43280</v>
      </c>
      <c r="AS84" s="3">
        <v>8.7999999999999995E-2</v>
      </c>
      <c r="AX84" s="3"/>
    </row>
    <row r="85" spans="1:50">
      <c r="A85" s="11">
        <v>43238</v>
      </c>
      <c r="B85" s="11">
        <v>43245</v>
      </c>
      <c r="C85" s="11">
        <v>43248</v>
      </c>
      <c r="D85" s="11">
        <v>43251</v>
      </c>
      <c r="E85" s="3">
        <v>7.4999999999999997E-2</v>
      </c>
      <c r="F85" s="2">
        <v>38250</v>
      </c>
      <c r="G85" s="2">
        <v>38257</v>
      </c>
      <c r="H85" s="2">
        <v>38259</v>
      </c>
      <c r="I85" s="2">
        <v>38260</v>
      </c>
      <c r="J85" s="3">
        <v>5.1905E-2</v>
      </c>
      <c r="O85" s="3"/>
      <c r="T85" s="3"/>
      <c r="Y85" s="3"/>
      <c r="Z85" s="2">
        <v>43238</v>
      </c>
      <c r="AA85" s="2">
        <v>43245</v>
      </c>
      <c r="AB85" s="2">
        <v>43248</v>
      </c>
      <c r="AC85" s="2">
        <v>43251</v>
      </c>
      <c r="AD85" s="3">
        <v>5.2999999999999999E-2</v>
      </c>
      <c r="AE85" s="43">
        <v>43238</v>
      </c>
      <c r="AF85" s="43">
        <v>43245</v>
      </c>
      <c r="AG85" s="43">
        <v>43248</v>
      </c>
      <c r="AH85" s="43">
        <v>43251</v>
      </c>
      <c r="AI85" s="3">
        <v>5.3999999999999999E-2</v>
      </c>
      <c r="AJ85" s="43">
        <v>43238</v>
      </c>
      <c r="AK85" s="43">
        <v>43245</v>
      </c>
      <c r="AL85" s="43">
        <v>43248</v>
      </c>
      <c r="AM85" s="43">
        <v>43251</v>
      </c>
      <c r="AN85" s="3">
        <v>5.3999999999999999E-2</v>
      </c>
      <c r="AO85" s="43">
        <v>43238</v>
      </c>
      <c r="AP85" s="43">
        <v>43245</v>
      </c>
      <c r="AQ85" s="43">
        <v>43248</v>
      </c>
      <c r="AR85" s="43">
        <v>43251</v>
      </c>
      <c r="AS85" s="3">
        <v>8.7999999999999995E-2</v>
      </c>
      <c r="AX85" s="3"/>
    </row>
    <row r="86" spans="1:50">
      <c r="A86" s="11">
        <v>43208</v>
      </c>
      <c r="B86" s="11">
        <v>43214</v>
      </c>
      <c r="C86" s="11">
        <v>43215</v>
      </c>
      <c r="D86" s="11">
        <v>43220</v>
      </c>
      <c r="E86" s="3">
        <v>7.3999999999999996E-2</v>
      </c>
      <c r="F86" s="2">
        <v>38159</v>
      </c>
      <c r="G86" s="2">
        <v>38163</v>
      </c>
      <c r="H86" s="2">
        <v>38167</v>
      </c>
      <c r="I86" s="2">
        <v>38168</v>
      </c>
      <c r="J86" s="3">
        <v>5.1434000000000001E-2</v>
      </c>
      <c r="O86" s="3"/>
      <c r="T86" s="3"/>
      <c r="Y86" s="3"/>
      <c r="Z86" s="2">
        <v>43208</v>
      </c>
      <c r="AA86" s="2">
        <v>43214</v>
      </c>
      <c r="AB86" s="2">
        <v>43215</v>
      </c>
      <c r="AC86" s="2">
        <v>43220</v>
      </c>
      <c r="AD86" s="3">
        <v>5.2999999999999999E-2</v>
      </c>
      <c r="AE86" s="43">
        <v>43208</v>
      </c>
      <c r="AF86" s="43">
        <v>43214</v>
      </c>
      <c r="AG86" s="43">
        <v>43215</v>
      </c>
      <c r="AH86" s="43">
        <v>43220</v>
      </c>
      <c r="AI86" s="3">
        <v>5.3999999999999999E-2</v>
      </c>
      <c r="AJ86" s="43">
        <v>43208</v>
      </c>
      <c r="AK86" s="43">
        <v>43214</v>
      </c>
      <c r="AL86" s="43">
        <v>43215</v>
      </c>
      <c r="AM86" s="43">
        <v>43220</v>
      </c>
      <c r="AN86" s="3">
        <v>5.3999999999999999E-2</v>
      </c>
      <c r="AO86" s="43">
        <v>43208</v>
      </c>
      <c r="AP86" s="43">
        <v>43214</v>
      </c>
      <c r="AQ86" s="43">
        <v>43215</v>
      </c>
      <c r="AR86" s="43">
        <v>43220</v>
      </c>
      <c r="AS86" s="3">
        <v>8.7999999999999995E-2</v>
      </c>
      <c r="AX86" s="3"/>
    </row>
    <row r="87" spans="1:50">
      <c r="A87" s="11">
        <v>43178</v>
      </c>
      <c r="B87" s="11">
        <v>43182</v>
      </c>
      <c r="C87" s="11">
        <v>43185</v>
      </c>
      <c r="D87" s="11">
        <v>43188</v>
      </c>
      <c r="E87" s="3">
        <v>7.3999999999999996E-2</v>
      </c>
      <c r="F87" s="2">
        <v>38064</v>
      </c>
      <c r="G87" s="2">
        <v>38071</v>
      </c>
      <c r="H87" s="2">
        <v>38075</v>
      </c>
      <c r="I87" s="2">
        <v>38076</v>
      </c>
      <c r="J87" s="3">
        <v>4.8432000000000003E-2</v>
      </c>
      <c r="O87" s="3"/>
      <c r="T87" s="3"/>
      <c r="Y87" s="3"/>
      <c r="Z87" s="2">
        <v>43178</v>
      </c>
      <c r="AA87" s="2">
        <v>43182</v>
      </c>
      <c r="AB87" s="2">
        <v>43185</v>
      </c>
      <c r="AC87" s="2">
        <v>43188</v>
      </c>
      <c r="AD87" s="3">
        <v>5.2999999999999999E-2</v>
      </c>
      <c r="AE87" s="43">
        <v>43178</v>
      </c>
      <c r="AF87" s="43">
        <v>43182</v>
      </c>
      <c r="AG87" s="43">
        <v>43185</v>
      </c>
      <c r="AH87" s="43">
        <v>43188</v>
      </c>
      <c r="AI87" s="3">
        <v>5.5E-2</v>
      </c>
      <c r="AJ87" s="43">
        <v>43178</v>
      </c>
      <c r="AK87" s="43">
        <v>43182</v>
      </c>
      <c r="AL87" s="43">
        <v>43185</v>
      </c>
      <c r="AM87" s="43">
        <v>43188</v>
      </c>
      <c r="AN87" s="3">
        <v>5.5E-2</v>
      </c>
      <c r="AO87" s="43">
        <v>43178</v>
      </c>
      <c r="AP87" s="43">
        <v>43182</v>
      </c>
      <c r="AQ87" s="43">
        <v>43185</v>
      </c>
      <c r="AR87" s="43">
        <v>43188</v>
      </c>
      <c r="AS87" s="3">
        <v>8.5999999999999993E-2</v>
      </c>
      <c r="AX87" s="3"/>
    </row>
    <row r="88" spans="1:50">
      <c r="A88" s="11">
        <v>43146</v>
      </c>
      <c r="B88" s="11">
        <v>43153</v>
      </c>
      <c r="C88" s="11">
        <v>43154</v>
      </c>
      <c r="D88" s="11">
        <v>43159</v>
      </c>
      <c r="E88" s="3">
        <v>7.3999999999999996E-2</v>
      </c>
      <c r="F88" s="2">
        <v>37973</v>
      </c>
      <c r="G88" s="2">
        <v>37984</v>
      </c>
      <c r="H88" s="2">
        <v>37986</v>
      </c>
      <c r="I88" s="2">
        <v>37986</v>
      </c>
      <c r="J88" s="3">
        <v>2.2910000000000001E-3</v>
      </c>
      <c r="O88" s="3"/>
      <c r="T88" s="3"/>
      <c r="Y88" s="3"/>
      <c r="Z88" s="2">
        <v>43146</v>
      </c>
      <c r="AA88" s="2">
        <v>43153</v>
      </c>
      <c r="AB88" s="2">
        <v>43154</v>
      </c>
      <c r="AC88" s="2">
        <v>43159</v>
      </c>
      <c r="AD88" s="3">
        <v>5.3999999999999999E-2</v>
      </c>
      <c r="AE88" s="43">
        <v>43146</v>
      </c>
      <c r="AF88" s="43">
        <v>43153</v>
      </c>
      <c r="AG88" s="43">
        <v>43154</v>
      </c>
      <c r="AH88" s="43">
        <v>43159</v>
      </c>
      <c r="AI88" s="3">
        <v>5.5E-2</v>
      </c>
      <c r="AJ88" s="43">
        <v>43146</v>
      </c>
      <c r="AK88" s="43">
        <v>43153</v>
      </c>
      <c r="AL88" s="43">
        <v>43154</v>
      </c>
      <c r="AM88" s="43">
        <v>43159</v>
      </c>
      <c r="AN88" s="3">
        <v>5.3999999999999999E-2</v>
      </c>
      <c r="AO88" s="43">
        <v>43146</v>
      </c>
      <c r="AP88" s="43">
        <v>43153</v>
      </c>
      <c r="AQ88" s="43">
        <v>43154</v>
      </c>
      <c r="AR88" s="43">
        <v>43159</v>
      </c>
      <c r="AS88" s="3">
        <v>0.09</v>
      </c>
      <c r="AX88" s="3"/>
    </row>
    <row r="89" spans="1:50">
      <c r="A89" s="11">
        <v>43119</v>
      </c>
      <c r="B89" s="11">
        <v>43125</v>
      </c>
      <c r="C89" s="11">
        <v>43126</v>
      </c>
      <c r="D89" s="11">
        <v>43131</v>
      </c>
      <c r="E89" s="3">
        <v>7.3999999999999996E-2</v>
      </c>
      <c r="F89" s="2">
        <v>37973</v>
      </c>
      <c r="G89" s="2">
        <v>37984</v>
      </c>
      <c r="H89" s="2">
        <v>37986</v>
      </c>
      <c r="I89" s="2">
        <v>37986</v>
      </c>
      <c r="J89" s="3">
        <v>4.8912999999999998E-2</v>
      </c>
      <c r="O89" s="3"/>
      <c r="T89" s="3"/>
      <c r="Y89" s="3"/>
      <c r="Z89" s="2">
        <v>43119</v>
      </c>
      <c r="AA89" s="2">
        <v>43125</v>
      </c>
      <c r="AB89" s="2">
        <v>43126</v>
      </c>
      <c r="AC89" s="2">
        <v>43131</v>
      </c>
      <c r="AD89" s="3">
        <v>5.3999999999999999E-2</v>
      </c>
      <c r="AE89" s="43">
        <v>43119</v>
      </c>
      <c r="AF89" s="43">
        <v>43125</v>
      </c>
      <c r="AG89" s="43">
        <v>43126</v>
      </c>
      <c r="AH89" s="43">
        <v>43131</v>
      </c>
      <c r="AI89" s="3">
        <v>5.5E-2</v>
      </c>
      <c r="AJ89" s="43">
        <v>43119</v>
      </c>
      <c r="AK89" s="43">
        <v>43125</v>
      </c>
      <c r="AL89" s="43">
        <v>43126</v>
      </c>
      <c r="AM89" s="43">
        <v>43131</v>
      </c>
      <c r="AN89" s="3">
        <v>5.3999999999999999E-2</v>
      </c>
      <c r="AO89" s="43">
        <v>43119</v>
      </c>
      <c r="AP89" s="43">
        <v>43125</v>
      </c>
      <c r="AQ89" s="43">
        <v>43126</v>
      </c>
      <c r="AR89" s="43">
        <v>43131</v>
      </c>
      <c r="AS89" s="3">
        <v>8.8999999999999996E-2</v>
      </c>
      <c r="AX89" s="3"/>
    </row>
    <row r="90" spans="1:50">
      <c r="A90" s="11">
        <v>43089</v>
      </c>
      <c r="B90" s="11">
        <v>43097</v>
      </c>
      <c r="C90" s="11">
        <v>43098</v>
      </c>
      <c r="D90" s="11">
        <v>43104</v>
      </c>
      <c r="E90" s="3">
        <v>7.4999999999999997E-2</v>
      </c>
      <c r="F90" s="2">
        <v>37882</v>
      </c>
      <c r="G90" s="2">
        <v>37889</v>
      </c>
      <c r="H90" s="2">
        <v>37893</v>
      </c>
      <c r="I90" s="2">
        <v>37894</v>
      </c>
      <c r="J90" s="3">
        <v>4.9493000000000002E-2</v>
      </c>
      <c r="O90" s="3"/>
      <c r="T90" s="3"/>
      <c r="Y90" s="3"/>
      <c r="Z90" s="2">
        <v>43089</v>
      </c>
      <c r="AA90" s="2">
        <v>43097</v>
      </c>
      <c r="AB90" s="2">
        <v>43098</v>
      </c>
      <c r="AC90" s="2">
        <v>43104</v>
      </c>
      <c r="AD90" s="3">
        <v>5.3999999999999999E-2</v>
      </c>
      <c r="AE90" s="43">
        <v>43089</v>
      </c>
      <c r="AF90" s="43">
        <v>43097</v>
      </c>
      <c r="AG90" s="43">
        <v>43098</v>
      </c>
      <c r="AH90" s="43">
        <v>43104</v>
      </c>
      <c r="AI90" s="3">
        <v>5.3999999999999999E-2</v>
      </c>
      <c r="AJ90" s="43">
        <v>43089</v>
      </c>
      <c r="AK90" s="43">
        <v>43097</v>
      </c>
      <c r="AL90" s="43">
        <v>43098</v>
      </c>
      <c r="AM90" s="43">
        <v>43104</v>
      </c>
      <c r="AN90" s="3">
        <v>5.6430000000000001E-2</v>
      </c>
      <c r="AO90" s="43">
        <v>43089</v>
      </c>
      <c r="AP90" s="43">
        <v>43097</v>
      </c>
      <c r="AQ90" s="43">
        <v>43098</v>
      </c>
      <c r="AR90" s="43">
        <v>43104</v>
      </c>
      <c r="AS90" s="3">
        <v>8.6999999999999994E-2</v>
      </c>
      <c r="AX90" s="3"/>
    </row>
    <row r="91" spans="1:50">
      <c r="A91" s="11">
        <v>43053</v>
      </c>
      <c r="B91" s="11">
        <v>43061</v>
      </c>
      <c r="C91" s="11">
        <v>43062</v>
      </c>
      <c r="D91" s="11">
        <v>43069</v>
      </c>
      <c r="E91" s="3">
        <v>7.4999999999999997E-2</v>
      </c>
      <c r="F91" s="2">
        <v>37788</v>
      </c>
      <c r="G91" s="2">
        <v>37795</v>
      </c>
      <c r="H91" s="2">
        <v>37797</v>
      </c>
      <c r="I91" s="2">
        <v>37798</v>
      </c>
      <c r="J91" s="3">
        <v>4.8180000000000002E-3</v>
      </c>
      <c r="O91" s="3"/>
      <c r="T91" s="3"/>
      <c r="Y91" s="3"/>
      <c r="Z91" s="2">
        <v>43053</v>
      </c>
      <c r="AA91" s="2">
        <v>43061</v>
      </c>
      <c r="AB91" s="2">
        <v>43062</v>
      </c>
      <c r="AC91" s="2">
        <v>43069</v>
      </c>
      <c r="AD91" s="3">
        <v>5.3999999999999999E-2</v>
      </c>
      <c r="AE91" s="43">
        <v>43053</v>
      </c>
      <c r="AF91" s="43">
        <v>43061</v>
      </c>
      <c r="AG91" s="43">
        <v>43062</v>
      </c>
      <c r="AH91" s="43">
        <v>43069</v>
      </c>
      <c r="AI91" s="3">
        <v>5.3999999999999999E-2</v>
      </c>
      <c r="AJ91" s="43">
        <v>43053</v>
      </c>
      <c r="AK91" s="43">
        <v>43061</v>
      </c>
      <c r="AL91" s="43">
        <v>43062</v>
      </c>
      <c r="AM91" s="43">
        <v>43069</v>
      </c>
      <c r="AN91" s="3">
        <v>5.3999999999999999E-2</v>
      </c>
      <c r="AO91" s="43">
        <v>43053</v>
      </c>
      <c r="AP91" s="43">
        <v>43061</v>
      </c>
      <c r="AQ91" s="43">
        <v>43062</v>
      </c>
      <c r="AR91" s="43">
        <v>43069</v>
      </c>
      <c r="AS91" s="3">
        <v>8.6999999999999994E-2</v>
      </c>
      <c r="AX91" s="3"/>
    </row>
    <row r="92" spans="1:50">
      <c r="A92" s="11">
        <v>43021</v>
      </c>
      <c r="B92" s="11">
        <v>43033</v>
      </c>
      <c r="C92" s="11">
        <v>43034</v>
      </c>
      <c r="D92" s="11">
        <v>43039</v>
      </c>
      <c r="E92" s="3">
        <v>7.4999999999999997E-2</v>
      </c>
      <c r="F92" s="2">
        <v>37788</v>
      </c>
      <c r="G92" s="2">
        <v>37795</v>
      </c>
      <c r="H92" s="2">
        <v>37797</v>
      </c>
      <c r="I92" s="2">
        <v>37798</v>
      </c>
      <c r="J92" s="3">
        <v>4.5054999999999998E-2</v>
      </c>
      <c r="O92" s="3"/>
      <c r="T92" s="3"/>
      <c r="Y92" s="3"/>
      <c r="Z92" s="2">
        <v>43021</v>
      </c>
      <c r="AA92" s="2">
        <v>43033</v>
      </c>
      <c r="AB92" s="2">
        <v>43034</v>
      </c>
      <c r="AC92" s="2">
        <v>43039</v>
      </c>
      <c r="AD92" s="3">
        <v>5.3999999999999999E-2</v>
      </c>
      <c r="AE92" s="43">
        <v>43021</v>
      </c>
      <c r="AF92" s="43">
        <v>43033</v>
      </c>
      <c r="AG92" s="43">
        <v>43034</v>
      </c>
      <c r="AH92" s="43">
        <v>43039</v>
      </c>
      <c r="AI92" s="3">
        <v>5.3999999999999999E-2</v>
      </c>
      <c r="AJ92" s="43">
        <v>43021</v>
      </c>
      <c r="AK92" s="43">
        <v>43033</v>
      </c>
      <c r="AL92" s="43">
        <v>43034</v>
      </c>
      <c r="AM92" s="43">
        <v>43039</v>
      </c>
      <c r="AN92" s="3">
        <v>5.3999999999999999E-2</v>
      </c>
      <c r="AO92" s="43">
        <v>43021</v>
      </c>
      <c r="AP92" s="43">
        <v>43033</v>
      </c>
      <c r="AQ92" s="43">
        <v>43034</v>
      </c>
      <c r="AR92" s="43">
        <v>43039</v>
      </c>
      <c r="AS92" s="3">
        <v>0.09</v>
      </c>
      <c r="AX92" s="3"/>
    </row>
    <row r="93" spans="1:50">
      <c r="A93" s="11">
        <v>42991</v>
      </c>
      <c r="B93" s="11">
        <v>43003</v>
      </c>
      <c r="C93" s="11">
        <v>43004</v>
      </c>
      <c r="D93" s="11">
        <v>43007</v>
      </c>
      <c r="E93" s="3">
        <v>7.4999999999999997E-2</v>
      </c>
      <c r="F93" s="2">
        <v>37697</v>
      </c>
      <c r="G93" s="2">
        <v>37704</v>
      </c>
      <c r="H93" s="2">
        <v>37706</v>
      </c>
      <c r="I93" s="2">
        <v>37707</v>
      </c>
      <c r="J93" s="3">
        <v>5.5579999999999996E-3</v>
      </c>
      <c r="O93" s="3"/>
      <c r="T93" s="3"/>
      <c r="Y93" s="3"/>
      <c r="Z93" s="2">
        <v>42991</v>
      </c>
      <c r="AA93" s="2">
        <v>43003</v>
      </c>
      <c r="AB93" s="2">
        <v>43004</v>
      </c>
      <c r="AC93" s="2">
        <v>43007</v>
      </c>
      <c r="AD93" s="3">
        <v>5.3999999999999999E-2</v>
      </c>
      <c r="AE93" s="43">
        <v>42991</v>
      </c>
      <c r="AF93" s="43">
        <v>43003</v>
      </c>
      <c r="AG93" s="43">
        <v>43004</v>
      </c>
      <c r="AH93" s="43">
        <v>43007</v>
      </c>
      <c r="AI93" s="3">
        <v>5.2999999999999999E-2</v>
      </c>
      <c r="AJ93" s="43">
        <v>42991</v>
      </c>
      <c r="AK93" s="43">
        <v>43003</v>
      </c>
      <c r="AL93" s="43">
        <v>43004</v>
      </c>
      <c r="AM93" s="43">
        <v>43007</v>
      </c>
      <c r="AN93" s="3">
        <v>5.5E-2</v>
      </c>
      <c r="AO93" s="43">
        <v>42991</v>
      </c>
      <c r="AP93" s="43">
        <v>43003</v>
      </c>
      <c r="AQ93" s="43">
        <v>43004</v>
      </c>
      <c r="AR93" s="43">
        <v>43007</v>
      </c>
      <c r="AS93" s="3">
        <v>8.8999999999999996E-2</v>
      </c>
      <c r="AX93" s="3"/>
    </row>
    <row r="94" spans="1:50">
      <c r="A94" s="11">
        <v>42962</v>
      </c>
      <c r="B94" s="11">
        <v>42971</v>
      </c>
      <c r="C94" s="11">
        <v>42975</v>
      </c>
      <c r="D94" s="11">
        <v>42978</v>
      </c>
      <c r="E94" s="3">
        <v>7.4999999999999997E-2</v>
      </c>
      <c r="F94" s="2">
        <v>37697</v>
      </c>
      <c r="G94" s="2">
        <v>37704</v>
      </c>
      <c r="H94" s="2">
        <v>37706</v>
      </c>
      <c r="I94" s="2">
        <v>37707</v>
      </c>
      <c r="J94" s="3">
        <v>4.1634999999999998E-2</v>
      </c>
      <c r="O94" s="3"/>
      <c r="T94" s="3"/>
      <c r="Y94" s="3"/>
      <c r="Z94" s="2">
        <v>42962</v>
      </c>
      <c r="AA94" s="2">
        <v>42971</v>
      </c>
      <c r="AB94" s="2">
        <v>42975</v>
      </c>
      <c r="AC94" s="2">
        <v>42978</v>
      </c>
      <c r="AD94" s="3">
        <v>5.3999999999999999E-2</v>
      </c>
      <c r="AE94" s="43">
        <v>42962</v>
      </c>
      <c r="AF94" s="43">
        <v>42971</v>
      </c>
      <c r="AG94" s="43">
        <v>42975</v>
      </c>
      <c r="AH94" s="43">
        <v>42978</v>
      </c>
      <c r="AI94" s="3">
        <v>5.2999999999999999E-2</v>
      </c>
      <c r="AJ94" s="43">
        <v>42962</v>
      </c>
      <c r="AK94" s="43">
        <v>42971</v>
      </c>
      <c r="AL94" s="43">
        <v>42975</v>
      </c>
      <c r="AM94" s="43">
        <v>42978</v>
      </c>
      <c r="AN94" s="3">
        <v>5.5E-2</v>
      </c>
      <c r="AO94" s="43">
        <v>42962</v>
      </c>
      <c r="AP94" s="43">
        <v>42971</v>
      </c>
      <c r="AQ94" s="43">
        <v>42975</v>
      </c>
      <c r="AR94" s="43">
        <v>42978</v>
      </c>
      <c r="AS94" s="3">
        <v>9.1999999999999998E-2</v>
      </c>
      <c r="AX94" s="3"/>
    </row>
    <row r="95" spans="1:50">
      <c r="A95" s="11">
        <v>42929</v>
      </c>
      <c r="B95" s="11">
        <v>42940</v>
      </c>
      <c r="C95" s="11">
        <v>42942</v>
      </c>
      <c r="D95" s="11">
        <v>42947</v>
      </c>
      <c r="E95" s="3">
        <v>7.4999999999999997E-2</v>
      </c>
      <c r="F95" s="2">
        <v>37613</v>
      </c>
      <c r="G95" s="2">
        <v>37613</v>
      </c>
      <c r="H95" s="2">
        <v>37617</v>
      </c>
      <c r="I95" s="2">
        <v>37621</v>
      </c>
      <c r="J95" s="3">
        <v>6.7219999999999997E-3</v>
      </c>
      <c r="O95" s="3"/>
      <c r="T95" s="3"/>
      <c r="Y95" s="3"/>
      <c r="Z95" s="2">
        <v>42929</v>
      </c>
      <c r="AA95" s="2">
        <v>42940</v>
      </c>
      <c r="AB95" s="2">
        <v>42942</v>
      </c>
      <c r="AC95" s="2">
        <v>42947</v>
      </c>
      <c r="AD95" s="3">
        <v>5.3999999999999999E-2</v>
      </c>
      <c r="AE95" s="43">
        <v>42929</v>
      </c>
      <c r="AF95" s="43">
        <v>42940</v>
      </c>
      <c r="AG95" s="43">
        <v>42942</v>
      </c>
      <c r="AH95" s="43">
        <v>42947</v>
      </c>
      <c r="AI95" s="3">
        <v>5.2999999999999999E-2</v>
      </c>
      <c r="AJ95" s="43">
        <v>42929</v>
      </c>
      <c r="AK95" s="43">
        <v>42940</v>
      </c>
      <c r="AL95" s="43">
        <v>42942</v>
      </c>
      <c r="AM95" s="43">
        <v>42947</v>
      </c>
      <c r="AN95" s="3">
        <v>5.5E-2</v>
      </c>
      <c r="AO95" s="43">
        <v>42929</v>
      </c>
      <c r="AP95" s="43">
        <v>42940</v>
      </c>
      <c r="AQ95" s="43">
        <v>42942</v>
      </c>
      <c r="AR95" s="43">
        <v>42947</v>
      </c>
      <c r="AS95" s="3">
        <v>9.1999999999999998E-2</v>
      </c>
      <c r="AX95" s="3"/>
    </row>
    <row r="96" spans="1:50">
      <c r="A96" s="11">
        <v>42900</v>
      </c>
      <c r="B96" s="11">
        <v>42909</v>
      </c>
      <c r="C96" s="11">
        <v>42913</v>
      </c>
      <c r="D96" s="11">
        <v>42916</v>
      </c>
      <c r="E96" s="3">
        <v>7.4999999999999997E-2</v>
      </c>
      <c r="F96" s="2">
        <v>37606</v>
      </c>
      <c r="G96" s="2">
        <v>37613</v>
      </c>
      <c r="H96" s="2">
        <v>37617</v>
      </c>
      <c r="I96" s="2">
        <v>37621</v>
      </c>
      <c r="J96" s="3">
        <v>3.5756000000000003E-2</v>
      </c>
      <c r="O96" s="3"/>
      <c r="T96" s="3"/>
      <c r="Y96" s="3"/>
      <c r="Z96" s="2">
        <v>42900</v>
      </c>
      <c r="AA96" s="2">
        <v>42909</v>
      </c>
      <c r="AB96" s="2">
        <v>42913</v>
      </c>
      <c r="AC96" s="2">
        <v>42916</v>
      </c>
      <c r="AD96" s="3">
        <v>5.3999999999999999E-2</v>
      </c>
      <c r="AE96" s="43">
        <v>42900</v>
      </c>
      <c r="AF96" s="43">
        <v>42909</v>
      </c>
      <c r="AG96" s="43">
        <v>42913</v>
      </c>
      <c r="AH96" s="43">
        <v>42916</v>
      </c>
      <c r="AI96" s="3">
        <v>5.842E-2</v>
      </c>
      <c r="AJ96" s="43">
        <v>42900</v>
      </c>
      <c r="AK96" s="43">
        <v>42909</v>
      </c>
      <c r="AL96" s="43">
        <v>42913</v>
      </c>
      <c r="AM96" s="43">
        <v>42916</v>
      </c>
      <c r="AN96" s="3">
        <v>5.6000000000000001E-2</v>
      </c>
      <c r="AO96" s="43">
        <v>42900</v>
      </c>
      <c r="AP96" s="43">
        <v>42909</v>
      </c>
      <c r="AQ96" s="43">
        <v>42913</v>
      </c>
      <c r="AR96" s="43">
        <v>42916</v>
      </c>
      <c r="AS96" s="3">
        <v>9.0999999999999998E-2</v>
      </c>
      <c r="AX96" s="3"/>
    </row>
    <row r="97" spans="1:50">
      <c r="A97" s="11">
        <v>42867</v>
      </c>
      <c r="B97" s="11">
        <v>42879</v>
      </c>
      <c r="C97" s="11">
        <v>42881</v>
      </c>
      <c r="D97" s="11">
        <v>42886</v>
      </c>
      <c r="E97" s="3">
        <v>6.9709999999999994E-2</v>
      </c>
      <c r="F97" s="2">
        <v>37515</v>
      </c>
      <c r="G97" s="2">
        <v>37522</v>
      </c>
      <c r="H97" s="2">
        <v>37524</v>
      </c>
      <c r="I97" s="2">
        <v>37525</v>
      </c>
      <c r="J97" s="3">
        <v>1.2400000000000001E-4</v>
      </c>
      <c r="O97" s="3"/>
      <c r="T97" s="3"/>
      <c r="Y97" s="3"/>
      <c r="Z97" s="2">
        <v>42867</v>
      </c>
      <c r="AA97" s="2">
        <v>42879</v>
      </c>
      <c r="AB97" s="2">
        <v>42881</v>
      </c>
      <c r="AC97" s="2">
        <v>42886</v>
      </c>
      <c r="AD97" s="3">
        <v>5.4640000000000001E-2</v>
      </c>
      <c r="AE97" s="43">
        <v>42867</v>
      </c>
      <c r="AF97" s="43">
        <v>42879</v>
      </c>
      <c r="AG97" s="43">
        <v>42881</v>
      </c>
      <c r="AH97" s="43">
        <v>42886</v>
      </c>
      <c r="AI97" s="3">
        <v>5.842E-2</v>
      </c>
      <c r="AJ97" s="43">
        <v>42867</v>
      </c>
      <c r="AK97" s="43">
        <v>42879</v>
      </c>
      <c r="AL97" s="43">
        <v>42881</v>
      </c>
      <c r="AM97" s="43">
        <v>42886</v>
      </c>
      <c r="AN97" s="3">
        <v>5.1650000000000001E-2</v>
      </c>
      <c r="AO97" s="43">
        <v>42867</v>
      </c>
      <c r="AP97" s="43">
        <v>42879</v>
      </c>
      <c r="AQ97" s="43">
        <v>42881</v>
      </c>
      <c r="AR97" s="43">
        <v>42886</v>
      </c>
      <c r="AS97" s="3">
        <v>8.9050000000000004E-2</v>
      </c>
      <c r="AX97" s="3"/>
    </row>
    <row r="98" spans="1:50">
      <c r="A98" s="11">
        <v>42836</v>
      </c>
      <c r="B98" s="11">
        <v>42846</v>
      </c>
      <c r="C98" s="11">
        <v>42850</v>
      </c>
      <c r="D98" s="11">
        <v>42853</v>
      </c>
      <c r="E98" s="3">
        <v>7.0000000000000007E-2</v>
      </c>
      <c r="F98" s="2">
        <v>37515</v>
      </c>
      <c r="G98" s="2">
        <v>37522</v>
      </c>
      <c r="H98" s="2">
        <v>37524</v>
      </c>
      <c r="I98" s="2">
        <v>37525</v>
      </c>
      <c r="J98" s="3">
        <v>3.7723E-2</v>
      </c>
      <c r="O98" s="3"/>
      <c r="T98" s="3"/>
      <c r="Y98" s="3"/>
      <c r="Z98" s="2">
        <v>42836</v>
      </c>
      <c r="AA98" s="2">
        <v>42846</v>
      </c>
      <c r="AB98" s="2">
        <v>42850</v>
      </c>
      <c r="AC98" s="2">
        <v>42853</v>
      </c>
      <c r="AD98" s="3">
        <v>5.4679999999999999E-2</v>
      </c>
      <c r="AE98" s="43">
        <v>42836</v>
      </c>
      <c r="AF98" s="43">
        <v>42846</v>
      </c>
      <c r="AG98" s="43">
        <v>42850</v>
      </c>
      <c r="AH98" s="43">
        <v>42853</v>
      </c>
      <c r="AI98" s="3">
        <v>5.842E-2</v>
      </c>
      <c r="AJ98" s="43">
        <v>42836</v>
      </c>
      <c r="AK98" s="43">
        <v>42846</v>
      </c>
      <c r="AL98" s="43">
        <v>42850</v>
      </c>
      <c r="AM98" s="43">
        <v>42853</v>
      </c>
      <c r="AN98" s="3">
        <v>5.1769999999999997E-2</v>
      </c>
      <c r="AO98" s="43">
        <v>42836</v>
      </c>
      <c r="AP98" s="43">
        <v>42846</v>
      </c>
      <c r="AQ98" s="43">
        <v>42850</v>
      </c>
      <c r="AR98" s="43">
        <v>42853</v>
      </c>
      <c r="AS98" s="3">
        <v>0.09</v>
      </c>
      <c r="AX98" s="3"/>
    </row>
    <row r="99" spans="1:50">
      <c r="A99" s="11">
        <v>42809</v>
      </c>
      <c r="B99" s="11">
        <v>42818</v>
      </c>
      <c r="C99" s="11">
        <v>42822</v>
      </c>
      <c r="D99" s="11">
        <v>42825</v>
      </c>
      <c r="E99" s="3">
        <v>7.0400000000000004E-2</v>
      </c>
      <c r="F99" s="2">
        <v>37425</v>
      </c>
      <c r="G99" s="2">
        <v>37431</v>
      </c>
      <c r="H99" s="2">
        <v>37433</v>
      </c>
      <c r="I99" s="2">
        <v>37434</v>
      </c>
      <c r="J99" s="3">
        <v>1.47E-4</v>
      </c>
      <c r="O99" s="3"/>
      <c r="T99" s="3"/>
      <c r="Y99" s="3"/>
      <c r="Z99" s="2">
        <v>42809</v>
      </c>
      <c r="AA99" s="2">
        <v>42818</v>
      </c>
      <c r="AB99" s="2">
        <v>42822</v>
      </c>
      <c r="AC99" s="2">
        <v>42825</v>
      </c>
      <c r="AD99" s="3">
        <v>5.4679999999999999E-2</v>
      </c>
      <c r="AE99" s="43">
        <v>42809</v>
      </c>
      <c r="AF99" s="43">
        <v>42818</v>
      </c>
      <c r="AG99" s="43">
        <v>42822</v>
      </c>
      <c r="AH99" s="43">
        <v>42825</v>
      </c>
      <c r="AI99" s="3">
        <v>6.0999999999999999E-2</v>
      </c>
      <c r="AJ99" s="43">
        <v>42809</v>
      </c>
      <c r="AK99" s="43">
        <v>42818</v>
      </c>
      <c r="AL99" s="43">
        <v>42822</v>
      </c>
      <c r="AM99" s="43">
        <v>42825</v>
      </c>
      <c r="AN99" s="3">
        <v>5.3030000000000001E-2</v>
      </c>
      <c r="AO99" s="43">
        <v>42809</v>
      </c>
      <c r="AP99" s="43">
        <v>42818</v>
      </c>
      <c r="AQ99" s="43">
        <v>42822</v>
      </c>
      <c r="AR99" s="43">
        <v>42825</v>
      </c>
      <c r="AS99" s="3">
        <v>9.0410000000000004E-2</v>
      </c>
      <c r="AX99" s="3"/>
    </row>
    <row r="100" spans="1:50">
      <c r="A100" s="11">
        <v>42776</v>
      </c>
      <c r="B100" s="11">
        <v>42787</v>
      </c>
      <c r="C100" s="11">
        <v>42789</v>
      </c>
      <c r="D100" s="11">
        <v>42794</v>
      </c>
      <c r="E100" s="3">
        <v>7.0319999999999994E-2</v>
      </c>
      <c r="F100" s="2">
        <v>37425</v>
      </c>
      <c r="G100" s="2">
        <v>37431</v>
      </c>
      <c r="H100" s="2">
        <v>37433</v>
      </c>
      <c r="I100" s="2">
        <v>37434</v>
      </c>
      <c r="J100" s="3">
        <v>4.1331E-2</v>
      </c>
      <c r="O100" s="3"/>
      <c r="T100" s="3"/>
      <c r="Y100" s="3"/>
      <c r="Z100" s="2">
        <v>42776</v>
      </c>
      <c r="AA100" s="2">
        <v>42787</v>
      </c>
      <c r="AB100" s="2">
        <v>42789</v>
      </c>
      <c r="AC100" s="2">
        <v>42794</v>
      </c>
      <c r="AD100" s="3">
        <v>5.4469999999999998E-2</v>
      </c>
      <c r="AE100" s="43">
        <v>42776</v>
      </c>
      <c r="AF100" s="43">
        <v>42787</v>
      </c>
      <c r="AG100" s="43">
        <v>42789</v>
      </c>
      <c r="AH100" s="43">
        <v>42794</v>
      </c>
      <c r="AI100" s="3">
        <v>6.0999999999999999E-2</v>
      </c>
      <c r="AJ100" s="43">
        <v>42776</v>
      </c>
      <c r="AK100" s="43">
        <v>42787</v>
      </c>
      <c r="AL100" s="43">
        <v>42789</v>
      </c>
      <c r="AM100" s="43">
        <v>42794</v>
      </c>
      <c r="AN100" s="3">
        <v>5.2920000000000002E-2</v>
      </c>
      <c r="AO100" s="43">
        <v>42776</v>
      </c>
      <c r="AP100" s="43">
        <v>42787</v>
      </c>
      <c r="AQ100" s="43">
        <v>42789</v>
      </c>
      <c r="AR100" s="43">
        <v>42794</v>
      </c>
      <c r="AS100" s="3">
        <v>9.3329999999999996E-2</v>
      </c>
      <c r="AX100" s="3"/>
    </row>
    <row r="101" spans="1:50">
      <c r="A101" s="11">
        <v>42748</v>
      </c>
      <c r="B101" s="11">
        <v>42759</v>
      </c>
      <c r="C101" s="11">
        <v>42761</v>
      </c>
      <c r="D101" s="11">
        <v>42766</v>
      </c>
      <c r="E101" s="3">
        <v>7.0440000000000003E-2</v>
      </c>
      <c r="F101" s="2">
        <v>37335</v>
      </c>
      <c r="G101" s="2">
        <v>37341</v>
      </c>
      <c r="H101" s="2">
        <v>37343</v>
      </c>
      <c r="I101" s="2">
        <v>37347</v>
      </c>
      <c r="J101" s="3">
        <v>2.4329999999999998E-3</v>
      </c>
      <c r="O101" s="3"/>
      <c r="T101" s="3"/>
      <c r="Y101" s="3"/>
      <c r="Z101" s="2">
        <v>42748</v>
      </c>
      <c r="AA101" s="2">
        <v>42759</v>
      </c>
      <c r="AB101" s="2">
        <v>42761</v>
      </c>
      <c r="AC101" s="2">
        <v>42766</v>
      </c>
      <c r="AD101" s="3">
        <v>5.4690000000000003E-2</v>
      </c>
      <c r="AE101" s="43">
        <v>42748</v>
      </c>
      <c r="AF101" s="43">
        <v>42759</v>
      </c>
      <c r="AG101" s="43">
        <v>42761</v>
      </c>
      <c r="AH101" s="43">
        <v>42766</v>
      </c>
      <c r="AI101" s="3">
        <v>6.0999999999999999E-2</v>
      </c>
      <c r="AJ101" s="43">
        <v>42748</v>
      </c>
      <c r="AK101" s="43">
        <v>42759</v>
      </c>
      <c r="AL101" s="43">
        <v>42761</v>
      </c>
      <c r="AM101" s="43">
        <v>42766</v>
      </c>
      <c r="AN101" s="3">
        <v>5.3179999999999998E-2</v>
      </c>
      <c r="AO101" s="43">
        <v>42748</v>
      </c>
      <c r="AP101" s="43">
        <v>42759</v>
      </c>
      <c r="AQ101" s="43">
        <v>42761</v>
      </c>
      <c r="AR101" s="43">
        <v>42766</v>
      </c>
      <c r="AS101" s="3">
        <v>9.1439999999999994E-2</v>
      </c>
      <c r="AX101" s="3"/>
    </row>
    <row r="102" spans="1:50">
      <c r="A102" s="11">
        <v>42724</v>
      </c>
      <c r="B102" s="11">
        <v>42732</v>
      </c>
      <c r="C102" s="11">
        <v>42734</v>
      </c>
      <c r="D102" s="11">
        <v>42740</v>
      </c>
      <c r="E102" s="3">
        <v>7.109E-2</v>
      </c>
      <c r="F102" s="2">
        <v>37335</v>
      </c>
      <c r="G102" s="2">
        <v>37341</v>
      </c>
      <c r="H102" s="2">
        <v>37343</v>
      </c>
      <c r="I102" s="2">
        <v>37347</v>
      </c>
      <c r="J102" s="3">
        <v>3.9377000000000002E-2</v>
      </c>
      <c r="O102" s="3"/>
      <c r="T102" s="3"/>
      <c r="Y102" s="3"/>
      <c r="Z102" s="2">
        <v>42724</v>
      </c>
      <c r="AA102" s="2">
        <v>42732</v>
      </c>
      <c r="AB102" s="2">
        <v>42734</v>
      </c>
      <c r="AC102" s="2">
        <v>42740</v>
      </c>
      <c r="AD102" s="3">
        <v>5.5280000000000003E-2</v>
      </c>
      <c r="AE102" s="43">
        <v>42724</v>
      </c>
      <c r="AF102" s="43">
        <v>42732</v>
      </c>
      <c r="AG102" s="43">
        <v>42734</v>
      </c>
      <c r="AH102" s="43">
        <v>42740</v>
      </c>
      <c r="AI102" s="3">
        <v>0.11591</v>
      </c>
      <c r="AJ102" s="43">
        <v>42724</v>
      </c>
      <c r="AK102" s="43">
        <v>42732</v>
      </c>
      <c r="AL102" s="43">
        <v>42734</v>
      </c>
      <c r="AM102" s="43">
        <v>42740</v>
      </c>
      <c r="AN102" s="3">
        <v>5.321E-2</v>
      </c>
      <c r="AO102" s="43">
        <v>42724</v>
      </c>
      <c r="AP102" s="43">
        <v>42732</v>
      </c>
      <c r="AQ102" s="43">
        <v>42734</v>
      </c>
      <c r="AR102" s="43">
        <v>42740</v>
      </c>
      <c r="AS102" s="3">
        <v>9.0190000000000006E-2</v>
      </c>
      <c r="AX102" s="3"/>
    </row>
    <row r="103" spans="1:50">
      <c r="A103" s="11">
        <v>42688</v>
      </c>
      <c r="B103" s="11">
        <v>42697</v>
      </c>
      <c r="C103" s="11">
        <v>42699</v>
      </c>
      <c r="D103" s="11">
        <v>42704</v>
      </c>
      <c r="E103" s="3">
        <v>7.109E-2</v>
      </c>
      <c r="F103" s="2">
        <v>37249</v>
      </c>
      <c r="G103" s="2">
        <v>37249</v>
      </c>
      <c r="H103" s="2">
        <v>37253</v>
      </c>
      <c r="I103" s="2">
        <v>37256</v>
      </c>
      <c r="J103" s="3">
        <v>8.0210000000000004E-3</v>
      </c>
      <c r="O103" s="3"/>
      <c r="T103" s="3"/>
      <c r="Y103" s="3"/>
      <c r="Z103" s="2">
        <v>42688</v>
      </c>
      <c r="AA103" s="2">
        <v>42697</v>
      </c>
      <c r="AB103" s="2">
        <v>42699</v>
      </c>
      <c r="AC103" s="2">
        <v>42704</v>
      </c>
      <c r="AD103" s="3">
        <v>5.5280000000000003E-2</v>
      </c>
      <c r="AE103" s="43">
        <v>42688</v>
      </c>
      <c r="AF103" s="43">
        <v>42697</v>
      </c>
      <c r="AG103" s="43">
        <v>42699</v>
      </c>
      <c r="AH103" s="43">
        <v>42704</v>
      </c>
      <c r="AI103" s="3">
        <v>5.7140000000000003E-2</v>
      </c>
      <c r="AJ103" s="43">
        <v>42688</v>
      </c>
      <c r="AK103" s="43">
        <v>42697</v>
      </c>
      <c r="AL103" s="43">
        <v>42699</v>
      </c>
      <c r="AM103" s="43">
        <v>42704</v>
      </c>
      <c r="AN103" s="3">
        <v>5.321E-2</v>
      </c>
      <c r="AO103" s="43">
        <v>42688</v>
      </c>
      <c r="AP103" s="43">
        <v>42697</v>
      </c>
      <c r="AQ103" s="43">
        <v>42699</v>
      </c>
      <c r="AR103" s="43">
        <v>42704</v>
      </c>
      <c r="AS103" s="3">
        <v>9.0190000000000006E-2</v>
      </c>
      <c r="AX103" s="3"/>
    </row>
    <row r="104" spans="1:50">
      <c r="A104" s="11">
        <v>42656</v>
      </c>
      <c r="B104" s="11">
        <v>42667</v>
      </c>
      <c r="C104" s="11">
        <v>42669</v>
      </c>
      <c r="D104" s="11">
        <v>42674</v>
      </c>
      <c r="E104" s="3">
        <v>7.1249999999999994E-2</v>
      </c>
      <c r="F104" s="2">
        <v>37242</v>
      </c>
      <c r="G104" s="2">
        <v>37249</v>
      </c>
      <c r="H104" s="2">
        <v>37253</v>
      </c>
      <c r="I104" s="2">
        <v>37256</v>
      </c>
      <c r="J104" s="3">
        <v>3.9980000000000002E-2</v>
      </c>
      <c r="O104" s="3"/>
      <c r="T104" s="3"/>
      <c r="Y104" s="3"/>
      <c r="Z104" s="2">
        <v>42656</v>
      </c>
      <c r="AA104" s="2">
        <v>42667</v>
      </c>
      <c r="AB104" s="2">
        <v>42669</v>
      </c>
      <c r="AC104" s="2">
        <v>42674</v>
      </c>
      <c r="AD104" s="3">
        <v>5.5390000000000002E-2</v>
      </c>
      <c r="AE104" s="43">
        <v>42656</v>
      </c>
      <c r="AF104" s="43">
        <v>42667</v>
      </c>
      <c r="AG104" s="43">
        <v>42669</v>
      </c>
      <c r="AH104" s="43">
        <v>42674</v>
      </c>
      <c r="AI104" s="3">
        <v>5.7140000000000003E-2</v>
      </c>
      <c r="AJ104" s="43">
        <v>42656</v>
      </c>
      <c r="AK104" s="43">
        <v>42667</v>
      </c>
      <c r="AL104" s="43">
        <v>42669</v>
      </c>
      <c r="AM104" s="43">
        <v>42674</v>
      </c>
      <c r="AN104" s="3">
        <v>5.348E-2</v>
      </c>
      <c r="AO104" s="43">
        <v>42656</v>
      </c>
      <c r="AP104" s="43">
        <v>42667</v>
      </c>
      <c r="AQ104" s="43">
        <v>42669</v>
      </c>
      <c r="AR104" s="43">
        <v>42674</v>
      </c>
      <c r="AS104" s="3">
        <v>9.1310000000000002E-2</v>
      </c>
      <c r="AX104" s="3"/>
    </row>
    <row r="105" spans="1:50">
      <c r="A105" s="11">
        <v>42620</v>
      </c>
      <c r="B105" s="11">
        <v>42627</v>
      </c>
      <c r="C105" s="11">
        <v>42629</v>
      </c>
      <c r="D105" s="11">
        <v>42643</v>
      </c>
      <c r="E105" s="3">
        <v>7.1330000000000005E-2</v>
      </c>
      <c r="F105" s="2">
        <v>37151</v>
      </c>
      <c r="G105" s="2">
        <v>37158</v>
      </c>
      <c r="H105" s="2">
        <v>37160</v>
      </c>
      <c r="I105" s="2">
        <v>37161</v>
      </c>
      <c r="J105" s="3">
        <v>7.4999999999999993E-5</v>
      </c>
      <c r="O105" s="3"/>
      <c r="T105" s="3"/>
      <c r="Y105" s="3"/>
      <c r="Z105" s="2">
        <v>42620</v>
      </c>
      <c r="AA105" s="2">
        <v>42627</v>
      </c>
      <c r="AB105" s="2">
        <v>42629</v>
      </c>
      <c r="AC105" s="2">
        <v>42643</v>
      </c>
      <c r="AD105" s="3">
        <v>5.543E-2</v>
      </c>
      <c r="AE105" s="43">
        <v>42620</v>
      </c>
      <c r="AF105" s="43">
        <v>42627</v>
      </c>
      <c r="AG105" s="43">
        <v>42629</v>
      </c>
      <c r="AH105" s="43">
        <v>42643</v>
      </c>
      <c r="AI105" s="3">
        <v>5.9409999999999998E-2</v>
      </c>
      <c r="AJ105" s="43">
        <v>42620</v>
      </c>
      <c r="AK105" s="43">
        <v>42627</v>
      </c>
      <c r="AL105" s="43">
        <v>42629</v>
      </c>
      <c r="AM105" s="43">
        <v>42643</v>
      </c>
      <c r="AN105" s="3">
        <v>5.475E-2</v>
      </c>
      <c r="AO105" s="43">
        <v>42620</v>
      </c>
      <c r="AP105" s="43">
        <v>42627</v>
      </c>
      <c r="AQ105" s="43">
        <v>42629</v>
      </c>
      <c r="AR105" s="43">
        <v>42643</v>
      </c>
      <c r="AS105" s="3">
        <v>9.2179999999999998E-2</v>
      </c>
      <c r="AX105" s="3"/>
    </row>
    <row r="106" spans="1:50">
      <c r="A106" s="11">
        <v>42597</v>
      </c>
      <c r="B106" s="11">
        <v>42606</v>
      </c>
      <c r="C106" s="11">
        <v>42608</v>
      </c>
      <c r="D106" s="11">
        <v>42613</v>
      </c>
      <c r="E106" s="3">
        <v>7.1609999999999993E-2</v>
      </c>
      <c r="F106" s="2">
        <v>37151</v>
      </c>
      <c r="G106" s="2">
        <v>37158</v>
      </c>
      <c r="H106" s="2">
        <v>37160</v>
      </c>
      <c r="I106" s="2">
        <v>37161</v>
      </c>
      <c r="J106" s="3">
        <v>4.9105000000000003E-2</v>
      </c>
      <c r="O106" s="3"/>
      <c r="T106" s="3"/>
      <c r="Y106" s="3"/>
      <c r="Z106" s="2">
        <v>42597</v>
      </c>
      <c r="AA106" s="2">
        <v>42606</v>
      </c>
      <c r="AB106" s="2">
        <v>42608</v>
      </c>
      <c r="AC106" s="2">
        <v>42613</v>
      </c>
      <c r="AD106" s="3">
        <v>5.5590000000000001E-2</v>
      </c>
      <c r="AE106" s="43">
        <v>42597</v>
      </c>
      <c r="AF106" s="43">
        <v>42606</v>
      </c>
      <c r="AG106" s="43">
        <v>42608</v>
      </c>
      <c r="AH106" s="43">
        <v>42613</v>
      </c>
      <c r="AI106" s="3">
        <v>5.9409999999999998E-2</v>
      </c>
      <c r="AJ106" s="43">
        <v>42597</v>
      </c>
      <c r="AK106" s="43">
        <v>42606</v>
      </c>
      <c r="AL106" s="43">
        <v>42608</v>
      </c>
      <c r="AM106" s="43">
        <v>42613</v>
      </c>
      <c r="AN106" s="3">
        <v>5.4309999999999997E-2</v>
      </c>
      <c r="AO106" s="43">
        <v>42597</v>
      </c>
      <c r="AP106" s="43">
        <v>42606</v>
      </c>
      <c r="AQ106" s="43">
        <v>42608</v>
      </c>
      <c r="AR106" s="43">
        <v>42613</v>
      </c>
      <c r="AS106" s="3">
        <v>9.1179999999999997E-2</v>
      </c>
      <c r="AX106" s="3"/>
    </row>
    <row r="107" spans="1:50">
      <c r="A107" s="11">
        <v>42564</v>
      </c>
      <c r="B107" s="11">
        <v>42573</v>
      </c>
      <c r="C107" s="11">
        <v>42577</v>
      </c>
      <c r="D107" s="11">
        <v>42580</v>
      </c>
      <c r="E107" s="3">
        <v>7.2139999999999996E-2</v>
      </c>
      <c r="F107" s="2">
        <v>37060</v>
      </c>
      <c r="G107" s="2">
        <v>37067</v>
      </c>
      <c r="H107" s="2">
        <v>37069</v>
      </c>
      <c r="I107" s="2">
        <v>37070</v>
      </c>
      <c r="J107" s="3">
        <v>5.8E-5</v>
      </c>
      <c r="O107" s="3"/>
      <c r="T107" s="3"/>
      <c r="Y107" s="3"/>
      <c r="Z107" s="2">
        <v>42564</v>
      </c>
      <c r="AA107" s="2">
        <v>42573</v>
      </c>
      <c r="AB107" s="2">
        <v>42577</v>
      </c>
      <c r="AC107" s="2">
        <v>42580</v>
      </c>
      <c r="AD107" s="3">
        <v>5.6219999999999999E-2</v>
      </c>
      <c r="AE107" s="43">
        <v>42564</v>
      </c>
      <c r="AF107" s="43">
        <v>42573</v>
      </c>
      <c r="AG107" s="43">
        <v>42577</v>
      </c>
      <c r="AH107" s="43">
        <v>42580</v>
      </c>
      <c r="AI107" s="3">
        <v>5.9409999999999998E-2</v>
      </c>
      <c r="AJ107" s="43">
        <v>42564</v>
      </c>
      <c r="AK107" s="43">
        <v>42573</v>
      </c>
      <c r="AL107" s="43">
        <v>42577</v>
      </c>
      <c r="AM107" s="43">
        <v>42580</v>
      </c>
      <c r="AN107" s="3">
        <v>5.5109999999999999E-2</v>
      </c>
      <c r="AO107" s="43">
        <v>42564</v>
      </c>
      <c r="AP107" s="43">
        <v>42573</v>
      </c>
      <c r="AQ107" s="43">
        <v>42577</v>
      </c>
      <c r="AR107" s="43">
        <v>42580</v>
      </c>
      <c r="AS107" s="3">
        <v>9.2270000000000005E-2</v>
      </c>
      <c r="AX107" s="3"/>
    </row>
    <row r="108" spans="1:50">
      <c r="A108" s="11">
        <v>42529</v>
      </c>
      <c r="B108" s="11">
        <v>42536</v>
      </c>
      <c r="C108" s="11">
        <v>42538</v>
      </c>
      <c r="D108" s="11">
        <v>42551</v>
      </c>
      <c r="E108" s="3">
        <v>7.2870000000000004E-2</v>
      </c>
      <c r="F108" s="2">
        <v>37060</v>
      </c>
      <c r="G108" s="2">
        <v>37067</v>
      </c>
      <c r="H108" s="2">
        <v>37069</v>
      </c>
      <c r="I108" s="2">
        <v>37070</v>
      </c>
      <c r="J108" s="3">
        <v>4.607E-2</v>
      </c>
      <c r="O108" s="3"/>
      <c r="T108" s="3"/>
      <c r="Y108" s="3"/>
      <c r="Z108" s="2">
        <v>42529</v>
      </c>
      <c r="AA108" s="2">
        <v>42536</v>
      </c>
      <c r="AB108" s="2">
        <v>42538</v>
      </c>
      <c r="AC108" s="2">
        <v>42551</v>
      </c>
      <c r="AD108" s="3">
        <v>5.6730000000000003E-2</v>
      </c>
      <c r="AE108" s="43">
        <v>42529</v>
      </c>
      <c r="AF108" s="43">
        <v>42536</v>
      </c>
      <c r="AG108" s="43">
        <v>42538</v>
      </c>
      <c r="AH108" s="43">
        <v>42551</v>
      </c>
      <c r="AI108" s="3">
        <v>5.5449999999999999E-2</v>
      </c>
      <c r="AJ108" s="43">
        <v>42529</v>
      </c>
      <c r="AK108" s="43">
        <v>42536</v>
      </c>
      <c r="AL108" s="43">
        <v>42538</v>
      </c>
      <c r="AM108" s="43">
        <v>42551</v>
      </c>
      <c r="AN108" s="3">
        <v>5.543E-2</v>
      </c>
      <c r="AO108" s="43">
        <v>42529</v>
      </c>
      <c r="AP108" s="43">
        <v>42536</v>
      </c>
      <c r="AQ108" s="43">
        <v>42538</v>
      </c>
      <c r="AR108" s="43">
        <v>42551</v>
      </c>
      <c r="AS108" s="3">
        <v>9.2299999999999993E-2</v>
      </c>
      <c r="AX108" s="3"/>
    </row>
    <row r="109" spans="1:50">
      <c r="A109" s="11">
        <v>42502</v>
      </c>
      <c r="B109" s="11">
        <v>42514</v>
      </c>
      <c r="C109" s="11">
        <v>42516</v>
      </c>
      <c r="D109" s="11">
        <v>42521</v>
      </c>
      <c r="E109" s="3">
        <v>7.3340000000000002E-2</v>
      </c>
      <c r="F109" s="2">
        <v>36966</v>
      </c>
      <c r="G109" s="2">
        <v>36973</v>
      </c>
      <c r="H109" s="2">
        <v>36977</v>
      </c>
      <c r="I109" s="2">
        <v>36978</v>
      </c>
      <c r="J109" s="3">
        <v>4.17E-4</v>
      </c>
      <c r="O109" s="3"/>
      <c r="T109" s="3"/>
      <c r="Y109" s="3"/>
      <c r="Z109" s="2">
        <v>42502</v>
      </c>
      <c r="AA109" s="2">
        <v>42514</v>
      </c>
      <c r="AB109" s="2">
        <v>42516</v>
      </c>
      <c r="AC109" s="2">
        <v>42521</v>
      </c>
      <c r="AD109" s="3">
        <v>5.704E-2</v>
      </c>
      <c r="AE109" s="43">
        <v>42502</v>
      </c>
      <c r="AF109" s="43">
        <v>42514</v>
      </c>
      <c r="AG109" s="43">
        <v>42516</v>
      </c>
      <c r="AH109" s="43">
        <v>42521</v>
      </c>
      <c r="AI109" s="3">
        <v>5.5449999999999999E-2</v>
      </c>
      <c r="AJ109" s="43">
        <v>42502</v>
      </c>
      <c r="AK109" s="43">
        <v>42514</v>
      </c>
      <c r="AL109" s="43">
        <v>42516</v>
      </c>
      <c r="AM109" s="43">
        <v>42521</v>
      </c>
      <c r="AN109" s="3">
        <v>5.5669999999999997E-2</v>
      </c>
      <c r="AO109" s="43">
        <v>42502</v>
      </c>
      <c r="AP109" s="43">
        <v>42514</v>
      </c>
      <c r="AQ109" s="43">
        <v>42516</v>
      </c>
      <c r="AR109" s="43">
        <v>42521</v>
      </c>
      <c r="AS109" s="3">
        <v>9.2289999999999997E-2</v>
      </c>
      <c r="AX109" s="3"/>
    </row>
    <row r="110" spans="1:50">
      <c r="A110" s="11">
        <v>42473</v>
      </c>
      <c r="B110" s="11">
        <v>42482</v>
      </c>
      <c r="C110" s="11">
        <v>42486</v>
      </c>
      <c r="D110" s="11">
        <v>42489</v>
      </c>
      <c r="E110" s="3">
        <v>7.3840000000000003E-2</v>
      </c>
      <c r="F110" s="2">
        <v>36966</v>
      </c>
      <c r="G110" s="2">
        <v>36973</v>
      </c>
      <c r="H110" s="2">
        <v>36977</v>
      </c>
      <c r="I110" s="2">
        <v>36978</v>
      </c>
      <c r="J110" s="3">
        <v>3.8391000000000002E-2</v>
      </c>
      <c r="O110" s="3"/>
      <c r="T110" s="3"/>
      <c r="Y110" s="3"/>
      <c r="Z110" s="2">
        <v>42473</v>
      </c>
      <c r="AA110" s="2">
        <v>42482</v>
      </c>
      <c r="AB110" s="2">
        <v>42486</v>
      </c>
      <c r="AC110" s="2">
        <v>42489</v>
      </c>
      <c r="AD110" s="3">
        <v>5.7369999999999997E-2</v>
      </c>
      <c r="AE110" s="43">
        <v>42473</v>
      </c>
      <c r="AF110" s="43">
        <v>42482</v>
      </c>
      <c r="AG110" s="43">
        <v>42486</v>
      </c>
      <c r="AH110" s="43">
        <v>42489</v>
      </c>
      <c r="AI110" s="3">
        <v>5.5449999999999999E-2</v>
      </c>
      <c r="AJ110" s="43">
        <v>42473</v>
      </c>
      <c r="AK110" s="43">
        <v>42482</v>
      </c>
      <c r="AL110" s="43">
        <v>42486</v>
      </c>
      <c r="AM110" s="43">
        <v>42489</v>
      </c>
      <c r="AN110" s="3">
        <v>5.561E-2</v>
      </c>
      <c r="AO110" s="43">
        <v>42473</v>
      </c>
      <c r="AP110" s="43">
        <v>42482</v>
      </c>
      <c r="AQ110" s="43">
        <v>42486</v>
      </c>
      <c r="AR110" s="43">
        <v>42489</v>
      </c>
      <c r="AS110" s="3">
        <v>9.2730000000000007E-2</v>
      </c>
      <c r="AX110" s="3"/>
    </row>
    <row r="111" spans="1:50">
      <c r="A111" s="11">
        <v>42438</v>
      </c>
      <c r="B111" s="11">
        <v>42445</v>
      </c>
      <c r="C111" s="11">
        <v>42447</v>
      </c>
      <c r="D111" s="11">
        <v>42460</v>
      </c>
      <c r="E111" s="3">
        <v>7.4759999999999993E-2</v>
      </c>
      <c r="F111" s="2">
        <v>36878</v>
      </c>
      <c r="G111" s="2">
        <v>36887</v>
      </c>
      <c r="H111" s="2">
        <v>36889</v>
      </c>
      <c r="I111" s="2">
        <v>36889</v>
      </c>
      <c r="J111" s="3">
        <v>4.803E-3</v>
      </c>
      <c r="O111" s="3"/>
      <c r="T111" s="3"/>
      <c r="Y111" s="3"/>
      <c r="Z111" s="2">
        <v>42438</v>
      </c>
      <c r="AA111" s="2">
        <v>42445</v>
      </c>
      <c r="AB111" s="2">
        <v>42447</v>
      </c>
      <c r="AC111" s="2">
        <v>42460</v>
      </c>
      <c r="AD111" s="3">
        <v>5.7939999999999998E-2</v>
      </c>
      <c r="AE111" s="43">
        <v>42438</v>
      </c>
      <c r="AF111" s="43">
        <v>42445</v>
      </c>
      <c r="AG111" s="43">
        <v>42447</v>
      </c>
      <c r="AH111" s="43">
        <v>42460</v>
      </c>
      <c r="AI111" s="3">
        <v>5.8380000000000001E-2</v>
      </c>
      <c r="AJ111" s="43">
        <v>42439</v>
      </c>
      <c r="AK111" s="43">
        <v>42445</v>
      </c>
      <c r="AL111" s="43">
        <v>42447</v>
      </c>
      <c r="AM111" s="43">
        <v>42460</v>
      </c>
      <c r="AN111" s="3">
        <v>5.704E-2</v>
      </c>
      <c r="AO111" s="43">
        <v>42438</v>
      </c>
      <c r="AP111" s="43">
        <v>42445</v>
      </c>
      <c r="AQ111" s="43">
        <v>42447</v>
      </c>
      <c r="AR111" s="43">
        <v>42460</v>
      </c>
      <c r="AS111" s="3">
        <v>0.10015</v>
      </c>
      <c r="AX111" s="3"/>
    </row>
    <row r="112" spans="1:50">
      <c r="A112" s="11">
        <v>42410</v>
      </c>
      <c r="B112" s="11">
        <v>42422</v>
      </c>
      <c r="C112" s="11">
        <v>42424</v>
      </c>
      <c r="D112" s="11">
        <v>42429</v>
      </c>
      <c r="E112" s="3">
        <v>7.4880000000000002E-2</v>
      </c>
      <c r="F112" s="2">
        <v>36878</v>
      </c>
      <c r="G112" s="2">
        <v>36887</v>
      </c>
      <c r="H112" s="2">
        <v>36889</v>
      </c>
      <c r="I112" s="2">
        <v>36889</v>
      </c>
      <c r="J112" s="3">
        <v>3.6988E-2</v>
      </c>
      <c r="O112" s="3"/>
      <c r="T112" s="3"/>
      <c r="Y112" s="3"/>
      <c r="Z112" s="2">
        <v>42410</v>
      </c>
      <c r="AA112" s="2">
        <v>42422</v>
      </c>
      <c r="AB112" s="2">
        <v>42424</v>
      </c>
      <c r="AC112" s="2">
        <v>42429</v>
      </c>
      <c r="AD112" s="3">
        <v>5.7770000000000002E-2</v>
      </c>
      <c r="AE112" s="43">
        <v>42410</v>
      </c>
      <c r="AF112" s="43">
        <v>42422</v>
      </c>
      <c r="AG112" s="43">
        <v>42424</v>
      </c>
      <c r="AH112" s="43">
        <v>42429</v>
      </c>
      <c r="AI112" s="3">
        <v>5.8380000000000001E-2</v>
      </c>
      <c r="AJ112" s="43">
        <v>42410</v>
      </c>
      <c r="AK112" s="43">
        <v>42422</v>
      </c>
      <c r="AL112" s="43">
        <v>42424</v>
      </c>
      <c r="AM112" s="43">
        <v>42429</v>
      </c>
      <c r="AN112" s="3">
        <v>5.7090000000000002E-2</v>
      </c>
      <c r="AO112" s="43">
        <v>42410</v>
      </c>
      <c r="AP112" s="43">
        <v>42422</v>
      </c>
      <c r="AQ112" s="43">
        <v>42424</v>
      </c>
      <c r="AR112" s="43">
        <v>42429</v>
      </c>
      <c r="AS112" s="3">
        <v>9.8780000000000007E-2</v>
      </c>
      <c r="AX112" s="3"/>
    </row>
    <row r="113" spans="1:50">
      <c r="A113" s="11">
        <v>42382</v>
      </c>
      <c r="B113" s="11">
        <v>42391</v>
      </c>
      <c r="C113" s="11">
        <v>42395</v>
      </c>
      <c r="D113" s="11">
        <v>42398</v>
      </c>
      <c r="E113" s="3">
        <v>7.5499999999999998E-2</v>
      </c>
      <c r="F113" s="2">
        <v>36788</v>
      </c>
      <c r="G113" s="2">
        <v>36794</v>
      </c>
      <c r="H113" s="2">
        <v>36796</v>
      </c>
      <c r="I113" s="2">
        <v>36797</v>
      </c>
      <c r="J113" s="3">
        <v>3.3729000000000002E-2</v>
      </c>
      <c r="O113" s="3"/>
      <c r="T113" s="3"/>
      <c r="Y113" s="3"/>
      <c r="Z113" s="2">
        <v>42382</v>
      </c>
      <c r="AA113" s="2">
        <v>42391</v>
      </c>
      <c r="AB113" s="2">
        <v>42395</v>
      </c>
      <c r="AC113" s="2">
        <v>42398</v>
      </c>
      <c r="AD113" s="3">
        <v>5.8099999999999999E-2</v>
      </c>
      <c r="AE113" s="43">
        <v>42382</v>
      </c>
      <c r="AF113" s="43">
        <v>42391</v>
      </c>
      <c r="AG113" s="43">
        <v>42395</v>
      </c>
      <c r="AH113" s="43">
        <v>42398</v>
      </c>
      <c r="AI113" s="3">
        <v>5.8380000000000001E-2</v>
      </c>
      <c r="AJ113" s="43">
        <v>42382</v>
      </c>
      <c r="AK113" s="43">
        <v>42391</v>
      </c>
      <c r="AL113" s="43">
        <v>42395</v>
      </c>
      <c r="AM113" s="43">
        <v>42398</v>
      </c>
      <c r="AN113" s="3">
        <v>5.7369999999999997E-2</v>
      </c>
      <c r="AO113" s="43">
        <v>42382</v>
      </c>
      <c r="AP113" s="43">
        <v>42391</v>
      </c>
      <c r="AQ113" s="43">
        <v>42395</v>
      </c>
      <c r="AR113" s="43">
        <v>42398</v>
      </c>
      <c r="AS113" s="3">
        <v>9.7699999999999995E-2</v>
      </c>
      <c r="AX113" s="3"/>
    </row>
    <row r="114" spans="1:50">
      <c r="A114" s="11">
        <v>42356</v>
      </c>
      <c r="B114" s="11">
        <v>42367</v>
      </c>
      <c r="C114" s="11">
        <v>42369</v>
      </c>
      <c r="D114" s="11">
        <v>42375</v>
      </c>
      <c r="E114" s="3">
        <v>7.4590000000000004E-2</v>
      </c>
      <c r="F114" s="2">
        <v>36697</v>
      </c>
      <c r="G114" s="2">
        <v>36703</v>
      </c>
      <c r="H114" s="2">
        <v>36705</v>
      </c>
      <c r="I114" s="2">
        <v>36707</v>
      </c>
      <c r="J114" s="3">
        <v>1.0355E-2</v>
      </c>
      <c r="O114" s="3"/>
      <c r="T114" s="3"/>
      <c r="Y114" s="3"/>
      <c r="Z114" s="2">
        <v>42356</v>
      </c>
      <c r="AA114" s="2">
        <v>42367</v>
      </c>
      <c r="AB114" s="2">
        <v>42369</v>
      </c>
      <c r="AC114" s="2">
        <v>42375</v>
      </c>
      <c r="AD114" s="3">
        <v>5.7630000000000001E-2</v>
      </c>
      <c r="AE114" s="43">
        <v>42356</v>
      </c>
      <c r="AF114" s="43">
        <v>42367</v>
      </c>
      <c r="AG114" s="43">
        <v>42369</v>
      </c>
      <c r="AH114" s="43">
        <v>42375</v>
      </c>
      <c r="AI114" s="3">
        <v>0.12598999999999999</v>
      </c>
      <c r="AJ114" s="43">
        <v>42356</v>
      </c>
      <c r="AK114" s="43">
        <v>42367</v>
      </c>
      <c r="AL114" s="43">
        <v>42369</v>
      </c>
      <c r="AM114" s="43">
        <v>42375</v>
      </c>
      <c r="AN114" s="3">
        <v>5.6579999999999998E-2</v>
      </c>
      <c r="AO114" s="43">
        <v>42356</v>
      </c>
      <c r="AP114" s="43">
        <v>42367</v>
      </c>
      <c r="AQ114" s="43">
        <v>42369</v>
      </c>
      <c r="AR114" s="43">
        <v>42375</v>
      </c>
      <c r="AS114" s="3">
        <v>0.18584999999999999</v>
      </c>
      <c r="AX114" s="3"/>
    </row>
    <row r="115" spans="1:50">
      <c r="A115" s="11">
        <v>42320</v>
      </c>
      <c r="B115" s="11">
        <v>42331</v>
      </c>
      <c r="C115" s="11">
        <v>42333</v>
      </c>
      <c r="D115" s="11">
        <v>42338</v>
      </c>
      <c r="E115" s="3">
        <v>7.4399999999999994E-2</v>
      </c>
      <c r="F115" s="2">
        <v>36697</v>
      </c>
      <c r="G115" s="2">
        <v>36703</v>
      </c>
      <c r="H115" s="2">
        <v>36705</v>
      </c>
      <c r="I115" s="2">
        <v>36707</v>
      </c>
      <c r="J115" s="3">
        <v>2.8812999999999998E-2</v>
      </c>
      <c r="O115" s="3"/>
      <c r="T115" s="3"/>
      <c r="Y115" s="3"/>
      <c r="Z115" s="2">
        <v>42320</v>
      </c>
      <c r="AA115" s="2">
        <v>42331</v>
      </c>
      <c r="AB115" s="2">
        <v>42333</v>
      </c>
      <c r="AC115" s="2">
        <v>42338</v>
      </c>
      <c r="AD115" s="3">
        <v>5.765E-2</v>
      </c>
      <c r="AE115" s="43">
        <v>42320</v>
      </c>
      <c r="AF115" s="43">
        <v>42331</v>
      </c>
      <c r="AG115" s="43">
        <v>42333</v>
      </c>
      <c r="AH115" s="43">
        <v>42338</v>
      </c>
      <c r="AI115" s="3">
        <v>5.1270000000000003E-2</v>
      </c>
      <c r="AJ115" s="43">
        <v>42320</v>
      </c>
      <c r="AK115" s="43">
        <v>42331</v>
      </c>
      <c r="AL115" s="43">
        <v>42333</v>
      </c>
      <c r="AM115" s="43">
        <v>42338</v>
      </c>
      <c r="AN115" s="3">
        <v>5.6579999999999998E-2</v>
      </c>
      <c r="AO115" s="43">
        <v>42320</v>
      </c>
      <c r="AP115" s="43">
        <v>42331</v>
      </c>
      <c r="AQ115" s="43">
        <v>42333</v>
      </c>
      <c r="AR115" s="43">
        <v>42338</v>
      </c>
      <c r="AS115" s="3">
        <v>9.6390000000000003E-2</v>
      </c>
      <c r="AX115" s="3"/>
    </row>
    <row r="116" spans="1:50">
      <c r="A116" s="11">
        <v>42291</v>
      </c>
      <c r="B116" s="11">
        <v>42300</v>
      </c>
      <c r="C116" s="11">
        <v>42304</v>
      </c>
      <c r="D116" s="11">
        <v>42307</v>
      </c>
      <c r="E116" s="3">
        <v>7.5370000000000006E-2</v>
      </c>
      <c r="F116" s="2">
        <v>36605</v>
      </c>
      <c r="G116" s="2">
        <v>36609</v>
      </c>
      <c r="H116" s="2">
        <v>36613</v>
      </c>
      <c r="I116" s="2">
        <v>36616</v>
      </c>
      <c r="J116" s="3">
        <v>7.8999999999999996E-5</v>
      </c>
      <c r="O116" s="3"/>
      <c r="T116" s="3"/>
      <c r="Y116" s="3"/>
      <c r="Z116" s="2">
        <v>42291</v>
      </c>
      <c r="AA116" s="2">
        <v>42300</v>
      </c>
      <c r="AB116" s="2">
        <v>42304</v>
      </c>
      <c r="AC116" s="2">
        <v>42307</v>
      </c>
      <c r="AD116" s="3">
        <v>5.7000000000000002E-2</v>
      </c>
      <c r="AE116" s="43">
        <v>42291</v>
      </c>
      <c r="AF116" s="43">
        <v>42300</v>
      </c>
      <c r="AG116" s="43">
        <v>42304</v>
      </c>
      <c r="AH116" s="43">
        <v>42307</v>
      </c>
      <c r="AI116" s="3">
        <v>5.1270000000000003E-2</v>
      </c>
      <c r="AJ116" s="43">
        <v>42291</v>
      </c>
      <c r="AK116" s="43">
        <v>42300</v>
      </c>
      <c r="AL116" s="43">
        <v>42304</v>
      </c>
      <c r="AM116" s="43">
        <v>42307</v>
      </c>
      <c r="AN116" s="3">
        <v>5.7279999999999998E-2</v>
      </c>
      <c r="AO116" s="43">
        <v>42291</v>
      </c>
      <c r="AP116" s="43">
        <v>42300</v>
      </c>
      <c r="AQ116" s="43">
        <v>42304</v>
      </c>
      <c r="AR116" s="43">
        <v>42307</v>
      </c>
      <c r="AS116" s="3">
        <v>9.7659999999999997E-2</v>
      </c>
      <c r="AX116" s="3"/>
    </row>
    <row r="117" spans="1:50">
      <c r="A117" s="11">
        <v>42256</v>
      </c>
      <c r="B117" s="11">
        <v>42263</v>
      </c>
      <c r="C117" s="11">
        <v>42265</v>
      </c>
      <c r="D117" s="11">
        <v>42277</v>
      </c>
      <c r="E117" s="3">
        <v>7.3950000000000002E-2</v>
      </c>
      <c r="F117" s="2">
        <v>36605</v>
      </c>
      <c r="G117" s="2">
        <v>36609</v>
      </c>
      <c r="H117" s="2">
        <v>36613</v>
      </c>
      <c r="I117" s="2">
        <v>36616</v>
      </c>
      <c r="J117" s="3">
        <v>4.2240000000000003E-3</v>
      </c>
      <c r="O117" s="3"/>
      <c r="T117" s="3"/>
      <c r="Y117" s="3"/>
      <c r="Z117" s="2">
        <v>42256</v>
      </c>
      <c r="AA117" s="2">
        <v>42263</v>
      </c>
      <c r="AB117" s="2">
        <v>42265</v>
      </c>
      <c r="AC117" s="2">
        <v>42277</v>
      </c>
      <c r="AD117" s="3">
        <v>5.8290000000000002E-2</v>
      </c>
      <c r="AE117" s="43">
        <v>42256</v>
      </c>
      <c r="AF117" s="43">
        <v>42263</v>
      </c>
      <c r="AG117" s="43">
        <v>42265</v>
      </c>
      <c r="AH117" s="43">
        <v>42277</v>
      </c>
      <c r="AI117" s="3">
        <v>5.246E-2</v>
      </c>
      <c r="AJ117" s="43">
        <v>42256</v>
      </c>
      <c r="AK117" s="43">
        <v>42263</v>
      </c>
      <c r="AL117" s="43">
        <v>42265</v>
      </c>
      <c r="AM117" s="43">
        <v>42277</v>
      </c>
      <c r="AN117" s="3">
        <v>5.815E-2</v>
      </c>
      <c r="AO117" s="43">
        <v>42257</v>
      </c>
      <c r="AP117" s="43">
        <v>42263</v>
      </c>
      <c r="AQ117" s="43">
        <v>42265</v>
      </c>
      <c r="AR117" s="43">
        <v>42277</v>
      </c>
      <c r="AS117" s="3">
        <v>9.7500000000000003E-2</v>
      </c>
      <c r="AX117" s="3"/>
    </row>
    <row r="118" spans="1:50">
      <c r="A118" s="11">
        <v>42229</v>
      </c>
      <c r="B118" s="11">
        <v>42240</v>
      </c>
      <c r="C118" s="11">
        <v>42242</v>
      </c>
      <c r="D118" s="11">
        <v>42247</v>
      </c>
      <c r="E118" s="3">
        <v>7.4859999999999996E-2</v>
      </c>
      <c r="F118" s="2">
        <v>36586</v>
      </c>
      <c r="G118" s="2">
        <v>36586</v>
      </c>
      <c r="H118" s="2">
        <v>36588</v>
      </c>
      <c r="I118" s="2">
        <v>36592</v>
      </c>
      <c r="J118" s="3">
        <v>3.7039000000000002E-2</v>
      </c>
      <c r="O118" s="3"/>
      <c r="T118" s="3"/>
      <c r="Y118" s="3"/>
      <c r="Z118" s="2">
        <v>42229</v>
      </c>
      <c r="AA118" s="2">
        <v>42240</v>
      </c>
      <c r="AB118" s="2">
        <v>42242</v>
      </c>
      <c r="AC118" s="2">
        <v>42247</v>
      </c>
      <c r="AD118" s="3">
        <v>5.8189999999999999E-2</v>
      </c>
      <c r="AE118" s="43">
        <v>42229</v>
      </c>
      <c r="AF118" s="43">
        <v>42240</v>
      </c>
      <c r="AG118" s="43">
        <v>42242</v>
      </c>
      <c r="AH118" s="43">
        <v>42247</v>
      </c>
      <c r="AI118" s="3">
        <v>5.246E-2</v>
      </c>
      <c r="AJ118" s="43">
        <v>42229</v>
      </c>
      <c r="AK118" s="43">
        <v>42240</v>
      </c>
      <c r="AL118" s="43">
        <v>42242</v>
      </c>
      <c r="AM118" s="43">
        <v>42247</v>
      </c>
      <c r="AN118" s="3">
        <v>5.8270000000000002E-2</v>
      </c>
      <c r="AO118" s="43">
        <v>42229</v>
      </c>
      <c r="AP118" s="43">
        <v>42240</v>
      </c>
      <c r="AQ118" s="43">
        <v>42242</v>
      </c>
      <c r="AR118" s="43">
        <v>42247</v>
      </c>
      <c r="AS118" s="3">
        <v>9.418E-2</v>
      </c>
      <c r="AX118" s="3"/>
    </row>
    <row r="119" spans="1:50">
      <c r="A119" s="11">
        <v>42200</v>
      </c>
      <c r="B119" s="11">
        <v>42209</v>
      </c>
      <c r="C119" s="11">
        <v>42213</v>
      </c>
      <c r="D119" s="11">
        <v>42216</v>
      </c>
      <c r="E119" s="3">
        <v>7.5420000000000001E-2</v>
      </c>
      <c r="F119" s="2">
        <v>36495</v>
      </c>
      <c r="G119" s="2">
        <v>36524</v>
      </c>
      <c r="H119" s="2">
        <v>36524</v>
      </c>
      <c r="I119" s="2">
        <v>36525</v>
      </c>
      <c r="J119" s="3">
        <v>2.934E-3</v>
      </c>
      <c r="O119" s="3"/>
      <c r="T119" s="3"/>
      <c r="Y119" s="3"/>
      <c r="Z119" s="2">
        <v>42200</v>
      </c>
      <c r="AA119" s="2">
        <v>42209</v>
      </c>
      <c r="AB119" s="2">
        <v>42213</v>
      </c>
      <c r="AC119" s="2">
        <v>42216</v>
      </c>
      <c r="AD119" s="3">
        <v>5.8400000000000001E-2</v>
      </c>
      <c r="AE119" s="43">
        <v>42200</v>
      </c>
      <c r="AF119" s="43">
        <v>42209</v>
      </c>
      <c r="AG119" s="43">
        <v>42213</v>
      </c>
      <c r="AH119" s="43">
        <v>42216</v>
      </c>
      <c r="AI119" s="3">
        <v>5.246E-2</v>
      </c>
      <c r="AJ119" s="43">
        <v>42200</v>
      </c>
      <c r="AK119" s="43">
        <v>42209</v>
      </c>
      <c r="AL119" s="43">
        <v>42213</v>
      </c>
      <c r="AM119" s="43">
        <v>42216</v>
      </c>
      <c r="AN119" s="3">
        <v>5.815E-2</v>
      </c>
      <c r="AO119" s="43">
        <v>42200</v>
      </c>
      <c r="AP119" s="43">
        <v>42209</v>
      </c>
      <c r="AQ119" s="43">
        <v>42213</v>
      </c>
      <c r="AR119" s="43">
        <v>42216</v>
      </c>
      <c r="AS119" s="3">
        <v>0.1023</v>
      </c>
      <c r="AX119" s="3"/>
    </row>
    <row r="120" spans="1:50">
      <c r="A120" s="11">
        <v>42165</v>
      </c>
      <c r="B120" s="11">
        <v>42172</v>
      </c>
      <c r="C120" s="11">
        <v>42174</v>
      </c>
      <c r="D120" s="11">
        <v>42185</v>
      </c>
      <c r="E120" s="3">
        <v>7.5870000000000007E-2</v>
      </c>
      <c r="F120" s="2">
        <v>36495</v>
      </c>
      <c r="G120" s="2">
        <v>36524</v>
      </c>
      <c r="H120" s="2">
        <v>36524</v>
      </c>
      <c r="I120" s="2">
        <v>36525</v>
      </c>
      <c r="J120" s="3">
        <v>1.3228E-2</v>
      </c>
      <c r="O120" s="3"/>
      <c r="T120" s="3"/>
      <c r="Y120" s="3"/>
      <c r="Z120" s="2">
        <v>42165</v>
      </c>
      <c r="AA120" s="2">
        <v>42172</v>
      </c>
      <c r="AB120" s="2">
        <v>42174</v>
      </c>
      <c r="AC120" s="2">
        <v>42185</v>
      </c>
      <c r="AD120" s="3">
        <v>5.842E-2</v>
      </c>
      <c r="AE120" s="43">
        <v>42165</v>
      </c>
      <c r="AF120" s="43">
        <v>42172</v>
      </c>
      <c r="AG120" s="43">
        <v>42174</v>
      </c>
      <c r="AH120" s="43">
        <v>42185</v>
      </c>
      <c r="AI120" s="3">
        <v>5.2970000000000003E-2</v>
      </c>
      <c r="AJ120" s="43">
        <v>42165</v>
      </c>
      <c r="AK120" s="43">
        <v>42172</v>
      </c>
      <c r="AL120" s="43">
        <v>42174</v>
      </c>
      <c r="AM120" s="43">
        <v>42185</v>
      </c>
      <c r="AN120" s="3">
        <v>5.808E-2</v>
      </c>
      <c r="AO120" s="43">
        <v>42165</v>
      </c>
      <c r="AP120" s="43">
        <v>42172</v>
      </c>
      <c r="AQ120" s="43">
        <v>42174</v>
      </c>
      <c r="AR120" s="43">
        <v>42185</v>
      </c>
      <c r="AS120" s="3">
        <v>9.5500000000000002E-2</v>
      </c>
      <c r="AX120" s="3"/>
    </row>
    <row r="121" spans="1:50">
      <c r="A121" s="11">
        <v>42136</v>
      </c>
      <c r="B121" s="11">
        <v>42146</v>
      </c>
      <c r="C121" s="11">
        <v>42150</v>
      </c>
      <c r="D121" s="11">
        <v>42153</v>
      </c>
      <c r="E121" s="3">
        <v>7.4630000000000002E-2</v>
      </c>
      <c r="J121" s="3"/>
      <c r="O121" s="3"/>
      <c r="T121" s="3"/>
      <c r="Y121" s="3"/>
      <c r="Z121" s="2">
        <v>42136</v>
      </c>
      <c r="AA121" s="2">
        <v>42146</v>
      </c>
      <c r="AB121" s="2">
        <v>42150</v>
      </c>
      <c r="AC121" s="2">
        <v>42153</v>
      </c>
      <c r="AD121" s="3">
        <v>5.8169999999999999E-2</v>
      </c>
      <c r="AE121" s="43">
        <v>42136</v>
      </c>
      <c r="AF121" s="43">
        <v>42146</v>
      </c>
      <c r="AG121" s="43">
        <v>42150</v>
      </c>
      <c r="AH121" s="43">
        <v>42153</v>
      </c>
      <c r="AI121" s="3">
        <v>5.2970000000000003E-2</v>
      </c>
      <c r="AJ121" s="43">
        <v>42136</v>
      </c>
      <c r="AK121" s="43">
        <v>42146</v>
      </c>
      <c r="AL121" s="43">
        <v>42150</v>
      </c>
      <c r="AM121" s="43">
        <v>42153</v>
      </c>
      <c r="AN121" s="3">
        <v>0.06</v>
      </c>
      <c r="AO121" s="43">
        <v>42136</v>
      </c>
      <c r="AP121" s="43">
        <v>42146</v>
      </c>
      <c r="AQ121" s="43">
        <v>42150</v>
      </c>
      <c r="AR121" s="43">
        <v>42153</v>
      </c>
      <c r="AS121" s="3">
        <v>9.7570000000000004E-2</v>
      </c>
      <c r="AX121" s="3"/>
    </row>
    <row r="122" spans="1:50">
      <c r="A122" s="11">
        <v>42108</v>
      </c>
      <c r="B122" s="11">
        <v>42117</v>
      </c>
      <c r="C122" s="11">
        <v>42121</v>
      </c>
      <c r="D122" s="11">
        <v>42124</v>
      </c>
      <c r="E122" s="3">
        <v>7.4630000000000002E-2</v>
      </c>
      <c r="J122" s="3"/>
      <c r="O122" s="3"/>
      <c r="T122" s="3"/>
      <c r="Y122" s="3"/>
      <c r="Z122" s="2">
        <v>42108</v>
      </c>
      <c r="AA122" s="2">
        <v>42117</v>
      </c>
      <c r="AB122" s="2">
        <v>42121</v>
      </c>
      <c r="AC122" s="2">
        <v>42124</v>
      </c>
      <c r="AD122" s="3">
        <v>5.8729999999999997E-2</v>
      </c>
      <c r="AE122" s="43">
        <v>42108</v>
      </c>
      <c r="AF122" s="43">
        <v>42117</v>
      </c>
      <c r="AG122" s="43">
        <v>42121</v>
      </c>
      <c r="AH122" s="43">
        <v>42124</v>
      </c>
      <c r="AI122" s="3">
        <v>5.2970000000000003E-2</v>
      </c>
      <c r="AJ122" s="43">
        <v>42108</v>
      </c>
      <c r="AK122" s="43">
        <v>42117</v>
      </c>
      <c r="AL122" s="43">
        <v>42121</v>
      </c>
      <c r="AM122" s="43">
        <v>42124</v>
      </c>
      <c r="AN122" s="3">
        <v>6.0319999999999999E-2</v>
      </c>
      <c r="AO122" s="43">
        <v>42108</v>
      </c>
      <c r="AP122" s="43">
        <v>42117</v>
      </c>
      <c r="AQ122" s="43">
        <v>42121</v>
      </c>
      <c r="AR122" s="43">
        <v>42124</v>
      </c>
      <c r="AS122" s="3">
        <v>9.7549999999999998E-2</v>
      </c>
      <c r="AX122" s="3"/>
    </row>
    <row r="123" spans="1:50">
      <c r="A123" s="11">
        <v>42074</v>
      </c>
      <c r="B123" s="11">
        <v>42081</v>
      </c>
      <c r="C123" s="11">
        <v>42083</v>
      </c>
      <c r="D123" s="11">
        <v>42094</v>
      </c>
      <c r="E123" s="3">
        <v>7.4730000000000005E-2</v>
      </c>
      <c r="J123" s="3"/>
      <c r="O123" s="3"/>
      <c r="T123" s="3"/>
      <c r="Y123" s="3"/>
      <c r="Z123" s="2">
        <v>42074</v>
      </c>
      <c r="AA123" s="2">
        <v>42081</v>
      </c>
      <c r="AB123" s="2">
        <v>42083</v>
      </c>
      <c r="AC123" s="2">
        <v>42094</v>
      </c>
      <c r="AD123" s="3">
        <v>5.8999999999999997E-2</v>
      </c>
      <c r="AE123" s="43">
        <v>42074</v>
      </c>
      <c r="AF123" s="43">
        <v>42081</v>
      </c>
      <c r="AG123" s="43">
        <v>42083</v>
      </c>
      <c r="AH123" s="43">
        <v>42094</v>
      </c>
      <c r="AI123" s="3">
        <v>5.0659999999999997E-2</v>
      </c>
      <c r="AJ123" s="43">
        <v>42074</v>
      </c>
      <c r="AK123" s="43">
        <v>42081</v>
      </c>
      <c r="AL123" s="43">
        <v>42083</v>
      </c>
      <c r="AM123" s="43">
        <v>42094</v>
      </c>
      <c r="AN123" s="3">
        <v>6.132E-2</v>
      </c>
      <c r="AO123" s="43">
        <v>42074</v>
      </c>
      <c r="AP123" s="43">
        <v>42081</v>
      </c>
      <c r="AQ123" s="43">
        <v>42083</v>
      </c>
      <c r="AR123" s="43">
        <v>42094</v>
      </c>
      <c r="AS123" s="3">
        <v>9.7900000000000001E-2</v>
      </c>
      <c r="AX123" s="3"/>
    </row>
    <row r="124" spans="1:50">
      <c r="A124" s="11">
        <v>42045</v>
      </c>
      <c r="B124" s="11">
        <v>42055</v>
      </c>
      <c r="C124" s="11">
        <v>42059</v>
      </c>
      <c r="D124" s="11">
        <v>42062</v>
      </c>
      <c r="E124" s="3">
        <v>7.7640000000000001E-2</v>
      </c>
      <c r="J124" s="3"/>
      <c r="O124" s="3"/>
      <c r="T124" s="3"/>
      <c r="Y124" s="3"/>
      <c r="Z124" s="2">
        <v>42045</v>
      </c>
      <c r="AA124" s="2">
        <v>42055</v>
      </c>
      <c r="AB124" s="2">
        <v>42059</v>
      </c>
      <c r="AC124" s="2">
        <v>42062</v>
      </c>
      <c r="AD124" s="3">
        <v>6.0170000000000001E-2</v>
      </c>
      <c r="AE124" s="43">
        <v>42045</v>
      </c>
      <c r="AF124" s="43">
        <v>42055</v>
      </c>
      <c r="AG124" s="43">
        <v>42059</v>
      </c>
      <c r="AH124" s="43">
        <v>42062</v>
      </c>
      <c r="AI124" s="3">
        <v>5.0659999999999997E-2</v>
      </c>
      <c r="AJ124" s="43">
        <v>42045</v>
      </c>
      <c r="AK124" s="43">
        <v>42055</v>
      </c>
      <c r="AL124" s="43">
        <v>42059</v>
      </c>
      <c r="AM124" s="43">
        <v>42062</v>
      </c>
      <c r="AN124" s="3">
        <v>6.3270000000000007E-2</v>
      </c>
      <c r="AO124" s="43">
        <v>42045</v>
      </c>
      <c r="AP124" s="43">
        <v>42055</v>
      </c>
      <c r="AQ124" s="43">
        <v>42059</v>
      </c>
      <c r="AR124" s="43">
        <v>42062</v>
      </c>
      <c r="AS124" s="3">
        <v>9.7140000000000004E-2</v>
      </c>
      <c r="AX124" s="3"/>
    </row>
    <row r="125" spans="1:50">
      <c r="A125" s="11">
        <v>42019</v>
      </c>
      <c r="B125" s="11">
        <v>42027</v>
      </c>
      <c r="C125" s="11">
        <v>42031</v>
      </c>
      <c r="D125" s="11">
        <v>42034</v>
      </c>
      <c r="E125" s="3">
        <v>7.9189999999999997E-2</v>
      </c>
      <c r="J125" s="3"/>
      <c r="O125" s="3"/>
      <c r="T125" s="3"/>
      <c r="Y125" s="3"/>
      <c r="Z125" s="2">
        <v>42019</v>
      </c>
      <c r="AA125" s="2">
        <v>42027</v>
      </c>
      <c r="AB125" s="2">
        <v>42031</v>
      </c>
      <c r="AC125" s="2">
        <v>42034</v>
      </c>
      <c r="AD125" s="3">
        <v>6.182E-2</v>
      </c>
      <c r="AE125" s="43">
        <v>42019</v>
      </c>
      <c r="AF125" s="43">
        <v>42027</v>
      </c>
      <c r="AG125" s="43">
        <v>42031</v>
      </c>
      <c r="AH125" s="43">
        <v>42034</v>
      </c>
      <c r="AI125" s="3">
        <v>5.0659999999999997E-2</v>
      </c>
      <c r="AJ125" s="43">
        <v>42019</v>
      </c>
      <c r="AK125" s="43">
        <v>42027</v>
      </c>
      <c r="AL125" s="43">
        <v>42031</v>
      </c>
      <c r="AM125" s="43">
        <v>42034</v>
      </c>
      <c r="AN125" s="3">
        <v>6.3189999999999996E-2</v>
      </c>
      <c r="AO125" s="43">
        <v>42019</v>
      </c>
      <c r="AP125" s="43">
        <v>42027</v>
      </c>
      <c r="AQ125" s="43">
        <v>42031</v>
      </c>
      <c r="AR125" s="43">
        <v>42034</v>
      </c>
      <c r="AS125" s="3">
        <v>0.10514</v>
      </c>
      <c r="AX125" s="3"/>
    </row>
    <row r="126" spans="1:50">
      <c r="A126" s="11">
        <v>41991</v>
      </c>
      <c r="B126" s="11">
        <v>42002</v>
      </c>
      <c r="C126" s="11">
        <v>42004</v>
      </c>
      <c r="D126" s="11">
        <v>42010</v>
      </c>
      <c r="E126" s="3">
        <v>7.4520000000000003E-2</v>
      </c>
      <c r="J126" s="3"/>
      <c r="O126" s="3"/>
      <c r="T126" s="3"/>
      <c r="Y126" s="3"/>
      <c r="Z126" s="2">
        <v>41991</v>
      </c>
      <c r="AA126" s="2">
        <v>42002</v>
      </c>
      <c r="AB126" s="2">
        <v>42004</v>
      </c>
      <c r="AC126" s="2">
        <v>42010</v>
      </c>
      <c r="AD126" s="3">
        <v>6.1120000000000001E-2</v>
      </c>
      <c r="AE126" s="43">
        <v>41991</v>
      </c>
      <c r="AF126" s="43">
        <v>42002</v>
      </c>
      <c r="AG126" s="43">
        <v>42004</v>
      </c>
      <c r="AH126" s="43">
        <v>42010</v>
      </c>
      <c r="AI126" s="3">
        <v>5.246E-2</v>
      </c>
      <c r="AJ126" s="43">
        <v>41991</v>
      </c>
      <c r="AK126" s="43">
        <v>42002</v>
      </c>
      <c r="AL126" s="43">
        <v>42004</v>
      </c>
      <c r="AM126" s="43">
        <v>42010</v>
      </c>
      <c r="AN126" s="3">
        <v>6.4399999999999999E-2</v>
      </c>
      <c r="AO126" s="43">
        <v>41991</v>
      </c>
      <c r="AP126" s="43">
        <v>42002</v>
      </c>
      <c r="AQ126" s="43">
        <v>42004</v>
      </c>
      <c r="AR126" s="43">
        <v>42010</v>
      </c>
      <c r="AS126" s="3">
        <v>0.17219000000000001</v>
      </c>
      <c r="AX126" s="3"/>
    </row>
    <row r="127" spans="1:50">
      <c r="A127" s="11">
        <v>41955</v>
      </c>
      <c r="B127" s="11">
        <v>41964</v>
      </c>
      <c r="C127" s="11">
        <v>41968</v>
      </c>
      <c r="D127" s="11">
        <v>41971</v>
      </c>
      <c r="E127" s="3">
        <v>7.8839999999999993E-2</v>
      </c>
      <c r="J127" s="3"/>
      <c r="O127" s="3"/>
      <c r="T127" s="3"/>
      <c r="Y127" s="3"/>
      <c r="Z127" s="2">
        <v>41955</v>
      </c>
      <c r="AA127" s="2">
        <v>41964</v>
      </c>
      <c r="AB127" s="2">
        <v>41968</v>
      </c>
      <c r="AC127" s="2">
        <v>41971</v>
      </c>
      <c r="AD127" s="3">
        <v>6.1719999999999997E-2</v>
      </c>
      <c r="AE127" s="43">
        <v>41955</v>
      </c>
      <c r="AF127" s="43">
        <v>41964</v>
      </c>
      <c r="AG127" s="43">
        <v>41968</v>
      </c>
      <c r="AH127" s="43">
        <v>41971</v>
      </c>
      <c r="AI127" s="3">
        <v>5.246E-2</v>
      </c>
      <c r="AJ127" s="43">
        <v>41955</v>
      </c>
      <c r="AK127" s="43">
        <v>41964</v>
      </c>
      <c r="AL127" s="43">
        <v>41968</v>
      </c>
      <c r="AM127" s="43">
        <v>41971</v>
      </c>
      <c r="AN127" s="3">
        <v>6.2449999999999999E-2</v>
      </c>
      <c r="AO127" s="43">
        <v>41955</v>
      </c>
      <c r="AP127" s="43">
        <v>41964</v>
      </c>
      <c r="AQ127" s="43">
        <v>41968</v>
      </c>
      <c r="AR127" s="43">
        <v>41971</v>
      </c>
      <c r="AS127" s="3">
        <v>0.10271</v>
      </c>
      <c r="AX127" s="3"/>
    </row>
    <row r="128" spans="1:50">
      <c r="A128" s="11">
        <v>41927</v>
      </c>
      <c r="B128" s="11">
        <v>41936</v>
      </c>
      <c r="C128" s="11">
        <v>41940</v>
      </c>
      <c r="D128" s="11">
        <v>41943</v>
      </c>
      <c r="E128" s="3">
        <v>7.6450000000000004E-2</v>
      </c>
      <c r="J128" s="3"/>
      <c r="O128" s="3"/>
      <c r="T128" s="3"/>
      <c r="Y128" s="3"/>
      <c r="Z128" s="2">
        <v>41927</v>
      </c>
      <c r="AA128" s="2">
        <v>41936</v>
      </c>
      <c r="AB128" s="2">
        <v>41940</v>
      </c>
      <c r="AC128" s="2">
        <v>41943</v>
      </c>
      <c r="AD128" s="3">
        <v>5.8810000000000001E-2</v>
      </c>
      <c r="AE128" s="43">
        <v>41927</v>
      </c>
      <c r="AF128" s="43">
        <v>41936</v>
      </c>
      <c r="AG128" s="43">
        <v>41940</v>
      </c>
      <c r="AH128" s="43">
        <v>41943</v>
      </c>
      <c r="AI128" s="3">
        <v>5.246E-2</v>
      </c>
      <c r="AJ128" s="43">
        <v>41927</v>
      </c>
      <c r="AK128" s="43">
        <v>41936</v>
      </c>
      <c r="AL128" s="43">
        <v>41940</v>
      </c>
      <c r="AM128" s="43">
        <v>41943</v>
      </c>
      <c r="AN128" s="3">
        <v>6.0080000000000001E-2</v>
      </c>
      <c r="AO128" s="43">
        <v>41927</v>
      </c>
      <c r="AP128" s="43">
        <v>41936</v>
      </c>
      <c r="AQ128" s="43">
        <v>41940</v>
      </c>
      <c r="AR128" s="43">
        <v>41943</v>
      </c>
      <c r="AS128" s="3">
        <v>9.6960000000000005E-2</v>
      </c>
      <c r="AX128" s="3"/>
    </row>
    <row r="129" spans="1:50">
      <c r="A129" s="11">
        <v>41892</v>
      </c>
      <c r="B129" s="11">
        <v>41899</v>
      </c>
      <c r="C129" s="11">
        <v>41901</v>
      </c>
      <c r="D129" s="11">
        <v>41912</v>
      </c>
      <c r="E129" s="3">
        <v>7.9320000000000002E-2</v>
      </c>
      <c r="J129" s="3"/>
      <c r="O129" s="3"/>
      <c r="T129" s="3"/>
      <c r="Y129" s="3"/>
      <c r="Z129" s="2">
        <v>41892</v>
      </c>
      <c r="AA129" s="2">
        <v>41899</v>
      </c>
      <c r="AB129" s="2">
        <v>41901</v>
      </c>
      <c r="AC129" s="2">
        <v>41912</v>
      </c>
      <c r="AD129" s="3">
        <v>0.06</v>
      </c>
      <c r="AE129" s="43">
        <v>41892</v>
      </c>
      <c r="AF129" s="43">
        <v>41899</v>
      </c>
      <c r="AG129" s="43">
        <v>41901</v>
      </c>
      <c r="AH129" s="43">
        <v>41912</v>
      </c>
      <c r="AI129" s="3">
        <v>5.4629999999999998E-2</v>
      </c>
      <c r="AJ129" s="43">
        <v>41892</v>
      </c>
      <c r="AK129" s="43">
        <v>41899</v>
      </c>
      <c r="AL129" s="43">
        <v>41901</v>
      </c>
      <c r="AM129" s="43">
        <v>41912</v>
      </c>
      <c r="AN129" s="3">
        <v>6.0229999999999999E-2</v>
      </c>
      <c r="AO129" s="43">
        <v>41892</v>
      </c>
      <c r="AP129" s="43">
        <v>41899</v>
      </c>
      <c r="AQ129" s="43">
        <v>41901</v>
      </c>
      <c r="AR129" s="43">
        <v>41912</v>
      </c>
      <c r="AS129" s="3">
        <v>9.7519999999999996E-2</v>
      </c>
      <c r="AX129" s="3"/>
    </row>
    <row r="130" spans="1:50">
      <c r="A130" s="11">
        <v>41864</v>
      </c>
      <c r="B130" s="11">
        <v>41873</v>
      </c>
      <c r="C130" s="11">
        <v>41877</v>
      </c>
      <c r="D130" s="11">
        <v>41880</v>
      </c>
      <c r="E130" s="3">
        <v>0.08</v>
      </c>
      <c r="J130" s="3"/>
      <c r="O130" s="3"/>
      <c r="T130" s="3"/>
      <c r="Y130" s="3"/>
      <c r="Z130" s="2">
        <v>41864</v>
      </c>
      <c r="AA130" s="2">
        <v>41873</v>
      </c>
      <c r="AB130" s="2">
        <v>41877</v>
      </c>
      <c r="AC130" s="2">
        <v>41880</v>
      </c>
      <c r="AD130" s="3">
        <v>6.123E-2</v>
      </c>
      <c r="AE130" s="43">
        <v>41864</v>
      </c>
      <c r="AF130" s="43">
        <v>41873</v>
      </c>
      <c r="AG130" s="43">
        <v>41877</v>
      </c>
      <c r="AH130" s="43">
        <v>41880</v>
      </c>
      <c r="AI130" s="3">
        <v>5.4629999999999998E-2</v>
      </c>
      <c r="AJ130" s="43">
        <v>41864</v>
      </c>
      <c r="AK130" s="43">
        <v>41873</v>
      </c>
      <c r="AL130" s="43">
        <v>41877</v>
      </c>
      <c r="AM130" s="43">
        <v>41880</v>
      </c>
      <c r="AN130" s="3">
        <v>6.1559999999999997E-2</v>
      </c>
      <c r="AO130" s="43">
        <v>41864</v>
      </c>
      <c r="AP130" s="43">
        <v>41873</v>
      </c>
      <c r="AQ130" s="43">
        <v>41877</v>
      </c>
      <c r="AR130" s="43">
        <v>41880</v>
      </c>
      <c r="AS130" s="3">
        <v>9.801E-2</v>
      </c>
      <c r="AX130" s="3"/>
    </row>
    <row r="131" spans="1:50">
      <c r="A131" s="11">
        <v>41835</v>
      </c>
      <c r="B131" s="11">
        <v>41844</v>
      </c>
      <c r="C131" s="11">
        <v>41848</v>
      </c>
      <c r="D131" s="11">
        <v>41851</v>
      </c>
      <c r="E131" s="3">
        <v>0.08</v>
      </c>
      <c r="J131" s="3"/>
      <c r="O131" s="3"/>
      <c r="T131" s="3"/>
      <c r="Y131" s="3"/>
      <c r="Z131" s="2">
        <v>41835</v>
      </c>
      <c r="AA131" s="2">
        <v>41844</v>
      </c>
      <c r="AB131" s="2">
        <v>41848</v>
      </c>
      <c r="AC131" s="2">
        <v>41851</v>
      </c>
      <c r="AD131" s="3">
        <v>0.06</v>
      </c>
      <c r="AE131" s="43">
        <v>41835</v>
      </c>
      <c r="AF131" s="43">
        <v>41844</v>
      </c>
      <c r="AG131" s="43">
        <v>41848</v>
      </c>
      <c r="AH131" s="43">
        <v>41851</v>
      </c>
      <c r="AI131" s="3">
        <v>5.4629999999999998E-2</v>
      </c>
      <c r="AJ131" s="43">
        <v>41835</v>
      </c>
      <c r="AK131" s="43">
        <v>41844</v>
      </c>
      <c r="AL131" s="43">
        <v>41848</v>
      </c>
      <c r="AM131" s="43">
        <v>41851</v>
      </c>
      <c r="AN131" s="3">
        <v>6.0720000000000003E-2</v>
      </c>
      <c r="AO131" s="43">
        <v>41835</v>
      </c>
      <c r="AP131" s="43">
        <v>41844</v>
      </c>
      <c r="AQ131" s="43">
        <v>41848</v>
      </c>
      <c r="AR131" s="43">
        <v>41851</v>
      </c>
      <c r="AS131" s="3">
        <v>9.8409999999999997E-2</v>
      </c>
      <c r="AX131" s="3"/>
    </row>
    <row r="132" spans="1:50">
      <c r="A132" s="11">
        <v>41801</v>
      </c>
      <c r="B132" s="11">
        <v>41808</v>
      </c>
      <c r="C132" s="11">
        <v>41810</v>
      </c>
      <c r="D132" s="11">
        <v>41820</v>
      </c>
      <c r="E132" s="3">
        <v>8.3769999999999997E-2</v>
      </c>
      <c r="J132" s="3"/>
      <c r="O132" s="3"/>
      <c r="T132" s="3"/>
      <c r="Y132" s="3"/>
      <c r="Z132" s="2">
        <v>41801</v>
      </c>
      <c r="AA132" s="2">
        <v>41808</v>
      </c>
      <c r="AB132" s="2">
        <v>41810</v>
      </c>
      <c r="AC132" s="2">
        <v>41820</v>
      </c>
      <c r="AD132" s="3">
        <v>6.336E-2</v>
      </c>
      <c r="AE132" s="43">
        <v>41801</v>
      </c>
      <c r="AF132" s="43">
        <v>41808</v>
      </c>
      <c r="AG132" s="43">
        <v>41810</v>
      </c>
      <c r="AH132" s="43">
        <v>41820</v>
      </c>
      <c r="AI132" s="3">
        <v>6.6629999999999995E-2</v>
      </c>
      <c r="AJ132" s="43">
        <v>41801</v>
      </c>
      <c r="AK132" s="43">
        <v>41808</v>
      </c>
      <c r="AL132" s="43">
        <v>41810</v>
      </c>
      <c r="AM132" s="43">
        <v>41820</v>
      </c>
      <c r="AN132" s="3">
        <v>6.3270000000000007E-2</v>
      </c>
      <c r="AO132" s="43">
        <v>41801</v>
      </c>
      <c r="AP132" s="43">
        <v>41808</v>
      </c>
      <c r="AQ132" s="43">
        <v>41810</v>
      </c>
      <c r="AR132" s="43">
        <v>41820</v>
      </c>
      <c r="AS132" s="3">
        <v>9.7500000000000003E-2</v>
      </c>
      <c r="AX132" s="3"/>
    </row>
    <row r="133" spans="1:50">
      <c r="A133" s="11">
        <v>41772</v>
      </c>
      <c r="B133" s="11">
        <v>41782</v>
      </c>
      <c r="C133" s="11">
        <v>41786</v>
      </c>
      <c r="D133" s="11">
        <v>41789</v>
      </c>
      <c r="E133" s="3">
        <v>8.0649999999999999E-2</v>
      </c>
      <c r="J133" s="3"/>
      <c r="O133" s="3"/>
      <c r="T133" s="3"/>
      <c r="Y133" s="3"/>
      <c r="Z133" s="2">
        <v>41772</v>
      </c>
      <c r="AA133" s="2">
        <v>41782</v>
      </c>
      <c r="AB133" s="2">
        <v>41786</v>
      </c>
      <c r="AC133" s="2">
        <v>41789</v>
      </c>
      <c r="AD133" s="3">
        <v>6.3060000000000005E-2</v>
      </c>
      <c r="AE133" s="43">
        <v>41772</v>
      </c>
      <c r="AF133" s="43">
        <v>41782</v>
      </c>
      <c r="AG133" s="43">
        <v>41786</v>
      </c>
      <c r="AH133" s="43">
        <v>41789</v>
      </c>
      <c r="AI133" s="3">
        <v>6.6629999999999995E-2</v>
      </c>
      <c r="AJ133" s="43">
        <v>41772</v>
      </c>
      <c r="AK133" s="43">
        <v>41782</v>
      </c>
      <c r="AL133" s="43">
        <v>41786</v>
      </c>
      <c r="AM133" s="43">
        <v>41789</v>
      </c>
      <c r="AN133" s="3">
        <v>6.2019999999999999E-2</v>
      </c>
      <c r="AO133" s="43">
        <v>41772</v>
      </c>
      <c r="AP133" s="43">
        <v>41782</v>
      </c>
      <c r="AQ133" s="43">
        <v>41786</v>
      </c>
      <c r="AR133" s="43">
        <v>41789</v>
      </c>
      <c r="AS133" s="3">
        <v>0.1</v>
      </c>
      <c r="AX133" s="3"/>
    </row>
    <row r="134" spans="1:50">
      <c r="A134" s="11">
        <v>41740</v>
      </c>
      <c r="B134" s="11">
        <v>41752</v>
      </c>
      <c r="C134" s="11">
        <v>41754</v>
      </c>
      <c r="D134" s="11">
        <v>41759</v>
      </c>
      <c r="E134" s="3">
        <v>0.08</v>
      </c>
      <c r="J134" s="3"/>
      <c r="O134" s="3"/>
      <c r="T134" s="3"/>
      <c r="Y134" s="3"/>
      <c r="Z134" s="2">
        <v>41740</v>
      </c>
      <c r="AA134" s="2">
        <v>41752</v>
      </c>
      <c r="AB134" s="2">
        <v>41754</v>
      </c>
      <c r="AC134" s="2">
        <v>41759</v>
      </c>
      <c r="AD134" s="3">
        <v>6.1580000000000003E-2</v>
      </c>
      <c r="AE134" s="43">
        <v>41740</v>
      </c>
      <c r="AF134" s="43">
        <v>41752</v>
      </c>
      <c r="AG134" s="43">
        <v>41754</v>
      </c>
      <c r="AH134" s="43">
        <v>41759</v>
      </c>
      <c r="AI134" s="3">
        <v>6.6629999999999995E-2</v>
      </c>
      <c r="AJ134" s="43">
        <v>41740</v>
      </c>
      <c r="AK134" s="43">
        <v>41752</v>
      </c>
      <c r="AL134" s="43">
        <v>41754</v>
      </c>
      <c r="AM134" s="43">
        <v>41759</v>
      </c>
      <c r="AN134" s="3">
        <v>6.0339999999999998E-2</v>
      </c>
      <c r="AO134" s="43">
        <v>41740</v>
      </c>
      <c r="AP134" s="43">
        <v>41752</v>
      </c>
      <c r="AQ134" s="43">
        <v>41754</v>
      </c>
      <c r="AR134" s="43">
        <v>41759</v>
      </c>
      <c r="AS134" s="3">
        <v>0.10113</v>
      </c>
      <c r="AX134" s="3"/>
    </row>
    <row r="135" spans="1:50">
      <c r="A135" s="11">
        <v>41710</v>
      </c>
      <c r="B135" s="11">
        <v>41717</v>
      </c>
      <c r="C135" s="11">
        <v>41719</v>
      </c>
      <c r="D135" s="11">
        <v>41729</v>
      </c>
      <c r="E135" s="3">
        <v>8.0600000000000005E-2</v>
      </c>
      <c r="J135" s="3"/>
      <c r="O135" s="3"/>
      <c r="T135" s="3"/>
      <c r="Y135" s="3"/>
      <c r="Z135" s="2">
        <v>41710</v>
      </c>
      <c r="AA135" s="2">
        <v>41717</v>
      </c>
      <c r="AB135" s="2">
        <v>41719</v>
      </c>
      <c r="AC135" s="2">
        <v>41729</v>
      </c>
      <c r="AD135" s="3">
        <v>6.1890000000000001E-2</v>
      </c>
      <c r="AE135" s="43">
        <v>41710</v>
      </c>
      <c r="AF135" s="43">
        <v>41717</v>
      </c>
      <c r="AG135" s="43">
        <v>41719</v>
      </c>
      <c r="AH135" s="43">
        <v>41729</v>
      </c>
      <c r="AI135" s="3">
        <v>6.3240000000000005E-2</v>
      </c>
      <c r="AJ135" s="43">
        <v>41710</v>
      </c>
      <c r="AK135" s="43">
        <v>41717</v>
      </c>
      <c r="AL135" s="43">
        <v>41719</v>
      </c>
      <c r="AM135" s="43">
        <v>41729</v>
      </c>
      <c r="AN135" s="3">
        <v>6.0740000000000002E-2</v>
      </c>
      <c r="AO135" s="43">
        <v>41710</v>
      </c>
      <c r="AP135" s="43">
        <v>41717</v>
      </c>
      <c r="AQ135" s="43">
        <v>41719</v>
      </c>
      <c r="AR135" s="43">
        <v>41729</v>
      </c>
      <c r="AS135" s="3">
        <v>0.11309</v>
      </c>
      <c r="AX135" s="3"/>
    </row>
    <row r="136" spans="1:50">
      <c r="A136" s="11">
        <v>41681</v>
      </c>
      <c r="B136" s="11">
        <v>41691</v>
      </c>
      <c r="C136" s="11">
        <v>41695</v>
      </c>
      <c r="D136" s="11">
        <v>41698</v>
      </c>
      <c r="E136" s="3">
        <v>8.1629999999999994E-2</v>
      </c>
      <c r="J136" s="3"/>
      <c r="O136" s="3"/>
      <c r="T136" s="3"/>
      <c r="Y136" s="3"/>
      <c r="Z136" s="2">
        <v>41681</v>
      </c>
      <c r="AA136" s="2">
        <v>41691</v>
      </c>
      <c r="AB136" s="2">
        <v>41695</v>
      </c>
      <c r="AC136" s="2">
        <v>41698</v>
      </c>
      <c r="AD136" s="3">
        <v>6.2950000000000006E-2</v>
      </c>
      <c r="AE136" s="43">
        <v>41681</v>
      </c>
      <c r="AF136" s="43">
        <v>41691</v>
      </c>
      <c r="AG136" s="43">
        <v>41695</v>
      </c>
      <c r="AH136" s="43">
        <v>41698</v>
      </c>
      <c r="AI136" s="3">
        <v>6.3240000000000005E-2</v>
      </c>
      <c r="AJ136" s="43">
        <v>41681</v>
      </c>
      <c r="AK136" s="43">
        <v>41691</v>
      </c>
      <c r="AL136" s="43">
        <v>41695</v>
      </c>
      <c r="AM136" s="43">
        <v>41698</v>
      </c>
      <c r="AN136" s="3">
        <v>6.3920000000000005E-2</v>
      </c>
      <c r="AO136" s="43">
        <v>41681</v>
      </c>
      <c r="AP136" s="43">
        <v>41691</v>
      </c>
      <c r="AQ136" s="43">
        <v>41695</v>
      </c>
      <c r="AR136" s="43">
        <v>41698</v>
      </c>
      <c r="AS136" s="3">
        <v>0.10224999999999999</v>
      </c>
      <c r="AX136" s="3"/>
    </row>
    <row r="137" spans="1:50">
      <c r="A137" s="11">
        <v>41654</v>
      </c>
      <c r="B137" s="11">
        <v>41663</v>
      </c>
      <c r="C137" s="11">
        <v>41667</v>
      </c>
      <c r="D137" s="11">
        <v>41670</v>
      </c>
      <c r="E137" s="3">
        <v>8.0519999999999994E-2</v>
      </c>
      <c r="J137" s="3"/>
      <c r="O137" s="3"/>
      <c r="T137" s="3"/>
      <c r="Y137" s="3"/>
      <c r="Z137" s="2">
        <v>41654</v>
      </c>
      <c r="AA137" s="2">
        <v>41663</v>
      </c>
      <c r="AB137" s="2">
        <v>41667</v>
      </c>
      <c r="AC137" s="2">
        <v>41670</v>
      </c>
      <c r="AD137" s="3">
        <v>6.1769999999999999E-2</v>
      </c>
      <c r="AE137" s="43">
        <v>41654</v>
      </c>
      <c r="AF137" s="43">
        <v>41663</v>
      </c>
      <c r="AG137" s="43">
        <v>41667</v>
      </c>
      <c r="AH137" s="43">
        <v>41670</v>
      </c>
      <c r="AI137" s="3">
        <v>6.3240000000000005E-2</v>
      </c>
      <c r="AJ137" s="43">
        <v>41654</v>
      </c>
      <c r="AK137" s="43">
        <v>41663</v>
      </c>
      <c r="AL137" s="43">
        <v>41667</v>
      </c>
      <c r="AM137" s="43">
        <v>41670</v>
      </c>
      <c r="AN137" s="3">
        <v>6.08E-2</v>
      </c>
      <c r="AO137" s="43">
        <v>41654</v>
      </c>
      <c r="AP137" s="43">
        <v>41663</v>
      </c>
      <c r="AQ137" s="43">
        <v>41667</v>
      </c>
      <c r="AR137" s="43">
        <v>41670</v>
      </c>
      <c r="AS137" s="3">
        <v>0.10104</v>
      </c>
      <c r="AX137" s="3"/>
    </row>
    <row r="138" spans="1:50">
      <c r="A138" s="11">
        <v>41626</v>
      </c>
      <c r="B138" s="11">
        <v>41635</v>
      </c>
      <c r="C138" s="11">
        <v>41639</v>
      </c>
      <c r="D138" s="11">
        <v>41645</v>
      </c>
      <c r="E138" s="3">
        <v>9.8150000000000001E-2</v>
      </c>
      <c r="J138" s="3"/>
      <c r="O138" s="3"/>
      <c r="T138" s="3"/>
      <c r="Y138" s="3"/>
      <c r="Z138" s="2">
        <v>41626</v>
      </c>
      <c r="AA138" s="2">
        <v>41635</v>
      </c>
      <c r="AB138" s="2">
        <v>41639</v>
      </c>
      <c r="AC138" s="2">
        <v>41645</v>
      </c>
      <c r="AD138" s="3">
        <v>7.5039999999999996E-2</v>
      </c>
      <c r="AE138" s="43">
        <v>41626</v>
      </c>
      <c r="AF138" s="43">
        <v>41635</v>
      </c>
      <c r="AG138" s="43">
        <v>41639</v>
      </c>
      <c r="AH138" s="43">
        <v>41645</v>
      </c>
      <c r="AI138" s="3">
        <v>0.14563000000000001</v>
      </c>
      <c r="AJ138" s="43">
        <v>41626</v>
      </c>
      <c r="AK138" s="43">
        <v>41635</v>
      </c>
      <c r="AL138" s="43">
        <v>41639</v>
      </c>
      <c r="AM138" s="43">
        <v>41645</v>
      </c>
      <c r="AN138" s="3">
        <v>6.8049999999999999E-2</v>
      </c>
      <c r="AO138" s="43">
        <v>41626</v>
      </c>
      <c r="AP138" s="43">
        <v>41635</v>
      </c>
      <c r="AQ138" s="43">
        <v>41639</v>
      </c>
      <c r="AR138" s="43">
        <v>41645</v>
      </c>
      <c r="AS138" s="3">
        <v>0.12647</v>
      </c>
      <c r="AX138" s="3"/>
    </row>
    <row r="139" spans="1:50">
      <c r="A139" s="11">
        <v>41591</v>
      </c>
      <c r="B139" s="11">
        <v>41600</v>
      </c>
      <c r="C139" s="11">
        <v>41604</v>
      </c>
      <c r="D139" s="11">
        <v>41607</v>
      </c>
      <c r="E139" s="3">
        <v>8.0949999999999994E-2</v>
      </c>
      <c r="J139" s="3"/>
      <c r="O139" s="3"/>
      <c r="T139" s="3"/>
      <c r="Y139" s="3"/>
      <c r="Z139" s="2">
        <v>41591</v>
      </c>
      <c r="AA139" s="2">
        <v>41600</v>
      </c>
      <c r="AB139" s="2">
        <v>41604</v>
      </c>
      <c r="AC139" s="2">
        <v>41607</v>
      </c>
      <c r="AD139" s="3">
        <v>6.3969999999999999E-2</v>
      </c>
      <c r="AE139" s="43">
        <v>41591</v>
      </c>
      <c r="AF139" s="43">
        <v>41600</v>
      </c>
      <c r="AG139" s="43">
        <v>41604</v>
      </c>
      <c r="AH139" s="43">
        <v>41607</v>
      </c>
      <c r="AI139" s="3">
        <v>7.3690000000000005E-2</v>
      </c>
      <c r="AJ139" s="43">
        <v>41591</v>
      </c>
      <c r="AK139" s="43">
        <v>41600</v>
      </c>
      <c r="AL139" s="43">
        <v>41604</v>
      </c>
      <c r="AM139" s="43">
        <v>41607</v>
      </c>
      <c r="AN139" s="3">
        <v>6.1539999999999997E-2</v>
      </c>
      <c r="AO139" s="43">
        <v>41591</v>
      </c>
      <c r="AP139" s="43">
        <v>41600</v>
      </c>
      <c r="AQ139" s="43">
        <v>41604</v>
      </c>
      <c r="AR139" s="43">
        <v>41607</v>
      </c>
      <c r="AS139" s="3">
        <v>0.10235</v>
      </c>
      <c r="AX139" s="3"/>
    </row>
    <row r="140" spans="1:50">
      <c r="A140" s="11">
        <v>41562</v>
      </c>
      <c r="B140" s="11">
        <v>41571</v>
      </c>
      <c r="C140" s="11">
        <v>41575</v>
      </c>
      <c r="D140" s="11">
        <v>41578</v>
      </c>
      <c r="E140" s="3">
        <v>8.1920000000000007E-2</v>
      </c>
      <c r="J140" s="3"/>
      <c r="O140" s="3"/>
      <c r="T140" s="3"/>
      <c r="Y140" s="3"/>
      <c r="Z140" s="2">
        <v>41562</v>
      </c>
      <c r="AA140" s="2">
        <v>41571</v>
      </c>
      <c r="AB140" s="2">
        <v>41575</v>
      </c>
      <c r="AC140" s="2">
        <v>41578</v>
      </c>
      <c r="AD140" s="3">
        <v>6.5820000000000004E-2</v>
      </c>
      <c r="AE140" s="43">
        <v>41562</v>
      </c>
      <c r="AF140" s="43">
        <v>41571</v>
      </c>
      <c r="AG140" s="43">
        <v>41575</v>
      </c>
      <c r="AH140" s="43">
        <v>41578</v>
      </c>
      <c r="AI140" s="3">
        <v>7.0000000000000007E-2</v>
      </c>
      <c r="AJ140" s="43">
        <v>41562</v>
      </c>
      <c r="AK140" s="43">
        <v>41571</v>
      </c>
      <c r="AL140" s="43">
        <v>41575</v>
      </c>
      <c r="AM140" s="43">
        <v>41578</v>
      </c>
      <c r="AN140" s="3">
        <v>6.0729999999999999E-2</v>
      </c>
      <c r="AO140" s="43">
        <v>41562</v>
      </c>
      <c r="AP140" s="43">
        <v>41571</v>
      </c>
      <c r="AQ140" s="43">
        <v>41575</v>
      </c>
      <c r="AR140" s="43">
        <v>41578</v>
      </c>
      <c r="AS140" s="3">
        <v>0.10235</v>
      </c>
      <c r="AX140" s="3"/>
    </row>
    <row r="141" spans="1:50">
      <c r="A141" s="11">
        <v>41526</v>
      </c>
      <c r="B141" s="11">
        <v>41535</v>
      </c>
      <c r="C141" s="11">
        <v>41537</v>
      </c>
      <c r="D141" s="11">
        <v>41547</v>
      </c>
      <c r="E141" s="3">
        <v>8.2360000000000003E-2</v>
      </c>
      <c r="J141" s="3"/>
      <c r="O141" s="3"/>
      <c r="T141" s="3"/>
      <c r="Y141" s="3"/>
      <c r="Z141" s="2">
        <v>41526</v>
      </c>
      <c r="AA141" s="2">
        <v>41535</v>
      </c>
      <c r="AB141" s="2">
        <v>41537</v>
      </c>
      <c r="AC141" s="2">
        <v>41547</v>
      </c>
      <c r="AD141" s="3">
        <v>6.4430000000000001E-2</v>
      </c>
      <c r="AE141" s="43">
        <v>41526</v>
      </c>
      <c r="AF141" s="43">
        <v>41535</v>
      </c>
      <c r="AG141" s="43">
        <v>41537</v>
      </c>
      <c r="AH141" s="43">
        <v>41547</v>
      </c>
      <c r="AI141" s="3">
        <v>6.4500000000000002E-2</v>
      </c>
      <c r="AJ141" s="43">
        <v>41526</v>
      </c>
      <c r="AK141" s="43">
        <v>41535</v>
      </c>
      <c r="AL141" s="43">
        <v>41537</v>
      </c>
      <c r="AM141" s="43">
        <v>41547</v>
      </c>
      <c r="AN141" s="3">
        <v>6.1769999999999999E-2</v>
      </c>
      <c r="AO141" s="43">
        <v>41526</v>
      </c>
      <c r="AP141" s="43">
        <v>41535</v>
      </c>
      <c r="AQ141" s="43">
        <v>41537</v>
      </c>
      <c r="AR141" s="43">
        <v>41547</v>
      </c>
      <c r="AS141" s="3">
        <v>0.10235</v>
      </c>
      <c r="AX141" s="3"/>
    </row>
    <row r="142" spans="1:50">
      <c r="A142" s="11">
        <v>41500</v>
      </c>
      <c r="B142" s="11">
        <v>41509</v>
      </c>
      <c r="C142" s="11">
        <v>41513</v>
      </c>
      <c r="D142" s="11">
        <v>41516</v>
      </c>
      <c r="E142" s="3">
        <v>8.3790000000000003E-2</v>
      </c>
      <c r="J142" s="3"/>
      <c r="O142" s="3"/>
      <c r="T142" s="3"/>
      <c r="Y142" s="3"/>
      <c r="Z142" s="2">
        <v>41500</v>
      </c>
      <c r="AA142" s="2">
        <v>41509</v>
      </c>
      <c r="AB142" s="2">
        <v>41513</v>
      </c>
      <c r="AC142" s="2">
        <v>41516</v>
      </c>
      <c r="AD142" s="3">
        <v>6.6119999999999998E-2</v>
      </c>
      <c r="AE142" s="43">
        <v>41500</v>
      </c>
      <c r="AF142" s="43">
        <v>41509</v>
      </c>
      <c r="AG142" s="43">
        <v>41513</v>
      </c>
      <c r="AH142" s="43">
        <v>41516</v>
      </c>
      <c r="AI142" s="3">
        <v>6.4500000000000002E-2</v>
      </c>
      <c r="AJ142" s="43">
        <v>41500</v>
      </c>
      <c r="AK142" s="43">
        <v>41509</v>
      </c>
      <c r="AL142" s="43">
        <v>41513</v>
      </c>
      <c r="AM142" s="43">
        <v>41516</v>
      </c>
      <c r="AN142" s="3">
        <v>6.2170000000000003E-2</v>
      </c>
      <c r="AO142" s="43">
        <v>41500</v>
      </c>
      <c r="AP142" s="43">
        <v>41509</v>
      </c>
      <c r="AQ142" s="43">
        <v>41513</v>
      </c>
      <c r="AR142" s="43">
        <v>41516</v>
      </c>
      <c r="AS142" s="3">
        <v>0.10235</v>
      </c>
      <c r="AX142" s="3"/>
    </row>
    <row r="143" spans="1:50">
      <c r="A143" s="11">
        <v>41470</v>
      </c>
      <c r="B143" s="11">
        <v>41479</v>
      </c>
      <c r="C143" s="11">
        <v>41481</v>
      </c>
      <c r="D143" s="11">
        <v>41486</v>
      </c>
      <c r="E143" s="3">
        <v>8.1290000000000001E-2</v>
      </c>
      <c r="J143" s="3"/>
      <c r="O143" s="3"/>
      <c r="T143" s="3"/>
      <c r="Y143" s="3"/>
      <c r="Z143" s="2">
        <v>41470</v>
      </c>
      <c r="AA143" s="2">
        <v>41479</v>
      </c>
      <c r="AB143" s="2">
        <v>41481</v>
      </c>
      <c r="AC143" s="2">
        <v>41486</v>
      </c>
      <c r="AD143" s="3">
        <v>6.4640000000000003E-2</v>
      </c>
      <c r="AE143" s="43">
        <v>41470</v>
      </c>
      <c r="AF143" s="43">
        <v>41479</v>
      </c>
      <c r="AG143" s="43">
        <v>41481</v>
      </c>
      <c r="AH143" s="43">
        <v>41486</v>
      </c>
      <c r="AI143" s="3">
        <v>6.4500000000000002E-2</v>
      </c>
      <c r="AJ143" s="43">
        <v>41470</v>
      </c>
      <c r="AK143" s="43">
        <v>41479</v>
      </c>
      <c r="AL143" s="43">
        <v>41481</v>
      </c>
      <c r="AM143" s="43">
        <v>41486</v>
      </c>
      <c r="AN143" s="3">
        <v>6.25E-2</v>
      </c>
      <c r="AO143" s="43">
        <v>41470</v>
      </c>
      <c r="AP143" s="43">
        <v>41479</v>
      </c>
      <c r="AQ143" s="43">
        <v>41481</v>
      </c>
      <c r="AR143" s="43">
        <v>41486</v>
      </c>
      <c r="AS143" s="3">
        <v>0.10235</v>
      </c>
      <c r="AX143" s="3"/>
    </row>
    <row r="144" spans="1:50">
      <c r="A144" s="11">
        <v>41435</v>
      </c>
      <c r="B144" s="11">
        <v>41444</v>
      </c>
      <c r="C144" s="11">
        <v>41446</v>
      </c>
      <c r="D144" s="11">
        <v>41453</v>
      </c>
      <c r="E144" s="3">
        <v>8.1280000000000005E-2</v>
      </c>
      <c r="J144" s="3"/>
      <c r="O144" s="3"/>
      <c r="T144" s="3"/>
      <c r="Y144" s="3"/>
      <c r="Z144" s="2">
        <v>41435</v>
      </c>
      <c r="AA144" s="2">
        <v>41444</v>
      </c>
      <c r="AB144" s="2">
        <v>41446</v>
      </c>
      <c r="AC144" s="2">
        <v>41453</v>
      </c>
      <c r="AD144" s="3">
        <v>6.4079999999999998E-2</v>
      </c>
      <c r="AE144" s="43">
        <v>41435</v>
      </c>
      <c r="AF144" s="43">
        <v>41444</v>
      </c>
      <c r="AG144" s="43">
        <v>41446</v>
      </c>
      <c r="AH144" s="43">
        <v>41453</v>
      </c>
      <c r="AI144" s="3">
        <v>6.3719999999999999E-2</v>
      </c>
      <c r="AJ144" s="43">
        <v>41435</v>
      </c>
      <c r="AK144" s="43">
        <v>41444</v>
      </c>
      <c r="AL144" s="43">
        <v>41446</v>
      </c>
      <c r="AM144" s="43">
        <v>41453</v>
      </c>
      <c r="AN144" s="3">
        <v>6.4070000000000002E-2</v>
      </c>
      <c r="AO144" s="43">
        <v>41435</v>
      </c>
      <c r="AP144" s="43">
        <v>41444</v>
      </c>
      <c r="AQ144" s="43">
        <v>41446</v>
      </c>
      <c r="AR144" s="43">
        <v>41453</v>
      </c>
      <c r="AS144" s="3">
        <v>0.10671</v>
      </c>
      <c r="AX144" s="3"/>
    </row>
    <row r="145" spans="1:50">
      <c r="A145" s="11">
        <v>41408</v>
      </c>
      <c r="B145" s="11">
        <v>41418</v>
      </c>
      <c r="C145" s="11">
        <v>41422</v>
      </c>
      <c r="D145" s="11">
        <v>41425</v>
      </c>
      <c r="E145" s="3">
        <v>7.7549999999999994E-2</v>
      </c>
      <c r="J145" s="3"/>
      <c r="O145" s="3"/>
      <c r="T145" s="3"/>
      <c r="Y145" s="3"/>
      <c r="Z145" s="2">
        <v>41408</v>
      </c>
      <c r="AA145" s="2">
        <v>41418</v>
      </c>
      <c r="AB145" s="2">
        <v>41422</v>
      </c>
      <c r="AC145" s="2">
        <v>41425</v>
      </c>
      <c r="AD145" s="3">
        <v>6.4060000000000006E-2</v>
      </c>
      <c r="AE145" s="43">
        <v>41408</v>
      </c>
      <c r="AF145" s="43">
        <v>41418</v>
      </c>
      <c r="AG145" s="43">
        <v>41422</v>
      </c>
      <c r="AH145" s="43">
        <v>41425</v>
      </c>
      <c r="AI145" s="3">
        <v>6.3719999999999999E-2</v>
      </c>
      <c r="AJ145" s="43">
        <v>41408</v>
      </c>
      <c r="AK145" s="43">
        <v>41418</v>
      </c>
      <c r="AL145" s="43">
        <v>41422</v>
      </c>
      <c r="AM145" s="43">
        <v>41425</v>
      </c>
      <c r="AN145" s="3">
        <v>6.4130000000000006E-2</v>
      </c>
      <c r="AO145" s="43">
        <v>41408</v>
      </c>
      <c r="AP145" s="43">
        <v>41418</v>
      </c>
      <c r="AQ145" s="43">
        <v>41422</v>
      </c>
      <c r="AR145" s="43">
        <v>41425</v>
      </c>
      <c r="AS145" s="3">
        <v>0.10671</v>
      </c>
      <c r="AX145" s="3"/>
    </row>
    <row r="146" spans="1:50">
      <c r="A146" s="11">
        <v>41376</v>
      </c>
      <c r="B146" s="11">
        <v>41387</v>
      </c>
      <c r="C146" s="11">
        <v>41389</v>
      </c>
      <c r="D146" s="11">
        <v>41394</v>
      </c>
      <c r="E146" s="3">
        <v>8.4250000000000005E-2</v>
      </c>
      <c r="J146" s="3"/>
      <c r="O146" s="3"/>
      <c r="T146" s="3"/>
      <c r="Y146" s="3"/>
      <c r="Z146" s="2">
        <v>41376</v>
      </c>
      <c r="AA146" s="2">
        <v>41387</v>
      </c>
      <c r="AB146" s="2">
        <v>41389</v>
      </c>
      <c r="AC146" s="2">
        <v>41394</v>
      </c>
      <c r="AD146" s="3">
        <v>6.7309999999999995E-2</v>
      </c>
      <c r="AE146" s="43">
        <v>41376</v>
      </c>
      <c r="AF146" s="43">
        <v>41387</v>
      </c>
      <c r="AG146" s="43">
        <v>41389</v>
      </c>
      <c r="AH146" s="43">
        <v>41394</v>
      </c>
      <c r="AI146" s="3">
        <v>6.3719999999999999E-2</v>
      </c>
      <c r="AJ146" s="43">
        <v>41376</v>
      </c>
      <c r="AK146" s="43">
        <v>41387</v>
      </c>
      <c r="AL146" s="43">
        <v>41389</v>
      </c>
      <c r="AM146" s="43">
        <v>41394</v>
      </c>
      <c r="AN146" s="3">
        <v>6.6729999999999998E-2</v>
      </c>
      <c r="AO146" s="43">
        <v>41376</v>
      </c>
      <c r="AP146" s="43">
        <v>41387</v>
      </c>
      <c r="AQ146" s="43">
        <v>41389</v>
      </c>
      <c r="AR146" s="43">
        <v>41394</v>
      </c>
      <c r="AS146" s="3">
        <v>0.10671</v>
      </c>
      <c r="AX146" s="3"/>
    </row>
    <row r="147" spans="1:50">
      <c r="A147" s="11">
        <v>41345</v>
      </c>
      <c r="B147" s="11">
        <v>41354</v>
      </c>
      <c r="C147" s="11">
        <v>41358</v>
      </c>
      <c r="D147" s="11">
        <v>41361</v>
      </c>
      <c r="E147" s="3">
        <v>7.732E-2</v>
      </c>
      <c r="J147" s="3"/>
      <c r="O147" s="3"/>
      <c r="T147" s="3"/>
      <c r="Y147" s="3"/>
      <c r="Z147" s="2">
        <v>41345</v>
      </c>
      <c r="AA147" s="2">
        <v>41354</v>
      </c>
      <c r="AB147" s="2">
        <v>41358</v>
      </c>
      <c r="AC147" s="2">
        <v>41361</v>
      </c>
      <c r="AD147" s="3">
        <v>6.0330000000000002E-2</v>
      </c>
      <c r="AE147" s="43">
        <v>41345</v>
      </c>
      <c r="AF147" s="43">
        <v>41354</v>
      </c>
      <c r="AG147" s="43">
        <v>41358</v>
      </c>
      <c r="AH147" s="43">
        <v>41361</v>
      </c>
      <c r="AI147" s="3">
        <v>6.5610000000000002E-2</v>
      </c>
      <c r="AJ147" s="43">
        <v>41345</v>
      </c>
      <c r="AK147" s="43">
        <v>41354</v>
      </c>
      <c r="AL147" s="43">
        <v>41358</v>
      </c>
      <c r="AM147" s="43">
        <v>41361</v>
      </c>
      <c r="AN147" s="3">
        <v>6.2429999999999999E-2</v>
      </c>
      <c r="AO147" s="43">
        <v>41345</v>
      </c>
      <c r="AP147" s="43">
        <v>41354</v>
      </c>
      <c r="AQ147" s="43">
        <v>41358</v>
      </c>
      <c r="AR147" s="43">
        <v>41361</v>
      </c>
      <c r="AS147" s="3">
        <v>0.10664999999999999</v>
      </c>
      <c r="AX147" s="3"/>
    </row>
    <row r="148" spans="1:50">
      <c r="A148" s="11">
        <v>41316</v>
      </c>
      <c r="B148" s="11">
        <v>41326</v>
      </c>
      <c r="C148" s="11">
        <v>41330</v>
      </c>
      <c r="D148" s="11">
        <v>41333</v>
      </c>
      <c r="E148" s="3">
        <v>8.2860000000000003E-2</v>
      </c>
      <c r="J148" s="3"/>
      <c r="O148" s="3"/>
      <c r="T148" s="3"/>
      <c r="Y148" s="3"/>
      <c r="Z148" s="2">
        <v>41316</v>
      </c>
      <c r="AA148" s="2">
        <v>41326</v>
      </c>
      <c r="AB148" s="2">
        <v>41330</v>
      </c>
      <c r="AC148" s="2">
        <v>41333</v>
      </c>
      <c r="AD148" s="3">
        <v>6.5600000000000006E-2</v>
      </c>
      <c r="AE148" s="43">
        <v>41316</v>
      </c>
      <c r="AF148" s="43">
        <v>41326</v>
      </c>
      <c r="AG148" s="43">
        <v>41330</v>
      </c>
      <c r="AH148" s="43">
        <v>41333</v>
      </c>
      <c r="AI148" s="3">
        <v>6.5610000000000002E-2</v>
      </c>
      <c r="AJ148" s="43">
        <v>41316</v>
      </c>
      <c r="AK148" s="43">
        <v>41326</v>
      </c>
      <c r="AL148" s="43">
        <v>41330</v>
      </c>
      <c r="AM148" s="43">
        <v>41333</v>
      </c>
      <c r="AN148" s="3">
        <v>6.6589999999999996E-2</v>
      </c>
      <c r="AO148" s="43">
        <v>41316</v>
      </c>
      <c r="AP148" s="43">
        <v>41326</v>
      </c>
      <c r="AQ148" s="43">
        <v>41330</v>
      </c>
      <c r="AR148" s="43">
        <v>41333</v>
      </c>
      <c r="AS148" s="3">
        <v>0.10664999999999999</v>
      </c>
      <c r="AX148" s="3"/>
    </row>
    <row r="149" spans="1:50">
      <c r="A149" s="11">
        <v>41289</v>
      </c>
      <c r="B149" s="11">
        <v>41298</v>
      </c>
      <c r="C149" s="11">
        <v>41302</v>
      </c>
      <c r="D149" s="11">
        <v>41305</v>
      </c>
      <c r="E149" s="3">
        <v>8.2629999999999995E-2</v>
      </c>
      <c r="J149" s="3"/>
      <c r="O149" s="3"/>
      <c r="T149" s="3"/>
      <c r="Y149" s="3"/>
      <c r="Z149" s="2">
        <v>41289</v>
      </c>
      <c r="AA149" s="2">
        <v>41298</v>
      </c>
      <c r="AB149" s="2">
        <v>41302</v>
      </c>
      <c r="AC149" s="2">
        <v>41305</v>
      </c>
      <c r="AD149" s="3">
        <v>6.6850000000000007E-2</v>
      </c>
      <c r="AE149" s="43">
        <v>41289</v>
      </c>
      <c r="AF149" s="43">
        <v>41298</v>
      </c>
      <c r="AG149" s="43">
        <v>41302</v>
      </c>
      <c r="AH149" s="43">
        <v>41305</v>
      </c>
      <c r="AI149" s="3">
        <v>6.5610000000000002E-2</v>
      </c>
      <c r="AJ149" s="43">
        <v>41289</v>
      </c>
      <c r="AK149" s="43">
        <v>41298</v>
      </c>
      <c r="AL149" s="43">
        <v>41302</v>
      </c>
      <c r="AM149" s="43">
        <v>41305</v>
      </c>
      <c r="AN149" s="3">
        <v>6.6930000000000003E-2</v>
      </c>
      <c r="AO149" s="43">
        <v>41289</v>
      </c>
      <c r="AP149" s="43">
        <v>41298</v>
      </c>
      <c r="AQ149" s="43">
        <v>41302</v>
      </c>
      <c r="AR149" s="43">
        <v>41305</v>
      </c>
      <c r="AS149" s="3">
        <v>0.10664999999999999</v>
      </c>
      <c r="AX149" s="3"/>
    </row>
    <row r="150" spans="1:50">
      <c r="A150" s="11">
        <v>41260</v>
      </c>
      <c r="B150" s="11">
        <v>41267</v>
      </c>
      <c r="C150" s="11">
        <v>41271</v>
      </c>
      <c r="D150" s="11">
        <v>41277</v>
      </c>
      <c r="E150" s="3">
        <v>8.4839999999999999E-2</v>
      </c>
      <c r="J150" s="3"/>
      <c r="O150" s="3"/>
      <c r="T150" s="3"/>
      <c r="Y150" s="3"/>
      <c r="Z150" s="2">
        <v>41260</v>
      </c>
      <c r="AA150" s="2">
        <v>41267</v>
      </c>
      <c r="AB150" s="2">
        <v>41271</v>
      </c>
      <c r="AC150" s="2">
        <v>41277</v>
      </c>
      <c r="AD150" s="3">
        <v>6.7790000000000003E-2</v>
      </c>
      <c r="AE150" s="43">
        <v>41260</v>
      </c>
      <c r="AF150" s="43">
        <v>41267</v>
      </c>
      <c r="AG150" s="43">
        <v>41271</v>
      </c>
      <c r="AH150" s="43">
        <v>41277</v>
      </c>
      <c r="AI150" s="3">
        <v>7.4230000000000004E-2</v>
      </c>
      <c r="AJ150" s="43">
        <v>41260</v>
      </c>
      <c r="AK150" s="43">
        <v>41267</v>
      </c>
      <c r="AL150" s="43">
        <v>41271</v>
      </c>
      <c r="AM150" s="43">
        <v>41277</v>
      </c>
      <c r="AN150" s="3">
        <v>6.7129999999999995E-2</v>
      </c>
      <c r="AO150" s="43">
        <v>41260</v>
      </c>
      <c r="AP150" s="43">
        <v>41267</v>
      </c>
      <c r="AQ150" s="43">
        <v>41271</v>
      </c>
      <c r="AR150" s="43">
        <v>41277</v>
      </c>
      <c r="AS150" s="3">
        <v>0.10532999999999999</v>
      </c>
      <c r="AX150" s="3"/>
    </row>
    <row r="151" spans="1:50">
      <c r="A151" s="11">
        <v>41227</v>
      </c>
      <c r="B151" s="11">
        <v>41235</v>
      </c>
      <c r="C151" s="11">
        <v>41239</v>
      </c>
      <c r="D151" s="11">
        <v>41243</v>
      </c>
      <c r="E151" s="3">
        <v>8.4839999999999999E-2</v>
      </c>
      <c r="J151" s="3"/>
      <c r="O151" s="3"/>
      <c r="T151" s="3"/>
      <c r="Y151" s="3"/>
      <c r="Z151" s="2">
        <v>41227</v>
      </c>
      <c r="AA151" s="2">
        <v>41235</v>
      </c>
      <c r="AB151" s="2">
        <v>41239</v>
      </c>
      <c r="AC151" s="2">
        <v>41243</v>
      </c>
      <c r="AD151" s="3">
        <v>6.7790000000000003E-2</v>
      </c>
      <c r="AE151" s="43">
        <v>41227</v>
      </c>
      <c r="AF151" s="43">
        <v>41235</v>
      </c>
      <c r="AG151" s="43">
        <v>41239</v>
      </c>
      <c r="AH151" s="43">
        <v>41243</v>
      </c>
      <c r="AI151" s="3">
        <v>5.9400000000000001E-2</v>
      </c>
      <c r="AJ151" s="43">
        <v>41227</v>
      </c>
      <c r="AK151" s="43">
        <v>41235</v>
      </c>
      <c r="AL151" s="43">
        <v>41239</v>
      </c>
      <c r="AM151" s="43">
        <v>41243</v>
      </c>
      <c r="AN151" s="3">
        <v>6.7129999999999995E-2</v>
      </c>
      <c r="AO151" s="43">
        <v>41227</v>
      </c>
      <c r="AP151" s="43">
        <v>41235</v>
      </c>
      <c r="AQ151" s="43">
        <v>41239</v>
      </c>
      <c r="AR151" s="43">
        <v>41243</v>
      </c>
      <c r="AS151" s="3">
        <v>9.5769999999999994E-2</v>
      </c>
      <c r="AX151" s="3"/>
    </row>
    <row r="152" spans="1:50">
      <c r="A152" s="11">
        <v>41199</v>
      </c>
      <c r="B152" s="11">
        <v>41206</v>
      </c>
      <c r="C152" s="11">
        <v>41208</v>
      </c>
      <c r="D152" s="11">
        <v>41213</v>
      </c>
      <c r="E152" s="3">
        <v>8.1979999999999997E-2</v>
      </c>
      <c r="J152" s="3"/>
      <c r="O152" s="3"/>
      <c r="T152" s="3"/>
      <c r="Y152" s="3"/>
      <c r="Z152" s="2">
        <v>41199</v>
      </c>
      <c r="AA152" s="2">
        <v>41206</v>
      </c>
      <c r="AB152" s="2">
        <v>41208</v>
      </c>
      <c r="AC152" s="2">
        <v>41213</v>
      </c>
      <c r="AD152" s="3">
        <v>6.6159999999999997E-2</v>
      </c>
      <c r="AE152" s="43">
        <v>41199</v>
      </c>
      <c r="AF152" s="43">
        <v>41206</v>
      </c>
      <c r="AG152" s="43">
        <v>41208</v>
      </c>
      <c r="AH152" s="43">
        <v>41213</v>
      </c>
      <c r="AI152" s="3">
        <v>5.9400000000000001E-2</v>
      </c>
      <c r="AJ152" s="43">
        <v>41199</v>
      </c>
      <c r="AK152" s="43">
        <v>41206</v>
      </c>
      <c r="AL152" s="43">
        <v>41208</v>
      </c>
      <c r="AM152" s="43">
        <v>41213</v>
      </c>
      <c r="AN152" s="3">
        <v>6.5540000000000001E-2</v>
      </c>
      <c r="AO152" s="43">
        <v>41199</v>
      </c>
      <c r="AP152" s="43">
        <v>41206</v>
      </c>
      <c r="AQ152" s="43">
        <v>41208</v>
      </c>
      <c r="AR152" s="43">
        <v>41213</v>
      </c>
      <c r="AS152" s="3">
        <v>9.5769999999999994E-2</v>
      </c>
      <c r="AX152" s="3"/>
    </row>
    <row r="153" spans="1:50">
      <c r="A153" s="11">
        <v>41166</v>
      </c>
      <c r="B153" s="11">
        <v>41173</v>
      </c>
      <c r="C153" s="11">
        <v>41177</v>
      </c>
      <c r="D153" s="11">
        <v>41180</v>
      </c>
      <c r="E153" s="3">
        <v>8.6169999999999997E-2</v>
      </c>
      <c r="J153" s="3"/>
      <c r="O153" s="3"/>
      <c r="T153" s="3"/>
      <c r="Y153" s="3"/>
      <c r="Z153" s="2">
        <v>41166</v>
      </c>
      <c r="AA153" s="2">
        <v>41173</v>
      </c>
      <c r="AB153" s="2">
        <v>41177</v>
      </c>
      <c r="AC153" s="2">
        <v>41180</v>
      </c>
      <c r="AD153" s="3">
        <v>6.9199999999999998E-2</v>
      </c>
      <c r="AE153" s="43">
        <v>41166</v>
      </c>
      <c r="AF153" s="43">
        <v>41173</v>
      </c>
      <c r="AG153" s="43">
        <v>41177</v>
      </c>
      <c r="AH153" s="43">
        <v>41180</v>
      </c>
      <c r="AI153" s="3">
        <v>6.1499999999999999E-2</v>
      </c>
      <c r="AJ153" s="43">
        <v>41166</v>
      </c>
      <c r="AK153" s="43">
        <v>41173</v>
      </c>
      <c r="AL153" s="43">
        <v>41177</v>
      </c>
      <c r="AM153" s="43">
        <v>41180</v>
      </c>
      <c r="AN153" s="3">
        <v>6.8610000000000004E-2</v>
      </c>
      <c r="AO153" s="43">
        <v>41166</v>
      </c>
      <c r="AP153" s="43">
        <v>41173</v>
      </c>
      <c r="AQ153" s="43">
        <v>41177</v>
      </c>
      <c r="AR153" s="43">
        <v>41180</v>
      </c>
      <c r="AS153" s="3">
        <v>0.10150000000000001</v>
      </c>
      <c r="AX153" s="3"/>
    </row>
    <row r="154" spans="1:50">
      <c r="A154" s="11">
        <v>41138</v>
      </c>
      <c r="B154" s="11">
        <v>41145</v>
      </c>
      <c r="C154" s="11">
        <v>41149</v>
      </c>
      <c r="D154" s="11">
        <v>41152</v>
      </c>
      <c r="E154" s="3">
        <v>8.6489999999999997E-2</v>
      </c>
      <c r="J154" s="3"/>
      <c r="O154" s="3"/>
      <c r="T154" s="3"/>
      <c r="Y154" s="3"/>
      <c r="Z154" s="2">
        <v>41138</v>
      </c>
      <c r="AA154" s="2">
        <v>41145</v>
      </c>
      <c r="AB154" s="2">
        <v>41149</v>
      </c>
      <c r="AC154" s="2">
        <v>41152</v>
      </c>
      <c r="AD154" s="3">
        <v>6.9980000000000001E-2</v>
      </c>
      <c r="AE154" s="43">
        <v>41138</v>
      </c>
      <c r="AF154" s="43">
        <v>41145</v>
      </c>
      <c r="AG154" s="43">
        <v>41149</v>
      </c>
      <c r="AH154" s="43">
        <v>41152</v>
      </c>
      <c r="AI154" s="3">
        <v>6.1499999999999999E-2</v>
      </c>
      <c r="AJ154" s="43">
        <v>41138</v>
      </c>
      <c r="AK154" s="43">
        <v>41145</v>
      </c>
      <c r="AL154" s="43">
        <v>41149</v>
      </c>
      <c r="AM154" s="43">
        <v>41152</v>
      </c>
      <c r="AN154" s="3">
        <v>6.9440000000000002E-2</v>
      </c>
      <c r="AO154" s="43">
        <v>41138</v>
      </c>
      <c r="AP154" s="43">
        <v>41145</v>
      </c>
      <c r="AQ154" s="43">
        <v>41149</v>
      </c>
      <c r="AR154" s="43">
        <v>41152</v>
      </c>
      <c r="AS154" s="3">
        <v>0.10150000000000001</v>
      </c>
      <c r="AX154" s="3"/>
    </row>
    <row r="155" spans="1:50">
      <c r="A155" s="11">
        <v>41107</v>
      </c>
      <c r="B155" s="11">
        <v>41114</v>
      </c>
      <c r="C155" s="11">
        <v>41116</v>
      </c>
      <c r="D155" s="11">
        <v>41121</v>
      </c>
      <c r="E155" s="3">
        <v>8.3080000000000001E-2</v>
      </c>
      <c r="J155" s="3"/>
      <c r="O155" s="3"/>
      <c r="T155" s="3"/>
      <c r="Y155" s="3"/>
      <c r="Z155" s="2">
        <v>41107</v>
      </c>
      <c r="AA155" s="2">
        <v>41114</v>
      </c>
      <c r="AB155" s="2">
        <v>41116</v>
      </c>
      <c r="AC155" s="2">
        <v>41121</v>
      </c>
      <c r="AD155" s="3">
        <v>6.7549999999999999E-2</v>
      </c>
      <c r="AE155" s="43">
        <v>41107</v>
      </c>
      <c r="AF155" s="43">
        <v>41114</v>
      </c>
      <c r="AG155" s="43">
        <v>41116</v>
      </c>
      <c r="AH155" s="43">
        <v>41121</v>
      </c>
      <c r="AI155" s="3">
        <v>6.1499999999999999E-2</v>
      </c>
      <c r="AJ155" s="43">
        <v>41107</v>
      </c>
      <c r="AK155" s="43">
        <v>41114</v>
      </c>
      <c r="AL155" s="43">
        <v>41116</v>
      </c>
      <c r="AM155" s="43">
        <v>41121</v>
      </c>
      <c r="AN155" s="3">
        <v>6.651E-2</v>
      </c>
      <c r="AO155" s="43">
        <v>41107</v>
      </c>
      <c r="AP155" s="43">
        <v>41114</v>
      </c>
      <c r="AQ155" s="43">
        <v>41116</v>
      </c>
      <c r="AR155" s="43">
        <v>41121</v>
      </c>
      <c r="AS155" s="3">
        <v>0.10150000000000001</v>
      </c>
      <c r="AX155" s="3"/>
    </row>
    <row r="156" spans="1:50">
      <c r="A156" s="11">
        <v>41075</v>
      </c>
      <c r="B156" s="11">
        <v>41082</v>
      </c>
      <c r="C156" s="11">
        <v>41086</v>
      </c>
      <c r="D156" s="11">
        <v>41089</v>
      </c>
      <c r="E156" s="3">
        <v>8.7040000000000006E-2</v>
      </c>
      <c r="J156" s="3"/>
      <c r="O156" s="3"/>
      <c r="T156" s="3"/>
      <c r="Y156" s="3"/>
      <c r="Z156" s="2">
        <v>41075</v>
      </c>
      <c r="AA156" s="2">
        <v>41082</v>
      </c>
      <c r="AB156" s="2">
        <v>41086</v>
      </c>
      <c r="AC156" s="2">
        <v>41089</v>
      </c>
      <c r="AD156" s="3">
        <v>7.0879999999999999E-2</v>
      </c>
      <c r="AE156" s="43">
        <v>41075</v>
      </c>
      <c r="AF156" s="43">
        <v>41082</v>
      </c>
      <c r="AG156" s="43">
        <v>41086</v>
      </c>
      <c r="AH156" s="43">
        <v>41089</v>
      </c>
      <c r="AI156" s="3">
        <v>5.8999999999999997E-2</v>
      </c>
      <c r="AJ156" s="43">
        <v>41075</v>
      </c>
      <c r="AK156" s="43">
        <v>41082</v>
      </c>
      <c r="AL156" s="43">
        <v>41086</v>
      </c>
      <c r="AM156" s="43">
        <v>41089</v>
      </c>
      <c r="AN156" s="3">
        <v>7.0569999999999994E-2</v>
      </c>
      <c r="AO156" s="43">
        <v>41075</v>
      </c>
      <c r="AP156" s="43">
        <v>41082</v>
      </c>
      <c r="AQ156" s="43">
        <v>41086</v>
      </c>
      <c r="AR156" s="43">
        <v>41089</v>
      </c>
      <c r="AS156" s="3">
        <v>9.6500000000000002E-2</v>
      </c>
      <c r="AX156" s="3"/>
    </row>
    <row r="157" spans="1:50">
      <c r="A157" s="11">
        <v>41044</v>
      </c>
      <c r="B157" s="11">
        <v>41052</v>
      </c>
      <c r="C157" s="11">
        <v>41054</v>
      </c>
      <c r="D157" s="11">
        <v>41060</v>
      </c>
      <c r="E157" s="3">
        <v>8.4909999999999999E-2</v>
      </c>
      <c r="J157" s="3"/>
      <c r="O157" s="3"/>
      <c r="T157" s="3"/>
      <c r="Y157" s="3"/>
      <c r="Z157" s="2">
        <v>41044</v>
      </c>
      <c r="AA157" s="2">
        <v>41052</v>
      </c>
      <c r="AB157" s="2">
        <v>41054</v>
      </c>
      <c r="AC157" s="2">
        <v>41060</v>
      </c>
      <c r="AD157" s="3">
        <v>7.016E-2</v>
      </c>
      <c r="AE157" s="43">
        <v>41044</v>
      </c>
      <c r="AF157" s="43">
        <v>41052</v>
      </c>
      <c r="AG157" s="43">
        <v>41054</v>
      </c>
      <c r="AH157" s="43">
        <v>41060</v>
      </c>
      <c r="AI157" s="3">
        <v>5.8999999999999997E-2</v>
      </c>
      <c r="AJ157" s="43">
        <v>41044</v>
      </c>
      <c r="AK157" s="43">
        <v>41052</v>
      </c>
      <c r="AL157" s="43">
        <v>41054</v>
      </c>
      <c r="AM157" s="43">
        <v>41060</v>
      </c>
      <c r="AN157" s="3">
        <v>7.0180000000000006E-2</v>
      </c>
      <c r="AO157" s="43">
        <v>41044</v>
      </c>
      <c r="AP157" s="43">
        <v>41052</v>
      </c>
      <c r="AQ157" s="43">
        <v>41054</v>
      </c>
      <c r="AR157" s="43">
        <v>41060</v>
      </c>
      <c r="AS157" s="3">
        <v>9.6500000000000002E-2</v>
      </c>
      <c r="AX157" s="3"/>
    </row>
    <row r="158" spans="1:50">
      <c r="A158" s="11">
        <v>41015</v>
      </c>
      <c r="B158" s="11">
        <v>41022</v>
      </c>
      <c r="C158" s="11">
        <v>41024</v>
      </c>
      <c r="D158" s="11">
        <v>41029</v>
      </c>
      <c r="E158" s="3">
        <v>8.8870000000000005E-2</v>
      </c>
      <c r="J158" s="3"/>
      <c r="O158" s="3"/>
      <c r="T158" s="3"/>
      <c r="Y158" s="3"/>
      <c r="Z158" s="2">
        <v>41015</v>
      </c>
      <c r="AA158" s="2">
        <v>41022</v>
      </c>
      <c r="AB158" s="2">
        <v>41024</v>
      </c>
      <c r="AC158" s="2">
        <v>41029</v>
      </c>
      <c r="AD158" s="3">
        <v>7.2139999999999996E-2</v>
      </c>
      <c r="AE158" s="43">
        <v>41015</v>
      </c>
      <c r="AF158" s="43">
        <v>41022</v>
      </c>
      <c r="AG158" s="43">
        <v>41024</v>
      </c>
      <c r="AH158" s="43">
        <v>41029</v>
      </c>
      <c r="AI158" s="3">
        <v>6.9500000000000006E-2</v>
      </c>
      <c r="AJ158" s="43">
        <v>41015</v>
      </c>
      <c r="AK158" s="43">
        <v>41022</v>
      </c>
      <c r="AL158" s="43">
        <v>41024</v>
      </c>
      <c r="AM158" s="43">
        <v>41029</v>
      </c>
      <c r="AN158" s="3">
        <v>7.2609999999999994E-2</v>
      </c>
      <c r="AO158" s="43">
        <v>41015</v>
      </c>
      <c r="AP158" s="43">
        <v>41022</v>
      </c>
      <c r="AQ158" s="43">
        <v>41024</v>
      </c>
      <c r="AR158" s="43">
        <v>41029</v>
      </c>
      <c r="AS158" s="3">
        <v>0.114</v>
      </c>
      <c r="AX158" s="3"/>
    </row>
    <row r="159" spans="1:50">
      <c r="A159" s="11">
        <v>40984</v>
      </c>
      <c r="B159" s="11">
        <v>40991</v>
      </c>
      <c r="C159" s="11">
        <v>40995</v>
      </c>
      <c r="D159" s="11">
        <v>40998</v>
      </c>
      <c r="E159" s="3">
        <v>8.3500000000000005E-2</v>
      </c>
      <c r="J159" s="3"/>
      <c r="O159" s="3"/>
      <c r="T159" s="3"/>
      <c r="Y159" s="3"/>
      <c r="Z159" s="2">
        <v>40984</v>
      </c>
      <c r="AA159" s="2">
        <v>40991</v>
      </c>
      <c r="AB159" s="2">
        <v>40995</v>
      </c>
      <c r="AC159" s="2">
        <v>40998</v>
      </c>
      <c r="AD159" s="3">
        <v>6.8750000000000006E-2</v>
      </c>
      <c r="AE159" s="43">
        <v>40984</v>
      </c>
      <c r="AF159" s="43">
        <v>40991</v>
      </c>
      <c r="AG159" s="43">
        <v>40995</v>
      </c>
      <c r="AH159" s="43">
        <v>40998</v>
      </c>
      <c r="AI159" s="3">
        <v>7.1999999999999995E-2</v>
      </c>
      <c r="AJ159" s="43">
        <v>40984</v>
      </c>
      <c r="AK159" s="43">
        <v>40991</v>
      </c>
      <c r="AL159" s="43">
        <v>40995</v>
      </c>
      <c r="AM159" s="43">
        <v>40998</v>
      </c>
      <c r="AN159" s="3">
        <v>6.8779999999999994E-2</v>
      </c>
      <c r="AO159" s="43">
        <v>40984</v>
      </c>
      <c r="AP159" s="43">
        <v>40991</v>
      </c>
      <c r="AQ159" s="43">
        <v>40995</v>
      </c>
      <c r="AR159" s="43">
        <v>40998</v>
      </c>
      <c r="AS159" s="3">
        <v>0.121</v>
      </c>
      <c r="AX159" s="3"/>
    </row>
    <row r="160" spans="1:50">
      <c r="A160" s="11">
        <v>40953</v>
      </c>
      <c r="B160" s="11">
        <v>40961</v>
      </c>
      <c r="C160" s="11">
        <v>40963</v>
      </c>
      <c r="D160" s="11">
        <v>40968</v>
      </c>
      <c r="E160" s="3">
        <v>8.9370000000000005E-2</v>
      </c>
      <c r="J160" s="3"/>
      <c r="O160" s="3"/>
      <c r="T160" s="3"/>
      <c r="Y160" s="3"/>
      <c r="Z160" s="2">
        <v>40953</v>
      </c>
      <c r="AA160" s="2">
        <v>40961</v>
      </c>
      <c r="AB160" s="2">
        <v>40963</v>
      </c>
      <c r="AC160" s="2">
        <v>40968</v>
      </c>
      <c r="AD160" s="3">
        <v>7.3749999999999996E-2</v>
      </c>
      <c r="AE160" s="43">
        <v>40953</v>
      </c>
      <c r="AF160" s="43">
        <v>40961</v>
      </c>
      <c r="AG160" s="43">
        <v>40963</v>
      </c>
      <c r="AH160" s="43">
        <v>40968</v>
      </c>
      <c r="AI160" s="3">
        <v>7.1929999999999994E-2</v>
      </c>
      <c r="AJ160" s="43">
        <v>40953</v>
      </c>
      <c r="AK160" s="43">
        <v>40961</v>
      </c>
      <c r="AL160" s="43">
        <v>40963</v>
      </c>
      <c r="AM160" s="43">
        <v>40968</v>
      </c>
      <c r="AN160" s="3">
        <v>7.3550000000000004E-2</v>
      </c>
      <c r="AO160" s="43">
        <v>40953</v>
      </c>
      <c r="AP160" s="43">
        <v>40961</v>
      </c>
      <c r="AQ160" s="43">
        <v>40963</v>
      </c>
      <c r="AR160" s="43">
        <v>40968</v>
      </c>
      <c r="AS160" s="3">
        <v>0.12059</v>
      </c>
      <c r="AX160" s="3"/>
    </row>
    <row r="161" spans="1:50">
      <c r="A161" s="11">
        <v>40926</v>
      </c>
      <c r="B161" s="11">
        <v>40933</v>
      </c>
      <c r="C161" s="11">
        <v>40935</v>
      </c>
      <c r="D161" s="11">
        <v>40940</v>
      </c>
      <c r="E161" s="3">
        <v>8.9819999999999997E-2</v>
      </c>
      <c r="J161" s="3"/>
      <c r="O161" s="3"/>
      <c r="T161" s="3"/>
      <c r="Y161" s="3"/>
      <c r="Z161" s="2">
        <v>40926</v>
      </c>
      <c r="AA161" s="2">
        <v>40933</v>
      </c>
      <c r="AB161" s="2">
        <v>40935</v>
      </c>
      <c r="AC161" s="2">
        <v>40940</v>
      </c>
      <c r="AD161" s="3">
        <v>7.4709999999999999E-2</v>
      </c>
      <c r="AE161" s="43">
        <v>40926</v>
      </c>
      <c r="AF161" s="43">
        <v>40933</v>
      </c>
      <c r="AG161" s="43">
        <v>40935</v>
      </c>
      <c r="AH161" s="43">
        <v>40940</v>
      </c>
      <c r="AI161" s="3">
        <v>7.1929999999999994E-2</v>
      </c>
      <c r="AJ161" s="43">
        <v>40926</v>
      </c>
      <c r="AK161" s="43">
        <v>40933</v>
      </c>
      <c r="AL161" s="43">
        <v>40935</v>
      </c>
      <c r="AM161" s="43">
        <v>40940</v>
      </c>
      <c r="AN161" s="3">
        <v>7.4050000000000005E-2</v>
      </c>
      <c r="AO161" s="43">
        <v>40926</v>
      </c>
      <c r="AP161" s="43">
        <v>40933</v>
      </c>
      <c r="AQ161" s="43">
        <v>40935</v>
      </c>
      <c r="AR161" s="43">
        <v>40940</v>
      </c>
      <c r="AS161" s="3">
        <v>0.12059</v>
      </c>
      <c r="AX161" s="3"/>
    </row>
    <row r="162" spans="1:50">
      <c r="A162" s="11">
        <v>40893</v>
      </c>
      <c r="B162" s="11">
        <v>40900</v>
      </c>
      <c r="C162" s="11">
        <v>40906</v>
      </c>
      <c r="D162" s="11">
        <v>40912</v>
      </c>
      <c r="E162" s="3">
        <v>8.7590000000000001E-2</v>
      </c>
      <c r="J162" s="3"/>
      <c r="O162" s="3"/>
      <c r="T162" s="3"/>
      <c r="Y162" s="3"/>
      <c r="Z162" s="2">
        <v>40893</v>
      </c>
      <c r="AA162" s="2">
        <v>40900</v>
      </c>
      <c r="AB162" s="2">
        <v>40906</v>
      </c>
      <c r="AC162" s="2">
        <v>40912</v>
      </c>
      <c r="AD162" s="3">
        <v>7.2069999999999995E-2</v>
      </c>
      <c r="AE162" s="43">
        <v>40893</v>
      </c>
      <c r="AF162" s="43">
        <v>40900</v>
      </c>
      <c r="AG162" s="43">
        <v>40906</v>
      </c>
      <c r="AH162" s="43">
        <v>40912</v>
      </c>
      <c r="AI162" s="3">
        <v>9.3420000000000003E-2</v>
      </c>
      <c r="AJ162" s="43">
        <v>40893</v>
      </c>
      <c r="AK162" s="43">
        <v>40900</v>
      </c>
      <c r="AL162" s="43">
        <v>40906</v>
      </c>
      <c r="AM162" s="43">
        <v>40912</v>
      </c>
      <c r="AN162" s="3">
        <v>7.3249999999999996E-2</v>
      </c>
      <c r="AO162" s="43">
        <v>40893</v>
      </c>
      <c r="AP162" s="43">
        <v>40900</v>
      </c>
      <c r="AQ162" s="43">
        <v>40906</v>
      </c>
      <c r="AR162" s="43">
        <v>40912</v>
      </c>
      <c r="AS162" s="3">
        <v>0.17616000000000001</v>
      </c>
      <c r="AX162" s="3"/>
    </row>
    <row r="163" spans="1:50">
      <c r="A163" s="11">
        <v>40863</v>
      </c>
      <c r="B163" s="11">
        <v>40870</v>
      </c>
      <c r="C163" s="11">
        <v>40872</v>
      </c>
      <c r="D163" s="11">
        <v>40877</v>
      </c>
      <c r="E163" s="3">
        <v>9.1350000000000001E-2</v>
      </c>
      <c r="J163" s="3"/>
      <c r="O163" s="3"/>
      <c r="T163" s="3"/>
      <c r="Y163" s="3"/>
      <c r="Z163" s="2">
        <v>40863</v>
      </c>
      <c r="AA163" s="2">
        <v>40870</v>
      </c>
      <c r="AB163" s="2">
        <v>40872</v>
      </c>
      <c r="AC163" s="2">
        <v>40877</v>
      </c>
      <c r="AD163" s="3">
        <v>7.4200000000000002E-2</v>
      </c>
      <c r="AE163" s="43">
        <v>40863</v>
      </c>
      <c r="AF163" s="43">
        <v>40870</v>
      </c>
      <c r="AG163" s="43">
        <v>40872</v>
      </c>
      <c r="AH163" s="43">
        <v>40877</v>
      </c>
      <c r="AI163" s="3">
        <v>7.2959999999999997E-2</v>
      </c>
      <c r="AJ163" s="43">
        <v>40863</v>
      </c>
      <c r="AK163" s="43">
        <v>40870</v>
      </c>
      <c r="AL163" s="43">
        <v>40872</v>
      </c>
      <c r="AM163" s="43">
        <v>40877</v>
      </c>
      <c r="AN163" s="3">
        <v>7.6429999999999998E-2</v>
      </c>
      <c r="AO163" s="43">
        <v>40863</v>
      </c>
      <c r="AP163" s="43">
        <v>40870</v>
      </c>
      <c r="AQ163" s="43">
        <v>40872</v>
      </c>
      <c r="AR163" s="43">
        <v>40877</v>
      </c>
      <c r="AS163" s="3">
        <v>0.11953999999999999</v>
      </c>
      <c r="AX163" s="3"/>
    </row>
    <row r="164" spans="1:50">
      <c r="A164" s="11">
        <v>40835</v>
      </c>
      <c r="B164" s="11">
        <v>40842</v>
      </c>
      <c r="C164" s="11">
        <v>40844</v>
      </c>
      <c r="D164" s="11">
        <v>40847</v>
      </c>
      <c r="E164" s="3">
        <v>9.3020000000000005E-2</v>
      </c>
      <c r="J164" s="3"/>
      <c r="O164" s="3"/>
      <c r="T164" s="3"/>
      <c r="Y164" s="3"/>
      <c r="Z164" s="2">
        <v>40835</v>
      </c>
      <c r="AA164" s="2">
        <v>40842</v>
      </c>
      <c r="AB164" s="2">
        <v>40844</v>
      </c>
      <c r="AC164" s="2">
        <v>40847</v>
      </c>
      <c r="AD164" s="3">
        <v>7.621E-2</v>
      </c>
      <c r="AE164" s="43">
        <v>40835</v>
      </c>
      <c r="AF164" s="43">
        <v>40842</v>
      </c>
      <c r="AG164" s="43">
        <v>40844</v>
      </c>
      <c r="AH164" s="43">
        <v>40847</v>
      </c>
      <c r="AI164" s="3">
        <v>7.5579999999999994E-2</v>
      </c>
      <c r="AJ164" s="43">
        <v>40835</v>
      </c>
      <c r="AK164" s="43">
        <v>40842</v>
      </c>
      <c r="AL164" s="43">
        <v>40844</v>
      </c>
      <c r="AM164" s="43">
        <v>40847</v>
      </c>
      <c r="AN164" s="3">
        <v>7.7729999999999994E-2</v>
      </c>
      <c r="AO164" s="43">
        <v>40835</v>
      </c>
      <c r="AP164" s="43">
        <v>40842</v>
      </c>
      <c r="AQ164" s="43">
        <v>40844</v>
      </c>
      <c r="AR164" s="43">
        <v>40847</v>
      </c>
      <c r="AS164" s="3">
        <v>0.12238</v>
      </c>
      <c r="AX164" s="3"/>
    </row>
    <row r="165" spans="1:50">
      <c r="A165" s="11">
        <v>40802</v>
      </c>
      <c r="B165" s="11">
        <v>40809</v>
      </c>
      <c r="C165" s="11">
        <v>40813</v>
      </c>
      <c r="D165" s="11">
        <v>40816</v>
      </c>
      <c r="E165" s="3">
        <v>9.2530000000000001E-2</v>
      </c>
      <c r="J165" s="3"/>
      <c r="O165" s="3"/>
      <c r="T165" s="3"/>
      <c r="Y165" s="3"/>
      <c r="Z165" s="2">
        <v>40802</v>
      </c>
      <c r="AA165" s="2">
        <v>40809</v>
      </c>
      <c r="AB165" s="2">
        <v>40813</v>
      </c>
      <c r="AC165" s="2">
        <v>40816</v>
      </c>
      <c r="AD165" s="3">
        <v>7.5840000000000005E-2</v>
      </c>
      <c r="AE165" s="43">
        <v>40802</v>
      </c>
      <c r="AF165" s="43">
        <v>40809</v>
      </c>
      <c r="AG165" s="43">
        <v>40813</v>
      </c>
      <c r="AH165" s="43">
        <v>40816</v>
      </c>
      <c r="AI165" s="3">
        <v>7.3459999999999998E-2</v>
      </c>
      <c r="AJ165" s="43">
        <v>40802</v>
      </c>
      <c r="AK165" s="43">
        <v>40809</v>
      </c>
      <c r="AL165" s="43">
        <v>40813</v>
      </c>
      <c r="AM165" s="43">
        <v>40816</v>
      </c>
      <c r="AN165" s="3">
        <v>7.714E-2</v>
      </c>
      <c r="AO165" s="43">
        <v>40802</v>
      </c>
      <c r="AP165" s="43">
        <v>40809</v>
      </c>
      <c r="AQ165" s="43">
        <v>40813</v>
      </c>
      <c r="AR165" s="43">
        <v>40816</v>
      </c>
      <c r="AS165" s="3">
        <v>0.12629000000000001</v>
      </c>
      <c r="AX165" s="3"/>
    </row>
    <row r="166" spans="1:50">
      <c r="A166" s="11">
        <v>40774</v>
      </c>
      <c r="B166" s="11">
        <v>40781</v>
      </c>
      <c r="C166" s="11">
        <v>40785</v>
      </c>
      <c r="D166" s="11">
        <v>40786</v>
      </c>
      <c r="E166" s="3">
        <v>9.4649999999999998E-2</v>
      </c>
      <c r="J166" s="3"/>
      <c r="O166" s="3"/>
      <c r="T166" s="3"/>
      <c r="Y166" s="3"/>
      <c r="Z166" s="2">
        <v>40774</v>
      </c>
      <c r="AA166" s="2">
        <v>40781</v>
      </c>
      <c r="AB166" s="2">
        <v>40785</v>
      </c>
      <c r="AC166" s="2">
        <v>40786</v>
      </c>
      <c r="AD166" s="3">
        <v>7.6609999999999998E-2</v>
      </c>
      <c r="AE166" s="43">
        <v>40774</v>
      </c>
      <c r="AF166" s="43">
        <v>40781</v>
      </c>
      <c r="AG166" s="43">
        <v>40785</v>
      </c>
      <c r="AH166" s="43">
        <v>40786</v>
      </c>
      <c r="AI166" s="3">
        <v>7.6509999999999995E-2</v>
      </c>
      <c r="AJ166" s="43">
        <v>40774</v>
      </c>
      <c r="AK166" s="43">
        <v>40781</v>
      </c>
      <c r="AL166" s="43">
        <v>40785</v>
      </c>
      <c r="AM166" s="43">
        <v>40786</v>
      </c>
      <c r="AN166" s="3">
        <v>7.8159999999999993E-2</v>
      </c>
      <c r="AO166" s="43">
        <v>40774</v>
      </c>
      <c r="AP166" s="43">
        <v>40781</v>
      </c>
      <c r="AQ166" s="43">
        <v>40785</v>
      </c>
      <c r="AR166" s="43">
        <v>40786</v>
      </c>
      <c r="AS166" s="3">
        <v>0.12529999999999999</v>
      </c>
      <c r="AX166" s="3"/>
    </row>
    <row r="167" spans="1:50">
      <c r="A167" s="11">
        <v>40739</v>
      </c>
      <c r="B167" s="11">
        <v>40746</v>
      </c>
      <c r="C167" s="11">
        <v>40750</v>
      </c>
      <c r="D167" s="11">
        <v>40753</v>
      </c>
      <c r="E167" s="3">
        <v>9.2480000000000007E-2</v>
      </c>
      <c r="J167" s="3"/>
      <c r="O167" s="3"/>
      <c r="T167" s="3"/>
      <c r="Y167" s="3"/>
      <c r="Z167" s="2">
        <v>40739</v>
      </c>
      <c r="AA167" s="2">
        <v>40746</v>
      </c>
      <c r="AB167" s="2">
        <v>40750</v>
      </c>
      <c r="AC167" s="2">
        <v>40753</v>
      </c>
      <c r="AD167" s="3">
        <v>7.5170000000000001E-2</v>
      </c>
      <c r="AE167" s="43">
        <v>40739</v>
      </c>
      <c r="AF167" s="43">
        <v>40746</v>
      </c>
      <c r="AG167" s="43">
        <v>40750</v>
      </c>
      <c r="AH167" s="43">
        <v>40753</v>
      </c>
      <c r="AI167" s="3">
        <v>7.7729999999999994E-2</v>
      </c>
      <c r="AJ167" s="43">
        <v>40739</v>
      </c>
      <c r="AK167" s="43">
        <v>40746</v>
      </c>
      <c r="AL167" s="43">
        <v>40750</v>
      </c>
      <c r="AM167" s="43">
        <v>40753</v>
      </c>
      <c r="AN167" s="3">
        <v>7.5579999999999994E-2</v>
      </c>
      <c r="AO167" s="43">
        <v>40739</v>
      </c>
      <c r="AP167" s="43">
        <v>40746</v>
      </c>
      <c r="AQ167" s="43">
        <v>40750</v>
      </c>
      <c r="AR167" s="43">
        <v>40753</v>
      </c>
      <c r="AS167" s="3">
        <v>0.12703999999999999</v>
      </c>
      <c r="AX167" s="3"/>
    </row>
    <row r="168" spans="1:50">
      <c r="A168" s="11">
        <v>40711</v>
      </c>
      <c r="B168" s="11">
        <v>40718</v>
      </c>
      <c r="C168" s="11">
        <v>40722</v>
      </c>
      <c r="D168" s="11">
        <v>40724</v>
      </c>
      <c r="E168" s="3">
        <v>9.6119999999999997E-2</v>
      </c>
      <c r="J168" s="3"/>
      <c r="O168" s="3"/>
      <c r="T168" s="3"/>
      <c r="Y168" s="3"/>
      <c r="Z168" s="2">
        <v>40711</v>
      </c>
      <c r="AA168" s="2">
        <v>40718</v>
      </c>
      <c r="AB168" s="2">
        <v>40722</v>
      </c>
      <c r="AC168" s="2">
        <v>40724</v>
      </c>
      <c r="AD168" s="3">
        <v>7.6249999999999998E-2</v>
      </c>
      <c r="AE168" s="43">
        <v>40711</v>
      </c>
      <c r="AF168" s="43">
        <v>40718</v>
      </c>
      <c r="AG168" s="43">
        <v>40722</v>
      </c>
      <c r="AH168" s="43">
        <v>40724</v>
      </c>
      <c r="AI168" s="3">
        <v>7.4969999999999995E-2</v>
      </c>
      <c r="AJ168" s="43">
        <v>40711</v>
      </c>
      <c r="AK168" s="43">
        <v>40718</v>
      </c>
      <c r="AL168" s="43">
        <v>40722</v>
      </c>
      <c r="AM168" s="43">
        <v>40724</v>
      </c>
      <c r="AN168" s="3">
        <v>8.0519999999999994E-2</v>
      </c>
      <c r="AO168" s="43">
        <v>40711</v>
      </c>
      <c r="AP168" s="43">
        <v>40718</v>
      </c>
      <c r="AQ168" s="43">
        <v>40722</v>
      </c>
      <c r="AR168" s="43">
        <v>40724</v>
      </c>
      <c r="AS168" s="3">
        <v>0.12517</v>
      </c>
      <c r="AX168" s="3"/>
    </row>
    <row r="169" spans="1:50">
      <c r="A169" s="11">
        <v>40681</v>
      </c>
      <c r="B169" s="11">
        <v>40689</v>
      </c>
      <c r="C169" s="11">
        <v>40693</v>
      </c>
      <c r="D169" s="11">
        <v>40694</v>
      </c>
      <c r="E169" s="3">
        <v>9.3770000000000006E-2</v>
      </c>
      <c r="J169" s="3"/>
      <c r="O169" s="3"/>
      <c r="T169" s="3"/>
      <c r="Y169" s="3"/>
      <c r="Z169" s="2">
        <v>40681</v>
      </c>
      <c r="AA169" s="2">
        <v>40689</v>
      </c>
      <c r="AB169" s="2">
        <v>40693</v>
      </c>
      <c r="AC169" s="2">
        <v>40694</v>
      </c>
      <c r="AD169" s="3">
        <v>7.5149999999999995E-2</v>
      </c>
      <c r="AE169" s="43">
        <v>40681</v>
      </c>
      <c r="AF169" s="43">
        <v>40689</v>
      </c>
      <c r="AG169" s="43">
        <v>40693</v>
      </c>
      <c r="AH169" s="43">
        <v>40694</v>
      </c>
      <c r="AI169" s="3">
        <v>7.6410000000000006E-2</v>
      </c>
      <c r="AJ169" s="43">
        <v>40681</v>
      </c>
      <c r="AK169" s="43">
        <v>40689</v>
      </c>
      <c r="AL169" s="43">
        <v>40693</v>
      </c>
      <c r="AM169" s="43">
        <v>40694</v>
      </c>
      <c r="AN169" s="3">
        <v>7.8280000000000002E-2</v>
      </c>
      <c r="AO169" s="43">
        <v>40681</v>
      </c>
      <c r="AP169" s="43">
        <v>40689</v>
      </c>
      <c r="AQ169" s="43">
        <v>40693</v>
      </c>
      <c r="AR169" s="43">
        <v>40694</v>
      </c>
      <c r="AS169" s="3">
        <v>0.12776000000000001</v>
      </c>
      <c r="AX169" s="3"/>
    </row>
    <row r="170" spans="1:50">
      <c r="A170" s="11">
        <v>40648</v>
      </c>
      <c r="B170" s="11">
        <v>40658</v>
      </c>
      <c r="C170" s="11">
        <v>40660</v>
      </c>
      <c r="D170" s="11">
        <v>40662</v>
      </c>
      <c r="E170" s="3">
        <v>9.7049999999999997E-2</v>
      </c>
      <c r="J170" s="3"/>
      <c r="O170" s="3"/>
      <c r="T170" s="3"/>
      <c r="Y170" s="3"/>
      <c r="Z170" s="2">
        <v>40648</v>
      </c>
      <c r="AA170" s="2">
        <v>40658</v>
      </c>
      <c r="AB170" s="2">
        <v>40660</v>
      </c>
      <c r="AC170" s="2">
        <v>40662</v>
      </c>
      <c r="AD170" s="3">
        <v>7.7329999999999996E-2</v>
      </c>
      <c r="AE170" s="43">
        <v>40648</v>
      </c>
      <c r="AF170" s="43">
        <v>40658</v>
      </c>
      <c r="AG170" s="43">
        <v>40660</v>
      </c>
      <c r="AH170" s="43">
        <v>40662</v>
      </c>
      <c r="AI170" s="3">
        <v>7.5319999999999998E-2</v>
      </c>
      <c r="AJ170" s="43">
        <v>40648</v>
      </c>
      <c r="AK170" s="43">
        <v>40658</v>
      </c>
      <c r="AL170" s="43">
        <v>40660</v>
      </c>
      <c r="AM170" s="43">
        <v>40662</v>
      </c>
      <c r="AN170" s="3">
        <v>8.1170000000000006E-2</v>
      </c>
      <c r="AO170" s="43">
        <v>40648</v>
      </c>
      <c r="AP170" s="43">
        <v>40658</v>
      </c>
      <c r="AQ170" s="43">
        <v>40660</v>
      </c>
      <c r="AR170" s="43">
        <v>40662</v>
      </c>
      <c r="AS170" s="3">
        <v>0.12497999999999999</v>
      </c>
      <c r="AX170" s="3"/>
    </row>
    <row r="171" spans="1:50">
      <c r="A171" s="11">
        <v>40620</v>
      </c>
      <c r="B171" s="11">
        <v>40627</v>
      </c>
      <c r="C171" s="11">
        <v>40631</v>
      </c>
      <c r="D171" s="11">
        <v>40633</v>
      </c>
      <c r="E171" s="3">
        <v>8.9039999999999994E-2</v>
      </c>
      <c r="J171" s="3"/>
      <c r="O171" s="3"/>
      <c r="T171" s="3"/>
      <c r="Y171" s="3"/>
      <c r="Z171" s="2">
        <v>40620</v>
      </c>
      <c r="AA171" s="2">
        <v>40627</v>
      </c>
      <c r="AB171" s="2">
        <v>40631</v>
      </c>
      <c r="AC171" s="2">
        <v>40633</v>
      </c>
      <c r="AD171" s="3">
        <v>7.0190000000000002E-2</v>
      </c>
      <c r="AE171" s="43">
        <v>40620</v>
      </c>
      <c r="AF171" s="43">
        <v>40627</v>
      </c>
      <c r="AG171" s="43">
        <v>40631</v>
      </c>
      <c r="AH171" s="43">
        <v>40633</v>
      </c>
      <c r="AI171" s="3">
        <v>7.8399999999999997E-2</v>
      </c>
      <c r="AJ171" s="43">
        <v>40620</v>
      </c>
      <c r="AK171" s="43">
        <v>40627</v>
      </c>
      <c r="AL171" s="43">
        <v>40631</v>
      </c>
      <c r="AM171" s="43">
        <v>40633</v>
      </c>
      <c r="AN171" s="3">
        <v>7.4010000000000006E-2</v>
      </c>
      <c r="AO171" s="43">
        <v>40620</v>
      </c>
      <c r="AP171" s="43">
        <v>40627</v>
      </c>
      <c r="AQ171" s="43">
        <v>40631</v>
      </c>
      <c r="AR171" s="43">
        <v>40633</v>
      </c>
      <c r="AS171" s="3">
        <v>0.12842000000000001</v>
      </c>
      <c r="AX171" s="3"/>
    </row>
    <row r="172" spans="1:50">
      <c r="A172" s="11">
        <v>40589</v>
      </c>
      <c r="B172" s="11">
        <v>40597</v>
      </c>
      <c r="C172" s="11">
        <v>40599</v>
      </c>
      <c r="D172" s="11">
        <v>40602</v>
      </c>
      <c r="E172" s="3">
        <v>9.8140000000000005E-2</v>
      </c>
      <c r="J172" s="3"/>
      <c r="O172" s="3"/>
      <c r="T172" s="3"/>
      <c r="Y172" s="3"/>
      <c r="Z172" s="2">
        <v>40589</v>
      </c>
      <c r="AA172" s="2">
        <v>40597</v>
      </c>
      <c r="AB172" s="2">
        <v>40599</v>
      </c>
      <c r="AC172" s="2">
        <v>40602</v>
      </c>
      <c r="AD172" s="3">
        <v>7.7170000000000002E-2</v>
      </c>
      <c r="AE172" s="43">
        <v>40589</v>
      </c>
      <c r="AF172" s="43">
        <v>40597</v>
      </c>
      <c r="AG172" s="43">
        <v>40599</v>
      </c>
      <c r="AH172" s="43">
        <v>40602</v>
      </c>
      <c r="AI172" s="3">
        <v>6.5939999999999999E-2</v>
      </c>
      <c r="AJ172" s="43">
        <v>40589</v>
      </c>
      <c r="AK172" s="43">
        <v>40597</v>
      </c>
      <c r="AL172" s="43">
        <v>40599</v>
      </c>
      <c r="AM172" s="43">
        <v>40602</v>
      </c>
      <c r="AN172" s="3">
        <v>8.054E-2</v>
      </c>
      <c r="AO172" s="43">
        <v>40589</v>
      </c>
      <c r="AP172" s="43">
        <v>40597</v>
      </c>
      <c r="AQ172" s="43">
        <v>40599</v>
      </c>
      <c r="AR172" s="43">
        <v>40602</v>
      </c>
      <c r="AS172" s="3">
        <v>0.1116</v>
      </c>
      <c r="AX172" s="3"/>
    </row>
    <row r="173" spans="1:50">
      <c r="A173" s="11">
        <v>40562</v>
      </c>
      <c r="B173" s="11">
        <v>40569</v>
      </c>
      <c r="C173" s="11">
        <v>40571</v>
      </c>
      <c r="D173" s="11">
        <v>40574</v>
      </c>
      <c r="E173" s="3">
        <v>9.7140000000000004E-2</v>
      </c>
      <c r="J173" s="3"/>
      <c r="O173" s="3"/>
      <c r="T173" s="3"/>
      <c r="Y173" s="3"/>
      <c r="Z173" s="2">
        <v>40562</v>
      </c>
      <c r="AA173" s="2">
        <v>40569</v>
      </c>
      <c r="AB173" s="2">
        <v>40571</v>
      </c>
      <c r="AC173" s="2">
        <v>40574</v>
      </c>
      <c r="AD173" s="3">
        <v>7.4950000000000003E-2</v>
      </c>
      <c r="AE173" s="43">
        <v>40562</v>
      </c>
      <c r="AF173" s="43">
        <v>40569</v>
      </c>
      <c r="AG173" s="43">
        <v>40571</v>
      </c>
      <c r="AH173" s="43">
        <v>40574</v>
      </c>
      <c r="AI173" s="3">
        <v>6.4729999999999996E-2</v>
      </c>
      <c r="AJ173" s="43">
        <v>40562</v>
      </c>
      <c r="AK173" s="43">
        <v>40569</v>
      </c>
      <c r="AL173" s="43">
        <v>40571</v>
      </c>
      <c r="AM173" s="43">
        <v>40574</v>
      </c>
      <c r="AN173" s="3">
        <v>8.0320000000000003E-2</v>
      </c>
      <c r="AO173" s="43">
        <v>40562</v>
      </c>
      <c r="AP173" s="43">
        <v>40569</v>
      </c>
      <c r="AQ173" s="43">
        <v>40571</v>
      </c>
      <c r="AR173" s="43">
        <v>40574</v>
      </c>
      <c r="AS173" s="3">
        <v>0.1077</v>
      </c>
      <c r="AX173" s="3"/>
    </row>
    <row r="174" spans="1:50">
      <c r="A174" s="11">
        <v>40529</v>
      </c>
      <c r="B174" s="11">
        <v>40536</v>
      </c>
      <c r="C174" s="11">
        <v>40542</v>
      </c>
      <c r="D174" s="11">
        <v>40543</v>
      </c>
      <c r="E174" s="3">
        <v>9.9849999999999994E-2</v>
      </c>
      <c r="J174" s="3"/>
      <c r="O174" s="3"/>
      <c r="T174" s="3"/>
      <c r="Y174" s="3"/>
      <c r="Z174" s="2">
        <v>40529</v>
      </c>
      <c r="AA174" s="2">
        <v>40536</v>
      </c>
      <c r="AB174" s="2">
        <v>40542</v>
      </c>
      <c r="AC174" s="2">
        <v>40543</v>
      </c>
      <c r="AD174" s="3">
        <v>8.0680000000000002E-2</v>
      </c>
      <c r="AE174" s="43">
        <v>40529</v>
      </c>
      <c r="AF174" s="43">
        <v>40536</v>
      </c>
      <c r="AG174" s="43">
        <v>40542</v>
      </c>
      <c r="AH174" s="43">
        <v>40543</v>
      </c>
      <c r="AI174" s="3">
        <v>8.1000000000000003E-2</v>
      </c>
      <c r="AJ174" s="43">
        <v>40529</v>
      </c>
      <c r="AK174" s="43">
        <v>40536</v>
      </c>
      <c r="AL174" s="43">
        <v>40542</v>
      </c>
      <c r="AM174" s="43">
        <v>40543</v>
      </c>
      <c r="AN174" s="3">
        <v>8.1070000000000003E-2</v>
      </c>
      <c r="AO174" s="43">
        <v>40529</v>
      </c>
      <c r="AP174" s="43">
        <v>40536</v>
      </c>
      <c r="AQ174" s="43">
        <v>40542</v>
      </c>
      <c r="AR174" s="43">
        <v>40543</v>
      </c>
      <c r="AS174" s="3">
        <v>0.11776</v>
      </c>
      <c r="AX174" s="3"/>
    </row>
    <row r="175" spans="1:50">
      <c r="A175" s="11">
        <v>40499</v>
      </c>
      <c r="B175" s="11">
        <v>40506</v>
      </c>
      <c r="C175" s="11">
        <v>40508</v>
      </c>
      <c r="D175" s="11">
        <v>40512</v>
      </c>
      <c r="E175" s="3">
        <v>9.1980000000000006E-2</v>
      </c>
      <c r="J175" s="3"/>
      <c r="O175" s="3"/>
      <c r="T175" s="3"/>
      <c r="Y175" s="3"/>
      <c r="Z175" s="2">
        <v>40499</v>
      </c>
      <c r="AA175" s="2">
        <v>40506</v>
      </c>
      <c r="AB175" s="2">
        <v>40508</v>
      </c>
      <c r="AC175" s="2">
        <v>40512</v>
      </c>
      <c r="AD175" s="3">
        <v>7.2550000000000003E-2</v>
      </c>
      <c r="AE175" s="43">
        <v>40499</v>
      </c>
      <c r="AF175" s="43">
        <v>40506</v>
      </c>
      <c r="AG175" s="43">
        <v>40508</v>
      </c>
      <c r="AH175" s="43">
        <v>40512</v>
      </c>
      <c r="AI175" s="3">
        <v>6.5100000000000005E-2</v>
      </c>
      <c r="AJ175" s="43">
        <v>40499</v>
      </c>
      <c r="AK175" s="43">
        <v>40506</v>
      </c>
      <c r="AL175" s="43">
        <v>40508</v>
      </c>
      <c r="AM175" s="43">
        <v>40512</v>
      </c>
      <c r="AN175" s="3">
        <v>7.0449999999999999E-2</v>
      </c>
      <c r="AO175" s="43">
        <v>40499</v>
      </c>
      <c r="AP175" s="43">
        <v>40506</v>
      </c>
      <c r="AQ175" s="43">
        <v>40508</v>
      </c>
      <c r="AR175" s="43">
        <v>40512</v>
      </c>
      <c r="AS175" s="3">
        <v>0.12195</v>
      </c>
      <c r="AX175" s="3"/>
    </row>
    <row r="176" spans="1:50">
      <c r="A176" s="11">
        <v>40470</v>
      </c>
      <c r="B176" s="11">
        <v>40477</v>
      </c>
      <c r="C176" s="11">
        <v>40479</v>
      </c>
      <c r="D176" s="11">
        <v>40480</v>
      </c>
      <c r="E176" s="3">
        <v>9.8930000000000004E-2</v>
      </c>
      <c r="J176" s="3"/>
      <c r="O176" s="3"/>
      <c r="T176" s="3"/>
      <c r="Y176" s="3"/>
      <c r="Z176" s="2">
        <v>40470</v>
      </c>
      <c r="AA176" s="2">
        <v>40477</v>
      </c>
      <c r="AB176" s="2">
        <v>40479</v>
      </c>
      <c r="AC176" s="2">
        <v>40480</v>
      </c>
      <c r="AD176" s="3">
        <v>7.9399999999999998E-2</v>
      </c>
      <c r="AE176" s="43">
        <v>40470</v>
      </c>
      <c r="AF176" s="43">
        <v>40477</v>
      </c>
      <c r="AG176" s="43">
        <v>40479</v>
      </c>
      <c r="AH176" s="43">
        <v>40480</v>
      </c>
      <c r="AI176" s="3">
        <v>6.6290000000000002E-2</v>
      </c>
      <c r="AJ176" s="43">
        <v>40470</v>
      </c>
      <c r="AK176" s="43">
        <v>40477</v>
      </c>
      <c r="AL176" s="43">
        <v>40479</v>
      </c>
      <c r="AM176" s="43">
        <v>40480</v>
      </c>
      <c r="AN176" s="3">
        <v>8.2470000000000002E-2</v>
      </c>
      <c r="AO176" s="43">
        <v>40470</v>
      </c>
      <c r="AP176" s="43">
        <v>40477</v>
      </c>
      <c r="AQ176" s="43">
        <v>40479</v>
      </c>
      <c r="AR176" s="43">
        <v>40480</v>
      </c>
      <c r="AS176" s="3">
        <v>0.12045</v>
      </c>
      <c r="AX176" s="3"/>
    </row>
    <row r="177" spans="1:50">
      <c r="A177" s="11">
        <v>40441</v>
      </c>
      <c r="B177" s="11">
        <v>40448</v>
      </c>
      <c r="C177" s="11">
        <v>40450</v>
      </c>
      <c r="D177" s="11">
        <v>40451</v>
      </c>
      <c r="E177" s="3">
        <v>9.7930000000000003E-2</v>
      </c>
      <c r="J177" s="3"/>
      <c r="O177" s="3"/>
      <c r="T177" s="3"/>
      <c r="Y177" s="3"/>
      <c r="Z177" s="2">
        <v>40441</v>
      </c>
      <c r="AA177" s="2">
        <v>40448</v>
      </c>
      <c r="AB177" s="2">
        <v>40450</v>
      </c>
      <c r="AC177" s="2">
        <v>40451</v>
      </c>
      <c r="AD177" s="3">
        <v>8.3449999999999996E-2</v>
      </c>
      <c r="AE177" s="43">
        <v>40441</v>
      </c>
      <c r="AF177" s="43">
        <v>40448</v>
      </c>
      <c r="AG177" s="43">
        <v>40450</v>
      </c>
      <c r="AH177" s="43">
        <v>40451</v>
      </c>
      <c r="AI177" s="3">
        <v>6.454E-2</v>
      </c>
      <c r="AJ177" s="43">
        <v>40441</v>
      </c>
      <c r="AK177" s="43">
        <v>40448</v>
      </c>
      <c r="AL177" s="43">
        <v>40450</v>
      </c>
      <c r="AM177" s="43">
        <v>40451</v>
      </c>
      <c r="AN177" s="3">
        <v>8.201E-2</v>
      </c>
      <c r="AO177" s="43">
        <v>40441</v>
      </c>
      <c r="AP177" s="43">
        <v>40448</v>
      </c>
      <c r="AQ177" s="43">
        <v>40450</v>
      </c>
      <c r="AR177" s="43">
        <v>40451</v>
      </c>
      <c r="AS177" s="3">
        <v>0.12778999999999999</v>
      </c>
      <c r="AX177" s="3"/>
    </row>
    <row r="178" spans="1:50">
      <c r="A178" s="11">
        <v>40409</v>
      </c>
      <c r="B178" s="11">
        <v>40416</v>
      </c>
      <c r="C178" s="11">
        <v>40420</v>
      </c>
      <c r="D178" s="11">
        <v>40421</v>
      </c>
      <c r="E178" s="3">
        <v>0.10065</v>
      </c>
      <c r="J178" s="3"/>
      <c r="O178" s="3"/>
      <c r="T178" s="3"/>
      <c r="Y178" s="3"/>
      <c r="Z178" s="2">
        <v>40409</v>
      </c>
      <c r="AA178" s="2">
        <v>40416</v>
      </c>
      <c r="AB178" s="2">
        <v>40420</v>
      </c>
      <c r="AC178" s="2">
        <v>40421</v>
      </c>
      <c r="AD178" s="3">
        <v>8.4919999999999995E-2</v>
      </c>
      <c r="AE178" s="43">
        <v>40409</v>
      </c>
      <c r="AF178" s="43">
        <v>40416</v>
      </c>
      <c r="AG178" s="43">
        <v>40420</v>
      </c>
      <c r="AH178" s="43">
        <v>40421</v>
      </c>
      <c r="AI178" s="3">
        <v>6.6790000000000002E-2</v>
      </c>
      <c r="AJ178" s="43">
        <v>40409</v>
      </c>
      <c r="AK178" s="43">
        <v>40416</v>
      </c>
      <c r="AL178" s="43">
        <v>40420</v>
      </c>
      <c r="AM178" s="43">
        <v>40421</v>
      </c>
      <c r="AN178" s="3">
        <v>8.6470000000000005E-2</v>
      </c>
      <c r="AO178" s="43">
        <v>40409</v>
      </c>
      <c r="AP178" s="43">
        <v>40416</v>
      </c>
      <c r="AQ178" s="43">
        <v>40420</v>
      </c>
      <c r="AR178" s="43">
        <v>40421</v>
      </c>
      <c r="AS178" s="3">
        <v>0.12311999999999999</v>
      </c>
      <c r="AX178" s="3"/>
    </row>
    <row r="179" spans="1:50">
      <c r="A179" s="11">
        <v>40379</v>
      </c>
      <c r="B179" s="11">
        <v>40386</v>
      </c>
      <c r="C179" s="11">
        <v>40388</v>
      </c>
      <c r="D179" s="11">
        <v>40389</v>
      </c>
      <c r="E179" s="3">
        <v>9.8280000000000006E-2</v>
      </c>
      <c r="J179" s="3"/>
      <c r="O179" s="3"/>
      <c r="T179" s="3"/>
      <c r="Y179" s="3"/>
      <c r="Z179" s="2">
        <v>40379</v>
      </c>
      <c r="AA179" s="2">
        <v>40386</v>
      </c>
      <c r="AB179" s="2">
        <v>40388</v>
      </c>
      <c r="AC179" s="2">
        <v>40389</v>
      </c>
      <c r="AD179" s="3">
        <v>8.8789999999999994E-2</v>
      </c>
      <c r="AE179" s="43">
        <v>40379</v>
      </c>
      <c r="AF179" s="43">
        <v>40386</v>
      </c>
      <c r="AG179" s="43">
        <v>40388</v>
      </c>
      <c r="AH179" s="43">
        <v>40389</v>
      </c>
      <c r="AI179" s="3">
        <v>7.016E-2</v>
      </c>
      <c r="AJ179" s="43">
        <v>40379</v>
      </c>
      <c r="AK179" s="43">
        <v>40386</v>
      </c>
      <c r="AL179" s="43">
        <v>40388</v>
      </c>
      <c r="AM179" s="43">
        <v>40389</v>
      </c>
      <c r="AN179" s="3">
        <v>8.4099999999999994E-2</v>
      </c>
      <c r="AO179" s="43">
        <v>40379</v>
      </c>
      <c r="AP179" s="43">
        <v>40386</v>
      </c>
      <c r="AQ179" s="43">
        <v>40388</v>
      </c>
      <c r="AR179" s="43">
        <v>40389</v>
      </c>
      <c r="AS179" s="3">
        <v>0.13200000000000001</v>
      </c>
      <c r="AX179" s="3"/>
    </row>
    <row r="180" spans="1:50">
      <c r="A180" s="11">
        <v>40345</v>
      </c>
      <c r="B180" s="11">
        <v>40354</v>
      </c>
      <c r="C180" s="11">
        <v>40358</v>
      </c>
      <c r="D180" s="11">
        <v>40359</v>
      </c>
      <c r="E180" s="3">
        <v>0.31285000000000002</v>
      </c>
      <c r="J180" s="3"/>
      <c r="O180" s="3"/>
      <c r="T180" s="3"/>
      <c r="Y180" s="3"/>
      <c r="Z180" s="2">
        <v>40345</v>
      </c>
      <c r="AA180" s="2">
        <v>40354</v>
      </c>
      <c r="AB180" s="2">
        <v>40358</v>
      </c>
      <c r="AC180" s="2">
        <v>40359</v>
      </c>
      <c r="AD180" s="3">
        <v>0.23830000000000001</v>
      </c>
      <c r="AE180" s="43">
        <v>40345</v>
      </c>
      <c r="AF180" s="43">
        <v>40354</v>
      </c>
      <c r="AG180" s="43">
        <v>40358</v>
      </c>
      <c r="AH180" s="43">
        <v>40359</v>
      </c>
      <c r="AI180" s="3">
        <v>0.20050000000000001</v>
      </c>
      <c r="AJ180" s="43">
        <v>40345</v>
      </c>
      <c r="AK180" s="43">
        <v>40354</v>
      </c>
      <c r="AL180" s="43">
        <v>40358</v>
      </c>
      <c r="AM180" s="43">
        <v>40359</v>
      </c>
      <c r="AN180" s="3">
        <v>0.26839000000000002</v>
      </c>
      <c r="AO180" s="43">
        <v>40345</v>
      </c>
      <c r="AP180" s="43">
        <v>40354</v>
      </c>
      <c r="AQ180" s="43">
        <v>40358</v>
      </c>
      <c r="AR180" s="43">
        <v>40359</v>
      </c>
      <c r="AS180" s="3">
        <v>0.31380000000000002</v>
      </c>
      <c r="AX180" s="3"/>
    </row>
    <row r="181" spans="1:50">
      <c r="A181" s="11">
        <v>40256</v>
      </c>
      <c r="B181" s="11">
        <v>40263</v>
      </c>
      <c r="C181" s="11">
        <v>40267</v>
      </c>
      <c r="D181" s="11">
        <v>40268</v>
      </c>
      <c r="E181" s="3">
        <v>0.30026000000000003</v>
      </c>
      <c r="J181" s="3"/>
      <c r="O181" s="3"/>
      <c r="T181" s="3"/>
      <c r="Y181" s="3"/>
      <c r="Z181" s="2">
        <v>40256</v>
      </c>
      <c r="AA181" s="2">
        <v>40263</v>
      </c>
      <c r="AB181" s="2">
        <v>40267</v>
      </c>
      <c r="AC181" s="2">
        <v>40268</v>
      </c>
      <c r="AD181" s="3">
        <v>0.22278000000000001</v>
      </c>
      <c r="AE181" s="43">
        <v>40256</v>
      </c>
      <c r="AF181" s="43">
        <v>40263</v>
      </c>
      <c r="AG181" s="43">
        <v>40267</v>
      </c>
      <c r="AH181" s="43">
        <v>40268</v>
      </c>
      <c r="AI181" s="3">
        <v>0.16381000000000001</v>
      </c>
      <c r="AJ181" s="43">
        <v>40256</v>
      </c>
      <c r="AK181" s="43">
        <v>40263</v>
      </c>
      <c r="AL181" s="43">
        <v>40267</v>
      </c>
      <c r="AM181" s="43">
        <v>40268</v>
      </c>
      <c r="AN181" s="3">
        <v>0.25746000000000002</v>
      </c>
      <c r="AO181" s="43">
        <v>40256</v>
      </c>
      <c r="AP181" s="43">
        <v>40263</v>
      </c>
      <c r="AQ181" s="43">
        <v>40267</v>
      </c>
      <c r="AR181" s="43">
        <v>40268</v>
      </c>
      <c r="AS181" s="3">
        <v>0.29398000000000002</v>
      </c>
      <c r="AX181" s="3"/>
    </row>
    <row r="182" spans="1:50">
      <c r="A182" s="11">
        <v>40164</v>
      </c>
      <c r="B182" s="11">
        <v>40171</v>
      </c>
      <c r="C182" s="11">
        <v>40177</v>
      </c>
      <c r="D182" s="11">
        <v>40178</v>
      </c>
      <c r="E182" s="3">
        <v>0.34666999999999998</v>
      </c>
      <c r="J182" s="3"/>
      <c r="O182" s="3"/>
      <c r="T182" s="3"/>
      <c r="Y182" s="3"/>
      <c r="Z182" s="2">
        <v>40164</v>
      </c>
      <c r="AA182" s="2">
        <v>40171</v>
      </c>
      <c r="AB182" s="2">
        <v>40177</v>
      </c>
      <c r="AC182" s="2">
        <v>40178</v>
      </c>
      <c r="AD182" s="3">
        <v>0.25652999999999998</v>
      </c>
      <c r="AI182" s="3"/>
      <c r="AJ182" s="43">
        <v>40164</v>
      </c>
      <c r="AK182" s="43">
        <v>40171</v>
      </c>
      <c r="AL182" s="43">
        <v>40177</v>
      </c>
      <c r="AM182" s="43">
        <v>40178</v>
      </c>
      <c r="AN182" s="3">
        <v>0.29892999999999997</v>
      </c>
      <c r="AS182" s="3"/>
      <c r="AX182" s="3"/>
    </row>
    <row r="183" spans="1:50">
      <c r="A183" s="11">
        <v>40074</v>
      </c>
      <c r="B183" s="11">
        <v>40081</v>
      </c>
      <c r="C183" s="11">
        <v>40085</v>
      </c>
      <c r="D183" s="11">
        <v>40086</v>
      </c>
      <c r="E183" s="3">
        <v>0.32673999999999997</v>
      </c>
      <c r="J183" s="3"/>
      <c r="O183" s="3"/>
      <c r="T183" s="3"/>
      <c r="Y183" s="3"/>
      <c r="Z183" s="2">
        <v>40074</v>
      </c>
      <c r="AA183" s="2">
        <v>40081</v>
      </c>
      <c r="AB183" s="2">
        <v>40085</v>
      </c>
      <c r="AC183" s="2">
        <v>40086</v>
      </c>
      <c r="AD183" s="3">
        <v>0.23899999999999999</v>
      </c>
      <c r="AI183" s="3"/>
      <c r="AJ183" s="43">
        <v>40074</v>
      </c>
      <c r="AK183" s="43">
        <v>40081</v>
      </c>
      <c r="AL183" s="43">
        <v>40085</v>
      </c>
      <c r="AM183" s="43">
        <v>40086</v>
      </c>
      <c r="AN183" s="3">
        <v>0.28622999999999998</v>
      </c>
      <c r="AS183" s="3"/>
      <c r="AX183" s="3"/>
    </row>
    <row r="184" spans="1:50">
      <c r="A184" s="11">
        <v>39982</v>
      </c>
      <c r="B184" s="11">
        <v>39989</v>
      </c>
      <c r="C184" s="11">
        <v>39993</v>
      </c>
      <c r="D184" s="11">
        <v>39994</v>
      </c>
      <c r="E184" s="3">
        <v>0.31555</v>
      </c>
      <c r="J184" s="3"/>
      <c r="O184" s="3"/>
      <c r="T184" s="3"/>
      <c r="Y184" s="3"/>
      <c r="Z184" s="2">
        <v>39982</v>
      </c>
      <c r="AA184" s="2">
        <v>39989</v>
      </c>
      <c r="AB184" s="2">
        <v>39993</v>
      </c>
      <c r="AC184" s="2">
        <v>39994</v>
      </c>
      <c r="AD184" s="3">
        <v>0.22447</v>
      </c>
      <c r="AI184" s="3"/>
      <c r="AJ184" s="43">
        <v>39982</v>
      </c>
      <c r="AK184" s="43">
        <v>39989</v>
      </c>
      <c r="AL184" s="43">
        <v>39993</v>
      </c>
      <c r="AM184" s="43">
        <v>39994</v>
      </c>
      <c r="AN184" s="3">
        <v>0.2838</v>
      </c>
      <c r="AS184" s="3"/>
      <c r="AX184" s="3"/>
    </row>
    <row r="185" spans="1:50">
      <c r="A185" s="11">
        <v>39891</v>
      </c>
      <c r="B185" s="11">
        <v>39898</v>
      </c>
      <c r="C185" s="11">
        <v>39902</v>
      </c>
      <c r="D185" s="11">
        <v>39903</v>
      </c>
      <c r="E185" s="3">
        <v>0.32400000000000001</v>
      </c>
      <c r="J185" s="3"/>
      <c r="O185" s="3"/>
      <c r="T185" s="3"/>
      <c r="Y185" s="3"/>
      <c r="Z185" s="2">
        <v>39891</v>
      </c>
      <c r="AA185" s="2">
        <v>39898</v>
      </c>
      <c r="AB185" s="2">
        <v>39902</v>
      </c>
      <c r="AC185" s="2">
        <v>39903</v>
      </c>
      <c r="AD185" s="3">
        <v>0.24495</v>
      </c>
      <c r="AI185" s="3"/>
      <c r="AJ185" s="43">
        <v>39891</v>
      </c>
      <c r="AK185" s="43">
        <v>39898</v>
      </c>
      <c r="AL185" s="43">
        <v>39902</v>
      </c>
      <c r="AM185" s="43">
        <v>39903</v>
      </c>
      <c r="AN185" s="3">
        <v>0.29377999999999999</v>
      </c>
      <c r="AS185" s="3"/>
      <c r="AX185" s="3"/>
    </row>
    <row r="186" spans="1:50">
      <c r="A186" s="11">
        <v>39765</v>
      </c>
      <c r="B186" s="11">
        <v>39806</v>
      </c>
      <c r="C186" s="11">
        <v>39812</v>
      </c>
      <c r="D186" s="11">
        <v>39813</v>
      </c>
      <c r="E186" s="3">
        <v>0.32408999999999999</v>
      </c>
      <c r="J186" s="3"/>
      <c r="O186" s="3"/>
      <c r="T186" s="3"/>
      <c r="Y186" s="3"/>
      <c r="Z186" s="2">
        <v>39765</v>
      </c>
      <c r="AA186" s="2">
        <v>39806</v>
      </c>
      <c r="AB186" s="2">
        <v>39812</v>
      </c>
      <c r="AC186" s="2">
        <v>39813</v>
      </c>
      <c r="AD186" s="3">
        <v>0.22867000000000001</v>
      </c>
      <c r="AI186" s="3"/>
      <c r="AJ186" s="43">
        <v>39765</v>
      </c>
      <c r="AK186" s="43">
        <v>39806</v>
      </c>
      <c r="AL186" s="43">
        <v>39812</v>
      </c>
      <c r="AM186" s="43">
        <v>39813</v>
      </c>
      <c r="AN186" s="3">
        <v>0.29465999999999998</v>
      </c>
      <c r="AS186" s="3"/>
      <c r="AX186" s="3"/>
    </row>
    <row r="187" spans="1:50">
      <c r="A187" s="11">
        <v>39709</v>
      </c>
      <c r="B187" s="11">
        <v>39716</v>
      </c>
      <c r="C187" s="11">
        <v>39720</v>
      </c>
      <c r="D187" s="11">
        <v>39721</v>
      </c>
      <c r="E187" s="3">
        <v>0.34654000000000001</v>
      </c>
      <c r="J187" s="3"/>
      <c r="O187" s="3"/>
      <c r="T187" s="3"/>
      <c r="Y187" s="3"/>
      <c r="Z187" s="2">
        <v>39709</v>
      </c>
      <c r="AA187" s="2">
        <v>39716</v>
      </c>
      <c r="AB187" s="2">
        <v>39720</v>
      </c>
      <c r="AC187" s="2">
        <v>39721</v>
      </c>
      <c r="AD187" s="3">
        <v>0.24787000000000001</v>
      </c>
      <c r="AI187" s="3"/>
      <c r="AJ187" s="43">
        <v>39709</v>
      </c>
      <c r="AK187" s="43">
        <v>39716</v>
      </c>
      <c r="AL187" s="43">
        <v>39720</v>
      </c>
      <c r="AM187" s="43">
        <v>39721</v>
      </c>
      <c r="AN187" s="3">
        <v>0.31957999999999998</v>
      </c>
      <c r="AS187" s="3"/>
      <c r="AX187" s="3"/>
    </row>
    <row r="188" spans="1:50">
      <c r="A188" s="11">
        <v>39617</v>
      </c>
      <c r="B188" s="11">
        <v>39624</v>
      </c>
      <c r="C188" s="11">
        <v>39626</v>
      </c>
      <c r="D188" s="11">
        <v>39629</v>
      </c>
      <c r="E188" s="3">
        <v>0.33506000000000002</v>
      </c>
      <c r="J188" s="3"/>
      <c r="O188" s="3"/>
      <c r="T188" s="3"/>
      <c r="Y188" s="3"/>
      <c r="Z188" s="2">
        <v>39617</v>
      </c>
      <c r="AA188" s="2">
        <v>39624</v>
      </c>
      <c r="AB188" s="2">
        <v>39626</v>
      </c>
      <c r="AC188" s="2">
        <v>39629</v>
      </c>
      <c r="AD188" s="3">
        <v>0.23663999999999999</v>
      </c>
      <c r="AI188" s="3"/>
      <c r="AJ188" s="43">
        <v>39617</v>
      </c>
      <c r="AK188" s="43">
        <v>39624</v>
      </c>
      <c r="AL188" s="43">
        <v>39626</v>
      </c>
      <c r="AM188" s="43">
        <v>39629</v>
      </c>
      <c r="AN188" s="3">
        <v>0.31445000000000001</v>
      </c>
      <c r="AS188" s="3"/>
      <c r="AX188" s="3"/>
    </row>
    <row r="189" spans="1:50">
      <c r="A189" s="11">
        <v>39525</v>
      </c>
      <c r="B189" s="11">
        <v>39533</v>
      </c>
      <c r="C189" s="11">
        <v>39535</v>
      </c>
      <c r="D189" s="11">
        <v>39538</v>
      </c>
      <c r="E189" s="3">
        <v>0.31842999999999999</v>
      </c>
      <c r="J189" s="3"/>
      <c r="O189" s="3"/>
      <c r="T189" s="3"/>
      <c r="Y189" s="3"/>
      <c r="Z189" s="2">
        <v>39525</v>
      </c>
      <c r="AA189" s="2">
        <v>39533</v>
      </c>
      <c r="AB189" s="2">
        <v>39535</v>
      </c>
      <c r="AC189" s="2">
        <v>39538</v>
      </c>
      <c r="AD189" s="3">
        <v>0.23496</v>
      </c>
      <c r="AI189" s="3"/>
      <c r="AJ189" s="43">
        <v>39525</v>
      </c>
      <c r="AK189" s="43">
        <v>39533</v>
      </c>
      <c r="AL189" s="43">
        <v>39535</v>
      </c>
      <c r="AM189" s="43">
        <v>39538</v>
      </c>
      <c r="AN189" s="3">
        <v>0.31464999999999999</v>
      </c>
      <c r="AS189" s="3"/>
      <c r="AX189" s="3"/>
    </row>
    <row r="190" spans="1:50">
      <c r="A190" s="11">
        <v>39433</v>
      </c>
      <c r="B190" s="11">
        <v>39440</v>
      </c>
      <c r="C190" s="11">
        <v>39444</v>
      </c>
      <c r="D190" s="11">
        <v>39447</v>
      </c>
      <c r="E190" s="3">
        <v>0.32706000000000002</v>
      </c>
      <c r="J190" s="3"/>
      <c r="O190" s="3"/>
      <c r="T190" s="3"/>
      <c r="Y190" s="3"/>
      <c r="Z190" s="2">
        <v>39433</v>
      </c>
      <c r="AA190" s="2">
        <v>39440</v>
      </c>
      <c r="AB190" s="2">
        <v>39444</v>
      </c>
      <c r="AC190" s="2">
        <v>39447</v>
      </c>
      <c r="AD190" s="3">
        <v>0.23127</v>
      </c>
      <c r="AI190" s="3"/>
      <c r="AJ190" s="43">
        <v>39433</v>
      </c>
      <c r="AK190" s="43">
        <v>39440</v>
      </c>
      <c r="AL190" s="43">
        <v>39444</v>
      </c>
      <c r="AM190" s="43">
        <v>39447</v>
      </c>
      <c r="AN190" s="3">
        <v>0.30284</v>
      </c>
      <c r="AS190" s="3"/>
      <c r="AX190" s="3"/>
    </row>
    <row r="191" spans="1:50">
      <c r="A191" s="11">
        <v>39343</v>
      </c>
      <c r="B191" s="11">
        <v>39350</v>
      </c>
      <c r="C191" s="11">
        <v>39352</v>
      </c>
      <c r="D191" s="11">
        <v>39353</v>
      </c>
      <c r="E191" s="3">
        <v>0.32718000000000003</v>
      </c>
      <c r="J191" s="3"/>
      <c r="O191" s="3"/>
      <c r="T191" s="3"/>
      <c r="Y191" s="3"/>
      <c r="Z191" s="2">
        <v>39343</v>
      </c>
      <c r="AA191" s="2">
        <v>39350</v>
      </c>
      <c r="AB191" s="2">
        <v>39352</v>
      </c>
      <c r="AC191" s="2">
        <v>39353</v>
      </c>
      <c r="AD191" s="3">
        <v>0.23476</v>
      </c>
      <c r="AI191" s="3"/>
      <c r="AJ191" s="43">
        <v>39343</v>
      </c>
      <c r="AK191" s="43">
        <v>39350</v>
      </c>
      <c r="AL191" s="43">
        <v>39352</v>
      </c>
      <c r="AM191" s="43">
        <v>39353</v>
      </c>
      <c r="AN191" s="3">
        <v>0.30138999999999999</v>
      </c>
      <c r="AS191" s="3"/>
      <c r="AX191" s="3"/>
    </row>
    <row r="192" spans="1:50">
      <c r="A192" s="11">
        <v>39252</v>
      </c>
      <c r="B192" s="11">
        <v>39259</v>
      </c>
      <c r="C192" s="11">
        <v>39261</v>
      </c>
      <c r="D192" s="11">
        <v>39262</v>
      </c>
      <c r="E192" s="3">
        <v>0.33384000000000003</v>
      </c>
      <c r="J192" s="3"/>
      <c r="O192" s="3"/>
      <c r="T192" s="3"/>
      <c r="Y192" s="3"/>
      <c r="Z192" s="2">
        <v>39252</v>
      </c>
      <c r="AA192" s="2">
        <v>39259</v>
      </c>
      <c r="AB192" s="2">
        <v>39261</v>
      </c>
      <c r="AC192" s="2">
        <v>39262</v>
      </c>
      <c r="AD192" s="3">
        <v>0.21834000000000001</v>
      </c>
      <c r="AI192" s="3"/>
      <c r="AJ192" s="43">
        <v>39252</v>
      </c>
      <c r="AK192" s="43">
        <v>39259</v>
      </c>
      <c r="AL192" s="43">
        <v>39261</v>
      </c>
      <c r="AM192" s="43">
        <v>39262</v>
      </c>
      <c r="AN192" s="3">
        <v>0.30842999999999998</v>
      </c>
      <c r="AS192" s="3"/>
      <c r="AX192" s="3"/>
    </row>
    <row r="193" spans="1:50">
      <c r="A193" s="11">
        <v>39161</v>
      </c>
      <c r="B193" s="11">
        <v>39168</v>
      </c>
      <c r="C193" s="11">
        <v>39170</v>
      </c>
      <c r="D193" s="11">
        <v>39171</v>
      </c>
      <c r="E193" s="3">
        <v>0.29058</v>
      </c>
      <c r="J193" s="3"/>
      <c r="O193" s="3"/>
      <c r="T193" s="3"/>
      <c r="Y193" s="3"/>
      <c r="Z193" s="2">
        <v>39161</v>
      </c>
      <c r="AA193" s="2">
        <v>39168</v>
      </c>
      <c r="AB193" s="2">
        <v>39170</v>
      </c>
      <c r="AC193" s="2">
        <v>39171</v>
      </c>
      <c r="AD193" s="3">
        <v>0.16716</v>
      </c>
      <c r="AI193" s="3"/>
      <c r="AJ193" s="43">
        <v>39161</v>
      </c>
      <c r="AK193" s="43">
        <v>39168</v>
      </c>
      <c r="AL193" s="43">
        <v>39170</v>
      </c>
      <c r="AM193" s="43">
        <v>39171</v>
      </c>
      <c r="AN193" s="3">
        <v>0.27833000000000002</v>
      </c>
      <c r="AS193" s="3"/>
      <c r="AX193" s="3"/>
    </row>
    <row r="194" spans="1:50">
      <c r="A194" s="11">
        <v>39066</v>
      </c>
      <c r="B194" s="11">
        <v>39073</v>
      </c>
      <c r="C194" s="11">
        <v>39079</v>
      </c>
      <c r="D194" s="11">
        <v>39080</v>
      </c>
      <c r="E194" s="3">
        <v>0.30996000000000001</v>
      </c>
      <c r="J194" s="3"/>
      <c r="O194" s="3"/>
      <c r="T194" s="3"/>
      <c r="Y194" s="3"/>
      <c r="Z194" s="2">
        <v>39066</v>
      </c>
      <c r="AA194" s="2">
        <v>39073</v>
      </c>
      <c r="AB194" s="2">
        <v>39079</v>
      </c>
      <c r="AC194" s="2">
        <v>39080</v>
      </c>
      <c r="AD194" s="3">
        <v>0.11136</v>
      </c>
      <c r="AI194" s="3"/>
      <c r="AJ194" s="43">
        <v>39066</v>
      </c>
      <c r="AK194" s="43">
        <v>39073</v>
      </c>
      <c r="AL194" s="43">
        <v>39079</v>
      </c>
      <c r="AM194" s="43">
        <v>39080</v>
      </c>
      <c r="AN194" s="3">
        <v>0.29365000000000002</v>
      </c>
      <c r="AS194" s="3"/>
      <c r="AX194" s="3"/>
    </row>
    <row r="195" spans="1:50">
      <c r="A195" s="11">
        <v>38979</v>
      </c>
      <c r="B195" s="11">
        <v>38986</v>
      </c>
      <c r="C195" s="11">
        <v>38988</v>
      </c>
      <c r="D195" s="11">
        <v>38989</v>
      </c>
      <c r="E195" s="3">
        <v>0.30397000000000002</v>
      </c>
      <c r="J195" s="3"/>
      <c r="O195" s="3"/>
      <c r="T195" s="3"/>
      <c r="Y195" s="3"/>
      <c r="AD195" s="3"/>
      <c r="AI195" s="3"/>
      <c r="AJ195" s="43">
        <v>38979</v>
      </c>
      <c r="AK195" s="43">
        <v>38986</v>
      </c>
      <c r="AL195" s="43">
        <v>38988</v>
      </c>
      <c r="AM195" s="43">
        <v>38989</v>
      </c>
      <c r="AN195" s="3">
        <v>0.30301</v>
      </c>
      <c r="AS195" s="3"/>
      <c r="AX195" s="3"/>
    </row>
    <row r="196" spans="1:50">
      <c r="A196" s="11">
        <v>38888</v>
      </c>
      <c r="B196" s="11">
        <v>38895</v>
      </c>
      <c r="C196" s="11">
        <v>38897</v>
      </c>
      <c r="D196" s="11">
        <v>38898</v>
      </c>
      <c r="E196" s="3">
        <v>0.32056000000000001</v>
      </c>
      <c r="J196" s="3"/>
      <c r="O196" s="3"/>
      <c r="T196" s="3"/>
      <c r="Y196" s="3"/>
      <c r="AD196" s="3"/>
      <c r="AI196" s="3"/>
      <c r="AJ196" s="43">
        <v>38888</v>
      </c>
      <c r="AK196" s="43">
        <v>38895</v>
      </c>
      <c r="AL196" s="43">
        <v>38897</v>
      </c>
      <c r="AM196" s="43">
        <v>38898</v>
      </c>
      <c r="AN196" s="3">
        <v>0.3024</v>
      </c>
      <c r="AS196" s="3"/>
      <c r="AX196" s="3"/>
    </row>
    <row r="197" spans="1:50">
      <c r="A197" s="11">
        <v>38797</v>
      </c>
      <c r="B197" s="11">
        <v>38804</v>
      </c>
      <c r="C197" s="11">
        <v>38806</v>
      </c>
      <c r="D197" s="11">
        <v>38807</v>
      </c>
      <c r="E197" s="3">
        <v>0.28093000000000001</v>
      </c>
      <c r="J197" s="3"/>
      <c r="O197" s="3"/>
      <c r="T197" s="3"/>
      <c r="Y197" s="3"/>
      <c r="AD197" s="3"/>
      <c r="AI197" s="3"/>
      <c r="AJ197" s="43">
        <v>38797</v>
      </c>
      <c r="AK197" s="43">
        <v>38804</v>
      </c>
      <c r="AL197" s="43">
        <v>38806</v>
      </c>
      <c r="AM197" s="43">
        <v>38807</v>
      </c>
      <c r="AN197" s="3">
        <v>0.29631999999999997</v>
      </c>
      <c r="AS197" s="3"/>
      <c r="AX197" s="3"/>
    </row>
    <row r="198" spans="1:50">
      <c r="A198" s="11">
        <v>38705</v>
      </c>
      <c r="B198" s="11">
        <v>38709</v>
      </c>
      <c r="C198" s="11">
        <v>38715</v>
      </c>
      <c r="D198" s="11">
        <v>38716</v>
      </c>
      <c r="E198" s="3">
        <v>0.34823999999999999</v>
      </c>
      <c r="J198" s="3"/>
      <c r="O198" s="3"/>
      <c r="T198" s="3"/>
      <c r="Y198" s="3"/>
      <c r="AD198" s="3"/>
      <c r="AI198" s="3"/>
      <c r="AJ198" s="43">
        <v>38705</v>
      </c>
      <c r="AK198" s="43">
        <v>38709</v>
      </c>
      <c r="AL198" s="43">
        <v>38715</v>
      </c>
      <c r="AM198" s="43">
        <v>38716</v>
      </c>
      <c r="AN198" s="3">
        <v>0.62619999999999998</v>
      </c>
      <c r="AS198" s="3"/>
      <c r="AX198" s="3"/>
    </row>
    <row r="199" spans="1:50">
      <c r="A199" s="11">
        <v>38615</v>
      </c>
      <c r="B199" s="11">
        <v>38622</v>
      </c>
      <c r="C199" s="11">
        <v>38624</v>
      </c>
      <c r="D199" s="11">
        <v>38625</v>
      </c>
      <c r="E199" s="3">
        <v>0.33686700000000003</v>
      </c>
      <c r="J199" s="3"/>
      <c r="O199" s="3"/>
      <c r="T199" s="3"/>
      <c r="Y199" s="3"/>
      <c r="AD199" s="3"/>
      <c r="AI199" s="3"/>
      <c r="AJ199" s="43">
        <v>38692</v>
      </c>
      <c r="AK199" s="43">
        <v>38709</v>
      </c>
      <c r="AL199" s="43">
        <v>38715</v>
      </c>
      <c r="AM199" s="43">
        <v>38716</v>
      </c>
      <c r="AN199" s="3">
        <v>0.11</v>
      </c>
      <c r="AS199" s="3"/>
      <c r="AX199" s="3"/>
    </row>
    <row r="200" spans="1:50">
      <c r="A200" s="11">
        <v>38523</v>
      </c>
      <c r="B200" s="11">
        <v>38530</v>
      </c>
      <c r="C200" s="11">
        <v>38532</v>
      </c>
      <c r="D200" s="11">
        <v>38533</v>
      </c>
      <c r="E200" s="3">
        <v>0.35798400000000002</v>
      </c>
      <c r="J200" s="3"/>
      <c r="O200" s="3"/>
      <c r="T200" s="3"/>
      <c r="Y200" s="3"/>
      <c r="AD200" s="3"/>
      <c r="AI200" s="3"/>
      <c r="AJ200" s="43">
        <v>38523</v>
      </c>
      <c r="AK200" s="43">
        <v>38530</v>
      </c>
      <c r="AL200" s="43">
        <v>38532</v>
      </c>
      <c r="AM200" s="43">
        <v>38533</v>
      </c>
      <c r="AN200" s="3">
        <v>0.66244700000000001</v>
      </c>
      <c r="AS200" s="3"/>
      <c r="AX200" s="3"/>
    </row>
    <row r="201" spans="1:50">
      <c r="A201" s="11">
        <v>38429</v>
      </c>
      <c r="B201" s="11">
        <v>38439</v>
      </c>
      <c r="C201" s="11">
        <v>38441</v>
      </c>
      <c r="D201" s="11">
        <v>38442</v>
      </c>
      <c r="E201" s="3">
        <v>0.29655599999999999</v>
      </c>
      <c r="J201" s="3"/>
      <c r="O201" s="3"/>
      <c r="T201" s="3"/>
      <c r="Y201" s="3"/>
      <c r="AD201" s="3"/>
      <c r="AI201" s="3"/>
      <c r="AJ201" s="43">
        <v>38342</v>
      </c>
      <c r="AK201" s="43">
        <v>38350</v>
      </c>
      <c r="AL201" s="43">
        <v>38352</v>
      </c>
      <c r="AM201" s="43">
        <v>38352</v>
      </c>
      <c r="AN201" s="3">
        <v>0.65505500000000005</v>
      </c>
      <c r="AS201" s="3"/>
      <c r="AX201" s="3"/>
    </row>
    <row r="202" spans="1:50">
      <c r="A202" s="11">
        <v>38342</v>
      </c>
      <c r="B202" s="11">
        <v>38350</v>
      </c>
      <c r="C202" s="11">
        <v>38352</v>
      </c>
      <c r="D202" s="11">
        <v>38352</v>
      </c>
      <c r="E202" s="3">
        <v>0.66223900000000002</v>
      </c>
      <c r="J202" s="3"/>
      <c r="O202" s="3"/>
      <c r="T202" s="3"/>
      <c r="Y202" s="3"/>
      <c r="AD202" s="3"/>
      <c r="AI202" s="3"/>
      <c r="AJ202" s="43">
        <v>38161</v>
      </c>
      <c r="AK202" s="43">
        <v>38163</v>
      </c>
      <c r="AL202" s="43">
        <v>38167</v>
      </c>
      <c r="AM202" s="43">
        <v>38168</v>
      </c>
      <c r="AN202" s="3">
        <v>0.64352399999999998</v>
      </c>
      <c r="AS202" s="3"/>
      <c r="AX202" s="3"/>
    </row>
    <row r="203" spans="1:50">
      <c r="A203" s="11">
        <v>38161</v>
      </c>
      <c r="B203" s="11">
        <v>38163</v>
      </c>
      <c r="C203" s="11">
        <v>38167</v>
      </c>
      <c r="D203" s="11">
        <v>38168</v>
      </c>
      <c r="E203" s="3">
        <v>0.60014900000000004</v>
      </c>
      <c r="J203" s="3"/>
      <c r="O203" s="3"/>
      <c r="T203" s="3"/>
      <c r="Y203" s="3"/>
      <c r="AD203" s="3"/>
      <c r="AI203" s="3"/>
      <c r="AJ203" s="43">
        <v>37973</v>
      </c>
      <c r="AK203" s="43">
        <v>37984</v>
      </c>
      <c r="AL203" s="43">
        <v>37986</v>
      </c>
      <c r="AM203" s="43">
        <v>37986</v>
      </c>
      <c r="AN203" s="3">
        <v>1.3575E-2</v>
      </c>
      <c r="AS203" s="3"/>
      <c r="AX203" s="3"/>
    </row>
    <row r="204" spans="1:50">
      <c r="A204" s="11">
        <v>37973</v>
      </c>
      <c r="B204" s="11">
        <v>37984</v>
      </c>
      <c r="C204" s="11">
        <v>37986</v>
      </c>
      <c r="D204" s="11">
        <v>37986</v>
      </c>
      <c r="E204" s="3">
        <v>0.81000899999999998</v>
      </c>
      <c r="J204" s="3"/>
      <c r="O204" s="3"/>
      <c r="T204" s="3"/>
      <c r="Y204" s="3"/>
      <c r="AD204" s="3"/>
      <c r="AI204" s="3"/>
      <c r="AJ204" s="43">
        <v>37973</v>
      </c>
      <c r="AK204" s="43">
        <v>37984</v>
      </c>
      <c r="AL204" s="43">
        <v>37986</v>
      </c>
      <c r="AM204" s="43">
        <v>37986</v>
      </c>
      <c r="AN204" s="3">
        <v>0.65713100000000002</v>
      </c>
      <c r="AS204" s="3"/>
      <c r="AX204" s="3"/>
    </row>
    <row r="205" spans="1:50">
      <c r="A205" s="11">
        <v>37973</v>
      </c>
      <c r="B205" s="11">
        <v>37984</v>
      </c>
      <c r="C205" s="11">
        <v>37986</v>
      </c>
      <c r="D205" s="11">
        <v>37986</v>
      </c>
      <c r="E205" s="3">
        <v>0.67701599999999995</v>
      </c>
      <c r="J205" s="3"/>
      <c r="O205" s="3"/>
      <c r="T205" s="3"/>
      <c r="Y205" s="3"/>
      <c r="AD205" s="3"/>
      <c r="AI205" s="3"/>
      <c r="AJ205" s="43">
        <v>37788</v>
      </c>
      <c r="AK205" s="43">
        <v>37795</v>
      </c>
      <c r="AL205" s="43">
        <v>37797</v>
      </c>
      <c r="AM205" s="43">
        <v>37798</v>
      </c>
      <c r="AN205" s="3">
        <v>0.77805400000000002</v>
      </c>
      <c r="AS205" s="3"/>
      <c r="AX205" s="3"/>
    </row>
    <row r="206" spans="1:50">
      <c r="A206" s="11">
        <v>37788</v>
      </c>
      <c r="B206" s="11">
        <v>37795</v>
      </c>
      <c r="C206" s="11">
        <v>37797</v>
      </c>
      <c r="D206" s="11">
        <v>37798</v>
      </c>
      <c r="E206" s="3">
        <v>0.66326600000000002</v>
      </c>
      <c r="J206" s="3"/>
      <c r="O206" s="3"/>
      <c r="T206" s="3"/>
      <c r="Y206" s="3"/>
      <c r="AD206" s="3"/>
      <c r="AI206" s="3"/>
      <c r="AJ206" s="43">
        <v>37606</v>
      </c>
      <c r="AK206" s="43">
        <v>37613</v>
      </c>
      <c r="AL206" s="43">
        <v>37617</v>
      </c>
      <c r="AM206" s="43">
        <v>37621</v>
      </c>
      <c r="AN206" s="3">
        <v>0.125501</v>
      </c>
      <c r="AS206" s="3"/>
      <c r="AX206" s="3"/>
    </row>
    <row r="207" spans="1:50">
      <c r="A207" s="11">
        <v>37606</v>
      </c>
      <c r="B207" s="11">
        <v>37613</v>
      </c>
      <c r="C207" s="11">
        <v>37617</v>
      </c>
      <c r="D207" s="11">
        <v>37621</v>
      </c>
      <c r="E207" s="3">
        <v>0.65704300000000004</v>
      </c>
      <c r="J207" s="3"/>
      <c r="O207" s="3"/>
      <c r="T207" s="3"/>
      <c r="Y207" s="3"/>
      <c r="AD207" s="3"/>
      <c r="AI207" s="3"/>
      <c r="AJ207" s="43">
        <v>37606</v>
      </c>
      <c r="AK207" s="43">
        <v>37613</v>
      </c>
      <c r="AL207" s="43">
        <v>37617</v>
      </c>
      <c r="AM207" s="43">
        <v>37621</v>
      </c>
      <c r="AN207" s="3">
        <v>0.67970600000000003</v>
      </c>
      <c r="AS207" s="3"/>
      <c r="AX207" s="3"/>
    </row>
    <row r="208" spans="1:50">
      <c r="A208" s="11">
        <v>37425</v>
      </c>
      <c r="B208" s="11">
        <v>37431</v>
      </c>
      <c r="C208" s="11">
        <v>37433</v>
      </c>
      <c r="D208" s="11">
        <v>37434</v>
      </c>
      <c r="E208" s="3">
        <v>0.67854899999999996</v>
      </c>
      <c r="J208" s="3"/>
      <c r="O208" s="3"/>
      <c r="T208" s="3"/>
      <c r="Y208" s="3"/>
      <c r="AD208" s="3"/>
      <c r="AI208" s="3"/>
      <c r="AJ208" s="43">
        <v>37425</v>
      </c>
      <c r="AK208" s="43">
        <v>37431</v>
      </c>
      <c r="AL208" s="43">
        <v>37433</v>
      </c>
      <c r="AM208" s="43">
        <v>37434</v>
      </c>
      <c r="AN208" s="3">
        <v>0.78924799999999995</v>
      </c>
      <c r="AS208" s="3"/>
      <c r="AX208" s="3"/>
    </row>
    <row r="209" spans="1:50">
      <c r="A209" s="11">
        <v>37242</v>
      </c>
      <c r="B209" s="11">
        <v>37249</v>
      </c>
      <c r="C209" s="11">
        <v>37253</v>
      </c>
      <c r="D209" s="11">
        <v>37256</v>
      </c>
      <c r="E209" s="3">
        <v>8.6245000000000002E-2</v>
      </c>
      <c r="J209" s="3"/>
      <c r="O209" s="3"/>
      <c r="T209" s="3"/>
      <c r="Y209" s="3"/>
      <c r="AD209" s="3"/>
      <c r="AI209" s="3"/>
      <c r="AJ209" s="43">
        <v>37242</v>
      </c>
      <c r="AK209" s="43">
        <v>37249</v>
      </c>
      <c r="AL209" s="43">
        <v>37253</v>
      </c>
      <c r="AM209" s="43">
        <v>37256</v>
      </c>
      <c r="AN209" s="3">
        <v>1.3395000000000001E-2</v>
      </c>
      <c r="AS209" s="3"/>
      <c r="AX209" s="3"/>
    </row>
    <row r="210" spans="1:50">
      <c r="A210" s="11">
        <v>37242</v>
      </c>
      <c r="B210" s="11">
        <v>37249</v>
      </c>
      <c r="C210" s="11">
        <v>37253</v>
      </c>
      <c r="D210" s="11">
        <v>37256</v>
      </c>
      <c r="E210" s="3">
        <v>0.71499400000000002</v>
      </c>
      <c r="J210" s="3"/>
      <c r="O210" s="3"/>
      <c r="T210" s="3"/>
      <c r="Y210" s="3"/>
      <c r="AD210" s="3"/>
      <c r="AI210" s="3"/>
      <c r="AJ210" s="43">
        <v>37242</v>
      </c>
      <c r="AK210" s="43">
        <v>37249</v>
      </c>
      <c r="AL210" s="43">
        <v>37253</v>
      </c>
      <c r="AM210" s="43">
        <v>37256</v>
      </c>
      <c r="AN210" s="3">
        <v>0.83653200000000005</v>
      </c>
      <c r="AS210" s="3"/>
      <c r="AX210" s="3"/>
    </row>
    <row r="211" spans="1:50">
      <c r="A211" s="11">
        <v>37060</v>
      </c>
      <c r="B211" s="11">
        <v>37067</v>
      </c>
      <c r="C211" s="11">
        <v>37069</v>
      </c>
      <c r="D211" s="11">
        <v>37070</v>
      </c>
      <c r="E211" s="3">
        <v>0.79349099999999995</v>
      </c>
      <c r="J211" s="3"/>
      <c r="O211" s="3"/>
      <c r="T211" s="3"/>
      <c r="Y211" s="3"/>
      <c r="AD211" s="3"/>
      <c r="AI211" s="3"/>
      <c r="AJ211" s="43">
        <v>37060</v>
      </c>
      <c r="AK211" s="43">
        <v>37067</v>
      </c>
      <c r="AL211" s="43">
        <v>37069</v>
      </c>
      <c r="AM211" s="43">
        <v>37070</v>
      </c>
      <c r="AN211" s="3">
        <v>0.92472699999999997</v>
      </c>
      <c r="AS211" s="3"/>
      <c r="AX211" s="3"/>
    </row>
    <row r="212" spans="1:50">
      <c r="A212" s="11">
        <v>36878</v>
      </c>
      <c r="B212" s="11">
        <v>36887</v>
      </c>
      <c r="C212" s="11">
        <v>36889</v>
      </c>
      <c r="D212" s="11">
        <v>36889</v>
      </c>
      <c r="E212" s="3">
        <v>0.74423399999999995</v>
      </c>
      <c r="J212" s="3"/>
      <c r="O212" s="3"/>
      <c r="T212" s="3"/>
      <c r="Y212" s="3"/>
      <c r="AD212" s="3"/>
      <c r="AI212" s="3"/>
      <c r="AJ212" s="43">
        <v>36878</v>
      </c>
      <c r="AK212" s="43">
        <v>36887</v>
      </c>
      <c r="AL212" s="43">
        <v>36889</v>
      </c>
      <c r="AM212" s="43">
        <v>36889</v>
      </c>
      <c r="AN212" s="3">
        <v>0.86918600000000001</v>
      </c>
      <c r="AS212" s="3"/>
      <c r="AX212" s="3"/>
    </row>
    <row r="213" spans="1:50">
      <c r="E213" s="3"/>
      <c r="J213" s="3"/>
      <c r="O213" s="3"/>
      <c r="T213" s="3"/>
      <c r="Y213" s="3"/>
      <c r="AD213" s="3"/>
      <c r="AI213" s="3"/>
      <c r="AN213" s="3"/>
      <c r="AS213" s="3"/>
      <c r="AX213" s="3"/>
    </row>
    <row r="214" spans="1:50">
      <c r="E214" s="3"/>
      <c r="J214" s="3"/>
      <c r="O214" s="3"/>
      <c r="T214" s="3"/>
      <c r="Y214" s="3"/>
      <c r="AD214" s="3"/>
      <c r="AI214" s="3"/>
      <c r="AN214" s="3"/>
      <c r="AS214" s="3"/>
      <c r="AX214" s="3"/>
    </row>
    <row r="215" spans="1:50">
      <c r="E215" s="3"/>
      <c r="J215" s="3"/>
      <c r="O215" s="3"/>
      <c r="T215" s="3"/>
      <c r="Y215" s="3"/>
      <c r="AD215" s="3"/>
      <c r="AI215" s="3"/>
      <c r="AN215" s="3"/>
      <c r="AS215" s="3"/>
      <c r="AX215" s="3"/>
    </row>
    <row r="216" spans="1:50">
      <c r="E216" s="3"/>
      <c r="J216" s="3"/>
      <c r="O216" s="3"/>
      <c r="T216" s="3"/>
      <c r="Y216" s="3"/>
      <c r="AD216" s="3"/>
      <c r="AI216" s="3"/>
      <c r="AN216" s="3"/>
      <c r="AS216" s="3"/>
      <c r="AX216" s="3"/>
    </row>
    <row r="217" spans="1:50">
      <c r="E217" s="3"/>
      <c r="J217" s="3"/>
      <c r="O217" s="3"/>
      <c r="T217" s="3"/>
      <c r="Y217" s="3"/>
      <c r="AD217" s="3"/>
      <c r="AI217" s="3"/>
      <c r="AN217" s="3"/>
      <c r="AS217" s="3"/>
      <c r="AX217" s="3"/>
    </row>
    <row r="218" spans="1:50">
      <c r="E218" s="3"/>
      <c r="J218" s="3"/>
      <c r="O218" s="3"/>
      <c r="T218" s="3"/>
      <c r="Y218" s="3"/>
      <c r="AD218" s="3"/>
      <c r="AI218" s="3"/>
      <c r="AN218" s="3"/>
      <c r="AS218" s="3"/>
      <c r="AX218" s="3"/>
    </row>
    <row r="219" spans="1:50">
      <c r="E219" s="3"/>
      <c r="J219" s="3"/>
      <c r="O219" s="3"/>
      <c r="T219" s="3"/>
      <c r="Y219" s="3"/>
      <c r="AD219" s="3"/>
      <c r="AI219" s="3"/>
      <c r="AN219" s="3"/>
      <c r="AS219" s="3"/>
      <c r="AX219" s="3"/>
    </row>
    <row r="220" spans="1:50">
      <c r="E220" s="3"/>
      <c r="J220" s="3"/>
      <c r="O220" s="3"/>
      <c r="T220" s="3"/>
      <c r="Y220" s="3"/>
      <c r="AD220" s="3"/>
      <c r="AI220" s="3"/>
      <c r="AN220" s="3"/>
      <c r="AS220" s="3"/>
      <c r="AX220" s="3"/>
    </row>
    <row r="221" spans="1:50">
      <c r="E221" s="3"/>
      <c r="J221" s="3"/>
      <c r="O221" s="3"/>
      <c r="T221" s="3"/>
      <c r="Y221" s="3"/>
      <c r="AD221" s="3"/>
      <c r="AI221" s="3"/>
      <c r="AN221" s="3"/>
      <c r="AS221" s="3"/>
      <c r="AX221" s="3"/>
    </row>
    <row r="222" spans="1:50">
      <c r="E222" s="3"/>
      <c r="J222" s="3"/>
      <c r="O222" s="3"/>
      <c r="T222" s="3"/>
      <c r="Y222" s="3"/>
      <c r="AD222" s="3"/>
      <c r="AI222" s="3"/>
      <c r="AN222" s="3"/>
      <c r="AS222" s="3"/>
      <c r="AX222" s="3"/>
    </row>
    <row r="223" spans="1:50">
      <c r="E223" s="3"/>
      <c r="J223" s="3"/>
      <c r="O223" s="3"/>
      <c r="T223" s="3"/>
      <c r="Y223" s="3"/>
      <c r="AD223" s="3"/>
      <c r="AI223" s="3"/>
      <c r="AN223" s="3"/>
      <c r="AS223" s="3"/>
      <c r="AX223" s="3"/>
    </row>
    <row r="224" spans="1:50">
      <c r="E224" s="3"/>
      <c r="J224" s="3"/>
      <c r="O224" s="3"/>
      <c r="T224" s="3"/>
      <c r="Y224" s="3"/>
      <c r="AD224" s="3"/>
      <c r="AI224" s="3"/>
      <c r="AN224" s="3"/>
      <c r="AS224" s="3"/>
      <c r="AX224" s="3"/>
    </row>
    <row r="225" spans="5:50">
      <c r="E225" s="3"/>
      <c r="J225" s="3"/>
      <c r="O225" s="3"/>
      <c r="T225" s="3"/>
      <c r="Y225" s="3"/>
      <c r="AD225" s="3"/>
      <c r="AI225" s="3"/>
      <c r="AN225" s="3"/>
      <c r="AS225" s="3"/>
      <c r="AX225" s="3"/>
    </row>
    <row r="226" spans="5:50">
      <c r="E226" s="3"/>
      <c r="J226" s="3"/>
      <c r="O226" s="3"/>
      <c r="T226" s="3"/>
      <c r="Y226" s="3"/>
      <c r="AD226" s="3"/>
      <c r="AI226" s="3"/>
      <c r="AN226" s="3"/>
      <c r="AS226" s="3"/>
      <c r="AX226" s="3"/>
    </row>
    <row r="227" spans="5:50">
      <c r="E227" s="3"/>
      <c r="J227" s="3"/>
      <c r="O227" s="3"/>
      <c r="T227" s="3"/>
      <c r="Y227" s="3"/>
      <c r="AD227" s="3"/>
      <c r="AI227" s="3"/>
      <c r="AN227" s="3"/>
      <c r="AS227" s="3"/>
      <c r="AX227" s="3"/>
    </row>
    <row r="228" spans="5:50">
      <c r="E228" s="3"/>
      <c r="J228" s="3"/>
      <c r="O228" s="3"/>
      <c r="T228" s="3"/>
      <c r="Y228" s="3"/>
      <c r="AD228" s="3"/>
      <c r="AI228" s="3"/>
      <c r="AN228" s="3"/>
      <c r="AS228" s="3"/>
      <c r="AX228" s="3"/>
    </row>
    <row r="229" spans="5:50">
      <c r="E229" s="3"/>
      <c r="J229" s="3"/>
      <c r="O229" s="3"/>
      <c r="T229" s="3"/>
      <c r="Y229" s="3"/>
      <c r="AD229" s="3"/>
      <c r="AI229" s="3"/>
      <c r="AN229" s="3"/>
      <c r="AS229" s="3"/>
      <c r="AX229" s="3"/>
    </row>
    <row r="230" spans="5:50">
      <c r="E230" s="3"/>
      <c r="J230" s="3"/>
      <c r="O230" s="3"/>
      <c r="T230" s="3"/>
      <c r="Y230" s="3"/>
      <c r="AD230" s="3"/>
      <c r="AI230" s="3"/>
      <c r="AN230" s="3"/>
      <c r="AS230" s="3"/>
      <c r="AX230" s="3"/>
    </row>
    <row r="231" spans="5:50">
      <c r="E231" s="3"/>
      <c r="J231" s="3"/>
      <c r="O231" s="3"/>
      <c r="T231" s="3"/>
      <c r="Y231" s="3"/>
      <c r="AD231" s="3"/>
      <c r="AI231" s="3"/>
      <c r="AN231" s="3"/>
      <c r="AS231" s="3"/>
      <c r="AX231" s="3"/>
    </row>
    <row r="232" spans="5:50">
      <c r="E232" s="3"/>
      <c r="J232" s="3"/>
      <c r="O232" s="3"/>
      <c r="T232" s="3"/>
      <c r="Y232" s="3"/>
      <c r="AD232" s="3"/>
      <c r="AI232" s="3"/>
      <c r="AN232" s="3"/>
      <c r="AS232" s="3"/>
      <c r="AX232" s="3"/>
    </row>
    <row r="233" spans="5:50">
      <c r="E233" s="3"/>
      <c r="J233" s="3"/>
      <c r="O233" s="3"/>
      <c r="T233" s="3"/>
      <c r="Y233" s="3"/>
      <c r="AD233" s="3"/>
      <c r="AI233" s="3"/>
      <c r="AN233" s="3"/>
      <c r="AS233" s="3"/>
      <c r="AX233" s="3"/>
    </row>
    <row r="234" spans="5:50">
      <c r="E234" s="3"/>
      <c r="J234" s="3"/>
      <c r="O234" s="3"/>
      <c r="T234" s="3"/>
      <c r="Y234" s="3"/>
      <c r="AD234" s="3"/>
      <c r="AI234" s="3"/>
      <c r="AN234" s="3"/>
      <c r="AS234" s="3"/>
      <c r="AX234" s="3"/>
    </row>
    <row r="235" spans="5:50">
      <c r="E235" s="3"/>
      <c r="J235" s="3"/>
      <c r="O235" s="3"/>
      <c r="T235" s="3"/>
      <c r="Y235" s="3"/>
      <c r="AD235" s="3"/>
      <c r="AI235" s="3"/>
      <c r="AN235" s="3"/>
      <c r="AS235" s="3"/>
      <c r="AX235" s="3"/>
    </row>
    <row r="236" spans="5:50">
      <c r="E236" s="3"/>
      <c r="J236" s="3"/>
      <c r="O236" s="3"/>
      <c r="T236" s="3"/>
      <c r="Y236" s="3"/>
      <c r="AD236" s="3"/>
      <c r="AI236" s="3"/>
      <c r="AN236" s="3"/>
      <c r="AS236" s="3"/>
      <c r="AX236" s="3"/>
    </row>
    <row r="237" spans="5:50">
      <c r="E237" s="3"/>
      <c r="J237" s="3"/>
      <c r="O237" s="3"/>
      <c r="T237" s="3"/>
      <c r="Y237" s="3"/>
      <c r="AD237" s="3"/>
      <c r="AI237" s="3"/>
      <c r="AN237" s="3"/>
      <c r="AS237" s="3"/>
      <c r="AX237" s="3"/>
    </row>
    <row r="238" spans="5:50">
      <c r="E238" s="3"/>
      <c r="J238" s="3"/>
      <c r="O238" s="3"/>
      <c r="T238" s="3"/>
      <c r="Y238" s="3"/>
      <c r="AD238" s="3"/>
      <c r="AI238" s="3"/>
      <c r="AN238" s="3"/>
      <c r="AS238" s="3"/>
      <c r="AX238" s="3"/>
    </row>
    <row r="239" spans="5:50">
      <c r="E239" s="3"/>
      <c r="J239" s="3"/>
      <c r="O239" s="3"/>
      <c r="T239" s="3"/>
      <c r="Y239" s="3"/>
      <c r="AD239" s="3"/>
      <c r="AI239" s="3"/>
      <c r="AN239" s="3"/>
      <c r="AS239" s="3"/>
      <c r="AX239" s="3"/>
    </row>
    <row r="240" spans="5:50">
      <c r="E240" s="3"/>
      <c r="J240" s="3"/>
      <c r="O240" s="3"/>
      <c r="T240" s="3"/>
      <c r="Y240" s="3"/>
      <c r="AD240" s="3"/>
      <c r="AI240" s="3"/>
      <c r="AN240" s="3"/>
      <c r="AS240" s="3"/>
      <c r="AX240" s="3"/>
    </row>
    <row r="241" spans="5:50">
      <c r="E241" s="3"/>
      <c r="J241" s="3"/>
      <c r="O241" s="3"/>
      <c r="T241" s="3"/>
      <c r="Y241" s="3"/>
      <c r="AD241" s="3"/>
      <c r="AI241" s="3"/>
      <c r="AN241" s="3"/>
      <c r="AS241" s="3"/>
      <c r="AX241" s="3"/>
    </row>
    <row r="242" spans="5:50">
      <c r="E242" s="3"/>
      <c r="J242" s="3"/>
      <c r="O242" s="3"/>
      <c r="T242" s="3"/>
      <c r="Y242" s="3"/>
      <c r="AD242" s="3"/>
      <c r="AI242" s="3"/>
      <c r="AN242" s="3"/>
      <c r="AS242" s="3"/>
      <c r="AX242" s="3"/>
    </row>
    <row r="243" spans="5:50">
      <c r="E243" s="3"/>
      <c r="J243" s="3"/>
      <c r="O243" s="3"/>
      <c r="T243" s="3"/>
      <c r="Y243" s="3"/>
      <c r="AD243" s="3"/>
      <c r="AI243" s="3"/>
      <c r="AN243" s="3"/>
      <c r="AS243" s="3"/>
      <c r="AX243" s="3"/>
    </row>
    <row r="244" spans="5:50">
      <c r="E244" s="3"/>
      <c r="J244" s="3"/>
      <c r="O244" s="3"/>
      <c r="T244" s="3"/>
      <c r="Y244" s="3"/>
      <c r="AD244" s="3"/>
      <c r="AI244" s="3"/>
      <c r="AN244" s="3"/>
      <c r="AS244" s="3"/>
      <c r="AX244" s="3"/>
    </row>
    <row r="245" spans="5:50">
      <c r="E245" s="3"/>
      <c r="J245" s="3"/>
      <c r="O245" s="3"/>
      <c r="T245" s="3"/>
      <c r="Y245" s="3"/>
      <c r="AD245" s="3"/>
      <c r="AI245" s="3"/>
      <c r="AN245" s="3"/>
      <c r="AS245" s="3"/>
      <c r="AX245" s="3"/>
    </row>
    <row r="246" spans="5:50">
      <c r="E246" s="3"/>
      <c r="J246" s="3"/>
      <c r="O246" s="3"/>
      <c r="T246" s="3"/>
      <c r="Y246" s="3"/>
      <c r="AD246" s="3"/>
      <c r="AI246" s="3"/>
      <c r="AN246" s="3"/>
      <c r="AS246" s="3"/>
      <c r="AX246" s="3"/>
    </row>
    <row r="247" spans="5:50">
      <c r="E247" s="3"/>
      <c r="J247" s="3"/>
      <c r="O247" s="3"/>
      <c r="T247" s="3"/>
      <c r="Y247" s="3"/>
      <c r="AD247" s="3"/>
      <c r="AI247" s="3"/>
      <c r="AN247" s="3"/>
      <c r="AS247" s="3"/>
      <c r="AX247" s="3"/>
    </row>
    <row r="248" spans="5:50">
      <c r="E248" s="3"/>
      <c r="J248" s="3"/>
      <c r="O248" s="3"/>
      <c r="T248" s="3"/>
      <c r="Y248" s="3"/>
      <c r="AD248" s="3"/>
      <c r="AI248" s="3"/>
      <c r="AN248" s="3"/>
      <c r="AS248" s="3"/>
      <c r="AX248" s="3"/>
    </row>
    <row r="249" spans="5:50">
      <c r="E249" s="3"/>
      <c r="J249" s="3"/>
      <c r="O249" s="3"/>
      <c r="T249" s="3"/>
      <c r="Y249" s="3"/>
      <c r="AD249" s="3"/>
      <c r="AI249" s="3"/>
      <c r="AN249" s="3"/>
      <c r="AS249" s="3"/>
      <c r="AX249" s="3"/>
    </row>
    <row r="250" spans="5:50">
      <c r="E250" s="3"/>
      <c r="J250" s="3"/>
      <c r="O250" s="3"/>
      <c r="T250" s="3"/>
      <c r="Y250" s="3"/>
      <c r="AD250" s="3"/>
      <c r="AI250" s="3"/>
      <c r="AN250" s="3"/>
      <c r="AS250" s="3"/>
      <c r="AX250" s="3"/>
    </row>
    <row r="251" spans="5:50">
      <c r="E251" s="3"/>
      <c r="J251" s="3"/>
      <c r="O251" s="3"/>
      <c r="T251" s="3"/>
      <c r="Y251" s="3"/>
      <c r="AD251" s="3"/>
      <c r="AI251" s="3"/>
      <c r="AN251" s="3"/>
      <c r="AS251" s="3"/>
      <c r="AX251" s="3"/>
    </row>
    <row r="252" spans="5:50">
      <c r="E252" s="3"/>
      <c r="J252" s="3"/>
      <c r="O252" s="3"/>
      <c r="T252" s="3"/>
      <c r="Y252" s="3"/>
      <c r="AD252" s="3"/>
      <c r="AI252" s="3"/>
      <c r="AN252" s="3"/>
      <c r="AS252" s="3"/>
      <c r="AX252" s="3"/>
    </row>
    <row r="253" spans="5:50">
      <c r="E253" s="3"/>
      <c r="J253" s="3"/>
      <c r="O253" s="3"/>
      <c r="T253" s="3"/>
      <c r="Y253" s="3"/>
      <c r="AD253" s="3"/>
      <c r="AI253" s="3"/>
      <c r="AN253" s="3"/>
      <c r="AS253" s="3"/>
      <c r="AX253" s="3"/>
    </row>
    <row r="254" spans="5:50">
      <c r="E254" s="3"/>
      <c r="J254" s="3"/>
      <c r="O254" s="3"/>
      <c r="T254" s="3"/>
      <c r="Y254" s="3"/>
      <c r="AD254" s="3"/>
      <c r="AI254" s="3"/>
      <c r="AN254" s="3"/>
      <c r="AS254" s="3"/>
      <c r="AX254" s="3"/>
    </row>
    <row r="255" spans="5:50">
      <c r="E255" s="3"/>
      <c r="J255" s="3"/>
      <c r="O255" s="3"/>
      <c r="T255" s="3"/>
      <c r="Y255" s="3"/>
      <c r="AD255" s="3"/>
      <c r="AI255" s="3"/>
      <c r="AN255" s="3"/>
      <c r="AS255" s="3"/>
      <c r="AX255" s="3"/>
    </row>
    <row r="256" spans="5:50">
      <c r="E256" s="3"/>
      <c r="J256" s="3"/>
      <c r="O256" s="3"/>
      <c r="T256" s="3"/>
      <c r="Y256" s="3"/>
      <c r="AD256" s="3"/>
      <c r="AI256" s="3"/>
      <c r="AN256" s="3"/>
      <c r="AS256" s="3"/>
      <c r="AX256" s="3"/>
    </row>
    <row r="257" spans="5:50">
      <c r="E257" s="3"/>
      <c r="J257" s="3"/>
      <c r="O257" s="3"/>
      <c r="T257" s="3"/>
      <c r="Y257" s="3"/>
      <c r="AD257" s="3"/>
      <c r="AI257" s="3"/>
      <c r="AN257" s="3"/>
      <c r="AS257" s="3"/>
      <c r="AX257" s="3"/>
    </row>
    <row r="258" spans="5:50">
      <c r="E258" s="3"/>
      <c r="J258" s="3"/>
      <c r="O258" s="3"/>
      <c r="T258" s="3"/>
      <c r="Y258" s="3"/>
      <c r="AD258" s="3"/>
      <c r="AI258" s="3"/>
      <c r="AN258" s="3"/>
      <c r="AS258" s="3"/>
      <c r="AX258" s="3"/>
    </row>
    <row r="259" spans="5:50">
      <c r="E259" s="3"/>
      <c r="J259" s="3"/>
      <c r="O259" s="3"/>
      <c r="T259" s="3"/>
      <c r="Y259" s="3"/>
      <c r="AD259" s="3"/>
      <c r="AI259" s="3"/>
      <c r="AN259" s="3"/>
      <c r="AS259" s="3"/>
      <c r="AX259" s="3"/>
    </row>
    <row r="260" spans="5:50">
      <c r="E260" s="3"/>
      <c r="J260" s="3"/>
      <c r="O260" s="3"/>
      <c r="T260" s="3"/>
      <c r="Y260" s="3"/>
      <c r="AD260" s="3"/>
      <c r="AI260" s="3"/>
      <c r="AN260" s="3"/>
      <c r="AS260" s="3"/>
      <c r="AX260" s="3"/>
    </row>
    <row r="261" spans="5:50">
      <c r="E261" s="3"/>
      <c r="J261" s="3"/>
      <c r="O261" s="3"/>
      <c r="T261" s="3"/>
      <c r="Y261" s="3"/>
      <c r="AD261" s="3"/>
      <c r="AI261" s="3"/>
      <c r="AN261" s="3"/>
      <c r="AS261" s="3"/>
      <c r="AX261" s="3"/>
    </row>
    <row r="262" spans="5:50">
      <c r="E262" s="3"/>
      <c r="J262" s="3"/>
      <c r="O262" s="3"/>
      <c r="T262" s="3"/>
      <c r="Y262" s="3"/>
      <c r="AD262" s="3"/>
      <c r="AI262" s="3"/>
      <c r="AN262" s="3"/>
      <c r="AS262" s="3"/>
      <c r="AX262" s="3"/>
    </row>
    <row r="263" spans="5:50">
      <c r="E263" s="3"/>
      <c r="J263" s="3"/>
      <c r="O263" s="3"/>
      <c r="T263" s="3"/>
      <c r="Y263" s="3"/>
      <c r="AD263" s="3"/>
      <c r="AI263" s="3"/>
      <c r="AN263" s="3"/>
      <c r="AS263" s="3"/>
      <c r="AX263" s="3"/>
    </row>
    <row r="264" spans="5:50">
      <c r="E264" s="3"/>
      <c r="J264" s="3"/>
      <c r="O264" s="3"/>
      <c r="T264" s="3"/>
      <c r="Y264" s="3"/>
      <c r="AD264" s="3"/>
      <c r="AI264" s="3"/>
      <c r="AN264" s="3"/>
      <c r="AS264" s="3"/>
      <c r="AX264" s="3"/>
    </row>
    <row r="265" spans="5:50">
      <c r="E265" s="3"/>
      <c r="J265" s="3"/>
      <c r="O265" s="3"/>
      <c r="T265" s="3"/>
      <c r="Y265" s="3"/>
      <c r="AD265" s="3"/>
      <c r="AI265" s="3"/>
      <c r="AN265" s="3"/>
      <c r="AS265" s="3"/>
      <c r="AX265" s="3"/>
    </row>
    <row r="266" spans="5:50">
      <c r="E266" s="3"/>
      <c r="J266" s="3"/>
      <c r="O266" s="3"/>
      <c r="T266" s="3"/>
      <c r="Y266" s="3"/>
      <c r="AD266" s="3"/>
      <c r="AI266" s="3"/>
      <c r="AN266" s="3"/>
      <c r="AS266" s="3"/>
      <c r="AX266" s="3"/>
    </row>
    <row r="267" spans="5:50">
      <c r="E267" s="3"/>
      <c r="J267" s="3"/>
      <c r="O267" s="3"/>
      <c r="T267" s="3"/>
      <c r="Y267" s="3"/>
      <c r="AD267" s="3"/>
      <c r="AI267" s="3"/>
      <c r="AN267" s="3"/>
      <c r="AS267" s="3"/>
      <c r="AX267" s="3"/>
    </row>
    <row r="268" spans="5:50">
      <c r="E268" s="3"/>
      <c r="J268" s="3"/>
      <c r="O268" s="3"/>
      <c r="T268" s="3"/>
      <c r="Y268" s="3"/>
      <c r="AD268" s="3"/>
      <c r="AI268" s="3"/>
      <c r="AN268" s="3"/>
      <c r="AS268" s="3"/>
      <c r="AX268" s="3"/>
    </row>
    <row r="269" spans="5:50">
      <c r="E269" s="3"/>
      <c r="J269" s="3"/>
      <c r="O269" s="3"/>
      <c r="T269" s="3"/>
      <c r="Y269" s="3"/>
      <c r="AD269" s="3"/>
      <c r="AI269" s="3"/>
      <c r="AN269" s="3"/>
      <c r="AS269" s="3"/>
      <c r="AX269" s="3"/>
    </row>
    <row r="270" spans="5:50">
      <c r="E270" s="3"/>
      <c r="J270" s="3"/>
      <c r="O270" s="3"/>
      <c r="T270" s="3"/>
      <c r="Y270" s="3"/>
      <c r="AD270" s="3"/>
      <c r="AI270" s="3"/>
      <c r="AN270" s="3"/>
      <c r="AS270" s="3"/>
      <c r="AX270" s="3"/>
    </row>
    <row r="271" spans="5:50">
      <c r="E271" s="3"/>
      <c r="J271" s="3"/>
      <c r="O271" s="3"/>
      <c r="T271" s="3"/>
      <c r="Y271" s="3"/>
      <c r="AD271" s="3"/>
      <c r="AI271" s="3"/>
      <c r="AN271" s="3"/>
      <c r="AS271" s="3"/>
      <c r="AX271" s="3"/>
    </row>
    <row r="272" spans="5:50">
      <c r="E272" s="3"/>
      <c r="J272" s="3"/>
      <c r="O272" s="3"/>
      <c r="T272" s="3"/>
      <c r="Y272" s="3"/>
      <c r="AD272" s="3"/>
      <c r="AI272" s="3"/>
      <c r="AN272" s="3"/>
      <c r="AS272" s="3"/>
      <c r="AX272" s="3"/>
    </row>
    <row r="273" spans="5:50">
      <c r="E273" s="3"/>
      <c r="J273" s="3"/>
      <c r="O273" s="3"/>
      <c r="T273" s="3"/>
      <c r="Y273" s="3"/>
      <c r="AD273" s="3"/>
      <c r="AI273" s="3"/>
      <c r="AN273" s="3"/>
      <c r="AS273" s="3"/>
      <c r="AX273" s="3"/>
    </row>
    <row r="274" spans="5:50">
      <c r="E274" s="3"/>
      <c r="J274" s="3"/>
      <c r="O274" s="3"/>
      <c r="T274" s="3"/>
      <c r="Y274" s="3"/>
      <c r="AD274" s="3"/>
      <c r="AI274" s="3"/>
      <c r="AN274" s="3"/>
      <c r="AS274" s="3"/>
      <c r="AX274" s="3"/>
    </row>
    <row r="275" spans="5:50">
      <c r="E275" s="3"/>
      <c r="J275" s="3"/>
      <c r="O275" s="3"/>
      <c r="T275" s="3"/>
      <c r="Y275" s="3"/>
      <c r="AD275" s="3"/>
      <c r="AI275" s="3"/>
      <c r="AN275" s="3"/>
      <c r="AS275" s="3"/>
      <c r="AX275" s="3"/>
    </row>
    <row r="276" spans="5:50">
      <c r="E276" s="3"/>
      <c r="J276" s="3"/>
      <c r="O276" s="3"/>
      <c r="T276" s="3"/>
      <c r="Y276" s="3"/>
      <c r="AD276" s="3"/>
      <c r="AI276" s="3"/>
      <c r="AN276" s="3"/>
      <c r="AS276" s="3"/>
      <c r="AX276" s="3"/>
    </row>
    <row r="277" spans="5:50">
      <c r="E277" s="3"/>
      <c r="J277" s="3"/>
      <c r="O277" s="3"/>
      <c r="T277" s="3"/>
      <c r="Y277" s="3"/>
      <c r="AD277" s="3"/>
      <c r="AI277" s="3"/>
      <c r="AN277" s="3"/>
      <c r="AS277" s="3"/>
      <c r="AX277" s="3"/>
    </row>
    <row r="278" spans="5:50">
      <c r="E278" s="3"/>
      <c r="J278" s="3"/>
      <c r="O278" s="3"/>
      <c r="T278" s="3"/>
      <c r="Y278" s="3"/>
      <c r="AD278" s="3"/>
      <c r="AI278" s="3"/>
      <c r="AN278" s="3"/>
      <c r="AS278" s="3"/>
      <c r="AX278" s="3"/>
    </row>
    <row r="279" spans="5:50">
      <c r="E279" s="3"/>
      <c r="J279" s="3"/>
      <c r="O279" s="3"/>
      <c r="T279" s="3"/>
      <c r="Y279" s="3"/>
      <c r="AD279" s="3"/>
      <c r="AI279" s="3"/>
      <c r="AN279" s="3"/>
      <c r="AS279" s="3"/>
      <c r="AX279" s="3"/>
    </row>
    <row r="280" spans="5:50">
      <c r="E280" s="3"/>
      <c r="J280" s="3"/>
      <c r="O280" s="3"/>
      <c r="T280" s="3"/>
      <c r="Y280" s="3"/>
      <c r="AD280" s="3"/>
      <c r="AI280" s="3"/>
      <c r="AN280" s="3"/>
      <c r="AS280" s="3"/>
      <c r="AX280" s="3"/>
    </row>
    <row r="281" spans="5:50">
      <c r="E281" s="3"/>
      <c r="J281" s="3"/>
      <c r="O281" s="3"/>
      <c r="T281" s="3"/>
      <c r="Y281" s="3"/>
      <c r="AD281" s="3"/>
      <c r="AI281" s="3"/>
      <c r="AN281" s="3"/>
      <c r="AS281" s="3"/>
      <c r="AX281" s="3"/>
    </row>
    <row r="282" spans="5:50">
      <c r="E282" s="3"/>
      <c r="J282" s="3"/>
      <c r="O282" s="3"/>
      <c r="T282" s="3"/>
      <c r="Y282" s="3"/>
      <c r="AD282" s="3"/>
      <c r="AI282" s="3"/>
      <c r="AN282" s="3"/>
      <c r="AS282" s="3"/>
      <c r="AX282" s="3"/>
    </row>
    <row r="283" spans="5:50">
      <c r="E283" s="3"/>
      <c r="J283" s="3"/>
      <c r="O283" s="3"/>
      <c r="T283" s="3"/>
      <c r="Y283" s="3"/>
      <c r="AD283" s="3"/>
      <c r="AI283" s="3"/>
      <c r="AN283" s="3"/>
      <c r="AS283" s="3"/>
      <c r="AX283" s="3"/>
    </row>
    <row r="284" spans="5:50">
      <c r="E284" s="3"/>
      <c r="J284" s="3"/>
      <c r="O284" s="3"/>
      <c r="T284" s="3"/>
      <c r="Y284" s="3"/>
      <c r="AD284" s="3"/>
      <c r="AI284" s="3"/>
      <c r="AN284" s="3"/>
      <c r="AS284" s="3"/>
      <c r="AX284" s="3"/>
    </row>
    <row r="285" spans="5:50">
      <c r="E285" s="3"/>
      <c r="J285" s="3"/>
      <c r="O285" s="3"/>
      <c r="T285" s="3"/>
      <c r="Y285" s="3"/>
      <c r="AD285" s="3"/>
      <c r="AI285" s="3"/>
      <c r="AN285" s="3"/>
      <c r="AS285" s="3"/>
      <c r="AX285" s="3"/>
    </row>
    <row r="286" spans="5:50">
      <c r="E286" s="3"/>
      <c r="J286" s="3"/>
      <c r="O286" s="3"/>
      <c r="T286" s="3"/>
      <c r="Y286" s="3"/>
      <c r="AD286" s="3"/>
      <c r="AI286" s="3"/>
      <c r="AN286" s="3"/>
      <c r="AS286" s="3"/>
      <c r="AX286" s="3"/>
    </row>
    <row r="287" spans="5:50">
      <c r="E287" s="3"/>
      <c r="J287" s="3"/>
      <c r="O287" s="3"/>
      <c r="T287" s="3"/>
      <c r="Y287" s="3"/>
      <c r="AD287" s="3"/>
      <c r="AI287" s="3"/>
      <c r="AN287" s="3"/>
      <c r="AS287" s="3"/>
      <c r="AX287" s="3"/>
    </row>
    <row r="288" spans="5:50">
      <c r="E288" s="3"/>
      <c r="J288" s="3"/>
      <c r="O288" s="3"/>
      <c r="T288" s="3"/>
      <c r="Y288" s="3"/>
      <c r="AD288" s="3"/>
      <c r="AI288" s="3"/>
      <c r="AN288" s="3"/>
      <c r="AS288" s="3"/>
      <c r="AX288" s="3"/>
    </row>
    <row r="289" spans="5:50">
      <c r="E289" s="3"/>
      <c r="J289" s="3"/>
      <c r="O289" s="3"/>
      <c r="T289" s="3"/>
      <c r="Y289" s="3"/>
      <c r="AD289" s="3"/>
      <c r="AI289" s="3"/>
      <c r="AN289" s="3"/>
      <c r="AS289" s="3"/>
      <c r="AX289" s="3"/>
    </row>
    <row r="290" spans="5:50">
      <c r="E290" s="3"/>
      <c r="J290" s="3"/>
      <c r="O290" s="3"/>
      <c r="T290" s="3"/>
      <c r="Y290" s="3"/>
      <c r="AD290" s="3"/>
      <c r="AI290" s="3"/>
      <c r="AN290" s="3"/>
      <c r="AS290" s="3"/>
      <c r="AX290" s="3"/>
    </row>
    <row r="291" spans="5:50">
      <c r="E291" s="3"/>
      <c r="J291" s="3"/>
      <c r="O291" s="3"/>
      <c r="T291" s="3"/>
      <c r="Y291" s="3"/>
      <c r="AD291" s="3"/>
      <c r="AI291" s="3"/>
      <c r="AN291" s="3"/>
      <c r="AS291" s="3"/>
      <c r="AX291" s="3"/>
    </row>
    <row r="292" spans="5:50">
      <c r="E292" s="3"/>
      <c r="J292" s="3"/>
      <c r="O292" s="3"/>
      <c r="T292" s="3"/>
      <c r="Y292" s="3"/>
      <c r="AD292" s="3"/>
      <c r="AI292" s="3"/>
      <c r="AN292" s="3"/>
      <c r="AS292" s="3"/>
      <c r="AX292" s="3"/>
    </row>
    <row r="293" spans="5:50">
      <c r="E293" s="3"/>
      <c r="J293" s="3"/>
      <c r="O293" s="3"/>
      <c r="T293" s="3"/>
      <c r="Y293" s="3"/>
      <c r="AD293" s="3"/>
      <c r="AI293" s="3"/>
      <c r="AN293" s="3"/>
      <c r="AS293" s="3"/>
      <c r="AX293" s="3"/>
    </row>
    <row r="294" spans="5:50">
      <c r="E294" s="3"/>
      <c r="J294" s="3"/>
      <c r="O294" s="3"/>
      <c r="T294" s="3"/>
      <c r="Y294" s="3"/>
      <c r="AD294" s="3"/>
      <c r="AI294" s="3"/>
      <c r="AN294" s="3"/>
      <c r="AS294" s="3"/>
      <c r="AX294" s="3"/>
    </row>
    <row r="295" spans="5:50">
      <c r="E295" s="3"/>
      <c r="J295" s="3"/>
      <c r="O295" s="3"/>
      <c r="T295" s="3"/>
      <c r="Y295" s="3"/>
      <c r="AD295" s="3"/>
      <c r="AI295" s="3"/>
      <c r="AN295" s="3"/>
      <c r="AS295" s="3"/>
      <c r="AX295" s="3"/>
    </row>
    <row r="296" spans="5:50">
      <c r="E296" s="3"/>
      <c r="J296" s="3"/>
      <c r="O296" s="3"/>
      <c r="T296" s="3"/>
      <c r="Y296" s="3"/>
      <c r="AD296" s="3"/>
      <c r="AI296" s="3"/>
      <c r="AN296" s="3"/>
      <c r="AS296" s="3"/>
      <c r="AX296" s="3"/>
    </row>
    <row r="297" spans="5:50">
      <c r="E297" s="3"/>
      <c r="J297" s="3"/>
      <c r="O297" s="3"/>
      <c r="T297" s="3"/>
      <c r="Y297" s="3"/>
      <c r="AD297" s="3"/>
      <c r="AI297" s="3"/>
      <c r="AN297" s="3"/>
      <c r="AS297" s="3"/>
      <c r="AX297" s="3"/>
    </row>
    <row r="298" spans="5:50">
      <c r="E298" s="3"/>
      <c r="J298" s="3"/>
      <c r="O298" s="3"/>
      <c r="T298" s="3"/>
      <c r="Y298" s="3"/>
      <c r="AD298" s="3"/>
      <c r="AI298" s="3"/>
      <c r="AN298" s="3"/>
      <c r="AS298" s="3"/>
      <c r="AX298" s="3"/>
    </row>
    <row r="299" spans="5:50">
      <c r="E299" s="3"/>
      <c r="J299" s="3"/>
      <c r="O299" s="3"/>
      <c r="T299" s="3"/>
      <c r="Y299" s="3"/>
      <c r="AD299" s="3"/>
      <c r="AI299" s="3"/>
      <c r="AN299" s="3"/>
      <c r="AS299" s="3"/>
      <c r="AX299" s="3"/>
    </row>
    <row r="300" spans="5:50">
      <c r="E300" s="3"/>
      <c r="J300" s="3"/>
      <c r="O300" s="3"/>
      <c r="T300" s="3"/>
      <c r="Y300" s="3"/>
      <c r="AD300" s="3"/>
      <c r="AI300" s="3"/>
      <c r="AN300" s="3"/>
      <c r="AS300" s="3"/>
      <c r="AX300" s="3"/>
    </row>
    <row r="301" spans="5:50">
      <c r="E301" s="3"/>
      <c r="J301" s="3"/>
      <c r="O301" s="3"/>
      <c r="T301" s="3"/>
      <c r="Y301" s="3"/>
      <c r="AD301" s="3"/>
      <c r="AI301" s="3"/>
      <c r="AN301" s="3"/>
      <c r="AS301" s="3"/>
      <c r="AX301" s="3"/>
    </row>
    <row r="302" spans="5:50">
      <c r="E302" s="3"/>
      <c r="J302" s="3"/>
      <c r="O302" s="3"/>
      <c r="T302" s="3"/>
      <c r="Y302" s="3"/>
      <c r="AD302" s="3"/>
      <c r="AI302" s="3"/>
      <c r="AN302" s="3"/>
      <c r="AS302" s="3"/>
      <c r="AX302" s="3"/>
    </row>
    <row r="303" spans="5:50">
      <c r="E303" s="3"/>
      <c r="J303" s="3"/>
      <c r="O303" s="3"/>
      <c r="T303" s="3"/>
      <c r="Y303" s="3"/>
      <c r="AD303" s="3"/>
      <c r="AI303" s="3"/>
      <c r="AN303" s="3"/>
      <c r="AS303" s="3"/>
      <c r="AX303" s="3"/>
    </row>
    <row r="304" spans="5:50">
      <c r="E304" s="3"/>
      <c r="J304" s="3"/>
      <c r="O304" s="3"/>
      <c r="T304" s="3"/>
      <c r="Y304" s="3"/>
      <c r="AD304" s="3"/>
      <c r="AI304" s="3"/>
      <c r="AN304" s="3"/>
      <c r="AS304" s="3"/>
      <c r="AX304" s="3"/>
    </row>
    <row r="305" spans="5:50">
      <c r="E305" s="3"/>
      <c r="J305" s="3"/>
      <c r="O305" s="3"/>
      <c r="T305" s="3"/>
      <c r="Y305" s="3"/>
      <c r="AD305" s="3"/>
      <c r="AI305" s="3"/>
      <c r="AN305" s="3"/>
      <c r="AS305" s="3"/>
      <c r="AX305" s="3"/>
    </row>
    <row r="306" spans="5:50">
      <c r="E306" s="3"/>
      <c r="J306" s="3"/>
      <c r="O306" s="3"/>
      <c r="T306" s="3"/>
      <c r="Y306" s="3"/>
      <c r="AD306" s="3"/>
      <c r="AI306" s="3"/>
      <c r="AN306" s="3"/>
      <c r="AS306" s="3"/>
      <c r="AX306" s="3"/>
    </row>
    <row r="307" spans="5:50">
      <c r="E307" s="3"/>
      <c r="J307" s="3"/>
      <c r="O307" s="3"/>
      <c r="T307" s="3"/>
      <c r="Y307" s="3"/>
      <c r="AD307" s="3"/>
      <c r="AI307" s="3"/>
      <c r="AN307" s="3"/>
      <c r="AS307" s="3"/>
      <c r="AX307" s="3"/>
    </row>
    <row r="308" spans="5:50">
      <c r="E308" s="3"/>
      <c r="J308" s="3"/>
      <c r="O308" s="3"/>
      <c r="T308" s="3"/>
      <c r="Y308" s="3"/>
      <c r="AD308" s="3"/>
      <c r="AI308" s="3"/>
      <c r="AN308" s="3"/>
      <c r="AS308" s="3"/>
      <c r="AX308" s="3"/>
    </row>
    <row r="309" spans="5:50">
      <c r="E309" s="3"/>
      <c r="J309" s="3"/>
      <c r="O309" s="3"/>
      <c r="T309" s="3"/>
      <c r="Y309" s="3"/>
      <c r="AD309" s="3"/>
      <c r="AI309" s="3"/>
      <c r="AN309" s="3"/>
      <c r="AS309" s="3"/>
      <c r="AX309" s="3"/>
    </row>
    <row r="310" spans="5:50">
      <c r="E310" s="3"/>
      <c r="J310" s="3"/>
      <c r="O310" s="3"/>
      <c r="T310" s="3"/>
      <c r="Y310" s="3"/>
      <c r="AD310" s="3"/>
      <c r="AI310" s="3"/>
      <c r="AN310" s="3"/>
      <c r="AS310" s="3"/>
      <c r="AX310" s="3"/>
    </row>
    <row r="311" spans="5:50">
      <c r="E311" s="3"/>
      <c r="J311" s="3"/>
      <c r="O311" s="3"/>
      <c r="T311" s="3"/>
      <c r="Y311" s="3"/>
      <c r="AD311" s="3"/>
      <c r="AI311" s="3"/>
      <c r="AN311" s="3"/>
      <c r="AS311" s="3"/>
      <c r="AX311" s="3"/>
    </row>
    <row r="312" spans="5:50">
      <c r="E312" s="3"/>
      <c r="J312" s="3"/>
      <c r="O312" s="3"/>
      <c r="T312" s="3"/>
      <c r="Y312" s="3"/>
      <c r="AD312" s="3"/>
      <c r="AI312" s="3"/>
      <c r="AN312" s="3"/>
      <c r="AS312" s="3"/>
      <c r="AX312" s="3"/>
    </row>
    <row r="313" spans="5:50">
      <c r="E313" s="3"/>
      <c r="J313" s="3"/>
      <c r="O313" s="3"/>
      <c r="T313" s="3"/>
      <c r="Y313" s="3"/>
      <c r="AD313" s="3"/>
      <c r="AI313" s="3"/>
      <c r="AN313" s="3"/>
      <c r="AS313" s="3"/>
      <c r="AX313" s="3"/>
    </row>
    <row r="314" spans="5:50">
      <c r="E314" s="3"/>
      <c r="J314" s="3"/>
      <c r="O314" s="3"/>
      <c r="T314" s="3"/>
      <c r="Y314" s="3"/>
      <c r="AD314" s="3"/>
      <c r="AI314" s="3"/>
      <c r="AN314" s="3"/>
      <c r="AS314" s="3"/>
      <c r="AX314" s="3"/>
    </row>
    <row r="315" spans="5:50">
      <c r="E315" s="3"/>
      <c r="J315" s="3"/>
      <c r="O315" s="3"/>
      <c r="T315" s="3"/>
      <c r="Y315" s="3"/>
      <c r="AD315" s="3"/>
      <c r="AI315" s="3"/>
      <c r="AN315" s="3"/>
      <c r="AS315" s="3"/>
      <c r="AX315" s="3"/>
    </row>
    <row r="316" spans="5:50">
      <c r="E316" s="3"/>
      <c r="J316" s="3"/>
      <c r="O316" s="3"/>
      <c r="T316" s="3"/>
      <c r="Y316" s="3"/>
      <c r="AD316" s="3"/>
      <c r="AI316" s="3"/>
      <c r="AN316" s="3"/>
      <c r="AS316" s="3"/>
      <c r="AX316" s="3"/>
    </row>
    <row r="317" spans="5:50">
      <c r="E317" s="3"/>
      <c r="J317" s="3"/>
      <c r="O317" s="3"/>
      <c r="T317" s="3"/>
      <c r="Y317" s="3"/>
      <c r="AD317" s="3"/>
      <c r="AI317" s="3"/>
      <c r="AN317" s="3"/>
      <c r="AS317" s="3"/>
      <c r="AX317" s="3"/>
    </row>
    <row r="318" spans="5:50">
      <c r="E318" s="3"/>
      <c r="J318" s="3"/>
      <c r="O318" s="3"/>
      <c r="T318" s="3"/>
      <c r="Y318" s="3"/>
      <c r="AD318" s="3"/>
      <c r="AI318" s="3"/>
      <c r="AN318" s="3"/>
      <c r="AS318" s="3"/>
      <c r="AX318" s="3"/>
    </row>
    <row r="319" spans="5:50">
      <c r="E319" s="3"/>
      <c r="J319" s="3"/>
      <c r="O319" s="3"/>
      <c r="T319" s="3"/>
      <c r="Y319" s="3"/>
      <c r="AD319" s="3"/>
      <c r="AI319" s="3"/>
      <c r="AN319" s="3"/>
      <c r="AS319" s="3"/>
      <c r="AX319" s="3"/>
    </row>
    <row r="320" spans="5:50">
      <c r="E320" s="3"/>
      <c r="J320" s="3"/>
      <c r="O320" s="3"/>
      <c r="T320" s="3"/>
      <c r="Y320" s="3"/>
      <c r="AD320" s="3"/>
      <c r="AI320" s="3"/>
      <c r="AN320" s="3"/>
      <c r="AS320" s="3"/>
      <c r="AX320" s="3"/>
    </row>
    <row r="321" spans="5:50">
      <c r="E321" s="3"/>
      <c r="J321" s="3"/>
      <c r="O321" s="3"/>
      <c r="T321" s="3"/>
      <c r="Y321" s="3"/>
      <c r="AD321" s="3"/>
      <c r="AI321" s="3"/>
      <c r="AN321" s="3"/>
      <c r="AS321" s="3"/>
      <c r="AX321" s="3"/>
    </row>
    <row r="322" spans="5:50">
      <c r="E322" s="3"/>
      <c r="J322" s="3"/>
      <c r="O322" s="3"/>
      <c r="T322" s="3"/>
      <c r="Y322" s="3"/>
      <c r="AD322" s="3"/>
      <c r="AI322" s="3"/>
      <c r="AN322" s="3"/>
      <c r="AS322" s="3"/>
      <c r="AX322" s="3"/>
    </row>
    <row r="323" spans="5:50">
      <c r="E323" s="3"/>
      <c r="J323" s="3"/>
      <c r="O323" s="3"/>
      <c r="T323" s="3"/>
      <c r="Y323" s="3"/>
      <c r="AD323" s="3"/>
      <c r="AI323" s="3"/>
      <c r="AN323" s="3"/>
      <c r="AS323" s="3"/>
      <c r="AX323" s="3"/>
    </row>
    <row r="324" spans="5:50">
      <c r="E324" s="3"/>
      <c r="J324" s="3"/>
      <c r="O324" s="3"/>
      <c r="T324" s="3"/>
      <c r="Y324" s="3"/>
      <c r="AD324" s="3"/>
      <c r="AI324" s="3"/>
      <c r="AN324" s="3"/>
      <c r="AS324" s="3"/>
      <c r="AX324" s="3"/>
    </row>
    <row r="325" spans="5:50">
      <c r="E325" s="3"/>
      <c r="J325" s="3"/>
      <c r="O325" s="3"/>
      <c r="T325" s="3"/>
      <c r="Y325" s="3"/>
      <c r="AD325" s="3"/>
      <c r="AI325" s="3"/>
      <c r="AN325" s="3"/>
      <c r="AS325" s="3"/>
      <c r="AX325" s="3"/>
    </row>
    <row r="326" spans="5:50">
      <c r="E326" s="3"/>
      <c r="J326" s="3"/>
      <c r="O326" s="3"/>
      <c r="T326" s="3"/>
      <c r="Y326" s="3"/>
      <c r="AD326" s="3"/>
      <c r="AI326" s="3"/>
      <c r="AN326" s="3"/>
      <c r="AS326" s="3"/>
      <c r="AX326" s="3"/>
    </row>
    <row r="327" spans="5:50">
      <c r="E327" s="3"/>
      <c r="J327" s="3"/>
      <c r="O327" s="3"/>
      <c r="T327" s="3"/>
      <c r="Y327" s="3"/>
      <c r="AD327" s="3"/>
      <c r="AI327" s="3"/>
      <c r="AN327" s="3"/>
      <c r="AS327" s="3"/>
      <c r="AX327" s="3"/>
    </row>
    <row r="328" spans="5:50">
      <c r="E328" s="3"/>
      <c r="J328" s="3"/>
      <c r="O328" s="3"/>
      <c r="T328" s="3"/>
      <c r="Y328" s="3"/>
      <c r="AD328" s="3"/>
      <c r="AI328" s="3"/>
      <c r="AN328" s="3"/>
      <c r="AS328" s="3"/>
      <c r="AX328" s="3"/>
    </row>
    <row r="329" spans="5:50">
      <c r="E329" s="3"/>
      <c r="J329" s="3"/>
      <c r="O329" s="3"/>
      <c r="T329" s="3"/>
      <c r="Y329" s="3"/>
      <c r="AD329" s="3"/>
      <c r="AI329" s="3"/>
      <c r="AN329" s="3"/>
      <c r="AS329" s="3"/>
      <c r="AX329" s="3"/>
    </row>
    <row r="330" spans="5:50">
      <c r="E330" s="3"/>
      <c r="J330" s="3"/>
      <c r="O330" s="3"/>
      <c r="T330" s="3"/>
      <c r="Y330" s="3"/>
      <c r="AD330" s="3"/>
      <c r="AI330" s="3"/>
      <c r="AN330" s="3"/>
      <c r="AS330" s="3"/>
      <c r="AX330" s="3"/>
    </row>
    <row r="331" spans="5:50">
      <c r="E331" s="3"/>
      <c r="J331" s="3"/>
      <c r="O331" s="3"/>
      <c r="T331" s="3"/>
      <c r="Y331" s="3"/>
      <c r="AD331" s="3"/>
      <c r="AI331" s="3"/>
      <c r="AN331" s="3"/>
      <c r="AS331" s="3"/>
      <c r="AX331" s="3"/>
    </row>
    <row r="332" spans="5:50">
      <c r="E332" s="3"/>
      <c r="J332" s="3"/>
      <c r="O332" s="3"/>
      <c r="T332" s="3"/>
      <c r="Y332" s="3"/>
      <c r="AD332" s="3"/>
      <c r="AI332" s="3"/>
      <c r="AN332" s="3"/>
      <c r="AS332" s="3"/>
      <c r="AX332" s="3"/>
    </row>
    <row r="333" spans="5:50">
      <c r="E333" s="3"/>
      <c r="J333" s="3"/>
      <c r="O333" s="3"/>
      <c r="T333" s="3"/>
      <c r="Y333" s="3"/>
      <c r="AD333" s="3"/>
      <c r="AI333" s="3"/>
      <c r="AN333" s="3"/>
      <c r="AS333" s="3"/>
      <c r="AX333" s="3"/>
    </row>
    <row r="334" spans="5:50">
      <c r="E334" s="3"/>
      <c r="J334" s="3"/>
      <c r="O334" s="3"/>
      <c r="T334" s="3"/>
      <c r="Y334" s="3"/>
      <c r="AD334" s="3"/>
      <c r="AI334" s="3"/>
      <c r="AN334" s="3"/>
      <c r="AS334" s="3"/>
      <c r="AX334" s="3"/>
    </row>
    <row r="335" spans="5:50">
      <c r="E335" s="3"/>
      <c r="J335" s="3"/>
      <c r="O335" s="3"/>
      <c r="T335" s="3"/>
      <c r="Y335" s="3"/>
      <c r="AD335" s="3"/>
      <c r="AI335" s="3"/>
      <c r="AN335" s="3"/>
      <c r="AS335" s="3"/>
      <c r="AX335" s="3"/>
    </row>
    <row r="336" spans="5:50">
      <c r="E336" s="3"/>
      <c r="J336" s="3"/>
      <c r="O336" s="3"/>
      <c r="T336" s="3"/>
      <c r="Y336" s="3"/>
      <c r="AD336" s="3"/>
      <c r="AI336" s="3"/>
      <c r="AN336" s="3"/>
      <c r="AS336" s="3"/>
      <c r="AX336" s="3"/>
    </row>
    <row r="337" spans="5:50">
      <c r="E337" s="3"/>
      <c r="J337" s="3"/>
      <c r="O337" s="3"/>
      <c r="T337" s="3"/>
      <c r="Y337" s="3"/>
      <c r="AD337" s="3"/>
      <c r="AI337" s="3"/>
      <c r="AN337" s="3"/>
      <c r="AS337" s="3"/>
      <c r="AX337" s="3"/>
    </row>
    <row r="338" spans="5:50">
      <c r="E338" s="3"/>
      <c r="J338" s="3"/>
      <c r="O338" s="3"/>
      <c r="T338" s="3"/>
      <c r="Y338" s="3"/>
      <c r="AD338" s="3"/>
      <c r="AI338" s="3"/>
      <c r="AN338" s="3"/>
      <c r="AS338" s="3"/>
      <c r="AX338" s="3"/>
    </row>
    <row r="339" spans="5:50">
      <c r="E339" s="3"/>
      <c r="J339" s="3"/>
      <c r="O339" s="3"/>
      <c r="T339" s="3"/>
      <c r="Y339" s="3"/>
      <c r="AD339" s="3"/>
      <c r="AI339" s="3"/>
      <c r="AN339" s="3"/>
      <c r="AS339" s="3"/>
      <c r="AX339" s="3"/>
    </row>
    <row r="340" spans="5:50">
      <c r="E340" s="3"/>
      <c r="J340" s="3"/>
      <c r="O340" s="3"/>
      <c r="T340" s="3"/>
      <c r="Y340" s="3"/>
      <c r="AD340" s="3"/>
      <c r="AI340" s="3"/>
      <c r="AN340" s="3"/>
      <c r="AS340" s="3"/>
      <c r="AX340" s="3"/>
    </row>
    <row r="341" spans="5:50">
      <c r="E341" s="3"/>
      <c r="J341" s="3"/>
      <c r="O341" s="3"/>
      <c r="T341" s="3"/>
      <c r="Y341" s="3"/>
      <c r="AD341" s="3"/>
      <c r="AI341" s="3"/>
      <c r="AN341" s="3"/>
      <c r="AS341" s="3"/>
      <c r="AX341" s="3"/>
    </row>
    <row r="342" spans="5:50">
      <c r="E342" s="3"/>
      <c r="J342" s="3"/>
      <c r="O342" s="3"/>
      <c r="T342" s="3"/>
      <c r="Y342" s="3"/>
      <c r="AD342" s="3"/>
      <c r="AI342" s="3"/>
      <c r="AN342" s="3"/>
      <c r="AS342" s="3"/>
      <c r="AX342" s="3"/>
    </row>
    <row r="343" spans="5:50">
      <c r="E343" s="3"/>
      <c r="J343" s="3"/>
      <c r="O343" s="3"/>
      <c r="T343" s="3"/>
      <c r="Y343" s="3"/>
      <c r="AD343" s="3"/>
      <c r="AI343" s="3"/>
      <c r="AN343" s="3"/>
      <c r="AS343" s="3"/>
      <c r="AX343" s="3"/>
    </row>
    <row r="344" spans="5:50">
      <c r="E344" s="3"/>
      <c r="J344" s="3"/>
      <c r="O344" s="3"/>
      <c r="T344" s="3"/>
      <c r="Y344" s="3"/>
      <c r="AD344" s="3"/>
      <c r="AI344" s="3"/>
      <c r="AN344" s="3"/>
      <c r="AS344" s="3"/>
      <c r="AX344" s="3"/>
    </row>
    <row r="345" spans="5:50">
      <c r="E345" s="3"/>
      <c r="J345" s="3"/>
      <c r="O345" s="3"/>
      <c r="T345" s="3"/>
      <c r="Y345" s="3"/>
      <c r="AD345" s="3"/>
      <c r="AI345" s="3"/>
      <c r="AN345" s="3"/>
      <c r="AS345" s="3"/>
      <c r="AX345" s="3"/>
    </row>
    <row r="346" spans="5:50">
      <c r="E346" s="3"/>
      <c r="J346" s="3"/>
      <c r="O346" s="3"/>
      <c r="T346" s="3"/>
      <c r="Y346" s="3"/>
      <c r="AD346" s="3"/>
      <c r="AI346" s="3"/>
      <c r="AN346" s="3"/>
      <c r="AS346" s="3"/>
      <c r="AX346" s="3"/>
    </row>
    <row r="347" spans="5:50">
      <c r="E347" s="3"/>
      <c r="J347" s="3"/>
      <c r="O347" s="3"/>
      <c r="T347" s="3"/>
      <c r="Y347" s="3"/>
      <c r="AD347" s="3"/>
      <c r="AI347" s="3"/>
      <c r="AN347" s="3"/>
      <c r="AS347" s="3"/>
      <c r="AX347" s="3"/>
    </row>
    <row r="348" spans="5:50">
      <c r="E348" s="3"/>
      <c r="J348" s="3"/>
      <c r="O348" s="3"/>
      <c r="T348" s="3"/>
      <c r="Y348" s="3"/>
      <c r="AD348" s="3"/>
      <c r="AI348" s="3"/>
      <c r="AN348" s="3"/>
      <c r="AS348" s="3"/>
      <c r="AX348" s="3"/>
    </row>
    <row r="349" spans="5:50">
      <c r="E349" s="3"/>
      <c r="J349" s="3"/>
      <c r="O349" s="3"/>
      <c r="T349" s="3"/>
      <c r="Y349" s="3"/>
      <c r="AD349" s="3"/>
      <c r="AI349" s="3"/>
      <c r="AN349" s="3"/>
      <c r="AS349" s="3"/>
      <c r="AX349" s="3"/>
    </row>
    <row r="350" spans="5:50">
      <c r="E350" s="3"/>
      <c r="J350" s="3"/>
      <c r="O350" s="3"/>
      <c r="T350" s="3"/>
      <c r="Y350" s="3"/>
      <c r="AD350" s="3"/>
      <c r="AI350" s="3"/>
      <c r="AN350" s="3"/>
      <c r="AS350" s="3"/>
      <c r="AX350" s="3"/>
    </row>
    <row r="351" spans="5:50">
      <c r="E351" s="3"/>
      <c r="J351" s="3"/>
      <c r="O351" s="3"/>
      <c r="T351" s="3"/>
      <c r="Y351" s="3"/>
      <c r="AD351" s="3"/>
      <c r="AI351" s="3"/>
      <c r="AN351" s="3"/>
      <c r="AS351" s="3"/>
      <c r="AX351" s="3"/>
    </row>
    <row r="352" spans="5:50">
      <c r="E352" s="3"/>
      <c r="J352" s="3"/>
      <c r="O352" s="3"/>
      <c r="T352" s="3"/>
      <c r="Y352" s="3"/>
      <c r="AD352" s="3"/>
      <c r="AI352" s="3"/>
      <c r="AN352" s="3"/>
      <c r="AS352" s="3"/>
      <c r="AX352" s="3"/>
    </row>
    <row r="353" spans="5:50">
      <c r="E353" s="3"/>
      <c r="J353" s="3"/>
      <c r="O353" s="3"/>
      <c r="T353" s="3"/>
      <c r="Y353" s="3"/>
      <c r="AD353" s="3"/>
      <c r="AI353" s="3"/>
      <c r="AN353" s="3"/>
      <c r="AS353" s="3"/>
      <c r="AX353" s="3"/>
    </row>
    <row r="354" spans="5:50">
      <c r="E354" s="3"/>
      <c r="J354" s="3"/>
      <c r="O354" s="3"/>
      <c r="T354" s="3"/>
      <c r="Y354" s="3"/>
      <c r="AD354" s="3"/>
      <c r="AI354" s="3"/>
      <c r="AN354" s="3"/>
      <c r="AS354" s="3"/>
      <c r="AX354" s="3"/>
    </row>
    <row r="355" spans="5:50">
      <c r="E355" s="3"/>
      <c r="J355" s="3"/>
      <c r="O355" s="3"/>
      <c r="T355" s="3"/>
      <c r="Y355" s="3"/>
      <c r="AD355" s="3"/>
      <c r="AI355" s="3"/>
      <c r="AN355" s="3"/>
      <c r="AS355" s="3"/>
      <c r="AX355" s="3"/>
    </row>
    <row r="356" spans="5:50">
      <c r="E356" s="3"/>
      <c r="J356" s="3"/>
      <c r="O356" s="3"/>
      <c r="T356" s="3"/>
      <c r="Y356" s="3"/>
      <c r="AD356" s="3"/>
      <c r="AI356" s="3"/>
      <c r="AN356" s="3"/>
      <c r="AS356" s="3"/>
      <c r="AX356" s="3"/>
    </row>
    <row r="357" spans="5:50">
      <c r="E357" s="3"/>
      <c r="J357" s="3"/>
      <c r="O357" s="3"/>
      <c r="T357" s="3"/>
      <c r="Y357" s="3"/>
      <c r="AD357" s="3"/>
      <c r="AI357" s="3"/>
      <c r="AN357" s="3"/>
      <c r="AS357" s="3"/>
      <c r="AX357" s="3"/>
    </row>
    <row r="358" spans="5:50">
      <c r="E358" s="3"/>
      <c r="J358" s="3"/>
      <c r="O358" s="3"/>
      <c r="T358" s="3"/>
      <c r="Y358" s="3"/>
      <c r="AD358" s="3"/>
      <c r="AI358" s="3"/>
      <c r="AN358" s="3"/>
      <c r="AS358" s="3"/>
      <c r="AX358" s="3"/>
    </row>
    <row r="359" spans="5:50">
      <c r="E359" s="3"/>
      <c r="J359" s="3"/>
      <c r="O359" s="3"/>
      <c r="T359" s="3"/>
      <c r="Y359" s="3"/>
      <c r="AD359" s="3"/>
      <c r="AI359" s="3"/>
      <c r="AN359" s="3"/>
      <c r="AS359" s="3"/>
      <c r="AX359" s="3"/>
    </row>
    <row r="360" spans="5:50">
      <c r="E360" s="3"/>
      <c r="J360" s="3"/>
      <c r="O360" s="3"/>
      <c r="T360" s="3"/>
      <c r="Y360" s="3"/>
      <c r="AD360" s="3"/>
      <c r="AI360" s="3"/>
      <c r="AN360" s="3"/>
      <c r="AS360" s="3"/>
      <c r="AX360" s="3"/>
    </row>
    <row r="361" spans="5:50">
      <c r="E361" s="3"/>
      <c r="J361" s="3"/>
      <c r="O361" s="3"/>
      <c r="T361" s="3"/>
      <c r="Y361" s="3"/>
      <c r="AD361" s="3"/>
      <c r="AI361" s="3"/>
      <c r="AN361" s="3"/>
      <c r="AS361" s="3"/>
      <c r="AX361" s="3"/>
    </row>
    <row r="362" spans="5:50">
      <c r="E362" s="3"/>
      <c r="J362" s="3"/>
      <c r="O362" s="3"/>
      <c r="T362" s="3"/>
      <c r="Y362" s="3"/>
      <c r="AD362" s="3"/>
      <c r="AI362" s="3"/>
      <c r="AN362" s="3"/>
      <c r="AS362" s="3"/>
      <c r="AX362" s="3"/>
    </row>
    <row r="363" spans="5:50">
      <c r="E363" s="3"/>
      <c r="J363" s="3"/>
      <c r="O363" s="3"/>
      <c r="T363" s="3"/>
      <c r="Y363" s="3"/>
      <c r="AD363" s="3"/>
      <c r="AI363" s="3"/>
      <c r="AN363" s="3"/>
      <c r="AS363" s="3"/>
      <c r="AX363" s="3"/>
    </row>
    <row r="364" spans="5:50">
      <c r="E364" s="3"/>
      <c r="J364" s="3"/>
      <c r="O364" s="3"/>
      <c r="T364" s="3"/>
      <c r="Y364" s="3"/>
      <c r="AD364" s="3"/>
      <c r="AI364" s="3"/>
      <c r="AN364" s="3"/>
      <c r="AS364" s="3"/>
      <c r="AX364" s="3"/>
    </row>
    <row r="365" spans="5:50">
      <c r="E365" s="3"/>
      <c r="J365" s="3"/>
      <c r="O365" s="3"/>
      <c r="T365" s="3"/>
      <c r="Y365" s="3"/>
      <c r="AD365" s="3"/>
      <c r="AI365" s="3"/>
      <c r="AN365" s="3"/>
      <c r="AS365" s="3"/>
      <c r="AX365" s="3"/>
    </row>
    <row r="366" spans="5:50">
      <c r="E366" s="3"/>
      <c r="J366" s="3"/>
      <c r="O366" s="3"/>
      <c r="T366" s="3"/>
      <c r="Y366" s="3"/>
      <c r="AD366" s="3"/>
      <c r="AI366" s="3"/>
      <c r="AN366" s="3"/>
      <c r="AS366" s="3"/>
      <c r="AX366" s="3"/>
    </row>
    <row r="367" spans="5:50">
      <c r="E367" s="3"/>
      <c r="J367" s="3"/>
      <c r="O367" s="3"/>
      <c r="T367" s="3"/>
      <c r="Y367" s="3"/>
      <c r="AD367" s="3"/>
      <c r="AI367" s="3"/>
      <c r="AN367" s="3"/>
      <c r="AS367" s="3"/>
      <c r="AX367" s="3"/>
    </row>
    <row r="368" spans="5:50">
      <c r="E368" s="3"/>
      <c r="J368" s="3"/>
      <c r="O368" s="3"/>
      <c r="T368" s="3"/>
      <c r="Y368" s="3"/>
      <c r="AD368" s="3"/>
      <c r="AI368" s="3"/>
      <c r="AN368" s="3"/>
      <c r="AS368" s="3"/>
      <c r="AX368" s="3"/>
    </row>
    <row r="369" spans="5:50">
      <c r="E369" s="3"/>
      <c r="J369" s="3"/>
      <c r="O369" s="3"/>
      <c r="T369" s="3"/>
      <c r="Y369" s="3"/>
      <c r="AD369" s="3"/>
      <c r="AI369" s="3"/>
      <c r="AN369" s="3"/>
      <c r="AS369" s="3"/>
      <c r="AX369" s="3"/>
    </row>
    <row r="370" spans="5:50">
      <c r="E370" s="3"/>
      <c r="J370" s="3"/>
      <c r="O370" s="3"/>
      <c r="T370" s="3"/>
      <c r="Y370" s="3"/>
      <c r="AD370" s="3"/>
      <c r="AI370" s="3"/>
      <c r="AN370" s="3"/>
      <c r="AS370" s="3"/>
      <c r="AX370" s="3"/>
    </row>
    <row r="371" spans="5:50">
      <c r="E371" s="3"/>
      <c r="J371" s="3"/>
      <c r="O371" s="3"/>
      <c r="T371" s="3"/>
      <c r="Y371" s="3"/>
      <c r="AD371" s="3"/>
      <c r="AI371" s="3"/>
      <c r="AN371" s="3"/>
      <c r="AS371" s="3"/>
      <c r="AX371" s="3"/>
    </row>
    <row r="372" spans="5:50">
      <c r="E372" s="3"/>
      <c r="J372" s="3"/>
      <c r="O372" s="3"/>
      <c r="T372" s="3"/>
      <c r="Y372" s="3"/>
      <c r="AD372" s="3"/>
      <c r="AI372" s="3"/>
      <c r="AN372" s="3"/>
      <c r="AS372" s="3"/>
      <c r="AX372" s="3"/>
    </row>
    <row r="373" spans="5:50">
      <c r="E373" s="3"/>
      <c r="J373" s="3"/>
      <c r="O373" s="3"/>
      <c r="T373" s="3"/>
      <c r="Y373" s="3"/>
      <c r="AD373" s="3"/>
      <c r="AI373" s="3"/>
      <c r="AN373" s="3"/>
      <c r="AS373" s="3"/>
      <c r="AX373" s="3"/>
    </row>
    <row r="374" spans="5:50">
      <c r="E374" s="3"/>
      <c r="J374" s="3"/>
      <c r="O374" s="3"/>
      <c r="T374" s="3"/>
      <c r="Y374" s="3"/>
      <c r="AD374" s="3"/>
      <c r="AI374" s="3"/>
      <c r="AN374" s="3"/>
      <c r="AS374" s="3"/>
      <c r="AX374" s="3"/>
    </row>
    <row r="375" spans="5:50">
      <c r="E375" s="3"/>
      <c r="J375" s="3"/>
      <c r="O375" s="3"/>
      <c r="T375" s="3"/>
      <c r="Y375" s="3"/>
      <c r="AD375" s="3"/>
      <c r="AI375" s="3"/>
      <c r="AN375" s="3"/>
      <c r="AS375" s="3"/>
      <c r="AX375" s="3"/>
    </row>
    <row r="376" spans="5:50">
      <c r="E376" s="3"/>
      <c r="J376" s="3"/>
      <c r="O376" s="3"/>
      <c r="T376" s="3"/>
      <c r="Y376" s="3"/>
      <c r="AD376" s="3"/>
      <c r="AI376" s="3"/>
      <c r="AN376" s="3"/>
      <c r="AS376" s="3"/>
      <c r="AX376" s="3"/>
    </row>
    <row r="377" spans="5:50">
      <c r="E377" s="3"/>
      <c r="J377" s="3"/>
      <c r="O377" s="3"/>
      <c r="T377" s="3"/>
      <c r="Y377" s="3"/>
      <c r="AD377" s="3"/>
      <c r="AI377" s="3"/>
      <c r="AN377" s="3"/>
      <c r="AS377" s="3"/>
      <c r="AX377" s="3"/>
    </row>
    <row r="378" spans="5:50">
      <c r="E378" s="3"/>
      <c r="J378" s="3"/>
      <c r="O378" s="3"/>
      <c r="T378" s="3"/>
      <c r="Y378" s="3"/>
      <c r="AD378" s="3"/>
      <c r="AI378" s="3"/>
      <c r="AN378" s="3"/>
      <c r="AS378" s="3"/>
      <c r="AX378" s="3"/>
    </row>
    <row r="379" spans="5:50">
      <c r="E379" s="3"/>
      <c r="J379" s="3"/>
      <c r="O379" s="3"/>
      <c r="T379" s="3"/>
      <c r="Y379" s="3"/>
      <c r="AD379" s="3"/>
      <c r="AI379" s="3"/>
      <c r="AN379" s="3"/>
      <c r="AS379" s="3"/>
      <c r="AX379" s="3"/>
    </row>
    <row r="380" spans="5:50">
      <c r="E380" s="3"/>
      <c r="J380" s="3"/>
      <c r="O380" s="3"/>
      <c r="T380" s="3"/>
      <c r="Y380" s="3"/>
      <c r="AD380" s="3"/>
      <c r="AI380" s="3"/>
      <c r="AN380" s="3"/>
      <c r="AS380" s="3"/>
      <c r="AX380" s="3"/>
    </row>
    <row r="381" spans="5:50">
      <c r="E381" s="3"/>
      <c r="J381" s="3"/>
      <c r="O381" s="3"/>
      <c r="T381" s="3"/>
      <c r="Y381" s="3"/>
      <c r="AD381" s="3"/>
      <c r="AI381" s="3"/>
      <c r="AN381" s="3"/>
      <c r="AS381" s="3"/>
      <c r="AX381" s="3"/>
    </row>
    <row r="382" spans="5:50">
      <c r="E382" s="3"/>
      <c r="J382" s="3"/>
      <c r="O382" s="3"/>
      <c r="T382" s="3"/>
      <c r="Y382" s="3"/>
      <c r="AD382" s="3"/>
      <c r="AI382" s="3"/>
      <c r="AN382" s="3"/>
      <c r="AS382" s="3"/>
      <c r="AX382" s="3"/>
    </row>
    <row r="383" spans="5:50">
      <c r="E383" s="3"/>
      <c r="J383" s="3"/>
      <c r="O383" s="3"/>
      <c r="T383" s="3"/>
      <c r="Y383" s="3"/>
      <c r="AD383" s="3"/>
      <c r="AI383" s="3"/>
      <c r="AN383" s="3"/>
      <c r="AS383" s="3"/>
      <c r="AX383" s="3"/>
    </row>
    <row r="384" spans="5:50">
      <c r="E384" s="3"/>
      <c r="J384" s="3"/>
      <c r="O384" s="3"/>
      <c r="T384" s="3"/>
      <c r="Y384" s="3"/>
      <c r="AD384" s="3"/>
      <c r="AI384" s="3"/>
      <c r="AN384" s="3"/>
      <c r="AS384" s="3"/>
      <c r="AX384" s="3"/>
    </row>
    <row r="385" spans="5:50">
      <c r="E385" s="3"/>
      <c r="J385" s="3"/>
      <c r="O385" s="3"/>
      <c r="T385" s="3"/>
      <c r="Y385" s="3"/>
      <c r="AD385" s="3"/>
      <c r="AI385" s="3"/>
      <c r="AN385" s="3"/>
      <c r="AS385" s="3"/>
      <c r="AX385" s="3"/>
    </row>
    <row r="386" spans="5:50">
      <c r="E386" s="3"/>
      <c r="J386" s="3"/>
      <c r="O386" s="3"/>
      <c r="T386" s="3"/>
      <c r="Y386" s="3"/>
      <c r="AD386" s="3"/>
      <c r="AI386" s="3"/>
      <c r="AN386" s="3"/>
      <c r="AS386" s="3"/>
      <c r="AX386" s="3"/>
    </row>
    <row r="387" spans="5:50">
      <c r="E387" s="3"/>
      <c r="J387" s="3"/>
      <c r="O387" s="3"/>
      <c r="T387" s="3"/>
      <c r="Y387" s="3"/>
      <c r="AD387" s="3"/>
      <c r="AI387" s="3"/>
      <c r="AN387" s="3"/>
      <c r="AS387" s="3"/>
      <c r="AX387" s="3"/>
    </row>
    <row r="388" spans="5:50">
      <c r="E388" s="3"/>
      <c r="J388" s="3"/>
      <c r="O388" s="3"/>
      <c r="T388" s="3"/>
      <c r="Y388" s="3"/>
      <c r="AD388" s="3"/>
      <c r="AI388" s="3"/>
      <c r="AN388" s="3"/>
      <c r="AS388" s="3"/>
      <c r="AX388" s="3"/>
    </row>
    <row r="389" spans="5:50">
      <c r="E389" s="3"/>
      <c r="J389" s="3"/>
      <c r="O389" s="3"/>
      <c r="T389" s="3"/>
      <c r="Y389" s="3"/>
      <c r="AD389" s="3"/>
      <c r="AI389" s="3"/>
      <c r="AN389" s="3"/>
      <c r="AS389" s="3"/>
      <c r="AX389" s="3"/>
    </row>
    <row r="390" spans="5:50">
      <c r="E390" s="3"/>
      <c r="J390" s="3"/>
      <c r="O390" s="3"/>
      <c r="T390" s="3"/>
      <c r="Y390" s="3"/>
      <c r="AD390" s="3"/>
      <c r="AI390" s="3"/>
      <c r="AN390" s="3"/>
      <c r="AS390" s="3"/>
      <c r="AX390" s="3"/>
    </row>
    <row r="391" spans="5:50">
      <c r="E391" s="3"/>
      <c r="J391" s="3"/>
      <c r="O391" s="3"/>
      <c r="T391" s="3"/>
      <c r="Y391" s="3"/>
      <c r="AD391" s="3"/>
      <c r="AI391" s="3"/>
      <c r="AN391" s="3"/>
      <c r="AS391" s="3"/>
      <c r="AX391" s="3"/>
    </row>
    <row r="392" spans="5:50">
      <c r="E392" s="3"/>
      <c r="J392" s="3"/>
      <c r="O392" s="3"/>
      <c r="T392" s="3"/>
      <c r="Y392" s="3"/>
      <c r="AD392" s="3"/>
      <c r="AI392" s="3"/>
      <c r="AN392" s="3"/>
      <c r="AS392" s="3"/>
      <c r="AX392" s="3"/>
    </row>
    <row r="393" spans="5:50">
      <c r="E393" s="3"/>
      <c r="J393" s="3"/>
      <c r="O393" s="3"/>
      <c r="T393" s="3"/>
      <c r="Y393" s="3"/>
      <c r="AD393" s="3"/>
      <c r="AI393" s="3"/>
      <c r="AN393" s="3"/>
      <c r="AS393" s="3"/>
      <c r="AX393" s="3"/>
    </row>
    <row r="394" spans="5:50">
      <c r="E394" s="3"/>
      <c r="J394" s="3"/>
      <c r="O394" s="3"/>
      <c r="T394" s="3"/>
      <c r="Y394" s="3"/>
      <c r="AD394" s="3"/>
      <c r="AI394" s="3"/>
      <c r="AN394" s="3"/>
      <c r="AS394" s="3"/>
      <c r="AX394" s="3"/>
    </row>
    <row r="395" spans="5:50">
      <c r="E395" s="3"/>
      <c r="J395" s="3"/>
      <c r="O395" s="3"/>
      <c r="T395" s="3"/>
      <c r="Y395" s="3"/>
      <c r="AD395" s="3"/>
      <c r="AI395" s="3"/>
      <c r="AN395" s="3"/>
      <c r="AS395" s="3"/>
      <c r="AX395" s="3"/>
    </row>
    <row r="396" spans="5:50">
      <c r="E396" s="3"/>
      <c r="J396" s="3"/>
      <c r="O396" s="3"/>
      <c r="T396" s="3"/>
      <c r="Y396" s="3"/>
      <c r="AD396" s="3"/>
      <c r="AI396" s="3"/>
      <c r="AN396" s="3"/>
      <c r="AS396" s="3"/>
      <c r="AX396" s="3"/>
    </row>
    <row r="397" spans="5:50">
      <c r="E397" s="3"/>
      <c r="J397" s="3"/>
      <c r="O397" s="3"/>
      <c r="T397" s="3"/>
      <c r="Y397" s="3"/>
      <c r="AD397" s="3"/>
      <c r="AI397" s="3"/>
      <c r="AN397" s="3"/>
      <c r="AS397" s="3"/>
      <c r="AX397" s="3"/>
    </row>
    <row r="398" spans="5:50">
      <c r="E398" s="3"/>
      <c r="J398" s="3"/>
      <c r="O398" s="3"/>
      <c r="T398" s="3"/>
      <c r="Y398" s="3"/>
      <c r="AD398" s="3"/>
      <c r="AI398" s="3"/>
      <c r="AN398" s="3"/>
      <c r="AS398" s="3"/>
      <c r="AX398" s="3"/>
    </row>
    <row r="399" spans="5:50">
      <c r="E399" s="3"/>
      <c r="J399" s="3"/>
      <c r="O399" s="3"/>
      <c r="T399" s="3"/>
      <c r="Y399" s="3"/>
      <c r="AD399" s="3"/>
      <c r="AI399" s="3"/>
      <c r="AN399" s="3"/>
      <c r="AS399" s="3"/>
      <c r="AX399" s="3"/>
    </row>
    <row r="400" spans="5:50">
      <c r="E400" s="3"/>
      <c r="J400" s="3"/>
      <c r="O400" s="3"/>
      <c r="T400" s="3"/>
      <c r="Y400" s="3"/>
      <c r="AD400" s="3"/>
      <c r="AI400" s="3"/>
      <c r="AN400" s="3"/>
      <c r="AS400" s="3"/>
      <c r="AX400" s="3"/>
    </row>
    <row r="401" spans="5:50">
      <c r="E401" s="3"/>
      <c r="J401" s="3"/>
      <c r="O401" s="3"/>
      <c r="T401" s="3"/>
      <c r="Y401" s="3"/>
      <c r="AD401" s="3"/>
      <c r="AI401" s="3"/>
      <c r="AN401" s="3"/>
      <c r="AS401" s="3"/>
      <c r="AX401" s="3"/>
    </row>
    <row r="402" spans="5:50">
      <c r="E402" s="3"/>
      <c r="J402" s="3"/>
      <c r="O402" s="3"/>
      <c r="T402" s="3"/>
      <c r="Y402" s="3"/>
      <c r="AD402" s="3"/>
      <c r="AI402" s="3"/>
      <c r="AN402" s="3"/>
      <c r="AS402" s="3"/>
      <c r="AX402" s="3"/>
    </row>
    <row r="403" spans="5:50">
      <c r="E403" s="3"/>
      <c r="J403" s="3"/>
      <c r="O403" s="3"/>
      <c r="T403" s="3"/>
      <c r="Y403" s="3"/>
      <c r="AD403" s="3"/>
      <c r="AI403" s="3"/>
      <c r="AN403" s="3"/>
      <c r="AS403" s="3"/>
      <c r="AX403" s="3"/>
    </row>
    <row r="404" spans="5:50">
      <c r="E404" s="3"/>
      <c r="J404" s="3"/>
      <c r="O404" s="3"/>
      <c r="T404" s="3"/>
      <c r="Y404" s="3"/>
      <c r="AD404" s="3"/>
      <c r="AI404" s="3"/>
      <c r="AN404" s="3"/>
      <c r="AS404" s="3"/>
      <c r="AX404" s="3"/>
    </row>
    <row r="405" spans="5:50">
      <c r="E405" s="3"/>
      <c r="J405" s="3"/>
      <c r="O405" s="3"/>
      <c r="T405" s="3"/>
      <c r="Y405" s="3"/>
      <c r="AD405" s="3"/>
      <c r="AI405" s="3"/>
      <c r="AN405" s="3"/>
      <c r="AS405" s="3"/>
      <c r="AX405" s="3"/>
    </row>
    <row r="406" spans="5:50">
      <c r="E406" s="3"/>
      <c r="J406" s="3"/>
      <c r="O406" s="3"/>
      <c r="T406" s="3"/>
      <c r="Y406" s="3"/>
      <c r="AD406" s="3"/>
      <c r="AI406" s="3"/>
      <c r="AN406" s="3"/>
      <c r="AS406" s="3"/>
      <c r="AX406" s="3"/>
    </row>
    <row r="407" spans="5:50">
      <c r="E407" s="3"/>
      <c r="J407" s="3"/>
      <c r="O407" s="3"/>
      <c r="T407" s="3"/>
      <c r="Y407" s="3"/>
      <c r="AD407" s="3"/>
      <c r="AI407" s="3"/>
      <c r="AN407" s="3"/>
      <c r="AS407" s="3"/>
      <c r="AX407" s="3"/>
    </row>
    <row r="408" spans="5:50">
      <c r="E408" s="3"/>
      <c r="J408" s="3"/>
      <c r="O408" s="3"/>
      <c r="T408" s="3"/>
      <c r="Y408" s="3"/>
      <c r="AD408" s="3"/>
      <c r="AI408" s="3"/>
      <c r="AN408" s="3"/>
      <c r="AS408" s="3"/>
      <c r="AX408" s="3"/>
    </row>
    <row r="409" spans="5:50">
      <c r="E409" s="3"/>
      <c r="J409" s="3"/>
      <c r="O409" s="3"/>
      <c r="T409" s="3"/>
      <c r="Y409" s="3"/>
      <c r="AD409" s="3"/>
      <c r="AI409" s="3"/>
      <c r="AN409" s="3"/>
      <c r="AS409" s="3"/>
      <c r="AX409" s="3"/>
    </row>
    <row r="410" spans="5:50">
      <c r="E410" s="3"/>
      <c r="J410" s="3"/>
      <c r="O410" s="3"/>
      <c r="T410" s="3"/>
      <c r="Y410" s="3"/>
      <c r="AD410" s="3"/>
      <c r="AI410" s="3"/>
      <c r="AN410" s="3"/>
      <c r="AS410" s="3"/>
      <c r="AX410" s="3"/>
    </row>
    <row r="411" spans="5:50">
      <c r="E411" s="3"/>
      <c r="J411" s="3"/>
      <c r="O411" s="3"/>
      <c r="T411" s="3"/>
      <c r="Y411" s="3"/>
      <c r="AD411" s="3"/>
      <c r="AI411" s="3"/>
      <c r="AN411" s="3"/>
      <c r="AS411" s="3"/>
      <c r="AX411" s="3"/>
    </row>
    <row r="412" spans="5:50">
      <c r="E412" s="3"/>
      <c r="J412" s="3"/>
      <c r="O412" s="3"/>
      <c r="T412" s="3"/>
      <c r="Y412" s="3"/>
      <c r="AD412" s="3"/>
      <c r="AI412" s="3"/>
      <c r="AN412" s="3"/>
      <c r="AS412" s="3"/>
      <c r="AX412" s="3"/>
    </row>
    <row r="413" spans="5:50">
      <c r="E413" s="3"/>
      <c r="J413" s="3"/>
      <c r="O413" s="3"/>
      <c r="T413" s="3"/>
      <c r="Y413" s="3"/>
      <c r="AD413" s="3"/>
      <c r="AI413" s="3"/>
      <c r="AN413" s="3"/>
      <c r="AS413" s="3"/>
      <c r="AX413" s="3"/>
    </row>
    <row r="414" spans="5:50">
      <c r="E414" s="3"/>
      <c r="J414" s="3"/>
      <c r="O414" s="3"/>
      <c r="T414" s="3"/>
      <c r="Y414" s="3"/>
      <c r="AD414" s="3"/>
      <c r="AI414" s="3"/>
      <c r="AN414" s="3"/>
      <c r="AS414" s="3"/>
      <c r="AX414" s="3"/>
    </row>
    <row r="415" spans="5:50">
      <c r="E415" s="3"/>
      <c r="J415" s="3"/>
      <c r="O415" s="3"/>
      <c r="T415" s="3"/>
      <c r="Y415" s="3"/>
      <c r="AD415" s="3"/>
      <c r="AI415" s="3"/>
      <c r="AN415" s="3"/>
      <c r="AS415" s="3"/>
      <c r="AX415" s="3"/>
    </row>
    <row r="416" spans="5:50">
      <c r="E416" s="3"/>
      <c r="J416" s="3"/>
      <c r="O416" s="3"/>
      <c r="T416" s="3"/>
      <c r="Y416" s="3"/>
      <c r="AD416" s="3"/>
      <c r="AI416" s="3"/>
      <c r="AN416" s="3"/>
      <c r="AS416" s="3"/>
      <c r="AX416" s="3"/>
    </row>
    <row r="417" spans="5:50">
      <c r="E417" s="3"/>
      <c r="J417" s="3"/>
      <c r="O417" s="3"/>
      <c r="T417" s="3"/>
      <c r="Y417" s="3"/>
      <c r="AD417" s="3"/>
      <c r="AI417" s="3"/>
      <c r="AN417" s="3"/>
      <c r="AS417" s="3"/>
      <c r="AX417" s="3"/>
    </row>
    <row r="418" spans="5:50">
      <c r="E418" s="3"/>
      <c r="J418" s="3"/>
      <c r="O418" s="3"/>
      <c r="T418" s="3"/>
      <c r="Y418" s="3"/>
      <c r="AD418" s="3"/>
      <c r="AI418" s="3"/>
      <c r="AN418" s="3"/>
      <c r="AS418" s="3"/>
      <c r="AX418" s="3"/>
    </row>
    <row r="419" spans="5:50">
      <c r="E419" s="3"/>
      <c r="J419" s="3"/>
      <c r="O419" s="3"/>
      <c r="T419" s="3"/>
      <c r="Y419" s="3"/>
      <c r="AD419" s="3"/>
      <c r="AI419" s="3"/>
      <c r="AN419" s="3"/>
      <c r="AS419" s="3"/>
      <c r="AX419" s="3"/>
    </row>
    <row r="420" spans="5:50">
      <c r="E420" s="3"/>
      <c r="J420" s="3"/>
      <c r="O420" s="3"/>
      <c r="T420" s="3"/>
      <c r="Y420" s="3"/>
      <c r="AD420" s="3"/>
      <c r="AI420" s="3"/>
      <c r="AN420" s="3"/>
      <c r="AS420" s="3"/>
      <c r="AX420" s="3"/>
    </row>
    <row r="421" spans="5:50">
      <c r="E421" s="3"/>
      <c r="J421" s="3"/>
      <c r="O421" s="3"/>
      <c r="T421" s="3"/>
      <c r="Y421" s="3"/>
      <c r="AD421" s="3"/>
      <c r="AI421" s="3"/>
      <c r="AN421" s="3"/>
      <c r="AS421" s="3"/>
      <c r="AX421" s="3"/>
    </row>
    <row r="422" spans="5:50">
      <c r="E422" s="3"/>
      <c r="J422" s="3"/>
      <c r="O422" s="3"/>
      <c r="T422" s="3"/>
      <c r="Y422" s="3"/>
      <c r="AD422" s="3"/>
      <c r="AI422" s="3"/>
      <c r="AN422" s="3"/>
      <c r="AS422" s="3"/>
      <c r="AX422" s="3"/>
    </row>
    <row r="423" spans="5:50">
      <c r="E423" s="3"/>
      <c r="J423" s="3"/>
      <c r="O423" s="3"/>
      <c r="T423" s="3"/>
      <c r="Y423" s="3"/>
      <c r="AD423" s="3"/>
      <c r="AI423" s="3"/>
      <c r="AN423" s="3"/>
      <c r="AS423" s="3"/>
      <c r="AX423" s="3"/>
    </row>
    <row r="424" spans="5:50">
      <c r="E424" s="3"/>
      <c r="J424" s="3"/>
      <c r="O424" s="3"/>
      <c r="T424" s="3"/>
      <c r="Y424" s="3"/>
      <c r="AD424" s="3"/>
      <c r="AI424" s="3"/>
      <c r="AN424" s="3"/>
      <c r="AS424" s="3"/>
      <c r="AX424" s="3"/>
    </row>
    <row r="425" spans="5:50">
      <c r="E425" s="3"/>
      <c r="J425" s="3"/>
      <c r="O425" s="3"/>
      <c r="T425" s="3"/>
      <c r="Y425" s="3"/>
      <c r="AD425" s="3"/>
      <c r="AI425" s="3"/>
      <c r="AN425" s="3"/>
      <c r="AS425" s="3"/>
      <c r="AX425" s="3"/>
    </row>
    <row r="426" spans="5:50">
      <c r="E426" s="3"/>
      <c r="J426" s="3"/>
      <c r="O426" s="3"/>
      <c r="T426" s="3"/>
      <c r="Y426" s="3"/>
      <c r="AD426" s="3"/>
      <c r="AI426" s="3"/>
      <c r="AN426" s="3"/>
      <c r="AS426" s="3"/>
      <c r="AX426" s="3"/>
    </row>
    <row r="427" spans="5:50">
      <c r="E427" s="3"/>
      <c r="J427" s="3"/>
      <c r="O427" s="3"/>
      <c r="T427" s="3"/>
      <c r="Y427" s="3"/>
      <c r="AD427" s="3"/>
      <c r="AI427" s="3"/>
      <c r="AN427" s="3"/>
      <c r="AS427" s="3"/>
      <c r="AX427" s="3"/>
    </row>
    <row r="428" spans="5:50">
      <c r="E428" s="3"/>
      <c r="J428" s="3"/>
      <c r="O428" s="3"/>
      <c r="T428" s="3"/>
      <c r="Y428" s="3"/>
      <c r="AD428" s="3"/>
      <c r="AI428" s="3"/>
      <c r="AN428" s="3"/>
      <c r="AS428" s="3"/>
      <c r="AX428" s="3"/>
    </row>
    <row r="429" spans="5:50">
      <c r="E429" s="3"/>
      <c r="J429" s="3"/>
      <c r="O429" s="3"/>
      <c r="T429" s="3"/>
      <c r="Y429" s="3"/>
      <c r="AD429" s="3"/>
      <c r="AI429" s="3"/>
      <c r="AN429" s="3"/>
      <c r="AS429" s="3"/>
      <c r="AX429" s="3"/>
    </row>
    <row r="430" spans="5:50">
      <c r="E430" s="3"/>
      <c r="J430" s="3"/>
      <c r="O430" s="3"/>
      <c r="T430" s="3"/>
      <c r="Y430" s="3"/>
      <c r="AD430" s="3"/>
      <c r="AI430" s="3"/>
      <c r="AN430" s="3"/>
      <c r="AS430" s="3"/>
      <c r="AX430" s="3"/>
    </row>
    <row r="431" spans="5:50">
      <c r="E431" s="3"/>
      <c r="J431" s="3"/>
      <c r="O431" s="3"/>
      <c r="T431" s="3"/>
      <c r="Y431" s="3"/>
      <c r="AD431" s="3"/>
      <c r="AI431" s="3"/>
      <c r="AN431" s="3"/>
      <c r="AS431" s="3"/>
      <c r="AX431" s="3"/>
    </row>
    <row r="432" spans="5:50">
      <c r="E432" s="3"/>
      <c r="J432" s="3"/>
      <c r="O432" s="3"/>
      <c r="T432" s="3"/>
      <c r="Y432" s="3"/>
      <c r="AD432" s="3"/>
      <c r="AI432" s="3"/>
      <c r="AN432" s="3"/>
      <c r="AS432" s="3"/>
      <c r="AX432" s="3"/>
    </row>
    <row r="433" spans="5:50">
      <c r="E433" s="3"/>
      <c r="J433" s="3"/>
      <c r="O433" s="3"/>
      <c r="T433" s="3"/>
      <c r="Y433" s="3"/>
      <c r="AD433" s="3"/>
      <c r="AI433" s="3"/>
      <c r="AN433" s="3"/>
      <c r="AS433" s="3"/>
      <c r="AX433" s="3"/>
    </row>
    <row r="434" spans="5:50">
      <c r="E434" s="3"/>
      <c r="J434" s="3"/>
      <c r="O434" s="3"/>
      <c r="T434" s="3"/>
      <c r="Y434" s="3"/>
      <c r="AD434" s="3"/>
      <c r="AI434" s="3"/>
      <c r="AN434" s="3"/>
      <c r="AS434" s="3"/>
      <c r="AX434" s="3"/>
    </row>
    <row r="435" spans="5:50">
      <c r="E435" s="3"/>
      <c r="J435" s="3"/>
      <c r="O435" s="3"/>
      <c r="T435" s="3"/>
      <c r="Y435" s="3"/>
      <c r="AD435" s="3"/>
      <c r="AI435" s="3"/>
      <c r="AN435" s="3"/>
      <c r="AS435" s="3"/>
      <c r="AX435" s="3"/>
    </row>
    <row r="436" spans="5:50">
      <c r="E436" s="3"/>
      <c r="J436" s="3"/>
      <c r="O436" s="3"/>
      <c r="T436" s="3"/>
      <c r="Y436" s="3"/>
      <c r="AD436" s="3"/>
      <c r="AI436" s="3"/>
      <c r="AN436" s="3"/>
      <c r="AS436" s="3"/>
      <c r="AX436" s="3"/>
    </row>
    <row r="437" spans="5:50">
      <c r="E437" s="3"/>
      <c r="J437" s="3"/>
      <c r="O437" s="3"/>
      <c r="T437" s="3"/>
      <c r="Y437" s="3"/>
      <c r="AD437" s="3"/>
      <c r="AI437" s="3"/>
      <c r="AN437" s="3"/>
      <c r="AS437" s="3"/>
      <c r="AX437" s="3"/>
    </row>
    <row r="438" spans="5:50">
      <c r="E438" s="3"/>
      <c r="J438" s="3"/>
      <c r="O438" s="3"/>
      <c r="T438" s="3"/>
      <c r="Y438" s="3"/>
      <c r="AD438" s="3"/>
      <c r="AI438" s="3"/>
      <c r="AN438" s="3"/>
      <c r="AS438" s="3"/>
      <c r="AX438" s="3"/>
    </row>
    <row r="439" spans="5:50">
      <c r="E439" s="3"/>
      <c r="J439" s="3"/>
      <c r="O439" s="3"/>
      <c r="T439" s="3"/>
      <c r="Y439" s="3"/>
      <c r="AD439" s="3"/>
      <c r="AI439" s="3"/>
      <c r="AN439" s="3"/>
      <c r="AS439" s="3"/>
      <c r="AX439" s="3"/>
    </row>
    <row r="440" spans="5:50">
      <c r="E440" s="3"/>
      <c r="J440" s="3"/>
      <c r="O440" s="3"/>
      <c r="T440" s="3"/>
      <c r="Y440" s="3"/>
      <c r="AD440" s="3"/>
      <c r="AI440" s="3"/>
      <c r="AN440" s="3"/>
      <c r="AS440" s="3"/>
      <c r="AX440" s="3"/>
    </row>
    <row r="441" spans="5:50">
      <c r="E441" s="3"/>
      <c r="J441" s="3"/>
      <c r="O441" s="3"/>
      <c r="T441" s="3"/>
      <c r="Y441" s="3"/>
      <c r="AD441" s="3"/>
      <c r="AI441" s="3"/>
      <c r="AN441" s="3"/>
      <c r="AS441" s="3"/>
      <c r="AX441" s="3"/>
    </row>
    <row r="442" spans="5:50">
      <c r="E442" s="3"/>
      <c r="J442" s="3"/>
      <c r="O442" s="3"/>
      <c r="T442" s="3"/>
      <c r="Y442" s="3"/>
      <c r="AD442" s="3"/>
      <c r="AI442" s="3"/>
      <c r="AN442" s="3"/>
      <c r="AS442" s="3"/>
      <c r="AX442" s="3"/>
    </row>
    <row r="443" spans="5:50">
      <c r="E443" s="3"/>
      <c r="J443" s="3"/>
      <c r="O443" s="3"/>
      <c r="T443" s="3"/>
      <c r="Y443" s="3"/>
      <c r="AD443" s="3"/>
      <c r="AI443" s="3"/>
      <c r="AN443" s="3"/>
      <c r="AS443" s="3"/>
      <c r="AX443" s="3"/>
    </row>
    <row r="444" spans="5:50">
      <c r="E444" s="3"/>
      <c r="J444" s="3"/>
      <c r="O444" s="3"/>
      <c r="T444" s="3"/>
      <c r="Y444" s="3"/>
      <c r="AD444" s="3"/>
      <c r="AI444" s="3"/>
      <c r="AN444" s="3"/>
      <c r="AS444" s="3"/>
      <c r="AX444" s="3"/>
    </row>
    <row r="445" spans="5:50">
      <c r="E445" s="3"/>
      <c r="J445" s="3"/>
      <c r="O445" s="3"/>
      <c r="T445" s="3"/>
      <c r="Y445" s="3"/>
      <c r="AD445" s="3"/>
      <c r="AI445" s="3"/>
      <c r="AN445" s="3"/>
      <c r="AS445" s="3"/>
      <c r="AX445" s="3"/>
    </row>
    <row r="446" spans="5:50">
      <c r="E446" s="3"/>
      <c r="J446" s="3"/>
      <c r="O446" s="3"/>
      <c r="T446" s="3"/>
      <c r="Y446" s="3"/>
      <c r="AD446" s="3"/>
      <c r="AI446" s="3"/>
      <c r="AN446" s="3"/>
      <c r="AS446" s="3"/>
      <c r="AX446" s="3"/>
    </row>
    <row r="447" spans="5:50">
      <c r="E447" s="3"/>
      <c r="J447" s="3"/>
      <c r="O447" s="3"/>
      <c r="T447" s="3"/>
      <c r="Y447" s="3"/>
      <c r="AD447" s="3"/>
      <c r="AI447" s="3"/>
      <c r="AN447" s="3"/>
      <c r="AS447" s="3"/>
      <c r="AX447" s="3"/>
    </row>
    <row r="448" spans="5:50">
      <c r="E448" s="3"/>
      <c r="J448" s="3"/>
      <c r="O448" s="3"/>
      <c r="T448" s="3"/>
      <c r="Y448" s="3"/>
      <c r="AD448" s="3"/>
      <c r="AI448" s="3"/>
      <c r="AN448" s="3"/>
      <c r="AS448" s="3"/>
      <c r="AX448" s="3"/>
    </row>
    <row r="449" spans="5:50">
      <c r="E449" s="3"/>
      <c r="J449" s="3"/>
      <c r="O449" s="3"/>
      <c r="T449" s="3"/>
      <c r="Y449" s="3"/>
      <c r="AD449" s="3"/>
      <c r="AI449" s="3"/>
      <c r="AN449" s="3"/>
      <c r="AS449" s="3"/>
      <c r="AX449" s="3"/>
    </row>
    <row r="450" spans="5:50">
      <c r="E450" s="3"/>
      <c r="J450" s="3"/>
      <c r="O450" s="3"/>
      <c r="T450" s="3"/>
      <c r="Y450" s="3"/>
      <c r="AD450" s="3"/>
      <c r="AI450" s="3"/>
      <c r="AN450" s="3"/>
      <c r="AS450" s="3"/>
      <c r="AX450" s="3"/>
    </row>
    <row r="451" spans="5:50">
      <c r="E451" s="3"/>
      <c r="J451" s="3"/>
      <c r="O451" s="3"/>
      <c r="T451" s="3"/>
      <c r="Y451" s="3"/>
      <c r="AD451" s="3"/>
      <c r="AI451" s="3"/>
      <c r="AN451" s="3"/>
      <c r="AS451" s="3"/>
      <c r="AX451" s="3"/>
    </row>
    <row r="452" spans="5:50">
      <c r="E452" s="3"/>
      <c r="J452" s="3"/>
      <c r="O452" s="3"/>
      <c r="T452" s="3"/>
      <c r="Y452" s="3"/>
      <c r="AD452" s="3"/>
      <c r="AI452" s="3"/>
      <c r="AN452" s="3"/>
      <c r="AS452" s="3"/>
      <c r="AX452" s="3"/>
    </row>
    <row r="453" spans="5:50">
      <c r="E453" s="3"/>
      <c r="J453" s="3"/>
      <c r="O453" s="3"/>
      <c r="T453" s="3"/>
      <c r="Y453" s="3"/>
      <c r="AD453" s="3"/>
      <c r="AI453" s="3"/>
      <c r="AN453" s="3"/>
      <c r="AS453" s="3"/>
      <c r="AX453" s="3"/>
    </row>
    <row r="454" spans="5:50">
      <c r="E454" s="3"/>
      <c r="J454" s="3"/>
      <c r="O454" s="3"/>
      <c r="T454" s="3"/>
      <c r="Y454" s="3"/>
      <c r="AD454" s="3"/>
      <c r="AI454" s="3"/>
      <c r="AN454" s="3"/>
      <c r="AS454" s="3"/>
      <c r="AX454" s="3"/>
    </row>
    <row r="455" spans="5:50">
      <c r="E455" s="3"/>
      <c r="J455" s="3"/>
      <c r="O455" s="3"/>
      <c r="T455" s="3"/>
      <c r="Y455" s="3"/>
      <c r="AD455" s="3"/>
      <c r="AI455" s="3"/>
      <c r="AN455" s="3"/>
      <c r="AS455" s="3"/>
      <c r="AX455" s="3"/>
    </row>
    <row r="456" spans="5:50">
      <c r="E456" s="3"/>
      <c r="J456" s="3"/>
      <c r="O456" s="3"/>
      <c r="T456" s="3"/>
      <c r="Y456" s="3"/>
      <c r="AD456" s="3"/>
      <c r="AI456" s="3"/>
      <c r="AN456" s="3"/>
      <c r="AS456" s="3"/>
      <c r="AX456" s="3"/>
    </row>
    <row r="457" spans="5:50">
      <c r="E457" s="3"/>
      <c r="J457" s="3"/>
      <c r="O457" s="3"/>
      <c r="T457" s="3"/>
      <c r="Y457" s="3"/>
      <c r="AD457" s="3"/>
      <c r="AI457" s="3"/>
      <c r="AN457" s="3"/>
      <c r="AS457" s="3"/>
      <c r="AX457" s="3"/>
    </row>
    <row r="458" spans="5:50">
      <c r="E458" s="3"/>
      <c r="J458" s="3"/>
      <c r="O458" s="3"/>
      <c r="T458" s="3"/>
      <c r="Y458" s="3"/>
      <c r="AD458" s="3"/>
      <c r="AI458" s="3"/>
      <c r="AN458" s="3"/>
      <c r="AS458" s="3"/>
      <c r="AX458" s="3"/>
    </row>
    <row r="459" spans="5:50">
      <c r="E459" s="3"/>
      <c r="J459" s="3"/>
      <c r="O459" s="3"/>
      <c r="T459" s="3"/>
      <c r="Y459" s="3"/>
      <c r="AD459" s="3"/>
      <c r="AI459" s="3"/>
      <c r="AN459" s="3"/>
      <c r="AS459" s="3"/>
      <c r="AX459" s="3"/>
    </row>
    <row r="460" spans="5:50">
      <c r="E460" s="3"/>
      <c r="J460" s="3"/>
      <c r="O460" s="3"/>
      <c r="T460" s="3"/>
      <c r="Y460" s="3"/>
      <c r="AD460" s="3"/>
      <c r="AI460" s="3"/>
      <c r="AN460" s="3"/>
      <c r="AS460" s="3"/>
      <c r="AX460" s="3"/>
    </row>
    <row r="461" spans="5:50">
      <c r="E461" s="3"/>
      <c r="J461" s="3"/>
      <c r="O461" s="3"/>
      <c r="T461" s="3"/>
      <c r="Y461" s="3"/>
      <c r="AD461" s="3"/>
      <c r="AI461" s="3"/>
      <c r="AN461" s="3"/>
      <c r="AS461" s="3"/>
      <c r="AX461" s="3"/>
    </row>
    <row r="462" spans="5:50">
      <c r="E462" s="3"/>
      <c r="J462" s="3"/>
      <c r="O462" s="3"/>
      <c r="T462" s="3"/>
      <c r="Y462" s="3"/>
      <c r="AD462" s="3"/>
      <c r="AI462" s="3"/>
      <c r="AN462" s="3"/>
      <c r="AS462" s="3"/>
      <c r="AX462" s="3"/>
    </row>
    <row r="463" spans="5:50">
      <c r="E463" s="3"/>
      <c r="J463" s="3"/>
      <c r="O463" s="3"/>
      <c r="T463" s="3"/>
      <c r="Y463" s="3"/>
      <c r="AD463" s="3"/>
      <c r="AI463" s="3"/>
      <c r="AN463" s="3"/>
      <c r="AS463" s="3"/>
      <c r="AX463" s="3"/>
    </row>
    <row r="464" spans="5:50">
      <c r="E464" s="3"/>
      <c r="J464" s="3"/>
      <c r="O464" s="3"/>
      <c r="T464" s="3"/>
      <c r="Y464" s="3"/>
      <c r="AD464" s="3"/>
      <c r="AI464" s="3"/>
      <c r="AN464" s="3"/>
      <c r="AS464" s="3"/>
      <c r="AX464" s="3"/>
    </row>
    <row r="465" spans="5:50">
      <c r="E465" s="3"/>
      <c r="J465" s="3"/>
      <c r="O465" s="3"/>
      <c r="T465" s="3"/>
      <c r="Y465" s="3"/>
      <c r="AD465" s="3"/>
      <c r="AI465" s="3"/>
      <c r="AN465" s="3"/>
      <c r="AS465" s="3"/>
      <c r="AX465" s="3"/>
    </row>
    <row r="466" spans="5:50">
      <c r="E466" s="3"/>
      <c r="J466" s="3"/>
      <c r="O466" s="3"/>
      <c r="T466" s="3"/>
      <c r="Y466" s="3"/>
      <c r="AD466" s="3"/>
      <c r="AI466" s="3"/>
      <c r="AN466" s="3"/>
      <c r="AS466" s="3"/>
      <c r="AX466" s="3"/>
    </row>
    <row r="467" spans="5:50">
      <c r="E467" s="3"/>
      <c r="J467" s="3"/>
      <c r="O467" s="3"/>
      <c r="T467" s="3"/>
      <c r="Y467" s="3"/>
      <c r="AD467" s="3"/>
      <c r="AI467" s="3"/>
      <c r="AN467" s="3"/>
      <c r="AS467" s="3"/>
      <c r="AX467" s="3"/>
    </row>
    <row r="468" spans="5:50">
      <c r="E468" s="3"/>
      <c r="J468" s="3"/>
      <c r="O468" s="3"/>
      <c r="T468" s="3"/>
      <c r="Y468" s="3"/>
      <c r="AD468" s="3"/>
      <c r="AI468" s="3"/>
      <c r="AN468" s="3"/>
      <c r="AS468" s="3"/>
      <c r="AX468" s="3"/>
    </row>
    <row r="469" spans="5:50">
      <c r="E469" s="3"/>
      <c r="J469" s="3"/>
      <c r="O469" s="3"/>
      <c r="T469" s="3"/>
      <c r="Y469" s="3"/>
      <c r="AD469" s="3"/>
      <c r="AI469" s="3"/>
      <c r="AN469" s="3"/>
      <c r="AS469" s="3"/>
      <c r="AX469" s="3"/>
    </row>
    <row r="470" spans="5:50">
      <c r="E470" s="3"/>
      <c r="J470" s="3"/>
      <c r="O470" s="3"/>
      <c r="T470" s="3"/>
      <c r="Y470" s="3"/>
      <c r="AD470" s="3"/>
      <c r="AI470" s="3"/>
      <c r="AN470" s="3"/>
      <c r="AS470" s="3"/>
      <c r="AX470" s="3"/>
    </row>
    <row r="471" spans="5:50">
      <c r="E471" s="3"/>
      <c r="J471" s="3"/>
      <c r="O471" s="3"/>
      <c r="T471" s="3"/>
      <c r="Y471" s="3"/>
      <c r="AD471" s="3"/>
      <c r="AI471" s="3"/>
      <c r="AN471" s="3"/>
      <c r="AS471" s="3"/>
      <c r="AX471" s="3"/>
    </row>
    <row r="472" spans="5:50">
      <c r="E472" s="3"/>
      <c r="J472" s="3"/>
      <c r="O472" s="3"/>
      <c r="T472" s="3"/>
      <c r="Y472" s="3"/>
      <c r="AD472" s="3"/>
      <c r="AI472" s="3"/>
      <c r="AN472" s="3"/>
      <c r="AS472" s="3"/>
      <c r="AX472" s="3"/>
    </row>
    <row r="473" spans="5:50">
      <c r="E473" s="3"/>
      <c r="J473" s="3"/>
      <c r="O473" s="3"/>
      <c r="T473" s="3"/>
      <c r="Y473" s="3"/>
      <c r="AD473" s="3"/>
      <c r="AI473" s="3"/>
      <c r="AN473" s="3"/>
      <c r="AS473" s="3"/>
      <c r="AX473" s="3"/>
    </row>
    <row r="474" spans="5:50">
      <c r="E474" s="3"/>
      <c r="J474" s="3"/>
      <c r="O474" s="3"/>
      <c r="T474" s="3"/>
      <c r="Y474" s="3"/>
      <c r="AD474" s="3"/>
      <c r="AI474" s="3"/>
      <c r="AN474" s="3"/>
      <c r="AS474" s="3"/>
      <c r="AX474" s="3"/>
    </row>
    <row r="475" spans="5:50">
      <c r="E475" s="3"/>
      <c r="J475" s="3"/>
      <c r="O475" s="3"/>
      <c r="T475" s="3"/>
      <c r="Y475" s="3"/>
      <c r="AD475" s="3"/>
      <c r="AI475" s="3"/>
      <c r="AN475" s="3"/>
      <c r="AS475" s="3"/>
      <c r="AX475" s="3"/>
    </row>
    <row r="476" spans="5:50">
      <c r="E476" s="3"/>
      <c r="J476" s="3"/>
      <c r="O476" s="3"/>
      <c r="T476" s="3"/>
      <c r="Y476" s="3"/>
      <c r="AD476" s="3"/>
      <c r="AI476" s="3"/>
      <c r="AN476" s="3"/>
      <c r="AS476" s="3"/>
      <c r="AX476" s="3"/>
    </row>
    <row r="477" spans="5:50">
      <c r="E477" s="3"/>
      <c r="J477" s="3"/>
      <c r="O477" s="3"/>
      <c r="T477" s="3"/>
      <c r="Y477" s="3"/>
      <c r="AD477" s="3"/>
      <c r="AI477" s="3"/>
      <c r="AN477" s="3"/>
      <c r="AS477" s="3"/>
      <c r="AX477" s="3"/>
    </row>
    <row r="478" spans="5:50">
      <c r="E478" s="3"/>
      <c r="J478" s="3"/>
      <c r="O478" s="3"/>
      <c r="T478" s="3"/>
      <c r="Y478" s="3"/>
      <c r="AD478" s="3"/>
      <c r="AI478" s="3"/>
      <c r="AN478" s="3"/>
      <c r="AS478" s="3"/>
      <c r="AX478" s="3"/>
    </row>
    <row r="479" spans="5:50">
      <c r="E479" s="3"/>
      <c r="J479" s="3"/>
      <c r="O479" s="3"/>
      <c r="T479" s="3"/>
      <c r="Y479" s="3"/>
      <c r="AD479" s="3"/>
      <c r="AI479" s="3"/>
      <c r="AN479" s="3"/>
      <c r="AS479" s="3"/>
      <c r="AX479" s="3"/>
    </row>
    <row r="480" spans="5:50">
      <c r="E480" s="3"/>
      <c r="J480" s="3"/>
      <c r="O480" s="3"/>
      <c r="T480" s="3"/>
      <c r="Y480" s="3"/>
      <c r="AD480" s="3"/>
      <c r="AI480" s="3"/>
      <c r="AN480" s="3"/>
      <c r="AS480" s="3"/>
      <c r="AX480" s="3"/>
    </row>
    <row r="481" spans="5:50">
      <c r="E481" s="3"/>
      <c r="J481" s="3"/>
      <c r="O481" s="3"/>
      <c r="T481" s="3"/>
      <c r="Y481" s="3"/>
      <c r="AD481" s="3"/>
      <c r="AI481" s="3"/>
      <c r="AN481" s="3"/>
      <c r="AS481" s="3"/>
      <c r="AX481" s="3"/>
    </row>
    <row r="482" spans="5:50">
      <c r="E482" s="3"/>
      <c r="J482" s="3"/>
      <c r="O482" s="3"/>
      <c r="T482" s="3"/>
      <c r="Y482" s="3"/>
      <c r="AD482" s="3"/>
      <c r="AI482" s="3"/>
      <c r="AN482" s="3"/>
      <c r="AS482" s="3"/>
      <c r="AX482" s="3"/>
    </row>
    <row r="483" spans="5:50">
      <c r="E483" s="3"/>
      <c r="J483" s="3"/>
      <c r="O483" s="3"/>
      <c r="T483" s="3"/>
      <c r="Y483" s="3"/>
      <c r="AD483" s="3"/>
      <c r="AI483" s="3"/>
      <c r="AN483" s="3"/>
      <c r="AS483" s="3"/>
      <c r="AX483" s="3"/>
    </row>
    <row r="484" spans="5:50">
      <c r="E484" s="3"/>
      <c r="J484" s="3"/>
      <c r="O484" s="3"/>
      <c r="T484" s="3"/>
      <c r="Y484" s="3"/>
      <c r="AD484" s="3"/>
      <c r="AI484" s="3"/>
      <c r="AN484" s="3"/>
      <c r="AS484" s="3"/>
      <c r="AX484" s="3"/>
    </row>
    <row r="485" spans="5:50">
      <c r="E485" s="3"/>
      <c r="J485" s="3"/>
      <c r="O485" s="3"/>
      <c r="T485" s="3"/>
      <c r="Y485" s="3"/>
      <c r="AD485" s="3"/>
      <c r="AI485" s="3"/>
      <c r="AN485" s="3"/>
      <c r="AS485" s="3"/>
      <c r="AX485" s="3"/>
    </row>
    <row r="486" spans="5:50">
      <c r="E486" s="3"/>
      <c r="J486" s="3"/>
      <c r="O486" s="3"/>
      <c r="T486" s="3"/>
      <c r="Y486" s="3"/>
      <c r="AD486" s="3"/>
      <c r="AI486" s="3"/>
      <c r="AN486" s="3"/>
      <c r="AS486" s="3"/>
      <c r="AX486" s="3"/>
    </row>
    <row r="487" spans="5:50">
      <c r="E487" s="3"/>
      <c r="J487" s="3"/>
      <c r="O487" s="3"/>
      <c r="T487" s="3"/>
      <c r="Y487" s="3"/>
      <c r="AD487" s="3"/>
      <c r="AI487" s="3"/>
      <c r="AN487" s="3"/>
      <c r="AS487" s="3"/>
      <c r="AX487" s="3"/>
    </row>
    <row r="488" spans="5:50">
      <c r="E488" s="3"/>
      <c r="J488" s="3"/>
      <c r="O488" s="3"/>
      <c r="T488" s="3"/>
      <c r="Y488" s="3"/>
      <c r="AD488" s="3"/>
      <c r="AI488" s="3"/>
      <c r="AN488" s="3"/>
      <c r="AS488" s="3"/>
      <c r="AX488" s="3"/>
    </row>
    <row r="489" spans="5:50">
      <c r="E489" s="3"/>
      <c r="J489" s="3"/>
      <c r="O489" s="3"/>
      <c r="T489" s="3"/>
      <c r="Y489" s="3"/>
      <c r="AD489" s="3"/>
      <c r="AI489" s="3"/>
      <c r="AN489" s="3"/>
      <c r="AS489" s="3"/>
      <c r="AX489" s="3"/>
    </row>
    <row r="490" spans="5:50">
      <c r="E490" s="3"/>
      <c r="J490" s="3"/>
      <c r="O490" s="3"/>
      <c r="T490" s="3"/>
      <c r="Y490" s="3"/>
      <c r="AD490" s="3"/>
      <c r="AI490" s="3"/>
      <c r="AN490" s="3"/>
      <c r="AS490" s="3"/>
      <c r="AX490" s="3"/>
    </row>
    <row r="491" spans="5:50">
      <c r="E491" s="3"/>
      <c r="J491" s="3"/>
      <c r="O491" s="3"/>
      <c r="T491" s="3"/>
      <c r="Y491" s="3"/>
      <c r="AD491" s="3"/>
      <c r="AI491" s="3"/>
      <c r="AN491" s="3"/>
      <c r="AS491" s="3"/>
      <c r="AX491" s="3"/>
    </row>
    <row r="492" spans="5:50">
      <c r="E492" s="3"/>
      <c r="J492" s="3"/>
      <c r="O492" s="3"/>
      <c r="T492" s="3"/>
      <c r="Y492" s="3"/>
      <c r="AD492" s="3"/>
      <c r="AI492" s="3"/>
      <c r="AN492" s="3"/>
      <c r="AS492" s="3"/>
      <c r="AX492" s="3"/>
    </row>
    <row r="493" spans="5:50">
      <c r="E493" s="3"/>
      <c r="J493" s="3"/>
      <c r="O493" s="3"/>
      <c r="T493" s="3"/>
      <c r="Y493" s="3"/>
      <c r="AD493" s="3"/>
      <c r="AI493" s="3"/>
      <c r="AN493" s="3"/>
      <c r="AS493" s="3"/>
      <c r="AX493" s="3"/>
    </row>
    <row r="494" spans="5:50">
      <c r="E494" s="3"/>
      <c r="J494" s="3"/>
      <c r="O494" s="3"/>
      <c r="T494" s="3"/>
      <c r="Y494" s="3"/>
      <c r="AD494" s="3"/>
      <c r="AI494" s="3"/>
      <c r="AN494" s="3"/>
      <c r="AS494" s="3"/>
      <c r="AX494" s="3"/>
    </row>
    <row r="495" spans="5:50">
      <c r="E495" s="3"/>
      <c r="J495" s="3"/>
      <c r="O495" s="3"/>
      <c r="T495" s="3"/>
      <c r="Y495" s="3"/>
      <c r="AD495" s="3"/>
      <c r="AI495" s="3"/>
      <c r="AN495" s="3"/>
      <c r="AS495" s="3"/>
      <c r="AX495" s="3"/>
    </row>
    <row r="496" spans="5:50">
      <c r="E496" s="3"/>
      <c r="J496" s="3"/>
      <c r="O496" s="3"/>
      <c r="T496" s="3"/>
      <c r="Y496" s="3"/>
      <c r="AD496" s="3"/>
      <c r="AI496" s="3"/>
      <c r="AN496" s="3"/>
      <c r="AS496" s="3"/>
      <c r="AX496" s="3"/>
    </row>
    <row r="497" spans="5:50">
      <c r="E497" s="3"/>
      <c r="J497" s="3"/>
      <c r="O497" s="3"/>
      <c r="T497" s="3"/>
      <c r="Y497" s="3"/>
      <c r="AD497" s="3"/>
      <c r="AI497" s="3"/>
      <c r="AN497" s="3"/>
      <c r="AS497" s="3"/>
      <c r="AX497" s="3"/>
    </row>
    <row r="498" spans="5:50">
      <c r="E498" s="3"/>
      <c r="J498" s="3"/>
      <c r="O498" s="3"/>
      <c r="T498" s="3"/>
      <c r="Y498" s="3"/>
      <c r="AD498" s="3"/>
      <c r="AI498" s="3"/>
      <c r="AN498" s="3"/>
      <c r="AS498" s="3"/>
      <c r="AX498" s="3"/>
    </row>
    <row r="499" spans="5:50">
      <c r="E499" s="3"/>
      <c r="J499" s="3"/>
      <c r="O499" s="3"/>
      <c r="T499" s="3"/>
      <c r="Y499" s="3"/>
      <c r="AD499" s="3"/>
      <c r="AI499" s="3"/>
      <c r="AN499" s="3"/>
      <c r="AS499" s="3"/>
      <c r="AX499" s="3"/>
    </row>
    <row r="500" spans="5:50">
      <c r="E500" s="3"/>
      <c r="J500" s="3"/>
      <c r="O500" s="3"/>
      <c r="T500" s="3"/>
      <c r="Y500" s="3"/>
      <c r="AD500" s="3"/>
      <c r="AI500" s="3"/>
      <c r="AN500" s="3"/>
      <c r="AS500" s="3"/>
      <c r="AX500" s="3"/>
    </row>
    <row r="501" spans="5:50">
      <c r="E501" s="3"/>
      <c r="J501" s="3"/>
      <c r="O501" s="3"/>
      <c r="T501" s="3"/>
      <c r="Y501" s="3"/>
      <c r="AD501" s="3"/>
      <c r="AI501" s="3"/>
      <c r="AN501" s="3"/>
      <c r="AS501" s="3"/>
      <c r="AX501" s="3"/>
    </row>
    <row r="502" spans="5:50">
      <c r="E502" s="3"/>
      <c r="J502" s="3"/>
      <c r="O502" s="3"/>
      <c r="T502" s="3"/>
      <c r="Y502" s="3"/>
      <c r="AD502" s="3"/>
      <c r="AI502" s="3"/>
      <c r="AN502" s="3"/>
      <c r="AS502" s="3"/>
      <c r="AX502" s="3"/>
    </row>
    <row r="503" spans="5:50">
      <c r="E503" s="3"/>
      <c r="J503" s="3"/>
      <c r="O503" s="3"/>
      <c r="T503" s="3"/>
      <c r="Y503" s="3"/>
      <c r="AD503" s="3"/>
      <c r="AI503" s="3"/>
      <c r="AN503" s="3"/>
      <c r="AS503" s="3"/>
      <c r="AX503" s="3"/>
    </row>
    <row r="504" spans="5:50">
      <c r="E504" s="3"/>
      <c r="J504" s="3"/>
      <c r="O504" s="3"/>
      <c r="T504" s="3"/>
      <c r="Y504" s="3"/>
      <c r="AD504" s="3"/>
      <c r="AI504" s="3"/>
      <c r="AN504" s="3"/>
      <c r="AS504" s="3"/>
      <c r="AX504" s="3"/>
    </row>
    <row r="505" spans="5:50">
      <c r="E505" s="3"/>
      <c r="J505" s="3"/>
      <c r="O505" s="3"/>
      <c r="T505" s="3"/>
      <c r="Y505" s="3"/>
      <c r="AD505" s="3"/>
      <c r="AI505" s="3"/>
      <c r="AN505" s="3"/>
      <c r="AS505" s="3"/>
      <c r="AX505" s="3"/>
    </row>
    <row r="506" spans="5:50">
      <c r="E506" s="3"/>
      <c r="J506" s="3"/>
      <c r="O506" s="3"/>
      <c r="T506" s="3"/>
      <c r="Y506" s="3"/>
      <c r="AD506" s="3"/>
      <c r="AI506" s="3"/>
      <c r="AN506" s="3"/>
      <c r="AS506" s="3"/>
      <c r="AX506" s="3"/>
    </row>
    <row r="507" spans="5:50">
      <c r="E507" s="3"/>
      <c r="J507" s="3"/>
      <c r="O507" s="3"/>
      <c r="T507" s="3"/>
      <c r="Y507" s="3"/>
      <c r="AD507" s="3"/>
      <c r="AI507" s="3"/>
      <c r="AN507" s="3"/>
      <c r="AS507" s="3"/>
      <c r="AX507" s="3"/>
    </row>
    <row r="508" spans="5:50">
      <c r="E508" s="3"/>
      <c r="J508" s="3"/>
      <c r="O508" s="3"/>
      <c r="T508" s="3"/>
      <c r="Y508" s="3"/>
      <c r="AD508" s="3"/>
      <c r="AI508" s="3"/>
      <c r="AN508" s="3"/>
      <c r="AS508" s="3"/>
      <c r="AX508" s="3"/>
    </row>
    <row r="509" spans="5:50">
      <c r="E509" s="3"/>
      <c r="J509" s="3"/>
      <c r="O509" s="3"/>
      <c r="T509" s="3"/>
      <c r="Y509" s="3"/>
      <c r="AD509" s="3"/>
      <c r="AI509" s="3"/>
      <c r="AN509" s="3"/>
      <c r="AS509" s="3"/>
      <c r="AX509" s="3"/>
    </row>
    <row r="510" spans="5:50">
      <c r="E510" s="3"/>
      <c r="J510" s="3"/>
      <c r="O510" s="3"/>
      <c r="T510" s="3"/>
      <c r="Y510" s="3"/>
      <c r="AD510" s="3"/>
      <c r="AI510" s="3"/>
      <c r="AN510" s="3"/>
      <c r="AS510" s="3"/>
      <c r="AX510" s="3"/>
    </row>
    <row r="511" spans="5:50">
      <c r="E511" s="3"/>
      <c r="J511" s="3"/>
      <c r="O511" s="3"/>
      <c r="T511" s="3"/>
      <c r="Y511" s="3"/>
      <c r="AD511" s="3"/>
      <c r="AI511" s="3"/>
      <c r="AN511" s="3"/>
      <c r="AS511" s="3"/>
      <c r="AX511" s="3"/>
    </row>
    <row r="512" spans="5:50">
      <c r="E512" s="3"/>
      <c r="J512" s="3"/>
      <c r="O512" s="3"/>
      <c r="T512" s="3"/>
      <c r="Y512" s="3"/>
      <c r="AD512" s="3"/>
      <c r="AI512" s="3"/>
      <c r="AN512" s="3"/>
      <c r="AS512" s="3"/>
      <c r="AX512" s="3"/>
    </row>
    <row r="513" spans="5:50">
      <c r="E513" s="3"/>
      <c r="J513" s="3"/>
      <c r="O513" s="3"/>
      <c r="T513" s="3"/>
      <c r="Y513" s="3"/>
      <c r="AD513" s="3"/>
      <c r="AI513" s="3"/>
      <c r="AN513" s="3"/>
      <c r="AS513" s="3"/>
      <c r="AX513" s="3"/>
    </row>
    <row r="514" spans="5:50">
      <c r="E514" s="3"/>
      <c r="J514" s="3"/>
      <c r="O514" s="3"/>
      <c r="T514" s="3"/>
      <c r="Y514" s="3"/>
      <c r="AD514" s="3"/>
      <c r="AI514" s="3"/>
      <c r="AN514" s="3"/>
      <c r="AS514" s="3"/>
      <c r="AX514" s="3"/>
    </row>
    <row r="515" spans="5:50">
      <c r="E515" s="3"/>
      <c r="J515" s="3"/>
      <c r="O515" s="3"/>
      <c r="T515" s="3"/>
      <c r="Y515" s="3"/>
      <c r="AD515" s="3"/>
      <c r="AI515" s="3"/>
      <c r="AN515" s="3"/>
      <c r="AS515" s="3"/>
      <c r="AX515" s="3"/>
    </row>
    <row r="516" spans="5:50">
      <c r="E516" s="3"/>
      <c r="J516" s="3"/>
      <c r="O516" s="3"/>
      <c r="T516" s="3"/>
      <c r="Y516" s="3"/>
      <c r="AD516" s="3"/>
      <c r="AI516" s="3"/>
      <c r="AN516" s="3"/>
      <c r="AS516" s="3"/>
      <c r="AX516" s="3"/>
    </row>
    <row r="517" spans="5:50">
      <c r="E517" s="3"/>
      <c r="J517" s="3"/>
      <c r="O517" s="3"/>
      <c r="T517" s="3"/>
      <c r="Y517" s="3"/>
      <c r="AD517" s="3"/>
      <c r="AI517" s="3"/>
      <c r="AN517" s="3"/>
      <c r="AS517" s="3"/>
      <c r="AX517" s="3"/>
    </row>
    <row r="518" spans="5:50">
      <c r="E518" s="3"/>
      <c r="J518" s="3"/>
      <c r="O518" s="3"/>
      <c r="T518" s="3"/>
      <c r="Y518" s="3"/>
      <c r="AD518" s="3"/>
      <c r="AI518" s="3"/>
      <c r="AN518" s="3"/>
      <c r="AS518" s="3"/>
      <c r="AX518" s="3"/>
    </row>
    <row r="519" spans="5:50">
      <c r="E519" s="3"/>
      <c r="J519" s="3"/>
      <c r="O519" s="3"/>
      <c r="T519" s="3"/>
      <c r="Y519" s="3"/>
      <c r="AD519" s="3"/>
      <c r="AI519" s="3"/>
      <c r="AN519" s="3"/>
      <c r="AS519" s="3"/>
      <c r="AX519" s="3"/>
    </row>
    <row r="520" spans="5:50">
      <c r="E520" s="3"/>
      <c r="J520" s="3"/>
      <c r="O520" s="3"/>
      <c r="T520" s="3"/>
      <c r="Y520" s="3"/>
      <c r="AD520" s="3"/>
      <c r="AI520" s="3"/>
      <c r="AN520" s="3"/>
      <c r="AS520" s="3"/>
      <c r="AX520" s="3"/>
    </row>
    <row r="521" spans="5:50">
      <c r="E521" s="3"/>
      <c r="J521" s="3"/>
      <c r="O521" s="3"/>
      <c r="T521" s="3"/>
      <c r="Y521" s="3"/>
      <c r="AD521" s="3"/>
      <c r="AI521" s="3"/>
      <c r="AN521" s="3"/>
      <c r="AS521" s="3"/>
      <c r="AX521" s="3"/>
    </row>
    <row r="522" spans="5:50">
      <c r="E522" s="3"/>
      <c r="J522" s="3"/>
      <c r="O522" s="3"/>
      <c r="T522" s="3"/>
      <c r="Y522" s="3"/>
      <c r="AD522" s="3"/>
      <c r="AI522" s="3"/>
      <c r="AN522" s="3"/>
      <c r="AS522" s="3"/>
      <c r="AX522" s="3"/>
    </row>
    <row r="523" spans="5:50">
      <c r="E523" s="3"/>
      <c r="J523" s="3"/>
      <c r="O523" s="3"/>
      <c r="T523" s="3"/>
      <c r="Y523" s="3"/>
      <c r="AD523" s="3"/>
      <c r="AI523" s="3"/>
      <c r="AN523" s="3"/>
      <c r="AS523" s="3"/>
      <c r="AX523" s="3"/>
    </row>
    <row r="524" spans="5:50">
      <c r="E524" s="3"/>
      <c r="J524" s="3"/>
      <c r="O524" s="3"/>
      <c r="T524" s="3"/>
      <c r="Y524" s="3"/>
      <c r="AD524" s="3"/>
      <c r="AI524" s="3"/>
      <c r="AN524" s="3"/>
      <c r="AS524" s="3"/>
      <c r="AX524" s="3"/>
    </row>
    <row r="525" spans="5:50">
      <c r="E525" s="3"/>
      <c r="J525" s="3"/>
      <c r="O525" s="3"/>
      <c r="T525" s="3"/>
      <c r="Y525" s="3"/>
      <c r="AD525" s="3"/>
      <c r="AI525" s="3"/>
      <c r="AN525" s="3"/>
      <c r="AS525" s="3"/>
      <c r="AX525" s="3"/>
    </row>
    <row r="526" spans="5:50">
      <c r="E526" s="3"/>
      <c r="J526" s="3"/>
      <c r="O526" s="3"/>
      <c r="T526" s="3"/>
      <c r="Y526" s="3"/>
      <c r="AD526" s="3"/>
      <c r="AI526" s="3"/>
      <c r="AN526" s="3"/>
      <c r="AS526" s="3"/>
      <c r="AX526" s="3"/>
    </row>
    <row r="527" spans="5:50">
      <c r="E527" s="3"/>
      <c r="J527" s="3"/>
      <c r="O527" s="3"/>
      <c r="T527" s="3"/>
      <c r="Y527" s="3"/>
      <c r="AD527" s="3"/>
      <c r="AI527" s="3"/>
      <c r="AN527" s="3"/>
      <c r="AS527" s="3"/>
      <c r="AX527" s="3"/>
    </row>
    <row r="528" spans="5:50">
      <c r="E528" s="3"/>
      <c r="J528" s="3"/>
      <c r="O528" s="3"/>
      <c r="T528" s="3"/>
      <c r="Y528" s="3"/>
      <c r="AD528" s="3"/>
      <c r="AI528" s="3"/>
      <c r="AN528" s="3"/>
      <c r="AS528" s="3"/>
      <c r="AX528" s="3"/>
    </row>
    <row r="529" spans="5:50">
      <c r="E529" s="3"/>
      <c r="J529" s="3"/>
      <c r="O529" s="3"/>
      <c r="T529" s="3"/>
      <c r="Y529" s="3"/>
      <c r="AD529" s="3"/>
      <c r="AI529" s="3"/>
      <c r="AN529" s="3"/>
      <c r="AS529" s="3"/>
      <c r="AX529" s="3"/>
    </row>
    <row r="530" spans="5:50">
      <c r="E530" s="3"/>
      <c r="J530" s="3"/>
      <c r="O530" s="3"/>
      <c r="T530" s="3"/>
      <c r="Y530" s="3"/>
      <c r="AD530" s="3"/>
      <c r="AI530" s="3"/>
      <c r="AN530" s="3"/>
      <c r="AS530" s="3"/>
      <c r="AX530" s="3"/>
    </row>
    <row r="531" spans="5:50">
      <c r="E531" s="3"/>
      <c r="J531" s="3"/>
      <c r="O531" s="3"/>
      <c r="T531" s="3"/>
      <c r="Y531" s="3"/>
      <c r="AD531" s="3"/>
      <c r="AI531" s="3"/>
      <c r="AN531" s="3"/>
      <c r="AS531" s="3"/>
      <c r="AX531" s="3"/>
    </row>
    <row r="532" spans="5:50">
      <c r="E532" s="3"/>
      <c r="J532" s="3"/>
      <c r="O532" s="3"/>
      <c r="T532" s="3"/>
      <c r="Y532" s="3"/>
      <c r="AD532" s="3"/>
      <c r="AI532" s="3"/>
      <c r="AN532" s="3"/>
      <c r="AS532" s="3"/>
      <c r="AX532" s="3"/>
    </row>
    <row r="533" spans="5:50">
      <c r="E533" s="3"/>
      <c r="J533" s="3"/>
      <c r="O533" s="3"/>
      <c r="T533" s="3"/>
      <c r="Y533" s="3"/>
      <c r="AD533" s="3"/>
      <c r="AI533" s="3"/>
      <c r="AN533" s="3"/>
      <c r="AS533" s="3"/>
      <c r="AX533" s="3"/>
    </row>
    <row r="534" spans="5:50">
      <c r="E534" s="3"/>
      <c r="J534" s="3"/>
      <c r="O534" s="3"/>
      <c r="T534" s="3"/>
      <c r="Y534" s="3"/>
      <c r="AD534" s="3"/>
      <c r="AI534" s="3"/>
      <c r="AN534" s="3"/>
      <c r="AS534" s="3"/>
      <c r="AX534" s="3"/>
    </row>
    <row r="535" spans="5:50">
      <c r="E535" s="3"/>
      <c r="J535" s="3"/>
      <c r="O535" s="3"/>
      <c r="T535" s="3"/>
      <c r="Y535" s="3"/>
      <c r="AD535" s="3"/>
      <c r="AI535" s="3"/>
      <c r="AN535" s="3"/>
      <c r="AS535" s="3"/>
      <c r="AX535" s="3"/>
    </row>
    <row r="536" spans="5:50">
      <c r="E536" s="3"/>
      <c r="J536" s="3"/>
      <c r="O536" s="3"/>
      <c r="T536" s="3"/>
      <c r="Y536" s="3"/>
      <c r="AD536" s="3"/>
      <c r="AI536" s="3"/>
      <c r="AN536" s="3"/>
      <c r="AS536" s="3"/>
      <c r="AX536" s="3"/>
    </row>
    <row r="537" spans="5:50">
      <c r="E537" s="3"/>
      <c r="J537" s="3"/>
      <c r="O537" s="3"/>
      <c r="T537" s="3"/>
      <c r="Y537" s="3"/>
      <c r="AD537" s="3"/>
      <c r="AI537" s="3"/>
      <c r="AN537" s="3"/>
      <c r="AS537" s="3"/>
      <c r="AX537" s="3"/>
    </row>
    <row r="538" spans="5:50">
      <c r="E538" s="3"/>
      <c r="J538" s="3"/>
      <c r="O538" s="3"/>
      <c r="T538" s="3"/>
      <c r="Y538" s="3"/>
      <c r="AD538" s="3"/>
      <c r="AI538" s="3"/>
      <c r="AN538" s="3"/>
      <c r="AS538" s="3"/>
      <c r="AX538" s="3"/>
    </row>
    <row r="539" spans="5:50">
      <c r="E539" s="3"/>
      <c r="J539" s="3"/>
      <c r="O539" s="3"/>
      <c r="T539" s="3"/>
      <c r="Y539" s="3"/>
      <c r="AD539" s="3"/>
      <c r="AI539" s="3"/>
      <c r="AN539" s="3"/>
      <c r="AS539" s="3"/>
      <c r="AX539" s="3"/>
    </row>
    <row r="540" spans="5:50">
      <c r="E540" s="3"/>
      <c r="J540" s="3"/>
      <c r="O540" s="3"/>
      <c r="T540" s="3"/>
      <c r="Y540" s="3"/>
      <c r="AD540" s="3"/>
      <c r="AI540" s="3"/>
      <c r="AN540" s="3"/>
      <c r="AS540" s="3"/>
      <c r="AX540" s="3"/>
    </row>
    <row r="541" spans="5:50">
      <c r="E541" s="3"/>
      <c r="J541" s="3"/>
      <c r="O541" s="3"/>
      <c r="T541" s="3"/>
      <c r="Y541" s="3"/>
      <c r="AD541" s="3"/>
      <c r="AI541" s="3"/>
      <c r="AN541" s="3"/>
      <c r="AS541" s="3"/>
      <c r="AX541" s="3"/>
    </row>
    <row r="542" spans="5:50">
      <c r="E542" s="3"/>
      <c r="J542" s="3"/>
      <c r="O542" s="3"/>
      <c r="T542" s="3"/>
      <c r="Y542" s="3"/>
      <c r="AD542" s="3"/>
      <c r="AI542" s="3"/>
      <c r="AN542" s="3"/>
      <c r="AS542" s="3"/>
      <c r="AX542" s="3"/>
    </row>
    <row r="543" spans="5:50">
      <c r="E543" s="3"/>
      <c r="J543" s="3"/>
      <c r="O543" s="3"/>
      <c r="T543" s="3"/>
      <c r="Y543" s="3"/>
      <c r="AD543" s="3"/>
      <c r="AI543" s="3"/>
      <c r="AN543" s="3"/>
      <c r="AS543" s="3"/>
      <c r="AX543" s="3"/>
    </row>
    <row r="544" spans="5:50">
      <c r="E544" s="3"/>
      <c r="J544" s="3"/>
      <c r="O544" s="3"/>
      <c r="T544" s="3"/>
      <c r="Y544" s="3"/>
      <c r="AD544" s="3"/>
      <c r="AI544" s="3"/>
      <c r="AN544" s="3"/>
      <c r="AS544" s="3"/>
      <c r="AX544" s="3"/>
    </row>
    <row r="545" spans="5:50">
      <c r="E545" s="3"/>
      <c r="J545" s="3"/>
      <c r="O545" s="3"/>
      <c r="T545" s="3"/>
      <c r="Y545" s="3"/>
      <c r="AD545" s="3"/>
      <c r="AI545" s="3"/>
      <c r="AN545" s="3"/>
      <c r="AS545" s="3"/>
      <c r="AX545" s="3"/>
    </row>
    <row r="546" spans="5:50">
      <c r="E546" s="3"/>
      <c r="J546" s="3"/>
      <c r="O546" s="3"/>
      <c r="T546" s="3"/>
      <c r="Y546" s="3"/>
      <c r="AD546" s="3"/>
      <c r="AI546" s="3"/>
      <c r="AN546" s="3"/>
      <c r="AS546" s="3"/>
      <c r="AX546" s="3"/>
    </row>
    <row r="547" spans="5:50">
      <c r="E547" s="3"/>
      <c r="J547" s="3"/>
      <c r="O547" s="3"/>
      <c r="T547" s="3"/>
      <c r="Y547" s="3"/>
      <c r="AD547" s="3"/>
      <c r="AI547" s="3"/>
      <c r="AN547" s="3"/>
      <c r="AS547" s="3"/>
      <c r="AX547" s="3"/>
    </row>
    <row r="548" spans="5:50">
      <c r="E548" s="3"/>
      <c r="J548" s="3"/>
      <c r="O548" s="3"/>
      <c r="T548" s="3"/>
      <c r="Y548" s="3"/>
      <c r="AD548" s="3"/>
      <c r="AI548" s="3"/>
      <c r="AN548" s="3"/>
      <c r="AS548" s="3"/>
      <c r="AX548" s="3"/>
    </row>
    <row r="549" spans="5:50">
      <c r="E549" s="3"/>
      <c r="J549" s="3"/>
      <c r="O549" s="3"/>
      <c r="T549" s="3"/>
      <c r="Y549" s="3"/>
      <c r="AD549" s="3"/>
      <c r="AI549" s="3"/>
      <c r="AN549" s="3"/>
      <c r="AS549" s="3"/>
      <c r="AX549" s="3"/>
    </row>
    <row r="550" spans="5:50">
      <c r="E550" s="3"/>
      <c r="J550" s="3"/>
      <c r="O550" s="3"/>
      <c r="T550" s="3"/>
      <c r="Y550" s="3"/>
      <c r="AD550" s="3"/>
      <c r="AI550" s="3"/>
      <c r="AN550" s="3"/>
      <c r="AS550" s="3"/>
      <c r="AX550" s="3"/>
    </row>
    <row r="551" spans="5:50">
      <c r="E551" s="3"/>
      <c r="J551" s="3"/>
      <c r="O551" s="3"/>
      <c r="T551" s="3"/>
      <c r="Y551" s="3"/>
      <c r="AD551" s="3"/>
      <c r="AI551" s="3"/>
      <c r="AN551" s="3"/>
      <c r="AS551" s="3"/>
      <c r="AX551" s="3"/>
    </row>
    <row r="552" spans="5:50">
      <c r="E552" s="3"/>
      <c r="J552" s="3"/>
      <c r="O552" s="3"/>
      <c r="T552" s="3"/>
      <c r="Y552" s="3"/>
      <c r="AD552" s="3"/>
      <c r="AI552" s="3"/>
      <c r="AN552" s="3"/>
      <c r="AS552" s="3"/>
      <c r="AX552" s="3"/>
    </row>
    <row r="553" spans="5:50">
      <c r="E553" s="3"/>
      <c r="J553" s="3"/>
      <c r="O553" s="3"/>
      <c r="T553" s="3"/>
      <c r="Y553" s="3"/>
      <c r="AD553" s="3"/>
      <c r="AI553" s="3"/>
      <c r="AN553" s="3"/>
      <c r="AS553" s="3"/>
      <c r="AX553" s="3"/>
    </row>
    <row r="554" spans="5:50">
      <c r="E554" s="3"/>
      <c r="J554" s="3"/>
      <c r="O554" s="3"/>
      <c r="T554" s="3"/>
      <c r="Y554" s="3"/>
      <c r="AD554" s="3"/>
      <c r="AI554" s="3"/>
      <c r="AN554" s="3"/>
      <c r="AS554" s="3"/>
      <c r="AX554" s="3"/>
    </row>
    <row r="555" spans="5:50">
      <c r="E555" s="3"/>
      <c r="J555" s="3"/>
      <c r="O555" s="3"/>
      <c r="T555" s="3"/>
      <c r="Y555" s="3"/>
      <c r="AD555" s="3"/>
      <c r="AI555" s="3"/>
      <c r="AN555" s="3"/>
      <c r="AS555" s="3"/>
      <c r="AX555" s="3"/>
    </row>
    <row r="556" spans="5:50">
      <c r="E556" s="3"/>
      <c r="J556" s="3"/>
      <c r="O556" s="3"/>
      <c r="T556" s="3"/>
      <c r="Y556" s="3"/>
      <c r="AD556" s="3"/>
      <c r="AI556" s="3"/>
      <c r="AN556" s="3"/>
      <c r="AS556" s="3"/>
      <c r="AX556" s="3"/>
    </row>
    <row r="557" spans="5:50">
      <c r="E557" s="3"/>
      <c r="J557" s="3"/>
      <c r="O557" s="3"/>
      <c r="T557" s="3"/>
      <c r="Y557" s="3"/>
      <c r="AD557" s="3"/>
      <c r="AI557" s="3"/>
      <c r="AN557" s="3"/>
      <c r="AS557" s="3"/>
      <c r="AX557" s="3"/>
    </row>
    <row r="558" spans="5:50">
      <c r="E558" s="3"/>
      <c r="J558" s="3"/>
      <c r="O558" s="3"/>
      <c r="T558" s="3"/>
      <c r="Y558" s="3"/>
      <c r="AD558" s="3"/>
      <c r="AI558" s="3"/>
      <c r="AN558" s="3"/>
      <c r="AS558" s="3"/>
      <c r="AX558" s="3"/>
    </row>
    <row r="559" spans="5:50">
      <c r="E559" s="3"/>
      <c r="J559" s="3"/>
      <c r="O559" s="3"/>
      <c r="T559" s="3"/>
      <c r="Y559" s="3"/>
      <c r="AD559" s="3"/>
      <c r="AI559" s="3"/>
      <c r="AN559" s="3"/>
      <c r="AS559" s="3"/>
      <c r="AX559" s="3"/>
    </row>
    <row r="560" spans="5:50">
      <c r="E560" s="3"/>
      <c r="J560" s="3"/>
      <c r="O560" s="3"/>
      <c r="T560" s="3"/>
      <c r="Y560" s="3"/>
      <c r="AD560" s="3"/>
      <c r="AI560" s="3"/>
      <c r="AN560" s="3"/>
      <c r="AS560" s="3"/>
      <c r="AX560" s="3"/>
    </row>
    <row r="561" spans="5:50">
      <c r="E561" s="3"/>
      <c r="J561" s="3"/>
      <c r="O561" s="3"/>
      <c r="T561" s="3"/>
      <c r="Y561" s="3"/>
      <c r="AD561" s="3"/>
      <c r="AI561" s="3"/>
      <c r="AN561" s="3"/>
      <c r="AS561" s="3"/>
      <c r="AX561" s="3"/>
    </row>
    <row r="562" spans="5:50">
      <c r="E562" s="3"/>
      <c r="J562" s="3"/>
      <c r="O562" s="3"/>
      <c r="T562" s="3"/>
      <c r="Y562" s="3"/>
      <c r="AD562" s="3"/>
      <c r="AI562" s="3"/>
      <c r="AN562" s="3"/>
      <c r="AS562" s="3"/>
      <c r="AX562" s="3"/>
    </row>
    <row r="563" spans="5:50">
      <c r="E563" s="3"/>
      <c r="J563" s="3"/>
      <c r="O563" s="3"/>
      <c r="T563" s="3"/>
      <c r="Y563" s="3"/>
      <c r="AD563" s="3"/>
      <c r="AI563" s="3"/>
      <c r="AN563" s="3"/>
      <c r="AS563" s="3"/>
      <c r="AX563" s="3"/>
    </row>
    <row r="564" spans="5:50">
      <c r="E564" s="3"/>
      <c r="J564" s="3"/>
      <c r="O564" s="3"/>
      <c r="T564" s="3"/>
      <c r="Y564" s="3"/>
      <c r="AD564" s="3"/>
      <c r="AI564" s="3"/>
      <c r="AN564" s="3"/>
      <c r="AS564" s="3"/>
      <c r="AX564" s="3"/>
    </row>
    <row r="565" spans="5:50">
      <c r="E565" s="3"/>
      <c r="J565" s="3"/>
      <c r="O565" s="3"/>
      <c r="T565" s="3"/>
      <c r="Y565" s="3"/>
      <c r="AD565" s="3"/>
      <c r="AI565" s="3"/>
      <c r="AN565" s="3"/>
      <c r="AS565" s="3"/>
      <c r="AX565" s="3"/>
    </row>
    <row r="566" spans="5:50">
      <c r="E566" s="3"/>
      <c r="J566" s="3"/>
      <c r="O566" s="3"/>
      <c r="T566" s="3"/>
      <c r="Y566" s="3"/>
      <c r="AD566" s="3"/>
      <c r="AI566" s="3"/>
      <c r="AN566" s="3"/>
      <c r="AS566" s="3"/>
      <c r="AX566" s="3"/>
    </row>
    <row r="567" spans="5:50">
      <c r="E567" s="3"/>
      <c r="J567" s="3"/>
      <c r="O567" s="3"/>
      <c r="T567" s="3"/>
      <c r="Y567" s="3"/>
      <c r="AD567" s="3"/>
      <c r="AI567" s="3"/>
      <c r="AN567" s="3"/>
      <c r="AS567" s="3"/>
      <c r="AX567" s="3"/>
    </row>
    <row r="568" spans="5:50">
      <c r="E568" s="3"/>
      <c r="J568" s="3"/>
      <c r="O568" s="3"/>
      <c r="T568" s="3"/>
      <c r="Y568" s="3"/>
      <c r="AD568" s="3"/>
      <c r="AI568" s="3"/>
      <c r="AN568" s="3"/>
      <c r="AS568" s="3"/>
      <c r="AX568" s="3"/>
    </row>
    <row r="569" spans="5:50">
      <c r="E569" s="3"/>
      <c r="J569" s="3"/>
      <c r="O569" s="3"/>
      <c r="T569" s="3"/>
      <c r="Y569" s="3"/>
      <c r="AD569" s="3"/>
      <c r="AI569" s="3"/>
      <c r="AN569" s="3"/>
      <c r="AS569" s="3"/>
      <c r="AX569" s="3"/>
    </row>
    <row r="570" spans="5:50">
      <c r="E570" s="3"/>
      <c r="J570" s="3"/>
      <c r="O570" s="3"/>
      <c r="T570" s="3"/>
      <c r="Y570" s="3"/>
      <c r="AD570" s="3"/>
      <c r="AI570" s="3"/>
      <c r="AN570" s="3"/>
      <c r="AS570" s="3"/>
      <c r="AX570" s="3"/>
    </row>
    <row r="571" spans="5:50">
      <c r="E571" s="3"/>
      <c r="J571" s="3"/>
      <c r="O571" s="3"/>
      <c r="T571" s="3"/>
      <c r="Y571" s="3"/>
      <c r="AD571" s="3"/>
      <c r="AI571" s="3"/>
      <c r="AN571" s="3"/>
      <c r="AS571" s="3"/>
      <c r="AX571" s="3"/>
    </row>
    <row r="572" spans="5:50">
      <c r="E572" s="3"/>
      <c r="J572" s="3"/>
      <c r="O572" s="3"/>
      <c r="T572" s="3"/>
      <c r="Y572" s="3"/>
      <c r="AD572" s="3"/>
      <c r="AI572" s="3"/>
      <c r="AN572" s="3"/>
      <c r="AS572" s="3"/>
      <c r="AX572" s="3"/>
    </row>
    <row r="573" spans="5:50">
      <c r="E573" s="3"/>
      <c r="J573" s="3"/>
      <c r="O573" s="3"/>
      <c r="T573" s="3"/>
      <c r="Y573" s="3"/>
      <c r="AD573" s="3"/>
      <c r="AI573" s="3"/>
      <c r="AN573" s="3"/>
      <c r="AS573" s="3"/>
      <c r="AX573" s="3"/>
    </row>
    <row r="574" spans="5:50">
      <c r="E574" s="3"/>
      <c r="J574" s="3"/>
      <c r="O574" s="3"/>
      <c r="T574" s="3"/>
      <c r="Y574" s="3"/>
      <c r="AD574" s="3"/>
      <c r="AI574" s="3"/>
      <c r="AN574" s="3"/>
      <c r="AS574" s="3"/>
      <c r="AX574" s="3"/>
    </row>
    <row r="575" spans="5:50">
      <c r="E575" s="3"/>
      <c r="J575" s="3"/>
      <c r="O575" s="3"/>
      <c r="T575" s="3"/>
      <c r="Y575" s="3"/>
      <c r="AD575" s="3"/>
      <c r="AI575" s="3"/>
      <c r="AN575" s="3"/>
      <c r="AS575" s="3"/>
      <c r="AX575" s="3"/>
    </row>
    <row r="576" spans="5:50">
      <c r="E576" s="3"/>
      <c r="J576" s="3"/>
      <c r="O576" s="3"/>
      <c r="T576" s="3"/>
      <c r="Y576" s="3"/>
      <c r="AD576" s="3"/>
      <c r="AI576" s="3"/>
      <c r="AN576" s="3"/>
      <c r="AS576" s="3"/>
      <c r="AX576" s="3"/>
    </row>
    <row r="577" spans="5:50">
      <c r="E577" s="3"/>
      <c r="J577" s="3"/>
      <c r="O577" s="3"/>
      <c r="T577" s="3"/>
      <c r="Y577" s="3"/>
      <c r="AD577" s="3"/>
      <c r="AI577" s="3"/>
      <c r="AN577" s="3"/>
      <c r="AS577" s="3"/>
      <c r="AX577" s="3"/>
    </row>
    <row r="578" spans="5:50">
      <c r="E578" s="3"/>
      <c r="J578" s="3"/>
      <c r="O578" s="3"/>
      <c r="T578" s="3"/>
      <c r="Y578" s="3"/>
      <c r="AD578" s="3"/>
      <c r="AI578" s="3"/>
      <c r="AN578" s="3"/>
      <c r="AS578" s="3"/>
      <c r="AX578" s="3"/>
    </row>
    <row r="579" spans="5:50">
      <c r="E579" s="3"/>
      <c r="J579" s="3"/>
      <c r="O579" s="3"/>
      <c r="T579" s="3"/>
      <c r="Y579" s="3"/>
      <c r="AD579" s="3"/>
      <c r="AI579" s="3"/>
      <c r="AN579" s="3"/>
      <c r="AS579" s="3"/>
      <c r="AX579" s="3"/>
    </row>
    <row r="580" spans="5:50">
      <c r="E580" s="3"/>
      <c r="J580" s="3"/>
      <c r="O580" s="3"/>
      <c r="T580" s="3"/>
      <c r="Y580" s="3"/>
      <c r="AD580" s="3"/>
      <c r="AI580" s="3"/>
      <c r="AN580" s="3"/>
      <c r="AS580" s="3"/>
      <c r="AX580" s="3"/>
    </row>
    <row r="581" spans="5:50">
      <c r="E581" s="3"/>
      <c r="J581" s="3"/>
      <c r="O581" s="3"/>
      <c r="T581" s="3"/>
      <c r="Y581" s="3"/>
      <c r="AD581" s="3"/>
      <c r="AI581" s="3"/>
      <c r="AN581" s="3"/>
      <c r="AS581" s="3"/>
      <c r="AX581" s="3"/>
    </row>
    <row r="582" spans="5:50">
      <c r="E582" s="3"/>
      <c r="J582" s="3"/>
      <c r="O582" s="3"/>
      <c r="T582" s="3"/>
      <c r="Y582" s="3"/>
      <c r="AD582" s="3"/>
      <c r="AI582" s="3"/>
      <c r="AN582" s="3"/>
      <c r="AS582" s="3"/>
      <c r="AX582" s="3"/>
    </row>
    <row r="583" spans="5:50">
      <c r="E583" s="3"/>
      <c r="J583" s="3"/>
      <c r="O583" s="3"/>
      <c r="T583" s="3"/>
      <c r="Y583" s="3"/>
      <c r="AD583" s="3"/>
      <c r="AI583" s="3"/>
      <c r="AN583" s="3"/>
      <c r="AS583" s="3"/>
      <c r="AX583" s="3"/>
    </row>
    <row r="584" spans="5:50">
      <c r="E584" s="3"/>
      <c r="J584" s="3"/>
      <c r="O584" s="3"/>
      <c r="T584" s="3"/>
      <c r="Y584" s="3"/>
      <c r="AD584" s="3"/>
      <c r="AI584" s="3"/>
      <c r="AN584" s="3"/>
      <c r="AS584" s="3"/>
      <c r="AX584" s="3"/>
    </row>
    <row r="585" spans="5:50">
      <c r="E585" s="3"/>
      <c r="J585" s="3"/>
      <c r="O585" s="3"/>
      <c r="T585" s="3"/>
      <c r="Y585" s="3"/>
      <c r="AD585" s="3"/>
      <c r="AI585" s="3"/>
      <c r="AN585" s="3"/>
      <c r="AS585" s="3"/>
      <c r="AX585" s="3"/>
    </row>
    <row r="586" spans="5:50">
      <c r="E586" s="3"/>
      <c r="J586" s="3"/>
      <c r="O586" s="3"/>
      <c r="T586" s="3"/>
      <c r="Y586" s="3"/>
      <c r="AD586" s="3"/>
      <c r="AI586" s="3"/>
      <c r="AN586" s="3"/>
      <c r="AS586" s="3"/>
      <c r="AX586" s="3"/>
    </row>
    <row r="587" spans="5:50">
      <c r="E587" s="3"/>
      <c r="J587" s="3"/>
      <c r="O587" s="3"/>
      <c r="T587" s="3"/>
      <c r="Y587" s="3"/>
      <c r="AD587" s="3"/>
      <c r="AI587" s="3"/>
      <c r="AN587" s="3"/>
      <c r="AS587" s="3"/>
      <c r="AX587" s="3"/>
    </row>
    <row r="588" spans="5:50">
      <c r="E588" s="3"/>
      <c r="J588" s="3"/>
      <c r="O588" s="3"/>
      <c r="T588" s="3"/>
      <c r="Y588" s="3"/>
      <c r="AD588" s="3"/>
      <c r="AI588" s="3"/>
      <c r="AN588" s="3"/>
      <c r="AS588" s="3"/>
      <c r="AX588" s="3"/>
    </row>
    <row r="589" spans="5:50">
      <c r="E589" s="3"/>
      <c r="J589" s="3"/>
      <c r="O589" s="3"/>
      <c r="T589" s="3"/>
      <c r="Y589" s="3"/>
      <c r="AD589" s="3"/>
      <c r="AI589" s="3"/>
      <c r="AN589" s="3"/>
      <c r="AS589" s="3"/>
      <c r="AX589" s="3"/>
    </row>
    <row r="590" spans="5:50">
      <c r="E590" s="3"/>
      <c r="J590" s="3"/>
      <c r="O590" s="3"/>
      <c r="T590" s="3"/>
      <c r="Y590" s="3"/>
      <c r="AD590" s="3"/>
      <c r="AI590" s="3"/>
      <c r="AN590" s="3"/>
      <c r="AS590" s="3"/>
      <c r="AX590" s="3"/>
    </row>
    <row r="591" spans="5:50">
      <c r="E591" s="3"/>
      <c r="J591" s="3"/>
      <c r="O591" s="3"/>
      <c r="T591" s="3"/>
      <c r="Y591" s="3"/>
      <c r="AD591" s="3"/>
      <c r="AI591" s="3"/>
      <c r="AN591" s="3"/>
      <c r="AS591" s="3"/>
      <c r="AX591" s="3"/>
    </row>
    <row r="592" spans="5:50">
      <c r="E592" s="3"/>
      <c r="J592" s="3"/>
      <c r="O592" s="3"/>
      <c r="T592" s="3"/>
      <c r="Y592" s="3"/>
      <c r="AD592" s="3"/>
      <c r="AI592" s="3"/>
      <c r="AN592" s="3"/>
      <c r="AS592" s="3"/>
      <c r="AX592" s="3"/>
    </row>
    <row r="593" spans="5:50">
      <c r="E593" s="3"/>
      <c r="J593" s="3"/>
      <c r="O593" s="3"/>
      <c r="T593" s="3"/>
      <c r="Y593" s="3"/>
      <c r="AD593" s="3"/>
      <c r="AI593" s="3"/>
      <c r="AN593" s="3"/>
      <c r="AS593" s="3"/>
      <c r="AX593" s="3"/>
    </row>
    <row r="594" spans="5:50">
      <c r="E594" s="3"/>
      <c r="J594" s="3"/>
      <c r="O594" s="3"/>
      <c r="T594" s="3"/>
      <c r="Y594" s="3"/>
      <c r="AD594" s="3"/>
      <c r="AI594" s="3"/>
      <c r="AN594" s="3"/>
      <c r="AS594" s="3"/>
      <c r="AX594" s="3"/>
    </row>
    <row r="595" spans="5:50">
      <c r="E595" s="3"/>
      <c r="J595" s="3"/>
      <c r="O595" s="3"/>
      <c r="T595" s="3"/>
      <c r="Y595" s="3"/>
      <c r="AD595" s="3"/>
      <c r="AI595" s="3"/>
      <c r="AN595" s="3"/>
      <c r="AS595" s="3"/>
      <c r="AX595" s="3"/>
    </row>
    <row r="596" spans="5:50">
      <c r="E596" s="3"/>
      <c r="J596" s="3"/>
      <c r="O596" s="3"/>
      <c r="T596" s="3"/>
      <c r="Y596" s="3"/>
      <c r="AD596" s="3"/>
      <c r="AI596" s="3"/>
      <c r="AN596" s="3"/>
      <c r="AS596" s="3"/>
      <c r="AX596" s="3"/>
    </row>
    <row r="597" spans="5:50">
      <c r="E597" s="3"/>
      <c r="J597" s="3"/>
      <c r="O597" s="3"/>
      <c r="T597" s="3"/>
      <c r="Y597" s="3"/>
      <c r="AD597" s="3"/>
      <c r="AI597" s="3"/>
      <c r="AN597" s="3"/>
      <c r="AS597" s="3"/>
      <c r="AX597" s="3"/>
    </row>
    <row r="598" spans="5:50">
      <c r="E598" s="3"/>
      <c r="J598" s="3"/>
      <c r="O598" s="3"/>
      <c r="T598" s="3"/>
      <c r="Y598" s="3"/>
      <c r="AD598" s="3"/>
      <c r="AI598" s="3"/>
      <c r="AN598" s="3"/>
      <c r="AS598" s="3"/>
      <c r="AX598" s="3"/>
    </row>
    <row r="599" spans="5:50">
      <c r="E599" s="3"/>
      <c r="J599" s="3"/>
      <c r="O599" s="3"/>
      <c r="T599" s="3"/>
      <c r="Y599" s="3"/>
      <c r="AD599" s="3"/>
      <c r="AI599" s="3"/>
      <c r="AN599" s="3"/>
      <c r="AS599" s="3"/>
      <c r="AX599" s="3"/>
    </row>
    <row r="600" spans="5:50">
      <c r="E600" s="3"/>
      <c r="J600" s="3"/>
      <c r="O600" s="3"/>
      <c r="T600" s="3"/>
      <c r="Y600" s="3"/>
      <c r="AD600" s="3"/>
      <c r="AI600" s="3"/>
      <c r="AN600" s="3"/>
      <c r="AS600" s="3"/>
      <c r="AX600" s="3"/>
    </row>
    <row r="601" spans="5:50">
      <c r="E601" s="3"/>
      <c r="J601" s="3"/>
      <c r="O601" s="3"/>
      <c r="T601" s="3"/>
      <c r="Y601" s="3"/>
      <c r="AD601" s="3"/>
      <c r="AI601" s="3"/>
      <c r="AN601" s="3"/>
      <c r="AS601" s="3"/>
      <c r="AX601" s="3"/>
    </row>
    <row r="602" spans="5:50">
      <c r="E602" s="3"/>
      <c r="J602" s="3"/>
      <c r="O602" s="3"/>
      <c r="T602" s="3"/>
      <c r="Y602" s="3"/>
      <c r="AD602" s="3"/>
      <c r="AI602" s="3"/>
      <c r="AN602" s="3"/>
      <c r="AS602" s="3"/>
      <c r="AX602" s="3"/>
    </row>
    <row r="603" spans="5:50">
      <c r="E603" s="3"/>
      <c r="J603" s="3"/>
      <c r="O603" s="3"/>
      <c r="T603" s="3"/>
      <c r="Y603" s="3"/>
      <c r="AD603" s="3"/>
      <c r="AI603" s="3"/>
      <c r="AN603" s="3"/>
      <c r="AS603" s="3"/>
      <c r="AX603" s="3"/>
    </row>
    <row r="604" spans="5:50">
      <c r="E604" s="3"/>
      <c r="J604" s="3"/>
      <c r="O604" s="3"/>
      <c r="T604" s="3"/>
      <c r="Y604" s="3"/>
      <c r="AD604" s="3"/>
      <c r="AI604" s="3"/>
      <c r="AN604" s="3"/>
      <c r="AS604" s="3"/>
      <c r="AX604" s="3"/>
    </row>
    <row r="605" spans="5:50">
      <c r="E605" s="3"/>
      <c r="J605" s="3"/>
      <c r="O605" s="3"/>
      <c r="T605" s="3"/>
      <c r="Y605" s="3"/>
      <c r="AD605" s="3"/>
      <c r="AI605" s="3"/>
      <c r="AN605" s="3"/>
      <c r="AS605" s="3"/>
      <c r="AX605" s="3"/>
    </row>
    <row r="606" spans="5:50">
      <c r="E606" s="3"/>
      <c r="J606" s="3"/>
      <c r="O606" s="3"/>
      <c r="T606" s="3"/>
      <c r="Y606" s="3"/>
      <c r="AD606" s="3"/>
      <c r="AI606" s="3"/>
      <c r="AN606" s="3"/>
      <c r="AS606" s="3"/>
      <c r="AX606" s="3"/>
    </row>
    <row r="607" spans="5:50">
      <c r="E607" s="3"/>
      <c r="J607" s="3"/>
      <c r="O607" s="3"/>
      <c r="T607" s="3"/>
      <c r="Y607" s="3"/>
      <c r="AD607" s="3"/>
      <c r="AI607" s="3"/>
      <c r="AN607" s="3"/>
      <c r="AS607" s="3"/>
      <c r="AX607" s="3"/>
    </row>
    <row r="608" spans="5:50">
      <c r="E608" s="3"/>
      <c r="J608" s="3"/>
      <c r="O608" s="3"/>
      <c r="T608" s="3"/>
      <c r="Y608" s="3"/>
      <c r="AD608" s="3"/>
      <c r="AI608" s="3"/>
      <c r="AN608" s="3"/>
      <c r="AS608" s="3"/>
      <c r="AX608" s="3"/>
    </row>
    <row r="609" spans="5:50">
      <c r="E609" s="3"/>
      <c r="J609" s="3"/>
      <c r="O609" s="3"/>
      <c r="T609" s="3"/>
      <c r="Y609" s="3"/>
      <c r="AD609" s="3"/>
      <c r="AI609" s="3"/>
      <c r="AN609" s="3"/>
      <c r="AS609" s="3"/>
      <c r="AX609" s="3"/>
    </row>
    <row r="610" spans="5:50">
      <c r="E610" s="3"/>
      <c r="J610" s="3"/>
      <c r="O610" s="3"/>
      <c r="T610" s="3"/>
      <c r="Y610" s="3"/>
      <c r="AD610" s="3"/>
      <c r="AI610" s="3"/>
      <c r="AN610" s="3"/>
      <c r="AS610" s="3"/>
      <c r="AX610" s="3"/>
    </row>
    <row r="611" spans="5:50">
      <c r="E611" s="3"/>
      <c r="J611" s="3"/>
      <c r="O611" s="3"/>
      <c r="T611" s="3"/>
      <c r="Y611" s="3"/>
      <c r="AD611" s="3"/>
      <c r="AI611" s="3"/>
      <c r="AN611" s="3"/>
      <c r="AS611" s="3"/>
      <c r="AX611" s="3"/>
    </row>
    <row r="612" spans="5:50">
      <c r="E612" s="3"/>
      <c r="J612" s="3"/>
      <c r="O612" s="3"/>
      <c r="T612" s="3"/>
      <c r="Y612" s="3"/>
      <c r="AD612" s="3"/>
      <c r="AI612" s="3"/>
      <c r="AN612" s="3"/>
      <c r="AS612" s="3"/>
      <c r="AX612" s="3"/>
    </row>
    <row r="613" spans="5:50">
      <c r="E613" s="3"/>
      <c r="J613" s="3"/>
      <c r="O613" s="3"/>
      <c r="T613" s="3"/>
      <c r="Y613" s="3"/>
      <c r="AD613" s="3"/>
      <c r="AI613" s="3"/>
      <c r="AN613" s="3"/>
      <c r="AS613" s="3"/>
      <c r="AX613" s="3"/>
    </row>
    <row r="614" spans="5:50">
      <c r="E614" s="3"/>
      <c r="J614" s="3"/>
      <c r="O614" s="3"/>
      <c r="T614" s="3"/>
      <c r="Y614" s="3"/>
      <c r="AD614" s="3"/>
      <c r="AI614" s="3"/>
      <c r="AN614" s="3"/>
      <c r="AS614" s="3"/>
      <c r="AX614" s="3"/>
    </row>
    <row r="615" spans="5:50">
      <c r="E615" s="3"/>
      <c r="J615" s="3"/>
      <c r="O615" s="3"/>
      <c r="T615" s="3"/>
      <c r="Y615" s="3"/>
      <c r="AD615" s="3"/>
      <c r="AI615" s="3"/>
      <c r="AN615" s="3"/>
      <c r="AS615" s="3"/>
      <c r="AX615" s="3"/>
    </row>
    <row r="616" spans="5:50">
      <c r="E616" s="3"/>
      <c r="J616" s="3"/>
      <c r="O616" s="3"/>
      <c r="T616" s="3"/>
      <c r="Y616" s="3"/>
      <c r="AD616" s="3"/>
      <c r="AI616" s="3"/>
      <c r="AN616" s="3"/>
      <c r="AS616" s="3"/>
      <c r="AX616" s="3"/>
    </row>
    <row r="617" spans="5:50">
      <c r="E617" s="3"/>
      <c r="J617" s="3"/>
      <c r="O617" s="3"/>
      <c r="T617" s="3"/>
      <c r="Y617" s="3"/>
      <c r="AD617" s="3"/>
      <c r="AI617" s="3"/>
      <c r="AN617" s="3"/>
      <c r="AS617" s="3"/>
      <c r="AX617" s="3"/>
    </row>
    <row r="618" spans="5:50">
      <c r="E618" s="3"/>
      <c r="J618" s="3"/>
      <c r="O618" s="3"/>
      <c r="T618" s="3"/>
      <c r="Y618" s="3"/>
      <c r="AD618" s="3"/>
      <c r="AI618" s="3"/>
      <c r="AN618" s="3"/>
      <c r="AS618" s="3"/>
      <c r="AX618" s="3"/>
    </row>
    <row r="619" spans="5:50">
      <c r="E619" s="3"/>
      <c r="J619" s="3"/>
      <c r="O619" s="3"/>
      <c r="T619" s="3"/>
      <c r="Y619" s="3"/>
      <c r="AD619" s="3"/>
      <c r="AI619" s="3"/>
      <c r="AN619" s="3"/>
      <c r="AS619" s="3"/>
      <c r="AX619" s="3"/>
    </row>
    <row r="620" spans="5:50">
      <c r="E620" s="3"/>
      <c r="J620" s="3"/>
      <c r="O620" s="3"/>
      <c r="T620" s="3"/>
      <c r="Y620" s="3"/>
      <c r="AD620" s="3"/>
      <c r="AI620" s="3"/>
      <c r="AN620" s="3"/>
      <c r="AS620" s="3"/>
      <c r="AX620" s="3"/>
    </row>
    <row r="621" spans="5:50">
      <c r="E621" s="3"/>
      <c r="J621" s="3"/>
      <c r="O621" s="3"/>
      <c r="T621" s="3"/>
      <c r="Y621" s="3"/>
      <c r="AD621" s="3"/>
      <c r="AI621" s="3"/>
      <c r="AN621" s="3"/>
      <c r="AS621" s="3"/>
      <c r="AX621" s="3"/>
    </row>
    <row r="622" spans="5:50">
      <c r="E622" s="3"/>
      <c r="J622" s="3"/>
      <c r="O622" s="3"/>
      <c r="T622" s="3"/>
      <c r="Y622" s="3"/>
      <c r="AD622" s="3"/>
      <c r="AI622" s="3"/>
      <c r="AN622" s="3"/>
      <c r="AS622" s="3"/>
      <c r="AX622" s="3"/>
    </row>
    <row r="623" spans="5:50">
      <c r="E623" s="3"/>
      <c r="J623" s="3"/>
      <c r="O623" s="3"/>
      <c r="T623" s="3"/>
      <c r="Y623" s="3"/>
      <c r="AD623" s="3"/>
      <c r="AI623" s="3"/>
      <c r="AN623" s="3"/>
      <c r="AS623" s="3"/>
      <c r="AX623" s="3"/>
    </row>
    <row r="624" spans="5:50">
      <c r="E624" s="3"/>
      <c r="J624" s="3"/>
      <c r="O624" s="3"/>
      <c r="T624" s="3"/>
      <c r="Y624" s="3"/>
      <c r="AD624" s="3"/>
      <c r="AI624" s="3"/>
      <c r="AN624" s="3"/>
      <c r="AS624" s="3"/>
      <c r="AX624" s="3"/>
    </row>
    <row r="625" spans="5:50">
      <c r="E625" s="3"/>
      <c r="J625" s="3"/>
      <c r="O625" s="3"/>
      <c r="T625" s="3"/>
      <c r="Y625" s="3"/>
      <c r="AD625" s="3"/>
      <c r="AI625" s="3"/>
      <c r="AN625" s="3"/>
      <c r="AS625" s="3"/>
      <c r="AX625" s="3"/>
    </row>
    <row r="626" spans="5:50">
      <c r="E626" s="3"/>
      <c r="J626" s="3"/>
      <c r="O626" s="3"/>
      <c r="T626" s="3"/>
      <c r="Y626" s="3"/>
      <c r="AD626" s="3"/>
      <c r="AI626" s="3"/>
      <c r="AN626" s="3"/>
      <c r="AS626" s="3"/>
      <c r="AX626" s="3"/>
    </row>
    <row r="627" spans="5:50">
      <c r="E627" s="3"/>
      <c r="J627" s="3"/>
      <c r="O627" s="3"/>
      <c r="T627" s="3"/>
      <c r="Y627" s="3"/>
      <c r="AD627" s="3"/>
      <c r="AI627" s="3"/>
      <c r="AN627" s="3"/>
      <c r="AS627" s="3"/>
      <c r="AX627" s="3"/>
    </row>
    <row r="628" spans="5:50">
      <c r="E628" s="3"/>
      <c r="J628" s="3"/>
      <c r="O628" s="3"/>
      <c r="T628" s="3"/>
      <c r="Y628" s="3"/>
      <c r="AD628" s="3"/>
      <c r="AI628" s="3"/>
      <c r="AN628" s="3"/>
      <c r="AS628" s="3"/>
      <c r="AX628" s="3"/>
    </row>
    <row r="629" spans="5:50">
      <c r="E629" s="3"/>
      <c r="J629" s="3"/>
      <c r="O629" s="3"/>
      <c r="T629" s="3"/>
      <c r="Y629" s="3"/>
      <c r="AD629" s="3"/>
      <c r="AI629" s="3"/>
      <c r="AN629" s="3"/>
      <c r="AS629" s="3"/>
      <c r="AX629" s="3"/>
    </row>
    <row r="630" spans="5:50">
      <c r="E630" s="3"/>
      <c r="J630" s="3"/>
      <c r="O630" s="3"/>
      <c r="T630" s="3"/>
      <c r="Y630" s="3"/>
      <c r="AD630" s="3"/>
      <c r="AI630" s="3"/>
      <c r="AN630" s="3"/>
      <c r="AS630" s="3"/>
      <c r="AX630" s="3"/>
    </row>
    <row r="631" spans="5:50">
      <c r="E631" s="3"/>
      <c r="J631" s="3"/>
      <c r="O631" s="3"/>
      <c r="T631" s="3"/>
      <c r="Y631" s="3"/>
      <c r="AD631" s="3"/>
      <c r="AI631" s="3"/>
      <c r="AN631" s="3"/>
      <c r="AS631" s="3"/>
      <c r="AX631" s="3"/>
    </row>
    <row r="632" spans="5:50">
      <c r="E632" s="3"/>
      <c r="J632" s="3"/>
      <c r="O632" s="3"/>
      <c r="T632" s="3"/>
      <c r="Y632" s="3"/>
      <c r="AD632" s="3"/>
      <c r="AI632" s="3"/>
      <c r="AN632" s="3"/>
      <c r="AS632" s="3"/>
      <c r="AX632" s="3"/>
    </row>
    <row r="633" spans="5:50">
      <c r="E633" s="3"/>
      <c r="J633" s="3"/>
      <c r="O633" s="3"/>
      <c r="T633" s="3"/>
      <c r="Y633" s="3"/>
      <c r="AD633" s="3"/>
      <c r="AI633" s="3"/>
      <c r="AN633" s="3"/>
      <c r="AS633" s="3"/>
      <c r="AX633" s="3"/>
    </row>
    <row r="634" spans="5:50">
      <c r="E634" s="3"/>
      <c r="J634" s="3"/>
      <c r="O634" s="3"/>
      <c r="T634" s="3"/>
      <c r="Y634" s="3"/>
      <c r="AD634" s="3"/>
      <c r="AI634" s="3"/>
      <c r="AN634" s="3"/>
      <c r="AS634" s="3"/>
      <c r="AX634" s="3"/>
    </row>
    <row r="635" spans="5:50">
      <c r="E635" s="3"/>
      <c r="J635" s="3"/>
      <c r="O635" s="3"/>
      <c r="T635" s="3"/>
      <c r="Y635" s="3"/>
      <c r="AD635" s="3"/>
      <c r="AI635" s="3"/>
      <c r="AN635" s="3"/>
      <c r="AS635" s="3"/>
      <c r="AX635" s="3"/>
    </row>
    <row r="636" spans="5:50">
      <c r="E636" s="3"/>
      <c r="J636" s="3"/>
      <c r="O636" s="3"/>
      <c r="T636" s="3"/>
      <c r="Y636" s="3"/>
      <c r="AD636" s="3"/>
      <c r="AI636" s="3"/>
      <c r="AN636" s="3"/>
      <c r="AS636" s="3"/>
      <c r="AX636" s="3"/>
    </row>
    <row r="637" spans="5:50">
      <c r="E637" s="3"/>
      <c r="J637" s="3"/>
      <c r="O637" s="3"/>
      <c r="T637" s="3"/>
      <c r="Y637" s="3"/>
      <c r="AD637" s="3"/>
      <c r="AI637" s="3"/>
      <c r="AN637" s="3"/>
      <c r="AS637" s="3"/>
      <c r="AX637" s="3"/>
    </row>
    <row r="638" spans="5:50">
      <c r="E638" s="3"/>
      <c r="J638" s="3"/>
      <c r="O638" s="3"/>
      <c r="T638" s="3"/>
      <c r="Y638" s="3"/>
      <c r="AD638" s="3"/>
      <c r="AI638" s="3"/>
      <c r="AN638" s="3"/>
      <c r="AS638" s="3"/>
      <c r="AX638" s="3"/>
    </row>
    <row r="639" spans="5:50">
      <c r="E639" s="3"/>
      <c r="J639" s="3"/>
      <c r="O639" s="3"/>
      <c r="T639" s="3"/>
      <c r="Y639" s="3"/>
      <c r="AD639" s="3"/>
      <c r="AI639" s="3"/>
      <c r="AN639" s="3"/>
      <c r="AS639" s="3"/>
      <c r="AX639" s="3"/>
    </row>
    <row r="640" spans="5:50">
      <c r="E640" s="3"/>
      <c r="J640" s="3"/>
      <c r="O640" s="3"/>
      <c r="T640" s="3"/>
      <c r="Y640" s="3"/>
      <c r="AD640" s="3"/>
      <c r="AI640" s="3"/>
      <c r="AN640" s="3"/>
      <c r="AS640" s="3"/>
      <c r="AX640" s="3"/>
    </row>
    <row r="641" spans="5:50">
      <c r="E641" s="3"/>
      <c r="J641" s="3"/>
      <c r="O641" s="3"/>
      <c r="T641" s="3"/>
      <c r="Y641" s="3"/>
      <c r="AD641" s="3"/>
      <c r="AI641" s="3"/>
      <c r="AN641" s="3"/>
      <c r="AS641" s="3"/>
      <c r="AX641" s="3"/>
    </row>
    <row r="642" spans="5:50">
      <c r="E642" s="3"/>
      <c r="J642" s="3"/>
      <c r="O642" s="3"/>
      <c r="T642" s="3"/>
      <c r="Y642" s="3"/>
      <c r="AD642" s="3"/>
      <c r="AI642" s="3"/>
      <c r="AN642" s="3"/>
      <c r="AS642" s="3"/>
      <c r="AX642" s="3"/>
    </row>
    <row r="643" spans="5:50">
      <c r="E643" s="3"/>
      <c r="J643" s="3"/>
      <c r="O643" s="3"/>
      <c r="T643" s="3"/>
      <c r="Y643" s="3"/>
      <c r="AD643" s="3"/>
      <c r="AI643" s="3"/>
      <c r="AN643" s="3"/>
      <c r="AS643" s="3"/>
      <c r="AX643" s="3"/>
    </row>
    <row r="644" spans="5:50">
      <c r="E644" s="3"/>
      <c r="J644" s="3"/>
      <c r="O644" s="3"/>
      <c r="T644" s="3"/>
      <c r="Y644" s="3"/>
      <c r="AD644" s="3"/>
      <c r="AI644" s="3"/>
      <c r="AN644" s="3"/>
      <c r="AS644" s="3"/>
      <c r="AX644" s="3"/>
    </row>
    <row r="645" spans="5:50">
      <c r="E645" s="3"/>
      <c r="J645" s="3"/>
      <c r="O645" s="3"/>
      <c r="T645" s="3"/>
      <c r="Y645" s="3"/>
      <c r="AD645" s="3"/>
      <c r="AI645" s="3"/>
      <c r="AN645" s="3"/>
      <c r="AS645" s="3"/>
      <c r="AX645" s="3"/>
    </row>
    <row r="646" spans="5:50">
      <c r="E646" s="3"/>
      <c r="J646" s="3"/>
      <c r="O646" s="3"/>
      <c r="T646" s="3"/>
      <c r="Y646" s="3"/>
      <c r="AD646" s="3"/>
      <c r="AI646" s="3"/>
      <c r="AN646" s="3"/>
      <c r="AS646" s="3"/>
      <c r="AX646" s="3"/>
    </row>
    <row r="647" spans="5:50">
      <c r="E647" s="3"/>
      <c r="J647" s="3"/>
      <c r="O647" s="3"/>
      <c r="T647" s="3"/>
      <c r="Y647" s="3"/>
      <c r="AD647" s="3"/>
      <c r="AI647" s="3"/>
      <c r="AN647" s="3"/>
      <c r="AS647" s="3"/>
      <c r="AX647" s="3"/>
    </row>
    <row r="648" spans="5:50">
      <c r="E648" s="3"/>
      <c r="J648" s="3"/>
      <c r="O648" s="3"/>
      <c r="T648" s="3"/>
      <c r="Y648" s="3"/>
      <c r="AD648" s="3"/>
      <c r="AI648" s="3"/>
      <c r="AN648" s="3"/>
      <c r="AS648" s="3"/>
      <c r="AX648" s="3"/>
    </row>
    <row r="649" spans="5:50">
      <c r="E649" s="3"/>
      <c r="J649" s="3"/>
      <c r="O649" s="3"/>
      <c r="T649" s="3"/>
      <c r="Y649" s="3"/>
      <c r="AD649" s="3"/>
      <c r="AI649" s="3"/>
      <c r="AN649" s="3"/>
      <c r="AS649" s="3"/>
      <c r="AX649" s="3"/>
    </row>
    <row r="650" spans="5:50">
      <c r="E650" s="3"/>
      <c r="J650" s="3"/>
      <c r="O650" s="3"/>
      <c r="T650" s="3"/>
      <c r="Y650" s="3"/>
      <c r="AD650" s="3"/>
      <c r="AI650" s="3"/>
      <c r="AN650" s="3"/>
      <c r="AS650" s="3"/>
      <c r="AX650" s="3"/>
    </row>
    <row r="651" spans="5:50">
      <c r="E651" s="3"/>
      <c r="J651" s="3"/>
      <c r="O651" s="3"/>
      <c r="T651" s="3"/>
      <c r="Y651" s="3"/>
      <c r="AD651" s="3"/>
      <c r="AI651" s="3"/>
      <c r="AN651" s="3"/>
      <c r="AS651" s="3"/>
      <c r="AX651" s="3"/>
    </row>
    <row r="652" spans="5:50">
      <c r="E652" s="3"/>
      <c r="J652" s="3"/>
      <c r="O652" s="3"/>
      <c r="T652" s="3"/>
      <c r="Y652" s="3"/>
      <c r="AD652" s="3"/>
      <c r="AI652" s="3"/>
      <c r="AN652" s="3"/>
      <c r="AS652" s="3"/>
      <c r="AX652" s="3"/>
    </row>
    <row r="653" spans="5:50">
      <c r="E653" s="3"/>
      <c r="J653" s="3"/>
      <c r="O653" s="3"/>
      <c r="T653" s="3"/>
      <c r="Y653" s="3"/>
      <c r="AD653" s="3"/>
      <c r="AI653" s="3"/>
      <c r="AN653" s="3"/>
      <c r="AS653" s="3"/>
      <c r="AX653" s="3"/>
    </row>
    <row r="654" spans="5:50">
      <c r="E654" s="3"/>
      <c r="J654" s="3"/>
      <c r="O654" s="3"/>
      <c r="T654" s="3"/>
      <c r="Y654" s="3"/>
      <c r="AD654" s="3"/>
      <c r="AI654" s="3"/>
      <c r="AN654" s="3"/>
      <c r="AS654" s="3"/>
      <c r="AX654" s="3"/>
    </row>
    <row r="655" spans="5:50">
      <c r="E655" s="3"/>
      <c r="J655" s="3"/>
      <c r="O655" s="3"/>
      <c r="T655" s="3"/>
      <c r="Y655" s="3"/>
      <c r="AD655" s="3"/>
      <c r="AI655" s="3"/>
      <c r="AN655" s="3"/>
      <c r="AS655" s="3"/>
      <c r="AX655" s="3"/>
    </row>
    <row r="656" spans="5:50">
      <c r="E656" s="3"/>
      <c r="J656" s="3"/>
      <c r="O656" s="3"/>
      <c r="T656" s="3"/>
      <c r="Y656" s="3"/>
      <c r="AD656" s="3"/>
      <c r="AI656" s="3"/>
      <c r="AN656" s="3"/>
      <c r="AS656" s="3"/>
      <c r="AX656" s="3"/>
    </row>
    <row r="657" spans="5:50">
      <c r="E657" s="3"/>
      <c r="J657" s="3"/>
      <c r="O657" s="3"/>
      <c r="T657" s="3"/>
      <c r="Y657" s="3"/>
      <c r="AD657" s="3"/>
      <c r="AI657" s="3"/>
      <c r="AN657" s="3"/>
      <c r="AS657" s="3"/>
      <c r="AX657" s="3"/>
    </row>
    <row r="658" spans="5:50">
      <c r="E658" s="3"/>
      <c r="J658" s="3"/>
      <c r="O658" s="3"/>
      <c r="T658" s="3"/>
      <c r="Y658" s="3"/>
      <c r="AD658" s="3"/>
      <c r="AI658" s="3"/>
      <c r="AN658" s="3"/>
      <c r="AS658" s="3"/>
      <c r="AX658" s="3"/>
    </row>
    <row r="659" spans="5:50">
      <c r="E659" s="3"/>
      <c r="J659" s="3"/>
      <c r="O659" s="3"/>
      <c r="T659" s="3"/>
      <c r="Y659" s="3"/>
      <c r="AD659" s="3"/>
      <c r="AI659" s="3"/>
      <c r="AN659" s="3"/>
      <c r="AS659" s="3"/>
      <c r="AX659" s="3"/>
    </row>
    <row r="660" spans="5:50">
      <c r="E660" s="3"/>
      <c r="J660" s="3"/>
      <c r="O660" s="3"/>
      <c r="T660" s="3"/>
      <c r="Y660" s="3"/>
      <c r="AD660" s="3"/>
      <c r="AI660" s="3"/>
      <c r="AN660" s="3"/>
      <c r="AS660" s="3"/>
      <c r="AX660" s="3"/>
    </row>
    <row r="661" spans="5:50">
      <c r="E661" s="3"/>
      <c r="J661" s="3"/>
      <c r="O661" s="3"/>
      <c r="T661" s="3"/>
      <c r="Y661" s="3"/>
      <c r="AD661" s="3"/>
      <c r="AI661" s="3"/>
      <c r="AN661" s="3"/>
      <c r="AS661" s="3"/>
      <c r="AX661" s="3"/>
    </row>
    <row r="662" spans="5:50">
      <c r="E662" s="3"/>
      <c r="J662" s="3"/>
      <c r="O662" s="3"/>
      <c r="T662" s="3"/>
      <c r="Y662" s="3"/>
      <c r="AD662" s="3"/>
      <c r="AI662" s="3"/>
      <c r="AN662" s="3"/>
      <c r="AS662" s="3"/>
      <c r="AX662" s="3"/>
    </row>
    <row r="663" spans="5:50">
      <c r="E663" s="3"/>
      <c r="J663" s="3"/>
      <c r="O663" s="3"/>
      <c r="T663" s="3"/>
      <c r="Y663" s="3"/>
      <c r="AD663" s="3"/>
      <c r="AI663" s="3"/>
      <c r="AN663" s="3"/>
      <c r="AS663" s="3"/>
      <c r="AX663" s="3"/>
    </row>
    <row r="664" spans="5:50">
      <c r="E664" s="3"/>
      <c r="J664" s="3"/>
      <c r="O664" s="3"/>
      <c r="T664" s="3"/>
      <c r="Y664" s="3"/>
      <c r="AD664" s="3"/>
      <c r="AI664" s="3"/>
      <c r="AN664" s="3"/>
      <c r="AS664" s="3"/>
      <c r="AX664" s="3"/>
    </row>
    <row r="665" spans="5:50">
      <c r="E665" s="3"/>
      <c r="J665" s="3"/>
      <c r="O665" s="3"/>
      <c r="T665" s="3"/>
      <c r="Y665" s="3"/>
      <c r="AD665" s="3"/>
      <c r="AI665" s="3"/>
      <c r="AN665" s="3"/>
      <c r="AS665" s="3"/>
      <c r="AX665" s="3"/>
    </row>
    <row r="666" spans="5:50">
      <c r="E666" s="3"/>
      <c r="J666" s="3"/>
      <c r="O666" s="3"/>
      <c r="T666" s="3"/>
      <c r="Y666" s="3"/>
      <c r="AD666" s="3"/>
      <c r="AI666" s="3"/>
      <c r="AN666" s="3"/>
      <c r="AS666" s="3"/>
      <c r="AX666" s="3"/>
    </row>
    <row r="667" spans="5:50">
      <c r="E667" s="3"/>
      <c r="J667" s="3"/>
      <c r="O667" s="3"/>
      <c r="T667" s="3"/>
      <c r="Y667" s="3"/>
      <c r="AD667" s="3"/>
      <c r="AI667" s="3"/>
      <c r="AN667" s="3"/>
      <c r="AS667" s="3"/>
      <c r="AX667" s="3"/>
    </row>
    <row r="668" spans="5:50">
      <c r="E668" s="3"/>
      <c r="J668" s="3"/>
      <c r="O668" s="3"/>
      <c r="T668" s="3"/>
      <c r="Y668" s="3"/>
      <c r="AD668" s="3"/>
      <c r="AI668" s="3"/>
      <c r="AN668" s="3"/>
      <c r="AS668" s="3"/>
      <c r="AX668" s="3"/>
    </row>
    <row r="669" spans="5:50">
      <c r="E669" s="3"/>
      <c r="J669" s="3"/>
      <c r="O669" s="3"/>
      <c r="T669" s="3"/>
      <c r="Y669" s="3"/>
      <c r="AD669" s="3"/>
      <c r="AI669" s="3"/>
      <c r="AN669" s="3"/>
      <c r="AS669" s="3"/>
      <c r="AX669" s="3"/>
    </row>
    <row r="670" spans="5:50">
      <c r="E670" s="3"/>
      <c r="J670" s="3"/>
      <c r="O670" s="3"/>
      <c r="T670" s="3"/>
      <c r="Y670" s="3"/>
      <c r="AD670" s="3"/>
      <c r="AI670" s="3"/>
      <c r="AN670" s="3"/>
      <c r="AS670" s="3"/>
      <c r="AX670" s="3"/>
    </row>
    <row r="671" spans="5:50">
      <c r="E671" s="3"/>
      <c r="J671" s="3"/>
      <c r="O671" s="3"/>
      <c r="T671" s="3"/>
      <c r="Y671" s="3"/>
      <c r="AD671" s="3"/>
      <c r="AI671" s="3"/>
      <c r="AN671" s="3"/>
      <c r="AS671" s="3"/>
      <c r="AX671" s="3"/>
    </row>
    <row r="672" spans="5:50">
      <c r="E672" s="3"/>
      <c r="J672" s="3"/>
      <c r="O672" s="3"/>
      <c r="T672" s="3"/>
      <c r="Y672" s="3"/>
      <c r="AD672" s="3"/>
      <c r="AI672" s="3"/>
      <c r="AN672" s="3"/>
      <c r="AS672" s="3"/>
      <c r="AX672" s="3"/>
    </row>
    <row r="673" spans="5:50">
      <c r="E673" s="3"/>
      <c r="J673" s="3"/>
      <c r="O673" s="3"/>
      <c r="T673" s="3"/>
      <c r="Y673" s="3"/>
      <c r="AD673" s="3"/>
      <c r="AI673" s="3"/>
      <c r="AN673" s="3"/>
      <c r="AS673" s="3"/>
      <c r="AX673" s="3"/>
    </row>
    <row r="674" spans="5:50">
      <c r="E674" s="3"/>
      <c r="J674" s="3"/>
      <c r="O674" s="3"/>
      <c r="T674" s="3"/>
      <c r="Y674" s="3"/>
      <c r="AD674" s="3"/>
      <c r="AI674" s="3"/>
      <c r="AN674" s="3"/>
      <c r="AS674" s="3"/>
      <c r="AX674" s="3"/>
    </row>
    <row r="675" spans="5:50">
      <c r="E675" s="3"/>
      <c r="J675" s="3"/>
      <c r="O675" s="3"/>
      <c r="T675" s="3"/>
      <c r="Y675" s="3"/>
      <c r="AD675" s="3"/>
      <c r="AI675" s="3"/>
      <c r="AN675" s="3"/>
      <c r="AS675" s="3"/>
      <c r="AX675" s="3"/>
    </row>
    <row r="676" spans="5:50">
      <c r="E676" s="3"/>
      <c r="J676" s="3"/>
      <c r="O676" s="3"/>
      <c r="T676" s="3"/>
      <c r="Y676" s="3"/>
      <c r="AD676" s="3"/>
      <c r="AI676" s="3"/>
      <c r="AN676" s="3"/>
      <c r="AS676" s="3"/>
      <c r="AX676" s="3"/>
    </row>
    <row r="677" spans="5:50">
      <c r="E677" s="3"/>
      <c r="J677" s="3"/>
      <c r="O677" s="3"/>
      <c r="T677" s="3"/>
      <c r="Y677" s="3"/>
      <c r="AD677" s="3"/>
      <c r="AI677" s="3"/>
      <c r="AN677" s="3"/>
      <c r="AS677" s="3"/>
      <c r="AX677" s="3"/>
    </row>
    <row r="678" spans="5:50">
      <c r="E678" s="3"/>
      <c r="J678" s="3"/>
      <c r="O678" s="3"/>
      <c r="T678" s="3"/>
      <c r="Y678" s="3"/>
      <c r="AD678" s="3"/>
      <c r="AI678" s="3"/>
      <c r="AN678" s="3"/>
      <c r="AS678" s="3"/>
      <c r="AX678" s="3"/>
    </row>
    <row r="679" spans="5:50">
      <c r="E679" s="3"/>
      <c r="J679" s="3"/>
      <c r="O679" s="3"/>
      <c r="T679" s="3"/>
      <c r="Y679" s="3"/>
      <c r="AD679" s="3"/>
      <c r="AI679" s="3"/>
      <c r="AN679" s="3"/>
      <c r="AS679" s="3"/>
      <c r="AX679" s="3"/>
    </row>
    <row r="680" spans="5:50">
      <c r="E680" s="3"/>
      <c r="J680" s="3"/>
      <c r="O680" s="3"/>
      <c r="T680" s="3"/>
      <c r="Y680" s="3"/>
      <c r="AD680" s="3"/>
      <c r="AI680" s="3"/>
      <c r="AN680" s="3"/>
      <c r="AS680" s="3"/>
      <c r="AX680" s="3"/>
    </row>
    <row r="681" spans="5:50">
      <c r="E681" s="3"/>
      <c r="J681" s="3"/>
      <c r="O681" s="3"/>
      <c r="T681" s="3"/>
      <c r="Y681" s="3"/>
      <c r="AD681" s="3"/>
      <c r="AI681" s="3"/>
      <c r="AN681" s="3"/>
      <c r="AS681" s="3"/>
      <c r="AX681" s="3"/>
    </row>
    <row r="682" spans="5:50">
      <c r="E682" s="3"/>
      <c r="J682" s="3"/>
      <c r="O682" s="3"/>
      <c r="T682" s="3"/>
      <c r="Y682" s="3"/>
      <c r="AD682" s="3"/>
      <c r="AI682" s="3"/>
      <c r="AN682" s="3"/>
      <c r="AS682" s="3"/>
      <c r="AX682" s="3"/>
    </row>
    <row r="683" spans="5:50">
      <c r="E683" s="3"/>
      <c r="J683" s="3"/>
      <c r="O683" s="3"/>
      <c r="T683" s="3"/>
      <c r="Y683" s="3"/>
      <c r="AD683" s="3"/>
      <c r="AI683" s="3"/>
      <c r="AN683" s="3"/>
      <c r="AS683" s="3"/>
      <c r="AX683" s="3"/>
    </row>
    <row r="684" spans="5:50">
      <c r="E684" s="3"/>
      <c r="J684" s="3"/>
      <c r="O684" s="3"/>
      <c r="T684" s="3"/>
      <c r="Y684" s="3"/>
      <c r="AD684" s="3"/>
      <c r="AI684" s="3"/>
      <c r="AN684" s="3"/>
      <c r="AS684" s="3"/>
      <c r="AX684" s="3"/>
    </row>
    <row r="685" spans="5:50">
      <c r="E685" s="3"/>
      <c r="J685" s="3"/>
      <c r="O685" s="3"/>
      <c r="T685" s="3"/>
      <c r="Y685" s="3"/>
      <c r="AD685" s="3"/>
      <c r="AI685" s="3"/>
      <c r="AN685" s="3"/>
      <c r="AS685" s="3"/>
      <c r="AX685" s="3"/>
    </row>
    <row r="686" spans="5:50">
      <c r="E686" s="3"/>
      <c r="J686" s="3"/>
      <c r="O686" s="3"/>
      <c r="T686" s="3"/>
      <c r="Y686" s="3"/>
      <c r="AD686" s="3"/>
      <c r="AI686" s="3"/>
      <c r="AN686" s="3"/>
      <c r="AS686" s="3"/>
      <c r="AX686" s="3"/>
    </row>
    <row r="687" spans="5:50">
      <c r="E687" s="3"/>
      <c r="J687" s="3"/>
      <c r="O687" s="3"/>
      <c r="T687" s="3"/>
      <c r="Y687" s="3"/>
      <c r="AD687" s="3"/>
      <c r="AI687" s="3"/>
      <c r="AN687" s="3"/>
      <c r="AS687" s="3"/>
      <c r="AX687" s="3"/>
    </row>
    <row r="688" spans="5:50">
      <c r="E688" s="3"/>
      <c r="J688" s="3"/>
      <c r="O688" s="3"/>
      <c r="T688" s="3"/>
      <c r="Y688" s="3"/>
      <c r="AD688" s="3"/>
      <c r="AI688" s="3"/>
      <c r="AN688" s="3"/>
      <c r="AS688" s="3"/>
      <c r="AX688" s="3"/>
    </row>
    <row r="689" spans="5:50">
      <c r="E689" s="3"/>
      <c r="J689" s="3"/>
      <c r="O689" s="3"/>
      <c r="T689" s="3"/>
      <c r="Y689" s="3"/>
      <c r="AD689" s="3"/>
      <c r="AI689" s="3"/>
      <c r="AN689" s="3"/>
      <c r="AS689" s="3"/>
      <c r="AX689" s="3"/>
    </row>
    <row r="690" spans="5:50">
      <c r="E690" s="3"/>
      <c r="J690" s="3"/>
      <c r="O690" s="3"/>
      <c r="T690" s="3"/>
      <c r="Y690" s="3"/>
      <c r="AD690" s="3"/>
      <c r="AI690" s="3"/>
      <c r="AN690" s="3"/>
      <c r="AS690" s="3"/>
      <c r="AX690" s="3"/>
    </row>
    <row r="691" spans="5:50">
      <c r="E691" s="3"/>
      <c r="J691" s="3"/>
      <c r="O691" s="3"/>
      <c r="T691" s="3"/>
      <c r="Y691" s="3"/>
      <c r="AD691" s="3"/>
      <c r="AI691" s="3"/>
      <c r="AN691" s="3"/>
      <c r="AS691" s="3"/>
      <c r="AX691" s="3"/>
    </row>
    <row r="692" spans="5:50">
      <c r="E692" s="3"/>
      <c r="J692" s="3"/>
      <c r="O692" s="3"/>
      <c r="T692" s="3"/>
      <c r="Y692" s="3"/>
      <c r="AD692" s="3"/>
      <c r="AI692" s="3"/>
      <c r="AN692" s="3"/>
      <c r="AS692" s="3"/>
      <c r="AX692" s="3"/>
    </row>
    <row r="693" spans="5:50">
      <c r="E693" s="3"/>
      <c r="J693" s="3"/>
      <c r="O693" s="3"/>
      <c r="T693" s="3"/>
      <c r="Y693" s="3"/>
      <c r="AD693" s="3"/>
      <c r="AI693" s="3"/>
      <c r="AN693" s="3"/>
      <c r="AS693" s="3"/>
      <c r="AX693" s="3"/>
    </row>
    <row r="694" spans="5:50">
      <c r="E694" s="3"/>
      <c r="J694" s="3"/>
      <c r="O694" s="3"/>
      <c r="T694" s="3"/>
      <c r="Y694" s="3"/>
      <c r="AD694" s="3"/>
      <c r="AI694" s="3"/>
      <c r="AN694" s="3"/>
      <c r="AS694" s="3"/>
      <c r="AX694" s="3"/>
    </row>
    <row r="695" spans="5:50">
      <c r="E695" s="3"/>
      <c r="J695" s="3"/>
      <c r="O695" s="3"/>
      <c r="T695" s="3"/>
      <c r="Y695" s="3"/>
      <c r="AD695" s="3"/>
      <c r="AI695" s="3"/>
      <c r="AN695" s="3"/>
      <c r="AS695" s="3"/>
      <c r="AX695" s="3"/>
    </row>
    <row r="696" spans="5:50">
      <c r="E696" s="3"/>
      <c r="J696" s="3"/>
      <c r="O696" s="3"/>
      <c r="T696" s="3"/>
      <c r="Y696" s="3"/>
      <c r="AD696" s="3"/>
      <c r="AI696" s="3"/>
      <c r="AN696" s="3"/>
      <c r="AS696" s="3"/>
      <c r="AX696" s="3"/>
    </row>
    <row r="697" spans="5:50">
      <c r="E697" s="3"/>
      <c r="J697" s="3"/>
      <c r="O697" s="3"/>
      <c r="T697" s="3"/>
      <c r="Y697" s="3"/>
      <c r="AD697" s="3"/>
      <c r="AI697" s="3"/>
      <c r="AN697" s="3"/>
      <c r="AS697" s="3"/>
      <c r="AX697" s="3"/>
    </row>
    <row r="698" spans="5:50">
      <c r="E698" s="3"/>
      <c r="J698" s="3"/>
      <c r="O698" s="3"/>
      <c r="T698" s="3"/>
      <c r="Y698" s="3"/>
      <c r="AD698" s="3"/>
      <c r="AI698" s="3"/>
      <c r="AN698" s="3"/>
      <c r="AS698" s="3"/>
      <c r="AX698" s="3"/>
    </row>
    <row r="699" spans="5:50">
      <c r="E699" s="3"/>
      <c r="J699" s="3"/>
      <c r="O699" s="3"/>
      <c r="T699" s="3"/>
      <c r="Y699" s="3"/>
      <c r="AD699" s="3"/>
      <c r="AI699" s="3"/>
      <c r="AN699" s="3"/>
      <c r="AS699" s="3"/>
      <c r="AX699" s="3"/>
    </row>
    <row r="700" spans="5:50">
      <c r="E700" s="3"/>
      <c r="J700" s="3"/>
      <c r="O700" s="3"/>
      <c r="T700" s="3"/>
      <c r="Y700" s="3"/>
      <c r="AD700" s="3"/>
      <c r="AI700" s="3"/>
      <c r="AN700" s="3"/>
      <c r="AS700" s="3"/>
      <c r="AX700" s="3"/>
    </row>
    <row r="701" spans="5:50">
      <c r="E701" s="3"/>
      <c r="J701" s="3"/>
      <c r="O701" s="3"/>
      <c r="T701" s="3"/>
      <c r="Y701" s="3"/>
      <c r="AD701" s="3"/>
      <c r="AI701" s="3"/>
      <c r="AN701" s="3"/>
      <c r="AS701" s="3"/>
      <c r="AX701" s="3"/>
    </row>
    <row r="702" spans="5:50">
      <c r="E702" s="3"/>
      <c r="J702" s="3"/>
      <c r="O702" s="3"/>
      <c r="T702" s="3"/>
      <c r="Y702" s="3"/>
      <c r="AD702" s="3"/>
      <c r="AI702" s="3"/>
      <c r="AN702" s="3"/>
      <c r="AS702" s="3"/>
      <c r="AX702" s="3"/>
    </row>
    <row r="703" spans="5:50">
      <c r="E703" s="3"/>
      <c r="J703" s="3"/>
      <c r="O703" s="3"/>
      <c r="T703" s="3"/>
      <c r="Y703" s="3"/>
      <c r="AD703" s="3"/>
      <c r="AI703" s="3"/>
      <c r="AN703" s="3"/>
      <c r="AS703" s="3"/>
      <c r="AX703" s="3"/>
    </row>
    <row r="704" spans="5:50">
      <c r="E704" s="3"/>
      <c r="J704" s="3"/>
      <c r="O704" s="3"/>
      <c r="T704" s="3"/>
      <c r="Y704" s="3"/>
      <c r="AD704" s="3"/>
      <c r="AI704" s="3"/>
      <c r="AN704" s="3"/>
      <c r="AS704" s="3"/>
      <c r="AX704" s="3"/>
    </row>
    <row r="705" spans="5:50">
      <c r="E705" s="3"/>
      <c r="J705" s="3"/>
      <c r="O705" s="3"/>
      <c r="T705" s="3"/>
      <c r="Y705" s="3"/>
      <c r="AD705" s="3"/>
      <c r="AI705" s="3"/>
      <c r="AN705" s="3"/>
      <c r="AS705" s="3"/>
      <c r="AX705" s="3"/>
    </row>
    <row r="706" spans="5:50">
      <c r="E706" s="3"/>
      <c r="J706" s="3"/>
      <c r="O706" s="3"/>
      <c r="T706" s="3"/>
      <c r="Y706" s="3"/>
      <c r="AD706" s="3"/>
      <c r="AI706" s="3"/>
      <c r="AN706" s="3"/>
      <c r="AS706" s="3"/>
      <c r="AX706" s="3"/>
    </row>
    <row r="707" spans="5:50">
      <c r="E707" s="3"/>
      <c r="J707" s="3"/>
      <c r="O707" s="3"/>
      <c r="T707" s="3"/>
      <c r="Y707" s="3"/>
      <c r="AD707" s="3"/>
      <c r="AI707" s="3"/>
      <c r="AN707" s="3"/>
      <c r="AS707" s="3"/>
      <c r="AX707" s="3"/>
    </row>
    <row r="708" spans="5:50">
      <c r="E708" s="3"/>
      <c r="J708" s="3"/>
      <c r="O708" s="3"/>
      <c r="T708" s="3"/>
      <c r="Y708" s="3"/>
      <c r="AD708" s="3"/>
      <c r="AI708" s="3"/>
      <c r="AN708" s="3"/>
      <c r="AS708" s="3"/>
      <c r="AX708" s="3"/>
    </row>
    <row r="709" spans="5:50">
      <c r="E709" s="3"/>
      <c r="J709" s="3"/>
      <c r="O709" s="3"/>
      <c r="T709" s="3"/>
      <c r="Y709" s="3"/>
      <c r="AD709" s="3"/>
      <c r="AI709" s="3"/>
      <c r="AN709" s="3"/>
      <c r="AS709" s="3"/>
      <c r="AX709" s="3"/>
    </row>
    <row r="710" spans="5:50">
      <c r="E710" s="3"/>
      <c r="J710" s="3"/>
      <c r="O710" s="3"/>
      <c r="T710" s="3"/>
      <c r="Y710" s="3"/>
      <c r="AD710" s="3"/>
      <c r="AI710" s="3"/>
      <c r="AN710" s="3"/>
      <c r="AS710" s="3"/>
      <c r="AX710" s="3"/>
    </row>
    <row r="711" spans="5:50">
      <c r="E711" s="3"/>
      <c r="J711" s="3"/>
      <c r="O711" s="3"/>
      <c r="T711" s="3"/>
      <c r="Y711" s="3"/>
      <c r="AD711" s="3"/>
      <c r="AI711" s="3"/>
      <c r="AN711" s="3"/>
      <c r="AS711" s="3"/>
      <c r="AX711" s="3"/>
    </row>
    <row r="712" spans="5:50">
      <c r="E712" s="3"/>
      <c r="J712" s="3"/>
      <c r="O712" s="3"/>
      <c r="T712" s="3"/>
      <c r="Y712" s="3"/>
      <c r="AD712" s="3"/>
      <c r="AI712" s="3"/>
      <c r="AN712" s="3"/>
      <c r="AS712" s="3"/>
      <c r="AX712" s="3"/>
    </row>
    <row r="713" spans="5:50">
      <c r="E713" s="3"/>
      <c r="J713" s="3"/>
      <c r="O713" s="3"/>
      <c r="T713" s="3"/>
      <c r="Y713" s="3"/>
      <c r="AD713" s="3"/>
      <c r="AI713" s="3"/>
      <c r="AN713" s="3"/>
      <c r="AS713" s="3"/>
      <c r="AX713" s="3"/>
    </row>
    <row r="714" spans="5:50">
      <c r="E714" s="3"/>
      <c r="J714" s="3"/>
      <c r="O714" s="3"/>
      <c r="T714" s="3"/>
      <c r="Y714" s="3"/>
      <c r="AD714" s="3"/>
      <c r="AI714" s="3"/>
      <c r="AN714" s="3"/>
      <c r="AS714" s="3"/>
      <c r="AX714" s="3"/>
    </row>
    <row r="715" spans="5:50">
      <c r="E715" s="3"/>
      <c r="J715" s="3"/>
      <c r="O715" s="3"/>
      <c r="T715" s="3"/>
      <c r="Y715" s="3"/>
      <c r="AD715" s="3"/>
      <c r="AI715" s="3"/>
      <c r="AN715" s="3"/>
      <c r="AS715" s="3"/>
      <c r="AX715" s="3"/>
    </row>
    <row r="716" spans="5:50">
      <c r="E716" s="3"/>
      <c r="J716" s="3"/>
      <c r="O716" s="3"/>
      <c r="T716" s="3"/>
      <c r="Y716" s="3"/>
      <c r="AD716" s="3"/>
      <c r="AI716" s="3"/>
      <c r="AN716" s="3"/>
      <c r="AS716" s="3"/>
      <c r="AX716" s="3"/>
    </row>
    <row r="717" spans="5:50">
      <c r="E717" s="3"/>
      <c r="J717" s="3"/>
      <c r="O717" s="3"/>
      <c r="T717" s="3"/>
      <c r="Y717" s="3"/>
      <c r="AD717" s="3"/>
      <c r="AI717" s="3"/>
      <c r="AN717" s="3"/>
      <c r="AS717" s="3"/>
      <c r="AX717" s="3"/>
    </row>
    <row r="718" spans="5:50">
      <c r="E718" s="3"/>
      <c r="J718" s="3"/>
      <c r="O718" s="3"/>
      <c r="T718" s="3"/>
      <c r="Y718" s="3"/>
      <c r="AD718" s="3"/>
      <c r="AI718" s="3"/>
      <c r="AN718" s="3"/>
      <c r="AS718" s="3"/>
      <c r="AX718" s="3"/>
    </row>
    <row r="719" spans="5:50">
      <c r="E719" s="3"/>
      <c r="J719" s="3"/>
      <c r="O719" s="3"/>
      <c r="T719" s="3"/>
      <c r="Y719" s="3"/>
      <c r="AD719" s="3"/>
      <c r="AI719" s="3"/>
      <c r="AN719" s="3"/>
      <c r="AS719" s="3"/>
      <c r="AX719" s="3"/>
    </row>
    <row r="720" spans="5:50">
      <c r="E720" s="3"/>
      <c r="J720" s="3"/>
      <c r="O720" s="3"/>
      <c r="T720" s="3"/>
      <c r="Y720" s="3"/>
      <c r="AD720" s="3"/>
      <c r="AI720" s="3"/>
      <c r="AN720" s="3"/>
      <c r="AS720" s="3"/>
      <c r="AX720" s="3"/>
    </row>
    <row r="721" spans="5:50">
      <c r="E721" s="3"/>
      <c r="J721" s="3"/>
      <c r="O721" s="3"/>
      <c r="T721" s="3"/>
      <c r="Y721" s="3"/>
      <c r="AD721" s="3"/>
      <c r="AI721" s="3"/>
      <c r="AN721" s="3"/>
      <c r="AS721" s="3"/>
      <c r="AX721" s="3"/>
    </row>
    <row r="722" spans="5:50">
      <c r="E722" s="3"/>
      <c r="J722" s="3"/>
      <c r="O722" s="3"/>
      <c r="T722" s="3"/>
      <c r="Y722" s="3"/>
      <c r="AD722" s="3"/>
      <c r="AI722" s="3"/>
      <c r="AN722" s="3"/>
      <c r="AS722" s="3"/>
      <c r="AX722" s="3"/>
    </row>
    <row r="723" spans="5:50">
      <c r="E723" s="3"/>
      <c r="J723" s="3"/>
      <c r="O723" s="3"/>
      <c r="T723" s="3"/>
      <c r="Y723" s="3"/>
      <c r="AD723" s="3"/>
      <c r="AI723" s="3"/>
      <c r="AN723" s="3"/>
      <c r="AS723" s="3"/>
      <c r="AX723" s="3"/>
    </row>
    <row r="724" spans="5:50">
      <c r="E724" s="3"/>
      <c r="J724" s="3"/>
      <c r="O724" s="3"/>
      <c r="T724" s="3"/>
      <c r="Y724" s="3"/>
      <c r="AD724" s="3"/>
      <c r="AI724" s="3"/>
      <c r="AN724" s="3"/>
      <c r="AS724" s="3"/>
      <c r="AX724" s="3"/>
    </row>
    <row r="725" spans="5:50">
      <c r="E725" s="3"/>
      <c r="J725" s="3"/>
      <c r="O725" s="3"/>
      <c r="T725" s="3"/>
      <c r="Y725" s="3"/>
      <c r="AD725" s="3"/>
      <c r="AI725" s="3"/>
      <c r="AN725" s="3"/>
      <c r="AS725" s="3"/>
      <c r="AX725" s="3"/>
    </row>
    <row r="726" spans="5:50">
      <c r="E726" s="3"/>
      <c r="J726" s="3"/>
      <c r="O726" s="3"/>
      <c r="T726" s="3"/>
      <c r="Y726" s="3"/>
      <c r="AD726" s="3"/>
      <c r="AI726" s="3"/>
      <c r="AN726" s="3"/>
      <c r="AS726" s="3"/>
      <c r="AX726" s="3"/>
    </row>
    <row r="727" spans="5:50">
      <c r="E727" s="3"/>
      <c r="J727" s="3"/>
      <c r="O727" s="3"/>
      <c r="T727" s="3"/>
      <c r="Y727" s="3"/>
      <c r="AD727" s="3"/>
      <c r="AI727" s="3"/>
      <c r="AN727" s="3"/>
      <c r="AS727" s="3"/>
      <c r="AX727" s="3"/>
    </row>
    <row r="728" spans="5:50">
      <c r="E728" s="3"/>
      <c r="J728" s="3"/>
      <c r="O728" s="3"/>
      <c r="T728" s="3"/>
      <c r="Y728" s="3"/>
      <c r="AD728" s="3"/>
      <c r="AI728" s="3"/>
      <c r="AN728" s="3"/>
      <c r="AS728" s="3"/>
      <c r="AX728" s="3"/>
    </row>
    <row r="729" spans="5:50">
      <c r="E729" s="3"/>
      <c r="J729" s="3"/>
      <c r="O729" s="3"/>
      <c r="T729" s="3"/>
      <c r="Y729" s="3"/>
      <c r="AD729" s="3"/>
      <c r="AI729" s="3"/>
      <c r="AN729" s="3"/>
      <c r="AS729" s="3"/>
      <c r="AX729" s="3"/>
    </row>
    <row r="730" spans="5:50">
      <c r="E730" s="3"/>
      <c r="J730" s="3"/>
      <c r="O730" s="3"/>
      <c r="T730" s="3"/>
      <c r="Y730" s="3"/>
      <c r="AD730" s="3"/>
      <c r="AI730" s="3"/>
      <c r="AN730" s="3"/>
      <c r="AS730" s="3"/>
      <c r="AX730" s="3"/>
    </row>
    <row r="731" spans="5:50">
      <c r="E731" s="3"/>
      <c r="J731" s="3"/>
      <c r="O731" s="3"/>
      <c r="T731" s="3"/>
      <c r="Y731" s="3"/>
      <c r="AD731" s="3"/>
      <c r="AI731" s="3"/>
      <c r="AN731" s="3"/>
      <c r="AS731" s="3"/>
      <c r="AX731" s="3"/>
    </row>
    <row r="732" spans="5:50">
      <c r="E732" s="3"/>
      <c r="J732" s="3"/>
      <c r="O732" s="3"/>
      <c r="T732" s="3"/>
      <c r="Y732" s="3"/>
      <c r="AD732" s="3"/>
      <c r="AI732" s="3"/>
      <c r="AN732" s="3"/>
      <c r="AS732" s="3"/>
      <c r="AX732" s="3"/>
    </row>
    <row r="733" spans="5:50">
      <c r="E733" s="3"/>
      <c r="J733" s="3"/>
      <c r="O733" s="3"/>
      <c r="T733" s="3"/>
      <c r="Y733" s="3"/>
      <c r="AD733" s="3"/>
      <c r="AI733" s="3"/>
      <c r="AN733" s="3"/>
      <c r="AS733" s="3"/>
      <c r="AX733" s="3"/>
    </row>
    <row r="734" spans="5:50">
      <c r="E734" s="3"/>
      <c r="J734" s="3"/>
      <c r="O734" s="3"/>
      <c r="T734" s="3"/>
      <c r="Y734" s="3"/>
      <c r="AD734" s="3"/>
      <c r="AI734" s="3"/>
      <c r="AN734" s="3"/>
      <c r="AS734" s="3"/>
      <c r="AX734" s="3"/>
    </row>
    <row r="735" spans="5:50">
      <c r="E735" s="3"/>
      <c r="J735" s="3"/>
      <c r="O735" s="3"/>
      <c r="T735" s="3"/>
      <c r="Y735" s="3"/>
      <c r="AD735" s="3"/>
      <c r="AI735" s="3"/>
      <c r="AN735" s="3"/>
      <c r="AS735" s="3"/>
      <c r="AX735" s="3"/>
    </row>
    <row r="736" spans="5:50">
      <c r="E736" s="3"/>
      <c r="J736" s="3"/>
      <c r="O736" s="3"/>
      <c r="T736" s="3"/>
      <c r="Y736" s="3"/>
      <c r="AD736" s="3"/>
      <c r="AI736" s="3"/>
      <c r="AN736" s="3"/>
      <c r="AS736" s="3"/>
      <c r="AX736" s="3"/>
    </row>
    <row r="737" spans="5:50">
      <c r="E737" s="3"/>
      <c r="J737" s="3"/>
      <c r="O737" s="3"/>
      <c r="T737" s="3"/>
      <c r="Y737" s="3"/>
      <c r="AD737" s="3"/>
      <c r="AI737" s="3"/>
      <c r="AN737" s="3"/>
      <c r="AS737" s="3"/>
      <c r="AX737" s="3"/>
    </row>
    <row r="738" spans="5:50">
      <c r="E738" s="3"/>
      <c r="J738" s="3"/>
      <c r="O738" s="3"/>
      <c r="T738" s="3"/>
      <c r="Y738" s="3"/>
      <c r="AD738" s="3"/>
      <c r="AI738" s="3"/>
      <c r="AN738" s="3"/>
      <c r="AS738" s="3"/>
      <c r="AX738" s="3"/>
    </row>
    <row r="739" spans="5:50">
      <c r="E739" s="3"/>
      <c r="J739" s="3"/>
      <c r="O739" s="3"/>
      <c r="T739" s="3"/>
      <c r="Y739" s="3"/>
      <c r="AD739" s="3"/>
      <c r="AI739" s="3"/>
      <c r="AN739" s="3"/>
      <c r="AS739" s="3"/>
      <c r="AX739" s="3"/>
    </row>
    <row r="740" spans="5:50">
      <c r="E740" s="3"/>
      <c r="J740" s="3"/>
      <c r="O740" s="3"/>
      <c r="T740" s="3"/>
      <c r="Y740" s="3"/>
      <c r="AD740" s="3"/>
      <c r="AI740" s="3"/>
      <c r="AN740" s="3"/>
      <c r="AS740" s="3"/>
      <c r="AX740" s="3"/>
    </row>
    <row r="741" spans="5:50">
      <c r="E741" s="3"/>
      <c r="J741" s="3"/>
      <c r="O741" s="3"/>
      <c r="T741" s="3"/>
      <c r="Y741" s="3"/>
      <c r="AD741" s="3"/>
      <c r="AI741" s="3"/>
      <c r="AN741" s="3"/>
      <c r="AS741" s="3"/>
      <c r="AX741" s="3"/>
    </row>
    <row r="742" spans="5:50">
      <c r="E742" s="3"/>
      <c r="J742" s="3"/>
      <c r="O742" s="3"/>
      <c r="T742" s="3"/>
      <c r="Y742" s="3"/>
      <c r="AD742" s="3"/>
      <c r="AI742" s="3"/>
      <c r="AN742" s="3"/>
      <c r="AS742" s="3"/>
      <c r="AX742" s="3"/>
    </row>
    <row r="743" spans="5:50">
      <c r="E743" s="3"/>
      <c r="J743" s="3"/>
      <c r="O743" s="3"/>
      <c r="T743" s="3"/>
      <c r="Y743" s="3"/>
      <c r="AD743" s="3"/>
      <c r="AI743" s="3"/>
      <c r="AN743" s="3"/>
      <c r="AS743" s="3"/>
      <c r="AX743" s="3"/>
    </row>
    <row r="744" spans="5:50">
      <c r="E744" s="3"/>
      <c r="J744" s="3"/>
      <c r="O744" s="3"/>
      <c r="T744" s="3"/>
      <c r="Y744" s="3"/>
      <c r="AD744" s="3"/>
      <c r="AI744" s="3"/>
      <c r="AN744" s="3"/>
      <c r="AS744" s="3"/>
      <c r="AX744" s="3"/>
    </row>
    <row r="745" spans="5:50">
      <c r="E745" s="3"/>
      <c r="J745" s="3"/>
      <c r="O745" s="3"/>
      <c r="T745" s="3"/>
      <c r="Y745" s="3"/>
      <c r="AD745" s="3"/>
      <c r="AI745" s="3"/>
      <c r="AN745" s="3"/>
      <c r="AS745" s="3"/>
      <c r="AX745" s="3"/>
    </row>
    <row r="746" spans="5:50">
      <c r="E746" s="3"/>
      <c r="J746" s="3"/>
      <c r="O746" s="3"/>
      <c r="T746" s="3"/>
      <c r="Y746" s="3"/>
      <c r="AD746" s="3"/>
      <c r="AI746" s="3"/>
      <c r="AN746" s="3"/>
      <c r="AS746" s="3"/>
      <c r="AX746" s="3"/>
    </row>
    <row r="747" spans="5:50">
      <c r="E747" s="3"/>
      <c r="J747" s="3"/>
      <c r="O747" s="3"/>
      <c r="T747" s="3"/>
      <c r="Y747" s="3"/>
      <c r="AD747" s="3"/>
      <c r="AI747" s="3"/>
      <c r="AN747" s="3"/>
      <c r="AS747" s="3"/>
      <c r="AX747" s="3"/>
    </row>
    <row r="748" spans="5:50">
      <c r="E748" s="3"/>
      <c r="J748" s="3"/>
      <c r="O748" s="3"/>
      <c r="T748" s="3"/>
      <c r="Y748" s="3"/>
      <c r="AD748" s="3"/>
      <c r="AI748" s="3"/>
      <c r="AN748" s="3"/>
      <c r="AS748" s="3"/>
      <c r="AX748" s="3"/>
    </row>
    <row r="749" spans="5:50">
      <c r="E749" s="3"/>
      <c r="J749" s="3"/>
      <c r="O749" s="3"/>
      <c r="T749" s="3"/>
      <c r="Y749" s="3"/>
      <c r="AD749" s="3"/>
      <c r="AI749" s="3"/>
      <c r="AN749" s="3"/>
      <c r="AS749" s="3"/>
      <c r="AX749" s="3"/>
    </row>
    <row r="750" spans="5:50">
      <c r="E750" s="3"/>
      <c r="J750" s="3"/>
      <c r="O750" s="3"/>
      <c r="T750" s="3"/>
      <c r="Y750" s="3"/>
      <c r="AD750" s="3"/>
      <c r="AI750" s="3"/>
      <c r="AN750" s="3"/>
      <c r="AS750" s="3"/>
      <c r="AX750" s="3"/>
    </row>
    <row r="751" spans="5:50">
      <c r="E751" s="3"/>
      <c r="J751" s="3"/>
      <c r="O751" s="3"/>
      <c r="T751" s="3"/>
      <c r="Y751" s="3"/>
      <c r="AD751" s="3"/>
      <c r="AI751" s="3"/>
      <c r="AN751" s="3"/>
      <c r="AS751" s="3"/>
      <c r="AX751" s="3"/>
    </row>
    <row r="752" spans="5:50">
      <c r="E752" s="3"/>
      <c r="J752" s="3"/>
      <c r="O752" s="3"/>
      <c r="T752" s="3"/>
      <c r="Y752" s="3"/>
      <c r="AD752" s="3"/>
      <c r="AI752" s="3"/>
      <c r="AN752" s="3"/>
      <c r="AS752" s="3"/>
      <c r="AX752" s="3"/>
    </row>
    <row r="753" spans="5:50">
      <c r="E753" s="3"/>
      <c r="J753" s="3"/>
      <c r="O753" s="3"/>
      <c r="T753" s="3"/>
      <c r="Y753" s="3"/>
      <c r="AD753" s="3"/>
      <c r="AI753" s="3"/>
      <c r="AN753" s="3"/>
      <c r="AS753" s="3"/>
      <c r="AX753" s="3"/>
    </row>
    <row r="754" spans="5:50">
      <c r="E754" s="3"/>
      <c r="J754" s="3"/>
      <c r="O754" s="3"/>
      <c r="T754" s="3"/>
      <c r="Y754" s="3"/>
      <c r="AD754" s="3"/>
      <c r="AI754" s="3"/>
      <c r="AN754" s="3"/>
      <c r="AS754" s="3"/>
      <c r="AX754" s="3"/>
    </row>
    <row r="755" spans="5:50">
      <c r="E755" s="3"/>
      <c r="J755" s="3"/>
      <c r="O755" s="3"/>
      <c r="T755" s="3"/>
      <c r="Y755" s="3"/>
      <c r="AD755" s="3"/>
      <c r="AI755" s="3"/>
      <c r="AN755" s="3"/>
      <c r="AS755" s="3"/>
      <c r="AX755" s="3"/>
    </row>
    <row r="756" spans="5:50">
      <c r="E756" s="3"/>
      <c r="J756" s="3"/>
      <c r="O756" s="3"/>
      <c r="T756" s="3"/>
      <c r="Y756" s="3"/>
      <c r="AD756" s="3"/>
      <c r="AI756" s="3"/>
      <c r="AN756" s="3"/>
      <c r="AS756" s="3"/>
      <c r="AX756" s="3"/>
    </row>
    <row r="757" spans="5:50">
      <c r="E757" s="3"/>
      <c r="J757" s="3"/>
      <c r="O757" s="3"/>
      <c r="T757" s="3"/>
      <c r="Y757" s="3"/>
      <c r="AD757" s="3"/>
      <c r="AI757" s="3"/>
      <c r="AN757" s="3"/>
      <c r="AS757" s="3"/>
      <c r="AX757" s="3"/>
    </row>
    <row r="758" spans="5:50">
      <c r="E758" s="3"/>
      <c r="J758" s="3"/>
      <c r="O758" s="3"/>
      <c r="T758" s="3"/>
      <c r="Y758" s="3"/>
      <c r="AD758" s="3"/>
      <c r="AI758" s="3"/>
      <c r="AN758" s="3"/>
      <c r="AS758" s="3"/>
      <c r="AX758" s="3"/>
    </row>
    <row r="759" spans="5:50">
      <c r="E759" s="3"/>
      <c r="J759" s="3"/>
      <c r="O759" s="3"/>
      <c r="T759" s="3"/>
      <c r="Y759" s="3"/>
      <c r="AD759" s="3"/>
      <c r="AI759" s="3"/>
      <c r="AN759" s="3"/>
      <c r="AS759" s="3"/>
      <c r="AX759" s="3"/>
    </row>
    <row r="760" spans="5:50">
      <c r="E760" s="3"/>
      <c r="J760" s="3"/>
      <c r="O760" s="3"/>
      <c r="T760" s="3"/>
      <c r="Y760" s="3"/>
      <c r="AD760" s="3"/>
      <c r="AI760" s="3"/>
      <c r="AN760" s="3"/>
      <c r="AS760" s="3"/>
      <c r="AX760" s="3"/>
    </row>
    <row r="761" spans="5:50">
      <c r="E761" s="3"/>
      <c r="J761" s="3"/>
      <c r="O761" s="3"/>
      <c r="T761" s="3"/>
      <c r="Y761" s="3"/>
      <c r="AD761" s="3"/>
      <c r="AI761" s="3"/>
      <c r="AN761" s="3"/>
      <c r="AS761" s="3"/>
      <c r="AX761" s="3"/>
    </row>
    <row r="762" spans="5:50">
      <c r="E762" s="3"/>
      <c r="J762" s="3"/>
      <c r="O762" s="3"/>
      <c r="T762" s="3"/>
      <c r="Y762" s="3"/>
      <c r="AD762" s="3"/>
      <c r="AI762" s="3"/>
      <c r="AN762" s="3"/>
      <c r="AS762" s="3"/>
      <c r="AX762" s="3"/>
    </row>
    <row r="763" spans="5:50">
      <c r="E763" s="3"/>
      <c r="J763" s="3"/>
      <c r="O763" s="3"/>
      <c r="T763" s="3"/>
      <c r="Y763" s="3"/>
      <c r="AD763" s="3"/>
      <c r="AI763" s="3"/>
      <c r="AN763" s="3"/>
      <c r="AS763" s="3"/>
      <c r="AX763" s="3"/>
    </row>
    <row r="764" spans="5:50">
      <c r="E764" s="3"/>
      <c r="J764" s="3"/>
      <c r="O764" s="3"/>
      <c r="T764" s="3"/>
      <c r="Y764" s="3"/>
      <c r="AD764" s="3"/>
      <c r="AI764" s="3"/>
      <c r="AN764" s="3"/>
      <c r="AS764" s="3"/>
      <c r="AX764" s="3"/>
    </row>
    <row r="765" spans="5:50">
      <c r="E765" s="3"/>
      <c r="J765" s="3"/>
      <c r="O765" s="3"/>
      <c r="T765" s="3"/>
      <c r="Y765" s="3"/>
      <c r="AD765" s="3"/>
      <c r="AI765" s="3"/>
      <c r="AN765" s="3"/>
      <c r="AS765" s="3"/>
      <c r="AX765" s="3"/>
    </row>
    <row r="766" spans="5:50">
      <c r="E766" s="3"/>
      <c r="J766" s="3"/>
      <c r="O766" s="3"/>
      <c r="T766" s="3"/>
      <c r="Y766" s="3"/>
      <c r="AD766" s="3"/>
      <c r="AI766" s="3"/>
      <c r="AN766" s="3"/>
      <c r="AS766" s="3"/>
      <c r="AX766" s="3"/>
    </row>
    <row r="767" spans="5:50">
      <c r="E767" s="3"/>
      <c r="J767" s="3"/>
      <c r="O767" s="3"/>
      <c r="T767" s="3"/>
      <c r="Y767" s="3"/>
      <c r="AD767" s="3"/>
      <c r="AI767" s="3"/>
      <c r="AN767" s="3"/>
      <c r="AS767" s="3"/>
      <c r="AX767" s="3"/>
    </row>
    <row r="768" spans="5:50">
      <c r="E768" s="3"/>
      <c r="J768" s="3"/>
      <c r="O768" s="3"/>
      <c r="T768" s="3"/>
      <c r="Y768" s="3"/>
      <c r="AD768" s="3"/>
      <c r="AI768" s="3"/>
      <c r="AN768" s="3"/>
      <c r="AS768" s="3"/>
      <c r="AX768" s="3"/>
    </row>
    <row r="769" spans="5:50">
      <c r="E769" s="3"/>
      <c r="J769" s="3"/>
      <c r="O769" s="3"/>
      <c r="T769" s="3"/>
      <c r="Y769" s="3"/>
      <c r="AD769" s="3"/>
      <c r="AI769" s="3"/>
      <c r="AN769" s="3"/>
      <c r="AS769" s="3"/>
      <c r="AX769" s="3"/>
    </row>
    <row r="770" spans="5:50">
      <c r="E770" s="3"/>
      <c r="J770" s="3"/>
      <c r="O770" s="3"/>
      <c r="T770" s="3"/>
      <c r="Y770" s="3"/>
      <c r="AD770" s="3"/>
      <c r="AI770" s="3"/>
      <c r="AN770" s="3"/>
      <c r="AS770" s="3"/>
      <c r="AX770" s="3"/>
    </row>
    <row r="771" spans="5:50">
      <c r="E771" s="3"/>
      <c r="J771" s="3"/>
      <c r="O771" s="3"/>
      <c r="T771" s="3"/>
      <c r="Y771" s="3"/>
      <c r="AD771" s="3"/>
      <c r="AI771" s="3"/>
      <c r="AN771" s="3"/>
      <c r="AS771" s="3"/>
      <c r="AX771" s="3"/>
    </row>
    <row r="772" spans="5:50">
      <c r="E772" s="3"/>
      <c r="J772" s="3"/>
      <c r="O772" s="3"/>
      <c r="T772" s="3"/>
      <c r="Y772" s="3"/>
      <c r="AD772" s="3"/>
      <c r="AI772" s="3"/>
      <c r="AN772" s="3"/>
      <c r="AS772" s="3"/>
      <c r="AX772" s="3"/>
    </row>
    <row r="773" spans="5:50">
      <c r="E773" s="3"/>
      <c r="J773" s="3"/>
      <c r="O773" s="3"/>
      <c r="T773" s="3"/>
      <c r="Y773" s="3"/>
      <c r="AD773" s="3"/>
      <c r="AI773" s="3"/>
      <c r="AN773" s="3"/>
      <c r="AS773" s="3"/>
      <c r="AX773" s="3"/>
    </row>
    <row r="774" spans="5:50">
      <c r="E774" s="3"/>
      <c r="J774" s="3"/>
      <c r="O774" s="3"/>
      <c r="T774" s="3"/>
      <c r="Y774" s="3"/>
      <c r="AD774" s="3"/>
      <c r="AI774" s="3"/>
      <c r="AN774" s="3"/>
      <c r="AS774" s="3"/>
      <c r="AX774" s="3"/>
    </row>
    <row r="775" spans="5:50">
      <c r="E775" s="3"/>
      <c r="J775" s="3"/>
      <c r="O775" s="3"/>
      <c r="T775" s="3"/>
      <c r="Y775" s="3"/>
      <c r="AD775" s="3"/>
      <c r="AI775" s="3"/>
      <c r="AN775" s="3"/>
      <c r="AS775" s="3"/>
      <c r="AX775" s="3"/>
    </row>
    <row r="776" spans="5:50">
      <c r="E776" s="3"/>
      <c r="J776" s="3"/>
      <c r="O776" s="3"/>
      <c r="T776" s="3"/>
      <c r="Y776" s="3"/>
      <c r="AD776" s="3"/>
      <c r="AI776" s="3"/>
      <c r="AN776" s="3"/>
      <c r="AS776" s="3"/>
      <c r="AX776" s="3"/>
    </row>
    <row r="777" spans="5:50">
      <c r="E777" s="3"/>
      <c r="J777" s="3"/>
      <c r="O777" s="3"/>
      <c r="T777" s="3"/>
      <c r="Y777" s="3"/>
      <c r="AD777" s="3"/>
      <c r="AI777" s="3"/>
      <c r="AN777" s="3"/>
      <c r="AS777" s="3"/>
      <c r="AX777" s="3"/>
    </row>
    <row r="778" spans="5:50">
      <c r="E778" s="3"/>
      <c r="J778" s="3"/>
      <c r="O778" s="3"/>
      <c r="T778" s="3"/>
      <c r="Y778" s="3"/>
      <c r="AD778" s="3"/>
      <c r="AI778" s="3"/>
      <c r="AN778" s="3"/>
      <c r="AS778" s="3"/>
      <c r="AX778" s="3"/>
    </row>
    <row r="779" spans="5:50">
      <c r="E779" s="3"/>
      <c r="J779" s="3"/>
      <c r="O779" s="3"/>
      <c r="T779" s="3"/>
      <c r="Y779" s="3"/>
      <c r="AD779" s="3"/>
      <c r="AI779" s="3"/>
      <c r="AN779" s="3"/>
      <c r="AS779" s="3"/>
      <c r="AX779" s="3"/>
    </row>
    <row r="780" spans="5:50">
      <c r="E780" s="3"/>
      <c r="J780" s="3"/>
      <c r="O780" s="3"/>
      <c r="T780" s="3"/>
      <c r="Y780" s="3"/>
      <c r="AD780" s="3"/>
      <c r="AI780" s="3"/>
      <c r="AN780" s="3"/>
      <c r="AS780" s="3"/>
      <c r="AX780" s="3"/>
    </row>
    <row r="781" spans="5:50">
      <c r="E781" s="3"/>
      <c r="J781" s="3"/>
      <c r="O781" s="3"/>
      <c r="T781" s="3"/>
      <c r="Y781" s="3"/>
      <c r="AD781" s="3"/>
      <c r="AI781" s="3"/>
      <c r="AN781" s="3"/>
      <c r="AS781" s="3"/>
      <c r="AX781" s="3"/>
    </row>
    <row r="782" spans="5:50">
      <c r="E782" s="3"/>
      <c r="J782" s="3"/>
      <c r="O782" s="3"/>
      <c r="T782" s="3"/>
      <c r="Y782" s="3"/>
      <c r="AD782" s="3"/>
      <c r="AI782" s="3"/>
      <c r="AN782" s="3"/>
      <c r="AS782" s="3"/>
      <c r="AX782" s="3"/>
    </row>
    <row r="783" spans="5:50">
      <c r="E783" s="3"/>
      <c r="J783" s="3"/>
      <c r="O783" s="3"/>
      <c r="T783" s="3"/>
      <c r="Y783" s="3"/>
      <c r="AD783" s="3"/>
      <c r="AI783" s="3"/>
      <c r="AN783" s="3"/>
      <c r="AS783" s="3"/>
      <c r="AX783" s="3"/>
    </row>
    <row r="784" spans="5:50">
      <c r="E784" s="3"/>
      <c r="J784" s="3"/>
      <c r="O784" s="3"/>
      <c r="T784" s="3"/>
      <c r="Y784" s="3"/>
      <c r="AD784" s="3"/>
      <c r="AI784" s="3"/>
      <c r="AN784" s="3"/>
      <c r="AS784" s="3"/>
      <c r="AX784" s="3"/>
    </row>
    <row r="785" spans="5:50">
      <c r="E785" s="3"/>
      <c r="J785" s="3"/>
      <c r="O785" s="3"/>
      <c r="T785" s="3"/>
      <c r="Y785" s="3"/>
      <c r="AD785" s="3"/>
      <c r="AI785" s="3"/>
      <c r="AN785" s="3"/>
      <c r="AS785" s="3"/>
      <c r="AX785" s="3"/>
    </row>
    <row r="786" spans="5:50">
      <c r="E786" s="3"/>
      <c r="J786" s="3"/>
      <c r="O786" s="3"/>
      <c r="T786" s="3"/>
      <c r="Y786" s="3"/>
      <c r="AD786" s="3"/>
      <c r="AI786" s="3"/>
      <c r="AN786" s="3"/>
      <c r="AS786" s="3"/>
      <c r="AX786" s="3"/>
    </row>
    <row r="787" spans="5:50">
      <c r="E787" s="3"/>
      <c r="J787" s="3"/>
      <c r="O787" s="3"/>
      <c r="T787" s="3"/>
      <c r="Y787" s="3"/>
      <c r="AD787" s="3"/>
      <c r="AI787" s="3"/>
      <c r="AN787" s="3"/>
      <c r="AS787" s="3"/>
      <c r="AX787" s="3"/>
    </row>
    <row r="788" spans="5:50">
      <c r="E788" s="3"/>
      <c r="J788" s="3"/>
      <c r="O788" s="3"/>
      <c r="T788" s="3"/>
      <c r="Y788" s="3"/>
      <c r="AD788" s="3"/>
      <c r="AI788" s="3"/>
      <c r="AN788" s="3"/>
      <c r="AS788" s="3"/>
      <c r="AX788" s="3"/>
    </row>
    <row r="789" spans="5:50">
      <c r="E789" s="3"/>
      <c r="J789" s="3"/>
      <c r="O789" s="3"/>
      <c r="T789" s="3"/>
      <c r="Y789" s="3"/>
      <c r="AD789" s="3"/>
      <c r="AI789" s="3"/>
      <c r="AN789" s="3"/>
      <c r="AS789" s="3"/>
      <c r="AX789" s="3"/>
    </row>
    <row r="790" spans="5:50">
      <c r="E790" s="3"/>
      <c r="J790" s="3"/>
      <c r="O790" s="3"/>
      <c r="T790" s="3"/>
      <c r="Y790" s="3"/>
      <c r="AD790" s="3"/>
      <c r="AI790" s="3"/>
      <c r="AN790" s="3"/>
      <c r="AS790" s="3"/>
      <c r="AX790" s="3"/>
    </row>
    <row r="791" spans="5:50">
      <c r="E791" s="3"/>
      <c r="J791" s="3"/>
      <c r="O791" s="3"/>
      <c r="T791" s="3"/>
      <c r="Y791" s="3"/>
      <c r="AD791" s="3"/>
      <c r="AI791" s="3"/>
      <c r="AN791" s="3"/>
      <c r="AS791" s="3"/>
      <c r="AX791" s="3"/>
    </row>
    <row r="792" spans="5:50">
      <c r="E792" s="3"/>
      <c r="J792" s="3"/>
      <c r="O792" s="3"/>
      <c r="T792" s="3"/>
      <c r="Y792" s="3"/>
      <c r="AD792" s="3"/>
      <c r="AI792" s="3"/>
      <c r="AN792" s="3"/>
      <c r="AS792" s="3"/>
      <c r="AX792" s="3"/>
    </row>
    <row r="793" spans="5:50">
      <c r="E793" s="3"/>
      <c r="J793" s="3"/>
      <c r="O793" s="3"/>
      <c r="T793" s="3"/>
      <c r="Y793" s="3"/>
      <c r="AD793" s="3"/>
      <c r="AI793" s="3"/>
      <c r="AN793" s="3"/>
      <c r="AS793" s="3"/>
      <c r="AX793" s="3"/>
    </row>
    <row r="794" spans="5:50">
      <c r="E794" s="3"/>
      <c r="J794" s="3"/>
      <c r="O794" s="3"/>
      <c r="T794" s="3"/>
      <c r="Y794" s="3"/>
      <c r="AD794" s="3"/>
      <c r="AI794" s="3"/>
      <c r="AN794" s="3"/>
      <c r="AS794" s="3"/>
      <c r="AX794" s="3"/>
    </row>
    <row r="795" spans="5:50">
      <c r="E795" s="3"/>
      <c r="J795" s="3"/>
      <c r="O795" s="3"/>
      <c r="T795" s="3"/>
      <c r="Y795" s="3"/>
      <c r="AD795" s="3"/>
      <c r="AI795" s="3"/>
      <c r="AN795" s="3"/>
      <c r="AS795" s="3"/>
      <c r="AX795" s="3"/>
    </row>
    <row r="796" spans="5:50">
      <c r="E796" s="3"/>
      <c r="J796" s="3"/>
      <c r="O796" s="3"/>
      <c r="T796" s="3"/>
      <c r="Y796" s="3"/>
      <c r="AD796" s="3"/>
      <c r="AI796" s="3"/>
      <c r="AN796" s="3"/>
      <c r="AS796" s="3"/>
      <c r="AX796" s="3"/>
    </row>
    <row r="797" spans="5:50">
      <c r="E797" s="3"/>
      <c r="J797" s="3"/>
      <c r="O797" s="3"/>
      <c r="T797" s="3"/>
      <c r="Y797" s="3"/>
      <c r="AD797" s="3"/>
      <c r="AI797" s="3"/>
      <c r="AN797" s="3"/>
      <c r="AS797" s="3"/>
      <c r="AX797" s="3"/>
    </row>
    <row r="798" spans="5:50">
      <c r="E798" s="3"/>
      <c r="J798" s="3"/>
      <c r="O798" s="3"/>
      <c r="T798" s="3"/>
      <c r="Y798" s="3"/>
      <c r="AD798" s="3"/>
      <c r="AI798" s="3"/>
      <c r="AN798" s="3"/>
      <c r="AS798" s="3"/>
      <c r="AX798" s="3"/>
    </row>
    <row r="799" spans="5:50">
      <c r="E799" s="3"/>
      <c r="J799" s="3"/>
      <c r="O799" s="3"/>
      <c r="T799" s="3"/>
      <c r="Y799" s="3"/>
      <c r="AD799" s="3"/>
      <c r="AI799" s="3"/>
      <c r="AN799" s="3"/>
      <c r="AS799" s="3"/>
      <c r="AX799" s="3"/>
    </row>
    <row r="800" spans="5:50">
      <c r="E800" s="3"/>
      <c r="J800" s="3"/>
      <c r="O800" s="3"/>
      <c r="T800" s="3"/>
      <c r="Y800" s="3"/>
      <c r="AD800" s="3"/>
      <c r="AI800" s="3"/>
      <c r="AN800" s="3"/>
      <c r="AS800" s="3"/>
      <c r="AX800" s="3"/>
    </row>
    <row r="801" spans="5:50">
      <c r="E801" s="3"/>
      <c r="J801" s="3"/>
      <c r="O801" s="3"/>
      <c r="T801" s="3"/>
      <c r="Y801" s="3"/>
      <c r="AD801" s="3"/>
      <c r="AI801" s="3"/>
      <c r="AN801" s="3"/>
      <c r="AS801" s="3"/>
      <c r="AX801" s="3"/>
    </row>
    <row r="802" spans="5:50">
      <c r="E802" s="3"/>
      <c r="J802" s="3"/>
      <c r="O802" s="3"/>
      <c r="T802" s="3"/>
      <c r="Y802" s="3"/>
      <c r="AD802" s="3"/>
      <c r="AI802" s="3"/>
      <c r="AN802" s="3"/>
      <c r="AS802" s="3"/>
      <c r="AX802" s="3"/>
    </row>
    <row r="803" spans="5:50">
      <c r="E803" s="3"/>
      <c r="J803" s="3"/>
      <c r="O803" s="3"/>
      <c r="T803" s="3"/>
      <c r="Y803" s="3"/>
      <c r="AD803" s="3"/>
      <c r="AI803" s="3"/>
      <c r="AN803" s="3"/>
      <c r="AS803" s="3"/>
      <c r="AX803" s="3"/>
    </row>
    <row r="804" spans="5:50">
      <c r="E804" s="3"/>
      <c r="J804" s="3"/>
      <c r="O804" s="3"/>
      <c r="T804" s="3"/>
      <c r="Y804" s="3"/>
      <c r="AD804" s="3"/>
      <c r="AI804" s="3"/>
      <c r="AN804" s="3"/>
      <c r="AS804" s="3"/>
      <c r="AX804" s="3"/>
    </row>
    <row r="805" spans="5:50">
      <c r="E805" s="3"/>
      <c r="J805" s="3"/>
      <c r="O805" s="3"/>
      <c r="T805" s="3"/>
      <c r="Y805" s="3"/>
      <c r="AD805" s="3"/>
      <c r="AI805" s="3"/>
      <c r="AN805" s="3"/>
      <c r="AS805" s="3"/>
      <c r="AX805" s="3"/>
    </row>
    <row r="806" spans="5:50">
      <c r="E806" s="3"/>
      <c r="J806" s="3"/>
      <c r="O806" s="3"/>
      <c r="T806" s="3"/>
      <c r="Y806" s="3"/>
      <c r="AD806" s="3"/>
      <c r="AI806" s="3"/>
      <c r="AN806" s="3"/>
      <c r="AS806" s="3"/>
      <c r="AX806" s="3"/>
    </row>
    <row r="807" spans="5:50">
      <c r="E807" s="3"/>
      <c r="J807" s="3"/>
      <c r="O807" s="3"/>
      <c r="T807" s="3"/>
      <c r="Y807" s="3"/>
      <c r="AD807" s="3"/>
      <c r="AI807" s="3"/>
      <c r="AN807" s="3"/>
      <c r="AS807" s="3"/>
      <c r="AX807" s="3"/>
    </row>
    <row r="808" spans="5:50">
      <c r="E808" s="3"/>
      <c r="J808" s="3"/>
      <c r="O808" s="3"/>
      <c r="T808" s="3"/>
      <c r="Y808" s="3"/>
      <c r="AD808" s="3"/>
      <c r="AI808" s="3"/>
      <c r="AN808" s="3"/>
      <c r="AS808" s="3"/>
      <c r="AX808" s="3"/>
    </row>
    <row r="809" spans="5:50">
      <c r="E809" s="3"/>
      <c r="J809" s="3"/>
      <c r="O809" s="3"/>
      <c r="T809" s="3"/>
      <c r="Y809" s="3"/>
      <c r="AD809" s="3"/>
      <c r="AI809" s="3"/>
      <c r="AN809" s="3"/>
      <c r="AS809" s="3"/>
      <c r="AX809" s="3"/>
    </row>
    <row r="810" spans="5:50">
      <c r="E810" s="3"/>
      <c r="J810" s="3"/>
      <c r="O810" s="3"/>
      <c r="T810" s="3"/>
      <c r="Y810" s="3"/>
      <c r="AD810" s="3"/>
      <c r="AI810" s="3"/>
      <c r="AN810" s="3"/>
      <c r="AS810" s="3"/>
      <c r="AX810" s="3"/>
    </row>
    <row r="811" spans="5:50">
      <c r="E811" s="3"/>
      <c r="J811" s="3"/>
      <c r="O811" s="3"/>
      <c r="T811" s="3"/>
      <c r="Y811" s="3"/>
      <c r="AD811" s="3"/>
      <c r="AI811" s="3"/>
      <c r="AN811" s="3"/>
      <c r="AS811" s="3"/>
      <c r="AX811" s="3"/>
    </row>
    <row r="812" spans="5:50">
      <c r="E812" s="3"/>
      <c r="J812" s="3"/>
      <c r="O812" s="3"/>
      <c r="T812" s="3"/>
      <c r="Y812" s="3"/>
      <c r="AD812" s="3"/>
      <c r="AI812" s="3"/>
      <c r="AN812" s="3"/>
      <c r="AS812" s="3"/>
      <c r="AX812" s="3"/>
    </row>
    <row r="813" spans="5:50">
      <c r="E813" s="3"/>
      <c r="J813" s="3"/>
      <c r="O813" s="3"/>
      <c r="T813" s="3"/>
      <c r="Y813" s="3"/>
      <c r="AD813" s="3"/>
      <c r="AI813" s="3"/>
      <c r="AN813" s="3"/>
      <c r="AS813" s="3"/>
      <c r="AX813" s="3"/>
    </row>
    <row r="814" spans="5:50">
      <c r="E814" s="3"/>
      <c r="J814" s="3"/>
      <c r="O814" s="3"/>
      <c r="T814" s="3"/>
      <c r="Y814" s="3"/>
      <c r="AD814" s="3"/>
      <c r="AI814" s="3"/>
      <c r="AN814" s="3"/>
      <c r="AS814" s="3"/>
      <c r="AX814" s="3"/>
    </row>
    <row r="815" spans="5:50">
      <c r="E815" s="3"/>
      <c r="J815" s="3"/>
      <c r="O815" s="3"/>
      <c r="T815" s="3"/>
      <c r="Y815" s="3"/>
      <c r="AD815" s="3"/>
      <c r="AI815" s="3"/>
      <c r="AN815" s="3"/>
      <c r="AS815" s="3"/>
      <c r="AX815" s="3"/>
    </row>
    <row r="816" spans="5:50">
      <c r="E816" s="3"/>
      <c r="J816" s="3"/>
      <c r="O816" s="3"/>
      <c r="T816" s="3"/>
      <c r="Y816" s="3"/>
      <c r="AD816" s="3"/>
      <c r="AI816" s="3"/>
      <c r="AN816" s="3"/>
      <c r="AS816" s="3"/>
      <c r="AX816" s="3"/>
    </row>
    <row r="817" spans="5:50">
      <c r="E817" s="3"/>
      <c r="J817" s="3"/>
      <c r="O817" s="3"/>
      <c r="T817" s="3"/>
      <c r="Y817" s="3"/>
      <c r="AD817" s="3"/>
      <c r="AI817" s="3"/>
      <c r="AN817" s="3"/>
      <c r="AS817" s="3"/>
      <c r="AX817" s="3"/>
    </row>
    <row r="818" spans="5:50">
      <c r="E818" s="3"/>
      <c r="J818" s="3"/>
      <c r="O818" s="3"/>
      <c r="T818" s="3"/>
      <c r="Y818" s="3"/>
      <c r="AD818" s="3"/>
      <c r="AI818" s="3"/>
      <c r="AN818" s="3"/>
      <c r="AS818" s="3"/>
      <c r="AX818" s="3"/>
    </row>
    <row r="819" spans="5:50">
      <c r="E819" s="3"/>
      <c r="J819" s="3"/>
      <c r="O819" s="3"/>
      <c r="T819" s="3"/>
      <c r="Y819" s="3"/>
      <c r="AD819" s="3"/>
      <c r="AI819" s="3"/>
      <c r="AN819" s="3"/>
      <c r="AS819" s="3"/>
      <c r="AX819" s="3"/>
    </row>
    <row r="820" spans="5:50">
      <c r="E820" s="3"/>
      <c r="J820" s="3"/>
      <c r="O820" s="3"/>
      <c r="T820" s="3"/>
      <c r="Y820" s="3"/>
      <c r="AD820" s="3"/>
      <c r="AI820" s="3"/>
      <c r="AN820" s="3"/>
      <c r="AS820" s="3"/>
      <c r="AX820" s="3"/>
    </row>
    <row r="821" spans="5:50">
      <c r="E821" s="3"/>
      <c r="J821" s="3"/>
      <c r="O821" s="3"/>
      <c r="T821" s="3"/>
      <c r="Y821" s="3"/>
      <c r="AD821" s="3"/>
      <c r="AI821" s="3"/>
      <c r="AN821" s="3"/>
      <c r="AS821" s="3"/>
      <c r="AX821" s="3"/>
    </row>
    <row r="822" spans="5:50">
      <c r="E822" s="3"/>
      <c r="J822" s="3"/>
      <c r="O822" s="3"/>
      <c r="T822" s="3"/>
      <c r="Y822" s="3"/>
      <c r="AD822" s="3"/>
      <c r="AI822" s="3"/>
      <c r="AN822" s="3"/>
      <c r="AS822" s="3"/>
      <c r="AX822" s="3"/>
    </row>
    <row r="823" spans="5:50">
      <c r="E823" s="3"/>
      <c r="J823" s="3"/>
      <c r="O823" s="3"/>
      <c r="T823" s="3"/>
      <c r="Y823" s="3"/>
      <c r="AD823" s="3"/>
      <c r="AI823" s="3"/>
      <c r="AN823" s="3"/>
      <c r="AS823" s="3"/>
      <c r="AX823" s="3"/>
    </row>
    <row r="824" spans="5:50">
      <c r="E824" s="3"/>
      <c r="J824" s="3"/>
      <c r="O824" s="3"/>
      <c r="T824" s="3"/>
      <c r="Y824" s="3"/>
      <c r="AD824" s="3"/>
      <c r="AI824" s="3"/>
      <c r="AN824" s="3"/>
      <c r="AS824" s="3"/>
      <c r="AX824" s="3"/>
    </row>
    <row r="825" spans="5:50">
      <c r="E825" s="3"/>
      <c r="J825" s="3"/>
      <c r="O825" s="3"/>
      <c r="T825" s="3"/>
      <c r="Y825" s="3"/>
      <c r="AD825" s="3"/>
      <c r="AI825" s="3"/>
      <c r="AN825" s="3"/>
      <c r="AS825" s="3"/>
      <c r="AX825" s="3"/>
    </row>
    <row r="826" spans="5:50">
      <c r="E826" s="3"/>
      <c r="J826" s="3"/>
      <c r="O826" s="3"/>
      <c r="T826" s="3"/>
      <c r="Y826" s="3"/>
      <c r="AD826" s="3"/>
      <c r="AI826" s="3"/>
      <c r="AN826" s="3"/>
      <c r="AS826" s="3"/>
      <c r="AX826" s="3"/>
    </row>
    <row r="827" spans="5:50">
      <c r="E827" s="3"/>
      <c r="J827" s="3"/>
      <c r="O827" s="3"/>
      <c r="T827" s="3"/>
      <c r="Y827" s="3"/>
      <c r="AD827" s="3"/>
      <c r="AI827" s="3"/>
      <c r="AN827" s="3"/>
      <c r="AS827" s="3"/>
      <c r="AX827" s="3"/>
    </row>
    <row r="828" spans="5:50">
      <c r="E828" s="3"/>
      <c r="J828" s="3"/>
      <c r="O828" s="3"/>
      <c r="T828" s="3"/>
      <c r="Y828" s="3"/>
      <c r="AD828" s="3"/>
      <c r="AI828" s="3"/>
      <c r="AN828" s="3"/>
      <c r="AS828" s="3"/>
      <c r="AX828" s="3"/>
    </row>
    <row r="829" spans="5:50">
      <c r="E829" s="3"/>
      <c r="J829" s="3"/>
      <c r="O829" s="3"/>
      <c r="T829" s="3"/>
      <c r="Y829" s="3"/>
      <c r="AD829" s="3"/>
      <c r="AI829" s="3"/>
      <c r="AN829" s="3"/>
      <c r="AS829" s="3"/>
      <c r="AX829" s="3"/>
    </row>
    <row r="830" spans="5:50">
      <c r="E830" s="3"/>
      <c r="J830" s="3"/>
      <c r="O830" s="3"/>
      <c r="T830" s="3"/>
      <c r="Y830" s="3"/>
      <c r="AD830" s="3"/>
      <c r="AI830" s="3"/>
      <c r="AN830" s="3"/>
      <c r="AS830" s="3"/>
      <c r="AX830" s="3"/>
    </row>
    <row r="831" spans="5:50">
      <c r="E831" s="3"/>
      <c r="J831" s="3"/>
      <c r="O831" s="3"/>
      <c r="T831" s="3"/>
      <c r="Y831" s="3"/>
      <c r="AD831" s="3"/>
      <c r="AI831" s="3"/>
      <c r="AN831" s="3"/>
      <c r="AS831" s="3"/>
      <c r="AX831" s="3"/>
    </row>
    <row r="832" spans="5:50">
      <c r="E832" s="3"/>
      <c r="J832" s="3"/>
      <c r="O832" s="3"/>
      <c r="T832" s="3"/>
      <c r="Y832" s="3"/>
      <c r="AD832" s="3"/>
      <c r="AI832" s="3"/>
      <c r="AN832" s="3"/>
      <c r="AS832" s="3"/>
      <c r="AX832" s="3"/>
    </row>
    <row r="833" spans="5:50">
      <c r="E833" s="3"/>
      <c r="J833" s="3"/>
      <c r="O833" s="3"/>
      <c r="T833" s="3"/>
      <c r="Y833" s="3"/>
      <c r="AD833" s="3"/>
      <c r="AI833" s="3"/>
      <c r="AN833" s="3"/>
      <c r="AS833" s="3"/>
      <c r="AX833" s="3"/>
    </row>
    <row r="834" spans="5:50">
      <c r="E834" s="3"/>
      <c r="J834" s="3"/>
      <c r="O834" s="3"/>
      <c r="T834" s="3"/>
      <c r="Y834" s="3"/>
      <c r="AD834" s="3"/>
      <c r="AI834" s="3"/>
      <c r="AN834" s="3"/>
      <c r="AS834" s="3"/>
      <c r="AX834" s="3"/>
    </row>
    <row r="835" spans="5:50">
      <c r="E835" s="3"/>
      <c r="J835" s="3"/>
      <c r="O835" s="3"/>
      <c r="T835" s="3"/>
      <c r="Y835" s="3"/>
      <c r="AD835" s="3"/>
      <c r="AI835" s="3"/>
      <c r="AN835" s="3"/>
      <c r="AS835" s="3"/>
      <c r="AX835" s="3"/>
    </row>
    <row r="836" spans="5:50">
      <c r="E836" s="3"/>
      <c r="J836" s="3"/>
      <c r="O836" s="3"/>
      <c r="T836" s="3"/>
      <c r="Y836" s="3"/>
      <c r="AD836" s="3"/>
      <c r="AI836" s="3"/>
      <c r="AN836" s="3"/>
      <c r="AS836" s="3"/>
      <c r="AX836" s="3"/>
    </row>
    <row r="837" spans="5:50">
      <c r="E837" s="3"/>
      <c r="J837" s="3"/>
      <c r="O837" s="3"/>
      <c r="T837" s="3"/>
      <c r="Y837" s="3"/>
      <c r="AD837" s="3"/>
      <c r="AI837" s="3"/>
      <c r="AN837" s="3"/>
      <c r="AS837" s="3"/>
      <c r="AX837" s="3"/>
    </row>
    <row r="838" spans="5:50">
      <c r="E838" s="3"/>
      <c r="J838" s="3"/>
      <c r="O838" s="3"/>
      <c r="T838" s="3"/>
      <c r="Y838" s="3"/>
      <c r="AD838" s="3"/>
      <c r="AI838" s="3"/>
      <c r="AN838" s="3"/>
      <c r="AS838" s="3"/>
      <c r="AX838" s="3"/>
    </row>
    <row r="839" spans="5:50">
      <c r="E839" s="3"/>
      <c r="J839" s="3"/>
      <c r="O839" s="3"/>
      <c r="T839" s="3"/>
      <c r="Y839" s="3"/>
      <c r="AD839" s="3"/>
      <c r="AI839" s="3"/>
      <c r="AN839" s="3"/>
      <c r="AS839" s="3"/>
      <c r="AX839" s="3"/>
    </row>
    <row r="840" spans="5:50">
      <c r="E840" s="3"/>
      <c r="J840" s="3"/>
      <c r="O840" s="3"/>
      <c r="T840" s="3"/>
      <c r="Y840" s="3"/>
      <c r="AD840" s="3"/>
      <c r="AI840" s="3"/>
      <c r="AN840" s="3"/>
      <c r="AS840" s="3"/>
      <c r="AX840" s="3"/>
    </row>
    <row r="841" spans="5:50">
      <c r="E841" s="3"/>
      <c r="J841" s="3"/>
      <c r="O841" s="3"/>
      <c r="T841" s="3"/>
      <c r="Y841" s="3"/>
      <c r="AD841" s="3"/>
      <c r="AI841" s="3"/>
      <c r="AN841" s="3"/>
      <c r="AS841" s="3"/>
      <c r="AX841" s="3"/>
    </row>
    <row r="842" spans="5:50">
      <c r="E842" s="3"/>
      <c r="J842" s="3"/>
      <c r="O842" s="3"/>
      <c r="T842" s="3"/>
      <c r="Y842" s="3"/>
      <c r="AD842" s="3"/>
      <c r="AI842" s="3"/>
      <c r="AN842" s="3"/>
      <c r="AS842" s="3"/>
      <c r="AX842" s="3"/>
    </row>
    <row r="843" spans="5:50">
      <c r="E843" s="3"/>
      <c r="J843" s="3"/>
      <c r="O843" s="3"/>
      <c r="T843" s="3"/>
      <c r="Y843" s="3"/>
      <c r="AD843" s="3"/>
      <c r="AI843" s="3"/>
      <c r="AN843" s="3"/>
      <c r="AS843" s="3"/>
      <c r="AX843" s="3"/>
    </row>
    <row r="844" spans="5:50">
      <c r="E844" s="3"/>
      <c r="J844" s="3"/>
      <c r="O844" s="3"/>
      <c r="T844" s="3"/>
      <c r="Y844" s="3"/>
      <c r="AD844" s="3"/>
      <c r="AI844" s="3"/>
      <c r="AN844" s="3"/>
      <c r="AS844" s="3"/>
      <c r="AX844" s="3"/>
    </row>
    <row r="845" spans="5:50">
      <c r="E845" s="3"/>
      <c r="J845" s="3"/>
      <c r="O845" s="3"/>
      <c r="T845" s="3"/>
      <c r="Y845" s="3"/>
      <c r="AD845" s="3"/>
      <c r="AI845" s="3"/>
      <c r="AN845" s="3"/>
      <c r="AS845" s="3"/>
      <c r="AX845" s="3"/>
    </row>
    <row r="846" spans="5:50">
      <c r="E846" s="3"/>
      <c r="J846" s="3"/>
      <c r="O846" s="3"/>
      <c r="T846" s="3"/>
      <c r="Y846" s="3"/>
      <c r="AD846" s="3"/>
      <c r="AI846" s="3"/>
      <c r="AN846" s="3"/>
      <c r="AS846" s="3"/>
      <c r="AX846" s="3"/>
    </row>
    <row r="847" spans="5:50">
      <c r="E847" s="3"/>
      <c r="J847" s="3"/>
      <c r="O847" s="3"/>
      <c r="T847" s="3"/>
      <c r="Y847" s="3"/>
      <c r="AD847" s="3"/>
      <c r="AI847" s="3"/>
      <c r="AN847" s="3"/>
      <c r="AS847" s="3"/>
      <c r="AX847" s="3"/>
    </row>
    <row r="848" spans="5:50">
      <c r="E848" s="3"/>
      <c r="J848" s="3"/>
      <c r="O848" s="3"/>
      <c r="T848" s="3"/>
      <c r="Y848" s="3"/>
      <c r="AD848" s="3"/>
      <c r="AI848" s="3"/>
      <c r="AN848" s="3"/>
      <c r="AS848" s="3"/>
      <c r="AX848" s="3"/>
    </row>
    <row r="849" spans="5:50">
      <c r="E849" s="3"/>
      <c r="J849" s="3"/>
      <c r="O849" s="3"/>
      <c r="T849" s="3"/>
      <c r="Y849" s="3"/>
      <c r="AD849" s="3"/>
      <c r="AI849" s="3"/>
      <c r="AN849" s="3"/>
      <c r="AS849" s="3"/>
      <c r="AX849" s="3"/>
    </row>
    <row r="850" spans="5:50">
      <c r="E850" s="3"/>
      <c r="J850" s="3"/>
      <c r="O850" s="3"/>
      <c r="T850" s="3"/>
      <c r="Y850" s="3"/>
      <c r="AD850" s="3"/>
      <c r="AI850" s="3"/>
      <c r="AN850" s="3"/>
      <c r="AS850" s="3"/>
      <c r="AX850" s="3"/>
    </row>
    <row r="851" spans="5:50">
      <c r="E851" s="3"/>
      <c r="J851" s="3"/>
      <c r="O851" s="3"/>
      <c r="T851" s="3"/>
      <c r="Y851" s="3"/>
      <c r="AD851" s="3"/>
      <c r="AI851" s="3"/>
      <c r="AN851" s="3"/>
      <c r="AS851" s="3"/>
      <c r="AX851" s="3"/>
    </row>
    <row r="852" spans="5:50">
      <c r="E852" s="3"/>
      <c r="J852" s="3"/>
      <c r="O852" s="3"/>
      <c r="T852" s="3"/>
      <c r="Y852" s="3"/>
      <c r="AD852" s="3"/>
      <c r="AI852" s="3"/>
      <c r="AN852" s="3"/>
      <c r="AS852" s="3"/>
      <c r="AX852" s="3"/>
    </row>
    <row r="853" spans="5:50">
      <c r="E853" s="3"/>
      <c r="J853" s="3"/>
      <c r="O853" s="3"/>
      <c r="T853" s="3"/>
      <c r="Y853" s="3"/>
      <c r="AD853" s="3"/>
      <c r="AI853" s="3"/>
      <c r="AN853" s="3"/>
      <c r="AS853" s="3"/>
      <c r="AX853" s="3"/>
    </row>
    <row r="854" spans="5:50">
      <c r="E854" s="3"/>
      <c r="J854" s="3"/>
      <c r="O854" s="3"/>
      <c r="T854" s="3"/>
      <c r="Y854" s="3"/>
      <c r="AD854" s="3"/>
      <c r="AI854" s="3"/>
      <c r="AN854" s="3"/>
      <c r="AS854" s="3"/>
      <c r="AX854" s="3"/>
    </row>
    <row r="855" spans="5:50">
      <c r="E855" s="3"/>
      <c r="J855" s="3"/>
      <c r="O855" s="3"/>
      <c r="T855" s="3"/>
      <c r="Y855" s="3"/>
      <c r="AD855" s="3"/>
      <c r="AI855" s="3"/>
      <c r="AN855" s="3"/>
      <c r="AS855" s="3"/>
      <c r="AX855" s="3"/>
    </row>
    <row r="856" spans="5:50">
      <c r="E856" s="3"/>
      <c r="J856" s="3"/>
      <c r="O856" s="3"/>
      <c r="T856" s="3"/>
      <c r="Y856" s="3"/>
      <c r="AD856" s="3"/>
      <c r="AI856" s="3"/>
      <c r="AN856" s="3"/>
      <c r="AS856" s="3"/>
      <c r="AX856" s="3"/>
    </row>
    <row r="857" spans="5:50">
      <c r="E857" s="3"/>
      <c r="J857" s="3"/>
      <c r="O857" s="3"/>
      <c r="T857" s="3"/>
      <c r="Y857" s="3"/>
      <c r="AD857" s="3"/>
      <c r="AI857" s="3"/>
      <c r="AN857" s="3"/>
      <c r="AS857" s="3"/>
      <c r="AX857" s="3"/>
    </row>
    <row r="858" spans="5:50">
      <c r="E858" s="3"/>
      <c r="J858" s="3"/>
      <c r="O858" s="3"/>
      <c r="T858" s="3"/>
      <c r="Y858" s="3"/>
      <c r="AD858" s="3"/>
      <c r="AI858" s="3"/>
      <c r="AN858" s="3"/>
      <c r="AS858" s="3"/>
      <c r="AX858" s="3"/>
    </row>
    <row r="859" spans="5:50">
      <c r="E859" s="3"/>
      <c r="J859" s="3"/>
      <c r="O859" s="3"/>
      <c r="T859" s="3"/>
      <c r="Y859" s="3"/>
      <c r="AD859" s="3"/>
      <c r="AI859" s="3"/>
      <c r="AN859" s="3"/>
      <c r="AS859" s="3"/>
      <c r="AX859" s="3"/>
    </row>
    <row r="860" spans="5:50">
      <c r="E860" s="3"/>
      <c r="J860" s="3"/>
      <c r="O860" s="3"/>
      <c r="T860" s="3"/>
      <c r="Y860" s="3"/>
      <c r="AD860" s="3"/>
      <c r="AI860" s="3"/>
      <c r="AN860" s="3"/>
      <c r="AS860" s="3"/>
      <c r="AX860" s="3"/>
    </row>
    <row r="861" spans="5:50">
      <c r="E861" s="3"/>
      <c r="J861" s="3"/>
      <c r="O861" s="3"/>
      <c r="T861" s="3"/>
      <c r="Y861" s="3"/>
      <c r="AD861" s="3"/>
      <c r="AI861" s="3"/>
      <c r="AN861" s="3"/>
      <c r="AS861" s="3"/>
      <c r="AX861" s="3"/>
    </row>
    <row r="862" spans="5:50">
      <c r="E862" s="3"/>
      <c r="J862" s="3"/>
      <c r="O862" s="3"/>
      <c r="T862" s="3"/>
      <c r="Y862" s="3"/>
      <c r="AD862" s="3"/>
      <c r="AI862" s="3"/>
      <c r="AN862" s="3"/>
      <c r="AS862" s="3"/>
      <c r="AX862" s="3"/>
    </row>
    <row r="863" spans="5:50">
      <c r="E863" s="3"/>
      <c r="J863" s="3"/>
      <c r="O863" s="3"/>
      <c r="T863" s="3"/>
      <c r="Y863" s="3"/>
      <c r="AD863" s="3"/>
      <c r="AI863" s="3"/>
      <c r="AN863" s="3"/>
      <c r="AS863" s="3"/>
      <c r="AX863" s="3"/>
    </row>
    <row r="864" spans="5:50">
      <c r="E864" s="3"/>
      <c r="J864" s="3"/>
      <c r="O864" s="3"/>
      <c r="T864" s="3"/>
      <c r="Y864" s="3"/>
      <c r="AD864" s="3"/>
      <c r="AI864" s="3"/>
      <c r="AN864" s="3"/>
      <c r="AS864" s="3"/>
      <c r="AX864" s="3"/>
    </row>
    <row r="865" spans="5:50">
      <c r="E865" s="3"/>
      <c r="J865" s="3"/>
      <c r="O865" s="3"/>
      <c r="T865" s="3"/>
      <c r="Y865" s="3"/>
      <c r="AD865" s="3"/>
      <c r="AI865" s="3"/>
      <c r="AN865" s="3"/>
      <c r="AS865" s="3"/>
      <c r="AX865" s="3"/>
    </row>
    <row r="866" spans="5:50">
      <c r="E866" s="3"/>
      <c r="J866" s="3"/>
      <c r="O866" s="3"/>
      <c r="T866" s="3"/>
      <c r="Y866" s="3"/>
      <c r="AD866" s="3"/>
      <c r="AI866" s="3"/>
      <c r="AN866" s="3"/>
      <c r="AS866" s="3"/>
      <c r="AX866" s="3"/>
    </row>
    <row r="867" spans="5:50">
      <c r="E867" s="3"/>
      <c r="J867" s="3"/>
      <c r="O867" s="3"/>
      <c r="T867" s="3"/>
      <c r="Y867" s="3"/>
      <c r="AD867" s="3"/>
      <c r="AI867" s="3"/>
      <c r="AN867" s="3"/>
      <c r="AS867" s="3"/>
      <c r="AX867" s="3"/>
    </row>
    <row r="868" spans="5:50">
      <c r="E868" s="3"/>
      <c r="J868" s="3"/>
      <c r="O868" s="3"/>
      <c r="T868" s="3"/>
      <c r="Y868" s="3"/>
      <c r="AD868" s="3"/>
      <c r="AI868" s="3"/>
      <c r="AN868" s="3"/>
      <c r="AS868" s="3"/>
      <c r="AX868" s="3"/>
    </row>
    <row r="869" spans="5:50">
      <c r="E869" s="3"/>
      <c r="J869" s="3"/>
      <c r="O869" s="3"/>
      <c r="T869" s="3"/>
      <c r="Y869" s="3"/>
      <c r="AD869" s="3"/>
      <c r="AI869" s="3"/>
      <c r="AN869" s="3"/>
      <c r="AS869" s="3"/>
      <c r="AX869" s="3"/>
    </row>
    <row r="870" spans="5:50">
      <c r="E870" s="3"/>
      <c r="J870" s="3"/>
      <c r="O870" s="3"/>
      <c r="T870" s="3"/>
      <c r="Y870" s="3"/>
      <c r="AD870" s="3"/>
      <c r="AI870" s="3"/>
      <c r="AN870" s="3"/>
      <c r="AS870" s="3"/>
      <c r="AX870" s="3"/>
    </row>
    <row r="871" spans="5:50">
      <c r="E871" s="3"/>
      <c r="J871" s="3"/>
      <c r="O871" s="3"/>
      <c r="T871" s="3"/>
      <c r="Y871" s="3"/>
      <c r="AD871" s="3"/>
      <c r="AI871" s="3"/>
      <c r="AN871" s="3"/>
      <c r="AS871" s="3"/>
      <c r="AX871" s="3"/>
    </row>
    <row r="872" spans="5:50">
      <c r="E872" s="3"/>
      <c r="J872" s="3"/>
      <c r="O872" s="3"/>
      <c r="T872" s="3"/>
      <c r="Y872" s="3"/>
      <c r="AD872" s="3"/>
      <c r="AI872" s="3"/>
      <c r="AN872" s="3"/>
      <c r="AS872" s="3"/>
      <c r="AX872" s="3"/>
    </row>
    <row r="873" spans="5:50">
      <c r="E873" s="3"/>
      <c r="J873" s="3"/>
      <c r="O873" s="3"/>
      <c r="T873" s="3"/>
      <c r="Y873" s="3"/>
      <c r="AD873" s="3"/>
      <c r="AI873" s="3"/>
      <c r="AN873" s="3"/>
      <c r="AS873" s="3"/>
      <c r="AX873" s="3"/>
    </row>
    <row r="874" spans="5:50">
      <c r="E874" s="3"/>
      <c r="J874" s="3"/>
      <c r="O874" s="3"/>
      <c r="T874" s="3"/>
      <c r="Y874" s="3"/>
      <c r="AD874" s="3"/>
      <c r="AI874" s="3"/>
      <c r="AN874" s="3"/>
      <c r="AS874" s="3"/>
      <c r="AX874" s="3"/>
    </row>
    <row r="875" spans="5:50">
      <c r="E875" s="3"/>
      <c r="J875" s="3"/>
      <c r="O875" s="3"/>
      <c r="T875" s="3"/>
      <c r="Y875" s="3"/>
      <c r="AD875" s="3"/>
      <c r="AI875" s="3"/>
      <c r="AN875" s="3"/>
      <c r="AS875" s="3"/>
      <c r="AX875" s="3"/>
    </row>
    <row r="876" spans="5:50">
      <c r="E876" s="3"/>
      <c r="J876" s="3"/>
      <c r="O876" s="3"/>
      <c r="T876" s="3"/>
      <c r="Y876" s="3"/>
      <c r="AD876" s="3"/>
      <c r="AI876" s="3"/>
      <c r="AN876" s="3"/>
      <c r="AS876" s="3"/>
      <c r="AX876" s="3"/>
    </row>
    <row r="877" spans="5:50">
      <c r="E877" s="3"/>
      <c r="J877" s="3"/>
      <c r="O877" s="3"/>
      <c r="T877" s="3"/>
      <c r="Y877" s="3"/>
      <c r="AD877" s="3"/>
      <c r="AI877" s="3"/>
      <c r="AN877" s="3"/>
      <c r="AS877" s="3"/>
      <c r="AX877" s="3"/>
    </row>
    <row r="878" spans="5:50">
      <c r="E878" s="3"/>
      <c r="J878" s="3"/>
      <c r="O878" s="3"/>
      <c r="T878" s="3"/>
      <c r="Y878" s="3"/>
      <c r="AD878" s="3"/>
      <c r="AI878" s="3"/>
      <c r="AN878" s="3"/>
      <c r="AS878" s="3"/>
      <c r="AX878" s="3"/>
    </row>
    <row r="879" spans="5:50">
      <c r="E879" s="3"/>
      <c r="J879" s="3"/>
      <c r="O879" s="3"/>
      <c r="T879" s="3"/>
      <c r="Y879" s="3"/>
      <c r="AD879" s="3"/>
      <c r="AI879" s="3"/>
      <c r="AN879" s="3"/>
      <c r="AS879" s="3"/>
      <c r="AX879" s="3"/>
    </row>
    <row r="880" spans="5:50">
      <c r="E880" s="3"/>
      <c r="J880" s="3"/>
      <c r="O880" s="3"/>
      <c r="T880" s="3"/>
      <c r="Y880" s="3"/>
      <c r="AD880" s="3"/>
      <c r="AI880" s="3"/>
      <c r="AN880" s="3"/>
      <c r="AS880" s="3"/>
      <c r="AX880" s="3"/>
    </row>
    <row r="881" spans="5:50">
      <c r="E881" s="3"/>
      <c r="J881" s="3"/>
      <c r="O881" s="3"/>
      <c r="T881" s="3"/>
      <c r="Y881" s="3"/>
      <c r="AD881" s="3"/>
      <c r="AI881" s="3"/>
      <c r="AN881" s="3"/>
      <c r="AS881" s="3"/>
      <c r="AX881" s="3"/>
    </row>
    <row r="882" spans="5:50">
      <c r="E882" s="3"/>
      <c r="J882" s="3"/>
      <c r="O882" s="3"/>
      <c r="T882" s="3"/>
      <c r="Y882" s="3"/>
      <c r="AD882" s="3"/>
      <c r="AI882" s="3"/>
      <c r="AN882" s="3"/>
      <c r="AS882" s="3"/>
      <c r="AX882" s="3"/>
    </row>
    <row r="883" spans="5:50">
      <c r="E883" s="3"/>
      <c r="J883" s="3"/>
      <c r="O883" s="3"/>
      <c r="T883" s="3"/>
      <c r="Y883" s="3"/>
      <c r="AD883" s="3"/>
      <c r="AI883" s="3"/>
      <c r="AN883" s="3"/>
      <c r="AS883" s="3"/>
      <c r="AX883" s="3"/>
    </row>
    <row r="884" spans="5:50">
      <c r="E884" s="3"/>
      <c r="J884" s="3"/>
      <c r="O884" s="3"/>
      <c r="T884" s="3"/>
      <c r="Y884" s="3"/>
      <c r="AD884" s="3"/>
      <c r="AI884" s="3"/>
      <c r="AN884" s="3"/>
      <c r="AS884" s="3"/>
      <c r="AX884" s="3"/>
    </row>
    <row r="885" spans="5:50">
      <c r="E885" s="3"/>
      <c r="J885" s="3"/>
      <c r="O885" s="3"/>
      <c r="T885" s="3"/>
      <c r="Y885" s="3"/>
      <c r="AD885" s="3"/>
      <c r="AI885" s="3"/>
      <c r="AN885" s="3"/>
      <c r="AS885" s="3"/>
      <c r="AX885" s="3"/>
    </row>
    <row r="886" spans="5:50">
      <c r="E886" s="3"/>
      <c r="J886" s="3"/>
      <c r="O886" s="3"/>
      <c r="T886" s="3"/>
      <c r="Y886" s="3"/>
      <c r="AD886" s="3"/>
      <c r="AI886" s="3"/>
      <c r="AN886" s="3"/>
      <c r="AS886" s="3"/>
      <c r="AX886" s="3"/>
    </row>
    <row r="887" spans="5:50">
      <c r="E887" s="3"/>
      <c r="J887" s="3"/>
      <c r="O887" s="3"/>
      <c r="T887" s="3"/>
      <c r="Y887" s="3"/>
      <c r="AD887" s="3"/>
      <c r="AI887" s="3"/>
      <c r="AN887" s="3"/>
      <c r="AS887" s="3"/>
      <c r="AX887" s="3"/>
    </row>
    <row r="888" spans="5:50">
      <c r="E888" s="3"/>
      <c r="J888" s="3"/>
      <c r="O888" s="3"/>
      <c r="T888" s="3"/>
      <c r="Y888" s="3"/>
      <c r="AD888" s="3"/>
      <c r="AI888" s="3"/>
      <c r="AN888" s="3"/>
      <c r="AS888" s="3"/>
      <c r="AX888" s="3"/>
    </row>
    <row r="889" spans="5:50">
      <c r="E889" s="3"/>
      <c r="J889" s="3"/>
      <c r="O889" s="3"/>
      <c r="T889" s="3"/>
      <c r="Y889" s="3"/>
      <c r="AD889" s="3"/>
      <c r="AI889" s="3"/>
      <c r="AN889" s="3"/>
      <c r="AS889" s="3"/>
      <c r="AX889" s="3"/>
    </row>
    <row r="890" spans="5:50">
      <c r="E890" s="3"/>
      <c r="J890" s="3"/>
      <c r="O890" s="3"/>
      <c r="T890" s="3"/>
      <c r="Y890" s="3"/>
      <c r="AD890" s="3"/>
      <c r="AI890" s="3"/>
      <c r="AN890" s="3"/>
      <c r="AS890" s="3"/>
      <c r="AX890" s="3"/>
    </row>
    <row r="891" spans="5:50">
      <c r="E891" s="3"/>
      <c r="J891" s="3"/>
      <c r="O891" s="3"/>
      <c r="T891" s="3"/>
      <c r="Y891" s="3"/>
      <c r="AD891" s="3"/>
      <c r="AI891" s="3"/>
      <c r="AN891" s="3"/>
      <c r="AS891" s="3"/>
      <c r="AX891" s="3"/>
    </row>
    <row r="892" spans="5:50">
      <c r="E892" s="3"/>
      <c r="J892" s="3"/>
      <c r="O892" s="3"/>
      <c r="T892" s="3"/>
      <c r="Y892" s="3"/>
      <c r="AD892" s="3"/>
      <c r="AI892" s="3"/>
      <c r="AN892" s="3"/>
      <c r="AS892" s="3"/>
      <c r="AX892" s="3"/>
    </row>
    <row r="893" spans="5:50">
      <c r="E893" s="3"/>
      <c r="J893" s="3"/>
      <c r="O893" s="3"/>
      <c r="T893" s="3"/>
      <c r="Y893" s="3"/>
      <c r="AD893" s="3"/>
      <c r="AI893" s="3"/>
      <c r="AN893" s="3"/>
      <c r="AS893" s="3"/>
      <c r="AX893" s="3"/>
    </row>
    <row r="894" spans="5:50">
      <c r="E894" s="3"/>
      <c r="J894" s="3"/>
      <c r="O894" s="3"/>
      <c r="T894" s="3"/>
      <c r="Y894" s="3"/>
      <c r="AD894" s="3"/>
      <c r="AI894" s="3"/>
      <c r="AN894" s="3"/>
      <c r="AS894" s="3"/>
      <c r="AX894" s="3"/>
    </row>
    <row r="895" spans="5:50">
      <c r="E895" s="3"/>
      <c r="J895" s="3"/>
      <c r="O895" s="3"/>
      <c r="T895" s="3"/>
      <c r="Y895" s="3"/>
      <c r="AD895" s="3"/>
      <c r="AI895" s="3"/>
      <c r="AN895" s="3"/>
      <c r="AS895" s="3"/>
      <c r="AX895" s="3"/>
    </row>
    <row r="896" spans="5:50">
      <c r="E896" s="3"/>
      <c r="J896" s="3"/>
      <c r="O896" s="3"/>
      <c r="T896" s="3"/>
      <c r="Y896" s="3"/>
      <c r="AD896" s="3"/>
      <c r="AI896" s="3"/>
      <c r="AN896" s="3"/>
      <c r="AS896" s="3"/>
      <c r="AX896" s="3"/>
    </row>
    <row r="897" spans="5:50">
      <c r="E897" s="3"/>
      <c r="J897" s="3"/>
      <c r="O897" s="3"/>
      <c r="T897" s="3"/>
      <c r="Y897" s="3"/>
      <c r="AD897" s="3"/>
      <c r="AI897" s="3"/>
      <c r="AN897" s="3"/>
      <c r="AS897" s="3"/>
      <c r="AX897" s="3"/>
    </row>
    <row r="898" spans="5:50">
      <c r="E898" s="3"/>
      <c r="J898" s="3"/>
      <c r="O898" s="3"/>
      <c r="T898" s="3"/>
      <c r="Y898" s="3"/>
      <c r="AD898" s="3"/>
      <c r="AI898" s="3"/>
      <c r="AN898" s="3"/>
      <c r="AS898" s="3"/>
      <c r="AX898" s="3"/>
    </row>
    <row r="899" spans="5:50">
      <c r="E899" s="3"/>
      <c r="J899" s="3"/>
      <c r="O899" s="3"/>
      <c r="T899" s="3"/>
      <c r="Y899" s="3"/>
      <c r="AD899" s="3"/>
      <c r="AI899" s="3"/>
      <c r="AN899" s="3"/>
      <c r="AS899" s="3"/>
      <c r="AX899" s="3"/>
    </row>
    <row r="900" spans="5:50">
      <c r="E900" s="3"/>
      <c r="J900" s="3"/>
      <c r="O900" s="3"/>
      <c r="T900" s="3"/>
      <c r="Y900" s="3"/>
      <c r="AD900" s="3"/>
      <c r="AI900" s="3"/>
      <c r="AN900" s="3"/>
      <c r="AS900" s="3"/>
      <c r="AX900" s="3"/>
    </row>
    <row r="901" spans="5:50">
      <c r="E901" s="3"/>
      <c r="J901" s="3"/>
      <c r="O901" s="3"/>
      <c r="T901" s="3"/>
      <c r="Y901" s="3"/>
      <c r="AD901" s="3"/>
      <c r="AI901" s="3"/>
      <c r="AN901" s="3"/>
      <c r="AS901" s="3"/>
      <c r="AX901" s="3"/>
    </row>
    <row r="902" spans="5:50">
      <c r="E902" s="3"/>
      <c r="J902" s="3"/>
      <c r="O902" s="3"/>
      <c r="T902" s="3"/>
      <c r="Y902" s="3"/>
      <c r="AD902" s="3"/>
      <c r="AI902" s="3"/>
      <c r="AN902" s="3"/>
      <c r="AS902" s="3"/>
      <c r="AX902" s="3"/>
    </row>
    <row r="903" spans="5:50">
      <c r="E903" s="3"/>
      <c r="J903" s="3"/>
      <c r="O903" s="3"/>
      <c r="T903" s="3"/>
      <c r="Y903" s="3"/>
      <c r="AD903" s="3"/>
      <c r="AI903" s="3"/>
      <c r="AN903" s="3"/>
      <c r="AS903" s="3"/>
      <c r="AX903" s="3"/>
    </row>
    <row r="904" spans="5:50">
      <c r="E904" s="3"/>
      <c r="J904" s="3"/>
      <c r="O904" s="3"/>
      <c r="T904" s="3"/>
      <c r="Y904" s="3"/>
      <c r="AD904" s="3"/>
      <c r="AI904" s="3"/>
      <c r="AN904" s="3"/>
      <c r="AS904" s="3"/>
      <c r="AX904" s="3"/>
    </row>
    <row r="905" spans="5:50">
      <c r="E905" s="3"/>
      <c r="J905" s="3"/>
      <c r="O905" s="3"/>
      <c r="T905" s="3"/>
      <c r="Y905" s="3"/>
      <c r="AD905" s="3"/>
      <c r="AI905" s="3"/>
      <c r="AN905" s="3"/>
      <c r="AS905" s="3"/>
      <c r="AX905" s="3"/>
    </row>
    <row r="906" spans="5:50">
      <c r="E906" s="3"/>
      <c r="J906" s="3"/>
      <c r="O906" s="3"/>
      <c r="T906" s="3"/>
      <c r="Y906" s="3"/>
      <c r="AD906" s="3"/>
      <c r="AI906" s="3"/>
      <c r="AN906" s="3"/>
      <c r="AS906" s="3"/>
      <c r="AX906" s="3"/>
    </row>
    <row r="907" spans="5:50">
      <c r="E907" s="3"/>
      <c r="J907" s="3"/>
      <c r="O907" s="3"/>
      <c r="T907" s="3"/>
      <c r="Y907" s="3"/>
      <c r="AD907" s="3"/>
      <c r="AI907" s="3"/>
      <c r="AN907" s="3"/>
      <c r="AS907" s="3"/>
      <c r="AX907" s="3"/>
    </row>
    <row r="908" spans="5:50">
      <c r="E908" s="3"/>
      <c r="J908" s="3"/>
      <c r="O908" s="3"/>
      <c r="T908" s="3"/>
      <c r="Y908" s="3"/>
      <c r="AD908" s="3"/>
      <c r="AI908" s="3"/>
      <c r="AN908" s="3"/>
      <c r="AS908" s="3"/>
      <c r="AX908" s="3"/>
    </row>
    <row r="909" spans="5:50">
      <c r="E909" s="3"/>
      <c r="J909" s="3"/>
      <c r="O909" s="3"/>
      <c r="T909" s="3"/>
      <c r="Y909" s="3"/>
      <c r="AD909" s="3"/>
      <c r="AI909" s="3"/>
      <c r="AN909" s="3"/>
      <c r="AS909" s="3"/>
      <c r="AX909" s="3"/>
    </row>
    <row r="910" spans="5:50">
      <c r="E910" s="3"/>
      <c r="J910" s="3"/>
      <c r="O910" s="3"/>
      <c r="T910" s="3"/>
      <c r="Y910" s="3"/>
      <c r="AD910" s="3"/>
      <c r="AI910" s="3"/>
      <c r="AN910" s="3"/>
      <c r="AS910" s="3"/>
      <c r="AX910" s="3"/>
    </row>
    <row r="911" spans="5:50">
      <c r="E911" s="3"/>
      <c r="J911" s="3"/>
      <c r="O911" s="3"/>
      <c r="T911" s="3"/>
      <c r="Y911" s="3"/>
      <c r="AD911" s="3"/>
      <c r="AI911" s="3"/>
      <c r="AN911" s="3"/>
      <c r="AS911" s="3"/>
      <c r="AX911" s="3"/>
    </row>
    <row r="912" spans="5:50">
      <c r="E912" s="3"/>
      <c r="J912" s="3"/>
      <c r="O912" s="3"/>
      <c r="T912" s="3"/>
      <c r="Y912" s="3"/>
      <c r="AD912" s="3"/>
      <c r="AI912" s="3"/>
      <c r="AN912" s="3"/>
      <c r="AS912" s="3"/>
      <c r="AX912" s="3"/>
    </row>
    <row r="913" spans="5:50">
      <c r="E913" s="3"/>
      <c r="J913" s="3"/>
      <c r="O913" s="3"/>
      <c r="T913" s="3"/>
      <c r="Y913" s="3"/>
      <c r="AD913" s="3"/>
      <c r="AI913" s="3"/>
      <c r="AN913" s="3"/>
      <c r="AS913" s="3"/>
      <c r="AX913" s="3"/>
    </row>
    <row r="914" spans="5:50">
      <c r="E914" s="3"/>
      <c r="J914" s="3"/>
      <c r="O914" s="3"/>
      <c r="T914" s="3"/>
      <c r="Y914" s="3"/>
      <c r="AD914" s="3"/>
      <c r="AI914" s="3"/>
      <c r="AN914" s="3"/>
      <c r="AS914" s="3"/>
      <c r="AX914" s="3"/>
    </row>
    <row r="915" spans="5:50">
      <c r="E915" s="3"/>
      <c r="J915" s="3"/>
      <c r="O915" s="3"/>
      <c r="T915" s="3"/>
      <c r="Y915" s="3"/>
      <c r="AD915" s="3"/>
      <c r="AI915" s="3"/>
      <c r="AN915" s="3"/>
      <c r="AS915" s="3"/>
      <c r="AX915" s="3"/>
    </row>
    <row r="916" spans="5:50">
      <c r="E916" s="3"/>
      <c r="J916" s="3"/>
      <c r="O916" s="3"/>
      <c r="T916" s="3"/>
      <c r="Y916" s="3"/>
      <c r="AD916" s="3"/>
      <c r="AI916" s="3"/>
      <c r="AN916" s="3"/>
      <c r="AS916" s="3"/>
      <c r="AX916" s="3"/>
    </row>
    <row r="917" spans="5:50">
      <c r="E917" s="3"/>
      <c r="J917" s="3"/>
      <c r="O917" s="3"/>
      <c r="T917" s="3"/>
      <c r="Y917" s="3"/>
      <c r="AD917" s="3"/>
      <c r="AI917" s="3"/>
      <c r="AN917" s="3"/>
      <c r="AS917" s="3"/>
      <c r="AX917" s="3"/>
    </row>
    <row r="918" spans="5:50">
      <c r="E918" s="3"/>
      <c r="J918" s="3"/>
      <c r="O918" s="3"/>
      <c r="T918" s="3"/>
      <c r="Y918" s="3"/>
      <c r="AD918" s="3"/>
      <c r="AI918" s="3"/>
      <c r="AN918" s="3"/>
      <c r="AS918" s="3"/>
      <c r="AX918" s="3"/>
    </row>
    <row r="919" spans="5:50">
      <c r="E919" s="3"/>
      <c r="J919" s="3"/>
      <c r="O919" s="3"/>
      <c r="T919" s="3"/>
      <c r="Y919" s="3"/>
      <c r="AD919" s="3"/>
      <c r="AI919" s="3"/>
      <c r="AN919" s="3"/>
      <c r="AS919" s="3"/>
      <c r="AX919" s="3"/>
    </row>
    <row r="920" spans="5:50">
      <c r="E920" s="3"/>
      <c r="J920" s="3"/>
      <c r="O920" s="3"/>
      <c r="T920" s="3"/>
      <c r="Y920" s="3"/>
      <c r="AD920" s="3"/>
      <c r="AI920" s="3"/>
      <c r="AN920" s="3"/>
      <c r="AS920" s="3"/>
      <c r="AX920" s="3"/>
    </row>
    <row r="921" spans="5:50">
      <c r="E921" s="3"/>
      <c r="J921" s="3"/>
      <c r="O921" s="3"/>
      <c r="T921" s="3"/>
      <c r="Y921" s="3"/>
      <c r="AD921" s="3"/>
      <c r="AI921" s="3"/>
      <c r="AN921" s="3"/>
      <c r="AS921" s="3"/>
      <c r="AX921" s="3"/>
    </row>
    <row r="922" spans="5:50">
      <c r="E922" s="3"/>
      <c r="J922" s="3"/>
      <c r="O922" s="3"/>
      <c r="T922" s="3"/>
      <c r="Y922" s="3"/>
      <c r="AD922" s="3"/>
      <c r="AI922" s="3"/>
      <c r="AN922" s="3"/>
      <c r="AS922" s="3"/>
      <c r="AX922" s="3"/>
    </row>
    <row r="923" spans="5:50">
      <c r="E923" s="3"/>
      <c r="J923" s="3"/>
      <c r="O923" s="3"/>
      <c r="T923" s="3"/>
      <c r="Y923" s="3"/>
      <c r="AD923" s="3"/>
      <c r="AI923" s="3"/>
      <c r="AN923" s="3"/>
      <c r="AS923" s="3"/>
      <c r="AX923" s="3"/>
    </row>
    <row r="924" spans="5:50">
      <c r="E924" s="3"/>
      <c r="J924" s="3"/>
      <c r="O924" s="3"/>
      <c r="T924" s="3"/>
      <c r="Y924" s="3"/>
      <c r="AD924" s="3"/>
      <c r="AI924" s="3"/>
      <c r="AN924" s="3"/>
      <c r="AS924" s="3"/>
      <c r="AX924" s="3"/>
    </row>
    <row r="925" spans="5:50">
      <c r="E925" s="3"/>
      <c r="J925" s="3"/>
      <c r="O925" s="3"/>
      <c r="T925" s="3"/>
      <c r="Y925" s="3"/>
      <c r="AD925" s="3"/>
      <c r="AI925" s="3"/>
      <c r="AN925" s="3"/>
      <c r="AS925" s="3"/>
      <c r="AX925" s="3"/>
    </row>
    <row r="926" spans="5:50">
      <c r="E926" s="3"/>
      <c r="J926" s="3"/>
      <c r="O926" s="3"/>
      <c r="T926" s="3"/>
      <c r="Y926" s="3"/>
      <c r="AD926" s="3"/>
      <c r="AI926" s="3"/>
      <c r="AN926" s="3"/>
      <c r="AS926" s="3"/>
      <c r="AX926" s="3"/>
    </row>
    <row r="927" spans="5:50">
      <c r="E927" s="3"/>
      <c r="J927" s="3"/>
      <c r="O927" s="3"/>
      <c r="T927" s="3"/>
      <c r="Y927" s="3"/>
      <c r="AD927" s="3"/>
      <c r="AI927" s="3"/>
      <c r="AN927" s="3"/>
      <c r="AS927" s="3"/>
      <c r="AX927" s="3"/>
    </row>
    <row r="928" spans="5:50">
      <c r="E928" s="3"/>
      <c r="J928" s="3"/>
      <c r="O928" s="3"/>
      <c r="T928" s="3"/>
      <c r="Y928" s="3"/>
      <c r="AD928" s="3"/>
      <c r="AI928" s="3"/>
      <c r="AN928" s="3"/>
      <c r="AS928" s="3"/>
      <c r="AX928" s="3"/>
    </row>
    <row r="929" spans="5:50">
      <c r="E929" s="3"/>
      <c r="J929" s="3"/>
      <c r="O929" s="3"/>
      <c r="T929" s="3"/>
      <c r="Y929" s="3"/>
      <c r="AD929" s="3"/>
      <c r="AI929" s="3"/>
      <c r="AN929" s="3"/>
      <c r="AS929" s="3"/>
      <c r="AX929" s="3"/>
    </row>
    <row r="930" spans="5:50">
      <c r="E930" s="3"/>
      <c r="J930" s="3"/>
      <c r="O930" s="3"/>
      <c r="T930" s="3"/>
      <c r="Y930" s="3"/>
      <c r="AD930" s="3"/>
      <c r="AI930" s="3"/>
      <c r="AN930" s="3"/>
      <c r="AS930" s="3"/>
      <c r="AX930" s="3"/>
    </row>
    <row r="931" spans="5:50">
      <c r="E931" s="3"/>
      <c r="J931" s="3"/>
      <c r="O931" s="3"/>
      <c r="T931" s="3"/>
      <c r="Y931" s="3"/>
      <c r="AD931" s="3"/>
      <c r="AI931" s="3"/>
      <c r="AN931" s="3"/>
      <c r="AS931" s="3"/>
      <c r="AX931" s="3"/>
    </row>
    <row r="932" spans="5:50">
      <c r="E932" s="3"/>
      <c r="J932" s="3"/>
      <c r="O932" s="3"/>
      <c r="T932" s="3"/>
      <c r="Y932" s="3"/>
      <c r="AD932" s="3"/>
      <c r="AI932" s="3"/>
      <c r="AN932" s="3"/>
      <c r="AS932" s="3"/>
      <c r="AX932" s="3"/>
    </row>
    <row r="933" spans="5:50">
      <c r="E933" s="3"/>
      <c r="J933" s="3"/>
      <c r="O933" s="3"/>
      <c r="T933" s="3"/>
      <c r="Y933" s="3"/>
      <c r="AD933" s="3"/>
      <c r="AI933" s="3"/>
      <c r="AN933" s="3"/>
      <c r="AS933" s="3"/>
      <c r="AX933" s="3"/>
    </row>
    <row r="934" spans="5:50">
      <c r="E934" s="3"/>
      <c r="J934" s="3"/>
      <c r="O934" s="3"/>
      <c r="T934" s="3"/>
      <c r="Y934" s="3"/>
      <c r="AD934" s="3"/>
      <c r="AI934" s="3"/>
      <c r="AN934" s="3"/>
      <c r="AS934" s="3"/>
      <c r="AX934" s="3"/>
    </row>
    <row r="935" spans="5:50">
      <c r="E935" s="3"/>
      <c r="J935" s="3"/>
      <c r="O935" s="3"/>
      <c r="T935" s="3"/>
      <c r="Y935" s="3"/>
      <c r="AD935" s="3"/>
      <c r="AI935" s="3"/>
      <c r="AN935" s="3"/>
      <c r="AS935" s="3"/>
      <c r="AX935" s="3"/>
    </row>
    <row r="936" spans="5:50">
      <c r="E936" s="3"/>
      <c r="J936" s="3"/>
      <c r="O936" s="3"/>
      <c r="T936" s="3"/>
      <c r="Y936" s="3"/>
      <c r="AD936" s="3"/>
      <c r="AI936" s="3"/>
      <c r="AN936" s="3"/>
      <c r="AS936" s="3"/>
      <c r="AX936" s="3"/>
    </row>
    <row r="937" spans="5:50">
      <c r="E937" s="3"/>
      <c r="J937" s="3"/>
      <c r="O937" s="3"/>
      <c r="T937" s="3"/>
      <c r="Y937" s="3"/>
      <c r="AD937" s="3"/>
      <c r="AI937" s="3"/>
      <c r="AN937" s="3"/>
      <c r="AS937" s="3"/>
      <c r="AX937" s="3"/>
    </row>
    <row r="938" spans="5:50">
      <c r="E938" s="3"/>
      <c r="J938" s="3"/>
      <c r="O938" s="3"/>
      <c r="T938" s="3"/>
      <c r="Y938" s="3"/>
      <c r="AD938" s="3"/>
      <c r="AI938" s="3"/>
      <c r="AN938" s="3"/>
      <c r="AS938" s="3"/>
      <c r="AX938" s="3"/>
    </row>
    <row r="939" spans="5:50">
      <c r="E939" s="3"/>
      <c r="J939" s="3"/>
      <c r="O939" s="3"/>
      <c r="T939" s="3"/>
      <c r="Y939" s="3"/>
      <c r="AD939" s="3"/>
      <c r="AI939" s="3"/>
      <c r="AN939" s="3"/>
      <c r="AS939" s="3"/>
      <c r="AX939" s="3"/>
    </row>
    <row r="940" spans="5:50">
      <c r="E940" s="3"/>
      <c r="J940" s="3"/>
      <c r="O940" s="3"/>
      <c r="T940" s="3"/>
      <c r="Y940" s="3"/>
      <c r="AD940" s="3"/>
      <c r="AI940" s="3"/>
      <c r="AN940" s="3"/>
      <c r="AS940" s="3"/>
      <c r="AX940" s="3"/>
    </row>
    <row r="941" spans="5:50">
      <c r="E941" s="3"/>
      <c r="J941" s="3"/>
      <c r="O941" s="3"/>
      <c r="T941" s="3"/>
      <c r="Y941" s="3"/>
      <c r="AD941" s="3"/>
      <c r="AI941" s="3"/>
      <c r="AN941" s="3"/>
      <c r="AS941" s="3"/>
      <c r="AX941" s="3"/>
    </row>
    <row r="942" spans="5:50">
      <c r="E942" s="3"/>
      <c r="J942" s="3"/>
      <c r="O942" s="3"/>
      <c r="T942" s="3"/>
      <c r="Y942" s="3"/>
      <c r="AD942" s="3"/>
      <c r="AI942" s="3"/>
      <c r="AN942" s="3"/>
      <c r="AS942" s="3"/>
      <c r="AX942" s="3"/>
    </row>
    <row r="943" spans="5:50">
      <c r="E943" s="3"/>
      <c r="J943" s="3"/>
      <c r="O943" s="3"/>
      <c r="T943" s="3"/>
      <c r="Y943" s="3"/>
      <c r="AD943" s="3"/>
      <c r="AI943" s="3"/>
      <c r="AN943" s="3"/>
      <c r="AS943" s="3"/>
      <c r="AX943" s="3"/>
    </row>
    <row r="944" spans="5:50">
      <c r="E944" s="3"/>
      <c r="J944" s="3"/>
      <c r="O944" s="3"/>
      <c r="T944" s="3"/>
      <c r="Y944" s="3"/>
      <c r="AD944" s="3"/>
      <c r="AI944" s="3"/>
      <c r="AN944" s="3"/>
      <c r="AS944" s="3"/>
      <c r="AX944" s="3"/>
    </row>
    <row r="945" spans="5:50">
      <c r="E945" s="3"/>
      <c r="J945" s="3"/>
      <c r="O945" s="3"/>
      <c r="T945" s="3"/>
      <c r="Y945" s="3"/>
      <c r="AD945" s="3"/>
      <c r="AI945" s="3"/>
      <c r="AN945" s="3"/>
      <c r="AS945" s="3"/>
      <c r="AX945" s="3"/>
    </row>
    <row r="946" spans="5:50">
      <c r="E946" s="3"/>
      <c r="J946" s="3"/>
      <c r="O946" s="3"/>
      <c r="T946" s="3"/>
      <c r="Y946" s="3"/>
      <c r="AD946" s="3"/>
      <c r="AI946" s="3"/>
      <c r="AN946" s="3"/>
      <c r="AS946" s="3"/>
      <c r="AX946" s="3"/>
    </row>
    <row r="947" spans="5:50">
      <c r="E947" s="3"/>
      <c r="J947" s="3"/>
      <c r="O947" s="3"/>
      <c r="T947" s="3"/>
      <c r="Y947" s="3"/>
      <c r="AD947" s="3"/>
      <c r="AI947" s="3"/>
      <c r="AN947" s="3"/>
      <c r="AS947" s="3"/>
      <c r="AX947" s="3"/>
    </row>
    <row r="948" spans="5:50">
      <c r="E948" s="3"/>
      <c r="J948" s="3"/>
      <c r="O948" s="3"/>
      <c r="T948" s="3"/>
      <c r="Y948" s="3"/>
      <c r="AD948" s="3"/>
      <c r="AI948" s="3"/>
      <c r="AN948" s="3"/>
      <c r="AS948" s="3"/>
      <c r="AX948" s="3"/>
    </row>
    <row r="949" spans="5:50">
      <c r="E949" s="3"/>
      <c r="J949" s="3"/>
      <c r="O949" s="3"/>
      <c r="T949" s="3"/>
      <c r="Y949" s="3"/>
      <c r="AD949" s="3"/>
      <c r="AI949" s="3"/>
      <c r="AN949" s="3"/>
      <c r="AS949" s="3"/>
      <c r="AX949" s="3"/>
    </row>
    <row r="950" spans="5:50">
      <c r="E950" s="3"/>
      <c r="J950" s="3"/>
      <c r="O950" s="3"/>
      <c r="T950" s="3"/>
      <c r="Y950" s="3"/>
      <c r="AD950" s="3"/>
      <c r="AI950" s="3"/>
      <c r="AN950" s="3"/>
      <c r="AS950" s="3"/>
      <c r="AX950" s="3"/>
    </row>
    <row r="951" spans="5:50">
      <c r="E951" s="3"/>
      <c r="J951" s="3"/>
      <c r="O951" s="3"/>
      <c r="T951" s="3"/>
      <c r="Y951" s="3"/>
      <c r="AD951" s="3"/>
      <c r="AI951" s="3"/>
      <c r="AN951" s="3"/>
      <c r="AS951" s="3"/>
      <c r="AX951" s="3"/>
    </row>
    <row r="952" spans="5:50">
      <c r="E952" s="3"/>
      <c r="J952" s="3"/>
      <c r="O952" s="3"/>
      <c r="T952" s="3"/>
      <c r="Y952" s="3"/>
      <c r="AD952" s="3"/>
      <c r="AI952" s="3"/>
      <c r="AN952" s="3"/>
      <c r="AS952" s="3"/>
      <c r="AX952" s="3"/>
    </row>
    <row r="953" spans="5:50">
      <c r="E953" s="3"/>
      <c r="J953" s="3"/>
      <c r="O953" s="3"/>
      <c r="T953" s="3"/>
      <c r="Y953" s="3"/>
      <c r="AD953" s="3"/>
      <c r="AI953" s="3"/>
      <c r="AN953" s="3"/>
      <c r="AS953" s="3"/>
      <c r="AX953" s="3"/>
    </row>
    <row r="954" spans="5:50">
      <c r="E954" s="3"/>
      <c r="J954" s="3"/>
      <c r="O954" s="3"/>
      <c r="T954" s="3"/>
      <c r="Y954" s="3"/>
      <c r="AD954" s="3"/>
      <c r="AI954" s="3"/>
      <c r="AN954" s="3"/>
      <c r="AS954" s="3"/>
      <c r="AX954" s="3"/>
    </row>
    <row r="955" spans="5:50">
      <c r="E955" s="3"/>
      <c r="J955" s="3"/>
      <c r="O955" s="3"/>
      <c r="T955" s="3"/>
      <c r="Y955" s="3"/>
      <c r="AD955" s="3"/>
      <c r="AI955" s="3"/>
      <c r="AN955" s="3"/>
      <c r="AS955" s="3"/>
      <c r="AX955" s="3"/>
    </row>
    <row r="956" spans="5:50">
      <c r="E956" s="3"/>
      <c r="J956" s="3"/>
      <c r="O956" s="3"/>
      <c r="T956" s="3"/>
      <c r="Y956" s="3"/>
      <c r="AD956" s="3"/>
      <c r="AI956" s="3"/>
      <c r="AN956" s="3"/>
      <c r="AS956" s="3"/>
      <c r="AX956" s="3"/>
    </row>
    <row r="957" spans="5:50">
      <c r="E957" s="3"/>
      <c r="J957" s="3"/>
      <c r="O957" s="3"/>
      <c r="T957" s="3"/>
      <c r="Y957" s="3"/>
      <c r="AD957" s="3"/>
      <c r="AI957" s="3"/>
      <c r="AN957" s="3"/>
      <c r="AS957" s="3"/>
      <c r="AX957" s="3"/>
    </row>
    <row r="958" spans="5:50">
      <c r="E958" s="3"/>
      <c r="J958" s="3"/>
      <c r="O958" s="3"/>
      <c r="T958" s="3"/>
      <c r="Y958" s="3"/>
      <c r="AD958" s="3"/>
      <c r="AI958" s="3"/>
      <c r="AN958" s="3"/>
      <c r="AS958" s="3"/>
      <c r="AX958" s="3"/>
    </row>
    <row r="959" spans="5:50">
      <c r="E959" s="3"/>
      <c r="J959" s="3"/>
      <c r="O959" s="3"/>
      <c r="T959" s="3"/>
      <c r="Y959" s="3"/>
      <c r="AD959" s="3"/>
      <c r="AI959" s="3"/>
      <c r="AN959" s="3"/>
      <c r="AS959" s="3"/>
      <c r="AX959" s="3"/>
    </row>
    <row r="960" spans="5:50">
      <c r="E960" s="3"/>
      <c r="J960" s="3"/>
      <c r="O960" s="3"/>
      <c r="T960" s="3"/>
      <c r="Y960" s="3"/>
      <c r="AD960" s="3"/>
      <c r="AI960" s="3"/>
      <c r="AN960" s="3"/>
      <c r="AS960" s="3"/>
      <c r="AX960" s="3"/>
    </row>
    <row r="961" spans="5:50">
      <c r="E961" s="3"/>
      <c r="J961" s="3"/>
      <c r="O961" s="3"/>
      <c r="T961" s="3"/>
      <c r="Y961" s="3"/>
      <c r="AD961" s="3"/>
      <c r="AI961" s="3"/>
      <c r="AN961" s="3"/>
      <c r="AS961" s="3"/>
      <c r="AX961" s="3"/>
    </row>
    <row r="962" spans="5:50">
      <c r="E962" s="3"/>
      <c r="J962" s="3"/>
      <c r="O962" s="3"/>
      <c r="T962" s="3"/>
      <c r="Y962" s="3"/>
      <c r="AD962" s="3"/>
      <c r="AI962" s="3"/>
      <c r="AN962" s="3"/>
      <c r="AS962" s="3"/>
      <c r="AX962" s="3"/>
    </row>
    <row r="963" spans="5:50">
      <c r="E963" s="3"/>
      <c r="J963" s="3"/>
      <c r="O963" s="3"/>
      <c r="T963" s="3"/>
      <c r="Y963" s="3"/>
      <c r="AD963" s="3"/>
      <c r="AI963" s="3"/>
      <c r="AN963" s="3"/>
      <c r="AS963" s="3"/>
      <c r="AX963" s="3"/>
    </row>
    <row r="964" spans="5:50">
      <c r="E964" s="3"/>
      <c r="J964" s="3"/>
      <c r="O964" s="3"/>
      <c r="T964" s="3"/>
      <c r="Y964" s="3"/>
      <c r="AD964" s="3"/>
      <c r="AI964" s="3"/>
      <c r="AN964" s="3"/>
      <c r="AS964" s="3"/>
      <c r="AX964" s="3"/>
    </row>
    <row r="965" spans="5:50">
      <c r="E965" s="3"/>
      <c r="J965" s="3"/>
      <c r="O965" s="3"/>
      <c r="T965" s="3"/>
      <c r="Y965" s="3"/>
      <c r="AD965" s="3"/>
      <c r="AI965" s="3"/>
      <c r="AN965" s="3"/>
      <c r="AS965" s="3"/>
      <c r="AX965" s="3"/>
    </row>
    <row r="966" spans="5:50">
      <c r="E966" s="3"/>
      <c r="J966" s="3"/>
      <c r="O966" s="3"/>
      <c r="T966" s="3"/>
      <c r="Y966" s="3"/>
      <c r="AD966" s="3"/>
      <c r="AI966" s="3"/>
      <c r="AN966" s="3"/>
      <c r="AS966" s="3"/>
      <c r="AX966" s="3"/>
    </row>
    <row r="967" spans="5:50">
      <c r="E967" s="3"/>
      <c r="J967" s="3"/>
      <c r="O967" s="3"/>
      <c r="T967" s="3"/>
      <c r="Y967" s="3"/>
      <c r="AD967" s="3"/>
      <c r="AI967" s="3"/>
      <c r="AN967" s="3"/>
      <c r="AS967" s="3"/>
      <c r="AX967" s="3"/>
    </row>
    <row r="968" spans="5:50">
      <c r="E968" s="3"/>
      <c r="J968" s="3"/>
      <c r="O968" s="3"/>
      <c r="T968" s="3"/>
      <c r="Y968" s="3"/>
      <c r="AD968" s="3"/>
      <c r="AI968" s="3"/>
      <c r="AN968" s="3"/>
      <c r="AS968" s="3"/>
      <c r="AX968" s="3"/>
    </row>
    <row r="969" spans="5:50">
      <c r="E969" s="3"/>
      <c r="J969" s="3"/>
      <c r="O969" s="3"/>
      <c r="T969" s="3"/>
      <c r="Y969" s="3"/>
      <c r="AD969" s="3"/>
      <c r="AI969" s="3"/>
      <c r="AN969" s="3"/>
      <c r="AS969" s="3"/>
      <c r="AX969" s="3"/>
    </row>
    <row r="970" spans="5:50">
      <c r="E970" s="3"/>
      <c r="J970" s="3"/>
      <c r="O970" s="3"/>
      <c r="T970" s="3"/>
      <c r="Y970" s="3"/>
      <c r="AD970" s="3"/>
      <c r="AI970" s="3"/>
      <c r="AN970" s="3"/>
      <c r="AS970" s="3"/>
      <c r="AX970" s="3"/>
    </row>
    <row r="971" spans="5:50">
      <c r="E971" s="3"/>
      <c r="J971" s="3"/>
      <c r="O971" s="3"/>
      <c r="T971" s="3"/>
      <c r="Y971" s="3"/>
      <c r="AD971" s="3"/>
      <c r="AI971" s="3"/>
      <c r="AN971" s="3"/>
      <c r="AS971" s="3"/>
      <c r="AX971" s="3"/>
    </row>
    <row r="972" spans="5:50">
      <c r="E972" s="3"/>
      <c r="J972" s="3"/>
      <c r="O972" s="3"/>
      <c r="T972" s="3"/>
      <c r="Y972" s="3"/>
      <c r="AD972" s="3"/>
      <c r="AI972" s="3"/>
      <c r="AN972" s="3"/>
      <c r="AS972" s="3"/>
      <c r="AX972" s="3"/>
    </row>
    <row r="973" spans="5:50">
      <c r="E973" s="3"/>
      <c r="J973" s="3"/>
      <c r="O973" s="3"/>
      <c r="T973" s="3"/>
      <c r="Y973" s="3"/>
      <c r="AD973" s="3"/>
      <c r="AI973" s="3"/>
      <c r="AN973" s="3"/>
      <c r="AS973" s="3"/>
      <c r="AX973" s="3"/>
    </row>
    <row r="974" spans="5:50">
      <c r="E974" s="3"/>
      <c r="J974" s="3"/>
      <c r="O974" s="3"/>
      <c r="T974" s="3"/>
      <c r="Y974" s="3"/>
      <c r="AD974" s="3"/>
      <c r="AI974" s="3"/>
      <c r="AN974" s="3"/>
      <c r="AS974" s="3"/>
      <c r="AX974" s="3"/>
    </row>
    <row r="975" spans="5:50">
      <c r="E975" s="3"/>
      <c r="J975" s="3"/>
      <c r="O975" s="3"/>
      <c r="T975" s="3"/>
      <c r="Y975" s="3"/>
      <c r="AD975" s="3"/>
      <c r="AI975" s="3"/>
      <c r="AN975" s="3"/>
      <c r="AS975" s="3"/>
      <c r="AX975" s="3"/>
    </row>
    <row r="976" spans="5:50">
      <c r="E976" s="3"/>
      <c r="J976" s="3"/>
      <c r="O976" s="3"/>
      <c r="T976" s="3"/>
      <c r="Y976" s="3"/>
      <c r="AD976" s="3"/>
      <c r="AI976" s="3"/>
      <c r="AN976" s="3"/>
      <c r="AS976" s="3"/>
      <c r="AX976" s="3"/>
    </row>
    <row r="977" spans="5:50">
      <c r="E977" s="3"/>
      <c r="J977" s="3"/>
      <c r="O977" s="3"/>
      <c r="T977" s="3"/>
      <c r="Y977" s="3"/>
      <c r="AD977" s="3"/>
      <c r="AI977" s="3"/>
      <c r="AN977" s="3"/>
      <c r="AS977" s="3"/>
      <c r="AX977" s="3"/>
    </row>
    <row r="978" spans="5:50">
      <c r="E978" s="3"/>
      <c r="J978" s="3"/>
      <c r="O978" s="3"/>
      <c r="T978" s="3"/>
      <c r="Y978" s="3"/>
      <c r="AD978" s="3"/>
      <c r="AI978" s="3"/>
      <c r="AN978" s="3"/>
      <c r="AS978" s="3"/>
      <c r="AX978" s="3"/>
    </row>
    <row r="979" spans="5:50">
      <c r="E979" s="3"/>
      <c r="J979" s="3"/>
      <c r="O979" s="3"/>
      <c r="T979" s="3"/>
      <c r="Y979" s="3"/>
      <c r="AD979" s="3"/>
      <c r="AI979" s="3"/>
      <c r="AN979" s="3"/>
      <c r="AS979" s="3"/>
      <c r="AX979" s="3"/>
    </row>
    <row r="980" spans="5:50">
      <c r="E980" s="3"/>
      <c r="J980" s="3"/>
      <c r="O980" s="3"/>
      <c r="T980" s="3"/>
      <c r="Y980" s="3"/>
      <c r="AD980" s="3"/>
      <c r="AI980" s="3"/>
      <c r="AN980" s="3"/>
      <c r="AS980" s="3"/>
      <c r="AX980" s="3"/>
    </row>
    <row r="981" spans="5:50">
      <c r="E981" s="3"/>
      <c r="J981" s="3"/>
      <c r="O981" s="3"/>
      <c r="T981" s="3"/>
      <c r="Y981" s="3"/>
      <c r="AD981" s="3"/>
      <c r="AI981" s="3"/>
      <c r="AN981" s="3"/>
      <c r="AS981" s="3"/>
      <c r="AX981" s="3"/>
    </row>
    <row r="982" spans="5:50">
      <c r="E982" s="3"/>
      <c r="J982" s="3"/>
      <c r="O982" s="3"/>
      <c r="T982" s="3"/>
      <c r="Y982" s="3"/>
      <c r="AD982" s="3"/>
      <c r="AI982" s="3"/>
      <c r="AN982" s="3"/>
      <c r="AS982" s="3"/>
      <c r="AX982" s="3"/>
    </row>
    <row r="983" spans="5:50">
      <c r="E983" s="3"/>
      <c r="J983" s="3"/>
      <c r="O983" s="3"/>
      <c r="T983" s="3"/>
      <c r="Y983" s="3"/>
      <c r="AD983" s="3"/>
      <c r="AI983" s="3"/>
      <c r="AN983" s="3"/>
      <c r="AS983" s="3"/>
      <c r="AX983" s="3"/>
    </row>
    <row r="984" spans="5:50">
      <c r="E984" s="3"/>
      <c r="J984" s="3"/>
      <c r="O984" s="3"/>
      <c r="T984" s="3"/>
      <c r="Y984" s="3"/>
      <c r="AD984" s="3"/>
      <c r="AI984" s="3"/>
      <c r="AN984" s="3"/>
      <c r="AS984" s="3"/>
      <c r="AX984" s="3"/>
    </row>
    <row r="985" spans="5:50">
      <c r="E985" s="3"/>
      <c r="J985" s="3"/>
      <c r="O985" s="3"/>
      <c r="T985" s="3"/>
      <c r="Y985" s="3"/>
      <c r="AD985" s="3"/>
      <c r="AI985" s="3"/>
      <c r="AN985" s="3"/>
      <c r="AS985" s="3"/>
      <c r="AX985" s="3"/>
    </row>
    <row r="986" spans="5:50">
      <c r="E986" s="3"/>
      <c r="J986" s="3"/>
      <c r="O986" s="3"/>
      <c r="T986" s="3"/>
      <c r="Y986" s="3"/>
      <c r="AD986" s="3"/>
      <c r="AI986" s="3"/>
      <c r="AN986" s="3"/>
      <c r="AS986" s="3"/>
      <c r="AX986" s="3"/>
    </row>
    <row r="987" spans="5:50">
      <c r="E987" s="3"/>
      <c r="J987" s="3"/>
      <c r="O987" s="3"/>
      <c r="T987" s="3"/>
      <c r="Y987" s="3"/>
      <c r="AD987" s="3"/>
      <c r="AI987" s="3"/>
      <c r="AN987" s="3"/>
      <c r="AS987" s="3"/>
      <c r="AX987" s="3"/>
    </row>
    <row r="988" spans="5:50">
      <c r="E988" s="3"/>
      <c r="J988" s="3"/>
      <c r="O988" s="3"/>
      <c r="T988" s="3"/>
      <c r="Y988" s="3"/>
      <c r="AD988" s="3"/>
      <c r="AI988" s="3"/>
      <c r="AN988" s="3"/>
      <c r="AS988" s="3"/>
      <c r="AX988" s="3"/>
    </row>
    <row r="989" spans="5:50">
      <c r="E989" s="3"/>
      <c r="J989" s="3"/>
      <c r="O989" s="3"/>
      <c r="T989" s="3"/>
      <c r="Y989" s="3"/>
      <c r="AD989" s="3"/>
      <c r="AI989" s="3"/>
      <c r="AN989" s="3"/>
      <c r="AS989" s="3"/>
      <c r="AX989" s="3"/>
    </row>
    <row r="990" spans="5:50">
      <c r="E990" s="3"/>
      <c r="J990" s="3"/>
      <c r="O990" s="3"/>
      <c r="T990" s="3"/>
      <c r="Y990" s="3"/>
      <c r="AD990" s="3"/>
      <c r="AI990" s="3"/>
      <c r="AN990" s="3"/>
      <c r="AS990" s="3"/>
      <c r="AX990" s="3"/>
    </row>
    <row r="991" spans="5:50">
      <c r="E991" s="3"/>
      <c r="J991" s="3"/>
      <c r="O991" s="3"/>
      <c r="T991" s="3"/>
      <c r="Y991" s="3"/>
      <c r="AD991" s="3"/>
      <c r="AI991" s="3"/>
      <c r="AN991" s="3"/>
      <c r="AS991" s="3"/>
      <c r="AX991" s="3"/>
    </row>
    <row r="992" spans="5:50">
      <c r="E992" s="3"/>
      <c r="J992" s="3"/>
      <c r="O992" s="3"/>
      <c r="T992" s="3"/>
      <c r="Y992" s="3"/>
      <c r="AD992" s="3"/>
      <c r="AI992" s="3"/>
      <c r="AN992" s="3"/>
      <c r="AS992" s="3"/>
      <c r="AX992" s="3"/>
    </row>
    <row r="993" spans="5:50">
      <c r="E993" s="3"/>
      <c r="J993" s="3"/>
      <c r="O993" s="3"/>
      <c r="T993" s="3"/>
      <c r="Y993" s="3"/>
      <c r="AD993" s="3"/>
      <c r="AI993" s="3"/>
      <c r="AN993" s="3"/>
      <c r="AS993" s="3"/>
      <c r="AX993" s="3"/>
    </row>
    <row r="994" spans="5:50">
      <c r="E994" s="3"/>
      <c r="J994" s="3"/>
      <c r="O994" s="3"/>
      <c r="T994" s="3"/>
      <c r="Y994" s="3"/>
      <c r="AD994" s="3"/>
      <c r="AI994" s="3"/>
      <c r="AN994" s="3"/>
      <c r="AS994" s="3"/>
      <c r="AX994" s="3"/>
    </row>
    <row r="995" spans="5:50">
      <c r="E995" s="3"/>
      <c r="J995" s="3"/>
      <c r="O995" s="3"/>
      <c r="T995" s="3"/>
      <c r="Y995" s="3"/>
      <c r="AD995" s="3"/>
      <c r="AI995" s="3"/>
      <c r="AN995" s="3"/>
      <c r="AS995" s="3"/>
      <c r="AX995" s="3"/>
    </row>
    <row r="996" spans="5:50">
      <c r="E996" s="3"/>
      <c r="J996" s="3"/>
      <c r="O996" s="3"/>
      <c r="T996" s="3"/>
      <c r="Y996" s="3"/>
      <c r="AD996" s="3"/>
      <c r="AI996" s="3"/>
      <c r="AN996" s="3"/>
      <c r="AS996" s="3"/>
      <c r="AX996" s="3"/>
    </row>
    <row r="997" spans="5:50">
      <c r="E997" s="3"/>
      <c r="J997" s="3"/>
      <c r="O997" s="3"/>
      <c r="T997" s="3"/>
      <c r="Y997" s="3"/>
      <c r="AD997" s="3"/>
      <c r="AI997" s="3"/>
      <c r="AN997" s="3"/>
      <c r="AS997" s="3"/>
      <c r="AX997" s="3"/>
    </row>
    <row r="998" spans="5:50">
      <c r="E998" s="3"/>
      <c r="J998" s="3"/>
      <c r="O998" s="3"/>
      <c r="T998" s="3"/>
      <c r="Y998" s="3"/>
      <c r="AD998" s="3"/>
      <c r="AI998" s="3"/>
      <c r="AN998" s="3"/>
      <c r="AS998" s="3"/>
      <c r="AX998" s="3"/>
    </row>
    <row r="999" spans="5:50">
      <c r="E999" s="3"/>
      <c r="J999" s="3"/>
      <c r="O999" s="3"/>
      <c r="T999" s="3"/>
      <c r="Y999" s="3"/>
      <c r="AD999" s="3"/>
      <c r="AI999" s="3"/>
      <c r="AN999" s="3"/>
      <c r="AS999" s="3"/>
      <c r="AX999" s="3"/>
    </row>
    <row r="1000" spans="5:50">
      <c r="E1000" s="3"/>
      <c r="J1000" s="3"/>
      <c r="O1000" s="3"/>
      <c r="T1000" s="3"/>
      <c r="Y1000" s="3"/>
      <c r="AD1000" s="3"/>
      <c r="AI1000" s="3"/>
      <c r="AN1000" s="3"/>
      <c r="AS1000" s="3"/>
      <c r="AX1000" s="3"/>
    </row>
    <row r="1001" spans="5:50">
      <c r="E1001" s="3"/>
      <c r="J1001" s="3"/>
      <c r="O1001" s="3"/>
      <c r="T1001" s="3"/>
      <c r="Y1001" s="3"/>
      <c r="AD1001" s="3"/>
      <c r="AI1001" s="3"/>
      <c r="AN1001" s="3"/>
      <c r="AS1001" s="3"/>
      <c r="AX1001" s="3"/>
    </row>
    <row r="1002" spans="5:50">
      <c r="E1002" s="3"/>
      <c r="J1002" s="3"/>
      <c r="O1002" s="3"/>
      <c r="T1002" s="3"/>
      <c r="Y1002" s="3"/>
      <c r="AD1002" s="3"/>
      <c r="AI1002" s="3"/>
      <c r="AN1002" s="3"/>
      <c r="AS1002" s="3"/>
      <c r="AX1002" s="3"/>
    </row>
    <row r="1003" spans="5:50">
      <c r="E1003" s="3"/>
      <c r="J1003" s="3"/>
      <c r="O1003" s="3"/>
      <c r="T1003" s="3"/>
      <c r="Y1003" s="3"/>
      <c r="AD1003" s="3"/>
      <c r="AI1003" s="3"/>
      <c r="AN1003" s="3"/>
      <c r="AS1003" s="3"/>
      <c r="AX1003" s="3"/>
    </row>
    <row r="1004" spans="5:50">
      <c r="E1004" s="3"/>
      <c r="J1004" s="3"/>
      <c r="O1004" s="3"/>
      <c r="T1004" s="3"/>
      <c r="Y1004" s="3"/>
      <c r="AD1004" s="3"/>
      <c r="AI1004" s="3"/>
      <c r="AN1004" s="3"/>
      <c r="AS1004" s="3"/>
      <c r="AX1004" s="3"/>
    </row>
    <row r="1005" spans="5:50">
      <c r="E1005" s="3"/>
      <c r="J1005" s="3"/>
      <c r="O1005" s="3"/>
      <c r="T1005" s="3"/>
      <c r="Y1005" s="3"/>
      <c r="AD1005" s="3"/>
      <c r="AI1005" s="3"/>
      <c r="AN1005" s="3"/>
      <c r="AS1005" s="3"/>
      <c r="AX1005" s="3"/>
    </row>
    <row r="1006" spans="5:50">
      <c r="E1006" s="3"/>
      <c r="J1006" s="3"/>
      <c r="O1006" s="3"/>
      <c r="T1006" s="3"/>
      <c r="Y1006" s="3"/>
      <c r="AD1006" s="3"/>
      <c r="AI1006" s="3"/>
      <c r="AN1006" s="3"/>
      <c r="AS1006" s="3"/>
      <c r="AX1006" s="3"/>
    </row>
    <row r="1007" spans="5:50">
      <c r="E1007" s="3"/>
      <c r="J1007" s="3"/>
      <c r="O1007" s="3"/>
      <c r="T1007" s="3"/>
      <c r="Y1007" s="3"/>
      <c r="AD1007" s="3"/>
      <c r="AI1007" s="3"/>
      <c r="AN1007" s="3"/>
      <c r="AS1007" s="3"/>
      <c r="AX1007" s="3"/>
    </row>
    <row r="1008" spans="5:50">
      <c r="E1008" s="3"/>
      <c r="J1008" s="3"/>
      <c r="O1008" s="3"/>
      <c r="T1008" s="3"/>
      <c r="Y1008" s="3"/>
      <c r="AD1008" s="3"/>
      <c r="AI1008" s="3"/>
      <c r="AN1008" s="3"/>
      <c r="AS1008" s="3"/>
      <c r="AX1008" s="3"/>
    </row>
    <row r="1009" spans="5:50">
      <c r="E1009" s="3"/>
      <c r="J1009" s="3"/>
      <c r="O1009" s="3"/>
      <c r="T1009" s="3"/>
      <c r="Y1009" s="3"/>
      <c r="AD1009" s="3"/>
      <c r="AI1009" s="3"/>
      <c r="AN1009" s="3"/>
      <c r="AS1009" s="3"/>
      <c r="AX1009" s="3"/>
    </row>
    <row r="1010" spans="5:50">
      <c r="E1010" s="3"/>
      <c r="J1010" s="3"/>
      <c r="O1010" s="3"/>
      <c r="T1010" s="3"/>
      <c r="Y1010" s="3"/>
      <c r="AD1010" s="3"/>
      <c r="AI1010" s="3"/>
      <c r="AN1010" s="3"/>
      <c r="AS1010" s="3"/>
      <c r="AX1010" s="3"/>
    </row>
    <row r="1011" spans="5:50">
      <c r="E1011" s="3"/>
      <c r="J1011" s="3"/>
      <c r="O1011" s="3"/>
      <c r="T1011" s="3"/>
      <c r="Y1011" s="3"/>
      <c r="AD1011" s="3"/>
      <c r="AI1011" s="3"/>
      <c r="AN1011" s="3"/>
      <c r="AS1011" s="3"/>
      <c r="AX1011" s="3"/>
    </row>
    <row r="1012" spans="5:50">
      <c r="E1012" s="3"/>
      <c r="J1012" s="3"/>
      <c r="O1012" s="3"/>
      <c r="T1012" s="3"/>
      <c r="Y1012" s="3"/>
      <c r="AD1012" s="3"/>
      <c r="AI1012" s="3"/>
      <c r="AN1012" s="3"/>
      <c r="AS1012" s="3"/>
      <c r="AX1012" s="3"/>
    </row>
    <row r="1013" spans="5:50">
      <c r="E1013" s="3"/>
      <c r="J1013" s="3"/>
      <c r="O1013" s="3"/>
      <c r="T1013" s="3"/>
      <c r="Y1013" s="3"/>
      <c r="AD1013" s="3"/>
      <c r="AI1013" s="3"/>
      <c r="AN1013" s="3"/>
      <c r="AS1013" s="3"/>
      <c r="AX1013" s="3"/>
    </row>
    <row r="1014" spans="5:50">
      <c r="E1014" s="3"/>
      <c r="J1014" s="3"/>
      <c r="O1014" s="3"/>
      <c r="T1014" s="3"/>
      <c r="Y1014" s="3"/>
      <c r="AD1014" s="3"/>
      <c r="AI1014" s="3"/>
      <c r="AN1014" s="3"/>
      <c r="AS1014" s="3"/>
      <c r="AX1014" s="3"/>
    </row>
    <row r="1015" spans="5:50">
      <c r="E1015" s="3"/>
      <c r="J1015" s="3"/>
      <c r="O1015" s="3"/>
      <c r="T1015" s="3"/>
      <c r="Y1015" s="3"/>
      <c r="AD1015" s="3"/>
      <c r="AI1015" s="3"/>
      <c r="AN1015" s="3"/>
      <c r="AS1015" s="3"/>
      <c r="AX1015" s="3"/>
    </row>
    <row r="1016" spans="5:50">
      <c r="E1016" s="3"/>
      <c r="J1016" s="3"/>
      <c r="O1016" s="3"/>
      <c r="T1016" s="3"/>
      <c r="Y1016" s="3"/>
      <c r="AD1016" s="3"/>
      <c r="AI1016" s="3"/>
      <c r="AN1016" s="3"/>
      <c r="AS1016" s="3"/>
      <c r="AX1016" s="3"/>
    </row>
    <row r="1017" spans="5:50">
      <c r="E1017" s="3"/>
      <c r="J1017" s="3"/>
      <c r="O1017" s="3"/>
      <c r="T1017" s="3"/>
      <c r="Y1017" s="3"/>
      <c r="AD1017" s="3"/>
      <c r="AI1017" s="3"/>
      <c r="AN1017" s="3"/>
      <c r="AS1017" s="3"/>
      <c r="AX1017" s="3"/>
    </row>
    <row r="1018" spans="5:50">
      <c r="E1018" s="3"/>
      <c r="J1018" s="3"/>
      <c r="O1018" s="3"/>
      <c r="T1018" s="3"/>
      <c r="Y1018" s="3"/>
      <c r="AD1018" s="3"/>
      <c r="AI1018" s="3"/>
      <c r="AN1018" s="3"/>
      <c r="AS1018" s="3"/>
      <c r="AX1018" s="3"/>
    </row>
    <row r="1019" spans="5:50">
      <c r="E1019" s="3"/>
      <c r="J1019" s="3"/>
      <c r="O1019" s="3"/>
      <c r="T1019" s="3"/>
      <c r="Y1019" s="3"/>
      <c r="AD1019" s="3"/>
      <c r="AI1019" s="3"/>
      <c r="AN1019" s="3"/>
      <c r="AS1019" s="3"/>
      <c r="AX1019" s="3"/>
    </row>
    <row r="1020" spans="5:50">
      <c r="E1020" s="3"/>
      <c r="J1020" s="3"/>
      <c r="O1020" s="3"/>
      <c r="T1020" s="3"/>
      <c r="Y1020" s="3"/>
      <c r="AD1020" s="3"/>
      <c r="AI1020" s="3"/>
      <c r="AN1020" s="3"/>
      <c r="AS1020" s="3"/>
      <c r="AX1020" s="3"/>
    </row>
    <row r="1021" spans="5:50">
      <c r="E1021" s="3"/>
      <c r="J1021" s="3"/>
      <c r="O1021" s="3"/>
      <c r="T1021" s="3"/>
      <c r="Y1021" s="3"/>
      <c r="AD1021" s="3"/>
      <c r="AI1021" s="3"/>
      <c r="AN1021" s="3"/>
      <c r="AS1021" s="3"/>
      <c r="AX1021" s="3"/>
    </row>
    <row r="1022" spans="5:50">
      <c r="E1022" s="3"/>
      <c r="J1022" s="3"/>
      <c r="O1022" s="3"/>
      <c r="T1022" s="3"/>
      <c r="Y1022" s="3"/>
      <c r="AD1022" s="3"/>
      <c r="AI1022" s="3"/>
      <c r="AN1022" s="3"/>
      <c r="AS1022" s="3"/>
      <c r="AX1022" s="3"/>
    </row>
    <row r="1023" spans="5:50">
      <c r="E1023" s="3"/>
      <c r="J1023" s="3"/>
      <c r="O1023" s="3"/>
      <c r="T1023" s="3"/>
      <c r="Y1023" s="3"/>
      <c r="AD1023" s="3"/>
      <c r="AI1023" s="3"/>
      <c r="AN1023" s="3"/>
      <c r="AS1023" s="3"/>
      <c r="AX1023" s="3"/>
    </row>
    <row r="1024" spans="5:50">
      <c r="E1024" s="3"/>
      <c r="J1024" s="3"/>
      <c r="O1024" s="3"/>
      <c r="T1024" s="3"/>
      <c r="Y1024" s="3"/>
      <c r="AD1024" s="3"/>
      <c r="AI1024" s="3"/>
      <c r="AN1024" s="3"/>
      <c r="AS1024" s="3"/>
      <c r="AX1024" s="3"/>
    </row>
    <row r="1025" spans="5:50">
      <c r="E1025" s="3"/>
      <c r="J1025" s="3"/>
      <c r="O1025" s="3"/>
      <c r="T1025" s="3"/>
      <c r="Y1025" s="3"/>
      <c r="AD1025" s="3"/>
      <c r="AI1025" s="3"/>
      <c r="AN1025" s="3"/>
      <c r="AS1025" s="3"/>
      <c r="AX1025" s="3"/>
    </row>
    <row r="1026" spans="5:50">
      <c r="E1026" s="3"/>
      <c r="J1026" s="3"/>
      <c r="O1026" s="3"/>
      <c r="T1026" s="3"/>
      <c r="Y1026" s="3"/>
      <c r="AD1026" s="3"/>
      <c r="AI1026" s="3"/>
      <c r="AN1026" s="3"/>
      <c r="AS1026" s="3"/>
      <c r="AX1026" s="3"/>
    </row>
    <row r="1027" spans="5:50">
      <c r="E1027" s="3"/>
      <c r="J1027" s="3"/>
      <c r="O1027" s="3"/>
      <c r="T1027" s="3"/>
      <c r="Y1027" s="3"/>
      <c r="AD1027" s="3"/>
      <c r="AI1027" s="3"/>
      <c r="AN1027" s="3"/>
      <c r="AS1027" s="3"/>
      <c r="AX1027" s="3"/>
    </row>
    <row r="1028" spans="5:50">
      <c r="E1028" s="3"/>
      <c r="J1028" s="3"/>
      <c r="O1028" s="3"/>
      <c r="T1028" s="3"/>
      <c r="Y1028" s="3"/>
      <c r="AD1028" s="3"/>
      <c r="AI1028" s="3"/>
      <c r="AN1028" s="3"/>
      <c r="AS1028" s="3"/>
      <c r="AX1028" s="3"/>
    </row>
    <row r="1029" spans="5:50">
      <c r="E1029" s="3"/>
      <c r="J1029" s="3"/>
      <c r="O1029" s="3"/>
      <c r="T1029" s="3"/>
      <c r="Y1029" s="3"/>
      <c r="AD1029" s="3"/>
      <c r="AI1029" s="3"/>
      <c r="AN1029" s="3"/>
      <c r="AS1029" s="3"/>
      <c r="AX1029" s="3"/>
    </row>
    <row r="1030" spans="5:50">
      <c r="E1030" s="3"/>
      <c r="J1030" s="3"/>
      <c r="O1030" s="3"/>
      <c r="T1030" s="3"/>
      <c r="Y1030" s="3"/>
      <c r="AD1030" s="3"/>
      <c r="AI1030" s="3"/>
      <c r="AN1030" s="3"/>
      <c r="AS1030" s="3"/>
      <c r="AX1030" s="3"/>
    </row>
    <row r="1031" spans="5:50">
      <c r="E1031" s="3"/>
      <c r="J1031" s="3"/>
      <c r="O1031" s="3"/>
      <c r="T1031" s="3"/>
      <c r="Y1031" s="3"/>
      <c r="AD1031" s="3"/>
      <c r="AI1031" s="3"/>
      <c r="AN1031" s="3"/>
      <c r="AS1031" s="3"/>
      <c r="AX1031" s="3"/>
    </row>
    <row r="1032" spans="5:50">
      <c r="E1032" s="3"/>
      <c r="J1032" s="3"/>
      <c r="O1032" s="3"/>
      <c r="T1032" s="3"/>
      <c r="Y1032" s="3"/>
      <c r="AD1032" s="3"/>
      <c r="AI1032" s="3"/>
      <c r="AN1032" s="3"/>
      <c r="AS1032" s="3"/>
      <c r="AX1032" s="3"/>
    </row>
    <row r="1033" spans="5:50">
      <c r="E1033" s="3"/>
      <c r="J1033" s="3"/>
      <c r="O1033" s="3"/>
      <c r="T1033" s="3"/>
      <c r="Y1033" s="3"/>
      <c r="AD1033" s="3"/>
      <c r="AI1033" s="3"/>
      <c r="AN1033" s="3"/>
      <c r="AS1033" s="3"/>
      <c r="AX1033" s="3"/>
    </row>
    <row r="1034" spans="5:50">
      <c r="E1034" s="3"/>
      <c r="J1034" s="3"/>
      <c r="O1034" s="3"/>
      <c r="T1034" s="3"/>
      <c r="Y1034" s="3"/>
      <c r="AD1034" s="3"/>
      <c r="AI1034" s="3"/>
      <c r="AN1034" s="3"/>
      <c r="AS1034" s="3"/>
      <c r="AX1034" s="3"/>
    </row>
    <row r="1035" spans="5:50">
      <c r="E1035" s="3"/>
      <c r="J1035" s="3"/>
      <c r="O1035" s="3"/>
      <c r="T1035" s="3"/>
      <c r="Y1035" s="3"/>
      <c r="AD1035" s="3"/>
      <c r="AI1035" s="3"/>
      <c r="AN1035" s="3"/>
      <c r="AS1035" s="3"/>
      <c r="AX1035" s="3"/>
    </row>
    <row r="1036" spans="5:50">
      <c r="E1036" s="3"/>
      <c r="J1036" s="3"/>
      <c r="O1036" s="3"/>
      <c r="T1036" s="3"/>
      <c r="Y1036" s="3"/>
      <c r="AD1036" s="3"/>
      <c r="AI1036" s="3"/>
      <c r="AN1036" s="3"/>
      <c r="AS1036" s="3"/>
      <c r="AX1036" s="3"/>
    </row>
    <row r="1037" spans="5:50">
      <c r="E1037" s="3"/>
      <c r="J1037" s="3"/>
      <c r="O1037" s="3"/>
      <c r="T1037" s="3"/>
      <c r="Y1037" s="3"/>
      <c r="AD1037" s="3"/>
      <c r="AI1037" s="3"/>
      <c r="AN1037" s="3"/>
      <c r="AS1037" s="3"/>
      <c r="AX1037" s="3"/>
    </row>
    <row r="1038" spans="5:50">
      <c r="E1038" s="3"/>
      <c r="J1038" s="3"/>
      <c r="O1038" s="3"/>
      <c r="T1038" s="3"/>
      <c r="Y1038" s="3"/>
      <c r="AD1038" s="3"/>
      <c r="AI1038" s="3"/>
      <c r="AN1038" s="3"/>
      <c r="AS1038" s="3"/>
      <c r="AX1038" s="3"/>
    </row>
    <row r="1039" spans="5:50">
      <c r="E1039" s="3"/>
      <c r="J1039" s="3"/>
      <c r="O1039" s="3"/>
      <c r="T1039" s="3"/>
      <c r="Y1039" s="3"/>
      <c r="AD1039" s="3"/>
      <c r="AI1039" s="3"/>
      <c r="AN1039" s="3"/>
      <c r="AS1039" s="3"/>
      <c r="AX1039" s="3"/>
    </row>
    <row r="1040" spans="5:50">
      <c r="E1040" s="3"/>
      <c r="J1040" s="3"/>
      <c r="O1040" s="3"/>
      <c r="T1040" s="3"/>
      <c r="Y1040" s="3"/>
      <c r="AD1040" s="3"/>
      <c r="AI1040" s="3"/>
      <c r="AN1040" s="3"/>
      <c r="AS1040" s="3"/>
      <c r="AX1040" s="3"/>
    </row>
    <row r="1041" spans="5:50">
      <c r="E1041" s="3"/>
      <c r="J1041" s="3"/>
      <c r="O1041" s="3"/>
      <c r="T1041" s="3"/>
      <c r="Y1041" s="3"/>
      <c r="AD1041" s="3"/>
      <c r="AI1041" s="3"/>
      <c r="AN1041" s="3"/>
      <c r="AS1041" s="3"/>
      <c r="AX1041" s="3"/>
    </row>
    <row r="1042" spans="5:50">
      <c r="E1042" s="3"/>
      <c r="J1042" s="3"/>
      <c r="O1042" s="3"/>
      <c r="T1042" s="3"/>
      <c r="Y1042" s="3"/>
      <c r="AD1042" s="3"/>
      <c r="AI1042" s="3"/>
      <c r="AN1042" s="3"/>
      <c r="AS1042" s="3"/>
      <c r="AX1042" s="3"/>
    </row>
    <row r="1043" spans="5:50">
      <c r="E1043" s="3"/>
      <c r="J1043" s="3"/>
      <c r="O1043" s="3"/>
      <c r="T1043" s="3"/>
      <c r="Y1043" s="3"/>
      <c r="AD1043" s="3"/>
      <c r="AI1043" s="3"/>
      <c r="AN1043" s="3"/>
      <c r="AS1043" s="3"/>
      <c r="AX1043" s="3"/>
    </row>
    <row r="1044" spans="5:50">
      <c r="E1044" s="3"/>
      <c r="J1044" s="3"/>
      <c r="O1044" s="3"/>
      <c r="T1044" s="3"/>
      <c r="Y1044" s="3"/>
      <c r="AD1044" s="3"/>
      <c r="AI1044" s="3"/>
      <c r="AN1044" s="3"/>
      <c r="AS1044" s="3"/>
      <c r="AX1044" s="3"/>
    </row>
    <row r="1045" spans="5:50">
      <c r="E1045" s="3"/>
      <c r="J1045" s="3"/>
      <c r="O1045" s="3"/>
      <c r="T1045" s="3"/>
      <c r="Y1045" s="3"/>
      <c r="AD1045" s="3"/>
      <c r="AI1045" s="3"/>
      <c r="AN1045" s="3"/>
      <c r="AS1045" s="3"/>
      <c r="AX1045" s="3"/>
    </row>
    <row r="1046" spans="5:50">
      <c r="E1046" s="3"/>
      <c r="J1046" s="3"/>
      <c r="O1046" s="3"/>
      <c r="T1046" s="3"/>
      <c r="Y1046" s="3"/>
      <c r="AD1046" s="3"/>
      <c r="AI1046" s="3"/>
      <c r="AN1046" s="3"/>
      <c r="AS1046" s="3"/>
      <c r="AX1046" s="3"/>
    </row>
    <row r="1047" spans="5:50">
      <c r="E1047" s="3"/>
      <c r="J1047" s="3"/>
      <c r="O1047" s="3"/>
      <c r="T1047" s="3"/>
      <c r="Y1047" s="3"/>
      <c r="AD1047" s="3"/>
      <c r="AI1047" s="3"/>
      <c r="AN1047" s="3"/>
      <c r="AS1047" s="3"/>
      <c r="AX1047" s="3"/>
    </row>
    <row r="1048" spans="5:50">
      <c r="E1048" s="3"/>
      <c r="J1048" s="3"/>
      <c r="O1048" s="3"/>
      <c r="T1048" s="3"/>
      <c r="Y1048" s="3"/>
      <c r="AD1048" s="3"/>
      <c r="AI1048" s="3"/>
      <c r="AN1048" s="3"/>
      <c r="AS1048" s="3"/>
      <c r="AX1048" s="3"/>
    </row>
    <row r="1049" spans="5:50">
      <c r="E1049" s="3"/>
      <c r="J1049" s="3"/>
      <c r="O1049" s="3"/>
      <c r="T1049" s="3"/>
      <c r="Y1049" s="3"/>
      <c r="AD1049" s="3"/>
      <c r="AI1049" s="3"/>
      <c r="AN1049" s="3"/>
      <c r="AS1049" s="3"/>
      <c r="AX1049" s="3"/>
    </row>
    <row r="1050" spans="5:50">
      <c r="E1050" s="3"/>
      <c r="J1050" s="3"/>
      <c r="O1050" s="3"/>
      <c r="T1050" s="3"/>
      <c r="Y1050" s="3"/>
      <c r="AD1050" s="3"/>
      <c r="AI1050" s="3"/>
      <c r="AN1050" s="3"/>
      <c r="AS1050" s="3"/>
      <c r="AX1050" s="3"/>
    </row>
    <row r="1051" spans="5:50">
      <c r="E1051" s="3"/>
      <c r="J1051" s="3"/>
      <c r="O1051" s="3"/>
      <c r="T1051" s="3"/>
      <c r="Y1051" s="3"/>
      <c r="AD1051" s="3"/>
      <c r="AI1051" s="3"/>
      <c r="AN1051" s="3"/>
      <c r="AS1051" s="3"/>
      <c r="AX1051" s="3"/>
    </row>
    <row r="1052" spans="5:50">
      <c r="E1052" s="3"/>
      <c r="J1052" s="3"/>
      <c r="O1052" s="3"/>
      <c r="T1052" s="3"/>
      <c r="Y1052" s="3"/>
      <c r="AD1052" s="3"/>
      <c r="AI1052" s="3"/>
      <c r="AN1052" s="3"/>
      <c r="AS1052" s="3"/>
      <c r="AX1052" s="3"/>
    </row>
    <row r="1053" spans="5:50">
      <c r="E1053" s="3"/>
      <c r="J1053" s="3"/>
      <c r="O1053" s="3"/>
      <c r="T1053" s="3"/>
      <c r="Y1053" s="3"/>
      <c r="AD1053" s="3"/>
      <c r="AI1053" s="3"/>
      <c r="AN1053" s="3"/>
      <c r="AS1053" s="3"/>
      <c r="AX1053" s="3"/>
    </row>
    <row r="1054" spans="5:50">
      <c r="E1054" s="3"/>
      <c r="J1054" s="3"/>
      <c r="O1054" s="3"/>
      <c r="T1054" s="3"/>
      <c r="Y1054" s="3"/>
      <c r="AD1054" s="3"/>
      <c r="AI1054" s="3"/>
      <c r="AN1054" s="3"/>
      <c r="AS1054" s="3"/>
      <c r="AX1054" s="3"/>
    </row>
    <row r="1055" spans="5:50">
      <c r="E1055" s="3"/>
      <c r="J1055" s="3"/>
      <c r="O1055" s="3"/>
      <c r="T1055" s="3"/>
      <c r="Y1055" s="3"/>
      <c r="AD1055" s="3"/>
      <c r="AI1055" s="3"/>
      <c r="AN1055" s="3"/>
      <c r="AS1055" s="3"/>
      <c r="AX1055" s="3"/>
    </row>
    <row r="1056" spans="5:50">
      <c r="E1056" s="3"/>
      <c r="J1056" s="3"/>
      <c r="O1056" s="3"/>
      <c r="T1056" s="3"/>
      <c r="Y1056" s="3"/>
      <c r="AD1056" s="3"/>
      <c r="AI1056" s="3"/>
      <c r="AN1056" s="3"/>
      <c r="AS1056" s="3"/>
      <c r="AX1056" s="3"/>
    </row>
    <row r="1057" spans="5:50">
      <c r="E1057" s="3"/>
      <c r="J1057" s="3"/>
      <c r="O1057" s="3"/>
      <c r="T1057" s="3"/>
      <c r="Y1057" s="3"/>
      <c r="AD1057" s="3"/>
      <c r="AI1057" s="3"/>
      <c r="AN1057" s="3"/>
      <c r="AS1057" s="3"/>
      <c r="AX1057" s="3"/>
    </row>
    <row r="1058" spans="5:50">
      <c r="E1058" s="3"/>
      <c r="J1058" s="3"/>
      <c r="O1058" s="3"/>
      <c r="T1058" s="3"/>
      <c r="Y1058" s="3"/>
      <c r="AD1058" s="3"/>
      <c r="AI1058" s="3"/>
      <c r="AN1058" s="3"/>
      <c r="AS1058" s="3"/>
      <c r="AX1058" s="3"/>
    </row>
    <row r="1059" spans="5:50">
      <c r="E1059" s="3"/>
      <c r="J1059" s="3"/>
      <c r="O1059" s="3"/>
      <c r="T1059" s="3"/>
      <c r="Y1059" s="3"/>
      <c r="AD1059" s="3"/>
      <c r="AI1059" s="3"/>
      <c r="AN1059" s="3"/>
      <c r="AS1059" s="3"/>
      <c r="AX1059" s="3"/>
    </row>
    <row r="1060" spans="5:50">
      <c r="E1060" s="3"/>
      <c r="J1060" s="3"/>
      <c r="O1060" s="3"/>
      <c r="T1060" s="3"/>
      <c r="Y1060" s="3"/>
      <c r="AD1060" s="3"/>
      <c r="AI1060" s="3"/>
      <c r="AN1060" s="3"/>
      <c r="AS1060" s="3"/>
      <c r="AX1060" s="3"/>
    </row>
    <row r="1061" spans="5:50">
      <c r="E1061" s="3"/>
      <c r="J1061" s="3"/>
      <c r="O1061" s="3"/>
      <c r="T1061" s="3"/>
      <c r="Y1061" s="3"/>
      <c r="AD1061" s="3"/>
      <c r="AI1061" s="3"/>
      <c r="AN1061" s="3"/>
      <c r="AS1061" s="3"/>
      <c r="AX1061" s="3"/>
    </row>
    <row r="1062" spans="5:50">
      <c r="E1062" s="3"/>
      <c r="J1062" s="3"/>
      <c r="O1062" s="3"/>
      <c r="T1062" s="3"/>
      <c r="Y1062" s="3"/>
      <c r="AD1062" s="3"/>
      <c r="AI1062" s="3"/>
      <c r="AN1062" s="3"/>
      <c r="AS1062" s="3"/>
      <c r="AX1062" s="3"/>
    </row>
    <row r="1063" spans="5:50">
      <c r="E1063" s="3"/>
      <c r="J1063" s="3"/>
      <c r="O1063" s="3"/>
      <c r="T1063" s="3"/>
      <c r="Y1063" s="3"/>
      <c r="AD1063" s="3"/>
      <c r="AI1063" s="3"/>
      <c r="AN1063" s="3"/>
      <c r="AS1063" s="3"/>
      <c r="AX1063" s="3"/>
    </row>
    <row r="1064" spans="5:50">
      <c r="E1064" s="3"/>
      <c r="J1064" s="3"/>
      <c r="O1064" s="3"/>
      <c r="T1064" s="3"/>
      <c r="Y1064" s="3"/>
      <c r="AD1064" s="3"/>
      <c r="AI1064" s="3"/>
      <c r="AN1064" s="3"/>
      <c r="AS1064" s="3"/>
      <c r="AX1064" s="3"/>
    </row>
    <row r="1065" spans="5:50">
      <c r="E1065" s="3"/>
      <c r="J1065" s="3"/>
      <c r="O1065" s="3"/>
      <c r="T1065" s="3"/>
      <c r="Y1065" s="3"/>
      <c r="AD1065" s="3"/>
      <c r="AI1065" s="3"/>
      <c r="AN1065" s="3"/>
      <c r="AS1065" s="3"/>
      <c r="AX1065" s="3"/>
    </row>
    <row r="1066" spans="5:50">
      <c r="E1066" s="3"/>
      <c r="J1066" s="3"/>
      <c r="O1066" s="3"/>
      <c r="T1066" s="3"/>
      <c r="Y1066" s="3"/>
      <c r="AD1066" s="3"/>
      <c r="AI1066" s="3"/>
      <c r="AN1066" s="3"/>
      <c r="AS1066" s="3"/>
      <c r="AX1066" s="3"/>
    </row>
    <row r="1067" spans="5:50">
      <c r="E1067" s="3"/>
      <c r="J1067" s="3"/>
      <c r="O1067" s="3"/>
      <c r="T1067" s="3"/>
      <c r="Y1067" s="3"/>
      <c r="AD1067" s="3"/>
      <c r="AI1067" s="3"/>
      <c r="AN1067" s="3"/>
      <c r="AS1067" s="3"/>
      <c r="AX1067" s="3"/>
    </row>
    <row r="1068" spans="5:50">
      <c r="E1068" s="3"/>
      <c r="J1068" s="3"/>
      <c r="O1068" s="3"/>
      <c r="T1068" s="3"/>
      <c r="Y1068" s="3"/>
      <c r="AD1068" s="3"/>
      <c r="AI1068" s="3"/>
      <c r="AN1068" s="3"/>
      <c r="AS1068" s="3"/>
      <c r="AX1068" s="3"/>
    </row>
    <row r="1069" spans="5:50">
      <c r="E1069" s="3"/>
      <c r="J1069" s="3"/>
      <c r="O1069" s="3"/>
      <c r="T1069" s="3"/>
      <c r="Y1069" s="3"/>
      <c r="AD1069" s="3"/>
      <c r="AI1069" s="3"/>
      <c r="AN1069" s="3"/>
      <c r="AS1069" s="3"/>
      <c r="AX1069" s="3"/>
    </row>
    <row r="1070" spans="5:50">
      <c r="E1070" s="3"/>
      <c r="J1070" s="3"/>
      <c r="O1070" s="3"/>
      <c r="T1070" s="3"/>
      <c r="Y1070" s="3"/>
      <c r="AD1070" s="3"/>
      <c r="AI1070" s="3"/>
      <c r="AN1070" s="3"/>
      <c r="AS1070" s="3"/>
      <c r="AX1070" s="3"/>
    </row>
    <row r="1071" spans="5:50">
      <c r="E1071" s="3"/>
      <c r="J1071" s="3"/>
      <c r="O1071" s="3"/>
      <c r="T1071" s="3"/>
      <c r="Y1071" s="3"/>
      <c r="AD1071" s="3"/>
      <c r="AI1071" s="3"/>
      <c r="AN1071" s="3"/>
      <c r="AS1071" s="3"/>
      <c r="AX1071" s="3"/>
    </row>
    <row r="1072" spans="5:50">
      <c r="E1072" s="3"/>
      <c r="J1072" s="3"/>
      <c r="O1072" s="3"/>
      <c r="T1072" s="3"/>
      <c r="Y1072" s="3"/>
      <c r="AD1072" s="3"/>
      <c r="AI1072" s="3"/>
      <c r="AN1072" s="3"/>
      <c r="AS1072" s="3"/>
      <c r="AX1072" s="3"/>
    </row>
    <row r="1073" spans="5:50">
      <c r="E1073" s="3"/>
      <c r="J1073" s="3"/>
      <c r="O1073" s="3"/>
      <c r="T1073" s="3"/>
      <c r="Y1073" s="3"/>
      <c r="AD1073" s="3"/>
      <c r="AI1073" s="3"/>
      <c r="AN1073" s="3"/>
      <c r="AS1073" s="3"/>
      <c r="AX1073" s="3"/>
    </row>
    <row r="1074" spans="5:50">
      <c r="E1074" s="3"/>
      <c r="J1074" s="3"/>
      <c r="O1074" s="3"/>
      <c r="T1074" s="3"/>
      <c r="Y1074" s="3"/>
      <c r="AD1074" s="3"/>
      <c r="AI1074" s="3"/>
      <c r="AN1074" s="3"/>
      <c r="AS1074" s="3"/>
      <c r="AX1074" s="3"/>
    </row>
    <row r="1075" spans="5:50">
      <c r="E1075" s="3"/>
      <c r="J1075" s="3"/>
      <c r="O1075" s="3"/>
      <c r="T1075" s="3"/>
      <c r="Y1075" s="3"/>
      <c r="AD1075" s="3"/>
      <c r="AI1075" s="3"/>
      <c r="AN1075" s="3"/>
      <c r="AS1075" s="3"/>
      <c r="AX1075" s="3"/>
    </row>
    <row r="1076" spans="5:50">
      <c r="E1076" s="3"/>
      <c r="J1076" s="3"/>
      <c r="O1076" s="3"/>
      <c r="T1076" s="3"/>
      <c r="Y1076" s="3"/>
      <c r="AD1076" s="3"/>
      <c r="AI1076" s="3"/>
      <c r="AN1076" s="3"/>
      <c r="AS1076" s="3"/>
      <c r="AX1076" s="3"/>
    </row>
    <row r="1077" spans="5:50">
      <c r="E1077" s="3"/>
      <c r="J1077" s="3"/>
      <c r="O1077" s="3"/>
      <c r="T1077" s="3"/>
      <c r="Y1077" s="3"/>
      <c r="AD1077" s="3"/>
      <c r="AI1077" s="3"/>
      <c r="AN1077" s="3"/>
      <c r="AS1077" s="3"/>
      <c r="AX1077" s="3"/>
    </row>
    <row r="1078" spans="5:50">
      <c r="E1078" s="3"/>
      <c r="J1078" s="3"/>
      <c r="O1078" s="3"/>
      <c r="T1078" s="3"/>
      <c r="Y1078" s="3"/>
      <c r="AD1078" s="3"/>
      <c r="AI1078" s="3"/>
      <c r="AN1078" s="3"/>
      <c r="AS1078" s="3"/>
      <c r="AX1078" s="3"/>
    </row>
    <row r="1079" spans="5:50">
      <c r="E1079" s="3"/>
      <c r="J1079" s="3"/>
      <c r="O1079" s="3"/>
      <c r="T1079" s="3"/>
      <c r="Y1079" s="3"/>
      <c r="AD1079" s="3"/>
      <c r="AI1079" s="3"/>
      <c r="AN1079" s="3"/>
      <c r="AS1079" s="3"/>
      <c r="AX1079" s="3"/>
    </row>
    <row r="1080" spans="5:50">
      <c r="E1080" s="3"/>
      <c r="J1080" s="3"/>
      <c r="O1080" s="3"/>
      <c r="T1080" s="3"/>
      <c r="Y1080" s="3"/>
      <c r="AD1080" s="3"/>
      <c r="AI1080" s="3"/>
      <c r="AN1080" s="3"/>
      <c r="AS1080" s="3"/>
      <c r="AX1080" s="3"/>
    </row>
    <row r="1081" spans="5:50">
      <c r="E1081" s="3"/>
      <c r="J1081" s="3"/>
      <c r="O1081" s="3"/>
      <c r="T1081" s="3"/>
      <c r="Y1081" s="3"/>
      <c r="AD1081" s="3"/>
      <c r="AI1081" s="3"/>
      <c r="AN1081" s="3"/>
      <c r="AS1081" s="3"/>
      <c r="AX1081" s="3"/>
    </row>
    <row r="1082" spans="5:50">
      <c r="E1082" s="3"/>
      <c r="J1082" s="3"/>
      <c r="O1082" s="3"/>
      <c r="T1082" s="3"/>
      <c r="Y1082" s="3"/>
      <c r="AD1082" s="3"/>
      <c r="AI1082" s="3"/>
      <c r="AN1082" s="3"/>
      <c r="AS1082" s="3"/>
      <c r="AX1082" s="3"/>
    </row>
    <row r="1083" spans="5:50">
      <c r="E1083" s="3"/>
      <c r="J1083" s="3"/>
      <c r="O1083" s="3"/>
      <c r="T1083" s="3"/>
      <c r="Y1083" s="3"/>
      <c r="AD1083" s="3"/>
      <c r="AI1083" s="3"/>
      <c r="AN1083" s="3"/>
      <c r="AS1083" s="3"/>
      <c r="AX1083" s="3"/>
    </row>
    <row r="1084" spans="5:50">
      <c r="E1084" s="3"/>
      <c r="J1084" s="3"/>
      <c r="O1084" s="3"/>
      <c r="T1084" s="3"/>
      <c r="Y1084" s="3"/>
      <c r="AD1084" s="3"/>
      <c r="AI1084" s="3"/>
      <c r="AN1084" s="3"/>
      <c r="AS1084" s="3"/>
      <c r="AX1084" s="3"/>
    </row>
    <row r="1085" spans="5:50">
      <c r="E1085" s="3"/>
      <c r="J1085" s="3"/>
      <c r="O1085" s="3"/>
      <c r="T1085" s="3"/>
      <c r="Y1085" s="3"/>
      <c r="AD1085" s="3"/>
      <c r="AI1085" s="3"/>
      <c r="AN1085" s="3"/>
      <c r="AS1085" s="3"/>
      <c r="AX1085" s="3"/>
    </row>
    <row r="1086" spans="5:50">
      <c r="E1086" s="3"/>
      <c r="J1086" s="3"/>
      <c r="O1086" s="3"/>
      <c r="T1086" s="3"/>
      <c r="Y1086" s="3"/>
      <c r="AD1086" s="3"/>
      <c r="AI1086" s="3"/>
      <c r="AN1086" s="3"/>
      <c r="AS1086" s="3"/>
      <c r="AX1086" s="3"/>
    </row>
    <row r="1087" spans="5:50">
      <c r="E1087" s="3"/>
      <c r="J1087" s="3"/>
      <c r="O1087" s="3"/>
      <c r="T1087" s="3"/>
      <c r="Y1087" s="3"/>
      <c r="AD1087" s="3"/>
      <c r="AI1087" s="3"/>
      <c r="AN1087" s="3"/>
      <c r="AS1087" s="3"/>
      <c r="AX1087" s="3"/>
    </row>
    <row r="1088" spans="5:50">
      <c r="E1088" s="3"/>
      <c r="J1088" s="3"/>
      <c r="O1088" s="3"/>
      <c r="T1088" s="3"/>
      <c r="Y1088" s="3"/>
      <c r="AD1088" s="3"/>
      <c r="AI1088" s="3"/>
      <c r="AN1088" s="3"/>
      <c r="AS1088" s="3"/>
      <c r="AX1088" s="3"/>
    </row>
    <row r="1089" spans="5:50">
      <c r="E1089" s="3"/>
      <c r="J1089" s="3"/>
      <c r="O1089" s="3"/>
      <c r="T1089" s="3"/>
      <c r="Y1089" s="3"/>
      <c r="AD1089" s="3"/>
      <c r="AI1089" s="3"/>
      <c r="AN1089" s="3"/>
      <c r="AS1089" s="3"/>
      <c r="AX1089" s="3"/>
    </row>
    <row r="1090" spans="5:50">
      <c r="E1090" s="3"/>
      <c r="J1090" s="3"/>
      <c r="O1090" s="3"/>
      <c r="T1090" s="3"/>
      <c r="Y1090" s="3"/>
      <c r="AD1090" s="3"/>
      <c r="AI1090" s="3"/>
      <c r="AN1090" s="3"/>
      <c r="AS1090" s="3"/>
      <c r="AX1090" s="3"/>
    </row>
    <row r="1091" spans="5:50">
      <c r="E1091" s="3"/>
      <c r="J1091" s="3"/>
      <c r="O1091" s="3"/>
      <c r="T1091" s="3"/>
      <c r="Y1091" s="3"/>
      <c r="AD1091" s="3"/>
      <c r="AI1091" s="3"/>
      <c r="AN1091" s="3"/>
      <c r="AS1091" s="3"/>
      <c r="AX1091" s="3"/>
    </row>
    <row r="1092" spans="5:50">
      <c r="E1092" s="3"/>
      <c r="J1092" s="3"/>
      <c r="O1092" s="3"/>
      <c r="T1092" s="3"/>
      <c r="Y1092" s="3"/>
      <c r="AD1092" s="3"/>
      <c r="AI1092" s="3"/>
      <c r="AN1092" s="3"/>
      <c r="AS1092" s="3"/>
      <c r="AX1092" s="3"/>
    </row>
    <row r="1093" spans="5:50">
      <c r="E1093" s="3"/>
      <c r="J1093" s="3"/>
      <c r="O1093" s="3"/>
      <c r="T1093" s="3"/>
      <c r="Y1093" s="3"/>
      <c r="AD1093" s="3"/>
      <c r="AI1093" s="3"/>
      <c r="AN1093" s="3"/>
      <c r="AS1093" s="3"/>
      <c r="AX1093" s="3"/>
    </row>
    <row r="1094" spans="5:50">
      <c r="E1094" s="3"/>
      <c r="J1094" s="3"/>
      <c r="O1094" s="3"/>
      <c r="T1094" s="3"/>
      <c r="Y1094" s="3"/>
      <c r="AD1094" s="3"/>
      <c r="AI1094" s="3"/>
      <c r="AN1094" s="3"/>
      <c r="AS1094" s="3"/>
      <c r="AX1094" s="3"/>
    </row>
    <row r="1095" spans="5:50">
      <c r="E1095" s="3"/>
      <c r="J1095" s="3"/>
      <c r="O1095" s="3"/>
      <c r="T1095" s="3"/>
      <c r="Y1095" s="3"/>
      <c r="AD1095" s="3"/>
      <c r="AI1095" s="3"/>
      <c r="AN1095" s="3"/>
      <c r="AS1095" s="3"/>
      <c r="AX1095" s="3"/>
    </row>
    <row r="1096" spans="5:50">
      <c r="E1096" s="3"/>
      <c r="J1096" s="3"/>
      <c r="O1096" s="3"/>
      <c r="T1096" s="3"/>
      <c r="Y1096" s="3"/>
      <c r="AD1096" s="3"/>
      <c r="AI1096" s="3"/>
      <c r="AN1096" s="3"/>
      <c r="AS1096" s="3"/>
      <c r="AX1096" s="3"/>
    </row>
    <row r="1097" spans="5:50">
      <c r="E1097" s="3"/>
      <c r="J1097" s="3"/>
      <c r="O1097" s="3"/>
      <c r="T1097" s="3"/>
      <c r="Y1097" s="3"/>
      <c r="AD1097" s="3"/>
      <c r="AI1097" s="3"/>
      <c r="AN1097" s="3"/>
      <c r="AS1097" s="3"/>
      <c r="AX1097" s="3"/>
    </row>
    <row r="1098" spans="5:50">
      <c r="E1098" s="3"/>
      <c r="J1098" s="3"/>
      <c r="O1098" s="3"/>
      <c r="T1098" s="3"/>
      <c r="Y1098" s="3"/>
      <c r="AD1098" s="3"/>
      <c r="AI1098" s="3"/>
      <c r="AN1098" s="3"/>
      <c r="AS1098" s="3"/>
      <c r="AX1098" s="3"/>
    </row>
    <row r="1099" spans="5:50">
      <c r="E1099" s="3"/>
      <c r="J1099" s="3"/>
      <c r="O1099" s="3"/>
      <c r="T1099" s="3"/>
      <c r="Y1099" s="3"/>
      <c r="AD1099" s="3"/>
      <c r="AI1099" s="3"/>
      <c r="AN1099" s="3"/>
      <c r="AS1099" s="3"/>
      <c r="AX1099" s="3"/>
    </row>
    <row r="1100" spans="5:50">
      <c r="E1100" s="3"/>
      <c r="J1100" s="3"/>
      <c r="O1100" s="3"/>
      <c r="T1100" s="3"/>
      <c r="Y1100" s="3"/>
      <c r="AD1100" s="3"/>
      <c r="AI1100" s="3"/>
      <c r="AN1100" s="3"/>
      <c r="AS1100" s="3"/>
      <c r="AX1100" s="3"/>
    </row>
    <row r="1101" spans="5:50">
      <c r="E1101" s="3"/>
      <c r="J1101" s="3"/>
      <c r="O1101" s="3"/>
      <c r="T1101" s="3"/>
      <c r="Y1101" s="3"/>
      <c r="AD1101" s="3"/>
      <c r="AI1101" s="3"/>
      <c r="AN1101" s="3"/>
      <c r="AS1101" s="3"/>
      <c r="AX1101" s="3"/>
    </row>
    <row r="1102" spans="5:50">
      <c r="E1102" s="3"/>
      <c r="J1102" s="3"/>
      <c r="O1102" s="3"/>
      <c r="T1102" s="3"/>
      <c r="Y1102" s="3"/>
      <c r="AD1102" s="3"/>
      <c r="AI1102" s="3"/>
      <c r="AN1102" s="3"/>
      <c r="AS1102" s="3"/>
      <c r="AX1102" s="3"/>
    </row>
    <row r="1103" spans="5:50">
      <c r="E1103" s="3"/>
      <c r="J1103" s="3"/>
      <c r="O1103" s="3"/>
      <c r="T1103" s="3"/>
      <c r="Y1103" s="3"/>
      <c r="AD1103" s="3"/>
      <c r="AI1103" s="3"/>
      <c r="AN1103" s="3"/>
      <c r="AS1103" s="3"/>
      <c r="AX1103" s="3"/>
    </row>
    <row r="1104" spans="5:50">
      <c r="E1104" s="3"/>
      <c r="J1104" s="3"/>
      <c r="O1104" s="3"/>
      <c r="T1104" s="3"/>
      <c r="Y1104" s="3"/>
      <c r="AD1104" s="3"/>
      <c r="AI1104" s="3"/>
      <c r="AN1104" s="3"/>
      <c r="AS1104" s="3"/>
      <c r="AX1104" s="3"/>
    </row>
    <row r="1105" spans="5:50">
      <c r="E1105" s="3"/>
      <c r="J1105" s="3"/>
      <c r="O1105" s="3"/>
      <c r="T1105" s="3"/>
      <c r="Y1105" s="3"/>
      <c r="AD1105" s="3"/>
      <c r="AI1105" s="3"/>
      <c r="AN1105" s="3"/>
      <c r="AS1105" s="3"/>
      <c r="AX1105" s="3"/>
    </row>
    <row r="1106" spans="5:50">
      <c r="E1106" s="3"/>
      <c r="J1106" s="3"/>
      <c r="O1106" s="3"/>
      <c r="T1106" s="3"/>
      <c r="Y1106" s="3"/>
      <c r="AD1106" s="3"/>
      <c r="AI1106" s="3"/>
      <c r="AN1106" s="3"/>
      <c r="AS1106" s="3"/>
      <c r="AX1106" s="3"/>
    </row>
    <row r="1107" spans="5:50">
      <c r="E1107" s="3"/>
      <c r="J1107" s="3"/>
      <c r="O1107" s="3"/>
      <c r="T1107" s="3"/>
      <c r="Y1107" s="3"/>
      <c r="AD1107" s="3"/>
      <c r="AI1107" s="3"/>
      <c r="AN1107" s="3"/>
      <c r="AS1107" s="3"/>
      <c r="AX1107" s="3"/>
    </row>
    <row r="1108" spans="5:50">
      <c r="E1108" s="3"/>
      <c r="J1108" s="3"/>
      <c r="O1108" s="3"/>
      <c r="T1108" s="3"/>
      <c r="Y1108" s="3"/>
      <c r="AD1108" s="3"/>
      <c r="AI1108" s="3"/>
      <c r="AN1108" s="3"/>
      <c r="AS1108" s="3"/>
      <c r="AX1108" s="3"/>
    </row>
    <row r="1109" spans="5:50">
      <c r="E1109" s="3"/>
      <c r="J1109" s="3"/>
      <c r="O1109" s="3"/>
      <c r="T1109" s="3"/>
      <c r="Y1109" s="3"/>
      <c r="AD1109" s="3"/>
      <c r="AI1109" s="3"/>
      <c r="AN1109" s="3"/>
      <c r="AS1109" s="3"/>
      <c r="AX1109" s="3"/>
    </row>
    <row r="1110" spans="5:50">
      <c r="E1110" s="3"/>
      <c r="J1110" s="3"/>
      <c r="O1110" s="3"/>
      <c r="T1110" s="3"/>
      <c r="Y1110" s="3"/>
      <c r="AD1110" s="3"/>
      <c r="AI1110" s="3"/>
      <c r="AN1110" s="3"/>
      <c r="AS1110" s="3"/>
      <c r="AX1110" s="3"/>
    </row>
    <row r="1111" spans="5:50">
      <c r="E1111" s="3"/>
      <c r="J1111" s="3"/>
      <c r="O1111" s="3"/>
      <c r="T1111" s="3"/>
      <c r="Y1111" s="3"/>
      <c r="AD1111" s="3"/>
      <c r="AI1111" s="3"/>
      <c r="AN1111" s="3"/>
      <c r="AS1111" s="3"/>
      <c r="AX1111" s="3"/>
    </row>
    <row r="1112" spans="5:50">
      <c r="E1112" s="3"/>
      <c r="J1112" s="3"/>
      <c r="O1112" s="3"/>
      <c r="T1112" s="3"/>
      <c r="Y1112" s="3"/>
      <c r="AD1112" s="3"/>
      <c r="AI1112" s="3"/>
      <c r="AN1112" s="3"/>
      <c r="AS1112" s="3"/>
      <c r="AX1112" s="3"/>
    </row>
    <row r="1113" spans="5:50">
      <c r="E1113" s="3"/>
      <c r="J1113" s="3"/>
      <c r="O1113" s="3"/>
      <c r="T1113" s="3"/>
      <c r="Y1113" s="3"/>
      <c r="AD1113" s="3"/>
      <c r="AI1113" s="3"/>
      <c r="AN1113" s="3"/>
      <c r="AS1113" s="3"/>
      <c r="AX1113" s="3"/>
    </row>
    <row r="1114" spans="5:50">
      <c r="E1114" s="3"/>
      <c r="J1114" s="3"/>
      <c r="O1114" s="3"/>
      <c r="T1114" s="3"/>
      <c r="Y1114" s="3"/>
      <c r="AD1114" s="3"/>
      <c r="AI1114" s="3"/>
      <c r="AN1114" s="3"/>
      <c r="AS1114" s="3"/>
      <c r="AX1114" s="3"/>
    </row>
    <row r="1115" spans="5:50">
      <c r="E1115" s="3"/>
      <c r="J1115" s="3"/>
      <c r="O1115" s="3"/>
      <c r="T1115" s="3"/>
      <c r="Y1115" s="3"/>
      <c r="AD1115" s="3"/>
      <c r="AI1115" s="3"/>
      <c r="AN1115" s="3"/>
      <c r="AS1115" s="3"/>
      <c r="AX1115" s="3"/>
    </row>
    <row r="1116" spans="5:50">
      <c r="E1116" s="3"/>
      <c r="J1116" s="3"/>
      <c r="O1116" s="3"/>
      <c r="T1116" s="3"/>
      <c r="Y1116" s="3"/>
      <c r="AD1116" s="3"/>
      <c r="AI1116" s="3"/>
      <c r="AN1116" s="3"/>
      <c r="AS1116" s="3"/>
      <c r="AX1116" s="3"/>
    </row>
    <row r="1117" spans="5:50">
      <c r="E1117" s="3"/>
      <c r="J1117" s="3"/>
      <c r="O1117" s="3"/>
      <c r="T1117" s="3"/>
      <c r="Y1117" s="3"/>
      <c r="AD1117" s="3"/>
      <c r="AI1117" s="3"/>
      <c r="AN1117" s="3"/>
      <c r="AS1117" s="3"/>
      <c r="AX1117" s="3"/>
    </row>
    <row r="1118" spans="5:50">
      <c r="E1118" s="3"/>
      <c r="J1118" s="3"/>
      <c r="O1118" s="3"/>
      <c r="T1118" s="3"/>
      <c r="Y1118" s="3"/>
      <c r="AD1118" s="3"/>
      <c r="AI1118" s="3"/>
      <c r="AN1118" s="3"/>
      <c r="AS1118" s="3"/>
      <c r="AX1118" s="3"/>
    </row>
    <row r="1119" spans="5:50">
      <c r="E1119" s="3"/>
      <c r="J1119" s="3"/>
      <c r="O1119" s="3"/>
      <c r="T1119" s="3"/>
      <c r="Y1119" s="3"/>
      <c r="AD1119" s="3"/>
      <c r="AI1119" s="3"/>
      <c r="AN1119" s="3"/>
      <c r="AS1119" s="3"/>
      <c r="AX1119" s="3"/>
    </row>
    <row r="1120" spans="5:50">
      <c r="E1120" s="3"/>
      <c r="J1120" s="3"/>
      <c r="O1120" s="3"/>
      <c r="T1120" s="3"/>
      <c r="Y1120" s="3"/>
      <c r="AD1120" s="3"/>
      <c r="AI1120" s="3"/>
      <c r="AN1120" s="3"/>
      <c r="AS1120" s="3"/>
      <c r="AX1120" s="3"/>
    </row>
    <row r="1121" spans="5:50">
      <c r="E1121" s="3"/>
      <c r="J1121" s="3"/>
      <c r="O1121" s="3"/>
      <c r="T1121" s="3"/>
      <c r="Y1121" s="3"/>
      <c r="AD1121" s="3"/>
      <c r="AI1121" s="3"/>
      <c r="AN1121" s="3"/>
      <c r="AS1121" s="3"/>
      <c r="AX1121" s="3"/>
    </row>
    <row r="1122" spans="5:50">
      <c r="E1122" s="3"/>
      <c r="J1122" s="3"/>
      <c r="O1122" s="3"/>
      <c r="T1122" s="3"/>
      <c r="Y1122" s="3"/>
      <c r="AD1122" s="3"/>
      <c r="AI1122" s="3"/>
      <c r="AN1122" s="3"/>
      <c r="AS1122" s="3"/>
      <c r="AX1122" s="3"/>
    </row>
    <row r="1123" spans="5:50">
      <c r="E1123" s="3"/>
      <c r="J1123" s="3"/>
      <c r="O1123" s="3"/>
      <c r="T1123" s="3"/>
      <c r="Y1123" s="3"/>
      <c r="AD1123" s="3"/>
      <c r="AI1123" s="3"/>
      <c r="AN1123" s="3"/>
      <c r="AS1123" s="3"/>
      <c r="AX1123" s="3"/>
    </row>
    <row r="1124" spans="5:50">
      <c r="E1124" s="3"/>
      <c r="J1124" s="3"/>
      <c r="O1124" s="3"/>
      <c r="T1124" s="3"/>
      <c r="Y1124" s="3"/>
      <c r="AD1124" s="3"/>
      <c r="AI1124" s="3"/>
      <c r="AN1124" s="3"/>
      <c r="AS1124" s="3"/>
      <c r="AX1124" s="3"/>
    </row>
    <row r="1125" spans="5:50">
      <c r="E1125" s="3"/>
      <c r="J1125" s="3"/>
      <c r="O1125" s="3"/>
      <c r="T1125" s="3"/>
      <c r="Y1125" s="3"/>
      <c r="AD1125" s="3"/>
      <c r="AI1125" s="3"/>
      <c r="AN1125" s="3"/>
      <c r="AS1125" s="3"/>
      <c r="AX1125" s="3"/>
    </row>
    <row r="1126" spans="5:50">
      <c r="E1126" s="3"/>
      <c r="J1126" s="3"/>
      <c r="O1126" s="3"/>
      <c r="T1126" s="3"/>
      <c r="Y1126" s="3"/>
      <c r="AD1126" s="3"/>
      <c r="AI1126" s="3"/>
      <c r="AN1126" s="3"/>
      <c r="AS1126" s="3"/>
      <c r="AX1126" s="3"/>
    </row>
    <row r="1127" spans="5:50">
      <c r="E1127" s="3"/>
      <c r="J1127" s="3"/>
      <c r="O1127" s="3"/>
      <c r="T1127" s="3"/>
      <c r="Y1127" s="3"/>
      <c r="AD1127" s="3"/>
      <c r="AI1127" s="3"/>
      <c r="AN1127" s="3"/>
      <c r="AS1127" s="3"/>
      <c r="AX1127" s="3"/>
    </row>
    <row r="1128" spans="5:50">
      <c r="E1128" s="3"/>
      <c r="J1128" s="3"/>
      <c r="O1128" s="3"/>
      <c r="T1128" s="3"/>
      <c r="Y1128" s="3"/>
      <c r="AD1128" s="3"/>
      <c r="AI1128" s="3"/>
      <c r="AN1128" s="3"/>
      <c r="AS1128" s="3"/>
      <c r="AX1128" s="3"/>
    </row>
    <row r="1129" spans="5:50">
      <c r="E1129" s="3"/>
      <c r="J1129" s="3"/>
      <c r="O1129" s="3"/>
      <c r="T1129" s="3"/>
      <c r="Y1129" s="3"/>
      <c r="AD1129" s="3"/>
      <c r="AI1129" s="3"/>
      <c r="AN1129" s="3"/>
      <c r="AS1129" s="3"/>
      <c r="AX1129" s="3"/>
    </row>
    <row r="1130" spans="5:50">
      <c r="E1130" s="3"/>
      <c r="J1130" s="3"/>
      <c r="O1130" s="3"/>
      <c r="T1130" s="3"/>
      <c r="Y1130" s="3"/>
      <c r="AD1130" s="3"/>
      <c r="AI1130" s="3"/>
      <c r="AN1130" s="3"/>
      <c r="AS1130" s="3"/>
      <c r="AX1130" s="3"/>
    </row>
    <row r="1131" spans="5:50">
      <c r="E1131" s="3"/>
      <c r="J1131" s="3"/>
      <c r="O1131" s="3"/>
      <c r="T1131" s="3"/>
      <c r="Y1131" s="3"/>
      <c r="AD1131" s="3"/>
      <c r="AI1131" s="3"/>
      <c r="AN1131" s="3"/>
      <c r="AS1131" s="3"/>
      <c r="AX1131" s="3"/>
    </row>
    <row r="1132" spans="5:50">
      <c r="E1132" s="3"/>
      <c r="J1132" s="3"/>
      <c r="O1132" s="3"/>
      <c r="T1132" s="3"/>
      <c r="Y1132" s="3"/>
      <c r="AD1132" s="3"/>
      <c r="AI1132" s="3"/>
      <c r="AN1132" s="3"/>
      <c r="AS1132" s="3"/>
      <c r="AX1132" s="3"/>
    </row>
    <row r="1133" spans="5:50">
      <c r="E1133" s="3"/>
      <c r="J1133" s="3"/>
      <c r="O1133" s="3"/>
      <c r="T1133" s="3"/>
      <c r="Y1133" s="3"/>
      <c r="AD1133" s="3"/>
      <c r="AI1133" s="3"/>
      <c r="AN1133" s="3"/>
      <c r="AS1133" s="3"/>
      <c r="AX1133" s="3"/>
    </row>
    <row r="1134" spans="5:50">
      <c r="E1134" s="3"/>
      <c r="J1134" s="3"/>
      <c r="O1134" s="3"/>
      <c r="T1134" s="3"/>
      <c r="Y1134" s="3"/>
      <c r="AD1134" s="3"/>
      <c r="AI1134" s="3"/>
      <c r="AN1134" s="3"/>
      <c r="AS1134" s="3"/>
      <c r="AX1134" s="3"/>
    </row>
    <row r="1135" spans="5:50">
      <c r="E1135" s="3"/>
      <c r="J1135" s="3"/>
      <c r="O1135" s="3"/>
      <c r="T1135" s="3"/>
      <c r="Y1135" s="3"/>
      <c r="AD1135" s="3"/>
      <c r="AI1135" s="3"/>
      <c r="AN1135" s="3"/>
      <c r="AS1135" s="3"/>
      <c r="AX1135" s="3"/>
    </row>
    <row r="1136" spans="5:50">
      <c r="E1136" s="3"/>
      <c r="J1136" s="3"/>
      <c r="O1136" s="3"/>
      <c r="T1136" s="3"/>
      <c r="Y1136" s="3"/>
      <c r="AD1136" s="3"/>
      <c r="AI1136" s="3"/>
      <c r="AN1136" s="3"/>
      <c r="AS1136" s="3"/>
      <c r="AX1136" s="3"/>
    </row>
    <row r="1137" spans="5:50">
      <c r="E1137" s="3"/>
      <c r="J1137" s="3"/>
      <c r="O1137" s="3"/>
      <c r="T1137" s="3"/>
      <c r="Y1137" s="3"/>
      <c r="AD1137" s="3"/>
      <c r="AI1137" s="3"/>
      <c r="AN1137" s="3"/>
      <c r="AS1137" s="3"/>
      <c r="AX1137" s="3"/>
    </row>
    <row r="1138" spans="5:50">
      <c r="E1138" s="3"/>
      <c r="J1138" s="3"/>
      <c r="O1138" s="3"/>
      <c r="T1138" s="3"/>
      <c r="Y1138" s="3"/>
      <c r="AD1138" s="3"/>
      <c r="AI1138" s="3"/>
      <c r="AN1138" s="3"/>
      <c r="AS1138" s="3"/>
      <c r="AX1138" s="3"/>
    </row>
    <row r="1139" spans="5:50">
      <c r="E1139" s="3"/>
      <c r="J1139" s="3"/>
      <c r="O1139" s="3"/>
      <c r="T1139" s="3"/>
      <c r="Y1139" s="3"/>
      <c r="AD1139" s="3"/>
      <c r="AI1139" s="3"/>
      <c r="AN1139" s="3"/>
      <c r="AS1139" s="3"/>
      <c r="AX1139" s="3"/>
    </row>
    <row r="1140" spans="5:50">
      <c r="E1140" s="3"/>
      <c r="J1140" s="3"/>
      <c r="O1140" s="3"/>
      <c r="T1140" s="3"/>
      <c r="Y1140" s="3"/>
      <c r="AD1140" s="3"/>
      <c r="AI1140" s="3"/>
      <c r="AN1140" s="3"/>
      <c r="AS1140" s="3"/>
      <c r="AX1140" s="3"/>
    </row>
    <row r="1141" spans="5:50">
      <c r="E1141" s="3"/>
      <c r="J1141" s="3"/>
      <c r="O1141" s="3"/>
      <c r="T1141" s="3"/>
      <c r="Y1141" s="3"/>
      <c r="AD1141" s="3"/>
      <c r="AI1141" s="3"/>
      <c r="AN1141" s="3"/>
      <c r="AS1141" s="3"/>
      <c r="AX1141" s="3"/>
    </row>
    <row r="1142" spans="5:50">
      <c r="E1142" s="3"/>
      <c r="J1142" s="3"/>
      <c r="O1142" s="3"/>
      <c r="T1142" s="3"/>
      <c r="Y1142" s="3"/>
      <c r="AD1142" s="3"/>
      <c r="AI1142" s="3"/>
      <c r="AN1142" s="3"/>
      <c r="AS1142" s="3"/>
      <c r="AX1142" s="3"/>
    </row>
    <row r="1143" spans="5:50">
      <c r="E1143" s="3"/>
      <c r="J1143" s="3"/>
      <c r="O1143" s="3"/>
      <c r="T1143" s="3"/>
      <c r="Y1143" s="3"/>
      <c r="AD1143" s="3"/>
      <c r="AI1143" s="3"/>
      <c r="AN1143" s="3"/>
      <c r="AS1143" s="3"/>
      <c r="AX1143" s="3"/>
    </row>
    <row r="1144" spans="5:50">
      <c r="E1144" s="3"/>
      <c r="J1144" s="3"/>
      <c r="O1144" s="3"/>
      <c r="T1144" s="3"/>
      <c r="Y1144" s="3"/>
      <c r="AD1144" s="3"/>
      <c r="AI1144" s="3"/>
      <c r="AN1144" s="3"/>
      <c r="AS1144" s="3"/>
      <c r="AX1144" s="3"/>
    </row>
    <row r="1145" spans="5:50">
      <c r="E1145" s="3"/>
      <c r="J1145" s="3"/>
      <c r="O1145" s="3"/>
      <c r="T1145" s="3"/>
      <c r="Y1145" s="3"/>
      <c r="AD1145" s="3"/>
      <c r="AI1145" s="3"/>
      <c r="AN1145" s="3"/>
      <c r="AS1145" s="3"/>
      <c r="AX1145" s="3"/>
    </row>
    <row r="1146" spans="5:50">
      <c r="E1146" s="3"/>
      <c r="J1146" s="3"/>
      <c r="O1146" s="3"/>
      <c r="T1146" s="3"/>
      <c r="Y1146" s="3"/>
      <c r="AD1146" s="3"/>
      <c r="AI1146" s="3"/>
      <c r="AN1146" s="3"/>
      <c r="AS1146" s="3"/>
      <c r="AX1146" s="3"/>
    </row>
    <row r="1147" spans="5:50">
      <c r="E1147" s="3"/>
      <c r="J1147" s="3"/>
      <c r="O1147" s="3"/>
      <c r="T1147" s="3"/>
      <c r="Y1147" s="3"/>
      <c r="AD1147" s="3"/>
      <c r="AI1147" s="3"/>
      <c r="AN1147" s="3"/>
      <c r="AS1147" s="3"/>
      <c r="AX1147" s="3"/>
    </row>
    <row r="1148" spans="5:50">
      <c r="E1148" s="3"/>
      <c r="J1148" s="3"/>
      <c r="O1148" s="3"/>
      <c r="T1148" s="3"/>
      <c r="Y1148" s="3"/>
      <c r="AD1148" s="3"/>
      <c r="AI1148" s="3"/>
      <c r="AN1148" s="3"/>
      <c r="AS1148" s="3"/>
      <c r="AX1148" s="3"/>
    </row>
    <row r="1149" spans="5:50">
      <c r="E1149" s="3"/>
      <c r="J1149" s="3"/>
      <c r="O1149" s="3"/>
      <c r="T1149" s="3"/>
      <c r="Y1149" s="3"/>
      <c r="AD1149" s="3"/>
      <c r="AI1149" s="3"/>
      <c r="AN1149" s="3"/>
      <c r="AS1149" s="3"/>
      <c r="AX1149" s="3"/>
    </row>
    <row r="1150" spans="5:50">
      <c r="E1150" s="3"/>
      <c r="J1150" s="3"/>
      <c r="O1150" s="3"/>
      <c r="T1150" s="3"/>
      <c r="Y1150" s="3"/>
      <c r="AD1150" s="3"/>
      <c r="AI1150" s="3"/>
      <c r="AN1150" s="3"/>
      <c r="AS1150" s="3"/>
      <c r="AX1150" s="3"/>
    </row>
    <row r="1151" spans="5:50">
      <c r="E1151" s="3"/>
      <c r="J1151" s="3"/>
      <c r="O1151" s="3"/>
      <c r="T1151" s="3"/>
      <c r="Y1151" s="3"/>
      <c r="AD1151" s="3"/>
      <c r="AI1151" s="3"/>
      <c r="AN1151" s="3"/>
      <c r="AS1151" s="3"/>
      <c r="AX1151" s="3"/>
    </row>
    <row r="1152" spans="5:50">
      <c r="E1152" s="3"/>
      <c r="J1152" s="3"/>
      <c r="O1152" s="3"/>
      <c r="T1152" s="3"/>
      <c r="Y1152" s="3"/>
      <c r="AD1152" s="3"/>
      <c r="AI1152" s="3"/>
      <c r="AN1152" s="3"/>
      <c r="AS1152" s="3"/>
      <c r="AX1152" s="3"/>
    </row>
    <row r="1153" spans="5:50">
      <c r="E1153" s="3"/>
      <c r="J1153" s="3"/>
      <c r="O1153" s="3"/>
      <c r="T1153" s="3"/>
      <c r="Y1153" s="3"/>
      <c r="AD1153" s="3"/>
      <c r="AI1153" s="3"/>
      <c r="AN1153" s="3"/>
      <c r="AS1153" s="3"/>
      <c r="AX1153" s="3"/>
    </row>
    <row r="1154" spans="5:50">
      <c r="E1154" s="3"/>
      <c r="J1154" s="3"/>
      <c r="O1154" s="3"/>
      <c r="T1154" s="3"/>
      <c r="Y1154" s="3"/>
      <c r="AD1154" s="3"/>
      <c r="AI1154" s="3"/>
      <c r="AN1154" s="3"/>
      <c r="AS1154" s="3"/>
      <c r="AX1154" s="3"/>
    </row>
    <row r="1155" spans="5:50">
      <c r="E1155" s="3"/>
      <c r="J1155" s="3"/>
      <c r="O1155" s="3"/>
      <c r="T1155" s="3"/>
      <c r="Y1155" s="3"/>
      <c r="AD1155" s="3"/>
      <c r="AI1155" s="3"/>
      <c r="AN1155" s="3"/>
      <c r="AS1155" s="3"/>
      <c r="AX1155" s="3"/>
    </row>
    <row r="1156" spans="5:50">
      <c r="E1156" s="3"/>
      <c r="J1156" s="3"/>
      <c r="O1156" s="3"/>
      <c r="T1156" s="3"/>
      <c r="Y1156" s="3"/>
      <c r="AD1156" s="3"/>
      <c r="AI1156" s="3"/>
      <c r="AN1156" s="3"/>
      <c r="AS1156" s="3"/>
      <c r="AX1156" s="3"/>
    </row>
    <row r="1157" spans="5:50">
      <c r="E1157" s="3"/>
      <c r="J1157" s="3"/>
      <c r="O1157" s="3"/>
      <c r="T1157" s="3"/>
      <c r="Y1157" s="3"/>
      <c r="AD1157" s="3"/>
      <c r="AI1157" s="3"/>
      <c r="AN1157" s="3"/>
      <c r="AS1157" s="3"/>
      <c r="AX1157" s="3"/>
    </row>
    <row r="1158" spans="5:50">
      <c r="E1158" s="3"/>
      <c r="J1158" s="3"/>
      <c r="O1158" s="3"/>
      <c r="T1158" s="3"/>
      <c r="Y1158" s="3"/>
      <c r="AD1158" s="3"/>
      <c r="AI1158" s="3"/>
      <c r="AN1158" s="3"/>
      <c r="AS1158" s="3"/>
      <c r="AX1158" s="3"/>
    </row>
    <row r="1159" spans="5:50">
      <c r="E1159" s="3"/>
      <c r="J1159" s="3"/>
      <c r="O1159" s="3"/>
      <c r="T1159" s="3"/>
      <c r="Y1159" s="3"/>
      <c r="AD1159" s="3"/>
      <c r="AI1159" s="3"/>
      <c r="AN1159" s="3"/>
      <c r="AS1159" s="3"/>
      <c r="AX1159" s="3"/>
    </row>
    <row r="1160" spans="5:50">
      <c r="E1160" s="3"/>
      <c r="J1160" s="3"/>
      <c r="O1160" s="3"/>
      <c r="T1160" s="3"/>
      <c r="Y1160" s="3"/>
      <c r="AD1160" s="3"/>
      <c r="AI1160" s="3"/>
      <c r="AN1160" s="3"/>
      <c r="AS1160" s="3"/>
      <c r="AX1160" s="3"/>
    </row>
    <row r="1161" spans="5:50">
      <c r="E1161" s="3"/>
      <c r="J1161" s="3"/>
      <c r="O1161" s="3"/>
      <c r="T1161" s="3"/>
      <c r="Y1161" s="3"/>
      <c r="AD1161" s="3"/>
      <c r="AI1161" s="3"/>
      <c r="AN1161" s="3"/>
      <c r="AS1161" s="3"/>
      <c r="AX1161" s="3"/>
    </row>
    <row r="1162" spans="5:50">
      <c r="E1162" s="3"/>
      <c r="J1162" s="3"/>
      <c r="O1162" s="3"/>
      <c r="T1162" s="3"/>
      <c r="Y1162" s="3"/>
      <c r="AD1162" s="3"/>
      <c r="AI1162" s="3"/>
      <c r="AN1162" s="3"/>
      <c r="AS1162" s="3"/>
      <c r="AX1162" s="3"/>
    </row>
    <row r="1163" spans="5:50">
      <c r="E1163" s="3"/>
      <c r="J1163" s="3"/>
      <c r="O1163" s="3"/>
      <c r="T1163" s="3"/>
      <c r="Y1163" s="3"/>
      <c r="AD1163" s="3"/>
      <c r="AI1163" s="3"/>
      <c r="AN1163" s="3"/>
      <c r="AS1163" s="3"/>
      <c r="AX1163" s="3"/>
    </row>
    <row r="1164" spans="5:50">
      <c r="E1164" s="3"/>
      <c r="J1164" s="3"/>
      <c r="O1164" s="3"/>
      <c r="T1164" s="3"/>
      <c r="Y1164" s="3"/>
      <c r="AD1164" s="3"/>
      <c r="AI1164" s="3"/>
      <c r="AN1164" s="3"/>
      <c r="AS1164" s="3"/>
      <c r="AX1164" s="3"/>
    </row>
    <row r="1165" spans="5:50">
      <c r="E1165" s="3"/>
      <c r="J1165" s="3"/>
      <c r="O1165" s="3"/>
      <c r="T1165" s="3"/>
      <c r="Y1165" s="3"/>
      <c r="AD1165" s="3"/>
      <c r="AI1165" s="3"/>
      <c r="AN1165" s="3"/>
      <c r="AS1165" s="3"/>
      <c r="AX1165" s="3"/>
    </row>
    <row r="1166" spans="5:50">
      <c r="E1166" s="3"/>
      <c r="J1166" s="3"/>
      <c r="O1166" s="3"/>
      <c r="T1166" s="3"/>
      <c r="Y1166" s="3"/>
      <c r="AD1166" s="3"/>
      <c r="AI1166" s="3"/>
      <c r="AN1166" s="3"/>
      <c r="AS1166" s="3"/>
      <c r="AX1166" s="3"/>
    </row>
    <row r="1167" spans="5:50">
      <c r="E1167" s="3"/>
      <c r="J1167" s="3"/>
      <c r="O1167" s="3"/>
      <c r="T1167" s="3"/>
      <c r="Y1167" s="3"/>
      <c r="AD1167" s="3"/>
      <c r="AI1167" s="3"/>
      <c r="AN1167" s="3"/>
      <c r="AS1167" s="3"/>
      <c r="AX1167" s="3"/>
    </row>
    <row r="1168" spans="5:50">
      <c r="E1168" s="3"/>
      <c r="J1168" s="3"/>
      <c r="O1168" s="3"/>
      <c r="T1168" s="3"/>
      <c r="Y1168" s="3"/>
      <c r="AD1168" s="3"/>
      <c r="AI1168" s="3"/>
      <c r="AN1168" s="3"/>
      <c r="AS1168" s="3"/>
      <c r="AX1168" s="3"/>
    </row>
    <row r="1169" spans="5:50">
      <c r="E1169" s="3"/>
      <c r="J1169" s="3"/>
      <c r="O1169" s="3"/>
      <c r="T1169" s="3"/>
      <c r="Y1169" s="3"/>
      <c r="AD1169" s="3"/>
      <c r="AI1169" s="3"/>
      <c r="AN1169" s="3"/>
      <c r="AS1169" s="3"/>
      <c r="AX1169" s="3"/>
    </row>
    <row r="1170" spans="5:50">
      <c r="E1170" s="3"/>
      <c r="J1170" s="3"/>
      <c r="O1170" s="3"/>
      <c r="T1170" s="3"/>
      <c r="Y1170" s="3"/>
      <c r="AD1170" s="3"/>
      <c r="AI1170" s="3"/>
      <c r="AN1170" s="3"/>
      <c r="AS1170" s="3"/>
      <c r="AX1170" s="3"/>
    </row>
    <row r="1171" spans="5:50">
      <c r="E1171" s="3"/>
      <c r="J1171" s="3"/>
      <c r="O1171" s="3"/>
      <c r="T1171" s="3"/>
      <c r="Y1171" s="3"/>
      <c r="AD1171" s="3"/>
      <c r="AI1171" s="3"/>
      <c r="AN1171" s="3"/>
      <c r="AS1171" s="3"/>
      <c r="AX1171" s="3"/>
    </row>
    <row r="1172" spans="5:50">
      <c r="E1172" s="3"/>
      <c r="J1172" s="3"/>
      <c r="O1172" s="3"/>
      <c r="T1172" s="3"/>
      <c r="Y1172" s="3"/>
      <c r="AD1172" s="3"/>
      <c r="AI1172" s="3"/>
      <c r="AN1172" s="3"/>
      <c r="AS1172" s="3"/>
      <c r="AX1172" s="3"/>
    </row>
    <row r="1173" spans="5:50">
      <c r="E1173" s="3"/>
      <c r="J1173" s="3"/>
      <c r="O1173" s="3"/>
      <c r="T1173" s="3"/>
      <c r="Y1173" s="3"/>
      <c r="AD1173" s="3"/>
      <c r="AI1173" s="3"/>
      <c r="AN1173" s="3"/>
      <c r="AS1173" s="3"/>
      <c r="AX1173" s="3"/>
    </row>
    <row r="1174" spans="5:50">
      <c r="E1174" s="3"/>
      <c r="J1174" s="3"/>
      <c r="O1174" s="3"/>
      <c r="T1174" s="3"/>
      <c r="Y1174" s="3"/>
      <c r="AD1174" s="3"/>
      <c r="AI1174" s="3"/>
      <c r="AN1174" s="3"/>
      <c r="AS1174" s="3"/>
      <c r="AX1174" s="3"/>
    </row>
    <row r="1175" spans="5:50">
      <c r="E1175" s="3"/>
      <c r="J1175" s="3"/>
      <c r="O1175" s="3"/>
      <c r="T1175" s="3"/>
      <c r="Y1175" s="3"/>
      <c r="AD1175" s="3"/>
      <c r="AI1175" s="3"/>
      <c r="AN1175" s="3"/>
      <c r="AS1175" s="3"/>
      <c r="AX1175" s="3"/>
    </row>
    <row r="1176" spans="5:50">
      <c r="E1176" s="3"/>
      <c r="J1176" s="3"/>
      <c r="O1176" s="3"/>
      <c r="T1176" s="3"/>
      <c r="Y1176" s="3"/>
      <c r="AD1176" s="3"/>
      <c r="AI1176" s="3"/>
      <c r="AN1176" s="3"/>
      <c r="AS1176" s="3"/>
      <c r="AX1176" s="3"/>
    </row>
    <row r="1177" spans="5:50">
      <c r="E1177" s="3"/>
      <c r="J1177" s="3"/>
      <c r="O1177" s="3"/>
      <c r="T1177" s="3"/>
      <c r="Y1177" s="3"/>
      <c r="AD1177" s="3"/>
      <c r="AI1177" s="3"/>
      <c r="AN1177" s="3"/>
      <c r="AS1177" s="3"/>
      <c r="AX1177" s="3"/>
    </row>
    <row r="1178" spans="5:50">
      <c r="E1178" s="3"/>
      <c r="J1178" s="3"/>
      <c r="O1178" s="3"/>
      <c r="T1178" s="3"/>
      <c r="Y1178" s="3"/>
      <c r="AD1178" s="3"/>
      <c r="AI1178" s="3"/>
      <c r="AN1178" s="3"/>
      <c r="AS1178" s="3"/>
      <c r="AX1178" s="3"/>
    </row>
    <row r="1179" spans="5:50">
      <c r="E1179" s="3"/>
      <c r="J1179" s="3"/>
      <c r="O1179" s="3"/>
      <c r="T1179" s="3"/>
      <c r="Y1179" s="3"/>
      <c r="AD1179" s="3"/>
      <c r="AI1179" s="3"/>
      <c r="AN1179" s="3"/>
      <c r="AS1179" s="3"/>
      <c r="AX1179" s="3"/>
    </row>
    <row r="1180" spans="5:50">
      <c r="E1180" s="3"/>
      <c r="J1180" s="3"/>
      <c r="O1180" s="3"/>
      <c r="T1180" s="3"/>
      <c r="Y1180" s="3"/>
      <c r="AD1180" s="3"/>
      <c r="AI1180" s="3"/>
      <c r="AN1180" s="3"/>
      <c r="AS1180" s="3"/>
      <c r="AX1180" s="3"/>
    </row>
    <row r="1181" spans="5:50">
      <c r="E1181" s="3"/>
      <c r="J1181" s="3"/>
      <c r="O1181" s="3"/>
      <c r="T1181" s="3"/>
      <c r="Y1181" s="3"/>
      <c r="AD1181" s="3"/>
      <c r="AI1181" s="3"/>
      <c r="AN1181" s="3"/>
      <c r="AS1181" s="3"/>
      <c r="AX1181" s="3"/>
    </row>
    <row r="1182" spans="5:50">
      <c r="E1182" s="3"/>
      <c r="J1182" s="3"/>
      <c r="O1182" s="3"/>
      <c r="T1182" s="3"/>
      <c r="Y1182" s="3"/>
      <c r="AD1182" s="3"/>
      <c r="AI1182" s="3"/>
      <c r="AN1182" s="3"/>
      <c r="AS1182" s="3"/>
      <c r="AX1182" s="3"/>
    </row>
    <row r="1183" spans="5:50">
      <c r="E1183" s="3"/>
      <c r="J1183" s="3"/>
      <c r="O1183" s="3"/>
      <c r="T1183" s="3"/>
      <c r="Y1183" s="3"/>
      <c r="AD1183" s="3"/>
      <c r="AI1183" s="3"/>
      <c r="AN1183" s="3"/>
      <c r="AS1183" s="3"/>
      <c r="AX1183" s="3"/>
    </row>
    <row r="1184" spans="5:50">
      <c r="E1184" s="3"/>
      <c r="J1184" s="3"/>
      <c r="O1184" s="3"/>
      <c r="T1184" s="3"/>
      <c r="Y1184" s="3"/>
      <c r="AD1184" s="3"/>
      <c r="AI1184" s="3"/>
      <c r="AN1184" s="3"/>
      <c r="AS1184" s="3"/>
      <c r="AX1184" s="3"/>
    </row>
    <row r="1185" spans="5:50">
      <c r="E1185" s="3"/>
      <c r="J1185" s="3"/>
      <c r="O1185" s="3"/>
      <c r="T1185" s="3"/>
      <c r="Y1185" s="3"/>
      <c r="AD1185" s="3"/>
      <c r="AI1185" s="3"/>
      <c r="AN1185" s="3"/>
      <c r="AS1185" s="3"/>
      <c r="AX1185" s="3"/>
    </row>
    <row r="1186" spans="5:50">
      <c r="E1186" s="3"/>
      <c r="J1186" s="3"/>
      <c r="O1186" s="3"/>
      <c r="T1186" s="3"/>
      <c r="Y1186" s="3"/>
      <c r="AD1186" s="3"/>
      <c r="AI1186" s="3"/>
      <c r="AN1186" s="3"/>
      <c r="AS1186" s="3"/>
      <c r="AX1186" s="3"/>
    </row>
    <row r="1187" spans="5:50">
      <c r="E1187" s="3"/>
      <c r="J1187" s="3"/>
      <c r="O1187" s="3"/>
      <c r="T1187" s="3"/>
      <c r="Y1187" s="3"/>
      <c r="AD1187" s="3"/>
      <c r="AI1187" s="3"/>
      <c r="AN1187" s="3"/>
      <c r="AS1187" s="3"/>
      <c r="AX1187" s="3"/>
    </row>
    <row r="1188" spans="5:50">
      <c r="E1188" s="3"/>
      <c r="J1188" s="3"/>
      <c r="O1188" s="3"/>
      <c r="T1188" s="3"/>
      <c r="Y1188" s="3"/>
      <c r="AD1188" s="3"/>
      <c r="AI1188" s="3"/>
      <c r="AN1188" s="3"/>
      <c r="AS1188" s="3"/>
      <c r="AX1188" s="3"/>
    </row>
    <row r="1189" spans="5:50">
      <c r="E1189" s="3"/>
      <c r="J1189" s="3"/>
      <c r="O1189" s="3"/>
      <c r="T1189" s="3"/>
      <c r="Y1189" s="3"/>
      <c r="AD1189" s="3"/>
      <c r="AI1189" s="3"/>
      <c r="AN1189" s="3"/>
      <c r="AS1189" s="3"/>
      <c r="AX1189" s="3"/>
    </row>
    <row r="1190" spans="5:50">
      <c r="E1190" s="3"/>
      <c r="J1190" s="3"/>
      <c r="O1190" s="3"/>
      <c r="T1190" s="3"/>
      <c r="Y1190" s="3"/>
      <c r="AD1190" s="3"/>
      <c r="AI1190" s="3"/>
      <c r="AN1190" s="3"/>
      <c r="AS1190" s="3"/>
      <c r="AX1190" s="3"/>
    </row>
    <row r="1191" spans="5:50">
      <c r="E1191" s="3"/>
      <c r="J1191" s="3"/>
      <c r="O1191" s="3"/>
      <c r="T1191" s="3"/>
      <c r="Y1191" s="3"/>
      <c r="AD1191" s="3"/>
      <c r="AI1191" s="3"/>
      <c r="AN1191" s="3"/>
      <c r="AS1191" s="3"/>
      <c r="AX1191" s="3"/>
    </row>
    <row r="1192" spans="5:50">
      <c r="E1192" s="3"/>
      <c r="J1192" s="3"/>
      <c r="O1192" s="3"/>
      <c r="T1192" s="3"/>
      <c r="Y1192" s="3"/>
      <c r="AD1192" s="3"/>
      <c r="AI1192" s="3"/>
      <c r="AN1192" s="3"/>
      <c r="AS1192" s="3"/>
      <c r="AX1192" s="3"/>
    </row>
    <row r="1193" spans="5:50">
      <c r="E1193" s="3"/>
      <c r="J1193" s="3"/>
      <c r="O1193" s="3"/>
      <c r="T1193" s="3"/>
      <c r="Y1193" s="3"/>
      <c r="AD1193" s="3"/>
      <c r="AI1193" s="3"/>
      <c r="AN1193" s="3"/>
      <c r="AS1193" s="3"/>
      <c r="AX1193" s="3"/>
    </row>
    <row r="1194" spans="5:50">
      <c r="E1194" s="3"/>
      <c r="J1194" s="3"/>
      <c r="O1194" s="3"/>
      <c r="T1194" s="3"/>
      <c r="Y1194" s="3"/>
      <c r="AD1194" s="3"/>
      <c r="AI1194" s="3"/>
      <c r="AN1194" s="3"/>
      <c r="AS1194" s="3"/>
      <c r="AX1194" s="3"/>
    </row>
    <row r="1195" spans="5:50">
      <c r="E1195" s="3"/>
      <c r="J1195" s="3"/>
      <c r="O1195" s="3"/>
      <c r="T1195" s="3"/>
      <c r="Y1195" s="3"/>
      <c r="AD1195" s="3"/>
      <c r="AI1195" s="3"/>
      <c r="AN1195" s="3"/>
      <c r="AS1195" s="3"/>
      <c r="AX1195" s="3"/>
    </row>
    <row r="1196" spans="5:50">
      <c r="E1196" s="3"/>
      <c r="J1196" s="3"/>
      <c r="O1196" s="3"/>
      <c r="T1196" s="3"/>
      <c r="Y1196" s="3"/>
      <c r="AD1196" s="3"/>
      <c r="AI1196" s="3"/>
      <c r="AN1196" s="3"/>
      <c r="AS1196" s="3"/>
      <c r="AX1196" s="3"/>
    </row>
    <row r="1197" spans="5:50">
      <c r="E1197" s="3"/>
      <c r="J1197" s="3"/>
      <c r="O1197" s="3"/>
      <c r="T1197" s="3"/>
      <c r="Y1197" s="3"/>
      <c r="AD1197" s="3"/>
      <c r="AI1197" s="3"/>
      <c r="AN1197" s="3"/>
      <c r="AS1197" s="3"/>
      <c r="AX1197" s="3"/>
    </row>
    <row r="1198" spans="5:50">
      <c r="E1198" s="3"/>
      <c r="J1198" s="3"/>
      <c r="O1198" s="3"/>
      <c r="T1198" s="3"/>
      <c r="Y1198" s="3"/>
      <c r="AD1198" s="3"/>
      <c r="AI1198" s="3"/>
      <c r="AN1198" s="3"/>
      <c r="AS1198" s="3"/>
      <c r="AX1198" s="3"/>
    </row>
    <row r="1199" spans="5:50">
      <c r="E1199" s="3"/>
      <c r="J1199" s="3"/>
      <c r="O1199" s="3"/>
      <c r="T1199" s="3"/>
      <c r="Y1199" s="3"/>
      <c r="AD1199" s="3"/>
      <c r="AI1199" s="3"/>
      <c r="AN1199" s="3"/>
      <c r="AS1199" s="3"/>
      <c r="AX1199" s="3"/>
    </row>
    <row r="1200" spans="5:50">
      <c r="E1200" s="3"/>
      <c r="J1200" s="3"/>
      <c r="O1200" s="3"/>
      <c r="T1200" s="3"/>
      <c r="Y1200" s="3"/>
      <c r="AD1200" s="3"/>
      <c r="AI1200" s="3"/>
      <c r="AN1200" s="3"/>
      <c r="AS1200" s="3"/>
      <c r="AX1200" s="3"/>
    </row>
    <row r="1201" spans="5:50">
      <c r="E1201" s="3"/>
      <c r="J1201" s="3"/>
      <c r="O1201" s="3"/>
      <c r="T1201" s="3"/>
      <c r="Y1201" s="3"/>
      <c r="AD1201" s="3"/>
      <c r="AI1201" s="3"/>
      <c r="AN1201" s="3"/>
      <c r="AS1201" s="3"/>
      <c r="AX1201" s="3"/>
    </row>
    <row r="1202" spans="5:50">
      <c r="E1202" s="3"/>
      <c r="J1202" s="3"/>
      <c r="O1202" s="3"/>
      <c r="T1202" s="3"/>
      <c r="Y1202" s="3"/>
      <c r="AD1202" s="3"/>
      <c r="AI1202" s="3"/>
      <c r="AN1202" s="3"/>
      <c r="AS1202" s="3"/>
      <c r="AX1202" s="3"/>
    </row>
    <row r="1203" spans="5:50">
      <c r="E1203" s="3"/>
      <c r="J1203" s="3"/>
      <c r="O1203" s="3"/>
      <c r="T1203" s="3"/>
      <c r="Y1203" s="3"/>
      <c r="AD1203" s="3"/>
      <c r="AI1203" s="3"/>
      <c r="AN1203" s="3"/>
      <c r="AS1203" s="3"/>
      <c r="AX1203" s="3"/>
    </row>
    <row r="1204" spans="5:50">
      <c r="E1204" s="3"/>
      <c r="J1204" s="3"/>
      <c r="O1204" s="3"/>
      <c r="T1204" s="3"/>
      <c r="Y1204" s="3"/>
      <c r="AD1204" s="3"/>
      <c r="AI1204" s="3"/>
      <c r="AN1204" s="3"/>
      <c r="AS1204" s="3"/>
      <c r="AX1204" s="3"/>
    </row>
    <row r="1205" spans="5:50">
      <c r="E1205" s="3"/>
      <c r="J1205" s="3"/>
      <c r="O1205" s="3"/>
      <c r="T1205" s="3"/>
      <c r="Y1205" s="3"/>
      <c r="AD1205" s="3"/>
      <c r="AI1205" s="3"/>
      <c r="AN1205" s="3"/>
      <c r="AS1205" s="3"/>
      <c r="AX1205" s="3"/>
    </row>
    <row r="1206" spans="5:50">
      <c r="E1206" s="3"/>
      <c r="J1206" s="3"/>
      <c r="O1206" s="3"/>
      <c r="T1206" s="3"/>
      <c r="Y1206" s="3"/>
      <c r="AD1206" s="3"/>
      <c r="AI1206" s="3"/>
      <c r="AN1206" s="3"/>
      <c r="AS1206" s="3"/>
      <c r="AX1206" s="3"/>
    </row>
    <row r="1207" spans="5:50">
      <c r="E1207" s="3"/>
      <c r="J1207" s="3"/>
      <c r="O1207" s="3"/>
      <c r="T1207" s="3"/>
      <c r="Y1207" s="3"/>
      <c r="AD1207" s="3"/>
      <c r="AI1207" s="3"/>
      <c r="AN1207" s="3"/>
      <c r="AS1207" s="3"/>
      <c r="AX1207" s="3"/>
    </row>
    <row r="1208" spans="5:50">
      <c r="E1208" s="3"/>
      <c r="J1208" s="3"/>
      <c r="O1208" s="3"/>
      <c r="T1208" s="3"/>
      <c r="Y1208" s="3"/>
      <c r="AD1208" s="3"/>
      <c r="AI1208" s="3"/>
      <c r="AN1208" s="3"/>
      <c r="AS1208" s="3"/>
      <c r="AX1208" s="3"/>
    </row>
    <row r="1209" spans="5:50">
      <c r="E1209" s="3"/>
      <c r="J1209" s="3"/>
      <c r="O1209" s="3"/>
      <c r="T1209" s="3"/>
      <c r="Y1209" s="3"/>
      <c r="AD1209" s="3"/>
      <c r="AI1209" s="3"/>
      <c r="AN1209" s="3"/>
      <c r="AS1209" s="3"/>
      <c r="AX1209" s="3"/>
    </row>
    <row r="1210" spans="5:50">
      <c r="E1210" s="3"/>
      <c r="J1210" s="3"/>
      <c r="O1210" s="3"/>
      <c r="T1210" s="3"/>
      <c r="Y1210" s="3"/>
      <c r="AD1210" s="3"/>
      <c r="AI1210" s="3"/>
      <c r="AN1210" s="3"/>
      <c r="AS1210" s="3"/>
      <c r="AX1210" s="3"/>
    </row>
    <row r="1211" spans="5:50">
      <c r="E1211" s="3"/>
      <c r="J1211" s="3"/>
      <c r="O1211" s="3"/>
      <c r="T1211" s="3"/>
      <c r="Y1211" s="3"/>
      <c r="AD1211" s="3"/>
      <c r="AI1211" s="3"/>
      <c r="AN1211" s="3"/>
      <c r="AS1211" s="3"/>
      <c r="AX1211" s="3"/>
    </row>
    <row r="1212" spans="5:50">
      <c r="E1212" s="3"/>
      <c r="J1212" s="3"/>
      <c r="O1212" s="3"/>
      <c r="T1212" s="3"/>
      <c r="Y1212" s="3"/>
      <c r="AD1212" s="3"/>
      <c r="AI1212" s="3"/>
      <c r="AN1212" s="3"/>
      <c r="AS1212" s="3"/>
      <c r="AX1212" s="3"/>
    </row>
    <row r="1213" spans="5:50">
      <c r="E1213" s="3"/>
      <c r="J1213" s="3"/>
      <c r="O1213" s="3"/>
      <c r="T1213" s="3"/>
      <c r="Y1213" s="3"/>
      <c r="AD1213" s="3"/>
      <c r="AI1213" s="3"/>
      <c r="AN1213" s="3"/>
      <c r="AS1213" s="3"/>
      <c r="AX1213" s="3"/>
    </row>
    <row r="1214" spans="5:50">
      <c r="E1214" s="3"/>
      <c r="J1214" s="3"/>
      <c r="O1214" s="3"/>
      <c r="T1214" s="3"/>
      <c r="Y1214" s="3"/>
      <c r="AD1214" s="3"/>
      <c r="AI1214" s="3"/>
      <c r="AN1214" s="3"/>
      <c r="AS1214" s="3"/>
      <c r="AX1214" s="3"/>
    </row>
    <row r="1215" spans="5:50">
      <c r="E1215" s="3"/>
      <c r="J1215" s="3"/>
      <c r="O1215" s="3"/>
      <c r="T1215" s="3"/>
      <c r="Y1215" s="3"/>
      <c r="AD1215" s="3"/>
      <c r="AI1215" s="3"/>
      <c r="AN1215" s="3"/>
      <c r="AS1215" s="3"/>
      <c r="AX1215" s="3"/>
    </row>
    <row r="1216" spans="5:50">
      <c r="E1216" s="3"/>
      <c r="J1216" s="3"/>
      <c r="O1216" s="3"/>
      <c r="T1216" s="3"/>
      <c r="Y1216" s="3"/>
      <c r="AD1216" s="3"/>
      <c r="AI1216" s="3"/>
      <c r="AN1216" s="3"/>
      <c r="AS1216" s="3"/>
      <c r="AX1216" s="3"/>
    </row>
    <row r="1217" spans="5:50">
      <c r="E1217" s="3"/>
      <c r="J1217" s="3"/>
      <c r="O1217" s="3"/>
      <c r="T1217" s="3"/>
      <c r="Y1217" s="3"/>
      <c r="AD1217" s="3"/>
      <c r="AI1217" s="3"/>
      <c r="AN1217" s="3"/>
      <c r="AS1217" s="3"/>
      <c r="AX1217" s="3"/>
    </row>
    <row r="1218" spans="5:50">
      <c r="E1218" s="3"/>
      <c r="J1218" s="3"/>
      <c r="O1218" s="3"/>
      <c r="T1218" s="3"/>
      <c r="Y1218" s="3"/>
      <c r="AD1218" s="3"/>
      <c r="AI1218" s="3"/>
      <c r="AN1218" s="3"/>
      <c r="AS1218" s="3"/>
      <c r="AX1218" s="3"/>
    </row>
    <row r="1219" spans="5:50">
      <c r="E1219" s="3"/>
      <c r="J1219" s="3"/>
      <c r="O1219" s="3"/>
      <c r="T1219" s="3"/>
      <c r="Y1219" s="3"/>
      <c r="AD1219" s="3"/>
      <c r="AI1219" s="3"/>
      <c r="AN1219" s="3"/>
      <c r="AS1219" s="3"/>
      <c r="AX1219" s="3"/>
    </row>
    <row r="1220" spans="5:50">
      <c r="E1220" s="3"/>
      <c r="J1220" s="3"/>
      <c r="O1220" s="3"/>
      <c r="T1220" s="3"/>
      <c r="Y1220" s="3"/>
      <c r="AD1220" s="3"/>
      <c r="AI1220" s="3"/>
      <c r="AN1220" s="3"/>
      <c r="AS1220" s="3"/>
      <c r="AX1220" s="3"/>
    </row>
    <row r="1221" spans="5:50">
      <c r="E1221" s="3"/>
      <c r="J1221" s="3"/>
      <c r="O1221" s="3"/>
      <c r="T1221" s="3"/>
      <c r="Y1221" s="3"/>
      <c r="AD1221" s="3"/>
      <c r="AI1221" s="3"/>
      <c r="AN1221" s="3"/>
      <c r="AS1221" s="3"/>
      <c r="AX1221" s="3"/>
    </row>
    <row r="1222" spans="5:50">
      <c r="E1222" s="3"/>
      <c r="J1222" s="3"/>
      <c r="O1222" s="3"/>
      <c r="T1222" s="3"/>
      <c r="Y1222" s="3"/>
      <c r="AD1222" s="3"/>
      <c r="AI1222" s="3"/>
      <c r="AN1222" s="3"/>
      <c r="AS1222" s="3"/>
      <c r="AX1222" s="3"/>
    </row>
    <row r="1223" spans="5:50">
      <c r="E1223" s="3"/>
      <c r="J1223" s="3"/>
      <c r="O1223" s="3"/>
      <c r="T1223" s="3"/>
      <c r="Y1223" s="3"/>
      <c r="AD1223" s="3"/>
      <c r="AI1223" s="3"/>
      <c r="AN1223" s="3"/>
      <c r="AS1223" s="3"/>
      <c r="AX1223" s="3"/>
    </row>
    <row r="1224" spans="5:50">
      <c r="E1224" s="3"/>
      <c r="J1224" s="3"/>
      <c r="O1224" s="3"/>
      <c r="T1224" s="3"/>
      <c r="Y1224" s="3"/>
      <c r="AD1224" s="3"/>
      <c r="AI1224" s="3"/>
      <c r="AN1224" s="3"/>
      <c r="AS1224" s="3"/>
      <c r="AX1224" s="3"/>
    </row>
    <row r="1225" spans="5:50">
      <c r="E1225" s="3"/>
      <c r="J1225" s="3"/>
      <c r="O1225" s="3"/>
      <c r="T1225" s="3"/>
      <c r="Y1225" s="3"/>
      <c r="AD1225" s="3"/>
      <c r="AI1225" s="3"/>
      <c r="AN1225" s="3"/>
      <c r="AS1225" s="3"/>
      <c r="AX1225" s="3"/>
    </row>
    <row r="1226" spans="5:50">
      <c r="E1226" s="3"/>
      <c r="J1226" s="3"/>
      <c r="O1226" s="3"/>
      <c r="T1226" s="3"/>
      <c r="Y1226" s="3"/>
      <c r="AD1226" s="3"/>
      <c r="AI1226" s="3"/>
      <c r="AN1226" s="3"/>
      <c r="AS1226" s="3"/>
      <c r="AX1226" s="3"/>
    </row>
    <row r="1227" spans="5:50">
      <c r="E1227" s="3"/>
      <c r="J1227" s="3"/>
      <c r="O1227" s="3"/>
      <c r="T1227" s="3"/>
      <c r="Y1227" s="3"/>
      <c r="AD1227" s="3"/>
      <c r="AI1227" s="3"/>
      <c r="AN1227" s="3"/>
      <c r="AS1227" s="3"/>
      <c r="AX1227" s="3"/>
    </row>
    <row r="1228" spans="5:50">
      <c r="E1228" s="3"/>
      <c r="J1228" s="3"/>
      <c r="O1228" s="3"/>
      <c r="T1228" s="3"/>
      <c r="Y1228" s="3"/>
      <c r="AD1228" s="3"/>
      <c r="AI1228" s="3"/>
      <c r="AN1228" s="3"/>
      <c r="AS1228" s="3"/>
      <c r="AX1228" s="3"/>
    </row>
    <row r="1229" spans="5:50">
      <c r="E1229" s="3"/>
      <c r="J1229" s="3"/>
      <c r="O1229" s="3"/>
      <c r="T1229" s="3"/>
      <c r="Y1229" s="3"/>
      <c r="AD1229" s="3"/>
      <c r="AI1229" s="3"/>
      <c r="AN1229" s="3"/>
      <c r="AS1229" s="3"/>
      <c r="AX1229" s="3"/>
    </row>
    <row r="1230" spans="5:50">
      <c r="E1230" s="3"/>
      <c r="J1230" s="3"/>
      <c r="O1230" s="3"/>
      <c r="T1230" s="3"/>
      <c r="Y1230" s="3"/>
      <c r="AD1230" s="3"/>
      <c r="AI1230" s="3"/>
      <c r="AN1230" s="3"/>
      <c r="AS1230" s="3"/>
      <c r="AX1230" s="3"/>
    </row>
    <row r="1231" spans="5:50">
      <c r="E1231" s="3"/>
      <c r="J1231" s="3"/>
      <c r="O1231" s="3"/>
      <c r="T1231" s="3"/>
      <c r="Y1231" s="3"/>
      <c r="AD1231" s="3"/>
      <c r="AI1231" s="3"/>
      <c r="AN1231" s="3"/>
      <c r="AS1231" s="3"/>
      <c r="AX1231" s="3"/>
    </row>
    <row r="1232" spans="5:50">
      <c r="E1232" s="3"/>
      <c r="J1232" s="3"/>
      <c r="O1232" s="3"/>
      <c r="T1232" s="3"/>
      <c r="Y1232" s="3"/>
      <c r="AD1232" s="3"/>
      <c r="AI1232" s="3"/>
      <c r="AN1232" s="3"/>
      <c r="AS1232" s="3"/>
      <c r="AX1232" s="3"/>
    </row>
    <row r="1233" spans="5:50">
      <c r="E1233" s="3"/>
      <c r="J1233" s="3"/>
      <c r="O1233" s="3"/>
      <c r="T1233" s="3"/>
      <c r="Y1233" s="3"/>
      <c r="AD1233" s="3"/>
      <c r="AI1233" s="3"/>
      <c r="AN1233" s="3"/>
      <c r="AS1233" s="3"/>
      <c r="AX1233" s="3"/>
    </row>
    <row r="1234" spans="5:50">
      <c r="E1234" s="3"/>
      <c r="J1234" s="3"/>
      <c r="O1234" s="3"/>
      <c r="T1234" s="3"/>
      <c r="Y1234" s="3"/>
      <c r="AD1234" s="3"/>
      <c r="AI1234" s="3"/>
      <c r="AN1234" s="3"/>
      <c r="AS1234" s="3"/>
      <c r="AX1234" s="3"/>
    </row>
    <row r="1235" spans="5:50">
      <c r="E1235" s="3"/>
      <c r="J1235" s="3"/>
      <c r="O1235" s="3"/>
      <c r="T1235" s="3"/>
      <c r="Y1235" s="3"/>
      <c r="AD1235" s="3"/>
      <c r="AI1235" s="3"/>
      <c r="AN1235" s="3"/>
      <c r="AS1235" s="3"/>
      <c r="AX1235" s="3"/>
    </row>
    <row r="1236" spans="5:50">
      <c r="E1236" s="3"/>
      <c r="J1236" s="3"/>
      <c r="O1236" s="3"/>
      <c r="T1236" s="3"/>
      <c r="Y1236" s="3"/>
      <c r="AD1236" s="3"/>
      <c r="AI1236" s="3"/>
      <c r="AN1236" s="3"/>
      <c r="AS1236" s="3"/>
      <c r="AX1236" s="3"/>
    </row>
    <row r="1237" spans="5:50">
      <c r="E1237" s="3"/>
      <c r="J1237" s="3"/>
      <c r="O1237" s="3"/>
      <c r="T1237" s="3"/>
      <c r="Y1237" s="3"/>
      <c r="AD1237" s="3"/>
      <c r="AI1237" s="3"/>
      <c r="AN1237" s="3"/>
      <c r="AS1237" s="3"/>
      <c r="AX1237" s="3"/>
    </row>
    <row r="1238" spans="5:50">
      <c r="E1238" s="3"/>
      <c r="J1238" s="3"/>
      <c r="O1238" s="3"/>
      <c r="T1238" s="3"/>
      <c r="Y1238" s="3"/>
      <c r="AD1238" s="3"/>
      <c r="AI1238" s="3"/>
      <c r="AN1238" s="3"/>
      <c r="AS1238" s="3"/>
      <c r="AX1238" s="3"/>
    </row>
    <row r="1239" spans="5:50">
      <c r="E1239" s="3"/>
      <c r="J1239" s="3"/>
      <c r="O1239" s="3"/>
      <c r="T1239" s="3"/>
      <c r="Y1239" s="3"/>
      <c r="AD1239" s="3"/>
      <c r="AI1239" s="3"/>
      <c r="AN1239" s="3"/>
      <c r="AS1239" s="3"/>
      <c r="AX1239" s="3"/>
    </row>
    <row r="1240" spans="5:50">
      <c r="E1240" s="3"/>
      <c r="J1240" s="3"/>
      <c r="O1240" s="3"/>
      <c r="T1240" s="3"/>
      <c r="Y1240" s="3"/>
      <c r="AD1240" s="3"/>
      <c r="AI1240" s="3"/>
      <c r="AN1240" s="3"/>
      <c r="AS1240" s="3"/>
      <c r="AX1240" s="3"/>
    </row>
    <row r="1241" spans="5:50">
      <c r="E1241" s="3"/>
      <c r="J1241" s="3"/>
      <c r="O1241" s="3"/>
      <c r="T1241" s="3"/>
      <c r="Y1241" s="3"/>
      <c r="AD1241" s="3"/>
      <c r="AI1241" s="3"/>
      <c r="AN1241" s="3"/>
      <c r="AS1241" s="3"/>
      <c r="AX1241" s="3"/>
    </row>
    <row r="1242" spans="5:50">
      <c r="E1242" s="3"/>
      <c r="J1242" s="3"/>
      <c r="O1242" s="3"/>
      <c r="T1242" s="3"/>
      <c r="Y1242" s="3"/>
      <c r="AD1242" s="3"/>
      <c r="AI1242" s="3"/>
      <c r="AN1242" s="3"/>
      <c r="AS1242" s="3"/>
      <c r="AX1242" s="3"/>
    </row>
    <row r="1243" spans="5:50">
      <c r="E1243" s="3"/>
      <c r="J1243" s="3"/>
      <c r="O1243" s="3"/>
      <c r="T1243" s="3"/>
      <c r="Y1243" s="3"/>
      <c r="AD1243" s="3"/>
      <c r="AI1243" s="3"/>
      <c r="AN1243" s="3"/>
      <c r="AS1243" s="3"/>
      <c r="AX1243" s="3"/>
    </row>
    <row r="1244" spans="5:50">
      <c r="E1244" s="3"/>
      <c r="J1244" s="3"/>
      <c r="O1244" s="3"/>
      <c r="T1244" s="3"/>
      <c r="Y1244" s="3"/>
      <c r="AD1244" s="3"/>
      <c r="AI1244" s="3"/>
      <c r="AN1244" s="3"/>
      <c r="AS1244" s="3"/>
      <c r="AX1244" s="3"/>
    </row>
    <row r="1245" spans="5:50">
      <c r="E1245" s="3"/>
      <c r="J1245" s="3"/>
      <c r="O1245" s="3"/>
      <c r="T1245" s="3"/>
      <c r="Y1245" s="3"/>
      <c r="AD1245" s="3"/>
      <c r="AI1245" s="3"/>
      <c r="AN1245" s="3"/>
      <c r="AS1245" s="3"/>
      <c r="AX1245" s="3"/>
    </row>
    <row r="1246" spans="5:50">
      <c r="E1246" s="3"/>
      <c r="J1246" s="3"/>
      <c r="O1246" s="3"/>
      <c r="T1246" s="3"/>
      <c r="Y1246" s="3"/>
      <c r="AD1246" s="3"/>
      <c r="AI1246" s="3"/>
      <c r="AN1246" s="3"/>
      <c r="AS1246" s="3"/>
      <c r="AX1246" s="3"/>
    </row>
    <row r="1247" spans="5:50">
      <c r="E1247" s="3"/>
      <c r="J1247" s="3"/>
      <c r="O1247" s="3"/>
      <c r="T1247" s="3"/>
      <c r="Y1247" s="3"/>
      <c r="AD1247" s="3"/>
      <c r="AI1247" s="3"/>
      <c r="AN1247" s="3"/>
      <c r="AS1247" s="3"/>
      <c r="AX1247" s="3"/>
    </row>
    <row r="1248" spans="5:50">
      <c r="E1248" s="3"/>
      <c r="J1248" s="3"/>
      <c r="O1248" s="3"/>
      <c r="T1248" s="3"/>
      <c r="Y1248" s="3"/>
      <c r="AD1248" s="3"/>
      <c r="AI1248" s="3"/>
      <c r="AN1248" s="3"/>
      <c r="AS1248" s="3"/>
      <c r="AX1248" s="3"/>
    </row>
    <row r="1249" spans="5:50">
      <c r="E1249" s="3"/>
      <c r="J1249" s="3"/>
      <c r="O1249" s="3"/>
      <c r="T1249" s="3"/>
      <c r="Y1249" s="3"/>
      <c r="AD1249" s="3"/>
      <c r="AI1249" s="3"/>
      <c r="AN1249" s="3"/>
      <c r="AS1249" s="3"/>
      <c r="AX1249" s="3"/>
    </row>
    <row r="1250" spans="5:50">
      <c r="E1250" s="3"/>
      <c r="J1250" s="3"/>
      <c r="O1250" s="3"/>
      <c r="T1250" s="3"/>
      <c r="Y1250" s="3"/>
      <c r="AD1250" s="3"/>
      <c r="AI1250" s="3"/>
      <c r="AN1250" s="3"/>
      <c r="AS1250" s="3"/>
      <c r="AX1250" s="3"/>
    </row>
    <row r="1251" spans="5:50">
      <c r="E1251" s="3"/>
      <c r="J1251" s="3"/>
      <c r="O1251" s="3"/>
      <c r="T1251" s="3"/>
      <c r="Y1251" s="3"/>
      <c r="AD1251" s="3"/>
      <c r="AI1251" s="3"/>
      <c r="AN1251" s="3"/>
      <c r="AS1251" s="3"/>
      <c r="AX1251" s="3"/>
    </row>
    <row r="1252" spans="5:50">
      <c r="E1252" s="3"/>
      <c r="J1252" s="3"/>
      <c r="O1252" s="3"/>
      <c r="T1252" s="3"/>
      <c r="Y1252" s="3"/>
      <c r="AD1252" s="3"/>
      <c r="AI1252" s="3"/>
      <c r="AN1252" s="3"/>
      <c r="AS1252" s="3"/>
      <c r="AX1252" s="3"/>
    </row>
    <row r="1253" spans="5:50">
      <c r="E1253" s="3"/>
      <c r="J1253" s="3"/>
      <c r="O1253" s="3"/>
      <c r="T1253" s="3"/>
      <c r="Y1253" s="3"/>
      <c r="AD1253" s="3"/>
      <c r="AI1253" s="3"/>
      <c r="AN1253" s="3"/>
      <c r="AS1253" s="3"/>
      <c r="AX1253" s="3"/>
    </row>
    <row r="1254" spans="5:50">
      <c r="E1254" s="3"/>
      <c r="J1254" s="3"/>
      <c r="O1254" s="3"/>
      <c r="T1254" s="3"/>
      <c r="Y1254" s="3"/>
      <c r="AD1254" s="3"/>
      <c r="AI1254" s="3"/>
      <c r="AN1254" s="3"/>
      <c r="AS1254" s="3"/>
      <c r="AX1254" s="3"/>
    </row>
    <row r="1255" spans="5:50">
      <c r="E1255" s="3"/>
      <c r="J1255" s="3"/>
      <c r="O1255" s="3"/>
      <c r="T1255" s="3"/>
      <c r="Y1255" s="3"/>
      <c r="AD1255" s="3"/>
      <c r="AI1255" s="3"/>
      <c r="AN1255" s="3"/>
      <c r="AS1255" s="3"/>
      <c r="AX1255" s="3"/>
    </row>
    <row r="1256" spans="5:50">
      <c r="E1256" s="3"/>
      <c r="J1256" s="3"/>
      <c r="O1256" s="3"/>
      <c r="T1256" s="3"/>
      <c r="Y1256" s="3"/>
      <c r="AD1256" s="3"/>
      <c r="AI1256" s="3"/>
      <c r="AN1256" s="3"/>
      <c r="AS1256" s="3"/>
      <c r="AX1256" s="3"/>
    </row>
    <row r="1257" spans="5:50">
      <c r="E1257" s="3"/>
      <c r="J1257" s="3"/>
      <c r="O1257" s="3"/>
      <c r="T1257" s="3"/>
      <c r="Y1257" s="3"/>
      <c r="AD1257" s="3"/>
      <c r="AI1257" s="3"/>
      <c r="AN1257" s="3"/>
      <c r="AS1257" s="3"/>
      <c r="AX1257" s="3"/>
    </row>
    <row r="1258" spans="5:50">
      <c r="E1258" s="3"/>
      <c r="J1258" s="3"/>
      <c r="O1258" s="3"/>
      <c r="T1258" s="3"/>
      <c r="Y1258" s="3"/>
      <c r="AD1258" s="3"/>
      <c r="AI1258" s="3"/>
      <c r="AN1258" s="3"/>
      <c r="AS1258" s="3"/>
      <c r="AX1258" s="3"/>
    </row>
    <row r="1259" spans="5:50">
      <c r="E1259" s="3"/>
      <c r="J1259" s="3"/>
      <c r="O1259" s="3"/>
      <c r="T1259" s="3"/>
      <c r="Y1259" s="3"/>
      <c r="AD1259" s="3"/>
      <c r="AI1259" s="3"/>
      <c r="AN1259" s="3"/>
      <c r="AS1259" s="3"/>
      <c r="AX1259" s="3"/>
    </row>
    <row r="1260" spans="5:50">
      <c r="E1260" s="3"/>
      <c r="J1260" s="3"/>
      <c r="O1260" s="3"/>
      <c r="T1260" s="3"/>
      <c r="Y1260" s="3"/>
      <c r="AD1260" s="3"/>
      <c r="AI1260" s="3"/>
      <c r="AN1260" s="3"/>
      <c r="AS1260" s="3"/>
      <c r="AX1260" s="3"/>
    </row>
    <row r="1261" spans="5:50">
      <c r="E1261" s="3"/>
      <c r="J1261" s="3"/>
      <c r="O1261" s="3"/>
      <c r="T1261" s="3"/>
      <c r="Y1261" s="3"/>
      <c r="AD1261" s="3"/>
      <c r="AI1261" s="3"/>
      <c r="AN1261" s="3"/>
      <c r="AS1261" s="3"/>
      <c r="AX1261" s="3"/>
    </row>
    <row r="1262" spans="5:50">
      <c r="E1262" s="3"/>
      <c r="J1262" s="3"/>
      <c r="O1262" s="3"/>
      <c r="T1262" s="3"/>
      <c r="Y1262" s="3"/>
      <c r="AD1262" s="3"/>
      <c r="AI1262" s="3"/>
      <c r="AN1262" s="3"/>
      <c r="AS1262" s="3"/>
      <c r="AX1262" s="3"/>
    </row>
    <row r="1263" spans="5:50">
      <c r="E1263" s="3"/>
      <c r="J1263" s="3"/>
      <c r="O1263" s="3"/>
      <c r="T1263" s="3"/>
      <c r="Y1263" s="3"/>
      <c r="AD1263" s="3"/>
      <c r="AI1263" s="3"/>
      <c r="AN1263" s="3"/>
      <c r="AS1263" s="3"/>
      <c r="AX1263" s="3"/>
    </row>
    <row r="1264" spans="5:50">
      <c r="E1264" s="3"/>
      <c r="J1264" s="3"/>
      <c r="O1264" s="3"/>
      <c r="T1264" s="3"/>
      <c r="Y1264" s="3"/>
      <c r="AD1264" s="3"/>
      <c r="AI1264" s="3"/>
      <c r="AN1264" s="3"/>
      <c r="AS1264" s="3"/>
      <c r="AX1264" s="3"/>
    </row>
    <row r="1265" spans="5:50">
      <c r="E1265" s="3"/>
      <c r="J1265" s="3"/>
      <c r="O1265" s="3"/>
      <c r="T1265" s="3"/>
      <c r="Y1265" s="3"/>
      <c r="AD1265" s="3"/>
      <c r="AI1265" s="3"/>
      <c r="AN1265" s="3"/>
      <c r="AS1265" s="3"/>
      <c r="AX1265" s="3"/>
    </row>
    <row r="1266" spans="5:50">
      <c r="E1266" s="3"/>
      <c r="J1266" s="3"/>
      <c r="O1266" s="3"/>
      <c r="T1266" s="3"/>
      <c r="Y1266" s="3"/>
      <c r="AD1266" s="3"/>
      <c r="AI1266" s="3"/>
      <c r="AN1266" s="3"/>
      <c r="AS1266" s="3"/>
      <c r="AX1266" s="3"/>
    </row>
    <row r="1267" spans="5:50">
      <c r="E1267" s="3"/>
      <c r="J1267" s="3"/>
      <c r="O1267" s="3"/>
      <c r="T1267" s="3"/>
      <c r="Y1267" s="3"/>
      <c r="AD1267" s="3"/>
      <c r="AI1267" s="3"/>
      <c r="AN1267" s="3"/>
      <c r="AS1267" s="3"/>
      <c r="AX1267" s="3"/>
    </row>
    <row r="1268" spans="5:50">
      <c r="E1268" s="3"/>
      <c r="J1268" s="3"/>
      <c r="O1268" s="3"/>
      <c r="T1268" s="3"/>
      <c r="Y1268" s="3"/>
      <c r="AD1268" s="3"/>
      <c r="AI1268" s="3"/>
      <c r="AN1268" s="3"/>
      <c r="AS1268" s="3"/>
      <c r="AX1268" s="3"/>
    </row>
    <row r="1269" spans="5:50">
      <c r="E1269" s="3"/>
      <c r="J1269" s="3"/>
      <c r="O1269" s="3"/>
      <c r="T1269" s="3"/>
      <c r="Y1269" s="3"/>
      <c r="AD1269" s="3"/>
      <c r="AI1269" s="3"/>
      <c r="AN1269" s="3"/>
      <c r="AS1269" s="3"/>
      <c r="AX1269" s="3"/>
    </row>
    <row r="1270" spans="5:50">
      <c r="E1270" s="3"/>
      <c r="J1270" s="3"/>
      <c r="O1270" s="3"/>
      <c r="T1270" s="3"/>
      <c r="Y1270" s="3"/>
      <c r="AD1270" s="3"/>
      <c r="AI1270" s="3"/>
      <c r="AN1270" s="3"/>
      <c r="AS1270" s="3"/>
      <c r="AX1270" s="3"/>
    </row>
    <row r="1271" spans="5:50">
      <c r="E1271" s="3"/>
      <c r="J1271" s="3"/>
      <c r="O1271" s="3"/>
      <c r="T1271" s="3"/>
      <c r="Y1271" s="3"/>
      <c r="AD1271" s="3"/>
      <c r="AI1271" s="3"/>
      <c r="AN1271" s="3"/>
      <c r="AS1271" s="3"/>
      <c r="AX1271" s="3"/>
    </row>
    <row r="1272" spans="5:50">
      <c r="E1272" s="3"/>
      <c r="J1272" s="3"/>
      <c r="O1272" s="3"/>
      <c r="T1272" s="3"/>
      <c r="Y1272" s="3"/>
      <c r="AD1272" s="3"/>
      <c r="AI1272" s="3"/>
      <c r="AN1272" s="3"/>
      <c r="AS1272" s="3"/>
      <c r="AX1272" s="3"/>
    </row>
    <row r="1273" spans="5:50">
      <c r="E1273" s="3"/>
      <c r="J1273" s="3"/>
      <c r="O1273" s="3"/>
      <c r="T1273" s="3"/>
      <c r="Y1273" s="3"/>
      <c r="AD1273" s="3"/>
      <c r="AI1273" s="3"/>
      <c r="AN1273" s="3"/>
      <c r="AS1273" s="3"/>
      <c r="AX1273" s="3"/>
    </row>
    <row r="1274" spans="5:50">
      <c r="E1274" s="3"/>
      <c r="J1274" s="3"/>
      <c r="O1274" s="3"/>
      <c r="T1274" s="3"/>
      <c r="Y1274" s="3"/>
      <c r="AD1274" s="3"/>
      <c r="AI1274" s="3"/>
      <c r="AN1274" s="3"/>
      <c r="AS1274" s="3"/>
      <c r="AX1274" s="3"/>
    </row>
    <row r="1275" spans="5:50">
      <c r="E1275" s="3"/>
      <c r="J1275" s="3"/>
      <c r="O1275" s="3"/>
      <c r="T1275" s="3"/>
      <c r="Y1275" s="3"/>
      <c r="AD1275" s="3"/>
      <c r="AI1275" s="3"/>
      <c r="AN1275" s="3"/>
      <c r="AS1275" s="3"/>
      <c r="AX1275" s="3"/>
    </row>
    <row r="1276" spans="5:50">
      <c r="E1276" s="3"/>
      <c r="J1276" s="3"/>
      <c r="O1276" s="3"/>
      <c r="T1276" s="3"/>
      <c r="Y1276" s="3"/>
      <c r="AD1276" s="3"/>
      <c r="AI1276" s="3"/>
      <c r="AN1276" s="3"/>
      <c r="AS1276" s="3"/>
      <c r="AX1276" s="3"/>
    </row>
    <row r="1277" spans="5:50">
      <c r="E1277" s="3"/>
      <c r="J1277" s="3"/>
      <c r="O1277" s="3"/>
      <c r="T1277" s="3"/>
      <c r="Y1277" s="3"/>
      <c r="AD1277" s="3"/>
      <c r="AI1277" s="3"/>
      <c r="AN1277" s="3"/>
      <c r="AS1277" s="3"/>
      <c r="AX1277" s="3"/>
    </row>
    <row r="1278" spans="5:50">
      <c r="E1278" s="3"/>
      <c r="J1278" s="3"/>
      <c r="O1278" s="3"/>
      <c r="T1278" s="3"/>
      <c r="Y1278" s="3"/>
      <c r="AD1278" s="3"/>
      <c r="AI1278" s="3"/>
      <c r="AN1278" s="3"/>
      <c r="AS1278" s="3"/>
      <c r="AX1278" s="3"/>
    </row>
    <row r="1279" spans="5:50">
      <c r="E1279" s="3"/>
      <c r="J1279" s="3"/>
      <c r="O1279" s="3"/>
      <c r="T1279" s="3"/>
      <c r="Y1279" s="3"/>
      <c r="AD1279" s="3"/>
      <c r="AI1279" s="3"/>
      <c r="AN1279" s="3"/>
      <c r="AS1279" s="3"/>
      <c r="AX1279" s="3"/>
    </row>
    <row r="1280" spans="5:50">
      <c r="E1280" s="3"/>
      <c r="J1280" s="3"/>
      <c r="O1280" s="3"/>
      <c r="T1280" s="3"/>
      <c r="Y1280" s="3"/>
      <c r="AD1280" s="3"/>
      <c r="AI1280" s="3"/>
      <c r="AN1280" s="3"/>
      <c r="AS1280" s="3"/>
      <c r="AX1280" s="3"/>
    </row>
    <row r="1281" spans="5:50">
      <c r="E1281" s="3"/>
      <c r="J1281" s="3"/>
      <c r="O1281" s="3"/>
      <c r="T1281" s="3"/>
      <c r="Y1281" s="3"/>
      <c r="AD1281" s="3"/>
      <c r="AI1281" s="3"/>
      <c r="AN1281" s="3"/>
      <c r="AS1281" s="3"/>
      <c r="AX1281" s="3"/>
    </row>
    <row r="1282" spans="5:50">
      <c r="E1282" s="3"/>
      <c r="J1282" s="3"/>
      <c r="O1282" s="3"/>
      <c r="T1282" s="3"/>
      <c r="Y1282" s="3"/>
      <c r="AD1282" s="3"/>
      <c r="AI1282" s="3"/>
      <c r="AN1282" s="3"/>
      <c r="AS1282" s="3"/>
      <c r="AX1282" s="3"/>
    </row>
    <row r="1283" spans="5:50">
      <c r="E1283" s="3"/>
      <c r="J1283" s="3"/>
      <c r="O1283" s="3"/>
      <c r="T1283" s="3"/>
      <c r="Y1283" s="3"/>
      <c r="AD1283" s="3"/>
      <c r="AI1283" s="3"/>
      <c r="AN1283" s="3"/>
      <c r="AS1283" s="3"/>
      <c r="AX1283" s="3"/>
    </row>
    <row r="1284" spans="5:50">
      <c r="E1284" s="3"/>
      <c r="J1284" s="3"/>
      <c r="O1284" s="3"/>
      <c r="T1284" s="3"/>
      <c r="Y1284" s="3"/>
      <c r="AD1284" s="3"/>
      <c r="AI1284" s="3"/>
      <c r="AN1284" s="3"/>
      <c r="AS1284" s="3"/>
      <c r="AX1284" s="3"/>
    </row>
    <row r="1285" spans="5:50">
      <c r="E1285" s="3"/>
      <c r="J1285" s="3"/>
      <c r="O1285" s="3"/>
      <c r="T1285" s="3"/>
      <c r="Y1285" s="3"/>
      <c r="AD1285" s="3"/>
      <c r="AI1285" s="3"/>
      <c r="AN1285" s="3"/>
      <c r="AS1285" s="3"/>
      <c r="AX1285" s="3"/>
    </row>
    <row r="1286" spans="5:50">
      <c r="E1286" s="3"/>
      <c r="J1286" s="3"/>
      <c r="O1286" s="3"/>
      <c r="T1286" s="3"/>
      <c r="Y1286" s="3"/>
      <c r="AD1286" s="3"/>
      <c r="AI1286" s="3"/>
      <c r="AN1286" s="3"/>
      <c r="AS1286" s="3"/>
      <c r="AX1286" s="3"/>
    </row>
    <row r="1287" spans="5:50">
      <c r="E1287" s="3"/>
      <c r="J1287" s="3"/>
      <c r="O1287" s="3"/>
      <c r="T1287" s="3"/>
      <c r="Y1287" s="3"/>
      <c r="AD1287" s="3"/>
      <c r="AI1287" s="3"/>
      <c r="AN1287" s="3"/>
      <c r="AS1287" s="3"/>
      <c r="AX1287" s="3"/>
    </row>
    <row r="1288" spans="5:50">
      <c r="E1288" s="3"/>
      <c r="J1288" s="3"/>
      <c r="O1288" s="3"/>
      <c r="T1288" s="3"/>
      <c r="Y1288" s="3"/>
      <c r="AD1288" s="3"/>
      <c r="AI1288" s="3"/>
      <c r="AN1288" s="3"/>
      <c r="AS1288" s="3"/>
      <c r="AX1288" s="3"/>
    </row>
    <row r="1289" spans="5:50">
      <c r="E1289" s="3"/>
      <c r="J1289" s="3"/>
      <c r="O1289" s="3"/>
      <c r="T1289" s="3"/>
      <c r="Y1289" s="3"/>
      <c r="AD1289" s="3"/>
      <c r="AI1289" s="3"/>
      <c r="AN1289" s="3"/>
      <c r="AS1289" s="3"/>
      <c r="AX1289" s="3"/>
    </row>
    <row r="1290" spans="5:50">
      <c r="E1290" s="3"/>
      <c r="J1290" s="3"/>
      <c r="O1290" s="3"/>
      <c r="T1290" s="3"/>
      <c r="Y1290" s="3"/>
      <c r="AD1290" s="3"/>
      <c r="AI1290" s="3"/>
      <c r="AN1290" s="3"/>
      <c r="AS1290" s="3"/>
      <c r="AX1290" s="3"/>
    </row>
    <row r="1291" spans="5:50">
      <c r="E1291" s="3"/>
      <c r="J1291" s="3"/>
      <c r="O1291" s="3"/>
      <c r="T1291" s="3"/>
      <c r="Y1291" s="3"/>
      <c r="AD1291" s="3"/>
      <c r="AI1291" s="3"/>
      <c r="AN1291" s="3"/>
      <c r="AS1291" s="3"/>
      <c r="AX1291" s="3"/>
    </row>
    <row r="1292" spans="5:50">
      <c r="E1292" s="3"/>
      <c r="J1292" s="3"/>
      <c r="O1292" s="3"/>
      <c r="T1292" s="3"/>
      <c r="Y1292" s="3"/>
      <c r="AD1292" s="3"/>
      <c r="AI1292" s="3"/>
      <c r="AN1292" s="3"/>
      <c r="AS1292" s="3"/>
      <c r="AX1292" s="3"/>
    </row>
    <row r="1293" spans="5:50">
      <c r="E1293" s="3"/>
      <c r="J1293" s="3"/>
      <c r="O1293" s="3"/>
      <c r="T1293" s="3"/>
      <c r="Y1293" s="3"/>
      <c r="AD1293" s="3"/>
      <c r="AI1293" s="3"/>
      <c r="AN1293" s="3"/>
      <c r="AS1293" s="3"/>
      <c r="AX1293" s="3"/>
    </row>
    <row r="1294" spans="5:50">
      <c r="E1294" s="3"/>
      <c r="J1294" s="3"/>
      <c r="O1294" s="3"/>
      <c r="T1294" s="3"/>
      <c r="Y1294" s="3"/>
      <c r="AD1294" s="3"/>
      <c r="AI1294" s="3"/>
      <c r="AN1294" s="3"/>
      <c r="AS1294" s="3"/>
      <c r="AX1294" s="3"/>
    </row>
    <row r="1295" spans="5:50">
      <c r="E1295" s="3"/>
      <c r="J1295" s="3"/>
      <c r="O1295" s="3"/>
      <c r="T1295" s="3"/>
      <c r="Y1295" s="3"/>
      <c r="AD1295" s="3"/>
      <c r="AI1295" s="3"/>
      <c r="AN1295" s="3"/>
      <c r="AS1295" s="3"/>
      <c r="AX1295" s="3"/>
    </row>
    <row r="1296" spans="5:50">
      <c r="E1296" s="3"/>
      <c r="J1296" s="3"/>
      <c r="O1296" s="3"/>
      <c r="T1296" s="3"/>
      <c r="Y1296" s="3"/>
      <c r="AD1296" s="3"/>
      <c r="AI1296" s="3"/>
      <c r="AN1296" s="3"/>
      <c r="AS1296" s="3"/>
      <c r="AX1296" s="3"/>
    </row>
    <row r="1297" spans="5:50">
      <c r="E1297" s="3"/>
      <c r="J1297" s="3"/>
      <c r="O1297" s="3"/>
      <c r="T1297" s="3"/>
      <c r="Y1297" s="3"/>
      <c r="AD1297" s="3"/>
      <c r="AI1297" s="3"/>
      <c r="AN1297" s="3"/>
      <c r="AS1297" s="3"/>
      <c r="AX1297" s="3"/>
    </row>
    <row r="1298" spans="5:50">
      <c r="E1298" s="3"/>
      <c r="J1298" s="3"/>
      <c r="O1298" s="3"/>
      <c r="T1298" s="3"/>
      <c r="Y1298" s="3"/>
      <c r="AD1298" s="3"/>
      <c r="AI1298" s="3"/>
      <c r="AN1298" s="3"/>
      <c r="AS1298" s="3"/>
      <c r="AX1298" s="3"/>
    </row>
    <row r="1299" spans="5:50">
      <c r="E1299" s="3"/>
      <c r="J1299" s="3"/>
      <c r="O1299" s="3"/>
      <c r="T1299" s="3"/>
      <c r="Y1299" s="3"/>
      <c r="AD1299" s="3"/>
      <c r="AI1299" s="3"/>
      <c r="AN1299" s="3"/>
      <c r="AS1299" s="3"/>
      <c r="AX1299" s="3"/>
    </row>
    <row r="1300" spans="5:50">
      <c r="E1300" s="3"/>
      <c r="J1300" s="3"/>
      <c r="O1300" s="3"/>
      <c r="T1300" s="3"/>
      <c r="Y1300" s="3"/>
      <c r="AD1300" s="3"/>
      <c r="AI1300" s="3"/>
      <c r="AN1300" s="3"/>
      <c r="AS1300" s="3"/>
      <c r="AX1300" s="3"/>
    </row>
    <row r="1301" spans="5:50">
      <c r="E1301" s="3"/>
      <c r="J1301" s="3"/>
      <c r="O1301" s="3"/>
      <c r="T1301" s="3"/>
      <c r="Y1301" s="3"/>
      <c r="AD1301" s="3"/>
      <c r="AI1301" s="3"/>
      <c r="AN1301" s="3"/>
      <c r="AS1301" s="3"/>
      <c r="AX1301" s="3"/>
    </row>
    <row r="1302" spans="5:50">
      <c r="E1302" s="3"/>
      <c r="J1302" s="3"/>
      <c r="O1302" s="3"/>
      <c r="T1302" s="3"/>
      <c r="Y1302" s="3"/>
      <c r="AD1302" s="3"/>
      <c r="AI1302" s="3"/>
      <c r="AN1302" s="3"/>
      <c r="AS1302" s="3"/>
      <c r="AX1302" s="3"/>
    </row>
    <row r="1303" spans="5:50">
      <c r="E1303" s="3"/>
      <c r="J1303" s="3"/>
      <c r="O1303" s="3"/>
      <c r="T1303" s="3"/>
      <c r="Y1303" s="3"/>
      <c r="AD1303" s="3"/>
      <c r="AI1303" s="3"/>
      <c r="AN1303" s="3"/>
      <c r="AS1303" s="3"/>
      <c r="AX1303" s="3"/>
    </row>
    <row r="1304" spans="5:50">
      <c r="E1304" s="3"/>
      <c r="J1304" s="3"/>
      <c r="O1304" s="3"/>
      <c r="T1304" s="3"/>
      <c r="Y1304" s="3"/>
      <c r="AD1304" s="3"/>
      <c r="AI1304" s="3"/>
      <c r="AN1304" s="3"/>
      <c r="AS1304" s="3"/>
      <c r="AX1304" s="3"/>
    </row>
    <row r="1305" spans="5:50">
      <c r="E1305" s="3"/>
      <c r="J1305" s="3"/>
      <c r="O1305" s="3"/>
      <c r="T1305" s="3"/>
      <c r="Y1305" s="3"/>
      <c r="AD1305" s="3"/>
      <c r="AI1305" s="3"/>
      <c r="AN1305" s="3"/>
      <c r="AS1305" s="3"/>
      <c r="AX1305" s="3"/>
    </row>
    <row r="1306" spans="5:50">
      <c r="E1306" s="3"/>
      <c r="J1306" s="3"/>
      <c r="O1306" s="3"/>
      <c r="T1306" s="3"/>
      <c r="Y1306" s="3"/>
      <c r="AD1306" s="3"/>
      <c r="AI1306" s="3"/>
      <c r="AN1306" s="3"/>
      <c r="AS1306" s="3"/>
      <c r="AX1306" s="3"/>
    </row>
    <row r="1307" spans="5:50">
      <c r="E1307" s="3"/>
      <c r="J1307" s="3"/>
      <c r="O1307" s="3"/>
      <c r="T1307" s="3"/>
      <c r="Y1307" s="3"/>
      <c r="AD1307" s="3"/>
      <c r="AI1307" s="3"/>
      <c r="AN1307" s="3"/>
      <c r="AS1307" s="3"/>
      <c r="AX1307" s="3"/>
    </row>
    <row r="1308" spans="5:50">
      <c r="E1308" s="3"/>
      <c r="J1308" s="3"/>
      <c r="O1308" s="3"/>
      <c r="T1308" s="3"/>
      <c r="Y1308" s="3"/>
      <c r="AD1308" s="3"/>
      <c r="AI1308" s="3"/>
      <c r="AN1308" s="3"/>
      <c r="AS1308" s="3"/>
      <c r="AX1308" s="3"/>
    </row>
    <row r="1309" spans="5:50">
      <c r="E1309" s="3"/>
      <c r="J1309" s="3"/>
      <c r="O1309" s="3"/>
      <c r="T1309" s="3"/>
      <c r="Y1309" s="3"/>
      <c r="AD1309" s="3"/>
      <c r="AI1309" s="3"/>
      <c r="AN1309" s="3"/>
      <c r="AS1309" s="3"/>
      <c r="AX1309" s="3"/>
    </row>
    <row r="1310" spans="5:50">
      <c r="E1310" s="3"/>
      <c r="J1310" s="3"/>
      <c r="O1310" s="3"/>
      <c r="T1310" s="3"/>
      <c r="Y1310" s="3"/>
      <c r="AD1310" s="3"/>
      <c r="AI1310" s="3"/>
      <c r="AN1310" s="3"/>
      <c r="AS1310" s="3"/>
      <c r="AX1310" s="3"/>
    </row>
    <row r="1311" spans="5:50">
      <c r="E1311" s="3"/>
      <c r="J1311" s="3"/>
      <c r="O1311" s="3"/>
      <c r="T1311" s="3"/>
      <c r="Y1311" s="3"/>
      <c r="AD1311" s="3"/>
      <c r="AI1311" s="3"/>
      <c r="AN1311" s="3"/>
      <c r="AS1311" s="3"/>
      <c r="AX1311" s="3"/>
    </row>
    <row r="1312" spans="5:50">
      <c r="E1312" s="3"/>
      <c r="J1312" s="3"/>
      <c r="O1312" s="3"/>
      <c r="T1312" s="3"/>
      <c r="Y1312" s="3"/>
      <c r="AD1312" s="3"/>
      <c r="AI1312" s="3"/>
      <c r="AN1312" s="3"/>
      <c r="AS1312" s="3"/>
      <c r="AX1312" s="3"/>
    </row>
    <row r="1313" spans="5:50">
      <c r="E1313" s="3"/>
      <c r="J1313" s="3"/>
      <c r="O1313" s="3"/>
      <c r="T1313" s="3"/>
      <c r="Y1313" s="3"/>
      <c r="AD1313" s="3"/>
      <c r="AI1313" s="3"/>
      <c r="AN1313" s="3"/>
      <c r="AS1313" s="3"/>
      <c r="AX1313" s="3"/>
    </row>
    <row r="1314" spans="5:50">
      <c r="E1314" s="3"/>
      <c r="J1314" s="3"/>
      <c r="O1314" s="3"/>
      <c r="T1314" s="3"/>
      <c r="Y1314" s="3"/>
      <c r="AD1314" s="3"/>
      <c r="AI1314" s="3"/>
      <c r="AN1314" s="3"/>
      <c r="AS1314" s="3"/>
      <c r="AX1314" s="3"/>
    </row>
    <row r="1315" spans="5:50">
      <c r="E1315" s="3"/>
      <c r="J1315" s="3"/>
      <c r="O1315" s="3"/>
      <c r="T1315" s="3"/>
      <c r="Y1315" s="3"/>
      <c r="AD1315" s="3"/>
      <c r="AI1315" s="3"/>
      <c r="AN1315" s="3"/>
      <c r="AS1315" s="3"/>
      <c r="AX1315" s="3"/>
    </row>
    <row r="1316" spans="5:50">
      <c r="E1316" s="3"/>
      <c r="J1316" s="3"/>
      <c r="O1316" s="3"/>
      <c r="T1316" s="3"/>
      <c r="Y1316" s="3"/>
      <c r="AD1316" s="3"/>
      <c r="AI1316" s="3"/>
      <c r="AN1316" s="3"/>
      <c r="AS1316" s="3"/>
      <c r="AX1316" s="3"/>
    </row>
    <row r="1317" spans="5:50">
      <c r="E1317" s="3"/>
      <c r="J1317" s="3"/>
      <c r="O1317" s="3"/>
      <c r="T1317" s="3"/>
      <c r="Y1317" s="3"/>
      <c r="AD1317" s="3"/>
      <c r="AI1317" s="3"/>
      <c r="AN1317" s="3"/>
      <c r="AS1317" s="3"/>
      <c r="AX1317" s="3"/>
    </row>
    <row r="1318" spans="5:50">
      <c r="E1318" s="3"/>
      <c r="J1318" s="3"/>
      <c r="O1318" s="3"/>
      <c r="T1318" s="3"/>
      <c r="Y1318" s="3"/>
      <c r="AD1318" s="3"/>
      <c r="AI1318" s="3"/>
      <c r="AN1318" s="3"/>
      <c r="AS1318" s="3"/>
      <c r="AX1318" s="3"/>
    </row>
    <row r="1319" spans="5:50">
      <c r="E1319" s="3"/>
      <c r="J1319" s="3"/>
      <c r="O1319" s="3"/>
      <c r="T1319" s="3"/>
      <c r="Y1319" s="3"/>
      <c r="AD1319" s="3"/>
      <c r="AI1319" s="3"/>
      <c r="AN1319" s="3"/>
      <c r="AS1319" s="3"/>
      <c r="AX1319" s="3"/>
    </row>
    <row r="1320" spans="5:50">
      <c r="E1320" s="3"/>
      <c r="J1320" s="3"/>
      <c r="O1320" s="3"/>
      <c r="T1320" s="3"/>
      <c r="Y1320" s="3"/>
      <c r="AD1320" s="3"/>
      <c r="AI1320" s="3"/>
      <c r="AN1320" s="3"/>
      <c r="AS1320" s="3"/>
      <c r="AX1320" s="3"/>
    </row>
    <row r="1321" spans="5:50">
      <c r="E1321" s="3"/>
      <c r="J1321" s="3"/>
      <c r="O1321" s="3"/>
      <c r="T1321" s="3"/>
      <c r="Y1321" s="3"/>
      <c r="AD1321" s="3"/>
      <c r="AI1321" s="3"/>
      <c r="AN1321" s="3"/>
      <c r="AS1321" s="3"/>
      <c r="AX1321" s="3"/>
    </row>
    <row r="1322" spans="5:50">
      <c r="E1322" s="3"/>
      <c r="J1322" s="3"/>
      <c r="O1322" s="3"/>
      <c r="T1322" s="3"/>
      <c r="Y1322" s="3"/>
      <c r="AD1322" s="3"/>
      <c r="AI1322" s="3"/>
      <c r="AN1322" s="3"/>
      <c r="AS1322" s="3"/>
      <c r="AX1322" s="3"/>
    </row>
    <row r="1323" spans="5:50">
      <c r="E1323" s="3"/>
      <c r="J1323" s="3"/>
      <c r="O1323" s="3"/>
      <c r="T1323" s="3"/>
      <c r="Y1323" s="3"/>
      <c r="AD1323" s="3"/>
      <c r="AI1323" s="3"/>
      <c r="AN1323" s="3"/>
      <c r="AS1323" s="3"/>
      <c r="AX1323" s="3"/>
    </row>
    <row r="1324" spans="5:50">
      <c r="E1324" s="3"/>
      <c r="J1324" s="3"/>
      <c r="O1324" s="3"/>
      <c r="T1324" s="3"/>
      <c r="Y1324" s="3"/>
      <c r="AD1324" s="3"/>
      <c r="AI1324" s="3"/>
      <c r="AN1324" s="3"/>
      <c r="AS1324" s="3"/>
      <c r="AX1324" s="3"/>
    </row>
    <row r="1325" spans="5:50">
      <c r="E1325" s="3"/>
      <c r="J1325" s="3"/>
      <c r="O1325" s="3"/>
      <c r="T1325" s="3"/>
      <c r="Y1325" s="3"/>
      <c r="AD1325" s="3"/>
      <c r="AI1325" s="3"/>
      <c r="AN1325" s="3"/>
      <c r="AS1325" s="3"/>
      <c r="AX1325" s="3"/>
    </row>
    <row r="1326" spans="5:50">
      <c r="E1326" s="3"/>
      <c r="J1326" s="3"/>
      <c r="O1326" s="3"/>
      <c r="T1326" s="3"/>
      <c r="Y1326" s="3"/>
      <c r="AD1326" s="3"/>
      <c r="AI1326" s="3"/>
      <c r="AN1326" s="3"/>
      <c r="AS1326" s="3"/>
      <c r="AX1326" s="3"/>
    </row>
    <row r="1327" spans="5:50">
      <c r="E1327" s="3"/>
      <c r="J1327" s="3"/>
      <c r="O1327" s="3"/>
      <c r="T1327" s="3"/>
      <c r="Y1327" s="3"/>
      <c r="AD1327" s="3"/>
      <c r="AI1327" s="3"/>
      <c r="AN1327" s="3"/>
      <c r="AS1327" s="3"/>
      <c r="AX1327" s="3"/>
    </row>
    <row r="1328" spans="5:50">
      <c r="E1328" s="3"/>
      <c r="J1328" s="3"/>
      <c r="O1328" s="3"/>
      <c r="T1328" s="3"/>
      <c r="Y1328" s="3"/>
      <c r="AD1328" s="3"/>
      <c r="AI1328" s="3"/>
      <c r="AN1328" s="3"/>
      <c r="AS1328" s="3"/>
      <c r="AX1328" s="3"/>
    </row>
    <row r="1329" spans="5:50">
      <c r="E1329" s="3"/>
      <c r="J1329" s="3"/>
      <c r="O1329" s="3"/>
      <c r="T1329" s="3"/>
      <c r="Y1329" s="3"/>
      <c r="AD1329" s="3"/>
      <c r="AI1329" s="3"/>
      <c r="AN1329" s="3"/>
      <c r="AS1329" s="3"/>
      <c r="AX1329" s="3"/>
    </row>
    <row r="1330" spans="5:50">
      <c r="E1330" s="3"/>
      <c r="J1330" s="3"/>
      <c r="O1330" s="3"/>
      <c r="T1330" s="3"/>
      <c r="Y1330" s="3"/>
      <c r="AD1330" s="3"/>
      <c r="AI1330" s="3"/>
      <c r="AN1330" s="3"/>
      <c r="AS1330" s="3"/>
      <c r="AX1330" s="3"/>
    </row>
    <row r="1331" spans="5:50">
      <c r="E1331" s="3"/>
      <c r="J1331" s="3"/>
      <c r="O1331" s="3"/>
      <c r="T1331" s="3"/>
      <c r="Y1331" s="3"/>
      <c r="AD1331" s="3"/>
      <c r="AI1331" s="3"/>
      <c r="AN1331" s="3"/>
      <c r="AS1331" s="3"/>
      <c r="AX1331" s="3"/>
    </row>
    <row r="1332" spans="5:50">
      <c r="E1332" s="3"/>
      <c r="J1332" s="3"/>
      <c r="O1332" s="3"/>
      <c r="T1332" s="3"/>
      <c r="Y1332" s="3"/>
      <c r="AD1332" s="3"/>
      <c r="AI1332" s="3"/>
      <c r="AN1332" s="3"/>
      <c r="AS1332" s="3"/>
      <c r="AX1332" s="3"/>
    </row>
    <row r="1333" spans="5:50">
      <c r="E1333" s="3"/>
      <c r="J1333" s="3"/>
      <c r="O1333" s="3"/>
      <c r="T1333" s="3"/>
      <c r="Y1333" s="3"/>
      <c r="AD1333" s="3"/>
      <c r="AI1333" s="3"/>
      <c r="AN1333" s="3"/>
      <c r="AS1333" s="3"/>
      <c r="AX1333" s="3"/>
    </row>
    <row r="1334" spans="5:50">
      <c r="E1334" s="3"/>
      <c r="J1334" s="3"/>
      <c r="O1334" s="3"/>
      <c r="T1334" s="3"/>
      <c r="Y1334" s="3"/>
      <c r="AD1334" s="3"/>
      <c r="AI1334" s="3"/>
      <c r="AN1334" s="3"/>
      <c r="AS1334" s="3"/>
      <c r="AX1334" s="3"/>
    </row>
    <row r="1335" spans="5:50">
      <c r="E1335" s="3"/>
      <c r="J1335" s="3"/>
      <c r="O1335" s="3"/>
      <c r="T1335" s="3"/>
      <c r="Y1335" s="3"/>
      <c r="AD1335" s="3"/>
      <c r="AI1335" s="3"/>
      <c r="AN1335" s="3"/>
      <c r="AS1335" s="3"/>
      <c r="AX1335" s="3"/>
    </row>
    <row r="1336" spans="5:50">
      <c r="E1336" s="3"/>
      <c r="J1336" s="3"/>
      <c r="O1336" s="3"/>
      <c r="T1336" s="3"/>
      <c r="Y1336" s="3"/>
      <c r="AD1336" s="3"/>
      <c r="AI1336" s="3"/>
      <c r="AN1336" s="3"/>
      <c r="AS1336" s="3"/>
      <c r="AX1336" s="3"/>
    </row>
    <row r="1337" spans="5:50">
      <c r="E1337" s="3"/>
      <c r="J1337" s="3"/>
      <c r="O1337" s="3"/>
      <c r="T1337" s="3"/>
      <c r="Y1337" s="3"/>
      <c r="AD1337" s="3"/>
      <c r="AI1337" s="3"/>
      <c r="AN1337" s="3"/>
      <c r="AS1337" s="3"/>
      <c r="AX1337" s="3"/>
    </row>
    <row r="1338" spans="5:50">
      <c r="E1338" s="3"/>
      <c r="J1338" s="3"/>
      <c r="O1338" s="3"/>
      <c r="T1338" s="3"/>
      <c r="Y1338" s="3"/>
      <c r="AD1338" s="3"/>
      <c r="AI1338" s="3"/>
      <c r="AN1338" s="3"/>
      <c r="AS1338" s="3"/>
      <c r="AX1338" s="3"/>
    </row>
    <row r="1339" spans="5:50">
      <c r="E1339" s="3"/>
      <c r="J1339" s="3"/>
      <c r="O1339" s="3"/>
      <c r="T1339" s="3"/>
      <c r="Y1339" s="3"/>
      <c r="AD1339" s="3"/>
      <c r="AI1339" s="3"/>
      <c r="AN1339" s="3"/>
      <c r="AS1339" s="3"/>
      <c r="AX1339" s="3"/>
    </row>
    <row r="1340" spans="5:50">
      <c r="E1340" s="3"/>
      <c r="J1340" s="3"/>
      <c r="O1340" s="3"/>
      <c r="T1340" s="3"/>
      <c r="Y1340" s="3"/>
      <c r="AD1340" s="3"/>
      <c r="AI1340" s="3"/>
      <c r="AN1340" s="3"/>
      <c r="AS1340" s="3"/>
      <c r="AX1340" s="3"/>
    </row>
    <row r="1341" spans="5:50">
      <c r="E1341" s="3"/>
      <c r="J1341" s="3"/>
      <c r="O1341" s="3"/>
      <c r="T1341" s="3"/>
      <c r="Y1341" s="3"/>
      <c r="AD1341" s="3"/>
      <c r="AI1341" s="3"/>
      <c r="AN1341" s="3"/>
      <c r="AS1341" s="3"/>
      <c r="AX1341" s="3"/>
    </row>
    <row r="1342" spans="5:50">
      <c r="E1342" s="3"/>
      <c r="J1342" s="3"/>
      <c r="O1342" s="3"/>
      <c r="T1342" s="3"/>
      <c r="Y1342" s="3"/>
      <c r="AD1342" s="3"/>
      <c r="AI1342" s="3"/>
      <c r="AN1342" s="3"/>
      <c r="AS1342" s="3"/>
      <c r="AX1342" s="3"/>
    </row>
    <row r="1343" spans="5:50">
      <c r="E1343" s="3"/>
      <c r="J1343" s="3"/>
      <c r="O1343" s="3"/>
      <c r="T1343" s="3"/>
      <c r="Y1343" s="3"/>
      <c r="AD1343" s="3"/>
      <c r="AI1343" s="3"/>
      <c r="AN1343" s="3"/>
      <c r="AS1343" s="3"/>
      <c r="AX1343" s="3"/>
    </row>
    <row r="1344" spans="5:50">
      <c r="E1344" s="3"/>
      <c r="J1344" s="3"/>
      <c r="O1344" s="3"/>
      <c r="T1344" s="3"/>
      <c r="Y1344" s="3"/>
      <c r="AD1344" s="3"/>
      <c r="AI1344" s="3"/>
      <c r="AN1344" s="3"/>
      <c r="AS1344" s="3"/>
      <c r="AX1344" s="3"/>
    </row>
    <row r="1345" spans="5:50">
      <c r="E1345" s="3"/>
      <c r="J1345" s="3"/>
      <c r="O1345" s="3"/>
      <c r="T1345" s="3"/>
      <c r="Y1345" s="3"/>
      <c r="AD1345" s="3"/>
      <c r="AI1345" s="3"/>
      <c r="AN1345" s="3"/>
      <c r="AS1345" s="3"/>
      <c r="AX1345" s="3"/>
    </row>
    <row r="1346" spans="5:50">
      <c r="E1346" s="3"/>
      <c r="J1346" s="3"/>
      <c r="O1346" s="3"/>
      <c r="T1346" s="3"/>
      <c r="Y1346" s="3"/>
      <c r="AD1346" s="3"/>
      <c r="AI1346" s="3"/>
      <c r="AN1346" s="3"/>
      <c r="AS1346" s="3"/>
      <c r="AX1346" s="3"/>
    </row>
    <row r="1347" spans="5:50">
      <c r="E1347" s="3"/>
      <c r="J1347" s="3"/>
      <c r="O1347" s="3"/>
      <c r="T1347" s="3"/>
      <c r="Y1347" s="3"/>
      <c r="AD1347" s="3"/>
      <c r="AI1347" s="3"/>
      <c r="AN1347" s="3"/>
      <c r="AS1347" s="3"/>
      <c r="AX1347" s="3"/>
    </row>
    <row r="1348" spans="5:50">
      <c r="E1348" s="3"/>
      <c r="J1348" s="3"/>
      <c r="O1348" s="3"/>
      <c r="T1348" s="3"/>
      <c r="Y1348" s="3"/>
      <c r="AD1348" s="3"/>
      <c r="AI1348" s="3"/>
      <c r="AN1348" s="3"/>
      <c r="AS1348" s="3"/>
      <c r="AX1348" s="3"/>
    </row>
    <row r="1349" spans="5:50">
      <c r="E1349" s="3"/>
      <c r="J1349" s="3"/>
      <c r="O1349" s="3"/>
      <c r="T1349" s="3"/>
      <c r="Y1349" s="3"/>
      <c r="AD1349" s="3"/>
      <c r="AI1349" s="3"/>
      <c r="AN1349" s="3"/>
      <c r="AS1349" s="3"/>
      <c r="AX1349" s="3"/>
    </row>
    <row r="1350" spans="5:50">
      <c r="E1350" s="3"/>
      <c r="J1350" s="3"/>
      <c r="O1350" s="3"/>
      <c r="T1350" s="3"/>
      <c r="Y1350" s="3"/>
      <c r="AD1350" s="3"/>
      <c r="AI1350" s="3"/>
      <c r="AN1350" s="3"/>
      <c r="AS1350" s="3"/>
      <c r="AX1350" s="3"/>
    </row>
    <row r="1351" spans="5:50">
      <c r="E1351" s="3"/>
      <c r="J1351" s="3"/>
      <c r="O1351" s="3"/>
      <c r="T1351" s="3"/>
      <c r="Y1351" s="3"/>
      <c r="AD1351" s="3"/>
      <c r="AI1351" s="3"/>
      <c r="AN1351" s="3"/>
      <c r="AS1351" s="3"/>
      <c r="AX1351" s="3"/>
    </row>
    <row r="1352" spans="5:50">
      <c r="E1352" s="3"/>
      <c r="J1352" s="3"/>
      <c r="O1352" s="3"/>
      <c r="T1352" s="3"/>
      <c r="Y1352" s="3"/>
      <c r="AD1352" s="3"/>
      <c r="AI1352" s="3"/>
      <c r="AN1352" s="3"/>
      <c r="AS1352" s="3"/>
      <c r="AX1352" s="3"/>
    </row>
    <row r="1353" spans="5:50">
      <c r="E1353" s="3"/>
      <c r="J1353" s="3"/>
      <c r="O1353" s="3"/>
      <c r="T1353" s="3"/>
      <c r="Y1353" s="3"/>
      <c r="AD1353" s="3"/>
      <c r="AI1353" s="3"/>
      <c r="AN1353" s="3"/>
      <c r="AS1353" s="3"/>
      <c r="AX1353" s="3"/>
    </row>
    <row r="1354" spans="5:50">
      <c r="E1354" s="3"/>
      <c r="J1354" s="3"/>
      <c r="O1354" s="3"/>
      <c r="T1354" s="3"/>
      <c r="Y1354" s="3"/>
      <c r="AD1354" s="3"/>
      <c r="AI1354" s="3"/>
      <c r="AN1354" s="3"/>
      <c r="AS1354" s="3"/>
      <c r="AX1354" s="3"/>
    </row>
    <row r="1355" spans="5:50">
      <c r="E1355" s="3"/>
      <c r="J1355" s="3"/>
      <c r="O1355" s="3"/>
      <c r="T1355" s="3"/>
      <c r="Y1355" s="3"/>
      <c r="AD1355" s="3"/>
      <c r="AI1355" s="3"/>
      <c r="AN1355" s="3"/>
      <c r="AS1355" s="3"/>
      <c r="AX1355" s="3"/>
    </row>
    <row r="1356" spans="5:50">
      <c r="E1356" s="3"/>
      <c r="J1356" s="3"/>
      <c r="O1356" s="3"/>
      <c r="T1356" s="3"/>
      <c r="Y1356" s="3"/>
      <c r="AD1356" s="3"/>
      <c r="AI1356" s="3"/>
      <c r="AN1356" s="3"/>
      <c r="AS1356" s="3"/>
      <c r="AX1356" s="3"/>
    </row>
    <row r="1357" spans="5:50">
      <c r="E1357" s="3"/>
      <c r="J1357" s="3"/>
      <c r="O1357" s="3"/>
      <c r="T1357" s="3"/>
      <c r="Y1357" s="3"/>
      <c r="AD1357" s="3"/>
      <c r="AI1357" s="3"/>
      <c r="AN1357" s="3"/>
      <c r="AS1357" s="3"/>
      <c r="AX1357" s="3"/>
    </row>
    <row r="1358" spans="5:50">
      <c r="E1358" s="3"/>
      <c r="J1358" s="3"/>
      <c r="O1358" s="3"/>
      <c r="T1358" s="3"/>
      <c r="Y1358" s="3"/>
      <c r="AD1358" s="3"/>
      <c r="AI1358" s="3"/>
      <c r="AN1358" s="3"/>
      <c r="AS1358" s="3"/>
      <c r="AX1358" s="3"/>
    </row>
    <row r="1359" spans="5:50">
      <c r="E1359" s="3"/>
      <c r="J1359" s="3"/>
      <c r="O1359" s="3"/>
      <c r="T1359" s="3"/>
      <c r="Y1359" s="3"/>
      <c r="AD1359" s="3"/>
      <c r="AI1359" s="3"/>
      <c r="AN1359" s="3"/>
      <c r="AS1359" s="3"/>
      <c r="AX1359" s="3"/>
    </row>
    <row r="1360" spans="5:50">
      <c r="E1360" s="3"/>
      <c r="J1360" s="3"/>
      <c r="O1360" s="3"/>
      <c r="T1360" s="3"/>
      <c r="Y1360" s="3"/>
      <c r="AD1360" s="3"/>
      <c r="AI1360" s="3"/>
      <c r="AN1360" s="3"/>
      <c r="AS1360" s="3"/>
      <c r="AX1360" s="3"/>
    </row>
    <row r="1361" spans="5:50">
      <c r="E1361" s="3"/>
      <c r="J1361" s="3"/>
      <c r="O1361" s="3"/>
      <c r="T1361" s="3"/>
      <c r="Y1361" s="3"/>
      <c r="AD1361" s="3"/>
      <c r="AI1361" s="3"/>
      <c r="AN1361" s="3"/>
      <c r="AS1361" s="3"/>
      <c r="AX1361" s="3"/>
    </row>
    <row r="1362" spans="5:50">
      <c r="E1362" s="3"/>
      <c r="J1362" s="3"/>
      <c r="O1362" s="3"/>
      <c r="T1362" s="3"/>
      <c r="Y1362" s="3"/>
      <c r="AD1362" s="3"/>
      <c r="AI1362" s="3"/>
      <c r="AN1362" s="3"/>
      <c r="AS1362" s="3"/>
      <c r="AX1362" s="3"/>
    </row>
    <row r="1363" spans="5:50">
      <c r="E1363" s="3"/>
      <c r="J1363" s="3"/>
      <c r="O1363" s="3"/>
      <c r="T1363" s="3"/>
      <c r="Y1363" s="3"/>
      <c r="AD1363" s="3"/>
      <c r="AI1363" s="3"/>
      <c r="AN1363" s="3"/>
      <c r="AS1363" s="3"/>
      <c r="AX1363" s="3"/>
    </row>
    <row r="1364" spans="5:50">
      <c r="E1364" s="3"/>
      <c r="J1364" s="3"/>
      <c r="O1364" s="3"/>
      <c r="T1364" s="3"/>
      <c r="Y1364" s="3"/>
      <c r="AD1364" s="3"/>
      <c r="AI1364" s="3"/>
      <c r="AN1364" s="3"/>
      <c r="AS1364" s="3"/>
      <c r="AX1364" s="3"/>
    </row>
    <row r="1365" spans="5:50">
      <c r="E1365" s="3"/>
      <c r="J1365" s="3"/>
      <c r="O1365" s="3"/>
      <c r="T1365" s="3"/>
      <c r="Y1365" s="3"/>
      <c r="AD1365" s="3"/>
      <c r="AI1365" s="3"/>
      <c r="AN1365" s="3"/>
      <c r="AS1365" s="3"/>
      <c r="AX1365" s="3"/>
    </row>
    <row r="1366" spans="5:50">
      <c r="E1366" s="3"/>
      <c r="J1366" s="3"/>
      <c r="O1366" s="3"/>
      <c r="T1366" s="3"/>
      <c r="Y1366" s="3"/>
      <c r="AD1366" s="3"/>
      <c r="AI1366" s="3"/>
      <c r="AN1366" s="3"/>
      <c r="AS1366" s="3"/>
      <c r="AX1366" s="3"/>
    </row>
    <row r="1367" spans="5:50">
      <c r="E1367" s="3"/>
      <c r="J1367" s="3"/>
      <c r="O1367" s="3"/>
      <c r="T1367" s="3"/>
      <c r="Y1367" s="3"/>
      <c r="AD1367" s="3"/>
      <c r="AI1367" s="3"/>
      <c r="AN1367" s="3"/>
      <c r="AS1367" s="3"/>
      <c r="AX1367" s="3"/>
    </row>
    <row r="1368" spans="5:50">
      <c r="E1368" s="3"/>
      <c r="J1368" s="3"/>
      <c r="O1368" s="3"/>
      <c r="T1368" s="3"/>
      <c r="Y1368" s="3"/>
      <c r="AD1368" s="3"/>
      <c r="AI1368" s="3"/>
      <c r="AN1368" s="3"/>
      <c r="AS1368" s="3"/>
      <c r="AX1368" s="3"/>
    </row>
    <row r="1369" spans="5:50">
      <c r="E1369" s="3"/>
      <c r="J1369" s="3"/>
      <c r="O1369" s="3"/>
      <c r="T1369" s="3"/>
      <c r="Y1369" s="3"/>
      <c r="AD1369" s="3"/>
      <c r="AI1369" s="3"/>
      <c r="AN1369" s="3"/>
      <c r="AS1369" s="3"/>
      <c r="AX1369" s="3"/>
    </row>
    <row r="1370" spans="5:50">
      <c r="E1370" s="3"/>
      <c r="J1370" s="3"/>
      <c r="O1370" s="3"/>
      <c r="T1370" s="3"/>
      <c r="Y1370" s="3"/>
      <c r="AD1370" s="3"/>
      <c r="AI1370" s="3"/>
      <c r="AN1370" s="3"/>
      <c r="AS1370" s="3"/>
      <c r="AX1370" s="3"/>
    </row>
    <row r="1371" spans="5:50">
      <c r="E1371" s="3"/>
      <c r="J1371" s="3"/>
      <c r="O1371" s="3"/>
      <c r="T1371" s="3"/>
      <c r="Y1371" s="3"/>
      <c r="AD1371" s="3"/>
      <c r="AI1371" s="3"/>
      <c r="AN1371" s="3"/>
      <c r="AS1371" s="3"/>
      <c r="AX1371" s="3"/>
    </row>
    <row r="1372" spans="5:50">
      <c r="E1372" s="3"/>
      <c r="J1372" s="3"/>
      <c r="O1372" s="3"/>
      <c r="T1372" s="3"/>
      <c r="Y1372" s="3"/>
      <c r="AD1372" s="3"/>
      <c r="AI1372" s="3"/>
      <c r="AN1372" s="3"/>
      <c r="AS1372" s="3"/>
      <c r="AX1372" s="3"/>
    </row>
    <row r="1373" spans="5:50">
      <c r="E1373" s="3"/>
      <c r="J1373" s="3"/>
      <c r="O1373" s="3"/>
      <c r="T1373" s="3"/>
      <c r="Y1373" s="3"/>
      <c r="AD1373" s="3"/>
      <c r="AI1373" s="3"/>
      <c r="AN1373" s="3"/>
      <c r="AS1373" s="3"/>
      <c r="AX1373" s="3"/>
    </row>
    <row r="1374" spans="5:50">
      <c r="E1374" s="3"/>
      <c r="J1374" s="3"/>
      <c r="O1374" s="3"/>
      <c r="T1374" s="3"/>
      <c r="Y1374" s="3"/>
      <c r="AD1374" s="3"/>
      <c r="AI1374" s="3"/>
      <c r="AN1374" s="3"/>
      <c r="AS1374" s="3"/>
      <c r="AX1374" s="3"/>
    </row>
    <row r="1375" spans="5:50">
      <c r="E1375" s="3"/>
      <c r="J1375" s="3"/>
      <c r="O1375" s="3"/>
      <c r="T1375" s="3"/>
      <c r="Y1375" s="3"/>
      <c r="AD1375" s="3"/>
      <c r="AI1375" s="3"/>
      <c r="AN1375" s="3"/>
      <c r="AS1375" s="3"/>
      <c r="AX1375" s="3"/>
    </row>
    <row r="1376" spans="5:50">
      <c r="E1376" s="3"/>
      <c r="J1376" s="3"/>
      <c r="O1376" s="3"/>
      <c r="T1376" s="3"/>
      <c r="Y1376" s="3"/>
      <c r="AD1376" s="3"/>
      <c r="AI1376" s="3"/>
      <c r="AN1376" s="3"/>
      <c r="AS1376" s="3"/>
      <c r="AX1376" s="3"/>
    </row>
    <row r="1377" spans="5:50">
      <c r="E1377" s="3"/>
      <c r="J1377" s="3"/>
      <c r="O1377" s="3"/>
      <c r="T1377" s="3"/>
      <c r="Y1377" s="3"/>
      <c r="AD1377" s="3"/>
      <c r="AI1377" s="3"/>
      <c r="AN1377" s="3"/>
      <c r="AS1377" s="3"/>
      <c r="AX1377" s="3"/>
    </row>
    <row r="1378" spans="5:50">
      <c r="E1378" s="3"/>
      <c r="J1378" s="3"/>
      <c r="O1378" s="3"/>
      <c r="T1378" s="3"/>
      <c r="Y1378" s="3"/>
      <c r="AD1378" s="3"/>
      <c r="AI1378" s="3"/>
      <c r="AN1378" s="3"/>
      <c r="AS1378" s="3"/>
      <c r="AX1378" s="3"/>
    </row>
    <row r="1379" spans="5:50">
      <c r="E1379" s="3"/>
      <c r="J1379" s="3"/>
      <c r="O1379" s="3"/>
      <c r="T1379" s="3"/>
      <c r="Y1379" s="3"/>
      <c r="AD1379" s="3"/>
      <c r="AI1379" s="3"/>
      <c r="AN1379" s="3"/>
      <c r="AS1379" s="3"/>
      <c r="AX1379" s="3"/>
    </row>
    <row r="1380" spans="5:50">
      <c r="E1380" s="3"/>
      <c r="J1380" s="3"/>
      <c r="O1380" s="3"/>
      <c r="T1380" s="3"/>
      <c r="Y1380" s="3"/>
      <c r="AD1380" s="3"/>
      <c r="AI1380" s="3"/>
      <c r="AN1380" s="3"/>
      <c r="AS1380" s="3"/>
      <c r="AX1380" s="3"/>
    </row>
    <row r="1381" spans="5:50">
      <c r="E1381" s="3"/>
      <c r="J1381" s="3"/>
      <c r="O1381" s="3"/>
      <c r="T1381" s="3"/>
      <c r="Y1381" s="3"/>
      <c r="AD1381" s="3"/>
      <c r="AI1381" s="3"/>
      <c r="AN1381" s="3"/>
      <c r="AS1381" s="3"/>
      <c r="AX1381" s="3"/>
    </row>
    <row r="1382" spans="5:50">
      <c r="E1382" s="3"/>
      <c r="J1382" s="3"/>
      <c r="O1382" s="3"/>
      <c r="T1382" s="3"/>
      <c r="Y1382" s="3"/>
      <c r="AD1382" s="3"/>
      <c r="AI1382" s="3"/>
      <c r="AN1382" s="3"/>
      <c r="AS1382" s="3"/>
      <c r="AX1382" s="3"/>
    </row>
    <row r="1383" spans="5:50">
      <c r="E1383" s="3"/>
      <c r="J1383" s="3"/>
      <c r="O1383" s="3"/>
      <c r="T1383" s="3"/>
      <c r="Y1383" s="3"/>
      <c r="AD1383" s="3"/>
      <c r="AI1383" s="3"/>
      <c r="AN1383" s="3"/>
      <c r="AS1383" s="3"/>
      <c r="AX1383" s="3"/>
    </row>
    <row r="1384" spans="5:50">
      <c r="E1384" s="3"/>
      <c r="J1384" s="3"/>
      <c r="O1384" s="3"/>
      <c r="T1384" s="3"/>
      <c r="Y1384" s="3"/>
      <c r="AD1384" s="3"/>
      <c r="AI1384" s="3"/>
      <c r="AN1384" s="3"/>
      <c r="AS1384" s="3"/>
      <c r="AX1384" s="3"/>
    </row>
    <row r="1385" spans="5:50">
      <c r="E1385" s="3"/>
      <c r="J1385" s="3"/>
      <c r="O1385" s="3"/>
      <c r="T1385" s="3"/>
      <c r="Y1385" s="3"/>
      <c r="AD1385" s="3"/>
      <c r="AI1385" s="3"/>
      <c r="AN1385" s="3"/>
      <c r="AS1385" s="3"/>
      <c r="AX1385" s="3"/>
    </row>
    <row r="1386" spans="5:50">
      <c r="E1386" s="3"/>
      <c r="J1386" s="3"/>
      <c r="O1386" s="3"/>
      <c r="T1386" s="3"/>
      <c r="Y1386" s="3"/>
      <c r="AD1386" s="3"/>
      <c r="AI1386" s="3"/>
      <c r="AN1386" s="3"/>
      <c r="AS1386" s="3"/>
      <c r="AX1386" s="3"/>
    </row>
    <row r="1387" spans="5:50">
      <c r="E1387" s="3"/>
      <c r="J1387" s="3"/>
      <c r="O1387" s="3"/>
      <c r="T1387" s="3"/>
      <c r="Y1387" s="3"/>
      <c r="AD1387" s="3"/>
      <c r="AI1387" s="3"/>
      <c r="AN1387" s="3"/>
      <c r="AS1387" s="3"/>
      <c r="AX1387" s="3"/>
    </row>
    <row r="1388" spans="5:50">
      <c r="E1388" s="3"/>
      <c r="J1388" s="3"/>
      <c r="O1388" s="3"/>
      <c r="T1388" s="3"/>
      <c r="Y1388" s="3"/>
      <c r="AD1388" s="3"/>
      <c r="AI1388" s="3"/>
      <c r="AN1388" s="3"/>
      <c r="AS1388" s="3"/>
      <c r="AX1388" s="3"/>
    </row>
    <row r="1389" spans="5:50">
      <c r="E1389" s="3"/>
      <c r="J1389" s="3"/>
      <c r="O1389" s="3"/>
      <c r="T1389" s="3"/>
      <c r="Y1389" s="3"/>
      <c r="AD1389" s="3"/>
      <c r="AI1389" s="3"/>
      <c r="AN1389" s="3"/>
      <c r="AS1389" s="3"/>
      <c r="AX1389" s="3"/>
    </row>
    <row r="1390" spans="5:50">
      <c r="E1390" s="3"/>
      <c r="J1390" s="3"/>
      <c r="O1390" s="3"/>
      <c r="T1390" s="3"/>
      <c r="Y1390" s="3"/>
      <c r="AD1390" s="3"/>
      <c r="AI1390" s="3"/>
      <c r="AN1390" s="3"/>
      <c r="AS1390" s="3"/>
      <c r="AX1390" s="3"/>
    </row>
    <row r="1391" spans="5:50">
      <c r="E1391" s="3"/>
      <c r="J1391" s="3"/>
      <c r="O1391" s="3"/>
      <c r="T1391" s="3"/>
      <c r="Y1391" s="3"/>
      <c r="AD1391" s="3"/>
      <c r="AI1391" s="3"/>
      <c r="AN1391" s="3"/>
      <c r="AS1391" s="3"/>
      <c r="AX1391" s="3"/>
    </row>
    <row r="1392" spans="5:50">
      <c r="E1392" s="3"/>
      <c r="J1392" s="3"/>
      <c r="O1392" s="3"/>
      <c r="T1392" s="3"/>
      <c r="Y1392" s="3"/>
      <c r="AD1392" s="3"/>
      <c r="AI1392" s="3"/>
      <c r="AN1392" s="3"/>
      <c r="AS1392" s="3"/>
      <c r="AX1392" s="3"/>
    </row>
    <row r="1393" spans="5:50">
      <c r="E1393" s="3"/>
      <c r="J1393" s="3"/>
      <c r="O1393" s="3"/>
      <c r="T1393" s="3"/>
      <c r="Y1393" s="3"/>
      <c r="AD1393" s="3"/>
      <c r="AI1393" s="3"/>
      <c r="AN1393" s="3"/>
      <c r="AS1393" s="3"/>
      <c r="AX1393" s="3"/>
    </row>
    <row r="1394" spans="5:50">
      <c r="E1394" s="3"/>
      <c r="J1394" s="3"/>
      <c r="O1394" s="3"/>
      <c r="T1394" s="3"/>
      <c r="Y1394" s="3"/>
      <c r="AD1394" s="3"/>
      <c r="AI1394" s="3"/>
      <c r="AN1394" s="3"/>
      <c r="AS1394" s="3"/>
      <c r="AX1394" s="3"/>
    </row>
    <row r="1395" spans="5:50">
      <c r="E1395" s="3"/>
      <c r="J1395" s="3"/>
      <c r="O1395" s="3"/>
      <c r="T1395" s="3"/>
      <c r="Y1395" s="3"/>
      <c r="AD1395" s="3"/>
      <c r="AI1395" s="3"/>
      <c r="AN1395" s="3"/>
      <c r="AS1395" s="3"/>
      <c r="AX1395" s="3"/>
    </row>
    <row r="1396" spans="5:50">
      <c r="E1396" s="3"/>
      <c r="J1396" s="3"/>
      <c r="O1396" s="3"/>
      <c r="T1396" s="3"/>
      <c r="Y1396" s="3"/>
      <c r="AD1396" s="3"/>
      <c r="AI1396" s="3"/>
      <c r="AN1396" s="3"/>
      <c r="AS1396" s="3"/>
      <c r="AX1396" s="3"/>
    </row>
    <row r="1397" spans="5:50">
      <c r="E1397" s="3"/>
      <c r="J1397" s="3"/>
      <c r="O1397" s="3"/>
      <c r="T1397" s="3"/>
      <c r="Y1397" s="3"/>
      <c r="AD1397" s="3"/>
      <c r="AI1397" s="3"/>
      <c r="AN1397" s="3"/>
      <c r="AS1397" s="3"/>
      <c r="AX1397" s="3"/>
    </row>
    <row r="1398" spans="5:50">
      <c r="E1398" s="3"/>
      <c r="J1398" s="3"/>
      <c r="O1398" s="3"/>
      <c r="T1398" s="3"/>
      <c r="Y1398" s="3"/>
      <c r="AD1398" s="3"/>
      <c r="AI1398" s="3"/>
      <c r="AN1398" s="3"/>
      <c r="AS1398" s="3"/>
      <c r="AX1398" s="3"/>
    </row>
    <row r="1399" spans="5:50">
      <c r="E1399" s="3"/>
      <c r="J1399" s="3"/>
      <c r="O1399" s="3"/>
      <c r="T1399" s="3"/>
      <c r="Y1399" s="3"/>
      <c r="AD1399" s="3"/>
      <c r="AI1399" s="3"/>
      <c r="AN1399" s="3"/>
      <c r="AS1399" s="3"/>
      <c r="AX1399" s="3"/>
    </row>
    <row r="1400" spans="5:50">
      <c r="E1400" s="3"/>
      <c r="J1400" s="3"/>
      <c r="O1400" s="3"/>
      <c r="T1400" s="3"/>
      <c r="Y1400" s="3"/>
      <c r="AD1400" s="3"/>
      <c r="AI1400" s="3"/>
      <c r="AN1400" s="3"/>
      <c r="AS1400" s="3"/>
      <c r="AX1400" s="3"/>
    </row>
    <row r="1401" spans="5:50">
      <c r="E1401" s="3"/>
      <c r="J1401" s="3"/>
      <c r="O1401" s="3"/>
      <c r="T1401" s="3"/>
      <c r="Y1401" s="3"/>
      <c r="AD1401" s="3"/>
      <c r="AI1401" s="3"/>
      <c r="AN1401" s="3"/>
      <c r="AS1401" s="3"/>
      <c r="AX1401" s="3"/>
    </row>
    <row r="1402" spans="5:50">
      <c r="E1402" s="3"/>
      <c r="J1402" s="3"/>
      <c r="O1402" s="3"/>
      <c r="T1402" s="3"/>
      <c r="Y1402" s="3"/>
      <c r="AD1402" s="3"/>
      <c r="AI1402" s="3"/>
      <c r="AN1402" s="3"/>
      <c r="AS1402" s="3"/>
      <c r="AX1402" s="3"/>
    </row>
    <row r="1403" spans="5:50">
      <c r="E1403" s="3"/>
      <c r="J1403" s="3"/>
      <c r="O1403" s="3"/>
      <c r="T1403" s="3"/>
      <c r="Y1403" s="3"/>
      <c r="AD1403" s="3"/>
      <c r="AI1403" s="3"/>
      <c r="AN1403" s="3"/>
      <c r="AS1403" s="3"/>
      <c r="AX1403" s="3"/>
    </row>
    <row r="1404" spans="5:50">
      <c r="E1404" s="3"/>
      <c r="J1404" s="3"/>
      <c r="O1404" s="3"/>
      <c r="T1404" s="3"/>
      <c r="Y1404" s="3"/>
      <c r="AD1404" s="3"/>
      <c r="AI1404" s="3"/>
      <c r="AN1404" s="3"/>
      <c r="AS1404" s="3"/>
      <c r="AX1404" s="3"/>
    </row>
    <row r="1405" spans="5:50">
      <c r="E1405" s="3"/>
      <c r="J1405" s="3"/>
      <c r="O1405" s="3"/>
      <c r="T1405" s="3"/>
      <c r="Y1405" s="3"/>
      <c r="AD1405" s="3"/>
      <c r="AI1405" s="3"/>
      <c r="AN1405" s="3"/>
      <c r="AS1405" s="3"/>
      <c r="AX1405" s="3"/>
    </row>
    <row r="1406" spans="5:50">
      <c r="E1406" s="3"/>
      <c r="J1406" s="3"/>
      <c r="O1406" s="3"/>
      <c r="T1406" s="3"/>
      <c r="Y1406" s="3"/>
      <c r="AD1406" s="3"/>
      <c r="AI1406" s="3"/>
      <c r="AN1406" s="3"/>
      <c r="AS1406" s="3"/>
      <c r="AX1406" s="3"/>
    </row>
    <row r="1407" spans="5:50">
      <c r="E1407" s="3"/>
      <c r="J1407" s="3"/>
      <c r="O1407" s="3"/>
      <c r="T1407" s="3"/>
      <c r="Y1407" s="3"/>
      <c r="AD1407" s="3"/>
      <c r="AI1407" s="3"/>
      <c r="AN1407" s="3"/>
      <c r="AS1407" s="3"/>
      <c r="AX1407" s="3"/>
    </row>
    <row r="1408" spans="5:50">
      <c r="E1408" s="3"/>
      <c r="J1408" s="3"/>
      <c r="O1408" s="3"/>
      <c r="T1408" s="3"/>
      <c r="Y1408" s="3"/>
      <c r="AD1408" s="3"/>
      <c r="AI1408" s="3"/>
      <c r="AN1408" s="3"/>
      <c r="AS1408" s="3"/>
      <c r="AX1408" s="3"/>
    </row>
    <row r="1409" spans="5:50">
      <c r="E1409" s="3"/>
      <c r="J1409" s="3"/>
      <c r="O1409" s="3"/>
      <c r="T1409" s="3"/>
      <c r="Y1409" s="3"/>
      <c r="AD1409" s="3"/>
      <c r="AI1409" s="3"/>
      <c r="AN1409" s="3"/>
      <c r="AS1409" s="3"/>
      <c r="AX1409" s="3"/>
    </row>
    <row r="1410" spans="5:50">
      <c r="E1410" s="3"/>
      <c r="J1410" s="3"/>
      <c r="O1410" s="3"/>
      <c r="T1410" s="3"/>
      <c r="Y1410" s="3"/>
      <c r="AD1410" s="3"/>
      <c r="AI1410" s="3"/>
      <c r="AN1410" s="3"/>
      <c r="AS1410" s="3"/>
      <c r="AX1410" s="3"/>
    </row>
    <row r="1411" spans="5:50">
      <c r="E1411" s="3"/>
      <c r="J1411" s="3"/>
      <c r="O1411" s="3"/>
      <c r="T1411" s="3"/>
      <c r="Y1411" s="3"/>
      <c r="AD1411" s="3"/>
      <c r="AI1411" s="3"/>
      <c r="AN1411" s="3"/>
      <c r="AS1411" s="3"/>
      <c r="AX1411" s="3"/>
    </row>
    <row r="1412" spans="5:50">
      <c r="E1412" s="3"/>
      <c r="J1412" s="3"/>
      <c r="O1412" s="3"/>
      <c r="T1412" s="3"/>
      <c r="Y1412" s="3"/>
      <c r="AD1412" s="3"/>
      <c r="AI1412" s="3"/>
      <c r="AN1412" s="3"/>
      <c r="AS1412" s="3"/>
      <c r="AX1412" s="3"/>
    </row>
    <row r="1413" spans="5:50">
      <c r="E1413" s="3"/>
      <c r="J1413" s="3"/>
      <c r="O1413" s="3"/>
      <c r="T1413" s="3"/>
      <c r="Y1413" s="3"/>
      <c r="AD1413" s="3"/>
      <c r="AI1413" s="3"/>
      <c r="AN1413" s="3"/>
      <c r="AS1413" s="3"/>
      <c r="AX1413" s="3"/>
    </row>
    <row r="1414" spans="5:50">
      <c r="E1414" s="3"/>
      <c r="J1414" s="3"/>
      <c r="O1414" s="3"/>
      <c r="T1414" s="3"/>
      <c r="Y1414" s="3"/>
      <c r="AD1414" s="3"/>
      <c r="AI1414" s="3"/>
      <c r="AN1414" s="3"/>
      <c r="AS1414" s="3"/>
      <c r="AX1414" s="3"/>
    </row>
    <row r="1415" spans="5:50">
      <c r="E1415" s="3"/>
      <c r="J1415" s="3"/>
      <c r="O1415" s="3"/>
      <c r="T1415" s="3"/>
      <c r="Y1415" s="3"/>
      <c r="AD1415" s="3"/>
      <c r="AI1415" s="3"/>
      <c r="AN1415" s="3"/>
      <c r="AS1415" s="3"/>
      <c r="AX1415" s="3"/>
    </row>
    <row r="1416" spans="5:50">
      <c r="E1416" s="3"/>
      <c r="J1416" s="3"/>
      <c r="O1416" s="3"/>
      <c r="T1416" s="3"/>
      <c r="Y1416" s="3"/>
      <c r="AD1416" s="3"/>
      <c r="AI1416" s="3"/>
      <c r="AN1416" s="3"/>
      <c r="AS1416" s="3"/>
      <c r="AX1416" s="3"/>
    </row>
    <row r="1417" spans="5:50">
      <c r="E1417" s="3"/>
      <c r="J1417" s="3"/>
      <c r="O1417" s="3"/>
      <c r="T1417" s="3"/>
      <c r="Y1417" s="3"/>
      <c r="AD1417" s="3"/>
      <c r="AI1417" s="3"/>
      <c r="AN1417" s="3"/>
      <c r="AS1417" s="3"/>
      <c r="AX1417" s="3"/>
    </row>
    <row r="1418" spans="5:50">
      <c r="E1418" s="3"/>
      <c r="J1418" s="3"/>
      <c r="O1418" s="3"/>
      <c r="T1418" s="3"/>
      <c r="Y1418" s="3"/>
      <c r="AD1418" s="3"/>
      <c r="AI1418" s="3"/>
      <c r="AN1418" s="3"/>
      <c r="AS1418" s="3"/>
      <c r="AX1418" s="3"/>
    </row>
    <row r="1419" spans="5:50">
      <c r="E1419" s="3"/>
      <c r="J1419" s="3"/>
      <c r="O1419" s="3"/>
      <c r="T1419" s="3"/>
      <c r="Y1419" s="3"/>
      <c r="AD1419" s="3"/>
      <c r="AI1419" s="3"/>
      <c r="AN1419" s="3"/>
      <c r="AS1419" s="3"/>
      <c r="AX1419" s="3"/>
    </row>
    <row r="1420" spans="5:50">
      <c r="E1420" s="3"/>
      <c r="J1420" s="3"/>
      <c r="O1420" s="3"/>
      <c r="T1420" s="3"/>
      <c r="Y1420" s="3"/>
      <c r="AD1420" s="3"/>
      <c r="AI1420" s="3"/>
      <c r="AN1420" s="3"/>
      <c r="AS1420" s="3"/>
      <c r="AX1420" s="3"/>
    </row>
    <row r="1421" spans="5:50">
      <c r="E1421" s="3"/>
      <c r="J1421" s="3"/>
      <c r="O1421" s="3"/>
      <c r="T1421" s="3"/>
      <c r="Y1421" s="3"/>
      <c r="AD1421" s="3"/>
      <c r="AI1421" s="3"/>
      <c r="AN1421" s="3"/>
      <c r="AS1421" s="3"/>
      <c r="AX1421" s="3"/>
    </row>
    <row r="1422" spans="5:50">
      <c r="E1422" s="3"/>
      <c r="J1422" s="3"/>
      <c r="O1422" s="3"/>
      <c r="T1422" s="3"/>
      <c r="Y1422" s="3"/>
      <c r="AD1422" s="3"/>
      <c r="AI1422" s="3"/>
      <c r="AN1422" s="3"/>
      <c r="AS1422" s="3"/>
      <c r="AX1422" s="3"/>
    </row>
    <row r="1423" spans="5:50">
      <c r="E1423" s="3"/>
      <c r="J1423" s="3"/>
      <c r="O1423" s="3"/>
      <c r="T1423" s="3"/>
      <c r="Y1423" s="3"/>
      <c r="AD1423" s="3"/>
      <c r="AI1423" s="3"/>
      <c r="AN1423" s="3"/>
      <c r="AS1423" s="3"/>
      <c r="AX1423" s="3"/>
    </row>
    <row r="1424" spans="5:50">
      <c r="E1424" s="3"/>
      <c r="J1424" s="3"/>
      <c r="O1424" s="3"/>
      <c r="T1424" s="3"/>
      <c r="Y1424" s="3"/>
      <c r="AD1424" s="3"/>
      <c r="AI1424" s="3"/>
      <c r="AN1424" s="3"/>
      <c r="AS1424" s="3"/>
      <c r="AX1424" s="3"/>
    </row>
    <row r="1425" spans="5:50">
      <c r="E1425" s="3"/>
      <c r="J1425" s="3"/>
      <c r="O1425" s="3"/>
      <c r="T1425" s="3"/>
      <c r="Y1425" s="3"/>
      <c r="AD1425" s="3"/>
      <c r="AI1425" s="3"/>
      <c r="AN1425" s="3"/>
      <c r="AS1425" s="3"/>
      <c r="AX1425" s="3"/>
    </row>
    <row r="1426" spans="5:50">
      <c r="E1426" s="3"/>
      <c r="J1426" s="3"/>
      <c r="O1426" s="3"/>
      <c r="T1426" s="3"/>
      <c r="Y1426" s="3"/>
      <c r="AD1426" s="3"/>
      <c r="AI1426" s="3"/>
      <c r="AN1426" s="3"/>
      <c r="AS1426" s="3"/>
      <c r="AX1426" s="3"/>
    </row>
    <row r="1427" spans="5:50">
      <c r="E1427" s="3"/>
      <c r="J1427" s="3"/>
      <c r="O1427" s="3"/>
      <c r="T1427" s="3"/>
      <c r="Y1427" s="3"/>
      <c r="AD1427" s="3"/>
      <c r="AI1427" s="3"/>
      <c r="AN1427" s="3"/>
      <c r="AS1427" s="3"/>
      <c r="AX1427" s="3"/>
    </row>
    <row r="1428" spans="5:50">
      <c r="E1428" s="3"/>
      <c r="J1428" s="3"/>
      <c r="O1428" s="3"/>
      <c r="T1428" s="3"/>
      <c r="Y1428" s="3"/>
      <c r="AD1428" s="3"/>
      <c r="AI1428" s="3"/>
      <c r="AN1428" s="3"/>
      <c r="AS1428" s="3"/>
      <c r="AX1428" s="3"/>
    </row>
    <row r="1429" spans="5:50">
      <c r="E1429" s="3"/>
      <c r="J1429" s="3"/>
      <c r="O1429" s="3"/>
      <c r="T1429" s="3"/>
      <c r="Y1429" s="3"/>
      <c r="AD1429" s="3"/>
      <c r="AI1429" s="3"/>
      <c r="AN1429" s="3"/>
      <c r="AS1429" s="3"/>
      <c r="AX1429" s="3"/>
    </row>
    <row r="1430" spans="5:50">
      <c r="E1430" s="3"/>
      <c r="J1430" s="3"/>
      <c r="O1430" s="3"/>
      <c r="T1430" s="3"/>
      <c r="Y1430" s="3"/>
      <c r="AD1430" s="3"/>
      <c r="AI1430" s="3"/>
      <c r="AN1430" s="3"/>
      <c r="AS1430" s="3"/>
      <c r="AX1430" s="3"/>
    </row>
    <row r="1431" spans="5:50">
      <c r="E1431" s="3"/>
      <c r="J1431" s="3"/>
      <c r="O1431" s="3"/>
      <c r="T1431" s="3"/>
      <c r="Y1431" s="3"/>
      <c r="AD1431" s="3"/>
      <c r="AI1431" s="3"/>
      <c r="AN1431" s="3"/>
      <c r="AS1431" s="3"/>
      <c r="AX1431" s="3"/>
    </row>
    <row r="1432" spans="5:50">
      <c r="E1432" s="3"/>
      <c r="J1432" s="3"/>
      <c r="O1432" s="3"/>
      <c r="T1432" s="3"/>
      <c r="Y1432" s="3"/>
      <c r="AD1432" s="3"/>
      <c r="AI1432" s="3"/>
      <c r="AN1432" s="3"/>
      <c r="AS1432" s="3"/>
      <c r="AX1432" s="3"/>
    </row>
    <row r="1433" spans="5:50">
      <c r="E1433" s="3"/>
      <c r="J1433" s="3"/>
      <c r="O1433" s="3"/>
      <c r="T1433" s="3"/>
      <c r="Y1433" s="3"/>
      <c r="AD1433" s="3"/>
      <c r="AI1433" s="3"/>
      <c r="AN1433" s="3"/>
      <c r="AS1433" s="3"/>
      <c r="AX1433" s="3"/>
    </row>
    <row r="1434" spans="5:50">
      <c r="E1434" s="3"/>
      <c r="J1434" s="3"/>
      <c r="O1434" s="3"/>
      <c r="T1434" s="3"/>
      <c r="Y1434" s="3"/>
      <c r="AD1434" s="3"/>
      <c r="AI1434" s="3"/>
      <c r="AN1434" s="3"/>
      <c r="AS1434" s="3"/>
      <c r="AX1434" s="3"/>
    </row>
    <row r="1435" spans="5:50">
      <c r="E1435" s="3"/>
      <c r="J1435" s="3"/>
      <c r="O1435" s="3"/>
      <c r="T1435" s="3"/>
      <c r="Y1435" s="3"/>
      <c r="AD1435" s="3"/>
      <c r="AI1435" s="3"/>
      <c r="AN1435" s="3"/>
      <c r="AS1435" s="3"/>
      <c r="AX1435" s="3"/>
    </row>
    <row r="1436" spans="5:50">
      <c r="E1436" s="3"/>
      <c r="J1436" s="3"/>
      <c r="O1436" s="3"/>
      <c r="T1436" s="3"/>
      <c r="Y1436" s="3"/>
      <c r="AD1436" s="3"/>
      <c r="AI1436" s="3"/>
      <c r="AN1436" s="3"/>
      <c r="AS1436" s="3"/>
      <c r="AX1436" s="3"/>
    </row>
    <row r="1437" spans="5:50">
      <c r="E1437" s="3"/>
      <c r="J1437" s="3"/>
      <c r="O1437" s="3"/>
      <c r="T1437" s="3"/>
      <c r="Y1437" s="3"/>
      <c r="AD1437" s="3"/>
      <c r="AI1437" s="3"/>
      <c r="AN1437" s="3"/>
      <c r="AS1437" s="3"/>
      <c r="AX1437" s="3"/>
    </row>
    <row r="1438" spans="5:50">
      <c r="E1438" s="3"/>
      <c r="J1438" s="3"/>
      <c r="O1438" s="3"/>
      <c r="T1438" s="3"/>
      <c r="Y1438" s="3"/>
      <c r="AD1438" s="3"/>
      <c r="AI1438" s="3"/>
      <c r="AN1438" s="3"/>
      <c r="AS1438" s="3"/>
      <c r="AX1438" s="3"/>
    </row>
    <row r="1439" spans="5:50">
      <c r="E1439" s="3"/>
      <c r="J1439" s="3"/>
      <c r="O1439" s="3"/>
      <c r="T1439" s="3"/>
      <c r="Y1439" s="3"/>
      <c r="AD1439" s="3"/>
      <c r="AI1439" s="3"/>
      <c r="AN1439" s="3"/>
      <c r="AS1439" s="3"/>
      <c r="AX1439" s="3"/>
    </row>
    <row r="1440" spans="5:50">
      <c r="E1440" s="3"/>
      <c r="J1440" s="3"/>
      <c r="O1440" s="3"/>
      <c r="T1440" s="3"/>
      <c r="Y1440" s="3"/>
      <c r="AD1440" s="3"/>
      <c r="AI1440" s="3"/>
      <c r="AN1440" s="3"/>
      <c r="AS1440" s="3"/>
      <c r="AX1440" s="3"/>
    </row>
    <row r="1441" spans="5:50">
      <c r="E1441" s="3"/>
      <c r="J1441" s="3"/>
      <c r="O1441" s="3"/>
      <c r="T1441" s="3"/>
      <c r="Y1441" s="3"/>
      <c r="AD1441" s="3"/>
      <c r="AI1441" s="3"/>
      <c r="AN1441" s="3"/>
      <c r="AS1441" s="3"/>
      <c r="AX1441" s="3"/>
    </row>
    <row r="1442" spans="5:50">
      <c r="E1442" s="3"/>
      <c r="J1442" s="3"/>
      <c r="O1442" s="3"/>
      <c r="T1442" s="3"/>
      <c r="Y1442" s="3"/>
      <c r="AD1442" s="3"/>
      <c r="AI1442" s="3"/>
      <c r="AN1442" s="3"/>
      <c r="AS1442" s="3"/>
      <c r="AX1442" s="3"/>
    </row>
    <row r="1443" spans="5:50">
      <c r="E1443" s="3"/>
      <c r="J1443" s="3"/>
      <c r="O1443" s="3"/>
      <c r="T1443" s="3"/>
      <c r="Y1443" s="3"/>
      <c r="AD1443" s="3"/>
      <c r="AI1443" s="3"/>
      <c r="AN1443" s="3"/>
      <c r="AS1443" s="3"/>
      <c r="AX1443" s="3"/>
    </row>
    <row r="1444" spans="5:50">
      <c r="E1444" s="3"/>
      <c r="J1444" s="3"/>
      <c r="O1444" s="3"/>
      <c r="T1444" s="3"/>
      <c r="Y1444" s="3"/>
      <c r="AD1444" s="3"/>
      <c r="AI1444" s="3"/>
      <c r="AN1444" s="3"/>
      <c r="AS1444" s="3"/>
      <c r="AX1444" s="3"/>
    </row>
    <row r="1445" spans="5:50">
      <c r="E1445" s="3"/>
      <c r="J1445" s="3"/>
      <c r="O1445" s="3"/>
      <c r="T1445" s="3"/>
      <c r="Y1445" s="3"/>
      <c r="AD1445" s="3"/>
      <c r="AI1445" s="3"/>
      <c r="AN1445" s="3"/>
      <c r="AS1445" s="3"/>
      <c r="AX1445" s="3"/>
    </row>
    <row r="1446" spans="5:50">
      <c r="E1446" s="3"/>
      <c r="J1446" s="3"/>
      <c r="O1446" s="3"/>
      <c r="T1446" s="3"/>
      <c r="Y1446" s="3"/>
      <c r="AD1446" s="3"/>
      <c r="AI1446" s="3"/>
      <c r="AN1446" s="3"/>
      <c r="AS1446" s="3"/>
      <c r="AX1446" s="3"/>
    </row>
    <row r="1447" spans="5:50">
      <c r="E1447" s="3"/>
      <c r="J1447" s="3"/>
      <c r="O1447" s="3"/>
      <c r="T1447" s="3"/>
      <c r="Y1447" s="3"/>
      <c r="AD1447" s="3"/>
      <c r="AI1447" s="3"/>
      <c r="AN1447" s="3"/>
      <c r="AS1447" s="3"/>
      <c r="AX1447" s="3"/>
    </row>
    <row r="1448" spans="5:50">
      <c r="E1448" s="3"/>
      <c r="J1448" s="3"/>
      <c r="O1448" s="3"/>
      <c r="T1448" s="3"/>
      <c r="Y1448" s="3"/>
      <c r="AD1448" s="3"/>
      <c r="AI1448" s="3"/>
      <c r="AN1448" s="3"/>
      <c r="AS1448" s="3"/>
      <c r="AX1448" s="3"/>
    </row>
    <row r="1449" spans="5:50">
      <c r="E1449" s="3"/>
      <c r="J1449" s="3"/>
      <c r="O1449" s="3"/>
      <c r="T1449" s="3"/>
      <c r="Y1449" s="3"/>
      <c r="AD1449" s="3"/>
      <c r="AI1449" s="3"/>
      <c r="AN1449" s="3"/>
      <c r="AS1449" s="3"/>
      <c r="AX1449" s="3"/>
    </row>
    <row r="1450" spans="5:50">
      <c r="E1450" s="3"/>
      <c r="J1450" s="3"/>
      <c r="O1450" s="3"/>
      <c r="T1450" s="3"/>
      <c r="Y1450" s="3"/>
      <c r="AD1450" s="3"/>
      <c r="AI1450" s="3"/>
      <c r="AN1450" s="3"/>
      <c r="AS1450" s="3"/>
      <c r="AX1450" s="3"/>
    </row>
    <row r="1451" spans="5:50">
      <c r="E1451" s="3"/>
      <c r="J1451" s="3"/>
      <c r="O1451" s="3"/>
      <c r="T1451" s="3"/>
      <c r="Y1451" s="3"/>
      <c r="AD1451" s="3"/>
      <c r="AI1451" s="3"/>
      <c r="AN1451" s="3"/>
      <c r="AS1451" s="3"/>
      <c r="AX1451" s="3"/>
    </row>
    <row r="1452" spans="5:50">
      <c r="E1452" s="3"/>
      <c r="J1452" s="3"/>
      <c r="O1452" s="3"/>
      <c r="T1452" s="3"/>
      <c r="Y1452" s="3"/>
      <c r="AD1452" s="3"/>
      <c r="AI1452" s="3"/>
      <c r="AN1452" s="3"/>
      <c r="AS1452" s="3"/>
      <c r="AX1452" s="3"/>
    </row>
    <row r="1453" spans="5:50">
      <c r="E1453" s="3"/>
      <c r="J1453" s="3"/>
      <c r="O1453" s="3"/>
      <c r="T1453" s="3"/>
      <c r="Y1453" s="3"/>
      <c r="AD1453" s="3"/>
      <c r="AI1453" s="3"/>
      <c r="AN1453" s="3"/>
      <c r="AS1453" s="3"/>
      <c r="AX1453" s="3"/>
    </row>
    <row r="1454" spans="5:50">
      <c r="E1454" s="3"/>
      <c r="J1454" s="3"/>
      <c r="O1454" s="3"/>
      <c r="T1454" s="3"/>
      <c r="Y1454" s="3"/>
      <c r="AD1454" s="3"/>
      <c r="AI1454" s="3"/>
      <c r="AN1454" s="3"/>
      <c r="AS1454" s="3"/>
      <c r="AX1454" s="3"/>
    </row>
    <row r="1455" spans="5:50">
      <c r="E1455" s="3"/>
      <c r="J1455" s="3"/>
      <c r="O1455" s="3"/>
      <c r="T1455" s="3"/>
      <c r="Y1455" s="3"/>
      <c r="AD1455" s="3"/>
      <c r="AI1455" s="3"/>
      <c r="AN1455" s="3"/>
      <c r="AS1455" s="3"/>
      <c r="AX1455" s="3"/>
    </row>
    <row r="1456" spans="5:50">
      <c r="E1456" s="3"/>
      <c r="J1456" s="3"/>
      <c r="O1456" s="3"/>
      <c r="T1456" s="3"/>
      <c r="Y1456" s="3"/>
      <c r="AD1456" s="3"/>
      <c r="AI1456" s="3"/>
      <c r="AN1456" s="3"/>
      <c r="AS1456" s="3"/>
      <c r="AX1456" s="3"/>
    </row>
    <row r="1457" spans="5:50">
      <c r="E1457" s="3"/>
      <c r="J1457" s="3"/>
      <c r="O1457" s="3"/>
      <c r="T1457" s="3"/>
      <c r="Y1457" s="3"/>
      <c r="AD1457" s="3"/>
      <c r="AI1457" s="3"/>
      <c r="AN1457" s="3"/>
      <c r="AS1457" s="3"/>
      <c r="AX1457" s="3"/>
    </row>
    <row r="1458" spans="5:50">
      <c r="E1458" s="3"/>
      <c r="J1458" s="3"/>
      <c r="O1458" s="3"/>
      <c r="T1458" s="3"/>
      <c r="Y1458" s="3"/>
      <c r="AD1458" s="3"/>
      <c r="AI1458" s="3"/>
      <c r="AN1458" s="3"/>
      <c r="AS1458" s="3"/>
      <c r="AX1458" s="3"/>
    </row>
    <row r="1459" spans="5:50">
      <c r="E1459" s="3"/>
      <c r="J1459" s="3"/>
      <c r="O1459" s="3"/>
      <c r="T1459" s="3"/>
      <c r="Y1459" s="3"/>
      <c r="AD1459" s="3"/>
      <c r="AI1459" s="3"/>
      <c r="AN1459" s="3"/>
      <c r="AS1459" s="3"/>
      <c r="AX1459" s="3"/>
    </row>
    <row r="1460" spans="5:50">
      <c r="E1460" s="3"/>
      <c r="J1460" s="3"/>
      <c r="O1460" s="3"/>
      <c r="T1460" s="3"/>
      <c r="Y1460" s="3"/>
      <c r="AD1460" s="3"/>
      <c r="AI1460" s="3"/>
      <c r="AN1460" s="3"/>
      <c r="AS1460" s="3"/>
      <c r="AX1460" s="3"/>
    </row>
    <row r="1461" spans="5:50">
      <c r="E1461" s="3"/>
      <c r="J1461" s="3"/>
      <c r="O1461" s="3"/>
      <c r="T1461" s="3"/>
      <c r="Y1461" s="3"/>
      <c r="AD1461" s="3"/>
      <c r="AI1461" s="3"/>
      <c r="AN1461" s="3"/>
      <c r="AS1461" s="3"/>
      <c r="AX1461" s="3"/>
    </row>
    <row r="1462" spans="5:50">
      <c r="E1462" s="3"/>
      <c r="J1462" s="3"/>
      <c r="O1462" s="3"/>
      <c r="T1462" s="3"/>
      <c r="Y1462" s="3"/>
      <c r="AD1462" s="3"/>
      <c r="AI1462" s="3"/>
      <c r="AN1462" s="3"/>
      <c r="AS1462" s="3"/>
      <c r="AX1462" s="3"/>
    </row>
    <row r="1463" spans="5:50">
      <c r="E1463" s="3"/>
      <c r="J1463" s="3"/>
      <c r="O1463" s="3"/>
      <c r="T1463" s="3"/>
      <c r="Y1463" s="3"/>
      <c r="AD1463" s="3"/>
      <c r="AI1463" s="3"/>
      <c r="AN1463" s="3"/>
      <c r="AS1463" s="3"/>
      <c r="AX1463" s="3"/>
    </row>
    <row r="1464" spans="5:50">
      <c r="E1464" s="3"/>
      <c r="J1464" s="3"/>
      <c r="O1464" s="3"/>
      <c r="T1464" s="3"/>
      <c r="Y1464" s="3"/>
      <c r="AD1464" s="3"/>
      <c r="AI1464" s="3"/>
      <c r="AN1464" s="3"/>
      <c r="AS1464" s="3"/>
      <c r="AX1464" s="3"/>
    </row>
    <row r="1465" spans="5:50">
      <c r="E1465" s="3"/>
      <c r="J1465" s="3"/>
      <c r="O1465" s="3"/>
      <c r="T1465" s="3"/>
      <c r="Y1465" s="3"/>
      <c r="AD1465" s="3"/>
      <c r="AI1465" s="3"/>
      <c r="AN1465" s="3"/>
      <c r="AS1465" s="3"/>
      <c r="AX1465" s="3"/>
    </row>
    <row r="1466" spans="5:50">
      <c r="E1466" s="3"/>
      <c r="J1466" s="3"/>
      <c r="O1466" s="3"/>
      <c r="T1466" s="3"/>
      <c r="Y1466" s="3"/>
      <c r="AD1466" s="3"/>
      <c r="AI1466" s="3"/>
      <c r="AN1466" s="3"/>
      <c r="AS1466" s="3"/>
      <c r="AX1466" s="3"/>
    </row>
    <row r="1467" spans="5:50">
      <c r="E1467" s="3"/>
      <c r="J1467" s="3"/>
      <c r="O1467" s="3"/>
      <c r="T1467" s="3"/>
      <c r="Y1467" s="3"/>
      <c r="AD1467" s="3"/>
      <c r="AI1467" s="3"/>
      <c r="AN1467" s="3"/>
      <c r="AS1467" s="3"/>
      <c r="AX1467" s="3"/>
    </row>
    <row r="1468" spans="5:50">
      <c r="E1468" s="3"/>
      <c r="J1468" s="3"/>
      <c r="O1468" s="3"/>
      <c r="T1468" s="3"/>
      <c r="Y1468" s="3"/>
      <c r="AD1468" s="3"/>
      <c r="AI1468" s="3"/>
      <c r="AN1468" s="3"/>
      <c r="AS1468" s="3"/>
      <c r="AX1468" s="3"/>
    </row>
    <row r="1469" spans="5:50">
      <c r="E1469" s="3"/>
      <c r="J1469" s="3"/>
      <c r="O1469" s="3"/>
      <c r="T1469" s="3"/>
      <c r="Y1469" s="3"/>
      <c r="AD1469" s="3"/>
      <c r="AI1469" s="3"/>
      <c r="AN1469" s="3"/>
      <c r="AS1469" s="3"/>
      <c r="AX1469" s="3"/>
    </row>
    <row r="1470" spans="5:50">
      <c r="E1470" s="3"/>
      <c r="J1470" s="3"/>
      <c r="O1470" s="3"/>
      <c r="T1470" s="3"/>
      <c r="Y1470" s="3"/>
      <c r="AD1470" s="3"/>
      <c r="AI1470" s="3"/>
      <c r="AN1470" s="3"/>
      <c r="AS1470" s="3"/>
      <c r="AX1470" s="3"/>
    </row>
    <row r="1471" spans="5:50">
      <c r="E1471" s="3"/>
      <c r="J1471" s="3"/>
      <c r="O1471" s="3"/>
      <c r="T1471" s="3"/>
      <c r="Y1471" s="3"/>
      <c r="AD1471" s="3"/>
      <c r="AI1471" s="3"/>
      <c r="AN1471" s="3"/>
      <c r="AS1471" s="3"/>
      <c r="AX1471" s="3"/>
    </row>
    <row r="1472" spans="5:50">
      <c r="E1472" s="3"/>
      <c r="J1472" s="3"/>
      <c r="O1472" s="3"/>
      <c r="T1472" s="3"/>
      <c r="Y1472" s="3"/>
      <c r="AD1472" s="3"/>
      <c r="AI1472" s="3"/>
      <c r="AN1472" s="3"/>
      <c r="AS1472" s="3"/>
      <c r="AX1472" s="3"/>
    </row>
    <row r="1473" spans="5:50">
      <c r="E1473" s="3"/>
      <c r="J1473" s="3"/>
      <c r="O1473" s="3"/>
      <c r="T1473" s="3"/>
      <c r="Y1473" s="3"/>
      <c r="AD1473" s="3"/>
      <c r="AI1473" s="3"/>
      <c r="AN1473" s="3"/>
      <c r="AS1473" s="3"/>
      <c r="AX1473" s="3"/>
    </row>
    <row r="1474" spans="5:50">
      <c r="E1474" s="3"/>
      <c r="J1474" s="3"/>
      <c r="O1474" s="3"/>
      <c r="T1474" s="3"/>
      <c r="Y1474" s="3"/>
      <c r="AD1474" s="3"/>
      <c r="AI1474" s="3"/>
      <c r="AN1474" s="3"/>
      <c r="AS1474" s="3"/>
      <c r="AX1474" s="3"/>
    </row>
    <row r="1475" spans="5:50">
      <c r="E1475" s="3"/>
      <c r="J1475" s="3"/>
      <c r="O1475" s="3"/>
      <c r="T1475" s="3"/>
      <c r="Y1475" s="3"/>
      <c r="AD1475" s="3"/>
      <c r="AI1475" s="3"/>
      <c r="AN1475" s="3"/>
      <c r="AS1475" s="3"/>
      <c r="AX1475" s="3"/>
    </row>
    <row r="1476" spans="5:50">
      <c r="E1476" s="3"/>
      <c r="J1476" s="3"/>
      <c r="O1476" s="3"/>
      <c r="T1476" s="3"/>
      <c r="Y1476" s="3"/>
      <c r="AD1476" s="3"/>
      <c r="AI1476" s="3"/>
      <c r="AN1476" s="3"/>
      <c r="AS1476" s="3"/>
      <c r="AX1476" s="3"/>
    </row>
    <row r="1477" spans="5:50">
      <c r="E1477" s="3"/>
      <c r="J1477" s="3"/>
      <c r="O1477" s="3"/>
      <c r="T1477" s="3"/>
      <c r="Y1477" s="3"/>
      <c r="AD1477" s="3"/>
      <c r="AI1477" s="3"/>
      <c r="AN1477" s="3"/>
      <c r="AS1477" s="3"/>
      <c r="AX1477" s="3"/>
    </row>
    <row r="1478" spans="5:50">
      <c r="E1478" s="3"/>
      <c r="J1478" s="3"/>
      <c r="O1478" s="3"/>
      <c r="T1478" s="3"/>
      <c r="Y1478" s="3"/>
      <c r="AD1478" s="3"/>
      <c r="AI1478" s="3"/>
      <c r="AN1478" s="3"/>
      <c r="AS1478" s="3"/>
      <c r="AX1478" s="3"/>
    </row>
    <row r="1479" spans="5:50">
      <c r="E1479" s="3"/>
      <c r="J1479" s="3"/>
      <c r="O1479" s="3"/>
      <c r="T1479" s="3"/>
      <c r="Y1479" s="3"/>
      <c r="AD1479" s="3"/>
      <c r="AI1479" s="3"/>
      <c r="AN1479" s="3"/>
      <c r="AS1479" s="3"/>
      <c r="AX1479" s="3"/>
    </row>
    <row r="1480" spans="5:50">
      <c r="E1480" s="3"/>
      <c r="J1480" s="3"/>
      <c r="O1480" s="3"/>
      <c r="T1480" s="3"/>
      <c r="Y1480" s="3"/>
      <c r="AD1480" s="3"/>
      <c r="AI1480" s="3"/>
      <c r="AN1480" s="3"/>
      <c r="AS1480" s="3"/>
      <c r="AX1480" s="3"/>
    </row>
    <row r="1481" spans="5:50">
      <c r="E1481" s="3"/>
      <c r="J1481" s="3"/>
      <c r="O1481" s="3"/>
      <c r="T1481" s="3"/>
      <c r="Y1481" s="3"/>
      <c r="AD1481" s="3"/>
      <c r="AI1481" s="3"/>
      <c r="AN1481" s="3"/>
      <c r="AS1481" s="3"/>
      <c r="AX1481" s="3"/>
    </row>
    <row r="1482" spans="5:50">
      <c r="E1482" s="3"/>
      <c r="J1482" s="3"/>
      <c r="O1482" s="3"/>
      <c r="T1482" s="3"/>
      <c r="Y1482" s="3"/>
      <c r="AD1482" s="3"/>
      <c r="AI1482" s="3"/>
      <c r="AN1482" s="3"/>
      <c r="AS1482" s="3"/>
      <c r="AX1482" s="3"/>
    </row>
    <row r="1483" spans="5:50">
      <c r="E1483" s="3"/>
      <c r="J1483" s="3"/>
      <c r="O1483" s="3"/>
      <c r="T1483" s="3"/>
      <c r="Y1483" s="3"/>
      <c r="AD1483" s="3"/>
      <c r="AI1483" s="3"/>
      <c r="AN1483" s="3"/>
      <c r="AS1483" s="3"/>
      <c r="AX1483" s="3"/>
    </row>
    <row r="1484" spans="5:50">
      <c r="E1484" s="3"/>
      <c r="J1484" s="3"/>
      <c r="O1484" s="3"/>
      <c r="T1484" s="3"/>
      <c r="Y1484" s="3"/>
      <c r="AD1484" s="3"/>
      <c r="AI1484" s="3"/>
      <c r="AN1484" s="3"/>
      <c r="AS1484" s="3"/>
      <c r="AX1484" s="3"/>
    </row>
    <row r="1485" spans="5:50">
      <c r="E1485" s="3"/>
      <c r="J1485" s="3"/>
      <c r="O1485" s="3"/>
      <c r="T1485" s="3"/>
      <c r="Y1485" s="3"/>
      <c r="AD1485" s="3"/>
      <c r="AI1485" s="3"/>
      <c r="AN1485" s="3"/>
      <c r="AS1485" s="3"/>
      <c r="AX1485" s="3"/>
    </row>
    <row r="1486" spans="5:50">
      <c r="E1486" s="3"/>
      <c r="J1486" s="3"/>
      <c r="O1486" s="3"/>
      <c r="T1486" s="3"/>
      <c r="Y1486" s="3"/>
      <c r="AD1486" s="3"/>
      <c r="AI1486" s="3"/>
      <c r="AN1486" s="3"/>
      <c r="AS1486" s="3"/>
      <c r="AX1486" s="3"/>
    </row>
    <row r="1487" spans="5:50">
      <c r="E1487" s="3"/>
      <c r="J1487" s="3"/>
      <c r="O1487" s="3"/>
      <c r="T1487" s="3"/>
      <c r="Y1487" s="3"/>
      <c r="AD1487" s="3"/>
      <c r="AI1487" s="3"/>
      <c r="AN1487" s="3"/>
      <c r="AS1487" s="3"/>
      <c r="AX1487" s="3"/>
    </row>
    <row r="1488" spans="5:50">
      <c r="E1488" s="3"/>
      <c r="J1488" s="3"/>
      <c r="O1488" s="3"/>
      <c r="T1488" s="3"/>
      <c r="Y1488" s="3"/>
      <c r="AD1488" s="3"/>
      <c r="AI1488" s="3"/>
      <c r="AN1488" s="3"/>
      <c r="AS1488" s="3"/>
      <c r="AX1488" s="3"/>
    </row>
    <row r="1489" spans="5:50">
      <c r="E1489" s="3"/>
      <c r="J1489" s="3"/>
      <c r="O1489" s="3"/>
      <c r="T1489" s="3"/>
      <c r="Y1489" s="3"/>
      <c r="AD1489" s="3"/>
      <c r="AI1489" s="3"/>
      <c r="AN1489" s="3"/>
      <c r="AS1489" s="3"/>
      <c r="AX1489" s="3"/>
    </row>
    <row r="1490" spans="5:50">
      <c r="E1490" s="3"/>
      <c r="J1490" s="3"/>
      <c r="O1490" s="3"/>
      <c r="T1490" s="3"/>
      <c r="Y1490" s="3"/>
      <c r="AD1490" s="3"/>
      <c r="AI1490" s="3"/>
      <c r="AN1490" s="3"/>
      <c r="AS1490" s="3"/>
      <c r="AX1490" s="3"/>
    </row>
    <row r="1491" spans="5:50">
      <c r="E1491" s="3"/>
      <c r="J1491" s="3"/>
      <c r="O1491" s="3"/>
      <c r="T1491" s="3"/>
      <c r="Y1491" s="3"/>
      <c r="AD1491" s="3"/>
      <c r="AI1491" s="3"/>
      <c r="AN1491" s="3"/>
      <c r="AS1491" s="3"/>
      <c r="AX1491" s="3"/>
    </row>
    <row r="1492" spans="5:50">
      <c r="E1492" s="3"/>
      <c r="J1492" s="3"/>
      <c r="O1492" s="3"/>
      <c r="T1492" s="3"/>
      <c r="Y1492" s="3"/>
      <c r="AD1492" s="3"/>
      <c r="AI1492" s="3"/>
      <c r="AN1492" s="3"/>
      <c r="AS1492" s="3"/>
      <c r="AX1492" s="3"/>
    </row>
    <row r="1493" spans="5:50">
      <c r="E1493" s="3"/>
      <c r="J1493" s="3"/>
      <c r="O1493" s="3"/>
      <c r="T1493" s="3"/>
      <c r="Y1493" s="3"/>
      <c r="AD1493" s="3"/>
      <c r="AI1493" s="3"/>
      <c r="AN1493" s="3"/>
      <c r="AS1493" s="3"/>
      <c r="AX1493" s="3"/>
    </row>
    <row r="1494" spans="5:50">
      <c r="E1494" s="3"/>
      <c r="J1494" s="3"/>
      <c r="O1494" s="3"/>
      <c r="T1494" s="3"/>
      <c r="Y1494" s="3"/>
      <c r="AD1494" s="3"/>
      <c r="AI1494" s="3"/>
      <c r="AN1494" s="3"/>
      <c r="AS1494" s="3"/>
      <c r="AX1494" s="3"/>
    </row>
    <row r="1495" spans="5:50">
      <c r="E1495" s="3"/>
      <c r="J1495" s="3"/>
      <c r="O1495" s="3"/>
      <c r="T1495" s="3"/>
      <c r="Y1495" s="3"/>
      <c r="AD1495" s="3"/>
      <c r="AI1495" s="3"/>
      <c r="AN1495" s="3"/>
      <c r="AS1495" s="3"/>
      <c r="AX1495" s="3"/>
    </row>
    <row r="1496" spans="5:50">
      <c r="E1496" s="3"/>
      <c r="J1496" s="3"/>
      <c r="O1496" s="3"/>
      <c r="T1496" s="3"/>
      <c r="Y1496" s="3"/>
      <c r="AD1496" s="3"/>
      <c r="AI1496" s="3"/>
      <c r="AN1496" s="3"/>
      <c r="AS1496" s="3"/>
      <c r="AX1496" s="3"/>
    </row>
    <row r="1497" spans="5:50">
      <c r="E1497" s="3"/>
      <c r="J1497" s="3"/>
      <c r="O1497" s="3"/>
      <c r="T1497" s="3"/>
      <c r="Y1497" s="3"/>
      <c r="AD1497" s="3"/>
      <c r="AI1497" s="3"/>
      <c r="AN1497" s="3"/>
      <c r="AS1497" s="3"/>
      <c r="AX1497" s="3"/>
    </row>
    <row r="1498" spans="5:50">
      <c r="E1498" s="3"/>
      <c r="J1498" s="3"/>
      <c r="O1498" s="3"/>
      <c r="T1498" s="3"/>
      <c r="Y1498" s="3"/>
      <c r="AD1498" s="3"/>
      <c r="AI1498" s="3"/>
      <c r="AN1498" s="3"/>
      <c r="AS1498" s="3"/>
      <c r="AX1498" s="3"/>
    </row>
    <row r="1499" spans="5:50">
      <c r="E1499" s="3"/>
      <c r="J1499" s="3"/>
      <c r="O1499" s="3"/>
      <c r="T1499" s="3"/>
      <c r="Y1499" s="3"/>
      <c r="AD1499" s="3"/>
      <c r="AI1499" s="3"/>
      <c r="AN1499" s="3"/>
      <c r="AS1499" s="3"/>
      <c r="AX1499" s="3"/>
    </row>
    <row r="1500" spans="5:50">
      <c r="E1500" s="3"/>
      <c r="J1500" s="3"/>
      <c r="O1500" s="3"/>
      <c r="T1500" s="3"/>
      <c r="Y1500" s="3"/>
      <c r="AD1500" s="3"/>
      <c r="AI1500" s="3"/>
      <c r="AN1500" s="3"/>
      <c r="AS1500" s="3"/>
      <c r="AX1500" s="3"/>
    </row>
    <row r="1501" spans="5:50">
      <c r="E1501" s="3"/>
      <c r="J1501" s="3"/>
      <c r="O1501" s="3"/>
      <c r="T1501" s="3"/>
      <c r="Y1501" s="3"/>
      <c r="AD1501" s="3"/>
      <c r="AI1501" s="3"/>
      <c r="AN1501" s="3"/>
      <c r="AS1501" s="3"/>
      <c r="AX1501" s="3"/>
    </row>
    <row r="1502" spans="5:50">
      <c r="E1502" s="3"/>
      <c r="J1502" s="3"/>
      <c r="O1502" s="3"/>
      <c r="T1502" s="3"/>
      <c r="Y1502" s="3"/>
      <c r="AD1502" s="3"/>
      <c r="AI1502" s="3"/>
      <c r="AN1502" s="3"/>
      <c r="AS1502" s="3"/>
      <c r="AX1502" s="3"/>
    </row>
    <row r="1503" spans="5:50">
      <c r="E1503" s="3"/>
      <c r="O1503" s="3"/>
      <c r="T1503" s="3"/>
      <c r="Y1503" s="3"/>
      <c r="AD1503" s="3"/>
      <c r="AI1503" s="3"/>
      <c r="AN1503" s="3"/>
      <c r="AS1503" s="3"/>
    </row>
    <row r="1514" spans="6:6">
      <c r="F1514" s="2">
        <v>0.98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54EE-283D-410B-90FA-99E1A63C5A04}">
  <dimension ref="A1:O317"/>
  <sheetViews>
    <sheetView zoomScale="116" zoomScaleNormal="190" workbookViewId="0">
      <pane ySplit="1" topLeftCell="A2" activePane="bottomLeft" state="frozen"/>
      <selection pane="bottomLeft" activeCell="A2" sqref="A2"/>
      <selection activeCell="L1" sqref="L1"/>
    </sheetView>
  </sheetViews>
  <sheetFormatPr defaultColWidth="8.7109375" defaultRowHeight="14.45"/>
  <cols>
    <col min="1" max="1" width="13.42578125" style="1" bestFit="1" customWidth="1"/>
    <col min="2" max="2" width="13.5703125" bestFit="1" customWidth="1"/>
    <col min="3" max="3" width="11.28515625" style="1" bestFit="1" customWidth="1"/>
    <col min="4" max="4" width="11.7109375" bestFit="1" customWidth="1"/>
    <col min="5" max="5" width="12.5703125" style="1" bestFit="1" customWidth="1"/>
    <col min="6" max="6" width="11.7109375" customWidth="1"/>
    <col min="7" max="7" width="10.140625" style="1" bestFit="1" customWidth="1"/>
    <col min="8" max="8" width="11.7109375" bestFit="1" customWidth="1"/>
    <col min="9" max="9" width="10.140625" style="1" bestFit="1" customWidth="1"/>
    <col min="10" max="10" width="19.140625" bestFit="1" customWidth="1"/>
    <col min="11" max="11" width="17" style="1" bestFit="1" customWidth="1"/>
    <col min="12" max="12" width="14.7109375" bestFit="1" customWidth="1"/>
    <col min="13" max="13" width="10.140625" style="1" bestFit="1" customWidth="1"/>
    <col min="14" max="14" width="2.7109375" bestFit="1" customWidth="1"/>
    <col min="15" max="15" width="10.140625" style="1" bestFit="1" customWidth="1"/>
    <col min="16" max="16" width="17" bestFit="1" customWidth="1"/>
    <col min="20" max="20" width="2.7109375" bestFit="1" customWidth="1"/>
    <col min="24" max="24" width="2.7109375" bestFit="1" customWidth="1"/>
  </cols>
  <sheetData>
    <row r="1" spans="1:15">
      <c r="A1" s="1" t="s">
        <v>38</v>
      </c>
      <c r="B1" s="1" t="s">
        <v>36</v>
      </c>
      <c r="C1" t="s">
        <v>32</v>
      </c>
      <c r="D1" s="1" t="s">
        <v>33</v>
      </c>
      <c r="E1" t="s">
        <v>34</v>
      </c>
      <c r="F1" s="1" t="s">
        <v>39</v>
      </c>
      <c r="K1" s="14"/>
      <c r="L1" s="16"/>
      <c r="O1" s="14"/>
    </row>
    <row r="2" spans="1:15">
      <c r="A2" s="1" t="s">
        <v>20</v>
      </c>
      <c r="B2" s="1">
        <v>45506</v>
      </c>
      <c r="C2" s="1">
        <v>45513</v>
      </c>
      <c r="D2" s="1">
        <v>45512</v>
      </c>
      <c r="E2" s="1">
        <v>45512</v>
      </c>
      <c r="F2" s="9">
        <v>2</v>
      </c>
      <c r="K2" s="14"/>
      <c r="L2" s="16"/>
    </row>
    <row r="3" spans="1:15">
      <c r="B3" s="1"/>
      <c r="D3" s="1"/>
      <c r="F3" s="9"/>
      <c r="K3" s="14"/>
      <c r="L3" s="16"/>
    </row>
    <row r="4" spans="1:15">
      <c r="B4" s="1"/>
      <c r="D4" s="1"/>
      <c r="F4" s="9"/>
      <c r="K4" s="14"/>
      <c r="L4" s="16"/>
    </row>
    <row r="5" spans="1:15">
      <c r="B5" s="1"/>
      <c r="D5" s="1"/>
      <c r="F5" s="9"/>
      <c r="K5" s="14"/>
      <c r="L5" s="16"/>
    </row>
    <row r="6" spans="1:15">
      <c r="B6" s="1"/>
      <c r="D6" s="1"/>
      <c r="F6" s="9"/>
      <c r="K6" s="14"/>
      <c r="L6" s="16"/>
    </row>
    <row r="7" spans="1:15">
      <c r="K7" s="14"/>
      <c r="L7" s="16"/>
    </row>
    <row r="8" spans="1:15">
      <c r="K8" s="14"/>
      <c r="L8" s="16"/>
    </row>
    <row r="9" spans="1:15">
      <c r="K9" s="14"/>
      <c r="L9" s="16"/>
    </row>
    <row r="10" spans="1:15">
      <c r="K10" s="14"/>
      <c r="L10" s="16"/>
    </row>
    <row r="11" spans="1:15">
      <c r="K11" s="14"/>
      <c r="L11" s="16"/>
    </row>
    <row r="12" spans="1:15">
      <c r="K12" s="14"/>
      <c r="L12" s="16"/>
    </row>
    <row r="13" spans="1:15">
      <c r="K13" s="14"/>
      <c r="L13" s="16"/>
    </row>
    <row r="14" spans="1:15">
      <c r="K14" s="14"/>
      <c r="L14" s="16"/>
    </row>
    <row r="15" spans="1:15">
      <c r="K15" s="14"/>
      <c r="L15" s="16"/>
    </row>
    <row r="16" spans="1:15">
      <c r="K16" s="14"/>
      <c r="L16" s="16"/>
    </row>
    <row r="17" spans="11:12">
      <c r="K17" s="14"/>
      <c r="L17" s="16"/>
    </row>
    <row r="18" spans="11:12">
      <c r="K18" s="14"/>
      <c r="L18" s="16"/>
    </row>
    <row r="19" spans="11:12">
      <c r="K19" s="14"/>
      <c r="L19" s="16"/>
    </row>
    <row r="20" spans="11:12">
      <c r="K20" s="14"/>
      <c r="L20" s="16"/>
    </row>
    <row r="21" spans="11:12">
      <c r="K21" s="14"/>
      <c r="L21" s="16"/>
    </row>
    <row r="22" spans="11:12">
      <c r="K22" s="14"/>
      <c r="L22" s="16"/>
    </row>
    <row r="23" spans="11:12">
      <c r="K23" s="14"/>
      <c r="L23" s="16"/>
    </row>
    <row r="24" spans="11:12">
      <c r="K24" s="14"/>
      <c r="L24" s="16"/>
    </row>
    <row r="25" spans="11:12">
      <c r="K25" s="14"/>
      <c r="L25" s="16"/>
    </row>
    <row r="26" spans="11:12">
      <c r="K26" s="14"/>
      <c r="L26" s="16"/>
    </row>
    <row r="27" spans="11:12">
      <c r="K27" s="14"/>
      <c r="L27" s="16"/>
    </row>
    <row r="28" spans="11:12">
      <c r="K28" s="14"/>
      <c r="L28" s="16"/>
    </row>
    <row r="29" spans="11:12">
      <c r="K29" s="14"/>
      <c r="L29" s="16"/>
    </row>
    <row r="30" spans="11:12">
      <c r="K30" s="14"/>
      <c r="L30" s="16"/>
    </row>
    <row r="31" spans="11:12">
      <c r="K31" s="14"/>
      <c r="L31" s="16"/>
    </row>
    <row r="32" spans="11:12">
      <c r="K32" s="14"/>
      <c r="L32" s="16"/>
    </row>
    <row r="33" spans="11:12">
      <c r="K33" s="14"/>
      <c r="L33" s="16"/>
    </row>
    <row r="34" spans="11:12">
      <c r="K34" s="14"/>
      <c r="L34" s="16"/>
    </row>
    <row r="35" spans="11:12">
      <c r="K35" s="14"/>
      <c r="L35" s="16"/>
    </row>
    <row r="36" spans="11:12">
      <c r="K36" s="14"/>
      <c r="L36" s="16"/>
    </row>
    <row r="37" spans="11:12">
      <c r="K37" s="14"/>
      <c r="L37" s="16"/>
    </row>
    <row r="38" spans="11:12">
      <c r="K38" s="14"/>
      <c r="L38" s="16"/>
    </row>
    <row r="39" spans="11:12">
      <c r="K39" s="14"/>
      <c r="L39" s="16"/>
    </row>
    <row r="40" spans="11:12">
      <c r="K40" s="14"/>
      <c r="L40" s="16"/>
    </row>
    <row r="41" spans="11:12">
      <c r="K41" s="14"/>
      <c r="L41" s="16"/>
    </row>
    <row r="42" spans="11:12">
      <c r="K42" s="14"/>
      <c r="L42" s="16"/>
    </row>
    <row r="43" spans="11:12">
      <c r="K43" s="14"/>
      <c r="L43" s="16"/>
    </row>
    <row r="44" spans="11:12">
      <c r="K44" s="14"/>
      <c r="L44" s="16"/>
    </row>
    <row r="45" spans="11:12">
      <c r="K45" s="14"/>
      <c r="L45" s="16"/>
    </row>
    <row r="46" spans="11:12">
      <c r="K46" s="14"/>
      <c r="L46" s="16"/>
    </row>
    <row r="47" spans="11:12">
      <c r="K47" s="14"/>
      <c r="L47" s="16"/>
    </row>
    <row r="48" spans="11:12">
      <c r="K48" s="14"/>
      <c r="L48" s="16"/>
    </row>
    <row r="49" spans="11:12">
      <c r="K49" s="14"/>
      <c r="L49" s="16"/>
    </row>
    <row r="50" spans="11:12">
      <c r="K50" s="14"/>
      <c r="L50" s="16"/>
    </row>
    <row r="51" spans="11:12">
      <c r="K51" s="14"/>
      <c r="L51" s="16"/>
    </row>
    <row r="52" spans="11:12">
      <c r="K52" s="14"/>
      <c r="L52" s="16"/>
    </row>
    <row r="53" spans="11:12">
      <c r="K53" s="14"/>
      <c r="L53" s="16"/>
    </row>
    <row r="54" spans="11:12">
      <c r="K54" s="14"/>
      <c r="L54" s="16"/>
    </row>
    <row r="55" spans="11:12">
      <c r="K55" s="14"/>
      <c r="L55" s="16"/>
    </row>
    <row r="56" spans="11:12">
      <c r="K56" s="14"/>
      <c r="L56" s="16"/>
    </row>
    <row r="57" spans="11:12">
      <c r="K57" s="14"/>
      <c r="L57" s="16"/>
    </row>
    <row r="58" spans="11:12">
      <c r="K58" s="14"/>
      <c r="L58" s="16"/>
    </row>
    <row r="59" spans="11:12">
      <c r="K59" s="14"/>
      <c r="L59" s="16"/>
    </row>
    <row r="60" spans="11:12">
      <c r="K60" s="14"/>
      <c r="L60" s="16"/>
    </row>
    <row r="61" spans="11:12">
      <c r="K61" s="14"/>
      <c r="L61" s="16"/>
    </row>
    <row r="62" spans="11:12">
      <c r="K62" s="14"/>
      <c r="L62" s="16"/>
    </row>
    <row r="63" spans="11:12">
      <c r="K63" s="14"/>
      <c r="L63" s="16"/>
    </row>
    <row r="64" spans="11:12">
      <c r="K64" s="14"/>
      <c r="L64" s="16"/>
    </row>
    <row r="65" spans="11:12">
      <c r="K65" s="14"/>
      <c r="L65" s="16"/>
    </row>
    <row r="66" spans="11:12">
      <c r="K66" s="14"/>
      <c r="L66" s="16"/>
    </row>
    <row r="67" spans="11:12">
      <c r="K67" s="14"/>
      <c r="L67" s="16"/>
    </row>
    <row r="68" spans="11:12">
      <c r="K68" s="14"/>
      <c r="L68" s="16"/>
    </row>
    <row r="69" spans="11:12">
      <c r="K69" s="14"/>
      <c r="L69" s="16"/>
    </row>
    <row r="70" spans="11:12">
      <c r="K70" s="14"/>
      <c r="L70" s="16"/>
    </row>
    <row r="71" spans="11:12">
      <c r="K71" s="14"/>
      <c r="L71" s="16"/>
    </row>
    <row r="72" spans="11:12">
      <c r="K72" s="14"/>
      <c r="L72" s="16"/>
    </row>
    <row r="73" spans="11:12">
      <c r="K73" s="14"/>
      <c r="L73" s="16"/>
    </row>
    <row r="74" spans="11:12">
      <c r="K74" s="14"/>
      <c r="L74" s="16"/>
    </row>
    <row r="75" spans="11:12">
      <c r="K75" s="14"/>
      <c r="L75" s="16"/>
    </row>
    <row r="76" spans="11:12">
      <c r="K76" s="14"/>
      <c r="L76" s="16"/>
    </row>
    <row r="77" spans="11:12">
      <c r="K77" s="14"/>
      <c r="L77" s="16"/>
    </row>
    <row r="78" spans="11:12">
      <c r="K78" s="14"/>
      <c r="L78" s="16"/>
    </row>
    <row r="79" spans="11:12">
      <c r="K79" s="14"/>
      <c r="L79" s="16"/>
    </row>
    <row r="80" spans="11:12">
      <c r="K80" s="14"/>
      <c r="L80" s="16"/>
    </row>
    <row r="81" spans="11:12">
      <c r="K81" s="14"/>
      <c r="L81" s="16"/>
    </row>
    <row r="82" spans="11:12">
      <c r="K82" s="14"/>
      <c r="L82" s="16"/>
    </row>
    <row r="83" spans="11:12">
      <c r="K83" s="14"/>
      <c r="L83" s="16"/>
    </row>
    <row r="84" spans="11:12">
      <c r="K84" s="14"/>
      <c r="L84" s="16"/>
    </row>
    <row r="85" spans="11:12">
      <c r="K85" s="14"/>
      <c r="L85" s="16"/>
    </row>
    <row r="86" spans="11:12">
      <c r="K86" s="14"/>
      <c r="L86" s="16"/>
    </row>
    <row r="87" spans="11:12">
      <c r="K87" s="14"/>
      <c r="L87" s="16"/>
    </row>
    <row r="88" spans="11:12">
      <c r="K88" s="14"/>
      <c r="L88" s="16"/>
    </row>
    <row r="89" spans="11:12">
      <c r="K89" s="14"/>
      <c r="L89" s="16"/>
    </row>
    <row r="90" spans="11:12">
      <c r="K90" s="14"/>
      <c r="L90" s="16"/>
    </row>
    <row r="91" spans="11:12">
      <c r="K91" s="14"/>
      <c r="L91" s="16"/>
    </row>
    <row r="92" spans="11:12">
      <c r="K92" s="14"/>
      <c r="L92" s="16"/>
    </row>
    <row r="93" spans="11:12">
      <c r="K93" s="14"/>
      <c r="L93" s="16"/>
    </row>
    <row r="94" spans="11:12">
      <c r="K94" s="14"/>
      <c r="L94" s="16"/>
    </row>
    <row r="95" spans="11:12">
      <c r="K95" s="14"/>
      <c r="L95" s="16"/>
    </row>
    <row r="96" spans="11:12">
      <c r="K96" s="14"/>
      <c r="L96" s="16"/>
    </row>
    <row r="97" spans="11:12">
      <c r="K97" s="14"/>
      <c r="L97" s="16"/>
    </row>
    <row r="98" spans="11:12">
      <c r="K98" s="14"/>
      <c r="L98" s="16"/>
    </row>
    <row r="99" spans="11:12">
      <c r="K99" s="14"/>
      <c r="L99" s="16"/>
    </row>
    <row r="100" spans="11:12">
      <c r="K100" s="14"/>
      <c r="L100" s="16"/>
    </row>
    <row r="101" spans="11:12">
      <c r="K101" s="14"/>
      <c r="L101" s="16"/>
    </row>
    <row r="102" spans="11:12">
      <c r="K102" s="14"/>
      <c r="L102" s="16"/>
    </row>
    <row r="103" spans="11:12">
      <c r="K103" s="14"/>
      <c r="L103" s="16"/>
    </row>
    <row r="104" spans="11:12">
      <c r="K104" s="14"/>
      <c r="L104" s="16"/>
    </row>
    <row r="105" spans="11:12">
      <c r="K105" s="14"/>
      <c r="L105" s="16"/>
    </row>
    <row r="106" spans="11:12">
      <c r="K106" s="14"/>
      <c r="L106" s="16"/>
    </row>
    <row r="107" spans="11:12">
      <c r="K107" s="14"/>
      <c r="L107" s="16"/>
    </row>
    <row r="108" spans="11:12">
      <c r="K108" s="14"/>
      <c r="L108" s="16"/>
    </row>
    <row r="109" spans="11:12">
      <c r="K109" s="14"/>
      <c r="L109" s="16"/>
    </row>
    <row r="110" spans="11:12">
      <c r="K110" s="14"/>
      <c r="L110" s="16"/>
    </row>
    <row r="111" spans="11:12">
      <c r="K111" s="14"/>
      <c r="L111" s="16"/>
    </row>
    <row r="112" spans="11:12">
      <c r="K112" s="14"/>
      <c r="L112" s="16"/>
    </row>
    <row r="113" spans="11:12">
      <c r="K113" s="14"/>
      <c r="L113" s="16"/>
    </row>
    <row r="114" spans="11:12">
      <c r="K114" s="14"/>
      <c r="L114" s="16"/>
    </row>
    <row r="115" spans="11:12">
      <c r="K115" s="14"/>
      <c r="L115" s="16"/>
    </row>
    <row r="116" spans="11:12">
      <c r="K116" s="14"/>
      <c r="L116" s="16"/>
    </row>
    <row r="117" spans="11:12">
      <c r="K117" s="14"/>
      <c r="L117" s="16"/>
    </row>
    <row r="118" spans="11:12">
      <c r="K118" s="14"/>
      <c r="L118" s="16"/>
    </row>
    <row r="119" spans="11:12">
      <c r="K119" s="14"/>
      <c r="L119" s="16"/>
    </row>
    <row r="120" spans="11:12">
      <c r="K120" s="14"/>
      <c r="L120" s="16"/>
    </row>
    <row r="121" spans="11:12">
      <c r="K121" s="14"/>
      <c r="L121" s="16"/>
    </row>
    <row r="122" spans="11:12">
      <c r="K122" s="14"/>
      <c r="L122" s="16"/>
    </row>
    <row r="123" spans="11:12">
      <c r="K123" s="14"/>
      <c r="L123" s="16"/>
    </row>
    <row r="124" spans="11:12">
      <c r="K124" s="14"/>
      <c r="L124" s="16"/>
    </row>
    <row r="125" spans="11:12">
      <c r="K125" s="14"/>
      <c r="L125" s="16"/>
    </row>
    <row r="126" spans="11:12">
      <c r="K126" s="14"/>
      <c r="L126" s="16"/>
    </row>
    <row r="127" spans="11:12">
      <c r="K127" s="14"/>
      <c r="L127" s="16"/>
    </row>
    <row r="128" spans="11:12">
      <c r="K128" s="14"/>
      <c r="L128" s="16"/>
    </row>
    <row r="129" spans="11:12">
      <c r="K129" s="14"/>
      <c r="L129" s="16"/>
    </row>
    <row r="130" spans="11:12">
      <c r="K130" s="14"/>
      <c r="L130" s="16"/>
    </row>
    <row r="131" spans="11:12">
      <c r="K131" s="14"/>
      <c r="L131" s="16"/>
    </row>
    <row r="132" spans="11:12">
      <c r="K132" s="14"/>
      <c r="L132" s="16"/>
    </row>
    <row r="133" spans="11:12">
      <c r="K133" s="14"/>
      <c r="L133" s="16"/>
    </row>
    <row r="134" spans="11:12">
      <c r="K134" s="14"/>
      <c r="L134" s="16"/>
    </row>
    <row r="135" spans="11:12">
      <c r="K135" s="14"/>
      <c r="L135" s="16"/>
    </row>
    <row r="136" spans="11:12">
      <c r="K136" s="14"/>
      <c r="L136" s="16"/>
    </row>
    <row r="137" spans="11:12">
      <c r="K137" s="14"/>
      <c r="L137" s="16"/>
    </row>
    <row r="138" spans="11:12">
      <c r="K138" s="14"/>
      <c r="L138" s="16"/>
    </row>
    <row r="139" spans="11:12">
      <c r="K139" s="14"/>
      <c r="L139" s="16"/>
    </row>
    <row r="140" spans="11:12">
      <c r="K140" s="14"/>
      <c r="L140" s="16"/>
    </row>
    <row r="141" spans="11:12">
      <c r="K141" s="14"/>
      <c r="L141" s="16"/>
    </row>
    <row r="142" spans="11:12">
      <c r="K142" s="14"/>
      <c r="L142" s="16"/>
    </row>
    <row r="143" spans="11:12">
      <c r="K143" s="14"/>
      <c r="L143" s="16"/>
    </row>
    <row r="144" spans="11:12">
      <c r="K144" s="14"/>
      <c r="L144" s="16"/>
    </row>
    <row r="145" spans="11:12">
      <c r="K145" s="14"/>
      <c r="L145" s="16"/>
    </row>
    <row r="146" spans="11:12">
      <c r="K146" s="14"/>
      <c r="L146" s="16"/>
    </row>
    <row r="147" spans="11:12">
      <c r="K147" s="14"/>
      <c r="L147" s="16"/>
    </row>
    <row r="148" spans="11:12">
      <c r="K148" s="14"/>
      <c r="L148" s="16"/>
    </row>
    <row r="149" spans="11:12">
      <c r="K149" s="14"/>
      <c r="L149" s="16"/>
    </row>
    <row r="150" spans="11:12">
      <c r="K150" s="14"/>
      <c r="L150" s="16"/>
    </row>
    <row r="151" spans="11:12">
      <c r="K151" s="14"/>
      <c r="L151" s="16"/>
    </row>
    <row r="152" spans="11:12">
      <c r="K152" s="14"/>
      <c r="L152" s="16"/>
    </row>
    <row r="153" spans="11:12">
      <c r="K153" s="14"/>
      <c r="L153" s="16"/>
    </row>
    <row r="154" spans="11:12">
      <c r="K154" s="14"/>
      <c r="L154" s="16"/>
    </row>
    <row r="155" spans="11:12">
      <c r="K155" s="14"/>
      <c r="L155" s="16"/>
    </row>
    <row r="156" spans="11:12">
      <c r="K156" s="14"/>
      <c r="L156" s="16"/>
    </row>
    <row r="157" spans="11:12">
      <c r="K157" s="14"/>
      <c r="L157" s="16"/>
    </row>
    <row r="158" spans="11:12">
      <c r="K158" s="14"/>
      <c r="L158" s="16"/>
    </row>
    <row r="159" spans="11:12">
      <c r="K159" s="14"/>
      <c r="L159" s="16"/>
    </row>
    <row r="160" spans="11:12">
      <c r="K160" s="14"/>
      <c r="L160" s="16"/>
    </row>
    <row r="161" spans="11:12">
      <c r="K161" s="14"/>
      <c r="L161" s="16"/>
    </row>
    <row r="162" spans="11:12">
      <c r="K162" s="14"/>
      <c r="L162" s="16"/>
    </row>
    <row r="163" spans="11:12">
      <c r="K163" s="14"/>
      <c r="L163" s="16"/>
    </row>
    <row r="164" spans="11:12">
      <c r="K164" s="14"/>
      <c r="L164" s="16"/>
    </row>
    <row r="165" spans="11:12">
      <c r="K165" s="14"/>
      <c r="L165" s="16"/>
    </row>
    <row r="166" spans="11:12">
      <c r="K166" s="14"/>
      <c r="L166" s="16"/>
    </row>
    <row r="167" spans="11:12">
      <c r="K167" s="14"/>
      <c r="L167" s="16"/>
    </row>
    <row r="168" spans="11:12">
      <c r="K168" s="14"/>
      <c r="L168" s="16"/>
    </row>
    <row r="169" spans="11:12">
      <c r="K169" s="14"/>
      <c r="L169" s="16"/>
    </row>
    <row r="170" spans="11:12">
      <c r="K170" s="14"/>
      <c r="L170" s="16"/>
    </row>
    <row r="171" spans="11:12">
      <c r="K171" s="14"/>
      <c r="L171" s="16"/>
    </row>
    <row r="172" spans="11:12">
      <c r="K172" s="14"/>
      <c r="L172" s="16"/>
    </row>
    <row r="173" spans="11:12">
      <c r="K173" s="14"/>
      <c r="L173" s="16"/>
    </row>
    <row r="174" spans="11:12">
      <c r="K174" s="14"/>
      <c r="L174" s="16"/>
    </row>
    <row r="175" spans="11:12">
      <c r="K175" s="14"/>
      <c r="L175" s="16"/>
    </row>
    <row r="176" spans="11:12">
      <c r="K176" s="14"/>
      <c r="L176" s="16"/>
    </row>
    <row r="177" spans="11:12">
      <c r="K177" s="14"/>
      <c r="L177" s="16"/>
    </row>
    <row r="178" spans="11:12">
      <c r="K178" s="14"/>
      <c r="L178" s="16"/>
    </row>
    <row r="179" spans="11:12">
      <c r="K179" s="14"/>
      <c r="L179" s="16"/>
    </row>
    <row r="180" spans="11:12">
      <c r="K180" s="14"/>
      <c r="L180" s="16"/>
    </row>
    <row r="181" spans="11:12">
      <c r="K181" s="14"/>
      <c r="L181" s="16"/>
    </row>
    <row r="182" spans="11:12">
      <c r="K182" s="14"/>
      <c r="L182" s="16"/>
    </row>
    <row r="183" spans="11:12">
      <c r="K183" s="14"/>
      <c r="L183" s="16"/>
    </row>
    <row r="184" spans="11:12">
      <c r="K184" s="14"/>
      <c r="L184" s="16"/>
    </row>
    <row r="185" spans="11:12">
      <c r="K185" s="14"/>
      <c r="L185" s="16"/>
    </row>
    <row r="186" spans="11:12">
      <c r="K186" s="14"/>
      <c r="L186" s="16"/>
    </row>
    <row r="187" spans="11:12">
      <c r="K187" s="14"/>
      <c r="L187" s="16"/>
    </row>
    <row r="188" spans="11:12">
      <c r="K188" s="14"/>
      <c r="L188" s="16"/>
    </row>
    <row r="189" spans="11:12">
      <c r="K189" s="14"/>
      <c r="L189" s="16"/>
    </row>
    <row r="190" spans="11:12">
      <c r="K190" s="14"/>
      <c r="L190" s="16"/>
    </row>
    <row r="191" spans="11:12">
      <c r="K191" s="14"/>
      <c r="L191" s="16"/>
    </row>
    <row r="192" spans="11:12">
      <c r="K192" s="14"/>
      <c r="L192" s="16"/>
    </row>
    <row r="193" spans="11:12">
      <c r="K193" s="14"/>
      <c r="L193" s="16"/>
    </row>
    <row r="194" spans="11:12">
      <c r="K194" s="14"/>
      <c r="L194" s="16"/>
    </row>
    <row r="195" spans="11:12">
      <c r="K195" s="14"/>
      <c r="L195" s="16"/>
    </row>
    <row r="196" spans="11:12">
      <c r="K196" s="14"/>
      <c r="L196" s="16"/>
    </row>
    <row r="197" spans="11:12">
      <c r="K197" s="14"/>
      <c r="L197" s="16"/>
    </row>
    <row r="198" spans="11:12">
      <c r="K198" s="14"/>
      <c r="L198" s="16"/>
    </row>
    <row r="199" spans="11:12">
      <c r="K199" s="14"/>
      <c r="L199" s="16"/>
    </row>
    <row r="200" spans="11:12">
      <c r="K200" s="14"/>
      <c r="L200" s="16"/>
    </row>
    <row r="201" spans="11:12">
      <c r="K201" s="14"/>
      <c r="L201" s="16"/>
    </row>
    <row r="202" spans="11:12">
      <c r="K202" s="14"/>
      <c r="L202" s="16"/>
    </row>
    <row r="203" spans="11:12">
      <c r="K203" s="14"/>
      <c r="L203" s="16"/>
    </row>
    <row r="204" spans="11:12">
      <c r="K204" s="14"/>
      <c r="L204" s="16"/>
    </row>
    <row r="205" spans="11:12">
      <c r="K205" s="14"/>
      <c r="L205" s="16"/>
    </row>
    <row r="206" spans="11:12">
      <c r="K206" s="14"/>
      <c r="L206" s="16"/>
    </row>
    <row r="207" spans="11:12">
      <c r="K207" s="14"/>
      <c r="L207" s="16"/>
    </row>
    <row r="208" spans="11:12">
      <c r="K208" s="14"/>
      <c r="L208" s="16"/>
    </row>
    <row r="209" spans="11:12">
      <c r="K209" s="14"/>
      <c r="L209" s="16"/>
    </row>
    <row r="210" spans="11:12">
      <c r="K210" s="14"/>
      <c r="L210" s="16"/>
    </row>
    <row r="211" spans="11:12">
      <c r="K211" s="14"/>
      <c r="L211" s="16"/>
    </row>
    <row r="212" spans="11:12">
      <c r="K212" s="14"/>
      <c r="L212" s="16"/>
    </row>
    <row r="213" spans="11:12">
      <c r="K213" s="14"/>
      <c r="L213" s="16"/>
    </row>
    <row r="214" spans="11:12">
      <c r="K214" s="14"/>
      <c r="L214" s="16"/>
    </row>
    <row r="215" spans="11:12">
      <c r="K215" s="14"/>
      <c r="L215" s="16"/>
    </row>
    <row r="216" spans="11:12">
      <c r="K216" s="14"/>
      <c r="L216" s="16"/>
    </row>
    <row r="217" spans="11:12">
      <c r="K217" s="14"/>
      <c r="L217" s="16"/>
    </row>
    <row r="218" spans="11:12">
      <c r="K218" s="14"/>
      <c r="L218" s="16"/>
    </row>
    <row r="219" spans="11:12">
      <c r="K219" s="14"/>
      <c r="L219" s="16"/>
    </row>
    <row r="220" spans="11:12">
      <c r="K220" s="14"/>
      <c r="L220" s="16"/>
    </row>
    <row r="221" spans="11:12">
      <c r="K221" s="14"/>
      <c r="L221" s="16"/>
    </row>
    <row r="222" spans="11:12">
      <c r="K222" s="14"/>
      <c r="L222" s="16"/>
    </row>
    <row r="223" spans="11:12">
      <c r="K223" s="14"/>
      <c r="L223" s="16"/>
    </row>
    <row r="224" spans="11:12">
      <c r="K224" s="14"/>
      <c r="L224" s="16"/>
    </row>
    <row r="225" spans="11:12">
      <c r="K225" s="14"/>
      <c r="L225" s="16"/>
    </row>
    <row r="226" spans="11:12">
      <c r="K226" s="14"/>
      <c r="L226" s="16"/>
    </row>
    <row r="227" spans="11:12">
      <c r="K227" s="14"/>
      <c r="L227" s="16"/>
    </row>
    <row r="228" spans="11:12">
      <c r="K228" s="14"/>
      <c r="L228" s="16"/>
    </row>
    <row r="229" spans="11:12">
      <c r="K229" s="14"/>
      <c r="L229" s="16"/>
    </row>
    <row r="230" spans="11:12">
      <c r="K230" s="14"/>
      <c r="L230" s="16"/>
    </row>
    <row r="231" spans="11:12">
      <c r="K231" s="14"/>
      <c r="L231" s="16"/>
    </row>
    <row r="232" spans="11:12">
      <c r="K232" s="14"/>
      <c r="L232" s="16"/>
    </row>
    <row r="233" spans="11:12">
      <c r="K233" s="14"/>
      <c r="L233" s="16"/>
    </row>
    <row r="234" spans="11:12">
      <c r="K234" s="14"/>
      <c r="L234" s="16"/>
    </row>
    <row r="235" spans="11:12">
      <c r="K235" s="14"/>
      <c r="L235" s="16"/>
    </row>
    <row r="236" spans="11:12">
      <c r="K236" s="14"/>
      <c r="L236" s="16"/>
    </row>
    <row r="237" spans="11:12">
      <c r="K237" s="14"/>
      <c r="L237" s="16"/>
    </row>
    <row r="238" spans="11:12">
      <c r="K238" s="14"/>
      <c r="L238" s="16"/>
    </row>
    <row r="239" spans="11:12">
      <c r="K239" s="14"/>
      <c r="L239" s="16"/>
    </row>
    <row r="240" spans="11:12">
      <c r="K240" s="14"/>
      <c r="L240" s="16"/>
    </row>
    <row r="241" spans="11:12">
      <c r="K241" s="14"/>
      <c r="L241" s="16"/>
    </row>
    <row r="242" spans="11:12">
      <c r="K242" s="14"/>
      <c r="L242" s="16"/>
    </row>
    <row r="243" spans="11:12">
      <c r="K243" s="14"/>
      <c r="L243" s="16"/>
    </row>
    <row r="244" spans="11:12">
      <c r="K244" s="14"/>
      <c r="L244" s="16"/>
    </row>
    <row r="245" spans="11:12">
      <c r="K245" s="14"/>
      <c r="L245" s="16"/>
    </row>
    <row r="246" spans="11:12">
      <c r="K246" s="14"/>
      <c r="L246" s="16"/>
    </row>
    <row r="247" spans="11:12">
      <c r="K247" s="14"/>
      <c r="L247" s="16"/>
    </row>
    <row r="248" spans="11:12">
      <c r="K248" s="14"/>
      <c r="L248" s="16"/>
    </row>
    <row r="249" spans="11:12">
      <c r="K249" s="14"/>
      <c r="L249" s="16"/>
    </row>
    <row r="250" spans="11:12">
      <c r="K250" s="14"/>
      <c r="L250" s="16"/>
    </row>
    <row r="251" spans="11:12">
      <c r="K251" s="14"/>
      <c r="L251" s="16"/>
    </row>
    <row r="252" spans="11:12">
      <c r="K252" s="14"/>
      <c r="L252" s="16"/>
    </row>
    <row r="253" spans="11:12">
      <c r="K253" s="14"/>
      <c r="L253" s="16"/>
    </row>
    <row r="254" spans="11:12">
      <c r="K254" s="14"/>
      <c r="L254" s="16"/>
    </row>
    <row r="255" spans="11:12">
      <c r="K255" s="14"/>
      <c r="L255" s="16"/>
    </row>
    <row r="256" spans="11:12">
      <c r="K256" s="14"/>
      <c r="L256" s="16"/>
    </row>
    <row r="257" spans="11:12">
      <c r="K257" s="14"/>
      <c r="L257" s="16"/>
    </row>
    <row r="258" spans="11:12">
      <c r="K258" s="14"/>
      <c r="L258" s="16"/>
    </row>
    <row r="259" spans="11:12">
      <c r="K259" s="14"/>
      <c r="L259" s="16"/>
    </row>
    <row r="260" spans="11:12">
      <c r="K260" s="14"/>
      <c r="L260" s="16"/>
    </row>
    <row r="261" spans="11:12">
      <c r="K261" s="14"/>
      <c r="L261" s="16"/>
    </row>
    <row r="262" spans="11:12">
      <c r="K262" s="14"/>
      <c r="L262" s="16"/>
    </row>
    <row r="263" spans="11:12">
      <c r="K263" s="14"/>
      <c r="L263" s="16"/>
    </row>
    <row r="264" spans="11:12">
      <c r="K264" s="14"/>
      <c r="L264" s="16"/>
    </row>
    <row r="265" spans="11:12">
      <c r="K265" s="14"/>
      <c r="L265" s="16"/>
    </row>
    <row r="266" spans="11:12">
      <c r="K266" s="14"/>
      <c r="L266" s="16"/>
    </row>
    <row r="267" spans="11:12">
      <c r="K267" s="14"/>
      <c r="L267" s="16"/>
    </row>
    <row r="268" spans="11:12">
      <c r="K268" s="14"/>
      <c r="L268" s="16"/>
    </row>
    <row r="269" spans="11:12">
      <c r="K269" s="14"/>
      <c r="L269" s="16"/>
    </row>
    <row r="270" spans="11:12">
      <c r="K270" s="14"/>
      <c r="L270" s="16"/>
    </row>
    <row r="271" spans="11:12">
      <c r="K271" s="14"/>
      <c r="L271" s="16"/>
    </row>
    <row r="272" spans="11:12">
      <c r="K272" s="14"/>
      <c r="L272" s="16"/>
    </row>
    <row r="273" spans="11:12">
      <c r="K273" s="14"/>
      <c r="L273" s="16"/>
    </row>
    <row r="274" spans="11:12">
      <c r="K274" s="14"/>
      <c r="L274" s="16"/>
    </row>
    <row r="275" spans="11:12">
      <c r="K275" s="14"/>
      <c r="L275" s="16"/>
    </row>
    <row r="276" spans="11:12">
      <c r="K276" s="14"/>
      <c r="L276" s="16"/>
    </row>
    <row r="277" spans="11:12">
      <c r="K277" s="14"/>
      <c r="L277" s="16"/>
    </row>
    <row r="278" spans="11:12">
      <c r="K278" s="14"/>
      <c r="L278" s="16"/>
    </row>
    <row r="279" spans="11:12">
      <c r="K279" s="14"/>
      <c r="L279" s="16"/>
    </row>
    <row r="280" spans="11:12">
      <c r="K280" s="14"/>
      <c r="L280" s="16"/>
    </row>
    <row r="281" spans="11:12">
      <c r="K281" s="14"/>
      <c r="L281" s="16"/>
    </row>
    <row r="282" spans="11:12">
      <c r="K282" s="14"/>
      <c r="L282" s="16"/>
    </row>
    <row r="283" spans="11:12">
      <c r="K283" s="14"/>
      <c r="L283" s="16"/>
    </row>
    <row r="284" spans="11:12">
      <c r="K284" s="14"/>
      <c r="L284" s="16"/>
    </row>
    <row r="285" spans="11:12">
      <c r="K285" s="14"/>
      <c r="L285" s="16"/>
    </row>
    <row r="286" spans="11:12">
      <c r="K286" s="14"/>
      <c r="L286" s="16"/>
    </row>
    <row r="287" spans="11:12">
      <c r="K287" s="14"/>
      <c r="L287" s="16"/>
    </row>
    <row r="288" spans="11:12">
      <c r="K288" s="14"/>
      <c r="L288" s="16"/>
    </row>
    <row r="289" spans="11:12">
      <c r="K289" s="14"/>
      <c r="L289" s="16"/>
    </row>
    <row r="290" spans="11:12">
      <c r="K290" s="14"/>
      <c r="L290" s="16"/>
    </row>
    <row r="291" spans="11:12">
      <c r="K291" s="14"/>
      <c r="L291" s="16"/>
    </row>
    <row r="292" spans="11:12">
      <c r="K292" s="14"/>
      <c r="L292" s="16"/>
    </row>
    <row r="293" spans="11:12">
      <c r="K293" s="14"/>
      <c r="L293" s="16"/>
    </row>
    <row r="294" spans="11:12">
      <c r="K294" s="14"/>
      <c r="L294" s="16"/>
    </row>
    <row r="295" spans="11:12">
      <c r="K295" s="14"/>
      <c r="L295" s="16"/>
    </row>
    <row r="296" spans="11:12">
      <c r="K296" s="14"/>
      <c r="L296" s="16"/>
    </row>
    <row r="297" spans="11:12">
      <c r="K297" s="14"/>
      <c r="L297" s="16"/>
    </row>
    <row r="298" spans="11:12">
      <c r="K298" s="14"/>
      <c r="L298" s="16"/>
    </row>
    <row r="299" spans="11:12">
      <c r="K299" s="14"/>
      <c r="L299" s="16"/>
    </row>
    <row r="300" spans="11:12">
      <c r="K300" s="14"/>
      <c r="L300" s="16"/>
    </row>
    <row r="301" spans="11:12">
      <c r="K301" s="14"/>
      <c r="L301" s="16"/>
    </row>
    <row r="302" spans="11:12">
      <c r="K302" s="14"/>
      <c r="L302" s="16"/>
    </row>
    <row r="303" spans="11:12">
      <c r="K303" s="14"/>
      <c r="L303" s="16"/>
    </row>
    <row r="304" spans="11:12">
      <c r="K304" s="14"/>
      <c r="L304" s="16"/>
    </row>
    <row r="305" spans="11:12">
      <c r="K305" s="14"/>
      <c r="L305" s="16"/>
    </row>
    <row r="306" spans="11:12">
      <c r="K306" s="14"/>
      <c r="L306" s="16"/>
    </row>
    <row r="307" spans="11:12">
      <c r="K307" s="14"/>
      <c r="L307" s="16"/>
    </row>
    <row r="308" spans="11:12">
      <c r="K308" s="14"/>
      <c r="L308" s="16"/>
    </row>
    <row r="309" spans="11:12">
      <c r="K309" s="14"/>
      <c r="L309" s="16"/>
    </row>
    <row r="310" spans="11:12">
      <c r="K310" s="14"/>
      <c r="L310" s="16"/>
    </row>
    <row r="311" spans="11:12">
      <c r="K311" s="14"/>
      <c r="L311" s="16"/>
    </row>
    <row r="312" spans="11:12">
      <c r="K312" s="14"/>
      <c r="L312" s="16"/>
    </row>
    <row r="313" spans="11:12">
      <c r="K313" s="14"/>
      <c r="L313" s="16"/>
    </row>
    <row r="314" spans="11:12">
      <c r="K314" s="14"/>
      <c r="L314" s="16"/>
    </row>
    <row r="315" spans="11:12">
      <c r="K315" s="14"/>
      <c r="L315" s="16"/>
    </row>
    <row r="316" spans="11:12">
      <c r="K316" s="14"/>
      <c r="L316" s="16"/>
    </row>
    <row r="317" spans="11:12">
      <c r="K317" s="14"/>
      <c r="L317" s="16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6DA4-5235-41F8-BAF3-98769C9EAC38}">
  <dimension ref="A1:R5969"/>
  <sheetViews>
    <sheetView zoomScaleNormal="100" workbookViewId="0">
      <pane ySplit="1" topLeftCell="A716" activePane="bottomLeft" state="frozen"/>
      <selection pane="bottomLeft" activeCell="A730" sqref="A730:F730"/>
    </sheetView>
  </sheetViews>
  <sheetFormatPr defaultColWidth="8.7109375" defaultRowHeight="14.45"/>
  <cols>
    <col min="1" max="1" width="11.28515625" style="30" bestFit="1" customWidth="1"/>
    <col min="2" max="2" width="9.7109375" bestFit="1" customWidth="1"/>
    <col min="3" max="3" width="16.7109375" bestFit="1" customWidth="1"/>
    <col min="4" max="4" width="13.140625" style="78" bestFit="1" customWidth="1"/>
    <col min="5" max="5" width="12.7109375" style="79" bestFit="1" customWidth="1"/>
    <col min="6" max="7" width="12.7109375" style="79" customWidth="1"/>
    <col min="8" max="8" width="70.5703125" style="52" bestFit="1" customWidth="1"/>
    <col min="9" max="9" width="23.7109375" customWidth="1"/>
    <col min="10" max="10" width="10.7109375" customWidth="1"/>
    <col min="11" max="12" width="11.7109375" bestFit="1" customWidth="1"/>
    <col min="13" max="13" width="10.7109375" bestFit="1" customWidth="1"/>
    <col min="14" max="14" width="12.7109375" bestFit="1" customWidth="1"/>
    <col min="15" max="15" width="10.140625" bestFit="1" customWidth="1"/>
  </cols>
  <sheetData>
    <row r="1" spans="1:13">
      <c r="A1" s="84" t="s">
        <v>40</v>
      </c>
      <c r="B1" s="85" t="s">
        <v>41</v>
      </c>
      <c r="C1" s="85" t="s">
        <v>42</v>
      </c>
      <c r="D1" s="86" t="s">
        <v>43</v>
      </c>
      <c r="E1" s="87" t="s">
        <v>44</v>
      </c>
      <c r="F1" s="91"/>
      <c r="G1" s="91"/>
      <c r="H1" s="52" t="s">
        <v>45</v>
      </c>
    </row>
    <row r="2" spans="1:13">
      <c r="A2" s="25">
        <v>43472</v>
      </c>
      <c r="B2" s="3" t="s">
        <v>46</v>
      </c>
      <c r="C2" s="3" t="s">
        <v>18</v>
      </c>
      <c r="D2" s="32">
        <v>30.62</v>
      </c>
      <c r="E2" s="33">
        <v>19500</v>
      </c>
      <c r="F2" s="33"/>
      <c r="G2" s="33">
        <f>PRODUCT(D2:E2)*IF(F2="Y",1,-1)</f>
        <v>-597090</v>
      </c>
      <c r="H2" s="53"/>
    </row>
    <row r="3" spans="1:13">
      <c r="A3" s="25">
        <v>43472</v>
      </c>
      <c r="B3" s="3" t="s">
        <v>46</v>
      </c>
      <c r="C3" s="3" t="s">
        <v>18</v>
      </c>
      <c r="D3" s="32">
        <v>30.61</v>
      </c>
      <c r="E3" s="33">
        <v>100</v>
      </c>
      <c r="F3" s="33"/>
      <c r="G3" s="33">
        <f t="shared" ref="G3:G66" si="0">PRODUCT(D3:E3)*IF(F3="Y",1,-1)</f>
        <v>-3061</v>
      </c>
      <c r="H3" s="53"/>
      <c r="J3" s="54"/>
      <c r="K3" t="s">
        <v>47</v>
      </c>
    </row>
    <row r="4" spans="1:13">
      <c r="A4" s="25">
        <v>43472</v>
      </c>
      <c r="B4" s="3" t="s">
        <v>46</v>
      </c>
      <c r="C4" s="3" t="s">
        <v>19</v>
      </c>
      <c r="D4" s="32">
        <v>21.709219999999998</v>
      </c>
      <c r="E4" s="33">
        <v>6400</v>
      </c>
      <c r="F4" s="33"/>
      <c r="G4" s="33">
        <f t="shared" si="0"/>
        <v>-138939.008</v>
      </c>
      <c r="H4" s="53"/>
      <c r="J4" s="53"/>
      <c r="K4" t="s">
        <v>48</v>
      </c>
    </row>
    <row r="5" spans="1:13">
      <c r="A5" s="25">
        <v>43472</v>
      </c>
      <c r="B5" s="3" t="s">
        <v>46</v>
      </c>
      <c r="C5" s="3" t="s">
        <v>20</v>
      </c>
      <c r="D5" s="32">
        <v>41.97</v>
      </c>
      <c r="E5" s="33">
        <v>3300</v>
      </c>
      <c r="F5" s="33"/>
      <c r="G5" s="33">
        <f t="shared" si="0"/>
        <v>-138501</v>
      </c>
      <c r="H5" s="53"/>
      <c r="J5" s="55"/>
      <c r="K5" t="s">
        <v>49</v>
      </c>
    </row>
    <row r="6" spans="1:13">
      <c r="A6" s="25">
        <v>43472</v>
      </c>
      <c r="B6" s="3" t="s">
        <v>46</v>
      </c>
      <c r="C6" s="3" t="s">
        <v>21</v>
      </c>
      <c r="D6" s="32">
        <v>27.765000000000001</v>
      </c>
      <c r="E6" s="33">
        <v>2900</v>
      </c>
      <c r="F6" s="33"/>
      <c r="G6" s="33">
        <f t="shared" si="0"/>
        <v>-80518.5</v>
      </c>
      <c r="H6" s="53"/>
      <c r="J6" s="56"/>
      <c r="K6" t="s">
        <v>50</v>
      </c>
    </row>
    <row r="7" spans="1:13">
      <c r="A7" s="25">
        <v>43472</v>
      </c>
      <c r="B7" s="3" t="s">
        <v>46</v>
      </c>
      <c r="C7" s="3" t="s">
        <v>22</v>
      </c>
      <c r="D7" s="32">
        <v>29.36</v>
      </c>
      <c r="E7" s="33">
        <v>1400</v>
      </c>
      <c r="F7" s="33"/>
      <c r="G7" s="33">
        <f t="shared" si="0"/>
        <v>-41104</v>
      </c>
      <c r="H7" s="53"/>
    </row>
    <row r="8" spans="1:13">
      <c r="A8" s="25">
        <v>43553</v>
      </c>
      <c r="B8" s="3" t="s">
        <v>46</v>
      </c>
      <c r="C8" s="3" t="s">
        <v>18</v>
      </c>
      <c r="D8" s="32">
        <v>31.408570000000001</v>
      </c>
      <c r="E8" s="33">
        <v>-700</v>
      </c>
      <c r="F8" s="33"/>
      <c r="G8" s="33">
        <f t="shared" si="0"/>
        <v>21985.999</v>
      </c>
      <c r="H8" s="53"/>
      <c r="K8" s="1" t="s">
        <v>51</v>
      </c>
      <c r="M8" s="9"/>
    </row>
    <row r="9" spans="1:13">
      <c r="A9" s="25">
        <v>43553</v>
      </c>
      <c r="B9" s="3" t="s">
        <v>46</v>
      </c>
      <c r="C9" s="3" t="s">
        <v>19</v>
      </c>
      <c r="D9" s="32">
        <v>24.19</v>
      </c>
      <c r="E9" s="33">
        <v>-50</v>
      </c>
      <c r="F9" s="33"/>
      <c r="G9" s="33">
        <f t="shared" si="0"/>
        <v>1209.5</v>
      </c>
      <c r="H9" s="53"/>
      <c r="M9" s="9"/>
    </row>
    <row r="10" spans="1:13">
      <c r="A10" s="25">
        <v>43553</v>
      </c>
      <c r="B10" s="3" t="s">
        <v>46</v>
      </c>
      <c r="C10" s="3" t="s">
        <v>19</v>
      </c>
      <c r="D10" s="32">
        <v>24.34</v>
      </c>
      <c r="E10" s="33">
        <v>-200</v>
      </c>
      <c r="F10" s="33"/>
      <c r="G10" s="33">
        <f t="shared" si="0"/>
        <v>4868</v>
      </c>
      <c r="H10" s="53"/>
      <c r="M10" s="9"/>
    </row>
    <row r="11" spans="1:13">
      <c r="A11" s="25">
        <v>43553</v>
      </c>
      <c r="B11" s="3" t="s">
        <v>46</v>
      </c>
      <c r="C11" s="3" t="s">
        <v>20</v>
      </c>
      <c r="D11" s="32">
        <v>47.26</v>
      </c>
      <c r="E11" s="33">
        <v>550</v>
      </c>
      <c r="F11" s="33"/>
      <c r="G11" s="33">
        <f t="shared" si="0"/>
        <v>-25993</v>
      </c>
      <c r="H11" s="53"/>
    </row>
    <row r="12" spans="1:13">
      <c r="A12" s="25">
        <v>43553</v>
      </c>
      <c r="B12" s="3" t="s">
        <v>46</v>
      </c>
      <c r="C12" s="3" t="s">
        <v>21</v>
      </c>
      <c r="D12" s="32">
        <v>30.087330000000001</v>
      </c>
      <c r="E12" s="33">
        <v>-750</v>
      </c>
      <c r="F12" s="33"/>
      <c r="G12" s="33">
        <f t="shared" si="0"/>
        <v>22565.497500000001</v>
      </c>
      <c r="H12" s="53"/>
    </row>
    <row r="13" spans="1:13">
      <c r="A13" s="25">
        <v>43553</v>
      </c>
      <c r="B13" s="3" t="s">
        <v>46</v>
      </c>
      <c r="C13" s="3" t="s">
        <v>22</v>
      </c>
      <c r="D13" s="32">
        <v>32.020000000000003</v>
      </c>
      <c r="E13" s="33">
        <v>950</v>
      </c>
      <c r="F13" s="33"/>
      <c r="G13" s="33">
        <f t="shared" si="0"/>
        <v>-30419.000000000004</v>
      </c>
      <c r="H13" s="53"/>
    </row>
    <row r="14" spans="1:13">
      <c r="A14" s="25">
        <v>43648</v>
      </c>
      <c r="B14" s="3" t="s">
        <v>46</v>
      </c>
      <c r="C14" s="3" t="s">
        <v>18</v>
      </c>
      <c r="D14" s="32">
        <v>31.98</v>
      </c>
      <c r="E14" s="33">
        <v>150</v>
      </c>
      <c r="F14" s="33"/>
      <c r="G14" s="33">
        <f t="shared" si="0"/>
        <v>-4797</v>
      </c>
      <c r="H14" s="53"/>
    </row>
    <row r="15" spans="1:13">
      <c r="A15" s="25">
        <v>43648</v>
      </c>
      <c r="B15" s="3" t="s">
        <v>46</v>
      </c>
      <c r="C15" s="3" t="s">
        <v>22</v>
      </c>
      <c r="D15" s="32">
        <v>31.79</v>
      </c>
      <c r="E15" s="33">
        <v>50</v>
      </c>
      <c r="F15" s="33"/>
      <c r="G15" s="33">
        <f t="shared" si="0"/>
        <v>-1589.5</v>
      </c>
      <c r="H15" s="53"/>
    </row>
    <row r="16" spans="1:13">
      <c r="A16" s="25">
        <v>43740</v>
      </c>
      <c r="B16" s="3" t="s">
        <v>46</v>
      </c>
      <c r="C16" s="3" t="s">
        <v>19</v>
      </c>
      <c r="D16" s="32">
        <v>24.69</v>
      </c>
      <c r="E16" s="33">
        <v>50</v>
      </c>
      <c r="F16" s="33"/>
      <c r="G16" s="33">
        <f t="shared" si="0"/>
        <v>-1234.5</v>
      </c>
      <c r="H16" s="53"/>
    </row>
    <row r="17" spans="1:8">
      <c r="A17" s="25">
        <v>43740</v>
      </c>
      <c r="B17" s="3" t="s">
        <v>46</v>
      </c>
      <c r="C17" s="3" t="s">
        <v>21</v>
      </c>
      <c r="D17" s="32">
        <v>29.45</v>
      </c>
      <c r="E17" s="33">
        <v>50</v>
      </c>
      <c r="F17" s="33"/>
      <c r="G17" s="33">
        <f t="shared" si="0"/>
        <v>-1472.5</v>
      </c>
      <c r="H17" s="53"/>
    </row>
    <row r="18" spans="1:8">
      <c r="A18" s="25">
        <v>43740</v>
      </c>
      <c r="B18" s="3" t="s">
        <v>46</v>
      </c>
      <c r="C18" s="3" t="s">
        <v>22</v>
      </c>
      <c r="D18" s="32">
        <v>29.84</v>
      </c>
      <c r="E18" s="33">
        <v>150</v>
      </c>
      <c r="F18" s="33"/>
      <c r="G18" s="33">
        <f t="shared" si="0"/>
        <v>-4476</v>
      </c>
      <c r="H18" s="53"/>
    </row>
    <row r="19" spans="1:8">
      <c r="A19" s="26">
        <v>43836</v>
      </c>
      <c r="B19" s="6" t="s">
        <v>46</v>
      </c>
      <c r="C19" s="6" t="s">
        <v>18</v>
      </c>
      <c r="D19" s="31">
        <v>32.01</v>
      </c>
      <c r="E19" s="57">
        <v>3300</v>
      </c>
      <c r="F19" s="57"/>
      <c r="G19" s="33">
        <f t="shared" si="0"/>
        <v>-105633</v>
      </c>
      <c r="H19" s="53"/>
    </row>
    <row r="20" spans="1:8">
      <c r="A20" s="26">
        <v>43836</v>
      </c>
      <c r="B20" s="6" t="s">
        <v>46</v>
      </c>
      <c r="C20" s="6" t="s">
        <v>19</v>
      </c>
      <c r="D20" s="31">
        <v>25.57</v>
      </c>
      <c r="E20" s="57">
        <v>6150</v>
      </c>
      <c r="F20" s="57"/>
      <c r="G20" s="33">
        <f t="shared" si="0"/>
        <v>-157255.5</v>
      </c>
      <c r="H20" s="53"/>
    </row>
    <row r="21" spans="1:8">
      <c r="A21" s="26">
        <v>43836</v>
      </c>
      <c r="B21" s="6" t="s">
        <v>46</v>
      </c>
      <c r="C21" s="6" t="s">
        <v>20</v>
      </c>
      <c r="D21" s="31">
        <v>51.917099999999998</v>
      </c>
      <c r="E21" s="57">
        <v>2800</v>
      </c>
      <c r="F21" s="57"/>
      <c r="G21" s="33">
        <f t="shared" si="0"/>
        <v>-145367.88</v>
      </c>
      <c r="H21" s="53"/>
    </row>
    <row r="22" spans="1:8">
      <c r="A22" s="26">
        <v>43836</v>
      </c>
      <c r="B22" s="6" t="s">
        <v>46</v>
      </c>
      <c r="C22" s="6" t="s">
        <v>21</v>
      </c>
      <c r="D22" s="31">
        <v>31.49</v>
      </c>
      <c r="E22" s="57">
        <v>1100</v>
      </c>
      <c r="F22" s="57"/>
      <c r="G22" s="33">
        <f t="shared" si="0"/>
        <v>-34639</v>
      </c>
      <c r="H22" s="53"/>
    </row>
    <row r="23" spans="1:8">
      <c r="A23" s="26">
        <v>43836</v>
      </c>
      <c r="B23" s="6" t="s">
        <v>46</v>
      </c>
      <c r="C23" s="6" t="s">
        <v>22</v>
      </c>
      <c r="D23" s="31">
        <v>32.32</v>
      </c>
      <c r="E23" s="57">
        <v>1600</v>
      </c>
      <c r="F23" s="57"/>
      <c r="G23" s="33">
        <f t="shared" si="0"/>
        <v>-51712</v>
      </c>
      <c r="H23" s="53"/>
    </row>
    <row r="24" spans="1:8">
      <c r="A24" s="26">
        <v>43836</v>
      </c>
      <c r="B24" s="6" t="s">
        <v>46</v>
      </c>
      <c r="C24" s="6" t="s">
        <v>23</v>
      </c>
      <c r="D24" s="31">
        <v>21.828600000000002</v>
      </c>
      <c r="E24" s="57">
        <v>7100</v>
      </c>
      <c r="F24" s="57"/>
      <c r="G24" s="33">
        <f t="shared" si="0"/>
        <v>-154983.06</v>
      </c>
      <c r="H24" s="53"/>
    </row>
    <row r="25" spans="1:8">
      <c r="A25" s="26">
        <v>43836</v>
      </c>
      <c r="B25" s="6" t="s">
        <v>46</v>
      </c>
      <c r="C25" s="6" t="s">
        <v>24</v>
      </c>
      <c r="D25" s="31">
        <v>24.53</v>
      </c>
      <c r="E25" s="57">
        <v>2100</v>
      </c>
      <c r="F25" s="57"/>
      <c r="G25" s="33">
        <f t="shared" si="0"/>
        <v>-51513</v>
      </c>
      <c r="H25" s="53"/>
    </row>
    <row r="26" spans="1:8">
      <c r="A26" s="26">
        <v>43836</v>
      </c>
      <c r="B26" s="6" t="s">
        <v>46</v>
      </c>
      <c r="C26" s="6" t="s">
        <v>25</v>
      </c>
      <c r="D26" s="31">
        <v>19.43</v>
      </c>
      <c r="E26" s="57">
        <v>2650</v>
      </c>
      <c r="F26" s="57"/>
      <c r="G26" s="33">
        <f t="shared" si="0"/>
        <v>-51489.5</v>
      </c>
      <c r="H26" s="53"/>
    </row>
    <row r="27" spans="1:8">
      <c r="A27" s="26">
        <v>43836</v>
      </c>
      <c r="B27" s="6" t="s">
        <v>52</v>
      </c>
      <c r="C27" s="6" t="s">
        <v>18</v>
      </c>
      <c r="D27" s="31">
        <v>32.01</v>
      </c>
      <c r="E27" s="57">
        <v>4700</v>
      </c>
      <c r="F27" s="57"/>
      <c r="G27" s="33">
        <f t="shared" si="0"/>
        <v>-150447</v>
      </c>
      <c r="H27" s="53"/>
    </row>
    <row r="28" spans="1:8">
      <c r="A28" s="26">
        <v>43836</v>
      </c>
      <c r="B28" s="6" t="s">
        <v>52</v>
      </c>
      <c r="C28" s="6" t="s">
        <v>19</v>
      </c>
      <c r="D28" s="31">
        <v>25.57</v>
      </c>
      <c r="E28" s="57">
        <v>1350</v>
      </c>
      <c r="F28" s="57"/>
      <c r="G28" s="33">
        <f t="shared" si="0"/>
        <v>-34519.5</v>
      </c>
      <c r="H28" s="53"/>
    </row>
    <row r="29" spans="1:8">
      <c r="A29" s="26">
        <v>43836</v>
      </c>
      <c r="B29" s="6" t="s">
        <v>52</v>
      </c>
      <c r="C29" s="6" t="s">
        <v>20</v>
      </c>
      <c r="D29" s="31">
        <v>51.917099999999998</v>
      </c>
      <c r="E29" s="57">
        <v>650</v>
      </c>
      <c r="F29" s="57"/>
      <c r="G29" s="33">
        <f t="shared" si="0"/>
        <v>-33746.114999999998</v>
      </c>
      <c r="H29" s="53"/>
    </row>
    <row r="30" spans="1:8">
      <c r="A30" s="26">
        <v>43836</v>
      </c>
      <c r="B30" s="6" t="s">
        <v>52</v>
      </c>
      <c r="C30" s="6" t="s">
        <v>21</v>
      </c>
      <c r="D30" s="31">
        <v>31.49</v>
      </c>
      <c r="E30" s="57">
        <v>650</v>
      </c>
      <c r="F30" s="57"/>
      <c r="G30" s="33">
        <f t="shared" si="0"/>
        <v>-20468.5</v>
      </c>
      <c r="H30" s="53"/>
    </row>
    <row r="31" spans="1:8">
      <c r="A31" s="26">
        <v>43836</v>
      </c>
      <c r="B31" s="6" t="s">
        <v>52</v>
      </c>
      <c r="C31" s="6" t="s">
        <v>22</v>
      </c>
      <c r="D31" s="31">
        <v>32.32</v>
      </c>
      <c r="E31" s="57">
        <v>300</v>
      </c>
      <c r="F31" s="57"/>
      <c r="G31" s="33">
        <f t="shared" si="0"/>
        <v>-9696</v>
      </c>
      <c r="H31" s="53"/>
    </row>
    <row r="32" spans="1:8">
      <c r="A32" s="27">
        <v>43837</v>
      </c>
      <c r="B32" s="58" t="s">
        <v>46</v>
      </c>
      <c r="C32" s="58" t="s">
        <v>18</v>
      </c>
      <c r="D32" s="59">
        <v>31.94</v>
      </c>
      <c r="E32" s="60">
        <v>3350</v>
      </c>
      <c r="F32" s="60"/>
      <c r="G32" s="33">
        <f t="shared" si="0"/>
        <v>-106999</v>
      </c>
      <c r="H32" s="53"/>
    </row>
    <row r="33" spans="1:8">
      <c r="A33" s="27">
        <v>43837</v>
      </c>
      <c r="B33" s="58" t="s">
        <v>46</v>
      </c>
      <c r="C33" s="58" t="s">
        <v>19</v>
      </c>
      <c r="D33" s="59">
        <v>25.7</v>
      </c>
      <c r="E33" s="60">
        <v>6100</v>
      </c>
      <c r="F33" s="60"/>
      <c r="G33" s="33">
        <f t="shared" si="0"/>
        <v>-156770</v>
      </c>
      <c r="H33" s="53"/>
    </row>
    <row r="34" spans="1:8">
      <c r="A34" s="27">
        <v>43837</v>
      </c>
      <c r="B34" s="58" t="s">
        <v>46</v>
      </c>
      <c r="C34" s="58" t="s">
        <v>20</v>
      </c>
      <c r="D34" s="59">
        <v>52.13</v>
      </c>
      <c r="E34" s="60">
        <v>2800</v>
      </c>
      <c r="F34" s="60"/>
      <c r="G34" s="33">
        <f t="shared" si="0"/>
        <v>-145964</v>
      </c>
      <c r="H34" s="53"/>
    </row>
    <row r="35" spans="1:8">
      <c r="A35" s="27">
        <v>43837</v>
      </c>
      <c r="B35" s="58" t="s">
        <v>46</v>
      </c>
      <c r="C35" s="58" t="s">
        <v>21</v>
      </c>
      <c r="D35" s="59">
        <v>31.582000000000001</v>
      </c>
      <c r="E35" s="60">
        <v>1100</v>
      </c>
      <c r="F35" s="60"/>
      <c r="G35" s="33">
        <f t="shared" si="0"/>
        <v>-34740.200000000004</v>
      </c>
      <c r="H35" s="53"/>
    </row>
    <row r="36" spans="1:8">
      <c r="A36" s="27">
        <v>43837</v>
      </c>
      <c r="B36" s="58" t="s">
        <v>46</v>
      </c>
      <c r="C36" s="58" t="s">
        <v>22</v>
      </c>
      <c r="D36" s="59">
        <v>32.380000000000003</v>
      </c>
      <c r="E36" s="60">
        <v>1600</v>
      </c>
      <c r="F36" s="60"/>
      <c r="G36" s="33">
        <f t="shared" si="0"/>
        <v>-51808.000000000007</v>
      </c>
      <c r="H36" s="53"/>
    </row>
    <row r="37" spans="1:8">
      <c r="A37" s="27">
        <v>43837</v>
      </c>
      <c r="B37" s="58" t="s">
        <v>46</v>
      </c>
      <c r="C37" s="58" t="s">
        <v>23</v>
      </c>
      <c r="D37" s="59">
        <v>21.78</v>
      </c>
      <c r="E37" s="60">
        <v>7100</v>
      </c>
      <c r="F37" s="60"/>
      <c r="G37" s="33">
        <f t="shared" si="0"/>
        <v>-154638</v>
      </c>
      <c r="H37" s="53"/>
    </row>
    <row r="38" spans="1:8">
      <c r="A38" s="27">
        <v>43837</v>
      </c>
      <c r="B38" s="58" t="s">
        <v>46</v>
      </c>
      <c r="C38" s="58" t="s">
        <v>24</v>
      </c>
      <c r="D38" s="59">
        <v>24.47</v>
      </c>
      <c r="E38" s="60">
        <v>2100</v>
      </c>
      <c r="F38" s="60"/>
      <c r="G38" s="33">
        <f t="shared" si="0"/>
        <v>-51387</v>
      </c>
      <c r="H38" s="53"/>
    </row>
    <row r="39" spans="1:8">
      <c r="A39" s="27">
        <v>43837</v>
      </c>
      <c r="B39" s="58" t="s">
        <v>46</v>
      </c>
      <c r="C39" s="58" t="s">
        <v>25</v>
      </c>
      <c r="D39" s="59">
        <v>19.415500000000002</v>
      </c>
      <c r="E39" s="60">
        <v>2650</v>
      </c>
      <c r="F39" s="60"/>
      <c r="G39" s="33">
        <f t="shared" si="0"/>
        <v>-51451.075000000004</v>
      </c>
      <c r="H39" s="53"/>
    </row>
    <row r="40" spans="1:8">
      <c r="A40" s="27">
        <v>43837</v>
      </c>
      <c r="B40" s="58" t="s">
        <v>52</v>
      </c>
      <c r="C40" s="58" t="s">
        <v>18</v>
      </c>
      <c r="D40" s="59">
        <v>31.94</v>
      </c>
      <c r="E40" s="60">
        <v>4700</v>
      </c>
      <c r="F40" s="60"/>
      <c r="G40" s="33">
        <f t="shared" si="0"/>
        <v>-150118</v>
      </c>
      <c r="H40" s="53"/>
    </row>
    <row r="41" spans="1:8">
      <c r="A41" s="27">
        <v>43837</v>
      </c>
      <c r="B41" s="58" t="s">
        <v>52</v>
      </c>
      <c r="C41" s="58" t="s">
        <v>19</v>
      </c>
      <c r="D41" s="59">
        <v>25.7</v>
      </c>
      <c r="E41" s="60">
        <v>1350</v>
      </c>
      <c r="F41" s="60"/>
      <c r="G41" s="33">
        <f t="shared" si="0"/>
        <v>-34695</v>
      </c>
      <c r="H41" s="53"/>
    </row>
    <row r="42" spans="1:8">
      <c r="A42" s="27">
        <v>43837</v>
      </c>
      <c r="B42" s="58" t="s">
        <v>52</v>
      </c>
      <c r="C42" s="58" t="s">
        <v>20</v>
      </c>
      <c r="D42" s="59">
        <v>52.13</v>
      </c>
      <c r="E42" s="60">
        <v>700</v>
      </c>
      <c r="F42" s="60"/>
      <c r="G42" s="33">
        <f t="shared" si="0"/>
        <v>-36491</v>
      </c>
      <c r="H42" s="53"/>
    </row>
    <row r="43" spans="1:8">
      <c r="A43" s="27">
        <v>43837</v>
      </c>
      <c r="B43" s="58" t="s">
        <v>52</v>
      </c>
      <c r="C43" s="58" t="s">
        <v>21</v>
      </c>
      <c r="D43" s="59">
        <v>31.582000000000001</v>
      </c>
      <c r="E43" s="60">
        <v>650</v>
      </c>
      <c r="F43" s="60"/>
      <c r="G43" s="33">
        <f t="shared" si="0"/>
        <v>-20528.3</v>
      </c>
      <c r="H43" s="53"/>
    </row>
    <row r="44" spans="1:8">
      <c r="A44" s="27">
        <v>43837</v>
      </c>
      <c r="B44" s="58" t="s">
        <v>52</v>
      </c>
      <c r="C44" s="58" t="s">
        <v>22</v>
      </c>
      <c r="D44" s="59">
        <v>32.380000000000003</v>
      </c>
      <c r="E44" s="60">
        <v>300</v>
      </c>
      <c r="F44" s="60"/>
      <c r="G44" s="33">
        <f t="shared" si="0"/>
        <v>-9714</v>
      </c>
      <c r="H44" s="53"/>
    </row>
    <row r="45" spans="1:8">
      <c r="A45" s="26">
        <v>43838</v>
      </c>
      <c r="B45" s="6" t="s">
        <v>46</v>
      </c>
      <c r="C45" s="6" t="s">
        <v>18</v>
      </c>
      <c r="D45" s="31">
        <v>31.8</v>
      </c>
      <c r="E45" s="57">
        <v>3350</v>
      </c>
      <c r="F45" s="57"/>
      <c r="G45" s="33">
        <f t="shared" si="0"/>
        <v>-106530</v>
      </c>
      <c r="H45" s="53"/>
    </row>
    <row r="46" spans="1:8">
      <c r="A46" s="26">
        <v>43838</v>
      </c>
      <c r="B46" s="6" t="s">
        <v>46</v>
      </c>
      <c r="C46" s="6" t="s">
        <v>19</v>
      </c>
      <c r="D46" s="31">
        <v>25.8489</v>
      </c>
      <c r="E46" s="57">
        <v>6050</v>
      </c>
      <c r="F46" s="57"/>
      <c r="G46" s="33">
        <f t="shared" si="0"/>
        <v>-156385.845</v>
      </c>
      <c r="H46" s="53"/>
    </row>
    <row r="47" spans="1:8">
      <c r="A47" s="26">
        <v>43838</v>
      </c>
      <c r="B47" s="6" t="s">
        <v>46</v>
      </c>
      <c r="C47" s="6" t="s">
        <v>20</v>
      </c>
      <c r="D47" s="31">
        <v>52.558100000000003</v>
      </c>
      <c r="E47" s="57">
        <v>2800</v>
      </c>
      <c r="F47" s="57"/>
      <c r="G47" s="33">
        <f t="shared" si="0"/>
        <v>-147162.68000000002</v>
      </c>
      <c r="H47" s="53"/>
    </row>
    <row r="48" spans="1:8">
      <c r="A48" s="26">
        <v>43838</v>
      </c>
      <c r="B48" s="6" t="s">
        <v>46</v>
      </c>
      <c r="C48" s="6" t="s">
        <v>21</v>
      </c>
      <c r="D48" s="31">
        <v>31.73</v>
      </c>
      <c r="E48" s="57">
        <v>1050</v>
      </c>
      <c r="F48" s="57"/>
      <c r="G48" s="33">
        <f t="shared" si="0"/>
        <v>-33316.5</v>
      </c>
      <c r="H48" s="53"/>
    </row>
    <row r="49" spans="1:11">
      <c r="A49" s="26">
        <v>43838</v>
      </c>
      <c r="B49" s="6" t="s">
        <v>46</v>
      </c>
      <c r="C49" s="6" t="s">
        <v>22</v>
      </c>
      <c r="D49" s="31">
        <v>32.81</v>
      </c>
      <c r="E49" s="57">
        <v>1600</v>
      </c>
      <c r="F49" s="57"/>
      <c r="G49" s="33">
        <f t="shared" si="0"/>
        <v>-52496</v>
      </c>
      <c r="H49" s="53"/>
    </row>
    <row r="50" spans="1:11">
      <c r="A50" s="26">
        <v>43838</v>
      </c>
      <c r="B50" s="6" t="s">
        <v>46</v>
      </c>
      <c r="C50" s="6" t="s">
        <v>23</v>
      </c>
      <c r="D50" s="31">
        <v>21.81</v>
      </c>
      <c r="E50" s="57">
        <v>7150</v>
      </c>
      <c r="F50" s="57"/>
      <c r="G50" s="33">
        <f t="shared" si="0"/>
        <v>-155941.5</v>
      </c>
      <c r="H50" s="53" t="s">
        <v>53</v>
      </c>
      <c r="J50" s="9"/>
      <c r="K50" s="9"/>
    </row>
    <row r="51" spans="1:11">
      <c r="A51" s="26">
        <v>43838</v>
      </c>
      <c r="B51" s="6" t="s">
        <v>46</v>
      </c>
      <c r="C51" s="6" t="s">
        <v>24</v>
      </c>
      <c r="D51" s="31">
        <v>24.41</v>
      </c>
      <c r="E51" s="57">
        <v>2150</v>
      </c>
      <c r="F51" s="57"/>
      <c r="G51" s="33">
        <f t="shared" si="0"/>
        <v>-52481.5</v>
      </c>
      <c r="H51" s="53"/>
      <c r="J51" s="80"/>
    </row>
    <row r="52" spans="1:11">
      <c r="A52" s="26">
        <v>43838</v>
      </c>
      <c r="B52" s="6" t="s">
        <v>46</v>
      </c>
      <c r="C52" s="6" t="s">
        <v>25</v>
      </c>
      <c r="D52" s="31">
        <v>19.399999999999999</v>
      </c>
      <c r="E52" s="57">
        <v>2700</v>
      </c>
      <c r="F52" s="57"/>
      <c r="G52" s="33">
        <f t="shared" si="0"/>
        <v>-52379.999999999993</v>
      </c>
      <c r="H52" s="53"/>
      <c r="J52" s="9"/>
    </row>
    <row r="53" spans="1:11">
      <c r="A53" s="26">
        <v>43838</v>
      </c>
      <c r="B53" s="6" t="s">
        <v>52</v>
      </c>
      <c r="C53" s="6" t="s">
        <v>18</v>
      </c>
      <c r="D53" s="31">
        <v>31.8</v>
      </c>
      <c r="E53" s="57">
        <v>4700</v>
      </c>
      <c r="F53" s="57"/>
      <c r="G53" s="33">
        <f t="shared" si="0"/>
        <v>-149460</v>
      </c>
      <c r="H53" s="53"/>
      <c r="J53" s="80"/>
    </row>
    <row r="54" spans="1:11">
      <c r="A54" s="26">
        <v>43838</v>
      </c>
      <c r="B54" s="6" t="s">
        <v>52</v>
      </c>
      <c r="C54" s="6" t="s">
        <v>19</v>
      </c>
      <c r="D54" s="31">
        <v>25.8489</v>
      </c>
      <c r="E54" s="57">
        <v>1350</v>
      </c>
      <c r="F54" s="57"/>
      <c r="G54" s="33">
        <f t="shared" si="0"/>
        <v>-34896.014999999999</v>
      </c>
      <c r="H54" s="53"/>
    </row>
    <row r="55" spans="1:11">
      <c r="A55" s="26">
        <v>43838</v>
      </c>
      <c r="B55" s="6" t="s">
        <v>52</v>
      </c>
      <c r="C55" s="6" t="s">
        <v>20</v>
      </c>
      <c r="D55" s="31">
        <v>52.558100000000003</v>
      </c>
      <c r="E55" s="57">
        <v>650</v>
      </c>
      <c r="F55" s="57"/>
      <c r="G55" s="33">
        <f t="shared" si="0"/>
        <v>-34162.764999999999</v>
      </c>
      <c r="H55" s="53"/>
    </row>
    <row r="56" spans="1:11">
      <c r="A56" s="26">
        <v>43838</v>
      </c>
      <c r="B56" s="6" t="s">
        <v>52</v>
      </c>
      <c r="C56" s="6" t="s">
        <v>21</v>
      </c>
      <c r="D56" s="31">
        <v>31.73</v>
      </c>
      <c r="E56" s="57">
        <v>600</v>
      </c>
      <c r="F56" s="57"/>
      <c r="G56" s="33">
        <f t="shared" si="0"/>
        <v>-19038</v>
      </c>
      <c r="H56" s="53"/>
    </row>
    <row r="57" spans="1:11">
      <c r="A57" s="26">
        <v>43838</v>
      </c>
      <c r="B57" s="6" t="s">
        <v>52</v>
      </c>
      <c r="C57" s="6" t="s">
        <v>22</v>
      </c>
      <c r="D57" s="31">
        <v>32.81</v>
      </c>
      <c r="E57" s="57">
        <v>300</v>
      </c>
      <c r="F57" s="57"/>
      <c r="G57" s="33">
        <f t="shared" si="0"/>
        <v>-9843</v>
      </c>
      <c r="H57" s="53"/>
    </row>
    <row r="58" spans="1:11">
      <c r="A58" s="28">
        <v>43839</v>
      </c>
      <c r="B58" s="7" t="s">
        <v>46</v>
      </c>
      <c r="C58" s="7" t="s">
        <v>18</v>
      </c>
      <c r="D58" s="61">
        <v>31.81</v>
      </c>
      <c r="E58" s="62">
        <v>3550</v>
      </c>
      <c r="F58" s="62"/>
      <c r="G58" s="33">
        <f t="shared" si="0"/>
        <v>-112925.5</v>
      </c>
      <c r="H58" s="53"/>
    </row>
    <row r="59" spans="1:11">
      <c r="A59" s="28">
        <v>43839</v>
      </c>
      <c r="B59" s="7" t="s">
        <v>46</v>
      </c>
      <c r="C59" s="7" t="s">
        <v>19</v>
      </c>
      <c r="D59" s="61">
        <v>25.885000000000002</v>
      </c>
      <c r="E59" s="62">
        <v>5950</v>
      </c>
      <c r="F59" s="62"/>
      <c r="G59" s="33">
        <f t="shared" si="0"/>
        <v>-154015.75</v>
      </c>
      <c r="H59" s="53"/>
    </row>
    <row r="60" spans="1:11">
      <c r="A60" s="28">
        <v>43839</v>
      </c>
      <c r="B60" s="7" t="s">
        <v>46</v>
      </c>
      <c r="C60" s="7" t="s">
        <v>20</v>
      </c>
      <c r="D60" s="61">
        <v>53.03</v>
      </c>
      <c r="E60" s="62">
        <v>2650</v>
      </c>
      <c r="F60" s="62"/>
      <c r="G60" s="33">
        <f t="shared" si="0"/>
        <v>-140529.5</v>
      </c>
      <c r="H60" s="53"/>
    </row>
    <row r="61" spans="1:11">
      <c r="A61" s="28">
        <v>43839</v>
      </c>
      <c r="B61" s="7" t="s">
        <v>46</v>
      </c>
      <c r="C61" s="7" t="s">
        <v>21</v>
      </c>
      <c r="D61" s="61">
        <v>31.83</v>
      </c>
      <c r="E61" s="62">
        <v>1050</v>
      </c>
      <c r="F61" s="62"/>
      <c r="G61" s="33">
        <f t="shared" si="0"/>
        <v>-33421.5</v>
      </c>
      <c r="H61" s="53"/>
    </row>
    <row r="62" spans="1:11">
      <c r="A62" s="28">
        <v>43839</v>
      </c>
      <c r="B62" s="7" t="s">
        <v>46</v>
      </c>
      <c r="C62" s="7" t="s">
        <v>22</v>
      </c>
      <c r="D62" s="61">
        <v>33.049999999999997</v>
      </c>
      <c r="E62" s="62">
        <v>1450</v>
      </c>
      <c r="F62" s="62"/>
      <c r="G62" s="33">
        <f t="shared" si="0"/>
        <v>-47922.499999999993</v>
      </c>
      <c r="H62" s="53"/>
    </row>
    <row r="63" spans="1:11">
      <c r="A63" s="28">
        <v>43839</v>
      </c>
      <c r="B63" s="7" t="s">
        <v>46</v>
      </c>
      <c r="C63" s="7" t="s">
        <v>23</v>
      </c>
      <c r="D63" s="61">
        <v>21.73</v>
      </c>
      <c r="E63" s="62">
        <v>7300</v>
      </c>
      <c r="F63" s="62"/>
      <c r="G63" s="33">
        <f t="shared" si="0"/>
        <v>-158629</v>
      </c>
      <c r="H63" s="53"/>
    </row>
    <row r="64" spans="1:11">
      <c r="A64" s="28">
        <v>43839</v>
      </c>
      <c r="B64" s="7" t="s">
        <v>46</v>
      </c>
      <c r="C64" s="7" t="s">
        <v>24</v>
      </c>
      <c r="D64" s="61">
        <v>24.41</v>
      </c>
      <c r="E64" s="62">
        <v>2150</v>
      </c>
      <c r="F64" s="62"/>
      <c r="G64" s="33">
        <f>PRODUCT(D64:E64)*IF(F64="Y",1,-1)</f>
        <v>-52481.5</v>
      </c>
      <c r="H64" s="53"/>
    </row>
    <row r="65" spans="1:17">
      <c r="A65" s="28">
        <v>43839</v>
      </c>
      <c r="B65" s="7" t="s">
        <v>46</v>
      </c>
      <c r="C65" s="7" t="s">
        <v>25</v>
      </c>
      <c r="D65" s="61">
        <v>19.399999999999999</v>
      </c>
      <c r="E65" s="62">
        <v>2650</v>
      </c>
      <c r="F65" s="62"/>
      <c r="G65" s="33">
        <f t="shared" si="0"/>
        <v>-51409.999999999993</v>
      </c>
      <c r="H65" s="53"/>
    </row>
    <row r="66" spans="1:17">
      <c r="A66" s="28">
        <v>43839</v>
      </c>
      <c r="B66" s="7" t="s">
        <v>52</v>
      </c>
      <c r="C66" s="7" t="s">
        <v>18</v>
      </c>
      <c r="D66" s="61">
        <v>31.81</v>
      </c>
      <c r="E66" s="62">
        <v>4800</v>
      </c>
      <c r="F66" s="62"/>
      <c r="G66" s="33">
        <f t="shared" si="0"/>
        <v>-152688</v>
      </c>
      <c r="H66" s="53"/>
    </row>
    <row r="67" spans="1:17">
      <c r="A67" s="28">
        <v>43839</v>
      </c>
      <c r="B67" s="7" t="s">
        <v>52</v>
      </c>
      <c r="C67" s="7" t="s">
        <v>19</v>
      </c>
      <c r="D67" s="61">
        <v>25.885000000000002</v>
      </c>
      <c r="E67" s="62">
        <v>1350</v>
      </c>
      <c r="F67" s="62"/>
      <c r="G67" s="33">
        <f t="shared" ref="G67:G130" si="1">PRODUCT(D67:E67)*IF(F67="Y",1,-1)</f>
        <v>-34944.75</v>
      </c>
      <c r="H67" s="53"/>
    </row>
    <row r="68" spans="1:17">
      <c r="A68" s="28">
        <v>43839</v>
      </c>
      <c r="B68" s="7" t="s">
        <v>52</v>
      </c>
      <c r="C68" s="7" t="s">
        <v>20</v>
      </c>
      <c r="D68" s="61">
        <v>53.03</v>
      </c>
      <c r="E68" s="62">
        <v>600</v>
      </c>
      <c r="F68" s="62"/>
      <c r="G68" s="33">
        <f t="shared" si="1"/>
        <v>-31818</v>
      </c>
      <c r="H68" s="53"/>
    </row>
    <row r="69" spans="1:17">
      <c r="A69" s="28">
        <v>43839</v>
      </c>
      <c r="B69" s="7" t="s">
        <v>52</v>
      </c>
      <c r="C69" s="7" t="s">
        <v>21</v>
      </c>
      <c r="D69" s="61">
        <v>31.83</v>
      </c>
      <c r="E69" s="62">
        <v>600</v>
      </c>
      <c r="F69" s="62"/>
      <c r="G69" s="33">
        <f t="shared" si="1"/>
        <v>-19098</v>
      </c>
      <c r="H69" s="53"/>
    </row>
    <row r="70" spans="1:17">
      <c r="A70" s="28">
        <v>43839</v>
      </c>
      <c r="B70" s="7" t="s">
        <v>52</v>
      </c>
      <c r="C70" s="7" t="s">
        <v>22</v>
      </c>
      <c r="D70" s="61">
        <v>33.049999999999997</v>
      </c>
      <c r="E70" s="62">
        <v>300</v>
      </c>
      <c r="F70" s="62"/>
      <c r="G70" s="33">
        <f t="shared" si="1"/>
        <v>-9915</v>
      </c>
      <c r="H70" s="53"/>
    </row>
    <row r="71" spans="1:17">
      <c r="A71" s="28">
        <v>43930</v>
      </c>
      <c r="B71" s="7" t="s">
        <v>52</v>
      </c>
      <c r="C71" s="7" t="s">
        <v>18</v>
      </c>
      <c r="D71" s="61">
        <v>31.77</v>
      </c>
      <c r="E71" s="62">
        <v>-900</v>
      </c>
      <c r="F71" s="62"/>
      <c r="G71" s="33">
        <f t="shared" si="1"/>
        <v>28593</v>
      </c>
      <c r="H71" s="53"/>
    </row>
    <row r="72" spans="1:17">
      <c r="A72" s="28">
        <v>43930</v>
      </c>
      <c r="B72" s="7" t="s">
        <v>52</v>
      </c>
      <c r="C72" s="7" t="s">
        <v>19</v>
      </c>
      <c r="D72" s="61">
        <v>21.795400000000001</v>
      </c>
      <c r="E72" s="62">
        <v>650</v>
      </c>
      <c r="F72" s="62"/>
      <c r="G72" s="33">
        <f t="shared" si="1"/>
        <v>-14167.01</v>
      </c>
      <c r="H72" s="53"/>
      <c r="L72" t="s">
        <v>54</v>
      </c>
      <c r="N72" t="s">
        <v>55</v>
      </c>
      <c r="O72" t="s">
        <v>55</v>
      </c>
    </row>
    <row r="73" spans="1:17">
      <c r="A73" s="28">
        <v>43930</v>
      </c>
      <c r="B73" s="7" t="s">
        <v>52</v>
      </c>
      <c r="C73" s="7" t="s">
        <v>20</v>
      </c>
      <c r="D73" s="61">
        <v>48.68</v>
      </c>
      <c r="E73" s="62">
        <v>150</v>
      </c>
      <c r="F73" s="62"/>
      <c r="G73" s="33">
        <f t="shared" si="1"/>
        <v>-7302</v>
      </c>
      <c r="H73" s="53"/>
      <c r="L73" s="1">
        <v>43838</v>
      </c>
      <c r="N73" s="1">
        <v>43838</v>
      </c>
      <c r="O73" s="1">
        <v>43839</v>
      </c>
    </row>
    <row r="74" spans="1:17">
      <c r="A74" s="28">
        <v>43930</v>
      </c>
      <c r="B74" s="7" t="s">
        <v>52</v>
      </c>
      <c r="C74" s="7" t="s">
        <v>21</v>
      </c>
      <c r="D74" s="61">
        <v>26.973299999999998</v>
      </c>
      <c r="E74" s="62">
        <v>300</v>
      </c>
      <c r="F74" s="62"/>
      <c r="G74" s="33">
        <f t="shared" si="1"/>
        <v>-8091.99</v>
      </c>
      <c r="H74" s="53"/>
      <c r="K74" t="s">
        <v>56</v>
      </c>
      <c r="L74" s="9">
        <v>2772.75</v>
      </c>
      <c r="M74" s="9"/>
      <c r="N74">
        <v>1000739.31</v>
      </c>
      <c r="O74" s="9">
        <v>940.31</v>
      </c>
      <c r="P74" s="9"/>
      <c r="Q74" s="9"/>
    </row>
    <row r="75" spans="1:17">
      <c r="A75" s="28">
        <v>43930</v>
      </c>
      <c r="B75" s="7" t="s">
        <v>52</v>
      </c>
      <c r="C75" s="7" t="s">
        <v>22</v>
      </c>
      <c r="D75" s="61">
        <v>27.89</v>
      </c>
      <c r="E75" s="62">
        <v>150</v>
      </c>
      <c r="F75" s="62"/>
      <c r="G75" s="33">
        <f t="shared" si="1"/>
        <v>-4183.5</v>
      </c>
      <c r="H75" s="53"/>
      <c r="K75" t="s">
        <v>57</v>
      </c>
      <c r="L75" s="9">
        <v>3344.75</v>
      </c>
      <c r="M75" s="9"/>
      <c r="N75" s="9">
        <v>1000699.96</v>
      </c>
      <c r="O75" s="9">
        <v>900.96</v>
      </c>
      <c r="P75" s="9"/>
      <c r="Q75" s="9"/>
    </row>
    <row r="76" spans="1:17">
      <c r="A76" s="25">
        <v>43965</v>
      </c>
      <c r="B76" s="3" t="s">
        <v>52</v>
      </c>
      <c r="C76" s="3" t="s">
        <v>18</v>
      </c>
      <c r="D76" s="32">
        <v>32.97</v>
      </c>
      <c r="E76" s="33">
        <v>2900</v>
      </c>
      <c r="F76" s="33"/>
      <c r="G76" s="33">
        <f t="shared" si="1"/>
        <v>-95613</v>
      </c>
      <c r="H76" s="63"/>
      <c r="L76" s="9">
        <f>L75-L74</f>
        <v>572</v>
      </c>
      <c r="M76" s="9">
        <f>M75-M74</f>
        <v>0</v>
      </c>
      <c r="N76" s="9">
        <f>N75-N74</f>
        <v>-39.350000000093132</v>
      </c>
      <c r="O76" s="9">
        <f>O75-O74</f>
        <v>-39.349999999999909</v>
      </c>
      <c r="P76" s="9"/>
      <c r="Q76" s="9"/>
    </row>
    <row r="77" spans="1:17">
      <c r="A77" s="25">
        <v>43965</v>
      </c>
      <c r="B77" s="3" t="s">
        <v>52</v>
      </c>
      <c r="C77" s="3" t="s">
        <v>19</v>
      </c>
      <c r="D77" s="32">
        <v>22.07</v>
      </c>
      <c r="E77" s="33">
        <v>-1450</v>
      </c>
      <c r="F77" s="33"/>
      <c r="G77" s="33">
        <f t="shared" si="1"/>
        <v>32001.5</v>
      </c>
      <c r="H77" s="63"/>
    </row>
    <row r="78" spans="1:17">
      <c r="A78" s="25">
        <v>43965</v>
      </c>
      <c r="B78" s="3" t="s">
        <v>52</v>
      </c>
      <c r="C78" s="3" t="s">
        <v>20</v>
      </c>
      <c r="D78" s="32">
        <v>49.18</v>
      </c>
      <c r="E78" s="33">
        <v>-650</v>
      </c>
      <c r="F78" s="33"/>
      <c r="G78" s="33">
        <f t="shared" si="1"/>
        <v>31967</v>
      </c>
      <c r="H78" s="63"/>
      <c r="N78">
        <f>9.95</f>
        <v>9.9499999999999993</v>
      </c>
    </row>
    <row r="79" spans="1:17">
      <c r="A79" s="25">
        <v>43965</v>
      </c>
      <c r="B79" s="3" t="s">
        <v>52</v>
      </c>
      <c r="C79" s="3" t="s">
        <v>21</v>
      </c>
      <c r="D79" s="32">
        <v>26.81</v>
      </c>
      <c r="E79" s="33">
        <v>-650</v>
      </c>
      <c r="F79" s="33"/>
      <c r="G79" s="33">
        <f t="shared" si="1"/>
        <v>17426.5</v>
      </c>
      <c r="H79" s="63"/>
      <c r="N79">
        <f>9.95</f>
        <v>9.9499999999999993</v>
      </c>
    </row>
    <row r="80" spans="1:17">
      <c r="A80" s="25">
        <v>43965</v>
      </c>
      <c r="B80" s="3" t="s">
        <v>52</v>
      </c>
      <c r="C80" s="3" t="s">
        <v>22</v>
      </c>
      <c r="D80" s="32">
        <v>28.17</v>
      </c>
      <c r="E80" s="33">
        <v>-300</v>
      </c>
      <c r="F80" s="33"/>
      <c r="G80" s="33">
        <f t="shared" si="1"/>
        <v>8451</v>
      </c>
      <c r="H80" s="63"/>
    </row>
    <row r="81" spans="1:12">
      <c r="A81" s="25">
        <v>44068</v>
      </c>
      <c r="B81" s="3" t="s">
        <v>52</v>
      </c>
      <c r="C81" s="3" t="s">
        <v>18</v>
      </c>
      <c r="D81" s="49">
        <v>33.531481479999997</v>
      </c>
      <c r="E81" s="33">
        <v>-1350</v>
      </c>
      <c r="F81" s="33"/>
      <c r="G81" s="33">
        <f t="shared" si="1"/>
        <v>45267.499997999992</v>
      </c>
      <c r="H81" s="53"/>
    </row>
    <row r="82" spans="1:12">
      <c r="A82" s="25">
        <v>44068</v>
      </c>
      <c r="B82" s="3" t="s">
        <v>52</v>
      </c>
      <c r="C82" s="3" t="s">
        <v>19</v>
      </c>
      <c r="D82" s="32">
        <v>25.04</v>
      </c>
      <c r="E82" s="33">
        <v>1500</v>
      </c>
      <c r="F82" s="33"/>
      <c r="G82" s="33">
        <f t="shared" si="1"/>
        <v>-37560</v>
      </c>
      <c r="H82" s="53"/>
    </row>
    <row r="83" spans="1:12">
      <c r="A83" s="25">
        <v>44068</v>
      </c>
      <c r="B83" s="3" t="s">
        <v>52</v>
      </c>
      <c r="C83" s="3" t="s">
        <v>20</v>
      </c>
      <c r="D83" s="32">
        <v>56.27</v>
      </c>
      <c r="E83" s="33">
        <v>600</v>
      </c>
      <c r="F83" s="33"/>
      <c r="G83" s="33">
        <f t="shared" si="1"/>
        <v>-33762</v>
      </c>
      <c r="H83" s="53"/>
    </row>
    <row r="84" spans="1:12">
      <c r="A84" s="25">
        <v>44068</v>
      </c>
      <c r="B84" s="3" t="s">
        <v>52</v>
      </c>
      <c r="C84" s="3" t="s">
        <v>21</v>
      </c>
      <c r="D84" s="32">
        <v>30.15</v>
      </c>
      <c r="E84" s="33">
        <v>750</v>
      </c>
      <c r="F84" s="33"/>
      <c r="G84" s="33">
        <f t="shared" si="1"/>
        <v>-22612.5</v>
      </c>
      <c r="H84" s="53"/>
    </row>
    <row r="85" spans="1:12">
      <c r="A85" s="25">
        <v>44068</v>
      </c>
      <c r="B85" s="3" t="s">
        <v>52</v>
      </c>
      <c r="C85" s="3" t="s">
        <v>22</v>
      </c>
      <c r="D85" s="32">
        <v>33.119999999999997</v>
      </c>
      <c r="E85" s="33">
        <v>250</v>
      </c>
      <c r="F85" s="33"/>
      <c r="G85" s="33">
        <f t="shared" si="1"/>
        <v>-8280</v>
      </c>
      <c r="H85" s="53"/>
    </row>
    <row r="86" spans="1:12">
      <c r="A86" s="25">
        <v>44090</v>
      </c>
      <c r="B86" s="3" t="s">
        <v>46</v>
      </c>
      <c r="C86" s="3" t="s">
        <v>18</v>
      </c>
      <c r="D86" s="32">
        <v>33.700000000000003</v>
      </c>
      <c r="E86" s="33">
        <v>-11150</v>
      </c>
      <c r="F86" s="33"/>
      <c r="G86" s="33">
        <f t="shared" si="1"/>
        <v>375755.00000000006</v>
      </c>
      <c r="H86" s="53"/>
    </row>
    <row r="87" spans="1:12">
      <c r="A87" s="25">
        <v>44090</v>
      </c>
      <c r="B87" s="3" t="s">
        <v>46</v>
      </c>
      <c r="C87" s="3" t="s">
        <v>19</v>
      </c>
      <c r="D87" s="32">
        <v>24.75</v>
      </c>
      <c r="E87" s="33">
        <v>2150</v>
      </c>
      <c r="F87" s="33"/>
      <c r="G87" s="33">
        <f t="shared" si="1"/>
        <v>-53212.5</v>
      </c>
      <c r="H87" s="53"/>
    </row>
    <row r="88" spans="1:12">
      <c r="A88" s="25">
        <v>44090</v>
      </c>
      <c r="B88" s="3" t="s">
        <v>46</v>
      </c>
      <c r="C88" s="3" t="s">
        <v>20</v>
      </c>
      <c r="D88" s="32">
        <v>55.89</v>
      </c>
      <c r="E88" s="33">
        <v>-400</v>
      </c>
      <c r="F88" s="33"/>
      <c r="G88" s="33">
        <f t="shared" si="1"/>
        <v>22356</v>
      </c>
      <c r="H88" s="53"/>
    </row>
    <row r="89" spans="1:12">
      <c r="A89" s="25">
        <v>44090</v>
      </c>
      <c r="B89" s="3" t="s">
        <v>46</v>
      </c>
      <c r="C89" s="3" t="s">
        <v>21</v>
      </c>
      <c r="D89" s="32">
        <v>30.45</v>
      </c>
      <c r="E89" s="33">
        <v>500</v>
      </c>
      <c r="F89" s="33"/>
      <c r="G89" s="33">
        <f t="shared" si="1"/>
        <v>-15225</v>
      </c>
      <c r="H89" s="53"/>
    </row>
    <row r="90" spans="1:12">
      <c r="A90" s="25">
        <v>44090</v>
      </c>
      <c r="B90" s="3" t="s">
        <v>46</v>
      </c>
      <c r="C90" s="3" t="s">
        <v>22</v>
      </c>
      <c r="D90" s="32">
        <v>33.159999999999997</v>
      </c>
      <c r="E90" s="33">
        <v>150</v>
      </c>
      <c r="F90" s="33"/>
      <c r="G90" s="33">
        <f t="shared" si="1"/>
        <v>-4973.9999999999991</v>
      </c>
      <c r="H90" s="53"/>
    </row>
    <row r="91" spans="1:12">
      <c r="A91" s="25">
        <v>44090</v>
      </c>
      <c r="B91" s="3" t="s">
        <v>46</v>
      </c>
      <c r="C91" s="3" t="s">
        <v>23</v>
      </c>
      <c r="D91" s="49">
        <v>22.73015556</v>
      </c>
      <c r="E91" s="33">
        <v>3150</v>
      </c>
      <c r="F91" s="33"/>
      <c r="G91" s="33">
        <f t="shared" si="1"/>
        <v>-71599.990013999995</v>
      </c>
      <c r="H91" s="53"/>
    </row>
    <row r="92" spans="1:12">
      <c r="A92" s="25">
        <v>44090</v>
      </c>
      <c r="B92" s="3" t="s">
        <v>46</v>
      </c>
      <c r="C92" s="3" t="s">
        <v>24</v>
      </c>
      <c r="D92" s="49">
        <v>25.780140849999999</v>
      </c>
      <c r="E92" s="33">
        <v>-3550</v>
      </c>
      <c r="F92" s="33"/>
      <c r="G92" s="33">
        <f t="shared" si="1"/>
        <v>91519.500017500002</v>
      </c>
      <c r="H92" s="53">
        <v>25.780100000000001</v>
      </c>
    </row>
    <row r="93" spans="1:12">
      <c r="A93" s="25">
        <v>44090</v>
      </c>
      <c r="B93" s="3" t="s">
        <v>46</v>
      </c>
      <c r="C93" s="3" t="s">
        <v>25</v>
      </c>
      <c r="D93" s="49">
        <v>18.405203310000001</v>
      </c>
      <c r="E93" s="33">
        <v>-6050</v>
      </c>
      <c r="F93" s="33"/>
      <c r="G93" s="33">
        <f t="shared" si="1"/>
        <v>111351.4800255</v>
      </c>
      <c r="H93" s="53">
        <v>18.405200000000001</v>
      </c>
    </row>
    <row r="94" spans="1:12">
      <c r="A94" s="82">
        <v>44091</v>
      </c>
      <c r="B94" s="3" t="s">
        <v>46</v>
      </c>
      <c r="C94" s="3" t="s">
        <v>27</v>
      </c>
      <c r="D94" s="49">
        <v>13.29999995</v>
      </c>
      <c r="E94" s="33">
        <v>35338.345999999998</v>
      </c>
      <c r="F94" s="33"/>
      <c r="G94" s="33">
        <f t="shared" si="1"/>
        <v>-470000.00003308267</v>
      </c>
      <c r="H94" s="33"/>
    </row>
    <row r="95" spans="1:12">
      <c r="A95" s="69">
        <v>44103</v>
      </c>
      <c r="B95" s="6" t="s">
        <v>46</v>
      </c>
      <c r="C95" s="6" t="s">
        <v>27</v>
      </c>
      <c r="D95" s="49">
        <v>13.199936279999999</v>
      </c>
      <c r="E95" s="57">
        <v>87.882999999999996</v>
      </c>
      <c r="F95" s="57" t="s">
        <v>58</v>
      </c>
      <c r="G95" s="33">
        <f t="shared" si="1"/>
        <v>1160.05000009524</v>
      </c>
      <c r="H95"/>
    </row>
    <row r="96" spans="1:12">
      <c r="A96" s="26">
        <v>44104</v>
      </c>
      <c r="B96" s="6" t="s">
        <v>46</v>
      </c>
      <c r="C96" s="6" t="s">
        <v>18</v>
      </c>
      <c r="D96" s="68">
        <v>33.54</v>
      </c>
      <c r="E96" s="89">
        <f>L96</f>
        <v>45</v>
      </c>
      <c r="F96" s="57" t="s">
        <v>58</v>
      </c>
      <c r="G96" s="33">
        <f t="shared" si="1"/>
        <v>1509.3</v>
      </c>
      <c r="I96" s="33">
        <v>86</v>
      </c>
      <c r="J96" s="9">
        <f>SUMIFS($E$1:$E95,$C$1:C95,"="&amp;$C96,$B$1:$B95,"="&amp;$B96)</f>
        <v>21450</v>
      </c>
      <c r="K96">
        <f>J96/SUM(J96:J97)</f>
        <v>0.52317073170731709</v>
      </c>
      <c r="L96">
        <f>ROUND(I96*K96,0)</f>
        <v>45</v>
      </c>
    </row>
    <row r="97" spans="1:12">
      <c r="A97" s="26">
        <v>44104</v>
      </c>
      <c r="B97" s="6" t="s">
        <v>52</v>
      </c>
      <c r="C97" s="6" t="s">
        <v>18</v>
      </c>
      <c r="D97" s="68">
        <v>33.54</v>
      </c>
      <c r="E97" s="89">
        <f>L97</f>
        <v>41</v>
      </c>
      <c r="F97" s="57" t="s">
        <v>58</v>
      </c>
      <c r="G97" s="33">
        <f t="shared" si="1"/>
        <v>1375.1399999999999</v>
      </c>
      <c r="J97" s="9">
        <f>SUMIFS($E$1:$E96,$C$1:C96,"="&amp;$C97,$B$1:$B96,"="&amp;$B97)</f>
        <v>19550</v>
      </c>
      <c r="K97">
        <f>J97/SUM(J96:J97)</f>
        <v>0.47682926829268291</v>
      </c>
      <c r="L97">
        <f>ROUND(I96*K97,0)</f>
        <v>41</v>
      </c>
    </row>
    <row r="98" spans="1:12">
      <c r="A98" s="26">
        <v>44104</v>
      </c>
      <c r="B98" s="6" t="s">
        <v>46</v>
      </c>
      <c r="C98" s="6" t="s">
        <v>24</v>
      </c>
      <c r="D98" s="68">
        <v>25.5</v>
      </c>
      <c r="E98" s="57">
        <v>10</v>
      </c>
      <c r="F98" s="57" t="s">
        <v>58</v>
      </c>
      <c r="G98" s="33">
        <f t="shared" si="1"/>
        <v>255</v>
      </c>
      <c r="I98" s="33"/>
      <c r="J98" s="9"/>
    </row>
    <row r="99" spans="1:12">
      <c r="A99" s="26">
        <v>44104</v>
      </c>
      <c r="B99" s="6" t="s">
        <v>46</v>
      </c>
      <c r="C99" s="6" t="s">
        <v>25</v>
      </c>
      <c r="D99" s="68">
        <v>18.141500000000001</v>
      </c>
      <c r="E99" s="57">
        <v>20</v>
      </c>
      <c r="F99" s="57" t="s">
        <v>58</v>
      </c>
      <c r="G99" s="33">
        <f t="shared" si="1"/>
        <v>362.83000000000004</v>
      </c>
    </row>
    <row r="100" spans="1:12">
      <c r="A100" s="26">
        <v>44104</v>
      </c>
      <c r="B100" s="6" t="s">
        <v>46</v>
      </c>
      <c r="C100" s="6" t="s">
        <v>23</v>
      </c>
      <c r="D100" s="68">
        <v>22.51</v>
      </c>
      <c r="E100" s="57">
        <v>73</v>
      </c>
      <c r="F100" s="57" t="s">
        <v>58</v>
      </c>
      <c r="G100" s="33">
        <f t="shared" si="1"/>
        <v>1643.23</v>
      </c>
    </row>
    <row r="101" spans="1:12">
      <c r="A101" s="25">
        <v>44109</v>
      </c>
      <c r="B101" s="3" t="s">
        <v>52</v>
      </c>
      <c r="C101" s="3" t="s">
        <v>18</v>
      </c>
      <c r="D101" s="49">
        <v>33.39484848</v>
      </c>
      <c r="E101" s="33">
        <v>-1650</v>
      </c>
      <c r="F101" s="33"/>
      <c r="G101" s="33">
        <f t="shared" si="1"/>
        <v>55101.499991999997</v>
      </c>
    </row>
    <row r="102" spans="1:12">
      <c r="A102" s="25">
        <v>44109</v>
      </c>
      <c r="B102" s="3" t="s">
        <v>52</v>
      </c>
      <c r="C102" s="3" t="s">
        <v>19</v>
      </c>
      <c r="D102" s="49">
        <v>24.720588240000001</v>
      </c>
      <c r="E102" s="33">
        <v>850</v>
      </c>
      <c r="F102" s="33"/>
      <c r="G102" s="33">
        <f t="shared" si="1"/>
        <v>-21012.500004000001</v>
      </c>
    </row>
    <row r="103" spans="1:12">
      <c r="A103" s="25">
        <v>44109</v>
      </c>
      <c r="B103" s="3" t="s">
        <v>52</v>
      </c>
      <c r="C103" s="3" t="s">
        <v>20</v>
      </c>
      <c r="D103" s="32">
        <v>55.99</v>
      </c>
      <c r="E103" s="33">
        <v>350</v>
      </c>
      <c r="F103" s="33"/>
      <c r="G103" s="33">
        <f t="shared" si="1"/>
        <v>-19596.5</v>
      </c>
    </row>
    <row r="104" spans="1:12">
      <c r="A104" s="25">
        <v>44109</v>
      </c>
      <c r="B104" s="3" t="s">
        <v>52</v>
      </c>
      <c r="C104" s="3" t="s">
        <v>21</v>
      </c>
      <c r="D104" s="32">
        <v>30.22</v>
      </c>
      <c r="E104" s="33">
        <v>300</v>
      </c>
      <c r="F104" s="33"/>
      <c r="G104" s="33">
        <f t="shared" si="1"/>
        <v>-9066</v>
      </c>
    </row>
    <row r="105" spans="1:12">
      <c r="A105" s="25">
        <v>44109</v>
      </c>
      <c r="B105" s="3" t="s">
        <v>52</v>
      </c>
      <c r="C105" s="3" t="s">
        <v>22</v>
      </c>
      <c r="D105" s="32">
        <v>32.78</v>
      </c>
      <c r="E105" s="33">
        <v>200</v>
      </c>
      <c r="F105" s="33"/>
      <c r="G105" s="33">
        <f t="shared" si="1"/>
        <v>-6556</v>
      </c>
    </row>
    <row r="106" spans="1:12">
      <c r="A106" s="69">
        <v>44133</v>
      </c>
      <c r="B106" s="6" t="s">
        <v>46</v>
      </c>
      <c r="C106" s="6" t="s">
        <v>27</v>
      </c>
      <c r="D106" s="68">
        <v>13.090045910000001</v>
      </c>
      <c r="E106" s="57">
        <v>95.84</v>
      </c>
      <c r="F106" s="57" t="s">
        <v>58</v>
      </c>
      <c r="G106" s="33">
        <f t="shared" si="1"/>
        <v>1254.5500000144002</v>
      </c>
    </row>
    <row r="107" spans="1:12">
      <c r="A107" s="69">
        <v>44134</v>
      </c>
      <c r="B107" s="6" t="s">
        <v>46</v>
      </c>
      <c r="C107" s="6" t="s">
        <v>18</v>
      </c>
      <c r="D107" s="68">
        <v>33.229999999999997</v>
      </c>
      <c r="E107" s="89">
        <f>L107</f>
        <v>45</v>
      </c>
      <c r="F107" s="57" t="s">
        <v>58</v>
      </c>
      <c r="G107" s="33">
        <f t="shared" si="1"/>
        <v>1495.35</v>
      </c>
      <c r="I107" s="33">
        <v>83</v>
      </c>
      <c r="J107" s="9">
        <f>SUMIFS($E$1:$E106,$C$1:C106,"="&amp;$C107,$B$1:$B106,"="&amp;$B107)</f>
        <v>21495</v>
      </c>
      <c r="K107">
        <f>J107/SUM(J107:J108)</f>
        <v>0.54506035094837202</v>
      </c>
      <c r="L107">
        <f>ROUND(I107*K107,0)</f>
        <v>45</v>
      </c>
    </row>
    <row r="108" spans="1:12">
      <c r="A108" s="69">
        <v>44134</v>
      </c>
      <c r="B108" s="6" t="s">
        <v>52</v>
      </c>
      <c r="C108" s="6" t="s">
        <v>18</v>
      </c>
      <c r="D108" s="68">
        <v>33.229999999999997</v>
      </c>
      <c r="E108" s="89">
        <f>L108</f>
        <v>38</v>
      </c>
      <c r="F108" s="57" t="s">
        <v>58</v>
      </c>
      <c r="G108" s="33">
        <f t="shared" si="1"/>
        <v>1262.7399999999998</v>
      </c>
      <c r="H108" s="52">
        <v>37</v>
      </c>
      <c r="J108" s="9">
        <f>SUMIFS($E$1:$E107,$C$1:C107,"="&amp;$C108,$B$1:$B107,"="&amp;$B108)</f>
        <v>17941</v>
      </c>
      <c r="K108">
        <f>J108/SUM(J107:J108)</f>
        <v>0.45493964905162798</v>
      </c>
      <c r="L108">
        <f>ROUND(I107*K108,0)</f>
        <v>38</v>
      </c>
    </row>
    <row r="109" spans="1:12">
      <c r="A109" s="69">
        <v>44134</v>
      </c>
      <c r="B109" s="6" t="s">
        <v>46</v>
      </c>
      <c r="C109" s="6" t="s">
        <v>24</v>
      </c>
      <c r="D109" s="68">
        <v>25.38</v>
      </c>
      <c r="E109" s="57">
        <v>9</v>
      </c>
      <c r="F109" s="57" t="s">
        <v>58</v>
      </c>
      <c r="G109" s="33">
        <f t="shared" si="1"/>
        <v>228.42</v>
      </c>
      <c r="I109" s="33"/>
      <c r="J109" s="80"/>
    </row>
    <row r="110" spans="1:12">
      <c r="A110" s="69">
        <v>44134</v>
      </c>
      <c r="B110" s="6" t="s">
        <v>46</v>
      </c>
      <c r="C110" s="6" t="s">
        <v>25</v>
      </c>
      <c r="D110" s="68">
        <v>18.2</v>
      </c>
      <c r="E110" s="57">
        <v>19</v>
      </c>
      <c r="F110" s="57" t="s">
        <v>58</v>
      </c>
      <c r="G110" s="33">
        <f t="shared" si="1"/>
        <v>345.8</v>
      </c>
      <c r="J110" s="9"/>
    </row>
    <row r="111" spans="1:12">
      <c r="A111" s="69">
        <v>44134</v>
      </c>
      <c r="B111" s="6" t="s">
        <v>46</v>
      </c>
      <c r="C111" s="6" t="s">
        <v>23</v>
      </c>
      <c r="D111" s="68">
        <v>22.36</v>
      </c>
      <c r="E111" s="50">
        <v>74</v>
      </c>
      <c r="F111" s="57" t="s">
        <v>58</v>
      </c>
      <c r="G111" s="33">
        <f t="shared" si="1"/>
        <v>1654.6399999999999</v>
      </c>
      <c r="H111" s="52">
        <v>73</v>
      </c>
      <c r="J111" s="9"/>
    </row>
    <row r="112" spans="1:12">
      <c r="A112" s="69">
        <v>44162</v>
      </c>
      <c r="B112" s="6" t="s">
        <v>46</v>
      </c>
      <c r="C112" s="6" t="s">
        <v>27</v>
      </c>
      <c r="D112" s="68">
        <v>13.27001454</v>
      </c>
      <c r="E112" s="57">
        <v>70.174000000000007</v>
      </c>
      <c r="F112" s="57" t="s">
        <v>58</v>
      </c>
      <c r="G112" s="33">
        <f t="shared" si="1"/>
        <v>931.21000032996005</v>
      </c>
    </row>
    <row r="113" spans="1:12">
      <c r="A113" s="26">
        <v>44165</v>
      </c>
      <c r="B113" s="6" t="s">
        <v>46</v>
      </c>
      <c r="C113" s="6" t="s">
        <v>18</v>
      </c>
      <c r="D113" s="68">
        <v>33.33</v>
      </c>
      <c r="E113" s="89">
        <f>L113</f>
        <v>45</v>
      </c>
      <c r="F113" s="57" t="s">
        <v>58</v>
      </c>
      <c r="G113" s="33">
        <f t="shared" si="1"/>
        <v>1499.85</v>
      </c>
      <c r="I113" s="33">
        <v>82</v>
      </c>
      <c r="J113" s="9">
        <f>SUMIFS($E$1:$E112,$C$1:C112,"="&amp;$C113,$B$1:$B112,"="&amp;$B113)</f>
        <v>21540</v>
      </c>
      <c r="K113">
        <f>J113/SUM(J113:J114)</f>
        <v>0.54505427768921277</v>
      </c>
      <c r="L113">
        <f>ROUND(I113*K113,0)</f>
        <v>45</v>
      </c>
    </row>
    <row r="114" spans="1:12">
      <c r="A114" s="26">
        <v>44165</v>
      </c>
      <c r="B114" s="6" t="s">
        <v>52</v>
      </c>
      <c r="C114" s="6" t="s">
        <v>18</v>
      </c>
      <c r="D114" s="68">
        <v>33.33</v>
      </c>
      <c r="E114" s="89">
        <f>L114</f>
        <v>37</v>
      </c>
      <c r="F114" s="57" t="s">
        <v>58</v>
      </c>
      <c r="G114" s="33">
        <f t="shared" si="1"/>
        <v>1233.21</v>
      </c>
      <c r="J114" s="9">
        <f>SUMIFS($E$1:$E113,$C$1:C113,"="&amp;$C114,$B$1:$B113,"="&amp;$B114)</f>
        <v>17979</v>
      </c>
      <c r="K114">
        <f>J114/SUM(J113:J114)</f>
        <v>0.45494572231078723</v>
      </c>
      <c r="L114">
        <f>ROUND(I113*K114,0)</f>
        <v>37</v>
      </c>
    </row>
    <row r="115" spans="1:12">
      <c r="A115" s="26">
        <v>44165</v>
      </c>
      <c r="B115" s="6" t="s">
        <v>46</v>
      </c>
      <c r="C115" s="6" t="s">
        <v>24</v>
      </c>
      <c r="D115" s="68">
        <v>26.01</v>
      </c>
      <c r="E115" s="57">
        <v>9</v>
      </c>
      <c r="F115" s="57" t="s">
        <v>58</v>
      </c>
      <c r="G115" s="33">
        <f t="shared" si="1"/>
        <v>234.09</v>
      </c>
      <c r="I115" s="33"/>
      <c r="J115" s="80"/>
    </row>
    <row r="116" spans="1:12">
      <c r="A116" s="26">
        <v>44165</v>
      </c>
      <c r="B116" s="6" t="s">
        <v>46</v>
      </c>
      <c r="C116" s="6" t="s">
        <v>25</v>
      </c>
      <c r="D116" s="68">
        <v>18.760000000000002</v>
      </c>
      <c r="E116" s="57">
        <v>19</v>
      </c>
      <c r="F116" s="57" t="s">
        <v>58</v>
      </c>
      <c r="G116" s="33">
        <f t="shared" si="1"/>
        <v>356.44000000000005</v>
      </c>
    </row>
    <row r="117" spans="1:12">
      <c r="A117" s="26">
        <v>44165</v>
      </c>
      <c r="B117" s="6" t="s">
        <v>46</v>
      </c>
      <c r="C117" s="6" t="s">
        <v>23</v>
      </c>
      <c r="D117" s="68">
        <v>22.65</v>
      </c>
      <c r="E117" s="57">
        <v>73</v>
      </c>
      <c r="F117" s="57" t="s">
        <v>58</v>
      </c>
      <c r="G117" s="33">
        <f t="shared" si="1"/>
        <v>1653.4499999999998</v>
      </c>
      <c r="I117" s="33"/>
      <c r="J117" s="80"/>
    </row>
    <row r="118" spans="1:12">
      <c r="A118" s="26">
        <v>44165</v>
      </c>
      <c r="B118" s="6" t="s">
        <v>46</v>
      </c>
      <c r="C118" s="6" t="s">
        <v>19</v>
      </c>
      <c r="D118" s="68">
        <v>25.971716170000001</v>
      </c>
      <c r="E118" s="89">
        <f>L118</f>
        <v>250</v>
      </c>
      <c r="F118" s="57" t="s">
        <v>58</v>
      </c>
      <c r="G118" s="33">
        <f t="shared" si="1"/>
        <v>6492.9290424999999</v>
      </c>
      <c r="H118" s="52">
        <v>249</v>
      </c>
      <c r="I118" s="33">
        <v>303</v>
      </c>
      <c r="J118" s="9">
        <f>SUMIFS($E$1:$E117,$C$1:C117,"="&amp;$C118,$B$1:$B117,"="&amp;$B118)</f>
        <v>32600</v>
      </c>
      <c r="K118">
        <f>J118/SUM(J118:J119)</f>
        <v>0.82427307206068268</v>
      </c>
      <c r="L118">
        <f>ROUND(I118*K118,0)</f>
        <v>250</v>
      </c>
    </row>
    <row r="119" spans="1:12">
      <c r="A119" s="26">
        <v>44165</v>
      </c>
      <c r="B119" s="6" t="s">
        <v>52</v>
      </c>
      <c r="C119" s="6" t="s">
        <v>19</v>
      </c>
      <c r="D119" s="68">
        <v>25.971716170000001</v>
      </c>
      <c r="E119" s="89">
        <f>L119</f>
        <v>53</v>
      </c>
      <c r="F119" s="57" t="s">
        <v>58</v>
      </c>
      <c r="G119" s="33">
        <f t="shared" si="1"/>
        <v>1376.5009570100001</v>
      </c>
      <c r="J119" s="9">
        <f>SUMIFS($E$1:$E118,$C$1:C118,"="&amp;$C119,$B$1:$B118,"="&amp;$B119)</f>
        <v>6950</v>
      </c>
      <c r="K119">
        <f>J119/SUM(J118:J119)</f>
        <v>0.17572692793931732</v>
      </c>
      <c r="L119">
        <f>ROUND(I118*K119,0)</f>
        <v>53</v>
      </c>
    </row>
    <row r="120" spans="1:12">
      <c r="A120" s="25">
        <v>44167</v>
      </c>
      <c r="B120" s="3" t="s">
        <v>52</v>
      </c>
      <c r="C120" s="3" t="s">
        <v>18</v>
      </c>
      <c r="D120" s="32">
        <v>33.229999999999997</v>
      </c>
      <c r="E120" s="33">
        <v>-350</v>
      </c>
      <c r="F120" s="33"/>
      <c r="G120" s="33">
        <f t="shared" si="1"/>
        <v>11630.499999999998</v>
      </c>
      <c r="H120" s="63"/>
    </row>
    <row r="121" spans="1:12">
      <c r="A121" s="25">
        <v>44167</v>
      </c>
      <c r="B121" s="3" t="s">
        <v>52</v>
      </c>
      <c r="C121" s="3" t="s">
        <v>19</v>
      </c>
      <c r="D121" s="32">
        <v>25.99</v>
      </c>
      <c r="E121" s="33">
        <v>250</v>
      </c>
      <c r="F121" s="33"/>
      <c r="G121" s="33">
        <f t="shared" si="1"/>
        <v>-6497.5</v>
      </c>
      <c r="H121" s="63"/>
      <c r="J121" s="80"/>
    </row>
    <row r="122" spans="1:12">
      <c r="A122" s="25">
        <v>44167</v>
      </c>
      <c r="B122" s="3" t="s">
        <v>52</v>
      </c>
      <c r="C122" s="3" t="s">
        <v>20</v>
      </c>
      <c r="D122" s="32">
        <v>59.05</v>
      </c>
      <c r="E122" s="33">
        <v>150</v>
      </c>
      <c r="F122" s="33"/>
      <c r="G122" s="33">
        <f t="shared" si="1"/>
        <v>-8857.5</v>
      </c>
      <c r="H122" s="63"/>
    </row>
    <row r="123" spans="1:12">
      <c r="A123" s="25">
        <v>44167</v>
      </c>
      <c r="B123" s="3" t="s">
        <v>52</v>
      </c>
      <c r="C123" s="3" t="s">
        <v>21</v>
      </c>
      <c r="D123" s="49">
        <v>32.60058824</v>
      </c>
      <c r="E123" s="33">
        <v>-850</v>
      </c>
      <c r="F123" s="33"/>
      <c r="G123" s="33">
        <f t="shared" si="1"/>
        <v>27710.500004000001</v>
      </c>
      <c r="H123" s="63"/>
    </row>
    <row r="124" spans="1:12">
      <c r="A124" s="25">
        <v>44167</v>
      </c>
      <c r="B124" s="3" t="s">
        <v>52</v>
      </c>
      <c r="C124" s="3" t="s">
        <v>22</v>
      </c>
      <c r="D124" s="32">
        <v>35.799999999999997</v>
      </c>
      <c r="E124" s="33">
        <v>700</v>
      </c>
      <c r="F124" s="33"/>
      <c r="G124" s="33">
        <f t="shared" si="1"/>
        <v>-25059.999999999996</v>
      </c>
      <c r="H124" s="63"/>
    </row>
    <row r="125" spans="1:12">
      <c r="A125" s="69">
        <v>44180</v>
      </c>
      <c r="B125" s="6" t="s">
        <v>46</v>
      </c>
      <c r="C125" s="6" t="s">
        <v>27</v>
      </c>
      <c r="D125" s="68">
        <v>13.13999548</v>
      </c>
      <c r="E125" s="57">
        <v>269.87299999999999</v>
      </c>
      <c r="F125" s="57" t="s">
        <v>58</v>
      </c>
      <c r="G125" s="33">
        <f t="shared" si="1"/>
        <v>3546.1300001740397</v>
      </c>
      <c r="J125" s="9"/>
    </row>
    <row r="126" spans="1:12">
      <c r="A126" s="69">
        <v>44202</v>
      </c>
      <c r="B126" s="6" t="s">
        <v>46</v>
      </c>
      <c r="C126" s="6" t="s">
        <v>18</v>
      </c>
      <c r="D126" s="68">
        <v>33.1845122</v>
      </c>
      <c r="E126" s="89">
        <f>L126</f>
        <v>45</v>
      </c>
      <c r="F126" s="57" t="s">
        <v>58</v>
      </c>
      <c r="G126" s="33">
        <f t="shared" si="1"/>
        <v>1493.3030490000001</v>
      </c>
      <c r="I126" s="33">
        <v>82</v>
      </c>
      <c r="J126" s="9">
        <f>SUMIFS($E$1:$E125,$C$1:C125,"="&amp;$C126,$B$1:$B125,"="&amp;$B126)</f>
        <v>21585</v>
      </c>
      <c r="K126">
        <f>J126/SUM(J126:J127)</f>
        <v>0.54992229497337652</v>
      </c>
      <c r="L126">
        <f>ROUND(I126*K126,0)</f>
        <v>45</v>
      </c>
    </row>
    <row r="127" spans="1:12">
      <c r="A127" s="69">
        <v>44202</v>
      </c>
      <c r="B127" s="6" t="s">
        <v>52</v>
      </c>
      <c r="C127" s="6" t="s">
        <v>18</v>
      </c>
      <c r="D127" s="68">
        <v>33.1845122</v>
      </c>
      <c r="E127" s="89">
        <f>L127</f>
        <v>37</v>
      </c>
      <c r="F127" s="57" t="s">
        <v>58</v>
      </c>
      <c r="G127" s="33">
        <f t="shared" si="1"/>
        <v>1227.8269514000001</v>
      </c>
      <c r="J127" s="9">
        <f>SUMIFS($E$1:$E126,$C$1:C126,"="&amp;$C127,$B$1:$B126,"="&amp;$B127)</f>
        <v>17666</v>
      </c>
      <c r="K127">
        <f>J127/SUM(J126:J127)</f>
        <v>0.45007770502662353</v>
      </c>
      <c r="L127">
        <f>ROUND(I126*K127,0)</f>
        <v>37</v>
      </c>
    </row>
    <row r="128" spans="1:12">
      <c r="A128" s="69">
        <v>44202</v>
      </c>
      <c r="B128" s="6" t="s">
        <v>46</v>
      </c>
      <c r="C128" s="6" t="s">
        <v>24</v>
      </c>
      <c r="D128" s="68">
        <v>25.7</v>
      </c>
      <c r="E128" s="57">
        <v>9</v>
      </c>
      <c r="F128" s="57" t="s">
        <v>58</v>
      </c>
      <c r="G128" s="33">
        <f t="shared" si="1"/>
        <v>231.29999999999998</v>
      </c>
      <c r="I128" s="33"/>
    </row>
    <row r="129" spans="1:12">
      <c r="A129" s="69">
        <v>44202</v>
      </c>
      <c r="B129" s="6" t="s">
        <v>46</v>
      </c>
      <c r="C129" s="6" t="s">
        <v>25</v>
      </c>
      <c r="D129" s="68">
        <v>18.98</v>
      </c>
      <c r="E129" s="57">
        <v>18</v>
      </c>
      <c r="F129" s="57" t="s">
        <v>58</v>
      </c>
      <c r="G129" s="33">
        <f t="shared" si="1"/>
        <v>341.64</v>
      </c>
    </row>
    <row r="130" spans="1:12">
      <c r="A130" s="69">
        <v>44202</v>
      </c>
      <c r="B130" s="6" t="s">
        <v>46</v>
      </c>
      <c r="C130" s="6" t="s">
        <v>20</v>
      </c>
      <c r="D130" s="68">
        <v>59.76</v>
      </c>
      <c r="E130" s="89">
        <f>L130</f>
        <v>98</v>
      </c>
      <c r="F130" s="57" t="s">
        <v>58</v>
      </c>
      <c r="G130" s="33">
        <f t="shared" si="1"/>
        <v>5856.48</v>
      </c>
      <c r="H130" s="52">
        <v>100</v>
      </c>
      <c r="I130" s="33">
        <v>120</v>
      </c>
      <c r="J130" s="9">
        <f>SUMIFS($E$1:$E129,$C$1:C129,"="&amp;$C130,$B$1:$B129,"="&amp;$B130)</f>
        <v>14500</v>
      </c>
      <c r="K130">
        <f>J130/SUM(J130:J131)</f>
        <v>0.8192090395480226</v>
      </c>
      <c r="L130">
        <f>ROUND(I130*K130,0)</f>
        <v>98</v>
      </c>
    </row>
    <row r="131" spans="1:12">
      <c r="A131" s="69">
        <v>44202</v>
      </c>
      <c r="B131" s="6" t="s">
        <v>52</v>
      </c>
      <c r="C131" s="6" t="s">
        <v>20</v>
      </c>
      <c r="D131" s="68">
        <v>58.77</v>
      </c>
      <c r="E131" s="89">
        <f>L131</f>
        <v>22</v>
      </c>
      <c r="F131" s="57" t="s">
        <v>58</v>
      </c>
      <c r="G131" s="33">
        <f t="shared" ref="G131:G194" si="2">PRODUCT(D131:E131)*IF(F131="Y",1,-1)</f>
        <v>1292.94</v>
      </c>
      <c r="J131" s="9">
        <f>SUMIFS($E$1:$E130,$C$1:C130,"="&amp;$C131,$B$1:$B130,"="&amp;$B131)</f>
        <v>3200</v>
      </c>
      <c r="K131">
        <f>J131/SUM(J130:J131)</f>
        <v>0.1807909604519774</v>
      </c>
      <c r="L131">
        <f>ROUND(I130*K131,0)</f>
        <v>22</v>
      </c>
    </row>
    <row r="132" spans="1:12">
      <c r="A132" s="69">
        <v>44202</v>
      </c>
      <c r="B132" s="6" t="s">
        <v>46</v>
      </c>
      <c r="C132" s="6" t="s">
        <v>22</v>
      </c>
      <c r="D132" s="68">
        <v>37.53</v>
      </c>
      <c r="E132" s="89">
        <f>L132</f>
        <v>79</v>
      </c>
      <c r="F132" s="57" t="s">
        <v>58</v>
      </c>
      <c r="G132" s="33">
        <f t="shared" si="2"/>
        <v>2964.87</v>
      </c>
      <c r="I132" s="33">
        <v>99</v>
      </c>
      <c r="J132" s="9">
        <f>SUMIFS($E$1:$E131,$C$1:C131,"="&amp;$C132,$B$1:$B131,"="&amp;$B132)</f>
        <v>8950</v>
      </c>
      <c r="K132">
        <f>J132/SUM(J132:J133)</f>
        <v>0.80269058295964124</v>
      </c>
      <c r="L132">
        <f>ROUND(I132*K132,0)</f>
        <v>79</v>
      </c>
    </row>
    <row r="133" spans="1:12">
      <c r="A133" s="69">
        <v>44202</v>
      </c>
      <c r="B133" s="6" t="s">
        <v>52</v>
      </c>
      <c r="C133" s="6" t="s">
        <v>22</v>
      </c>
      <c r="D133" s="68">
        <v>37.53</v>
      </c>
      <c r="E133" s="89">
        <f>L133</f>
        <v>20</v>
      </c>
      <c r="F133" s="57" t="s">
        <v>58</v>
      </c>
      <c r="G133" s="33">
        <f t="shared" si="2"/>
        <v>750.6</v>
      </c>
      <c r="H133" s="52">
        <v>21</v>
      </c>
      <c r="I133" s="33"/>
      <c r="J133" s="9">
        <f>SUMIFS($E$1:$E132,$C$1:C132,"="&amp;$C133,$B$1:$B132,"="&amp;$B133)</f>
        <v>2200</v>
      </c>
      <c r="K133">
        <f>J133/SUM(J132:J133)</f>
        <v>0.19730941704035873</v>
      </c>
      <c r="L133">
        <f>ROUND(I132*K133,0)</f>
        <v>20</v>
      </c>
    </row>
    <row r="134" spans="1:12">
      <c r="A134" s="69">
        <v>44202</v>
      </c>
      <c r="B134" s="6" t="s">
        <v>46</v>
      </c>
      <c r="C134" s="6" t="s">
        <v>23</v>
      </c>
      <c r="D134" s="68">
        <v>22.65</v>
      </c>
      <c r="E134" s="57">
        <v>76</v>
      </c>
      <c r="F134" s="57" t="s">
        <v>58</v>
      </c>
      <c r="G134" s="33">
        <f t="shared" si="2"/>
        <v>1721.3999999999999</v>
      </c>
      <c r="I134" s="33"/>
    </row>
    <row r="135" spans="1:12">
      <c r="A135" s="69">
        <v>44202</v>
      </c>
      <c r="B135" s="6" t="s">
        <v>46</v>
      </c>
      <c r="C135" s="6" t="s">
        <v>21</v>
      </c>
      <c r="D135" s="68">
        <v>33.543552630000001</v>
      </c>
      <c r="E135" s="89">
        <f>L135</f>
        <v>57</v>
      </c>
      <c r="F135" s="57" t="s">
        <v>58</v>
      </c>
      <c r="G135" s="33">
        <f t="shared" si="2"/>
        <v>1911.9824999100001</v>
      </c>
      <c r="H135" s="52">
        <v>58</v>
      </c>
      <c r="I135" s="33">
        <v>76</v>
      </c>
      <c r="J135" s="9">
        <f>SUMIFS($E$1:$E134,$C$1:C134,"="&amp;$C135,$B$1:$B134,"="&amp;$B135)</f>
        <v>7000</v>
      </c>
      <c r="K135">
        <f>J135/SUM(J135:J136)</f>
        <v>0.74866310160427807</v>
      </c>
      <c r="L135">
        <f>ROUND(I135*K135,0)</f>
        <v>57</v>
      </c>
    </row>
    <row r="136" spans="1:12">
      <c r="A136" s="69">
        <v>44202</v>
      </c>
      <c r="B136" s="6" t="s">
        <v>52</v>
      </c>
      <c r="C136" s="6" t="s">
        <v>21</v>
      </c>
      <c r="D136" s="68">
        <v>33.543552630000001</v>
      </c>
      <c r="E136" s="89">
        <f>L136</f>
        <v>19</v>
      </c>
      <c r="F136" s="57" t="s">
        <v>58</v>
      </c>
      <c r="G136" s="33">
        <f t="shared" si="2"/>
        <v>637.32749996999996</v>
      </c>
      <c r="J136" s="9">
        <f>SUMIFS($E$1:$E135,$C$1:C135,"="&amp;$C136,$B$1:$B135,"="&amp;$B136)</f>
        <v>2350</v>
      </c>
      <c r="K136">
        <f>J136/SUM(J135:J136)</f>
        <v>0.25133689839572193</v>
      </c>
      <c r="L136">
        <f>ROUND(I135*K136,0)</f>
        <v>19</v>
      </c>
    </row>
    <row r="137" spans="1:12">
      <c r="A137" s="69">
        <v>44224</v>
      </c>
      <c r="B137" s="6" t="s">
        <v>46</v>
      </c>
      <c r="C137" s="6" t="s">
        <v>27</v>
      </c>
      <c r="D137" s="68">
        <v>13.1</v>
      </c>
      <c r="E137" s="57">
        <v>109.55500000000001</v>
      </c>
      <c r="F137" s="57" t="s">
        <v>58</v>
      </c>
      <c r="G137" s="33">
        <f t="shared" si="2"/>
        <v>1435.1704999999999</v>
      </c>
    </row>
    <row r="138" spans="1:12">
      <c r="A138" s="69">
        <v>44225</v>
      </c>
      <c r="B138" s="6" t="s">
        <v>46</v>
      </c>
      <c r="C138" s="6" t="s">
        <v>18</v>
      </c>
      <c r="D138" s="68">
        <v>33.04</v>
      </c>
      <c r="E138" s="89">
        <f>L138</f>
        <v>45</v>
      </c>
      <c r="F138" s="57" t="s">
        <v>58</v>
      </c>
      <c r="G138" s="33">
        <f t="shared" si="2"/>
        <v>1486.8</v>
      </c>
      <c r="I138" s="33">
        <v>82</v>
      </c>
      <c r="J138" s="9">
        <f>SUMIFS($E$1:$E137,$C$1:C137,"="&amp;$C138,$B$1:$B137,"="&amp;$B138)</f>
        <v>21630</v>
      </c>
      <c r="K138">
        <f>J138/SUM(J138:J139)</f>
        <v>0.54991991457554723</v>
      </c>
      <c r="L138">
        <f>ROUND(I138*K138,0)</f>
        <v>45</v>
      </c>
    </row>
    <row r="139" spans="1:12">
      <c r="A139" s="69">
        <v>44225</v>
      </c>
      <c r="B139" s="6" t="s">
        <v>52</v>
      </c>
      <c r="C139" s="6" t="s">
        <v>18</v>
      </c>
      <c r="D139" s="68">
        <v>33.044268289999998</v>
      </c>
      <c r="E139" s="89">
        <f>L139</f>
        <v>37</v>
      </c>
      <c r="F139" s="57" t="s">
        <v>58</v>
      </c>
      <c r="G139" s="33">
        <f t="shared" si="2"/>
        <v>1222.6379267299999</v>
      </c>
      <c r="H139" s="52">
        <v>36</v>
      </c>
      <c r="J139" s="9">
        <f>SUMIFS($E$1:$E138,$C$1:C138,"="&amp;$C139,$B$1:$B138,"="&amp;$B139)</f>
        <v>17703</v>
      </c>
      <c r="K139">
        <f>J139/SUM(J138:J139)</f>
        <v>0.45008008542445277</v>
      </c>
      <c r="L139">
        <f>ROUND(I138*K139,0)</f>
        <v>37</v>
      </c>
    </row>
    <row r="140" spans="1:12">
      <c r="A140" s="69">
        <v>44225</v>
      </c>
      <c r="B140" s="6" t="s">
        <v>46</v>
      </c>
      <c r="C140" s="6" t="s">
        <v>24</v>
      </c>
      <c r="D140" s="68">
        <v>25.61</v>
      </c>
      <c r="E140" s="57">
        <v>9</v>
      </c>
      <c r="F140" s="57" t="s">
        <v>58</v>
      </c>
      <c r="G140" s="33">
        <f t="shared" si="2"/>
        <v>230.49</v>
      </c>
      <c r="I140" s="33"/>
    </row>
    <row r="141" spans="1:12">
      <c r="A141" s="69">
        <v>44225</v>
      </c>
      <c r="B141" s="6" t="s">
        <v>46</v>
      </c>
      <c r="C141" s="6" t="s">
        <v>25</v>
      </c>
      <c r="D141" s="68">
        <v>18.850000000000001</v>
      </c>
      <c r="E141" s="57">
        <v>18</v>
      </c>
      <c r="F141" s="57" t="s">
        <v>58</v>
      </c>
      <c r="G141" s="33">
        <f t="shared" si="2"/>
        <v>339.3</v>
      </c>
    </row>
    <row r="142" spans="1:12">
      <c r="A142" s="69">
        <v>44225</v>
      </c>
      <c r="B142" s="6" t="s">
        <v>46</v>
      </c>
      <c r="C142" s="6" t="s">
        <v>23</v>
      </c>
      <c r="D142" s="68">
        <v>22.609444440000001</v>
      </c>
      <c r="E142" s="57">
        <v>72</v>
      </c>
      <c r="F142" s="57" t="s">
        <v>58</v>
      </c>
      <c r="G142" s="33">
        <f t="shared" si="2"/>
        <v>1627.8799996800001</v>
      </c>
    </row>
    <row r="143" spans="1:12">
      <c r="A143" s="25">
        <v>44231</v>
      </c>
      <c r="B143" s="3" t="s">
        <v>52</v>
      </c>
      <c r="C143" s="3" t="s">
        <v>18</v>
      </c>
      <c r="D143" s="32">
        <v>32.89</v>
      </c>
      <c r="E143" s="33">
        <v>-2050</v>
      </c>
      <c r="F143" s="33"/>
      <c r="G143" s="33">
        <f t="shared" si="2"/>
        <v>67424.5</v>
      </c>
    </row>
    <row r="144" spans="1:12">
      <c r="A144" s="25">
        <v>44231</v>
      </c>
      <c r="B144" s="3" t="s">
        <v>52</v>
      </c>
      <c r="C144" s="3" t="s">
        <v>19</v>
      </c>
      <c r="D144" s="32">
        <v>27.07</v>
      </c>
      <c r="E144" s="33">
        <v>850</v>
      </c>
      <c r="F144" s="33"/>
      <c r="G144" s="33">
        <f t="shared" si="2"/>
        <v>-23009.5</v>
      </c>
    </row>
    <row r="145" spans="1:12">
      <c r="A145" s="25">
        <v>44231</v>
      </c>
      <c r="B145" s="3" t="s">
        <v>52</v>
      </c>
      <c r="C145" s="3" t="s">
        <v>20</v>
      </c>
      <c r="D145" s="32">
        <v>61.28</v>
      </c>
      <c r="E145" s="33">
        <v>350</v>
      </c>
      <c r="F145" s="33"/>
      <c r="G145" s="33">
        <f t="shared" si="2"/>
        <v>-21448</v>
      </c>
    </row>
    <row r="146" spans="1:12">
      <c r="A146" s="25">
        <v>44231</v>
      </c>
      <c r="B146" s="3" t="s">
        <v>52</v>
      </c>
      <c r="C146" s="3" t="s">
        <v>21</v>
      </c>
      <c r="D146" s="32">
        <v>33.54</v>
      </c>
      <c r="E146" s="33">
        <v>-500</v>
      </c>
      <c r="F146" s="33"/>
      <c r="G146" s="33">
        <f t="shared" si="2"/>
        <v>16770</v>
      </c>
    </row>
    <row r="147" spans="1:12">
      <c r="A147" s="25">
        <v>44231</v>
      </c>
      <c r="B147" s="3" t="s">
        <v>52</v>
      </c>
      <c r="C147" s="3" t="s">
        <v>22</v>
      </c>
      <c r="D147" s="32">
        <v>39.6</v>
      </c>
      <c r="E147" s="33">
        <v>950</v>
      </c>
      <c r="F147" s="33"/>
      <c r="G147" s="33">
        <f t="shared" si="2"/>
        <v>-37620</v>
      </c>
    </row>
    <row r="148" spans="1:12">
      <c r="A148" s="69">
        <v>44252</v>
      </c>
      <c r="B148" s="6" t="s">
        <v>46</v>
      </c>
      <c r="C148" s="6" t="s">
        <v>27</v>
      </c>
      <c r="D148" s="68">
        <v>12.76997046</v>
      </c>
      <c r="E148" s="57">
        <v>83.611000000000004</v>
      </c>
      <c r="F148" s="57" t="s">
        <v>58</v>
      </c>
      <c r="G148" s="33">
        <f t="shared" si="2"/>
        <v>1067.71000013106</v>
      </c>
    </row>
    <row r="149" spans="1:12">
      <c r="A149" s="71">
        <v>44253</v>
      </c>
      <c r="B149" s="6" t="s">
        <v>46</v>
      </c>
      <c r="C149" s="6" t="s">
        <v>18</v>
      </c>
      <c r="D149" s="31">
        <v>32.119999999999997</v>
      </c>
      <c r="E149" s="89">
        <f>L149</f>
        <v>46</v>
      </c>
      <c r="F149" s="57" t="s">
        <v>58</v>
      </c>
      <c r="G149" s="33">
        <f t="shared" si="2"/>
        <v>1477.52</v>
      </c>
      <c r="H149" s="52">
        <v>47</v>
      </c>
      <c r="I149" s="33">
        <v>80</v>
      </c>
      <c r="J149" s="9">
        <f>SUMIFS($E$1:$E148,$C$1:C148,"="&amp;$C149,$B$1:$B148,"="&amp;$B149)</f>
        <v>21675</v>
      </c>
      <c r="K149">
        <f>J149/SUM(J149:J150)</f>
        <v>0.58008831794460058</v>
      </c>
      <c r="L149">
        <f>ROUND(I149*K149,0)</f>
        <v>46</v>
      </c>
    </row>
    <row r="150" spans="1:12">
      <c r="A150" s="71">
        <v>44253</v>
      </c>
      <c r="B150" s="6" t="s">
        <v>52</v>
      </c>
      <c r="C150" s="6" t="s">
        <v>18</v>
      </c>
      <c r="D150" s="31">
        <v>32.119999999999997</v>
      </c>
      <c r="E150" s="89">
        <f>L150</f>
        <v>34</v>
      </c>
      <c r="F150" s="57" t="s">
        <v>58</v>
      </c>
      <c r="G150" s="33">
        <f t="shared" si="2"/>
        <v>1092.08</v>
      </c>
      <c r="H150" s="52">
        <v>33</v>
      </c>
      <c r="J150" s="9">
        <f>SUMIFS($E$1:$E149,$C$1:C149,"="&amp;$C150,$B$1:$B149,"="&amp;$B150)</f>
        <v>15690</v>
      </c>
      <c r="K150">
        <f>J150/SUM(J149:J150)</f>
        <v>0.41991168205539942</v>
      </c>
      <c r="L150">
        <f>ROUND(I149*K150,0)</f>
        <v>34</v>
      </c>
    </row>
    <row r="151" spans="1:12">
      <c r="A151" s="71">
        <v>44253</v>
      </c>
      <c r="B151" s="6" t="s">
        <v>46</v>
      </c>
      <c r="C151" s="6" t="s">
        <v>24</v>
      </c>
      <c r="D151" s="31">
        <v>24.94</v>
      </c>
      <c r="E151" s="57">
        <v>9</v>
      </c>
      <c r="F151" s="57" t="s">
        <v>58</v>
      </c>
      <c r="G151" s="33">
        <f t="shared" si="2"/>
        <v>224.46</v>
      </c>
      <c r="I151" s="33"/>
    </row>
    <row r="152" spans="1:12">
      <c r="A152" s="71">
        <v>44253</v>
      </c>
      <c r="B152" s="6" t="s">
        <v>46</v>
      </c>
      <c r="C152" s="6" t="s">
        <v>25</v>
      </c>
      <c r="D152" s="31">
        <v>18.91</v>
      </c>
      <c r="E152" s="57">
        <v>18</v>
      </c>
      <c r="F152" s="57" t="s">
        <v>58</v>
      </c>
      <c r="G152" s="33">
        <f t="shared" si="2"/>
        <v>340.38</v>
      </c>
    </row>
    <row r="153" spans="1:12">
      <c r="A153" s="71">
        <v>44253</v>
      </c>
      <c r="B153" s="6" t="s">
        <v>46</v>
      </c>
      <c r="C153" s="6" t="s">
        <v>23</v>
      </c>
      <c r="D153" s="68">
        <v>22.065810809999999</v>
      </c>
      <c r="E153" s="57">
        <v>74</v>
      </c>
      <c r="F153" s="57" t="s">
        <v>58</v>
      </c>
      <c r="G153" s="33">
        <f t="shared" si="2"/>
        <v>1632.8699999399998</v>
      </c>
    </row>
    <row r="154" spans="1:12">
      <c r="A154" s="71">
        <v>44253</v>
      </c>
      <c r="B154" s="6" t="s">
        <v>46</v>
      </c>
      <c r="C154" s="6" t="s">
        <v>19</v>
      </c>
      <c r="D154" s="31">
        <v>27.43</v>
      </c>
      <c r="E154" s="89">
        <f>L154</f>
        <v>232</v>
      </c>
      <c r="F154" s="57" t="s">
        <v>58</v>
      </c>
      <c r="G154" s="33">
        <f t="shared" si="2"/>
        <v>6363.76</v>
      </c>
      <c r="I154">
        <v>289</v>
      </c>
      <c r="J154" s="9">
        <f>SUMIFS($E$1:$E153,$C$1:C153,"="&amp;$C154,$B$1:$B153,"="&amp;$B154)</f>
        <v>32850</v>
      </c>
      <c r="K154">
        <f>J154/SUM(J154:J155)</f>
        <v>0.80213903743315507</v>
      </c>
      <c r="L154">
        <f>ROUND(I154*K154,0)</f>
        <v>232</v>
      </c>
    </row>
    <row r="155" spans="1:12">
      <c r="A155" s="71">
        <v>44253</v>
      </c>
      <c r="B155" s="6" t="s">
        <v>52</v>
      </c>
      <c r="C155" s="6" t="s">
        <v>19</v>
      </c>
      <c r="D155" s="68">
        <v>27.43</v>
      </c>
      <c r="E155" s="89">
        <f>L155</f>
        <v>57</v>
      </c>
      <c r="F155" s="57" t="s">
        <v>58</v>
      </c>
      <c r="G155" s="33">
        <f t="shared" si="2"/>
        <v>1563.51</v>
      </c>
      <c r="J155" s="9">
        <f>SUMIFS($E$1:$E154,$C$1:C154,"="&amp;$C155,$B$1:$B154,"="&amp;$B155)</f>
        <v>8103</v>
      </c>
      <c r="K155">
        <f>J155/SUM(J154:J155)</f>
        <v>0.19786096256684493</v>
      </c>
      <c r="L155">
        <f>ROUND(I154*K155,0)</f>
        <v>57</v>
      </c>
    </row>
    <row r="156" spans="1:12">
      <c r="A156" s="25">
        <v>44256</v>
      </c>
      <c r="B156" s="3" t="s">
        <v>46</v>
      </c>
      <c r="C156" s="3" t="s">
        <v>18</v>
      </c>
      <c r="D156" s="32">
        <v>32.119999999999997</v>
      </c>
      <c r="E156" s="33">
        <v>4650</v>
      </c>
      <c r="F156" s="33"/>
      <c r="G156" s="33">
        <f t="shared" si="2"/>
        <v>-149358</v>
      </c>
    </row>
    <row r="157" spans="1:12">
      <c r="A157" s="25">
        <v>44256</v>
      </c>
      <c r="B157" s="3" t="s">
        <v>46</v>
      </c>
      <c r="C157" s="3" t="s">
        <v>19</v>
      </c>
      <c r="D157" s="32">
        <v>27.45</v>
      </c>
      <c r="E157" s="33">
        <v>-6900</v>
      </c>
      <c r="F157" s="33"/>
      <c r="G157" s="33">
        <f t="shared" si="2"/>
        <v>189405</v>
      </c>
    </row>
    <row r="158" spans="1:12">
      <c r="A158" s="25">
        <v>44256</v>
      </c>
      <c r="B158" s="3" t="s">
        <v>46</v>
      </c>
      <c r="C158" s="3" t="s">
        <v>20</v>
      </c>
      <c r="D158" s="32">
        <v>61.25</v>
      </c>
      <c r="E158" s="33">
        <v>600</v>
      </c>
      <c r="F158" s="33"/>
      <c r="G158" s="33">
        <f t="shared" si="2"/>
        <v>-36750</v>
      </c>
    </row>
    <row r="159" spans="1:12">
      <c r="A159" s="25">
        <v>44256</v>
      </c>
      <c r="B159" s="3" t="s">
        <v>46</v>
      </c>
      <c r="C159" s="3" t="s">
        <v>21</v>
      </c>
      <c r="D159" s="32">
        <v>33.700000000000003</v>
      </c>
      <c r="E159" s="33">
        <v>-450</v>
      </c>
      <c r="F159" s="33"/>
      <c r="G159" s="33">
        <f t="shared" si="2"/>
        <v>15165.000000000002</v>
      </c>
    </row>
    <row r="160" spans="1:12">
      <c r="A160" s="25">
        <v>44256</v>
      </c>
      <c r="B160" s="3" t="s">
        <v>46</v>
      </c>
      <c r="C160" s="3" t="s">
        <v>22</v>
      </c>
      <c r="D160" s="32">
        <v>38.840000000000003</v>
      </c>
      <c r="E160" s="33">
        <v>-1000</v>
      </c>
      <c r="F160" s="33"/>
      <c r="G160" s="33">
        <f t="shared" si="2"/>
        <v>38840</v>
      </c>
    </row>
    <row r="161" spans="1:12">
      <c r="A161" s="25">
        <v>44256</v>
      </c>
      <c r="B161" s="3" t="s">
        <v>46</v>
      </c>
      <c r="C161" s="3" t="s">
        <v>23</v>
      </c>
      <c r="D161" s="32">
        <v>22.09</v>
      </c>
      <c r="E161" s="33">
        <v>200</v>
      </c>
      <c r="F161" s="33"/>
      <c r="G161" s="33">
        <f t="shared" si="2"/>
        <v>-4418</v>
      </c>
    </row>
    <row r="162" spans="1:12">
      <c r="A162" s="25">
        <v>44256</v>
      </c>
      <c r="B162" s="3" t="s">
        <v>46</v>
      </c>
      <c r="C162" s="3" t="s">
        <v>24</v>
      </c>
      <c r="D162" s="32">
        <v>24.97</v>
      </c>
      <c r="E162" s="33">
        <v>350</v>
      </c>
      <c r="F162" s="33"/>
      <c r="G162" s="33">
        <f t="shared" si="2"/>
        <v>-8739.5</v>
      </c>
    </row>
    <row r="163" spans="1:12">
      <c r="A163" s="25">
        <v>44256</v>
      </c>
      <c r="B163" s="3" t="s">
        <v>46</v>
      </c>
      <c r="C163" s="3" t="s">
        <v>25</v>
      </c>
      <c r="D163" s="49">
        <v>19.048999999999999</v>
      </c>
      <c r="E163" s="33">
        <v>50</v>
      </c>
      <c r="F163" s="33"/>
      <c r="G163" s="33">
        <f t="shared" si="2"/>
        <v>-952.44999999999993</v>
      </c>
      <c r="H163" s="52" t="s">
        <v>59</v>
      </c>
    </row>
    <row r="164" spans="1:12">
      <c r="A164" s="25">
        <v>44257</v>
      </c>
      <c r="B164" s="3" t="s">
        <v>52</v>
      </c>
      <c r="C164" s="3" t="s">
        <v>18</v>
      </c>
      <c r="D164" s="49">
        <v>32.084522579999998</v>
      </c>
      <c r="E164" s="33">
        <v>-1550</v>
      </c>
      <c r="F164" s="33"/>
      <c r="G164" s="33">
        <f t="shared" si="2"/>
        <v>49731.009998999994</v>
      </c>
    </row>
    <row r="165" spans="1:12">
      <c r="A165" s="25">
        <v>44257</v>
      </c>
      <c r="B165" s="3" t="s">
        <v>52</v>
      </c>
      <c r="C165" s="3" t="s">
        <v>19</v>
      </c>
      <c r="D165" s="49">
        <v>27.759</v>
      </c>
      <c r="E165" s="33">
        <v>50</v>
      </c>
      <c r="F165" s="33"/>
      <c r="G165" s="33">
        <f t="shared" si="2"/>
        <v>-1387.95</v>
      </c>
      <c r="H165" s="52" t="s">
        <v>59</v>
      </c>
    </row>
    <row r="166" spans="1:12">
      <c r="A166" s="25">
        <v>44257</v>
      </c>
      <c r="B166" s="3" t="s">
        <v>52</v>
      </c>
      <c r="C166" s="3" t="s">
        <v>20</v>
      </c>
      <c r="D166" s="32">
        <v>60.93</v>
      </c>
      <c r="E166" s="33">
        <v>150</v>
      </c>
      <c r="F166" s="33"/>
      <c r="G166" s="33">
        <f t="shared" si="2"/>
        <v>-9139.5</v>
      </c>
    </row>
    <row r="167" spans="1:12">
      <c r="A167" s="25">
        <v>44257</v>
      </c>
      <c r="B167" s="3" t="s">
        <v>52</v>
      </c>
      <c r="C167" s="3" t="s">
        <v>21</v>
      </c>
      <c r="D167" s="75">
        <v>33.60521739</v>
      </c>
      <c r="E167" s="33">
        <v>1150</v>
      </c>
      <c r="F167" s="33"/>
      <c r="G167" s="33">
        <f t="shared" si="2"/>
        <v>-38645.999998500003</v>
      </c>
    </row>
    <row r="168" spans="1:12">
      <c r="A168" s="25">
        <v>44257</v>
      </c>
      <c r="B168" s="3" t="s">
        <v>52</v>
      </c>
      <c r="C168" s="3" t="s">
        <v>22</v>
      </c>
      <c r="D168" s="49">
        <v>38.518999999999998</v>
      </c>
      <c r="E168" s="33">
        <v>50</v>
      </c>
      <c r="F168" s="33"/>
      <c r="G168" s="33">
        <f t="shared" si="2"/>
        <v>-1925.9499999999998</v>
      </c>
      <c r="H168" s="52" t="s">
        <v>59</v>
      </c>
    </row>
    <row r="169" spans="1:12">
      <c r="A169" s="82">
        <v>44257</v>
      </c>
      <c r="B169" s="3" t="s">
        <v>46</v>
      </c>
      <c r="C169" s="3" t="s">
        <v>27</v>
      </c>
      <c r="D169" s="49">
        <v>12.790000060000001</v>
      </c>
      <c r="E169" s="33">
        <v>3457.3009999999999</v>
      </c>
      <c r="F169" s="33"/>
      <c r="G169" s="33">
        <f t="shared" si="2"/>
        <v>-44218.87999743806</v>
      </c>
    </row>
    <row r="170" spans="1:12">
      <c r="A170" s="69">
        <v>44285</v>
      </c>
      <c r="B170" s="6" t="s">
        <v>46</v>
      </c>
      <c r="C170" s="6" t="s">
        <v>27</v>
      </c>
      <c r="D170" s="68">
        <v>12.590048039999999</v>
      </c>
      <c r="E170" s="57">
        <v>110.33</v>
      </c>
      <c r="F170" s="57" t="s">
        <v>58</v>
      </c>
      <c r="G170" s="33">
        <f t="shared" si="2"/>
        <v>1389.0600002531999</v>
      </c>
    </row>
    <row r="171" spans="1:12">
      <c r="A171" s="69">
        <v>44286</v>
      </c>
      <c r="B171" s="6" t="s">
        <v>46</v>
      </c>
      <c r="C171" s="6" t="s">
        <v>18</v>
      </c>
      <c r="D171" s="68">
        <v>31.680113639999998</v>
      </c>
      <c r="E171" s="89">
        <f>L171</f>
        <v>57</v>
      </c>
      <c r="F171" s="57" t="s">
        <v>58</v>
      </c>
      <c r="G171" s="33">
        <f t="shared" si="2"/>
        <v>1805.7664774799998</v>
      </c>
      <c r="I171" s="33">
        <v>88</v>
      </c>
      <c r="J171" s="9">
        <f>SUMIFS($E$1:$E170,$C$1:C170,"="&amp;$C171,$B$1:$B170,"="&amp;$B171)</f>
        <v>26371</v>
      </c>
      <c r="K171">
        <f>J171/SUM(J171:J172)</f>
        <v>0.65041312122333206</v>
      </c>
      <c r="L171">
        <f>ROUND(I171*K171,0)</f>
        <v>57</v>
      </c>
    </row>
    <row r="172" spans="1:12">
      <c r="A172" s="69">
        <v>44286</v>
      </c>
      <c r="B172" s="6" t="s">
        <v>52</v>
      </c>
      <c r="C172" s="6" t="s">
        <v>18</v>
      </c>
      <c r="D172" s="68">
        <v>31.680113639999998</v>
      </c>
      <c r="E172" s="89">
        <f>L172</f>
        <v>31</v>
      </c>
      <c r="F172" s="57" t="s">
        <v>58</v>
      </c>
      <c r="G172" s="33">
        <f t="shared" si="2"/>
        <v>982.08352284</v>
      </c>
      <c r="J172" s="9">
        <f>SUMIFS($E$1:$E171,$C$1:C171,"="&amp;$C172,$B$1:$B171,"="&amp;$B172)</f>
        <v>14174</v>
      </c>
      <c r="K172">
        <f>J172/SUM(J171:J172)</f>
        <v>0.34958687877666789</v>
      </c>
      <c r="L172">
        <f>ROUND(I171*K172,0)</f>
        <v>31</v>
      </c>
    </row>
    <row r="173" spans="1:12">
      <c r="A173" s="69">
        <v>44286</v>
      </c>
      <c r="B173" s="6" t="s">
        <v>46</v>
      </c>
      <c r="C173" s="6" t="s">
        <v>24</v>
      </c>
      <c r="D173" s="68">
        <v>24.68</v>
      </c>
      <c r="E173" s="57">
        <v>10</v>
      </c>
      <c r="F173" s="57" t="s">
        <v>58</v>
      </c>
      <c r="G173" s="33">
        <f t="shared" si="2"/>
        <v>246.8</v>
      </c>
      <c r="I173" s="33"/>
    </row>
    <row r="174" spans="1:12">
      <c r="A174" s="69">
        <v>44286</v>
      </c>
      <c r="B174" s="6" t="s">
        <v>46</v>
      </c>
      <c r="C174" s="6" t="s">
        <v>25</v>
      </c>
      <c r="D174" s="68">
        <v>18.8</v>
      </c>
      <c r="E174" s="57">
        <v>19</v>
      </c>
      <c r="F174" s="57" t="s">
        <v>58</v>
      </c>
      <c r="G174" s="33">
        <f t="shared" si="2"/>
        <v>357.2</v>
      </c>
    </row>
    <row r="175" spans="1:12">
      <c r="A175" s="69">
        <v>44286</v>
      </c>
      <c r="B175" s="6" t="s">
        <v>46</v>
      </c>
      <c r="C175" s="6" t="s">
        <v>23</v>
      </c>
      <c r="D175" s="68">
        <v>21.815200000000001</v>
      </c>
      <c r="E175" s="57">
        <v>75</v>
      </c>
      <c r="F175" s="57" t="s">
        <v>58</v>
      </c>
      <c r="G175" s="33">
        <f t="shared" si="2"/>
        <v>1636.14</v>
      </c>
    </row>
    <row r="176" spans="1:12">
      <c r="A176" s="25">
        <v>44292</v>
      </c>
      <c r="B176" s="3" t="s">
        <v>52</v>
      </c>
      <c r="C176" s="3" t="s">
        <v>18</v>
      </c>
      <c r="D176" s="32">
        <v>31.65</v>
      </c>
      <c r="E176" s="33">
        <v>-800</v>
      </c>
      <c r="F176" s="33"/>
      <c r="G176" s="33">
        <f t="shared" si="2"/>
        <v>25320</v>
      </c>
    </row>
    <row r="177" spans="1:12">
      <c r="A177" s="25">
        <v>44292</v>
      </c>
      <c r="B177" s="3" t="s">
        <v>52</v>
      </c>
      <c r="C177" s="3" t="s">
        <v>19</v>
      </c>
      <c r="D177" s="32">
        <v>28.84</v>
      </c>
      <c r="E177" s="33">
        <v>1350</v>
      </c>
      <c r="F177" s="33"/>
      <c r="G177" s="33">
        <f t="shared" si="2"/>
        <v>-38934</v>
      </c>
    </row>
    <row r="178" spans="1:12">
      <c r="A178" s="25">
        <v>44292</v>
      </c>
      <c r="B178" s="3" t="s">
        <v>52</v>
      </c>
      <c r="C178" s="3" t="s">
        <v>20</v>
      </c>
      <c r="D178" s="32">
        <v>63.56</v>
      </c>
      <c r="E178" s="33">
        <v>600</v>
      </c>
      <c r="F178" s="33"/>
      <c r="G178" s="33">
        <f t="shared" si="2"/>
        <v>-38136</v>
      </c>
    </row>
    <row r="179" spans="1:12">
      <c r="A179" s="25">
        <v>44292</v>
      </c>
      <c r="B179" s="3" t="s">
        <v>52</v>
      </c>
      <c r="C179" s="3" t="s">
        <v>22</v>
      </c>
      <c r="D179" s="49">
        <v>37.860707140000002</v>
      </c>
      <c r="E179" s="33">
        <v>-1400</v>
      </c>
      <c r="F179" s="33"/>
      <c r="G179" s="33">
        <f t="shared" si="2"/>
        <v>53004.989996000004</v>
      </c>
    </row>
    <row r="180" spans="1:12">
      <c r="A180" s="69">
        <v>44315</v>
      </c>
      <c r="B180" s="6" t="s">
        <v>46</v>
      </c>
      <c r="C180" s="6" t="s">
        <v>27</v>
      </c>
      <c r="D180" s="68">
        <v>12.580014179999999</v>
      </c>
      <c r="E180" s="57">
        <v>117.07299999999999</v>
      </c>
      <c r="F180" s="57" t="s">
        <v>58</v>
      </c>
      <c r="G180" s="33">
        <f t="shared" si="2"/>
        <v>1472.7800000951397</v>
      </c>
    </row>
    <row r="181" spans="1:12">
      <c r="A181" s="69">
        <v>44316</v>
      </c>
      <c r="B181" s="6" t="s">
        <v>46</v>
      </c>
      <c r="C181" s="6" t="s">
        <v>24</v>
      </c>
      <c r="D181" s="31">
        <v>24.8</v>
      </c>
      <c r="E181" s="57">
        <v>10</v>
      </c>
      <c r="F181" s="57" t="s">
        <v>58</v>
      </c>
      <c r="G181" s="33">
        <f t="shared" si="2"/>
        <v>248</v>
      </c>
    </row>
    <row r="182" spans="1:12">
      <c r="A182" s="69">
        <v>44316</v>
      </c>
      <c r="B182" s="6" t="s">
        <v>46</v>
      </c>
      <c r="C182" s="6" t="s">
        <v>25</v>
      </c>
      <c r="D182" s="31">
        <v>18.93</v>
      </c>
      <c r="E182" s="57">
        <v>18</v>
      </c>
      <c r="F182" s="57" t="s">
        <v>58</v>
      </c>
      <c r="G182" s="33">
        <f t="shared" si="2"/>
        <v>340.74</v>
      </c>
    </row>
    <row r="183" spans="1:12">
      <c r="A183" s="69">
        <v>44316</v>
      </c>
      <c r="B183" s="6" t="s">
        <v>46</v>
      </c>
      <c r="C183" s="6" t="s">
        <v>23</v>
      </c>
      <c r="D183" s="31">
        <v>21.703373490000001</v>
      </c>
      <c r="E183" s="57">
        <v>83</v>
      </c>
      <c r="F183" s="57" t="s">
        <v>58</v>
      </c>
      <c r="G183" s="33">
        <f t="shared" si="2"/>
        <v>1801.37999967</v>
      </c>
    </row>
    <row r="184" spans="1:12">
      <c r="A184" s="69">
        <v>44316</v>
      </c>
      <c r="B184" s="6" t="s">
        <v>46</v>
      </c>
      <c r="C184" s="6" t="s">
        <v>18</v>
      </c>
      <c r="D184" s="68">
        <v>31.5591954</v>
      </c>
      <c r="E184" s="89">
        <f>L184</f>
        <v>58</v>
      </c>
      <c r="F184" s="57" t="s">
        <v>58</v>
      </c>
      <c r="G184" s="33">
        <f t="shared" si="2"/>
        <v>1830.4333332000001</v>
      </c>
      <c r="I184" s="33">
        <v>87</v>
      </c>
      <c r="J184" s="9">
        <f>SUMIFS($E$1:$E183,$C$1:C183,"="&amp;$C184,$B$1:$B183,"="&amp;$B184)</f>
        <v>26428</v>
      </c>
      <c r="K184">
        <f>J184/SUM(J184:J185)</f>
        <v>0.6634699871965456</v>
      </c>
      <c r="L184">
        <f>ROUND(I184*K184,0)</f>
        <v>58</v>
      </c>
    </row>
    <row r="185" spans="1:12">
      <c r="A185" s="69">
        <v>44316</v>
      </c>
      <c r="B185" s="6" t="s">
        <v>52</v>
      </c>
      <c r="C185" s="6" t="s">
        <v>18</v>
      </c>
      <c r="D185" s="68">
        <v>31.5591954</v>
      </c>
      <c r="E185" s="89">
        <f>L185</f>
        <v>29</v>
      </c>
      <c r="F185" s="57" t="s">
        <v>58</v>
      </c>
      <c r="G185" s="33">
        <f t="shared" si="2"/>
        <v>915.21666660000005</v>
      </c>
      <c r="I185" s="33"/>
      <c r="J185" s="9">
        <f>SUMIFS($E$1:$E184,$C$1:C184,"="&amp;$C185,$B$1:$B184,"="&amp;$B185)</f>
        <v>13405</v>
      </c>
      <c r="K185">
        <f>J185/SUM(J184:J185)</f>
        <v>0.3365300128034544</v>
      </c>
      <c r="L185">
        <f>ROUND(I184*K185,0)</f>
        <v>29</v>
      </c>
    </row>
    <row r="186" spans="1:12">
      <c r="A186" s="25">
        <v>44327</v>
      </c>
      <c r="B186" s="3" t="s">
        <v>52</v>
      </c>
      <c r="C186" s="3" t="s">
        <v>18</v>
      </c>
      <c r="D186" s="49">
        <v>31.341000000000001</v>
      </c>
      <c r="E186" s="64">
        <v>-50</v>
      </c>
      <c r="F186" s="64"/>
      <c r="G186" s="33">
        <f t="shared" si="2"/>
        <v>1567.05</v>
      </c>
    </row>
    <row r="187" spans="1:12">
      <c r="A187" s="25">
        <v>44327</v>
      </c>
      <c r="B187" s="3" t="s">
        <v>52</v>
      </c>
      <c r="C187" s="3" t="s">
        <v>19</v>
      </c>
      <c r="D187" s="32">
        <v>29.074999999999999</v>
      </c>
      <c r="E187" s="64">
        <v>-900</v>
      </c>
      <c r="F187" s="64"/>
      <c r="G187" s="33">
        <f t="shared" si="2"/>
        <v>26167.5</v>
      </c>
    </row>
    <row r="188" spans="1:12">
      <c r="A188" s="25">
        <v>44327</v>
      </c>
      <c r="B188" s="3" t="s">
        <v>52</v>
      </c>
      <c r="C188" s="3" t="s">
        <v>20</v>
      </c>
      <c r="D188" s="32">
        <v>62.27</v>
      </c>
      <c r="E188" s="64">
        <v>-300</v>
      </c>
      <c r="F188" s="64"/>
      <c r="G188" s="33">
        <f t="shared" si="2"/>
        <v>18681</v>
      </c>
    </row>
    <row r="189" spans="1:12">
      <c r="A189" s="25">
        <v>44327</v>
      </c>
      <c r="B189" s="3" t="s">
        <v>52</v>
      </c>
      <c r="C189" s="3" t="s">
        <v>21</v>
      </c>
      <c r="D189" s="32">
        <v>33.68</v>
      </c>
      <c r="E189" s="64">
        <v>1250</v>
      </c>
      <c r="F189" s="64"/>
      <c r="G189" s="33">
        <f t="shared" si="2"/>
        <v>-42100</v>
      </c>
    </row>
    <row r="190" spans="1:12">
      <c r="A190" s="25">
        <v>44327</v>
      </c>
      <c r="B190" s="3" t="s">
        <v>52</v>
      </c>
      <c r="C190" s="3" t="s">
        <v>22</v>
      </c>
      <c r="D190" s="32">
        <v>35.840000000000003</v>
      </c>
      <c r="E190" s="64">
        <v>200</v>
      </c>
      <c r="F190" s="64"/>
      <c r="G190" s="33">
        <f t="shared" si="2"/>
        <v>-7168.0000000000009</v>
      </c>
    </row>
    <row r="191" spans="1:12">
      <c r="A191" s="69">
        <v>44344</v>
      </c>
      <c r="B191" s="6" t="s">
        <v>46</v>
      </c>
      <c r="C191" s="6" t="s">
        <v>27</v>
      </c>
      <c r="D191" s="68">
        <v>12.629985019999999</v>
      </c>
      <c r="E191" s="65">
        <v>92.126000000000005</v>
      </c>
      <c r="F191" s="57" t="s">
        <v>58</v>
      </c>
      <c r="G191" s="33">
        <f t="shared" si="2"/>
        <v>1163.54999995252</v>
      </c>
    </row>
    <row r="192" spans="1:12">
      <c r="A192" s="69">
        <v>44344</v>
      </c>
      <c r="B192" s="6" t="s">
        <v>46</v>
      </c>
      <c r="C192" s="6" t="s">
        <v>24</v>
      </c>
      <c r="D192" s="31">
        <v>24.8</v>
      </c>
      <c r="E192" s="65">
        <v>10</v>
      </c>
      <c r="F192" s="57" t="s">
        <v>58</v>
      </c>
      <c r="G192" s="33">
        <f t="shared" si="2"/>
        <v>248</v>
      </c>
    </row>
    <row r="193" spans="1:12">
      <c r="A193" s="69">
        <v>44344</v>
      </c>
      <c r="B193" s="6" t="s">
        <v>46</v>
      </c>
      <c r="C193" s="6" t="s">
        <v>25</v>
      </c>
      <c r="D193" s="31">
        <v>18.899999999999999</v>
      </c>
      <c r="E193" s="65">
        <v>18</v>
      </c>
      <c r="F193" s="57" t="s">
        <v>58</v>
      </c>
      <c r="G193" s="33">
        <f t="shared" si="2"/>
        <v>340.2</v>
      </c>
    </row>
    <row r="194" spans="1:12">
      <c r="A194" s="69">
        <v>44344</v>
      </c>
      <c r="B194" s="6" t="s">
        <v>46</v>
      </c>
      <c r="C194" s="6" t="s">
        <v>23</v>
      </c>
      <c r="D194" s="31">
        <v>21.740361450000002</v>
      </c>
      <c r="E194" s="65">
        <v>83</v>
      </c>
      <c r="F194" s="57" t="s">
        <v>58</v>
      </c>
      <c r="G194" s="33">
        <f t="shared" si="2"/>
        <v>1804.4500003500002</v>
      </c>
    </row>
    <row r="195" spans="1:12">
      <c r="A195" s="69">
        <v>44344</v>
      </c>
      <c r="B195" s="6" t="s">
        <v>46</v>
      </c>
      <c r="C195" s="6" t="s">
        <v>18</v>
      </c>
      <c r="D195" s="68">
        <v>31.65</v>
      </c>
      <c r="E195" s="89">
        <f>L195</f>
        <v>56</v>
      </c>
      <c r="F195" s="57" t="s">
        <v>58</v>
      </c>
      <c r="G195" s="33">
        <f t="shared" ref="G195:G258" si="3">PRODUCT(D195:E195)*IF(F195="Y",1,-1)</f>
        <v>1772.3999999999999</v>
      </c>
      <c r="I195" s="33">
        <v>85</v>
      </c>
      <c r="J195" s="9">
        <f>SUMIFS($E$1:$E194,$C$1:C194,"="&amp;$C195,$B$1:$B194,"="&amp;$B195)</f>
        <v>26486</v>
      </c>
      <c r="K195">
        <f>J195/SUM(J195:J196)</f>
        <v>0.66430900426385753</v>
      </c>
      <c r="L195">
        <f>ROUND(I195*K195,0)</f>
        <v>56</v>
      </c>
    </row>
    <row r="196" spans="1:12">
      <c r="A196" s="69">
        <v>44344</v>
      </c>
      <c r="B196" s="6" t="s">
        <v>52</v>
      </c>
      <c r="C196" s="6" t="s">
        <v>18</v>
      </c>
      <c r="D196" s="68">
        <v>31.65</v>
      </c>
      <c r="E196" s="89">
        <f>L196</f>
        <v>29</v>
      </c>
      <c r="F196" s="57" t="s">
        <v>58</v>
      </c>
      <c r="G196" s="33">
        <f t="shared" si="3"/>
        <v>917.84999999999991</v>
      </c>
      <c r="I196" s="33"/>
      <c r="J196" s="9">
        <f>SUMIFS($E$1:$E195,$C$1:C195,"="&amp;$C196,$B$1:$B195,"="&amp;$B196)</f>
        <v>13384</v>
      </c>
      <c r="K196">
        <f>J196/SUM(J195:J196)</f>
        <v>0.33569099573614247</v>
      </c>
      <c r="L196">
        <f>ROUND(I195*K196,0)</f>
        <v>29</v>
      </c>
    </row>
    <row r="197" spans="1:12">
      <c r="A197" s="69">
        <v>44344</v>
      </c>
      <c r="B197" s="6" t="s">
        <v>46</v>
      </c>
      <c r="C197" s="6" t="s">
        <v>19</v>
      </c>
      <c r="D197" s="68">
        <v>29.79</v>
      </c>
      <c r="E197" s="89">
        <f>L197</f>
        <v>173</v>
      </c>
      <c r="F197" s="57" t="s">
        <v>58</v>
      </c>
      <c r="G197" s="33">
        <f t="shared" si="3"/>
        <v>5153.67</v>
      </c>
      <c r="I197" s="33">
        <v>230</v>
      </c>
      <c r="J197" s="9">
        <f>SUMIFS($E$1:$E196,$C$1:C196,"="&amp;$C197,$B$1:$B196,"="&amp;$B197)</f>
        <v>26182</v>
      </c>
      <c r="K197">
        <f>J197/SUM(J197:J198)</f>
        <v>0.75144940014924522</v>
      </c>
      <c r="L197">
        <f>ROUND(I197*K197,0)</f>
        <v>173</v>
      </c>
    </row>
    <row r="198" spans="1:12">
      <c r="A198" s="69">
        <v>44344</v>
      </c>
      <c r="B198" s="6" t="s">
        <v>52</v>
      </c>
      <c r="C198" s="6" t="s">
        <v>19</v>
      </c>
      <c r="D198" s="68">
        <v>29.79</v>
      </c>
      <c r="E198" s="89">
        <f>L198</f>
        <v>57</v>
      </c>
      <c r="F198" s="57" t="s">
        <v>58</v>
      </c>
      <c r="G198" s="33">
        <f t="shared" si="3"/>
        <v>1698.03</v>
      </c>
      <c r="I198" s="33"/>
      <c r="J198" s="9">
        <f>SUMIFS($E$1:$E197,$C$1:C197,"="&amp;$C198,$B$1:$B197,"="&amp;$B198)</f>
        <v>8660</v>
      </c>
      <c r="K198">
        <f>J198/SUM(J197:J198)</f>
        <v>0.24855059985075484</v>
      </c>
      <c r="L198">
        <f>ROUND(I197*K198,0)</f>
        <v>57</v>
      </c>
    </row>
    <row r="199" spans="1:12">
      <c r="A199" s="69">
        <v>44376</v>
      </c>
      <c r="B199" s="6" t="s">
        <v>46</v>
      </c>
      <c r="C199" s="6" t="s">
        <v>27</v>
      </c>
      <c r="D199" s="68">
        <v>12.71995113</v>
      </c>
      <c r="E199" s="65">
        <v>98.215000000000003</v>
      </c>
      <c r="F199" s="57" t="s">
        <v>58</v>
      </c>
      <c r="G199" s="33">
        <f t="shared" si="3"/>
        <v>1249.29000023295</v>
      </c>
    </row>
    <row r="200" spans="1:12">
      <c r="A200" s="69">
        <v>44377</v>
      </c>
      <c r="B200" s="6" t="s">
        <v>46</v>
      </c>
      <c r="C200" s="6" t="s">
        <v>20</v>
      </c>
      <c r="D200" s="68">
        <v>66.334999999999994</v>
      </c>
      <c r="E200" s="89">
        <f>L200</f>
        <v>71</v>
      </c>
      <c r="F200" s="57" t="s">
        <v>58</v>
      </c>
      <c r="G200" s="33">
        <f t="shared" si="3"/>
        <v>4709.7849999999999</v>
      </c>
      <c r="I200" s="33">
        <v>90</v>
      </c>
      <c r="J200" s="9">
        <f>SUMIFS($E$1:$E199,$C$1:C199,"="&amp;$C200,$B$1:$B199,"="&amp;$B200)</f>
        <v>15198</v>
      </c>
      <c r="K200">
        <f>J200/SUM(J200:J201)</f>
        <v>0.79073881373569199</v>
      </c>
      <c r="L200">
        <f>ROUND(I200*K200,0)</f>
        <v>71</v>
      </c>
    </row>
    <row r="201" spans="1:12">
      <c r="A201" s="69">
        <v>44377</v>
      </c>
      <c r="B201" s="6" t="s">
        <v>52</v>
      </c>
      <c r="C201" s="6" t="s">
        <v>20</v>
      </c>
      <c r="D201" s="68">
        <v>66.334999999999994</v>
      </c>
      <c r="E201" s="89">
        <f>L201</f>
        <v>19</v>
      </c>
      <c r="F201" s="57" t="s">
        <v>58</v>
      </c>
      <c r="G201" s="33">
        <f t="shared" si="3"/>
        <v>1260.3649999999998</v>
      </c>
      <c r="I201" s="33"/>
      <c r="J201" s="9">
        <f>SUMIFS($E$1:$E200,$C$1:C200,"="&amp;$C201,$B$1:$B200,"="&amp;$B201)</f>
        <v>4022</v>
      </c>
      <c r="K201">
        <f>J201/SUM(J200:J201)</f>
        <v>0.20926118626430801</v>
      </c>
      <c r="L201">
        <f>ROUND(I200*K201,0)</f>
        <v>19</v>
      </c>
    </row>
    <row r="202" spans="1:12">
      <c r="A202" s="69">
        <v>44377</v>
      </c>
      <c r="B202" s="6" t="s">
        <v>46</v>
      </c>
      <c r="C202" s="6" t="s">
        <v>25</v>
      </c>
      <c r="D202" s="68">
        <v>19.02</v>
      </c>
      <c r="E202" s="65">
        <v>18</v>
      </c>
      <c r="F202" s="57" t="s">
        <v>58</v>
      </c>
      <c r="G202" s="33">
        <f t="shared" si="3"/>
        <v>342.36</v>
      </c>
    </row>
    <row r="203" spans="1:12">
      <c r="A203" s="69">
        <v>44377</v>
      </c>
      <c r="B203" s="6" t="s">
        <v>46</v>
      </c>
      <c r="C203" s="6" t="s">
        <v>18</v>
      </c>
      <c r="D203" s="68">
        <v>31.92</v>
      </c>
      <c r="E203" s="89">
        <f>L203</f>
        <v>56</v>
      </c>
      <c r="F203" s="57" t="s">
        <v>58</v>
      </c>
      <c r="G203" s="33">
        <f t="shared" si="3"/>
        <v>1787.52</v>
      </c>
      <c r="I203" s="33">
        <v>85</v>
      </c>
      <c r="J203" s="9">
        <f>SUMIFS($E$1:$E202,$C$1:C202,"="&amp;$C203,$B$1:$B202,"="&amp;$B203)</f>
        <v>26542</v>
      </c>
      <c r="K203">
        <f>J203/SUM(J203:J204)</f>
        <v>0.66429733450131401</v>
      </c>
      <c r="L203">
        <f>ROUND(I203*K203,0)</f>
        <v>56</v>
      </c>
    </row>
    <row r="204" spans="1:12">
      <c r="A204" s="69">
        <v>44377</v>
      </c>
      <c r="B204" s="6" t="s">
        <v>52</v>
      </c>
      <c r="C204" s="6" t="s">
        <v>18</v>
      </c>
      <c r="D204" s="68">
        <v>31.92</v>
      </c>
      <c r="E204" s="89">
        <f>L204</f>
        <v>29</v>
      </c>
      <c r="F204" s="57" t="s">
        <v>58</v>
      </c>
      <c r="G204" s="33">
        <f t="shared" si="3"/>
        <v>925.68000000000006</v>
      </c>
      <c r="I204" s="33"/>
      <c r="J204" s="9">
        <f>SUMIFS($E$1:$E203,$C$1:C203,"="&amp;$C204,$B$1:$B203,"="&amp;$B204)</f>
        <v>13413</v>
      </c>
      <c r="K204">
        <f>J204/SUM(J203:J204)</f>
        <v>0.33570266549868605</v>
      </c>
      <c r="L204">
        <f>ROUND(I203*K204,0)</f>
        <v>29</v>
      </c>
    </row>
    <row r="205" spans="1:12">
      <c r="A205" s="69">
        <v>44377</v>
      </c>
      <c r="B205" s="6" t="s">
        <v>46</v>
      </c>
      <c r="C205" s="6" t="s">
        <v>24</v>
      </c>
      <c r="D205" s="68">
        <v>25.38</v>
      </c>
      <c r="E205" s="65">
        <v>10</v>
      </c>
      <c r="F205" s="57" t="s">
        <v>58</v>
      </c>
      <c r="G205" s="33">
        <f t="shared" si="3"/>
        <v>253.79999999999998</v>
      </c>
    </row>
    <row r="206" spans="1:12">
      <c r="A206" s="69">
        <v>44377</v>
      </c>
      <c r="B206" s="6" t="s">
        <v>46</v>
      </c>
      <c r="C206" s="6" t="s">
        <v>23</v>
      </c>
      <c r="D206" s="68">
        <v>21.889879520000001</v>
      </c>
      <c r="E206" s="65">
        <v>83</v>
      </c>
      <c r="F206" s="57" t="s">
        <v>58</v>
      </c>
      <c r="G206" s="33">
        <f t="shared" si="3"/>
        <v>1816.86000016</v>
      </c>
    </row>
    <row r="207" spans="1:12">
      <c r="A207" s="69">
        <v>44377</v>
      </c>
      <c r="B207" s="6" t="s">
        <v>46</v>
      </c>
      <c r="C207" s="6" t="s">
        <v>22</v>
      </c>
      <c r="D207" s="68">
        <v>37.44</v>
      </c>
      <c r="E207" s="89">
        <f>L207</f>
        <v>27</v>
      </c>
      <c r="F207" s="57" t="s">
        <v>58</v>
      </c>
      <c r="G207" s="33">
        <f t="shared" si="3"/>
        <v>1010.8799999999999</v>
      </c>
      <c r="I207" s="33">
        <v>34</v>
      </c>
      <c r="J207" s="9">
        <f>SUMIFS($E$1:$E206,$C$1:C206,"="&amp;$C207,$B$1:$B206,"="&amp;$B207)</f>
        <v>8029</v>
      </c>
      <c r="K207">
        <f>J207/SUM(J207:J208)</f>
        <v>0.79898497362921683</v>
      </c>
      <c r="L207">
        <f>ROUND(I207*K207,0)</f>
        <v>27</v>
      </c>
    </row>
    <row r="208" spans="1:12">
      <c r="A208" s="69">
        <v>44377</v>
      </c>
      <c r="B208" s="6" t="s">
        <v>52</v>
      </c>
      <c r="C208" s="6" t="s">
        <v>22</v>
      </c>
      <c r="D208" s="68">
        <v>37.44</v>
      </c>
      <c r="E208" s="89">
        <f>L208</f>
        <v>7</v>
      </c>
      <c r="F208" s="57" t="s">
        <v>58</v>
      </c>
      <c r="G208" s="33">
        <f t="shared" si="3"/>
        <v>262.08</v>
      </c>
      <c r="I208" s="33"/>
      <c r="J208" s="9">
        <f>SUMIFS($E$1:$E207,$C$1:C207,"="&amp;$C208,$B$1:$B207,"="&amp;$B208)</f>
        <v>2020</v>
      </c>
      <c r="K208">
        <f>J208/SUM(J207:J208)</f>
        <v>0.20101502637078317</v>
      </c>
      <c r="L208">
        <f>ROUND(I207*K208,0)</f>
        <v>7</v>
      </c>
    </row>
    <row r="209" spans="1:12">
      <c r="A209" s="69">
        <v>44377</v>
      </c>
      <c r="B209" s="6" t="s">
        <v>46</v>
      </c>
      <c r="C209" s="6" t="s">
        <v>21</v>
      </c>
      <c r="D209" s="68">
        <v>34.51191489</v>
      </c>
      <c r="E209" s="89">
        <f>L209</f>
        <v>86</v>
      </c>
      <c r="F209" s="57" t="s">
        <v>58</v>
      </c>
      <c r="G209" s="33">
        <f t="shared" si="3"/>
        <v>2968.0246805400002</v>
      </c>
      <c r="I209" s="33">
        <v>141</v>
      </c>
      <c r="J209" s="9">
        <f>SUMIFS($E$1:$E208,$C$1:C208,"="&amp;$C209,$B$1:$B208,"="&amp;$B209)</f>
        <v>6607</v>
      </c>
      <c r="K209">
        <f>J209/SUM(J209:J210)</f>
        <v>0.60748436925340199</v>
      </c>
      <c r="L209">
        <f>ROUND(I209*K209,0)</f>
        <v>86</v>
      </c>
    </row>
    <row r="210" spans="1:12">
      <c r="A210" s="69">
        <v>44377</v>
      </c>
      <c r="B210" s="6" t="s">
        <v>52</v>
      </c>
      <c r="C210" s="6" t="s">
        <v>21</v>
      </c>
      <c r="D210" s="68">
        <v>34.51191489</v>
      </c>
      <c r="E210" s="89">
        <f>L210</f>
        <v>55</v>
      </c>
      <c r="F210" s="57" t="s">
        <v>58</v>
      </c>
      <c r="G210" s="33">
        <f t="shared" si="3"/>
        <v>1898.15531895</v>
      </c>
      <c r="I210" s="33"/>
      <c r="J210" s="9">
        <f>SUMIFS($E$1:$E209,$C$1:C209,"="&amp;$C210,$B$1:$B209,"="&amp;$B210)</f>
        <v>4269</v>
      </c>
      <c r="K210">
        <f>J210/SUM(J209:J210)</f>
        <v>0.39251563074659801</v>
      </c>
      <c r="L210">
        <f>ROUND(I209*K210,0)</f>
        <v>55</v>
      </c>
    </row>
    <row r="211" spans="1:12">
      <c r="A211" s="25">
        <v>44397</v>
      </c>
      <c r="B211" s="3" t="s">
        <v>52</v>
      </c>
      <c r="C211" s="3" t="s">
        <v>18</v>
      </c>
      <c r="D211" s="49">
        <v>32.31307692</v>
      </c>
      <c r="E211" s="64">
        <v>-1300</v>
      </c>
      <c r="F211" s="57" t="s">
        <v>58</v>
      </c>
      <c r="G211" s="33">
        <f t="shared" si="3"/>
        <v>-42006.999995999999</v>
      </c>
    </row>
    <row r="212" spans="1:12">
      <c r="A212" s="25">
        <v>44397</v>
      </c>
      <c r="B212" s="3" t="s">
        <v>52</v>
      </c>
      <c r="C212" s="3" t="s">
        <v>19</v>
      </c>
      <c r="D212" s="32">
        <v>30.274999999999999</v>
      </c>
      <c r="E212" s="64">
        <v>600</v>
      </c>
      <c r="F212" s="57" t="s">
        <v>58</v>
      </c>
      <c r="G212" s="33">
        <f t="shared" si="3"/>
        <v>18165</v>
      </c>
    </row>
    <row r="213" spans="1:12">
      <c r="A213" s="25">
        <v>44397</v>
      </c>
      <c r="B213" s="3" t="s">
        <v>52</v>
      </c>
      <c r="C213" s="3" t="s">
        <v>20</v>
      </c>
      <c r="D213" s="32">
        <v>67.91</v>
      </c>
      <c r="E213" s="64">
        <v>100</v>
      </c>
      <c r="F213" s="57" t="s">
        <v>58</v>
      </c>
      <c r="G213" s="33">
        <f t="shared" si="3"/>
        <v>6791</v>
      </c>
    </row>
    <row r="214" spans="1:12">
      <c r="A214" s="25">
        <v>44397</v>
      </c>
      <c r="B214" s="3" t="s">
        <v>52</v>
      </c>
      <c r="C214" s="3" t="s">
        <v>21</v>
      </c>
      <c r="D214" s="49">
        <v>34.678333330000001</v>
      </c>
      <c r="E214" s="64">
        <v>300</v>
      </c>
      <c r="F214" s="57" t="s">
        <v>58</v>
      </c>
      <c r="G214" s="33">
        <f t="shared" si="3"/>
        <v>10403.499999</v>
      </c>
    </row>
    <row r="215" spans="1:12">
      <c r="A215" s="25">
        <v>44397</v>
      </c>
      <c r="B215" s="3" t="s">
        <v>52</v>
      </c>
      <c r="C215" s="3" t="s">
        <v>22</v>
      </c>
      <c r="D215" s="32">
        <v>37.200000000000003</v>
      </c>
      <c r="E215" s="64">
        <v>100</v>
      </c>
      <c r="F215" s="57" t="s">
        <v>58</v>
      </c>
      <c r="G215" s="33">
        <f t="shared" si="3"/>
        <v>3720.0000000000005</v>
      </c>
    </row>
    <row r="216" spans="1:12">
      <c r="A216" s="69">
        <v>44406</v>
      </c>
      <c r="B216" s="6" t="s">
        <v>46</v>
      </c>
      <c r="C216" s="6" t="s">
        <v>27</v>
      </c>
      <c r="D216" s="68">
        <v>12.809968789999999</v>
      </c>
      <c r="E216" s="57">
        <v>104.446</v>
      </c>
      <c r="F216" s="57" t="s">
        <v>58</v>
      </c>
      <c r="G216" s="33">
        <f t="shared" si="3"/>
        <v>1337.9500002403399</v>
      </c>
      <c r="H216" s="52">
        <v>12.81</v>
      </c>
    </row>
    <row r="217" spans="1:12">
      <c r="A217" s="69">
        <v>44407</v>
      </c>
      <c r="B217" s="6" t="s">
        <v>46</v>
      </c>
      <c r="C217" s="6" t="s">
        <v>24</v>
      </c>
      <c r="D217" s="68">
        <v>25.67</v>
      </c>
      <c r="E217" s="57">
        <v>9</v>
      </c>
      <c r="F217" s="57" t="s">
        <v>58</v>
      </c>
      <c r="G217" s="33">
        <f t="shared" si="3"/>
        <v>231.03000000000003</v>
      </c>
    </row>
    <row r="218" spans="1:12">
      <c r="A218" s="69">
        <v>44407</v>
      </c>
      <c r="B218" s="6" t="s">
        <v>46</v>
      </c>
      <c r="C218" s="6" t="s">
        <v>25</v>
      </c>
      <c r="D218" s="68">
        <v>18.97</v>
      </c>
      <c r="E218" s="57">
        <v>18</v>
      </c>
      <c r="F218" s="57" t="s">
        <v>58</v>
      </c>
      <c r="G218" s="33">
        <f t="shared" si="3"/>
        <v>341.46</v>
      </c>
    </row>
    <row r="219" spans="1:12">
      <c r="A219" s="69">
        <v>44407</v>
      </c>
      <c r="B219" s="6" t="s">
        <v>46</v>
      </c>
      <c r="C219" s="6" t="s">
        <v>23</v>
      </c>
      <c r="D219" s="68">
        <v>22.04</v>
      </c>
      <c r="E219" s="57">
        <v>83</v>
      </c>
      <c r="F219" s="57" t="s">
        <v>58</v>
      </c>
      <c r="G219" s="33">
        <f t="shared" si="3"/>
        <v>1829.32</v>
      </c>
    </row>
    <row r="220" spans="1:12">
      <c r="A220" s="69">
        <v>44407</v>
      </c>
      <c r="B220" s="6" t="s">
        <v>46</v>
      </c>
      <c r="C220" s="6" t="s">
        <v>18</v>
      </c>
      <c r="D220" s="68">
        <v>32.159999999999997</v>
      </c>
      <c r="E220" s="89">
        <f>L220</f>
        <v>55</v>
      </c>
      <c r="F220" s="57" t="s">
        <v>58</v>
      </c>
      <c r="G220" s="33">
        <f t="shared" si="3"/>
        <v>1768.7999999999997</v>
      </c>
      <c r="I220" s="33">
        <v>80</v>
      </c>
      <c r="J220" s="9">
        <f>SUMIFS($E$1:$E219,$C$1:C219,"="&amp;$C220,$B$1:$B219,"="&amp;$B220)</f>
        <v>26598</v>
      </c>
      <c r="K220">
        <f>J220/SUM(J220:J221)</f>
        <v>0.68657718120805367</v>
      </c>
      <c r="L220">
        <f>ROUND(I220*K220,0)</f>
        <v>55</v>
      </c>
    </row>
    <row r="221" spans="1:12">
      <c r="A221" s="69">
        <v>44407</v>
      </c>
      <c r="B221" s="6" t="s">
        <v>52</v>
      </c>
      <c r="C221" s="6" t="s">
        <v>18</v>
      </c>
      <c r="D221" s="68">
        <v>32.159999999999997</v>
      </c>
      <c r="E221" s="89">
        <f>L221</f>
        <v>25</v>
      </c>
      <c r="F221" s="57" t="s">
        <v>58</v>
      </c>
      <c r="G221" s="33">
        <f t="shared" si="3"/>
        <v>803.99999999999989</v>
      </c>
      <c r="I221" s="33"/>
      <c r="J221" s="9">
        <f>SUMIFS($E$1:$E220,$C$1:C220,"="&amp;$C221,$B$1:$B220,"="&amp;$B221)</f>
        <v>12142</v>
      </c>
      <c r="K221">
        <f>J221/SUM(J220:J221)</f>
        <v>0.31342281879194633</v>
      </c>
      <c r="L221">
        <f>ROUND(I220*K221,0)</f>
        <v>25</v>
      </c>
    </row>
    <row r="222" spans="1:12">
      <c r="A222" s="69">
        <v>44438</v>
      </c>
      <c r="B222" s="6" t="s">
        <v>46</v>
      </c>
      <c r="C222" s="6" t="s">
        <v>27</v>
      </c>
      <c r="D222" s="68">
        <v>12.78004872</v>
      </c>
      <c r="E222" s="57">
        <v>96.876000000000005</v>
      </c>
      <c r="F222" s="57" t="s">
        <v>58</v>
      </c>
      <c r="G222" s="33">
        <f t="shared" si="3"/>
        <v>1238.0799997987201</v>
      </c>
      <c r="H222" s="52">
        <v>12.83</v>
      </c>
    </row>
    <row r="223" spans="1:12">
      <c r="A223" s="69">
        <v>44439</v>
      </c>
      <c r="B223" s="6" t="s">
        <v>46</v>
      </c>
      <c r="C223" s="6" t="s">
        <v>24</v>
      </c>
      <c r="D223" s="68">
        <v>25.55</v>
      </c>
      <c r="E223" s="57">
        <v>9</v>
      </c>
      <c r="F223" s="57" t="s">
        <v>58</v>
      </c>
      <c r="G223" s="33">
        <f t="shared" si="3"/>
        <v>229.95000000000002</v>
      </c>
    </row>
    <row r="224" spans="1:12">
      <c r="A224" s="69">
        <v>44439</v>
      </c>
      <c r="B224" s="6" t="s">
        <v>46</v>
      </c>
      <c r="C224" s="6" t="s">
        <v>25</v>
      </c>
      <c r="D224" s="68">
        <v>18.942222220000001</v>
      </c>
      <c r="E224" s="57">
        <v>18</v>
      </c>
      <c r="F224" s="57" t="s">
        <v>58</v>
      </c>
      <c r="G224" s="33">
        <f t="shared" si="3"/>
        <v>340.95999996</v>
      </c>
    </row>
    <row r="225" spans="1:12">
      <c r="A225" s="69">
        <v>44439</v>
      </c>
      <c r="B225" s="6" t="s">
        <v>46</v>
      </c>
      <c r="C225" s="6" t="s">
        <v>23</v>
      </c>
      <c r="D225" s="68">
        <v>21.96</v>
      </c>
      <c r="E225" s="57">
        <v>83</v>
      </c>
      <c r="F225" s="57" t="s">
        <v>58</v>
      </c>
      <c r="G225" s="33">
        <f t="shared" si="3"/>
        <v>1822.68</v>
      </c>
    </row>
    <row r="226" spans="1:12">
      <c r="A226" s="69">
        <v>44439</v>
      </c>
      <c r="B226" s="6" t="s">
        <v>46</v>
      </c>
      <c r="C226" s="6" t="s">
        <v>19</v>
      </c>
      <c r="D226" s="68">
        <v>31.07</v>
      </c>
      <c r="E226" s="89">
        <f>L226</f>
        <v>173</v>
      </c>
      <c r="F226" s="57" t="s">
        <v>58</v>
      </c>
      <c r="G226" s="33">
        <f t="shared" si="3"/>
        <v>5375.11</v>
      </c>
      <c r="I226" s="33">
        <v>234</v>
      </c>
      <c r="J226" s="9">
        <f>SUMIFS($E$1:$E225,$C$1:C225,"="&amp;$C226,$B$1:$B225,"="&amp;$B226)</f>
        <v>26355</v>
      </c>
      <c r="K226">
        <f>J226/SUM(J226:J227)</f>
        <v>0.73881475667189955</v>
      </c>
      <c r="L226">
        <f>ROUND(I226*K226,0)</f>
        <v>173</v>
      </c>
    </row>
    <row r="227" spans="1:12">
      <c r="A227" s="69">
        <v>44439</v>
      </c>
      <c r="B227" s="6" t="s">
        <v>52</v>
      </c>
      <c r="C227" s="6" t="s">
        <v>19</v>
      </c>
      <c r="D227" s="68">
        <v>31.07</v>
      </c>
      <c r="E227" s="89">
        <f>L227</f>
        <v>61</v>
      </c>
      <c r="F227" s="57" t="s">
        <v>58</v>
      </c>
      <c r="G227" s="33">
        <f t="shared" si="3"/>
        <v>1895.27</v>
      </c>
      <c r="I227" s="33"/>
      <c r="J227" s="9">
        <f>SUMIFS($E$1:$E226,$C$1:C226,"="&amp;$C227,$B$1:$B226,"="&amp;$B227)</f>
        <v>9317</v>
      </c>
      <c r="K227">
        <f>J227/SUM(J226:J227)</f>
        <v>0.26118524332810045</v>
      </c>
      <c r="L227">
        <f>ROUND(I226*K227,0)</f>
        <v>61</v>
      </c>
    </row>
    <row r="228" spans="1:12">
      <c r="A228" s="69">
        <v>44439</v>
      </c>
      <c r="B228" s="6" t="s">
        <v>46</v>
      </c>
      <c r="C228" s="6" t="s">
        <v>18</v>
      </c>
      <c r="D228" s="68">
        <v>32.06</v>
      </c>
      <c r="E228" s="89">
        <f>L228</f>
        <v>54</v>
      </c>
      <c r="F228" s="57" t="s">
        <v>58</v>
      </c>
      <c r="G228" s="33">
        <f t="shared" si="3"/>
        <v>1731.2400000000002</v>
      </c>
      <c r="H228" s="52" t="s">
        <v>60</v>
      </c>
      <c r="I228" s="33">
        <v>79</v>
      </c>
      <c r="J228" s="9">
        <f>SUMIFS($E$1:$E227,$C$1:C227,"="&amp;$C228,$B$1:$B227,"="&amp;$B228)</f>
        <v>26653</v>
      </c>
      <c r="K228">
        <f>J228/SUM(J228:J229)</f>
        <v>0.68657908294693459</v>
      </c>
      <c r="L228">
        <f>ROUND(I228*K228,0)</f>
        <v>54</v>
      </c>
    </row>
    <row r="229" spans="1:12">
      <c r="A229" s="69">
        <v>44439</v>
      </c>
      <c r="B229" s="6" t="s">
        <v>52</v>
      </c>
      <c r="C229" s="6" t="s">
        <v>18</v>
      </c>
      <c r="D229" s="68">
        <v>32.06</v>
      </c>
      <c r="E229" s="89">
        <f>L229</f>
        <v>25</v>
      </c>
      <c r="F229" s="57" t="s">
        <v>58</v>
      </c>
      <c r="G229" s="33">
        <f t="shared" si="3"/>
        <v>801.5</v>
      </c>
      <c r="I229" s="33"/>
      <c r="J229" s="9">
        <f>SUMIFS($E$1:$E228,$C$1:C228,"="&amp;$C229,$B$1:$B228,"="&amp;$B229)</f>
        <v>12167</v>
      </c>
      <c r="K229">
        <f>J229/SUM(J228:J229)</f>
        <v>0.31342091705306541</v>
      </c>
      <c r="L229">
        <f>ROUND(I228*K229,0)</f>
        <v>25</v>
      </c>
    </row>
    <row r="230" spans="1:12">
      <c r="A230" s="25">
        <v>44447</v>
      </c>
      <c r="B230" s="3" t="s">
        <v>52</v>
      </c>
      <c r="C230" s="3" t="s">
        <v>18</v>
      </c>
      <c r="D230" s="49">
        <v>32.130000000000003</v>
      </c>
      <c r="E230" s="33">
        <v>1200</v>
      </c>
      <c r="F230" s="33"/>
      <c r="G230" s="33">
        <f t="shared" si="3"/>
        <v>-38556</v>
      </c>
    </row>
    <row r="231" spans="1:12">
      <c r="A231" s="25">
        <v>44447</v>
      </c>
      <c r="B231" s="3" t="s">
        <v>52</v>
      </c>
      <c r="C231" s="3" t="s">
        <v>19</v>
      </c>
      <c r="D231" s="49">
        <v>31.484999999999999</v>
      </c>
      <c r="E231" s="33">
        <v>-200</v>
      </c>
      <c r="F231" s="33"/>
      <c r="G231" s="33">
        <f t="shared" si="3"/>
        <v>6297</v>
      </c>
    </row>
    <row r="232" spans="1:12">
      <c r="A232" s="25">
        <v>44447</v>
      </c>
      <c r="B232" s="3" t="s">
        <v>52</v>
      </c>
      <c r="C232" s="3" t="s">
        <v>20</v>
      </c>
      <c r="D232" s="49">
        <v>71.099999999999994</v>
      </c>
      <c r="E232" s="33">
        <v>-350</v>
      </c>
      <c r="F232" s="33"/>
      <c r="G232" s="33">
        <f t="shared" si="3"/>
        <v>24884.999999999996</v>
      </c>
    </row>
    <row r="233" spans="1:12">
      <c r="A233" s="25">
        <v>44447</v>
      </c>
      <c r="B233" s="3" t="s">
        <v>52</v>
      </c>
      <c r="C233" s="3" t="s">
        <v>21</v>
      </c>
      <c r="D233" s="49">
        <v>36.64</v>
      </c>
      <c r="E233" s="33">
        <v>-300</v>
      </c>
      <c r="F233" s="33"/>
      <c r="G233" s="33">
        <f t="shared" si="3"/>
        <v>10992</v>
      </c>
    </row>
    <row r="234" spans="1:12">
      <c r="A234" s="25">
        <v>44447</v>
      </c>
      <c r="B234" s="3" t="s">
        <v>52</v>
      </c>
      <c r="C234" s="3" t="s">
        <v>22</v>
      </c>
      <c r="D234" s="49">
        <v>37.18</v>
      </c>
      <c r="E234" s="33">
        <v>-50</v>
      </c>
      <c r="F234" s="33"/>
      <c r="G234" s="33">
        <f t="shared" si="3"/>
        <v>1859</v>
      </c>
    </row>
    <row r="235" spans="1:12">
      <c r="A235" s="69">
        <v>44468</v>
      </c>
      <c r="B235" s="6" t="s">
        <v>46</v>
      </c>
      <c r="C235" s="6" t="s">
        <v>27</v>
      </c>
      <c r="D235" s="68">
        <v>12.589951879999999</v>
      </c>
      <c r="E235" s="57">
        <v>96.635000000000005</v>
      </c>
      <c r="F235" s="57" t="s">
        <v>58</v>
      </c>
      <c r="G235" s="33">
        <f t="shared" si="3"/>
        <v>1216.6299999237999</v>
      </c>
      <c r="H235" s="52">
        <v>12.63</v>
      </c>
    </row>
    <row r="236" spans="1:12">
      <c r="A236" s="69">
        <v>44470</v>
      </c>
      <c r="B236" s="6" t="s">
        <v>46</v>
      </c>
      <c r="C236" s="6" t="s">
        <v>24</v>
      </c>
      <c r="D236" s="68">
        <v>25.23</v>
      </c>
      <c r="E236" s="57">
        <v>9</v>
      </c>
      <c r="F236" s="57" t="s">
        <v>58</v>
      </c>
      <c r="G236" s="33">
        <f t="shared" si="3"/>
        <v>227.07</v>
      </c>
    </row>
    <row r="237" spans="1:12">
      <c r="A237" s="69">
        <v>44470</v>
      </c>
      <c r="B237" s="6" t="s">
        <v>46</v>
      </c>
      <c r="C237" s="6" t="s">
        <v>25</v>
      </c>
      <c r="D237" s="68">
        <v>18.809999999999999</v>
      </c>
      <c r="E237" s="57">
        <v>18</v>
      </c>
      <c r="F237" s="57" t="s">
        <v>58</v>
      </c>
      <c r="G237" s="33">
        <f t="shared" si="3"/>
        <v>338.58</v>
      </c>
    </row>
    <row r="238" spans="1:12">
      <c r="A238" s="69">
        <v>44470</v>
      </c>
      <c r="B238" s="6" t="s">
        <v>46</v>
      </c>
      <c r="C238" s="6" t="s">
        <v>23</v>
      </c>
      <c r="D238" s="68">
        <v>21.69289157</v>
      </c>
      <c r="E238" s="57">
        <v>83</v>
      </c>
      <c r="F238" s="57" t="s">
        <v>58</v>
      </c>
      <c r="G238" s="33">
        <f t="shared" si="3"/>
        <v>1800.5100003100001</v>
      </c>
    </row>
    <row r="239" spans="1:12">
      <c r="A239" s="69">
        <v>44470</v>
      </c>
      <c r="B239" s="6" t="s">
        <v>46</v>
      </c>
      <c r="C239" s="6" t="s">
        <v>18</v>
      </c>
      <c r="D239" s="68">
        <v>31.58</v>
      </c>
      <c r="E239" s="89">
        <f>L239</f>
        <v>55</v>
      </c>
      <c r="F239" s="57" t="s">
        <v>58</v>
      </c>
      <c r="G239" s="33">
        <f t="shared" si="3"/>
        <v>1736.8999999999999</v>
      </c>
      <c r="I239" s="33">
        <v>83</v>
      </c>
      <c r="J239" s="9">
        <f>SUMIFS($E$1:$E238,$C$1:C238,"="&amp;$C239,$B$1:$B238,"="&amp;$B239)</f>
        <v>26707</v>
      </c>
      <c r="K239">
        <f>J239/SUM(J239:J240)</f>
        <v>0.66602658420409488</v>
      </c>
      <c r="L239">
        <f>ROUND(I239*K239,0)</f>
        <v>55</v>
      </c>
    </row>
    <row r="240" spans="1:12">
      <c r="A240" s="69">
        <v>44470</v>
      </c>
      <c r="B240" s="6" t="s">
        <v>52</v>
      </c>
      <c r="C240" s="6" t="s">
        <v>18</v>
      </c>
      <c r="D240" s="49">
        <v>31.58</v>
      </c>
      <c r="E240" s="89">
        <f>L240</f>
        <v>28</v>
      </c>
      <c r="F240" s="57" t="s">
        <v>58</v>
      </c>
      <c r="G240" s="33">
        <f t="shared" si="3"/>
        <v>884.24</v>
      </c>
      <c r="I240" s="33"/>
      <c r="J240" s="9">
        <f>SUMIFS($E$1:$E239,$C$1:C239,"="&amp;$C240,$B$1:$B239,"="&amp;$B240)</f>
        <v>13392</v>
      </c>
      <c r="K240">
        <f>J240/SUM(J239:J240)</f>
        <v>0.33397341579590512</v>
      </c>
      <c r="L240">
        <f>ROUND(I239*K240,0)</f>
        <v>28</v>
      </c>
    </row>
    <row r="241" spans="1:18">
      <c r="A241" s="25">
        <v>44475</v>
      </c>
      <c r="B241" s="3" t="s">
        <v>52</v>
      </c>
      <c r="C241" s="3" t="s">
        <v>18</v>
      </c>
      <c r="D241" s="32">
        <v>31.54</v>
      </c>
      <c r="E241" s="64">
        <v>2550</v>
      </c>
      <c r="F241" s="64"/>
      <c r="G241" s="33">
        <f t="shared" si="3"/>
        <v>-80427</v>
      </c>
    </row>
    <row r="242" spans="1:18">
      <c r="A242" s="25">
        <v>44475</v>
      </c>
      <c r="B242" s="3" t="s">
        <v>52</v>
      </c>
      <c r="C242" s="3" t="s">
        <v>19</v>
      </c>
      <c r="D242" s="49">
        <v>30.48</v>
      </c>
      <c r="E242" s="64">
        <v>-700</v>
      </c>
      <c r="F242" s="64"/>
      <c r="G242" s="33">
        <f t="shared" si="3"/>
        <v>21336</v>
      </c>
    </row>
    <row r="243" spans="1:18">
      <c r="A243" s="25">
        <v>44475</v>
      </c>
      <c r="B243" s="3" t="s">
        <v>52</v>
      </c>
      <c r="C243" s="3" t="s">
        <v>20</v>
      </c>
      <c r="D243" s="49">
        <v>67.650000000000006</v>
      </c>
      <c r="E243" s="64">
        <v>-400</v>
      </c>
      <c r="F243" s="64"/>
      <c r="G243" s="33">
        <f t="shared" si="3"/>
        <v>27060.000000000004</v>
      </c>
    </row>
    <row r="244" spans="1:18">
      <c r="A244" s="25">
        <v>44475</v>
      </c>
      <c r="B244" s="3" t="s">
        <v>52</v>
      </c>
      <c r="C244" s="3" t="s">
        <v>21</v>
      </c>
      <c r="D244" s="49">
        <v>34.200000000000003</v>
      </c>
      <c r="E244" s="64">
        <v>-400</v>
      </c>
      <c r="F244" s="64"/>
      <c r="G244" s="33">
        <f t="shared" si="3"/>
        <v>13680.000000000002</v>
      </c>
    </row>
    <row r="245" spans="1:18">
      <c r="A245" s="25">
        <v>44475</v>
      </c>
      <c r="B245" s="3" t="s">
        <v>52</v>
      </c>
      <c r="C245" s="3" t="s">
        <v>22</v>
      </c>
      <c r="D245" s="49">
        <v>34.590000000000003</v>
      </c>
      <c r="E245" s="64">
        <v>-550</v>
      </c>
      <c r="F245" s="64"/>
      <c r="G245" s="33">
        <f t="shared" si="3"/>
        <v>19024.500000000004</v>
      </c>
    </row>
    <row r="246" spans="1:18">
      <c r="A246" s="69">
        <v>44497</v>
      </c>
      <c r="B246" s="6" t="s">
        <v>46</v>
      </c>
      <c r="C246" s="6" t="s">
        <v>27</v>
      </c>
      <c r="D246" s="68">
        <v>12.430025949999999</v>
      </c>
      <c r="E246" s="65">
        <v>101.752</v>
      </c>
      <c r="F246" s="57" t="s">
        <v>58</v>
      </c>
      <c r="G246" s="33">
        <f t="shared" si="3"/>
        <v>1264.7800004643998</v>
      </c>
    </row>
    <row r="247" spans="1:18">
      <c r="A247" s="26">
        <v>44498</v>
      </c>
      <c r="B247" s="6" t="s">
        <v>46</v>
      </c>
      <c r="C247" s="6" t="s">
        <v>24</v>
      </c>
      <c r="D247" s="68">
        <v>25.11</v>
      </c>
      <c r="E247" s="65">
        <v>9</v>
      </c>
      <c r="F247" s="57" t="s">
        <v>58</v>
      </c>
      <c r="G247" s="33">
        <f t="shared" si="3"/>
        <v>225.99</v>
      </c>
    </row>
    <row r="248" spans="1:18">
      <c r="A248" s="26">
        <v>44498</v>
      </c>
      <c r="B248" s="6" t="s">
        <v>46</v>
      </c>
      <c r="C248" s="6" t="s">
        <v>25</v>
      </c>
      <c r="D248" s="68">
        <v>18.66</v>
      </c>
      <c r="E248" s="65">
        <v>18</v>
      </c>
      <c r="F248" s="57" t="s">
        <v>58</v>
      </c>
      <c r="G248" s="33">
        <f t="shared" si="3"/>
        <v>335.88</v>
      </c>
    </row>
    <row r="249" spans="1:18">
      <c r="A249" s="26">
        <v>44498</v>
      </c>
      <c r="B249" s="6" t="s">
        <v>46</v>
      </c>
      <c r="C249" s="6" t="s">
        <v>23</v>
      </c>
      <c r="D249" s="68">
        <v>21.41</v>
      </c>
      <c r="E249" s="65">
        <v>84</v>
      </c>
      <c r="F249" s="57" t="s">
        <v>58</v>
      </c>
      <c r="G249" s="33">
        <f t="shared" si="3"/>
        <v>1798.44</v>
      </c>
    </row>
    <row r="250" spans="1:18">
      <c r="A250" s="26">
        <v>44498</v>
      </c>
      <c r="B250" s="6" t="s">
        <v>46</v>
      </c>
      <c r="C250" s="6" t="s">
        <v>18</v>
      </c>
      <c r="D250" s="68">
        <v>31.11</v>
      </c>
      <c r="E250" s="89">
        <f>L250</f>
        <v>56</v>
      </c>
      <c r="F250" s="57" t="s">
        <v>58</v>
      </c>
      <c r="G250" s="33">
        <f t="shared" si="3"/>
        <v>1742.1599999999999</v>
      </c>
      <c r="I250" s="33">
        <v>90</v>
      </c>
      <c r="J250" s="9">
        <f>SUMIFS($E$1:$E249,$C$1:C249,"="&amp;$C250,$B$1:$B249,"="&amp;$B250)</f>
        <v>26762</v>
      </c>
      <c r="K250">
        <f>J250/SUM(J250:J251)</f>
        <v>0.62627539080782557</v>
      </c>
      <c r="L250">
        <f>ROUND(I250*K250,0)</f>
        <v>56</v>
      </c>
    </row>
    <row r="251" spans="1:18">
      <c r="A251" s="26">
        <v>44498</v>
      </c>
      <c r="B251" s="6" t="s">
        <v>52</v>
      </c>
      <c r="C251" s="6" t="s">
        <v>18</v>
      </c>
      <c r="D251" s="49">
        <v>31.11</v>
      </c>
      <c r="E251" s="89">
        <f>L251</f>
        <v>34</v>
      </c>
      <c r="F251" s="57" t="s">
        <v>58</v>
      </c>
      <c r="G251" s="33">
        <f t="shared" si="3"/>
        <v>1057.74</v>
      </c>
      <c r="I251" s="33"/>
      <c r="J251" s="9">
        <f>SUMIFS($E$1:$E250,$C$1:C250,"="&amp;$C251,$B$1:$B250,"="&amp;$B251)</f>
        <v>15970</v>
      </c>
      <c r="K251">
        <f>J251/SUM(J250:J251)</f>
        <v>0.37372460919217448</v>
      </c>
      <c r="L251">
        <f>ROUND(I250*K251,0)</f>
        <v>34</v>
      </c>
    </row>
    <row r="252" spans="1:18">
      <c r="A252" s="25">
        <v>44503</v>
      </c>
      <c r="B252" s="3" t="s">
        <v>52</v>
      </c>
      <c r="C252" s="3" t="s">
        <v>18</v>
      </c>
      <c r="D252" s="49">
        <v>31.053000000000001</v>
      </c>
      <c r="E252" s="64">
        <v>-2250</v>
      </c>
      <c r="F252" s="64"/>
      <c r="G252" s="33">
        <f t="shared" si="3"/>
        <v>69869.25</v>
      </c>
    </row>
    <row r="253" spans="1:18">
      <c r="A253" s="25">
        <v>44503</v>
      </c>
      <c r="B253" s="3" t="s">
        <v>52</v>
      </c>
      <c r="C253" s="3" t="s">
        <v>19</v>
      </c>
      <c r="D253" s="49">
        <v>32.375</v>
      </c>
      <c r="E253" s="64">
        <v>800</v>
      </c>
      <c r="F253" s="64"/>
      <c r="G253" s="33">
        <f t="shared" si="3"/>
        <v>-25900</v>
      </c>
    </row>
    <row r="254" spans="1:18">
      <c r="A254" s="25">
        <v>44503</v>
      </c>
      <c r="B254" s="3" t="s">
        <v>52</v>
      </c>
      <c r="C254" s="3" t="s">
        <v>20</v>
      </c>
      <c r="D254" s="49">
        <v>71.709999999999994</v>
      </c>
      <c r="E254" s="64">
        <v>750</v>
      </c>
      <c r="F254" s="64"/>
      <c r="G254" s="33">
        <f t="shared" si="3"/>
        <v>-53782.499999999993</v>
      </c>
      <c r="J254" s="9"/>
    </row>
    <row r="255" spans="1:18">
      <c r="A255" s="25">
        <v>44503</v>
      </c>
      <c r="B255" s="3" t="s">
        <v>52</v>
      </c>
      <c r="C255" s="3" t="s">
        <v>21</v>
      </c>
      <c r="D255" s="49">
        <v>35.700000000000003</v>
      </c>
      <c r="E255" s="64">
        <v>500</v>
      </c>
      <c r="F255" s="64"/>
      <c r="G255" s="33">
        <f t="shared" si="3"/>
        <v>-17850</v>
      </c>
    </row>
    <row r="256" spans="1:18">
      <c r="A256" s="25">
        <v>44503</v>
      </c>
      <c r="B256" s="3" t="s">
        <v>52</v>
      </c>
      <c r="C256" s="3" t="s">
        <v>22</v>
      </c>
      <c r="D256" s="49">
        <v>35.18</v>
      </c>
      <c r="E256" s="64">
        <v>-650</v>
      </c>
      <c r="F256" s="64"/>
      <c r="G256" s="33">
        <f t="shared" si="3"/>
        <v>22867</v>
      </c>
      <c r="J256" s="6" t="s">
        <v>27</v>
      </c>
      <c r="K256" t="s">
        <v>24</v>
      </c>
      <c r="L256" t="s">
        <v>25</v>
      </c>
      <c r="M256" t="s">
        <v>23</v>
      </c>
      <c r="N256" t="s">
        <v>20</v>
      </c>
      <c r="O256" t="s">
        <v>18</v>
      </c>
      <c r="P256" t="s">
        <v>19</v>
      </c>
      <c r="Q256" t="s">
        <v>21</v>
      </c>
      <c r="R256" t="s">
        <v>22</v>
      </c>
    </row>
    <row r="257" spans="1:18">
      <c r="A257" s="69">
        <v>44529</v>
      </c>
      <c r="B257" s="6" t="s">
        <v>46</v>
      </c>
      <c r="C257" s="6" t="s">
        <v>27</v>
      </c>
      <c r="D257" s="68">
        <v>12.49997235</v>
      </c>
      <c r="E257" s="65">
        <v>90.417000000000002</v>
      </c>
      <c r="F257" s="57" t="s">
        <v>58</v>
      </c>
      <c r="G257" s="33">
        <f t="shared" si="3"/>
        <v>1130.2099999699501</v>
      </c>
      <c r="I257" t="s">
        <v>46</v>
      </c>
      <c r="J257" s="9">
        <f>SUMIFS($E$1:$E256,$C$1:$C256,"="&amp;J256,$B$1:$B256,"="&amp;$I257)</f>
        <v>40330.035999999986</v>
      </c>
      <c r="K257" s="9">
        <f>SUMIFS($E$1:$E256,$C$1:$C256,"="&amp;K256,$B$1:$B256,"="&amp;$I257)</f>
        <v>5431</v>
      </c>
      <c r="L257" s="9">
        <f>SUMIFS($E$1:$E256,$C$1:$C256,"="&amp;L256,$B$1:$B256,"="&amp;$I257)</f>
        <v>4907</v>
      </c>
      <c r="M257" s="9">
        <f>SUMIFS($E$1:$E256,$C$1:$C256,"="&amp;M256,$B$1:$B256,"="&amp;$I257)</f>
        <v>33099</v>
      </c>
      <c r="N257" s="9">
        <f>SUMIFS($E$1:$E256,$C$1:$C256,"="&amp;N256,$B$1:$B256,"="&amp;$I257)</f>
        <v>15269</v>
      </c>
      <c r="O257" s="9">
        <f>SUMIFS($E$1:$E256,$C$1:$C256,"="&amp;O256,$B$1:$B256,"="&amp;$I257)</f>
        <v>26818</v>
      </c>
      <c r="P257" s="9">
        <f>SUMIFS($E$1:$E256,$C$1:$C256,"="&amp;P256,$B$1:$B256,"="&amp;$I257)</f>
        <v>26528</v>
      </c>
      <c r="Q257" s="9">
        <f>SUMIFS($E$1:$E256,$C$1:$C256,"="&amp;Q256,$B$1:$B256,"="&amp;$I257)</f>
        <v>6693</v>
      </c>
      <c r="R257" s="9">
        <f>SUMIFS($E$1:$E256,$C$1:$C256,"="&amp;R256,$B$1:$B256,"="&amp;$I257)</f>
        <v>8056</v>
      </c>
    </row>
    <row r="258" spans="1:18">
      <c r="A258" s="26">
        <v>44530</v>
      </c>
      <c r="B258" s="6" t="s">
        <v>46</v>
      </c>
      <c r="C258" s="6" t="s">
        <v>24</v>
      </c>
      <c r="D258" s="68">
        <v>25.1</v>
      </c>
      <c r="E258" s="65">
        <v>9</v>
      </c>
      <c r="F258" s="57" t="s">
        <v>58</v>
      </c>
      <c r="G258" s="33">
        <f t="shared" si="3"/>
        <v>225.9</v>
      </c>
      <c r="I258" t="s">
        <v>52</v>
      </c>
      <c r="J258" s="9">
        <f>SUMIFS($E$1:$E257,$C$1:$C257,"="&amp;J256,$B$1:$B257,"="&amp;$I258)</f>
        <v>0</v>
      </c>
      <c r="K258" s="9">
        <f>SUMIFS($E$1:$E257,$C$1:$C257,"="&amp;K256,$B$1:$B257,"="&amp;$I258)</f>
        <v>0</v>
      </c>
      <c r="L258" s="9">
        <f>SUMIFS($E$1:$E257,$C$1:$C257,"="&amp;L256,$B$1:$B257,"="&amp;$I258)</f>
        <v>0</v>
      </c>
      <c r="M258" s="9">
        <f>SUMIFS($E$1:$E257,$C$1:$C257,"="&amp;M256,$B$1:$B257,"="&amp;$I258)</f>
        <v>0</v>
      </c>
      <c r="N258" s="9">
        <f>SUMIFS($E$1:$E257,$C$1:$C257,"="&amp;N256,$B$1:$B257,"="&amp;$I258)</f>
        <v>4141</v>
      </c>
      <c r="O258" s="9">
        <f>SUMIFS($E$1:$E257,$C$1:$C257,"="&amp;O256,$B$1:$B257,"="&amp;$I258)</f>
        <v>13754</v>
      </c>
      <c r="P258" s="9">
        <f>SUMIFS($E$1:$E257,$C$1:$C257,"="&amp;P256,$B$1:$B257,"="&amp;$I258)</f>
        <v>9278</v>
      </c>
      <c r="Q258" s="9">
        <f>SUMIFS($E$1:$E257,$C$1:$C257,"="&amp;Q256,$B$1:$B257,"="&amp;$I258)</f>
        <v>4424</v>
      </c>
      <c r="R258" s="9">
        <f>SUMIFS($E$1:$E257,$C$1:$C257,"="&amp;R256,$B$1:$B257,"="&amp;$I258)</f>
        <v>877</v>
      </c>
    </row>
    <row r="259" spans="1:18">
      <c r="A259" s="26">
        <v>44530</v>
      </c>
      <c r="B259" s="6" t="s">
        <v>46</v>
      </c>
      <c r="C259" s="6" t="s">
        <v>25</v>
      </c>
      <c r="D259" s="68">
        <v>18.32</v>
      </c>
      <c r="E259" s="65">
        <v>19</v>
      </c>
      <c r="F259" s="57" t="s">
        <v>58</v>
      </c>
      <c r="G259" s="33">
        <f t="shared" ref="G259:G322" si="4">PRODUCT(D259:E259)*IF(F259="Y",1,-1)</f>
        <v>348.08</v>
      </c>
      <c r="J259" s="80">
        <f>SUM(J257:J258)</f>
        <v>40330.035999999986</v>
      </c>
      <c r="K259" s="9">
        <f t="shared" ref="K259:R259" si="5">SUM(K257:K258)</f>
        <v>5431</v>
      </c>
      <c r="L259" s="9">
        <f t="shared" si="5"/>
        <v>4907</v>
      </c>
      <c r="M259" s="9">
        <f t="shared" si="5"/>
        <v>33099</v>
      </c>
      <c r="N259" s="9">
        <f t="shared" si="5"/>
        <v>19410</v>
      </c>
      <c r="O259" s="9">
        <f t="shared" si="5"/>
        <v>40572</v>
      </c>
      <c r="P259" s="9">
        <f t="shared" si="5"/>
        <v>35806</v>
      </c>
      <c r="Q259" s="9">
        <f t="shared" si="5"/>
        <v>11117</v>
      </c>
      <c r="R259" s="9">
        <f t="shared" si="5"/>
        <v>8933</v>
      </c>
    </row>
    <row r="260" spans="1:18">
      <c r="A260" s="26">
        <v>44530</v>
      </c>
      <c r="B260" s="6" t="s">
        <v>46</v>
      </c>
      <c r="C260" s="6" t="s">
        <v>23</v>
      </c>
      <c r="D260" s="68">
        <v>21.492857140000002</v>
      </c>
      <c r="E260" s="70">
        <v>84</v>
      </c>
      <c r="F260" s="57" t="s">
        <v>58</v>
      </c>
      <c r="G260" s="33">
        <f t="shared" si="4"/>
        <v>1805.3999997600001</v>
      </c>
    </row>
    <row r="261" spans="1:18">
      <c r="A261" s="26">
        <v>44530</v>
      </c>
      <c r="B261" s="6" t="s">
        <v>46</v>
      </c>
      <c r="C261" s="6" t="s">
        <v>18</v>
      </c>
      <c r="D261" s="68">
        <v>31.45</v>
      </c>
      <c r="E261" s="89">
        <f>L261</f>
        <v>56</v>
      </c>
      <c r="F261" s="57" t="s">
        <v>58</v>
      </c>
      <c r="G261" s="33">
        <f t="shared" si="4"/>
        <v>1761.2</v>
      </c>
      <c r="H261" s="90">
        <v>284</v>
      </c>
      <c r="I261" s="33">
        <v>85</v>
      </c>
      <c r="J261" s="9">
        <f>SUMIFS($E$1:$E260,$C$1:C260,"="&amp;$C261,$B$1:$B260,"="&amp;$B261)</f>
        <v>26818</v>
      </c>
      <c r="K261">
        <f>J261/SUM(J261:J262)</f>
        <v>0.66099773242630389</v>
      </c>
      <c r="L261">
        <f>ROUND(I261*K261,0)</f>
        <v>56</v>
      </c>
    </row>
    <row r="262" spans="1:18">
      <c r="A262" s="26">
        <v>44530</v>
      </c>
      <c r="B262" s="6" t="s">
        <v>52</v>
      </c>
      <c r="C262" s="6" t="s">
        <v>18</v>
      </c>
      <c r="D262" s="68">
        <v>31.45</v>
      </c>
      <c r="E262" s="89">
        <f>L262</f>
        <v>29</v>
      </c>
      <c r="F262" s="57" t="s">
        <v>58</v>
      </c>
      <c r="G262" s="33">
        <f t="shared" si="4"/>
        <v>912.05</v>
      </c>
      <c r="H262" s="90">
        <v>-199</v>
      </c>
      <c r="I262" s="33"/>
      <c r="J262" s="9">
        <f>SUMIFS($E$1:$E261,$C$1:C261,"="&amp;$C262,$B$1:$B261,"="&amp;$B262)</f>
        <v>13754</v>
      </c>
      <c r="K262">
        <f>J262/SUM(J261:J262)</f>
        <v>0.33900226757369617</v>
      </c>
      <c r="L262">
        <f>ROUND(I261*K262,0)</f>
        <v>29</v>
      </c>
    </row>
    <row r="263" spans="1:18">
      <c r="A263" s="26">
        <v>44530</v>
      </c>
      <c r="B263" s="6" t="s">
        <v>46</v>
      </c>
      <c r="C263" s="6" t="s">
        <v>19</v>
      </c>
      <c r="D263" s="68">
        <v>31.33991031</v>
      </c>
      <c r="E263" s="89">
        <f>L263</f>
        <v>165</v>
      </c>
      <c r="F263" s="57" t="s">
        <v>58</v>
      </c>
      <c r="G263" s="33">
        <f t="shared" si="4"/>
        <v>5171.0852011500001</v>
      </c>
      <c r="I263" s="33">
        <v>223</v>
      </c>
      <c r="J263" s="9">
        <f>SUMIFS($E$1:$E262,$C$1:C262,"="&amp;$C263,$B$1:$B262,"="&amp;$B263)</f>
        <v>26528</v>
      </c>
      <c r="K263">
        <f>J263/SUM(J263:J264)</f>
        <v>0.74088141652237061</v>
      </c>
      <c r="L263">
        <f>ROUND(I263*K263,0)</f>
        <v>165</v>
      </c>
    </row>
    <row r="264" spans="1:18">
      <c r="A264" s="26">
        <v>44530</v>
      </c>
      <c r="B264" s="6" t="s">
        <v>52</v>
      </c>
      <c r="C264" s="6" t="s">
        <v>19</v>
      </c>
      <c r="D264" s="68">
        <v>31.33991031</v>
      </c>
      <c r="E264" s="89">
        <f>L264</f>
        <v>58</v>
      </c>
      <c r="F264" s="57" t="s">
        <v>58</v>
      </c>
      <c r="G264" s="33">
        <f t="shared" si="4"/>
        <v>1817.71479798</v>
      </c>
      <c r="I264" s="33"/>
      <c r="J264" s="9">
        <f>SUMIFS($E$1:$E263,$C$1:C263,"="&amp;$C264,$B$1:$B263,"="&amp;$B264)</f>
        <v>9278</v>
      </c>
      <c r="K264">
        <f>J264/SUM(J263:J264)</f>
        <v>0.25911858347762945</v>
      </c>
      <c r="L264">
        <f>ROUND(I263*K264,0)</f>
        <v>58</v>
      </c>
    </row>
    <row r="265" spans="1:18">
      <c r="A265" s="25">
        <v>44536</v>
      </c>
      <c r="B265" s="3" t="s">
        <v>52</v>
      </c>
      <c r="C265" s="3" t="s">
        <v>18</v>
      </c>
      <c r="D265" s="49">
        <v>31.48</v>
      </c>
      <c r="E265" s="64">
        <v>2100</v>
      </c>
      <c r="F265" s="64"/>
      <c r="G265" s="33">
        <f t="shared" si="4"/>
        <v>-66108</v>
      </c>
    </row>
    <row r="266" spans="1:18">
      <c r="A266" s="25">
        <v>44536</v>
      </c>
      <c r="B266" s="3" t="s">
        <v>52</v>
      </c>
      <c r="C266" s="3" t="s">
        <v>19</v>
      </c>
      <c r="D266" s="49">
        <v>31.84</v>
      </c>
      <c r="E266" s="64">
        <v>-350</v>
      </c>
      <c r="F266" s="64"/>
      <c r="G266" s="33">
        <f t="shared" si="4"/>
        <v>11144</v>
      </c>
    </row>
    <row r="267" spans="1:18">
      <c r="A267" s="25">
        <v>44536</v>
      </c>
      <c r="B267" s="3" t="s">
        <v>52</v>
      </c>
      <c r="C267" s="3" t="s">
        <v>20</v>
      </c>
      <c r="D267" s="49">
        <v>73.14</v>
      </c>
      <c r="E267" s="64">
        <v>-300</v>
      </c>
      <c r="F267" s="64"/>
      <c r="G267" s="33">
        <f t="shared" si="4"/>
        <v>21942</v>
      </c>
    </row>
    <row r="268" spans="1:18">
      <c r="A268" s="25">
        <v>44536</v>
      </c>
      <c r="B268" s="3" t="s">
        <v>52</v>
      </c>
      <c r="C268" s="3" t="s">
        <v>21</v>
      </c>
      <c r="D268" s="49">
        <v>34.895000000000003</v>
      </c>
      <c r="E268" s="64">
        <v>-750</v>
      </c>
      <c r="F268" s="64"/>
      <c r="G268" s="33">
        <f t="shared" si="4"/>
        <v>26171.250000000004</v>
      </c>
    </row>
    <row r="269" spans="1:18">
      <c r="A269" s="25">
        <v>44536</v>
      </c>
      <c r="B269" s="3" t="s">
        <v>52</v>
      </c>
      <c r="C269" s="3" t="s">
        <v>22</v>
      </c>
      <c r="D269" s="49">
        <v>34.92</v>
      </c>
      <c r="E269" s="64">
        <v>-100</v>
      </c>
      <c r="F269" s="64"/>
      <c r="G269" s="33">
        <f t="shared" si="4"/>
        <v>3492</v>
      </c>
    </row>
    <row r="270" spans="1:18">
      <c r="A270" s="69">
        <v>44545</v>
      </c>
      <c r="B270" s="6" t="s">
        <v>46</v>
      </c>
      <c r="C270" s="6" t="s">
        <v>27</v>
      </c>
      <c r="D270" s="31">
        <v>12.669983179999999</v>
      </c>
      <c r="E270" s="57">
        <v>68.947999999999993</v>
      </c>
      <c r="F270" s="57" t="s">
        <v>58</v>
      </c>
      <c r="G270" s="33">
        <f t="shared" si="4"/>
        <v>873.57000029463984</v>
      </c>
    </row>
    <row r="271" spans="1:18">
      <c r="A271" s="25">
        <v>44559</v>
      </c>
      <c r="B271" s="3" t="s">
        <v>46</v>
      </c>
      <c r="C271" s="3" t="s">
        <v>18</v>
      </c>
      <c r="D271" s="32">
        <v>31.62</v>
      </c>
      <c r="E271" s="33">
        <v>-650</v>
      </c>
      <c r="F271" s="33"/>
      <c r="G271" s="33">
        <f t="shared" si="4"/>
        <v>20553</v>
      </c>
    </row>
    <row r="272" spans="1:18">
      <c r="A272" s="25">
        <v>44559</v>
      </c>
      <c r="B272" s="3" t="s">
        <v>46</v>
      </c>
      <c r="C272" s="3" t="s">
        <v>19</v>
      </c>
      <c r="D272" s="32">
        <v>32.799999999999997</v>
      </c>
      <c r="E272" s="50">
        <v>1800</v>
      </c>
      <c r="F272" s="50"/>
      <c r="G272" s="33">
        <f t="shared" si="4"/>
        <v>-59039.999999999993</v>
      </c>
      <c r="H272" s="34">
        <v>1889</v>
      </c>
    </row>
    <row r="273" spans="1:12">
      <c r="A273" s="25">
        <v>44559</v>
      </c>
      <c r="B273" s="3" t="s">
        <v>46</v>
      </c>
      <c r="C273" s="3" t="s">
        <v>20</v>
      </c>
      <c r="D273" s="49">
        <v>76.31</v>
      </c>
      <c r="E273" s="50">
        <v>-4500</v>
      </c>
      <c r="F273" s="50"/>
      <c r="G273" s="33">
        <f t="shared" si="4"/>
        <v>343395</v>
      </c>
      <c r="H273" s="34">
        <v>-4502</v>
      </c>
    </row>
    <row r="274" spans="1:12">
      <c r="A274" s="25">
        <v>44559</v>
      </c>
      <c r="B274" s="3" t="s">
        <v>46</v>
      </c>
      <c r="C274" s="3" t="s">
        <v>21</v>
      </c>
      <c r="D274" s="32">
        <v>36.247</v>
      </c>
      <c r="E274" s="50">
        <v>2700</v>
      </c>
      <c r="F274" s="50"/>
      <c r="G274" s="33">
        <f t="shared" si="4"/>
        <v>-97866.9</v>
      </c>
      <c r="H274" s="34">
        <v>2699</v>
      </c>
    </row>
    <row r="275" spans="1:12">
      <c r="A275" s="25">
        <v>44559</v>
      </c>
      <c r="B275" s="3" t="s">
        <v>46</v>
      </c>
      <c r="C275" s="3" t="s">
        <v>22</v>
      </c>
      <c r="D275" s="32">
        <v>34.950000000000003</v>
      </c>
      <c r="E275" s="73">
        <v>150</v>
      </c>
      <c r="F275" s="73"/>
      <c r="G275" s="33">
        <f t="shared" si="4"/>
        <v>-5242.5</v>
      </c>
      <c r="H275" s="34">
        <v>151</v>
      </c>
    </row>
    <row r="276" spans="1:12">
      <c r="A276" s="25">
        <v>44559</v>
      </c>
      <c r="B276" s="3" t="s">
        <v>46</v>
      </c>
      <c r="C276" s="3" t="s">
        <v>24</v>
      </c>
      <c r="D276" s="49">
        <v>25.02</v>
      </c>
      <c r="E276" s="33">
        <v>2300</v>
      </c>
      <c r="F276" s="33"/>
      <c r="G276" s="33">
        <f t="shared" si="4"/>
        <v>-57546</v>
      </c>
    </row>
    <row r="277" spans="1:12">
      <c r="A277" s="25">
        <v>44559</v>
      </c>
      <c r="B277" s="3" t="s">
        <v>46</v>
      </c>
      <c r="C277" s="3" t="s">
        <v>25</v>
      </c>
      <c r="D277" s="49">
        <v>18.79</v>
      </c>
      <c r="E277" s="33">
        <v>5450</v>
      </c>
      <c r="F277" s="33"/>
      <c r="G277" s="33">
        <f t="shared" si="4"/>
        <v>-102405.5</v>
      </c>
    </row>
    <row r="278" spans="1:12">
      <c r="A278" s="25">
        <v>44559</v>
      </c>
      <c r="B278" s="3" t="s">
        <v>46</v>
      </c>
      <c r="C278" s="3" t="s">
        <v>23</v>
      </c>
      <c r="D278" s="49">
        <v>21.664999999999999</v>
      </c>
      <c r="E278" s="33">
        <v>800</v>
      </c>
      <c r="F278" s="33"/>
      <c r="G278" s="33">
        <f t="shared" si="4"/>
        <v>-17332</v>
      </c>
    </row>
    <row r="279" spans="1:12">
      <c r="A279" s="25">
        <v>44559</v>
      </c>
      <c r="B279" s="3" t="s">
        <v>46</v>
      </c>
      <c r="C279" s="3" t="s">
        <v>18</v>
      </c>
      <c r="D279" s="32">
        <v>31.63</v>
      </c>
      <c r="E279" s="33">
        <v>839</v>
      </c>
      <c r="F279" s="33"/>
      <c r="G279" s="33">
        <f t="shared" si="4"/>
        <v>-26537.57</v>
      </c>
    </row>
    <row r="280" spans="1:12">
      <c r="A280" s="26">
        <v>44567</v>
      </c>
      <c r="B280" s="6" t="s">
        <v>46</v>
      </c>
      <c r="C280" s="6" t="s">
        <v>24</v>
      </c>
      <c r="D280" s="68">
        <v>24.55</v>
      </c>
      <c r="E280" s="65">
        <v>9</v>
      </c>
      <c r="F280" s="57" t="s">
        <v>58</v>
      </c>
      <c r="G280" s="33">
        <f t="shared" si="4"/>
        <v>220.95000000000002</v>
      </c>
    </row>
    <row r="281" spans="1:12">
      <c r="A281" s="26">
        <v>44567</v>
      </c>
      <c r="B281" s="6" t="s">
        <v>46</v>
      </c>
      <c r="C281" s="6" t="s">
        <v>25</v>
      </c>
      <c r="D281" s="68">
        <v>18.45</v>
      </c>
      <c r="E281" s="65">
        <v>19</v>
      </c>
      <c r="F281" s="57" t="s">
        <v>58</v>
      </c>
      <c r="G281" s="33">
        <f t="shared" si="4"/>
        <v>350.55</v>
      </c>
    </row>
    <row r="282" spans="1:12">
      <c r="A282" s="26">
        <v>44567</v>
      </c>
      <c r="B282" s="6" t="s">
        <v>46</v>
      </c>
      <c r="C282" s="6" t="s">
        <v>23</v>
      </c>
      <c r="D282" s="68">
        <v>21.305647059999998</v>
      </c>
      <c r="E282" s="65">
        <v>85</v>
      </c>
      <c r="F282" s="57" t="s">
        <v>58</v>
      </c>
      <c r="G282" s="33">
        <f t="shared" si="4"/>
        <v>1810.9800000999999</v>
      </c>
    </row>
    <row r="283" spans="1:12">
      <c r="A283" s="26">
        <v>44567</v>
      </c>
      <c r="B283" s="6" t="s">
        <v>46</v>
      </c>
      <c r="C283" s="6" t="s">
        <v>18</v>
      </c>
      <c r="D283" s="68">
        <v>31.06666667</v>
      </c>
      <c r="E283" s="89">
        <f t="shared" ref="E283:E290" si="6">L283</f>
        <v>57</v>
      </c>
      <c r="F283" s="57" t="s">
        <v>58</v>
      </c>
      <c r="G283" s="33">
        <f t="shared" si="4"/>
        <v>1770.80000019</v>
      </c>
      <c r="H283" s="64">
        <v>57</v>
      </c>
      <c r="I283" s="33">
        <v>90</v>
      </c>
      <c r="J283" s="9">
        <f>SUMIFS($E$1:$E282,$C$1:C282,"="&amp;$C283,$B$1:$B282,"="&amp;$B283)</f>
        <v>27063</v>
      </c>
      <c r="K283">
        <f>J283/SUM(J283:J284)</f>
        <v>0.63016346109067201</v>
      </c>
      <c r="L283">
        <f>ROUND(I283*K283,0)</f>
        <v>57</v>
      </c>
    </row>
    <row r="284" spans="1:12">
      <c r="A284" s="26">
        <v>44567</v>
      </c>
      <c r="B284" s="6" t="s">
        <v>52</v>
      </c>
      <c r="C284" s="6" t="s">
        <v>18</v>
      </c>
      <c r="D284" s="68">
        <v>31.06666667</v>
      </c>
      <c r="E284" s="89">
        <f t="shared" si="6"/>
        <v>33</v>
      </c>
      <c r="F284" s="57" t="s">
        <v>58</v>
      </c>
      <c r="G284" s="33">
        <f t="shared" si="4"/>
        <v>1025.20000011</v>
      </c>
      <c r="H284" s="64">
        <v>36</v>
      </c>
      <c r="I284" s="33"/>
      <c r="J284" s="9">
        <f>SUMIFS($E$1:$E283,$C$1:C283,"="&amp;$C284,$B$1:$B283,"="&amp;$B284)</f>
        <v>15883</v>
      </c>
      <c r="K284">
        <f>J284/SUM(J283:J284)</f>
        <v>0.36983653890932799</v>
      </c>
      <c r="L284">
        <f>ROUND(I283*K284,0)</f>
        <v>33</v>
      </c>
    </row>
    <row r="285" spans="1:12">
      <c r="A285" s="26">
        <v>44567</v>
      </c>
      <c r="B285" s="6" t="s">
        <v>46</v>
      </c>
      <c r="C285" s="6" t="s">
        <v>20</v>
      </c>
      <c r="D285" s="68">
        <v>73.37</v>
      </c>
      <c r="E285" s="89">
        <f t="shared" si="6"/>
        <v>83</v>
      </c>
      <c r="F285" s="57" t="s">
        <v>58</v>
      </c>
      <c r="G285" s="33">
        <f t="shared" si="4"/>
        <v>6089.71</v>
      </c>
      <c r="I285" s="33">
        <v>112</v>
      </c>
      <c r="J285" s="9">
        <f>SUMIFS($E$1:$E284,$C$1:C284,"="&amp;$C285,$B$1:$B284,"="&amp;$B285)</f>
        <v>10769</v>
      </c>
      <c r="K285">
        <f>J285/SUM(J285:J286)</f>
        <v>0.73709787816563999</v>
      </c>
      <c r="L285">
        <f>ROUND(I285*K285,0)</f>
        <v>83</v>
      </c>
    </row>
    <row r="286" spans="1:12">
      <c r="A286" s="26">
        <v>44567</v>
      </c>
      <c r="B286" s="6" t="s">
        <v>52</v>
      </c>
      <c r="C286" s="6" t="s">
        <v>20</v>
      </c>
      <c r="D286" s="68">
        <v>73.37</v>
      </c>
      <c r="E286" s="89">
        <f t="shared" si="6"/>
        <v>29</v>
      </c>
      <c r="F286" s="57" t="s">
        <v>58</v>
      </c>
      <c r="G286" s="33">
        <f t="shared" si="4"/>
        <v>2127.73</v>
      </c>
      <c r="I286" s="33"/>
      <c r="J286" s="9">
        <f>SUMIFS($E$1:$E285,$C$1:C285,"="&amp;$C286,$B$1:$B285,"="&amp;$B286)</f>
        <v>3841</v>
      </c>
      <c r="K286">
        <f>J286/SUM(J285:J286)</f>
        <v>0.26290212183436001</v>
      </c>
      <c r="L286">
        <f>ROUND(I285*K286,0)</f>
        <v>29</v>
      </c>
    </row>
    <row r="287" spans="1:12">
      <c r="A287" s="26">
        <v>44567</v>
      </c>
      <c r="B287" s="6" t="s">
        <v>46</v>
      </c>
      <c r="C287" s="6" t="s">
        <v>22</v>
      </c>
      <c r="D287" s="68">
        <v>34.25</v>
      </c>
      <c r="E287" s="89">
        <f t="shared" si="6"/>
        <v>124</v>
      </c>
      <c r="F287" s="57" t="s">
        <v>58</v>
      </c>
      <c r="G287" s="33">
        <f t="shared" si="4"/>
        <v>4247</v>
      </c>
      <c r="I287" s="33">
        <v>136</v>
      </c>
      <c r="J287" s="9">
        <f>SUMIFS($E$1:$E286,$C$1:C286,"="&amp;$C287,$B$1:$B286,"="&amp;$B287)</f>
        <v>8206</v>
      </c>
      <c r="K287">
        <f>J287/SUM(J287:J288)</f>
        <v>0.91350328398085268</v>
      </c>
      <c r="L287">
        <f>ROUND(I287*K287,0)</f>
        <v>124</v>
      </c>
    </row>
    <row r="288" spans="1:12">
      <c r="A288" s="26">
        <v>44567</v>
      </c>
      <c r="B288" s="6" t="s">
        <v>52</v>
      </c>
      <c r="C288" s="6" t="s">
        <v>22</v>
      </c>
      <c r="D288" s="68">
        <v>34.25</v>
      </c>
      <c r="E288" s="89">
        <f t="shared" si="6"/>
        <v>12</v>
      </c>
      <c r="F288" s="57" t="s">
        <v>58</v>
      </c>
      <c r="G288" s="33">
        <f t="shared" si="4"/>
        <v>411</v>
      </c>
      <c r="I288" s="33"/>
      <c r="J288" s="9">
        <f>SUMIFS($E$1:$E287,$C$1:C287,"="&amp;$C288,$B$1:$B287,"="&amp;$B288)</f>
        <v>777</v>
      </c>
      <c r="K288">
        <f>J288/SUM(J287:J288)</f>
        <v>8.6496716019147282E-2</v>
      </c>
      <c r="L288">
        <f>ROUND(I287*K288,0)</f>
        <v>12</v>
      </c>
    </row>
    <row r="289" spans="1:12">
      <c r="A289" s="26">
        <v>44567</v>
      </c>
      <c r="B289" s="6" t="s">
        <v>46</v>
      </c>
      <c r="C289" s="6" t="s">
        <v>21</v>
      </c>
      <c r="D289" s="68">
        <v>35.279159659999998</v>
      </c>
      <c r="E289" s="89">
        <f t="shared" si="6"/>
        <v>86</v>
      </c>
      <c r="F289" s="57" t="s">
        <v>58</v>
      </c>
      <c r="G289" s="33">
        <f t="shared" si="4"/>
        <v>3034.00773076</v>
      </c>
      <c r="I289" s="33">
        <v>119</v>
      </c>
      <c r="J289" s="9">
        <f>SUMIFS($E$1:$E288,$C$1:C288,"="&amp;$C289,$B$1:$B288,"="&amp;$B289)</f>
        <v>9393</v>
      </c>
      <c r="K289">
        <f>J289/SUM(J289:J290)</f>
        <v>0.71883370322185658</v>
      </c>
      <c r="L289">
        <f>ROUND(I289*K289,0)</f>
        <v>86</v>
      </c>
    </row>
    <row r="290" spans="1:12">
      <c r="A290" s="26">
        <v>44567</v>
      </c>
      <c r="B290" s="6" t="s">
        <v>52</v>
      </c>
      <c r="C290" s="6" t="s">
        <v>21</v>
      </c>
      <c r="D290" s="68">
        <v>35.279159659999998</v>
      </c>
      <c r="E290" s="89">
        <f t="shared" si="6"/>
        <v>33</v>
      </c>
      <c r="F290" s="57" t="s">
        <v>58</v>
      </c>
      <c r="G290" s="33">
        <f t="shared" si="4"/>
        <v>1164.2122687799999</v>
      </c>
      <c r="I290" s="33"/>
      <c r="J290" s="9">
        <f>SUMIFS($E$1:$E289,$C$1:C289,"="&amp;$C290,$B$1:$B289,"="&amp;$B290)</f>
        <v>3674</v>
      </c>
      <c r="K290">
        <f>J290/SUM(J289:J290)</f>
        <v>0.28116629677814342</v>
      </c>
      <c r="L290">
        <f>ROUND(I289*K290,0)</f>
        <v>33</v>
      </c>
    </row>
    <row r="291" spans="1:12">
      <c r="A291" s="25">
        <v>44571</v>
      </c>
      <c r="B291" s="3" t="s">
        <v>52</v>
      </c>
      <c r="C291" s="3" t="s">
        <v>18</v>
      </c>
      <c r="D291" s="32">
        <v>31.01</v>
      </c>
      <c r="E291" s="33">
        <v>700</v>
      </c>
      <c r="F291" s="33"/>
      <c r="G291" s="33">
        <f t="shared" si="4"/>
        <v>-21707</v>
      </c>
      <c r="H291" s="33"/>
    </row>
    <row r="292" spans="1:12">
      <c r="A292" s="25">
        <v>44571</v>
      </c>
      <c r="B292" s="3" t="s">
        <v>52</v>
      </c>
      <c r="C292" s="3" t="s">
        <v>19</v>
      </c>
      <c r="D292" s="32">
        <v>32.06</v>
      </c>
      <c r="E292" s="73">
        <v>-950</v>
      </c>
      <c r="F292" s="73"/>
      <c r="G292" s="33">
        <f t="shared" si="4"/>
        <v>30457.000000000004</v>
      </c>
      <c r="H292" s="33">
        <v>-1038</v>
      </c>
    </row>
    <row r="293" spans="1:12">
      <c r="A293" s="25">
        <v>44571</v>
      </c>
      <c r="B293" s="3" t="s">
        <v>52</v>
      </c>
      <c r="C293" s="3" t="s">
        <v>20</v>
      </c>
      <c r="D293" s="32">
        <v>72.2</v>
      </c>
      <c r="E293" s="33">
        <v>-300</v>
      </c>
      <c r="F293" s="33"/>
      <c r="G293" s="33">
        <f t="shared" si="4"/>
        <v>21660</v>
      </c>
      <c r="H293" s="33"/>
    </row>
    <row r="294" spans="1:12">
      <c r="A294" s="25">
        <v>44571</v>
      </c>
      <c r="B294" s="3" t="s">
        <v>52</v>
      </c>
      <c r="C294" s="3" t="s">
        <v>21</v>
      </c>
      <c r="D294" s="32">
        <v>34.799999999999997</v>
      </c>
      <c r="E294" s="33">
        <v>800</v>
      </c>
      <c r="F294" s="33"/>
      <c r="G294" s="33">
        <f t="shared" si="4"/>
        <v>-27839.999999999996</v>
      </c>
      <c r="H294" s="33"/>
    </row>
    <row r="295" spans="1:12">
      <c r="A295" s="25">
        <v>44571</v>
      </c>
      <c r="B295" s="3" t="s">
        <v>52</v>
      </c>
      <c r="C295" s="3" t="s">
        <v>22</v>
      </c>
      <c r="D295" s="32">
        <v>34.159999999999997</v>
      </c>
      <c r="E295" s="33">
        <v>-600</v>
      </c>
      <c r="F295" s="33"/>
      <c r="G295" s="33">
        <f t="shared" si="4"/>
        <v>20495.999999999996</v>
      </c>
      <c r="H295" s="33">
        <v>-602</v>
      </c>
    </row>
    <row r="296" spans="1:12">
      <c r="A296" s="25">
        <v>44572</v>
      </c>
      <c r="B296" s="3" t="s">
        <v>46</v>
      </c>
      <c r="C296" s="3" t="s">
        <v>27</v>
      </c>
      <c r="D296" s="32">
        <v>12.42</v>
      </c>
      <c r="E296" s="73">
        <v>1529.7909999999999</v>
      </c>
      <c r="F296" s="73"/>
      <c r="G296" s="33">
        <f t="shared" si="4"/>
        <v>-19000.004219999999</v>
      </c>
      <c r="H296" s="33">
        <v>1530</v>
      </c>
    </row>
    <row r="297" spans="1:12">
      <c r="A297" s="26">
        <v>44589</v>
      </c>
      <c r="B297" s="6" t="s">
        <v>46</v>
      </c>
      <c r="C297" s="6" t="s">
        <v>27</v>
      </c>
      <c r="D297" s="68">
        <v>12.229956870000001</v>
      </c>
      <c r="E297" s="70">
        <v>130.29400000000001</v>
      </c>
      <c r="F297" s="57" t="s">
        <v>58</v>
      </c>
      <c r="G297" s="33">
        <f t="shared" si="4"/>
        <v>1593.4900004197802</v>
      </c>
    </row>
    <row r="298" spans="1:12">
      <c r="A298" s="26">
        <v>44592</v>
      </c>
      <c r="B298" s="6" t="s">
        <v>46</v>
      </c>
      <c r="C298" s="6" t="s">
        <v>24</v>
      </c>
      <c r="D298" s="68">
        <v>24.12</v>
      </c>
      <c r="E298" s="70">
        <v>15</v>
      </c>
      <c r="F298" s="57" t="s">
        <v>58</v>
      </c>
      <c r="G298" s="33">
        <f t="shared" si="4"/>
        <v>361.8</v>
      </c>
      <c r="H298" s="66">
        <v>0</v>
      </c>
    </row>
    <row r="299" spans="1:12">
      <c r="A299" s="26">
        <v>44592</v>
      </c>
      <c r="B299" s="6" t="s">
        <v>46</v>
      </c>
      <c r="C299" s="6" t="s">
        <v>25</v>
      </c>
      <c r="D299" s="68">
        <v>18.1525</v>
      </c>
      <c r="E299" s="70">
        <v>40</v>
      </c>
      <c r="F299" s="57" t="s">
        <v>58</v>
      </c>
      <c r="G299" s="33">
        <f t="shared" si="4"/>
        <v>726.1</v>
      </c>
      <c r="H299" s="66">
        <v>0</v>
      </c>
    </row>
    <row r="300" spans="1:12">
      <c r="A300" s="26">
        <v>44592</v>
      </c>
      <c r="B300" s="6" t="s">
        <v>46</v>
      </c>
      <c r="C300" s="6" t="s">
        <v>23</v>
      </c>
      <c r="D300" s="68">
        <v>20.95</v>
      </c>
      <c r="E300" s="70">
        <v>89</v>
      </c>
      <c r="F300" s="57" t="s">
        <v>58</v>
      </c>
      <c r="G300" s="33">
        <f t="shared" si="4"/>
        <v>1864.55</v>
      </c>
      <c r="H300" s="66">
        <v>-1</v>
      </c>
    </row>
    <row r="301" spans="1:12">
      <c r="A301" s="26">
        <v>44592</v>
      </c>
      <c r="B301" s="6" t="s">
        <v>46</v>
      </c>
      <c r="C301" s="6" t="s">
        <v>18</v>
      </c>
      <c r="D301" s="68">
        <v>30.58</v>
      </c>
      <c r="E301" s="89">
        <f>L301</f>
        <v>57</v>
      </c>
      <c r="F301" s="57" t="s">
        <v>58</v>
      </c>
      <c r="G301" s="33">
        <f t="shared" si="4"/>
        <v>1743.06</v>
      </c>
      <c r="H301" s="66">
        <v>-62</v>
      </c>
      <c r="I301" s="33">
        <v>92</v>
      </c>
      <c r="J301" s="9">
        <f>SUMIFS($E$1:$E300,$C$1:C300,"="&amp;$C301,$B$1:$B300,"="&amp;$B301)</f>
        <v>27120</v>
      </c>
      <c r="K301">
        <f>J301/SUM(J301:J302)</f>
        <v>0.62008414121090183</v>
      </c>
      <c r="L301">
        <f>ROUND(I301*K301,0)</f>
        <v>57</v>
      </c>
    </row>
    <row r="302" spans="1:12">
      <c r="A302" s="26">
        <v>44592</v>
      </c>
      <c r="B302" s="6" t="s">
        <v>52</v>
      </c>
      <c r="C302" s="6" t="s">
        <v>18</v>
      </c>
      <c r="D302" s="68">
        <v>30.58</v>
      </c>
      <c r="E302" s="89">
        <f>L302</f>
        <v>35</v>
      </c>
      <c r="F302" s="57" t="s">
        <v>58</v>
      </c>
      <c r="G302" s="33">
        <f t="shared" si="4"/>
        <v>1070.3</v>
      </c>
      <c r="H302" s="66">
        <v>62</v>
      </c>
      <c r="I302" s="33"/>
      <c r="J302" s="9">
        <f>SUMIFS($E$1:$E301,$C$1:C301,"="&amp;$C302,$B$1:$B301,"="&amp;$B302)</f>
        <v>16616</v>
      </c>
      <c r="K302">
        <f>J302/SUM(J301:J302)</f>
        <v>0.37991585878909823</v>
      </c>
      <c r="L302">
        <f>ROUND(I301*K302,0)</f>
        <v>35</v>
      </c>
    </row>
    <row r="303" spans="1:12">
      <c r="A303" s="25">
        <v>44596</v>
      </c>
      <c r="B303" s="3" t="s">
        <v>52</v>
      </c>
      <c r="C303" s="3" t="s">
        <v>18</v>
      </c>
      <c r="D303" s="49">
        <v>30.454999999999998</v>
      </c>
      <c r="E303" s="33">
        <v>400</v>
      </c>
      <c r="F303" s="33"/>
      <c r="G303" s="33">
        <f t="shared" si="4"/>
        <v>-12182</v>
      </c>
    </row>
    <row r="304" spans="1:12">
      <c r="A304" s="25">
        <v>44596</v>
      </c>
      <c r="B304" s="3" t="s">
        <v>52</v>
      </c>
      <c r="C304" s="3" t="s">
        <v>19</v>
      </c>
      <c r="D304" s="32">
        <v>32.659999999999997</v>
      </c>
      <c r="E304" s="33">
        <v>100</v>
      </c>
      <c r="F304" s="33"/>
      <c r="G304" s="33">
        <f t="shared" si="4"/>
        <v>-3265.9999999999995</v>
      </c>
    </row>
    <row r="305" spans="1:12">
      <c r="A305" s="25">
        <v>44596</v>
      </c>
      <c r="B305" s="3" t="s">
        <v>52</v>
      </c>
      <c r="C305" s="3" t="s">
        <v>20</v>
      </c>
      <c r="D305" s="32">
        <v>70.650000000000006</v>
      </c>
      <c r="E305" s="33">
        <v>-100</v>
      </c>
      <c r="F305" s="33"/>
      <c r="G305" s="33">
        <f t="shared" si="4"/>
        <v>7065.0000000000009</v>
      </c>
      <c r="H305"/>
    </row>
    <row r="306" spans="1:12">
      <c r="A306" s="25">
        <v>44596</v>
      </c>
      <c r="B306" s="3" t="s">
        <v>52</v>
      </c>
      <c r="C306" s="3" t="s">
        <v>21</v>
      </c>
      <c r="D306" s="49">
        <v>34.119999999999997</v>
      </c>
      <c r="E306" s="33">
        <v>-1050</v>
      </c>
      <c r="F306" s="33"/>
      <c r="G306" s="33">
        <f t="shared" si="4"/>
        <v>35826</v>
      </c>
      <c r="H306"/>
    </row>
    <row r="307" spans="1:12">
      <c r="A307" s="25">
        <v>44596</v>
      </c>
      <c r="B307" s="3" t="s">
        <v>52</v>
      </c>
      <c r="C307" s="3" t="s">
        <v>22</v>
      </c>
      <c r="D307" s="49">
        <v>34.29</v>
      </c>
      <c r="E307" s="33">
        <v>750</v>
      </c>
      <c r="F307" s="33"/>
      <c r="G307" s="33">
        <f t="shared" si="4"/>
        <v>-25717.5</v>
      </c>
      <c r="H307"/>
    </row>
    <row r="308" spans="1:12">
      <c r="A308" s="69">
        <v>44617</v>
      </c>
      <c r="B308" s="6" t="s">
        <v>46</v>
      </c>
      <c r="C308" s="6" t="s">
        <v>27</v>
      </c>
      <c r="D308" s="68">
        <v>12.090031290000001</v>
      </c>
      <c r="E308" s="65">
        <v>74.774000000000001</v>
      </c>
      <c r="F308" s="57" t="s">
        <v>58</v>
      </c>
      <c r="G308" s="33">
        <f t="shared" si="4"/>
        <v>904.01999967846007</v>
      </c>
      <c r="H308"/>
    </row>
    <row r="309" spans="1:12">
      <c r="A309" s="26">
        <v>44620</v>
      </c>
      <c r="B309" s="6" t="s">
        <v>46</v>
      </c>
      <c r="C309" s="6" t="s">
        <v>24</v>
      </c>
      <c r="D309" s="68">
        <v>23.62</v>
      </c>
      <c r="E309" s="65">
        <v>16</v>
      </c>
      <c r="F309" s="57" t="s">
        <v>58</v>
      </c>
      <c r="G309" s="33">
        <f t="shared" si="4"/>
        <v>377.92</v>
      </c>
      <c r="H309"/>
    </row>
    <row r="310" spans="1:12">
      <c r="A310" s="26">
        <v>44620</v>
      </c>
      <c r="B310" s="6" t="s">
        <v>46</v>
      </c>
      <c r="C310" s="6" t="s">
        <v>25</v>
      </c>
      <c r="D310" s="68">
        <v>17.829999999999998</v>
      </c>
      <c r="E310" s="65">
        <v>42</v>
      </c>
      <c r="F310" s="57" t="s">
        <v>58</v>
      </c>
      <c r="G310" s="33">
        <f t="shared" si="4"/>
        <v>748.8599999999999</v>
      </c>
      <c r="H310"/>
    </row>
    <row r="311" spans="1:12">
      <c r="A311" s="26">
        <v>44620</v>
      </c>
      <c r="B311" s="6" t="s">
        <v>46</v>
      </c>
      <c r="C311" s="6" t="s">
        <v>23</v>
      </c>
      <c r="D311" s="68">
        <v>20.87</v>
      </c>
      <c r="E311" s="65">
        <v>90</v>
      </c>
      <c r="F311" s="57" t="s">
        <v>58</v>
      </c>
      <c r="G311" s="33">
        <f t="shared" si="4"/>
        <v>1878.3000000000002</v>
      </c>
      <c r="H311"/>
    </row>
    <row r="312" spans="1:12">
      <c r="A312" s="26">
        <v>44620</v>
      </c>
      <c r="B312" s="6" t="s">
        <v>46</v>
      </c>
      <c r="C312" s="6" t="s">
        <v>18</v>
      </c>
      <c r="D312" s="68">
        <v>30.629354840000001</v>
      </c>
      <c r="E312" s="89">
        <f>L312</f>
        <v>57</v>
      </c>
      <c r="F312" s="57" t="s">
        <v>58</v>
      </c>
      <c r="G312" s="33">
        <f t="shared" si="4"/>
        <v>1745.8732258800001</v>
      </c>
      <c r="H312"/>
      <c r="I312" s="33">
        <v>93</v>
      </c>
      <c r="J312" s="9">
        <f>SUMIFS($E$1:$E311,$C$1:C311,"="&amp;$C312,$B$1:$B311,"="&amp;$B312)</f>
        <v>27177</v>
      </c>
      <c r="K312">
        <f>J312/SUM(J312:J313)</f>
        <v>0.61447499321696664</v>
      </c>
      <c r="L312">
        <f>ROUND(I312*K312,0)</f>
        <v>57</v>
      </c>
    </row>
    <row r="313" spans="1:12">
      <c r="A313" s="26">
        <v>44620</v>
      </c>
      <c r="B313" s="6" t="s">
        <v>52</v>
      </c>
      <c r="C313" s="6" t="s">
        <v>18</v>
      </c>
      <c r="D313" s="68">
        <v>30.629354840000001</v>
      </c>
      <c r="E313" s="89">
        <f>L313</f>
        <v>36</v>
      </c>
      <c r="F313" s="57" t="s">
        <v>58</v>
      </c>
      <c r="G313" s="33">
        <f t="shared" si="4"/>
        <v>1102.65677424</v>
      </c>
      <c r="H313"/>
      <c r="I313" s="33"/>
      <c r="J313" s="9">
        <f>SUMIFS($E$1:$E312,$C$1:C312,"="&amp;$C313,$B$1:$B312,"="&amp;$B313)</f>
        <v>17051</v>
      </c>
      <c r="K313">
        <f>J313/SUM(J312:J313)</f>
        <v>0.38552500678303336</v>
      </c>
      <c r="L313">
        <f>ROUND(I312*K313,0)</f>
        <v>36</v>
      </c>
    </row>
    <row r="314" spans="1:12">
      <c r="A314" s="26">
        <v>44620</v>
      </c>
      <c r="B314" s="6" t="s">
        <v>46</v>
      </c>
      <c r="C314" s="6" t="s">
        <v>19</v>
      </c>
      <c r="D314" s="68">
        <v>31.91</v>
      </c>
      <c r="E314" s="89">
        <f>L314</f>
        <v>185</v>
      </c>
      <c r="F314" s="57" t="s">
        <v>58</v>
      </c>
      <c r="G314" s="33">
        <f t="shared" si="4"/>
        <v>5903.35</v>
      </c>
      <c r="H314"/>
      <c r="I314" s="33">
        <v>238</v>
      </c>
      <c r="J314" s="9">
        <f>SUMIFS($E$1:$E313,$C$1:C313,"="&amp;$C314,$B$1:$B313,"="&amp;$B314)</f>
        <v>28493</v>
      </c>
      <c r="K314">
        <f>J314/SUM(J314:J315)</f>
        <v>0.77788091402986703</v>
      </c>
      <c r="L314">
        <f>ROUND(I314*K314,0)</f>
        <v>185</v>
      </c>
    </row>
    <row r="315" spans="1:12">
      <c r="A315" s="26">
        <v>44620</v>
      </c>
      <c r="B315" s="6" t="s">
        <v>52</v>
      </c>
      <c r="C315" s="6" t="s">
        <v>19</v>
      </c>
      <c r="D315" s="68">
        <v>31.91</v>
      </c>
      <c r="E315" s="89">
        <f>L315</f>
        <v>53</v>
      </c>
      <c r="F315" s="57" t="s">
        <v>58</v>
      </c>
      <c r="G315" s="33">
        <f t="shared" si="4"/>
        <v>1691.23</v>
      </c>
      <c r="H315"/>
      <c r="I315" s="33"/>
      <c r="J315" s="9">
        <f>SUMIFS($E$1:$E314,$C$1:C314,"="&amp;$C315,$B$1:$B314,"="&amp;$B315)</f>
        <v>8136</v>
      </c>
      <c r="K315">
        <f>J315/SUM(J314:J315)</f>
        <v>0.22211908597013297</v>
      </c>
      <c r="L315">
        <f>ROUND(I314*K315,0)</f>
        <v>53</v>
      </c>
    </row>
    <row r="316" spans="1:12">
      <c r="A316" s="25">
        <v>44622</v>
      </c>
      <c r="B316" s="3" t="s">
        <v>52</v>
      </c>
      <c r="C316" s="3" t="s">
        <v>18</v>
      </c>
      <c r="D316" s="32">
        <v>30.5</v>
      </c>
      <c r="E316" s="33">
        <v>1350</v>
      </c>
      <c r="F316" s="33"/>
      <c r="G316" s="33">
        <f t="shared" si="4"/>
        <v>-41175</v>
      </c>
      <c r="H316"/>
    </row>
    <row r="317" spans="1:12">
      <c r="A317" s="25">
        <v>44622</v>
      </c>
      <c r="B317" s="3" t="s">
        <v>52</v>
      </c>
      <c r="C317" s="3" t="s">
        <v>19</v>
      </c>
      <c r="D317" s="32">
        <v>32.375</v>
      </c>
      <c r="E317" s="33">
        <v>-500</v>
      </c>
      <c r="F317" s="33"/>
      <c r="G317" s="33">
        <f t="shared" si="4"/>
        <v>16187.5</v>
      </c>
      <c r="H317"/>
    </row>
    <row r="318" spans="1:12">
      <c r="A318" s="25">
        <v>44622</v>
      </c>
      <c r="B318" s="3" t="s">
        <v>52</v>
      </c>
      <c r="C318" s="3" t="s">
        <v>20</v>
      </c>
      <c r="D318" s="32">
        <v>68.849999999999994</v>
      </c>
      <c r="E318" s="33">
        <v>-150</v>
      </c>
      <c r="F318" s="33"/>
      <c r="G318" s="33">
        <f t="shared" si="4"/>
        <v>10327.5</v>
      </c>
      <c r="H318"/>
    </row>
    <row r="319" spans="1:12">
      <c r="A319" s="25">
        <v>44622</v>
      </c>
      <c r="B319" s="3" t="s">
        <v>52</v>
      </c>
      <c r="C319" s="3" t="s">
        <v>21</v>
      </c>
      <c r="D319" s="49">
        <v>32.399000000000001</v>
      </c>
      <c r="E319" s="33">
        <v>-850</v>
      </c>
      <c r="F319" s="33"/>
      <c r="G319" s="33">
        <f t="shared" si="4"/>
        <v>27539.15</v>
      </c>
      <c r="H319"/>
    </row>
    <row r="320" spans="1:12">
      <c r="A320" s="25">
        <v>44622</v>
      </c>
      <c r="B320" s="3" t="s">
        <v>52</v>
      </c>
      <c r="C320" s="3" t="s">
        <v>22</v>
      </c>
      <c r="D320" s="49">
        <v>32.411000000000001</v>
      </c>
      <c r="E320" s="33">
        <v>350</v>
      </c>
      <c r="F320" s="33"/>
      <c r="G320" s="33">
        <f t="shared" si="4"/>
        <v>-11343.85</v>
      </c>
      <c r="H320"/>
    </row>
    <row r="321" spans="1:12">
      <c r="A321" s="26">
        <v>44650</v>
      </c>
      <c r="B321" s="6" t="s">
        <v>46</v>
      </c>
      <c r="C321" s="6" t="s">
        <v>27</v>
      </c>
      <c r="D321" s="68">
        <v>11.70001822</v>
      </c>
      <c r="E321" s="65">
        <v>109.74</v>
      </c>
      <c r="F321" s="57" t="s">
        <v>58</v>
      </c>
      <c r="G321" s="33">
        <f t="shared" si="4"/>
        <v>1283.9599994627999</v>
      </c>
      <c r="H321"/>
    </row>
    <row r="322" spans="1:12">
      <c r="A322" s="26">
        <v>44651</v>
      </c>
      <c r="B322" s="6" t="s">
        <v>46</v>
      </c>
      <c r="C322" s="6" t="s">
        <v>24</v>
      </c>
      <c r="D322" s="68">
        <v>22.88</v>
      </c>
      <c r="E322" s="70">
        <v>16</v>
      </c>
      <c r="F322" s="57" t="s">
        <v>58</v>
      </c>
      <c r="G322" s="33">
        <f t="shared" si="4"/>
        <v>366.08</v>
      </c>
      <c r="H322" s="31">
        <v>11.81580645</v>
      </c>
      <c r="I322" s="66">
        <v>31</v>
      </c>
    </row>
    <row r="323" spans="1:12">
      <c r="A323" s="26">
        <v>44651</v>
      </c>
      <c r="B323" s="6" t="s">
        <v>46</v>
      </c>
      <c r="C323" s="6" t="s">
        <v>25</v>
      </c>
      <c r="D323" s="68">
        <v>17.68</v>
      </c>
      <c r="E323" s="70">
        <v>42</v>
      </c>
      <c r="F323" s="57" t="s">
        <v>58</v>
      </c>
      <c r="G323" s="33">
        <f t="shared" ref="G323:G386" si="7">PRODUCT(D323:E323)*IF(F323="Y",1,-1)</f>
        <v>742.56</v>
      </c>
      <c r="H323" s="31">
        <v>9.0557317069999996</v>
      </c>
      <c r="I323" s="66">
        <v>82</v>
      </c>
    </row>
    <row r="324" spans="1:12">
      <c r="A324" s="26">
        <v>44651</v>
      </c>
      <c r="B324" s="6" t="s">
        <v>46</v>
      </c>
      <c r="C324" s="6" t="s">
        <v>23</v>
      </c>
      <c r="D324" s="68">
        <v>20.11935484</v>
      </c>
      <c r="E324" s="70">
        <v>93</v>
      </c>
      <c r="F324" s="57" t="s">
        <v>58</v>
      </c>
      <c r="G324" s="33">
        <f t="shared" si="7"/>
        <v>1871.10000012</v>
      </c>
      <c r="H324" s="31">
        <v>10.28126374</v>
      </c>
      <c r="I324" s="66">
        <v>182</v>
      </c>
    </row>
    <row r="325" spans="1:12">
      <c r="A325" s="26">
        <v>44651</v>
      </c>
      <c r="B325" s="6" t="s">
        <v>46</v>
      </c>
      <c r="C325" s="6" t="s">
        <v>18</v>
      </c>
      <c r="D325" s="68">
        <v>29.38</v>
      </c>
      <c r="E325" s="89">
        <f>L325</f>
        <v>61</v>
      </c>
      <c r="F325" s="57" t="s">
        <v>58</v>
      </c>
      <c r="G325" s="33">
        <f t="shared" si="7"/>
        <v>1792.1799999999998</v>
      </c>
      <c r="H325" s="31">
        <v>30.5</v>
      </c>
      <c r="I325" s="33">
        <v>102</v>
      </c>
      <c r="J325" s="9">
        <f>SUMIFS($E$1:$E324,$C$1:C324,"="&amp;$C325,$B$1:$B324,"="&amp;$B325)</f>
        <v>27234</v>
      </c>
      <c r="K325">
        <f>J325/SUM(J325:J326)</f>
        <v>0.59630837949683602</v>
      </c>
      <c r="L325">
        <f>ROUND(I325*K325,0)</f>
        <v>61</v>
      </c>
    </row>
    <row r="326" spans="1:12">
      <c r="A326" s="26">
        <v>44651</v>
      </c>
      <c r="B326" s="6" t="s">
        <v>52</v>
      </c>
      <c r="C326" s="6" t="s">
        <v>18</v>
      </c>
      <c r="D326" s="49">
        <v>29.38</v>
      </c>
      <c r="E326" s="89">
        <f>L326</f>
        <v>41</v>
      </c>
      <c r="F326" s="57" t="s">
        <v>58</v>
      </c>
      <c r="G326" s="33">
        <f t="shared" si="7"/>
        <v>1204.58</v>
      </c>
      <c r="H326" s="32">
        <v>30.5</v>
      </c>
      <c r="I326" s="33"/>
      <c r="J326" s="9">
        <f>SUMIFS($E$1:$E325,$C$1:C325,"="&amp;$C326,$B$1:$B325,"="&amp;$B326)</f>
        <v>18437</v>
      </c>
      <c r="K326">
        <f>J326/SUM(J325:J326)</f>
        <v>0.40369162050316393</v>
      </c>
      <c r="L326">
        <f>ROUND(I325*K326,0)</f>
        <v>41</v>
      </c>
    </row>
    <row r="327" spans="1:12">
      <c r="A327" s="25">
        <v>44655</v>
      </c>
      <c r="B327" s="51" t="s">
        <v>46</v>
      </c>
      <c r="C327" s="3" t="s">
        <v>18</v>
      </c>
      <c r="D327" s="32">
        <v>29.31</v>
      </c>
      <c r="E327" s="33">
        <v>1400</v>
      </c>
      <c r="F327" s="33"/>
      <c r="G327" s="33">
        <f t="shared" si="7"/>
        <v>-41034</v>
      </c>
      <c r="H327" s="81" t="s">
        <v>61</v>
      </c>
    </row>
    <row r="328" spans="1:12">
      <c r="A328" s="25">
        <v>44655</v>
      </c>
      <c r="B328" s="3" t="s">
        <v>52</v>
      </c>
      <c r="C328" s="3" t="s">
        <v>19</v>
      </c>
      <c r="D328" s="32">
        <v>33.75</v>
      </c>
      <c r="E328" s="33">
        <v>-800</v>
      </c>
      <c r="F328" s="33"/>
      <c r="G328" s="33">
        <f t="shared" si="7"/>
        <v>27000</v>
      </c>
      <c r="H328"/>
    </row>
    <row r="329" spans="1:12">
      <c r="A329" s="25">
        <v>44655</v>
      </c>
      <c r="B329" s="3" t="s">
        <v>52</v>
      </c>
      <c r="C329" s="3" t="s">
        <v>20</v>
      </c>
      <c r="D329" s="32">
        <v>70.95</v>
      </c>
      <c r="E329" s="33">
        <v>-150</v>
      </c>
      <c r="F329" s="33"/>
      <c r="G329" s="33">
        <f t="shared" si="7"/>
        <v>10642.5</v>
      </c>
      <c r="H329"/>
    </row>
    <row r="330" spans="1:12">
      <c r="A330" s="25">
        <v>44655</v>
      </c>
      <c r="B330" s="51" t="s">
        <v>46</v>
      </c>
      <c r="C330" s="3" t="s">
        <v>21</v>
      </c>
      <c r="D330" s="32">
        <v>32.869999999999997</v>
      </c>
      <c r="E330" s="33">
        <v>50</v>
      </c>
      <c r="F330" s="33"/>
      <c r="G330" s="33">
        <f t="shared" si="7"/>
        <v>-1643.4999999999998</v>
      </c>
      <c r="H330" s="81" t="s">
        <v>61</v>
      </c>
    </row>
    <row r="331" spans="1:12">
      <c r="A331" s="25">
        <v>44655</v>
      </c>
      <c r="B331" s="3" t="s">
        <v>52</v>
      </c>
      <c r="C331" s="3" t="s">
        <v>22</v>
      </c>
      <c r="D331" s="32">
        <v>32.284999999999997</v>
      </c>
      <c r="E331" s="33">
        <v>-200</v>
      </c>
      <c r="F331" s="33"/>
      <c r="G331" s="33">
        <f t="shared" si="7"/>
        <v>6456.9999999999991</v>
      </c>
      <c r="H331"/>
    </row>
    <row r="332" spans="1:12">
      <c r="A332" s="26">
        <v>44679</v>
      </c>
      <c r="B332" s="6" t="s">
        <v>46</v>
      </c>
      <c r="C332" s="6" t="s">
        <v>27</v>
      </c>
      <c r="D332" s="68">
        <v>11.26995855</v>
      </c>
      <c r="E332" s="65">
        <v>104.21599999999999</v>
      </c>
      <c r="F332" s="57" t="s">
        <v>58</v>
      </c>
      <c r="G332" s="33">
        <f t="shared" si="7"/>
        <v>1174.5100002468</v>
      </c>
      <c r="H332"/>
    </row>
    <row r="333" spans="1:12">
      <c r="A333" s="26">
        <v>44680</v>
      </c>
      <c r="B333" s="6" t="s">
        <v>46</v>
      </c>
      <c r="C333" s="6" t="s">
        <v>24</v>
      </c>
      <c r="D333" s="68">
        <v>21.24</v>
      </c>
      <c r="E333" s="65">
        <v>16</v>
      </c>
      <c r="F333" s="57" t="s">
        <v>58</v>
      </c>
      <c r="G333" s="33">
        <f t="shared" si="7"/>
        <v>339.84</v>
      </c>
      <c r="H333"/>
    </row>
    <row r="334" spans="1:12">
      <c r="A334" s="26">
        <v>44680</v>
      </c>
      <c r="B334" s="6" t="s">
        <v>46</v>
      </c>
      <c r="C334" s="6" t="s">
        <v>25</v>
      </c>
      <c r="D334" s="68">
        <v>16.8</v>
      </c>
      <c r="E334" s="65">
        <v>45</v>
      </c>
      <c r="F334" s="57" t="s">
        <v>58</v>
      </c>
      <c r="G334" s="33">
        <f t="shared" si="7"/>
        <v>756</v>
      </c>
      <c r="H334"/>
    </row>
    <row r="335" spans="1:12">
      <c r="A335" s="26">
        <v>44680</v>
      </c>
      <c r="B335" s="6" t="s">
        <v>46</v>
      </c>
      <c r="C335" s="6" t="s">
        <v>23</v>
      </c>
      <c r="D335" s="68">
        <v>19.41</v>
      </c>
      <c r="E335" s="65">
        <v>97</v>
      </c>
      <c r="F335" s="57" t="s">
        <v>58</v>
      </c>
      <c r="G335" s="33">
        <f t="shared" si="7"/>
        <v>1882.77</v>
      </c>
      <c r="H335"/>
    </row>
    <row r="336" spans="1:12">
      <c r="A336" s="26">
        <v>44680</v>
      </c>
      <c r="B336" s="6" t="s">
        <v>46</v>
      </c>
      <c r="C336" s="6" t="s">
        <v>18</v>
      </c>
      <c r="D336" s="68">
        <v>28.33</v>
      </c>
      <c r="E336" s="89">
        <f>L336</f>
        <v>66</v>
      </c>
      <c r="F336" s="57" t="s">
        <v>58</v>
      </c>
      <c r="G336" s="33">
        <f t="shared" si="7"/>
        <v>1869.78</v>
      </c>
      <c r="H336" s="32"/>
      <c r="I336" s="33">
        <v>109</v>
      </c>
      <c r="J336" s="9">
        <f>SUMIFS($E$1:$E335,$C$1:C335,"="&amp;$C336,$B$1:$B335,"="&amp;$B336)</f>
        <v>28695</v>
      </c>
      <c r="K336">
        <f>J336/SUM(J336:J337)</f>
        <v>0.60829287940135246</v>
      </c>
      <c r="L336">
        <f>ROUND(I336*K336,0)</f>
        <v>66</v>
      </c>
    </row>
    <row r="337" spans="1:12">
      <c r="A337" s="26">
        <v>44680</v>
      </c>
      <c r="B337" s="6" t="s">
        <v>52</v>
      </c>
      <c r="C337" s="6" t="s">
        <v>18</v>
      </c>
      <c r="D337" s="68">
        <v>28.33</v>
      </c>
      <c r="E337" s="89">
        <f>L337</f>
        <v>43</v>
      </c>
      <c r="F337" s="57" t="s">
        <v>58</v>
      </c>
      <c r="G337" s="33">
        <f t="shared" si="7"/>
        <v>1218.1899999999998</v>
      </c>
      <c r="H337" s="32"/>
      <c r="I337" s="33"/>
      <c r="J337" s="9">
        <f>SUMIFS($E$1:$E336,$C$1:C336,"="&amp;$C337,$B$1:$B336,"="&amp;$B337)</f>
        <v>18478</v>
      </c>
      <c r="K337">
        <f>J337/SUM(J336:J337)</f>
        <v>0.39170712059864754</v>
      </c>
      <c r="L337">
        <f>ROUND(I336*K337,0)</f>
        <v>43</v>
      </c>
    </row>
    <row r="338" spans="1:12">
      <c r="A338" s="25">
        <v>44690</v>
      </c>
      <c r="B338" s="3" t="s">
        <v>52</v>
      </c>
      <c r="C338" s="3" t="s">
        <v>18</v>
      </c>
      <c r="D338" s="32">
        <v>27.887</v>
      </c>
      <c r="E338" s="33">
        <v>2400</v>
      </c>
      <c r="F338" s="33"/>
      <c r="G338" s="33">
        <f t="shared" si="7"/>
        <v>-66928.800000000003</v>
      </c>
      <c r="H338"/>
    </row>
    <row r="339" spans="1:12">
      <c r="A339" s="25">
        <v>44690</v>
      </c>
      <c r="B339" s="3" t="s">
        <v>52</v>
      </c>
      <c r="C339" s="3" t="s">
        <v>19</v>
      </c>
      <c r="D339" s="32">
        <v>30.86</v>
      </c>
      <c r="E339" s="33">
        <v>-1900</v>
      </c>
      <c r="F339" s="33"/>
      <c r="G339" s="33">
        <f t="shared" si="7"/>
        <v>58634</v>
      </c>
      <c r="H339"/>
    </row>
    <row r="340" spans="1:12">
      <c r="A340" s="25">
        <v>44690</v>
      </c>
      <c r="B340" s="3" t="s">
        <v>52</v>
      </c>
      <c r="C340" s="3" t="s">
        <v>20</v>
      </c>
      <c r="D340" s="32">
        <v>64.67</v>
      </c>
      <c r="E340" s="33">
        <v>-600</v>
      </c>
      <c r="F340" s="33"/>
      <c r="G340" s="33">
        <f t="shared" si="7"/>
        <v>38802</v>
      </c>
      <c r="H340"/>
    </row>
    <row r="341" spans="1:12">
      <c r="A341" s="25">
        <v>44690</v>
      </c>
      <c r="B341" s="3" t="s">
        <v>52</v>
      </c>
      <c r="C341" s="3" t="s">
        <v>21</v>
      </c>
      <c r="D341" s="32">
        <v>29.88</v>
      </c>
      <c r="E341" s="33">
        <v>800</v>
      </c>
      <c r="F341" s="33"/>
      <c r="G341" s="33">
        <f t="shared" si="7"/>
        <v>-23904</v>
      </c>
      <c r="H341"/>
    </row>
    <row r="342" spans="1:12">
      <c r="A342" s="25">
        <v>44690</v>
      </c>
      <c r="B342" s="3" t="s">
        <v>52</v>
      </c>
      <c r="C342" s="3" t="s">
        <v>22</v>
      </c>
      <c r="D342" s="32">
        <v>28.698</v>
      </c>
      <c r="E342" s="33">
        <v>450</v>
      </c>
      <c r="F342" s="33"/>
      <c r="G342" s="33">
        <f t="shared" si="7"/>
        <v>-12914.1</v>
      </c>
      <c r="H342"/>
    </row>
    <row r="343" spans="1:12">
      <c r="A343" s="26">
        <v>44711</v>
      </c>
      <c r="B343" s="6" t="s">
        <v>46</v>
      </c>
      <c r="C343" s="6" t="s">
        <v>27</v>
      </c>
      <c r="D343" s="68">
        <v>11.20002908</v>
      </c>
      <c r="E343" s="65">
        <v>82.522999999999996</v>
      </c>
      <c r="F343" s="57" t="s">
        <v>58</v>
      </c>
      <c r="G343" s="33">
        <f t="shared" si="7"/>
        <v>924.25999976883998</v>
      </c>
      <c r="H343"/>
    </row>
    <row r="344" spans="1:12">
      <c r="A344" s="26">
        <v>44712</v>
      </c>
      <c r="B344" s="6" t="s">
        <v>46</v>
      </c>
      <c r="C344" s="6" t="s">
        <v>24</v>
      </c>
      <c r="D344" s="68">
        <v>21.42</v>
      </c>
      <c r="E344" s="65">
        <v>16</v>
      </c>
      <c r="F344" s="57" t="s">
        <v>58</v>
      </c>
      <c r="G344" s="33">
        <f t="shared" si="7"/>
        <v>342.72</v>
      </c>
      <c r="H344"/>
    </row>
    <row r="345" spans="1:12">
      <c r="A345" s="26">
        <v>44712</v>
      </c>
      <c r="B345" s="6" t="s">
        <v>46</v>
      </c>
      <c r="C345" s="6" t="s">
        <v>25</v>
      </c>
      <c r="D345" s="68">
        <v>16.922608700000001</v>
      </c>
      <c r="E345" s="65">
        <v>46</v>
      </c>
      <c r="F345" s="57" t="s">
        <v>58</v>
      </c>
      <c r="G345" s="33">
        <f t="shared" si="7"/>
        <v>778.4400002000001</v>
      </c>
      <c r="H345"/>
    </row>
    <row r="346" spans="1:12">
      <c r="A346" s="26">
        <v>44712</v>
      </c>
      <c r="B346" s="6" t="s">
        <v>46</v>
      </c>
      <c r="C346" s="6" t="s">
        <v>23</v>
      </c>
      <c r="D346" s="68">
        <v>19.27</v>
      </c>
      <c r="E346" s="65">
        <v>101</v>
      </c>
      <c r="F346" s="57" t="s">
        <v>58</v>
      </c>
      <c r="G346" s="33">
        <f t="shared" si="7"/>
        <v>1946.27</v>
      </c>
      <c r="H346"/>
    </row>
    <row r="347" spans="1:12">
      <c r="A347" s="26">
        <v>44712</v>
      </c>
      <c r="B347" s="6" t="s">
        <v>46</v>
      </c>
      <c r="C347" s="6" t="s">
        <v>18</v>
      </c>
      <c r="D347" s="68">
        <v>28.05</v>
      </c>
      <c r="E347" s="89">
        <f>L347</f>
        <v>69</v>
      </c>
      <c r="F347" s="57" t="s">
        <v>58</v>
      </c>
      <c r="G347" s="33">
        <f t="shared" si="7"/>
        <v>1935.45</v>
      </c>
      <c r="H347"/>
      <c r="I347" s="33">
        <v>120</v>
      </c>
      <c r="J347" s="9">
        <f>SUMIFS($E$1:$E346,$C$1:C346,"="&amp;$C347,$B$1:$B346,"="&amp;$B347)</f>
        <v>28761</v>
      </c>
      <c r="K347">
        <f>J347/SUM(J347:J348)</f>
        <v>0.57890181554687814</v>
      </c>
      <c r="L347">
        <f>ROUND(I347*K347,0)</f>
        <v>69</v>
      </c>
    </row>
    <row r="348" spans="1:12">
      <c r="A348" s="26">
        <v>44712</v>
      </c>
      <c r="B348" s="6" t="s">
        <v>52</v>
      </c>
      <c r="C348" s="6" t="s">
        <v>18</v>
      </c>
      <c r="D348" s="68">
        <v>28.05</v>
      </c>
      <c r="E348" s="89">
        <f>L348</f>
        <v>51</v>
      </c>
      <c r="F348" s="57" t="s">
        <v>58</v>
      </c>
      <c r="G348" s="33">
        <f t="shared" si="7"/>
        <v>1430.55</v>
      </c>
      <c r="H348"/>
      <c r="I348" s="33"/>
      <c r="J348" s="9">
        <f>SUMIFS($E$1:$E347,$C$1:C347,"="&amp;$C348,$B$1:$B347,"="&amp;$B348)</f>
        <v>20921</v>
      </c>
      <c r="K348">
        <f>J348/SUM(J347:J348)</f>
        <v>0.42109818445312186</v>
      </c>
      <c r="L348">
        <f>ROUND(I347*K348,0)</f>
        <v>51</v>
      </c>
    </row>
    <row r="349" spans="1:12">
      <c r="A349" s="26">
        <v>44712</v>
      </c>
      <c r="B349" s="6" t="s">
        <v>46</v>
      </c>
      <c r="C349" s="6" t="s">
        <v>19</v>
      </c>
      <c r="D349" s="68">
        <v>31.66991453</v>
      </c>
      <c r="E349" s="89">
        <f>L349</f>
        <v>199</v>
      </c>
      <c r="F349" s="57" t="s">
        <v>58</v>
      </c>
      <c r="G349" s="33">
        <f t="shared" si="7"/>
        <v>6302.3129914700003</v>
      </c>
      <c r="H349"/>
      <c r="I349" s="33">
        <v>234</v>
      </c>
      <c r="J349" s="9">
        <f>SUMIFS($E$1:$E348,$C$1:C348,"="&amp;$C349,$B$1:$B348,"="&amp;$B349)</f>
        <v>28678</v>
      </c>
      <c r="K349">
        <f>J349/SUM(J349:J350)</f>
        <v>0.85181334838268929</v>
      </c>
      <c r="L349">
        <f>ROUND(I349*K349,0)</f>
        <v>199</v>
      </c>
    </row>
    <row r="350" spans="1:12">
      <c r="A350" s="26">
        <v>44712</v>
      </c>
      <c r="B350" s="6" t="s">
        <v>52</v>
      </c>
      <c r="C350" s="6" t="s">
        <v>19</v>
      </c>
      <c r="D350" s="68">
        <v>31.66991453</v>
      </c>
      <c r="E350" s="89">
        <f>L350</f>
        <v>35</v>
      </c>
      <c r="F350" s="57" t="s">
        <v>58</v>
      </c>
      <c r="G350" s="33">
        <f t="shared" si="7"/>
        <v>1108.44700855</v>
      </c>
      <c r="H350"/>
      <c r="I350" s="33"/>
      <c r="J350" s="9">
        <f>SUMIFS($E$1:$E349,$C$1:C349,"="&amp;$C350,$B$1:$B349,"="&amp;$B350)</f>
        <v>4989</v>
      </c>
      <c r="K350">
        <f>J350/SUM(J349:J350)</f>
        <v>0.14818665161731073</v>
      </c>
      <c r="L350">
        <f>ROUND(I349*K350,0)</f>
        <v>35</v>
      </c>
    </row>
    <row r="351" spans="1:12">
      <c r="A351" s="26">
        <v>44741</v>
      </c>
      <c r="B351" s="6" t="s">
        <v>46</v>
      </c>
      <c r="C351" s="6" t="s">
        <v>27</v>
      </c>
      <c r="D351" s="68">
        <v>10.939907549999999</v>
      </c>
      <c r="E351" s="65">
        <v>29.853999999999999</v>
      </c>
      <c r="F351" s="57" t="s">
        <v>58</v>
      </c>
      <c r="G351" s="33">
        <f t="shared" si="7"/>
        <v>326.59999999769997</v>
      </c>
      <c r="H351"/>
    </row>
    <row r="352" spans="1:12">
      <c r="A352" s="26">
        <v>44742</v>
      </c>
      <c r="B352" s="6" t="s">
        <v>46</v>
      </c>
      <c r="C352" s="6" t="s">
        <v>24</v>
      </c>
      <c r="D352" s="68">
        <v>20.950588239999998</v>
      </c>
      <c r="E352" s="65">
        <v>17</v>
      </c>
      <c r="F352" s="57" t="s">
        <v>58</v>
      </c>
      <c r="G352" s="33">
        <f t="shared" si="7"/>
        <v>356.16000007999997</v>
      </c>
      <c r="H352"/>
    </row>
    <row r="353" spans="1:12">
      <c r="A353" s="26">
        <v>44742</v>
      </c>
      <c r="B353" s="6" t="s">
        <v>46</v>
      </c>
      <c r="C353" s="6" t="s">
        <v>25</v>
      </c>
      <c r="D353" s="68">
        <v>15.76354167</v>
      </c>
      <c r="E353" s="65">
        <v>48</v>
      </c>
      <c r="F353" s="57" t="s">
        <v>58</v>
      </c>
      <c r="G353" s="33">
        <f t="shared" si="7"/>
        <v>756.65000015999999</v>
      </c>
      <c r="H353"/>
    </row>
    <row r="354" spans="1:12">
      <c r="A354" s="26">
        <v>44742</v>
      </c>
      <c r="B354" s="6" t="s">
        <v>46</v>
      </c>
      <c r="C354" s="6" t="s">
        <v>23</v>
      </c>
      <c r="D354" s="31">
        <v>18.989999999999998</v>
      </c>
      <c r="E354" s="65">
        <v>100</v>
      </c>
      <c r="F354" s="57" t="s">
        <v>58</v>
      </c>
      <c r="G354" s="33">
        <f t="shared" si="7"/>
        <v>1898.9999999999998</v>
      </c>
      <c r="H354"/>
    </row>
    <row r="355" spans="1:12">
      <c r="A355" s="26">
        <v>44742</v>
      </c>
      <c r="B355" s="6" t="s">
        <v>46</v>
      </c>
      <c r="C355" s="6" t="s">
        <v>18</v>
      </c>
      <c r="D355" s="68">
        <v>27.589495800000002</v>
      </c>
      <c r="E355" s="89">
        <f t="shared" ref="E355:E362" si="8">L355</f>
        <v>69</v>
      </c>
      <c r="F355" s="57" t="s">
        <v>58</v>
      </c>
      <c r="G355" s="33">
        <f t="shared" si="7"/>
        <v>1903.6752102</v>
      </c>
      <c r="H355"/>
      <c r="I355" s="33">
        <v>119</v>
      </c>
      <c r="J355" s="9">
        <f>SUMIFS($E$1:$E354,$C$1:C354,"="&amp;$C355,$B$1:$B354,"="&amp;$B355)</f>
        <v>28830</v>
      </c>
      <c r="K355">
        <f>J355/SUM(J355:J356)</f>
        <v>0.57889241395927871</v>
      </c>
      <c r="L355">
        <f>ROUND(I355*K355,0)</f>
        <v>69</v>
      </c>
    </row>
    <row r="356" spans="1:12">
      <c r="A356" s="26">
        <v>44742</v>
      </c>
      <c r="B356" s="6" t="s">
        <v>52</v>
      </c>
      <c r="C356" s="6" t="s">
        <v>18</v>
      </c>
      <c r="D356" s="68">
        <v>27.589495800000002</v>
      </c>
      <c r="E356" s="89">
        <f t="shared" si="8"/>
        <v>50</v>
      </c>
      <c r="F356" s="57" t="s">
        <v>58</v>
      </c>
      <c r="G356" s="33">
        <f t="shared" si="7"/>
        <v>1379.47479</v>
      </c>
      <c r="H356"/>
      <c r="I356" s="33"/>
      <c r="J356" s="9">
        <f>SUMIFS($E$1:$E355,$C$1:C355,"="&amp;$C356,$B$1:$B355,"="&amp;$B356)</f>
        <v>20972</v>
      </c>
      <c r="K356">
        <f>J356/SUM(J355:J356)</f>
        <v>0.42110758604072124</v>
      </c>
      <c r="L356">
        <f>ROUND(I355*K356,0)</f>
        <v>50</v>
      </c>
    </row>
    <row r="357" spans="1:12">
      <c r="A357" s="26">
        <v>44742</v>
      </c>
      <c r="B357" s="6" t="s">
        <v>46</v>
      </c>
      <c r="C357" s="6" t="s">
        <v>20</v>
      </c>
      <c r="D357" s="68">
        <v>61.043466670000001</v>
      </c>
      <c r="E357" s="89">
        <f t="shared" si="8"/>
        <v>61</v>
      </c>
      <c r="F357" s="57" t="s">
        <v>58</v>
      </c>
      <c r="G357" s="33">
        <f t="shared" si="7"/>
        <v>3723.6514668700001</v>
      </c>
      <c r="H357"/>
      <c r="I357" s="33">
        <v>75</v>
      </c>
      <c r="J357" s="9">
        <f>SUMIFS($E$1:$E356,$C$1:C356,"="&amp;$C357,$B$1:$B356,"="&amp;$B357)</f>
        <v>10852</v>
      </c>
      <c r="K357">
        <f>J357/SUM(J357:J358)</f>
        <v>0.80852331992251525</v>
      </c>
      <c r="L357">
        <f>ROUND(I357*K357,0)</f>
        <v>61</v>
      </c>
    </row>
    <row r="358" spans="1:12">
      <c r="A358" s="26">
        <v>44742</v>
      </c>
      <c r="B358" s="6" t="s">
        <v>52</v>
      </c>
      <c r="C358" s="6" t="s">
        <v>20</v>
      </c>
      <c r="D358" s="68">
        <v>61.043466670000001</v>
      </c>
      <c r="E358" s="89">
        <f t="shared" si="8"/>
        <v>14</v>
      </c>
      <c r="F358" s="57" t="s">
        <v>58</v>
      </c>
      <c r="G358" s="33">
        <f t="shared" si="7"/>
        <v>854.60853338000004</v>
      </c>
      <c r="H358"/>
      <c r="I358" s="33"/>
      <c r="J358" s="9">
        <f>SUMIFS($E$1:$E357,$C$1:C357,"="&amp;$C358,$B$1:$B357,"="&amp;$B358)</f>
        <v>2570</v>
      </c>
      <c r="K358">
        <f>J358/SUM(J357:J358)</f>
        <v>0.19147668007748472</v>
      </c>
      <c r="L358">
        <f>ROUND(I357*K358,0)</f>
        <v>14</v>
      </c>
    </row>
    <row r="359" spans="1:12">
      <c r="A359" s="26">
        <v>44742</v>
      </c>
      <c r="B359" s="6" t="s">
        <v>46</v>
      </c>
      <c r="C359" s="6" t="s">
        <v>22</v>
      </c>
      <c r="D359" s="68">
        <v>28.60782609</v>
      </c>
      <c r="E359" s="89">
        <f t="shared" si="8"/>
        <v>58</v>
      </c>
      <c r="F359" s="57" t="s">
        <v>58</v>
      </c>
      <c r="G359" s="33">
        <f t="shared" si="7"/>
        <v>1659.25391322</v>
      </c>
      <c r="H359"/>
      <c r="I359" s="33">
        <v>69</v>
      </c>
      <c r="J359" s="9">
        <f>SUMIFS($E$1:$E358,$C$1:C358,"="&amp;$C359,$B$1:$B358,"="&amp;$B359)</f>
        <v>8330</v>
      </c>
      <c r="K359">
        <f>J359/SUM(J359:J360)</f>
        <v>0.84405714864727932</v>
      </c>
      <c r="L359">
        <f>ROUND(I359*K359,0)</f>
        <v>58</v>
      </c>
    </row>
    <row r="360" spans="1:12">
      <c r="A360" s="26">
        <v>44742</v>
      </c>
      <c r="B360" s="6" t="s">
        <v>52</v>
      </c>
      <c r="C360" s="6" t="s">
        <v>22</v>
      </c>
      <c r="D360" s="68">
        <v>28.60782609</v>
      </c>
      <c r="E360" s="89">
        <f t="shared" si="8"/>
        <v>11</v>
      </c>
      <c r="F360" s="57" t="s">
        <v>58</v>
      </c>
      <c r="G360" s="33">
        <f t="shared" si="7"/>
        <v>314.68608698999998</v>
      </c>
      <c r="H360"/>
      <c r="I360" s="33"/>
      <c r="J360" s="9">
        <f>SUMIFS($E$1:$E359,$C$1:C359,"="&amp;$C360,$B$1:$B359,"="&amp;$B360)</f>
        <v>1539</v>
      </c>
      <c r="K360">
        <f>J360/SUM(J359:J360)</f>
        <v>0.15594285135272065</v>
      </c>
      <c r="L360">
        <f>ROUND(I359*K360,0)</f>
        <v>11</v>
      </c>
    </row>
    <row r="361" spans="1:12">
      <c r="A361" s="26">
        <v>44742</v>
      </c>
      <c r="B361" s="6" t="s">
        <v>46</v>
      </c>
      <c r="C361" s="6" t="s">
        <v>21</v>
      </c>
      <c r="D361" s="68">
        <v>28.397490040000001</v>
      </c>
      <c r="E361" s="89">
        <f t="shared" si="8"/>
        <v>185</v>
      </c>
      <c r="F361" s="57" t="s">
        <v>58</v>
      </c>
      <c r="G361" s="33">
        <f t="shared" si="7"/>
        <v>5253.5356573999998</v>
      </c>
      <c r="H361"/>
      <c r="I361" s="33">
        <v>251</v>
      </c>
      <c r="J361" s="9">
        <f>SUMIFS($E$1:$E360,$C$1:C360,"="&amp;$C361,$B$1:$B360,"="&amp;$B361)</f>
        <v>9529</v>
      </c>
      <c r="K361">
        <f>J361/SUM(J361:J362)</f>
        <v>0.73662646876932591</v>
      </c>
      <c r="L361">
        <f>ROUND(I361*K361,0)</f>
        <v>185</v>
      </c>
    </row>
    <row r="362" spans="1:12">
      <c r="A362" s="26">
        <v>44742</v>
      </c>
      <c r="B362" s="6" t="s">
        <v>52</v>
      </c>
      <c r="C362" s="6" t="s">
        <v>21</v>
      </c>
      <c r="D362" s="68">
        <v>28.397490040000001</v>
      </c>
      <c r="E362" s="89">
        <f t="shared" si="8"/>
        <v>66</v>
      </c>
      <c r="F362" s="57" t="s">
        <v>58</v>
      </c>
      <c r="G362" s="33">
        <f t="shared" si="7"/>
        <v>1874.23434264</v>
      </c>
      <c r="H362"/>
      <c r="I362" s="33"/>
      <c r="J362" s="9">
        <f>SUMIFS($E$1:$E361,$C$1:C361,"="&amp;$C362,$B$1:$B361,"="&amp;$B362)</f>
        <v>3407</v>
      </c>
      <c r="K362">
        <f>J362/SUM(J361:J362)</f>
        <v>0.26337353123067409</v>
      </c>
      <c r="L362">
        <f>ROUND(I361*K362,0)</f>
        <v>66</v>
      </c>
    </row>
    <row r="363" spans="1:12">
      <c r="A363" s="26">
        <v>44770</v>
      </c>
      <c r="B363" s="6" t="s">
        <v>46</v>
      </c>
      <c r="C363" s="6" t="s">
        <v>27</v>
      </c>
      <c r="D363" s="68">
        <v>11.340007480000001</v>
      </c>
      <c r="E363" s="65">
        <v>104.283</v>
      </c>
      <c r="F363" s="57" t="s">
        <v>58</v>
      </c>
      <c r="G363" s="33">
        <f t="shared" si="7"/>
        <v>1182.5700000368402</v>
      </c>
      <c r="H363"/>
    </row>
    <row r="364" spans="1:12">
      <c r="A364" s="26">
        <v>44771</v>
      </c>
      <c r="B364" s="6" t="s">
        <v>46</v>
      </c>
      <c r="C364" s="6" t="s">
        <v>24</v>
      </c>
      <c r="D364" s="68">
        <v>21.39941176</v>
      </c>
      <c r="E364" s="65">
        <v>17</v>
      </c>
      <c r="F364" s="57" t="s">
        <v>58</v>
      </c>
      <c r="G364" s="33">
        <f t="shared" si="7"/>
        <v>363.78999992000001</v>
      </c>
      <c r="H364"/>
    </row>
    <row r="365" spans="1:12">
      <c r="A365" s="26">
        <v>44771</v>
      </c>
      <c r="B365" s="6" t="s">
        <v>46</v>
      </c>
      <c r="C365" s="6" t="s">
        <v>25</v>
      </c>
      <c r="D365" s="68">
        <v>16.73</v>
      </c>
      <c r="E365" s="65">
        <v>46</v>
      </c>
      <c r="F365" s="57" t="s">
        <v>58</v>
      </c>
      <c r="G365" s="33">
        <f t="shared" si="7"/>
        <v>769.58</v>
      </c>
      <c r="H365"/>
    </row>
    <row r="366" spans="1:12">
      <c r="A366" s="26">
        <v>44771</v>
      </c>
      <c r="B366" s="6" t="s">
        <v>46</v>
      </c>
      <c r="C366" s="6" t="s">
        <v>23</v>
      </c>
      <c r="D366" s="68">
        <v>19.46080808</v>
      </c>
      <c r="E366" s="65">
        <v>99</v>
      </c>
      <c r="F366" s="57" t="s">
        <v>58</v>
      </c>
      <c r="G366" s="33">
        <f t="shared" si="7"/>
        <v>1926.6199999200001</v>
      </c>
      <c r="H366"/>
    </row>
    <row r="367" spans="1:12">
      <c r="A367" s="26">
        <v>44771</v>
      </c>
      <c r="B367" s="6" t="s">
        <v>46</v>
      </c>
      <c r="C367" s="6" t="s">
        <v>18</v>
      </c>
      <c r="D367" s="68">
        <v>28.35</v>
      </c>
      <c r="E367" s="89">
        <f>L367</f>
        <v>67</v>
      </c>
      <c r="F367" s="57" t="s">
        <v>58</v>
      </c>
      <c r="G367" s="33">
        <f t="shared" si="7"/>
        <v>1899.45</v>
      </c>
      <c r="H367"/>
      <c r="I367" s="33">
        <v>116</v>
      </c>
      <c r="J367" s="9">
        <f>SUMIFS($E$1:$E366,$C$1:C366,"="&amp;$C367,$B$1:$B366,"="&amp;$B367)</f>
        <v>28899</v>
      </c>
      <c r="K367">
        <f>J367/SUM(J367:J368)</f>
        <v>0.57889465355261316</v>
      </c>
      <c r="L367">
        <f>ROUND(I367*K367,0)</f>
        <v>67</v>
      </c>
    </row>
    <row r="368" spans="1:12">
      <c r="A368" s="26">
        <v>44771</v>
      </c>
      <c r="B368" s="6" t="s">
        <v>52</v>
      </c>
      <c r="C368" s="6" t="s">
        <v>18</v>
      </c>
      <c r="D368" s="68">
        <v>28.35</v>
      </c>
      <c r="E368" s="89">
        <f>L368</f>
        <v>49</v>
      </c>
      <c r="F368" s="57" t="s">
        <v>58</v>
      </c>
      <c r="G368" s="33">
        <f t="shared" si="7"/>
        <v>1389.15</v>
      </c>
      <c r="H368"/>
      <c r="I368" s="33"/>
      <c r="J368" s="9">
        <f>SUMIFS($E$1:$E367,$C$1:C367,"="&amp;$C368,$B$1:$B367,"="&amp;$B368)</f>
        <v>21022</v>
      </c>
      <c r="K368">
        <f>J368/SUM(J367:J368)</f>
        <v>0.4211053464473869</v>
      </c>
      <c r="L368">
        <f>ROUND(I367*K368,0)</f>
        <v>49</v>
      </c>
    </row>
    <row r="369" spans="1:12">
      <c r="A369" s="25">
        <v>44777</v>
      </c>
      <c r="B369" s="3" t="s">
        <v>52</v>
      </c>
      <c r="C369" s="3" t="s">
        <v>18</v>
      </c>
      <c r="D369" s="32">
        <v>28.39</v>
      </c>
      <c r="E369" s="33">
        <v>1000</v>
      </c>
      <c r="F369" s="33"/>
      <c r="G369" s="33">
        <f t="shared" si="7"/>
        <v>-28390</v>
      </c>
      <c r="H369"/>
    </row>
    <row r="370" spans="1:12">
      <c r="A370" s="25">
        <v>44777</v>
      </c>
      <c r="B370" s="3" t="s">
        <v>52</v>
      </c>
      <c r="C370" s="3" t="s">
        <v>19</v>
      </c>
      <c r="D370" s="32">
        <v>30.007000000000001</v>
      </c>
      <c r="E370" s="33">
        <v>150</v>
      </c>
      <c r="F370" s="33"/>
      <c r="G370" s="33">
        <f t="shared" si="7"/>
        <v>-4501.05</v>
      </c>
      <c r="H370"/>
    </row>
    <row r="371" spans="1:12">
      <c r="A371" s="25">
        <v>44777</v>
      </c>
      <c r="B371" s="3" t="s">
        <v>52</v>
      </c>
      <c r="C371" s="3" t="s">
        <v>20</v>
      </c>
      <c r="D371" s="32">
        <v>66.11</v>
      </c>
      <c r="E371" s="33">
        <v>-250</v>
      </c>
      <c r="F371" s="33"/>
      <c r="G371" s="33">
        <f t="shared" si="7"/>
        <v>16527.5</v>
      </c>
      <c r="H371"/>
    </row>
    <row r="372" spans="1:12">
      <c r="A372" s="25">
        <v>44777</v>
      </c>
      <c r="B372" s="3" t="s">
        <v>52</v>
      </c>
      <c r="C372" s="3" t="s">
        <v>21</v>
      </c>
      <c r="D372" s="32">
        <v>29.73</v>
      </c>
      <c r="E372" s="33">
        <v>-500</v>
      </c>
      <c r="F372" s="33"/>
      <c r="G372" s="33">
        <f t="shared" si="7"/>
        <v>14865</v>
      </c>
      <c r="H372"/>
    </row>
    <row r="373" spans="1:12">
      <c r="A373" s="26">
        <v>44803</v>
      </c>
      <c r="B373" s="6" t="s">
        <v>46</v>
      </c>
      <c r="C373" s="6" t="s">
        <v>27</v>
      </c>
      <c r="D373" s="68">
        <v>11.020017169999999</v>
      </c>
      <c r="E373" s="70">
        <v>130.488</v>
      </c>
      <c r="F373" s="57" t="s">
        <v>58</v>
      </c>
      <c r="G373" s="33">
        <f t="shared" si="7"/>
        <v>1437.9800004789599</v>
      </c>
      <c r="H373">
        <v>104.283</v>
      </c>
    </row>
    <row r="374" spans="1:12">
      <c r="A374" s="26">
        <v>44804</v>
      </c>
      <c r="B374" s="6" t="s">
        <v>46</v>
      </c>
      <c r="C374" s="6" t="s">
        <v>24</v>
      </c>
      <c r="D374" s="68">
        <v>20.350000000000001</v>
      </c>
      <c r="E374" s="65">
        <v>18</v>
      </c>
      <c r="F374" s="57" t="s">
        <v>58</v>
      </c>
      <c r="G374" s="33">
        <f t="shared" si="7"/>
        <v>366.3</v>
      </c>
      <c r="H374"/>
    </row>
    <row r="375" spans="1:12">
      <c r="A375" s="26">
        <v>44804</v>
      </c>
      <c r="B375" s="6" t="s">
        <v>46</v>
      </c>
      <c r="C375" s="6" t="s">
        <v>25</v>
      </c>
      <c r="D375" s="68">
        <v>15.8</v>
      </c>
      <c r="E375" s="65">
        <v>50</v>
      </c>
      <c r="F375" s="57" t="s">
        <v>58</v>
      </c>
      <c r="G375" s="33">
        <f t="shared" si="7"/>
        <v>790</v>
      </c>
      <c r="H375"/>
    </row>
    <row r="376" spans="1:12">
      <c r="A376" s="26">
        <v>44804</v>
      </c>
      <c r="B376" s="6" t="s">
        <v>46</v>
      </c>
      <c r="C376" s="6" t="s">
        <v>23</v>
      </c>
      <c r="D376" s="31">
        <v>19.0327451</v>
      </c>
      <c r="E376" s="65">
        <v>102</v>
      </c>
      <c r="F376" s="57" t="s">
        <v>58</v>
      </c>
      <c r="G376" s="33">
        <f t="shared" si="7"/>
        <v>1941.3400001999998</v>
      </c>
      <c r="H376"/>
    </row>
    <row r="377" spans="1:12">
      <c r="A377" s="26">
        <v>44804</v>
      </c>
      <c r="B377" s="6" t="s">
        <v>46</v>
      </c>
      <c r="C377" s="6" t="s">
        <v>18</v>
      </c>
      <c r="D377" s="31">
        <v>27.52</v>
      </c>
      <c r="E377" s="89">
        <f>L377</f>
        <v>69</v>
      </c>
      <c r="F377" s="57" t="s">
        <v>58</v>
      </c>
      <c r="G377" s="33">
        <f t="shared" si="7"/>
        <v>1898.8799999999999</v>
      </c>
      <c r="H377">
        <v>67</v>
      </c>
      <c r="I377" s="33">
        <v>122</v>
      </c>
      <c r="J377" s="9">
        <f>SUMIFS($E$1:$E376,$C$1:C376,"="&amp;$C377,$B$1:$B376,"="&amp;$B377)</f>
        <v>28966</v>
      </c>
      <c r="K377">
        <f>J377/SUM(J377:J378)</f>
        <v>0.5675490330544507</v>
      </c>
      <c r="L377">
        <f>ROUND(I377*K377,0)</f>
        <v>69</v>
      </c>
    </row>
    <row r="378" spans="1:12">
      <c r="A378" s="26">
        <v>44804</v>
      </c>
      <c r="B378" s="6" t="s">
        <v>52</v>
      </c>
      <c r="C378" s="6" t="s">
        <v>18</v>
      </c>
      <c r="D378" s="31">
        <v>27.52</v>
      </c>
      <c r="E378" s="89">
        <f>L378</f>
        <v>53</v>
      </c>
      <c r="F378" s="57" t="s">
        <v>58</v>
      </c>
      <c r="G378" s="33">
        <f t="shared" si="7"/>
        <v>1458.56</v>
      </c>
      <c r="H378">
        <v>55</v>
      </c>
      <c r="I378" s="33"/>
      <c r="J378" s="9">
        <f>SUMIFS($E$1:$E377,$C$1:C377,"="&amp;$C378,$B$1:$B377,"="&amp;$B378)</f>
        <v>22071</v>
      </c>
      <c r="K378">
        <f>J378/SUM(J377:J378)</f>
        <v>0.4324509669455493</v>
      </c>
      <c r="L378">
        <f>ROUND(I377*K378,0)</f>
        <v>53</v>
      </c>
    </row>
    <row r="379" spans="1:12">
      <c r="A379" s="26">
        <v>44804</v>
      </c>
      <c r="B379" s="6" t="s">
        <v>46</v>
      </c>
      <c r="C379" s="6" t="s">
        <v>19</v>
      </c>
      <c r="D379" s="68">
        <v>29.18</v>
      </c>
      <c r="E379" s="89">
        <f>L379</f>
        <v>227</v>
      </c>
      <c r="F379" s="57" t="s">
        <v>58</v>
      </c>
      <c r="G379" s="33">
        <f t="shared" si="7"/>
        <v>6623.86</v>
      </c>
      <c r="H379"/>
      <c r="I379" s="33">
        <v>268</v>
      </c>
      <c r="J379" s="9">
        <f>SUMIFS($E$1:$E378,$C$1:C378,"="&amp;$C379,$B$1:$B378,"="&amp;$B379)</f>
        <v>28877</v>
      </c>
      <c r="K379">
        <f>J379/SUM(J379:J380)</f>
        <v>0.8480514522334146</v>
      </c>
      <c r="L379">
        <f>ROUND(I379*K379,0)</f>
        <v>227</v>
      </c>
    </row>
    <row r="380" spans="1:12">
      <c r="A380" s="26">
        <v>44804</v>
      </c>
      <c r="B380" s="6" t="s">
        <v>52</v>
      </c>
      <c r="C380" s="6" t="s">
        <v>19</v>
      </c>
      <c r="D380" s="68">
        <v>29.18</v>
      </c>
      <c r="E380" s="89">
        <f>L380</f>
        <v>41</v>
      </c>
      <c r="F380" s="57" t="s">
        <v>58</v>
      </c>
      <c r="G380" s="33">
        <f t="shared" si="7"/>
        <v>1196.3799999999999</v>
      </c>
      <c r="H380"/>
      <c r="I380" s="33"/>
      <c r="J380" s="9">
        <f>SUMIFS($E$1:$E379,$C$1:C379,"="&amp;$C380,$B$1:$B379,"="&amp;$B380)</f>
        <v>5174</v>
      </c>
      <c r="K380">
        <f>J380/SUM(J379:J380)</f>
        <v>0.15194854776658542</v>
      </c>
      <c r="L380">
        <f>ROUND(I379*K380,0)</f>
        <v>41</v>
      </c>
    </row>
    <row r="381" spans="1:12">
      <c r="A381" s="26">
        <v>44833</v>
      </c>
      <c r="B381" s="6" t="s">
        <v>46</v>
      </c>
      <c r="C381" s="6" t="s">
        <v>27</v>
      </c>
      <c r="D381" s="68">
        <v>10.910035089999999</v>
      </c>
      <c r="E381" s="65">
        <v>119.39100000000001</v>
      </c>
      <c r="F381" s="57" t="s">
        <v>58</v>
      </c>
      <c r="G381" s="33">
        <f t="shared" si="7"/>
        <v>1302.5599994301899</v>
      </c>
      <c r="H381"/>
    </row>
    <row r="382" spans="1:12">
      <c r="A382" s="26">
        <v>44833</v>
      </c>
      <c r="B382" s="6" t="s">
        <v>46</v>
      </c>
      <c r="C382" s="6" t="s">
        <v>24</v>
      </c>
      <c r="D382" s="68">
        <v>19.53</v>
      </c>
      <c r="E382" s="65">
        <v>18</v>
      </c>
      <c r="F382" s="57" t="s">
        <v>58</v>
      </c>
      <c r="G382" s="33">
        <f t="shared" si="7"/>
        <v>351.54</v>
      </c>
      <c r="H382"/>
    </row>
    <row r="383" spans="1:12">
      <c r="A383" s="26">
        <v>44833</v>
      </c>
      <c r="B383" s="6" t="s">
        <v>46</v>
      </c>
      <c r="C383" s="6" t="s">
        <v>25</v>
      </c>
      <c r="D383" s="68">
        <v>15.42313725</v>
      </c>
      <c r="E383" s="65">
        <v>51</v>
      </c>
      <c r="F383" s="57" t="s">
        <v>58</v>
      </c>
      <c r="G383" s="33">
        <f t="shared" si="7"/>
        <v>786.57999974999996</v>
      </c>
      <c r="H383"/>
    </row>
    <row r="384" spans="1:12">
      <c r="A384" s="26">
        <v>44833</v>
      </c>
      <c r="B384" s="6" t="s">
        <v>46</v>
      </c>
      <c r="C384" s="6" t="s">
        <v>23</v>
      </c>
      <c r="D384" s="68">
        <v>18.829999999999998</v>
      </c>
      <c r="E384" s="65">
        <v>103</v>
      </c>
      <c r="F384" s="57" t="s">
        <v>58</v>
      </c>
      <c r="G384" s="33">
        <f t="shared" si="7"/>
        <v>1939.4899999999998</v>
      </c>
      <c r="H384"/>
    </row>
    <row r="385" spans="1:12">
      <c r="A385" s="26">
        <v>44833</v>
      </c>
      <c r="B385" s="6" t="s">
        <v>46</v>
      </c>
      <c r="C385" s="6" t="s">
        <v>18</v>
      </c>
      <c r="D385" s="68">
        <v>27.41</v>
      </c>
      <c r="E385" s="89">
        <f>L385</f>
        <v>70</v>
      </c>
      <c r="F385" s="57" t="s">
        <v>58</v>
      </c>
      <c r="G385" s="33">
        <f t="shared" si="7"/>
        <v>1918.7</v>
      </c>
      <c r="H385" s="66">
        <v>800</v>
      </c>
      <c r="I385" s="33">
        <v>123</v>
      </c>
      <c r="J385" s="9">
        <f>SUMIFS($E$1:$E384,$C$1:C384,"="&amp;$C385,$B$1:$B384,"="&amp;$B385)</f>
        <v>29035</v>
      </c>
      <c r="K385">
        <f>J385/SUM(J385:J386)</f>
        <v>0.56754432260208365</v>
      </c>
      <c r="L385">
        <f>ROUND(I385*K385,0)</f>
        <v>70</v>
      </c>
    </row>
    <row r="386" spans="1:12">
      <c r="A386" s="26">
        <v>44833</v>
      </c>
      <c r="B386" s="6" t="s">
        <v>52</v>
      </c>
      <c r="C386" s="6" t="s">
        <v>18</v>
      </c>
      <c r="D386" s="68">
        <v>27.41</v>
      </c>
      <c r="E386" s="89">
        <f>L386</f>
        <v>53</v>
      </c>
      <c r="F386" s="57" t="s">
        <v>58</v>
      </c>
      <c r="G386" s="33">
        <f t="shared" si="7"/>
        <v>1452.73</v>
      </c>
      <c r="H386" s="66">
        <v>-423</v>
      </c>
      <c r="I386" s="33"/>
      <c r="J386" s="9">
        <f>SUMIFS($E$1:$E385,$C$1:C385,"="&amp;$C386,$B$1:$B385,"="&amp;$B386)</f>
        <v>22124</v>
      </c>
      <c r="K386">
        <f>J386/SUM(J385:J386)</f>
        <v>0.43245567739791629</v>
      </c>
      <c r="L386">
        <f>ROUND(I385*K386,0)</f>
        <v>53</v>
      </c>
    </row>
    <row r="387" spans="1:12">
      <c r="A387" s="25">
        <v>44840</v>
      </c>
      <c r="B387" s="3" t="s">
        <v>52</v>
      </c>
      <c r="C387" s="3" t="s">
        <v>18</v>
      </c>
      <c r="D387" s="32">
        <v>27.11</v>
      </c>
      <c r="E387" s="33">
        <v>-750</v>
      </c>
      <c r="F387" s="33"/>
      <c r="G387" s="33">
        <f t="shared" ref="G387:G450" si="9">PRODUCT(D387:E387)*IF(F387="Y",1,-1)</f>
        <v>20332.5</v>
      </c>
      <c r="H387"/>
    </row>
    <row r="388" spans="1:12">
      <c r="A388" s="25">
        <v>44840</v>
      </c>
      <c r="B388" s="3" t="s">
        <v>52</v>
      </c>
      <c r="C388" s="3" t="s">
        <v>19</v>
      </c>
      <c r="D388" s="32">
        <v>29.21</v>
      </c>
      <c r="E388" s="33">
        <v>600</v>
      </c>
      <c r="F388" s="33"/>
      <c r="G388" s="33">
        <f t="shared" si="9"/>
        <v>-17526</v>
      </c>
      <c r="H388"/>
    </row>
    <row r="389" spans="1:12">
      <c r="A389" s="25">
        <v>44840</v>
      </c>
      <c r="B389" s="3" t="s">
        <v>52</v>
      </c>
      <c r="C389" s="3" t="s">
        <v>20</v>
      </c>
      <c r="D389" s="32">
        <v>64.099999999999994</v>
      </c>
      <c r="E389" s="33">
        <v>200</v>
      </c>
      <c r="F389" s="33"/>
      <c r="G389" s="33">
        <f t="shared" si="9"/>
        <v>-12819.999999999998</v>
      </c>
      <c r="H389"/>
    </row>
    <row r="390" spans="1:12">
      <c r="A390" s="25">
        <v>44840</v>
      </c>
      <c r="B390" s="3" t="s">
        <v>52</v>
      </c>
      <c r="C390" s="3" t="s">
        <v>21</v>
      </c>
      <c r="D390" s="32">
        <v>28.06</v>
      </c>
      <c r="E390" s="33">
        <v>-450</v>
      </c>
      <c r="F390" s="33"/>
      <c r="G390" s="33">
        <f t="shared" si="9"/>
        <v>12627</v>
      </c>
      <c r="H390"/>
    </row>
    <row r="391" spans="1:12">
      <c r="A391" s="25">
        <v>44840</v>
      </c>
      <c r="B391" s="3" t="s">
        <v>52</v>
      </c>
      <c r="C391" s="3" t="s">
        <v>22</v>
      </c>
      <c r="D391" s="32">
        <v>27.73</v>
      </c>
      <c r="E391" s="33">
        <v>100</v>
      </c>
      <c r="F391" s="33"/>
      <c r="G391" s="33">
        <f t="shared" si="9"/>
        <v>-2773</v>
      </c>
      <c r="H391"/>
    </row>
    <row r="392" spans="1:12">
      <c r="A392" s="26">
        <v>44862</v>
      </c>
      <c r="B392" s="6" t="s">
        <v>46</v>
      </c>
      <c r="C392" s="6" t="s">
        <v>27</v>
      </c>
      <c r="D392" s="68">
        <v>10.740002349999999</v>
      </c>
      <c r="E392" s="70">
        <v>102.324</v>
      </c>
      <c r="F392" s="57" t="s">
        <v>58</v>
      </c>
      <c r="G392" s="33">
        <f t="shared" si="9"/>
        <v>1098.9600004613999</v>
      </c>
      <c r="H392" s="66">
        <v>102.53400000000001</v>
      </c>
    </row>
    <row r="393" spans="1:12">
      <c r="A393" s="26">
        <v>44865</v>
      </c>
      <c r="B393" s="6" t="s">
        <v>46</v>
      </c>
      <c r="C393" s="6" t="s">
        <v>24</v>
      </c>
      <c r="D393" s="68">
        <v>19.14</v>
      </c>
      <c r="E393" s="65">
        <v>26</v>
      </c>
      <c r="F393" s="57" t="s">
        <v>58</v>
      </c>
      <c r="G393" s="33">
        <f t="shared" si="9"/>
        <v>497.64</v>
      </c>
      <c r="H393"/>
    </row>
    <row r="394" spans="1:12">
      <c r="A394" s="26">
        <v>44865</v>
      </c>
      <c r="B394" s="6" t="s">
        <v>46</v>
      </c>
      <c r="C394" s="6" t="s">
        <v>25</v>
      </c>
      <c r="D394" s="68">
        <v>15.68</v>
      </c>
      <c r="E394" s="65">
        <v>52</v>
      </c>
      <c r="F394" s="57" t="s">
        <v>58</v>
      </c>
      <c r="G394" s="33">
        <f t="shared" si="9"/>
        <v>815.36</v>
      </c>
      <c r="H394"/>
    </row>
    <row r="395" spans="1:12">
      <c r="A395" s="26">
        <v>44865</v>
      </c>
      <c r="B395" s="6" t="s">
        <v>46</v>
      </c>
      <c r="C395" s="6" t="s">
        <v>23</v>
      </c>
      <c r="D395" s="68">
        <v>18.688018870000001</v>
      </c>
      <c r="E395" s="65">
        <v>106</v>
      </c>
      <c r="F395" s="57" t="s">
        <v>58</v>
      </c>
      <c r="G395" s="33">
        <f t="shared" si="9"/>
        <v>1980.93000022</v>
      </c>
      <c r="H395"/>
    </row>
    <row r="396" spans="1:12">
      <c r="A396" s="26">
        <v>44865</v>
      </c>
      <c r="B396" s="6" t="s">
        <v>46</v>
      </c>
      <c r="C396" s="6" t="s">
        <v>18</v>
      </c>
      <c r="D396" s="68">
        <v>27.15</v>
      </c>
      <c r="E396" s="89">
        <f>L396</f>
        <v>71</v>
      </c>
      <c r="F396" s="57" t="s">
        <v>58</v>
      </c>
      <c r="G396" s="33">
        <f t="shared" si="9"/>
        <v>1927.6499999999999</v>
      </c>
      <c r="H396"/>
      <c r="I396" s="33">
        <v>124</v>
      </c>
      <c r="J396" s="9">
        <f>SUMIFS($E$1:$E395,$C$1:C395,"="&amp;$C396,$B$1:$B395,"="&amp;$B396)</f>
        <v>29105</v>
      </c>
      <c r="K396">
        <f>J396/SUM(J396:J397)</f>
        <v>0.57597166152141221</v>
      </c>
      <c r="L396">
        <f>ROUND(I396*K396,0)</f>
        <v>71</v>
      </c>
    </row>
    <row r="397" spans="1:12">
      <c r="A397" s="26">
        <v>44865</v>
      </c>
      <c r="B397" s="6" t="s">
        <v>52</v>
      </c>
      <c r="C397" s="6" t="s">
        <v>18</v>
      </c>
      <c r="D397" s="68">
        <v>27.15</v>
      </c>
      <c r="E397" s="89">
        <f>L397</f>
        <v>53</v>
      </c>
      <c r="F397" s="57" t="s">
        <v>58</v>
      </c>
      <c r="G397" s="33">
        <f t="shared" si="9"/>
        <v>1438.9499999999998</v>
      </c>
      <c r="H397"/>
      <c r="I397" s="33"/>
      <c r="J397" s="9">
        <f>SUMIFS($E$1:$E396,$C$1:C396,"="&amp;$C397,$B$1:$B396,"="&amp;$B397)</f>
        <v>21427</v>
      </c>
      <c r="K397">
        <f>J397/SUM(J396:J397)</f>
        <v>0.42402833847858784</v>
      </c>
      <c r="L397">
        <f>ROUND(I396*K397,0)</f>
        <v>53</v>
      </c>
    </row>
    <row r="398" spans="1:12">
      <c r="A398" s="25">
        <v>44869</v>
      </c>
      <c r="B398" s="3" t="s">
        <v>52</v>
      </c>
      <c r="C398" s="3" t="s">
        <v>18</v>
      </c>
      <c r="D398" s="32">
        <v>26.69</v>
      </c>
      <c r="E398" s="73">
        <v>-300</v>
      </c>
      <c r="F398" s="73"/>
      <c r="G398" s="33">
        <f t="shared" si="9"/>
        <v>8007</v>
      </c>
      <c r="H398" s="33">
        <v>-176</v>
      </c>
    </row>
    <row r="399" spans="1:12">
      <c r="A399" s="25">
        <v>44869</v>
      </c>
      <c r="B399" s="3" t="s">
        <v>52</v>
      </c>
      <c r="C399" s="3" t="s">
        <v>21</v>
      </c>
      <c r="D399" s="32">
        <v>28.68</v>
      </c>
      <c r="E399" s="50">
        <v>50</v>
      </c>
      <c r="F399" s="50"/>
      <c r="G399" s="33">
        <f t="shared" si="9"/>
        <v>-1434</v>
      </c>
      <c r="H399" s="34">
        <v>51</v>
      </c>
      <c r="K399" s="52"/>
    </row>
    <row r="400" spans="1:12">
      <c r="A400" s="25">
        <v>44869</v>
      </c>
      <c r="B400" s="3" t="s">
        <v>52</v>
      </c>
      <c r="C400" s="3" t="s">
        <v>22</v>
      </c>
      <c r="D400" s="32">
        <v>26.98</v>
      </c>
      <c r="E400" s="33">
        <v>-100</v>
      </c>
      <c r="F400" s="33"/>
      <c r="G400" s="33">
        <f t="shared" si="9"/>
        <v>2698</v>
      </c>
      <c r="H400" s="33"/>
      <c r="K400" s="52"/>
    </row>
    <row r="401" spans="1:12">
      <c r="A401" s="25">
        <v>44869</v>
      </c>
      <c r="B401" s="3" t="s">
        <v>46</v>
      </c>
      <c r="C401" s="3" t="s">
        <v>18</v>
      </c>
      <c r="D401" s="32">
        <v>26.69</v>
      </c>
      <c r="E401" s="33">
        <v>500</v>
      </c>
      <c r="F401" s="33"/>
      <c r="G401" s="33">
        <f t="shared" si="9"/>
        <v>-13345</v>
      </c>
      <c r="H401" s="33"/>
      <c r="K401" s="52"/>
    </row>
    <row r="402" spans="1:12">
      <c r="A402" s="25">
        <v>44869</v>
      </c>
      <c r="B402" s="3" t="s">
        <v>46</v>
      </c>
      <c r="C402" s="3" t="s">
        <v>20</v>
      </c>
      <c r="D402" s="32">
        <v>63.22</v>
      </c>
      <c r="E402" s="50">
        <v>-50</v>
      </c>
      <c r="F402" s="50"/>
      <c r="G402" s="33">
        <f t="shared" si="9"/>
        <v>3161</v>
      </c>
      <c r="H402" s="34">
        <v>67</v>
      </c>
      <c r="J402" s="9"/>
    </row>
    <row r="403" spans="1:12">
      <c r="A403" s="25">
        <v>44869</v>
      </c>
      <c r="B403" s="3" t="s">
        <v>46</v>
      </c>
      <c r="C403" s="3" t="s">
        <v>22</v>
      </c>
      <c r="D403" s="32">
        <v>26.98</v>
      </c>
      <c r="E403" s="50">
        <v>-50</v>
      </c>
      <c r="F403" s="50"/>
      <c r="G403" s="33">
        <f t="shared" si="9"/>
        <v>1349</v>
      </c>
      <c r="H403" s="34">
        <v>87</v>
      </c>
    </row>
    <row r="404" spans="1:12">
      <c r="A404" s="26">
        <v>44894</v>
      </c>
      <c r="B404" s="6" t="s">
        <v>46</v>
      </c>
      <c r="C404" s="6" t="s">
        <v>27</v>
      </c>
      <c r="D404" s="68">
        <v>11.030039929999999</v>
      </c>
      <c r="E404" s="65">
        <v>129.46100000000001</v>
      </c>
      <c r="F404" s="57" t="s">
        <v>58</v>
      </c>
      <c r="G404" s="33">
        <f t="shared" si="9"/>
        <v>1427.9599993777301</v>
      </c>
      <c r="H404"/>
    </row>
    <row r="405" spans="1:12">
      <c r="A405" s="26">
        <v>44895</v>
      </c>
      <c r="B405" s="6" t="s">
        <v>46</v>
      </c>
      <c r="C405" s="6" t="s">
        <v>24</v>
      </c>
      <c r="D405" s="68">
        <v>20.37</v>
      </c>
      <c r="E405" s="65">
        <v>25</v>
      </c>
      <c r="F405" s="57" t="s">
        <v>58</v>
      </c>
      <c r="G405" s="33">
        <f t="shared" si="9"/>
        <v>509.25</v>
      </c>
      <c r="H405"/>
    </row>
    <row r="406" spans="1:12">
      <c r="A406" s="26">
        <v>44895</v>
      </c>
      <c r="B406" s="6" t="s">
        <v>46</v>
      </c>
      <c r="C406" s="6" t="s">
        <v>25</v>
      </c>
      <c r="D406" s="68">
        <v>16.121600000000001</v>
      </c>
      <c r="E406" s="65">
        <v>50</v>
      </c>
      <c r="F406" s="57" t="s">
        <v>58</v>
      </c>
      <c r="G406" s="33">
        <f t="shared" si="9"/>
        <v>806.08</v>
      </c>
      <c r="H406"/>
    </row>
    <row r="407" spans="1:12">
      <c r="A407" s="26">
        <v>44895</v>
      </c>
      <c r="B407" s="6" t="s">
        <v>46</v>
      </c>
      <c r="C407" s="6" t="s">
        <v>23</v>
      </c>
      <c r="D407" s="68">
        <v>19.29</v>
      </c>
      <c r="E407" s="65">
        <v>103</v>
      </c>
      <c r="F407" s="57" t="s">
        <v>58</v>
      </c>
      <c r="G407" s="33">
        <f t="shared" si="9"/>
        <v>1986.87</v>
      </c>
      <c r="H407"/>
    </row>
    <row r="408" spans="1:12">
      <c r="A408" s="26">
        <v>44895</v>
      </c>
      <c r="B408" s="6" t="s">
        <v>46</v>
      </c>
      <c r="C408" s="6" t="s">
        <v>18</v>
      </c>
      <c r="D408" s="68">
        <v>28.07</v>
      </c>
      <c r="E408" s="89">
        <f>L408</f>
        <v>71</v>
      </c>
      <c r="F408" s="57" t="s">
        <v>58</v>
      </c>
      <c r="G408" s="33">
        <f t="shared" si="9"/>
        <v>1992.97</v>
      </c>
      <c r="H408"/>
      <c r="I408">
        <v>121</v>
      </c>
      <c r="J408" s="9">
        <f>SUMIFS($E$1:$E407,$C$1:C407,"="&amp;$C408,$B$1:$B407,"="&amp;$B408)</f>
        <v>29676</v>
      </c>
      <c r="K408">
        <f>J408/SUM(J408:J409)</f>
        <v>0.58352996696554982</v>
      </c>
      <c r="L408">
        <f>ROUND(I408*K408,0)</f>
        <v>71</v>
      </c>
    </row>
    <row r="409" spans="1:12">
      <c r="A409" s="26">
        <v>44895</v>
      </c>
      <c r="B409" s="6" t="s">
        <v>52</v>
      </c>
      <c r="C409" s="6" t="s">
        <v>18</v>
      </c>
      <c r="D409" s="68">
        <v>28.07</v>
      </c>
      <c r="E409" s="89">
        <f>L409</f>
        <v>50</v>
      </c>
      <c r="F409" s="57" t="s">
        <v>58</v>
      </c>
      <c r="G409" s="33">
        <f t="shared" si="9"/>
        <v>1403.5</v>
      </c>
      <c r="H409"/>
      <c r="J409" s="9">
        <f>SUMIFS($E$1:$E408,$C$1:C408,"="&amp;$C409,$B$1:$B408,"="&amp;$B409)</f>
        <v>21180</v>
      </c>
      <c r="K409">
        <f>J409/SUM(J408:J409)</f>
        <v>0.41647003303445024</v>
      </c>
      <c r="L409">
        <f>ROUND(I408*K409,0)</f>
        <v>50</v>
      </c>
    </row>
    <row r="410" spans="1:12">
      <c r="A410" s="26">
        <v>44895</v>
      </c>
      <c r="B410" s="6" t="s">
        <v>46</v>
      </c>
      <c r="C410" s="6" t="s">
        <v>19</v>
      </c>
      <c r="D410" s="68">
        <v>31.349885499999999</v>
      </c>
      <c r="E410" s="89">
        <f>L410</f>
        <v>218</v>
      </c>
      <c r="F410" s="57" t="s">
        <v>58</v>
      </c>
      <c r="G410" s="33">
        <f t="shared" si="9"/>
        <v>6834.2750390000001</v>
      </c>
      <c r="H410"/>
      <c r="I410">
        <v>262</v>
      </c>
      <c r="J410" s="9">
        <f>SUMIFS($E$1:$E409,$C$1:C409,"="&amp;$C410,$B$1:$B409,"="&amp;$B410)</f>
        <v>29104</v>
      </c>
      <c r="K410">
        <f>J410/SUM(J410:J411)</f>
        <v>0.83347174890460785</v>
      </c>
      <c r="L410">
        <f>ROUND(I410*K410,0)</f>
        <v>218</v>
      </c>
    </row>
    <row r="411" spans="1:12">
      <c r="A411" s="26">
        <v>44895</v>
      </c>
      <c r="B411" s="6" t="s">
        <v>52</v>
      </c>
      <c r="C411" s="6" t="s">
        <v>19</v>
      </c>
      <c r="D411" s="68">
        <v>31.349885499999999</v>
      </c>
      <c r="E411" s="89">
        <f>L411</f>
        <v>44</v>
      </c>
      <c r="F411" s="57" t="s">
        <v>58</v>
      </c>
      <c r="G411" s="33">
        <f t="shared" si="9"/>
        <v>1379.3949619999999</v>
      </c>
      <c r="H411"/>
      <c r="J411" s="9">
        <f>SUMIFS($E$1:$E410,$C$1:C410,"="&amp;$C411,$B$1:$B410,"="&amp;$B411)</f>
        <v>5815</v>
      </c>
      <c r="K411">
        <f>J411/SUM(J410:J411)</f>
        <v>0.16652825109539218</v>
      </c>
      <c r="L411">
        <f>ROUND(I410*K411,0)</f>
        <v>44</v>
      </c>
    </row>
    <row r="412" spans="1:12">
      <c r="A412" s="25">
        <v>44903</v>
      </c>
      <c r="B412" s="3" t="s">
        <v>52</v>
      </c>
      <c r="C412" s="3" t="s">
        <v>18</v>
      </c>
      <c r="D412" s="32">
        <v>28.245000000000001</v>
      </c>
      <c r="E412" s="33">
        <v>-950</v>
      </c>
      <c r="F412" s="33"/>
      <c r="G412" s="33">
        <f t="shared" si="9"/>
        <v>26832.75</v>
      </c>
      <c r="H412"/>
    </row>
    <row r="413" spans="1:12">
      <c r="A413" s="25">
        <v>44903</v>
      </c>
      <c r="B413" s="3" t="s">
        <v>52</v>
      </c>
      <c r="C413" s="3" t="s">
        <v>19</v>
      </c>
      <c r="D413" s="32">
        <v>30.55</v>
      </c>
      <c r="E413" s="33">
        <v>100</v>
      </c>
      <c r="F413" s="33"/>
      <c r="G413" s="33">
        <f t="shared" si="9"/>
        <v>-3055</v>
      </c>
      <c r="H413"/>
    </row>
    <row r="414" spans="1:12">
      <c r="A414" s="25">
        <v>44903</v>
      </c>
      <c r="B414" s="3" t="s">
        <v>52</v>
      </c>
      <c r="C414" s="3" t="s">
        <v>20</v>
      </c>
      <c r="D414" s="32">
        <v>67.08</v>
      </c>
      <c r="E414" s="33">
        <v>150</v>
      </c>
      <c r="F414" s="33"/>
      <c r="G414" s="33">
        <f t="shared" si="9"/>
        <v>-10062</v>
      </c>
      <c r="H414"/>
    </row>
    <row r="415" spans="1:12">
      <c r="A415" s="25">
        <v>44903</v>
      </c>
      <c r="B415" s="3" t="s">
        <v>52</v>
      </c>
      <c r="C415" s="3" t="s">
        <v>21</v>
      </c>
      <c r="D415" s="32">
        <v>31.774999999999999</v>
      </c>
      <c r="E415" s="33">
        <v>100</v>
      </c>
      <c r="F415" s="33"/>
      <c r="G415" s="33">
        <f t="shared" si="9"/>
        <v>-3177.5</v>
      </c>
      <c r="H415"/>
    </row>
    <row r="416" spans="1:12">
      <c r="A416" s="25">
        <v>44903</v>
      </c>
      <c r="B416" s="3" t="s">
        <v>52</v>
      </c>
      <c r="C416" s="3" t="s">
        <v>22</v>
      </c>
      <c r="D416" s="32">
        <v>29.5</v>
      </c>
      <c r="E416" s="33">
        <v>350</v>
      </c>
      <c r="F416" s="33"/>
      <c r="G416" s="33">
        <f t="shared" si="9"/>
        <v>-10325</v>
      </c>
      <c r="H416"/>
    </row>
    <row r="417" spans="1:12">
      <c r="A417" s="26">
        <v>44910</v>
      </c>
      <c r="B417" s="6" t="s">
        <v>46</v>
      </c>
      <c r="C417" s="6" t="s">
        <v>27</v>
      </c>
      <c r="D417" s="68">
        <v>11.189969570000001</v>
      </c>
      <c r="E417" s="65">
        <v>87.414000000000001</v>
      </c>
      <c r="F417" s="57" t="s">
        <v>58</v>
      </c>
      <c r="G417" s="33">
        <f t="shared" si="9"/>
        <v>978.15999999198004</v>
      </c>
      <c r="H417"/>
    </row>
    <row r="418" spans="1:12">
      <c r="A418" s="26">
        <v>44931</v>
      </c>
      <c r="B418" s="6" t="s">
        <v>46</v>
      </c>
      <c r="C418" s="6" t="s">
        <v>24</v>
      </c>
      <c r="D418" s="68">
        <v>20.03</v>
      </c>
      <c r="E418" s="65">
        <v>32</v>
      </c>
      <c r="F418" s="57" t="s">
        <v>58</v>
      </c>
      <c r="G418" s="33">
        <f t="shared" si="9"/>
        <v>640.96</v>
      </c>
      <c r="H418"/>
      <c r="J418" s="9"/>
    </row>
    <row r="419" spans="1:12">
      <c r="A419" s="26">
        <v>44931</v>
      </c>
      <c r="B419" s="6" t="s">
        <v>46</v>
      </c>
      <c r="C419" s="6" t="s">
        <v>25</v>
      </c>
      <c r="D419" s="68">
        <v>15.86032258</v>
      </c>
      <c r="E419" s="65">
        <v>62</v>
      </c>
      <c r="F419" s="57" t="s">
        <v>58</v>
      </c>
      <c r="G419" s="33">
        <f t="shared" si="9"/>
        <v>983.33999996</v>
      </c>
      <c r="H419"/>
      <c r="J419" s="9"/>
    </row>
    <row r="420" spans="1:12">
      <c r="A420" s="26">
        <v>44931</v>
      </c>
      <c r="B420" s="6" t="s">
        <v>46</v>
      </c>
      <c r="C420" s="6" t="s">
        <v>23</v>
      </c>
      <c r="D420" s="68">
        <v>19.010000000000002</v>
      </c>
      <c r="E420" s="65">
        <v>105</v>
      </c>
      <c r="F420" s="57" t="s">
        <v>58</v>
      </c>
      <c r="G420" s="33">
        <f t="shared" si="9"/>
        <v>1996.0500000000002</v>
      </c>
      <c r="H420"/>
    </row>
    <row r="421" spans="1:12">
      <c r="A421" s="26">
        <v>44931</v>
      </c>
      <c r="B421" s="6" t="s">
        <v>46</v>
      </c>
      <c r="C421" s="6" t="s">
        <v>18</v>
      </c>
      <c r="D421" s="68">
        <v>27.50661157</v>
      </c>
      <c r="E421" s="89">
        <f t="shared" ref="E421:E428" si="10">L421</f>
        <v>72</v>
      </c>
      <c r="F421" s="57" t="s">
        <v>58</v>
      </c>
      <c r="G421" s="33">
        <f t="shared" si="9"/>
        <v>1980.4760330399999</v>
      </c>
      <c r="H421"/>
      <c r="I421">
        <v>121</v>
      </c>
      <c r="J421" s="9">
        <f>SUMIFS($E$1:$E420,$C$1:C420,"="&amp;$C421,$B$1:$B420,"="&amp;$B421)</f>
        <v>29747</v>
      </c>
      <c r="K421">
        <f>J421/SUM(J421:J422)</f>
        <v>0.59461890579087295</v>
      </c>
      <c r="L421">
        <f>ROUND(I421*K421,0)</f>
        <v>72</v>
      </c>
    </row>
    <row r="422" spans="1:12">
      <c r="A422" s="26">
        <v>44931</v>
      </c>
      <c r="B422" s="6" t="s">
        <v>52</v>
      </c>
      <c r="C422" s="6" t="s">
        <v>18</v>
      </c>
      <c r="D422" s="68">
        <v>27.50661157</v>
      </c>
      <c r="E422" s="89">
        <f t="shared" si="10"/>
        <v>49</v>
      </c>
      <c r="F422" s="57" t="s">
        <v>58</v>
      </c>
      <c r="G422" s="33">
        <f t="shared" si="9"/>
        <v>1347.8239669300001</v>
      </c>
      <c r="H422"/>
      <c r="J422" s="9">
        <f>SUMIFS($E$1:$E421,$C$1:C421,"="&amp;$C422,$B$1:$B421,"="&amp;$B422)</f>
        <v>20280</v>
      </c>
      <c r="K422">
        <f>J422/SUM(J421:J422)</f>
        <v>0.40538109420912705</v>
      </c>
      <c r="L422">
        <f>ROUND(I421*K422,0)</f>
        <v>49</v>
      </c>
    </row>
    <row r="423" spans="1:12">
      <c r="A423" s="69">
        <v>44931</v>
      </c>
      <c r="B423" s="48" t="s">
        <v>46</v>
      </c>
      <c r="C423" s="48" t="s">
        <v>22</v>
      </c>
      <c r="D423" s="68">
        <v>29.528970999999999</v>
      </c>
      <c r="E423" s="89">
        <f t="shared" si="10"/>
        <v>111</v>
      </c>
      <c r="F423" s="57" t="s">
        <v>58</v>
      </c>
      <c r="G423" s="33">
        <f t="shared" si="9"/>
        <v>3277.7157809999999</v>
      </c>
      <c r="H423" s="52" t="s">
        <v>62</v>
      </c>
      <c r="I423">
        <v>136</v>
      </c>
      <c r="J423" s="9">
        <f>SUMIFS($E$1:$E422,$C$1:C422,"="&amp;$C423,$B$1:$B422,"="&amp;$B423)</f>
        <v>8338</v>
      </c>
      <c r="K423">
        <f>J423/SUM(J423:J424)</f>
        <v>0.8144168782965423</v>
      </c>
      <c r="L423">
        <f>ROUND(I423*K423,0)</f>
        <v>111</v>
      </c>
    </row>
    <row r="424" spans="1:12">
      <c r="A424" s="69">
        <v>44931</v>
      </c>
      <c r="B424" s="48" t="s">
        <v>52</v>
      </c>
      <c r="C424" s="48" t="s">
        <v>22</v>
      </c>
      <c r="D424" s="68">
        <v>29.52897059</v>
      </c>
      <c r="E424" s="89">
        <f t="shared" si="10"/>
        <v>25</v>
      </c>
      <c r="F424" s="57" t="s">
        <v>58</v>
      </c>
      <c r="G424" s="33">
        <f t="shared" si="9"/>
        <v>738.22426474999997</v>
      </c>
      <c r="H424" s="52" t="s">
        <v>62</v>
      </c>
      <c r="J424" s="9">
        <f>SUMIFS($E$1:$E423,$C$1:C423,"="&amp;$C424,$B$1:$B423,"="&amp;$B424)</f>
        <v>1900</v>
      </c>
      <c r="K424">
        <f>J424/SUM(J423:J424)</f>
        <v>0.1855831217034577</v>
      </c>
      <c r="L424">
        <f>ROUND(I423*K424,0)</f>
        <v>25</v>
      </c>
    </row>
    <row r="425" spans="1:12">
      <c r="A425" s="69">
        <v>44931</v>
      </c>
      <c r="B425" s="48" t="s">
        <v>46</v>
      </c>
      <c r="C425" s="48" t="s">
        <v>20</v>
      </c>
      <c r="D425" s="68">
        <v>64.06069565</v>
      </c>
      <c r="E425" s="89">
        <f t="shared" si="10"/>
        <v>92</v>
      </c>
      <c r="F425" s="57" t="s">
        <v>58</v>
      </c>
      <c r="G425" s="33">
        <f t="shared" si="9"/>
        <v>5893.5839998000001</v>
      </c>
      <c r="H425" s="52" t="s">
        <v>62</v>
      </c>
      <c r="I425">
        <v>115</v>
      </c>
      <c r="J425" s="9">
        <f>SUMIFS($E$1:$E424,$C$1:C424,"="&amp;$C425,$B$1:$B424,"="&amp;$B425)</f>
        <v>10863</v>
      </c>
      <c r="K425">
        <f>J425/SUM(J425:J426)</f>
        <v>0.80187495386432417</v>
      </c>
      <c r="L425">
        <f>ROUND(I425*K425,0)</f>
        <v>92</v>
      </c>
    </row>
    <row r="426" spans="1:12">
      <c r="A426" s="69">
        <v>44931</v>
      </c>
      <c r="B426" s="48" t="s">
        <v>52</v>
      </c>
      <c r="C426" s="48" t="s">
        <v>20</v>
      </c>
      <c r="D426" s="68">
        <v>64.06069565</v>
      </c>
      <c r="E426" s="89">
        <f t="shared" si="10"/>
        <v>23</v>
      </c>
      <c r="F426" s="57" t="s">
        <v>58</v>
      </c>
      <c r="G426" s="33">
        <f t="shared" si="9"/>
        <v>1473.39599995</v>
      </c>
      <c r="H426" s="52" t="s">
        <v>62</v>
      </c>
      <c r="J426" s="9">
        <f>SUMIFS($E$1:$E425,$C$1:C425,"="&amp;$C426,$B$1:$B425,"="&amp;$B426)</f>
        <v>2684</v>
      </c>
      <c r="K426">
        <f>J426/SUM(J425:J426)</f>
        <v>0.1981250461356758</v>
      </c>
      <c r="L426">
        <f>ROUND(I425*K426,0)</f>
        <v>23</v>
      </c>
    </row>
    <row r="427" spans="1:12">
      <c r="A427" s="69">
        <v>44931</v>
      </c>
      <c r="B427" s="48" t="s">
        <v>46</v>
      </c>
      <c r="C427" s="48" t="s">
        <v>21</v>
      </c>
      <c r="D427" s="68">
        <v>31.425286</v>
      </c>
      <c r="E427" s="89">
        <f t="shared" si="10"/>
        <v>110</v>
      </c>
      <c r="F427" s="57" t="s">
        <v>58</v>
      </c>
      <c r="G427" s="33">
        <f t="shared" si="9"/>
        <v>3456.7814600000002</v>
      </c>
      <c r="H427" s="52" t="s">
        <v>62</v>
      </c>
      <c r="I427">
        <v>140</v>
      </c>
      <c r="J427" s="9">
        <f>SUMIFS($E$1:$E426,$C$1:C426,"="&amp;$C427,$B$1:$B426,"="&amp;$B427)</f>
        <v>9714</v>
      </c>
      <c r="K427">
        <f>J427/SUM(J427:J428)</f>
        <v>0.78420925163477839</v>
      </c>
      <c r="L427">
        <f>ROUND(I427*K427,0)</f>
        <v>110</v>
      </c>
    </row>
    <row r="428" spans="1:12">
      <c r="A428" s="69">
        <v>44931</v>
      </c>
      <c r="B428" s="48" t="s">
        <v>52</v>
      </c>
      <c r="C428" s="48" t="s">
        <v>21</v>
      </c>
      <c r="D428" s="68">
        <v>31.425286</v>
      </c>
      <c r="E428" s="89">
        <f t="shared" si="10"/>
        <v>30</v>
      </c>
      <c r="F428" s="57" t="s">
        <v>58</v>
      </c>
      <c r="G428" s="33">
        <f t="shared" si="9"/>
        <v>942.75857999999994</v>
      </c>
      <c r="H428" s="52" t="s">
        <v>62</v>
      </c>
      <c r="J428" s="9">
        <f>SUMIFS($E$1:$E427,$C$1:C427,"="&amp;$C428,$B$1:$B427,"="&amp;$B428)</f>
        <v>2673</v>
      </c>
      <c r="K428">
        <f>J428/SUM(J427:J428)</f>
        <v>0.21579074836522161</v>
      </c>
      <c r="L428">
        <f>ROUND(I427*K428,0)</f>
        <v>30</v>
      </c>
    </row>
    <row r="429" spans="1:12">
      <c r="A429" s="26">
        <v>44956</v>
      </c>
      <c r="B429" s="6" t="s">
        <v>46</v>
      </c>
      <c r="C429" s="6" t="s">
        <v>27</v>
      </c>
      <c r="D429" s="68">
        <v>11.150019670000001</v>
      </c>
      <c r="E429" s="65">
        <v>157.60599999999999</v>
      </c>
      <c r="F429" s="57" t="s">
        <v>58</v>
      </c>
      <c r="G429" s="33">
        <f t="shared" si="9"/>
        <v>1757.3100001100202</v>
      </c>
    </row>
    <row r="430" spans="1:12">
      <c r="A430" s="26">
        <v>44957</v>
      </c>
      <c r="B430" s="6" t="s">
        <v>46</v>
      </c>
      <c r="C430" s="6" t="s">
        <v>24</v>
      </c>
      <c r="D430" s="68">
        <v>20.92</v>
      </c>
      <c r="E430" s="65">
        <v>21</v>
      </c>
      <c r="F430" s="57" t="s">
        <v>58</v>
      </c>
      <c r="G430" s="33">
        <f t="shared" si="9"/>
        <v>439.32000000000005</v>
      </c>
    </row>
    <row r="431" spans="1:12">
      <c r="A431" s="26">
        <v>44957</v>
      </c>
      <c r="B431" s="6" t="s">
        <v>46</v>
      </c>
      <c r="C431" s="6" t="s">
        <v>25</v>
      </c>
      <c r="D431" s="68">
        <v>16.357399999999998</v>
      </c>
      <c r="E431" s="65">
        <v>50</v>
      </c>
      <c r="F431" s="57" t="s">
        <v>58</v>
      </c>
      <c r="G431" s="33">
        <f t="shared" si="9"/>
        <v>817.86999999999989</v>
      </c>
    </row>
    <row r="432" spans="1:12">
      <c r="A432" s="26">
        <v>44957</v>
      </c>
      <c r="B432" s="6" t="s">
        <v>46</v>
      </c>
      <c r="C432" s="6" t="s">
        <v>23</v>
      </c>
      <c r="D432" s="68">
        <v>19.509519229999999</v>
      </c>
      <c r="E432" s="65">
        <v>104</v>
      </c>
      <c r="F432" s="57" t="s">
        <v>58</v>
      </c>
      <c r="G432" s="33">
        <f t="shared" si="9"/>
        <v>2028.9899999199999</v>
      </c>
    </row>
    <row r="433" spans="1:12">
      <c r="A433" s="26">
        <v>44957</v>
      </c>
      <c r="B433" s="6" t="s">
        <v>46</v>
      </c>
      <c r="C433" s="6" t="s">
        <v>18</v>
      </c>
      <c r="D433" s="68">
        <v>28.198916669999999</v>
      </c>
      <c r="E433" s="89">
        <f>L433</f>
        <v>71</v>
      </c>
      <c r="F433" s="57" t="s">
        <v>58</v>
      </c>
      <c r="G433" s="33">
        <f t="shared" si="9"/>
        <v>2002.1230835699998</v>
      </c>
      <c r="I433">
        <v>120</v>
      </c>
      <c r="J433" s="9">
        <f>SUMIFS($E$1:$E432,$C$1:C432,"="&amp;$C433,$B$1:$B432,"="&amp;$B433)</f>
        <v>29819</v>
      </c>
      <c r="K433">
        <f>J433/SUM(J433:J434)</f>
        <v>0.59461992502193506</v>
      </c>
      <c r="L433">
        <f>ROUND(I433*K433,0)</f>
        <v>71</v>
      </c>
    </row>
    <row r="434" spans="1:12">
      <c r="A434" s="26">
        <v>44957</v>
      </c>
      <c r="B434" s="6" t="s">
        <v>52</v>
      </c>
      <c r="C434" s="6" t="s">
        <v>18</v>
      </c>
      <c r="D434" s="68">
        <v>28.198916669999999</v>
      </c>
      <c r="E434" s="89">
        <f>L434</f>
        <v>49</v>
      </c>
      <c r="F434" s="57" t="s">
        <v>58</v>
      </c>
      <c r="G434" s="33">
        <f t="shared" si="9"/>
        <v>1381.7469168299999</v>
      </c>
      <c r="J434" s="9">
        <f>SUMIFS($E$1:$E433,$C$1:C433,"="&amp;$C434,$B$1:$B433,"="&amp;$B434)</f>
        <v>20329</v>
      </c>
      <c r="K434">
        <f>J434/SUM(J433:J434)</f>
        <v>0.40538007497806494</v>
      </c>
      <c r="L434">
        <f>ROUND(I433*K434,0)</f>
        <v>49</v>
      </c>
    </row>
    <row r="435" spans="1:12">
      <c r="A435" s="25">
        <v>44964</v>
      </c>
      <c r="B435" s="3" t="s">
        <v>52</v>
      </c>
      <c r="C435" s="3" t="s">
        <v>18</v>
      </c>
      <c r="D435" s="32">
        <v>27.75</v>
      </c>
      <c r="E435" s="33">
        <v>-400</v>
      </c>
      <c r="F435" s="33"/>
      <c r="G435" s="33">
        <f t="shared" si="9"/>
        <v>11100</v>
      </c>
    </row>
    <row r="436" spans="1:12">
      <c r="A436" s="25">
        <v>44964</v>
      </c>
      <c r="B436" s="3" t="s">
        <v>52</v>
      </c>
      <c r="C436" s="3" t="s">
        <v>19</v>
      </c>
      <c r="D436" s="32">
        <v>31.645</v>
      </c>
      <c r="E436" s="50">
        <v>-100</v>
      </c>
      <c r="F436" s="50"/>
      <c r="G436" s="33">
        <f t="shared" si="9"/>
        <v>3164.5</v>
      </c>
    </row>
    <row r="437" spans="1:12">
      <c r="A437" s="25">
        <v>44964</v>
      </c>
      <c r="B437" s="3" t="s">
        <v>52</v>
      </c>
      <c r="C437" s="3" t="s">
        <v>20</v>
      </c>
      <c r="D437" s="49">
        <v>68.790000000000006</v>
      </c>
      <c r="E437" s="50">
        <v>50</v>
      </c>
      <c r="F437" s="50"/>
      <c r="G437" s="33">
        <f t="shared" si="9"/>
        <v>-3439.5000000000005</v>
      </c>
    </row>
    <row r="438" spans="1:12">
      <c r="A438" s="25">
        <v>44964</v>
      </c>
      <c r="B438" s="3" t="s">
        <v>52</v>
      </c>
      <c r="C438" s="3" t="s">
        <v>21</v>
      </c>
      <c r="D438" s="32">
        <v>33.119999999999997</v>
      </c>
      <c r="E438" s="50">
        <v>250</v>
      </c>
      <c r="F438" s="50"/>
      <c r="G438" s="33">
        <f t="shared" si="9"/>
        <v>-8280</v>
      </c>
    </row>
    <row r="439" spans="1:12">
      <c r="A439" s="25">
        <v>44964</v>
      </c>
      <c r="B439" s="3" t="s">
        <v>52</v>
      </c>
      <c r="C439" s="3" t="s">
        <v>22</v>
      </c>
      <c r="D439" s="32">
        <v>29.94</v>
      </c>
      <c r="E439" s="33">
        <v>50</v>
      </c>
      <c r="F439" s="33"/>
      <c r="G439" s="33">
        <f t="shared" si="9"/>
        <v>-1497</v>
      </c>
      <c r="H439"/>
    </row>
    <row r="440" spans="1:12">
      <c r="A440" s="26">
        <v>44984</v>
      </c>
      <c r="B440" s="6" t="s">
        <v>46</v>
      </c>
      <c r="C440" s="6" t="s">
        <v>27</v>
      </c>
      <c r="D440" s="68">
        <v>10.910014840000001</v>
      </c>
      <c r="E440" s="65">
        <v>98.394000000000005</v>
      </c>
      <c r="F440" s="57" t="s">
        <v>58</v>
      </c>
      <c r="G440" s="33">
        <f t="shared" si="9"/>
        <v>1073.4800001669601</v>
      </c>
      <c r="H440"/>
    </row>
    <row r="441" spans="1:12">
      <c r="A441" s="26">
        <v>44985</v>
      </c>
      <c r="B441" s="6" t="s">
        <v>46</v>
      </c>
      <c r="C441" s="6" t="s">
        <v>24</v>
      </c>
      <c r="D441" s="68">
        <v>19.628181819999998</v>
      </c>
      <c r="E441" s="65">
        <v>22</v>
      </c>
      <c r="F441" s="57" t="s">
        <v>58</v>
      </c>
      <c r="G441" s="33">
        <f t="shared" si="9"/>
        <v>431.82000003999997</v>
      </c>
      <c r="H441"/>
    </row>
    <row r="442" spans="1:12">
      <c r="A442" s="26">
        <v>44985</v>
      </c>
      <c r="B442" s="6" t="s">
        <v>46</v>
      </c>
      <c r="C442" s="6" t="s">
        <v>25</v>
      </c>
      <c r="D442" s="68">
        <v>15.75</v>
      </c>
      <c r="E442" s="65">
        <v>53</v>
      </c>
      <c r="F442" s="57" t="s">
        <v>58</v>
      </c>
      <c r="G442" s="33">
        <f t="shared" si="9"/>
        <v>834.75</v>
      </c>
      <c r="H442"/>
    </row>
    <row r="443" spans="1:12">
      <c r="A443" s="26">
        <v>44985</v>
      </c>
      <c r="B443" s="6" t="s">
        <v>46</v>
      </c>
      <c r="C443" s="6" t="s">
        <v>23</v>
      </c>
      <c r="D443" s="68">
        <v>18.96</v>
      </c>
      <c r="E443" s="65">
        <v>110</v>
      </c>
      <c r="F443" s="57" t="s">
        <v>58</v>
      </c>
      <c r="G443" s="33">
        <f t="shared" si="9"/>
        <v>2085.6</v>
      </c>
      <c r="H443"/>
    </row>
    <row r="444" spans="1:12">
      <c r="A444" s="26">
        <v>44985</v>
      </c>
      <c r="B444" s="6" t="s">
        <v>46</v>
      </c>
      <c r="C444" s="6" t="s">
        <v>18</v>
      </c>
      <c r="D444" s="68">
        <v>27.278809519999999</v>
      </c>
      <c r="E444" s="89">
        <f>L444</f>
        <v>76</v>
      </c>
      <c r="F444" s="57" t="s">
        <v>58</v>
      </c>
      <c r="G444" s="33">
        <f t="shared" si="9"/>
        <v>2073.18952352</v>
      </c>
      <c r="H444"/>
      <c r="I444">
        <v>126</v>
      </c>
      <c r="J444" s="9">
        <f>SUMIFS($E$1:$E443,$C$1:C443,"="&amp;$C444,$B$1:$B443,"="&amp;$B444)</f>
        <v>29890</v>
      </c>
      <c r="K444">
        <f>J444/SUM(J444:J445)</f>
        <v>0.59938236945536216</v>
      </c>
      <c r="L444">
        <f>ROUND(I444*K444,0)</f>
        <v>76</v>
      </c>
    </row>
    <row r="445" spans="1:12">
      <c r="A445" s="26">
        <v>44985</v>
      </c>
      <c r="B445" s="6" t="s">
        <v>52</v>
      </c>
      <c r="C445" s="6" t="s">
        <v>18</v>
      </c>
      <c r="D445" s="68">
        <v>27.278809519999999</v>
      </c>
      <c r="E445" s="89">
        <f>L445</f>
        <v>50</v>
      </c>
      <c r="F445" s="57" t="s">
        <v>58</v>
      </c>
      <c r="G445" s="33">
        <f t="shared" si="9"/>
        <v>1363.940476</v>
      </c>
      <c r="H445"/>
      <c r="J445" s="9">
        <f>SUMIFS($E$1:$E444,$C$1:C444,"="&amp;$C445,$B$1:$B444,"="&amp;$B445)</f>
        <v>19978</v>
      </c>
      <c r="K445">
        <f>J445/SUM(J444:J445)</f>
        <v>0.40061763054463784</v>
      </c>
      <c r="L445">
        <f>ROUND(I444*K445,0)</f>
        <v>50</v>
      </c>
    </row>
    <row r="446" spans="1:12">
      <c r="A446" s="69">
        <v>44985</v>
      </c>
      <c r="B446" s="48" t="s">
        <v>46</v>
      </c>
      <c r="C446" s="48" t="s">
        <v>19</v>
      </c>
      <c r="D446" s="68">
        <v>30.72898649</v>
      </c>
      <c r="E446" s="89">
        <f>L446</f>
        <v>247</v>
      </c>
      <c r="F446" s="57" t="s">
        <v>58</v>
      </c>
      <c r="G446" s="33">
        <f t="shared" si="9"/>
        <v>7590.0596630299997</v>
      </c>
      <c r="H446" s="81" t="s">
        <v>62</v>
      </c>
      <c r="I446">
        <v>296</v>
      </c>
      <c r="J446" s="9">
        <f>SUMIFS($E$1:$E445,$C$1:C445,"="&amp;$C446,$B$1:$B445,"="&amp;$B446)</f>
        <v>29322</v>
      </c>
      <c r="K446">
        <f>J446/SUM(J446:J447)</f>
        <v>0.83346124328472759</v>
      </c>
      <c r="L446">
        <f>ROUND(I446*K446,0)</f>
        <v>247</v>
      </c>
    </row>
    <row r="447" spans="1:12">
      <c r="A447" s="69">
        <v>44985</v>
      </c>
      <c r="B447" s="48" t="s">
        <v>52</v>
      </c>
      <c r="C447" s="48" t="s">
        <v>19</v>
      </c>
      <c r="D447" s="68">
        <v>30.72898649</v>
      </c>
      <c r="E447" s="89">
        <f>L447</f>
        <v>49</v>
      </c>
      <c r="F447" s="57" t="s">
        <v>58</v>
      </c>
      <c r="G447" s="33">
        <f t="shared" si="9"/>
        <v>1505.72033801</v>
      </c>
      <c r="H447" s="81" t="s">
        <v>62</v>
      </c>
      <c r="J447" s="9">
        <f>SUMIFS($E$1:$E446,$C$1:C446,"="&amp;$C447,$B$1:$B446,"="&amp;$B447)</f>
        <v>5859</v>
      </c>
      <c r="K447">
        <f>J447/SUM(J446:J447)</f>
        <v>0.16653875671527243</v>
      </c>
      <c r="L447">
        <f>ROUND(I446*K447,0)</f>
        <v>49</v>
      </c>
    </row>
    <row r="448" spans="1:12">
      <c r="A448" s="25">
        <v>44994</v>
      </c>
      <c r="B448" s="3" t="s">
        <v>52</v>
      </c>
      <c r="C448" s="3" t="s">
        <v>18</v>
      </c>
      <c r="D448" s="32">
        <v>27.67</v>
      </c>
      <c r="E448" s="33">
        <v>-50</v>
      </c>
      <c r="F448" s="33"/>
      <c r="G448" s="33">
        <f t="shared" si="9"/>
        <v>1383.5</v>
      </c>
      <c r="H448"/>
    </row>
    <row r="449" spans="1:12">
      <c r="A449" s="25">
        <v>44994</v>
      </c>
      <c r="B449" s="3" t="s">
        <v>52</v>
      </c>
      <c r="C449" s="3" t="s">
        <v>19</v>
      </c>
      <c r="D449" s="32">
        <v>30.515999999999998</v>
      </c>
      <c r="E449" s="33">
        <v>450</v>
      </c>
      <c r="F449" s="33"/>
      <c r="G449" s="33">
        <f t="shared" si="9"/>
        <v>-13732.199999999999</v>
      </c>
      <c r="H449"/>
    </row>
    <row r="450" spans="1:12">
      <c r="A450" s="25">
        <v>44994</v>
      </c>
      <c r="B450" s="3" t="s">
        <v>52</v>
      </c>
      <c r="C450" s="3" t="s">
        <v>20</v>
      </c>
      <c r="D450" s="32">
        <v>67.34</v>
      </c>
      <c r="E450" s="33">
        <v>-150</v>
      </c>
      <c r="F450" s="33"/>
      <c r="G450" s="33">
        <f t="shared" si="9"/>
        <v>10101</v>
      </c>
      <c r="H450"/>
    </row>
    <row r="451" spans="1:12">
      <c r="A451" s="25">
        <v>44994</v>
      </c>
      <c r="B451" s="3" t="s">
        <v>52</v>
      </c>
      <c r="C451" s="3" t="s">
        <v>21</v>
      </c>
      <c r="D451" s="32">
        <v>33.4</v>
      </c>
      <c r="E451" s="33">
        <v>50</v>
      </c>
      <c r="F451" s="33"/>
      <c r="G451" s="33">
        <f t="shared" ref="G451:G511" si="11">PRODUCT(D451:E451)*IF(F451="Y",1,-1)</f>
        <v>-1670</v>
      </c>
      <c r="H451"/>
    </row>
    <row r="452" spans="1:12">
      <c r="A452" s="25">
        <v>44994</v>
      </c>
      <c r="B452" s="3" t="s">
        <v>52</v>
      </c>
      <c r="C452" s="3" t="s">
        <v>22</v>
      </c>
      <c r="D452" s="32">
        <v>29.11</v>
      </c>
      <c r="E452" s="73">
        <v>-150</v>
      </c>
      <c r="F452" s="73"/>
      <c r="G452" s="33">
        <f t="shared" si="11"/>
        <v>4366.5</v>
      </c>
      <c r="H452">
        <v>-14</v>
      </c>
    </row>
    <row r="453" spans="1:12">
      <c r="A453" s="26">
        <v>45015</v>
      </c>
      <c r="B453" s="6" t="s">
        <v>46</v>
      </c>
      <c r="C453" s="6" t="s">
        <v>27</v>
      </c>
      <c r="D453" s="68">
        <v>11.11003807</v>
      </c>
      <c r="E453" s="70">
        <v>142.89599999999999</v>
      </c>
      <c r="F453" s="57" t="s">
        <v>58</v>
      </c>
      <c r="G453" s="33">
        <f t="shared" si="11"/>
        <v>1587.5800000507199</v>
      </c>
      <c r="H453"/>
    </row>
    <row r="454" spans="1:12">
      <c r="A454" s="26">
        <v>45016</v>
      </c>
      <c r="B454" s="6" t="s">
        <v>46</v>
      </c>
      <c r="C454" s="6" t="s">
        <v>24</v>
      </c>
      <c r="D454" s="31">
        <v>20.56</v>
      </c>
      <c r="E454" s="65">
        <v>21</v>
      </c>
      <c r="F454" s="57" t="s">
        <v>58</v>
      </c>
      <c r="G454" s="33">
        <f t="shared" si="11"/>
        <v>431.76</v>
      </c>
      <c r="H454"/>
    </row>
    <row r="455" spans="1:12">
      <c r="A455" s="26">
        <v>45016</v>
      </c>
      <c r="B455" s="6" t="s">
        <v>46</v>
      </c>
      <c r="C455" s="6" t="s">
        <v>25</v>
      </c>
      <c r="D455" s="31">
        <v>16.02</v>
      </c>
      <c r="E455" s="65">
        <v>51</v>
      </c>
      <c r="F455" s="57" t="s">
        <v>58</v>
      </c>
      <c r="G455" s="33">
        <f t="shared" si="11"/>
        <v>817.02</v>
      </c>
      <c r="H455"/>
      <c r="J455" s="9"/>
    </row>
    <row r="456" spans="1:12">
      <c r="A456" s="26">
        <v>45016</v>
      </c>
      <c r="B456" s="6" t="s">
        <v>46</v>
      </c>
      <c r="C456" s="6" t="s">
        <v>23</v>
      </c>
      <c r="D456" s="68">
        <v>19.333240740000001</v>
      </c>
      <c r="E456" s="65">
        <v>108</v>
      </c>
      <c r="F456" s="57" t="s">
        <v>58</v>
      </c>
      <c r="G456" s="33">
        <f t="shared" si="11"/>
        <v>2087.9899999200002</v>
      </c>
      <c r="H456" s="66">
        <v>108</v>
      </c>
      <c r="J456" s="9"/>
    </row>
    <row r="457" spans="1:12">
      <c r="A457" s="26">
        <v>45016</v>
      </c>
      <c r="B457" s="6" t="s">
        <v>46</v>
      </c>
      <c r="C457" s="6" t="s">
        <v>18</v>
      </c>
      <c r="D457" s="31">
        <v>28.02</v>
      </c>
      <c r="E457" s="89">
        <f>L457</f>
        <v>73</v>
      </c>
      <c r="F457" s="57" t="s">
        <v>58</v>
      </c>
      <c r="G457" s="33">
        <f t="shared" si="11"/>
        <v>2045.46</v>
      </c>
      <c r="H457" s="52" t="s">
        <v>63</v>
      </c>
      <c r="I457">
        <v>122</v>
      </c>
      <c r="J457" s="9">
        <f>SUMIFS($E$1:$E456,$C$1:C456,"="&amp;$C457,$B$1:$B456,"="&amp;$B457)</f>
        <v>29966</v>
      </c>
      <c r="K457">
        <f>J457/SUM(J457:J458)</f>
        <v>0.5999919910299536</v>
      </c>
      <c r="L457">
        <f>ROUND(I457*K457,0)</f>
        <v>73</v>
      </c>
    </row>
    <row r="458" spans="1:12">
      <c r="A458" s="26">
        <v>45016</v>
      </c>
      <c r="B458" s="6" t="s">
        <v>52</v>
      </c>
      <c r="C458" s="6" t="s">
        <v>18</v>
      </c>
      <c r="D458" s="31">
        <v>28.02</v>
      </c>
      <c r="E458" s="89">
        <f>L458</f>
        <v>49</v>
      </c>
      <c r="F458" s="57" t="s">
        <v>58</v>
      </c>
      <c r="G458" s="33">
        <f t="shared" si="11"/>
        <v>1372.98</v>
      </c>
      <c r="H458" s="52" t="s">
        <v>63</v>
      </c>
      <c r="J458" s="9">
        <f>SUMIFS($E$1:$E457,$C$1:C457,"="&amp;$C458,$B$1:$B457,"="&amp;$B458)</f>
        <v>19978</v>
      </c>
      <c r="K458">
        <f>J458/SUM(J457:J458)</f>
        <v>0.40000800897004646</v>
      </c>
      <c r="L458">
        <f>ROUND(I457*K458,0)</f>
        <v>49</v>
      </c>
    </row>
    <row r="459" spans="1:12">
      <c r="A459" s="25">
        <v>45021</v>
      </c>
      <c r="B459" s="3" t="s">
        <v>52</v>
      </c>
      <c r="C459" s="3" t="s">
        <v>18</v>
      </c>
      <c r="D459" s="32">
        <v>28.1</v>
      </c>
      <c r="E459" s="33">
        <v>-600</v>
      </c>
      <c r="F459" s="33"/>
      <c r="G459" s="33">
        <f t="shared" si="11"/>
        <v>16860</v>
      </c>
    </row>
    <row r="460" spans="1:12">
      <c r="A460" s="25">
        <v>45021</v>
      </c>
      <c r="B460" s="3" t="s">
        <v>52</v>
      </c>
      <c r="C460" s="3" t="s">
        <v>19</v>
      </c>
      <c r="D460" s="32">
        <v>30.745000000000001</v>
      </c>
      <c r="E460" s="33">
        <v>200</v>
      </c>
      <c r="F460" s="33"/>
      <c r="G460" s="33">
        <f t="shared" si="11"/>
        <v>-6149</v>
      </c>
      <c r="H460" s="34">
        <v>200</v>
      </c>
    </row>
    <row r="461" spans="1:12">
      <c r="A461" s="25">
        <v>45021</v>
      </c>
      <c r="B461" s="3" t="s">
        <v>52</v>
      </c>
      <c r="C461" s="3" t="s">
        <v>20</v>
      </c>
      <c r="D461" s="32">
        <v>68.27</v>
      </c>
      <c r="E461" s="33">
        <v>50</v>
      </c>
      <c r="F461" s="33"/>
      <c r="G461" s="33">
        <f t="shared" si="11"/>
        <v>-3413.5</v>
      </c>
    </row>
    <row r="462" spans="1:12">
      <c r="A462" s="25">
        <v>45021</v>
      </c>
      <c r="B462" s="3" t="s">
        <v>52</v>
      </c>
      <c r="C462" s="3" t="s">
        <v>21</v>
      </c>
      <c r="D462" s="32">
        <v>33.4</v>
      </c>
      <c r="E462" s="33">
        <v>250</v>
      </c>
      <c r="F462" s="33"/>
      <c r="G462" s="33">
        <f t="shared" si="11"/>
        <v>-8350</v>
      </c>
    </row>
    <row r="463" spans="1:12">
      <c r="A463" s="25">
        <v>45021</v>
      </c>
      <c r="B463" s="3" t="s">
        <v>52</v>
      </c>
      <c r="C463" s="3" t="s">
        <v>22</v>
      </c>
      <c r="D463" s="32">
        <v>29.17</v>
      </c>
      <c r="E463" s="33">
        <v>-100</v>
      </c>
      <c r="F463" s="33"/>
      <c r="G463" s="33">
        <f t="shared" si="11"/>
        <v>2917</v>
      </c>
    </row>
    <row r="464" spans="1:12">
      <c r="A464" s="26">
        <v>45043</v>
      </c>
      <c r="B464" s="6" t="s">
        <v>46</v>
      </c>
      <c r="C464" s="6" t="s">
        <v>27</v>
      </c>
      <c r="D464" s="68">
        <v>11.19003711</v>
      </c>
      <c r="E464" s="70">
        <v>130.685</v>
      </c>
      <c r="F464" s="57" t="s">
        <v>58</v>
      </c>
      <c r="G464" s="33">
        <f t="shared" si="11"/>
        <v>1462.3699997203501</v>
      </c>
    </row>
    <row r="465" spans="1:12">
      <c r="A465" s="26">
        <v>45044</v>
      </c>
      <c r="B465" s="6" t="s">
        <v>46</v>
      </c>
      <c r="C465" s="6" t="s">
        <v>24</v>
      </c>
      <c r="D465" s="68">
        <v>20.21</v>
      </c>
      <c r="E465" s="65">
        <v>22</v>
      </c>
      <c r="F465" s="57" t="s">
        <v>58</v>
      </c>
      <c r="G465" s="33">
        <f t="shared" si="11"/>
        <v>444.62</v>
      </c>
    </row>
    <row r="466" spans="1:12">
      <c r="A466" s="26">
        <v>45044</v>
      </c>
      <c r="B466" s="6" t="s">
        <v>46</v>
      </c>
      <c r="C466" s="6" t="s">
        <v>25</v>
      </c>
      <c r="D466" s="68">
        <v>15.97</v>
      </c>
      <c r="E466" s="65">
        <v>52</v>
      </c>
      <c r="F466" s="57" t="s">
        <v>58</v>
      </c>
      <c r="G466" s="33">
        <f t="shared" si="11"/>
        <v>830.44</v>
      </c>
    </row>
    <row r="467" spans="1:12">
      <c r="A467" s="26">
        <v>45044</v>
      </c>
      <c r="B467" s="6" t="s">
        <v>46</v>
      </c>
      <c r="C467" s="6" t="s">
        <v>23</v>
      </c>
      <c r="D467" s="68">
        <v>19.3</v>
      </c>
      <c r="E467" s="65">
        <v>108</v>
      </c>
      <c r="F467" s="57" t="s">
        <v>58</v>
      </c>
      <c r="G467" s="33">
        <f t="shared" si="11"/>
        <v>2084.4</v>
      </c>
      <c r="J467" s="9"/>
    </row>
    <row r="468" spans="1:12">
      <c r="A468" s="26">
        <v>45044</v>
      </c>
      <c r="B468" s="6" t="s">
        <v>46</v>
      </c>
      <c r="C468" s="6" t="s">
        <v>18</v>
      </c>
      <c r="D468" s="68">
        <v>27.9</v>
      </c>
      <c r="E468" s="89">
        <f>L468</f>
        <v>75</v>
      </c>
      <c r="F468" s="57" t="s">
        <v>58</v>
      </c>
      <c r="G468" s="33">
        <f t="shared" si="11"/>
        <v>2092.5</v>
      </c>
      <c r="I468">
        <v>124</v>
      </c>
      <c r="J468" s="9">
        <f>SUMIFS($E$1:$E467,$C$1:C467,"="&amp;$C468,$B$1:$B467,"="&amp;$B468)</f>
        <v>30039</v>
      </c>
      <c r="K468">
        <f>J468/SUM(J468:J469)</f>
        <v>0.60726559657138235</v>
      </c>
      <c r="L468">
        <f>ROUND(I468*K468,0)</f>
        <v>75</v>
      </c>
    </row>
    <row r="469" spans="1:12">
      <c r="A469" s="26">
        <v>45044</v>
      </c>
      <c r="B469" s="6" t="s">
        <v>52</v>
      </c>
      <c r="C469" s="6" t="s">
        <v>18</v>
      </c>
      <c r="D469" s="68">
        <v>27.9</v>
      </c>
      <c r="E469" s="89">
        <f>L469</f>
        <v>49</v>
      </c>
      <c r="F469" s="57" t="s">
        <v>58</v>
      </c>
      <c r="G469" s="33">
        <f t="shared" si="11"/>
        <v>1367.1</v>
      </c>
      <c r="J469" s="9">
        <f>SUMIFS($E$1:$E468,$C$1:C468,"="&amp;$C469,$B$1:$B468,"="&amp;$B469)</f>
        <v>19427</v>
      </c>
      <c r="K469">
        <f>J469/SUM(J468:J469)</f>
        <v>0.39273440342861765</v>
      </c>
      <c r="L469">
        <f>ROUND(I468*K469,0)</f>
        <v>49</v>
      </c>
    </row>
    <row r="470" spans="1:12">
      <c r="A470" s="25">
        <v>45054</v>
      </c>
      <c r="B470" s="3" t="s">
        <v>52</v>
      </c>
      <c r="C470" s="3" t="s">
        <v>18</v>
      </c>
      <c r="D470" s="32">
        <v>27.905000000000001</v>
      </c>
      <c r="E470" s="33">
        <v>3350</v>
      </c>
      <c r="F470" s="33"/>
      <c r="G470" s="33">
        <f t="shared" si="11"/>
        <v>-93481.75</v>
      </c>
    </row>
    <row r="471" spans="1:12">
      <c r="A471" s="25">
        <v>45054</v>
      </c>
      <c r="B471" s="3" t="s">
        <v>46</v>
      </c>
      <c r="C471" s="3" t="s">
        <v>18</v>
      </c>
      <c r="D471" s="32">
        <v>27.905000000000001</v>
      </c>
      <c r="E471" s="33">
        <v>20150</v>
      </c>
      <c r="F471" s="33"/>
      <c r="G471" s="33">
        <f t="shared" si="11"/>
        <v>-562285.75</v>
      </c>
    </row>
    <row r="472" spans="1:12">
      <c r="A472" s="25">
        <v>45054</v>
      </c>
      <c r="B472" s="3" t="s">
        <v>52</v>
      </c>
      <c r="C472" s="3" t="s">
        <v>19</v>
      </c>
      <c r="D472" s="32">
        <v>31.57</v>
      </c>
      <c r="E472" s="50">
        <v>-1943</v>
      </c>
      <c r="F472" s="50"/>
      <c r="G472" s="33">
        <f t="shared" si="11"/>
        <v>61340.51</v>
      </c>
      <c r="H472" s="34">
        <v>-1747</v>
      </c>
    </row>
    <row r="473" spans="1:12">
      <c r="A473" s="25">
        <v>45054</v>
      </c>
      <c r="B473" s="3" t="s">
        <v>46</v>
      </c>
      <c r="C473" s="3" t="s">
        <v>19</v>
      </c>
      <c r="D473" s="32">
        <v>31.57</v>
      </c>
      <c r="E473" s="33">
        <v>-7107</v>
      </c>
      <c r="F473" s="33"/>
      <c r="G473" s="33">
        <f t="shared" si="11"/>
        <v>224367.99</v>
      </c>
      <c r="H473" s="33">
        <v>-7107</v>
      </c>
    </row>
    <row r="474" spans="1:12">
      <c r="A474" s="25">
        <v>45054</v>
      </c>
      <c r="B474" s="3" t="s">
        <v>52</v>
      </c>
      <c r="C474" s="3" t="s">
        <v>20</v>
      </c>
      <c r="D474" s="32">
        <v>68.52</v>
      </c>
      <c r="E474" s="33">
        <v>-300</v>
      </c>
      <c r="F474" s="33"/>
      <c r="G474" s="33">
        <f t="shared" si="11"/>
        <v>20556</v>
      </c>
      <c r="H474"/>
      <c r="I474" s="80"/>
    </row>
    <row r="475" spans="1:12">
      <c r="A475" s="25">
        <v>45054</v>
      </c>
      <c r="B475" s="3" t="s">
        <v>46</v>
      </c>
      <c r="C475" s="3" t="s">
        <v>20</v>
      </c>
      <c r="D475" s="32">
        <v>68.52</v>
      </c>
      <c r="E475" s="33">
        <v>-1850</v>
      </c>
      <c r="F475" s="33"/>
      <c r="G475" s="33">
        <f t="shared" si="11"/>
        <v>126761.99999999999</v>
      </c>
      <c r="H475"/>
    </row>
    <row r="476" spans="1:12">
      <c r="A476" s="25">
        <v>45054</v>
      </c>
      <c r="B476" s="3" t="s">
        <v>52</v>
      </c>
      <c r="C476" s="3" t="s">
        <v>21</v>
      </c>
      <c r="D476" s="32">
        <v>34.204999999999998</v>
      </c>
      <c r="E476" s="33">
        <v>-600</v>
      </c>
      <c r="F476" s="33"/>
      <c r="G476" s="33">
        <f t="shared" si="11"/>
        <v>20523</v>
      </c>
      <c r="H476" s="33">
        <v>-600</v>
      </c>
    </row>
    <row r="477" spans="1:12">
      <c r="A477" s="25">
        <v>45054</v>
      </c>
      <c r="B477" s="3" t="s">
        <v>46</v>
      </c>
      <c r="C477" s="3" t="s">
        <v>21</v>
      </c>
      <c r="D477" s="32">
        <v>34.204999999999998</v>
      </c>
      <c r="E477" s="50">
        <v>-1350</v>
      </c>
      <c r="F477" s="50"/>
      <c r="G477" s="33">
        <f t="shared" si="11"/>
        <v>46176.75</v>
      </c>
      <c r="H477" s="34">
        <v>-1259</v>
      </c>
      <c r="I477" s="80"/>
    </row>
    <row r="478" spans="1:12">
      <c r="A478" s="25">
        <v>45054</v>
      </c>
      <c r="B478" s="3" t="s">
        <v>52</v>
      </c>
      <c r="C478" s="3" t="s">
        <v>22</v>
      </c>
      <c r="D478" s="32">
        <v>29.12</v>
      </c>
      <c r="E478" s="33">
        <v>-150</v>
      </c>
      <c r="F478" s="33"/>
      <c r="G478" s="33">
        <f t="shared" si="11"/>
        <v>4368</v>
      </c>
      <c r="H478"/>
      <c r="I478" s="80"/>
    </row>
    <row r="479" spans="1:12">
      <c r="A479" s="25">
        <v>45054</v>
      </c>
      <c r="B479" s="3" t="s">
        <v>46</v>
      </c>
      <c r="C479" s="3" t="s">
        <v>22</v>
      </c>
      <c r="D479" s="32">
        <v>29.12</v>
      </c>
      <c r="E479" s="33">
        <v>-5300</v>
      </c>
      <c r="F479" s="33"/>
      <c r="G479" s="33">
        <f t="shared" si="11"/>
        <v>154336</v>
      </c>
      <c r="H479"/>
    </row>
    <row r="480" spans="1:12">
      <c r="A480" s="25">
        <v>45054</v>
      </c>
      <c r="B480" s="3" t="s">
        <v>46</v>
      </c>
      <c r="C480" s="3" t="s">
        <v>28</v>
      </c>
      <c r="D480" s="32">
        <v>11.64</v>
      </c>
      <c r="E480" s="73">
        <v>19329.897000000001</v>
      </c>
      <c r="F480" s="73"/>
      <c r="G480" s="33">
        <f t="shared" si="11"/>
        <v>-225000.00108000002</v>
      </c>
      <c r="H480"/>
    </row>
    <row r="481" spans="1:12">
      <c r="A481" s="25">
        <v>45054</v>
      </c>
      <c r="B481" s="3" t="s">
        <v>46</v>
      </c>
      <c r="C481" s="3" t="s">
        <v>23</v>
      </c>
      <c r="D481" s="32">
        <v>19.260000000000002</v>
      </c>
      <c r="E481" s="33">
        <v>-2850</v>
      </c>
      <c r="F481" s="33"/>
      <c r="G481" s="33">
        <f t="shared" si="11"/>
        <v>54891.000000000007</v>
      </c>
      <c r="H481"/>
    </row>
    <row r="482" spans="1:12">
      <c r="A482" s="25">
        <v>45054</v>
      </c>
      <c r="B482" s="3" t="s">
        <v>46</v>
      </c>
      <c r="C482" s="3" t="s">
        <v>25</v>
      </c>
      <c r="D482" s="32">
        <v>15.878</v>
      </c>
      <c r="E482" s="33">
        <v>-8400</v>
      </c>
      <c r="F482" s="33"/>
      <c r="G482" s="33">
        <f t="shared" si="11"/>
        <v>133375.20000000001</v>
      </c>
      <c r="H482"/>
    </row>
    <row r="483" spans="1:12">
      <c r="A483" s="25">
        <v>45054</v>
      </c>
      <c r="B483" s="3" t="s">
        <v>46</v>
      </c>
      <c r="C483" s="3" t="s">
        <v>24</v>
      </c>
      <c r="D483" s="32">
        <v>20.152000000000001</v>
      </c>
      <c r="E483" s="33">
        <v>-2950</v>
      </c>
      <c r="F483" s="33"/>
      <c r="G483" s="33">
        <f t="shared" si="11"/>
        <v>59448.4</v>
      </c>
      <c r="H483"/>
    </row>
    <row r="484" spans="1:12">
      <c r="A484" s="25">
        <v>45056</v>
      </c>
      <c r="B484" s="3" t="s">
        <v>46</v>
      </c>
      <c r="C484" s="3" t="s">
        <v>28</v>
      </c>
      <c r="D484" s="32">
        <v>11.59</v>
      </c>
      <c r="E484" s="73">
        <v>603.96900000000005</v>
      </c>
      <c r="F484" s="73"/>
      <c r="G484" s="33">
        <f t="shared" si="11"/>
        <v>-7000.0007100000003</v>
      </c>
      <c r="H484"/>
    </row>
    <row r="485" spans="1:12">
      <c r="A485" s="25">
        <v>45056</v>
      </c>
      <c r="B485" s="51" t="s">
        <v>46</v>
      </c>
      <c r="C485" s="3" t="s">
        <v>18</v>
      </c>
      <c r="D485" s="32">
        <v>28.01</v>
      </c>
      <c r="E485" s="33">
        <v>535</v>
      </c>
      <c r="F485" s="33"/>
      <c r="G485" s="33">
        <f t="shared" si="11"/>
        <v>-14985.35</v>
      </c>
      <c r="H485"/>
    </row>
    <row r="486" spans="1:12">
      <c r="A486" s="25">
        <v>45056</v>
      </c>
      <c r="B486" s="51" t="s">
        <v>46</v>
      </c>
      <c r="C486" s="3" t="s">
        <v>23</v>
      </c>
      <c r="D486" s="32">
        <v>19.36</v>
      </c>
      <c r="E486" s="33">
        <v>362</v>
      </c>
      <c r="F486" s="33"/>
      <c r="G486" s="33">
        <f t="shared" si="11"/>
        <v>-7008.32</v>
      </c>
      <c r="H486" s="67" t="s">
        <v>52</v>
      </c>
      <c r="I486" s="51" t="s">
        <v>46</v>
      </c>
    </row>
    <row r="487" spans="1:12">
      <c r="A487" s="26">
        <v>45076</v>
      </c>
      <c r="B487" s="6" t="s">
        <v>46</v>
      </c>
      <c r="C487" s="6" t="s">
        <v>27</v>
      </c>
      <c r="D487" s="68">
        <v>10.940024599999999</v>
      </c>
      <c r="E487" s="70">
        <v>124.401</v>
      </c>
      <c r="F487" s="57" t="s">
        <v>58</v>
      </c>
      <c r="G487" s="33">
        <f t="shared" si="11"/>
        <v>1360.9500002645998</v>
      </c>
      <c r="H487"/>
    </row>
    <row r="488" spans="1:12">
      <c r="A488" s="26">
        <v>45077</v>
      </c>
      <c r="B488" s="6" t="s">
        <v>46</v>
      </c>
      <c r="C488" s="6" t="s">
        <v>24</v>
      </c>
      <c r="D488" s="68">
        <v>20.125714290000001</v>
      </c>
      <c r="E488" s="65">
        <v>14</v>
      </c>
      <c r="F488" s="57" t="s">
        <v>58</v>
      </c>
      <c r="G488" s="33">
        <f t="shared" si="11"/>
        <v>281.76000006000004</v>
      </c>
      <c r="H488"/>
    </row>
    <row r="489" spans="1:12">
      <c r="A489" s="26">
        <v>45077</v>
      </c>
      <c r="B489" s="6" t="s">
        <v>46</v>
      </c>
      <c r="C489" s="6" t="s">
        <v>25</v>
      </c>
      <c r="D489" s="68">
        <v>15.83</v>
      </c>
      <c r="E489" s="65">
        <v>13</v>
      </c>
      <c r="F489" s="57" t="s">
        <v>58</v>
      </c>
      <c r="G489" s="33">
        <f t="shared" si="11"/>
        <v>205.79</v>
      </c>
      <c r="H489"/>
    </row>
    <row r="490" spans="1:12">
      <c r="A490" s="26">
        <v>45077</v>
      </c>
      <c r="B490" s="6" t="s">
        <v>46</v>
      </c>
      <c r="C490" s="6" t="s">
        <v>23</v>
      </c>
      <c r="D490" s="68">
        <v>19.18</v>
      </c>
      <c r="E490" s="89">
        <v>102</v>
      </c>
      <c r="F490" s="57" t="s">
        <v>58</v>
      </c>
      <c r="G490" s="33">
        <f t="shared" si="11"/>
        <v>1956.36</v>
      </c>
      <c r="H490"/>
      <c r="J490" s="9"/>
    </row>
    <row r="491" spans="1:12">
      <c r="A491" s="26">
        <v>45077</v>
      </c>
      <c r="B491" s="6" t="s">
        <v>46</v>
      </c>
      <c r="C491" s="6" t="s">
        <v>19</v>
      </c>
      <c r="D491" s="68">
        <v>29.869396550000001</v>
      </c>
      <c r="E491" s="89">
        <f>L491</f>
        <v>192</v>
      </c>
      <c r="F491" s="57" t="s">
        <v>58</v>
      </c>
      <c r="G491" s="33">
        <f t="shared" si="11"/>
        <v>5734.9241376</v>
      </c>
      <c r="H491"/>
      <c r="I491">
        <v>232</v>
      </c>
      <c r="J491" s="9">
        <f>SUMIFS($E$1:$E490,$C$1:C490,"="&amp;$C491,$B$1:$B490,"="&amp;$B491)</f>
        <v>22462</v>
      </c>
      <c r="K491">
        <f>J491/SUM(J491:J492)</f>
        <v>0.82956014329504746</v>
      </c>
      <c r="L491">
        <f>ROUND(I491*K491,0)</f>
        <v>192</v>
      </c>
    </row>
    <row r="492" spans="1:12">
      <c r="A492" s="26">
        <v>45077</v>
      </c>
      <c r="B492" s="6" t="s">
        <v>52</v>
      </c>
      <c r="C492" s="6" t="s">
        <v>19</v>
      </c>
      <c r="D492" s="68">
        <v>29.869396550000001</v>
      </c>
      <c r="E492" s="89">
        <f>L492</f>
        <v>40</v>
      </c>
      <c r="F492" s="57" t="s">
        <v>58</v>
      </c>
      <c r="G492" s="33">
        <f t="shared" si="11"/>
        <v>1194.775862</v>
      </c>
      <c r="H492"/>
      <c r="J492" s="9">
        <f>SUMIFS($E$1:$E491,$C$1:C491,"="&amp;$C492,$B$1:$B491,"="&amp;$B492)</f>
        <v>4615</v>
      </c>
      <c r="K492">
        <f>J492/SUM(J491:J492)</f>
        <v>0.17043985670495254</v>
      </c>
      <c r="L492">
        <f>ROUND(I491*K492,0)</f>
        <v>40</v>
      </c>
    </row>
    <row r="493" spans="1:12">
      <c r="A493" s="26">
        <v>45077</v>
      </c>
      <c r="B493" s="6" t="s">
        <v>46</v>
      </c>
      <c r="C493" s="6" t="s">
        <v>18</v>
      </c>
      <c r="D493" s="68">
        <v>27.7</v>
      </c>
      <c r="E493" s="89">
        <f>L493</f>
        <v>126</v>
      </c>
      <c r="F493" s="57" t="s">
        <v>58</v>
      </c>
      <c r="G493" s="33">
        <f t="shared" si="11"/>
        <v>3490.2</v>
      </c>
      <c r="H493"/>
      <c r="I493">
        <v>183</v>
      </c>
      <c r="J493" s="9">
        <f>SUMIFS($E$1:$E492,$C$1:C492,"="&amp;$C493,$B$1:$B492,"="&amp;$B493)</f>
        <v>50799</v>
      </c>
      <c r="K493">
        <f>J493/SUM(J493:J494)</f>
        <v>0.68996943972835312</v>
      </c>
      <c r="L493">
        <f>ROUND(I493*K493,0)</f>
        <v>126</v>
      </c>
    </row>
    <row r="494" spans="1:12">
      <c r="A494" s="26">
        <v>45077</v>
      </c>
      <c r="B494" s="6" t="s">
        <v>52</v>
      </c>
      <c r="C494" s="6" t="s">
        <v>18</v>
      </c>
      <c r="D494" s="68">
        <v>27.7</v>
      </c>
      <c r="E494" s="89">
        <f>L494</f>
        <v>57</v>
      </c>
      <c r="F494" s="57" t="s">
        <v>58</v>
      </c>
      <c r="G494" s="33">
        <f t="shared" si="11"/>
        <v>1578.8999999999999</v>
      </c>
      <c r="H494"/>
      <c r="J494" s="9">
        <f>SUMIFS($E$1:$E493,$C$1:C493,"="&amp;$C494,$B$1:$B493,"="&amp;$B494)</f>
        <v>22826</v>
      </c>
      <c r="K494">
        <f>J494/SUM(J493:J494)</f>
        <v>0.31003056027164688</v>
      </c>
      <c r="L494">
        <f>ROUND(I493*K494,0)</f>
        <v>57</v>
      </c>
    </row>
    <row r="495" spans="1:12">
      <c r="A495" s="69">
        <v>45100</v>
      </c>
      <c r="B495" s="6" t="s">
        <v>46</v>
      </c>
      <c r="C495" s="6" t="s">
        <v>28</v>
      </c>
      <c r="D495" s="68">
        <v>11.69504644</v>
      </c>
      <c r="E495" s="70">
        <v>1.292</v>
      </c>
      <c r="F495" s="57"/>
      <c r="G495" s="33">
        <f t="shared" si="11"/>
        <v>-15.110000000480001</v>
      </c>
      <c r="H495"/>
    </row>
    <row r="496" spans="1:12">
      <c r="A496" s="26">
        <v>45106</v>
      </c>
      <c r="B496" s="6" t="s">
        <v>46</v>
      </c>
      <c r="C496" s="6" t="s">
        <v>27</v>
      </c>
      <c r="D496" s="68">
        <v>10.89997134</v>
      </c>
      <c r="E496" s="70">
        <v>139.56</v>
      </c>
      <c r="F496" s="57" t="s">
        <v>58</v>
      </c>
      <c r="G496" s="33">
        <f t="shared" si="11"/>
        <v>1521.2000002104</v>
      </c>
      <c r="H496"/>
    </row>
    <row r="497" spans="1:12">
      <c r="A497" s="26">
        <v>45107</v>
      </c>
      <c r="B497" s="6" t="s">
        <v>46</v>
      </c>
      <c r="C497" s="6" t="s">
        <v>18</v>
      </c>
      <c r="D497" s="31">
        <v>27.43</v>
      </c>
      <c r="E497" s="89">
        <f t="shared" ref="E497:E503" si="12">L497</f>
        <v>132</v>
      </c>
      <c r="F497" s="57" t="s">
        <v>58</v>
      </c>
      <c r="G497" s="33">
        <f t="shared" si="11"/>
        <v>3620.7599999999998</v>
      </c>
      <c r="H497"/>
      <c r="I497">
        <v>191</v>
      </c>
      <c r="J497" s="9">
        <f>SUMIFS($E$1:$E496,$C$1:C496,"="&amp;$C497,$B$1:$B496,"="&amp;$B497)</f>
        <v>50925</v>
      </c>
      <c r="K497">
        <f>J497/SUM(J497:J498)</f>
        <v>0.68996585735963578</v>
      </c>
      <c r="L497">
        <f>ROUND(I497*K497,0)</f>
        <v>132</v>
      </c>
    </row>
    <row r="498" spans="1:12">
      <c r="A498" s="26">
        <v>45107</v>
      </c>
      <c r="B498" s="6" t="s">
        <v>52</v>
      </c>
      <c r="C498" s="6" t="s">
        <v>18</v>
      </c>
      <c r="D498" s="31">
        <v>27.43</v>
      </c>
      <c r="E498" s="89">
        <f t="shared" si="12"/>
        <v>59</v>
      </c>
      <c r="F498" s="57" t="s">
        <v>58</v>
      </c>
      <c r="G498" s="33">
        <f t="shared" si="11"/>
        <v>1618.37</v>
      </c>
      <c r="H498"/>
      <c r="J498" s="9">
        <f>SUMIFS($E$1:$E497,$C$1:C497,"="&amp;$C498,$B$1:$B497,"="&amp;$B498)</f>
        <v>22883</v>
      </c>
      <c r="K498">
        <f>J498/SUM(J497:J498)</f>
        <v>0.31003414264036416</v>
      </c>
      <c r="L498">
        <f>ROUND(I497*K498,0)</f>
        <v>59</v>
      </c>
    </row>
    <row r="499" spans="1:12">
      <c r="A499" s="26">
        <v>45107</v>
      </c>
      <c r="B499" s="51" t="s">
        <v>46</v>
      </c>
      <c r="C499" s="6" t="s">
        <v>23</v>
      </c>
      <c r="D499" s="68">
        <v>19.010571429999999</v>
      </c>
      <c r="E499" s="89">
        <f t="shared" si="12"/>
        <v>105</v>
      </c>
      <c r="F499" s="57" t="s">
        <v>58</v>
      </c>
      <c r="G499" s="33">
        <f t="shared" si="11"/>
        <v>1996.1100001499999</v>
      </c>
      <c r="H499"/>
      <c r="I499">
        <v>105</v>
      </c>
      <c r="J499" s="9">
        <f>SUMIFS($E$1:$E498,$C$1:C498,"="&amp;$C499,$B$1:$B498,"="&amp;$B499)</f>
        <v>33300</v>
      </c>
      <c r="K499">
        <f>J499/SUM(J499:J499)</f>
        <v>1</v>
      </c>
      <c r="L499">
        <f>ROUND(I499*K499,0)</f>
        <v>105</v>
      </c>
    </row>
    <row r="500" spans="1:12">
      <c r="A500" s="26">
        <v>45107</v>
      </c>
      <c r="B500" s="6" t="s">
        <v>46</v>
      </c>
      <c r="C500" s="6" t="s">
        <v>21</v>
      </c>
      <c r="D500" s="68">
        <v>33.167009800000002</v>
      </c>
      <c r="E500" s="89">
        <f t="shared" si="12"/>
        <v>155</v>
      </c>
      <c r="F500" s="57" t="s">
        <v>58</v>
      </c>
      <c r="G500" s="33">
        <f t="shared" si="11"/>
        <v>5140.8865190000006</v>
      </c>
      <c r="H500"/>
      <c r="I500">
        <v>204</v>
      </c>
      <c r="J500" s="9">
        <f>SUMIFS($E$1:$E499,$C$1:C499,"="&amp;$C500,$B$1:$B499,"="&amp;$B500)</f>
        <v>8474</v>
      </c>
      <c r="K500">
        <f>J500/SUM(J500:J501)</f>
        <v>0.76157095353644289</v>
      </c>
      <c r="L500">
        <f>ROUND(I500*K500,0)</f>
        <v>155</v>
      </c>
    </row>
    <row r="501" spans="1:12">
      <c r="A501" s="26">
        <v>45107</v>
      </c>
      <c r="B501" s="48" t="s">
        <v>52</v>
      </c>
      <c r="C501" s="6" t="s">
        <v>21</v>
      </c>
      <c r="D501" s="68">
        <v>33.167009800000002</v>
      </c>
      <c r="E501" s="89">
        <f t="shared" si="12"/>
        <v>49</v>
      </c>
      <c r="F501" s="57" t="s">
        <v>58</v>
      </c>
      <c r="G501" s="33">
        <f t="shared" si="11"/>
        <v>1625.1834802000001</v>
      </c>
      <c r="H501"/>
      <c r="J501" s="9">
        <f>SUMIFS($E$1:$E500,$C$1:C500,"="&amp;$C501,$B$1:$B500,"="&amp;$B501)</f>
        <v>2653</v>
      </c>
      <c r="K501">
        <f>J501/SUM(J500:J501)</f>
        <v>0.23842904646355711</v>
      </c>
      <c r="L501">
        <f>ROUND(I500*K501,0)</f>
        <v>49</v>
      </c>
    </row>
    <row r="502" spans="1:12">
      <c r="A502" s="26">
        <v>45107</v>
      </c>
      <c r="B502" s="6" t="s">
        <v>46</v>
      </c>
      <c r="C502" s="6" t="s">
        <v>22</v>
      </c>
      <c r="D502" s="68">
        <v>29.337241379999998</v>
      </c>
      <c r="E502" s="89">
        <f t="shared" si="12"/>
        <v>19</v>
      </c>
      <c r="F502" s="57" t="s">
        <v>58</v>
      </c>
      <c r="G502" s="33">
        <f t="shared" si="11"/>
        <v>557.40758621999998</v>
      </c>
      <c r="H502"/>
      <c r="I502">
        <v>29</v>
      </c>
      <c r="J502" s="9">
        <f>SUMIFS($E$1:$E501,$C$1:C501,"="&amp;$C502,$B$1:$B501,"="&amp;$B502)</f>
        <v>3149</v>
      </c>
      <c r="K502">
        <f>J502/SUM(J502:J503)</f>
        <v>0.66659610499576627</v>
      </c>
      <c r="L502">
        <f>ROUND(I502*K502,0)</f>
        <v>19</v>
      </c>
    </row>
    <row r="503" spans="1:12">
      <c r="A503" s="26">
        <v>45107</v>
      </c>
      <c r="B503" s="48" t="s">
        <v>52</v>
      </c>
      <c r="C503" s="6" t="s">
        <v>22</v>
      </c>
      <c r="D503" s="68">
        <v>29.337241379999998</v>
      </c>
      <c r="E503" s="89">
        <f t="shared" si="12"/>
        <v>10</v>
      </c>
      <c r="F503" s="57" t="s">
        <v>58</v>
      </c>
      <c r="G503" s="33">
        <f t="shared" si="11"/>
        <v>293.3724138</v>
      </c>
      <c r="H503"/>
      <c r="J503" s="9">
        <f>SUMIFS($E$1:$E502,$C$1:C502,"="&amp;$C503,$B$1:$B502,"="&amp;$B503)</f>
        <v>1575</v>
      </c>
      <c r="K503">
        <f>J503/SUM(J502:J503)</f>
        <v>0.33340389500423367</v>
      </c>
      <c r="L503">
        <f>ROUND(I502*K503,0)</f>
        <v>10</v>
      </c>
    </row>
    <row r="504" spans="1:12">
      <c r="A504" s="26">
        <v>45107</v>
      </c>
      <c r="B504" s="6" t="s">
        <v>46</v>
      </c>
      <c r="C504" s="6" t="s">
        <v>25</v>
      </c>
      <c r="D504" s="68">
        <v>15.90307692</v>
      </c>
      <c r="E504" s="65">
        <v>13</v>
      </c>
      <c r="F504" s="57" t="s">
        <v>58</v>
      </c>
      <c r="G504" s="33">
        <f t="shared" si="11"/>
        <v>206.73999996000001</v>
      </c>
      <c r="H504"/>
    </row>
    <row r="505" spans="1:12">
      <c r="A505" s="26">
        <v>45107</v>
      </c>
      <c r="B505" s="6" t="s">
        <v>46</v>
      </c>
      <c r="C505" s="6" t="s">
        <v>24</v>
      </c>
      <c r="D505" s="68">
        <v>20.079999999999998</v>
      </c>
      <c r="E505" s="65">
        <v>14</v>
      </c>
      <c r="F505" s="57" t="s">
        <v>58</v>
      </c>
      <c r="G505" s="33">
        <f t="shared" si="11"/>
        <v>281.12</v>
      </c>
      <c r="H505"/>
    </row>
    <row r="506" spans="1:12">
      <c r="A506" s="26">
        <v>45107</v>
      </c>
      <c r="B506" s="6" t="s">
        <v>46</v>
      </c>
      <c r="C506" s="6" t="s">
        <v>20</v>
      </c>
      <c r="D506" s="68">
        <v>72.883437499999999</v>
      </c>
      <c r="E506" s="89">
        <f>L506</f>
        <v>51</v>
      </c>
      <c r="F506" s="57" t="s">
        <v>58</v>
      </c>
      <c r="G506" s="33">
        <f t="shared" si="11"/>
        <v>3717.0553125000001</v>
      </c>
      <c r="H506"/>
      <c r="I506">
        <v>64</v>
      </c>
      <c r="J506" s="9">
        <f>SUMIFS($E$1:$E505,$C$1:C505,"="&amp;$C506,$B$1:$B505,"="&amp;$B506)</f>
        <v>9105</v>
      </c>
      <c r="K506">
        <f>J506/SUM(J506:J507)</f>
        <v>0.79436398534287211</v>
      </c>
      <c r="L506">
        <f>ROUND(I506*K506,0)</f>
        <v>51</v>
      </c>
    </row>
    <row r="507" spans="1:12">
      <c r="A507" s="26">
        <v>45107</v>
      </c>
      <c r="B507" s="6" t="s">
        <v>52</v>
      </c>
      <c r="C507" s="6" t="s">
        <v>20</v>
      </c>
      <c r="D507" s="68">
        <v>72.883437499999999</v>
      </c>
      <c r="E507" s="89">
        <f>L507</f>
        <v>13</v>
      </c>
      <c r="F507" s="57" t="s">
        <v>58</v>
      </c>
      <c r="G507" s="33">
        <f t="shared" si="11"/>
        <v>947.48468749999995</v>
      </c>
      <c r="H507"/>
      <c r="J507" s="9">
        <f>SUMIFS($E$1:$E506,$C$1:C506,"="&amp;$C507,$B$1:$B506,"="&amp;$B507)</f>
        <v>2357</v>
      </c>
      <c r="K507">
        <f>J507/SUM(J506:J507)</f>
        <v>0.20563601465712791</v>
      </c>
      <c r="L507">
        <f>ROUND(I506*K507,0)</f>
        <v>13</v>
      </c>
    </row>
    <row r="508" spans="1:12">
      <c r="A508" s="26">
        <v>45135</v>
      </c>
      <c r="B508" s="6" t="s">
        <v>46</v>
      </c>
      <c r="C508" s="6" t="s">
        <v>27</v>
      </c>
      <c r="D508" s="68">
        <v>10.76000093</v>
      </c>
      <c r="E508" s="65">
        <v>128.76300000000001</v>
      </c>
      <c r="F508" s="57" t="s">
        <v>58</v>
      </c>
      <c r="G508" s="33">
        <f t="shared" si="11"/>
        <v>1385.4899997495902</v>
      </c>
      <c r="H508"/>
    </row>
    <row r="509" spans="1:12">
      <c r="A509" s="26">
        <v>45138</v>
      </c>
      <c r="B509" s="6" t="s">
        <v>46</v>
      </c>
      <c r="C509" s="6" t="s">
        <v>18</v>
      </c>
      <c r="D509" s="68">
        <v>27.119792749999998</v>
      </c>
      <c r="E509" s="89">
        <f>L509</f>
        <v>133</v>
      </c>
      <c r="F509" s="57" t="s">
        <v>58</v>
      </c>
      <c r="G509" s="33">
        <f t="shared" si="11"/>
        <v>3606.93243575</v>
      </c>
      <c r="H509"/>
      <c r="I509">
        <v>193</v>
      </c>
      <c r="J509" s="9">
        <f>SUMIFS($E$1:$E508,$C$1:C508,"="&amp;$C509,$B$1:$B508,"="&amp;$B509)</f>
        <v>51057</v>
      </c>
      <c r="K509">
        <f>J509/SUM(J509:J510)</f>
        <v>0.68996878336193734</v>
      </c>
      <c r="L509">
        <f>ROUND(I509*K509,0)</f>
        <v>133</v>
      </c>
    </row>
    <row r="510" spans="1:12">
      <c r="A510" s="26">
        <v>45138</v>
      </c>
      <c r="B510" s="6" t="s">
        <v>52</v>
      </c>
      <c r="C510" s="6" t="s">
        <v>18</v>
      </c>
      <c r="D510" s="68">
        <v>27.119792749999998</v>
      </c>
      <c r="E510" s="89">
        <f>L510</f>
        <v>60</v>
      </c>
      <c r="F510" s="57" t="s">
        <v>58</v>
      </c>
      <c r="G510" s="33">
        <f t="shared" si="11"/>
        <v>1627.1875649999999</v>
      </c>
      <c r="H510"/>
      <c r="J510" s="9">
        <f>SUMIFS($E$1:$E509,$C$1:C509,"="&amp;$C510,$B$1:$B509,"="&amp;$B510)</f>
        <v>22942</v>
      </c>
      <c r="K510">
        <f>J510/SUM(J509:J510)</f>
        <v>0.31003121663806266</v>
      </c>
      <c r="L510">
        <f>ROUND(I509*K510,0)</f>
        <v>60</v>
      </c>
    </row>
    <row r="511" spans="1:12">
      <c r="A511" s="26">
        <v>45138</v>
      </c>
      <c r="B511" s="51" t="s">
        <v>46</v>
      </c>
      <c r="C511" s="6" t="s">
        <v>23</v>
      </c>
      <c r="D511" s="68">
        <v>18.95</v>
      </c>
      <c r="E511" s="89">
        <f>L511</f>
        <v>107</v>
      </c>
      <c r="F511" s="57" t="s">
        <v>58</v>
      </c>
      <c r="G511" s="33">
        <f t="shared" si="11"/>
        <v>2027.6499999999999</v>
      </c>
      <c r="H511"/>
      <c r="I511">
        <v>107</v>
      </c>
      <c r="J511" s="9">
        <f>SUMIFS($E$1:$E510,$C$1:C510,"="&amp;$C511,$B$1:$B510,"="&amp;$B511)</f>
        <v>33405</v>
      </c>
      <c r="K511">
        <f>J511/SUM(J511:J511)</f>
        <v>1</v>
      </c>
      <c r="L511">
        <f>ROUND(I511*K511,0)</f>
        <v>107</v>
      </c>
    </row>
    <row r="512" spans="1:12">
      <c r="A512" s="26">
        <v>45138</v>
      </c>
      <c r="B512" s="6" t="s">
        <v>46</v>
      </c>
      <c r="C512" s="6" t="s">
        <v>25</v>
      </c>
      <c r="D512" s="68">
        <v>16.025384620000001</v>
      </c>
      <c r="E512" s="65">
        <v>13</v>
      </c>
      <c r="F512" s="57" t="s">
        <v>58</v>
      </c>
      <c r="G512" s="33">
        <f t="shared" ref="G512:G573" si="13">PRODUCT(D512:E512)*IF(F512="Y",1,-1)</f>
        <v>208.33000006</v>
      </c>
      <c r="H512"/>
    </row>
    <row r="513" spans="1:12">
      <c r="A513" s="26">
        <v>45138</v>
      </c>
      <c r="B513" s="6" t="s">
        <v>46</v>
      </c>
      <c r="C513" s="6" t="s">
        <v>24</v>
      </c>
      <c r="D513" s="68">
        <v>20.07</v>
      </c>
      <c r="E513" s="65">
        <v>15</v>
      </c>
      <c r="F513" s="57" t="s">
        <v>58</v>
      </c>
      <c r="G513" s="33">
        <f t="shared" si="13"/>
        <v>301.05</v>
      </c>
      <c r="H513"/>
    </row>
    <row r="514" spans="1:12">
      <c r="A514" s="26">
        <v>45168</v>
      </c>
      <c r="B514" s="6" t="s">
        <v>46</v>
      </c>
      <c r="C514" s="6" t="s">
        <v>27</v>
      </c>
      <c r="D514" s="68">
        <v>10.70999136</v>
      </c>
      <c r="E514" s="65">
        <v>102.959</v>
      </c>
      <c r="F514" s="57" t="s">
        <v>58</v>
      </c>
      <c r="G514" s="33">
        <f t="shared" si="13"/>
        <v>1102.6900004342401</v>
      </c>
      <c r="H514"/>
    </row>
    <row r="515" spans="1:12">
      <c r="A515" s="26">
        <v>45169</v>
      </c>
      <c r="B515" s="6" t="s">
        <v>46</v>
      </c>
      <c r="C515" s="6" t="s">
        <v>18</v>
      </c>
      <c r="D515" s="68">
        <v>27.038984769999999</v>
      </c>
      <c r="E515" s="89">
        <f>L515</f>
        <v>136</v>
      </c>
      <c r="F515" s="57" t="s">
        <v>58</v>
      </c>
      <c r="G515" s="33">
        <f t="shared" si="13"/>
        <v>3677.30192872</v>
      </c>
      <c r="H515"/>
      <c r="I515">
        <v>197</v>
      </c>
      <c r="J515" s="9">
        <f>SUMIFS($E$1:$E514,$C$1:C514,"="&amp;$C515,$B$1:$B514,"="&amp;$B515)</f>
        <v>51190</v>
      </c>
      <c r="K515">
        <f>J515/SUM(J515:J516)</f>
        <v>0.68996657321544097</v>
      </c>
      <c r="L515">
        <f>ROUND(I515*K515,0)</f>
        <v>136</v>
      </c>
    </row>
    <row r="516" spans="1:12">
      <c r="A516" s="26">
        <v>45169</v>
      </c>
      <c r="B516" s="6" t="s">
        <v>52</v>
      </c>
      <c r="C516" s="6" t="s">
        <v>18</v>
      </c>
      <c r="D516" s="68">
        <v>27.038984769999999</v>
      </c>
      <c r="E516" s="89">
        <f>L516</f>
        <v>61</v>
      </c>
      <c r="F516" s="57" t="s">
        <v>58</v>
      </c>
      <c r="G516" s="33">
        <f t="shared" si="13"/>
        <v>1649.37807097</v>
      </c>
      <c r="H516"/>
      <c r="J516" s="9">
        <f>SUMIFS($E$1:$E515,$C$1:C515,"="&amp;$C516,$B$1:$B515,"="&amp;$B516)</f>
        <v>23002</v>
      </c>
      <c r="K516">
        <f>J516/SUM(J515:J516)</f>
        <v>0.31003342678455897</v>
      </c>
      <c r="L516">
        <f>ROUND(I515*K516,0)</f>
        <v>61</v>
      </c>
    </row>
    <row r="517" spans="1:12">
      <c r="A517" s="26">
        <v>45169</v>
      </c>
      <c r="B517" s="51" t="s">
        <v>46</v>
      </c>
      <c r="C517" s="6" t="s">
        <v>23</v>
      </c>
      <c r="D517" s="68">
        <v>18.91</v>
      </c>
      <c r="E517" s="89">
        <f>L517</f>
        <v>108</v>
      </c>
      <c r="F517" s="57" t="s">
        <v>58</v>
      </c>
      <c r="G517" s="33">
        <f t="shared" si="13"/>
        <v>2042.28</v>
      </c>
      <c r="H517"/>
      <c r="I517">
        <v>108</v>
      </c>
      <c r="J517" s="9">
        <f>SUMIFS($E$1:$E516,$C$1:C516,"="&amp;$C517,$B$1:$B516,"="&amp;$B517)</f>
        <v>33512</v>
      </c>
      <c r="K517">
        <f>J517/SUM(J517:J517)</f>
        <v>1</v>
      </c>
      <c r="L517">
        <f>ROUND(I517*K517,0)</f>
        <v>108</v>
      </c>
    </row>
    <row r="518" spans="1:12">
      <c r="A518" s="26">
        <v>45169</v>
      </c>
      <c r="B518" s="6" t="s">
        <v>46</v>
      </c>
      <c r="C518" s="6" t="s">
        <v>25</v>
      </c>
      <c r="D518" s="68">
        <v>15.96461538</v>
      </c>
      <c r="E518" s="65">
        <v>13</v>
      </c>
      <c r="F518" s="57" t="s">
        <v>58</v>
      </c>
      <c r="G518" s="33">
        <f t="shared" si="13"/>
        <v>207.53999994</v>
      </c>
    </row>
    <row r="519" spans="1:12">
      <c r="A519" s="26">
        <v>45169</v>
      </c>
      <c r="B519" s="6" t="s">
        <v>46</v>
      </c>
      <c r="C519" s="6" t="s">
        <v>24</v>
      </c>
      <c r="D519" s="68">
        <v>19.63</v>
      </c>
      <c r="E519" s="65">
        <v>15</v>
      </c>
      <c r="F519" s="57" t="s">
        <v>58</v>
      </c>
      <c r="G519" s="33">
        <f t="shared" si="13"/>
        <v>294.45</v>
      </c>
    </row>
    <row r="520" spans="1:12">
      <c r="A520" s="26">
        <v>45169</v>
      </c>
      <c r="B520" s="6" t="s">
        <v>46</v>
      </c>
      <c r="C520" s="6" t="s">
        <v>19</v>
      </c>
      <c r="D520" s="68">
        <v>31.059906980000001</v>
      </c>
      <c r="E520" s="89">
        <f>L520</f>
        <v>178</v>
      </c>
      <c r="F520" s="57" t="s">
        <v>58</v>
      </c>
      <c r="G520" s="33">
        <f t="shared" si="13"/>
        <v>5528.6634424399999</v>
      </c>
      <c r="I520">
        <v>215</v>
      </c>
      <c r="J520" s="9">
        <f>SUMIFS($E$1:$E519,$C$1:C519,"="&amp;$C520,$B$1:$B519,"="&amp;$B520)</f>
        <v>22654</v>
      </c>
      <c r="K520">
        <f>J520/SUM(J520:J521)</f>
        <v>0.82954337397927425</v>
      </c>
      <c r="L520">
        <f>ROUND(I520*K520,0)</f>
        <v>178</v>
      </c>
    </row>
    <row r="521" spans="1:12">
      <c r="A521" s="26">
        <v>45169</v>
      </c>
      <c r="B521" s="6" t="s">
        <v>52</v>
      </c>
      <c r="C521" s="6" t="s">
        <v>19</v>
      </c>
      <c r="D521" s="68">
        <v>31.059906980000001</v>
      </c>
      <c r="E521" s="89">
        <f>L521</f>
        <v>37</v>
      </c>
      <c r="F521" s="57" t="s">
        <v>58</v>
      </c>
      <c r="G521" s="33">
        <f t="shared" si="13"/>
        <v>1149.2165582600001</v>
      </c>
      <c r="J521" s="9">
        <f>SUMIFS($E$1:$E520,$C$1:C520,"="&amp;$C521,$B$1:$B520,"="&amp;$B521)</f>
        <v>4655</v>
      </c>
      <c r="K521">
        <f>J521/SUM(J520:J521)</f>
        <v>0.17045662602072575</v>
      </c>
      <c r="L521">
        <f>ROUND(I520*K521,0)</f>
        <v>37</v>
      </c>
    </row>
    <row r="522" spans="1:12">
      <c r="A522" s="26">
        <v>45191</v>
      </c>
      <c r="B522" s="6" t="s">
        <v>46</v>
      </c>
      <c r="C522" s="6" t="s">
        <v>28</v>
      </c>
      <c r="D522" s="68">
        <v>11.67182663</v>
      </c>
      <c r="E522" s="70">
        <v>2.5840000000000001</v>
      </c>
      <c r="F522" s="57"/>
      <c r="G522" s="33">
        <f t="shared" si="13"/>
        <v>-30.160000011920001</v>
      </c>
    </row>
    <row r="523" spans="1:12">
      <c r="A523" s="26">
        <v>45197</v>
      </c>
      <c r="B523" s="6" t="s">
        <v>46</v>
      </c>
      <c r="C523" s="6" t="s">
        <v>27</v>
      </c>
      <c r="D523" s="68">
        <v>10.3799809</v>
      </c>
      <c r="E523" s="65">
        <v>146.56</v>
      </c>
      <c r="F523" s="57" t="s">
        <v>58</v>
      </c>
      <c r="G523" s="33">
        <f t="shared" si="13"/>
        <v>1521.290000704</v>
      </c>
    </row>
    <row r="524" spans="1:12">
      <c r="A524" s="26">
        <v>45198</v>
      </c>
      <c r="B524" s="6" t="s">
        <v>46</v>
      </c>
      <c r="C524" s="6" t="s">
        <v>18</v>
      </c>
      <c r="D524" s="68">
        <v>26.178676469999999</v>
      </c>
      <c r="E524" s="89">
        <f>L524</f>
        <v>141</v>
      </c>
      <c r="F524" s="57" t="s">
        <v>58</v>
      </c>
      <c r="G524" s="33">
        <f t="shared" si="13"/>
        <v>3691.1933822699998</v>
      </c>
      <c r="I524">
        <v>204</v>
      </c>
      <c r="J524" s="9">
        <f>SUMIFS($E$1:$E523,$C$1:C523,"="&amp;$C524,$B$1:$B523,"="&amp;$B524)</f>
        <v>51326</v>
      </c>
      <c r="K524">
        <f>J524/SUM(J524:J525)</f>
        <v>0.68996760273696378</v>
      </c>
      <c r="L524">
        <f>ROUND(I524*K524,0)</f>
        <v>141</v>
      </c>
    </row>
    <row r="525" spans="1:12">
      <c r="A525" s="26">
        <v>45198</v>
      </c>
      <c r="B525" s="6" t="s">
        <v>52</v>
      </c>
      <c r="C525" s="6" t="s">
        <v>18</v>
      </c>
      <c r="D525" s="68">
        <v>26.178676469999999</v>
      </c>
      <c r="E525" s="89">
        <f>L525</f>
        <v>63</v>
      </c>
      <c r="F525" s="57" t="s">
        <v>58</v>
      </c>
      <c r="G525" s="33">
        <f t="shared" si="13"/>
        <v>1649.2566176099999</v>
      </c>
      <c r="J525" s="9">
        <f>SUMIFS($E$1:$E524,$C$1:C524,"="&amp;$C525,$B$1:$B524,"="&amp;$B525)</f>
        <v>23063</v>
      </c>
      <c r="K525">
        <f>J525/SUM(J524:J525)</f>
        <v>0.31003239726303622</v>
      </c>
      <c r="L525">
        <f>ROUND(I524*K525,0)</f>
        <v>63</v>
      </c>
    </row>
    <row r="526" spans="1:12">
      <c r="A526" s="26">
        <v>45198</v>
      </c>
      <c r="B526" s="51" t="s">
        <v>46</v>
      </c>
      <c r="C526" s="6" t="s">
        <v>23</v>
      </c>
      <c r="D526" s="68">
        <v>18.38</v>
      </c>
      <c r="E526" s="89">
        <f>L526</f>
        <v>113</v>
      </c>
      <c r="F526" s="57" t="s">
        <v>58</v>
      </c>
      <c r="G526" s="33">
        <f t="shared" si="13"/>
        <v>2076.94</v>
      </c>
      <c r="I526">
        <v>113</v>
      </c>
      <c r="J526" s="9">
        <f>SUMIFS($E$1:$E525,$C$1:C525,"="&amp;$C526,$B$1:$B525,"="&amp;$B526)</f>
        <v>33620</v>
      </c>
      <c r="K526">
        <f>J526/SUM(J526:J526)</f>
        <v>1</v>
      </c>
      <c r="L526">
        <f>ROUND(I526*K526,0)</f>
        <v>113</v>
      </c>
    </row>
    <row r="527" spans="1:12">
      <c r="A527" s="26">
        <v>45198</v>
      </c>
      <c r="B527" s="6" t="s">
        <v>46</v>
      </c>
      <c r="C527" s="6" t="s">
        <v>25</v>
      </c>
      <c r="D527" s="68">
        <v>15.55538462</v>
      </c>
      <c r="E527" s="65">
        <v>13</v>
      </c>
      <c r="F527" s="57" t="s">
        <v>58</v>
      </c>
      <c r="G527" s="33">
        <f t="shared" si="13"/>
        <v>202.22000005999999</v>
      </c>
    </row>
    <row r="528" spans="1:12">
      <c r="A528" s="26">
        <v>45198</v>
      </c>
      <c r="B528" s="6" t="s">
        <v>46</v>
      </c>
      <c r="C528" s="6" t="s">
        <v>24</v>
      </c>
      <c r="D528" s="68">
        <v>18.809999999999999</v>
      </c>
      <c r="E528" s="65">
        <v>16</v>
      </c>
      <c r="F528" s="57" t="s">
        <v>58</v>
      </c>
      <c r="G528" s="33">
        <f t="shared" si="13"/>
        <v>300.95999999999998</v>
      </c>
    </row>
    <row r="529" spans="1:12">
      <c r="A529" s="25">
        <v>45209</v>
      </c>
      <c r="B529" s="3" t="s">
        <v>52</v>
      </c>
      <c r="C529" s="3" t="s">
        <v>20</v>
      </c>
      <c r="D529" s="32">
        <v>73.930000000000007</v>
      </c>
      <c r="E529" s="33">
        <v>-50</v>
      </c>
      <c r="F529" s="33"/>
      <c r="G529" s="33">
        <f t="shared" si="13"/>
        <v>3696.5000000000005</v>
      </c>
    </row>
    <row r="530" spans="1:12">
      <c r="A530" s="25">
        <v>45209</v>
      </c>
      <c r="B530" s="3" t="s">
        <v>52</v>
      </c>
      <c r="C530" s="3" t="s">
        <v>21</v>
      </c>
      <c r="D530" s="32">
        <v>32.64</v>
      </c>
      <c r="E530" s="33">
        <v>-300</v>
      </c>
      <c r="F530" s="33"/>
      <c r="G530" s="33">
        <f t="shared" si="13"/>
        <v>9792</v>
      </c>
    </row>
    <row r="531" spans="1:12">
      <c r="A531" s="25">
        <v>45209</v>
      </c>
      <c r="B531" s="3" t="s">
        <v>52</v>
      </c>
      <c r="C531" s="3" t="s">
        <v>19</v>
      </c>
      <c r="D531" s="32">
        <v>29.715</v>
      </c>
      <c r="E531" s="33">
        <v>550</v>
      </c>
      <c r="F531" s="33"/>
      <c r="G531" s="33">
        <f t="shared" si="13"/>
        <v>-16343.25</v>
      </c>
    </row>
    <row r="532" spans="1:12">
      <c r="A532" s="25">
        <v>45209</v>
      </c>
      <c r="B532" s="51" t="s">
        <v>46</v>
      </c>
      <c r="C532" s="3" t="s">
        <v>23</v>
      </c>
      <c r="D532" s="32">
        <v>18.478000000000002</v>
      </c>
      <c r="E532" s="33">
        <v>-362</v>
      </c>
      <c r="F532" s="33"/>
      <c r="G532" s="33">
        <f t="shared" si="13"/>
        <v>6689.036000000001</v>
      </c>
      <c r="H532" s="3" t="s">
        <v>52</v>
      </c>
    </row>
    <row r="533" spans="1:12">
      <c r="A533" s="25">
        <v>45209</v>
      </c>
      <c r="B533" s="3" t="s">
        <v>52</v>
      </c>
      <c r="C533" s="3" t="s">
        <v>18</v>
      </c>
      <c r="D533" s="32">
        <v>26.33</v>
      </c>
      <c r="E533" s="33">
        <v>300</v>
      </c>
      <c r="F533" s="33"/>
      <c r="G533" s="33">
        <f t="shared" si="13"/>
        <v>-7898.9999999999991</v>
      </c>
      <c r="H533"/>
    </row>
    <row r="534" spans="1:12">
      <c r="A534" s="25">
        <v>45209</v>
      </c>
      <c r="B534" s="3" t="s">
        <v>52</v>
      </c>
      <c r="C534" s="3" t="s">
        <v>22</v>
      </c>
      <c r="D534" s="32">
        <v>28.71</v>
      </c>
      <c r="E534" s="33">
        <v>-150</v>
      </c>
      <c r="F534" s="33"/>
      <c r="G534" s="33">
        <f t="shared" si="13"/>
        <v>4306.5</v>
      </c>
      <c r="H534"/>
    </row>
    <row r="535" spans="1:12">
      <c r="A535" s="26">
        <v>45229</v>
      </c>
      <c r="B535" s="6" t="s">
        <v>46</v>
      </c>
      <c r="C535" s="6" t="s">
        <v>27</v>
      </c>
      <c r="D535" s="68">
        <v>10.36997463</v>
      </c>
      <c r="E535" s="65">
        <v>145.06399999999999</v>
      </c>
      <c r="F535" s="57" t="s">
        <v>58</v>
      </c>
      <c r="G535" s="33">
        <f t="shared" si="13"/>
        <v>1504.3099997263198</v>
      </c>
      <c r="H535"/>
    </row>
    <row r="536" spans="1:12">
      <c r="A536" s="26">
        <v>45230</v>
      </c>
      <c r="B536" s="6" t="s">
        <v>46</v>
      </c>
      <c r="C536" s="6" t="s">
        <v>24</v>
      </c>
      <c r="D536" s="31">
        <v>18.64</v>
      </c>
      <c r="E536" s="65">
        <v>18</v>
      </c>
      <c r="F536" s="57" t="s">
        <v>58</v>
      </c>
      <c r="G536" s="33">
        <f t="shared" si="13"/>
        <v>335.52</v>
      </c>
      <c r="H536"/>
    </row>
    <row r="537" spans="1:12">
      <c r="A537" s="26">
        <v>45230</v>
      </c>
      <c r="B537" s="6" t="s">
        <v>46</v>
      </c>
      <c r="C537" s="6" t="s">
        <v>25</v>
      </c>
      <c r="D537" s="31">
        <v>15.44</v>
      </c>
      <c r="E537" s="65">
        <v>14</v>
      </c>
      <c r="F537" s="57" t="s">
        <v>58</v>
      </c>
      <c r="G537" s="33">
        <f t="shared" si="13"/>
        <v>216.16</v>
      </c>
      <c r="H537"/>
    </row>
    <row r="538" spans="1:12">
      <c r="A538" s="26">
        <v>45230</v>
      </c>
      <c r="B538" s="6" t="s">
        <v>46</v>
      </c>
      <c r="C538" s="6" t="s">
        <v>23</v>
      </c>
      <c r="D538" s="31">
        <v>18.57</v>
      </c>
      <c r="E538" s="65">
        <v>113</v>
      </c>
      <c r="F538" s="57" t="s">
        <v>58</v>
      </c>
      <c r="G538" s="33">
        <f t="shared" si="13"/>
        <v>2098.41</v>
      </c>
      <c r="H538"/>
    </row>
    <row r="539" spans="1:12">
      <c r="A539" s="26">
        <v>45230</v>
      </c>
      <c r="B539" s="6" t="s">
        <v>46</v>
      </c>
      <c r="C539" s="6" t="s">
        <v>18</v>
      </c>
      <c r="D539" s="68">
        <v>26.466116499999998</v>
      </c>
      <c r="E539" s="89">
        <f>L539</f>
        <v>142</v>
      </c>
      <c r="F539" s="57" t="s">
        <v>58</v>
      </c>
      <c r="G539" s="33">
        <f t="shared" si="13"/>
        <v>3758.1885429999998</v>
      </c>
      <c r="H539"/>
      <c r="I539">
        <v>206</v>
      </c>
      <c r="J539" s="9">
        <f>SUMIFS($E$1:$E538,$C$1:C538,"="&amp;$C539,$B$1:$B538,"="&amp;$B539)</f>
        <v>51467</v>
      </c>
      <c r="K539">
        <f>J539/SUM(J539:J540)</f>
        <v>0.68720708210380144</v>
      </c>
      <c r="L539">
        <f>ROUND(I539*K539,0)</f>
        <v>142</v>
      </c>
    </row>
    <row r="540" spans="1:12">
      <c r="A540" s="26">
        <v>45230</v>
      </c>
      <c r="B540" s="6" t="s">
        <v>52</v>
      </c>
      <c r="C540" s="6" t="s">
        <v>18</v>
      </c>
      <c r="D540" s="68">
        <v>26.466116499999998</v>
      </c>
      <c r="E540" s="89">
        <f>L540</f>
        <v>64</v>
      </c>
      <c r="F540" s="57" t="s">
        <v>58</v>
      </c>
      <c r="G540" s="33">
        <f t="shared" si="13"/>
        <v>1693.8314559999999</v>
      </c>
      <c r="H540"/>
      <c r="J540" s="9">
        <f>SUMIFS($E$1:$E539,$C$1:C539,"="&amp;$C540,$B$1:$B539,"="&amp;$B540)</f>
        <v>23426</v>
      </c>
      <c r="K540">
        <f>J540/SUM(J539:J540)</f>
        <v>0.31279291789619856</v>
      </c>
      <c r="L540">
        <f>ROUND(I539*K540,0)</f>
        <v>64</v>
      </c>
    </row>
    <row r="541" spans="1:12">
      <c r="A541" s="41">
        <v>45240</v>
      </c>
      <c r="B541" s="3" t="s">
        <v>52</v>
      </c>
      <c r="C541" s="3" t="s">
        <v>21</v>
      </c>
      <c r="D541" s="32">
        <v>32.924999999999997</v>
      </c>
      <c r="E541" s="33">
        <v>-200</v>
      </c>
      <c r="F541" s="33"/>
      <c r="G541" s="33">
        <f t="shared" si="13"/>
        <v>6584.9999999999991</v>
      </c>
      <c r="H541"/>
    </row>
    <row r="542" spans="1:12">
      <c r="A542" s="41">
        <v>45240</v>
      </c>
      <c r="B542" s="3" t="s">
        <v>52</v>
      </c>
      <c r="C542" s="3" t="s">
        <v>19</v>
      </c>
      <c r="D542" s="32">
        <v>30.015000000000001</v>
      </c>
      <c r="E542" s="33">
        <v>-700</v>
      </c>
      <c r="F542" s="33"/>
      <c r="G542" s="33">
        <f t="shared" si="13"/>
        <v>21010.5</v>
      </c>
      <c r="H542"/>
    </row>
    <row r="543" spans="1:12">
      <c r="A543" s="41">
        <v>45240</v>
      </c>
      <c r="B543" s="3" t="s">
        <v>52</v>
      </c>
      <c r="C543" s="3" t="s">
        <v>18</v>
      </c>
      <c r="D543" s="32">
        <v>26.684000000000001</v>
      </c>
      <c r="E543" s="33">
        <v>-6250</v>
      </c>
      <c r="F543" s="33"/>
      <c r="G543" s="33">
        <f t="shared" si="13"/>
        <v>166775</v>
      </c>
      <c r="H543"/>
    </row>
    <row r="544" spans="1:12">
      <c r="A544" s="41">
        <v>45240</v>
      </c>
      <c r="B544" s="3" t="s">
        <v>52</v>
      </c>
      <c r="C544" s="3" t="s">
        <v>22</v>
      </c>
      <c r="D544" s="32">
        <v>29.25</v>
      </c>
      <c r="E544" s="33">
        <v>-550</v>
      </c>
      <c r="F544" s="33"/>
      <c r="G544" s="33">
        <f t="shared" si="13"/>
        <v>16087.5</v>
      </c>
      <c r="H544"/>
    </row>
    <row r="545" spans="1:12">
      <c r="A545" s="41">
        <v>45240</v>
      </c>
      <c r="B545" s="3" t="s">
        <v>52</v>
      </c>
      <c r="C545" s="3" t="s">
        <v>26</v>
      </c>
      <c r="D545" s="32">
        <v>25.62</v>
      </c>
      <c r="E545" s="33">
        <v>8300</v>
      </c>
      <c r="F545" s="33"/>
      <c r="G545" s="33">
        <f t="shared" si="13"/>
        <v>-212646</v>
      </c>
      <c r="H545"/>
    </row>
    <row r="546" spans="1:12">
      <c r="A546" s="71">
        <v>45259</v>
      </c>
      <c r="B546" s="6" t="s">
        <v>46</v>
      </c>
      <c r="C546" s="6" t="s">
        <v>27</v>
      </c>
      <c r="D546" s="68">
        <v>10.79996906</v>
      </c>
      <c r="E546" s="65">
        <v>142.21799999999999</v>
      </c>
      <c r="F546" s="57" t="s">
        <v>58</v>
      </c>
      <c r="G546" s="33">
        <f t="shared" si="13"/>
        <v>1535.94999977508</v>
      </c>
      <c r="H546"/>
    </row>
    <row r="547" spans="1:12">
      <c r="A547" s="42">
        <v>45260</v>
      </c>
      <c r="B547" s="6" t="s">
        <v>46</v>
      </c>
      <c r="C547" s="6" t="s">
        <v>18</v>
      </c>
      <c r="D547" s="68">
        <v>27.589505490000001</v>
      </c>
      <c r="E547" s="89">
        <f>L547</f>
        <v>136</v>
      </c>
      <c r="F547" s="57" t="s">
        <v>58</v>
      </c>
      <c r="G547" s="33">
        <f t="shared" si="13"/>
        <v>3752.1727466400002</v>
      </c>
      <c r="H547"/>
      <c r="I547">
        <v>182</v>
      </c>
      <c r="J547" s="9">
        <f>SUMIFS($E$1:$E546,$C$1:C546,"="&amp;$C547,$B$1:$B546,"="&amp;$B547)</f>
        <v>51609</v>
      </c>
      <c r="K547">
        <f>J547/SUM(J547:J548)</f>
        <v>0.74959694403695043</v>
      </c>
      <c r="L547">
        <f>ROUND(I547*K547,0)</f>
        <v>136</v>
      </c>
    </row>
    <row r="548" spans="1:12">
      <c r="A548" s="42">
        <v>45260</v>
      </c>
      <c r="B548" s="6" t="s">
        <v>52</v>
      </c>
      <c r="C548" s="6" t="s">
        <v>18</v>
      </c>
      <c r="D548" s="68">
        <v>27.589505490000001</v>
      </c>
      <c r="E548" s="89">
        <f>L548</f>
        <v>46</v>
      </c>
      <c r="F548" s="57" t="s">
        <v>58</v>
      </c>
      <c r="G548" s="33">
        <f t="shared" si="13"/>
        <v>1269.11725254</v>
      </c>
      <c r="H548"/>
      <c r="J548" s="9">
        <f>SUMIFS($E$1:$E547,$C$1:C547,"="&amp;$C548,$B$1:$B547,"="&amp;$B548)</f>
        <v>17240</v>
      </c>
      <c r="K548">
        <f>J548/SUM(J547:J548)</f>
        <v>0.25040305596304957</v>
      </c>
      <c r="L548">
        <f>ROUND(I547*K548,0)</f>
        <v>46</v>
      </c>
    </row>
    <row r="549" spans="1:12">
      <c r="A549" s="42">
        <v>45260</v>
      </c>
      <c r="B549" s="6" t="s">
        <v>46</v>
      </c>
      <c r="C549" s="6" t="s">
        <v>23</v>
      </c>
      <c r="D549" s="68">
        <v>19.308532110000002</v>
      </c>
      <c r="E549" s="65">
        <v>109</v>
      </c>
      <c r="F549" s="57" t="s">
        <v>58</v>
      </c>
      <c r="G549" s="33">
        <f t="shared" si="13"/>
        <v>2104.6299999900002</v>
      </c>
      <c r="H549"/>
    </row>
    <row r="550" spans="1:12">
      <c r="A550" s="42">
        <v>45260</v>
      </c>
      <c r="B550" s="6" t="s">
        <v>46</v>
      </c>
      <c r="C550" s="6" t="s">
        <v>19</v>
      </c>
      <c r="D550" s="68">
        <v>31.05968468</v>
      </c>
      <c r="E550" s="89">
        <f>L550</f>
        <v>185</v>
      </c>
      <c r="F550" s="57" t="s">
        <v>58</v>
      </c>
      <c r="G550" s="33">
        <f t="shared" si="13"/>
        <v>5746.0416658000004</v>
      </c>
      <c r="H550"/>
      <c r="I550">
        <v>222</v>
      </c>
      <c r="J550" s="9">
        <f>SUMIFS($E$1:$E549,$C$1:C549,"="&amp;$C550,$B$1:$B549,"="&amp;$B550)</f>
        <v>22832</v>
      </c>
      <c r="K550">
        <f>J550/SUM(J550:J551)</f>
        <v>0.83407613063490904</v>
      </c>
      <c r="L550">
        <f>ROUND(I550*K550,0)</f>
        <v>185</v>
      </c>
    </row>
    <row r="551" spans="1:12">
      <c r="A551" s="42">
        <v>45260</v>
      </c>
      <c r="B551" s="6" t="s">
        <v>52</v>
      </c>
      <c r="C551" s="6" t="s">
        <v>19</v>
      </c>
      <c r="D551" s="68">
        <v>31.05968468</v>
      </c>
      <c r="E551" s="89">
        <f>L551</f>
        <v>37</v>
      </c>
      <c r="F551" s="57" t="s">
        <v>58</v>
      </c>
      <c r="G551" s="33">
        <f t="shared" si="13"/>
        <v>1149.2083331599999</v>
      </c>
      <c r="H551"/>
      <c r="J551" s="9">
        <f>SUMIFS($E$1:$E550,$C$1:C550,"="&amp;$C551,$B$1:$B550,"="&amp;$B551)</f>
        <v>4542</v>
      </c>
      <c r="K551">
        <f>J551/SUM(J550:J551)</f>
        <v>0.16592386936509096</v>
      </c>
      <c r="L551">
        <f>ROUND(I550*K551,0)</f>
        <v>37</v>
      </c>
    </row>
    <row r="552" spans="1:12">
      <c r="A552" s="42">
        <v>45260</v>
      </c>
      <c r="B552" s="6" t="s">
        <v>46</v>
      </c>
      <c r="C552" s="6" t="s">
        <v>24</v>
      </c>
      <c r="D552" s="68">
        <v>19.96941176</v>
      </c>
      <c r="E552" s="65">
        <v>17</v>
      </c>
      <c r="F552" s="57" t="s">
        <v>58</v>
      </c>
      <c r="G552" s="33">
        <f t="shared" si="13"/>
        <v>339.47999992000001</v>
      </c>
      <c r="H552"/>
    </row>
    <row r="553" spans="1:12">
      <c r="A553" s="42">
        <v>45260</v>
      </c>
      <c r="B553" s="6" t="s">
        <v>46</v>
      </c>
      <c r="C553" s="6" t="s">
        <v>25</v>
      </c>
      <c r="D553" s="68">
        <v>16.183846150000001</v>
      </c>
      <c r="E553" s="65">
        <v>13</v>
      </c>
      <c r="F553" s="57" t="s">
        <v>58</v>
      </c>
      <c r="G553" s="33">
        <f t="shared" si="13"/>
        <v>210.38999995</v>
      </c>
      <c r="H553"/>
    </row>
    <row r="554" spans="1:12">
      <c r="A554" s="42">
        <v>45275</v>
      </c>
      <c r="B554" s="6" t="s">
        <v>46</v>
      </c>
      <c r="C554" s="6" t="s">
        <v>27</v>
      </c>
      <c r="D554" s="68">
        <v>11.17002894</v>
      </c>
      <c r="E554" s="65">
        <v>96.066000000000003</v>
      </c>
      <c r="F554" s="57" t="s">
        <v>58</v>
      </c>
      <c r="G554" s="33">
        <f t="shared" si="13"/>
        <v>1073.06000015004</v>
      </c>
      <c r="H554"/>
    </row>
    <row r="555" spans="1:12">
      <c r="A555" s="41">
        <v>45280</v>
      </c>
      <c r="B555" s="3" t="s">
        <v>52</v>
      </c>
      <c r="C555" s="3" t="s">
        <v>20</v>
      </c>
      <c r="D555" s="32">
        <v>79.216999999999999</v>
      </c>
      <c r="E555" s="33">
        <v>150</v>
      </c>
      <c r="F555" s="33"/>
      <c r="G555" s="33">
        <f t="shared" si="13"/>
        <v>-11882.55</v>
      </c>
      <c r="H555"/>
    </row>
    <row r="556" spans="1:12">
      <c r="A556" s="41">
        <v>45280</v>
      </c>
      <c r="B556" s="3" t="s">
        <v>52</v>
      </c>
      <c r="C556" s="3" t="s">
        <v>21</v>
      </c>
      <c r="D556" s="32">
        <v>34.700000000000003</v>
      </c>
      <c r="E556" s="33">
        <v>500</v>
      </c>
      <c r="F556" s="33"/>
      <c r="G556" s="33">
        <f t="shared" si="13"/>
        <v>-17350</v>
      </c>
      <c r="H556"/>
    </row>
    <row r="557" spans="1:12">
      <c r="A557" s="41">
        <v>45280</v>
      </c>
      <c r="B557" s="3" t="s">
        <v>52</v>
      </c>
      <c r="C557" s="3" t="s">
        <v>19</v>
      </c>
      <c r="D557" s="32">
        <v>31.824999999999999</v>
      </c>
      <c r="E557" s="33">
        <v>100</v>
      </c>
      <c r="F557" s="33"/>
      <c r="G557" s="33">
        <f t="shared" si="13"/>
        <v>-3182.5</v>
      </c>
      <c r="H557"/>
    </row>
    <row r="558" spans="1:12">
      <c r="A558" s="41">
        <v>45280</v>
      </c>
      <c r="B558" s="3" t="s">
        <v>52</v>
      </c>
      <c r="C558" s="3" t="s">
        <v>26</v>
      </c>
      <c r="D558" s="32">
        <v>26.193999999999999</v>
      </c>
      <c r="E558" s="33">
        <v>-450</v>
      </c>
      <c r="F558" s="33"/>
      <c r="G558" s="33">
        <f t="shared" si="13"/>
        <v>11787.3</v>
      </c>
      <c r="H558"/>
    </row>
    <row r="559" spans="1:12">
      <c r="A559" s="41">
        <v>45280</v>
      </c>
      <c r="B559" s="3" t="s">
        <v>52</v>
      </c>
      <c r="C559" s="3" t="s">
        <v>18</v>
      </c>
      <c r="D559" s="32">
        <v>28.315000000000001</v>
      </c>
      <c r="E559" s="33">
        <v>-1550</v>
      </c>
      <c r="F559" s="33"/>
      <c r="G559" s="33">
        <f t="shared" si="13"/>
        <v>43888.25</v>
      </c>
      <c r="H559"/>
    </row>
    <row r="560" spans="1:12">
      <c r="A560" s="41">
        <v>45280</v>
      </c>
      <c r="B560" s="3" t="s">
        <v>52</v>
      </c>
      <c r="C560" s="3" t="s">
        <v>22</v>
      </c>
      <c r="D560" s="49">
        <v>29.41</v>
      </c>
      <c r="E560" s="33">
        <v>700</v>
      </c>
      <c r="F560" s="33"/>
      <c r="G560" s="33">
        <f t="shared" si="13"/>
        <v>-20587</v>
      </c>
      <c r="H560"/>
    </row>
    <row r="561" spans="1:12">
      <c r="A561" s="25">
        <v>45281</v>
      </c>
      <c r="B561" s="3" t="s">
        <v>46</v>
      </c>
      <c r="C561" s="3" t="s">
        <v>28</v>
      </c>
      <c r="D561" s="49">
        <v>11.87998629</v>
      </c>
      <c r="E561" s="64">
        <v>277.13499999999999</v>
      </c>
      <c r="F561" s="65"/>
      <c r="G561" s="33">
        <f t="shared" si="13"/>
        <v>-3292.3600004791497</v>
      </c>
      <c r="H561"/>
    </row>
    <row r="562" spans="1:12">
      <c r="A562" s="25">
        <v>45282</v>
      </c>
      <c r="B562" s="3" t="s">
        <v>46</v>
      </c>
      <c r="C562" s="3" t="s">
        <v>28</v>
      </c>
      <c r="D562" s="49">
        <v>11.778402249999999</v>
      </c>
      <c r="E562" s="64">
        <v>2.4910000000000001</v>
      </c>
      <c r="F562" s="65"/>
      <c r="G562" s="33">
        <f t="shared" si="13"/>
        <v>-29.340000004749999</v>
      </c>
      <c r="H562"/>
    </row>
    <row r="563" spans="1:12">
      <c r="A563" s="26">
        <v>45295</v>
      </c>
      <c r="B563" s="6" t="s">
        <v>46</v>
      </c>
      <c r="C563" s="6" t="s">
        <v>21</v>
      </c>
      <c r="D563" s="68">
        <v>34.427168139999999</v>
      </c>
      <c r="E563" s="89">
        <f t="shared" ref="E563:E570" si="14">L563</f>
        <v>86</v>
      </c>
      <c r="F563" s="57" t="s">
        <v>58</v>
      </c>
      <c r="G563" s="33">
        <f t="shared" si="13"/>
        <v>2960.7364600400001</v>
      </c>
      <c r="H563"/>
      <c r="I563">
        <v>113</v>
      </c>
      <c r="J563" s="9">
        <f>SUMIFS($E$1:$E562,$C$1:C562,"="&amp;$C563,$B$1:$B562,"="&amp;$B563)</f>
        <v>8629</v>
      </c>
      <c r="K563">
        <f>J563/SUM(J563:J564)</f>
        <v>0.76153914041126114</v>
      </c>
      <c r="L563">
        <f>ROUND(I563*K563,0)</f>
        <v>86</v>
      </c>
    </row>
    <row r="564" spans="1:12">
      <c r="A564" s="26">
        <v>45295</v>
      </c>
      <c r="B564" s="6" t="s">
        <v>52</v>
      </c>
      <c r="C564" s="6" t="s">
        <v>21</v>
      </c>
      <c r="D564" s="68">
        <v>34.427168139999999</v>
      </c>
      <c r="E564" s="89">
        <f t="shared" si="14"/>
        <v>27</v>
      </c>
      <c r="F564" s="57" t="s">
        <v>58</v>
      </c>
      <c r="G564" s="33">
        <f t="shared" si="13"/>
        <v>929.53353977999996</v>
      </c>
      <c r="H564"/>
      <c r="J564" s="9">
        <f>SUMIFS($E$1:$E563,$C$1:C563,"="&amp;$C564,$B$1:$B563,"="&amp;$B564)</f>
        <v>2702</v>
      </c>
      <c r="K564">
        <f>J564/SUM(J563:J564)</f>
        <v>0.23846085958873886</v>
      </c>
      <c r="L564">
        <f>ROUND(I563*K564,0)</f>
        <v>27</v>
      </c>
    </row>
    <row r="565" spans="1:12">
      <c r="A565" s="26">
        <v>45295</v>
      </c>
      <c r="B565" s="6" t="s">
        <v>46</v>
      </c>
      <c r="C565" s="6" t="s">
        <v>20</v>
      </c>
      <c r="D565" s="68">
        <v>77.504074070000001</v>
      </c>
      <c r="E565" s="89">
        <f t="shared" si="14"/>
        <v>64</v>
      </c>
      <c r="F565" s="57" t="s">
        <v>58</v>
      </c>
      <c r="G565" s="33">
        <f t="shared" si="13"/>
        <v>4960.2607404800001</v>
      </c>
      <c r="H565"/>
      <c r="I565">
        <v>81</v>
      </c>
      <c r="J565" s="9">
        <f>SUMIFS($E$1:$E564,$C$1:C564,"="&amp;$C565,$B$1:$B564,"="&amp;$B565)</f>
        <v>9156</v>
      </c>
      <c r="K565">
        <f>J565/SUM(J565:J566)</f>
        <v>0.78754515740581454</v>
      </c>
      <c r="L565">
        <f>ROUND(I565*K565,0)</f>
        <v>64</v>
      </c>
    </row>
    <row r="566" spans="1:12">
      <c r="A566" s="26">
        <v>45295</v>
      </c>
      <c r="B566" s="6" t="s">
        <v>52</v>
      </c>
      <c r="C566" s="6" t="s">
        <v>20</v>
      </c>
      <c r="D566" s="68">
        <v>77.504074070000001</v>
      </c>
      <c r="E566" s="89">
        <f t="shared" si="14"/>
        <v>17</v>
      </c>
      <c r="F566" s="57" t="s">
        <v>58</v>
      </c>
      <c r="G566" s="33">
        <f t="shared" si="13"/>
        <v>1317.5692591900001</v>
      </c>
      <c r="H566"/>
      <c r="J566" s="9">
        <f>SUMIFS($E$1:$E565,$C$1:C565,"="&amp;$C566,$B$1:$B565,"="&amp;$B566)</f>
        <v>2470</v>
      </c>
      <c r="K566">
        <f>J566/SUM(J565:J566)</f>
        <v>0.21245484259418546</v>
      </c>
      <c r="L566">
        <f>ROUND(I565*K566,0)</f>
        <v>17</v>
      </c>
    </row>
    <row r="567" spans="1:12">
      <c r="A567" s="26">
        <v>45295</v>
      </c>
      <c r="B567" s="6" t="s">
        <v>46</v>
      </c>
      <c r="C567" s="6" t="s">
        <v>22</v>
      </c>
      <c r="D567" s="68">
        <v>29.091309519999999</v>
      </c>
      <c r="E567" s="89">
        <f t="shared" si="14"/>
        <v>56</v>
      </c>
      <c r="F567" s="57" t="s">
        <v>58</v>
      </c>
      <c r="G567" s="33">
        <f t="shared" si="13"/>
        <v>1629.1133331199999</v>
      </c>
      <c r="H567"/>
      <c r="I567">
        <v>84</v>
      </c>
      <c r="J567" s="9">
        <f>SUMIFS($E$1:$E566,$C$1:C566,"="&amp;$C567,$B$1:$B566,"="&amp;$B567)</f>
        <v>3168</v>
      </c>
      <c r="K567">
        <f>J567/SUM(J567:J568)</f>
        <v>0.66652640437618349</v>
      </c>
      <c r="L567">
        <f>ROUND(I567*K567,0)</f>
        <v>56</v>
      </c>
    </row>
    <row r="568" spans="1:12">
      <c r="A568" s="26">
        <v>45295</v>
      </c>
      <c r="B568" s="6" t="s">
        <v>52</v>
      </c>
      <c r="C568" s="6" t="s">
        <v>22</v>
      </c>
      <c r="D568" s="68">
        <v>29.091309519999999</v>
      </c>
      <c r="E568" s="89">
        <f t="shared" si="14"/>
        <v>28</v>
      </c>
      <c r="F568" s="57" t="s">
        <v>58</v>
      </c>
      <c r="G568" s="33">
        <f t="shared" si="13"/>
        <v>814.55666655999994</v>
      </c>
      <c r="H568"/>
      <c r="J568" s="9">
        <f>SUMIFS($E$1:$E567,$C$1:C567,"="&amp;$C568,$B$1:$B567,"="&amp;$B568)</f>
        <v>1585</v>
      </c>
      <c r="K568">
        <f>J568/SUM(J567:J568)</f>
        <v>0.33347359562381651</v>
      </c>
      <c r="L568">
        <f>ROUND(I567*K568,0)</f>
        <v>28</v>
      </c>
    </row>
    <row r="569" spans="1:12">
      <c r="A569" s="26">
        <v>45295</v>
      </c>
      <c r="B569" s="6" t="s">
        <v>46</v>
      </c>
      <c r="C569" s="6" t="s">
        <v>18</v>
      </c>
      <c r="D569" s="68">
        <v>27.849772730000002</v>
      </c>
      <c r="E569" s="89">
        <f t="shared" si="14"/>
        <v>135</v>
      </c>
      <c r="F569" s="57" t="s">
        <v>58</v>
      </c>
      <c r="G569" s="33">
        <f t="shared" si="13"/>
        <v>3759.71931855</v>
      </c>
      <c r="H569"/>
      <c r="I569">
        <v>176</v>
      </c>
      <c r="J569" s="9">
        <f>SUMIFS($E$1:$E568,$C$1:C568,"="&amp;$C569,$B$1:$B568,"="&amp;$B569)</f>
        <v>51745</v>
      </c>
      <c r="K569">
        <f>J569/SUM(J569:J570)</f>
        <v>0.76680843496687956</v>
      </c>
      <c r="L569">
        <f>ROUND(I569*K569,0)</f>
        <v>135</v>
      </c>
    </row>
    <row r="570" spans="1:12">
      <c r="A570" s="26">
        <v>45295</v>
      </c>
      <c r="B570" s="6" t="s">
        <v>52</v>
      </c>
      <c r="C570" s="6" t="s">
        <v>18</v>
      </c>
      <c r="D570" s="68">
        <v>27.849772730000002</v>
      </c>
      <c r="E570" s="89">
        <f t="shared" si="14"/>
        <v>41</v>
      </c>
      <c r="F570" s="57" t="s">
        <v>58</v>
      </c>
      <c r="G570" s="33">
        <f t="shared" si="13"/>
        <v>1141.8406819300001</v>
      </c>
      <c r="H570"/>
      <c r="J570" s="9">
        <f>SUMIFS($E$1:$E569,$C$1:C569,"="&amp;$C570,$B$1:$B569,"="&amp;$B570)</f>
        <v>15736</v>
      </c>
      <c r="K570">
        <f>J570/SUM(J569:J570)</f>
        <v>0.23319156503312044</v>
      </c>
      <c r="L570">
        <f>ROUND(I569*K570,0)</f>
        <v>41</v>
      </c>
    </row>
    <row r="571" spans="1:12">
      <c r="A571" s="26">
        <v>45295</v>
      </c>
      <c r="B571" s="6" t="s">
        <v>46</v>
      </c>
      <c r="C571" s="6" t="s">
        <v>23</v>
      </c>
      <c r="D571" s="68">
        <v>19.48416667</v>
      </c>
      <c r="E571" s="70">
        <v>108</v>
      </c>
      <c r="F571" s="57" t="s">
        <v>58</v>
      </c>
      <c r="G571" s="33">
        <f t="shared" si="13"/>
        <v>2104.2900003600002</v>
      </c>
      <c r="H571"/>
    </row>
    <row r="572" spans="1:12">
      <c r="A572" s="26">
        <v>45295</v>
      </c>
      <c r="B572" s="6" t="s">
        <v>46</v>
      </c>
      <c r="C572" s="6" t="s">
        <v>25</v>
      </c>
      <c r="D572" s="68">
        <v>16.28</v>
      </c>
      <c r="E572" s="65">
        <v>13</v>
      </c>
      <c r="F572" s="57" t="s">
        <v>58</v>
      </c>
      <c r="G572" s="33">
        <f t="shared" si="13"/>
        <v>211.64000000000001</v>
      </c>
      <c r="H572"/>
    </row>
    <row r="573" spans="1:12">
      <c r="A573" s="26">
        <v>45295</v>
      </c>
      <c r="B573" s="6" t="s">
        <v>46</v>
      </c>
      <c r="C573" s="6" t="s">
        <v>24</v>
      </c>
      <c r="D573" s="68">
        <v>20.12</v>
      </c>
      <c r="E573" s="65">
        <v>37</v>
      </c>
      <c r="F573" s="57" t="s">
        <v>58</v>
      </c>
      <c r="G573" s="33">
        <f t="shared" si="13"/>
        <v>744.44</v>
      </c>
      <c r="H573"/>
    </row>
    <row r="574" spans="1:12">
      <c r="A574" s="71">
        <v>45321</v>
      </c>
      <c r="B574" s="6" t="s">
        <v>46</v>
      </c>
      <c r="C574" s="6" t="s">
        <v>27</v>
      </c>
      <c r="D574" s="68">
        <v>11.0399996</v>
      </c>
      <c r="E574" s="65">
        <v>197.827</v>
      </c>
      <c r="F574" s="57" t="s">
        <v>58</v>
      </c>
      <c r="G574" s="33">
        <f t="shared" ref="G574:G637" si="15">PRODUCT(D574:E574)*IF(F574="Y",1,-1)</f>
        <v>2184.0100008691998</v>
      </c>
      <c r="H574"/>
    </row>
    <row r="575" spans="1:12">
      <c r="A575" s="71">
        <v>45322</v>
      </c>
      <c r="B575" s="6" t="s">
        <v>46</v>
      </c>
      <c r="C575" s="6" t="s">
        <v>18</v>
      </c>
      <c r="D575" s="68">
        <v>27.92</v>
      </c>
      <c r="E575" s="89">
        <f>L575</f>
        <v>137</v>
      </c>
      <c r="F575" s="57" t="s">
        <v>58</v>
      </c>
      <c r="G575" s="33">
        <f t="shared" si="15"/>
        <v>3825.0400000000004</v>
      </c>
      <c r="I575">
        <v>179</v>
      </c>
      <c r="J575" s="9">
        <f>SUMIFS($E$1:$E574,$C$1:C574,"="&amp;$C575,$B$1:$B574,"="&amp;$B575)</f>
        <v>51880</v>
      </c>
      <c r="K575">
        <f>J575/SUM(J575:J576)</f>
        <v>0.7668090515393825</v>
      </c>
      <c r="L575">
        <f>ROUND(I575*K575,0)</f>
        <v>137</v>
      </c>
    </row>
    <row r="576" spans="1:12">
      <c r="A576" s="71">
        <v>45322</v>
      </c>
      <c r="B576" s="6" t="s">
        <v>52</v>
      </c>
      <c r="C576" s="6" t="s">
        <v>18</v>
      </c>
      <c r="D576" s="68">
        <v>27.92</v>
      </c>
      <c r="E576" s="89">
        <f>L576</f>
        <v>42</v>
      </c>
      <c r="F576" s="57" t="s">
        <v>58</v>
      </c>
      <c r="G576" s="33">
        <f t="shared" si="15"/>
        <v>1172.6400000000001</v>
      </c>
      <c r="J576" s="9">
        <f>SUMIFS($E$1:$E575,$C$1:C575,"="&amp;$C576,$B$1:$B575,"="&amp;$B576)</f>
        <v>15777</v>
      </c>
      <c r="K576">
        <f>J576/SUM(J575:J576)</f>
        <v>0.23319094846061753</v>
      </c>
      <c r="L576">
        <f>ROUND(I575*K576,0)</f>
        <v>42</v>
      </c>
    </row>
    <row r="577" spans="1:12">
      <c r="A577" s="71">
        <v>45322</v>
      </c>
      <c r="B577" s="6" t="s">
        <v>46</v>
      </c>
      <c r="C577" s="6" t="s">
        <v>23</v>
      </c>
      <c r="D577" s="68">
        <v>19.59</v>
      </c>
      <c r="E577" s="65">
        <v>111</v>
      </c>
      <c r="F577" s="57" t="s">
        <v>58</v>
      </c>
      <c r="G577" s="33">
        <f t="shared" si="15"/>
        <v>2174.4899999999998</v>
      </c>
    </row>
    <row r="578" spans="1:12">
      <c r="A578" s="71">
        <v>45322</v>
      </c>
      <c r="B578" s="6" t="s">
        <v>46</v>
      </c>
      <c r="C578" s="6" t="s">
        <v>25</v>
      </c>
      <c r="D578" s="68">
        <v>16.483846150000002</v>
      </c>
      <c r="E578" s="65">
        <v>13</v>
      </c>
      <c r="F578" s="57" t="s">
        <v>58</v>
      </c>
      <c r="G578" s="33">
        <f t="shared" si="15"/>
        <v>214.28999995000001</v>
      </c>
    </row>
    <row r="579" spans="1:12">
      <c r="A579" s="71">
        <v>45322</v>
      </c>
      <c r="B579" s="6" t="s">
        <v>46</v>
      </c>
      <c r="C579" s="6" t="s">
        <v>24</v>
      </c>
      <c r="D579" s="68">
        <v>20.49</v>
      </c>
      <c r="E579" s="65">
        <v>18</v>
      </c>
      <c r="F579" s="57" t="s">
        <v>58</v>
      </c>
      <c r="G579" s="33">
        <f t="shared" si="15"/>
        <v>368.82</v>
      </c>
    </row>
    <row r="580" spans="1:12">
      <c r="A580" s="41">
        <v>45323</v>
      </c>
      <c r="B580" s="3" t="s">
        <v>52</v>
      </c>
      <c r="C580" s="3" t="s">
        <v>22</v>
      </c>
      <c r="D580" s="32">
        <v>28.65</v>
      </c>
      <c r="E580" s="33">
        <v>550</v>
      </c>
      <c r="F580" s="33"/>
      <c r="G580" s="33">
        <f t="shared" si="15"/>
        <v>-15757.5</v>
      </c>
      <c r="H580"/>
    </row>
    <row r="581" spans="1:12">
      <c r="A581" s="41">
        <v>45323</v>
      </c>
      <c r="B581" s="3" t="s">
        <v>52</v>
      </c>
      <c r="C581" s="3" t="s">
        <v>18</v>
      </c>
      <c r="D581" s="32">
        <v>27.849</v>
      </c>
      <c r="E581" s="33">
        <v>-2400</v>
      </c>
      <c r="F581" s="33"/>
      <c r="G581" s="33">
        <f t="shared" si="15"/>
        <v>66837.600000000006</v>
      </c>
      <c r="H581"/>
    </row>
    <row r="582" spans="1:12">
      <c r="A582" s="41">
        <v>45323</v>
      </c>
      <c r="B582" s="3" t="s">
        <v>52</v>
      </c>
      <c r="C582" s="3" t="s">
        <v>26</v>
      </c>
      <c r="D582" s="32">
        <v>26.114999999999998</v>
      </c>
      <c r="E582" s="33">
        <v>-850</v>
      </c>
      <c r="F582" s="33"/>
      <c r="G582" s="33">
        <f t="shared" si="15"/>
        <v>22197.75</v>
      </c>
      <c r="H582"/>
    </row>
    <row r="583" spans="1:12">
      <c r="A583" s="41">
        <v>45323</v>
      </c>
      <c r="B583" s="3" t="s">
        <v>52</v>
      </c>
      <c r="C583" s="3" t="s">
        <v>19</v>
      </c>
      <c r="D583" s="32">
        <v>32.21</v>
      </c>
      <c r="E583" s="33">
        <v>500</v>
      </c>
      <c r="F583" s="33"/>
      <c r="G583" s="33">
        <f t="shared" si="15"/>
        <v>-16105</v>
      </c>
      <c r="H583"/>
    </row>
    <row r="584" spans="1:12">
      <c r="A584" s="41">
        <v>45323</v>
      </c>
      <c r="B584" s="3" t="s">
        <v>52</v>
      </c>
      <c r="C584" s="3" t="s">
        <v>21</v>
      </c>
      <c r="D584" s="32">
        <v>35.07</v>
      </c>
      <c r="E584" s="33">
        <v>600</v>
      </c>
      <c r="F584" s="33"/>
      <c r="G584" s="33">
        <f t="shared" si="15"/>
        <v>-21042</v>
      </c>
      <c r="H584"/>
    </row>
    <row r="585" spans="1:12">
      <c r="A585" s="41">
        <v>45323</v>
      </c>
      <c r="B585" s="3" t="s">
        <v>52</v>
      </c>
      <c r="C585" s="3" t="s">
        <v>20</v>
      </c>
      <c r="D585" s="32">
        <v>81.150000000000006</v>
      </c>
      <c r="E585" s="33">
        <v>500</v>
      </c>
      <c r="F585" s="33"/>
      <c r="G585" s="33">
        <f t="shared" si="15"/>
        <v>-40575</v>
      </c>
      <c r="H585"/>
    </row>
    <row r="586" spans="1:12">
      <c r="A586" s="72">
        <v>45350</v>
      </c>
      <c r="B586" s="6" t="s">
        <v>46</v>
      </c>
      <c r="C586" s="6" t="s">
        <v>27</v>
      </c>
      <c r="D586" s="68">
        <v>10.970016859999999</v>
      </c>
      <c r="E586" s="65">
        <v>136.977</v>
      </c>
      <c r="F586" s="57" t="s">
        <v>58</v>
      </c>
      <c r="G586" s="33">
        <f t="shared" si="15"/>
        <v>1502.6399994322201</v>
      </c>
    </row>
    <row r="587" spans="1:12">
      <c r="A587" s="26">
        <v>45351</v>
      </c>
      <c r="B587" s="6" t="s">
        <v>46</v>
      </c>
      <c r="C587" s="6" t="s">
        <v>18</v>
      </c>
      <c r="D587" s="68">
        <v>27.64</v>
      </c>
      <c r="E587" s="89">
        <f>L587</f>
        <v>141</v>
      </c>
      <c r="F587" s="57" t="s">
        <v>58</v>
      </c>
      <c r="G587" s="33">
        <f t="shared" si="15"/>
        <v>3897.2400000000002</v>
      </c>
      <c r="I587">
        <v>177</v>
      </c>
      <c r="J587" s="9">
        <f>SUMIFS($E$1:$E586,$C$1:C586,"="&amp;$C587,$B$1:$B586,"="&amp;$B587)</f>
        <v>52017</v>
      </c>
      <c r="K587">
        <f>J587/SUM(J587:J588)</f>
        <v>0.79492939666238771</v>
      </c>
      <c r="L587">
        <f>ROUND(I587*K587,0)</f>
        <v>141</v>
      </c>
    </row>
    <row r="588" spans="1:12">
      <c r="A588" s="26">
        <v>45351</v>
      </c>
      <c r="B588" s="6" t="s">
        <v>52</v>
      </c>
      <c r="C588" s="6" t="s">
        <v>18</v>
      </c>
      <c r="D588" s="68">
        <v>27.64</v>
      </c>
      <c r="E588" s="89">
        <f>L588</f>
        <v>36</v>
      </c>
      <c r="F588" s="57" t="s">
        <v>58</v>
      </c>
      <c r="G588" s="33">
        <f t="shared" si="15"/>
        <v>995.04</v>
      </c>
      <c r="J588" s="9">
        <f>SUMIFS($E$1:$E587,$C$1:C587,"="&amp;$C588,$B$1:$B587,"="&amp;$B588)</f>
        <v>13419</v>
      </c>
      <c r="K588">
        <f>J588/SUM(J587:J588)</f>
        <v>0.20507060333761232</v>
      </c>
      <c r="L588">
        <f>ROUND(I587*K588,0)</f>
        <v>36</v>
      </c>
    </row>
    <row r="589" spans="1:12">
      <c r="A589" s="26">
        <v>45351</v>
      </c>
      <c r="B589" s="6" t="s">
        <v>46</v>
      </c>
      <c r="C589" s="6" t="s">
        <v>23</v>
      </c>
      <c r="D589" s="68">
        <v>19.51276786</v>
      </c>
      <c r="E589" s="65">
        <v>112</v>
      </c>
      <c r="F589" s="57" t="s">
        <v>58</v>
      </c>
      <c r="G589" s="33">
        <f t="shared" si="15"/>
        <v>2185.4300003200001</v>
      </c>
    </row>
    <row r="590" spans="1:12">
      <c r="A590" s="26">
        <v>45351</v>
      </c>
      <c r="B590" s="6" t="s">
        <v>46</v>
      </c>
      <c r="C590" s="6" t="s">
        <v>25</v>
      </c>
      <c r="D590" s="68">
        <v>16.41</v>
      </c>
      <c r="E590" s="65">
        <v>13</v>
      </c>
      <c r="F590" s="57" t="s">
        <v>58</v>
      </c>
      <c r="G590" s="33">
        <f t="shared" si="15"/>
        <v>213.33</v>
      </c>
    </row>
    <row r="591" spans="1:12">
      <c r="A591" s="26">
        <v>45351</v>
      </c>
      <c r="B591" s="6" t="s">
        <v>46</v>
      </c>
      <c r="C591" s="6" t="s">
        <v>24</v>
      </c>
      <c r="D591" s="68">
        <v>19.97</v>
      </c>
      <c r="E591" s="65">
        <v>19</v>
      </c>
      <c r="F591" s="57" t="s">
        <v>58</v>
      </c>
      <c r="G591" s="33">
        <f t="shared" si="15"/>
        <v>379.42999999999995</v>
      </c>
    </row>
    <row r="592" spans="1:12">
      <c r="A592" s="26">
        <v>45351</v>
      </c>
      <c r="B592" s="6" t="s">
        <v>46</v>
      </c>
      <c r="C592" s="6" t="s">
        <v>19</v>
      </c>
      <c r="D592" s="68">
        <v>32.800504590000003</v>
      </c>
      <c r="E592" s="89">
        <f>L592</f>
        <v>178</v>
      </c>
      <c r="F592" s="57" t="s">
        <v>58</v>
      </c>
      <c r="G592" s="33">
        <f t="shared" si="15"/>
        <v>5838.4898170200004</v>
      </c>
      <c r="H592" s="52" t="s">
        <v>64</v>
      </c>
      <c r="I592">
        <v>218</v>
      </c>
      <c r="J592" s="9">
        <f>SUMIFS($E$1:$E591,$C$1:C591,"="&amp;$C592,$B$1:$B591,"="&amp;$B592)</f>
        <v>23017</v>
      </c>
      <c r="K592">
        <f>J592/SUM(J592:J593)</f>
        <v>0.81632146403745209</v>
      </c>
      <c r="L592">
        <f>ROUND(I592*K592,0)</f>
        <v>178</v>
      </c>
    </row>
    <row r="593" spans="1:12">
      <c r="A593" s="26">
        <v>45351</v>
      </c>
      <c r="B593" s="6" t="s">
        <v>52</v>
      </c>
      <c r="C593" s="6" t="s">
        <v>19</v>
      </c>
      <c r="D593" s="68">
        <v>32.800504590000003</v>
      </c>
      <c r="E593" s="89">
        <f>L593</f>
        <v>40</v>
      </c>
      <c r="F593" s="57" t="s">
        <v>58</v>
      </c>
      <c r="G593" s="33">
        <f t="shared" si="15"/>
        <v>1312.0201836000001</v>
      </c>
      <c r="H593" s="52" t="s">
        <v>64</v>
      </c>
      <c r="J593" s="9">
        <f>SUMIFS($E$1:$E592,$C$1:C592,"="&amp;$C593,$B$1:$B592,"="&amp;$B593)</f>
        <v>5179</v>
      </c>
      <c r="K593">
        <f>J593/SUM(J592:J593)</f>
        <v>0.18367853596254788</v>
      </c>
      <c r="L593">
        <f>ROUND(I592*K593,0)</f>
        <v>40</v>
      </c>
    </row>
    <row r="594" spans="1:12">
      <c r="A594" s="25">
        <v>45355</v>
      </c>
      <c r="B594" s="3" t="s">
        <v>52</v>
      </c>
      <c r="C594" s="3" t="s">
        <v>20</v>
      </c>
      <c r="D594" s="49">
        <v>86.707999999999998</v>
      </c>
      <c r="E594" s="33">
        <v>-250</v>
      </c>
      <c r="F594" s="33"/>
      <c r="G594" s="33">
        <f t="shared" si="15"/>
        <v>21677</v>
      </c>
    </row>
    <row r="595" spans="1:12">
      <c r="A595" s="25">
        <v>45355</v>
      </c>
      <c r="B595" s="3" t="s">
        <v>52</v>
      </c>
      <c r="C595" s="3" t="s">
        <v>21</v>
      </c>
      <c r="D595" s="49">
        <v>36.579000000000001</v>
      </c>
      <c r="E595" s="33">
        <v>-550</v>
      </c>
      <c r="F595" s="33"/>
      <c r="G595" s="33">
        <f t="shared" si="15"/>
        <v>20118.45</v>
      </c>
    </row>
    <row r="596" spans="1:12">
      <c r="A596" s="25">
        <v>45355</v>
      </c>
      <c r="B596" s="3" t="s">
        <v>52</v>
      </c>
      <c r="C596" s="3" t="s">
        <v>26</v>
      </c>
      <c r="D596" s="49">
        <v>26.062999999999999</v>
      </c>
      <c r="E596" s="33">
        <v>-4350</v>
      </c>
      <c r="F596" s="33"/>
      <c r="G596" s="33">
        <f t="shared" si="15"/>
        <v>113374.04999999999</v>
      </c>
    </row>
    <row r="597" spans="1:12">
      <c r="A597" s="25">
        <v>45355</v>
      </c>
      <c r="B597" s="3" t="s">
        <v>52</v>
      </c>
      <c r="C597" s="3" t="s">
        <v>18</v>
      </c>
      <c r="D597" s="32">
        <v>27.6</v>
      </c>
      <c r="E597" s="33">
        <v>6350</v>
      </c>
      <c r="F597" s="33"/>
      <c r="G597" s="33">
        <f t="shared" si="15"/>
        <v>-175260</v>
      </c>
    </row>
    <row r="598" spans="1:12">
      <c r="A598" s="25">
        <v>45355</v>
      </c>
      <c r="B598" s="3" t="s">
        <v>52</v>
      </c>
      <c r="C598" s="3" t="s">
        <v>22</v>
      </c>
      <c r="D598" s="32">
        <v>30.29</v>
      </c>
      <c r="E598" s="33">
        <v>-650</v>
      </c>
      <c r="F598" s="33"/>
      <c r="G598" s="33">
        <f t="shared" si="15"/>
        <v>19688.5</v>
      </c>
    </row>
    <row r="599" spans="1:12">
      <c r="A599" s="82">
        <v>45373</v>
      </c>
      <c r="B599" s="48" t="s">
        <v>46</v>
      </c>
      <c r="C599" s="48" t="s">
        <v>28</v>
      </c>
      <c r="D599" s="49">
        <v>12.731386260000001</v>
      </c>
      <c r="E599" s="73">
        <v>2.431</v>
      </c>
      <c r="F599" s="73"/>
      <c r="G599" s="33">
        <f t="shared" si="15"/>
        <v>-30.949999998060001</v>
      </c>
      <c r="H599" s="83" t="s">
        <v>62</v>
      </c>
    </row>
    <row r="600" spans="1:12">
      <c r="A600" s="69">
        <v>45378</v>
      </c>
      <c r="B600" s="6" t="s">
        <v>46</v>
      </c>
      <c r="C600" s="6" t="s">
        <v>27</v>
      </c>
      <c r="D600" s="49">
        <v>11.01002824</v>
      </c>
      <c r="E600" s="70">
        <v>138.80799999999999</v>
      </c>
      <c r="F600" s="57" t="s">
        <v>58</v>
      </c>
      <c r="G600" s="33">
        <f t="shared" si="15"/>
        <v>1528.2799999379199</v>
      </c>
    </row>
    <row r="601" spans="1:12">
      <c r="A601" s="69">
        <v>45379</v>
      </c>
      <c r="B601" s="6" t="s">
        <v>46</v>
      </c>
      <c r="C601" s="6" t="s">
        <v>18</v>
      </c>
      <c r="D601" s="31">
        <v>27.37</v>
      </c>
      <c r="E601" s="89">
        <f>L601</f>
        <v>143</v>
      </c>
      <c r="F601" s="57" t="s">
        <v>58</v>
      </c>
      <c r="G601" s="33">
        <f t="shared" si="15"/>
        <v>3913.9100000000003</v>
      </c>
      <c r="I601">
        <v>197</v>
      </c>
      <c r="J601" s="9">
        <f>SUMIFS($E$1:$E600,$C$1:C600,"="&amp;$C601,$B$1:$B600,"="&amp;$B601)</f>
        <v>52158</v>
      </c>
      <c r="K601">
        <f>J601/SUM(J601:J602)</f>
        <v>0.72478912774620285</v>
      </c>
      <c r="L601">
        <f>ROUND(I601*K601,0)</f>
        <v>143</v>
      </c>
    </row>
    <row r="602" spans="1:12">
      <c r="A602" s="69">
        <v>45379</v>
      </c>
      <c r="B602" s="6" t="s">
        <v>52</v>
      </c>
      <c r="C602" s="6" t="s">
        <v>18</v>
      </c>
      <c r="D602" s="31">
        <v>27.37</v>
      </c>
      <c r="E602" s="89">
        <f>L602</f>
        <v>54</v>
      </c>
      <c r="F602" s="57" t="s">
        <v>58</v>
      </c>
      <c r="G602" s="33">
        <f t="shared" si="15"/>
        <v>1477.98</v>
      </c>
      <c r="J602" s="9">
        <f>SUMIFS($E$1:$E601,$C$1:C601,"="&amp;$C602,$B$1:$B601,"="&amp;$B602)</f>
        <v>19805</v>
      </c>
      <c r="K602">
        <f>J602/SUM(J601:J602)</f>
        <v>0.27521087225379709</v>
      </c>
      <c r="L602">
        <f>ROUND(I601*K602,0)</f>
        <v>54</v>
      </c>
    </row>
    <row r="603" spans="1:12">
      <c r="A603" s="69">
        <v>45379</v>
      </c>
      <c r="B603" s="6" t="s">
        <v>46</v>
      </c>
      <c r="C603" s="6" t="s">
        <v>23</v>
      </c>
      <c r="D603" s="31">
        <v>19.39</v>
      </c>
      <c r="E603" s="65">
        <v>115</v>
      </c>
      <c r="F603" s="57" t="s">
        <v>58</v>
      </c>
      <c r="G603" s="33">
        <f t="shared" si="15"/>
        <v>2229.85</v>
      </c>
    </row>
    <row r="604" spans="1:12">
      <c r="A604" s="69">
        <v>45379</v>
      </c>
      <c r="B604" s="6" t="s">
        <v>46</v>
      </c>
      <c r="C604" s="6" t="s">
        <v>25</v>
      </c>
      <c r="D604" s="68">
        <v>16.300714289999998</v>
      </c>
      <c r="E604" s="65">
        <v>14</v>
      </c>
      <c r="F604" s="57" t="s">
        <v>58</v>
      </c>
      <c r="G604" s="33">
        <f t="shared" si="15"/>
        <v>228.21000005999997</v>
      </c>
    </row>
    <row r="605" spans="1:12">
      <c r="A605" s="69">
        <v>45379</v>
      </c>
      <c r="B605" s="6" t="s">
        <v>46</v>
      </c>
      <c r="C605" s="6" t="s">
        <v>24</v>
      </c>
      <c r="D605" s="31">
        <v>19.87</v>
      </c>
      <c r="E605" s="65">
        <v>19</v>
      </c>
      <c r="F605" s="57" t="s">
        <v>58</v>
      </c>
      <c r="G605" s="33">
        <f t="shared" si="15"/>
        <v>377.53000000000003</v>
      </c>
    </row>
    <row r="606" spans="1:12">
      <c r="A606" s="25">
        <v>45397</v>
      </c>
      <c r="B606" s="3" t="s">
        <v>52</v>
      </c>
      <c r="C606" s="3" t="s">
        <v>18</v>
      </c>
      <c r="D606" s="49">
        <v>27.07</v>
      </c>
      <c r="E606" s="33">
        <v>-100</v>
      </c>
      <c r="F606" s="33"/>
      <c r="G606" s="33">
        <f t="shared" si="15"/>
        <v>2707</v>
      </c>
    </row>
    <row r="607" spans="1:12">
      <c r="A607" s="25">
        <v>45397</v>
      </c>
      <c r="B607" s="3" t="s">
        <v>52</v>
      </c>
      <c r="C607" s="3" t="s">
        <v>26</v>
      </c>
      <c r="D607" s="49">
        <v>25.965</v>
      </c>
      <c r="E607" s="33">
        <v>1200</v>
      </c>
      <c r="F607" s="33"/>
      <c r="G607" s="33">
        <f t="shared" si="15"/>
        <v>-31158</v>
      </c>
    </row>
    <row r="608" spans="1:12">
      <c r="A608" s="25">
        <v>45397</v>
      </c>
      <c r="B608" s="3" t="s">
        <v>52</v>
      </c>
      <c r="C608" s="3" t="s">
        <v>21</v>
      </c>
      <c r="D608" s="49">
        <v>37.08</v>
      </c>
      <c r="E608" s="33">
        <v>100</v>
      </c>
      <c r="F608" s="33"/>
      <c r="G608" s="33">
        <f t="shared" si="15"/>
        <v>-3708</v>
      </c>
    </row>
    <row r="609" spans="1:12">
      <c r="A609" s="25">
        <v>45397</v>
      </c>
      <c r="B609" s="3" t="s">
        <v>52</v>
      </c>
      <c r="C609" s="3" t="s">
        <v>20</v>
      </c>
      <c r="D609" s="32">
        <v>87.94</v>
      </c>
      <c r="E609" s="33">
        <v>-250</v>
      </c>
      <c r="F609" s="33"/>
      <c r="G609" s="33">
        <f t="shared" si="15"/>
        <v>21985</v>
      </c>
    </row>
    <row r="610" spans="1:12">
      <c r="A610" s="25">
        <v>45397</v>
      </c>
      <c r="B610" s="3" t="s">
        <v>52</v>
      </c>
      <c r="C610" s="3" t="s">
        <v>22</v>
      </c>
      <c r="D610" s="49">
        <v>30.82</v>
      </c>
      <c r="E610" s="33">
        <v>100</v>
      </c>
      <c r="F610" s="33"/>
      <c r="G610" s="33">
        <f t="shared" si="15"/>
        <v>-3082</v>
      </c>
    </row>
    <row r="611" spans="1:12">
      <c r="A611" s="25">
        <v>45397</v>
      </c>
      <c r="B611" s="3" t="s">
        <v>52</v>
      </c>
      <c r="C611" s="3" t="s">
        <v>19</v>
      </c>
      <c r="D611" s="49">
        <v>33.265000000000001</v>
      </c>
      <c r="E611" s="33">
        <v>-400</v>
      </c>
      <c r="F611" s="33"/>
      <c r="G611" s="33">
        <f t="shared" si="15"/>
        <v>13306</v>
      </c>
    </row>
    <row r="612" spans="1:12">
      <c r="A612" s="26">
        <v>45411</v>
      </c>
      <c r="B612" s="6" t="s">
        <v>46</v>
      </c>
      <c r="C612" s="6" t="s">
        <v>27</v>
      </c>
      <c r="D612" s="68">
        <v>10.750006040000001</v>
      </c>
      <c r="E612" s="50">
        <v>165.69200000000001</v>
      </c>
      <c r="F612" s="57" t="s">
        <v>58</v>
      </c>
      <c r="G612" s="33">
        <f t="shared" si="15"/>
        <v>1781.1900007796801</v>
      </c>
    </row>
    <row r="613" spans="1:12">
      <c r="A613" s="26">
        <v>45412</v>
      </c>
      <c r="B613" s="6" t="s">
        <v>46</v>
      </c>
      <c r="C613" s="6" t="s">
        <v>25</v>
      </c>
      <c r="D613" s="68">
        <v>16.2</v>
      </c>
      <c r="E613" s="65">
        <v>14</v>
      </c>
      <c r="F613" s="57" t="s">
        <v>58</v>
      </c>
      <c r="G613" s="33">
        <f t="shared" si="15"/>
        <v>226.79999999999998</v>
      </c>
    </row>
    <row r="614" spans="1:12">
      <c r="A614" s="26">
        <v>45412</v>
      </c>
      <c r="B614" s="6" t="s">
        <v>46</v>
      </c>
      <c r="C614" s="6" t="s">
        <v>24</v>
      </c>
      <c r="D614" s="68">
        <v>19.5</v>
      </c>
      <c r="E614" s="65">
        <v>17</v>
      </c>
      <c r="F614" s="57" t="s">
        <v>58</v>
      </c>
      <c r="G614" s="33">
        <f t="shared" si="15"/>
        <v>331.5</v>
      </c>
    </row>
    <row r="615" spans="1:12">
      <c r="A615" s="26">
        <v>45412</v>
      </c>
      <c r="B615" s="6" t="s">
        <v>46</v>
      </c>
      <c r="C615" s="6" t="s">
        <v>18</v>
      </c>
      <c r="D615" s="68">
        <v>27.37</v>
      </c>
      <c r="E615" s="89">
        <f>L615</f>
        <v>147</v>
      </c>
      <c r="F615" s="57" t="s">
        <v>58</v>
      </c>
      <c r="G615" s="33">
        <f t="shared" si="15"/>
        <v>4023.3900000000003</v>
      </c>
      <c r="H615"/>
      <c r="I615">
        <v>202</v>
      </c>
      <c r="J615" s="9">
        <f>SUMIFS($E$1:$E614,$C$1:C614,"="&amp;$C615,$B$1:$B614,"="&amp;$B615)</f>
        <v>52301</v>
      </c>
      <c r="K615">
        <f>J615/SUM(J615:J616)</f>
        <v>0.72579794615598114</v>
      </c>
      <c r="L615">
        <f>ROUND(I615*K615,0)</f>
        <v>147</v>
      </c>
    </row>
    <row r="616" spans="1:12">
      <c r="A616" s="26">
        <v>45412</v>
      </c>
      <c r="B616" s="6" t="s">
        <v>52</v>
      </c>
      <c r="C616" s="6" t="s">
        <v>18</v>
      </c>
      <c r="D616" s="68">
        <v>27.37</v>
      </c>
      <c r="E616" s="89">
        <f>L616</f>
        <v>55</v>
      </c>
      <c r="F616" s="57" t="s">
        <v>58</v>
      </c>
      <c r="G616" s="33">
        <f t="shared" si="15"/>
        <v>1505.3500000000001</v>
      </c>
      <c r="H616"/>
      <c r="J616" s="9">
        <f>SUMIFS($E$1:$E615,$C$1:C615,"="&amp;$C616,$B$1:$B615,"="&amp;$B616)</f>
        <v>19759</v>
      </c>
      <c r="K616">
        <f>J616/SUM(J615:J616)</f>
        <v>0.27420205384401886</v>
      </c>
      <c r="L616">
        <f>ROUND(I615*K616,0)</f>
        <v>55</v>
      </c>
    </row>
    <row r="617" spans="1:12">
      <c r="A617" s="26">
        <v>45412</v>
      </c>
      <c r="B617" s="6" t="s">
        <v>46</v>
      </c>
      <c r="C617" s="6" t="s">
        <v>23</v>
      </c>
      <c r="D617" s="68">
        <v>19.39</v>
      </c>
      <c r="E617" s="65">
        <v>116</v>
      </c>
      <c r="F617" s="57" t="s">
        <v>58</v>
      </c>
      <c r="G617" s="33">
        <f t="shared" si="15"/>
        <v>2249.2400000000002</v>
      </c>
      <c r="I617" s="80"/>
    </row>
    <row r="618" spans="1:12">
      <c r="A618" s="25">
        <v>45421</v>
      </c>
      <c r="B618" s="3" t="s">
        <v>46</v>
      </c>
      <c r="C618" s="3" t="s">
        <v>28</v>
      </c>
      <c r="D618" s="49">
        <v>13.03</v>
      </c>
      <c r="E618" s="73">
        <v>-1151.19</v>
      </c>
      <c r="F618" s="73"/>
      <c r="G618" s="33">
        <f t="shared" si="15"/>
        <v>15000.0057</v>
      </c>
      <c r="I618" s="80"/>
    </row>
    <row r="619" spans="1:12">
      <c r="A619" s="25">
        <v>45421</v>
      </c>
      <c r="B619" s="3" t="s">
        <v>46</v>
      </c>
      <c r="C619" s="3" t="s">
        <v>27</v>
      </c>
      <c r="D619" s="68">
        <v>10.92</v>
      </c>
      <c r="E619" s="33">
        <v>-45418.43</v>
      </c>
      <c r="F619" s="33"/>
      <c r="G619" s="33">
        <f t="shared" si="15"/>
        <v>495969.25559999997</v>
      </c>
      <c r="H619" s="52">
        <f>ABS(G619)</f>
        <v>495969.25559999997</v>
      </c>
      <c r="I619" s="80"/>
    </row>
    <row r="620" spans="1:12">
      <c r="A620" s="25">
        <v>45421</v>
      </c>
      <c r="B620" s="3" t="s">
        <v>46</v>
      </c>
      <c r="C620" t="s">
        <v>31</v>
      </c>
      <c r="D620" s="49">
        <v>11.43</v>
      </c>
      <c r="E620" s="33">
        <v>13123.36</v>
      </c>
      <c r="F620" s="33"/>
      <c r="G620" s="33">
        <f t="shared" si="15"/>
        <v>-150000.0048</v>
      </c>
      <c r="H620" s="52">
        <f t="shared" ref="H620:H633" si="16">ABS(G620)</f>
        <v>150000.0048</v>
      </c>
      <c r="J620" s="80"/>
    </row>
    <row r="621" spans="1:12">
      <c r="A621" s="25">
        <v>45421</v>
      </c>
      <c r="B621" s="3" t="s">
        <v>46</v>
      </c>
      <c r="C621" s="3" t="s">
        <v>18</v>
      </c>
      <c r="D621" s="32">
        <v>27.35</v>
      </c>
      <c r="E621" s="33">
        <v>30900</v>
      </c>
      <c r="F621" s="33"/>
      <c r="G621" s="33">
        <f t="shared" si="15"/>
        <v>-845115</v>
      </c>
      <c r="H621" s="52">
        <f t="shared" si="16"/>
        <v>845115</v>
      </c>
      <c r="I621" s="80"/>
      <c r="J621" s="80"/>
    </row>
    <row r="622" spans="1:12">
      <c r="A622" s="25">
        <v>45421</v>
      </c>
      <c r="B622" s="3" t="s">
        <v>46</v>
      </c>
      <c r="C622" s="3" t="s">
        <v>19</v>
      </c>
      <c r="D622" s="32">
        <v>34.020000000000003</v>
      </c>
      <c r="E622" s="33">
        <v>-4950</v>
      </c>
      <c r="F622" s="33"/>
      <c r="G622" s="33">
        <f t="shared" si="15"/>
        <v>168399.00000000003</v>
      </c>
      <c r="H622" s="52">
        <f t="shared" si="16"/>
        <v>168399.00000000003</v>
      </c>
      <c r="I622" s="80"/>
      <c r="J622" s="80"/>
    </row>
    <row r="623" spans="1:12">
      <c r="A623" s="25">
        <v>45421</v>
      </c>
      <c r="B623" s="3" t="s">
        <v>46</v>
      </c>
      <c r="C623" s="3" t="s">
        <v>20</v>
      </c>
      <c r="D623" s="49">
        <v>88.573999999999998</v>
      </c>
      <c r="E623" s="33">
        <v>-800</v>
      </c>
      <c r="F623" s="33"/>
      <c r="G623" s="33">
        <f t="shared" si="15"/>
        <v>70859.199999999997</v>
      </c>
      <c r="H623" s="52">
        <f t="shared" si="16"/>
        <v>70859.199999999997</v>
      </c>
      <c r="J623" s="9"/>
    </row>
    <row r="624" spans="1:12">
      <c r="A624" s="25">
        <v>45421</v>
      </c>
      <c r="B624" s="3" t="s">
        <v>46</v>
      </c>
      <c r="C624" s="3" t="s">
        <v>21</v>
      </c>
      <c r="D624" s="32">
        <v>37.842399999999998</v>
      </c>
      <c r="E624" s="33">
        <v>-4750</v>
      </c>
      <c r="F624" s="33"/>
      <c r="G624" s="33">
        <f t="shared" si="15"/>
        <v>179751.4</v>
      </c>
      <c r="H624" s="52">
        <f t="shared" si="16"/>
        <v>179751.4</v>
      </c>
    </row>
    <row r="625" spans="1:12">
      <c r="A625" s="25">
        <v>45421</v>
      </c>
      <c r="B625" s="3" t="s">
        <v>46</v>
      </c>
      <c r="C625" s="3" t="s">
        <v>22</v>
      </c>
      <c r="D625" s="49">
        <v>32.020000000000003</v>
      </c>
      <c r="E625" s="33">
        <v>1400</v>
      </c>
      <c r="F625" s="33"/>
      <c r="G625" s="33">
        <f t="shared" si="15"/>
        <v>-44828.000000000007</v>
      </c>
      <c r="H625" s="52">
        <f t="shared" si="16"/>
        <v>44828.000000000007</v>
      </c>
    </row>
    <row r="626" spans="1:12">
      <c r="A626" s="25">
        <v>45421</v>
      </c>
      <c r="B626" s="3" t="s">
        <v>46</v>
      </c>
      <c r="C626" s="3" t="s">
        <v>23</v>
      </c>
      <c r="D626" s="49">
        <v>19.411000000000001</v>
      </c>
      <c r="E626" s="33">
        <v>-16100</v>
      </c>
      <c r="F626" s="33"/>
      <c r="G626" s="33">
        <f t="shared" si="15"/>
        <v>312517.10000000003</v>
      </c>
      <c r="H626" s="52">
        <f t="shared" si="16"/>
        <v>312517.10000000003</v>
      </c>
    </row>
    <row r="627" spans="1:12">
      <c r="A627" s="25">
        <v>45421</v>
      </c>
      <c r="B627" s="3" t="s">
        <v>46</v>
      </c>
      <c r="C627" s="3" t="s">
        <v>24</v>
      </c>
      <c r="D627" s="49">
        <v>19.72</v>
      </c>
      <c r="E627" s="33">
        <v>2300</v>
      </c>
      <c r="F627" s="33"/>
      <c r="G627" s="33">
        <f t="shared" si="15"/>
        <v>-45356</v>
      </c>
      <c r="H627" s="52">
        <f t="shared" si="16"/>
        <v>45356</v>
      </c>
    </row>
    <row r="628" spans="1:12">
      <c r="A628" s="25">
        <v>45421</v>
      </c>
      <c r="B628" s="3" t="s">
        <v>46</v>
      </c>
      <c r="C628" s="3" t="s">
        <v>25</v>
      </c>
      <c r="D628" s="49">
        <v>16.347000000000001</v>
      </c>
      <c r="E628" s="33">
        <v>9300</v>
      </c>
      <c r="F628" s="33"/>
      <c r="G628" s="33">
        <f t="shared" si="15"/>
        <v>-152027.1</v>
      </c>
      <c r="H628" s="52">
        <f t="shared" si="16"/>
        <v>152027.1</v>
      </c>
    </row>
    <row r="629" spans="1:12">
      <c r="A629" s="25">
        <v>45425</v>
      </c>
      <c r="B629" s="3" t="s">
        <v>52</v>
      </c>
      <c r="C629" s="3" t="s">
        <v>18</v>
      </c>
      <c r="D629" s="49">
        <v>27.298999999999999</v>
      </c>
      <c r="E629" s="33">
        <v>6100</v>
      </c>
      <c r="F629" s="33"/>
      <c r="G629" s="33">
        <f t="shared" si="15"/>
        <v>-166523.9</v>
      </c>
      <c r="H629" s="52">
        <f t="shared" si="16"/>
        <v>166523.9</v>
      </c>
    </row>
    <row r="630" spans="1:12">
      <c r="A630" s="25">
        <v>45425</v>
      </c>
      <c r="B630" s="3" t="s">
        <v>52</v>
      </c>
      <c r="C630" s="3" t="s">
        <v>19</v>
      </c>
      <c r="D630" s="49">
        <v>33.804000000000002</v>
      </c>
      <c r="E630" s="33">
        <v>-350</v>
      </c>
      <c r="F630" s="33"/>
      <c r="G630" s="33">
        <f t="shared" si="15"/>
        <v>11831.400000000001</v>
      </c>
      <c r="H630" s="52">
        <f t="shared" si="16"/>
        <v>11831.400000000001</v>
      </c>
    </row>
    <row r="631" spans="1:12">
      <c r="A631" s="25">
        <v>45425</v>
      </c>
      <c r="B631" s="3" t="s">
        <v>52</v>
      </c>
      <c r="C631" s="3" t="s">
        <v>20</v>
      </c>
      <c r="D631" s="49">
        <v>88.715999999999994</v>
      </c>
      <c r="E631" s="33">
        <v>-500</v>
      </c>
      <c r="F631" s="33"/>
      <c r="G631" s="33">
        <f t="shared" si="15"/>
        <v>44358</v>
      </c>
      <c r="H631" s="52">
        <f t="shared" si="16"/>
        <v>44358</v>
      </c>
    </row>
    <row r="632" spans="1:12">
      <c r="A632" s="25">
        <v>45425</v>
      </c>
      <c r="B632" s="3" t="s">
        <v>52</v>
      </c>
      <c r="C632" s="3" t="s">
        <v>21</v>
      </c>
      <c r="D632" s="49">
        <v>37.909999999999997</v>
      </c>
      <c r="E632" s="33">
        <v>-250</v>
      </c>
      <c r="F632" s="33"/>
      <c r="G632" s="33">
        <f t="shared" si="15"/>
        <v>9477.5</v>
      </c>
      <c r="H632" s="52">
        <f t="shared" si="16"/>
        <v>9477.5</v>
      </c>
    </row>
    <row r="633" spans="1:12">
      <c r="A633" s="25">
        <v>45425</v>
      </c>
      <c r="B633" s="3" t="s">
        <v>52</v>
      </c>
      <c r="C633" s="3" t="s">
        <v>26</v>
      </c>
      <c r="D633" s="49">
        <v>26.01</v>
      </c>
      <c r="E633" s="33">
        <v>-3850</v>
      </c>
      <c r="F633" s="33"/>
      <c r="G633" s="33">
        <f t="shared" si="15"/>
        <v>100138.5</v>
      </c>
      <c r="H633" s="52">
        <f t="shared" si="16"/>
        <v>100138.5</v>
      </c>
    </row>
    <row r="634" spans="1:12">
      <c r="A634" s="69">
        <v>45443</v>
      </c>
      <c r="B634" s="24" t="s">
        <v>46</v>
      </c>
      <c r="C634" s="24" t="s">
        <v>18</v>
      </c>
      <c r="D634" s="68">
        <v>27.54</v>
      </c>
      <c r="E634" s="89">
        <f>L634</f>
        <v>230</v>
      </c>
      <c r="F634" s="57" t="s">
        <v>58</v>
      </c>
      <c r="G634" s="33">
        <f t="shared" si="15"/>
        <v>6334.2</v>
      </c>
      <c r="H634"/>
      <c r="I634">
        <v>301</v>
      </c>
      <c r="J634" s="9">
        <f>SUMIFS($E$1:$E633,$C$1:C633,"="&amp;$C634,$B$1:$B633,"="&amp;$B634)</f>
        <v>83348</v>
      </c>
      <c r="K634">
        <f>J634/SUM(J634:J635)</f>
        <v>0.76282696637440284</v>
      </c>
      <c r="L634">
        <f>ROUND(I634*K634,0)</f>
        <v>230</v>
      </c>
    </row>
    <row r="635" spans="1:12">
      <c r="A635" s="69">
        <v>45443</v>
      </c>
      <c r="B635" s="24" t="s">
        <v>52</v>
      </c>
      <c r="C635" s="24" t="s">
        <v>18</v>
      </c>
      <c r="D635" s="68">
        <v>27.54</v>
      </c>
      <c r="E635" s="89">
        <f>L635</f>
        <v>71</v>
      </c>
      <c r="F635" s="57" t="s">
        <v>58</v>
      </c>
      <c r="G635" s="33">
        <f t="shared" si="15"/>
        <v>1955.34</v>
      </c>
      <c r="H635"/>
      <c r="J635" s="9">
        <f>SUMIFS($E$1:$E634,$C$1:C634,"="&amp;$C635,$B$1:$B634,"="&amp;$B635)</f>
        <v>25914</v>
      </c>
      <c r="K635">
        <f>J635/SUM(J634:J635)</f>
        <v>0.23717303362559719</v>
      </c>
      <c r="L635">
        <f>ROUND(I634*K635,0)</f>
        <v>71</v>
      </c>
    </row>
    <row r="636" spans="1:12">
      <c r="A636" s="69">
        <v>45443</v>
      </c>
      <c r="B636" s="24" t="s">
        <v>46</v>
      </c>
      <c r="C636" s="24" t="s">
        <v>23</v>
      </c>
      <c r="D636" s="68">
        <v>19.469516129999999</v>
      </c>
      <c r="E636" s="74">
        <v>62</v>
      </c>
      <c r="F636" s="57" t="s">
        <v>58</v>
      </c>
      <c r="G636" s="33">
        <f t="shared" si="15"/>
        <v>1207.1100000599999</v>
      </c>
      <c r="H636"/>
    </row>
    <row r="637" spans="1:12">
      <c r="A637" s="69">
        <v>45443</v>
      </c>
      <c r="B637" s="24" t="s">
        <v>46</v>
      </c>
      <c r="C637" s="24" t="s">
        <v>19</v>
      </c>
      <c r="D637" s="68">
        <v>33.39</v>
      </c>
      <c r="E637" s="89">
        <f>L637</f>
        <v>141</v>
      </c>
      <c r="F637" s="57" t="s">
        <v>58</v>
      </c>
      <c r="G637" s="33">
        <f t="shared" si="15"/>
        <v>4707.99</v>
      </c>
      <c r="H637"/>
      <c r="I637">
        <v>176</v>
      </c>
      <c r="J637" s="9">
        <f>SUMIFS($E$1:$E636,$C$1:C636,"="&amp;$C637,$B$1:$B636,"="&amp;$B637)</f>
        <v>18245</v>
      </c>
      <c r="K637">
        <f>J637/SUM(J637:J638)</f>
        <v>0.80324909747292417</v>
      </c>
      <c r="L637">
        <f>ROUND(I637*K637,0)</f>
        <v>141</v>
      </c>
    </row>
    <row r="638" spans="1:12">
      <c r="A638" s="69">
        <v>45443</v>
      </c>
      <c r="B638" s="24" t="s">
        <v>52</v>
      </c>
      <c r="C638" s="24" t="s">
        <v>19</v>
      </c>
      <c r="D638" s="68">
        <v>33.39</v>
      </c>
      <c r="E638" s="89">
        <f>L638</f>
        <v>35</v>
      </c>
      <c r="F638" s="57" t="s">
        <v>58</v>
      </c>
      <c r="G638" s="33">
        <f t="shared" ref="G638:G676" si="17">PRODUCT(D638:E638)*IF(F638="Y",1,-1)</f>
        <v>1168.6500000000001</v>
      </c>
      <c r="H638"/>
      <c r="J638" s="9">
        <f>SUMIFS($E$1:$E637,$C$1:C637,"="&amp;$C638,$B$1:$B637,"="&amp;$B638)</f>
        <v>4469</v>
      </c>
      <c r="K638">
        <f>J638/SUM(J637:J638)</f>
        <v>0.1967509025270758</v>
      </c>
      <c r="L638">
        <f>ROUND(I637*K638,0)</f>
        <v>35</v>
      </c>
    </row>
    <row r="639" spans="1:12">
      <c r="A639" s="69">
        <v>45443</v>
      </c>
      <c r="B639" s="24" t="s">
        <v>46</v>
      </c>
      <c r="C639" s="24" t="s">
        <v>25</v>
      </c>
      <c r="D639" s="68">
        <v>16.34</v>
      </c>
      <c r="E639" s="74">
        <v>61</v>
      </c>
      <c r="F639" s="57" t="s">
        <v>58</v>
      </c>
      <c r="G639" s="33">
        <f t="shared" si="17"/>
        <v>996.74</v>
      </c>
      <c r="H639"/>
    </row>
    <row r="640" spans="1:12">
      <c r="A640" s="69">
        <v>45443</v>
      </c>
      <c r="B640" s="24" t="s">
        <v>46</v>
      </c>
      <c r="C640" s="24" t="s">
        <v>24</v>
      </c>
      <c r="D640" s="68">
        <v>19.809999999999999</v>
      </c>
      <c r="E640" s="74">
        <v>25</v>
      </c>
      <c r="F640" s="57" t="s">
        <v>58</v>
      </c>
      <c r="G640" s="33">
        <f t="shared" si="17"/>
        <v>495.24999999999994</v>
      </c>
      <c r="H640"/>
    </row>
    <row r="641" spans="1:12">
      <c r="A641" s="69">
        <v>45467</v>
      </c>
      <c r="B641" s="48" t="s">
        <v>46</v>
      </c>
      <c r="C641" s="48" t="s">
        <v>28</v>
      </c>
      <c r="D641" s="68">
        <v>13.018354860000001</v>
      </c>
      <c r="E641" s="50">
        <v>2.9420000000000002</v>
      </c>
      <c r="F641" s="50"/>
      <c r="G641" s="33">
        <f t="shared" si="17"/>
        <v>-38.299999998120001</v>
      </c>
      <c r="H641" s="83" t="s">
        <v>62</v>
      </c>
    </row>
    <row r="642" spans="1:12">
      <c r="A642" s="69">
        <v>45471</v>
      </c>
      <c r="B642" s="48" t="s">
        <v>46</v>
      </c>
      <c r="C642" s="48" t="s">
        <v>20</v>
      </c>
      <c r="D642" s="68">
        <v>93.16</v>
      </c>
      <c r="E642" s="89">
        <f t="shared" ref="E642:E649" si="18">L642</f>
        <v>40</v>
      </c>
      <c r="F642" s="57" t="s">
        <v>58</v>
      </c>
      <c r="G642" s="33">
        <f t="shared" si="17"/>
        <v>3726.3999999999996</v>
      </c>
      <c r="H642" s="83" t="s">
        <v>62</v>
      </c>
      <c r="I642">
        <v>49</v>
      </c>
      <c r="J642" s="9">
        <f>SUMIFS($E$1:$E641,$C$1:C641,"="&amp;$C642,$B$1:$B641,"="&amp;$B642)</f>
        <v>8420</v>
      </c>
      <c r="K642">
        <f>J642/SUM(J642:J643)</f>
        <v>0.80907081771884304</v>
      </c>
      <c r="L642">
        <f>ROUND(I642*K642,0)</f>
        <v>40</v>
      </c>
    </row>
    <row r="643" spans="1:12">
      <c r="A643" s="69">
        <v>45471</v>
      </c>
      <c r="B643" s="48" t="s">
        <v>52</v>
      </c>
      <c r="C643" s="48" t="s">
        <v>20</v>
      </c>
      <c r="D643" s="68">
        <v>93.16</v>
      </c>
      <c r="E643" s="89">
        <f t="shared" si="18"/>
        <v>9</v>
      </c>
      <c r="F643" s="57" t="s">
        <v>58</v>
      </c>
      <c r="G643" s="33">
        <f t="shared" si="17"/>
        <v>838.43999999999994</v>
      </c>
      <c r="H643" s="83" t="s">
        <v>62</v>
      </c>
      <c r="J643" s="9">
        <f>SUMIFS($E$1:$E642,$C$1:C642,"="&amp;$C643,$B$1:$B642,"="&amp;$B643)</f>
        <v>1987</v>
      </c>
      <c r="K643">
        <f>J643/SUM(J642:J643)</f>
        <v>0.19092918228115691</v>
      </c>
      <c r="L643">
        <f>ROUND(I642*K643,0)</f>
        <v>9</v>
      </c>
    </row>
    <row r="644" spans="1:12">
      <c r="A644" s="69">
        <v>45471</v>
      </c>
      <c r="B644" s="48" t="s">
        <v>46</v>
      </c>
      <c r="C644" s="48" t="s">
        <v>21</v>
      </c>
      <c r="D644" s="68">
        <v>37.110088500000003</v>
      </c>
      <c r="E644" s="89">
        <f t="shared" si="18"/>
        <v>68</v>
      </c>
      <c r="F644" s="57" t="s">
        <v>58</v>
      </c>
      <c r="G644" s="33">
        <f t="shared" si="17"/>
        <v>2523.4860180000001</v>
      </c>
      <c r="H644" s="83" t="s">
        <v>62</v>
      </c>
      <c r="I644">
        <v>113</v>
      </c>
      <c r="J644" s="9">
        <f>SUMIFS($E$1:$E643,$C$1:C643,"="&amp;$C644,$B$1:$B643,"="&amp;$B644)</f>
        <v>3965</v>
      </c>
      <c r="K644">
        <f>J644/SUM(J644:J645)</f>
        <v>0.60130421595389749</v>
      </c>
      <c r="L644">
        <f>ROUND(I644*K644,0)</f>
        <v>68</v>
      </c>
    </row>
    <row r="645" spans="1:12">
      <c r="A645" s="69">
        <v>45471</v>
      </c>
      <c r="B645" s="48" t="s">
        <v>52</v>
      </c>
      <c r="C645" s="48" t="s">
        <v>21</v>
      </c>
      <c r="D645" s="68">
        <v>37.110088500000003</v>
      </c>
      <c r="E645" s="89">
        <f t="shared" si="18"/>
        <v>45</v>
      </c>
      <c r="F645" s="57" t="s">
        <v>58</v>
      </c>
      <c r="G645" s="33">
        <f t="shared" si="17"/>
        <v>1669.9539825000002</v>
      </c>
      <c r="H645" s="83" t="s">
        <v>62</v>
      </c>
      <c r="J645" s="9">
        <f>SUMIFS($E$1:$E644,$C$1:C644,"="&amp;$C645,$B$1:$B644,"="&amp;$B645)</f>
        <v>2629</v>
      </c>
      <c r="K645">
        <f>J645/SUM(J644:J645)</f>
        <v>0.39869578404610251</v>
      </c>
      <c r="L645">
        <f>ROUND(I644*K645,0)</f>
        <v>45</v>
      </c>
    </row>
    <row r="646" spans="1:12">
      <c r="A646" s="69">
        <v>45471</v>
      </c>
      <c r="B646" s="24" t="s">
        <v>46</v>
      </c>
      <c r="C646" s="24" t="s">
        <v>22</v>
      </c>
      <c r="D646" s="68">
        <v>32.340000000000003</v>
      </c>
      <c r="E646" s="89">
        <f t="shared" si="18"/>
        <v>24</v>
      </c>
      <c r="F646" s="57" t="s">
        <v>58</v>
      </c>
      <c r="G646" s="33">
        <f t="shared" si="17"/>
        <v>776.16000000000008</v>
      </c>
      <c r="H646"/>
      <c r="I646">
        <v>33</v>
      </c>
      <c r="J646" s="9">
        <f>SUMIFS($E$1:$E645,$C$1:C645,"="&amp;$C646,$B$1:$B645,"="&amp;$B646)</f>
        <v>4624</v>
      </c>
      <c r="K646">
        <f>J646/SUM(J646:J647)</f>
        <v>0.74138207471540807</v>
      </c>
      <c r="L646">
        <f>ROUND(I646*K646,0)</f>
        <v>24</v>
      </c>
    </row>
    <row r="647" spans="1:12">
      <c r="A647" s="69">
        <v>45471</v>
      </c>
      <c r="B647" s="24" t="s">
        <v>52</v>
      </c>
      <c r="C647" s="24" t="s">
        <v>22</v>
      </c>
      <c r="D647" s="68">
        <v>32.340000000000003</v>
      </c>
      <c r="E647" s="89">
        <f t="shared" si="18"/>
        <v>9</v>
      </c>
      <c r="F647" s="57" t="s">
        <v>58</v>
      </c>
      <c r="G647" s="33">
        <f t="shared" si="17"/>
        <v>291.06000000000006</v>
      </c>
      <c r="H647"/>
      <c r="J647" s="9">
        <f>SUMIFS($E$1:$E646,$C$1:C646,"="&amp;$C647,$B$1:$B646,"="&amp;$B647)</f>
        <v>1613</v>
      </c>
      <c r="K647">
        <f>J647/SUM(J646:J647)</f>
        <v>0.25861792528459193</v>
      </c>
      <c r="L647">
        <f>ROUND(I646*K647,0)</f>
        <v>9</v>
      </c>
    </row>
    <row r="648" spans="1:12">
      <c r="A648" s="69">
        <v>45471</v>
      </c>
      <c r="B648" s="24" t="s">
        <v>52</v>
      </c>
      <c r="C648" s="24" t="s">
        <v>18</v>
      </c>
      <c r="D648" s="68">
        <v>27.4</v>
      </c>
      <c r="E648" s="89">
        <f t="shared" si="18"/>
        <v>73</v>
      </c>
      <c r="F648" s="57" t="s">
        <v>58</v>
      </c>
      <c r="G648" s="33">
        <f t="shared" si="17"/>
        <v>2000.1999999999998</v>
      </c>
      <c r="H648"/>
      <c r="I648">
        <v>307</v>
      </c>
      <c r="J648" s="9">
        <f>SUMIFS($E$1:$E647,$C$1:C647,"="&amp;$C648,$B$1:$B647,"="&amp;$B648)</f>
        <v>25985</v>
      </c>
      <c r="K648">
        <f>J648/SUM(J648:J649)</f>
        <v>0.23716948239825489</v>
      </c>
      <c r="L648">
        <f>ROUND(I648*K648,0)</f>
        <v>73</v>
      </c>
    </row>
    <row r="649" spans="1:12">
      <c r="A649" s="69">
        <v>45471</v>
      </c>
      <c r="B649" s="24" t="s">
        <v>46</v>
      </c>
      <c r="C649" s="24" t="s">
        <v>18</v>
      </c>
      <c r="D649" s="68">
        <v>27.4</v>
      </c>
      <c r="E649" s="89">
        <f t="shared" si="18"/>
        <v>234</v>
      </c>
      <c r="F649" s="57" t="s">
        <v>58</v>
      </c>
      <c r="G649" s="33">
        <f t="shared" si="17"/>
        <v>6411.5999999999995</v>
      </c>
      <c r="H649"/>
      <c r="J649" s="9">
        <f>SUMIFS($E$1:$E648,$C$1:C648,"="&amp;$C649,$B$1:$B648,"="&amp;$B649)</f>
        <v>83578</v>
      </c>
      <c r="K649">
        <f>J649/SUM(J648:J649)</f>
        <v>0.76283051760174514</v>
      </c>
      <c r="L649">
        <f>ROUND(I648*K649,0)</f>
        <v>234</v>
      </c>
    </row>
    <row r="650" spans="1:12">
      <c r="A650" s="69">
        <v>45471</v>
      </c>
      <c r="B650" s="24" t="s">
        <v>46</v>
      </c>
      <c r="C650" s="24" t="s">
        <v>23</v>
      </c>
      <c r="D650" s="68">
        <v>19.37</v>
      </c>
      <c r="E650" s="74">
        <v>62</v>
      </c>
      <c r="F650" s="57" t="s">
        <v>58</v>
      </c>
      <c r="G650" s="33">
        <f t="shared" si="17"/>
        <v>1200.94</v>
      </c>
      <c r="H650"/>
    </row>
    <row r="651" spans="1:12">
      <c r="A651" s="69">
        <v>45471</v>
      </c>
      <c r="B651" s="24" t="s">
        <v>46</v>
      </c>
      <c r="C651" s="24" t="s">
        <v>25</v>
      </c>
      <c r="D651" s="68">
        <v>16.347049179999999</v>
      </c>
      <c r="E651" s="74">
        <v>61</v>
      </c>
      <c r="F651" s="57" t="s">
        <v>58</v>
      </c>
      <c r="G651" s="33">
        <f t="shared" si="17"/>
        <v>997.16999997999994</v>
      </c>
      <c r="H651"/>
    </row>
    <row r="652" spans="1:12">
      <c r="A652" s="69">
        <v>45471</v>
      </c>
      <c r="B652" s="24" t="s">
        <v>46</v>
      </c>
      <c r="C652" s="24" t="s">
        <v>24</v>
      </c>
      <c r="D652" s="68">
        <v>19.71</v>
      </c>
      <c r="E652" s="74">
        <v>25</v>
      </c>
      <c r="F652" s="57" t="s">
        <v>58</v>
      </c>
      <c r="G652" s="33">
        <f t="shared" si="17"/>
        <v>492.75</v>
      </c>
      <c r="H652"/>
    </row>
    <row r="653" spans="1:12">
      <c r="A653" s="69">
        <v>45504</v>
      </c>
      <c r="B653" s="24" t="s">
        <v>46</v>
      </c>
      <c r="C653" s="24" t="s">
        <v>18</v>
      </c>
      <c r="D653" s="68">
        <v>28.29940397</v>
      </c>
      <c r="E653" s="89">
        <f>L653</f>
        <v>230</v>
      </c>
      <c r="F653" s="57" t="s">
        <v>58</v>
      </c>
      <c r="G653" s="33">
        <f t="shared" si="17"/>
        <v>6508.8629130999998</v>
      </c>
      <c r="I653">
        <v>302</v>
      </c>
      <c r="J653" s="9">
        <f>SUMIFS($E$1:$E652,$C$1:C652,"="&amp;$C653,$B$1:$B652,"="&amp;$B653)</f>
        <v>83812</v>
      </c>
      <c r="K653">
        <f>J653/SUM(J653:J654)</f>
        <v>0.76282879766997358</v>
      </c>
      <c r="L653">
        <f>ROUND(I653*K653,0)</f>
        <v>230</v>
      </c>
    </row>
    <row r="654" spans="1:12">
      <c r="A654" s="69">
        <v>45504</v>
      </c>
      <c r="B654" s="24" t="s">
        <v>52</v>
      </c>
      <c r="C654" s="24" t="s">
        <v>18</v>
      </c>
      <c r="D654" s="68">
        <v>28.29940397</v>
      </c>
      <c r="E654" s="89">
        <f>L654</f>
        <v>72</v>
      </c>
      <c r="F654" s="57" t="s">
        <v>58</v>
      </c>
      <c r="G654" s="33">
        <f t="shared" si="17"/>
        <v>2037.5570858400001</v>
      </c>
      <c r="J654" s="9">
        <f>SUMIFS($E$1:$E653,$C$1:C653,"="&amp;$C654,$B$1:$B653,"="&amp;$B654)</f>
        <v>26058</v>
      </c>
      <c r="K654">
        <f>J654/SUM(J653:J654)</f>
        <v>0.23717120233002639</v>
      </c>
      <c r="L654">
        <f>ROUND(I653*K654,0)</f>
        <v>72</v>
      </c>
    </row>
    <row r="655" spans="1:12">
      <c r="A655" s="69">
        <v>45504</v>
      </c>
      <c r="B655" s="24" t="s">
        <v>46</v>
      </c>
      <c r="C655" s="24" t="s">
        <v>23</v>
      </c>
      <c r="D655" s="68">
        <v>19.890645159999998</v>
      </c>
      <c r="E655" s="74">
        <v>62</v>
      </c>
      <c r="F655" s="57" t="s">
        <v>58</v>
      </c>
      <c r="G655" s="33">
        <f t="shared" si="17"/>
        <v>1233.21999992</v>
      </c>
    </row>
    <row r="656" spans="1:12">
      <c r="A656" s="69">
        <v>45504</v>
      </c>
      <c r="B656" s="24" t="s">
        <v>46</v>
      </c>
      <c r="C656" s="24" t="s">
        <v>25</v>
      </c>
      <c r="D656" s="68">
        <v>16.53508197</v>
      </c>
      <c r="E656" s="74">
        <v>61</v>
      </c>
      <c r="F656" s="57" t="s">
        <v>58</v>
      </c>
      <c r="G656" s="33">
        <f t="shared" si="17"/>
        <v>1008.64000017</v>
      </c>
      <c r="J656" s="9">
        <f>SUMIFS($E$1:$E655,$C$1:C655,"="&amp;"XUS CN Equity",$B$1:$B655,"="&amp;$B656)</f>
        <v>8460</v>
      </c>
      <c r="K656" t="b">
        <f>J656=E659</f>
        <v>1</v>
      </c>
    </row>
    <row r="657" spans="1:12">
      <c r="A657" s="69">
        <v>45504</v>
      </c>
      <c r="B657" s="24" t="s">
        <v>46</v>
      </c>
      <c r="C657" s="24" t="s">
        <v>24</v>
      </c>
      <c r="D657" s="68">
        <v>20.23</v>
      </c>
      <c r="E657" s="74">
        <v>25</v>
      </c>
      <c r="F657" s="57" t="s">
        <v>58</v>
      </c>
      <c r="G657" s="33">
        <f t="shared" si="17"/>
        <v>505.75</v>
      </c>
      <c r="J657" s="9">
        <f>SUMIFS($E$1:$E656,$C$1:C656,"="&amp;"XUS CN Equity",$B$1:$B656,"="&amp;$B654)</f>
        <v>1996</v>
      </c>
      <c r="K657" t="b">
        <f>J657=E658</f>
        <v>1</v>
      </c>
    </row>
    <row r="658" spans="1:12">
      <c r="A658" s="94">
        <v>45513</v>
      </c>
      <c r="B658" s="51" t="s">
        <v>52</v>
      </c>
      <c r="C658" s="51" t="s">
        <v>20</v>
      </c>
      <c r="D658" s="95">
        <v>0</v>
      </c>
      <c r="E658" s="96">
        <v>1996</v>
      </c>
      <c r="F658" s="96"/>
      <c r="G658" s="33"/>
      <c r="J658" s="9"/>
    </row>
    <row r="659" spans="1:12">
      <c r="A659" s="94">
        <v>45513</v>
      </c>
      <c r="B659" s="51" t="s">
        <v>46</v>
      </c>
      <c r="C659" s="51" t="s">
        <v>20</v>
      </c>
      <c r="D659" s="95">
        <v>0</v>
      </c>
      <c r="E659" s="96">
        <v>8460</v>
      </c>
      <c r="F659" s="96"/>
      <c r="G659" s="33"/>
      <c r="J659" s="9"/>
    </row>
    <row r="660" spans="1:12">
      <c r="A660" s="69">
        <v>45534</v>
      </c>
      <c r="B660" s="24" t="s">
        <v>52</v>
      </c>
      <c r="C660" s="24" t="s">
        <v>18</v>
      </c>
      <c r="D660" s="68">
        <v>28.34960396</v>
      </c>
      <c r="E660" s="89">
        <f>L660</f>
        <v>72</v>
      </c>
      <c r="F660" s="57" t="s">
        <v>58</v>
      </c>
      <c r="G660" s="33">
        <f t="shared" si="17"/>
        <v>2041.1714851199999</v>
      </c>
      <c r="H660"/>
      <c r="I660">
        <v>303</v>
      </c>
      <c r="J660" s="9">
        <f>SUMIFS($E$1:$E657,$C$1:C657,"="&amp;$C660,$B$1:$B657,"="&amp;$B660)</f>
        <v>26130</v>
      </c>
      <c r="K660">
        <f>J660/SUM(J660:J661)</f>
        <v>0.23717459971680646</v>
      </c>
      <c r="L660">
        <f>ROUND(I660*K660,0)</f>
        <v>72</v>
      </c>
    </row>
    <row r="661" spans="1:12">
      <c r="A661" s="69">
        <v>45534</v>
      </c>
      <c r="B661" s="24" t="s">
        <v>46</v>
      </c>
      <c r="C661" s="24" t="s">
        <v>18</v>
      </c>
      <c r="D661" s="68">
        <v>28.34960396</v>
      </c>
      <c r="E661" s="89">
        <f>L661</f>
        <v>231</v>
      </c>
      <c r="F661" s="57" t="s">
        <v>58</v>
      </c>
      <c r="G661" s="33">
        <f t="shared" si="17"/>
        <v>6548.7585147600003</v>
      </c>
      <c r="H661"/>
      <c r="J661" s="9">
        <f>SUMIFS($E$1:$E660,$C$1:C660,"="&amp;$C661,$B$1:$B660,"="&amp;$B661)</f>
        <v>84042</v>
      </c>
      <c r="K661">
        <f>J661/SUM(J660:J661)</f>
        <v>0.76282540028319357</v>
      </c>
      <c r="L661">
        <f>ROUND(I660*K661,0)</f>
        <v>231</v>
      </c>
    </row>
    <row r="662" spans="1:12">
      <c r="A662" s="69">
        <v>45534</v>
      </c>
      <c r="B662" s="24" t="s">
        <v>46</v>
      </c>
      <c r="C662" s="24" t="s">
        <v>23</v>
      </c>
      <c r="D662" s="68">
        <v>19.940000000000001</v>
      </c>
      <c r="E662" s="74">
        <v>62</v>
      </c>
      <c r="F662" s="57" t="s">
        <v>58</v>
      </c>
      <c r="G662" s="33">
        <f t="shared" si="17"/>
        <v>1236.28</v>
      </c>
      <c r="H662"/>
    </row>
    <row r="663" spans="1:12">
      <c r="A663" s="69">
        <v>45534</v>
      </c>
      <c r="B663" s="24" t="s">
        <v>52</v>
      </c>
      <c r="C663" s="24" t="s">
        <v>19</v>
      </c>
      <c r="D663" s="68">
        <v>34.980402300000002</v>
      </c>
      <c r="E663" s="89">
        <f>L663</f>
        <v>34</v>
      </c>
      <c r="F663" s="57" t="s">
        <v>58</v>
      </c>
      <c r="G663" s="33">
        <f t="shared" si="17"/>
        <v>1189.3336782000001</v>
      </c>
      <c r="H663"/>
      <c r="I663">
        <v>174</v>
      </c>
      <c r="J663" s="9">
        <f>SUMIFS($E$1:$E662,$C$1:C662,"="&amp;$C663,$B$1:$B662,"="&amp;$B663)</f>
        <v>4504</v>
      </c>
      <c r="K663">
        <f>J663/SUM(J663:J664)</f>
        <v>0.19676714722586283</v>
      </c>
      <c r="L663">
        <f>ROUND(I663*K663,0)</f>
        <v>34</v>
      </c>
    </row>
    <row r="664" spans="1:12">
      <c r="A664" s="69">
        <v>45534</v>
      </c>
      <c r="B664" s="24" t="s">
        <v>46</v>
      </c>
      <c r="C664" s="24" t="s">
        <v>19</v>
      </c>
      <c r="D664" s="68">
        <v>34.980402300000002</v>
      </c>
      <c r="E664" s="89">
        <f>L664</f>
        <v>140</v>
      </c>
      <c r="F664" s="57" t="s">
        <v>58</v>
      </c>
      <c r="G664" s="33">
        <f t="shared" si="17"/>
        <v>4897.2563220000002</v>
      </c>
      <c r="H664"/>
      <c r="J664" s="9">
        <f>SUMIFS($E$1:$E663,$C$1:C663,"="&amp;$C664,$B$1:$B663,"="&amp;$B664)</f>
        <v>18386</v>
      </c>
      <c r="K664">
        <f>J664/SUM(J663:J664)</f>
        <v>0.80323285277413714</v>
      </c>
      <c r="L664">
        <f>ROUND(I663*K664,0)</f>
        <v>140</v>
      </c>
    </row>
    <row r="665" spans="1:12">
      <c r="A665" s="69">
        <v>45534</v>
      </c>
      <c r="B665" s="24" t="s">
        <v>46</v>
      </c>
      <c r="C665" s="24" t="s">
        <v>25</v>
      </c>
      <c r="D665" s="68">
        <v>16.7</v>
      </c>
      <c r="E665" s="74">
        <v>60</v>
      </c>
      <c r="F665" s="57" t="s">
        <v>58</v>
      </c>
      <c r="G665" s="33">
        <f t="shared" si="17"/>
        <v>1002</v>
      </c>
      <c r="H665"/>
    </row>
    <row r="666" spans="1:12">
      <c r="A666" s="69">
        <v>45534</v>
      </c>
      <c r="B666" s="24" t="s">
        <v>46</v>
      </c>
      <c r="C666" s="24" t="s">
        <v>24</v>
      </c>
      <c r="D666" s="68">
        <v>20.48</v>
      </c>
      <c r="E666" s="74">
        <v>25</v>
      </c>
      <c r="F666" s="57" t="s">
        <v>58</v>
      </c>
      <c r="G666" s="33">
        <f t="shared" si="17"/>
        <v>512</v>
      </c>
      <c r="H666"/>
    </row>
    <row r="667" spans="1:12">
      <c r="A667" s="69">
        <v>45559</v>
      </c>
      <c r="B667" s="48" t="s">
        <v>46</v>
      </c>
      <c r="C667" s="48" t="s">
        <v>28</v>
      </c>
      <c r="D667" s="68">
        <v>13.460708779999999</v>
      </c>
      <c r="E667" s="50">
        <v>3.2450000000000001</v>
      </c>
      <c r="F667" s="50"/>
      <c r="G667" s="33">
        <f t="shared" si="17"/>
        <v>-43.679999991099997</v>
      </c>
      <c r="H667" s="83" t="s">
        <v>62</v>
      </c>
    </row>
    <row r="668" spans="1:12">
      <c r="A668" s="69">
        <v>45562</v>
      </c>
      <c r="B668" s="48" t="s">
        <v>46</v>
      </c>
      <c r="C668" s="48" t="s">
        <v>24</v>
      </c>
      <c r="D668" s="68">
        <v>20.83</v>
      </c>
      <c r="E668" s="50">
        <v>25</v>
      </c>
      <c r="F668" s="57" t="s">
        <v>58</v>
      </c>
      <c r="G668" s="33">
        <f t="shared" si="17"/>
        <v>520.75</v>
      </c>
      <c r="H668" s="74" t="s">
        <v>65</v>
      </c>
    </row>
    <row r="669" spans="1:12">
      <c r="A669" s="69">
        <v>45562</v>
      </c>
      <c r="B669" s="48" t="s">
        <v>46</v>
      </c>
      <c r="C669" s="48" t="s">
        <v>25</v>
      </c>
      <c r="D669" s="68">
        <v>16.86</v>
      </c>
      <c r="E669" s="50">
        <v>61</v>
      </c>
      <c r="F669" s="57" t="s">
        <v>58</v>
      </c>
      <c r="G669" s="33">
        <f t="shared" si="17"/>
        <v>1028.46</v>
      </c>
      <c r="H669" s="74" t="s">
        <v>65</v>
      </c>
      <c r="J669" s="9">
        <f>SUMIFS($E$1:$E666,$C$1:C666,"="&amp;$C670,$B$1:$B666,"="&amp;$B670)</f>
        <v>18303</v>
      </c>
    </row>
    <row r="670" spans="1:12">
      <c r="A670" s="69">
        <v>45562</v>
      </c>
      <c r="B670" s="48" t="s">
        <v>46</v>
      </c>
      <c r="C670" s="48" t="s">
        <v>23</v>
      </c>
      <c r="D670" s="68">
        <v>20.21</v>
      </c>
      <c r="E670" s="50">
        <v>61</v>
      </c>
      <c r="F670" s="57" t="s">
        <v>58</v>
      </c>
      <c r="G670" s="33">
        <f t="shared" si="17"/>
        <v>1232.81</v>
      </c>
      <c r="H670" s="74" t="s">
        <v>65</v>
      </c>
    </row>
    <row r="671" spans="1:12">
      <c r="A671" s="69">
        <v>45562</v>
      </c>
      <c r="B671" s="48" t="s">
        <v>46</v>
      </c>
      <c r="C671" s="48" t="s">
        <v>18</v>
      </c>
      <c r="D671" s="68">
        <v>28.6599</v>
      </c>
      <c r="E671" s="89">
        <f>L671</f>
        <v>229</v>
      </c>
      <c r="F671" s="57" t="s">
        <v>58</v>
      </c>
      <c r="G671" s="33">
        <f t="shared" si="17"/>
        <v>6563.1171000000004</v>
      </c>
      <c r="H671" s="74" t="s">
        <v>65</v>
      </c>
      <c r="I671">
        <v>300</v>
      </c>
      <c r="J671" s="9">
        <f>SUMIFS($E$1:$E667,$C$1:C667,"="&amp;$C671,$B$1:$B667,"="&amp;$B671)</f>
        <v>84273</v>
      </c>
      <c r="K671">
        <f>J671/SUM(J671:J672)</f>
        <v>0.76282416836388323</v>
      </c>
      <c r="L671">
        <f>ROUND(I671*K671,0)</f>
        <v>229</v>
      </c>
    </row>
    <row r="672" spans="1:12">
      <c r="A672" s="69">
        <v>45562</v>
      </c>
      <c r="B672" s="48" t="s">
        <v>52</v>
      </c>
      <c r="C672" s="48" t="s">
        <v>18</v>
      </c>
      <c r="D672" s="68">
        <v>28.6599</v>
      </c>
      <c r="E672" s="89">
        <f>L672</f>
        <v>71</v>
      </c>
      <c r="F672" s="57" t="s">
        <v>58</v>
      </c>
      <c r="G672" s="33">
        <f t="shared" si="17"/>
        <v>2034.8529000000001</v>
      </c>
      <c r="H672" s="74" t="s">
        <v>65</v>
      </c>
      <c r="J672" s="9">
        <f>SUMIFS($E$1:$E667,$C$1:C667,"="&amp;$C672,$B$1:$B667,"="&amp;$B672)</f>
        <v>26202</v>
      </c>
      <c r="K672">
        <f>J672/SUM(J671:J672)</f>
        <v>0.23717583163611677</v>
      </c>
      <c r="L672">
        <f>ROUND(I671*K672,0)</f>
        <v>71</v>
      </c>
    </row>
    <row r="673" spans="1:18">
      <c r="A673" s="98">
        <v>45568</v>
      </c>
      <c r="B673" s="48" t="s">
        <v>52</v>
      </c>
      <c r="C673" s="75" t="s">
        <v>20</v>
      </c>
      <c r="D673" s="76">
        <v>47.89</v>
      </c>
      <c r="E673" s="77">
        <v>2440</v>
      </c>
      <c r="F673" s="77"/>
      <c r="G673" s="33">
        <f t="shared" si="17"/>
        <v>-116851.6</v>
      </c>
    </row>
    <row r="674" spans="1:18">
      <c r="A674" s="98">
        <v>45568</v>
      </c>
      <c r="B674" s="48" t="s">
        <v>52</v>
      </c>
      <c r="C674" s="75" t="s">
        <v>21</v>
      </c>
      <c r="D674" s="76">
        <v>38.549999999999997</v>
      </c>
      <c r="E674" s="77">
        <v>-80</v>
      </c>
      <c r="F674" s="77"/>
      <c r="G674" s="33">
        <f t="shared" si="17"/>
        <v>3084</v>
      </c>
    </row>
    <row r="675" spans="1:18">
      <c r="A675" s="98">
        <v>45568</v>
      </c>
      <c r="B675" s="48" t="s">
        <v>52</v>
      </c>
      <c r="C675" s="75" t="s">
        <v>18</v>
      </c>
      <c r="D675" s="76">
        <v>28.38</v>
      </c>
      <c r="E675" s="77">
        <v>-3800</v>
      </c>
      <c r="F675" s="77"/>
      <c r="G675" s="33">
        <f t="shared" si="17"/>
        <v>107844</v>
      </c>
    </row>
    <row r="676" spans="1:18">
      <c r="A676" s="98">
        <v>45568</v>
      </c>
      <c r="B676" s="48" t="s">
        <v>52</v>
      </c>
      <c r="C676" s="75" t="s">
        <v>22</v>
      </c>
      <c r="D676" s="76">
        <v>34.83</v>
      </c>
      <c r="E676" s="77">
        <v>-10</v>
      </c>
      <c r="F676" s="77"/>
      <c r="G676" s="33">
        <f t="shared" si="17"/>
        <v>348.29999999999995</v>
      </c>
      <c r="J676" s="9"/>
    </row>
    <row r="677" spans="1:18">
      <c r="A677" s="25">
        <v>45604</v>
      </c>
      <c r="B677" s="3" t="s">
        <v>52</v>
      </c>
      <c r="C677" s="3" t="s">
        <v>18</v>
      </c>
      <c r="D677" s="3">
        <v>28.49</v>
      </c>
      <c r="E677" s="3">
        <v>3330</v>
      </c>
      <c r="F677"/>
      <c r="G677" s="33"/>
      <c r="H677"/>
    </row>
    <row r="678" spans="1:18">
      <c r="A678" s="25">
        <v>45604</v>
      </c>
      <c r="B678" s="3" t="s">
        <v>52</v>
      </c>
      <c r="C678" s="3" t="s">
        <v>19</v>
      </c>
      <c r="D678" s="3">
        <v>37.605800000000002</v>
      </c>
      <c r="E678" s="3">
        <v>240</v>
      </c>
      <c r="F678"/>
      <c r="G678" s="33"/>
      <c r="H678"/>
    </row>
    <row r="679" spans="1:18">
      <c r="A679" s="25">
        <v>45604</v>
      </c>
      <c r="B679" s="3" t="s">
        <v>52</v>
      </c>
      <c r="C679" s="3" t="s">
        <v>22</v>
      </c>
      <c r="D679" s="3">
        <v>34.29</v>
      </c>
      <c r="E679" s="3">
        <v>80</v>
      </c>
      <c r="F679"/>
      <c r="G679" s="33"/>
      <c r="H679"/>
      <c r="Q679" s="33"/>
      <c r="R679" s="97"/>
    </row>
    <row r="680" spans="1:18">
      <c r="A680" s="25">
        <v>45604</v>
      </c>
      <c r="B680" s="3" t="s">
        <v>52</v>
      </c>
      <c r="C680" s="3" t="s">
        <v>21</v>
      </c>
      <c r="D680" s="3">
        <v>38.17</v>
      </c>
      <c r="E680" s="3">
        <v>-30</v>
      </c>
      <c r="F680"/>
      <c r="G680" s="33"/>
      <c r="H680"/>
      <c r="I680" s="1"/>
      <c r="Q680" s="93"/>
    </row>
    <row r="681" spans="1:18">
      <c r="A681" s="25">
        <v>45604</v>
      </c>
      <c r="B681" s="3" t="s">
        <v>52</v>
      </c>
      <c r="C681" s="3" t="s">
        <v>20</v>
      </c>
      <c r="D681" s="3">
        <v>51.99</v>
      </c>
      <c r="E681" s="3">
        <v>-2055</v>
      </c>
      <c r="F681"/>
      <c r="G681" s="33"/>
      <c r="H681"/>
      <c r="I681" s="1"/>
      <c r="Q681" s="33"/>
      <c r="R681" s="80"/>
    </row>
    <row r="682" spans="1:18">
      <c r="A682" s="2">
        <v>45628</v>
      </c>
      <c r="B682" s="24" t="s">
        <v>46</v>
      </c>
      <c r="C682" s="24" t="s">
        <v>24</v>
      </c>
      <c r="D682" s="99">
        <v>20.239999999999998</v>
      </c>
      <c r="E682" s="99">
        <v>24</v>
      </c>
      <c r="F682" s="100" t="s">
        <v>58</v>
      </c>
      <c r="G682" s="101"/>
      <c r="H682" s="102"/>
      <c r="I682" s="3"/>
      <c r="J682" s="3"/>
      <c r="K682" s="3"/>
      <c r="L682" s="3"/>
      <c r="M682" s="3"/>
      <c r="N682" s="3"/>
      <c r="O682" s="3"/>
      <c r="P682" s="3"/>
      <c r="Q682" s="101"/>
      <c r="R682" s="3"/>
    </row>
    <row r="683" spans="1:18">
      <c r="A683" s="2">
        <v>45628</v>
      </c>
      <c r="B683" s="24" t="s">
        <v>46</v>
      </c>
      <c r="C683" s="24" t="s">
        <v>25</v>
      </c>
      <c r="D683" s="99">
        <v>16.88</v>
      </c>
      <c r="E683" s="99">
        <v>61</v>
      </c>
      <c r="F683" s="100" t="s">
        <v>58</v>
      </c>
      <c r="G683" s="101"/>
      <c r="H683" s="102"/>
      <c r="I683" s="3"/>
      <c r="J683" s="3"/>
      <c r="K683" s="3"/>
      <c r="L683" s="3"/>
      <c r="M683" s="3"/>
      <c r="N683" s="3"/>
      <c r="O683" s="3"/>
      <c r="P683" s="3"/>
      <c r="Q683" s="101"/>
      <c r="R683" s="3"/>
    </row>
    <row r="684" spans="1:18">
      <c r="A684" s="2">
        <v>45628</v>
      </c>
      <c r="B684" s="24" t="s">
        <v>46</v>
      </c>
      <c r="C684" s="24" t="s">
        <v>19</v>
      </c>
      <c r="D684" s="99">
        <v>38.749206350000001</v>
      </c>
      <c r="E684" s="103">
        <f>L684</f>
        <v>150</v>
      </c>
      <c r="F684" s="100" t="s">
        <v>58</v>
      </c>
      <c r="G684" s="101"/>
      <c r="H684" s="102"/>
      <c r="I684" s="3">
        <v>189</v>
      </c>
      <c r="J684" s="9">
        <f>SUMIFS($E$1:$E683,$C$1:C683,"="&amp;$C684,$B$1:$B683,"="&amp;$B684)</f>
        <v>18526</v>
      </c>
      <c r="K684">
        <f>J684/SUM(J684:J685)</f>
        <v>0.79497082046000689</v>
      </c>
      <c r="L684">
        <f>ROUND(I684*K684,0)</f>
        <v>150</v>
      </c>
      <c r="M684" s="3"/>
      <c r="N684" s="3"/>
      <c r="O684" s="3"/>
      <c r="P684" s="3"/>
      <c r="Q684" s="101"/>
      <c r="R684" s="3"/>
    </row>
    <row r="685" spans="1:18">
      <c r="A685" s="2">
        <v>45628</v>
      </c>
      <c r="B685" s="24" t="s">
        <v>52</v>
      </c>
      <c r="C685" s="24" t="s">
        <v>19</v>
      </c>
      <c r="D685" s="99">
        <v>38.749206350000001</v>
      </c>
      <c r="E685" s="103">
        <f>L685</f>
        <v>39</v>
      </c>
      <c r="F685" s="100" t="s">
        <v>58</v>
      </c>
      <c r="G685" s="101"/>
      <c r="H685" s="102"/>
      <c r="I685" s="3"/>
      <c r="J685" s="9">
        <f>SUMIFS($E$1:$E684,$C$1:C684,"="&amp;$C685,$B$1:$B684,"="&amp;$B685)</f>
        <v>4778</v>
      </c>
      <c r="K685">
        <f>J685/SUM(J684:J685)</f>
        <v>0.20502917953999314</v>
      </c>
      <c r="L685">
        <f>ROUND(I684*K685,0)</f>
        <v>39</v>
      </c>
      <c r="M685" s="3"/>
      <c r="N685" s="3"/>
      <c r="O685" s="3"/>
      <c r="P685" s="3"/>
      <c r="Q685" s="101"/>
      <c r="R685" s="3"/>
    </row>
    <row r="686" spans="1:18">
      <c r="A686" s="2">
        <v>45628</v>
      </c>
      <c r="B686" s="24" t="s">
        <v>46</v>
      </c>
      <c r="C686" s="24" t="s">
        <v>23</v>
      </c>
      <c r="D686" s="99">
        <v>20.27</v>
      </c>
      <c r="E686" s="99">
        <v>62</v>
      </c>
      <c r="F686" s="100" t="s">
        <v>58</v>
      </c>
      <c r="G686" s="101"/>
      <c r="H686" s="102"/>
      <c r="I686" s="3"/>
      <c r="J686" s="3"/>
      <c r="K686" s="3"/>
      <c r="L686" s="3"/>
      <c r="M686" s="3"/>
      <c r="N686" s="3"/>
      <c r="O686" s="3"/>
      <c r="P686" s="104">
        <v>2.0999999999999999E-3</v>
      </c>
      <c r="Q686" s="101"/>
      <c r="R686" s="3"/>
    </row>
    <row r="687" spans="1:18">
      <c r="A687" s="2">
        <v>45628</v>
      </c>
      <c r="B687" s="24" t="s">
        <v>46</v>
      </c>
      <c r="C687" s="24" t="s">
        <v>18</v>
      </c>
      <c r="D687" s="99">
        <v>28.58</v>
      </c>
      <c r="E687" s="103">
        <f>L687</f>
        <v>234</v>
      </c>
      <c r="F687" s="100" t="s">
        <v>58</v>
      </c>
      <c r="G687" s="101"/>
      <c r="H687" s="102"/>
      <c r="I687" s="3">
        <v>305</v>
      </c>
      <c r="J687" s="9">
        <f>SUMIFS($E$1:$E686,$C$1:C686,"="&amp;$C687,$B$1:$B686,"="&amp;$B687)</f>
        <v>84502</v>
      </c>
      <c r="K687">
        <f>J687/SUM(J687:J688)</f>
        <v>0.7660758805131227</v>
      </c>
      <c r="L687">
        <f>ROUND(I687*K687,0)</f>
        <v>234</v>
      </c>
      <c r="M687" s="3"/>
      <c r="N687" s="3"/>
      <c r="O687" s="3"/>
      <c r="P687" s="3"/>
      <c r="Q687" s="3"/>
      <c r="R687" s="3"/>
    </row>
    <row r="688" spans="1:18">
      <c r="A688" s="2">
        <v>45628</v>
      </c>
      <c r="B688" s="24" t="s">
        <v>52</v>
      </c>
      <c r="C688" s="24" t="s">
        <v>18</v>
      </c>
      <c r="D688" s="99">
        <v>28.58</v>
      </c>
      <c r="E688" s="103">
        <f>L688</f>
        <v>71</v>
      </c>
      <c r="F688" s="100" t="s">
        <v>58</v>
      </c>
      <c r="G688" s="101"/>
      <c r="H688" s="102"/>
      <c r="I688" s="3"/>
      <c r="J688" s="9">
        <f>SUMIFS($E$1:$E687,$C$1:C687,"="&amp;$C688,$B$1:$B687,"="&amp;$B688)</f>
        <v>25803</v>
      </c>
      <c r="K688">
        <f>J688/SUM(J687:J688)</f>
        <v>0.2339241194868773</v>
      </c>
      <c r="L688">
        <f>ROUND(I687*K688,0)</f>
        <v>71</v>
      </c>
      <c r="M688" s="3"/>
      <c r="N688" s="3"/>
      <c r="O688" s="3"/>
      <c r="P688" s="3"/>
      <c r="Q688" s="3"/>
      <c r="R688" s="3"/>
    </row>
    <row r="689" spans="1:18">
      <c r="A689" s="2">
        <v>45631</v>
      </c>
      <c r="B689" s="3" t="s">
        <v>52</v>
      </c>
      <c r="C689" s="3" t="s">
        <v>20</v>
      </c>
      <c r="D689" s="101">
        <v>53.14</v>
      </c>
      <c r="E689" s="101">
        <v>475</v>
      </c>
      <c r="F689" s="101"/>
      <c r="G689" s="101"/>
      <c r="H689" s="102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 spans="1:18">
      <c r="A690" s="2">
        <v>45631</v>
      </c>
      <c r="B690" s="3" t="s">
        <v>52</v>
      </c>
      <c r="C690" s="3" t="s">
        <v>21</v>
      </c>
      <c r="D690" s="101">
        <v>39.020000000000003</v>
      </c>
      <c r="E690" s="101">
        <v>-320</v>
      </c>
      <c r="F690" s="101"/>
      <c r="G690" s="101"/>
      <c r="H690" s="102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 spans="1:18">
      <c r="A691" s="2">
        <v>45631</v>
      </c>
      <c r="B691" s="3" t="s">
        <v>52</v>
      </c>
      <c r="C691" s="3" t="s">
        <v>19</v>
      </c>
      <c r="D691" s="101">
        <v>38.789000000000001</v>
      </c>
      <c r="E691" s="101">
        <v>500</v>
      </c>
      <c r="F691" s="101"/>
      <c r="G691" s="101"/>
      <c r="H691" s="102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 spans="1:18">
      <c r="A692" s="2">
        <v>45631</v>
      </c>
      <c r="B692" s="3" t="s">
        <v>52</v>
      </c>
      <c r="C692" s="3" t="s">
        <v>18</v>
      </c>
      <c r="D692" s="101">
        <v>28.614999999999998</v>
      </c>
      <c r="E692" s="101">
        <v>-900</v>
      </c>
      <c r="F692" s="101"/>
      <c r="G692" s="101"/>
      <c r="H692" s="102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 spans="1:18">
      <c r="A693" s="2">
        <v>45631</v>
      </c>
      <c r="B693" s="3" t="s">
        <v>52</v>
      </c>
      <c r="C693" s="3" t="s">
        <v>22</v>
      </c>
      <c r="D693" s="101">
        <v>34.03</v>
      </c>
      <c r="E693" s="101">
        <v>-200</v>
      </c>
      <c r="F693" s="101"/>
      <c r="G693" s="101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 spans="1:18">
      <c r="A694" s="2">
        <v>45645</v>
      </c>
      <c r="B694" s="3" t="s">
        <v>46</v>
      </c>
      <c r="C694" s="3" t="s">
        <v>31</v>
      </c>
      <c r="D694" s="101">
        <v>11.81979817</v>
      </c>
      <c r="E694" s="101">
        <v>20.809000000000001</v>
      </c>
      <c r="F694" s="101"/>
      <c r="G694" s="101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 spans="1:18">
      <c r="A695" s="2">
        <v>45650</v>
      </c>
      <c r="B695" s="3" t="s">
        <v>46</v>
      </c>
      <c r="C695" s="3" t="s">
        <v>28</v>
      </c>
      <c r="D695" s="101">
        <v>13.7586727</v>
      </c>
      <c r="E695" s="3">
        <v>3.3149999999999999</v>
      </c>
      <c r="F695" s="3"/>
      <c r="G695" s="101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 spans="1:18">
      <c r="A696" s="2">
        <v>45656</v>
      </c>
      <c r="B696" s="24" t="s">
        <v>46</v>
      </c>
      <c r="C696" s="24" t="s">
        <v>28</v>
      </c>
      <c r="D696" s="99">
        <v>13.510061329999999</v>
      </c>
      <c r="E696" s="99">
        <v>78.915999999999997</v>
      </c>
      <c r="F696" s="100" t="s">
        <v>58</v>
      </c>
      <c r="G696" s="101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 spans="1:18">
      <c r="A697" s="2">
        <v>45660</v>
      </c>
      <c r="B697" s="24" t="s">
        <v>46</v>
      </c>
      <c r="C697" s="24" t="s">
        <v>24</v>
      </c>
      <c r="D697" s="99">
        <v>19.37</v>
      </c>
      <c r="E697" s="99">
        <v>51</v>
      </c>
      <c r="F697" s="100" t="s">
        <v>58</v>
      </c>
      <c r="G697" s="101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 spans="1:18">
      <c r="A698" s="2">
        <v>45660</v>
      </c>
      <c r="B698" s="24" t="s">
        <v>46</v>
      </c>
      <c r="C698" s="24" t="s">
        <v>25</v>
      </c>
      <c r="D698" s="99">
        <v>16.650322580000001</v>
      </c>
      <c r="E698" s="99">
        <v>62</v>
      </c>
      <c r="F698" s="100" t="s">
        <v>58</v>
      </c>
      <c r="G698" s="101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 spans="1:18">
      <c r="A699" s="2">
        <v>45660</v>
      </c>
      <c r="B699" s="24" t="s">
        <v>46</v>
      </c>
      <c r="C699" s="24" t="s">
        <v>21</v>
      </c>
      <c r="D699" s="99">
        <v>38.131363639999996</v>
      </c>
      <c r="E699" s="103">
        <f>L699</f>
        <v>42</v>
      </c>
      <c r="F699" s="100" t="s">
        <v>58</v>
      </c>
      <c r="G699" s="101"/>
      <c r="H699" s="3"/>
      <c r="I699" s="3">
        <v>66</v>
      </c>
      <c r="J699" s="9">
        <f>SUMIFS($E$1:$E698,$C$1:C698,"="&amp;$C699,$B$1:$B698,"="&amp;$B699)</f>
        <v>4033</v>
      </c>
      <c r="K699">
        <f>J699/SUM(J699:J700)</f>
        <v>0.6425043810737614</v>
      </c>
      <c r="L699">
        <f>ROUND(I699*K699,0)</f>
        <v>42</v>
      </c>
      <c r="M699" s="3"/>
      <c r="N699" s="3"/>
      <c r="O699" s="3"/>
      <c r="P699" s="3"/>
      <c r="Q699" s="3"/>
      <c r="R699" s="3"/>
    </row>
    <row r="700" spans="1:18">
      <c r="A700" s="2">
        <v>45660</v>
      </c>
      <c r="B700" s="24" t="s">
        <v>52</v>
      </c>
      <c r="C700" s="24" t="s">
        <v>21</v>
      </c>
      <c r="D700" s="99">
        <v>38.131363639999996</v>
      </c>
      <c r="E700" s="103">
        <f>L700</f>
        <v>24</v>
      </c>
      <c r="F700" s="100" t="s">
        <v>58</v>
      </c>
      <c r="G700" s="101"/>
      <c r="H700" s="3"/>
      <c r="I700" s="3"/>
      <c r="J700" s="9">
        <f>SUMIFS($E$1:$E699,$C$1:C699,"="&amp;$C700,$B$1:$B699,"="&amp;$B700)</f>
        <v>2244</v>
      </c>
      <c r="K700">
        <f>J700/SUM(J699:J700)</f>
        <v>0.35749561892623866</v>
      </c>
      <c r="L700">
        <f>ROUND(I699*K700,0)</f>
        <v>24</v>
      </c>
      <c r="M700" s="3"/>
      <c r="N700" s="3"/>
      <c r="O700" s="3"/>
      <c r="P700" s="3"/>
      <c r="Q700" s="3"/>
      <c r="R700" s="3"/>
    </row>
    <row r="701" spans="1:18">
      <c r="A701" s="2">
        <v>45660</v>
      </c>
      <c r="B701" s="24" t="s">
        <v>46</v>
      </c>
      <c r="C701" s="24" t="s">
        <v>23</v>
      </c>
      <c r="D701" s="99">
        <v>20.12</v>
      </c>
      <c r="E701" s="99">
        <v>63</v>
      </c>
      <c r="F701" s="100" t="s">
        <v>58</v>
      </c>
      <c r="G701" s="101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 spans="1:18">
      <c r="A702" s="2">
        <v>45660</v>
      </c>
      <c r="B702" s="24" t="s">
        <v>46</v>
      </c>
      <c r="C702" s="24" t="s">
        <v>18</v>
      </c>
      <c r="D702" s="99">
        <v>28.269609119999998</v>
      </c>
      <c r="E702" s="103">
        <f t="shared" ref="E702:E707" si="19">L702</f>
        <v>237</v>
      </c>
      <c r="F702" s="100" t="s">
        <v>58</v>
      </c>
      <c r="G702" s="101"/>
      <c r="H702" s="3"/>
      <c r="I702" s="3">
        <v>307</v>
      </c>
      <c r="J702" s="9">
        <f>SUMIFS($E$1:$E701,$C$1:C701,"="&amp;$C702,$B$1:$B701,"="&amp;$B702)</f>
        <v>84736</v>
      </c>
      <c r="K702">
        <f>J702/SUM(J702:J703)</f>
        <v>0.7723635037826998</v>
      </c>
      <c r="L702">
        <f>ROUND(I702*K702,0)</f>
        <v>237</v>
      </c>
      <c r="M702" s="3"/>
      <c r="N702" s="3"/>
      <c r="O702" s="3"/>
      <c r="P702" s="3"/>
      <c r="Q702" s="3"/>
      <c r="R702" s="3"/>
    </row>
    <row r="703" spans="1:18">
      <c r="A703" s="2">
        <v>45660</v>
      </c>
      <c r="B703" s="24" t="s">
        <v>52</v>
      </c>
      <c r="C703" s="24" t="s">
        <v>18</v>
      </c>
      <c r="D703" s="99">
        <v>28.269609119999998</v>
      </c>
      <c r="E703" s="103">
        <f t="shared" si="19"/>
        <v>70</v>
      </c>
      <c r="F703" s="100" t="s">
        <v>58</v>
      </c>
      <c r="G703" s="101"/>
      <c r="H703" s="3"/>
      <c r="I703" s="3"/>
      <c r="J703" s="9">
        <f>SUMIFS($E$1:$E702,$C$1:C702,"="&amp;$C703,$B$1:$B702,"="&amp;$B703)</f>
        <v>24974</v>
      </c>
      <c r="K703">
        <f>J703/SUM(J702:J703)</f>
        <v>0.22763649621730014</v>
      </c>
      <c r="L703">
        <f>ROUND(I702*K703,0)</f>
        <v>70</v>
      </c>
      <c r="M703" s="3"/>
      <c r="N703" s="3"/>
      <c r="O703" s="3"/>
      <c r="P703" s="3"/>
      <c r="Q703" s="3"/>
      <c r="R703" s="3"/>
    </row>
    <row r="704" spans="1:18">
      <c r="A704" s="2">
        <v>45660</v>
      </c>
      <c r="B704" s="24" t="s">
        <v>46</v>
      </c>
      <c r="C704" s="24" t="s">
        <v>20</v>
      </c>
      <c r="D704" s="99">
        <v>52.609312979999999</v>
      </c>
      <c r="E704" s="103">
        <f t="shared" si="19"/>
        <v>102</v>
      </c>
      <c r="F704" s="100" t="s">
        <v>58</v>
      </c>
      <c r="G704" s="101"/>
      <c r="H704" s="3"/>
      <c r="I704" s="3">
        <v>131</v>
      </c>
      <c r="J704" s="9">
        <f>SUMIFS($E$1:$E703,$C$1:C703,"="&amp;$C704,$B$1:$B703,"="&amp;$B704)</f>
        <v>16920</v>
      </c>
      <c r="K704">
        <f>J704/SUM(J704:J705)</f>
        <v>0.77714495682528018</v>
      </c>
      <c r="L704">
        <f>ROUND(I704*K704,0)</f>
        <v>102</v>
      </c>
      <c r="M704" s="3"/>
      <c r="N704" s="3"/>
      <c r="O704" s="3"/>
      <c r="P704" s="3"/>
      <c r="Q704" s="3"/>
      <c r="R704" s="3"/>
    </row>
    <row r="705" spans="1:18">
      <c r="A705" s="2">
        <v>45660</v>
      </c>
      <c r="B705" s="24" t="s">
        <v>52</v>
      </c>
      <c r="C705" s="24" t="s">
        <v>20</v>
      </c>
      <c r="D705" s="99">
        <v>52.609312979999999</v>
      </c>
      <c r="E705" s="103">
        <f t="shared" si="19"/>
        <v>29</v>
      </c>
      <c r="F705" s="100" t="s">
        <v>58</v>
      </c>
      <c r="G705" s="101"/>
      <c r="H705" s="3"/>
      <c r="I705" s="3"/>
      <c r="J705" s="9">
        <f>SUMIFS($E$1:$E704,$C$1:C704,"="&amp;$C705,$B$1:$B704,"="&amp;$B705)</f>
        <v>4852</v>
      </c>
      <c r="K705">
        <f>J705/SUM(J704:J705)</f>
        <v>0.22285504317471982</v>
      </c>
      <c r="L705">
        <f>ROUND(I704*K705,0)</f>
        <v>29</v>
      </c>
      <c r="M705" s="3"/>
      <c r="N705" s="3"/>
      <c r="O705" s="3"/>
      <c r="P705" s="3"/>
      <c r="Q705" s="3"/>
      <c r="R705" s="3"/>
    </row>
    <row r="706" spans="1:18">
      <c r="A706" s="2">
        <v>45660</v>
      </c>
      <c r="B706" s="24" t="s">
        <v>46</v>
      </c>
      <c r="C706" s="24" t="s">
        <v>22</v>
      </c>
      <c r="D706" s="99">
        <v>33.26</v>
      </c>
      <c r="E706" s="103">
        <f t="shared" si="19"/>
        <v>72</v>
      </c>
      <c r="F706" s="100" t="s">
        <v>58</v>
      </c>
      <c r="G706" s="101"/>
      <c r="H706" s="3"/>
      <c r="I706" s="3">
        <v>95</v>
      </c>
      <c r="J706" s="9">
        <f>SUMIFS($E$1:$E705,$C$1:C705,"="&amp;$C706,$B$1:$B705,"="&amp;$B706)</f>
        <v>4648</v>
      </c>
      <c r="K706">
        <f>J706/SUM(J706:J707)</f>
        <v>0.75700325732899021</v>
      </c>
      <c r="L706">
        <f>ROUND(I706*K706,0)</f>
        <v>72</v>
      </c>
      <c r="M706" s="3"/>
      <c r="N706" s="3"/>
      <c r="O706" s="3"/>
      <c r="P706" s="3"/>
      <c r="Q706" s="3"/>
      <c r="R706" s="3"/>
    </row>
    <row r="707" spans="1:18">
      <c r="A707" s="2">
        <v>45660</v>
      </c>
      <c r="B707" s="24" t="s">
        <v>52</v>
      </c>
      <c r="C707" s="24" t="s">
        <v>22</v>
      </c>
      <c r="D707" s="99">
        <v>33.26</v>
      </c>
      <c r="E707" s="103">
        <f t="shared" si="19"/>
        <v>23</v>
      </c>
      <c r="F707" s="100" t="s">
        <v>58</v>
      </c>
      <c r="G707" s="101"/>
      <c r="I707" s="3"/>
      <c r="J707" s="9">
        <f>SUMIFS($E$1:$E706,$C$1:C706,"="&amp;$C707,$B$1:$B706,"="&amp;$B707)</f>
        <v>1492</v>
      </c>
      <c r="K707">
        <f>J707/SUM(J706:J707)</f>
        <v>0.24299674267100976</v>
      </c>
      <c r="L707">
        <f>ROUND(I706*K707,0)</f>
        <v>23</v>
      </c>
      <c r="M707" s="3"/>
      <c r="N707" s="3"/>
      <c r="O707" s="3"/>
      <c r="P707" s="3"/>
      <c r="Q707" s="3"/>
      <c r="R707" s="3"/>
    </row>
    <row r="708" spans="1:18">
      <c r="A708" s="2">
        <v>45688</v>
      </c>
      <c r="B708" s="24" t="s">
        <v>46</v>
      </c>
      <c r="C708" s="24" t="s">
        <v>24</v>
      </c>
      <c r="D708" s="99">
        <v>19.600000000000001</v>
      </c>
      <c r="E708" s="99">
        <v>28</v>
      </c>
      <c r="F708" s="100" t="s">
        <v>58</v>
      </c>
      <c r="H708" s="3">
        <v>550.20000000000005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 spans="1:18">
      <c r="A709" s="2">
        <v>45688</v>
      </c>
      <c r="B709" s="24" t="s">
        <v>46</v>
      </c>
      <c r="C709" s="24" t="s">
        <v>25</v>
      </c>
      <c r="D709" s="99">
        <v>16.7</v>
      </c>
      <c r="E709" s="99">
        <v>63</v>
      </c>
      <c r="F709" s="100" t="s">
        <v>58</v>
      </c>
      <c r="H709" s="3">
        <v>1056.01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 spans="1:18">
      <c r="A710" s="2">
        <v>45688</v>
      </c>
      <c r="B710" s="24" t="s">
        <v>46</v>
      </c>
      <c r="C710" s="24" t="s">
        <v>23</v>
      </c>
      <c r="D710" s="99">
        <v>20.399999999999999</v>
      </c>
      <c r="E710" s="99">
        <v>61</v>
      </c>
      <c r="F710" s="100" t="s">
        <v>58</v>
      </c>
      <c r="H710" s="3">
        <v>1261.54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 spans="1:18">
      <c r="A711" s="2">
        <v>45688</v>
      </c>
      <c r="B711" s="24" t="s">
        <v>46</v>
      </c>
      <c r="C711" s="24" t="s">
        <v>18</v>
      </c>
      <c r="D711" s="99">
        <v>28.78</v>
      </c>
      <c r="E711" s="103">
        <f t="shared" ref="E711:E712" si="20">L711</f>
        <v>233</v>
      </c>
      <c r="F711" s="100" t="s">
        <v>58</v>
      </c>
      <c r="H711" s="3">
        <v>8714.49</v>
      </c>
      <c r="I711" s="3">
        <v>302</v>
      </c>
      <c r="J711" s="9">
        <f>SUMIFS($E$1:$E710,$C$1:C710,"="&amp;$C711,$B$1:$B710,"="&amp;$B711)</f>
        <v>84973</v>
      </c>
      <c r="K711">
        <f>J711/SUM(J711:J712)</f>
        <v>0.77236245307543383</v>
      </c>
      <c r="L711">
        <f>ROUND(I711*K711,0)</f>
        <v>233</v>
      </c>
      <c r="M711" s="3"/>
      <c r="N711" s="3"/>
      <c r="O711" s="3"/>
      <c r="P711" s="3"/>
      <c r="Q711" s="3"/>
      <c r="R711" s="3"/>
    </row>
    <row r="712" spans="1:18">
      <c r="A712" s="2">
        <v>45688</v>
      </c>
      <c r="B712" s="24" t="s">
        <v>52</v>
      </c>
      <c r="C712" s="24" t="s">
        <v>18</v>
      </c>
      <c r="D712" s="99">
        <v>28.78</v>
      </c>
      <c r="E712" s="103">
        <f t="shared" si="20"/>
        <v>69</v>
      </c>
      <c r="F712" s="100" t="s">
        <v>58</v>
      </c>
      <c r="H712" s="3">
        <v>8714.49</v>
      </c>
      <c r="I712" s="3"/>
      <c r="J712" s="9">
        <f>SUMIFS($E$1:$E711,$C$1:C711,"="&amp;$C712,$B$1:$B711,"="&amp;$B712)</f>
        <v>25044</v>
      </c>
      <c r="K712">
        <f>J712/SUM(J711:J712)</f>
        <v>0.2276375469245662</v>
      </c>
      <c r="L712">
        <f>ROUND(I711*K712,0)</f>
        <v>69</v>
      </c>
      <c r="M712" s="3"/>
      <c r="N712" s="3"/>
      <c r="O712" s="3"/>
      <c r="P712" s="3"/>
      <c r="Q712" s="3"/>
      <c r="R712" s="3"/>
    </row>
    <row r="713" spans="1:18">
      <c r="A713" s="2">
        <v>45694</v>
      </c>
      <c r="B713" s="3" t="s">
        <v>52</v>
      </c>
      <c r="C713" s="3" t="s">
        <v>20</v>
      </c>
      <c r="D713" s="101">
        <v>53.82</v>
      </c>
      <c r="E713" s="101">
        <v>-400</v>
      </c>
      <c r="F713" s="3"/>
      <c r="G713" s="101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 spans="1:18">
      <c r="A714" s="2">
        <v>45694</v>
      </c>
      <c r="B714" s="3" t="s">
        <v>52</v>
      </c>
      <c r="C714" s="3" t="s">
        <v>21</v>
      </c>
      <c r="D714" s="101">
        <v>39.950000000000003</v>
      </c>
      <c r="E714" s="101">
        <v>950</v>
      </c>
      <c r="F714" s="3"/>
      <c r="G714" s="101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 spans="1:18">
      <c r="A715" s="2">
        <v>45694</v>
      </c>
      <c r="B715" s="3" t="s">
        <v>52</v>
      </c>
      <c r="C715" s="3" t="s">
        <v>19</v>
      </c>
      <c r="D715" s="101">
        <v>38.864600000000003</v>
      </c>
      <c r="E715" s="101">
        <v>-550</v>
      </c>
      <c r="F715" s="3"/>
      <c r="G715" s="101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 spans="1:18">
      <c r="A716" s="2">
        <v>45694</v>
      </c>
      <c r="B716" s="3" t="s">
        <v>52</v>
      </c>
      <c r="C716" s="3" t="s">
        <v>18</v>
      </c>
      <c r="D716" s="101">
        <v>28.855</v>
      </c>
      <c r="E716" s="101">
        <v>300</v>
      </c>
      <c r="F716" s="3"/>
      <c r="G716" s="101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 spans="1:18">
      <c r="A717" s="2">
        <v>45694</v>
      </c>
      <c r="B717" s="3" t="s">
        <v>52</v>
      </c>
      <c r="C717" s="3" t="s">
        <v>22</v>
      </c>
      <c r="D717" s="101">
        <v>34.090000000000003</v>
      </c>
      <c r="E717" s="101">
        <v>-100</v>
      </c>
      <c r="F717" s="3"/>
      <c r="G717" s="101"/>
      <c r="H717" s="102" t="s">
        <v>66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 spans="1:18" ht="15">
      <c r="A718" s="2">
        <v>45716</v>
      </c>
      <c r="B718" s="24" t="s">
        <v>46</v>
      </c>
      <c r="C718" s="24" t="s">
        <v>24</v>
      </c>
      <c r="D718" s="99">
        <v>19.990000000000002</v>
      </c>
      <c r="E718" s="99">
        <v>27</v>
      </c>
      <c r="F718" s="100" t="s">
        <v>58</v>
      </c>
      <c r="H718" s="3">
        <v>552.16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 spans="1:18" ht="15">
      <c r="A719" s="2">
        <v>45716</v>
      </c>
      <c r="B719" s="24" t="s">
        <v>46</v>
      </c>
      <c r="C719" s="24" t="s">
        <v>25</v>
      </c>
      <c r="D719" s="99">
        <v>16.743906249999998</v>
      </c>
      <c r="E719" s="99">
        <v>64</v>
      </c>
      <c r="F719" s="100" t="s">
        <v>58</v>
      </c>
      <c r="H719" s="3">
        <v>1074.02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ht="15">
      <c r="A720" s="2">
        <v>45716</v>
      </c>
      <c r="B720" s="24" t="s">
        <v>46</v>
      </c>
      <c r="C720" s="24" t="s">
        <v>19</v>
      </c>
      <c r="D720" s="99">
        <v>37.950887569999999</v>
      </c>
      <c r="E720" s="103">
        <f t="shared" ref="E720:E721" si="21">L720</f>
        <v>135</v>
      </c>
      <c r="F720" s="100" t="s">
        <v>58</v>
      </c>
      <c r="H720" s="3">
        <v>6446.83</v>
      </c>
      <c r="I720" s="3">
        <v>169</v>
      </c>
      <c r="J720" s="9">
        <f>SUMIFS($E$1:$E719,$C$1:C719,"="&amp;$C720,$B$1:$B719,"="&amp;$B720)</f>
        <v>18676</v>
      </c>
      <c r="K720">
        <f>J720/SUM(J720:J721)</f>
        <v>0.79665571812481339</v>
      </c>
      <c r="L720">
        <f>ROUND(I720*K720,0)</f>
        <v>135</v>
      </c>
      <c r="M720" s="3"/>
      <c r="N720" s="3"/>
      <c r="O720" s="3"/>
      <c r="P720" s="3"/>
      <c r="Q720" s="3"/>
      <c r="R720" s="3"/>
    </row>
    <row r="721" spans="1:12" ht="15">
      <c r="A721" s="2">
        <v>45716</v>
      </c>
      <c r="B721" s="24" t="s">
        <v>52</v>
      </c>
      <c r="C721" s="24" t="s">
        <v>19</v>
      </c>
      <c r="D721" s="99">
        <v>37.950887569999999</v>
      </c>
      <c r="E721" s="103">
        <f t="shared" si="21"/>
        <v>34</v>
      </c>
      <c r="F721" s="100" t="s">
        <v>58</v>
      </c>
      <c r="H721" s="3">
        <v>6446.83</v>
      </c>
      <c r="I721" s="3"/>
      <c r="J721" s="9">
        <f>SUMIFS($E$1:$E720,$C$1:C720,"="&amp;$C721,$B$1:$B720,"="&amp;$B721)</f>
        <v>4767</v>
      </c>
      <c r="K721">
        <f>J721/SUM(J720:J721)</f>
        <v>0.20334428187518663</v>
      </c>
      <c r="L721">
        <f>ROUND(I720*K721,0)</f>
        <v>34</v>
      </c>
    </row>
    <row r="722" spans="1:12" ht="15">
      <c r="A722" s="2">
        <v>45716</v>
      </c>
      <c r="B722" s="24" t="s">
        <v>46</v>
      </c>
      <c r="C722" s="24" t="s">
        <v>23</v>
      </c>
      <c r="D722" s="99">
        <v>20.468548389999999</v>
      </c>
      <c r="E722" s="99">
        <v>62</v>
      </c>
      <c r="F722" s="100" t="s">
        <v>58</v>
      </c>
      <c r="H722" s="3">
        <v>1284.3</v>
      </c>
      <c r="I722" s="3"/>
      <c r="J722" s="3"/>
      <c r="K722" s="3"/>
      <c r="L722" s="3"/>
    </row>
    <row r="723" spans="1:12" ht="15">
      <c r="A723" s="2">
        <v>45716</v>
      </c>
      <c r="B723" s="24" t="s">
        <v>46</v>
      </c>
      <c r="C723" s="24" t="s">
        <v>18</v>
      </c>
      <c r="D723" s="99">
        <v>28.99</v>
      </c>
      <c r="E723" s="103">
        <f t="shared" ref="E723:E724" si="22">L723</f>
        <v>233</v>
      </c>
      <c r="F723" s="100" t="s">
        <v>58</v>
      </c>
      <c r="H723" s="3">
        <v>8762.0499999999993</v>
      </c>
      <c r="I723" s="3">
        <v>302</v>
      </c>
      <c r="J723" s="9">
        <f>SUMIFS($E$1:$E722,$C$1:C722,"="&amp;$C723,$B$1:$B722,"="&amp;$B723)</f>
        <v>85206</v>
      </c>
      <c r="K723">
        <f>J723/SUM(J723:J724)</f>
        <v>0.77026550592574516</v>
      </c>
      <c r="L723">
        <f>ROUND(I723*K723,0)</f>
        <v>233</v>
      </c>
    </row>
    <row r="724" spans="1:12" ht="15">
      <c r="A724" s="2">
        <v>45716</v>
      </c>
      <c r="B724" s="24" t="s">
        <v>52</v>
      </c>
      <c r="C724" s="24" t="s">
        <v>18</v>
      </c>
      <c r="D724" s="99">
        <v>28.99</v>
      </c>
      <c r="E724" s="103">
        <f t="shared" si="22"/>
        <v>69</v>
      </c>
      <c r="F724" s="100" t="s">
        <v>58</v>
      </c>
      <c r="H724" s="3">
        <v>8762.0499999999993</v>
      </c>
      <c r="I724" s="3"/>
      <c r="J724" s="9">
        <f>SUMIFS($E$1:$E723,$C$1:C723,"="&amp;$C724,$B$1:$B723,"="&amp;$B724)</f>
        <v>25413</v>
      </c>
      <c r="K724">
        <f>J724/SUM(J723:J724)</f>
        <v>0.22973449407425486</v>
      </c>
      <c r="L724">
        <f>ROUND(I723*K724,0)</f>
        <v>69</v>
      </c>
    </row>
    <row r="725" spans="1:12" ht="15">
      <c r="A725" s="2">
        <v>45722</v>
      </c>
      <c r="B725" s="3" t="s">
        <v>52</v>
      </c>
      <c r="C725" s="3" t="s">
        <v>20</v>
      </c>
      <c r="D725" s="101">
        <v>49.37</v>
      </c>
      <c r="E725" s="101">
        <v>-1000</v>
      </c>
      <c r="F725" s="3"/>
      <c r="H725" s="80"/>
      <c r="I725" s="1"/>
    </row>
    <row r="726" spans="1:12">
      <c r="A726" s="2">
        <v>45722</v>
      </c>
      <c r="B726" s="3" t="s">
        <v>52</v>
      </c>
      <c r="C726" s="3" t="s">
        <v>21</v>
      </c>
      <c r="D726" s="101">
        <v>41.01</v>
      </c>
      <c r="E726" s="101">
        <v>-600</v>
      </c>
      <c r="F726" s="3"/>
      <c r="G726" s="80"/>
      <c r="H726" s="80"/>
      <c r="I726" s="1"/>
    </row>
    <row r="727" spans="1:12">
      <c r="A727" s="2">
        <v>45722</v>
      </c>
      <c r="B727" s="3" t="s">
        <v>52</v>
      </c>
      <c r="C727" s="3" t="s">
        <v>19</v>
      </c>
      <c r="D727" s="101">
        <v>36.659999999999997</v>
      </c>
      <c r="E727" s="101">
        <v>-350</v>
      </c>
      <c r="F727" s="3"/>
      <c r="G727" s="80"/>
      <c r="H727" s="80"/>
      <c r="I727" s="1"/>
    </row>
    <row r="728" spans="1:12">
      <c r="A728" s="2">
        <v>45722</v>
      </c>
      <c r="B728" s="3" t="s">
        <v>52</v>
      </c>
      <c r="C728" s="3" t="s">
        <v>18</v>
      </c>
      <c r="D728" s="101">
        <v>28.61</v>
      </c>
      <c r="E728" s="101">
        <v>2500</v>
      </c>
      <c r="F728" s="3"/>
      <c r="G728" s="80"/>
      <c r="H728" s="80"/>
      <c r="I728" s="1"/>
    </row>
    <row r="729" spans="1:12">
      <c r="A729" s="2">
        <v>45722</v>
      </c>
      <c r="B729" s="3" t="s">
        <v>52</v>
      </c>
      <c r="C729" s="3" t="s">
        <v>22</v>
      </c>
      <c r="D729" s="101">
        <v>34.791111110000003</v>
      </c>
      <c r="E729" s="101">
        <v>450</v>
      </c>
      <c r="F729" s="3"/>
      <c r="G729" s="80"/>
      <c r="H729" s="80"/>
      <c r="I729" s="1"/>
    </row>
    <row r="730" spans="1:12" ht="15">
      <c r="A730" s="2">
        <v>45740</v>
      </c>
      <c r="B730" s="3" t="s">
        <v>46</v>
      </c>
      <c r="C730" s="3" t="s">
        <v>31</v>
      </c>
      <c r="D730" s="101">
        <v>0</v>
      </c>
      <c r="E730" s="101">
        <v>3.2440000000000002</v>
      </c>
      <c r="F730" s="3"/>
      <c r="G730" s="80" t="s">
        <v>67</v>
      </c>
      <c r="H730" s="80"/>
      <c r="I730" s="1"/>
    </row>
    <row r="731" spans="1:12" ht="15">
      <c r="A731" s="2">
        <v>45747</v>
      </c>
      <c r="B731" s="24" t="s">
        <v>46</v>
      </c>
      <c r="C731" s="24" t="s">
        <v>24</v>
      </c>
      <c r="D731" s="99">
        <v>19.75</v>
      </c>
      <c r="E731" s="99">
        <v>28</v>
      </c>
      <c r="F731" s="100" t="s">
        <v>58</v>
      </c>
      <c r="G731" s="105" t="s">
        <v>68</v>
      </c>
      <c r="H731" s="80">
        <v>554.04999999999995</v>
      </c>
      <c r="I731" s="1"/>
    </row>
    <row r="732" spans="1:12" ht="15">
      <c r="A732" s="2">
        <v>45747</v>
      </c>
      <c r="B732" s="24" t="s">
        <v>46</v>
      </c>
      <c r="C732" s="24" t="s">
        <v>25</v>
      </c>
      <c r="D732" s="99">
        <v>16.5</v>
      </c>
      <c r="E732" s="99">
        <v>65</v>
      </c>
      <c r="F732" s="100" t="s">
        <v>58</v>
      </c>
      <c r="G732" s="105" t="s">
        <v>69</v>
      </c>
      <c r="H732" s="80">
        <v>1079.4000000000001</v>
      </c>
      <c r="I732" s="1"/>
    </row>
    <row r="733" spans="1:12" ht="15">
      <c r="A733" s="2">
        <v>45747</v>
      </c>
      <c r="B733" s="24" t="s">
        <v>46</v>
      </c>
      <c r="C733" s="24" t="s">
        <v>23</v>
      </c>
      <c r="D733" s="99">
        <v>20.32</v>
      </c>
      <c r="E733" s="99">
        <v>63</v>
      </c>
      <c r="F733" s="100" t="s">
        <v>58</v>
      </c>
      <c r="G733" s="105"/>
      <c r="H733" s="80">
        <v>1288.58</v>
      </c>
      <c r="I733" s="1"/>
    </row>
    <row r="734" spans="1:12" ht="15">
      <c r="A734" s="2">
        <v>45747</v>
      </c>
      <c r="B734" s="24" t="s">
        <v>46</v>
      </c>
      <c r="C734" s="24" t="s">
        <v>18</v>
      </c>
      <c r="D734" s="99">
        <v>28.709999</v>
      </c>
      <c r="E734" s="103">
        <f t="shared" ref="E734:E735" si="23">L734</f>
        <v>235</v>
      </c>
      <c r="F734" s="100" t="s">
        <v>58</v>
      </c>
      <c r="G734" s="105"/>
      <c r="H734" s="80">
        <v>8983.41</v>
      </c>
      <c r="I734" s="3">
        <v>312</v>
      </c>
      <c r="J734" s="9">
        <f>SUMIFS($E$1:$E733,$C$1:C733,"="&amp;$C734,$B$1:$B733,"="&amp;$B734)</f>
        <v>85439</v>
      </c>
      <c r="K734">
        <f>J734/SUM(J734:J735)</f>
        <v>0.75329083679389175</v>
      </c>
      <c r="L734">
        <f>ROUND(I734*K734,0)</f>
        <v>235</v>
      </c>
    </row>
    <row r="735" spans="1:12" ht="15">
      <c r="A735" s="2">
        <v>45747</v>
      </c>
      <c r="B735" s="24" t="s">
        <v>52</v>
      </c>
      <c r="C735" s="24" t="s">
        <v>18</v>
      </c>
      <c r="D735" s="99">
        <v>28.709999</v>
      </c>
      <c r="E735" s="103">
        <f t="shared" si="23"/>
        <v>77</v>
      </c>
      <c r="F735" s="100" t="s">
        <v>58</v>
      </c>
      <c r="G735" s="105"/>
      <c r="H735" s="80"/>
      <c r="I735" s="3"/>
      <c r="J735" s="9">
        <f>SUMIFS($E$1:$E734,$C$1:C734,"="&amp;$C735,$B$1:$B734,"="&amp;$B735)</f>
        <v>27982</v>
      </c>
      <c r="K735">
        <f>J735/SUM(J734:J735)</f>
        <v>0.24670916320610822</v>
      </c>
      <c r="L735">
        <f>ROUND(I734*K735,0)</f>
        <v>77</v>
      </c>
    </row>
    <row r="736" spans="1:12" ht="15">
      <c r="A736" s="2"/>
      <c r="C736" s="1"/>
      <c r="D736"/>
      <c r="E736"/>
      <c r="F736"/>
      <c r="H736" s="80"/>
      <c r="I736" s="1"/>
    </row>
    <row r="737" spans="1:9">
      <c r="A737" s="25"/>
      <c r="C737" s="1"/>
      <c r="D737"/>
      <c r="E737"/>
      <c r="F737"/>
      <c r="G737" s="33"/>
      <c r="H737" s="80"/>
      <c r="I737" s="1"/>
    </row>
    <row r="738" spans="1:9" ht="15">
      <c r="A738" s="25"/>
      <c r="C738" s="1"/>
      <c r="D738"/>
      <c r="E738"/>
      <c r="F738"/>
      <c r="H738" s="80"/>
      <c r="I738" s="1"/>
    </row>
    <row r="739" spans="1:9" ht="15">
      <c r="A739" s="25"/>
      <c r="C739" s="1"/>
      <c r="D739"/>
      <c r="E739"/>
      <c r="F739"/>
      <c r="H739" s="80"/>
      <c r="I739" s="1"/>
    </row>
    <row r="740" spans="1:9" ht="15">
      <c r="A740" s="25"/>
      <c r="C740" s="1"/>
      <c r="D740"/>
      <c r="E740"/>
      <c r="F740"/>
      <c r="H740" s="80"/>
      <c r="I740" s="1"/>
    </row>
    <row r="741" spans="1:9" ht="15">
      <c r="A741" s="25"/>
      <c r="C741" s="1"/>
      <c r="D741"/>
      <c r="E741"/>
      <c r="F741"/>
      <c r="H741" s="80"/>
      <c r="I741" s="1"/>
    </row>
    <row r="742" spans="1:9" ht="15">
      <c r="A742" s="25"/>
      <c r="C742" s="1"/>
      <c r="D742"/>
      <c r="E742"/>
      <c r="F742"/>
      <c r="H742" s="80"/>
      <c r="I742" s="1"/>
    </row>
    <row r="743" spans="1:9" ht="15">
      <c r="A743" s="25"/>
      <c r="C743" s="1"/>
      <c r="D743"/>
      <c r="E743"/>
      <c r="F743"/>
      <c r="G743" s="80"/>
      <c r="H743" s="80"/>
      <c r="I743" s="1"/>
    </row>
    <row r="744" spans="1:9">
      <c r="A744" s="25"/>
      <c r="C744" s="1"/>
      <c r="D744"/>
      <c r="E744"/>
      <c r="F744"/>
      <c r="G744" s="33"/>
      <c r="H744" s="80"/>
      <c r="I744" s="1"/>
    </row>
    <row r="745" spans="1:9">
      <c r="A745" s="25"/>
      <c r="C745" s="1"/>
      <c r="D745"/>
      <c r="E745"/>
      <c r="F745"/>
      <c r="G745" s="33"/>
      <c r="H745" s="80"/>
      <c r="I745" s="1"/>
    </row>
    <row r="746" spans="1:9">
      <c r="A746" s="25"/>
      <c r="C746" s="1"/>
      <c r="D746"/>
      <c r="E746"/>
      <c r="F746"/>
      <c r="G746" s="33"/>
      <c r="H746" s="80"/>
      <c r="I746" s="1"/>
    </row>
    <row r="747" spans="1:9">
      <c r="A747" s="25"/>
      <c r="C747" s="1"/>
      <c r="D747"/>
      <c r="E747"/>
      <c r="F747"/>
      <c r="G747" s="33"/>
      <c r="H747" s="80"/>
      <c r="I747" s="1"/>
    </row>
    <row r="748" spans="1:9">
      <c r="A748" s="25"/>
      <c r="C748" s="1"/>
      <c r="D748"/>
      <c r="E748"/>
      <c r="F748"/>
      <c r="G748" s="33"/>
      <c r="H748" s="80"/>
      <c r="I748" s="1"/>
    </row>
    <row r="749" spans="1:9">
      <c r="A749" s="25"/>
      <c r="C749" s="1"/>
      <c r="D749"/>
      <c r="E749"/>
      <c r="F749"/>
      <c r="G749" s="33"/>
      <c r="H749" s="80"/>
      <c r="I749" s="1"/>
    </row>
    <row r="750" spans="1:9">
      <c r="A750" s="25"/>
      <c r="C750" s="1"/>
      <c r="D750"/>
      <c r="E750"/>
      <c r="F750"/>
      <c r="G750" s="33"/>
      <c r="H750" s="80"/>
      <c r="I750" s="1"/>
    </row>
    <row r="751" spans="1:9">
      <c r="A751" s="25"/>
      <c r="C751" s="1"/>
      <c r="D751"/>
      <c r="E751"/>
      <c r="F751"/>
      <c r="G751" s="33"/>
      <c r="H751" s="80"/>
      <c r="I751" s="1"/>
    </row>
    <row r="752" spans="1:9">
      <c r="A752" s="25"/>
      <c r="C752" s="1"/>
      <c r="D752"/>
      <c r="E752"/>
      <c r="F752"/>
      <c r="G752" s="33"/>
      <c r="H752" s="80"/>
      <c r="I752" s="1"/>
    </row>
    <row r="753" spans="1:9">
      <c r="A753" s="25"/>
      <c r="C753" s="1"/>
      <c r="D753"/>
      <c r="E753"/>
      <c r="F753"/>
      <c r="G753" s="33"/>
      <c r="H753" s="80"/>
      <c r="I753" s="1"/>
    </row>
    <row r="754" spans="1:9">
      <c r="A754" s="25"/>
      <c r="C754" s="1"/>
      <c r="D754"/>
      <c r="E754"/>
      <c r="F754"/>
      <c r="G754" s="33"/>
      <c r="H754" s="80"/>
      <c r="I754" s="1"/>
    </row>
    <row r="755" spans="1:9">
      <c r="A755" s="25"/>
      <c r="C755" s="1"/>
      <c r="D755"/>
      <c r="E755"/>
      <c r="F755"/>
      <c r="G755" s="33"/>
      <c r="H755" s="80"/>
      <c r="I755" s="1"/>
    </row>
    <row r="756" spans="1:9">
      <c r="A756" s="25"/>
      <c r="C756" s="1"/>
      <c r="D756"/>
      <c r="E756"/>
      <c r="F756"/>
      <c r="G756" s="33"/>
      <c r="H756" s="80"/>
      <c r="I756" s="1"/>
    </row>
    <row r="757" spans="1:9">
      <c r="A757" s="25"/>
      <c r="C757" s="1"/>
      <c r="D757"/>
      <c r="E757"/>
      <c r="F757"/>
      <c r="G757" s="33"/>
      <c r="H757" s="80"/>
      <c r="I757" s="1"/>
    </row>
    <row r="758" spans="1:9">
      <c r="A758" s="25"/>
      <c r="C758" s="1"/>
      <c r="D758"/>
      <c r="E758"/>
      <c r="F758"/>
      <c r="G758" s="33"/>
      <c r="H758" s="80"/>
      <c r="I758" s="1"/>
    </row>
    <row r="759" spans="1:9">
      <c r="A759" s="25"/>
      <c r="C759" s="1"/>
      <c r="D759"/>
      <c r="E759"/>
      <c r="F759"/>
      <c r="G759" s="33"/>
      <c r="H759" s="80"/>
      <c r="I759" s="1"/>
    </row>
    <row r="760" spans="1:9">
      <c r="A760" s="25"/>
      <c r="C760" s="1"/>
      <c r="D760"/>
      <c r="E760"/>
      <c r="F760"/>
      <c r="G760" s="33"/>
      <c r="H760" s="80"/>
      <c r="I760" s="1"/>
    </row>
    <row r="761" spans="1:9">
      <c r="A761" s="25"/>
      <c r="C761" s="1"/>
      <c r="D761"/>
      <c r="E761"/>
      <c r="F761"/>
      <c r="G761" s="33"/>
      <c r="H761" s="80"/>
      <c r="I761" s="1"/>
    </row>
    <row r="762" spans="1:9">
      <c r="A762" s="25"/>
      <c r="C762" s="1"/>
      <c r="D762"/>
      <c r="E762"/>
      <c r="F762"/>
      <c r="G762" s="33"/>
      <c r="H762" s="80"/>
      <c r="I762" s="1"/>
    </row>
    <row r="763" spans="1:9">
      <c r="A763" s="25"/>
      <c r="C763" s="1"/>
      <c r="D763"/>
      <c r="E763"/>
      <c r="F763"/>
      <c r="G763" s="33"/>
      <c r="H763" s="80"/>
      <c r="I763" s="1"/>
    </row>
    <row r="764" spans="1:9">
      <c r="A764" s="25"/>
      <c r="C764" s="1"/>
      <c r="D764"/>
      <c r="E764"/>
      <c r="F764"/>
      <c r="G764" s="33"/>
      <c r="H764" s="80"/>
      <c r="I764" s="1"/>
    </row>
    <row r="765" spans="1:9">
      <c r="A765" s="25"/>
      <c r="C765" s="1"/>
      <c r="D765"/>
      <c r="E765"/>
      <c r="F765"/>
      <c r="G765" s="33"/>
      <c r="H765" s="80"/>
      <c r="I765" s="1"/>
    </row>
    <row r="766" spans="1:9">
      <c r="A766" s="25"/>
      <c r="C766" s="1"/>
      <c r="D766"/>
      <c r="E766"/>
      <c r="F766"/>
      <c r="G766" s="33"/>
      <c r="H766" s="80"/>
      <c r="I766" s="1"/>
    </row>
    <row r="767" spans="1:9">
      <c r="A767" s="25"/>
      <c r="C767" s="1"/>
      <c r="D767"/>
      <c r="E767"/>
      <c r="F767"/>
      <c r="G767" s="33"/>
      <c r="H767" s="80"/>
      <c r="I767" s="1"/>
    </row>
    <row r="768" spans="1:9">
      <c r="A768" s="25"/>
      <c r="C768" s="1"/>
      <c r="D768"/>
      <c r="E768"/>
      <c r="F768"/>
      <c r="G768" s="33"/>
      <c r="H768" s="80"/>
      <c r="I768" s="1"/>
    </row>
    <row r="769" spans="1:9">
      <c r="A769" s="25"/>
      <c r="C769" s="1"/>
      <c r="D769"/>
      <c r="E769"/>
      <c r="F769"/>
      <c r="G769" s="33"/>
      <c r="H769" s="80"/>
      <c r="I769" s="1"/>
    </row>
    <row r="770" spans="1:9">
      <c r="A770" s="25"/>
      <c r="C770" s="1"/>
      <c r="D770"/>
      <c r="E770"/>
      <c r="F770"/>
      <c r="G770" s="33"/>
      <c r="H770" s="80"/>
      <c r="I770" s="1"/>
    </row>
    <row r="771" spans="1:9">
      <c r="A771" s="25"/>
      <c r="C771" s="1"/>
      <c r="D771"/>
      <c r="E771"/>
      <c r="F771"/>
      <c r="G771" s="33"/>
      <c r="H771" s="80"/>
      <c r="I771" s="1"/>
    </row>
    <row r="772" spans="1:9">
      <c r="A772" s="25"/>
      <c r="C772" s="1"/>
      <c r="D772"/>
      <c r="E772"/>
      <c r="F772"/>
      <c r="G772" s="33"/>
      <c r="H772" s="80"/>
      <c r="I772" s="1"/>
    </row>
    <row r="773" spans="1:9">
      <c r="A773" s="25"/>
      <c r="C773" s="1"/>
      <c r="D773"/>
      <c r="E773"/>
      <c r="F773"/>
      <c r="G773" s="33"/>
      <c r="H773" s="80"/>
      <c r="I773" s="1"/>
    </row>
    <row r="774" spans="1:9">
      <c r="A774" s="25"/>
      <c r="C774" s="1"/>
      <c r="D774"/>
      <c r="E774"/>
      <c r="F774"/>
      <c r="G774" s="33"/>
      <c r="H774" s="80"/>
      <c r="I774" s="1"/>
    </row>
    <row r="775" spans="1:9">
      <c r="A775" s="25"/>
      <c r="C775" s="1"/>
      <c r="D775"/>
      <c r="E775"/>
      <c r="F775"/>
      <c r="G775" s="33"/>
      <c r="H775" s="80"/>
      <c r="I775" s="1"/>
    </row>
    <row r="776" spans="1:9">
      <c r="A776" s="25"/>
      <c r="C776" s="1"/>
      <c r="D776"/>
      <c r="E776"/>
      <c r="F776"/>
      <c r="G776" s="33"/>
      <c r="H776" s="80"/>
      <c r="I776" s="1"/>
    </row>
    <row r="777" spans="1:9">
      <c r="A777" s="25"/>
      <c r="C777" s="1"/>
      <c r="D777"/>
      <c r="E777"/>
      <c r="F777"/>
      <c r="G777" s="33"/>
      <c r="H777" s="80"/>
      <c r="I777" s="1"/>
    </row>
    <row r="778" spans="1:9">
      <c r="A778" s="25"/>
      <c r="C778" s="1"/>
      <c r="D778"/>
      <c r="E778"/>
      <c r="F778"/>
      <c r="G778" s="33"/>
      <c r="H778" s="80"/>
      <c r="I778" s="1"/>
    </row>
    <row r="779" spans="1:9">
      <c r="A779" s="25"/>
      <c r="C779" s="1"/>
      <c r="D779"/>
      <c r="E779"/>
      <c r="F779"/>
      <c r="G779" s="33"/>
      <c r="H779" s="80"/>
      <c r="I779" s="1"/>
    </row>
    <row r="780" spans="1:9">
      <c r="A780" s="25"/>
      <c r="C780" s="1"/>
      <c r="D780"/>
      <c r="E780"/>
      <c r="F780"/>
      <c r="G780" s="33"/>
      <c r="H780" s="80"/>
      <c r="I780" s="1"/>
    </row>
    <row r="781" spans="1:9">
      <c r="A781" s="25"/>
      <c r="C781" s="1"/>
      <c r="D781"/>
      <c r="E781"/>
      <c r="F781"/>
      <c r="G781" s="33"/>
      <c r="H781" s="80"/>
      <c r="I781" s="1"/>
    </row>
    <row r="782" spans="1:9">
      <c r="A782" s="25"/>
      <c r="C782" s="1"/>
      <c r="D782"/>
      <c r="E782"/>
      <c r="F782"/>
      <c r="G782" s="33"/>
      <c r="H782" s="80"/>
      <c r="I782" s="1"/>
    </row>
    <row r="783" spans="1:9">
      <c r="A783" s="25"/>
      <c r="C783" s="1"/>
      <c r="D783"/>
      <c r="E783"/>
      <c r="F783"/>
      <c r="G783" s="33"/>
      <c r="H783" s="80"/>
      <c r="I783" s="1"/>
    </row>
    <row r="784" spans="1:9">
      <c r="A784" s="25"/>
      <c r="C784" s="1"/>
      <c r="D784"/>
      <c r="E784"/>
      <c r="F784"/>
      <c r="G784" s="33"/>
      <c r="H784" s="80"/>
      <c r="I784" s="1"/>
    </row>
    <row r="785" spans="1:9">
      <c r="A785" s="25"/>
      <c r="C785" s="1"/>
      <c r="D785"/>
      <c r="E785"/>
      <c r="F785"/>
      <c r="G785" s="33"/>
      <c r="H785" s="80"/>
      <c r="I785" s="1"/>
    </row>
    <row r="786" spans="1:9">
      <c r="A786" s="25"/>
      <c r="C786" s="1"/>
      <c r="D786"/>
      <c r="E786"/>
      <c r="F786"/>
      <c r="G786" s="33"/>
      <c r="H786" s="80"/>
      <c r="I786" s="1"/>
    </row>
    <row r="787" spans="1:9">
      <c r="A787" s="25"/>
      <c r="C787" s="1"/>
      <c r="D787"/>
      <c r="E787"/>
      <c r="F787"/>
      <c r="G787" s="33"/>
      <c r="H787" s="80"/>
      <c r="I787" s="1"/>
    </row>
    <row r="788" spans="1:9">
      <c r="A788" s="25"/>
      <c r="C788" s="1"/>
      <c r="D788"/>
      <c r="E788"/>
      <c r="F788"/>
      <c r="G788" s="33"/>
      <c r="H788" s="80"/>
      <c r="I788" s="1"/>
    </row>
    <row r="789" spans="1:9">
      <c r="A789" s="25"/>
      <c r="C789" s="1"/>
      <c r="D789"/>
      <c r="E789"/>
      <c r="F789"/>
      <c r="G789" s="33"/>
      <c r="H789" s="80"/>
      <c r="I789" s="1"/>
    </row>
    <row r="790" spans="1:9">
      <c r="A790" s="25"/>
      <c r="C790" s="1"/>
      <c r="D790"/>
      <c r="E790"/>
      <c r="F790"/>
      <c r="G790" s="33"/>
      <c r="H790" s="80"/>
      <c r="I790" s="1"/>
    </row>
    <row r="791" spans="1:9">
      <c r="A791" s="25"/>
      <c r="C791" s="1"/>
      <c r="D791"/>
      <c r="E791"/>
      <c r="F791"/>
      <c r="G791" s="33"/>
      <c r="H791" s="80"/>
      <c r="I791" s="1"/>
    </row>
    <row r="792" spans="1:9">
      <c r="A792" s="25"/>
      <c r="C792" s="1"/>
      <c r="D792"/>
      <c r="E792"/>
      <c r="F792"/>
      <c r="G792" s="33"/>
      <c r="H792" s="80"/>
      <c r="I792" s="1"/>
    </row>
    <row r="793" spans="1:9">
      <c r="A793" s="25"/>
      <c r="C793" s="1"/>
      <c r="D793"/>
      <c r="E793"/>
      <c r="F793"/>
      <c r="G793" s="33"/>
      <c r="H793" s="80"/>
      <c r="I793" s="1"/>
    </row>
    <row r="794" spans="1:9">
      <c r="A794" s="25"/>
      <c r="C794" s="1"/>
      <c r="D794"/>
      <c r="E794"/>
      <c r="F794"/>
      <c r="G794" s="33"/>
      <c r="H794" s="80"/>
      <c r="I794" s="1"/>
    </row>
    <row r="795" spans="1:9">
      <c r="A795" s="25"/>
      <c r="C795" s="1"/>
      <c r="D795"/>
      <c r="E795"/>
      <c r="F795"/>
      <c r="G795" s="33"/>
      <c r="H795" s="80"/>
      <c r="I795" s="1"/>
    </row>
    <row r="796" spans="1:9">
      <c r="A796" s="25"/>
      <c r="C796" s="1"/>
      <c r="D796"/>
      <c r="E796"/>
      <c r="F796"/>
      <c r="G796" s="33"/>
      <c r="H796" s="80"/>
      <c r="I796" s="1"/>
    </row>
    <row r="797" spans="1:9">
      <c r="A797" s="25"/>
      <c r="C797" s="1"/>
      <c r="D797"/>
      <c r="E797"/>
      <c r="F797"/>
      <c r="G797" s="33"/>
      <c r="H797" s="80"/>
      <c r="I797" s="1"/>
    </row>
    <row r="798" spans="1:9">
      <c r="A798" s="25"/>
      <c r="C798" s="1"/>
      <c r="D798"/>
      <c r="E798"/>
      <c r="F798"/>
      <c r="G798" s="33"/>
      <c r="H798" s="80"/>
      <c r="I798" s="1"/>
    </row>
    <row r="799" spans="1:9">
      <c r="A799" s="25"/>
      <c r="C799" s="1"/>
      <c r="D799"/>
      <c r="E799"/>
      <c r="F799"/>
      <c r="G799" s="33"/>
      <c r="H799" s="80"/>
      <c r="I799" s="1"/>
    </row>
    <row r="800" spans="1:9">
      <c r="A800" s="25"/>
      <c r="C800" s="1"/>
      <c r="D800"/>
      <c r="E800"/>
      <c r="F800"/>
      <c r="G800" s="33"/>
      <c r="H800" s="80"/>
      <c r="I800" s="1"/>
    </row>
    <row r="801" spans="1:9">
      <c r="A801" s="25"/>
      <c r="C801" s="1"/>
      <c r="D801"/>
      <c r="E801"/>
      <c r="F801"/>
      <c r="G801" s="33"/>
      <c r="H801" s="80"/>
      <c r="I801" s="1"/>
    </row>
    <row r="802" spans="1:9">
      <c r="A802" s="25"/>
      <c r="C802" s="1"/>
      <c r="D802"/>
      <c r="E802"/>
      <c r="F802"/>
      <c r="G802" s="33"/>
      <c r="H802" s="80"/>
      <c r="I802" s="1"/>
    </row>
    <row r="803" spans="1:9">
      <c r="A803" s="25"/>
      <c r="C803" s="1"/>
      <c r="D803"/>
      <c r="E803"/>
      <c r="F803"/>
      <c r="G803" s="33"/>
      <c r="H803" s="80"/>
      <c r="I803" s="1"/>
    </row>
    <row r="804" spans="1:9">
      <c r="A804" s="25"/>
      <c r="C804" s="1"/>
      <c r="D804"/>
      <c r="E804"/>
      <c r="F804"/>
      <c r="G804" s="33"/>
      <c r="H804" s="80"/>
      <c r="I804" s="1"/>
    </row>
    <row r="805" spans="1:9">
      <c r="A805" s="25"/>
      <c r="C805" s="1"/>
      <c r="D805"/>
      <c r="E805"/>
      <c r="F805"/>
      <c r="G805" s="33"/>
      <c r="H805" s="80"/>
      <c r="I805" s="1"/>
    </row>
    <row r="806" spans="1:9">
      <c r="A806" s="25"/>
      <c r="C806" s="1"/>
      <c r="D806"/>
      <c r="E806"/>
      <c r="F806"/>
      <c r="G806" s="33"/>
      <c r="H806" s="80"/>
      <c r="I806" s="1"/>
    </row>
    <row r="807" spans="1:9">
      <c r="A807" s="25"/>
      <c r="C807" s="1"/>
      <c r="D807"/>
      <c r="E807"/>
      <c r="F807"/>
      <c r="G807" s="33"/>
      <c r="H807" s="80"/>
      <c r="I807" s="1"/>
    </row>
    <row r="808" spans="1:9">
      <c r="A808" s="25"/>
      <c r="C808" s="1"/>
      <c r="D808"/>
      <c r="E808"/>
      <c r="F808"/>
      <c r="G808" s="33"/>
      <c r="H808" s="80"/>
      <c r="I808" s="1"/>
    </row>
    <row r="809" spans="1:9">
      <c r="A809" s="25"/>
      <c r="C809" s="1"/>
      <c r="D809"/>
      <c r="E809"/>
      <c r="F809"/>
      <c r="G809" s="33"/>
      <c r="H809" s="80"/>
      <c r="I809" s="1"/>
    </row>
    <row r="810" spans="1:9">
      <c r="A810" s="25"/>
      <c r="C810" s="1"/>
      <c r="D810"/>
      <c r="E810"/>
      <c r="F810"/>
      <c r="G810" s="33"/>
      <c r="H810" s="80"/>
      <c r="I810" s="1"/>
    </row>
    <row r="811" spans="1:9">
      <c r="A811" s="25"/>
      <c r="C811" s="1"/>
      <c r="D811"/>
      <c r="E811"/>
      <c r="F811"/>
      <c r="G811" s="33"/>
      <c r="H811" s="80"/>
      <c r="I811" s="1"/>
    </row>
    <row r="812" spans="1:9">
      <c r="A812" s="25"/>
      <c r="C812" s="1"/>
      <c r="D812"/>
      <c r="E812"/>
      <c r="F812"/>
      <c r="G812" s="33"/>
      <c r="H812" s="80"/>
      <c r="I812" s="1"/>
    </row>
    <row r="813" spans="1:9">
      <c r="A813" s="25"/>
      <c r="C813" s="1"/>
      <c r="D813"/>
      <c r="E813"/>
      <c r="F813"/>
      <c r="G813" s="33"/>
      <c r="H813" s="80"/>
      <c r="I813" s="1"/>
    </row>
    <row r="814" spans="1:9">
      <c r="A814" s="25"/>
      <c r="C814" s="1"/>
      <c r="D814"/>
      <c r="E814"/>
      <c r="F814"/>
      <c r="G814" s="33"/>
      <c r="H814" s="80"/>
      <c r="I814" s="1"/>
    </row>
    <row r="815" spans="1:9">
      <c r="A815" s="25"/>
      <c r="C815" s="1"/>
      <c r="D815"/>
      <c r="E815"/>
      <c r="F815"/>
      <c r="G815" s="33"/>
      <c r="H815" s="80"/>
      <c r="I815" s="1"/>
    </row>
    <row r="816" spans="1:9">
      <c r="A816" s="25"/>
      <c r="C816" s="1"/>
      <c r="D816"/>
      <c r="E816"/>
      <c r="F816"/>
      <c r="G816" s="33"/>
      <c r="H816" s="80"/>
      <c r="I816" s="1"/>
    </row>
    <row r="817" spans="1:9">
      <c r="A817" s="25"/>
      <c r="C817" s="1"/>
      <c r="D817"/>
      <c r="E817"/>
      <c r="F817"/>
      <c r="G817" s="33"/>
      <c r="H817" s="80"/>
      <c r="I817" s="1"/>
    </row>
    <row r="818" spans="1:9">
      <c r="A818" s="25"/>
      <c r="C818" s="1"/>
      <c r="D818"/>
      <c r="E818"/>
      <c r="F818"/>
      <c r="G818" s="33"/>
      <c r="H818" s="80"/>
      <c r="I818" s="1"/>
    </row>
    <row r="819" spans="1:9">
      <c r="A819" s="25"/>
      <c r="C819" s="1"/>
      <c r="D819"/>
      <c r="E819"/>
      <c r="F819"/>
      <c r="G819" s="33"/>
      <c r="H819" s="80"/>
      <c r="I819" s="1"/>
    </row>
    <row r="820" spans="1:9">
      <c r="A820" s="25"/>
      <c r="C820" s="1"/>
      <c r="D820"/>
      <c r="E820"/>
      <c r="F820"/>
      <c r="G820" s="33"/>
      <c r="H820" s="80"/>
      <c r="I820" s="1"/>
    </row>
    <row r="821" spans="1:9">
      <c r="A821" s="25"/>
      <c r="C821" s="1"/>
      <c r="D821"/>
      <c r="E821"/>
      <c r="F821"/>
      <c r="G821" s="33"/>
      <c r="H821" s="80"/>
      <c r="I821" s="1"/>
    </row>
    <row r="822" spans="1:9">
      <c r="A822" s="25"/>
      <c r="C822" s="1"/>
      <c r="D822"/>
      <c r="E822"/>
      <c r="F822"/>
      <c r="G822" s="33"/>
      <c r="H822" s="80"/>
      <c r="I822" s="1"/>
    </row>
    <row r="823" spans="1:9">
      <c r="A823" s="25"/>
      <c r="C823" s="1"/>
      <c r="D823"/>
      <c r="E823"/>
      <c r="F823"/>
      <c r="G823" s="33"/>
      <c r="H823" s="80"/>
      <c r="I823" s="1"/>
    </row>
    <row r="824" spans="1:9">
      <c r="A824" s="25"/>
      <c r="C824" s="1"/>
      <c r="D824"/>
      <c r="E824"/>
      <c r="F824"/>
      <c r="G824" s="33"/>
      <c r="H824" s="80"/>
      <c r="I824" s="1"/>
    </row>
    <row r="825" spans="1:9">
      <c r="A825" s="25"/>
      <c r="C825" s="1"/>
      <c r="D825"/>
      <c r="E825"/>
      <c r="F825"/>
      <c r="G825" s="33"/>
      <c r="H825" s="80"/>
      <c r="I825" s="1"/>
    </row>
    <row r="826" spans="1:9">
      <c r="A826" s="25"/>
      <c r="C826" s="1"/>
      <c r="D826"/>
      <c r="E826"/>
      <c r="F826"/>
      <c r="G826" s="33"/>
      <c r="H826" s="80"/>
      <c r="I826" s="1"/>
    </row>
    <row r="827" spans="1:9">
      <c r="A827" s="25"/>
      <c r="C827" s="1"/>
      <c r="D827"/>
      <c r="E827"/>
      <c r="F827"/>
      <c r="G827" s="33"/>
      <c r="H827" s="80"/>
      <c r="I827" s="1"/>
    </row>
    <row r="828" spans="1:9">
      <c r="A828" s="25"/>
      <c r="D828"/>
      <c r="E828"/>
      <c r="F828"/>
      <c r="G828" s="33"/>
      <c r="H828" s="80"/>
    </row>
    <row r="829" spans="1:9">
      <c r="A829" s="25"/>
      <c r="D829"/>
      <c r="E829"/>
      <c r="F829"/>
      <c r="G829" s="33"/>
      <c r="H829" s="80"/>
    </row>
    <row r="830" spans="1:9">
      <c r="A830" s="25"/>
      <c r="D830"/>
      <c r="E830"/>
      <c r="F830"/>
      <c r="G830" s="33"/>
      <c r="H830" s="80"/>
    </row>
    <row r="831" spans="1:9">
      <c r="A831" s="25"/>
      <c r="D831"/>
      <c r="E831"/>
      <c r="F831"/>
      <c r="G831" s="33"/>
      <c r="H831" s="80"/>
    </row>
    <row r="832" spans="1:9">
      <c r="A832" s="25"/>
      <c r="D832"/>
      <c r="E832"/>
      <c r="F832"/>
      <c r="G832" s="33"/>
      <c r="H832" s="80"/>
    </row>
    <row r="833" spans="1:8">
      <c r="A833" s="25"/>
      <c r="D833"/>
      <c r="E833"/>
      <c r="F833"/>
      <c r="G833" s="33"/>
      <c r="H833" s="80"/>
    </row>
    <row r="834" spans="1:8">
      <c r="A834" s="25"/>
      <c r="D834"/>
      <c r="E834"/>
      <c r="F834"/>
      <c r="G834" s="33"/>
      <c r="H834" s="80"/>
    </row>
    <row r="835" spans="1:8">
      <c r="A835" s="25"/>
      <c r="D835"/>
      <c r="E835"/>
      <c r="F835"/>
      <c r="G835" s="33"/>
      <c r="H835" s="80"/>
    </row>
    <row r="836" spans="1:8">
      <c r="A836" s="25"/>
      <c r="D836"/>
      <c r="E836"/>
      <c r="F836"/>
      <c r="G836" s="33"/>
      <c r="H836" s="80"/>
    </row>
    <row r="837" spans="1:8">
      <c r="A837" s="25"/>
      <c r="D837"/>
      <c r="E837"/>
      <c r="F837"/>
      <c r="G837" s="33"/>
      <c r="H837" s="80"/>
    </row>
    <row r="838" spans="1:8">
      <c r="A838" s="25"/>
      <c r="D838"/>
      <c r="E838"/>
      <c r="F838"/>
      <c r="G838" s="33"/>
      <c r="H838" s="80"/>
    </row>
    <row r="839" spans="1:8">
      <c r="A839" s="25"/>
      <c r="D839"/>
      <c r="E839"/>
      <c r="F839"/>
      <c r="G839" s="33"/>
      <c r="H839" s="80"/>
    </row>
    <row r="840" spans="1:8">
      <c r="A840" s="25"/>
      <c r="D840"/>
      <c r="E840"/>
      <c r="F840"/>
      <c r="G840" s="33"/>
      <c r="H840" s="80"/>
    </row>
    <row r="841" spans="1:8">
      <c r="A841" s="25"/>
      <c r="D841"/>
      <c r="E841"/>
      <c r="F841"/>
      <c r="G841" s="33"/>
      <c r="H841" s="80"/>
    </row>
    <row r="842" spans="1:8">
      <c r="A842" s="25"/>
      <c r="D842"/>
      <c r="E842"/>
      <c r="F842"/>
      <c r="G842" s="33"/>
      <c r="H842" s="80"/>
    </row>
    <row r="843" spans="1:8">
      <c r="A843" s="25"/>
      <c r="D843"/>
      <c r="E843"/>
      <c r="F843"/>
      <c r="G843" s="33"/>
      <c r="H843" s="80"/>
    </row>
    <row r="844" spans="1:8">
      <c r="A844" s="25"/>
      <c r="D844"/>
      <c r="E844"/>
      <c r="F844"/>
      <c r="G844" s="33"/>
      <c r="H844" s="80"/>
    </row>
    <row r="845" spans="1:8">
      <c r="A845" s="25"/>
      <c r="D845"/>
      <c r="E845"/>
      <c r="F845"/>
      <c r="G845" s="33"/>
      <c r="H845" s="80"/>
    </row>
    <row r="846" spans="1:8">
      <c r="A846" s="25"/>
      <c r="D846"/>
      <c r="E846"/>
      <c r="F846"/>
      <c r="G846" s="33"/>
      <c r="H846" s="80"/>
    </row>
    <row r="847" spans="1:8">
      <c r="A847" s="25"/>
      <c r="D847"/>
      <c r="E847"/>
      <c r="F847"/>
      <c r="G847" s="33"/>
      <c r="H847" s="80"/>
    </row>
    <row r="848" spans="1:8">
      <c r="A848" s="25"/>
      <c r="D848"/>
      <c r="E848"/>
      <c r="F848"/>
      <c r="G848" s="33"/>
      <c r="H848" s="80"/>
    </row>
    <row r="849" spans="1:8">
      <c r="A849" s="25"/>
      <c r="D849"/>
      <c r="E849"/>
      <c r="F849"/>
      <c r="G849" s="33"/>
      <c r="H849" s="80"/>
    </row>
    <row r="850" spans="1:8">
      <c r="A850" s="25"/>
      <c r="D850"/>
      <c r="E850"/>
      <c r="F850"/>
      <c r="G850" s="33"/>
      <c r="H850" s="80"/>
    </row>
    <row r="851" spans="1:8">
      <c r="A851" s="25"/>
      <c r="D851"/>
      <c r="E851"/>
      <c r="F851"/>
      <c r="G851" s="33"/>
      <c r="H851" s="80"/>
    </row>
    <row r="852" spans="1:8">
      <c r="A852" s="25"/>
      <c r="D852"/>
      <c r="E852"/>
      <c r="F852"/>
      <c r="G852" s="33"/>
      <c r="H852" s="80"/>
    </row>
    <row r="853" spans="1:8">
      <c r="A853" s="25"/>
      <c r="D853"/>
      <c r="E853"/>
      <c r="F853"/>
      <c r="G853" s="33"/>
      <c r="H853" s="80"/>
    </row>
    <row r="854" spans="1:8">
      <c r="A854" s="25"/>
      <c r="D854"/>
      <c r="E854"/>
      <c r="F854"/>
      <c r="G854" s="33"/>
      <c r="H854" s="80"/>
    </row>
    <row r="855" spans="1:8">
      <c r="A855" s="25"/>
      <c r="D855"/>
      <c r="E855"/>
      <c r="F855"/>
      <c r="G855" s="33"/>
      <c r="H855" s="80"/>
    </row>
    <row r="856" spans="1:8">
      <c r="A856" s="25"/>
      <c r="D856"/>
      <c r="E856"/>
      <c r="F856"/>
      <c r="G856" s="33"/>
      <c r="H856" s="80"/>
    </row>
    <row r="857" spans="1:8">
      <c r="A857" s="25"/>
      <c r="D857"/>
      <c r="E857"/>
      <c r="F857"/>
      <c r="G857" s="33"/>
      <c r="H857" s="80"/>
    </row>
    <row r="858" spans="1:8">
      <c r="A858" s="25"/>
      <c r="D858"/>
      <c r="E858"/>
      <c r="F858"/>
      <c r="G858" s="33"/>
      <c r="H858" s="80"/>
    </row>
    <row r="859" spans="1:8">
      <c r="A859" s="25"/>
      <c r="D859"/>
      <c r="E859"/>
      <c r="F859"/>
      <c r="G859" s="33"/>
      <c r="H859" s="80"/>
    </row>
    <row r="860" spans="1:8">
      <c r="A860" s="25"/>
      <c r="D860"/>
      <c r="E860"/>
      <c r="F860"/>
      <c r="G860" s="33"/>
      <c r="H860" s="80"/>
    </row>
    <row r="861" spans="1:8">
      <c r="A861" s="25"/>
      <c r="D861"/>
      <c r="E861"/>
      <c r="F861"/>
      <c r="G861" s="33"/>
      <c r="H861" s="80"/>
    </row>
    <row r="862" spans="1:8">
      <c r="A862" s="25"/>
      <c r="D862"/>
      <c r="E862"/>
      <c r="F862"/>
      <c r="G862" s="33"/>
      <c r="H862" s="80"/>
    </row>
    <row r="863" spans="1:8">
      <c r="A863" s="25"/>
      <c r="D863"/>
      <c r="E863"/>
      <c r="F863"/>
      <c r="G863" s="33"/>
      <c r="H863" s="80"/>
    </row>
    <row r="864" spans="1:8">
      <c r="A864" s="25"/>
      <c r="D864"/>
      <c r="E864"/>
      <c r="F864"/>
      <c r="G864" s="33"/>
      <c r="H864" s="80"/>
    </row>
    <row r="865" spans="1:8">
      <c r="A865" s="25"/>
      <c r="D865"/>
      <c r="E865"/>
      <c r="F865"/>
      <c r="G865" s="33"/>
      <c r="H865" s="80"/>
    </row>
    <row r="866" spans="1:8">
      <c r="A866" s="25"/>
      <c r="D866"/>
      <c r="E866"/>
      <c r="F866"/>
      <c r="G866" s="33"/>
      <c r="H866" s="80"/>
    </row>
    <row r="867" spans="1:8">
      <c r="A867" s="25"/>
      <c r="D867"/>
      <c r="E867"/>
      <c r="F867"/>
      <c r="G867" s="33"/>
      <c r="H867" s="80"/>
    </row>
    <row r="868" spans="1:8">
      <c r="A868" s="25"/>
      <c r="D868"/>
      <c r="E868"/>
      <c r="F868"/>
      <c r="G868" s="33"/>
      <c r="H868" s="80"/>
    </row>
    <row r="869" spans="1:8">
      <c r="A869" s="25"/>
      <c r="D869"/>
      <c r="E869"/>
      <c r="F869"/>
      <c r="G869" s="33"/>
      <c r="H869" s="80"/>
    </row>
    <row r="870" spans="1:8">
      <c r="A870" s="25"/>
      <c r="D870"/>
      <c r="E870"/>
      <c r="F870"/>
      <c r="G870" s="33"/>
      <c r="H870" s="80"/>
    </row>
    <row r="871" spans="1:8">
      <c r="A871" s="25"/>
      <c r="D871"/>
      <c r="E871"/>
      <c r="F871"/>
      <c r="G871" s="33"/>
      <c r="H871" s="80"/>
    </row>
    <row r="872" spans="1:8">
      <c r="A872" s="25"/>
      <c r="D872"/>
      <c r="E872"/>
      <c r="F872"/>
      <c r="G872" s="33"/>
      <c r="H872" s="80"/>
    </row>
    <row r="873" spans="1:8">
      <c r="A873" s="25"/>
      <c r="D873"/>
      <c r="E873"/>
      <c r="F873"/>
      <c r="G873" s="33"/>
      <c r="H873" s="80"/>
    </row>
    <row r="874" spans="1:8">
      <c r="A874" s="25"/>
      <c r="D874"/>
      <c r="E874"/>
      <c r="F874"/>
      <c r="G874" s="33"/>
      <c r="H874" s="80"/>
    </row>
    <row r="875" spans="1:8">
      <c r="A875" s="25"/>
      <c r="D875"/>
      <c r="E875"/>
      <c r="F875"/>
      <c r="G875" s="33"/>
      <c r="H875" s="80"/>
    </row>
    <row r="876" spans="1:8">
      <c r="A876" s="25"/>
      <c r="D876"/>
      <c r="E876"/>
      <c r="F876"/>
      <c r="G876" s="33"/>
      <c r="H876" s="80"/>
    </row>
    <row r="877" spans="1:8">
      <c r="A877" s="25"/>
      <c r="D877"/>
      <c r="E877"/>
      <c r="F877"/>
      <c r="G877" s="33"/>
      <c r="H877" s="80"/>
    </row>
    <row r="878" spans="1:8">
      <c r="A878" s="25"/>
      <c r="D878"/>
      <c r="E878"/>
      <c r="F878"/>
      <c r="G878" s="33"/>
      <c r="H878" s="80"/>
    </row>
    <row r="879" spans="1:8">
      <c r="A879" s="25"/>
      <c r="D879"/>
      <c r="E879"/>
      <c r="F879"/>
      <c r="G879" s="33"/>
      <c r="H879" s="80"/>
    </row>
    <row r="880" spans="1:8">
      <c r="A880" s="25"/>
      <c r="D880"/>
      <c r="E880"/>
      <c r="F880"/>
      <c r="G880" s="33"/>
      <c r="H880" s="80"/>
    </row>
    <row r="881" spans="1:8">
      <c r="A881" s="25"/>
      <c r="D881"/>
      <c r="E881"/>
      <c r="F881"/>
      <c r="G881" s="33"/>
      <c r="H881" s="80"/>
    </row>
    <row r="882" spans="1:8">
      <c r="A882" s="25"/>
      <c r="D882"/>
      <c r="E882"/>
      <c r="F882"/>
      <c r="G882" s="33"/>
      <c r="H882" s="80"/>
    </row>
    <row r="883" spans="1:8">
      <c r="A883" s="25"/>
      <c r="D883"/>
      <c r="E883"/>
      <c r="F883"/>
      <c r="G883" s="33"/>
      <c r="H883" s="80"/>
    </row>
    <row r="884" spans="1:8">
      <c r="A884" s="25"/>
      <c r="D884"/>
      <c r="E884"/>
      <c r="F884"/>
      <c r="G884" s="33"/>
      <c r="H884" s="80"/>
    </row>
    <row r="885" spans="1:8">
      <c r="A885" s="25"/>
      <c r="D885"/>
      <c r="E885"/>
      <c r="F885"/>
      <c r="G885" s="33"/>
      <c r="H885" s="80"/>
    </row>
    <row r="886" spans="1:8">
      <c r="A886" s="25"/>
      <c r="D886"/>
      <c r="E886"/>
      <c r="F886"/>
      <c r="G886" s="33"/>
      <c r="H886" s="80"/>
    </row>
    <row r="887" spans="1:8">
      <c r="A887" s="25"/>
      <c r="D887"/>
      <c r="E887"/>
      <c r="F887"/>
      <c r="G887" s="33"/>
      <c r="H887" s="80"/>
    </row>
    <row r="888" spans="1:8">
      <c r="A888" s="25"/>
      <c r="D888"/>
      <c r="E888"/>
      <c r="F888"/>
      <c r="G888" s="33"/>
      <c r="H888" s="80"/>
    </row>
    <row r="889" spans="1:8">
      <c r="A889" s="25"/>
      <c r="D889"/>
      <c r="E889"/>
      <c r="F889"/>
      <c r="G889" s="33"/>
      <c r="H889" s="80"/>
    </row>
    <row r="890" spans="1:8">
      <c r="A890" s="25"/>
      <c r="D890"/>
      <c r="E890"/>
      <c r="F890"/>
      <c r="G890" s="33"/>
      <c r="H890" s="80"/>
    </row>
    <row r="891" spans="1:8">
      <c r="A891" s="25"/>
      <c r="D891"/>
      <c r="E891"/>
      <c r="F891"/>
      <c r="G891" s="33"/>
      <c r="H891" s="80"/>
    </row>
    <row r="892" spans="1:8">
      <c r="A892" s="25"/>
      <c r="D892"/>
      <c r="E892"/>
      <c r="F892"/>
      <c r="G892" s="33"/>
      <c r="H892" s="80"/>
    </row>
    <row r="893" spans="1:8">
      <c r="A893" s="25"/>
      <c r="D893"/>
      <c r="E893"/>
      <c r="F893"/>
      <c r="G893" s="33"/>
      <c r="H893" s="80"/>
    </row>
    <row r="894" spans="1:8">
      <c r="A894" s="25"/>
      <c r="D894"/>
      <c r="E894"/>
      <c r="F894"/>
      <c r="G894" s="33"/>
      <c r="H894" s="80"/>
    </row>
    <row r="895" spans="1:8">
      <c r="A895" s="25"/>
      <c r="D895"/>
      <c r="E895"/>
      <c r="F895"/>
      <c r="G895" s="33"/>
      <c r="H895" s="80"/>
    </row>
    <row r="896" spans="1:8">
      <c r="A896" s="25"/>
      <c r="D896"/>
      <c r="E896"/>
      <c r="F896"/>
      <c r="G896" s="33"/>
      <c r="H896" s="80"/>
    </row>
    <row r="897" spans="1:8">
      <c r="A897" s="25"/>
      <c r="D897"/>
      <c r="E897"/>
      <c r="F897"/>
      <c r="G897" s="33"/>
      <c r="H897" s="80"/>
    </row>
    <row r="898" spans="1:8">
      <c r="A898" s="25"/>
      <c r="D898"/>
      <c r="E898"/>
      <c r="F898"/>
      <c r="G898" s="33"/>
      <c r="H898" s="80"/>
    </row>
    <row r="899" spans="1:8">
      <c r="A899" s="25"/>
      <c r="D899"/>
      <c r="E899"/>
      <c r="F899"/>
      <c r="G899" s="33"/>
      <c r="H899" s="80"/>
    </row>
    <row r="900" spans="1:8">
      <c r="A900" s="25"/>
      <c r="D900"/>
      <c r="E900"/>
      <c r="F900"/>
      <c r="G900" s="33"/>
      <c r="H900" s="80"/>
    </row>
    <row r="901" spans="1:8">
      <c r="A901" s="25"/>
      <c r="D901"/>
      <c r="E901"/>
      <c r="F901"/>
      <c r="G901" s="33"/>
      <c r="H901" s="80"/>
    </row>
    <row r="902" spans="1:8">
      <c r="A902" s="25"/>
      <c r="D902"/>
      <c r="E902"/>
      <c r="F902"/>
      <c r="G902" s="33"/>
      <c r="H902" s="80"/>
    </row>
    <row r="903" spans="1:8">
      <c r="A903" s="25"/>
      <c r="D903"/>
      <c r="E903"/>
      <c r="F903"/>
      <c r="G903" s="33"/>
      <c r="H903" s="80"/>
    </row>
    <row r="904" spans="1:8">
      <c r="A904" s="25"/>
      <c r="D904"/>
      <c r="E904"/>
      <c r="F904"/>
      <c r="G904" s="33"/>
      <c r="H904" s="80"/>
    </row>
    <row r="905" spans="1:8">
      <c r="A905" s="25"/>
      <c r="D905"/>
      <c r="E905"/>
      <c r="F905"/>
      <c r="G905" s="33"/>
      <c r="H905" s="80"/>
    </row>
    <row r="906" spans="1:8">
      <c r="A906" s="25"/>
      <c r="D906"/>
      <c r="E906"/>
      <c r="F906"/>
      <c r="G906" s="33"/>
      <c r="H906" s="80"/>
    </row>
    <row r="907" spans="1:8">
      <c r="A907" s="25"/>
      <c r="D907"/>
      <c r="E907"/>
      <c r="F907"/>
      <c r="G907" s="33"/>
      <c r="H907" s="80"/>
    </row>
    <row r="908" spans="1:8">
      <c r="A908" s="25"/>
      <c r="D908"/>
      <c r="E908"/>
      <c r="F908"/>
      <c r="G908" s="33"/>
      <c r="H908" s="80"/>
    </row>
    <row r="909" spans="1:8">
      <c r="A909" s="25"/>
      <c r="D909"/>
      <c r="E909"/>
      <c r="F909"/>
      <c r="G909" s="33"/>
      <c r="H909" s="80"/>
    </row>
    <row r="910" spans="1:8">
      <c r="A910" s="25"/>
      <c r="D910"/>
      <c r="E910"/>
      <c r="F910"/>
      <c r="G910" s="33"/>
      <c r="H910" s="80"/>
    </row>
    <row r="911" spans="1:8">
      <c r="A911" s="25"/>
      <c r="D911"/>
      <c r="E911"/>
      <c r="F911"/>
      <c r="G911" s="33"/>
      <c r="H911" s="80"/>
    </row>
    <row r="912" spans="1:8">
      <c r="A912" s="25"/>
      <c r="D912"/>
      <c r="E912"/>
      <c r="F912"/>
      <c r="G912" s="33"/>
      <c r="H912" s="80"/>
    </row>
    <row r="913" spans="1:8">
      <c r="A913" s="25"/>
      <c r="D913"/>
      <c r="E913"/>
      <c r="F913"/>
      <c r="G913" s="33"/>
      <c r="H913" s="80"/>
    </row>
    <row r="914" spans="1:8">
      <c r="A914" s="25"/>
      <c r="D914"/>
      <c r="E914"/>
      <c r="F914"/>
      <c r="G914" s="33"/>
      <c r="H914" s="80"/>
    </row>
    <row r="915" spans="1:8">
      <c r="A915" s="25"/>
      <c r="D915"/>
      <c r="E915"/>
      <c r="F915"/>
      <c r="G915" s="33"/>
      <c r="H915" s="80"/>
    </row>
    <row r="916" spans="1:8">
      <c r="A916" s="25"/>
      <c r="D916"/>
      <c r="E916"/>
      <c r="F916"/>
      <c r="G916" s="33"/>
      <c r="H916" s="80"/>
    </row>
    <row r="917" spans="1:8">
      <c r="A917" s="25"/>
      <c r="D917"/>
      <c r="E917"/>
      <c r="F917"/>
      <c r="G917" s="33"/>
      <c r="H917" s="80"/>
    </row>
    <row r="918" spans="1:8">
      <c r="A918" s="25"/>
      <c r="D918"/>
      <c r="E918"/>
      <c r="F918"/>
      <c r="G918" s="33"/>
      <c r="H918" s="80"/>
    </row>
    <row r="919" spans="1:8">
      <c r="A919" s="25"/>
      <c r="D919"/>
      <c r="E919"/>
      <c r="F919"/>
      <c r="G919" s="33"/>
      <c r="H919" s="80"/>
    </row>
    <row r="920" spans="1:8">
      <c r="A920" s="25"/>
      <c r="D920"/>
      <c r="E920"/>
      <c r="F920"/>
      <c r="G920" s="33"/>
      <c r="H920" s="80"/>
    </row>
    <row r="921" spans="1:8">
      <c r="A921" s="25"/>
      <c r="D921"/>
      <c r="E921"/>
      <c r="F921"/>
      <c r="G921" s="33"/>
      <c r="H921" s="80"/>
    </row>
    <row r="922" spans="1:8">
      <c r="A922" s="25"/>
      <c r="D922"/>
      <c r="E922"/>
      <c r="F922"/>
      <c r="G922" s="33"/>
      <c r="H922" s="80"/>
    </row>
    <row r="923" spans="1:8">
      <c r="A923" s="25"/>
      <c r="D923"/>
      <c r="E923"/>
      <c r="F923"/>
      <c r="G923" s="33"/>
      <c r="H923" s="80"/>
    </row>
    <row r="924" spans="1:8">
      <c r="A924" s="25"/>
      <c r="D924"/>
      <c r="E924"/>
      <c r="F924"/>
      <c r="G924" s="33"/>
      <c r="H924" s="80"/>
    </row>
    <row r="925" spans="1:8">
      <c r="A925" s="25"/>
      <c r="D925"/>
      <c r="E925"/>
      <c r="F925"/>
      <c r="G925" s="33"/>
      <c r="H925" s="80"/>
    </row>
    <row r="926" spans="1:8">
      <c r="A926" s="25"/>
      <c r="D926"/>
      <c r="E926"/>
      <c r="F926"/>
      <c r="G926" s="33"/>
      <c r="H926" s="80"/>
    </row>
    <row r="927" spans="1:8">
      <c r="A927" s="25"/>
      <c r="D927"/>
      <c r="E927"/>
      <c r="F927"/>
      <c r="G927" s="33"/>
      <c r="H927" s="80"/>
    </row>
    <row r="928" spans="1:8">
      <c r="A928" s="25"/>
      <c r="D928"/>
      <c r="E928"/>
      <c r="F928"/>
      <c r="G928" s="33"/>
      <c r="H928" s="80"/>
    </row>
    <row r="929" spans="1:8">
      <c r="A929" s="25"/>
      <c r="D929"/>
      <c r="E929"/>
      <c r="F929"/>
      <c r="G929" s="33"/>
      <c r="H929" s="80"/>
    </row>
    <row r="930" spans="1:8">
      <c r="A930" s="25"/>
      <c r="D930"/>
      <c r="E930"/>
      <c r="F930"/>
      <c r="G930" s="33"/>
      <c r="H930" s="80"/>
    </row>
    <row r="931" spans="1:8">
      <c r="A931" s="25"/>
      <c r="D931"/>
      <c r="E931"/>
      <c r="F931"/>
      <c r="G931" s="33"/>
      <c r="H931" s="80"/>
    </row>
    <row r="932" spans="1:8">
      <c r="A932" s="25"/>
      <c r="D932"/>
      <c r="E932"/>
      <c r="F932"/>
      <c r="G932" s="33"/>
      <c r="H932" s="80"/>
    </row>
    <row r="933" spans="1:8">
      <c r="A933" s="25"/>
      <c r="D933"/>
      <c r="E933"/>
      <c r="F933"/>
      <c r="G933" s="33"/>
      <c r="H933" s="80"/>
    </row>
    <row r="934" spans="1:8">
      <c r="A934" s="25"/>
      <c r="D934"/>
      <c r="E934"/>
      <c r="F934"/>
      <c r="G934" s="33"/>
      <c r="H934" s="80"/>
    </row>
    <row r="935" spans="1:8">
      <c r="A935" s="25"/>
      <c r="D935"/>
      <c r="E935"/>
      <c r="F935"/>
      <c r="G935" s="33"/>
      <c r="H935" s="80"/>
    </row>
    <row r="936" spans="1:8">
      <c r="A936" s="25"/>
      <c r="D936"/>
      <c r="E936"/>
      <c r="F936"/>
      <c r="G936" s="33"/>
      <c r="H936" s="80"/>
    </row>
    <row r="937" spans="1:8">
      <c r="A937" s="25"/>
      <c r="D937"/>
      <c r="E937"/>
      <c r="F937"/>
      <c r="G937" s="33"/>
      <c r="H937" s="80"/>
    </row>
    <row r="938" spans="1:8">
      <c r="A938" s="25"/>
      <c r="D938"/>
      <c r="E938"/>
      <c r="F938"/>
      <c r="G938" s="33"/>
      <c r="H938" s="80"/>
    </row>
    <row r="939" spans="1:8">
      <c r="A939" s="25"/>
      <c r="D939"/>
      <c r="E939"/>
      <c r="F939"/>
      <c r="G939" s="33"/>
      <c r="H939" s="80"/>
    </row>
    <row r="940" spans="1:8">
      <c r="A940" s="25"/>
      <c r="D940"/>
      <c r="E940"/>
      <c r="F940"/>
      <c r="G940" s="33"/>
      <c r="H940" s="80"/>
    </row>
    <row r="941" spans="1:8">
      <c r="A941" s="25"/>
      <c r="D941"/>
      <c r="E941"/>
      <c r="F941"/>
      <c r="G941" s="33"/>
      <c r="H941" s="80"/>
    </row>
    <row r="942" spans="1:8">
      <c r="A942" s="25"/>
      <c r="D942"/>
      <c r="E942"/>
      <c r="F942"/>
      <c r="G942" s="33"/>
      <c r="H942" s="80"/>
    </row>
    <row r="943" spans="1:8">
      <c r="A943" s="25"/>
      <c r="D943"/>
      <c r="E943"/>
      <c r="F943"/>
      <c r="G943" s="33"/>
      <c r="H943" s="80"/>
    </row>
    <row r="944" spans="1:8">
      <c r="A944" s="25"/>
      <c r="D944"/>
      <c r="E944"/>
      <c r="F944"/>
      <c r="G944" s="33"/>
      <c r="H944" s="80"/>
    </row>
    <row r="945" spans="1:8">
      <c r="A945" s="25"/>
      <c r="D945"/>
      <c r="E945"/>
      <c r="F945"/>
      <c r="G945" s="33"/>
      <c r="H945" s="80"/>
    </row>
    <row r="946" spans="1:8">
      <c r="A946" s="25"/>
      <c r="D946"/>
      <c r="E946"/>
      <c r="F946"/>
      <c r="G946" s="33"/>
      <c r="H946" s="80"/>
    </row>
    <row r="947" spans="1:8">
      <c r="A947" s="25"/>
      <c r="D947"/>
      <c r="E947"/>
      <c r="F947"/>
      <c r="G947" s="33"/>
      <c r="H947" s="80"/>
    </row>
    <row r="948" spans="1:8">
      <c r="A948" s="25"/>
      <c r="D948"/>
      <c r="E948"/>
      <c r="F948"/>
      <c r="G948" s="33"/>
      <c r="H948" s="80"/>
    </row>
    <row r="949" spans="1:8">
      <c r="A949" s="25"/>
      <c r="D949"/>
      <c r="E949"/>
      <c r="F949"/>
      <c r="G949" s="33"/>
      <c r="H949" s="80"/>
    </row>
    <row r="950" spans="1:8">
      <c r="A950" s="25"/>
      <c r="D950"/>
      <c r="E950"/>
      <c r="F950"/>
      <c r="G950" s="33"/>
      <c r="H950" s="80"/>
    </row>
    <row r="951" spans="1:8">
      <c r="A951" s="25"/>
      <c r="D951"/>
      <c r="E951"/>
      <c r="F951"/>
      <c r="G951" s="33"/>
      <c r="H951" s="80"/>
    </row>
    <row r="952" spans="1:8">
      <c r="A952" s="25"/>
      <c r="D952"/>
      <c r="E952"/>
      <c r="F952"/>
      <c r="G952" s="33"/>
      <c r="H952" s="80"/>
    </row>
    <row r="953" spans="1:8">
      <c r="A953" s="25"/>
      <c r="D953"/>
      <c r="E953"/>
      <c r="F953"/>
      <c r="G953" s="33"/>
      <c r="H953" s="80"/>
    </row>
    <row r="954" spans="1:8">
      <c r="A954" s="25"/>
      <c r="D954"/>
      <c r="E954"/>
      <c r="F954"/>
      <c r="G954" s="33"/>
      <c r="H954" s="80"/>
    </row>
    <row r="955" spans="1:8">
      <c r="A955" s="25"/>
      <c r="D955"/>
      <c r="E955"/>
      <c r="F955"/>
      <c r="G955" s="33"/>
      <c r="H955" s="80"/>
    </row>
    <row r="956" spans="1:8">
      <c r="A956" s="25"/>
      <c r="D956"/>
      <c r="E956"/>
      <c r="F956"/>
      <c r="G956" s="33"/>
      <c r="H956" s="80"/>
    </row>
    <row r="957" spans="1:8">
      <c r="A957" s="25"/>
      <c r="D957"/>
      <c r="E957"/>
      <c r="F957"/>
      <c r="G957" s="33"/>
      <c r="H957" s="80"/>
    </row>
    <row r="958" spans="1:8">
      <c r="A958" s="25"/>
      <c r="D958"/>
      <c r="E958"/>
      <c r="F958"/>
      <c r="G958" s="33"/>
      <c r="H958" s="80"/>
    </row>
    <row r="959" spans="1:8">
      <c r="A959" s="25"/>
      <c r="D959"/>
      <c r="E959"/>
      <c r="F959"/>
      <c r="G959" s="33"/>
      <c r="H959" s="80"/>
    </row>
    <row r="960" spans="1:8">
      <c r="A960" s="25"/>
      <c r="D960"/>
      <c r="E960"/>
      <c r="F960"/>
      <c r="G960" s="33"/>
      <c r="H960" s="80"/>
    </row>
    <row r="961" spans="1:8">
      <c r="A961" s="25"/>
      <c r="D961"/>
      <c r="E961"/>
      <c r="F961"/>
      <c r="G961" s="33"/>
      <c r="H961" s="80"/>
    </row>
    <row r="962" spans="1:8">
      <c r="A962" s="25"/>
      <c r="D962"/>
      <c r="E962"/>
      <c r="F962"/>
      <c r="G962" s="33"/>
      <c r="H962" s="80"/>
    </row>
    <row r="963" spans="1:8">
      <c r="A963" s="25"/>
      <c r="D963"/>
      <c r="E963"/>
      <c r="F963"/>
      <c r="G963" s="33"/>
      <c r="H963" s="80"/>
    </row>
    <row r="964" spans="1:8">
      <c r="A964" s="25"/>
      <c r="D964"/>
      <c r="E964"/>
      <c r="F964"/>
      <c r="G964" s="33"/>
      <c r="H964" s="80"/>
    </row>
    <row r="965" spans="1:8">
      <c r="A965" s="25"/>
      <c r="D965"/>
      <c r="E965"/>
      <c r="F965"/>
      <c r="G965" s="33"/>
      <c r="H965" s="80"/>
    </row>
    <row r="966" spans="1:8">
      <c r="A966" s="25"/>
      <c r="D966"/>
      <c r="E966"/>
      <c r="F966"/>
      <c r="G966" s="33"/>
      <c r="H966" s="80"/>
    </row>
    <row r="967" spans="1:8">
      <c r="A967" s="25"/>
      <c r="D967"/>
      <c r="E967"/>
      <c r="F967"/>
      <c r="G967" s="33"/>
      <c r="H967" s="80"/>
    </row>
    <row r="968" spans="1:8">
      <c r="A968" s="25"/>
      <c r="D968"/>
      <c r="E968"/>
      <c r="F968"/>
      <c r="G968" s="33"/>
      <c r="H968" s="80"/>
    </row>
    <row r="969" spans="1:8">
      <c r="A969" s="25"/>
      <c r="D969"/>
      <c r="E969"/>
      <c r="F969"/>
      <c r="G969" s="33"/>
      <c r="H969" s="80"/>
    </row>
    <row r="970" spans="1:8">
      <c r="A970" s="25"/>
      <c r="D970"/>
      <c r="E970"/>
      <c r="F970"/>
      <c r="G970" s="33"/>
      <c r="H970" s="80"/>
    </row>
    <row r="971" spans="1:8">
      <c r="A971" s="25"/>
      <c r="D971"/>
      <c r="E971"/>
      <c r="F971"/>
      <c r="G971" s="33"/>
      <c r="H971" s="80"/>
    </row>
    <row r="972" spans="1:8">
      <c r="A972" s="25"/>
      <c r="D972"/>
      <c r="E972"/>
      <c r="F972"/>
      <c r="G972" s="33"/>
      <c r="H972" s="80"/>
    </row>
    <row r="973" spans="1:8">
      <c r="A973" s="25"/>
      <c r="D973"/>
      <c r="E973"/>
      <c r="F973"/>
      <c r="G973" s="33"/>
      <c r="H973" s="80"/>
    </row>
    <row r="974" spans="1:8">
      <c r="A974" s="25"/>
      <c r="D974"/>
      <c r="E974"/>
      <c r="F974"/>
      <c r="G974" s="33"/>
      <c r="H974" s="80"/>
    </row>
    <row r="975" spans="1:8">
      <c r="A975" s="25"/>
      <c r="D975"/>
      <c r="E975"/>
      <c r="F975"/>
      <c r="G975" s="33"/>
      <c r="H975" s="80"/>
    </row>
    <row r="976" spans="1:8">
      <c r="A976" s="25"/>
      <c r="D976"/>
      <c r="E976"/>
      <c r="F976"/>
      <c r="G976" s="33"/>
      <c r="H976" s="80"/>
    </row>
    <row r="977" spans="1:8">
      <c r="A977" s="25"/>
      <c r="D977"/>
      <c r="E977"/>
      <c r="F977"/>
      <c r="G977" s="33"/>
      <c r="H977" s="80"/>
    </row>
    <row r="978" spans="1:8">
      <c r="A978" s="25"/>
      <c r="D978"/>
      <c r="E978"/>
      <c r="F978"/>
      <c r="G978" s="33"/>
      <c r="H978" s="80"/>
    </row>
    <row r="979" spans="1:8">
      <c r="A979" s="25"/>
      <c r="D979"/>
      <c r="E979"/>
      <c r="F979"/>
      <c r="G979" s="33"/>
      <c r="H979" s="80"/>
    </row>
    <row r="980" spans="1:8">
      <c r="A980" s="25"/>
      <c r="D980"/>
      <c r="E980"/>
      <c r="F980"/>
      <c r="G980" s="33"/>
      <c r="H980" s="80"/>
    </row>
    <row r="981" spans="1:8">
      <c r="A981" s="25"/>
      <c r="D981"/>
      <c r="E981"/>
      <c r="F981"/>
      <c r="G981" s="33"/>
      <c r="H981" s="80"/>
    </row>
    <row r="982" spans="1:8">
      <c r="A982" s="25"/>
      <c r="D982"/>
      <c r="E982"/>
      <c r="F982"/>
      <c r="G982" s="33"/>
      <c r="H982" s="80"/>
    </row>
    <row r="983" spans="1:8">
      <c r="A983" s="25"/>
      <c r="D983"/>
      <c r="E983"/>
      <c r="F983"/>
      <c r="G983" s="33"/>
      <c r="H983" s="80"/>
    </row>
    <row r="984" spans="1:8">
      <c r="A984" s="25"/>
      <c r="D984"/>
      <c r="E984"/>
      <c r="F984"/>
      <c r="G984" s="33"/>
      <c r="H984" s="80"/>
    </row>
    <row r="985" spans="1:8">
      <c r="A985" s="25"/>
      <c r="D985"/>
      <c r="E985"/>
      <c r="F985"/>
      <c r="G985" s="33"/>
      <c r="H985" s="80"/>
    </row>
    <row r="986" spans="1:8">
      <c r="A986" s="25"/>
      <c r="D986"/>
      <c r="E986"/>
      <c r="F986"/>
      <c r="G986" s="33"/>
      <c r="H986" s="80"/>
    </row>
    <row r="987" spans="1:8">
      <c r="A987" s="25"/>
      <c r="D987"/>
      <c r="E987"/>
      <c r="F987"/>
      <c r="G987" s="33"/>
      <c r="H987" s="80"/>
    </row>
    <row r="988" spans="1:8">
      <c r="A988" s="25"/>
      <c r="D988"/>
      <c r="E988"/>
      <c r="F988"/>
      <c r="G988" s="33"/>
      <c r="H988" s="80"/>
    </row>
    <row r="989" spans="1:8">
      <c r="A989" s="25"/>
      <c r="D989"/>
      <c r="E989"/>
      <c r="F989"/>
      <c r="G989" s="33"/>
      <c r="H989" s="80"/>
    </row>
    <row r="990" spans="1:8">
      <c r="A990" s="25"/>
      <c r="D990"/>
      <c r="E990"/>
      <c r="F990"/>
      <c r="G990" s="33"/>
      <c r="H990" s="80"/>
    </row>
    <row r="991" spans="1:8">
      <c r="A991" s="25"/>
      <c r="D991"/>
      <c r="E991"/>
      <c r="F991"/>
      <c r="G991" s="33"/>
      <c r="H991" s="80"/>
    </row>
    <row r="992" spans="1:8">
      <c r="A992" s="25"/>
      <c r="D992"/>
      <c r="E992"/>
      <c r="F992"/>
      <c r="G992" s="33"/>
      <c r="H992" s="80"/>
    </row>
    <row r="993" spans="1:8">
      <c r="A993" s="25"/>
      <c r="D993"/>
      <c r="E993"/>
      <c r="F993"/>
      <c r="G993" s="33"/>
      <c r="H993" s="80"/>
    </row>
    <row r="994" spans="1:8">
      <c r="A994" s="25"/>
      <c r="D994"/>
      <c r="E994"/>
      <c r="F994"/>
      <c r="G994" s="33"/>
      <c r="H994" s="80"/>
    </row>
    <row r="995" spans="1:8">
      <c r="A995" s="25"/>
      <c r="D995"/>
      <c r="E995"/>
      <c r="F995"/>
      <c r="G995" s="33"/>
      <c r="H995" s="80"/>
    </row>
    <row r="996" spans="1:8">
      <c r="A996" s="25"/>
      <c r="D996"/>
      <c r="E996"/>
      <c r="F996"/>
      <c r="G996" s="33"/>
      <c r="H996" s="80"/>
    </row>
    <row r="997" spans="1:8">
      <c r="A997" s="25"/>
      <c r="D997"/>
      <c r="E997"/>
      <c r="F997"/>
      <c r="G997" s="33"/>
      <c r="H997" s="80"/>
    </row>
    <row r="998" spans="1:8">
      <c r="A998" s="25"/>
      <c r="D998"/>
      <c r="E998"/>
      <c r="F998"/>
      <c r="G998" s="33"/>
      <c r="H998" s="80"/>
    </row>
    <row r="999" spans="1:8">
      <c r="A999" s="25"/>
      <c r="D999"/>
      <c r="E999"/>
      <c r="F999"/>
      <c r="G999" s="33"/>
      <c r="H999" s="80"/>
    </row>
    <row r="1000" spans="1:8">
      <c r="A1000" s="25"/>
      <c r="D1000"/>
      <c r="E1000"/>
      <c r="F1000"/>
      <c r="G1000" s="33"/>
      <c r="H1000" s="80"/>
    </row>
    <row r="1001" spans="1:8">
      <c r="A1001" s="25"/>
      <c r="D1001"/>
      <c r="E1001"/>
      <c r="F1001"/>
      <c r="G1001" s="33"/>
      <c r="H1001" s="80"/>
    </row>
    <row r="1002" spans="1:8">
      <c r="A1002" s="25"/>
      <c r="D1002"/>
      <c r="E1002"/>
      <c r="F1002"/>
      <c r="G1002" s="33"/>
      <c r="H1002" s="80"/>
    </row>
    <row r="1003" spans="1:8">
      <c r="A1003" s="25"/>
      <c r="D1003"/>
      <c r="E1003"/>
      <c r="F1003"/>
      <c r="G1003" s="33"/>
      <c r="H1003" s="80"/>
    </row>
    <row r="1004" spans="1:8">
      <c r="A1004" s="25"/>
      <c r="D1004"/>
      <c r="E1004"/>
      <c r="F1004"/>
      <c r="G1004" s="33"/>
      <c r="H1004" s="80"/>
    </row>
    <row r="1005" spans="1:8">
      <c r="A1005" s="25"/>
      <c r="D1005"/>
      <c r="E1005"/>
      <c r="F1005"/>
      <c r="G1005" s="33"/>
      <c r="H1005" s="80"/>
    </row>
    <row r="1006" spans="1:8">
      <c r="A1006" s="25"/>
      <c r="D1006"/>
      <c r="E1006"/>
      <c r="F1006"/>
      <c r="G1006" s="33"/>
      <c r="H1006" s="80"/>
    </row>
    <row r="1007" spans="1:8">
      <c r="A1007" s="25"/>
      <c r="D1007"/>
      <c r="E1007"/>
      <c r="F1007"/>
      <c r="G1007" s="33"/>
      <c r="H1007" s="80"/>
    </row>
    <row r="1008" spans="1:8">
      <c r="A1008" s="25"/>
      <c r="D1008"/>
      <c r="E1008"/>
      <c r="F1008"/>
      <c r="G1008" s="33"/>
      <c r="H1008" s="80"/>
    </row>
    <row r="1009" spans="1:8">
      <c r="A1009" s="25"/>
      <c r="D1009"/>
      <c r="E1009"/>
      <c r="F1009"/>
      <c r="G1009" s="33"/>
      <c r="H1009" s="80"/>
    </row>
    <row r="1010" spans="1:8">
      <c r="A1010" s="25"/>
      <c r="D1010"/>
      <c r="E1010"/>
      <c r="F1010"/>
      <c r="G1010" s="33"/>
      <c r="H1010" s="80"/>
    </row>
    <row r="1011" spans="1:8">
      <c r="A1011" s="25"/>
      <c r="D1011"/>
      <c r="E1011"/>
      <c r="F1011"/>
      <c r="G1011" s="33"/>
      <c r="H1011" s="80"/>
    </row>
    <row r="1012" spans="1:8">
      <c r="A1012" s="25"/>
      <c r="D1012"/>
      <c r="E1012"/>
      <c r="F1012"/>
      <c r="G1012" s="33"/>
      <c r="H1012" s="80"/>
    </row>
    <row r="1013" spans="1:8">
      <c r="A1013" s="25"/>
      <c r="D1013"/>
      <c r="E1013"/>
      <c r="F1013"/>
      <c r="G1013" s="33"/>
      <c r="H1013" s="80"/>
    </row>
    <row r="1014" spans="1:8">
      <c r="A1014" s="25"/>
      <c r="D1014"/>
      <c r="E1014"/>
      <c r="F1014"/>
      <c r="G1014" s="33"/>
      <c r="H1014" s="80"/>
    </row>
    <row r="1015" spans="1:8">
      <c r="A1015" s="25"/>
      <c r="D1015"/>
      <c r="E1015"/>
      <c r="F1015"/>
      <c r="G1015" s="33"/>
      <c r="H1015" s="80"/>
    </row>
    <row r="1016" spans="1:8">
      <c r="A1016" s="25"/>
      <c r="D1016"/>
      <c r="E1016"/>
      <c r="F1016"/>
      <c r="G1016" s="33"/>
      <c r="H1016" s="80"/>
    </row>
    <row r="1017" spans="1:8">
      <c r="A1017" s="25"/>
      <c r="D1017"/>
      <c r="E1017"/>
      <c r="F1017"/>
      <c r="G1017" s="33"/>
      <c r="H1017" s="80"/>
    </row>
    <row r="1018" spans="1:8">
      <c r="A1018" s="25"/>
      <c r="D1018"/>
      <c r="E1018"/>
      <c r="F1018"/>
      <c r="G1018" s="33"/>
      <c r="H1018" s="80"/>
    </row>
    <row r="1019" spans="1:8">
      <c r="A1019" s="25"/>
      <c r="D1019"/>
      <c r="E1019"/>
      <c r="F1019"/>
      <c r="G1019" s="33"/>
      <c r="H1019" s="80"/>
    </row>
    <row r="1020" spans="1:8">
      <c r="A1020" s="25"/>
      <c r="D1020"/>
      <c r="E1020"/>
      <c r="F1020"/>
      <c r="G1020" s="33"/>
      <c r="H1020" s="80"/>
    </row>
    <row r="1021" spans="1:8">
      <c r="A1021" s="25"/>
      <c r="D1021"/>
      <c r="E1021"/>
      <c r="F1021"/>
      <c r="G1021" s="33"/>
      <c r="H1021" s="80"/>
    </row>
    <row r="1022" spans="1:8">
      <c r="A1022" s="25"/>
      <c r="D1022"/>
      <c r="E1022"/>
      <c r="F1022"/>
      <c r="G1022" s="33"/>
      <c r="H1022" s="80"/>
    </row>
    <row r="1023" spans="1:8">
      <c r="A1023" s="25"/>
      <c r="D1023"/>
      <c r="E1023"/>
      <c r="F1023"/>
      <c r="G1023" s="33"/>
      <c r="H1023" s="80"/>
    </row>
    <row r="1024" spans="1:8">
      <c r="A1024" s="25"/>
      <c r="D1024"/>
      <c r="E1024"/>
      <c r="F1024"/>
      <c r="G1024" s="33"/>
      <c r="H1024" s="80"/>
    </row>
    <row r="1025" spans="1:8">
      <c r="A1025" s="25"/>
      <c r="D1025"/>
      <c r="E1025"/>
      <c r="F1025"/>
      <c r="G1025" s="33"/>
      <c r="H1025" s="80"/>
    </row>
    <row r="1026" spans="1:8">
      <c r="A1026" s="25"/>
      <c r="D1026"/>
      <c r="E1026"/>
      <c r="F1026"/>
      <c r="G1026" s="33"/>
      <c r="H1026" s="80"/>
    </row>
    <row r="1027" spans="1:8">
      <c r="A1027" s="25"/>
      <c r="D1027"/>
      <c r="E1027"/>
      <c r="F1027"/>
      <c r="G1027" s="33"/>
      <c r="H1027" s="80"/>
    </row>
    <row r="1028" spans="1:8">
      <c r="A1028" s="25"/>
      <c r="D1028"/>
      <c r="E1028"/>
      <c r="F1028"/>
      <c r="G1028" s="33"/>
      <c r="H1028" s="80"/>
    </row>
    <row r="1029" spans="1:8">
      <c r="A1029" s="25"/>
      <c r="D1029"/>
      <c r="E1029"/>
      <c r="F1029"/>
      <c r="G1029" s="33"/>
      <c r="H1029" s="80"/>
    </row>
    <row r="1030" spans="1:8">
      <c r="A1030" s="25"/>
      <c r="D1030"/>
      <c r="E1030"/>
      <c r="F1030"/>
      <c r="G1030" s="33"/>
      <c r="H1030" s="80"/>
    </row>
    <row r="1031" spans="1:8">
      <c r="A1031" s="25"/>
      <c r="D1031"/>
      <c r="E1031"/>
      <c r="F1031"/>
      <c r="G1031" s="33"/>
      <c r="H1031" s="80"/>
    </row>
    <row r="1032" spans="1:8">
      <c r="A1032" s="25"/>
      <c r="D1032"/>
      <c r="E1032"/>
      <c r="F1032"/>
      <c r="G1032" s="33"/>
      <c r="H1032" s="80"/>
    </row>
    <row r="1033" spans="1:8">
      <c r="A1033" s="25"/>
      <c r="D1033"/>
      <c r="E1033"/>
      <c r="F1033"/>
      <c r="G1033" s="33"/>
      <c r="H1033" s="80"/>
    </row>
    <row r="1034" spans="1:8">
      <c r="A1034" s="25"/>
      <c r="D1034"/>
      <c r="E1034"/>
      <c r="F1034"/>
      <c r="G1034" s="33"/>
      <c r="H1034" s="80"/>
    </row>
    <row r="1035" spans="1:8">
      <c r="A1035" s="25"/>
      <c r="D1035"/>
      <c r="E1035"/>
      <c r="F1035"/>
      <c r="G1035" s="33"/>
      <c r="H1035" s="80"/>
    </row>
    <row r="1036" spans="1:8">
      <c r="A1036" s="25"/>
      <c r="D1036"/>
      <c r="E1036"/>
      <c r="F1036"/>
      <c r="G1036" s="33"/>
      <c r="H1036" s="80"/>
    </row>
    <row r="1037" spans="1:8">
      <c r="A1037" s="25"/>
      <c r="D1037"/>
      <c r="E1037"/>
      <c r="F1037"/>
      <c r="G1037" s="33"/>
      <c r="H1037" s="80"/>
    </row>
    <row r="1038" spans="1:8">
      <c r="A1038" s="25"/>
      <c r="D1038"/>
      <c r="E1038"/>
      <c r="F1038"/>
      <c r="G1038" s="33"/>
      <c r="H1038" s="80"/>
    </row>
    <row r="1039" spans="1:8">
      <c r="A1039" s="25"/>
      <c r="D1039"/>
      <c r="E1039"/>
      <c r="F1039"/>
      <c r="G1039" s="33"/>
      <c r="H1039" s="80"/>
    </row>
    <row r="1040" spans="1:8">
      <c r="A1040" s="25"/>
      <c r="D1040"/>
      <c r="E1040"/>
      <c r="F1040"/>
      <c r="G1040" s="33"/>
      <c r="H1040" s="80"/>
    </row>
    <row r="1041" spans="1:8">
      <c r="A1041" s="25"/>
      <c r="D1041"/>
      <c r="E1041"/>
      <c r="F1041"/>
      <c r="G1041" s="33"/>
      <c r="H1041" s="80"/>
    </row>
    <row r="1042" spans="1:8">
      <c r="A1042" s="25"/>
      <c r="D1042"/>
      <c r="E1042"/>
      <c r="F1042"/>
      <c r="G1042" s="33"/>
      <c r="H1042" s="80"/>
    </row>
    <row r="1043" spans="1:8">
      <c r="A1043" s="25"/>
      <c r="D1043"/>
      <c r="E1043"/>
      <c r="F1043"/>
      <c r="G1043" s="33"/>
      <c r="H1043" s="80"/>
    </row>
    <row r="1044" spans="1:8">
      <c r="A1044" s="25"/>
      <c r="D1044"/>
      <c r="E1044"/>
      <c r="F1044"/>
      <c r="G1044" s="33"/>
      <c r="H1044" s="80"/>
    </row>
    <row r="1045" spans="1:8">
      <c r="A1045" s="25"/>
      <c r="D1045"/>
      <c r="E1045"/>
      <c r="F1045"/>
      <c r="G1045" s="33"/>
      <c r="H1045" s="80"/>
    </row>
    <row r="1046" spans="1:8">
      <c r="A1046" s="25"/>
      <c r="D1046"/>
      <c r="E1046"/>
      <c r="F1046"/>
      <c r="G1046" s="33"/>
      <c r="H1046" s="80"/>
    </row>
    <row r="1047" spans="1:8">
      <c r="A1047" s="25"/>
      <c r="D1047"/>
      <c r="E1047"/>
      <c r="F1047"/>
      <c r="G1047" s="33"/>
      <c r="H1047" s="80"/>
    </row>
    <row r="1048" spans="1:8">
      <c r="A1048" s="25"/>
      <c r="D1048"/>
      <c r="E1048"/>
      <c r="F1048"/>
      <c r="G1048" s="33"/>
      <c r="H1048" s="80"/>
    </row>
    <row r="1049" spans="1:8">
      <c r="A1049" s="25"/>
      <c r="D1049"/>
      <c r="E1049"/>
      <c r="F1049"/>
      <c r="G1049" s="33"/>
      <c r="H1049" s="80"/>
    </row>
    <row r="1050" spans="1:8">
      <c r="A1050" s="25"/>
      <c r="D1050"/>
      <c r="E1050"/>
      <c r="F1050"/>
      <c r="G1050" s="33"/>
      <c r="H1050" s="80"/>
    </row>
    <row r="1051" spans="1:8">
      <c r="A1051" s="25"/>
      <c r="D1051"/>
      <c r="E1051"/>
      <c r="F1051"/>
      <c r="G1051" s="33"/>
      <c r="H1051" s="80"/>
    </row>
    <row r="1052" spans="1:8">
      <c r="A1052" s="25"/>
      <c r="D1052"/>
      <c r="E1052"/>
      <c r="F1052"/>
      <c r="G1052" s="33"/>
      <c r="H1052" s="80"/>
    </row>
    <row r="1053" spans="1:8">
      <c r="A1053" s="25"/>
      <c r="D1053"/>
      <c r="E1053"/>
      <c r="F1053"/>
      <c r="G1053" s="33"/>
      <c r="H1053" s="80"/>
    </row>
    <row r="1054" spans="1:8">
      <c r="A1054" s="25"/>
      <c r="D1054"/>
      <c r="E1054"/>
      <c r="F1054"/>
      <c r="G1054" s="33"/>
      <c r="H1054" s="80"/>
    </row>
    <row r="1055" spans="1:8">
      <c r="A1055" s="25"/>
      <c r="D1055"/>
      <c r="E1055"/>
      <c r="F1055"/>
      <c r="G1055" s="33"/>
      <c r="H1055" s="80"/>
    </row>
    <row r="1056" spans="1:8">
      <c r="A1056" s="25"/>
      <c r="D1056"/>
      <c r="E1056"/>
      <c r="F1056"/>
      <c r="G1056" s="33"/>
      <c r="H1056" s="80"/>
    </row>
    <row r="1057" spans="1:8">
      <c r="A1057" s="25"/>
      <c r="D1057"/>
      <c r="E1057"/>
      <c r="F1057"/>
      <c r="G1057" s="33"/>
      <c r="H1057" s="80"/>
    </row>
    <row r="1058" spans="1:8">
      <c r="A1058" s="25"/>
      <c r="D1058"/>
      <c r="E1058"/>
      <c r="F1058"/>
      <c r="G1058" s="33"/>
      <c r="H1058" s="80"/>
    </row>
    <row r="1059" spans="1:8">
      <c r="A1059" s="25"/>
      <c r="D1059"/>
      <c r="E1059"/>
      <c r="F1059"/>
      <c r="G1059" s="33"/>
      <c r="H1059" s="80"/>
    </row>
    <row r="1060" spans="1:8">
      <c r="A1060" s="25"/>
      <c r="D1060"/>
      <c r="E1060"/>
      <c r="F1060"/>
      <c r="G1060" s="33"/>
      <c r="H1060" s="80"/>
    </row>
    <row r="1061" spans="1:8">
      <c r="A1061" s="25"/>
      <c r="D1061"/>
      <c r="E1061"/>
      <c r="F1061"/>
      <c r="G1061" s="33"/>
      <c r="H1061" s="80"/>
    </row>
    <row r="1062" spans="1:8">
      <c r="A1062" s="25"/>
      <c r="D1062"/>
      <c r="E1062"/>
      <c r="F1062"/>
      <c r="G1062" s="33"/>
      <c r="H1062" s="80"/>
    </row>
    <row r="1063" spans="1:8">
      <c r="A1063" s="25"/>
      <c r="D1063"/>
      <c r="E1063"/>
      <c r="F1063"/>
      <c r="G1063" s="33"/>
      <c r="H1063" s="80"/>
    </row>
    <row r="1064" spans="1:8">
      <c r="A1064" s="25"/>
      <c r="D1064"/>
      <c r="E1064"/>
      <c r="F1064"/>
      <c r="G1064" s="33"/>
      <c r="H1064" s="80"/>
    </row>
    <row r="1065" spans="1:8">
      <c r="A1065" s="25"/>
      <c r="D1065"/>
      <c r="E1065"/>
      <c r="F1065"/>
      <c r="G1065" s="33"/>
      <c r="H1065" s="80"/>
    </row>
    <row r="1066" spans="1:8">
      <c r="A1066" s="25"/>
      <c r="D1066"/>
      <c r="E1066"/>
      <c r="F1066"/>
      <c r="G1066" s="33"/>
      <c r="H1066" s="80"/>
    </row>
    <row r="1067" spans="1:8">
      <c r="A1067" s="25"/>
      <c r="D1067"/>
      <c r="E1067"/>
      <c r="F1067"/>
      <c r="G1067" s="33"/>
      <c r="H1067" s="80"/>
    </row>
    <row r="1068" spans="1:8">
      <c r="A1068" s="25"/>
      <c r="D1068"/>
      <c r="E1068"/>
      <c r="F1068"/>
      <c r="G1068" s="33"/>
      <c r="H1068" s="80"/>
    </row>
    <row r="1069" spans="1:8">
      <c r="A1069" s="25"/>
      <c r="D1069"/>
      <c r="E1069"/>
      <c r="F1069"/>
      <c r="G1069" s="33"/>
      <c r="H1069" s="80"/>
    </row>
    <row r="1070" spans="1:8">
      <c r="A1070" s="25"/>
      <c r="D1070"/>
      <c r="E1070"/>
      <c r="F1070"/>
      <c r="G1070" s="33"/>
      <c r="H1070" s="80"/>
    </row>
    <row r="1071" spans="1:8">
      <c r="A1071" s="25"/>
      <c r="D1071"/>
      <c r="E1071"/>
      <c r="F1071"/>
      <c r="G1071" s="33"/>
      <c r="H1071" s="80"/>
    </row>
    <row r="1072" spans="1:8">
      <c r="A1072" s="25"/>
      <c r="D1072"/>
      <c r="E1072"/>
      <c r="F1072"/>
      <c r="G1072" s="33"/>
      <c r="H1072" s="80"/>
    </row>
    <row r="1073" spans="1:8">
      <c r="A1073" s="25"/>
      <c r="D1073"/>
      <c r="E1073"/>
      <c r="F1073"/>
      <c r="G1073" s="33"/>
      <c r="H1073" s="80"/>
    </row>
    <row r="1074" spans="1:8">
      <c r="A1074" s="25"/>
      <c r="D1074"/>
      <c r="E1074"/>
      <c r="F1074"/>
      <c r="G1074" s="33"/>
      <c r="H1074" s="80"/>
    </row>
    <row r="1075" spans="1:8">
      <c r="A1075" s="25"/>
      <c r="D1075"/>
      <c r="E1075"/>
      <c r="F1075"/>
      <c r="G1075" s="33"/>
      <c r="H1075" s="80"/>
    </row>
    <row r="1076" spans="1:8">
      <c r="A1076" s="25"/>
      <c r="D1076"/>
      <c r="E1076"/>
      <c r="F1076"/>
      <c r="G1076" s="33"/>
      <c r="H1076" s="80"/>
    </row>
    <row r="1077" spans="1:8">
      <c r="A1077" s="25"/>
      <c r="D1077"/>
      <c r="E1077"/>
      <c r="F1077"/>
      <c r="G1077" s="33"/>
      <c r="H1077" s="80"/>
    </row>
    <row r="1078" spans="1:8">
      <c r="A1078" s="25"/>
      <c r="D1078"/>
      <c r="E1078"/>
      <c r="F1078"/>
      <c r="G1078" s="33"/>
      <c r="H1078" s="80"/>
    </row>
    <row r="1079" spans="1:8">
      <c r="A1079" s="25"/>
      <c r="D1079"/>
      <c r="E1079"/>
      <c r="F1079"/>
      <c r="G1079" s="33"/>
      <c r="H1079" s="80"/>
    </row>
    <row r="1080" spans="1:8">
      <c r="A1080" s="25"/>
      <c r="D1080"/>
      <c r="E1080"/>
      <c r="F1080"/>
      <c r="G1080" s="33"/>
      <c r="H1080" s="80"/>
    </row>
    <row r="1081" spans="1:8">
      <c r="A1081" s="25"/>
      <c r="D1081"/>
      <c r="E1081"/>
      <c r="F1081"/>
      <c r="G1081" s="33"/>
      <c r="H1081" s="80"/>
    </row>
    <row r="1082" spans="1:8">
      <c r="A1082" s="25"/>
      <c r="D1082"/>
      <c r="E1082"/>
      <c r="F1082"/>
      <c r="G1082" s="33"/>
      <c r="H1082" s="80"/>
    </row>
    <row r="1083" spans="1:8">
      <c r="A1083" s="25"/>
      <c r="D1083"/>
      <c r="E1083"/>
      <c r="F1083"/>
      <c r="G1083" s="33"/>
      <c r="H1083" s="80"/>
    </row>
    <row r="1084" spans="1:8">
      <c r="A1084" s="25"/>
      <c r="D1084"/>
      <c r="E1084"/>
      <c r="F1084"/>
      <c r="G1084" s="33"/>
      <c r="H1084" s="80"/>
    </row>
    <row r="1085" spans="1:8">
      <c r="A1085" s="25"/>
      <c r="D1085"/>
      <c r="E1085"/>
      <c r="F1085"/>
      <c r="G1085" s="33"/>
      <c r="H1085" s="80"/>
    </row>
    <row r="1086" spans="1:8">
      <c r="A1086" s="25"/>
      <c r="D1086"/>
      <c r="E1086"/>
      <c r="F1086"/>
      <c r="G1086" s="33"/>
      <c r="H1086" s="80"/>
    </row>
    <row r="1087" spans="1:8">
      <c r="A1087" s="25"/>
      <c r="D1087"/>
      <c r="E1087"/>
      <c r="F1087"/>
      <c r="G1087" s="33"/>
      <c r="H1087" s="80"/>
    </row>
    <row r="1088" spans="1:8">
      <c r="A1088" s="25"/>
      <c r="D1088"/>
      <c r="E1088"/>
      <c r="F1088"/>
      <c r="G1088" s="33"/>
      <c r="H1088" s="80"/>
    </row>
    <row r="1089" spans="1:8">
      <c r="A1089" s="25"/>
      <c r="D1089"/>
      <c r="E1089"/>
      <c r="F1089"/>
      <c r="G1089" s="33"/>
      <c r="H1089" s="80"/>
    </row>
    <row r="1090" spans="1:8">
      <c r="A1090" s="25"/>
      <c r="D1090"/>
      <c r="E1090"/>
      <c r="F1090"/>
      <c r="G1090" s="33"/>
      <c r="H1090" s="80"/>
    </row>
    <row r="1091" spans="1:8">
      <c r="A1091" s="25"/>
      <c r="D1091"/>
      <c r="E1091"/>
      <c r="F1091"/>
      <c r="G1091" s="33"/>
      <c r="H1091" s="80"/>
    </row>
    <row r="1092" spans="1:8">
      <c r="A1092" s="25"/>
      <c r="D1092"/>
      <c r="E1092"/>
      <c r="F1092"/>
      <c r="G1092" s="33"/>
      <c r="H1092" s="80"/>
    </row>
    <row r="1093" spans="1:8">
      <c r="A1093" s="25"/>
      <c r="D1093"/>
      <c r="E1093"/>
      <c r="F1093"/>
      <c r="G1093" s="33"/>
      <c r="H1093" s="80"/>
    </row>
    <row r="1094" spans="1:8">
      <c r="A1094" s="25"/>
      <c r="D1094"/>
      <c r="E1094"/>
      <c r="F1094"/>
      <c r="G1094" s="33"/>
      <c r="H1094" s="80"/>
    </row>
    <row r="1095" spans="1:8">
      <c r="A1095" s="25"/>
      <c r="D1095"/>
      <c r="E1095"/>
      <c r="F1095"/>
      <c r="G1095" s="33"/>
      <c r="H1095" s="80"/>
    </row>
    <row r="1096" spans="1:8">
      <c r="A1096" s="25"/>
      <c r="D1096"/>
      <c r="E1096"/>
      <c r="F1096"/>
      <c r="G1096" s="33"/>
      <c r="H1096" s="80"/>
    </row>
    <row r="1097" spans="1:8">
      <c r="A1097" s="25"/>
      <c r="D1097"/>
      <c r="E1097"/>
      <c r="F1097"/>
      <c r="G1097" s="33"/>
      <c r="H1097" s="80"/>
    </row>
    <row r="1098" spans="1:8">
      <c r="A1098" s="25"/>
      <c r="D1098"/>
      <c r="E1098"/>
      <c r="F1098"/>
      <c r="G1098" s="33"/>
      <c r="H1098" s="80"/>
    </row>
    <row r="1099" spans="1:8">
      <c r="A1099" s="25"/>
      <c r="D1099"/>
      <c r="E1099"/>
      <c r="F1099"/>
      <c r="G1099" s="33"/>
      <c r="H1099" s="80"/>
    </row>
    <row r="1100" spans="1:8">
      <c r="A1100" s="25"/>
      <c r="D1100"/>
      <c r="E1100"/>
      <c r="F1100"/>
      <c r="G1100" s="33"/>
      <c r="H1100" s="80"/>
    </row>
    <row r="1101" spans="1:8">
      <c r="A1101" s="25"/>
      <c r="D1101"/>
      <c r="E1101"/>
      <c r="F1101"/>
      <c r="G1101" s="33"/>
      <c r="H1101" s="80"/>
    </row>
    <row r="1102" spans="1:8">
      <c r="A1102" s="25"/>
      <c r="D1102"/>
      <c r="E1102"/>
      <c r="F1102"/>
      <c r="G1102" s="33"/>
      <c r="H1102" s="80"/>
    </row>
    <row r="1103" spans="1:8">
      <c r="A1103" s="25"/>
      <c r="D1103"/>
      <c r="E1103"/>
      <c r="F1103"/>
      <c r="G1103" s="33"/>
      <c r="H1103" s="80"/>
    </row>
    <row r="1104" spans="1:8">
      <c r="A1104" s="25"/>
      <c r="D1104"/>
      <c r="E1104"/>
      <c r="F1104"/>
      <c r="G1104" s="33"/>
      <c r="H1104" s="80"/>
    </row>
    <row r="1105" spans="1:8">
      <c r="A1105" s="25"/>
      <c r="D1105"/>
      <c r="E1105"/>
      <c r="F1105"/>
      <c r="G1105" s="33"/>
      <c r="H1105" s="80"/>
    </row>
    <row r="1106" spans="1:8">
      <c r="A1106" s="25"/>
      <c r="D1106"/>
      <c r="E1106"/>
      <c r="F1106"/>
      <c r="G1106" s="33"/>
      <c r="H1106" s="80"/>
    </row>
    <row r="1107" spans="1:8">
      <c r="A1107" s="25"/>
      <c r="D1107"/>
      <c r="E1107"/>
      <c r="F1107"/>
      <c r="G1107" s="33"/>
      <c r="H1107" s="80"/>
    </row>
    <row r="1108" spans="1:8">
      <c r="A1108" s="25"/>
      <c r="D1108"/>
      <c r="E1108"/>
      <c r="F1108"/>
      <c r="G1108" s="33"/>
      <c r="H1108" s="80"/>
    </row>
    <row r="1109" spans="1:8">
      <c r="A1109" s="25"/>
      <c r="D1109"/>
      <c r="E1109"/>
      <c r="F1109"/>
      <c r="G1109" s="33"/>
      <c r="H1109" s="80"/>
    </row>
    <row r="1110" spans="1:8">
      <c r="A1110" s="25"/>
      <c r="D1110"/>
      <c r="E1110"/>
      <c r="F1110"/>
      <c r="G1110" s="33"/>
      <c r="H1110" s="80"/>
    </row>
    <row r="1111" spans="1:8">
      <c r="A1111" s="25"/>
      <c r="D1111"/>
      <c r="E1111"/>
      <c r="F1111"/>
      <c r="G1111" s="33"/>
      <c r="H1111" s="80"/>
    </row>
    <row r="1112" spans="1:8">
      <c r="A1112" s="25"/>
      <c r="D1112"/>
      <c r="E1112"/>
      <c r="F1112"/>
      <c r="G1112" s="33"/>
      <c r="H1112" s="80"/>
    </row>
    <row r="1113" spans="1:8">
      <c r="A1113" s="25"/>
      <c r="D1113"/>
      <c r="E1113"/>
      <c r="F1113"/>
      <c r="G1113" s="33"/>
      <c r="H1113" s="80"/>
    </row>
    <row r="1114" spans="1:8">
      <c r="A1114" s="25"/>
      <c r="D1114"/>
      <c r="E1114"/>
      <c r="F1114"/>
      <c r="G1114" s="33"/>
      <c r="H1114" s="80"/>
    </row>
    <row r="1115" spans="1:8">
      <c r="A1115" s="25"/>
      <c r="D1115"/>
      <c r="E1115"/>
      <c r="F1115"/>
      <c r="G1115" s="33"/>
      <c r="H1115" s="80"/>
    </row>
    <row r="1116" spans="1:8">
      <c r="A1116" s="25"/>
      <c r="D1116"/>
      <c r="E1116"/>
      <c r="F1116"/>
      <c r="G1116" s="33"/>
      <c r="H1116" s="80"/>
    </row>
    <row r="1117" spans="1:8">
      <c r="A1117" s="25"/>
      <c r="D1117"/>
      <c r="E1117"/>
      <c r="F1117"/>
      <c r="G1117" s="33"/>
      <c r="H1117" s="80"/>
    </row>
    <row r="1118" spans="1:8">
      <c r="A1118" s="25"/>
      <c r="D1118"/>
      <c r="E1118"/>
      <c r="F1118"/>
      <c r="G1118" s="33"/>
      <c r="H1118" s="80"/>
    </row>
    <row r="1119" spans="1:8">
      <c r="A1119" s="25"/>
      <c r="D1119"/>
      <c r="E1119"/>
      <c r="F1119"/>
      <c r="G1119" s="33"/>
      <c r="H1119" s="80"/>
    </row>
    <row r="1120" spans="1:8">
      <c r="A1120" s="25"/>
      <c r="D1120"/>
      <c r="E1120"/>
      <c r="F1120"/>
      <c r="G1120" s="33"/>
      <c r="H1120" s="80"/>
    </row>
    <row r="1121" spans="1:8">
      <c r="A1121" s="25"/>
      <c r="D1121"/>
      <c r="E1121"/>
      <c r="F1121"/>
      <c r="G1121" s="33"/>
      <c r="H1121" s="80"/>
    </row>
    <row r="1122" spans="1:8">
      <c r="A1122" s="25"/>
      <c r="D1122"/>
      <c r="E1122"/>
      <c r="F1122"/>
      <c r="G1122" s="33"/>
      <c r="H1122" s="80"/>
    </row>
    <row r="1123" spans="1:8">
      <c r="A1123" s="25"/>
      <c r="D1123"/>
      <c r="E1123"/>
      <c r="F1123"/>
      <c r="G1123" s="33"/>
      <c r="H1123" s="80"/>
    </row>
    <row r="1124" spans="1:8">
      <c r="A1124" s="25"/>
      <c r="D1124"/>
      <c r="E1124"/>
      <c r="F1124"/>
      <c r="G1124" s="33"/>
      <c r="H1124" s="80"/>
    </row>
    <row r="1125" spans="1:8">
      <c r="A1125" s="25"/>
      <c r="D1125"/>
      <c r="E1125"/>
      <c r="F1125"/>
      <c r="G1125" s="33"/>
      <c r="H1125" s="80"/>
    </row>
    <row r="1126" spans="1:8">
      <c r="A1126" s="25"/>
      <c r="D1126"/>
      <c r="E1126"/>
      <c r="F1126"/>
      <c r="G1126" s="33"/>
      <c r="H1126" s="80"/>
    </row>
    <row r="1127" spans="1:8">
      <c r="A1127" s="25"/>
      <c r="D1127"/>
      <c r="E1127"/>
      <c r="F1127"/>
      <c r="G1127" s="33"/>
      <c r="H1127" s="80"/>
    </row>
    <row r="1128" spans="1:8">
      <c r="A1128" s="25"/>
      <c r="D1128"/>
      <c r="E1128"/>
      <c r="F1128"/>
      <c r="G1128" s="33"/>
      <c r="H1128" s="80"/>
    </row>
    <row r="1129" spans="1:8">
      <c r="A1129" s="25"/>
      <c r="D1129"/>
      <c r="E1129"/>
      <c r="F1129"/>
      <c r="G1129" s="33"/>
      <c r="H1129" s="80"/>
    </row>
    <row r="1130" spans="1:8">
      <c r="A1130" s="25"/>
      <c r="D1130"/>
      <c r="E1130"/>
      <c r="F1130"/>
      <c r="G1130" s="33"/>
      <c r="H1130" s="80"/>
    </row>
    <row r="1131" spans="1:8">
      <c r="A1131" s="25"/>
      <c r="D1131"/>
      <c r="E1131"/>
      <c r="F1131"/>
      <c r="G1131" s="33"/>
      <c r="H1131" s="80"/>
    </row>
    <row r="1132" spans="1:8">
      <c r="A1132" s="25"/>
      <c r="D1132"/>
      <c r="E1132"/>
      <c r="F1132"/>
      <c r="G1132" s="33"/>
      <c r="H1132" s="80"/>
    </row>
    <row r="1133" spans="1:8">
      <c r="A1133" s="25"/>
      <c r="D1133"/>
      <c r="E1133"/>
      <c r="F1133"/>
      <c r="G1133" s="33"/>
      <c r="H1133" s="80"/>
    </row>
    <row r="1134" spans="1:8">
      <c r="A1134" s="25"/>
      <c r="D1134"/>
      <c r="E1134"/>
      <c r="F1134"/>
      <c r="G1134" s="33"/>
      <c r="H1134" s="80"/>
    </row>
    <row r="1135" spans="1:8">
      <c r="A1135" s="25"/>
      <c r="D1135"/>
      <c r="E1135"/>
      <c r="F1135"/>
      <c r="G1135" s="33"/>
      <c r="H1135" s="80"/>
    </row>
    <row r="1136" spans="1:8">
      <c r="A1136" s="25"/>
      <c r="D1136"/>
      <c r="E1136"/>
      <c r="F1136"/>
      <c r="G1136" s="33"/>
      <c r="H1136" s="80"/>
    </row>
    <row r="1137" spans="1:8">
      <c r="A1137" s="25"/>
      <c r="D1137"/>
      <c r="E1137"/>
      <c r="F1137"/>
      <c r="G1137" s="33"/>
      <c r="H1137" s="80"/>
    </row>
    <row r="1138" spans="1:8">
      <c r="A1138" s="25"/>
      <c r="D1138"/>
      <c r="E1138"/>
      <c r="F1138"/>
      <c r="G1138" s="33"/>
      <c r="H1138" s="80"/>
    </row>
    <row r="1139" spans="1:8">
      <c r="A1139" s="25"/>
      <c r="D1139"/>
      <c r="E1139"/>
      <c r="F1139"/>
      <c r="G1139" s="33"/>
      <c r="H1139" s="80"/>
    </row>
    <row r="1140" spans="1:8">
      <c r="A1140" s="25"/>
      <c r="D1140"/>
      <c r="E1140"/>
      <c r="F1140"/>
      <c r="G1140" s="33"/>
      <c r="H1140" s="80"/>
    </row>
    <row r="1141" spans="1:8">
      <c r="A1141" s="25"/>
      <c r="D1141"/>
      <c r="E1141"/>
      <c r="F1141"/>
      <c r="G1141" s="33"/>
      <c r="H1141" s="80"/>
    </row>
    <row r="1142" spans="1:8">
      <c r="A1142" s="25"/>
      <c r="D1142"/>
      <c r="E1142"/>
      <c r="F1142"/>
      <c r="G1142" s="33"/>
      <c r="H1142" s="80"/>
    </row>
    <row r="1143" spans="1:8">
      <c r="A1143" s="25"/>
      <c r="D1143"/>
      <c r="E1143"/>
      <c r="F1143"/>
      <c r="G1143" s="33"/>
      <c r="H1143" s="80"/>
    </row>
    <row r="1144" spans="1:8">
      <c r="A1144" s="25"/>
      <c r="D1144"/>
      <c r="E1144"/>
      <c r="F1144"/>
      <c r="G1144" s="33"/>
      <c r="H1144" s="80"/>
    </row>
    <row r="1145" spans="1:8">
      <c r="A1145" s="25"/>
      <c r="D1145"/>
      <c r="E1145"/>
      <c r="F1145"/>
      <c r="G1145" s="33"/>
      <c r="H1145" s="80"/>
    </row>
    <row r="1146" spans="1:8">
      <c r="A1146" s="25"/>
      <c r="D1146"/>
      <c r="E1146"/>
      <c r="F1146"/>
      <c r="G1146" s="33"/>
      <c r="H1146" s="80"/>
    </row>
    <row r="1147" spans="1:8">
      <c r="A1147" s="25"/>
      <c r="D1147"/>
      <c r="E1147"/>
      <c r="F1147"/>
      <c r="G1147" s="33"/>
      <c r="H1147" s="80"/>
    </row>
    <row r="1148" spans="1:8">
      <c r="A1148" s="25"/>
      <c r="D1148"/>
      <c r="E1148"/>
      <c r="F1148"/>
      <c r="G1148" s="33"/>
      <c r="H1148" s="80"/>
    </row>
    <row r="1149" spans="1:8">
      <c r="A1149" s="25"/>
      <c r="D1149"/>
      <c r="E1149"/>
      <c r="F1149"/>
      <c r="G1149" s="33"/>
      <c r="H1149" s="80"/>
    </row>
    <row r="1150" spans="1:8">
      <c r="A1150" s="25"/>
      <c r="D1150"/>
      <c r="E1150"/>
      <c r="F1150"/>
      <c r="G1150" s="33"/>
      <c r="H1150" s="80"/>
    </row>
    <row r="1151" spans="1:8">
      <c r="A1151" s="25"/>
      <c r="D1151"/>
      <c r="E1151"/>
      <c r="F1151"/>
      <c r="G1151" s="33"/>
      <c r="H1151" s="80"/>
    </row>
    <row r="1152" spans="1:8">
      <c r="A1152" s="25"/>
      <c r="D1152"/>
      <c r="E1152"/>
      <c r="F1152"/>
      <c r="G1152" s="33"/>
      <c r="H1152" s="80"/>
    </row>
    <row r="1153" spans="1:8">
      <c r="A1153" s="25"/>
      <c r="D1153"/>
      <c r="E1153"/>
      <c r="F1153"/>
      <c r="G1153" s="33"/>
      <c r="H1153" s="80"/>
    </row>
    <row r="1154" spans="1:8">
      <c r="A1154" s="25"/>
      <c r="D1154"/>
      <c r="E1154"/>
      <c r="F1154"/>
      <c r="G1154" s="33"/>
      <c r="H1154" s="80"/>
    </row>
    <row r="1155" spans="1:8">
      <c r="A1155" s="25"/>
      <c r="D1155"/>
      <c r="E1155"/>
      <c r="F1155"/>
      <c r="G1155" s="33"/>
      <c r="H1155" s="80"/>
    </row>
    <row r="1156" spans="1:8">
      <c r="A1156" s="25"/>
      <c r="D1156"/>
      <c r="E1156"/>
      <c r="F1156"/>
      <c r="G1156" s="33"/>
      <c r="H1156" s="80"/>
    </row>
    <row r="1157" spans="1:8">
      <c r="A1157" s="25"/>
      <c r="D1157"/>
      <c r="E1157"/>
      <c r="F1157"/>
      <c r="G1157" s="33"/>
      <c r="H1157" s="80"/>
    </row>
    <row r="1158" spans="1:8">
      <c r="A1158" s="25"/>
      <c r="D1158"/>
      <c r="E1158"/>
      <c r="F1158"/>
      <c r="G1158" s="33"/>
      <c r="H1158" s="80"/>
    </row>
    <row r="1159" spans="1:8">
      <c r="A1159" s="25"/>
      <c r="D1159"/>
      <c r="E1159"/>
      <c r="F1159"/>
      <c r="G1159" s="33"/>
      <c r="H1159" s="80"/>
    </row>
    <row r="1160" spans="1:8">
      <c r="A1160" s="25"/>
      <c r="D1160"/>
      <c r="E1160"/>
      <c r="F1160"/>
      <c r="G1160" s="33"/>
      <c r="H1160" s="80"/>
    </row>
    <row r="1161" spans="1:8">
      <c r="A1161" s="25"/>
      <c r="D1161"/>
      <c r="E1161"/>
      <c r="F1161"/>
      <c r="G1161" s="33"/>
      <c r="H1161" s="80"/>
    </row>
    <row r="1162" spans="1:8">
      <c r="A1162" s="25"/>
      <c r="D1162"/>
      <c r="E1162"/>
      <c r="F1162"/>
      <c r="G1162" s="33"/>
      <c r="H1162" s="80"/>
    </row>
    <row r="1163" spans="1:8">
      <c r="A1163" s="25"/>
      <c r="D1163"/>
      <c r="E1163"/>
      <c r="F1163"/>
      <c r="G1163" s="33"/>
      <c r="H1163" s="80"/>
    </row>
    <row r="1164" spans="1:8">
      <c r="A1164" s="25"/>
      <c r="D1164"/>
      <c r="E1164"/>
      <c r="F1164"/>
      <c r="G1164" s="33"/>
      <c r="H1164" s="80"/>
    </row>
    <row r="1165" spans="1:8">
      <c r="A1165" s="25"/>
      <c r="D1165"/>
      <c r="E1165"/>
      <c r="F1165"/>
      <c r="G1165" s="33"/>
      <c r="H1165" s="80"/>
    </row>
    <row r="1166" spans="1:8">
      <c r="A1166" s="25"/>
      <c r="D1166"/>
      <c r="E1166"/>
      <c r="F1166"/>
      <c r="G1166" s="33"/>
      <c r="H1166" s="80"/>
    </row>
    <row r="1167" spans="1:8">
      <c r="A1167" s="25"/>
      <c r="D1167"/>
      <c r="E1167"/>
      <c r="F1167"/>
      <c r="G1167" s="33"/>
      <c r="H1167" s="80"/>
    </row>
    <row r="1168" spans="1:8">
      <c r="A1168" s="25"/>
      <c r="D1168"/>
      <c r="E1168"/>
      <c r="F1168"/>
      <c r="G1168" s="33"/>
      <c r="H1168" s="80"/>
    </row>
    <row r="1169" spans="1:8">
      <c r="A1169" s="25"/>
      <c r="D1169"/>
      <c r="E1169"/>
      <c r="F1169"/>
      <c r="G1169" s="33"/>
      <c r="H1169" s="80"/>
    </row>
    <row r="1170" spans="1:8">
      <c r="A1170" s="25"/>
      <c r="D1170"/>
      <c r="E1170"/>
      <c r="F1170"/>
      <c r="G1170" s="33"/>
      <c r="H1170" s="80"/>
    </row>
    <row r="1171" spans="1:8">
      <c r="A1171" s="25"/>
      <c r="D1171"/>
      <c r="E1171"/>
      <c r="F1171"/>
      <c r="G1171" s="33"/>
      <c r="H1171" s="80"/>
    </row>
    <row r="1172" spans="1:8">
      <c r="A1172" s="25"/>
      <c r="D1172"/>
      <c r="E1172"/>
      <c r="F1172"/>
      <c r="G1172" s="33"/>
      <c r="H1172" s="80"/>
    </row>
    <row r="1173" spans="1:8">
      <c r="A1173" s="25"/>
      <c r="D1173"/>
      <c r="E1173"/>
      <c r="F1173"/>
      <c r="G1173" s="33"/>
      <c r="H1173" s="80"/>
    </row>
    <row r="1174" spans="1:8">
      <c r="A1174" s="25"/>
      <c r="D1174"/>
      <c r="E1174"/>
      <c r="F1174"/>
      <c r="G1174" s="33"/>
      <c r="H1174" s="80"/>
    </row>
    <row r="1175" spans="1:8">
      <c r="A1175" s="25"/>
      <c r="D1175"/>
      <c r="E1175"/>
      <c r="F1175"/>
      <c r="G1175" s="33"/>
      <c r="H1175" s="80"/>
    </row>
    <row r="1176" spans="1:8">
      <c r="A1176" s="25"/>
      <c r="D1176"/>
      <c r="E1176"/>
      <c r="F1176"/>
      <c r="G1176" s="33"/>
      <c r="H1176" s="80"/>
    </row>
    <row r="1177" spans="1:8">
      <c r="A1177" s="25"/>
      <c r="D1177"/>
      <c r="E1177"/>
      <c r="F1177"/>
      <c r="G1177" s="33"/>
      <c r="H1177" s="80"/>
    </row>
    <row r="1178" spans="1:8">
      <c r="A1178" s="25"/>
      <c r="D1178"/>
      <c r="E1178"/>
      <c r="F1178"/>
      <c r="G1178" s="33"/>
      <c r="H1178" s="80"/>
    </row>
    <row r="1179" spans="1:8">
      <c r="A1179" s="25"/>
      <c r="D1179"/>
      <c r="E1179"/>
      <c r="F1179"/>
      <c r="G1179" s="33"/>
      <c r="H1179" s="80"/>
    </row>
    <row r="1180" spans="1:8">
      <c r="A1180" s="25"/>
      <c r="D1180"/>
      <c r="E1180"/>
      <c r="F1180"/>
      <c r="G1180" s="33"/>
      <c r="H1180" s="80"/>
    </row>
    <row r="1181" spans="1:8">
      <c r="A1181" s="25"/>
      <c r="D1181"/>
      <c r="E1181"/>
      <c r="F1181"/>
      <c r="G1181" s="33"/>
      <c r="H1181" s="80"/>
    </row>
    <row r="1182" spans="1:8">
      <c r="A1182" s="25"/>
      <c r="D1182"/>
      <c r="E1182"/>
      <c r="F1182"/>
      <c r="G1182" s="33"/>
      <c r="H1182" s="80"/>
    </row>
    <row r="1183" spans="1:8">
      <c r="A1183" s="25"/>
      <c r="D1183"/>
      <c r="E1183"/>
      <c r="F1183"/>
      <c r="G1183" s="33"/>
      <c r="H1183" s="80"/>
    </row>
    <row r="1184" spans="1:8">
      <c r="A1184" s="25"/>
      <c r="D1184"/>
      <c r="E1184"/>
      <c r="F1184"/>
      <c r="G1184" s="33"/>
      <c r="H1184" s="80"/>
    </row>
    <row r="1185" spans="1:8">
      <c r="A1185" s="25"/>
      <c r="D1185"/>
      <c r="E1185"/>
      <c r="F1185"/>
      <c r="G1185" s="33"/>
      <c r="H1185" s="80"/>
    </row>
    <row r="1186" spans="1:8">
      <c r="A1186" s="25"/>
      <c r="D1186"/>
      <c r="E1186"/>
      <c r="F1186"/>
      <c r="G1186" s="33"/>
      <c r="H1186" s="80"/>
    </row>
    <row r="1187" spans="1:8">
      <c r="A1187" s="25"/>
      <c r="D1187"/>
      <c r="E1187"/>
      <c r="F1187"/>
      <c r="G1187" s="33"/>
      <c r="H1187" s="80"/>
    </row>
    <row r="1188" spans="1:8">
      <c r="A1188" s="25"/>
      <c r="D1188"/>
      <c r="E1188"/>
      <c r="F1188"/>
      <c r="G1188" s="33"/>
      <c r="H1188" s="80"/>
    </row>
    <row r="1189" spans="1:8">
      <c r="A1189" s="25"/>
      <c r="D1189"/>
      <c r="E1189"/>
      <c r="F1189"/>
      <c r="G1189" s="33"/>
      <c r="H1189" s="80"/>
    </row>
    <row r="1190" spans="1:8">
      <c r="A1190" s="25"/>
      <c r="D1190"/>
      <c r="E1190"/>
      <c r="F1190"/>
      <c r="G1190" s="33"/>
      <c r="H1190" s="80"/>
    </row>
    <row r="1191" spans="1:8">
      <c r="A1191" s="25"/>
      <c r="D1191"/>
      <c r="E1191"/>
      <c r="F1191"/>
      <c r="G1191" s="33"/>
      <c r="H1191" s="80"/>
    </row>
    <row r="1192" spans="1:8">
      <c r="A1192" s="25"/>
      <c r="D1192"/>
      <c r="E1192"/>
      <c r="F1192"/>
      <c r="G1192" s="33"/>
      <c r="H1192" s="80"/>
    </row>
    <row r="1193" spans="1:8">
      <c r="A1193" s="25"/>
      <c r="D1193"/>
      <c r="E1193"/>
      <c r="F1193"/>
      <c r="G1193" s="33"/>
      <c r="H1193" s="80"/>
    </row>
    <row r="1194" spans="1:8">
      <c r="A1194" s="25"/>
      <c r="D1194"/>
      <c r="E1194"/>
      <c r="F1194"/>
      <c r="G1194" s="33"/>
      <c r="H1194" s="80"/>
    </row>
    <row r="1195" spans="1:8">
      <c r="A1195" s="25"/>
      <c r="D1195"/>
      <c r="E1195"/>
      <c r="F1195"/>
      <c r="G1195" s="33"/>
      <c r="H1195" s="80"/>
    </row>
    <row r="1196" spans="1:8">
      <c r="A1196" s="25"/>
      <c r="D1196"/>
      <c r="E1196"/>
      <c r="F1196"/>
      <c r="G1196" s="33"/>
      <c r="H1196" s="80"/>
    </row>
    <row r="1197" spans="1:8">
      <c r="A1197" s="25"/>
      <c r="D1197"/>
      <c r="E1197"/>
      <c r="F1197"/>
      <c r="G1197" s="33"/>
      <c r="H1197" s="80"/>
    </row>
    <row r="1198" spans="1:8">
      <c r="A1198" s="25"/>
      <c r="D1198"/>
      <c r="E1198"/>
      <c r="F1198"/>
      <c r="G1198" s="33"/>
      <c r="H1198" s="80"/>
    </row>
    <row r="1199" spans="1:8">
      <c r="A1199" s="25"/>
      <c r="D1199"/>
      <c r="E1199"/>
      <c r="F1199"/>
      <c r="G1199" s="33"/>
      <c r="H1199" s="80"/>
    </row>
    <row r="1200" spans="1:8">
      <c r="A1200" s="25"/>
      <c r="D1200"/>
      <c r="E1200"/>
      <c r="F1200"/>
      <c r="G1200" s="33"/>
      <c r="H1200" s="80"/>
    </row>
    <row r="1201" spans="1:8">
      <c r="A1201" s="25"/>
      <c r="D1201"/>
      <c r="E1201"/>
      <c r="F1201"/>
      <c r="G1201" s="33"/>
      <c r="H1201" s="80"/>
    </row>
    <row r="1202" spans="1:8">
      <c r="A1202" s="25"/>
      <c r="D1202"/>
      <c r="E1202"/>
      <c r="F1202"/>
      <c r="G1202" s="33"/>
      <c r="H1202" s="80"/>
    </row>
    <row r="1203" spans="1:8">
      <c r="A1203" s="25"/>
      <c r="D1203"/>
      <c r="E1203"/>
      <c r="F1203"/>
      <c r="G1203" s="33"/>
      <c r="H1203" s="80"/>
    </row>
    <row r="1204" spans="1:8">
      <c r="A1204" s="25"/>
      <c r="D1204"/>
      <c r="E1204"/>
      <c r="F1204"/>
      <c r="G1204" s="33"/>
      <c r="H1204" s="80"/>
    </row>
    <row r="1205" spans="1:8">
      <c r="A1205" s="25"/>
      <c r="D1205"/>
      <c r="E1205"/>
      <c r="F1205"/>
      <c r="G1205" s="33"/>
      <c r="H1205" s="80"/>
    </row>
    <row r="1206" spans="1:8">
      <c r="A1206" s="25"/>
      <c r="D1206"/>
      <c r="E1206"/>
      <c r="F1206"/>
      <c r="G1206" s="33"/>
      <c r="H1206" s="80"/>
    </row>
    <row r="1207" spans="1:8">
      <c r="A1207" s="25"/>
      <c r="D1207"/>
      <c r="E1207"/>
      <c r="F1207"/>
      <c r="G1207" s="33"/>
      <c r="H1207" s="80"/>
    </row>
    <row r="1208" spans="1:8">
      <c r="A1208" s="25"/>
      <c r="D1208"/>
      <c r="E1208"/>
      <c r="F1208"/>
      <c r="G1208" s="33"/>
      <c r="H1208" s="80"/>
    </row>
    <row r="1209" spans="1:8">
      <c r="A1209" s="25"/>
      <c r="D1209"/>
      <c r="E1209"/>
      <c r="F1209"/>
      <c r="G1209" s="33"/>
      <c r="H1209" s="80"/>
    </row>
    <row r="1210" spans="1:8">
      <c r="A1210" s="25"/>
      <c r="D1210"/>
      <c r="E1210"/>
      <c r="F1210"/>
      <c r="G1210" s="33"/>
      <c r="H1210" s="80"/>
    </row>
    <row r="1211" spans="1:8">
      <c r="A1211" s="25"/>
      <c r="D1211"/>
      <c r="E1211"/>
      <c r="F1211"/>
      <c r="G1211" s="33"/>
      <c r="H1211" s="80"/>
    </row>
    <row r="1212" spans="1:8">
      <c r="A1212" s="25"/>
      <c r="D1212"/>
      <c r="E1212"/>
      <c r="F1212"/>
      <c r="G1212" s="33"/>
      <c r="H1212" s="80"/>
    </row>
    <row r="1213" spans="1:8">
      <c r="A1213" s="25"/>
      <c r="D1213"/>
      <c r="E1213"/>
      <c r="F1213"/>
      <c r="G1213" s="33"/>
      <c r="H1213" s="80"/>
    </row>
    <row r="1214" spans="1:8">
      <c r="A1214" s="25"/>
      <c r="D1214"/>
      <c r="E1214"/>
      <c r="F1214"/>
      <c r="G1214" s="33"/>
      <c r="H1214" s="80"/>
    </row>
    <row r="1215" spans="1:8">
      <c r="A1215" s="25"/>
      <c r="D1215"/>
      <c r="E1215"/>
      <c r="F1215"/>
      <c r="G1215" s="33"/>
      <c r="H1215" s="80"/>
    </row>
    <row r="1216" spans="1:8">
      <c r="A1216" s="25"/>
      <c r="D1216"/>
      <c r="E1216"/>
      <c r="F1216"/>
      <c r="G1216" s="33"/>
      <c r="H1216" s="80"/>
    </row>
    <row r="1217" spans="1:8">
      <c r="A1217" s="25"/>
      <c r="D1217"/>
      <c r="E1217"/>
      <c r="F1217"/>
      <c r="G1217" s="33"/>
      <c r="H1217" s="80"/>
    </row>
    <row r="1218" spans="1:8">
      <c r="A1218" s="25"/>
      <c r="D1218"/>
      <c r="E1218"/>
      <c r="F1218"/>
      <c r="G1218" s="33"/>
      <c r="H1218" s="80"/>
    </row>
    <row r="1219" spans="1:8">
      <c r="A1219" s="25"/>
      <c r="D1219"/>
      <c r="E1219"/>
      <c r="F1219"/>
      <c r="G1219" s="33"/>
      <c r="H1219" s="80"/>
    </row>
    <row r="1220" spans="1:8">
      <c r="A1220" s="25"/>
      <c r="D1220"/>
      <c r="E1220"/>
      <c r="F1220"/>
      <c r="G1220" s="33"/>
      <c r="H1220" s="80"/>
    </row>
    <row r="1221" spans="1:8">
      <c r="A1221" s="25"/>
      <c r="D1221"/>
      <c r="E1221"/>
      <c r="F1221"/>
      <c r="G1221" s="33"/>
      <c r="H1221" s="80"/>
    </row>
    <row r="1222" spans="1:8">
      <c r="A1222" s="25"/>
      <c r="D1222"/>
      <c r="E1222"/>
      <c r="F1222"/>
      <c r="G1222" s="33"/>
      <c r="H1222" s="80"/>
    </row>
    <row r="1223" spans="1:8">
      <c r="A1223" s="25"/>
      <c r="D1223"/>
      <c r="E1223"/>
      <c r="F1223"/>
      <c r="G1223" s="33"/>
      <c r="H1223" s="80"/>
    </row>
    <row r="1224" spans="1:8">
      <c r="A1224" s="25"/>
      <c r="D1224"/>
      <c r="E1224"/>
      <c r="F1224"/>
      <c r="G1224" s="33"/>
      <c r="H1224" s="80"/>
    </row>
    <row r="1225" spans="1:8">
      <c r="A1225" s="25"/>
      <c r="D1225"/>
      <c r="E1225"/>
      <c r="F1225"/>
      <c r="G1225" s="33"/>
      <c r="H1225" s="80"/>
    </row>
    <row r="1226" spans="1:8">
      <c r="A1226" s="25"/>
      <c r="D1226"/>
      <c r="E1226"/>
      <c r="F1226"/>
      <c r="G1226" s="33"/>
      <c r="H1226" s="80"/>
    </row>
    <row r="1227" spans="1:8">
      <c r="A1227" s="25"/>
      <c r="D1227"/>
      <c r="E1227"/>
      <c r="F1227"/>
      <c r="G1227" s="33"/>
      <c r="H1227" s="80"/>
    </row>
    <row r="1228" spans="1:8">
      <c r="A1228" s="25"/>
      <c r="D1228"/>
      <c r="E1228"/>
      <c r="F1228"/>
      <c r="G1228" s="33"/>
      <c r="H1228" s="80"/>
    </row>
    <row r="1229" spans="1:8">
      <c r="A1229" s="25"/>
      <c r="D1229"/>
      <c r="E1229"/>
      <c r="F1229"/>
      <c r="G1229" s="33"/>
      <c r="H1229" s="80"/>
    </row>
    <row r="1230" spans="1:8">
      <c r="A1230" s="25"/>
      <c r="D1230"/>
      <c r="E1230"/>
      <c r="F1230"/>
      <c r="G1230" s="33"/>
      <c r="H1230" s="80"/>
    </row>
    <row r="1231" spans="1:8">
      <c r="A1231" s="25"/>
      <c r="D1231"/>
      <c r="E1231"/>
      <c r="F1231"/>
      <c r="G1231" s="33"/>
      <c r="H1231" s="80"/>
    </row>
    <row r="1232" spans="1:8">
      <c r="A1232" s="25"/>
      <c r="D1232"/>
      <c r="E1232"/>
      <c r="F1232"/>
      <c r="G1232" s="33"/>
      <c r="H1232" s="80"/>
    </row>
    <row r="1233" spans="1:8">
      <c r="A1233" s="25"/>
      <c r="D1233"/>
      <c r="E1233"/>
      <c r="F1233"/>
      <c r="G1233" s="33"/>
      <c r="H1233" s="80"/>
    </row>
    <row r="1234" spans="1:8">
      <c r="A1234" s="25"/>
      <c r="D1234"/>
      <c r="E1234"/>
      <c r="F1234"/>
      <c r="G1234" s="33"/>
      <c r="H1234" s="80"/>
    </row>
    <row r="1235" spans="1:8">
      <c r="A1235" s="25"/>
      <c r="D1235"/>
      <c r="E1235"/>
      <c r="F1235"/>
      <c r="G1235" s="33"/>
      <c r="H1235" s="80"/>
    </row>
    <row r="1236" spans="1:8">
      <c r="A1236" s="25"/>
      <c r="D1236"/>
      <c r="E1236"/>
      <c r="F1236"/>
      <c r="G1236" s="33"/>
      <c r="H1236" s="80"/>
    </row>
    <row r="1237" spans="1:8">
      <c r="A1237" s="25"/>
      <c r="D1237"/>
      <c r="E1237"/>
      <c r="F1237"/>
      <c r="G1237" s="33"/>
      <c r="H1237" s="80"/>
    </row>
    <row r="1238" spans="1:8">
      <c r="A1238" s="25"/>
      <c r="D1238"/>
      <c r="E1238"/>
      <c r="F1238"/>
      <c r="G1238" s="33"/>
      <c r="H1238" s="80"/>
    </row>
    <row r="1239" spans="1:8">
      <c r="A1239" s="25"/>
      <c r="D1239"/>
      <c r="E1239"/>
      <c r="F1239"/>
      <c r="G1239" s="33"/>
      <c r="H1239" s="80"/>
    </row>
    <row r="1240" spans="1:8">
      <c r="A1240" s="25"/>
      <c r="D1240"/>
      <c r="E1240"/>
      <c r="F1240"/>
      <c r="G1240" s="33"/>
      <c r="H1240" s="80"/>
    </row>
    <row r="1241" spans="1:8">
      <c r="A1241" s="25"/>
      <c r="D1241"/>
      <c r="E1241"/>
      <c r="F1241"/>
      <c r="G1241" s="33"/>
      <c r="H1241" s="80"/>
    </row>
    <row r="1242" spans="1:8">
      <c r="A1242" s="25"/>
      <c r="D1242"/>
      <c r="E1242"/>
      <c r="F1242"/>
      <c r="G1242" s="33"/>
      <c r="H1242" s="80"/>
    </row>
    <row r="1243" spans="1:8">
      <c r="A1243" s="25"/>
      <c r="D1243"/>
      <c r="E1243"/>
      <c r="F1243"/>
      <c r="G1243" s="33"/>
      <c r="H1243" s="80"/>
    </row>
    <row r="1244" spans="1:8">
      <c r="A1244" s="25"/>
      <c r="D1244"/>
      <c r="E1244"/>
      <c r="F1244"/>
      <c r="G1244" s="33"/>
      <c r="H1244" s="80"/>
    </row>
    <row r="1245" spans="1:8">
      <c r="A1245" s="25"/>
      <c r="D1245"/>
      <c r="E1245"/>
      <c r="F1245"/>
      <c r="G1245" s="33"/>
      <c r="H1245" s="80"/>
    </row>
    <row r="1246" spans="1:8">
      <c r="A1246" s="25"/>
      <c r="D1246"/>
      <c r="E1246"/>
      <c r="F1246"/>
      <c r="G1246" s="33"/>
      <c r="H1246" s="80"/>
    </row>
    <row r="1247" spans="1:8">
      <c r="A1247" s="25"/>
      <c r="D1247"/>
      <c r="E1247"/>
      <c r="F1247"/>
      <c r="G1247" s="33"/>
      <c r="H1247" s="80"/>
    </row>
    <row r="1248" spans="1:8">
      <c r="A1248" s="25"/>
      <c r="D1248"/>
      <c r="E1248"/>
      <c r="F1248"/>
      <c r="G1248" s="33"/>
      <c r="H1248" s="80"/>
    </row>
    <row r="1249" spans="1:8">
      <c r="A1249" s="25"/>
      <c r="D1249"/>
      <c r="E1249"/>
      <c r="F1249"/>
      <c r="G1249" s="33"/>
      <c r="H1249" s="80"/>
    </row>
    <row r="1250" spans="1:8">
      <c r="A1250" s="25"/>
      <c r="D1250"/>
      <c r="E1250"/>
      <c r="F1250"/>
      <c r="G1250" s="33"/>
      <c r="H1250" s="80"/>
    </row>
    <row r="1251" spans="1:8">
      <c r="A1251" s="25"/>
      <c r="D1251"/>
      <c r="E1251"/>
      <c r="F1251"/>
      <c r="G1251" s="33"/>
      <c r="H1251" s="80"/>
    </row>
    <row r="1252" spans="1:8">
      <c r="A1252" s="25"/>
      <c r="D1252"/>
      <c r="E1252"/>
      <c r="F1252"/>
      <c r="G1252" s="33"/>
      <c r="H1252" s="80"/>
    </row>
    <row r="1253" spans="1:8">
      <c r="A1253" s="25"/>
      <c r="D1253"/>
      <c r="E1253"/>
      <c r="F1253"/>
      <c r="G1253" s="33"/>
      <c r="H1253" s="80"/>
    </row>
    <row r="1254" spans="1:8">
      <c r="A1254" s="25"/>
      <c r="D1254"/>
      <c r="E1254"/>
      <c r="F1254"/>
      <c r="G1254" s="33"/>
      <c r="H1254" s="80"/>
    </row>
    <row r="1255" spans="1:8">
      <c r="A1255" s="25"/>
      <c r="D1255"/>
      <c r="E1255"/>
      <c r="F1255"/>
      <c r="G1255" s="33"/>
      <c r="H1255" s="80"/>
    </row>
    <row r="1256" spans="1:8">
      <c r="A1256" s="25"/>
      <c r="D1256"/>
      <c r="E1256"/>
      <c r="F1256"/>
      <c r="G1256" s="33"/>
      <c r="H1256" s="80"/>
    </row>
    <row r="1257" spans="1:8">
      <c r="A1257" s="25"/>
      <c r="D1257"/>
      <c r="E1257"/>
      <c r="F1257"/>
      <c r="G1257" s="33"/>
      <c r="H1257" s="80"/>
    </row>
    <row r="1258" spans="1:8">
      <c r="A1258" s="25"/>
      <c r="D1258"/>
      <c r="E1258"/>
      <c r="F1258"/>
      <c r="G1258" s="33"/>
      <c r="H1258" s="80"/>
    </row>
    <row r="1259" spans="1:8">
      <c r="A1259" s="25"/>
      <c r="D1259"/>
      <c r="E1259"/>
      <c r="F1259"/>
      <c r="G1259" s="33"/>
      <c r="H1259" s="80"/>
    </row>
    <row r="1260" spans="1:8">
      <c r="A1260" s="25"/>
      <c r="D1260"/>
      <c r="E1260"/>
      <c r="F1260"/>
      <c r="G1260" s="33"/>
      <c r="H1260" s="80"/>
    </row>
    <row r="1261" spans="1:8">
      <c r="A1261" s="25"/>
      <c r="D1261"/>
      <c r="E1261"/>
      <c r="F1261"/>
      <c r="G1261" s="33"/>
      <c r="H1261" s="80"/>
    </row>
    <row r="1262" spans="1:8">
      <c r="A1262" s="25"/>
      <c r="D1262"/>
      <c r="E1262"/>
      <c r="F1262"/>
      <c r="G1262" s="33"/>
      <c r="H1262" s="80"/>
    </row>
    <row r="1263" spans="1:8">
      <c r="A1263" s="25"/>
      <c r="D1263"/>
      <c r="E1263"/>
      <c r="F1263"/>
      <c r="G1263" s="33"/>
      <c r="H1263" s="80"/>
    </row>
    <row r="1264" spans="1:8">
      <c r="A1264" s="25"/>
      <c r="D1264"/>
      <c r="E1264"/>
      <c r="F1264"/>
      <c r="G1264" s="33"/>
      <c r="H1264" s="80"/>
    </row>
    <row r="1265" spans="1:8">
      <c r="A1265" s="25"/>
      <c r="D1265"/>
      <c r="E1265"/>
      <c r="F1265"/>
      <c r="G1265" s="33"/>
      <c r="H1265" s="80"/>
    </row>
    <row r="1266" spans="1:8">
      <c r="A1266" s="25"/>
      <c r="D1266"/>
      <c r="E1266"/>
      <c r="F1266"/>
      <c r="G1266" s="33"/>
      <c r="H1266" s="80"/>
    </row>
    <row r="1267" spans="1:8">
      <c r="A1267" s="25"/>
      <c r="D1267"/>
      <c r="E1267"/>
      <c r="F1267"/>
      <c r="G1267" s="33"/>
      <c r="H1267" s="80"/>
    </row>
    <row r="1268" spans="1:8">
      <c r="A1268" s="25"/>
      <c r="D1268"/>
      <c r="E1268"/>
      <c r="F1268"/>
      <c r="G1268" s="33"/>
      <c r="H1268" s="80"/>
    </row>
    <row r="1269" spans="1:8">
      <c r="A1269" s="25"/>
      <c r="D1269"/>
      <c r="E1269"/>
      <c r="F1269"/>
      <c r="G1269" s="33"/>
      <c r="H1269" s="80"/>
    </row>
    <row r="1270" spans="1:8">
      <c r="A1270" s="25"/>
      <c r="D1270"/>
      <c r="E1270"/>
      <c r="F1270"/>
      <c r="G1270" s="33"/>
      <c r="H1270" s="80"/>
    </row>
    <row r="1271" spans="1:8">
      <c r="A1271" s="25"/>
      <c r="D1271"/>
      <c r="E1271"/>
      <c r="F1271"/>
      <c r="G1271" s="33"/>
      <c r="H1271" s="80"/>
    </row>
    <row r="1272" spans="1:8">
      <c r="A1272" s="25"/>
      <c r="D1272"/>
      <c r="E1272"/>
      <c r="F1272"/>
      <c r="G1272" s="33"/>
      <c r="H1272" s="80"/>
    </row>
    <row r="1273" spans="1:8">
      <c r="A1273" s="25"/>
      <c r="D1273"/>
      <c r="E1273"/>
      <c r="F1273"/>
      <c r="G1273" s="33"/>
      <c r="H1273" s="80"/>
    </row>
    <row r="1274" spans="1:8">
      <c r="A1274" s="25"/>
      <c r="D1274"/>
      <c r="E1274"/>
      <c r="F1274"/>
      <c r="G1274" s="33"/>
      <c r="H1274" s="80"/>
    </row>
    <row r="1275" spans="1:8">
      <c r="A1275" s="25"/>
      <c r="D1275"/>
      <c r="E1275"/>
      <c r="F1275"/>
      <c r="G1275" s="33"/>
      <c r="H1275" s="80"/>
    </row>
    <row r="1276" spans="1:8">
      <c r="A1276" s="25"/>
      <c r="D1276"/>
      <c r="E1276"/>
      <c r="F1276"/>
      <c r="G1276" s="33"/>
      <c r="H1276" s="80"/>
    </row>
    <row r="1277" spans="1:8">
      <c r="A1277" s="25"/>
      <c r="D1277"/>
      <c r="E1277"/>
      <c r="F1277"/>
      <c r="G1277" s="33"/>
      <c r="H1277" s="80"/>
    </row>
    <row r="1278" spans="1:8">
      <c r="A1278" s="25"/>
      <c r="D1278"/>
      <c r="E1278"/>
      <c r="F1278"/>
      <c r="G1278" s="33"/>
      <c r="H1278" s="80"/>
    </row>
    <row r="1279" spans="1:8">
      <c r="A1279" s="25"/>
      <c r="D1279"/>
      <c r="E1279"/>
      <c r="F1279"/>
      <c r="G1279" s="33"/>
      <c r="H1279" s="80"/>
    </row>
    <row r="1280" spans="1:8">
      <c r="A1280" s="25"/>
      <c r="D1280"/>
      <c r="E1280"/>
      <c r="F1280"/>
      <c r="G1280" s="33"/>
      <c r="H1280" s="80"/>
    </row>
    <row r="1281" spans="1:8">
      <c r="A1281" s="25"/>
      <c r="D1281"/>
      <c r="E1281"/>
      <c r="F1281"/>
      <c r="G1281" s="33"/>
      <c r="H1281" s="80"/>
    </row>
    <row r="1282" spans="1:8">
      <c r="A1282" s="25"/>
      <c r="D1282"/>
      <c r="E1282"/>
      <c r="F1282"/>
      <c r="G1282" s="33"/>
      <c r="H1282" s="80"/>
    </row>
    <row r="1283" spans="1:8">
      <c r="A1283" s="25"/>
      <c r="D1283"/>
      <c r="E1283"/>
      <c r="F1283"/>
      <c r="G1283" s="33"/>
      <c r="H1283" s="80"/>
    </row>
    <row r="1284" spans="1:8">
      <c r="A1284" s="25"/>
      <c r="D1284"/>
      <c r="E1284"/>
      <c r="F1284"/>
      <c r="G1284" s="33"/>
      <c r="H1284" s="80"/>
    </row>
    <row r="1285" spans="1:8">
      <c r="A1285" s="25"/>
      <c r="D1285"/>
      <c r="E1285"/>
      <c r="F1285"/>
      <c r="G1285" s="33"/>
      <c r="H1285" s="80"/>
    </row>
    <row r="1286" spans="1:8">
      <c r="A1286" s="25"/>
      <c r="D1286"/>
      <c r="E1286"/>
      <c r="F1286"/>
      <c r="G1286" s="33"/>
      <c r="H1286" s="80"/>
    </row>
    <row r="1287" spans="1:8">
      <c r="A1287" s="25"/>
      <c r="D1287"/>
      <c r="E1287"/>
      <c r="F1287"/>
      <c r="G1287" s="33"/>
      <c r="H1287" s="80"/>
    </row>
    <row r="1288" spans="1:8">
      <c r="A1288" s="25"/>
      <c r="D1288"/>
      <c r="E1288"/>
      <c r="F1288"/>
      <c r="G1288" s="33"/>
      <c r="H1288" s="80"/>
    </row>
    <row r="1289" spans="1:8">
      <c r="A1289" s="25"/>
      <c r="D1289"/>
      <c r="E1289"/>
      <c r="F1289"/>
      <c r="G1289" s="33"/>
      <c r="H1289" s="80"/>
    </row>
    <row r="1290" spans="1:8">
      <c r="A1290" s="25"/>
      <c r="D1290"/>
      <c r="E1290"/>
      <c r="F1290"/>
      <c r="G1290" s="33"/>
      <c r="H1290" s="80"/>
    </row>
    <row r="1291" spans="1:8">
      <c r="A1291" s="25"/>
      <c r="D1291"/>
      <c r="E1291"/>
      <c r="F1291"/>
      <c r="G1291" s="33"/>
      <c r="H1291" s="80"/>
    </row>
    <row r="1292" spans="1:8">
      <c r="A1292" s="25"/>
      <c r="D1292"/>
      <c r="E1292"/>
      <c r="F1292"/>
      <c r="G1292" s="33"/>
      <c r="H1292" s="80"/>
    </row>
    <row r="1293" spans="1:8">
      <c r="A1293" s="25"/>
      <c r="D1293"/>
      <c r="E1293"/>
      <c r="F1293"/>
      <c r="G1293" s="33"/>
      <c r="H1293" s="80"/>
    </row>
    <row r="1294" spans="1:8">
      <c r="A1294" s="25"/>
      <c r="D1294"/>
      <c r="E1294"/>
      <c r="F1294"/>
      <c r="G1294" s="33"/>
      <c r="H1294" s="80"/>
    </row>
    <row r="1295" spans="1:8">
      <c r="A1295" s="25"/>
      <c r="D1295"/>
      <c r="E1295"/>
      <c r="F1295"/>
      <c r="G1295" s="33"/>
      <c r="H1295" s="80"/>
    </row>
    <row r="1296" spans="1:8">
      <c r="A1296" s="25"/>
      <c r="D1296"/>
      <c r="E1296"/>
      <c r="F1296"/>
      <c r="G1296" s="33"/>
      <c r="H1296" s="80"/>
    </row>
    <row r="1297" spans="1:8">
      <c r="A1297" s="25"/>
      <c r="D1297"/>
      <c r="E1297"/>
      <c r="F1297"/>
      <c r="G1297" s="33"/>
      <c r="H1297" s="80"/>
    </row>
    <row r="1298" spans="1:8">
      <c r="A1298" s="25"/>
      <c r="D1298"/>
      <c r="E1298"/>
      <c r="F1298"/>
      <c r="G1298" s="33"/>
      <c r="H1298" s="80"/>
    </row>
    <row r="1299" spans="1:8">
      <c r="A1299" s="25"/>
      <c r="D1299"/>
      <c r="E1299"/>
      <c r="F1299"/>
      <c r="G1299" s="33"/>
      <c r="H1299" s="80"/>
    </row>
    <row r="1300" spans="1:8">
      <c r="A1300" s="25"/>
      <c r="D1300"/>
      <c r="E1300"/>
      <c r="F1300"/>
      <c r="G1300" s="33"/>
      <c r="H1300" s="80"/>
    </row>
    <row r="1301" spans="1:8">
      <c r="A1301" s="25"/>
      <c r="D1301"/>
      <c r="E1301"/>
      <c r="F1301"/>
      <c r="G1301" s="33"/>
      <c r="H1301" s="80"/>
    </row>
    <row r="1302" spans="1:8">
      <c r="A1302" s="25"/>
      <c r="D1302"/>
      <c r="E1302"/>
      <c r="F1302"/>
      <c r="G1302" s="33"/>
      <c r="H1302" s="80"/>
    </row>
    <row r="1303" spans="1:8">
      <c r="A1303" s="25"/>
      <c r="D1303"/>
      <c r="E1303"/>
      <c r="F1303"/>
      <c r="G1303" s="33"/>
      <c r="H1303" s="80"/>
    </row>
    <row r="1304" spans="1:8">
      <c r="A1304" s="25"/>
      <c r="D1304"/>
      <c r="E1304"/>
      <c r="F1304"/>
      <c r="G1304" s="33"/>
      <c r="H1304" s="80"/>
    </row>
    <row r="1305" spans="1:8">
      <c r="A1305" s="25"/>
      <c r="D1305"/>
      <c r="E1305"/>
      <c r="F1305"/>
      <c r="G1305" s="33"/>
      <c r="H1305" s="80"/>
    </row>
    <row r="1306" spans="1:8">
      <c r="A1306" s="25"/>
      <c r="D1306"/>
      <c r="E1306"/>
      <c r="F1306"/>
      <c r="G1306" s="33"/>
      <c r="H1306" s="80"/>
    </row>
    <row r="1307" spans="1:8">
      <c r="A1307" s="25"/>
      <c r="D1307"/>
      <c r="E1307"/>
      <c r="F1307"/>
      <c r="G1307" s="33"/>
      <c r="H1307" s="80"/>
    </row>
    <row r="1308" spans="1:8">
      <c r="A1308" s="25"/>
      <c r="D1308"/>
      <c r="E1308"/>
      <c r="F1308"/>
      <c r="G1308" s="33"/>
      <c r="H1308" s="80"/>
    </row>
    <row r="1309" spans="1:8">
      <c r="A1309" s="25"/>
      <c r="D1309"/>
      <c r="E1309"/>
      <c r="F1309"/>
      <c r="G1309" s="33"/>
      <c r="H1309" s="80"/>
    </row>
    <row r="1310" spans="1:8">
      <c r="A1310" s="25"/>
      <c r="D1310"/>
      <c r="E1310"/>
      <c r="F1310"/>
      <c r="G1310" s="33"/>
      <c r="H1310" s="80"/>
    </row>
    <row r="1311" spans="1:8">
      <c r="A1311" s="25"/>
      <c r="D1311"/>
      <c r="E1311"/>
      <c r="F1311"/>
      <c r="G1311" s="33"/>
      <c r="H1311" s="80"/>
    </row>
    <row r="1312" spans="1:8">
      <c r="A1312" s="25"/>
      <c r="D1312"/>
      <c r="E1312"/>
      <c r="F1312"/>
      <c r="G1312" s="33"/>
      <c r="H1312" s="80"/>
    </row>
    <row r="1313" spans="1:8">
      <c r="A1313" s="25"/>
      <c r="D1313"/>
      <c r="E1313"/>
      <c r="F1313"/>
      <c r="G1313" s="33"/>
      <c r="H1313" s="80"/>
    </row>
    <row r="1314" spans="1:8">
      <c r="A1314" s="25"/>
      <c r="D1314"/>
      <c r="E1314"/>
      <c r="F1314"/>
      <c r="G1314" s="33"/>
      <c r="H1314" s="80"/>
    </row>
    <row r="1315" spans="1:8">
      <c r="A1315" s="25"/>
      <c r="D1315"/>
      <c r="E1315"/>
      <c r="F1315"/>
      <c r="G1315" s="33"/>
      <c r="H1315" s="80"/>
    </row>
    <row r="1316" spans="1:8">
      <c r="A1316" s="25"/>
      <c r="D1316"/>
      <c r="E1316"/>
      <c r="F1316"/>
      <c r="G1316" s="33"/>
      <c r="H1316" s="80"/>
    </row>
    <row r="1317" spans="1:8">
      <c r="A1317" s="25"/>
      <c r="D1317"/>
      <c r="E1317"/>
      <c r="F1317"/>
      <c r="G1317" s="33"/>
      <c r="H1317" s="80"/>
    </row>
    <row r="1318" spans="1:8">
      <c r="A1318" s="25"/>
      <c r="D1318"/>
      <c r="E1318"/>
      <c r="F1318"/>
      <c r="G1318" s="33"/>
      <c r="H1318" s="80"/>
    </row>
    <row r="1319" spans="1:8">
      <c r="A1319" s="25"/>
      <c r="D1319"/>
      <c r="E1319"/>
      <c r="F1319"/>
      <c r="G1319" s="33"/>
      <c r="H1319" s="80"/>
    </row>
    <row r="1320" spans="1:8">
      <c r="A1320" s="25"/>
      <c r="D1320"/>
      <c r="E1320"/>
      <c r="F1320"/>
      <c r="G1320" s="33"/>
      <c r="H1320" s="80"/>
    </row>
    <row r="1321" spans="1:8">
      <c r="A1321" s="25"/>
      <c r="D1321"/>
      <c r="E1321"/>
      <c r="F1321"/>
      <c r="G1321" s="33"/>
      <c r="H1321" s="80"/>
    </row>
    <row r="1322" spans="1:8">
      <c r="A1322" s="25"/>
      <c r="D1322"/>
      <c r="E1322"/>
      <c r="F1322"/>
      <c r="G1322" s="33"/>
      <c r="H1322" s="80"/>
    </row>
    <row r="1323" spans="1:8">
      <c r="A1323" s="25"/>
      <c r="D1323"/>
      <c r="E1323"/>
      <c r="F1323"/>
      <c r="G1323" s="33"/>
      <c r="H1323" s="80"/>
    </row>
    <row r="1324" spans="1:8">
      <c r="A1324" s="25"/>
      <c r="D1324"/>
      <c r="E1324"/>
      <c r="F1324"/>
      <c r="G1324" s="33"/>
      <c r="H1324" s="80"/>
    </row>
    <row r="1325" spans="1:8">
      <c r="A1325" s="25"/>
      <c r="D1325"/>
      <c r="E1325"/>
      <c r="F1325"/>
      <c r="G1325" s="33"/>
      <c r="H1325" s="80"/>
    </row>
    <row r="1326" spans="1:8">
      <c r="A1326" s="25"/>
      <c r="D1326"/>
      <c r="E1326"/>
      <c r="F1326"/>
      <c r="G1326" s="33"/>
      <c r="H1326" s="80"/>
    </row>
    <row r="1327" spans="1:8">
      <c r="A1327" s="25"/>
      <c r="D1327"/>
      <c r="E1327"/>
      <c r="F1327"/>
      <c r="G1327" s="33"/>
      <c r="H1327" s="80"/>
    </row>
    <row r="1328" spans="1:8">
      <c r="A1328" s="25"/>
      <c r="D1328"/>
      <c r="E1328"/>
      <c r="F1328"/>
      <c r="G1328" s="33"/>
      <c r="H1328" s="80"/>
    </row>
    <row r="1329" spans="1:8">
      <c r="A1329" s="25"/>
      <c r="D1329"/>
      <c r="E1329"/>
      <c r="F1329"/>
      <c r="G1329" s="33"/>
      <c r="H1329" s="80"/>
    </row>
    <row r="1330" spans="1:8">
      <c r="A1330" s="25"/>
      <c r="D1330"/>
      <c r="E1330"/>
      <c r="F1330"/>
      <c r="G1330" s="33"/>
      <c r="H1330" s="80"/>
    </row>
    <row r="1331" spans="1:8">
      <c r="A1331" s="25"/>
      <c r="D1331"/>
      <c r="E1331"/>
      <c r="F1331"/>
      <c r="G1331" s="33"/>
      <c r="H1331" s="80"/>
    </row>
    <row r="1332" spans="1:8">
      <c r="A1332" s="25"/>
      <c r="D1332"/>
      <c r="E1332"/>
      <c r="F1332"/>
      <c r="G1332" s="33"/>
      <c r="H1332" s="80"/>
    </row>
    <row r="1333" spans="1:8">
      <c r="A1333" s="25"/>
      <c r="D1333"/>
      <c r="E1333"/>
      <c r="F1333"/>
      <c r="G1333" s="33"/>
      <c r="H1333" s="80"/>
    </row>
    <row r="1334" spans="1:8">
      <c r="A1334" s="25"/>
      <c r="D1334"/>
      <c r="E1334"/>
      <c r="F1334"/>
      <c r="G1334" s="33"/>
      <c r="H1334" s="80"/>
    </row>
    <row r="1335" spans="1:8">
      <c r="A1335" s="25"/>
      <c r="D1335"/>
      <c r="E1335"/>
      <c r="F1335"/>
      <c r="G1335" s="33"/>
      <c r="H1335" s="80"/>
    </row>
    <row r="1336" spans="1:8">
      <c r="A1336" s="25"/>
      <c r="D1336"/>
      <c r="E1336"/>
      <c r="F1336"/>
      <c r="G1336" s="33"/>
      <c r="H1336" s="80"/>
    </row>
    <row r="1337" spans="1:8">
      <c r="A1337" s="25"/>
      <c r="D1337"/>
      <c r="E1337"/>
      <c r="F1337"/>
      <c r="G1337" s="33"/>
      <c r="H1337" s="80"/>
    </row>
    <row r="1338" spans="1:8">
      <c r="A1338" s="25"/>
      <c r="D1338"/>
      <c r="E1338"/>
      <c r="F1338"/>
      <c r="G1338" s="33"/>
      <c r="H1338" s="80"/>
    </row>
    <row r="1339" spans="1:8">
      <c r="A1339" s="25"/>
      <c r="D1339"/>
      <c r="E1339"/>
      <c r="F1339"/>
      <c r="G1339" s="33"/>
      <c r="H1339" s="80"/>
    </row>
    <row r="1340" spans="1:8">
      <c r="A1340" s="25"/>
      <c r="D1340"/>
      <c r="E1340"/>
      <c r="F1340"/>
      <c r="G1340" s="33"/>
      <c r="H1340" s="80"/>
    </row>
    <row r="1341" spans="1:8">
      <c r="A1341" s="25"/>
      <c r="D1341"/>
      <c r="E1341"/>
      <c r="F1341"/>
      <c r="G1341" s="33"/>
      <c r="H1341" s="80"/>
    </row>
    <row r="1342" spans="1:8">
      <c r="A1342" s="25"/>
      <c r="D1342"/>
      <c r="E1342"/>
      <c r="F1342"/>
      <c r="G1342" s="33"/>
      <c r="H1342" s="80"/>
    </row>
    <row r="1343" spans="1:8">
      <c r="A1343" s="25"/>
      <c r="D1343"/>
      <c r="E1343"/>
      <c r="F1343"/>
      <c r="G1343" s="33"/>
      <c r="H1343" s="80"/>
    </row>
    <row r="1344" spans="1:8">
      <c r="A1344" s="25"/>
      <c r="D1344"/>
      <c r="E1344"/>
      <c r="F1344"/>
      <c r="G1344" s="33"/>
      <c r="H1344" s="80"/>
    </row>
    <row r="1345" spans="1:8">
      <c r="A1345" s="25"/>
      <c r="D1345"/>
      <c r="E1345"/>
      <c r="F1345"/>
      <c r="G1345" s="33"/>
      <c r="H1345" s="80"/>
    </row>
    <row r="1346" spans="1:8">
      <c r="A1346" s="25"/>
      <c r="D1346"/>
      <c r="E1346"/>
      <c r="F1346"/>
      <c r="G1346" s="33"/>
      <c r="H1346" s="80"/>
    </row>
    <row r="1347" spans="1:8">
      <c r="A1347" s="25"/>
      <c r="D1347"/>
      <c r="E1347"/>
      <c r="F1347"/>
      <c r="G1347" s="33"/>
      <c r="H1347" s="80"/>
    </row>
    <row r="1348" spans="1:8">
      <c r="A1348" s="25"/>
      <c r="D1348"/>
      <c r="E1348"/>
      <c r="F1348"/>
      <c r="G1348" s="33"/>
      <c r="H1348" s="80"/>
    </row>
    <row r="1349" spans="1:8">
      <c r="A1349" s="25"/>
      <c r="D1349"/>
      <c r="E1349"/>
      <c r="F1349"/>
      <c r="G1349" s="33"/>
      <c r="H1349" s="80"/>
    </row>
    <row r="1350" spans="1:8">
      <c r="A1350" s="25"/>
      <c r="D1350"/>
      <c r="E1350"/>
      <c r="F1350"/>
      <c r="G1350" s="33"/>
      <c r="H1350" s="80"/>
    </row>
    <row r="1351" spans="1:8">
      <c r="A1351" s="25"/>
      <c r="D1351"/>
      <c r="E1351"/>
      <c r="F1351"/>
      <c r="G1351" s="33"/>
      <c r="H1351" s="80"/>
    </row>
    <row r="1352" spans="1:8">
      <c r="A1352" s="25"/>
      <c r="D1352"/>
      <c r="E1352"/>
      <c r="F1352"/>
      <c r="G1352" s="33"/>
      <c r="H1352" s="80"/>
    </row>
    <row r="1353" spans="1:8">
      <c r="A1353" s="25"/>
      <c r="D1353"/>
      <c r="E1353"/>
      <c r="F1353"/>
      <c r="G1353" s="33"/>
      <c r="H1353" s="80"/>
    </row>
    <row r="1354" spans="1:8">
      <c r="A1354" s="25"/>
      <c r="D1354"/>
      <c r="E1354"/>
      <c r="F1354"/>
      <c r="G1354" s="33"/>
      <c r="H1354" s="80"/>
    </row>
    <row r="1355" spans="1:8">
      <c r="A1355" s="25"/>
      <c r="D1355"/>
      <c r="E1355"/>
      <c r="F1355"/>
      <c r="G1355" s="33"/>
      <c r="H1355" s="80"/>
    </row>
    <row r="1356" spans="1:8">
      <c r="A1356" s="25"/>
      <c r="D1356"/>
      <c r="E1356"/>
      <c r="F1356"/>
      <c r="G1356" s="33"/>
      <c r="H1356" s="80"/>
    </row>
    <row r="1357" spans="1:8">
      <c r="A1357" s="25"/>
      <c r="D1357"/>
      <c r="E1357"/>
      <c r="F1357"/>
      <c r="G1357" s="33"/>
      <c r="H1357" s="80"/>
    </row>
    <row r="1358" spans="1:8">
      <c r="A1358" s="25"/>
      <c r="D1358"/>
      <c r="E1358"/>
      <c r="F1358"/>
      <c r="G1358" s="33"/>
      <c r="H1358" s="80"/>
    </row>
    <row r="1359" spans="1:8">
      <c r="A1359" s="25"/>
      <c r="D1359"/>
      <c r="E1359"/>
      <c r="F1359"/>
      <c r="G1359" s="33"/>
      <c r="H1359" s="80"/>
    </row>
    <row r="1360" spans="1:8">
      <c r="A1360" s="25"/>
      <c r="D1360"/>
      <c r="E1360"/>
      <c r="F1360"/>
      <c r="G1360" s="33"/>
      <c r="H1360" s="80"/>
    </row>
    <row r="1361" spans="1:8">
      <c r="A1361" s="25"/>
      <c r="D1361"/>
      <c r="E1361"/>
      <c r="F1361"/>
      <c r="G1361" s="33"/>
      <c r="H1361" s="80"/>
    </row>
    <row r="1362" spans="1:8">
      <c r="A1362" s="25"/>
      <c r="D1362"/>
      <c r="E1362"/>
      <c r="F1362"/>
      <c r="G1362" s="33"/>
      <c r="H1362" s="80"/>
    </row>
    <row r="1363" spans="1:8">
      <c r="A1363" s="25"/>
      <c r="D1363"/>
      <c r="E1363"/>
      <c r="F1363"/>
      <c r="G1363" s="33"/>
      <c r="H1363" s="80"/>
    </row>
    <row r="1364" spans="1:8">
      <c r="A1364" s="25"/>
      <c r="D1364"/>
      <c r="E1364"/>
      <c r="F1364"/>
      <c r="G1364" s="33"/>
      <c r="H1364" s="80"/>
    </row>
    <row r="1365" spans="1:8">
      <c r="A1365" s="25"/>
      <c r="D1365"/>
      <c r="E1365"/>
      <c r="F1365"/>
      <c r="G1365" s="33"/>
      <c r="H1365" s="80"/>
    </row>
    <row r="1366" spans="1:8">
      <c r="A1366" s="25"/>
      <c r="D1366"/>
      <c r="E1366"/>
      <c r="F1366"/>
      <c r="G1366" s="33"/>
      <c r="H1366" s="80"/>
    </row>
    <row r="1367" spans="1:8">
      <c r="A1367" s="25"/>
      <c r="D1367"/>
      <c r="E1367"/>
      <c r="F1367"/>
      <c r="G1367" s="33"/>
      <c r="H1367" s="80"/>
    </row>
    <row r="1368" spans="1:8">
      <c r="A1368" s="25"/>
      <c r="D1368"/>
      <c r="E1368"/>
      <c r="F1368"/>
      <c r="G1368" s="33"/>
      <c r="H1368" s="80"/>
    </row>
    <row r="1369" spans="1:8">
      <c r="A1369" s="25"/>
      <c r="D1369"/>
      <c r="E1369"/>
      <c r="F1369"/>
      <c r="G1369" s="33"/>
      <c r="H1369" s="80"/>
    </row>
    <row r="1370" spans="1:8">
      <c r="A1370" s="25"/>
      <c r="D1370"/>
      <c r="E1370"/>
      <c r="F1370"/>
      <c r="G1370" s="33"/>
      <c r="H1370" s="80"/>
    </row>
    <row r="1371" spans="1:8">
      <c r="A1371" s="25"/>
      <c r="D1371"/>
      <c r="E1371"/>
      <c r="F1371"/>
      <c r="G1371" s="33"/>
      <c r="H1371" s="80"/>
    </row>
    <row r="1372" spans="1:8">
      <c r="A1372" s="25"/>
      <c r="D1372"/>
      <c r="E1372"/>
      <c r="F1372"/>
      <c r="G1372" s="33"/>
      <c r="H1372" s="80"/>
    </row>
    <row r="1373" spans="1:8">
      <c r="A1373" s="25"/>
      <c r="D1373"/>
      <c r="E1373"/>
      <c r="F1373"/>
      <c r="G1373" s="33"/>
      <c r="H1373" s="80"/>
    </row>
    <row r="1374" spans="1:8">
      <c r="A1374" s="25"/>
      <c r="D1374"/>
      <c r="E1374"/>
      <c r="F1374"/>
      <c r="G1374" s="33"/>
      <c r="H1374" s="80"/>
    </row>
    <row r="1375" spans="1:8">
      <c r="A1375" s="25"/>
      <c r="D1375"/>
      <c r="E1375"/>
      <c r="F1375"/>
      <c r="G1375" s="33"/>
      <c r="H1375" s="80"/>
    </row>
    <row r="1376" spans="1:8">
      <c r="A1376" s="25"/>
      <c r="D1376"/>
      <c r="E1376"/>
      <c r="F1376"/>
      <c r="G1376" s="33"/>
      <c r="H1376" s="80"/>
    </row>
    <row r="1377" spans="1:8">
      <c r="A1377" s="25"/>
      <c r="D1377"/>
      <c r="E1377"/>
      <c r="F1377"/>
      <c r="G1377" s="33"/>
      <c r="H1377" s="80"/>
    </row>
    <row r="1378" spans="1:8">
      <c r="A1378" s="25"/>
      <c r="D1378"/>
      <c r="E1378"/>
      <c r="F1378"/>
      <c r="G1378" s="33"/>
      <c r="H1378" s="80"/>
    </row>
    <row r="1379" spans="1:8">
      <c r="A1379" s="25"/>
      <c r="D1379"/>
      <c r="E1379"/>
      <c r="F1379"/>
      <c r="G1379" s="33"/>
      <c r="H1379" s="80"/>
    </row>
    <row r="1380" spans="1:8">
      <c r="A1380" s="25"/>
      <c r="D1380"/>
      <c r="E1380"/>
      <c r="F1380"/>
      <c r="G1380" s="33"/>
      <c r="H1380" s="80"/>
    </row>
    <row r="1381" spans="1:8">
      <c r="A1381" s="25"/>
      <c r="D1381"/>
      <c r="E1381"/>
      <c r="F1381"/>
      <c r="G1381" s="33"/>
      <c r="H1381" s="80"/>
    </row>
    <row r="1382" spans="1:8">
      <c r="A1382" s="25"/>
      <c r="D1382"/>
      <c r="E1382"/>
      <c r="F1382"/>
      <c r="G1382" s="33"/>
      <c r="H1382" s="80"/>
    </row>
    <row r="1383" spans="1:8">
      <c r="A1383" s="25"/>
      <c r="D1383"/>
      <c r="E1383"/>
      <c r="F1383"/>
      <c r="G1383" s="33"/>
      <c r="H1383" s="80"/>
    </row>
    <row r="1384" spans="1:8">
      <c r="A1384" s="25"/>
      <c r="D1384"/>
      <c r="E1384"/>
      <c r="F1384"/>
      <c r="G1384" s="33"/>
      <c r="H1384" s="80"/>
    </row>
    <row r="1385" spans="1:8">
      <c r="A1385" s="25"/>
      <c r="D1385"/>
      <c r="E1385"/>
      <c r="F1385"/>
      <c r="G1385" s="33"/>
      <c r="H1385" s="80"/>
    </row>
    <row r="1386" spans="1:8">
      <c r="A1386" s="25"/>
      <c r="D1386"/>
      <c r="E1386"/>
      <c r="F1386"/>
      <c r="G1386" s="33"/>
      <c r="H1386" s="80"/>
    </row>
    <row r="1387" spans="1:8">
      <c r="A1387" s="25"/>
      <c r="D1387"/>
      <c r="E1387"/>
      <c r="F1387"/>
      <c r="G1387" s="33"/>
      <c r="H1387" s="80"/>
    </row>
    <row r="1388" spans="1:8">
      <c r="A1388" s="25"/>
      <c r="D1388"/>
      <c r="E1388"/>
      <c r="F1388"/>
      <c r="G1388" s="33"/>
      <c r="H1388" s="80"/>
    </row>
    <row r="1389" spans="1:8">
      <c r="A1389" s="25"/>
      <c r="D1389"/>
      <c r="E1389"/>
      <c r="F1389"/>
      <c r="G1389" s="33"/>
      <c r="H1389" s="80"/>
    </row>
    <row r="1390" spans="1:8">
      <c r="A1390" s="25"/>
      <c r="D1390"/>
      <c r="E1390"/>
      <c r="F1390"/>
      <c r="G1390" s="33"/>
      <c r="H1390" s="80"/>
    </row>
    <row r="1391" spans="1:8">
      <c r="A1391" s="25"/>
      <c r="D1391"/>
      <c r="E1391"/>
      <c r="F1391"/>
      <c r="G1391" s="33"/>
      <c r="H1391" s="80"/>
    </row>
    <row r="1392" spans="1:8">
      <c r="A1392" s="25"/>
      <c r="D1392"/>
      <c r="E1392"/>
      <c r="F1392"/>
      <c r="G1392" s="33"/>
      <c r="H1392" s="80"/>
    </row>
    <row r="1393" spans="1:8">
      <c r="A1393" s="25"/>
      <c r="D1393"/>
      <c r="E1393"/>
      <c r="F1393"/>
      <c r="G1393" s="33"/>
      <c r="H1393" s="80"/>
    </row>
    <row r="1394" spans="1:8">
      <c r="A1394" s="25"/>
      <c r="D1394"/>
      <c r="E1394"/>
      <c r="F1394"/>
      <c r="G1394" s="33"/>
      <c r="H1394" s="80"/>
    </row>
    <row r="1395" spans="1:8">
      <c r="A1395" s="25"/>
      <c r="D1395"/>
      <c r="E1395"/>
      <c r="F1395"/>
      <c r="G1395" s="33"/>
      <c r="H1395" s="80"/>
    </row>
    <row r="1396" spans="1:8">
      <c r="A1396" s="25"/>
      <c r="D1396"/>
      <c r="E1396"/>
      <c r="F1396"/>
      <c r="G1396" s="33"/>
      <c r="H1396" s="80"/>
    </row>
    <row r="1397" spans="1:8">
      <c r="A1397" s="25"/>
      <c r="D1397"/>
      <c r="E1397"/>
      <c r="F1397"/>
      <c r="G1397" s="33"/>
      <c r="H1397" s="80"/>
    </row>
    <row r="1398" spans="1:8">
      <c r="A1398" s="25"/>
      <c r="D1398"/>
      <c r="E1398"/>
      <c r="F1398"/>
      <c r="G1398" s="33"/>
      <c r="H1398" s="80"/>
    </row>
    <row r="1399" spans="1:8">
      <c r="A1399" s="25"/>
      <c r="D1399"/>
      <c r="E1399"/>
      <c r="F1399"/>
      <c r="G1399" s="33"/>
      <c r="H1399" s="80"/>
    </row>
    <row r="1400" spans="1:8">
      <c r="A1400" s="25"/>
      <c r="D1400"/>
      <c r="E1400"/>
      <c r="F1400"/>
      <c r="G1400" s="33"/>
      <c r="H1400" s="80"/>
    </row>
    <row r="1401" spans="1:8">
      <c r="A1401" s="25"/>
      <c r="D1401"/>
      <c r="E1401"/>
      <c r="F1401"/>
      <c r="G1401" s="33"/>
      <c r="H1401" s="80"/>
    </row>
    <row r="1402" spans="1:8">
      <c r="A1402" s="25"/>
      <c r="D1402"/>
      <c r="E1402"/>
      <c r="F1402"/>
      <c r="G1402" s="33"/>
      <c r="H1402" s="80"/>
    </row>
    <row r="1403" spans="1:8">
      <c r="A1403" s="25"/>
      <c r="D1403"/>
      <c r="E1403"/>
      <c r="F1403"/>
      <c r="G1403" s="33"/>
      <c r="H1403" s="80"/>
    </row>
    <row r="1404" spans="1:8">
      <c r="A1404" s="25"/>
      <c r="D1404"/>
      <c r="E1404"/>
      <c r="F1404"/>
      <c r="G1404" s="33"/>
      <c r="H1404" s="80"/>
    </row>
    <row r="1405" spans="1:8">
      <c r="A1405" s="25"/>
      <c r="D1405"/>
      <c r="E1405"/>
      <c r="F1405"/>
      <c r="G1405" s="33"/>
      <c r="H1405" s="80"/>
    </row>
    <row r="1406" spans="1:8">
      <c r="A1406" s="25"/>
      <c r="D1406"/>
      <c r="E1406"/>
      <c r="F1406"/>
      <c r="G1406" s="33"/>
      <c r="H1406" s="80"/>
    </row>
    <row r="1407" spans="1:8">
      <c r="A1407" s="25"/>
      <c r="D1407"/>
      <c r="E1407"/>
      <c r="F1407"/>
      <c r="G1407" s="33"/>
      <c r="H1407" s="80"/>
    </row>
    <row r="1408" spans="1:8">
      <c r="A1408" s="25"/>
      <c r="D1408"/>
      <c r="E1408"/>
      <c r="F1408"/>
      <c r="G1408" s="33"/>
      <c r="H1408" s="80"/>
    </row>
    <row r="1409" spans="1:8">
      <c r="A1409" s="25"/>
      <c r="D1409"/>
      <c r="E1409"/>
      <c r="F1409"/>
      <c r="G1409" s="33"/>
      <c r="H1409" s="80"/>
    </row>
    <row r="1410" spans="1:8">
      <c r="A1410" s="25"/>
      <c r="D1410"/>
      <c r="E1410"/>
      <c r="F1410"/>
      <c r="G1410" s="33"/>
      <c r="H1410" s="80"/>
    </row>
    <row r="1411" spans="1:8">
      <c r="A1411" s="25"/>
      <c r="D1411"/>
      <c r="E1411"/>
      <c r="F1411"/>
      <c r="G1411" s="33"/>
      <c r="H1411" s="80"/>
    </row>
    <row r="1412" spans="1:8">
      <c r="A1412" s="25"/>
      <c r="D1412"/>
      <c r="E1412"/>
      <c r="F1412"/>
      <c r="G1412" s="33"/>
      <c r="H1412" s="80"/>
    </row>
    <row r="1413" spans="1:8">
      <c r="A1413" s="25"/>
      <c r="D1413"/>
      <c r="E1413"/>
      <c r="F1413"/>
      <c r="G1413" s="33"/>
      <c r="H1413" s="80"/>
    </row>
    <row r="1414" spans="1:8">
      <c r="A1414" s="25"/>
      <c r="D1414"/>
      <c r="E1414"/>
      <c r="F1414"/>
      <c r="G1414" s="33"/>
      <c r="H1414" s="80"/>
    </row>
    <row r="1415" spans="1:8">
      <c r="A1415" s="25"/>
      <c r="D1415"/>
      <c r="E1415"/>
      <c r="F1415"/>
      <c r="G1415" s="33"/>
      <c r="H1415" s="80"/>
    </row>
    <row r="1416" spans="1:8">
      <c r="A1416" s="25"/>
      <c r="D1416"/>
      <c r="E1416"/>
      <c r="F1416"/>
      <c r="G1416" s="33"/>
      <c r="H1416" s="80"/>
    </row>
    <row r="1417" spans="1:8">
      <c r="A1417" s="25"/>
      <c r="D1417"/>
      <c r="E1417"/>
      <c r="F1417"/>
      <c r="G1417" s="33"/>
      <c r="H1417" s="80"/>
    </row>
    <row r="1418" spans="1:8">
      <c r="A1418" s="25"/>
      <c r="D1418"/>
      <c r="E1418"/>
      <c r="F1418"/>
      <c r="G1418" s="33"/>
      <c r="H1418" s="80"/>
    </row>
    <row r="1419" spans="1:8">
      <c r="A1419" s="25"/>
      <c r="D1419"/>
      <c r="E1419"/>
      <c r="F1419"/>
      <c r="G1419" s="33"/>
      <c r="H1419" s="80"/>
    </row>
    <row r="1420" spans="1:8">
      <c r="A1420" s="25"/>
      <c r="D1420"/>
      <c r="E1420"/>
      <c r="F1420"/>
      <c r="G1420" s="33"/>
      <c r="H1420" s="80"/>
    </row>
    <row r="1421" spans="1:8">
      <c r="A1421" s="25"/>
      <c r="D1421"/>
      <c r="E1421"/>
      <c r="F1421"/>
      <c r="G1421" s="33"/>
      <c r="H1421" s="80"/>
    </row>
    <row r="1422" spans="1:8">
      <c r="A1422" s="25"/>
      <c r="D1422"/>
      <c r="E1422"/>
      <c r="F1422"/>
      <c r="G1422" s="33"/>
      <c r="H1422" s="80"/>
    </row>
    <row r="1423" spans="1:8">
      <c r="A1423" s="25"/>
      <c r="D1423"/>
      <c r="E1423"/>
      <c r="F1423"/>
      <c r="G1423" s="33"/>
      <c r="H1423" s="80"/>
    </row>
    <row r="1424" spans="1:8">
      <c r="A1424" s="25"/>
      <c r="D1424"/>
      <c r="E1424"/>
      <c r="F1424"/>
      <c r="G1424" s="33"/>
      <c r="H1424" s="80"/>
    </row>
    <row r="1425" spans="1:8">
      <c r="A1425" s="25"/>
      <c r="D1425"/>
      <c r="E1425"/>
      <c r="F1425"/>
      <c r="G1425" s="33"/>
      <c r="H1425" s="80"/>
    </row>
    <row r="1426" spans="1:8">
      <c r="A1426" s="25"/>
      <c r="D1426"/>
      <c r="E1426"/>
      <c r="F1426"/>
      <c r="G1426" s="33"/>
      <c r="H1426" s="80"/>
    </row>
    <row r="1427" spans="1:8">
      <c r="A1427" s="25"/>
      <c r="D1427"/>
      <c r="E1427"/>
      <c r="F1427"/>
      <c r="G1427" s="33"/>
      <c r="H1427" s="80"/>
    </row>
    <row r="1428" spans="1:8">
      <c r="A1428" s="25"/>
      <c r="D1428"/>
      <c r="E1428"/>
      <c r="F1428"/>
      <c r="G1428" s="33"/>
      <c r="H1428" s="80"/>
    </row>
    <row r="1429" spans="1:8">
      <c r="A1429" s="25"/>
      <c r="D1429"/>
      <c r="E1429"/>
      <c r="F1429"/>
      <c r="G1429" s="33"/>
      <c r="H1429" s="80"/>
    </row>
    <row r="1430" spans="1:8">
      <c r="A1430" s="25"/>
      <c r="D1430"/>
      <c r="E1430"/>
      <c r="F1430"/>
      <c r="G1430" s="33"/>
      <c r="H1430" s="80"/>
    </row>
    <row r="1431" spans="1:8">
      <c r="A1431" s="25"/>
      <c r="D1431"/>
      <c r="E1431"/>
      <c r="F1431"/>
      <c r="G1431" s="33"/>
      <c r="H1431" s="80"/>
    </row>
    <row r="1432" spans="1:8">
      <c r="A1432" s="25"/>
      <c r="D1432"/>
      <c r="E1432"/>
      <c r="F1432"/>
      <c r="G1432" s="33"/>
      <c r="H1432" s="80"/>
    </row>
    <row r="1433" spans="1:8">
      <c r="A1433" s="25"/>
      <c r="D1433"/>
      <c r="E1433"/>
      <c r="F1433"/>
      <c r="G1433" s="33"/>
      <c r="H1433" s="80"/>
    </row>
    <row r="1434" spans="1:8">
      <c r="A1434" s="25"/>
      <c r="D1434"/>
      <c r="E1434"/>
      <c r="F1434"/>
      <c r="G1434" s="33"/>
      <c r="H1434" s="80"/>
    </row>
    <row r="1435" spans="1:8">
      <c r="A1435" s="25"/>
      <c r="D1435"/>
      <c r="E1435"/>
      <c r="F1435"/>
      <c r="G1435" s="33"/>
      <c r="H1435" s="80"/>
    </row>
    <row r="1436" spans="1:8">
      <c r="A1436" s="25"/>
      <c r="D1436"/>
      <c r="E1436"/>
      <c r="F1436"/>
      <c r="G1436" s="33"/>
      <c r="H1436" s="80"/>
    </row>
    <row r="1437" spans="1:8">
      <c r="A1437" s="25"/>
      <c r="D1437"/>
      <c r="E1437"/>
      <c r="F1437"/>
      <c r="G1437" s="33"/>
      <c r="H1437" s="80"/>
    </row>
    <row r="1438" spans="1:8">
      <c r="A1438" s="25"/>
      <c r="D1438"/>
      <c r="E1438"/>
      <c r="F1438"/>
      <c r="G1438" s="33"/>
      <c r="H1438" s="80"/>
    </row>
    <row r="1439" spans="1:8">
      <c r="A1439" s="25"/>
      <c r="D1439"/>
      <c r="E1439"/>
      <c r="F1439"/>
      <c r="G1439" s="33"/>
      <c r="H1439" s="80"/>
    </row>
    <row r="1440" spans="1:8">
      <c r="A1440" s="25"/>
      <c r="D1440"/>
      <c r="E1440"/>
      <c r="F1440"/>
      <c r="G1440" s="33"/>
      <c r="H1440" s="80"/>
    </row>
    <row r="1441" spans="1:8">
      <c r="A1441" s="25"/>
      <c r="D1441"/>
      <c r="E1441"/>
      <c r="F1441"/>
      <c r="G1441" s="33"/>
      <c r="H1441" s="80"/>
    </row>
    <row r="1442" spans="1:8">
      <c r="A1442" s="25"/>
      <c r="D1442"/>
      <c r="E1442"/>
      <c r="F1442"/>
      <c r="G1442" s="33"/>
      <c r="H1442" s="80"/>
    </row>
    <row r="1443" spans="1:8">
      <c r="A1443" s="25"/>
      <c r="D1443"/>
      <c r="E1443"/>
      <c r="F1443"/>
      <c r="G1443" s="33"/>
      <c r="H1443" s="80"/>
    </row>
    <row r="1444" spans="1:8">
      <c r="A1444" s="25"/>
      <c r="D1444"/>
      <c r="E1444"/>
      <c r="F1444"/>
      <c r="G1444" s="33"/>
      <c r="H1444" s="80"/>
    </row>
    <row r="1445" spans="1:8">
      <c r="A1445" s="25"/>
      <c r="D1445"/>
      <c r="E1445"/>
      <c r="F1445"/>
      <c r="G1445" s="33"/>
      <c r="H1445" s="80"/>
    </row>
    <row r="1446" spans="1:8">
      <c r="A1446" s="25"/>
      <c r="D1446"/>
      <c r="E1446"/>
      <c r="F1446"/>
      <c r="G1446" s="33"/>
      <c r="H1446" s="80"/>
    </row>
    <row r="1447" spans="1:8">
      <c r="A1447" s="25"/>
      <c r="D1447"/>
      <c r="E1447"/>
      <c r="F1447"/>
      <c r="G1447" s="33"/>
      <c r="H1447" s="80"/>
    </row>
    <row r="1448" spans="1:8">
      <c r="A1448" s="25"/>
      <c r="D1448"/>
      <c r="E1448"/>
      <c r="F1448"/>
      <c r="G1448" s="33"/>
      <c r="H1448" s="80"/>
    </row>
    <row r="1449" spans="1:8">
      <c r="A1449" s="25"/>
      <c r="D1449"/>
      <c r="E1449"/>
      <c r="F1449"/>
      <c r="G1449" s="33"/>
      <c r="H1449" s="80"/>
    </row>
    <row r="1450" spans="1:8">
      <c r="A1450" s="25"/>
      <c r="D1450"/>
      <c r="E1450"/>
      <c r="F1450"/>
      <c r="G1450" s="33"/>
      <c r="H1450" s="80"/>
    </row>
    <row r="1451" spans="1:8">
      <c r="A1451" s="25"/>
      <c r="D1451"/>
      <c r="E1451"/>
      <c r="F1451"/>
      <c r="G1451" s="33"/>
      <c r="H1451" s="80"/>
    </row>
    <row r="1452" spans="1:8">
      <c r="A1452" s="25"/>
      <c r="D1452"/>
      <c r="E1452"/>
      <c r="F1452"/>
      <c r="G1452" s="33"/>
      <c r="H1452" s="80"/>
    </row>
    <row r="1453" spans="1:8">
      <c r="A1453" s="25"/>
      <c r="D1453"/>
      <c r="E1453"/>
      <c r="F1453"/>
      <c r="G1453" s="33"/>
      <c r="H1453" s="80"/>
    </row>
    <row r="1454" spans="1:8">
      <c r="A1454" s="25"/>
      <c r="D1454"/>
      <c r="E1454"/>
      <c r="F1454"/>
      <c r="G1454" s="33"/>
      <c r="H1454" s="80"/>
    </row>
    <row r="1455" spans="1:8">
      <c r="A1455" s="25"/>
      <c r="D1455"/>
      <c r="E1455"/>
      <c r="F1455"/>
      <c r="G1455" s="33"/>
      <c r="H1455" s="80"/>
    </row>
    <row r="1456" spans="1:8">
      <c r="A1456" s="25"/>
      <c r="D1456"/>
      <c r="E1456"/>
      <c r="F1456"/>
      <c r="G1456" s="33"/>
      <c r="H1456" s="80"/>
    </row>
    <row r="1457" spans="1:8">
      <c r="A1457" s="25"/>
      <c r="D1457"/>
      <c r="E1457"/>
      <c r="F1457"/>
      <c r="G1457" s="33"/>
      <c r="H1457" s="80"/>
    </row>
    <row r="1458" spans="1:8">
      <c r="A1458" s="25"/>
      <c r="D1458"/>
      <c r="E1458"/>
      <c r="F1458"/>
      <c r="G1458" s="33"/>
      <c r="H1458" s="80"/>
    </row>
    <row r="1459" spans="1:8">
      <c r="A1459" s="25"/>
      <c r="D1459"/>
      <c r="E1459"/>
      <c r="F1459"/>
      <c r="G1459" s="33"/>
      <c r="H1459" s="80"/>
    </row>
    <row r="1460" spans="1:8">
      <c r="A1460" s="25"/>
      <c r="D1460"/>
      <c r="E1460"/>
      <c r="F1460"/>
      <c r="G1460" s="33"/>
      <c r="H1460" s="80"/>
    </row>
    <row r="1461" spans="1:8">
      <c r="A1461" s="25"/>
      <c r="D1461"/>
      <c r="E1461"/>
      <c r="F1461"/>
      <c r="G1461" s="33"/>
      <c r="H1461" s="80"/>
    </row>
    <row r="1462" spans="1:8">
      <c r="A1462" s="25"/>
      <c r="D1462"/>
      <c r="E1462"/>
      <c r="F1462"/>
      <c r="G1462" s="33"/>
      <c r="H1462" s="80"/>
    </row>
    <row r="1463" spans="1:8">
      <c r="A1463" s="25"/>
      <c r="D1463"/>
      <c r="E1463"/>
      <c r="F1463"/>
      <c r="G1463" s="33"/>
      <c r="H1463" s="80"/>
    </row>
    <row r="1464" spans="1:8">
      <c r="A1464" s="25"/>
      <c r="D1464"/>
      <c r="E1464"/>
      <c r="F1464"/>
      <c r="G1464" s="33"/>
      <c r="H1464" s="80"/>
    </row>
    <row r="1465" spans="1:8">
      <c r="A1465" s="25"/>
      <c r="D1465"/>
      <c r="E1465"/>
      <c r="F1465"/>
      <c r="G1465" s="33"/>
      <c r="H1465" s="80"/>
    </row>
    <row r="1466" spans="1:8">
      <c r="A1466" s="25"/>
      <c r="D1466"/>
      <c r="E1466"/>
      <c r="F1466"/>
      <c r="G1466" s="33"/>
      <c r="H1466" s="80"/>
    </row>
    <row r="1467" spans="1:8">
      <c r="A1467" s="25"/>
      <c r="D1467"/>
      <c r="E1467"/>
      <c r="F1467"/>
      <c r="G1467" s="33"/>
      <c r="H1467" s="80"/>
    </row>
    <row r="1468" spans="1:8">
      <c r="A1468" s="25"/>
      <c r="D1468"/>
      <c r="E1468"/>
      <c r="F1468"/>
      <c r="G1468" s="33"/>
      <c r="H1468" s="80"/>
    </row>
    <row r="1469" spans="1:8">
      <c r="A1469" s="25"/>
      <c r="D1469"/>
      <c r="E1469"/>
      <c r="F1469"/>
      <c r="G1469" s="33"/>
      <c r="H1469" s="80"/>
    </row>
    <row r="1470" spans="1:8">
      <c r="A1470" s="25"/>
      <c r="D1470"/>
      <c r="E1470"/>
      <c r="F1470"/>
      <c r="G1470" s="33"/>
      <c r="H1470" s="80"/>
    </row>
    <row r="1471" spans="1:8">
      <c r="A1471" s="25"/>
      <c r="D1471"/>
      <c r="E1471"/>
      <c r="F1471"/>
      <c r="G1471" s="33"/>
      <c r="H1471" s="80"/>
    </row>
    <row r="1472" spans="1:8">
      <c r="A1472" s="25"/>
      <c r="D1472"/>
      <c r="E1472"/>
      <c r="F1472"/>
      <c r="G1472" s="33"/>
      <c r="H1472" s="80"/>
    </row>
    <row r="1473" spans="1:8">
      <c r="A1473" s="25"/>
      <c r="D1473"/>
      <c r="E1473"/>
      <c r="F1473"/>
      <c r="G1473" s="33"/>
      <c r="H1473" s="80"/>
    </row>
    <row r="1474" spans="1:8">
      <c r="A1474" s="25"/>
      <c r="D1474"/>
      <c r="E1474"/>
      <c r="F1474"/>
      <c r="G1474" s="33"/>
      <c r="H1474" s="80"/>
    </row>
    <row r="1475" spans="1:8">
      <c r="A1475" s="25"/>
      <c r="D1475"/>
      <c r="E1475"/>
      <c r="F1475"/>
      <c r="G1475" s="33"/>
      <c r="H1475" s="80"/>
    </row>
    <row r="1476" spans="1:8">
      <c r="A1476" s="25"/>
      <c r="D1476"/>
      <c r="E1476"/>
      <c r="F1476"/>
      <c r="G1476" s="33"/>
      <c r="H1476" s="80"/>
    </row>
    <row r="1477" spans="1:8">
      <c r="A1477" s="25"/>
      <c r="D1477"/>
      <c r="E1477"/>
      <c r="F1477"/>
      <c r="G1477" s="33"/>
      <c r="H1477" s="80"/>
    </row>
    <row r="1478" spans="1:8">
      <c r="A1478" s="25"/>
      <c r="D1478"/>
      <c r="E1478"/>
      <c r="F1478"/>
      <c r="G1478" s="33"/>
      <c r="H1478" s="80"/>
    </row>
    <row r="1479" spans="1:8">
      <c r="A1479" s="25"/>
      <c r="D1479"/>
      <c r="E1479"/>
      <c r="F1479"/>
      <c r="G1479" s="33"/>
      <c r="H1479" s="80"/>
    </row>
    <row r="1480" spans="1:8">
      <c r="A1480" s="25"/>
      <c r="D1480"/>
      <c r="E1480"/>
      <c r="F1480"/>
      <c r="G1480" s="33"/>
      <c r="H1480" s="80"/>
    </row>
    <row r="1481" spans="1:8">
      <c r="A1481" s="25"/>
      <c r="D1481"/>
      <c r="E1481"/>
      <c r="F1481"/>
      <c r="G1481" s="33"/>
      <c r="H1481" s="80"/>
    </row>
    <row r="1482" spans="1:8">
      <c r="A1482" s="25"/>
      <c r="D1482"/>
      <c r="E1482"/>
      <c r="F1482"/>
      <c r="G1482" s="33"/>
      <c r="H1482" s="80"/>
    </row>
    <row r="1483" spans="1:8">
      <c r="A1483" s="25"/>
      <c r="D1483"/>
      <c r="E1483"/>
      <c r="F1483"/>
      <c r="G1483" s="33"/>
      <c r="H1483" s="80"/>
    </row>
    <row r="1484" spans="1:8">
      <c r="A1484" s="25"/>
      <c r="D1484"/>
      <c r="E1484"/>
      <c r="F1484"/>
      <c r="G1484" s="33"/>
      <c r="H1484" s="80"/>
    </row>
    <row r="1485" spans="1:8">
      <c r="A1485" s="25"/>
      <c r="D1485"/>
      <c r="E1485"/>
      <c r="F1485"/>
      <c r="G1485" s="33"/>
      <c r="H1485" s="80"/>
    </row>
    <row r="1486" spans="1:8">
      <c r="A1486" s="25"/>
      <c r="D1486"/>
      <c r="E1486"/>
      <c r="F1486"/>
      <c r="G1486" s="33"/>
      <c r="H1486" s="80"/>
    </row>
    <row r="1487" spans="1:8">
      <c r="A1487" s="25"/>
      <c r="D1487"/>
      <c r="E1487"/>
      <c r="F1487"/>
      <c r="G1487" s="33"/>
      <c r="H1487" s="80"/>
    </row>
    <row r="1488" spans="1:8">
      <c r="A1488" s="25"/>
      <c r="D1488"/>
      <c r="E1488"/>
      <c r="F1488"/>
      <c r="G1488" s="33"/>
      <c r="H1488" s="80"/>
    </row>
    <row r="1489" spans="1:8">
      <c r="A1489" s="25"/>
      <c r="D1489"/>
      <c r="E1489"/>
      <c r="F1489"/>
      <c r="G1489" s="33"/>
      <c r="H1489" s="80"/>
    </row>
    <row r="1490" spans="1:8">
      <c r="A1490" s="25"/>
      <c r="D1490"/>
      <c r="E1490"/>
      <c r="F1490"/>
      <c r="G1490" s="33"/>
      <c r="H1490" s="80"/>
    </row>
    <row r="1491" spans="1:8">
      <c r="A1491" s="25"/>
      <c r="D1491"/>
      <c r="E1491"/>
      <c r="F1491"/>
      <c r="G1491" s="33"/>
      <c r="H1491" s="80"/>
    </row>
    <row r="1492" spans="1:8">
      <c r="A1492" s="25"/>
      <c r="D1492"/>
      <c r="E1492"/>
      <c r="F1492"/>
      <c r="G1492" s="33"/>
      <c r="H1492" s="80"/>
    </row>
    <row r="1493" spans="1:8">
      <c r="A1493" s="25"/>
      <c r="D1493"/>
      <c r="E1493"/>
      <c r="F1493"/>
      <c r="G1493" s="33"/>
      <c r="H1493" s="80"/>
    </row>
    <row r="1494" spans="1:8">
      <c r="A1494" s="25"/>
      <c r="D1494"/>
      <c r="E1494"/>
      <c r="F1494"/>
      <c r="G1494" s="33"/>
      <c r="H1494" s="80"/>
    </row>
    <row r="1495" spans="1:8">
      <c r="A1495" s="25"/>
      <c r="D1495"/>
      <c r="E1495"/>
      <c r="F1495"/>
      <c r="G1495" s="33"/>
      <c r="H1495" s="80"/>
    </row>
    <row r="1496" spans="1:8">
      <c r="A1496" s="25"/>
      <c r="D1496"/>
      <c r="E1496"/>
      <c r="F1496"/>
      <c r="G1496" s="33"/>
      <c r="H1496" s="80"/>
    </row>
    <row r="1497" spans="1:8">
      <c r="A1497" s="25"/>
      <c r="D1497"/>
      <c r="E1497"/>
      <c r="F1497"/>
      <c r="G1497" s="33"/>
      <c r="H1497" s="80"/>
    </row>
    <row r="1498" spans="1:8">
      <c r="A1498" s="25"/>
      <c r="D1498"/>
      <c r="E1498"/>
      <c r="F1498"/>
      <c r="G1498" s="33"/>
      <c r="H1498" s="80"/>
    </row>
    <row r="1499" spans="1:8">
      <c r="A1499" s="25"/>
      <c r="D1499"/>
      <c r="E1499"/>
      <c r="F1499"/>
      <c r="G1499" s="33"/>
      <c r="H1499" s="80"/>
    </row>
    <row r="1500" spans="1:8">
      <c r="A1500" s="25"/>
      <c r="D1500"/>
      <c r="E1500"/>
      <c r="F1500"/>
      <c r="G1500" s="33"/>
      <c r="H1500" s="80"/>
    </row>
    <row r="1501" spans="1:8">
      <c r="A1501" s="25"/>
      <c r="D1501"/>
      <c r="E1501"/>
      <c r="F1501"/>
      <c r="G1501" s="33"/>
      <c r="H1501" s="80"/>
    </row>
    <row r="1502" spans="1:8">
      <c r="A1502" s="25"/>
      <c r="D1502"/>
      <c r="E1502"/>
      <c r="F1502"/>
      <c r="G1502" s="33"/>
      <c r="H1502" s="80"/>
    </row>
    <row r="1503" spans="1:8">
      <c r="A1503" s="25"/>
      <c r="D1503"/>
      <c r="E1503"/>
      <c r="F1503"/>
      <c r="G1503" s="33"/>
      <c r="H1503" s="80"/>
    </row>
    <row r="1504" spans="1:8">
      <c r="A1504" s="25"/>
      <c r="D1504"/>
      <c r="E1504"/>
      <c r="F1504"/>
      <c r="G1504" s="33"/>
      <c r="H1504" s="80"/>
    </row>
    <row r="1505" spans="1:8">
      <c r="A1505" s="25"/>
      <c r="D1505"/>
      <c r="E1505"/>
      <c r="F1505"/>
      <c r="G1505" s="33"/>
      <c r="H1505" s="80"/>
    </row>
    <row r="1506" spans="1:8">
      <c r="A1506" s="25"/>
      <c r="D1506"/>
      <c r="E1506"/>
      <c r="F1506"/>
      <c r="G1506" s="33"/>
      <c r="H1506" s="80"/>
    </row>
    <row r="1507" spans="1:8">
      <c r="A1507" s="25"/>
      <c r="D1507"/>
      <c r="E1507"/>
      <c r="F1507"/>
      <c r="G1507" s="33"/>
      <c r="H1507" s="80"/>
    </row>
    <row r="1508" spans="1:8">
      <c r="A1508" s="25"/>
      <c r="D1508"/>
      <c r="E1508"/>
      <c r="F1508"/>
      <c r="G1508" s="33"/>
      <c r="H1508" s="80"/>
    </row>
    <row r="1509" spans="1:8">
      <c r="A1509" s="25"/>
      <c r="D1509"/>
      <c r="E1509"/>
      <c r="F1509"/>
      <c r="G1509" s="33"/>
      <c r="H1509" s="80"/>
    </row>
    <row r="1510" spans="1:8">
      <c r="A1510" s="25"/>
      <c r="D1510"/>
      <c r="E1510"/>
      <c r="F1510"/>
      <c r="G1510" s="33"/>
      <c r="H1510" s="80"/>
    </row>
    <row r="1511" spans="1:8">
      <c r="A1511" s="25"/>
      <c r="D1511"/>
      <c r="E1511"/>
      <c r="F1511"/>
      <c r="G1511" s="33"/>
      <c r="H1511" s="80"/>
    </row>
    <row r="1512" spans="1:8">
      <c r="A1512" s="25"/>
      <c r="D1512"/>
      <c r="E1512"/>
      <c r="F1512"/>
      <c r="G1512" s="33"/>
      <c r="H1512" s="80"/>
    </row>
    <row r="1513" spans="1:8">
      <c r="A1513" s="25"/>
      <c r="D1513"/>
      <c r="E1513"/>
      <c r="F1513"/>
      <c r="G1513" s="33"/>
      <c r="H1513" s="80"/>
    </row>
    <row r="1514" spans="1:8">
      <c r="A1514" s="25"/>
      <c r="D1514"/>
      <c r="E1514"/>
      <c r="F1514"/>
      <c r="G1514" s="33"/>
      <c r="H1514" s="80"/>
    </row>
    <row r="1515" spans="1:8">
      <c r="A1515" s="25"/>
      <c r="D1515"/>
      <c r="E1515"/>
      <c r="F1515"/>
      <c r="G1515" s="33"/>
      <c r="H1515" s="80"/>
    </row>
    <row r="1516" spans="1:8">
      <c r="A1516" s="25"/>
      <c r="D1516"/>
      <c r="E1516"/>
      <c r="F1516"/>
      <c r="G1516" s="33"/>
      <c r="H1516" s="80"/>
    </row>
    <row r="1517" spans="1:8">
      <c r="A1517" s="25"/>
      <c r="D1517"/>
      <c r="E1517"/>
      <c r="F1517"/>
      <c r="G1517" s="33"/>
      <c r="H1517" s="80"/>
    </row>
    <row r="1518" spans="1:8">
      <c r="A1518" s="25"/>
      <c r="D1518"/>
      <c r="E1518"/>
      <c r="F1518"/>
      <c r="G1518" s="33"/>
      <c r="H1518" s="80"/>
    </row>
    <row r="1519" spans="1:8">
      <c r="A1519" s="25"/>
      <c r="D1519"/>
      <c r="E1519"/>
      <c r="F1519"/>
      <c r="G1519" s="33"/>
      <c r="H1519" s="80"/>
    </row>
    <row r="1520" spans="1:8">
      <c r="A1520" s="25"/>
      <c r="D1520"/>
      <c r="E1520"/>
      <c r="F1520"/>
      <c r="G1520" s="33"/>
      <c r="H1520" s="80"/>
    </row>
    <row r="1521" spans="1:8">
      <c r="A1521" s="25"/>
      <c r="D1521"/>
      <c r="E1521"/>
      <c r="F1521"/>
      <c r="G1521" s="33"/>
      <c r="H1521" s="80"/>
    </row>
    <row r="1522" spans="1:8">
      <c r="A1522" s="25"/>
      <c r="D1522"/>
      <c r="E1522"/>
      <c r="F1522"/>
      <c r="G1522" s="33"/>
      <c r="H1522" s="80"/>
    </row>
    <row r="1523" spans="1:8">
      <c r="A1523" s="25"/>
      <c r="D1523"/>
      <c r="E1523"/>
      <c r="F1523"/>
      <c r="G1523" s="33"/>
      <c r="H1523" s="80"/>
    </row>
    <row r="1524" spans="1:8">
      <c r="A1524" s="25"/>
      <c r="D1524"/>
      <c r="E1524"/>
      <c r="F1524"/>
      <c r="G1524" s="33"/>
      <c r="H1524" s="80"/>
    </row>
    <row r="1525" spans="1:8">
      <c r="A1525" s="25"/>
      <c r="D1525"/>
      <c r="E1525"/>
      <c r="F1525"/>
      <c r="G1525" s="33"/>
      <c r="H1525" s="80"/>
    </row>
    <row r="1526" spans="1:8">
      <c r="A1526" s="25"/>
      <c r="D1526"/>
      <c r="E1526"/>
      <c r="F1526"/>
      <c r="G1526" s="33"/>
      <c r="H1526" s="80"/>
    </row>
    <row r="1527" spans="1:8">
      <c r="A1527" s="25"/>
      <c r="D1527"/>
      <c r="E1527"/>
      <c r="F1527"/>
      <c r="G1527" s="33"/>
      <c r="H1527" s="80"/>
    </row>
    <row r="1528" spans="1:8">
      <c r="A1528" s="25"/>
      <c r="D1528"/>
      <c r="E1528"/>
      <c r="F1528"/>
      <c r="G1528" s="33"/>
      <c r="H1528" s="80"/>
    </row>
    <row r="1529" spans="1:8">
      <c r="A1529" s="25"/>
      <c r="D1529"/>
      <c r="E1529"/>
      <c r="F1529"/>
      <c r="G1529" s="33"/>
      <c r="H1529" s="80"/>
    </row>
    <row r="1530" spans="1:8">
      <c r="A1530" s="25"/>
      <c r="D1530"/>
      <c r="E1530"/>
      <c r="F1530"/>
      <c r="G1530" s="33"/>
      <c r="H1530" s="80"/>
    </row>
    <row r="1531" spans="1:8">
      <c r="A1531" s="25"/>
      <c r="D1531"/>
      <c r="E1531"/>
      <c r="F1531"/>
      <c r="G1531" s="33"/>
      <c r="H1531" s="80"/>
    </row>
    <row r="1532" spans="1:8">
      <c r="A1532" s="25"/>
      <c r="D1532"/>
      <c r="E1532"/>
      <c r="F1532"/>
      <c r="G1532" s="33"/>
      <c r="H1532" s="80"/>
    </row>
    <row r="1533" spans="1:8">
      <c r="A1533" s="25"/>
      <c r="D1533"/>
      <c r="E1533"/>
      <c r="F1533"/>
      <c r="G1533" s="33"/>
      <c r="H1533" s="80"/>
    </row>
    <row r="1534" spans="1:8">
      <c r="A1534" s="25"/>
      <c r="D1534"/>
      <c r="E1534"/>
      <c r="F1534"/>
      <c r="G1534" s="33"/>
      <c r="H1534" s="80"/>
    </row>
    <row r="1535" spans="1:8">
      <c r="A1535" s="25"/>
      <c r="D1535"/>
      <c r="E1535"/>
      <c r="F1535"/>
      <c r="G1535" s="33"/>
      <c r="H1535" s="80"/>
    </row>
    <row r="1536" spans="1:8">
      <c r="A1536" s="25"/>
      <c r="D1536"/>
      <c r="E1536"/>
      <c r="F1536"/>
      <c r="G1536" s="33"/>
      <c r="H1536" s="80"/>
    </row>
    <row r="1537" spans="1:8">
      <c r="A1537" s="25"/>
      <c r="D1537"/>
      <c r="E1537"/>
      <c r="F1537"/>
      <c r="G1537" s="33"/>
      <c r="H1537" s="80"/>
    </row>
    <row r="1538" spans="1:8">
      <c r="A1538" s="25"/>
      <c r="D1538"/>
      <c r="E1538"/>
      <c r="F1538"/>
      <c r="G1538" s="33"/>
      <c r="H1538" s="80"/>
    </row>
    <row r="1539" spans="1:8">
      <c r="A1539" s="25"/>
      <c r="D1539"/>
      <c r="E1539"/>
      <c r="F1539"/>
      <c r="G1539" s="33"/>
      <c r="H1539" s="80"/>
    </row>
    <row r="1540" spans="1:8">
      <c r="A1540" s="25"/>
      <c r="D1540"/>
      <c r="E1540"/>
      <c r="F1540"/>
      <c r="G1540" s="33"/>
      <c r="H1540" s="80"/>
    </row>
    <row r="1541" spans="1:8">
      <c r="A1541" s="25"/>
      <c r="D1541"/>
      <c r="E1541"/>
      <c r="F1541"/>
      <c r="G1541" s="33"/>
      <c r="H1541" s="80"/>
    </row>
    <row r="1542" spans="1:8">
      <c r="A1542" s="25"/>
      <c r="D1542"/>
      <c r="E1542"/>
      <c r="F1542"/>
      <c r="G1542" s="33"/>
      <c r="H1542" s="80"/>
    </row>
    <row r="1543" spans="1:8">
      <c r="A1543" s="25"/>
      <c r="D1543"/>
      <c r="E1543"/>
      <c r="F1543"/>
      <c r="G1543" s="33"/>
      <c r="H1543" s="80"/>
    </row>
    <row r="1544" spans="1:8">
      <c r="A1544" s="25"/>
      <c r="D1544"/>
      <c r="E1544"/>
      <c r="F1544"/>
      <c r="G1544" s="33"/>
      <c r="H1544" s="80"/>
    </row>
    <row r="1545" spans="1:8">
      <c r="A1545" s="25"/>
      <c r="D1545"/>
      <c r="E1545"/>
      <c r="F1545"/>
      <c r="G1545" s="33"/>
      <c r="H1545" s="80"/>
    </row>
    <row r="1546" spans="1:8">
      <c r="A1546" s="25"/>
      <c r="D1546"/>
      <c r="E1546"/>
      <c r="F1546"/>
      <c r="G1546" s="33"/>
      <c r="H1546" s="80"/>
    </row>
    <row r="1547" spans="1:8">
      <c r="A1547" s="25"/>
      <c r="D1547"/>
      <c r="E1547"/>
      <c r="F1547"/>
      <c r="G1547" s="33"/>
      <c r="H1547" s="80"/>
    </row>
    <row r="1548" spans="1:8">
      <c r="A1548" s="25"/>
      <c r="D1548"/>
      <c r="E1548"/>
      <c r="F1548"/>
      <c r="G1548" s="33"/>
      <c r="H1548" s="80"/>
    </row>
    <row r="1549" spans="1:8">
      <c r="A1549" s="25"/>
      <c r="D1549"/>
      <c r="E1549"/>
      <c r="F1549"/>
      <c r="G1549" s="33"/>
      <c r="H1549" s="80"/>
    </row>
    <row r="1550" spans="1:8">
      <c r="A1550" s="25"/>
      <c r="D1550"/>
      <c r="E1550"/>
      <c r="F1550"/>
      <c r="G1550" s="33"/>
      <c r="H1550" s="80"/>
    </row>
    <row r="1551" spans="1:8">
      <c r="A1551" s="25"/>
      <c r="D1551"/>
      <c r="E1551"/>
      <c r="F1551"/>
      <c r="G1551" s="33"/>
      <c r="H1551" s="80"/>
    </row>
    <row r="1552" spans="1:8">
      <c r="A1552" s="25"/>
      <c r="D1552"/>
      <c r="E1552"/>
      <c r="F1552"/>
      <c r="G1552" s="33"/>
      <c r="H1552" s="80"/>
    </row>
    <row r="1553" spans="1:8">
      <c r="A1553" s="25"/>
      <c r="D1553"/>
      <c r="E1553"/>
      <c r="F1553"/>
      <c r="G1553" s="33"/>
      <c r="H1553" s="80"/>
    </row>
    <row r="1554" spans="1:8">
      <c r="A1554" s="25"/>
      <c r="D1554"/>
      <c r="E1554"/>
      <c r="F1554"/>
      <c r="G1554" s="33"/>
      <c r="H1554" s="80"/>
    </row>
    <row r="1555" spans="1:8">
      <c r="A1555" s="25"/>
      <c r="D1555"/>
      <c r="E1555"/>
      <c r="F1555"/>
      <c r="G1555" s="33"/>
      <c r="H1555" s="80"/>
    </row>
    <row r="1556" spans="1:8">
      <c r="A1556" s="25"/>
      <c r="D1556"/>
      <c r="E1556"/>
      <c r="F1556"/>
      <c r="G1556" s="33"/>
      <c r="H1556" s="80"/>
    </row>
    <row r="1557" spans="1:8">
      <c r="A1557" s="25"/>
      <c r="D1557"/>
      <c r="E1557"/>
      <c r="F1557"/>
      <c r="G1557" s="33"/>
      <c r="H1557" s="80"/>
    </row>
    <row r="1558" spans="1:8">
      <c r="A1558" s="25"/>
      <c r="D1558"/>
      <c r="E1558"/>
      <c r="F1558"/>
      <c r="G1558" s="33"/>
      <c r="H1558" s="80"/>
    </row>
    <row r="1559" spans="1:8">
      <c r="A1559" s="25"/>
      <c r="D1559"/>
      <c r="E1559"/>
      <c r="F1559"/>
      <c r="G1559" s="33"/>
      <c r="H1559" s="80"/>
    </row>
    <row r="1560" spans="1:8">
      <c r="A1560" s="25"/>
      <c r="D1560"/>
      <c r="E1560"/>
      <c r="F1560"/>
      <c r="G1560" s="33"/>
      <c r="H1560" s="80"/>
    </row>
    <row r="1561" spans="1:8">
      <c r="A1561" s="25"/>
      <c r="D1561"/>
      <c r="E1561"/>
      <c r="F1561"/>
      <c r="G1561" s="33"/>
      <c r="H1561" s="80"/>
    </row>
    <row r="1562" spans="1:8">
      <c r="A1562" s="25"/>
      <c r="D1562"/>
      <c r="E1562"/>
      <c r="F1562"/>
      <c r="G1562" s="33"/>
      <c r="H1562" s="80"/>
    </row>
    <row r="1563" spans="1:8">
      <c r="A1563" s="25"/>
      <c r="D1563"/>
      <c r="E1563"/>
      <c r="F1563"/>
      <c r="G1563" s="33"/>
      <c r="H1563" s="80"/>
    </row>
    <row r="1564" spans="1:8">
      <c r="A1564" s="25"/>
      <c r="D1564"/>
      <c r="E1564"/>
      <c r="F1564"/>
      <c r="G1564" s="33"/>
      <c r="H1564" s="80"/>
    </row>
    <row r="1565" spans="1:8">
      <c r="A1565" s="25"/>
      <c r="D1565"/>
      <c r="E1565"/>
      <c r="F1565"/>
      <c r="G1565" s="33"/>
      <c r="H1565" s="80"/>
    </row>
    <row r="1566" spans="1:8">
      <c r="A1566" s="25"/>
      <c r="D1566"/>
      <c r="E1566"/>
      <c r="F1566"/>
      <c r="G1566" s="33"/>
      <c r="H1566" s="80"/>
    </row>
    <row r="1567" spans="1:8">
      <c r="A1567" s="25"/>
      <c r="D1567"/>
      <c r="E1567"/>
      <c r="F1567"/>
      <c r="G1567" s="33"/>
      <c r="H1567" s="80"/>
    </row>
    <row r="1568" spans="1:8">
      <c r="A1568" s="25"/>
      <c r="D1568"/>
      <c r="E1568"/>
      <c r="F1568"/>
      <c r="G1568" s="33"/>
      <c r="H1568" s="80"/>
    </row>
    <row r="1569" spans="1:8">
      <c r="A1569" s="25"/>
      <c r="D1569"/>
      <c r="E1569"/>
      <c r="F1569"/>
      <c r="G1569" s="33"/>
      <c r="H1569" s="80"/>
    </row>
    <row r="1570" spans="1:8">
      <c r="A1570" s="25"/>
      <c r="D1570"/>
      <c r="E1570"/>
      <c r="F1570"/>
      <c r="G1570" s="33"/>
      <c r="H1570" s="80"/>
    </row>
    <row r="1571" spans="1:8">
      <c r="A1571" s="25"/>
      <c r="D1571"/>
      <c r="E1571"/>
      <c r="F1571"/>
      <c r="G1571" s="33"/>
      <c r="H1571" s="80"/>
    </row>
    <row r="1572" spans="1:8">
      <c r="A1572" s="25"/>
      <c r="D1572"/>
      <c r="E1572"/>
      <c r="F1572"/>
      <c r="G1572" s="33"/>
      <c r="H1572" s="80"/>
    </row>
    <row r="1573" spans="1:8">
      <c r="A1573" s="25"/>
      <c r="D1573"/>
      <c r="E1573"/>
      <c r="F1573"/>
      <c r="G1573" s="33"/>
      <c r="H1573" s="80"/>
    </row>
    <row r="1574" spans="1:8">
      <c r="A1574" s="25"/>
      <c r="D1574"/>
      <c r="E1574"/>
      <c r="F1574"/>
      <c r="G1574" s="33"/>
      <c r="H1574" s="80"/>
    </row>
    <row r="1575" spans="1:8">
      <c r="A1575" s="25"/>
      <c r="D1575"/>
      <c r="E1575"/>
      <c r="F1575"/>
      <c r="G1575" s="33"/>
      <c r="H1575" s="80"/>
    </row>
    <row r="1576" spans="1:8">
      <c r="A1576" s="25"/>
      <c r="D1576"/>
      <c r="E1576"/>
      <c r="F1576"/>
      <c r="G1576" s="33"/>
      <c r="H1576" s="80"/>
    </row>
    <row r="1577" spans="1:8">
      <c r="A1577" s="25"/>
      <c r="D1577"/>
      <c r="E1577"/>
      <c r="F1577"/>
      <c r="G1577" s="33"/>
      <c r="H1577" s="80"/>
    </row>
    <row r="1578" spans="1:8">
      <c r="A1578" s="25"/>
      <c r="D1578"/>
      <c r="E1578"/>
      <c r="F1578"/>
      <c r="G1578" s="33"/>
      <c r="H1578" s="80"/>
    </row>
    <row r="1579" spans="1:8">
      <c r="A1579" s="25"/>
      <c r="D1579"/>
      <c r="E1579"/>
      <c r="F1579"/>
      <c r="G1579" s="33"/>
      <c r="H1579" s="80"/>
    </row>
    <row r="1580" spans="1:8">
      <c r="A1580" s="25"/>
      <c r="D1580"/>
      <c r="E1580"/>
      <c r="F1580"/>
      <c r="G1580" s="33"/>
      <c r="H1580" s="80"/>
    </row>
    <row r="1581" spans="1:8">
      <c r="A1581" s="25"/>
      <c r="D1581"/>
      <c r="E1581"/>
      <c r="F1581"/>
      <c r="G1581" s="33"/>
      <c r="H1581" s="80"/>
    </row>
    <row r="1582" spans="1:8">
      <c r="A1582" s="25"/>
      <c r="D1582"/>
      <c r="E1582"/>
      <c r="F1582"/>
      <c r="G1582" s="33"/>
      <c r="H1582" s="80"/>
    </row>
    <row r="1583" spans="1:8">
      <c r="A1583" s="25"/>
      <c r="D1583"/>
      <c r="E1583"/>
      <c r="F1583"/>
      <c r="G1583" s="33"/>
      <c r="H1583" s="80"/>
    </row>
    <row r="1584" spans="1:8">
      <c r="A1584" s="25"/>
      <c r="D1584"/>
      <c r="E1584"/>
      <c r="F1584"/>
      <c r="G1584" s="33"/>
      <c r="H1584" s="80"/>
    </row>
    <row r="1585" spans="1:8">
      <c r="A1585" s="25"/>
      <c r="D1585"/>
      <c r="E1585"/>
      <c r="F1585"/>
      <c r="G1585" s="33"/>
      <c r="H1585" s="80"/>
    </row>
    <row r="1586" spans="1:8">
      <c r="A1586" s="25"/>
      <c r="D1586"/>
      <c r="E1586"/>
      <c r="F1586"/>
      <c r="G1586" s="33"/>
      <c r="H1586" s="80"/>
    </row>
    <row r="1587" spans="1:8">
      <c r="A1587" s="25"/>
      <c r="D1587"/>
      <c r="E1587"/>
      <c r="F1587"/>
      <c r="G1587" s="33"/>
      <c r="H1587" s="80"/>
    </row>
    <row r="1588" spans="1:8">
      <c r="A1588" s="25"/>
      <c r="D1588"/>
      <c r="E1588"/>
      <c r="F1588"/>
      <c r="G1588" s="33"/>
      <c r="H1588" s="80"/>
    </row>
    <row r="1589" spans="1:8">
      <c r="A1589" s="25"/>
      <c r="D1589"/>
      <c r="E1589"/>
      <c r="F1589"/>
      <c r="G1589" s="33"/>
      <c r="H1589" s="80"/>
    </row>
    <row r="1590" spans="1:8">
      <c r="A1590" s="25"/>
      <c r="D1590"/>
      <c r="E1590"/>
      <c r="F1590"/>
      <c r="G1590" s="33"/>
      <c r="H1590" s="80"/>
    </row>
    <row r="1591" spans="1:8">
      <c r="A1591" s="25"/>
      <c r="D1591"/>
      <c r="E1591"/>
      <c r="F1591"/>
      <c r="G1591" s="33"/>
      <c r="H1591" s="80"/>
    </row>
    <row r="1592" spans="1:8">
      <c r="A1592" s="25"/>
      <c r="D1592"/>
      <c r="E1592"/>
      <c r="F1592"/>
      <c r="G1592" s="33"/>
      <c r="H1592" s="80"/>
    </row>
    <row r="1593" spans="1:8">
      <c r="A1593" s="25"/>
      <c r="D1593"/>
      <c r="E1593"/>
      <c r="F1593"/>
      <c r="G1593" s="33"/>
      <c r="H1593" s="80"/>
    </row>
    <row r="1594" spans="1:8">
      <c r="A1594" s="25"/>
      <c r="D1594"/>
      <c r="E1594"/>
      <c r="F1594"/>
      <c r="G1594" s="33"/>
      <c r="H1594" s="80"/>
    </row>
    <row r="1595" spans="1:8">
      <c r="A1595" s="25"/>
      <c r="D1595"/>
      <c r="E1595"/>
      <c r="F1595"/>
      <c r="G1595" s="33"/>
      <c r="H1595" s="80"/>
    </row>
    <row r="1596" spans="1:8">
      <c r="A1596" s="25"/>
      <c r="D1596"/>
      <c r="E1596"/>
      <c r="F1596"/>
      <c r="G1596" s="33"/>
      <c r="H1596" s="80"/>
    </row>
    <row r="1597" spans="1:8">
      <c r="A1597" s="25"/>
      <c r="D1597"/>
      <c r="E1597"/>
      <c r="F1597"/>
      <c r="G1597" s="33"/>
      <c r="H1597" s="80"/>
    </row>
    <row r="1598" spans="1:8">
      <c r="A1598" s="25"/>
      <c r="D1598"/>
      <c r="E1598"/>
      <c r="F1598"/>
      <c r="G1598" s="33"/>
      <c r="H1598" s="80"/>
    </row>
    <row r="1599" spans="1:8">
      <c r="A1599" s="25"/>
      <c r="D1599"/>
      <c r="E1599"/>
      <c r="F1599"/>
      <c r="G1599" s="33"/>
      <c r="H1599" s="80"/>
    </row>
    <row r="1600" spans="1:8">
      <c r="A1600" s="25"/>
      <c r="D1600"/>
      <c r="E1600"/>
      <c r="F1600"/>
      <c r="G1600" s="33"/>
      <c r="H1600" s="80"/>
    </row>
    <row r="1601" spans="1:8">
      <c r="A1601" s="25"/>
      <c r="D1601"/>
      <c r="E1601"/>
      <c r="F1601"/>
      <c r="G1601" s="33"/>
      <c r="H1601" s="80"/>
    </row>
    <row r="1602" spans="1:8">
      <c r="A1602" s="25"/>
      <c r="D1602"/>
      <c r="E1602"/>
      <c r="F1602"/>
      <c r="G1602" s="33"/>
      <c r="H1602" s="80"/>
    </row>
    <row r="1603" spans="1:8">
      <c r="A1603" s="25"/>
      <c r="D1603"/>
      <c r="E1603"/>
      <c r="F1603"/>
      <c r="G1603" s="33"/>
      <c r="H1603" s="80"/>
    </row>
    <row r="1604" spans="1:8">
      <c r="A1604" s="25"/>
      <c r="D1604"/>
      <c r="E1604"/>
      <c r="F1604"/>
      <c r="G1604" s="33"/>
      <c r="H1604" s="80"/>
    </row>
    <row r="1605" spans="1:8">
      <c r="A1605" s="25"/>
      <c r="D1605"/>
      <c r="E1605"/>
      <c r="F1605"/>
      <c r="G1605" s="33"/>
      <c r="H1605" s="80"/>
    </row>
    <row r="1606" spans="1:8">
      <c r="A1606" s="25"/>
      <c r="D1606"/>
      <c r="E1606"/>
      <c r="F1606"/>
      <c r="G1606" s="33"/>
      <c r="H1606" s="80"/>
    </row>
    <row r="1607" spans="1:8">
      <c r="A1607" s="25"/>
      <c r="D1607"/>
      <c r="E1607"/>
      <c r="F1607"/>
      <c r="G1607" s="33"/>
      <c r="H1607" s="80"/>
    </row>
    <row r="1608" spans="1:8">
      <c r="A1608" s="25"/>
      <c r="D1608"/>
      <c r="E1608"/>
      <c r="F1608"/>
      <c r="G1608" s="33"/>
      <c r="H1608" s="80"/>
    </row>
    <row r="1609" spans="1:8">
      <c r="A1609" s="25"/>
      <c r="D1609"/>
      <c r="E1609"/>
      <c r="F1609"/>
      <c r="G1609" s="33"/>
      <c r="H1609" s="80"/>
    </row>
    <row r="1610" spans="1:8">
      <c r="A1610" s="25"/>
      <c r="D1610"/>
      <c r="E1610"/>
      <c r="F1610"/>
      <c r="G1610" s="33"/>
      <c r="H1610" s="80"/>
    </row>
    <row r="1611" spans="1:8">
      <c r="A1611" s="25"/>
      <c r="D1611"/>
      <c r="E1611"/>
      <c r="F1611"/>
      <c r="G1611" s="33"/>
      <c r="H1611" s="80"/>
    </row>
    <row r="1612" spans="1:8">
      <c r="A1612" s="25"/>
      <c r="D1612"/>
      <c r="E1612"/>
      <c r="F1612"/>
      <c r="G1612" s="33"/>
      <c r="H1612" s="80"/>
    </row>
    <row r="1613" spans="1:8">
      <c r="A1613" s="25"/>
      <c r="D1613"/>
      <c r="E1613"/>
      <c r="F1613"/>
      <c r="G1613" s="33"/>
      <c r="H1613" s="80"/>
    </row>
    <row r="1614" spans="1:8">
      <c r="A1614" s="25"/>
      <c r="D1614"/>
      <c r="E1614"/>
      <c r="F1614"/>
      <c r="G1614" s="33"/>
      <c r="H1614" s="80"/>
    </row>
    <row r="1615" spans="1:8">
      <c r="A1615" s="25"/>
      <c r="D1615"/>
      <c r="E1615"/>
      <c r="F1615"/>
      <c r="G1615" s="33"/>
      <c r="H1615" s="80"/>
    </row>
    <row r="1616" spans="1:8">
      <c r="A1616" s="25"/>
      <c r="D1616"/>
      <c r="E1616"/>
      <c r="F1616"/>
      <c r="G1616" s="33"/>
      <c r="H1616" s="80"/>
    </row>
    <row r="1617" spans="1:8">
      <c r="A1617" s="25"/>
      <c r="D1617"/>
      <c r="E1617"/>
      <c r="F1617"/>
      <c r="G1617" s="33"/>
      <c r="H1617" s="80"/>
    </row>
    <row r="1618" spans="1:8">
      <c r="A1618" s="25"/>
      <c r="D1618"/>
      <c r="E1618"/>
      <c r="F1618"/>
      <c r="G1618" s="33"/>
      <c r="H1618" s="80"/>
    </row>
    <row r="1619" spans="1:8">
      <c r="A1619" s="25"/>
      <c r="D1619"/>
      <c r="E1619"/>
      <c r="F1619"/>
      <c r="G1619" s="33"/>
      <c r="H1619" s="80"/>
    </row>
    <row r="1620" spans="1:8">
      <c r="A1620" s="25"/>
      <c r="D1620"/>
      <c r="E1620"/>
      <c r="F1620"/>
      <c r="G1620" s="33"/>
      <c r="H1620" s="80"/>
    </row>
    <row r="1621" spans="1:8">
      <c r="A1621" s="25"/>
      <c r="D1621"/>
      <c r="E1621"/>
      <c r="F1621"/>
      <c r="G1621" s="33"/>
      <c r="H1621" s="80"/>
    </row>
    <row r="1622" spans="1:8">
      <c r="A1622" s="25"/>
      <c r="D1622"/>
      <c r="E1622"/>
      <c r="F1622"/>
      <c r="G1622" s="33"/>
      <c r="H1622" s="80"/>
    </row>
    <row r="1623" spans="1:8">
      <c r="A1623" s="25"/>
      <c r="D1623"/>
      <c r="E1623"/>
      <c r="F1623"/>
      <c r="G1623" s="33"/>
      <c r="H1623" s="80"/>
    </row>
    <row r="1624" spans="1:8">
      <c r="A1624" s="25"/>
      <c r="D1624"/>
      <c r="E1624"/>
      <c r="F1624"/>
      <c r="G1624" s="33"/>
      <c r="H1624" s="80"/>
    </row>
    <row r="1625" spans="1:8">
      <c r="A1625" s="25"/>
      <c r="D1625"/>
      <c r="E1625"/>
      <c r="F1625"/>
      <c r="G1625" s="33"/>
      <c r="H1625" s="80"/>
    </row>
    <row r="1626" spans="1:8">
      <c r="A1626" s="25"/>
      <c r="D1626"/>
      <c r="E1626"/>
      <c r="F1626"/>
      <c r="G1626" s="33"/>
      <c r="H1626" s="80"/>
    </row>
    <row r="1627" spans="1:8">
      <c r="A1627" s="25"/>
      <c r="D1627"/>
      <c r="E1627"/>
      <c r="F1627"/>
      <c r="G1627" s="33"/>
      <c r="H1627" s="80"/>
    </row>
    <row r="1628" spans="1:8">
      <c r="A1628" s="25"/>
      <c r="D1628"/>
      <c r="E1628"/>
      <c r="F1628"/>
      <c r="G1628" s="33"/>
      <c r="H1628" s="80"/>
    </row>
    <row r="1629" spans="1:8">
      <c r="A1629" s="25"/>
      <c r="D1629"/>
      <c r="E1629"/>
      <c r="F1629"/>
      <c r="G1629" s="33"/>
      <c r="H1629" s="80"/>
    </row>
    <row r="1630" spans="1:8">
      <c r="A1630" s="25"/>
      <c r="D1630"/>
      <c r="E1630"/>
      <c r="F1630"/>
      <c r="G1630" s="33"/>
      <c r="H1630" s="80"/>
    </row>
    <row r="1631" spans="1:8">
      <c r="A1631" s="25"/>
      <c r="D1631"/>
      <c r="E1631"/>
      <c r="F1631"/>
      <c r="G1631" s="33"/>
      <c r="H1631" s="80"/>
    </row>
    <row r="1632" spans="1:8">
      <c r="A1632" s="25"/>
      <c r="D1632"/>
      <c r="E1632"/>
      <c r="F1632"/>
      <c r="G1632" s="33"/>
      <c r="H1632" s="80"/>
    </row>
    <row r="1633" spans="1:8">
      <c r="A1633" s="25"/>
      <c r="D1633"/>
      <c r="E1633"/>
      <c r="F1633"/>
      <c r="G1633" s="33"/>
      <c r="H1633" s="80"/>
    </row>
    <row r="1634" spans="1:8">
      <c r="A1634" s="25"/>
      <c r="D1634"/>
      <c r="E1634"/>
      <c r="F1634"/>
      <c r="G1634" s="33"/>
      <c r="H1634" s="80"/>
    </row>
    <row r="1635" spans="1:8">
      <c r="A1635" s="25"/>
      <c r="D1635"/>
      <c r="E1635"/>
      <c r="F1635"/>
      <c r="G1635" s="33"/>
      <c r="H1635" s="80"/>
    </row>
    <row r="1636" spans="1:8">
      <c r="A1636" s="25"/>
      <c r="D1636"/>
      <c r="E1636"/>
      <c r="F1636"/>
      <c r="G1636" s="33"/>
      <c r="H1636" s="80"/>
    </row>
    <row r="1637" spans="1:8">
      <c r="A1637" s="25"/>
      <c r="D1637"/>
      <c r="E1637"/>
      <c r="F1637"/>
      <c r="G1637" s="33"/>
      <c r="H1637" s="80"/>
    </row>
    <row r="1638" spans="1:8">
      <c r="A1638" s="25"/>
      <c r="D1638"/>
      <c r="E1638"/>
      <c r="F1638"/>
      <c r="G1638" s="33"/>
      <c r="H1638" s="80"/>
    </row>
    <row r="1639" spans="1:8">
      <c r="A1639" s="25"/>
      <c r="D1639"/>
      <c r="E1639"/>
      <c r="F1639"/>
      <c r="G1639" s="33"/>
      <c r="H1639" s="80"/>
    </row>
    <row r="1640" spans="1:8">
      <c r="A1640" s="25"/>
      <c r="D1640"/>
      <c r="E1640"/>
      <c r="F1640"/>
      <c r="G1640" s="33"/>
      <c r="H1640" s="80"/>
    </row>
    <row r="1641" spans="1:8">
      <c r="A1641" s="25"/>
      <c r="D1641"/>
      <c r="E1641"/>
      <c r="F1641"/>
      <c r="G1641" s="33"/>
      <c r="H1641" s="80"/>
    </row>
    <row r="1642" spans="1:8">
      <c r="A1642" s="25"/>
      <c r="D1642"/>
      <c r="E1642"/>
      <c r="F1642"/>
      <c r="G1642" s="33"/>
      <c r="H1642" s="80"/>
    </row>
    <row r="1643" spans="1:8">
      <c r="A1643" s="25"/>
      <c r="D1643"/>
      <c r="E1643"/>
      <c r="F1643"/>
      <c r="G1643" s="33"/>
      <c r="H1643" s="80"/>
    </row>
    <row r="1644" spans="1:8">
      <c r="A1644" s="25"/>
      <c r="D1644"/>
      <c r="E1644"/>
      <c r="F1644"/>
      <c r="G1644" s="33"/>
      <c r="H1644" s="80"/>
    </row>
    <row r="1645" spans="1:8">
      <c r="A1645" s="25"/>
      <c r="D1645"/>
      <c r="E1645"/>
      <c r="F1645"/>
      <c r="G1645" s="33"/>
      <c r="H1645" s="80"/>
    </row>
    <row r="1646" spans="1:8">
      <c r="A1646" s="25"/>
      <c r="D1646"/>
      <c r="E1646"/>
      <c r="F1646"/>
      <c r="G1646" s="33"/>
      <c r="H1646" s="80"/>
    </row>
    <row r="1647" spans="1:8">
      <c r="A1647" s="25"/>
      <c r="D1647"/>
      <c r="E1647"/>
      <c r="F1647"/>
      <c r="G1647" s="33"/>
      <c r="H1647" s="80"/>
    </row>
    <row r="1648" spans="1:8">
      <c r="A1648" s="25"/>
      <c r="D1648"/>
      <c r="E1648"/>
      <c r="F1648"/>
      <c r="G1648" s="33"/>
      <c r="H1648" s="80"/>
    </row>
    <row r="1649" spans="1:8">
      <c r="A1649" s="25"/>
      <c r="D1649"/>
      <c r="E1649"/>
      <c r="F1649"/>
      <c r="G1649" s="33"/>
      <c r="H1649" s="80"/>
    </row>
    <row r="1650" spans="1:8">
      <c r="A1650" s="25"/>
      <c r="D1650"/>
      <c r="E1650"/>
      <c r="F1650"/>
      <c r="G1650" s="33"/>
      <c r="H1650" s="80"/>
    </row>
    <row r="1651" spans="1:8">
      <c r="A1651" s="25"/>
      <c r="D1651"/>
      <c r="E1651"/>
      <c r="F1651"/>
      <c r="G1651" s="33"/>
      <c r="H1651" s="80"/>
    </row>
    <row r="1652" spans="1:8">
      <c r="A1652" s="25"/>
      <c r="D1652"/>
      <c r="E1652"/>
      <c r="F1652"/>
      <c r="G1652" s="33"/>
      <c r="H1652" s="80"/>
    </row>
    <row r="1653" spans="1:8">
      <c r="A1653" s="25"/>
      <c r="D1653"/>
      <c r="E1653"/>
      <c r="F1653"/>
      <c r="G1653" s="33"/>
      <c r="H1653" s="80"/>
    </row>
    <row r="1654" spans="1:8">
      <c r="A1654" s="25"/>
      <c r="D1654"/>
      <c r="E1654"/>
      <c r="F1654"/>
      <c r="G1654" s="33"/>
      <c r="H1654" s="80"/>
    </row>
    <row r="1655" spans="1:8">
      <c r="A1655" s="25"/>
      <c r="D1655"/>
      <c r="E1655"/>
      <c r="F1655"/>
      <c r="G1655" s="33"/>
      <c r="H1655" s="80"/>
    </row>
    <row r="1656" spans="1:8">
      <c r="A1656" s="25"/>
      <c r="D1656"/>
      <c r="E1656"/>
      <c r="F1656"/>
      <c r="G1656" s="33"/>
      <c r="H1656" s="80"/>
    </row>
    <row r="1657" spans="1:8">
      <c r="A1657" s="25"/>
      <c r="D1657"/>
      <c r="E1657"/>
      <c r="F1657"/>
      <c r="G1657" s="33"/>
      <c r="H1657" s="80"/>
    </row>
    <row r="1658" spans="1:8">
      <c r="A1658" s="25"/>
      <c r="D1658"/>
      <c r="E1658"/>
      <c r="F1658"/>
      <c r="G1658" s="33"/>
      <c r="H1658" s="80"/>
    </row>
    <row r="1659" spans="1:8">
      <c r="A1659" s="25"/>
      <c r="D1659"/>
      <c r="E1659"/>
      <c r="F1659"/>
      <c r="G1659" s="33"/>
      <c r="H1659" s="80"/>
    </row>
    <row r="1660" spans="1:8">
      <c r="A1660" s="25"/>
      <c r="D1660"/>
      <c r="E1660"/>
      <c r="F1660"/>
      <c r="G1660" s="33"/>
      <c r="H1660" s="80"/>
    </row>
    <row r="1661" spans="1:8">
      <c r="A1661" s="25"/>
      <c r="D1661"/>
      <c r="E1661"/>
      <c r="F1661"/>
      <c r="G1661" s="33"/>
      <c r="H1661" s="80"/>
    </row>
    <row r="1662" spans="1:8">
      <c r="A1662" s="25"/>
      <c r="D1662"/>
      <c r="E1662"/>
      <c r="F1662"/>
      <c r="G1662" s="33"/>
      <c r="H1662" s="80"/>
    </row>
    <row r="1663" spans="1:8">
      <c r="A1663" s="25"/>
      <c r="D1663"/>
      <c r="E1663"/>
      <c r="F1663"/>
      <c r="G1663" s="33"/>
      <c r="H1663" s="80"/>
    </row>
    <row r="1664" spans="1:8">
      <c r="A1664" s="25"/>
      <c r="D1664"/>
      <c r="E1664"/>
      <c r="F1664"/>
      <c r="G1664" s="33"/>
      <c r="H1664" s="80"/>
    </row>
    <row r="1665" spans="1:8">
      <c r="A1665" s="25"/>
      <c r="D1665"/>
      <c r="E1665"/>
      <c r="F1665"/>
      <c r="G1665" s="33"/>
      <c r="H1665" s="80"/>
    </row>
    <row r="1666" spans="1:8">
      <c r="A1666" s="25"/>
      <c r="D1666"/>
      <c r="E1666"/>
      <c r="F1666"/>
      <c r="G1666" s="33"/>
      <c r="H1666" s="80"/>
    </row>
    <row r="1667" spans="1:8">
      <c r="A1667" s="25"/>
      <c r="D1667"/>
      <c r="E1667"/>
      <c r="F1667"/>
      <c r="G1667" s="33"/>
      <c r="H1667" s="80"/>
    </row>
    <row r="1668" spans="1:8">
      <c r="A1668" s="25"/>
      <c r="D1668"/>
      <c r="E1668"/>
      <c r="F1668"/>
      <c r="G1668" s="33"/>
      <c r="H1668" s="80"/>
    </row>
    <row r="1669" spans="1:8">
      <c r="A1669" s="25"/>
      <c r="D1669"/>
      <c r="E1669"/>
      <c r="F1669"/>
      <c r="G1669" s="33"/>
      <c r="H1669" s="80"/>
    </row>
    <row r="1670" spans="1:8">
      <c r="A1670" s="25"/>
      <c r="D1670"/>
      <c r="E1670"/>
      <c r="F1670"/>
      <c r="G1670" s="33"/>
      <c r="H1670" s="80"/>
    </row>
    <row r="1671" spans="1:8">
      <c r="A1671" s="25"/>
      <c r="D1671"/>
      <c r="E1671"/>
      <c r="F1671"/>
      <c r="G1671" s="33"/>
      <c r="H1671" s="80"/>
    </row>
    <row r="1672" spans="1:8">
      <c r="A1672" s="25"/>
      <c r="D1672"/>
      <c r="E1672"/>
      <c r="F1672"/>
      <c r="G1672" s="33"/>
      <c r="H1672" s="80"/>
    </row>
    <row r="1673" spans="1:8">
      <c r="A1673" s="25"/>
      <c r="D1673"/>
      <c r="E1673"/>
      <c r="F1673"/>
      <c r="G1673" s="33"/>
      <c r="H1673" s="80"/>
    </row>
    <row r="1674" spans="1:8">
      <c r="A1674" s="25"/>
      <c r="D1674"/>
      <c r="E1674"/>
      <c r="F1674"/>
      <c r="G1674" s="33"/>
      <c r="H1674" s="80"/>
    </row>
    <row r="1675" spans="1:8">
      <c r="A1675" s="25"/>
      <c r="D1675"/>
      <c r="E1675"/>
      <c r="F1675"/>
      <c r="G1675" s="33"/>
      <c r="H1675" s="80"/>
    </row>
    <row r="1676" spans="1:8">
      <c r="A1676" s="25"/>
      <c r="D1676"/>
      <c r="E1676"/>
      <c r="F1676"/>
      <c r="G1676" s="33"/>
      <c r="H1676" s="80"/>
    </row>
    <row r="1677" spans="1:8">
      <c r="A1677" s="25"/>
      <c r="D1677"/>
      <c r="E1677"/>
      <c r="F1677"/>
      <c r="G1677" s="33"/>
      <c r="H1677" s="80"/>
    </row>
    <row r="1678" spans="1:8">
      <c r="A1678" s="25"/>
      <c r="D1678"/>
      <c r="E1678"/>
      <c r="F1678"/>
      <c r="G1678" s="33"/>
      <c r="H1678" s="80"/>
    </row>
    <row r="1679" spans="1:8">
      <c r="A1679" s="25"/>
      <c r="D1679"/>
      <c r="E1679"/>
      <c r="F1679"/>
      <c r="G1679" s="33"/>
      <c r="H1679" s="80"/>
    </row>
    <row r="1680" spans="1:8">
      <c r="A1680" s="25"/>
      <c r="D1680"/>
      <c r="E1680"/>
      <c r="F1680"/>
      <c r="G1680" s="33"/>
      <c r="H1680" s="80"/>
    </row>
    <row r="1681" spans="1:8">
      <c r="A1681" s="25"/>
      <c r="D1681"/>
      <c r="E1681"/>
      <c r="F1681"/>
      <c r="G1681" s="33"/>
      <c r="H1681" s="80"/>
    </row>
    <row r="1682" spans="1:8">
      <c r="A1682" s="25"/>
      <c r="D1682"/>
      <c r="E1682"/>
      <c r="F1682"/>
      <c r="G1682" s="33"/>
      <c r="H1682" s="80"/>
    </row>
    <row r="1683" spans="1:8">
      <c r="A1683" s="25"/>
      <c r="D1683"/>
      <c r="E1683"/>
      <c r="F1683"/>
      <c r="G1683" s="33"/>
      <c r="H1683" s="80"/>
    </row>
    <row r="1684" spans="1:8">
      <c r="A1684" s="25"/>
      <c r="D1684"/>
      <c r="E1684"/>
      <c r="F1684"/>
      <c r="G1684" s="33"/>
      <c r="H1684" s="80"/>
    </row>
    <row r="1685" spans="1:8">
      <c r="A1685" s="25"/>
      <c r="D1685"/>
      <c r="E1685"/>
      <c r="F1685"/>
      <c r="G1685" s="33"/>
      <c r="H1685" s="80"/>
    </row>
    <row r="1686" spans="1:8">
      <c r="A1686" s="25"/>
      <c r="D1686"/>
      <c r="E1686"/>
      <c r="F1686"/>
      <c r="G1686" s="33"/>
      <c r="H1686" s="80"/>
    </row>
    <row r="1687" spans="1:8">
      <c r="A1687" s="25"/>
      <c r="D1687"/>
      <c r="E1687"/>
      <c r="F1687"/>
      <c r="G1687" s="33"/>
      <c r="H1687" s="80"/>
    </row>
    <row r="1688" spans="1:8">
      <c r="A1688" s="25"/>
      <c r="D1688"/>
      <c r="E1688"/>
      <c r="F1688"/>
      <c r="G1688" s="33"/>
      <c r="H1688" s="80"/>
    </row>
    <row r="1689" spans="1:8">
      <c r="A1689" s="25"/>
      <c r="D1689"/>
      <c r="E1689"/>
      <c r="F1689"/>
      <c r="G1689" s="33"/>
      <c r="H1689" s="80"/>
    </row>
    <row r="1690" spans="1:8">
      <c r="A1690" s="25"/>
      <c r="D1690"/>
      <c r="E1690"/>
      <c r="F1690"/>
      <c r="G1690" s="33"/>
      <c r="H1690" s="80"/>
    </row>
    <row r="1691" spans="1:8">
      <c r="A1691" s="25"/>
      <c r="D1691"/>
      <c r="E1691"/>
      <c r="F1691"/>
      <c r="G1691" s="33"/>
      <c r="H1691" s="80"/>
    </row>
    <row r="1692" spans="1:8">
      <c r="A1692" s="25"/>
      <c r="D1692"/>
      <c r="E1692"/>
      <c r="F1692"/>
      <c r="G1692" s="33"/>
      <c r="H1692" s="80"/>
    </row>
    <row r="1693" spans="1:8">
      <c r="A1693" s="25"/>
      <c r="D1693"/>
      <c r="E1693"/>
      <c r="F1693"/>
      <c r="G1693" s="33"/>
      <c r="H1693" s="80"/>
    </row>
    <row r="1694" spans="1:8">
      <c r="A1694" s="25"/>
      <c r="D1694"/>
      <c r="E1694"/>
      <c r="F1694"/>
      <c r="G1694" s="33"/>
      <c r="H1694" s="80"/>
    </row>
    <row r="1695" spans="1:8">
      <c r="A1695" s="25"/>
      <c r="D1695"/>
      <c r="E1695"/>
      <c r="F1695"/>
      <c r="G1695" s="33"/>
      <c r="H1695" s="80"/>
    </row>
    <row r="1696" spans="1:8">
      <c r="A1696" s="25"/>
      <c r="D1696"/>
      <c r="E1696"/>
      <c r="F1696"/>
      <c r="G1696" s="33"/>
      <c r="H1696" s="80"/>
    </row>
    <row r="1697" spans="1:8">
      <c r="A1697" s="25"/>
      <c r="D1697"/>
      <c r="E1697"/>
      <c r="F1697"/>
      <c r="G1697" s="33"/>
      <c r="H1697" s="80"/>
    </row>
    <row r="1698" spans="1:8">
      <c r="A1698" s="25"/>
      <c r="D1698"/>
      <c r="E1698"/>
      <c r="F1698"/>
      <c r="G1698" s="33"/>
      <c r="H1698" s="80"/>
    </row>
    <row r="1699" spans="1:8">
      <c r="A1699" s="25"/>
      <c r="D1699"/>
      <c r="E1699"/>
      <c r="F1699"/>
      <c r="G1699" s="33"/>
      <c r="H1699" s="80"/>
    </row>
    <row r="1700" spans="1:8">
      <c r="A1700" s="25"/>
      <c r="D1700"/>
      <c r="E1700"/>
      <c r="F1700"/>
      <c r="G1700" s="33"/>
      <c r="H1700" s="80"/>
    </row>
    <row r="1701" spans="1:8">
      <c r="A1701" s="25"/>
      <c r="D1701"/>
      <c r="E1701"/>
      <c r="F1701"/>
      <c r="G1701" s="33"/>
      <c r="H1701" s="80"/>
    </row>
    <row r="1702" spans="1:8">
      <c r="A1702" s="25"/>
      <c r="D1702"/>
      <c r="E1702"/>
      <c r="F1702"/>
      <c r="G1702" s="33"/>
      <c r="H1702" s="80"/>
    </row>
    <row r="1703" spans="1:8">
      <c r="A1703" s="25"/>
      <c r="D1703"/>
      <c r="E1703"/>
      <c r="F1703"/>
      <c r="G1703" s="33"/>
      <c r="H1703" s="80"/>
    </row>
    <row r="1704" spans="1:8">
      <c r="A1704" s="25"/>
      <c r="D1704"/>
      <c r="E1704"/>
      <c r="F1704"/>
      <c r="G1704" s="33"/>
      <c r="H1704" s="80"/>
    </row>
    <row r="1705" spans="1:8">
      <c r="A1705" s="25"/>
      <c r="D1705"/>
      <c r="E1705"/>
      <c r="F1705"/>
      <c r="G1705" s="33"/>
      <c r="H1705" s="80"/>
    </row>
    <row r="1706" spans="1:8">
      <c r="A1706" s="25"/>
      <c r="D1706"/>
      <c r="E1706"/>
      <c r="F1706"/>
      <c r="G1706" s="33"/>
      <c r="H1706" s="80"/>
    </row>
    <row r="1707" spans="1:8">
      <c r="A1707" s="25"/>
      <c r="D1707"/>
      <c r="E1707"/>
      <c r="F1707"/>
      <c r="G1707" s="33"/>
      <c r="H1707" s="80"/>
    </row>
    <row r="1708" spans="1:8">
      <c r="A1708" s="25"/>
      <c r="D1708"/>
      <c r="E1708"/>
      <c r="F1708"/>
      <c r="G1708" s="33"/>
      <c r="H1708" s="80"/>
    </row>
    <row r="1709" spans="1:8">
      <c r="A1709" s="25"/>
      <c r="D1709"/>
      <c r="E1709"/>
      <c r="F1709"/>
      <c r="G1709" s="33"/>
      <c r="H1709" s="80"/>
    </row>
    <row r="1710" spans="1:8">
      <c r="A1710" s="25"/>
      <c r="D1710"/>
      <c r="E1710"/>
      <c r="F1710"/>
      <c r="G1710" s="33"/>
      <c r="H1710" s="80"/>
    </row>
    <row r="1711" spans="1:8">
      <c r="A1711" s="25"/>
      <c r="D1711"/>
      <c r="E1711"/>
      <c r="F1711"/>
      <c r="G1711" s="33"/>
      <c r="H1711" s="80"/>
    </row>
    <row r="1712" spans="1:8">
      <c r="A1712" s="25"/>
      <c r="D1712"/>
      <c r="E1712"/>
      <c r="F1712"/>
      <c r="G1712" s="33"/>
      <c r="H1712" s="80"/>
    </row>
    <row r="1713" spans="1:8">
      <c r="A1713" s="25"/>
      <c r="D1713"/>
      <c r="E1713"/>
      <c r="F1713"/>
      <c r="G1713" s="33"/>
      <c r="H1713" s="80"/>
    </row>
    <row r="1714" spans="1:8">
      <c r="A1714" s="25"/>
      <c r="D1714"/>
      <c r="E1714"/>
      <c r="F1714"/>
      <c r="G1714" s="33"/>
      <c r="H1714" s="80"/>
    </row>
    <row r="1715" spans="1:8">
      <c r="A1715" s="25"/>
      <c r="D1715"/>
      <c r="E1715"/>
      <c r="F1715"/>
      <c r="G1715" s="33"/>
      <c r="H1715" s="80"/>
    </row>
    <row r="1716" spans="1:8">
      <c r="A1716" s="25"/>
      <c r="D1716"/>
      <c r="E1716"/>
      <c r="F1716"/>
      <c r="G1716" s="33"/>
      <c r="H1716" s="80"/>
    </row>
    <row r="1717" spans="1:8">
      <c r="A1717" s="25"/>
      <c r="D1717"/>
      <c r="E1717"/>
      <c r="F1717"/>
      <c r="G1717" s="33"/>
      <c r="H1717" s="80"/>
    </row>
    <row r="1718" spans="1:8">
      <c r="A1718" s="25"/>
      <c r="D1718"/>
      <c r="E1718"/>
      <c r="F1718"/>
      <c r="G1718" s="33"/>
      <c r="H1718" s="80"/>
    </row>
    <row r="1719" spans="1:8">
      <c r="A1719" s="25"/>
      <c r="D1719"/>
      <c r="E1719"/>
      <c r="F1719"/>
      <c r="G1719" s="33"/>
      <c r="H1719" s="80"/>
    </row>
    <row r="1720" spans="1:8">
      <c r="A1720" s="25"/>
      <c r="D1720"/>
      <c r="E1720"/>
      <c r="F1720"/>
      <c r="G1720" s="33"/>
      <c r="H1720" s="80"/>
    </row>
    <row r="1721" spans="1:8">
      <c r="A1721" s="25"/>
      <c r="D1721"/>
      <c r="E1721"/>
      <c r="F1721"/>
      <c r="G1721" s="33"/>
      <c r="H1721" s="80"/>
    </row>
    <row r="1722" spans="1:8">
      <c r="A1722" s="25"/>
      <c r="D1722"/>
      <c r="E1722"/>
      <c r="F1722"/>
      <c r="G1722" s="33"/>
      <c r="H1722" s="80"/>
    </row>
    <row r="1723" spans="1:8">
      <c r="A1723" s="25"/>
      <c r="D1723"/>
      <c r="E1723"/>
      <c r="F1723"/>
      <c r="G1723" s="33"/>
      <c r="H1723" s="80"/>
    </row>
    <row r="1724" spans="1:8">
      <c r="A1724" s="25"/>
      <c r="D1724"/>
      <c r="E1724"/>
      <c r="F1724"/>
      <c r="G1724" s="33"/>
      <c r="H1724" s="80"/>
    </row>
    <row r="1725" spans="1:8">
      <c r="A1725" s="25"/>
      <c r="D1725"/>
      <c r="E1725"/>
      <c r="F1725"/>
      <c r="G1725" s="33"/>
      <c r="H1725" s="80"/>
    </row>
    <row r="1726" spans="1:8">
      <c r="A1726" s="25"/>
      <c r="D1726"/>
      <c r="E1726"/>
      <c r="F1726"/>
      <c r="G1726" s="33"/>
      <c r="H1726" s="80"/>
    </row>
    <row r="1727" spans="1:8">
      <c r="A1727" s="25"/>
      <c r="D1727"/>
      <c r="E1727"/>
      <c r="F1727"/>
      <c r="G1727" s="33"/>
      <c r="H1727" s="80"/>
    </row>
    <row r="1728" spans="1:8">
      <c r="A1728" s="25"/>
      <c r="D1728"/>
      <c r="E1728"/>
      <c r="F1728"/>
      <c r="G1728" s="33"/>
      <c r="H1728" s="80"/>
    </row>
    <row r="1729" spans="1:8">
      <c r="A1729" s="25"/>
      <c r="D1729"/>
      <c r="E1729"/>
      <c r="F1729"/>
      <c r="G1729" s="33"/>
      <c r="H1729" s="80"/>
    </row>
    <row r="1730" spans="1:8">
      <c r="A1730" s="25"/>
      <c r="D1730"/>
      <c r="E1730"/>
      <c r="F1730"/>
      <c r="G1730" s="33"/>
      <c r="H1730" s="80"/>
    </row>
    <row r="1731" spans="1:8">
      <c r="A1731" s="25"/>
      <c r="D1731"/>
      <c r="E1731"/>
      <c r="F1731"/>
      <c r="G1731" s="33"/>
      <c r="H1731" s="80"/>
    </row>
    <row r="1732" spans="1:8">
      <c r="A1732" s="25"/>
      <c r="D1732"/>
      <c r="E1732"/>
      <c r="F1732"/>
      <c r="G1732" s="33"/>
      <c r="H1732" s="80"/>
    </row>
    <row r="1733" spans="1:8">
      <c r="A1733" s="25"/>
      <c r="D1733"/>
      <c r="E1733"/>
      <c r="F1733"/>
      <c r="G1733" s="33"/>
      <c r="H1733" s="80"/>
    </row>
    <row r="1734" spans="1:8">
      <c r="A1734" s="25"/>
      <c r="D1734"/>
      <c r="E1734"/>
      <c r="F1734"/>
      <c r="G1734" s="33"/>
      <c r="H1734" s="80"/>
    </row>
    <row r="1735" spans="1:8">
      <c r="A1735" s="25"/>
      <c r="D1735"/>
      <c r="E1735"/>
      <c r="F1735"/>
      <c r="G1735" s="33"/>
      <c r="H1735" s="80"/>
    </row>
    <row r="1736" spans="1:8">
      <c r="A1736" s="25"/>
      <c r="D1736"/>
      <c r="E1736"/>
      <c r="F1736"/>
      <c r="G1736" s="33"/>
      <c r="H1736" s="80"/>
    </row>
    <row r="1737" spans="1:8">
      <c r="A1737" s="25"/>
      <c r="D1737"/>
      <c r="E1737"/>
      <c r="F1737"/>
      <c r="G1737" s="33"/>
      <c r="H1737" s="80"/>
    </row>
    <row r="1738" spans="1:8">
      <c r="A1738" s="25"/>
      <c r="D1738"/>
      <c r="E1738"/>
      <c r="F1738"/>
      <c r="G1738" s="33"/>
      <c r="H1738" s="80"/>
    </row>
    <row r="1739" spans="1:8">
      <c r="A1739" s="25"/>
      <c r="D1739"/>
      <c r="E1739"/>
      <c r="F1739"/>
      <c r="G1739" s="33"/>
      <c r="H1739" s="80"/>
    </row>
    <row r="1740" spans="1:8">
      <c r="A1740" s="25"/>
      <c r="D1740"/>
      <c r="E1740"/>
      <c r="F1740"/>
      <c r="G1740" s="33"/>
      <c r="H1740" s="80"/>
    </row>
    <row r="1741" spans="1:8">
      <c r="A1741" s="25"/>
      <c r="D1741"/>
      <c r="E1741"/>
      <c r="F1741"/>
      <c r="G1741" s="33"/>
      <c r="H1741" s="80"/>
    </row>
    <row r="1742" spans="1:8">
      <c r="A1742" s="25"/>
      <c r="D1742"/>
      <c r="E1742"/>
      <c r="F1742"/>
      <c r="G1742" s="33"/>
      <c r="H1742" s="80"/>
    </row>
    <row r="1743" spans="1:8">
      <c r="A1743" s="25"/>
      <c r="D1743"/>
      <c r="E1743"/>
      <c r="F1743"/>
      <c r="G1743" s="33"/>
      <c r="H1743" s="80"/>
    </row>
    <row r="1744" spans="1:8">
      <c r="A1744" s="25"/>
      <c r="D1744"/>
      <c r="E1744"/>
      <c r="F1744"/>
      <c r="G1744" s="33"/>
      <c r="H1744" s="80"/>
    </row>
    <row r="1745" spans="1:8">
      <c r="A1745" s="25"/>
      <c r="D1745"/>
      <c r="E1745"/>
      <c r="F1745"/>
      <c r="G1745" s="33"/>
      <c r="H1745" s="80"/>
    </row>
    <row r="1746" spans="1:8">
      <c r="A1746" s="25"/>
      <c r="D1746"/>
      <c r="E1746"/>
      <c r="F1746"/>
      <c r="G1746" s="33"/>
      <c r="H1746" s="80"/>
    </row>
    <row r="1747" spans="1:8">
      <c r="A1747" s="25"/>
      <c r="D1747"/>
      <c r="E1747"/>
      <c r="F1747"/>
      <c r="G1747" s="33"/>
      <c r="H1747" s="80"/>
    </row>
    <row r="1748" spans="1:8">
      <c r="A1748" s="25"/>
      <c r="D1748"/>
      <c r="E1748"/>
      <c r="F1748"/>
      <c r="G1748" s="33"/>
      <c r="H1748" s="80"/>
    </row>
    <row r="1749" spans="1:8">
      <c r="A1749" s="25"/>
      <c r="D1749"/>
      <c r="E1749"/>
      <c r="F1749"/>
      <c r="G1749" s="33"/>
      <c r="H1749" s="80"/>
    </row>
    <row r="1750" spans="1:8">
      <c r="A1750" s="25"/>
      <c r="D1750"/>
      <c r="E1750"/>
      <c r="F1750"/>
      <c r="G1750" s="33"/>
      <c r="H1750" s="80"/>
    </row>
    <row r="1751" spans="1:8">
      <c r="A1751" s="25"/>
      <c r="D1751"/>
      <c r="E1751"/>
      <c r="F1751"/>
      <c r="G1751" s="33"/>
      <c r="H1751" s="80"/>
    </row>
    <row r="1752" spans="1:8">
      <c r="A1752" s="25"/>
      <c r="D1752"/>
      <c r="E1752"/>
      <c r="F1752"/>
      <c r="G1752" s="33"/>
      <c r="H1752" s="80"/>
    </row>
    <row r="1753" spans="1:8">
      <c r="A1753" s="25"/>
      <c r="D1753"/>
      <c r="E1753"/>
      <c r="F1753"/>
      <c r="G1753" s="33"/>
      <c r="H1753" s="80"/>
    </row>
    <row r="1754" spans="1:8">
      <c r="A1754" s="25"/>
      <c r="D1754"/>
      <c r="E1754"/>
      <c r="F1754"/>
      <c r="G1754" s="33"/>
      <c r="H1754" s="80"/>
    </row>
    <row r="1755" spans="1:8">
      <c r="A1755" s="25"/>
      <c r="D1755"/>
      <c r="E1755"/>
      <c r="F1755"/>
      <c r="G1755" s="33"/>
      <c r="H1755" s="80"/>
    </row>
    <row r="1756" spans="1:8">
      <c r="A1756" s="25"/>
      <c r="D1756"/>
      <c r="E1756"/>
      <c r="F1756"/>
      <c r="G1756" s="33"/>
      <c r="H1756" s="80"/>
    </row>
    <row r="1757" spans="1:8">
      <c r="A1757" s="25"/>
      <c r="D1757"/>
      <c r="E1757"/>
      <c r="F1757"/>
      <c r="G1757" s="33"/>
      <c r="H1757" s="80"/>
    </row>
    <row r="1758" spans="1:8">
      <c r="A1758" s="25"/>
      <c r="D1758"/>
      <c r="E1758"/>
      <c r="F1758"/>
      <c r="G1758" s="33"/>
      <c r="H1758" s="80"/>
    </row>
    <row r="1759" spans="1:8">
      <c r="A1759" s="25"/>
      <c r="D1759"/>
      <c r="E1759"/>
      <c r="F1759"/>
      <c r="G1759" s="33"/>
      <c r="H1759" s="80"/>
    </row>
    <row r="1760" spans="1:8">
      <c r="A1760" s="25"/>
      <c r="D1760"/>
      <c r="E1760"/>
      <c r="F1760"/>
      <c r="G1760" s="33"/>
      <c r="H1760" s="80"/>
    </row>
    <row r="1761" spans="1:8">
      <c r="A1761" s="25"/>
      <c r="D1761"/>
      <c r="E1761"/>
      <c r="F1761"/>
      <c r="G1761" s="33"/>
      <c r="H1761" s="80"/>
    </row>
    <row r="1762" spans="1:8">
      <c r="A1762" s="25"/>
      <c r="D1762"/>
      <c r="E1762"/>
      <c r="F1762"/>
      <c r="G1762" s="33"/>
      <c r="H1762" s="80"/>
    </row>
    <row r="1763" spans="1:8">
      <c r="A1763" s="25"/>
      <c r="D1763"/>
      <c r="E1763"/>
      <c r="F1763"/>
      <c r="G1763" s="33"/>
      <c r="H1763" s="80"/>
    </row>
    <row r="1764" spans="1:8">
      <c r="A1764" s="25"/>
      <c r="D1764"/>
      <c r="E1764"/>
      <c r="F1764"/>
      <c r="G1764" s="33"/>
      <c r="H1764" s="80"/>
    </row>
    <row r="1765" spans="1:8">
      <c r="A1765" s="25"/>
      <c r="D1765"/>
      <c r="E1765"/>
      <c r="F1765"/>
      <c r="G1765" s="33"/>
      <c r="H1765" s="80"/>
    </row>
    <row r="1766" spans="1:8">
      <c r="A1766" s="25"/>
      <c r="D1766"/>
      <c r="E1766"/>
      <c r="F1766"/>
      <c r="G1766" s="33"/>
      <c r="H1766" s="80"/>
    </row>
    <row r="1767" spans="1:8">
      <c r="A1767" s="25"/>
      <c r="D1767"/>
      <c r="E1767"/>
      <c r="F1767"/>
      <c r="G1767" s="33"/>
      <c r="H1767" s="80"/>
    </row>
    <row r="1768" spans="1:8">
      <c r="A1768" s="25"/>
      <c r="D1768"/>
      <c r="E1768"/>
      <c r="F1768"/>
      <c r="G1768" s="33"/>
      <c r="H1768" s="80"/>
    </row>
    <row r="1769" spans="1:8">
      <c r="A1769" s="25"/>
      <c r="D1769"/>
      <c r="E1769"/>
      <c r="F1769"/>
      <c r="G1769" s="33"/>
      <c r="H1769" s="80"/>
    </row>
    <row r="1770" spans="1:8">
      <c r="A1770" s="25"/>
      <c r="D1770"/>
      <c r="E1770"/>
      <c r="F1770"/>
      <c r="G1770" s="33"/>
      <c r="H1770" s="80"/>
    </row>
    <row r="1771" spans="1:8">
      <c r="A1771" s="25"/>
      <c r="D1771"/>
      <c r="E1771"/>
      <c r="F1771"/>
      <c r="G1771" s="33"/>
      <c r="H1771" s="80"/>
    </row>
    <row r="1772" spans="1:8">
      <c r="A1772" s="25"/>
      <c r="D1772"/>
      <c r="E1772"/>
      <c r="F1772"/>
      <c r="G1772" s="33"/>
      <c r="H1772" s="80"/>
    </row>
    <row r="1773" spans="1:8">
      <c r="A1773" s="25"/>
      <c r="D1773"/>
      <c r="E1773"/>
      <c r="F1773"/>
      <c r="G1773" s="33"/>
      <c r="H1773" s="80"/>
    </row>
    <row r="1774" spans="1:8">
      <c r="A1774" s="25"/>
      <c r="D1774"/>
      <c r="E1774"/>
      <c r="F1774"/>
      <c r="G1774" s="33"/>
      <c r="H1774" s="80"/>
    </row>
    <row r="1775" spans="1:8">
      <c r="A1775" s="25"/>
      <c r="D1775"/>
      <c r="E1775"/>
      <c r="F1775"/>
      <c r="G1775" s="33"/>
      <c r="H1775" s="80"/>
    </row>
    <row r="1776" spans="1:8">
      <c r="A1776" s="25"/>
      <c r="D1776"/>
      <c r="E1776"/>
      <c r="F1776"/>
      <c r="G1776" s="33"/>
      <c r="H1776" s="80"/>
    </row>
    <row r="1777" spans="1:8">
      <c r="A1777" s="25"/>
      <c r="D1777"/>
      <c r="E1777"/>
      <c r="F1777"/>
      <c r="G1777" s="33"/>
      <c r="H1777" s="80"/>
    </row>
    <row r="1778" spans="1:8">
      <c r="A1778" s="25"/>
      <c r="D1778"/>
      <c r="E1778"/>
      <c r="F1778"/>
      <c r="G1778" s="33"/>
      <c r="H1778" s="80"/>
    </row>
    <row r="1779" spans="1:8">
      <c r="A1779" s="25"/>
      <c r="D1779"/>
      <c r="E1779"/>
      <c r="F1779"/>
      <c r="G1779" s="33"/>
      <c r="H1779" s="80"/>
    </row>
    <row r="1780" spans="1:8">
      <c r="A1780" s="25"/>
      <c r="D1780"/>
      <c r="E1780"/>
      <c r="F1780"/>
      <c r="G1780" s="33"/>
      <c r="H1780" s="80"/>
    </row>
    <row r="1781" spans="1:8">
      <c r="A1781" s="25"/>
      <c r="D1781"/>
      <c r="E1781"/>
      <c r="F1781"/>
      <c r="G1781" s="33"/>
      <c r="H1781" s="80"/>
    </row>
    <row r="1782" spans="1:8">
      <c r="A1782" s="25"/>
      <c r="D1782"/>
      <c r="E1782"/>
      <c r="F1782"/>
      <c r="G1782" s="33"/>
      <c r="H1782" s="80"/>
    </row>
    <row r="1783" spans="1:8">
      <c r="A1783" s="25"/>
      <c r="D1783"/>
      <c r="E1783"/>
      <c r="F1783"/>
      <c r="G1783" s="33"/>
      <c r="H1783" s="80"/>
    </row>
    <row r="1784" spans="1:8">
      <c r="A1784" s="25"/>
      <c r="D1784"/>
      <c r="E1784"/>
      <c r="F1784"/>
      <c r="G1784" s="33"/>
      <c r="H1784" s="80"/>
    </row>
    <row r="1785" spans="1:8">
      <c r="A1785" s="25"/>
      <c r="D1785"/>
      <c r="E1785"/>
      <c r="F1785"/>
      <c r="G1785" s="33"/>
      <c r="H1785" s="80"/>
    </row>
    <row r="1786" spans="1:8">
      <c r="A1786" s="25"/>
      <c r="D1786"/>
      <c r="E1786"/>
      <c r="F1786"/>
      <c r="G1786" s="33"/>
      <c r="H1786" s="80"/>
    </row>
    <row r="1787" spans="1:8">
      <c r="A1787" s="25"/>
      <c r="D1787"/>
      <c r="E1787"/>
      <c r="F1787"/>
      <c r="G1787" s="33"/>
      <c r="H1787" s="80"/>
    </row>
    <row r="1788" spans="1:8">
      <c r="A1788" s="25"/>
      <c r="D1788"/>
      <c r="E1788"/>
      <c r="F1788"/>
      <c r="G1788" s="33"/>
      <c r="H1788" s="80"/>
    </row>
    <row r="1789" spans="1:8">
      <c r="A1789" s="25"/>
      <c r="D1789"/>
      <c r="E1789"/>
      <c r="F1789"/>
      <c r="G1789" s="33"/>
      <c r="H1789" s="80"/>
    </row>
    <row r="1790" spans="1:8">
      <c r="A1790" s="25"/>
      <c r="D1790"/>
      <c r="E1790"/>
      <c r="F1790"/>
      <c r="G1790" s="33"/>
      <c r="H1790" s="80"/>
    </row>
    <row r="1791" spans="1:8">
      <c r="A1791" s="25"/>
      <c r="D1791"/>
      <c r="E1791"/>
      <c r="F1791"/>
      <c r="G1791" s="33"/>
      <c r="H1791" s="80"/>
    </row>
    <row r="1792" spans="1:8">
      <c r="A1792" s="25"/>
      <c r="D1792"/>
      <c r="E1792"/>
      <c r="F1792"/>
      <c r="G1792" s="33"/>
      <c r="H1792" s="80"/>
    </row>
    <row r="1793" spans="1:8">
      <c r="A1793" s="25"/>
      <c r="D1793"/>
      <c r="E1793"/>
      <c r="F1793"/>
      <c r="G1793" s="33"/>
      <c r="H1793" s="80"/>
    </row>
    <row r="1794" spans="1:8">
      <c r="A1794" s="25"/>
      <c r="D1794"/>
      <c r="E1794"/>
      <c r="F1794"/>
      <c r="G1794" s="33"/>
      <c r="H1794" s="80"/>
    </row>
    <row r="1795" spans="1:8">
      <c r="A1795" s="25"/>
      <c r="D1795"/>
      <c r="E1795"/>
      <c r="F1795"/>
      <c r="G1795" s="33"/>
      <c r="H1795" s="80"/>
    </row>
    <row r="1796" spans="1:8">
      <c r="A1796" s="25"/>
      <c r="D1796"/>
      <c r="E1796"/>
      <c r="F1796"/>
      <c r="G1796" s="33"/>
      <c r="H1796" s="80"/>
    </row>
    <row r="1797" spans="1:8">
      <c r="A1797" s="25"/>
      <c r="D1797"/>
      <c r="E1797"/>
      <c r="F1797"/>
      <c r="G1797" s="33"/>
      <c r="H1797" s="80"/>
    </row>
    <row r="1798" spans="1:8">
      <c r="A1798" s="25"/>
      <c r="D1798"/>
      <c r="E1798"/>
      <c r="F1798"/>
      <c r="G1798" s="33"/>
      <c r="H1798" s="80"/>
    </row>
    <row r="1799" spans="1:8">
      <c r="A1799" s="25"/>
      <c r="D1799"/>
      <c r="E1799"/>
      <c r="F1799"/>
      <c r="G1799" s="33"/>
      <c r="H1799" s="80"/>
    </row>
    <row r="1800" spans="1:8">
      <c r="A1800" s="25"/>
      <c r="D1800"/>
      <c r="E1800"/>
      <c r="F1800"/>
      <c r="G1800" s="33"/>
      <c r="H1800" s="80"/>
    </row>
    <row r="1801" spans="1:8">
      <c r="A1801" s="25"/>
      <c r="D1801"/>
      <c r="E1801"/>
      <c r="F1801"/>
      <c r="G1801" s="33"/>
      <c r="H1801" s="80"/>
    </row>
    <row r="1802" spans="1:8">
      <c r="A1802" s="25"/>
      <c r="D1802"/>
      <c r="E1802"/>
      <c r="F1802"/>
      <c r="G1802" s="33"/>
      <c r="H1802" s="80"/>
    </row>
    <row r="1803" spans="1:8">
      <c r="A1803" s="25"/>
      <c r="D1803"/>
      <c r="E1803"/>
      <c r="F1803"/>
      <c r="G1803" s="33"/>
      <c r="H1803" s="80"/>
    </row>
    <row r="1804" spans="1:8">
      <c r="A1804" s="25"/>
      <c r="D1804"/>
      <c r="E1804"/>
      <c r="F1804"/>
      <c r="G1804" s="33"/>
      <c r="H1804" s="80"/>
    </row>
    <row r="1805" spans="1:8">
      <c r="A1805" s="25"/>
      <c r="D1805"/>
      <c r="E1805"/>
      <c r="F1805"/>
      <c r="G1805" s="33"/>
      <c r="H1805" s="80"/>
    </row>
    <row r="1806" spans="1:8">
      <c r="A1806" s="25"/>
      <c r="D1806"/>
      <c r="E1806"/>
      <c r="F1806"/>
      <c r="G1806" s="33"/>
      <c r="H1806" s="80"/>
    </row>
    <row r="1807" spans="1:8">
      <c r="A1807" s="25"/>
      <c r="D1807"/>
      <c r="E1807"/>
      <c r="F1807"/>
      <c r="G1807" s="33"/>
      <c r="H1807" s="80"/>
    </row>
    <row r="1808" spans="1:8">
      <c r="A1808" s="25"/>
      <c r="D1808"/>
      <c r="E1808"/>
      <c r="F1808"/>
      <c r="G1808" s="33"/>
      <c r="H1808" s="80"/>
    </row>
    <row r="1809" spans="1:8">
      <c r="A1809" s="25"/>
      <c r="D1809"/>
      <c r="E1809"/>
      <c r="F1809"/>
      <c r="G1809" s="33"/>
      <c r="H1809" s="80"/>
    </row>
    <row r="1810" spans="1:8">
      <c r="A1810" s="25"/>
      <c r="D1810"/>
      <c r="E1810"/>
      <c r="F1810"/>
      <c r="G1810" s="33"/>
      <c r="H1810" s="80"/>
    </row>
    <row r="1811" spans="1:8">
      <c r="A1811" s="25"/>
      <c r="D1811"/>
      <c r="E1811"/>
      <c r="F1811"/>
      <c r="G1811" s="33"/>
      <c r="H1811" s="80"/>
    </row>
    <row r="1812" spans="1:8">
      <c r="A1812" s="25"/>
      <c r="D1812"/>
      <c r="E1812"/>
      <c r="F1812"/>
      <c r="G1812" s="33"/>
      <c r="H1812" s="80"/>
    </row>
    <row r="1813" spans="1:8">
      <c r="A1813" s="25"/>
      <c r="D1813"/>
      <c r="E1813"/>
      <c r="F1813"/>
      <c r="G1813" s="33"/>
      <c r="H1813" s="80"/>
    </row>
    <row r="1814" spans="1:8">
      <c r="A1814" s="25"/>
      <c r="D1814"/>
      <c r="E1814"/>
      <c r="F1814"/>
      <c r="G1814" s="33"/>
      <c r="H1814" s="80"/>
    </row>
    <row r="1815" spans="1:8">
      <c r="A1815" s="25"/>
      <c r="D1815"/>
      <c r="E1815"/>
      <c r="F1815"/>
      <c r="G1815" s="33"/>
      <c r="H1815" s="80"/>
    </row>
    <row r="1816" spans="1:8">
      <c r="A1816" s="25"/>
      <c r="D1816"/>
      <c r="E1816"/>
      <c r="F1816"/>
      <c r="G1816" s="33"/>
      <c r="H1816" s="80"/>
    </row>
    <row r="1817" spans="1:8">
      <c r="A1817" s="25"/>
      <c r="D1817"/>
      <c r="E1817"/>
      <c r="F1817"/>
      <c r="G1817" s="33"/>
      <c r="H1817" s="80"/>
    </row>
    <row r="1818" spans="1:8">
      <c r="A1818" s="25"/>
      <c r="D1818"/>
      <c r="E1818"/>
      <c r="F1818"/>
      <c r="G1818" s="33"/>
      <c r="H1818" s="80"/>
    </row>
    <row r="1819" spans="1:8">
      <c r="A1819" s="25"/>
      <c r="D1819"/>
      <c r="E1819"/>
      <c r="F1819"/>
      <c r="G1819" s="33"/>
      <c r="H1819" s="80"/>
    </row>
    <row r="1820" spans="1:8">
      <c r="A1820" s="25"/>
      <c r="D1820"/>
      <c r="E1820"/>
      <c r="F1820"/>
      <c r="G1820" s="33"/>
      <c r="H1820" s="80"/>
    </row>
    <row r="1821" spans="1:8">
      <c r="A1821" s="25"/>
      <c r="D1821"/>
      <c r="E1821"/>
      <c r="F1821"/>
      <c r="G1821" s="33"/>
      <c r="H1821" s="80"/>
    </row>
    <row r="1822" spans="1:8">
      <c r="A1822" s="25"/>
      <c r="D1822"/>
      <c r="E1822"/>
      <c r="F1822"/>
      <c r="G1822" s="33"/>
      <c r="H1822" s="80"/>
    </row>
    <row r="1823" spans="1:8">
      <c r="A1823" s="25"/>
      <c r="D1823"/>
      <c r="E1823"/>
      <c r="F1823"/>
      <c r="G1823" s="33"/>
      <c r="H1823" s="80"/>
    </row>
    <row r="1824" spans="1:8">
      <c r="A1824" s="25"/>
      <c r="D1824"/>
      <c r="E1824"/>
      <c r="F1824"/>
      <c r="G1824" s="33"/>
      <c r="H1824" s="80"/>
    </row>
    <row r="1825" spans="1:8">
      <c r="A1825" s="25"/>
      <c r="D1825"/>
      <c r="E1825"/>
      <c r="F1825"/>
      <c r="G1825" s="33"/>
      <c r="H1825" s="80"/>
    </row>
    <row r="1826" spans="1:8">
      <c r="A1826" s="25"/>
      <c r="D1826"/>
      <c r="E1826"/>
      <c r="F1826"/>
      <c r="G1826" s="33"/>
      <c r="H1826" s="80"/>
    </row>
    <row r="1827" spans="1:8">
      <c r="A1827" s="25"/>
      <c r="D1827"/>
      <c r="E1827"/>
      <c r="F1827"/>
      <c r="G1827" s="33"/>
      <c r="H1827" s="80"/>
    </row>
    <row r="1828" spans="1:8">
      <c r="A1828" s="25"/>
      <c r="D1828"/>
      <c r="E1828"/>
      <c r="F1828"/>
      <c r="G1828" s="33"/>
      <c r="H1828" s="80"/>
    </row>
    <row r="1829" spans="1:8">
      <c r="A1829" s="25"/>
      <c r="D1829"/>
      <c r="E1829"/>
      <c r="F1829"/>
      <c r="G1829" s="33"/>
      <c r="H1829" s="80"/>
    </row>
    <row r="1830" spans="1:8">
      <c r="A1830" s="25"/>
      <c r="D1830"/>
      <c r="E1830"/>
      <c r="F1830"/>
      <c r="G1830" s="33"/>
      <c r="H1830" s="80"/>
    </row>
    <row r="1831" spans="1:8">
      <c r="A1831" s="25"/>
      <c r="D1831"/>
      <c r="E1831"/>
      <c r="F1831"/>
      <c r="G1831" s="33"/>
      <c r="H1831" s="80"/>
    </row>
    <row r="1832" spans="1:8">
      <c r="A1832" s="25"/>
      <c r="D1832"/>
      <c r="E1832"/>
      <c r="F1832"/>
      <c r="G1832" s="33"/>
      <c r="H1832" s="80"/>
    </row>
    <row r="1833" spans="1:8">
      <c r="A1833" s="25"/>
      <c r="D1833"/>
      <c r="E1833"/>
      <c r="F1833"/>
      <c r="G1833" s="33"/>
      <c r="H1833" s="80"/>
    </row>
    <row r="1834" spans="1:8">
      <c r="A1834" s="25"/>
      <c r="D1834"/>
      <c r="E1834"/>
      <c r="F1834"/>
      <c r="G1834" s="33"/>
      <c r="H1834" s="80"/>
    </row>
    <row r="1835" spans="1:8">
      <c r="A1835" s="25"/>
      <c r="D1835"/>
      <c r="E1835"/>
      <c r="F1835"/>
      <c r="G1835" s="33"/>
      <c r="H1835" s="80"/>
    </row>
    <row r="1836" spans="1:8">
      <c r="A1836" s="25"/>
      <c r="D1836"/>
      <c r="E1836"/>
      <c r="F1836"/>
      <c r="G1836" s="33"/>
      <c r="H1836" s="80"/>
    </row>
    <row r="1837" spans="1:8">
      <c r="A1837" s="25"/>
      <c r="D1837"/>
      <c r="E1837"/>
      <c r="F1837"/>
      <c r="G1837" s="33"/>
      <c r="H1837" s="80"/>
    </row>
    <row r="1838" spans="1:8">
      <c r="A1838" s="25"/>
      <c r="D1838"/>
      <c r="E1838"/>
      <c r="F1838"/>
      <c r="G1838" s="33"/>
      <c r="H1838" s="80"/>
    </row>
    <row r="1839" spans="1:8">
      <c r="A1839" s="25"/>
      <c r="D1839"/>
      <c r="E1839"/>
      <c r="F1839"/>
      <c r="G1839" s="33"/>
      <c r="H1839" s="80"/>
    </row>
    <row r="1840" spans="1:8">
      <c r="A1840" s="25"/>
      <c r="D1840"/>
      <c r="E1840"/>
      <c r="F1840"/>
      <c r="G1840" s="33"/>
      <c r="H1840" s="80"/>
    </row>
    <row r="1841" spans="1:8">
      <c r="A1841" s="25"/>
      <c r="D1841"/>
      <c r="E1841"/>
      <c r="F1841"/>
      <c r="G1841" s="33"/>
      <c r="H1841" s="80"/>
    </row>
    <row r="1842" spans="1:8">
      <c r="A1842" s="25"/>
      <c r="D1842"/>
      <c r="E1842"/>
      <c r="F1842"/>
      <c r="G1842" s="33"/>
      <c r="H1842" s="80"/>
    </row>
    <row r="1843" spans="1:8">
      <c r="A1843" s="25"/>
      <c r="D1843"/>
      <c r="E1843"/>
      <c r="F1843"/>
      <c r="G1843" s="33"/>
      <c r="H1843" s="80"/>
    </row>
    <row r="1844" spans="1:8">
      <c r="A1844" s="25"/>
      <c r="D1844"/>
      <c r="E1844"/>
      <c r="F1844"/>
      <c r="G1844" s="33"/>
      <c r="H1844" s="80"/>
    </row>
    <row r="1845" spans="1:8">
      <c r="A1845" s="25"/>
      <c r="D1845"/>
      <c r="E1845"/>
      <c r="F1845"/>
      <c r="G1845" s="33"/>
      <c r="H1845" s="80"/>
    </row>
    <row r="1846" spans="1:8">
      <c r="A1846" s="25"/>
      <c r="D1846"/>
      <c r="E1846"/>
      <c r="F1846"/>
      <c r="G1846" s="33"/>
      <c r="H1846" s="80"/>
    </row>
    <row r="1847" spans="1:8">
      <c r="A1847" s="25"/>
      <c r="D1847"/>
      <c r="E1847"/>
      <c r="F1847"/>
      <c r="G1847" s="33"/>
      <c r="H1847" s="80"/>
    </row>
    <row r="1848" spans="1:8">
      <c r="A1848" s="25"/>
      <c r="D1848"/>
      <c r="E1848"/>
      <c r="F1848"/>
      <c r="G1848" s="33"/>
      <c r="H1848" s="80"/>
    </row>
    <row r="1849" spans="1:8">
      <c r="A1849" s="25"/>
      <c r="D1849"/>
      <c r="E1849"/>
      <c r="F1849"/>
      <c r="G1849" s="33"/>
      <c r="H1849" s="80"/>
    </row>
    <row r="1850" spans="1:8">
      <c r="A1850" s="25"/>
      <c r="D1850"/>
      <c r="E1850"/>
      <c r="F1850"/>
      <c r="G1850" s="33"/>
      <c r="H1850" s="80"/>
    </row>
    <row r="1851" spans="1:8">
      <c r="A1851" s="25"/>
      <c r="D1851"/>
      <c r="E1851"/>
      <c r="F1851"/>
      <c r="G1851" s="33"/>
      <c r="H1851" s="80"/>
    </row>
    <row r="1852" spans="1:8">
      <c r="A1852" s="25"/>
      <c r="D1852"/>
      <c r="E1852"/>
      <c r="F1852"/>
      <c r="G1852" s="33"/>
      <c r="H1852" s="80"/>
    </row>
    <row r="1853" spans="1:8">
      <c r="A1853" s="25"/>
      <c r="D1853"/>
      <c r="E1853"/>
      <c r="F1853"/>
      <c r="G1853" s="33"/>
      <c r="H1853" s="80"/>
    </row>
    <row r="1854" spans="1:8">
      <c r="A1854" s="25"/>
      <c r="D1854"/>
      <c r="E1854"/>
      <c r="F1854"/>
      <c r="G1854" s="33"/>
      <c r="H1854" s="80"/>
    </row>
    <row r="1855" spans="1:8">
      <c r="A1855" s="25"/>
      <c r="D1855"/>
      <c r="E1855"/>
      <c r="F1855"/>
      <c r="G1855" s="33"/>
      <c r="H1855" s="80"/>
    </row>
    <row r="1856" spans="1:8">
      <c r="A1856" s="25"/>
      <c r="D1856"/>
      <c r="E1856"/>
      <c r="F1856"/>
      <c r="G1856" s="33"/>
      <c r="H1856" s="80"/>
    </row>
    <row r="1857" spans="1:8">
      <c r="A1857" s="25"/>
      <c r="D1857"/>
      <c r="E1857"/>
      <c r="F1857"/>
      <c r="G1857" s="33"/>
      <c r="H1857" s="80"/>
    </row>
    <row r="1858" spans="1:8">
      <c r="A1858" s="25"/>
      <c r="D1858"/>
      <c r="E1858"/>
      <c r="F1858"/>
      <c r="G1858" s="33"/>
      <c r="H1858" s="80"/>
    </row>
    <row r="1859" spans="1:8">
      <c r="A1859" s="25"/>
      <c r="D1859"/>
      <c r="E1859"/>
      <c r="F1859"/>
      <c r="G1859" s="33"/>
      <c r="H1859" s="80"/>
    </row>
    <row r="1860" spans="1:8">
      <c r="A1860" s="25"/>
      <c r="D1860"/>
      <c r="E1860"/>
      <c r="F1860"/>
      <c r="G1860" s="33"/>
      <c r="H1860" s="80"/>
    </row>
    <row r="1861" spans="1:8">
      <c r="A1861" s="25"/>
      <c r="D1861"/>
      <c r="E1861"/>
      <c r="F1861"/>
      <c r="G1861" s="33"/>
      <c r="H1861" s="80"/>
    </row>
    <row r="1862" spans="1:8">
      <c r="A1862" s="25"/>
      <c r="D1862"/>
      <c r="E1862"/>
      <c r="F1862"/>
      <c r="G1862" s="33"/>
      <c r="H1862" s="80"/>
    </row>
    <row r="1863" spans="1:8">
      <c r="A1863" s="25"/>
      <c r="D1863"/>
      <c r="E1863"/>
      <c r="F1863"/>
      <c r="G1863" s="33"/>
      <c r="H1863" s="80"/>
    </row>
    <row r="1864" spans="1:8">
      <c r="A1864" s="25"/>
      <c r="D1864"/>
      <c r="E1864"/>
      <c r="F1864"/>
      <c r="G1864" s="33"/>
      <c r="H1864" s="80"/>
    </row>
    <row r="1865" spans="1:8">
      <c r="A1865" s="25"/>
      <c r="D1865"/>
      <c r="E1865"/>
      <c r="F1865"/>
      <c r="G1865" s="33"/>
      <c r="H1865" s="80"/>
    </row>
    <row r="1866" spans="1:8">
      <c r="A1866" s="25"/>
      <c r="D1866"/>
      <c r="E1866"/>
      <c r="F1866"/>
      <c r="G1866" s="33"/>
      <c r="H1866" s="80"/>
    </row>
    <row r="1867" spans="1:8">
      <c r="A1867" s="25"/>
      <c r="D1867"/>
      <c r="E1867"/>
      <c r="F1867"/>
      <c r="G1867" s="33"/>
      <c r="H1867" s="80"/>
    </row>
    <row r="1868" spans="1:8">
      <c r="A1868" s="25"/>
      <c r="D1868"/>
      <c r="E1868"/>
      <c r="F1868"/>
      <c r="G1868" s="33"/>
      <c r="H1868" s="80"/>
    </row>
    <row r="1869" spans="1:8">
      <c r="A1869" s="25"/>
      <c r="D1869"/>
      <c r="E1869"/>
      <c r="F1869"/>
      <c r="G1869" s="33"/>
      <c r="H1869" s="80"/>
    </row>
    <row r="1870" spans="1:8">
      <c r="A1870" s="25"/>
      <c r="D1870"/>
      <c r="E1870"/>
      <c r="F1870"/>
      <c r="G1870" s="33"/>
      <c r="H1870" s="80"/>
    </row>
    <row r="1871" spans="1:8">
      <c r="A1871" s="25"/>
      <c r="D1871"/>
      <c r="E1871"/>
      <c r="F1871"/>
      <c r="G1871" s="33"/>
      <c r="H1871" s="80"/>
    </row>
    <row r="1872" spans="1:8">
      <c r="A1872" s="25"/>
      <c r="D1872"/>
      <c r="E1872"/>
      <c r="F1872"/>
      <c r="G1872" s="33"/>
      <c r="H1872" s="80"/>
    </row>
    <row r="1873" spans="1:8">
      <c r="A1873" s="25"/>
      <c r="D1873"/>
      <c r="E1873"/>
      <c r="F1873"/>
      <c r="G1873" s="33"/>
      <c r="H1873" s="80"/>
    </row>
    <row r="1874" spans="1:8">
      <c r="A1874" s="25"/>
      <c r="D1874"/>
      <c r="E1874"/>
      <c r="F1874"/>
      <c r="G1874" s="33"/>
      <c r="H1874" s="80"/>
    </row>
    <row r="1875" spans="1:8">
      <c r="A1875" s="25"/>
      <c r="D1875"/>
      <c r="E1875"/>
      <c r="F1875"/>
      <c r="G1875" s="33"/>
      <c r="H1875" s="80"/>
    </row>
    <row r="1876" spans="1:8">
      <c r="A1876" s="25"/>
      <c r="D1876"/>
      <c r="E1876"/>
      <c r="F1876"/>
      <c r="G1876" s="33"/>
      <c r="H1876" s="80"/>
    </row>
    <row r="1877" spans="1:8">
      <c r="A1877" s="25"/>
      <c r="D1877"/>
      <c r="E1877"/>
      <c r="F1877"/>
      <c r="G1877" s="33"/>
      <c r="H1877" s="80"/>
    </row>
    <row r="1878" spans="1:8">
      <c r="A1878" s="25"/>
      <c r="D1878"/>
      <c r="E1878"/>
      <c r="F1878"/>
      <c r="G1878" s="33"/>
      <c r="H1878" s="80"/>
    </row>
    <row r="1879" spans="1:8">
      <c r="A1879" s="25"/>
      <c r="D1879"/>
      <c r="E1879"/>
      <c r="F1879"/>
      <c r="G1879" s="33"/>
      <c r="H1879" s="80"/>
    </row>
    <row r="1880" spans="1:8">
      <c r="A1880" s="25"/>
      <c r="D1880"/>
      <c r="E1880"/>
      <c r="F1880"/>
      <c r="G1880" s="33"/>
      <c r="H1880" s="80"/>
    </row>
    <row r="1881" spans="1:8">
      <c r="A1881" s="25"/>
      <c r="D1881"/>
      <c r="E1881"/>
      <c r="F1881"/>
      <c r="G1881" s="33"/>
      <c r="H1881" s="80"/>
    </row>
    <row r="1882" spans="1:8">
      <c r="A1882" s="25"/>
      <c r="D1882"/>
      <c r="E1882"/>
      <c r="F1882"/>
      <c r="G1882" s="33"/>
      <c r="H1882" s="80"/>
    </row>
    <row r="1883" spans="1:8">
      <c r="A1883" s="25"/>
      <c r="D1883"/>
      <c r="E1883"/>
      <c r="F1883"/>
      <c r="G1883" s="33"/>
      <c r="H1883" s="80"/>
    </row>
    <row r="1884" spans="1:8">
      <c r="A1884" s="25"/>
      <c r="D1884"/>
      <c r="E1884"/>
      <c r="F1884"/>
      <c r="G1884" s="33"/>
      <c r="H1884" s="80"/>
    </row>
    <row r="1885" spans="1:8">
      <c r="A1885" s="25"/>
      <c r="D1885"/>
      <c r="E1885"/>
      <c r="F1885"/>
      <c r="G1885" s="33"/>
      <c r="H1885" s="80"/>
    </row>
    <row r="1886" spans="1:8">
      <c r="A1886" s="25"/>
      <c r="D1886"/>
      <c r="E1886"/>
      <c r="F1886"/>
      <c r="G1886" s="33"/>
      <c r="H1886" s="80"/>
    </row>
    <row r="1887" spans="1:8">
      <c r="A1887" s="25"/>
      <c r="D1887"/>
      <c r="E1887"/>
      <c r="F1887"/>
      <c r="G1887" s="33"/>
      <c r="H1887" s="80"/>
    </row>
    <row r="1888" spans="1:8">
      <c r="A1888" s="25"/>
      <c r="D1888"/>
      <c r="E1888"/>
      <c r="F1888"/>
      <c r="G1888" s="33"/>
      <c r="H1888" s="80"/>
    </row>
    <row r="1889" spans="1:8">
      <c r="A1889" s="25"/>
      <c r="D1889"/>
      <c r="E1889"/>
      <c r="F1889"/>
      <c r="G1889" s="33"/>
      <c r="H1889" s="80"/>
    </row>
    <row r="1890" spans="1:8">
      <c r="A1890" s="25"/>
      <c r="D1890"/>
      <c r="E1890"/>
      <c r="F1890"/>
      <c r="G1890" s="33"/>
      <c r="H1890" s="80"/>
    </row>
    <row r="1891" spans="1:8">
      <c r="A1891" s="25"/>
      <c r="D1891"/>
      <c r="E1891"/>
      <c r="F1891"/>
      <c r="G1891" s="33"/>
      <c r="H1891" s="80"/>
    </row>
    <row r="1892" spans="1:8">
      <c r="A1892" s="25"/>
      <c r="D1892"/>
      <c r="E1892"/>
      <c r="F1892"/>
      <c r="G1892" s="33"/>
      <c r="H1892" s="80"/>
    </row>
    <row r="1893" spans="1:8">
      <c r="A1893" s="25"/>
      <c r="D1893"/>
      <c r="E1893"/>
      <c r="F1893"/>
      <c r="G1893" s="33"/>
      <c r="H1893" s="80"/>
    </row>
    <row r="1894" spans="1:8">
      <c r="A1894" s="25"/>
      <c r="D1894"/>
      <c r="E1894"/>
      <c r="F1894"/>
      <c r="G1894" s="33"/>
      <c r="H1894" s="80"/>
    </row>
    <row r="1895" spans="1:8">
      <c r="A1895" s="25"/>
      <c r="D1895"/>
      <c r="E1895"/>
      <c r="F1895"/>
      <c r="G1895" s="33"/>
      <c r="H1895" s="80"/>
    </row>
    <row r="1896" spans="1:8">
      <c r="A1896" s="25"/>
      <c r="D1896"/>
      <c r="E1896"/>
      <c r="F1896"/>
      <c r="G1896" s="33"/>
      <c r="H1896" s="80"/>
    </row>
    <row r="1897" spans="1:8">
      <c r="A1897" s="25"/>
      <c r="D1897"/>
      <c r="E1897"/>
      <c r="F1897"/>
      <c r="G1897" s="33"/>
      <c r="H1897" s="80"/>
    </row>
    <row r="1898" spans="1:8">
      <c r="A1898" s="25"/>
      <c r="D1898"/>
      <c r="E1898"/>
      <c r="F1898"/>
      <c r="G1898" s="33"/>
      <c r="H1898" s="80"/>
    </row>
    <row r="1899" spans="1:8">
      <c r="A1899" s="25"/>
      <c r="D1899"/>
      <c r="E1899"/>
      <c r="F1899"/>
      <c r="G1899" s="33"/>
      <c r="H1899" s="80"/>
    </row>
    <row r="1900" spans="1:8">
      <c r="A1900" s="25"/>
      <c r="D1900"/>
      <c r="E1900"/>
      <c r="F1900"/>
      <c r="G1900" s="33"/>
      <c r="H1900" s="80"/>
    </row>
    <row r="1901" spans="1:8">
      <c r="A1901" s="25"/>
      <c r="D1901"/>
      <c r="E1901"/>
      <c r="F1901"/>
      <c r="G1901" s="33"/>
      <c r="H1901" s="80"/>
    </row>
    <row r="1902" spans="1:8">
      <c r="A1902" s="25"/>
      <c r="D1902"/>
      <c r="E1902"/>
      <c r="F1902"/>
      <c r="G1902" s="33"/>
      <c r="H1902" s="80"/>
    </row>
    <row r="1903" spans="1:8">
      <c r="A1903" s="25"/>
      <c r="D1903"/>
      <c r="E1903"/>
      <c r="F1903"/>
      <c r="G1903" s="33"/>
      <c r="H1903" s="80"/>
    </row>
    <row r="1904" spans="1:8">
      <c r="A1904" s="25"/>
      <c r="D1904"/>
      <c r="E1904"/>
      <c r="F1904"/>
      <c r="G1904" s="33"/>
      <c r="H1904" s="80"/>
    </row>
    <row r="1905" spans="1:8">
      <c r="A1905" s="25"/>
      <c r="D1905"/>
      <c r="E1905"/>
      <c r="F1905"/>
      <c r="G1905" s="33"/>
      <c r="H1905" s="80"/>
    </row>
    <row r="1906" spans="1:8">
      <c r="A1906" s="25"/>
      <c r="D1906"/>
      <c r="E1906"/>
      <c r="F1906"/>
      <c r="G1906" s="33"/>
      <c r="H1906" s="80"/>
    </row>
    <row r="1907" spans="1:8">
      <c r="A1907" s="25"/>
      <c r="D1907"/>
      <c r="E1907"/>
      <c r="F1907"/>
      <c r="G1907" s="33"/>
      <c r="H1907" s="80"/>
    </row>
    <row r="1908" spans="1:8">
      <c r="A1908" s="25"/>
      <c r="D1908"/>
      <c r="E1908"/>
      <c r="F1908"/>
      <c r="G1908" s="33"/>
      <c r="H1908" s="80"/>
    </row>
    <row r="1909" spans="1:8">
      <c r="A1909" s="25"/>
      <c r="D1909"/>
      <c r="E1909"/>
      <c r="F1909"/>
      <c r="G1909" s="33"/>
      <c r="H1909" s="80"/>
    </row>
    <row r="1910" spans="1:8">
      <c r="A1910" s="25"/>
      <c r="D1910"/>
      <c r="E1910"/>
      <c r="F1910"/>
      <c r="G1910" s="33"/>
      <c r="H1910" s="80"/>
    </row>
    <row r="1911" spans="1:8">
      <c r="A1911" s="25"/>
      <c r="D1911"/>
      <c r="E1911"/>
      <c r="F1911"/>
      <c r="G1911" s="33"/>
      <c r="H1911" s="80"/>
    </row>
    <row r="1912" spans="1:8">
      <c r="A1912" s="25"/>
      <c r="D1912"/>
      <c r="E1912"/>
      <c r="F1912"/>
      <c r="G1912" s="33"/>
      <c r="H1912" s="80"/>
    </row>
    <row r="1913" spans="1:8">
      <c r="A1913" s="25"/>
      <c r="D1913"/>
      <c r="E1913"/>
      <c r="F1913"/>
      <c r="G1913" s="33"/>
      <c r="H1913" s="80"/>
    </row>
    <row r="1914" spans="1:8">
      <c r="A1914" s="25"/>
      <c r="D1914"/>
      <c r="E1914"/>
      <c r="F1914"/>
      <c r="G1914" s="33"/>
      <c r="H1914" s="80"/>
    </row>
    <row r="1915" spans="1:8">
      <c r="A1915" s="25"/>
      <c r="D1915"/>
      <c r="E1915"/>
      <c r="F1915"/>
      <c r="G1915" s="33"/>
      <c r="H1915" s="80"/>
    </row>
    <row r="1916" spans="1:8">
      <c r="A1916" s="25"/>
      <c r="D1916"/>
      <c r="E1916"/>
      <c r="F1916"/>
      <c r="G1916" s="33"/>
      <c r="H1916" s="80"/>
    </row>
    <row r="1917" spans="1:8">
      <c r="A1917" s="25"/>
      <c r="D1917"/>
      <c r="E1917"/>
      <c r="F1917"/>
      <c r="G1917" s="33"/>
      <c r="H1917" s="80"/>
    </row>
    <row r="1918" spans="1:8">
      <c r="A1918" s="25"/>
      <c r="D1918"/>
      <c r="E1918"/>
      <c r="F1918"/>
      <c r="G1918" s="33"/>
      <c r="H1918" s="80"/>
    </row>
    <row r="1919" spans="1:8">
      <c r="A1919" s="25"/>
      <c r="D1919"/>
      <c r="E1919"/>
      <c r="F1919"/>
      <c r="G1919" s="33"/>
      <c r="H1919" s="80"/>
    </row>
    <row r="1920" spans="1:8">
      <c r="A1920" s="25"/>
      <c r="D1920"/>
      <c r="E1920"/>
      <c r="F1920"/>
      <c r="G1920" s="33"/>
      <c r="H1920" s="80"/>
    </row>
    <row r="1921" spans="1:8">
      <c r="A1921" s="25"/>
      <c r="D1921"/>
      <c r="E1921"/>
      <c r="F1921"/>
      <c r="G1921" s="33"/>
      <c r="H1921" s="80"/>
    </row>
    <row r="1922" spans="1:8">
      <c r="A1922" s="25"/>
      <c r="D1922"/>
      <c r="E1922"/>
      <c r="F1922"/>
      <c r="G1922" s="33"/>
      <c r="H1922" s="80"/>
    </row>
    <row r="1923" spans="1:8">
      <c r="A1923" s="25"/>
      <c r="D1923"/>
      <c r="E1923"/>
      <c r="F1923"/>
      <c r="G1923" s="33"/>
      <c r="H1923" s="80"/>
    </row>
    <row r="1924" spans="1:8">
      <c r="A1924" s="25"/>
      <c r="D1924"/>
      <c r="E1924"/>
      <c r="F1924"/>
      <c r="G1924" s="33"/>
      <c r="H1924" s="80"/>
    </row>
    <row r="1925" spans="1:8">
      <c r="A1925" s="25"/>
      <c r="D1925"/>
      <c r="E1925"/>
      <c r="F1925"/>
      <c r="G1925" s="33"/>
      <c r="H1925" s="80"/>
    </row>
    <row r="1926" spans="1:8">
      <c r="A1926" s="25"/>
      <c r="D1926"/>
      <c r="E1926"/>
      <c r="F1926"/>
      <c r="G1926" s="33"/>
      <c r="H1926" s="80"/>
    </row>
    <row r="1927" spans="1:8">
      <c r="A1927" s="25"/>
      <c r="D1927"/>
      <c r="E1927"/>
      <c r="F1927"/>
      <c r="G1927" s="33"/>
      <c r="H1927" s="80"/>
    </row>
    <row r="1928" spans="1:8">
      <c r="A1928" s="25"/>
      <c r="D1928"/>
      <c r="E1928"/>
      <c r="F1928"/>
      <c r="G1928" s="33"/>
      <c r="H1928" s="80"/>
    </row>
    <row r="1929" spans="1:8">
      <c r="A1929" s="25"/>
      <c r="D1929"/>
      <c r="E1929"/>
      <c r="F1929"/>
      <c r="G1929" s="33"/>
      <c r="H1929" s="80"/>
    </row>
    <row r="1930" spans="1:8">
      <c r="A1930" s="25"/>
      <c r="D1930"/>
      <c r="E1930"/>
      <c r="F1930"/>
      <c r="G1930" s="33"/>
      <c r="H1930" s="80"/>
    </row>
    <row r="1931" spans="1:8">
      <c r="A1931" s="25"/>
      <c r="D1931"/>
      <c r="E1931"/>
      <c r="F1931"/>
      <c r="G1931" s="33"/>
      <c r="H1931" s="80"/>
    </row>
    <row r="1932" spans="1:8">
      <c r="A1932" s="25"/>
      <c r="D1932"/>
      <c r="E1932"/>
      <c r="F1932"/>
      <c r="G1932" s="33"/>
      <c r="H1932" s="80"/>
    </row>
    <row r="1933" spans="1:8">
      <c r="A1933" s="25"/>
      <c r="D1933"/>
      <c r="E1933"/>
      <c r="F1933"/>
      <c r="G1933" s="33"/>
      <c r="H1933" s="80"/>
    </row>
    <row r="1934" spans="1:8">
      <c r="A1934" s="25"/>
      <c r="D1934"/>
      <c r="E1934"/>
      <c r="F1934"/>
      <c r="G1934" s="33"/>
      <c r="H1934" s="80"/>
    </row>
    <row r="1935" spans="1:8">
      <c r="A1935" s="25"/>
      <c r="D1935"/>
      <c r="E1935"/>
      <c r="F1935"/>
      <c r="G1935" s="33"/>
      <c r="H1935" s="80"/>
    </row>
    <row r="1936" spans="1:8">
      <c r="A1936" s="25"/>
      <c r="D1936"/>
      <c r="E1936"/>
      <c r="F1936"/>
      <c r="G1936" s="33"/>
      <c r="H1936" s="80"/>
    </row>
    <row r="1937" spans="1:8">
      <c r="A1937" s="25"/>
      <c r="D1937"/>
      <c r="E1937"/>
      <c r="F1937"/>
      <c r="G1937" s="33"/>
      <c r="H1937" s="80"/>
    </row>
    <row r="1938" spans="1:8">
      <c r="A1938" s="25"/>
      <c r="D1938"/>
      <c r="E1938"/>
      <c r="F1938"/>
      <c r="G1938" s="33"/>
      <c r="H1938" s="80"/>
    </row>
    <row r="1939" spans="1:8">
      <c r="A1939" s="25"/>
      <c r="D1939"/>
      <c r="E1939"/>
      <c r="F1939"/>
      <c r="G1939" s="33"/>
      <c r="H1939" s="80"/>
    </row>
    <row r="1940" spans="1:8">
      <c r="A1940" s="25"/>
      <c r="D1940"/>
      <c r="E1940"/>
      <c r="F1940"/>
      <c r="G1940" s="33"/>
      <c r="H1940" s="80"/>
    </row>
    <row r="1941" spans="1:8">
      <c r="A1941" s="25"/>
      <c r="D1941"/>
      <c r="E1941"/>
      <c r="F1941"/>
      <c r="G1941" s="33"/>
      <c r="H1941" s="80"/>
    </row>
    <row r="1942" spans="1:8">
      <c r="A1942" s="25"/>
      <c r="D1942"/>
      <c r="E1942"/>
      <c r="F1942"/>
      <c r="G1942" s="33"/>
      <c r="H1942" s="80"/>
    </row>
    <row r="1943" spans="1:8">
      <c r="A1943" s="25"/>
      <c r="D1943"/>
      <c r="E1943"/>
      <c r="F1943"/>
      <c r="G1943" s="33"/>
      <c r="H1943" s="80"/>
    </row>
    <row r="1944" spans="1:8">
      <c r="A1944" s="25"/>
      <c r="D1944"/>
      <c r="E1944"/>
      <c r="F1944"/>
      <c r="G1944" s="33"/>
      <c r="H1944" s="80"/>
    </row>
    <row r="1945" spans="1:8">
      <c r="A1945" s="25"/>
      <c r="D1945"/>
      <c r="E1945"/>
      <c r="F1945"/>
      <c r="G1945" s="33"/>
      <c r="H1945" s="80"/>
    </row>
    <row r="1946" spans="1:8">
      <c r="A1946" s="25"/>
      <c r="D1946"/>
      <c r="E1946"/>
      <c r="F1946"/>
      <c r="G1946" s="33"/>
      <c r="H1946" s="80"/>
    </row>
    <row r="1947" spans="1:8">
      <c r="A1947" s="25"/>
      <c r="D1947"/>
      <c r="E1947"/>
      <c r="F1947"/>
      <c r="G1947" s="33"/>
      <c r="H1947" s="80"/>
    </row>
    <row r="1948" spans="1:8">
      <c r="A1948" s="25"/>
      <c r="D1948"/>
      <c r="E1948"/>
      <c r="F1948"/>
      <c r="G1948" s="33"/>
      <c r="H1948" s="80"/>
    </row>
    <row r="1949" spans="1:8">
      <c r="A1949" s="25"/>
      <c r="D1949"/>
      <c r="E1949"/>
      <c r="F1949"/>
      <c r="G1949" s="33"/>
      <c r="H1949" s="80"/>
    </row>
    <row r="1950" spans="1:8">
      <c r="A1950" s="25"/>
      <c r="D1950"/>
      <c r="E1950"/>
      <c r="F1950"/>
      <c r="G1950" s="33"/>
      <c r="H1950" s="80"/>
    </row>
    <row r="1951" spans="1:8">
      <c r="A1951" s="25"/>
      <c r="D1951"/>
      <c r="E1951"/>
      <c r="F1951"/>
      <c r="G1951" s="33"/>
      <c r="H1951" s="80"/>
    </row>
    <row r="1952" spans="1:8">
      <c r="A1952" s="25"/>
      <c r="D1952"/>
      <c r="E1952"/>
      <c r="F1952"/>
      <c r="G1952" s="33"/>
      <c r="H1952" s="80"/>
    </row>
    <row r="1953" spans="1:8">
      <c r="A1953" s="25"/>
      <c r="D1953"/>
      <c r="E1953"/>
      <c r="F1953"/>
      <c r="G1953" s="33"/>
      <c r="H1953" s="80"/>
    </row>
    <row r="1954" spans="1:8">
      <c r="A1954" s="25"/>
      <c r="D1954"/>
      <c r="E1954"/>
      <c r="F1954"/>
      <c r="G1954" s="33"/>
      <c r="H1954" s="80"/>
    </row>
    <row r="1955" spans="1:8">
      <c r="A1955" s="25"/>
      <c r="D1955"/>
      <c r="E1955"/>
      <c r="F1955"/>
      <c r="G1955" s="33"/>
      <c r="H1955" s="80"/>
    </row>
    <row r="1956" spans="1:8">
      <c r="A1956" s="25"/>
      <c r="D1956"/>
      <c r="E1956"/>
      <c r="F1956"/>
      <c r="G1956" s="33"/>
      <c r="H1956" s="80"/>
    </row>
    <row r="1957" spans="1:8">
      <c r="A1957" s="25"/>
      <c r="D1957"/>
      <c r="E1957"/>
      <c r="F1957"/>
      <c r="G1957" s="33"/>
      <c r="H1957" s="80"/>
    </row>
    <row r="1958" spans="1:8">
      <c r="A1958" s="25"/>
      <c r="D1958"/>
      <c r="E1958"/>
      <c r="F1958"/>
      <c r="G1958" s="33"/>
      <c r="H1958" s="80"/>
    </row>
    <row r="1959" spans="1:8">
      <c r="A1959" s="25"/>
      <c r="D1959"/>
      <c r="E1959"/>
      <c r="F1959"/>
      <c r="G1959" s="33"/>
      <c r="H1959" s="80"/>
    </row>
    <row r="1960" spans="1:8">
      <c r="A1960" s="25"/>
      <c r="D1960"/>
      <c r="E1960"/>
      <c r="F1960"/>
      <c r="G1960" s="33"/>
      <c r="H1960" s="80"/>
    </row>
    <row r="1961" spans="1:8">
      <c r="A1961" s="25"/>
      <c r="D1961"/>
      <c r="E1961"/>
      <c r="F1961"/>
      <c r="G1961" s="33"/>
      <c r="H1961" s="80"/>
    </row>
    <row r="1962" spans="1:8">
      <c r="A1962" s="25"/>
      <c r="D1962"/>
      <c r="E1962"/>
      <c r="F1962"/>
      <c r="G1962" s="33"/>
      <c r="H1962" s="80"/>
    </row>
    <row r="1963" spans="1:8">
      <c r="A1963" s="25"/>
      <c r="D1963"/>
      <c r="E1963"/>
      <c r="F1963"/>
      <c r="G1963" s="33"/>
      <c r="H1963" s="80"/>
    </row>
    <row r="1964" spans="1:8">
      <c r="A1964" s="25"/>
      <c r="D1964"/>
      <c r="E1964"/>
      <c r="F1964"/>
      <c r="G1964" s="33"/>
      <c r="H1964" s="80"/>
    </row>
    <row r="1965" spans="1:8">
      <c r="A1965" s="25"/>
      <c r="D1965"/>
      <c r="E1965"/>
      <c r="F1965"/>
      <c r="G1965" s="33"/>
      <c r="H1965" s="80"/>
    </row>
    <row r="1966" spans="1:8">
      <c r="A1966" s="25"/>
      <c r="D1966"/>
      <c r="E1966"/>
      <c r="F1966"/>
      <c r="G1966" s="33"/>
      <c r="H1966" s="80"/>
    </row>
    <row r="1967" spans="1:8">
      <c r="A1967" s="25"/>
      <c r="D1967"/>
      <c r="E1967"/>
      <c r="F1967"/>
      <c r="G1967" s="33"/>
      <c r="H1967" s="80"/>
    </row>
    <row r="1968" spans="1:8">
      <c r="A1968" s="25"/>
      <c r="D1968"/>
      <c r="E1968"/>
      <c r="F1968"/>
      <c r="G1968" s="33"/>
      <c r="H1968" s="80"/>
    </row>
    <row r="1969" spans="1:8">
      <c r="A1969" s="25"/>
      <c r="D1969"/>
      <c r="E1969"/>
      <c r="F1969"/>
      <c r="G1969" s="33"/>
      <c r="H1969" s="80"/>
    </row>
    <row r="1970" spans="1:8">
      <c r="A1970" s="25"/>
      <c r="D1970"/>
      <c r="E1970"/>
      <c r="F1970"/>
      <c r="G1970" s="33"/>
      <c r="H1970" s="80"/>
    </row>
    <row r="1971" spans="1:8">
      <c r="A1971" s="25"/>
      <c r="D1971"/>
      <c r="E1971"/>
      <c r="F1971"/>
      <c r="G1971" s="33"/>
      <c r="H1971" s="80"/>
    </row>
    <row r="1972" spans="1:8">
      <c r="A1972" s="25"/>
      <c r="D1972"/>
      <c r="E1972"/>
      <c r="F1972"/>
      <c r="G1972" s="33"/>
      <c r="H1972" s="80"/>
    </row>
    <row r="1973" spans="1:8">
      <c r="A1973" s="25"/>
      <c r="D1973"/>
      <c r="E1973"/>
      <c r="F1973"/>
      <c r="G1973" s="33"/>
      <c r="H1973" s="80"/>
    </row>
    <row r="1974" spans="1:8">
      <c r="A1974" s="25"/>
      <c r="D1974"/>
      <c r="E1974"/>
      <c r="F1974"/>
      <c r="G1974" s="33"/>
      <c r="H1974" s="80"/>
    </row>
    <row r="1975" spans="1:8">
      <c r="A1975" s="25"/>
      <c r="D1975"/>
      <c r="E1975"/>
      <c r="F1975"/>
      <c r="G1975" s="33"/>
      <c r="H1975" s="80"/>
    </row>
    <row r="1976" spans="1:8">
      <c r="A1976" s="25"/>
      <c r="D1976"/>
      <c r="E1976"/>
      <c r="F1976"/>
      <c r="G1976" s="33"/>
      <c r="H1976" s="80"/>
    </row>
    <row r="1977" spans="1:8">
      <c r="A1977" s="25"/>
      <c r="D1977"/>
      <c r="E1977"/>
      <c r="F1977"/>
      <c r="G1977" s="33"/>
      <c r="H1977" s="80"/>
    </row>
    <row r="1978" spans="1:8">
      <c r="A1978" s="25"/>
      <c r="D1978"/>
      <c r="E1978"/>
      <c r="F1978"/>
      <c r="G1978" s="33"/>
      <c r="H1978" s="80"/>
    </row>
    <row r="1979" spans="1:8">
      <c r="A1979" s="25"/>
      <c r="D1979"/>
      <c r="E1979"/>
      <c r="F1979"/>
      <c r="G1979" s="33"/>
      <c r="H1979" s="80"/>
    </row>
    <row r="1980" spans="1:8">
      <c r="A1980" s="25"/>
      <c r="D1980"/>
      <c r="E1980"/>
      <c r="F1980"/>
      <c r="G1980" s="33"/>
      <c r="H1980" s="80"/>
    </row>
    <row r="1981" spans="1:8">
      <c r="A1981" s="25"/>
      <c r="D1981"/>
      <c r="E1981"/>
      <c r="F1981"/>
      <c r="G1981" s="33"/>
      <c r="H1981" s="80"/>
    </row>
    <row r="1982" spans="1:8">
      <c r="A1982" s="25"/>
      <c r="D1982"/>
      <c r="E1982"/>
      <c r="F1982"/>
      <c r="G1982" s="33"/>
      <c r="H1982" s="80"/>
    </row>
    <row r="1983" spans="1:8">
      <c r="A1983" s="25"/>
      <c r="D1983"/>
      <c r="E1983"/>
      <c r="F1983"/>
      <c r="G1983" s="33"/>
      <c r="H1983" s="80"/>
    </row>
    <row r="1984" spans="1:8">
      <c r="A1984" s="25"/>
      <c r="D1984"/>
      <c r="E1984"/>
      <c r="F1984"/>
      <c r="G1984" s="33"/>
      <c r="H1984" s="80"/>
    </row>
    <row r="1985" spans="1:8">
      <c r="A1985" s="25"/>
      <c r="D1985"/>
      <c r="E1985"/>
      <c r="F1985"/>
      <c r="G1985" s="33"/>
      <c r="H1985" s="80"/>
    </row>
    <row r="1986" spans="1:8">
      <c r="A1986" s="25"/>
      <c r="D1986"/>
      <c r="E1986"/>
      <c r="F1986"/>
      <c r="G1986" s="33"/>
      <c r="H1986" s="80"/>
    </row>
    <row r="1987" spans="1:8">
      <c r="A1987" s="25"/>
      <c r="D1987"/>
      <c r="E1987"/>
      <c r="F1987"/>
      <c r="G1987" s="33"/>
      <c r="H1987" s="80"/>
    </row>
    <row r="1988" spans="1:8">
      <c r="A1988" s="25"/>
      <c r="D1988"/>
      <c r="E1988"/>
      <c r="F1988"/>
      <c r="G1988" s="33"/>
      <c r="H1988" s="80"/>
    </row>
    <row r="1989" spans="1:8">
      <c r="A1989" s="25"/>
      <c r="D1989"/>
      <c r="E1989"/>
      <c r="F1989"/>
      <c r="G1989" s="33"/>
      <c r="H1989" s="80"/>
    </row>
    <row r="1990" spans="1:8">
      <c r="A1990" s="25"/>
      <c r="D1990"/>
      <c r="E1990"/>
      <c r="F1990"/>
      <c r="G1990" s="33"/>
      <c r="H1990" s="80"/>
    </row>
    <row r="1991" spans="1:8">
      <c r="A1991" s="25"/>
      <c r="D1991"/>
      <c r="E1991"/>
      <c r="F1991"/>
      <c r="G1991" s="33"/>
      <c r="H1991" s="80"/>
    </row>
    <row r="1992" spans="1:8">
      <c r="A1992" s="25"/>
      <c r="D1992"/>
      <c r="E1992"/>
      <c r="F1992"/>
      <c r="G1992" s="33"/>
      <c r="H1992" s="80"/>
    </row>
    <row r="1993" spans="1:8">
      <c r="A1993" s="25"/>
      <c r="D1993"/>
      <c r="E1993"/>
      <c r="F1993"/>
      <c r="G1993" s="33"/>
      <c r="H1993" s="80"/>
    </row>
    <row r="1994" spans="1:8">
      <c r="A1994" s="25"/>
      <c r="D1994"/>
      <c r="E1994"/>
      <c r="F1994"/>
      <c r="G1994" s="33"/>
      <c r="H1994" s="80"/>
    </row>
    <row r="1995" spans="1:8">
      <c r="A1995" s="25"/>
      <c r="D1995"/>
      <c r="E1995"/>
      <c r="F1995"/>
      <c r="G1995" s="33"/>
      <c r="H1995" s="80"/>
    </row>
    <row r="1996" spans="1:8">
      <c r="A1996" s="25"/>
      <c r="D1996"/>
      <c r="E1996"/>
      <c r="F1996"/>
      <c r="G1996" s="33"/>
      <c r="H1996" s="80"/>
    </row>
    <row r="1997" spans="1:8">
      <c r="A1997" s="25"/>
      <c r="D1997"/>
      <c r="E1997"/>
      <c r="F1997"/>
      <c r="G1997" s="33"/>
      <c r="H1997" s="80"/>
    </row>
    <row r="1998" spans="1:8">
      <c r="A1998" s="25"/>
      <c r="D1998"/>
      <c r="E1998"/>
      <c r="F1998"/>
      <c r="G1998" s="33"/>
      <c r="H1998" s="80"/>
    </row>
    <row r="1999" spans="1:8">
      <c r="A1999" s="25"/>
      <c r="D1999"/>
      <c r="E1999"/>
      <c r="F1999"/>
      <c r="G1999" s="33"/>
      <c r="H1999" s="80"/>
    </row>
    <row r="2000" spans="1:8">
      <c r="A2000" s="25"/>
      <c r="D2000"/>
      <c r="E2000"/>
      <c r="F2000"/>
      <c r="G2000" s="33"/>
      <c r="H2000" s="80"/>
    </row>
    <row r="2001" spans="1:8">
      <c r="A2001" s="25"/>
      <c r="D2001"/>
      <c r="E2001"/>
      <c r="F2001"/>
      <c r="G2001" s="33"/>
      <c r="H2001" s="80"/>
    </row>
    <row r="2002" spans="1:8">
      <c r="A2002" s="25"/>
      <c r="D2002"/>
      <c r="E2002"/>
      <c r="F2002"/>
      <c r="G2002" s="33"/>
      <c r="H2002" s="80"/>
    </row>
    <row r="2003" spans="1:8">
      <c r="A2003" s="25"/>
      <c r="D2003"/>
      <c r="E2003"/>
      <c r="F2003"/>
      <c r="G2003" s="33"/>
      <c r="H2003" s="80"/>
    </row>
    <row r="2004" spans="1:8">
      <c r="A2004" s="25"/>
      <c r="D2004"/>
      <c r="E2004"/>
      <c r="F2004"/>
      <c r="G2004" s="33"/>
      <c r="H2004" s="80"/>
    </row>
    <row r="2005" spans="1:8">
      <c r="A2005" s="25"/>
      <c r="D2005"/>
      <c r="E2005"/>
      <c r="F2005"/>
      <c r="G2005" s="33"/>
      <c r="H2005" s="80"/>
    </row>
    <row r="2006" spans="1:8">
      <c r="A2006" s="25"/>
      <c r="D2006"/>
      <c r="E2006"/>
      <c r="F2006"/>
      <c r="G2006" s="33"/>
      <c r="H2006" s="80"/>
    </row>
    <row r="2007" spans="1:8">
      <c r="A2007" s="25"/>
      <c r="D2007"/>
      <c r="E2007"/>
      <c r="F2007"/>
      <c r="G2007" s="33"/>
      <c r="H2007" s="80"/>
    </row>
    <row r="2008" spans="1:8">
      <c r="A2008" s="25"/>
      <c r="D2008"/>
      <c r="E2008"/>
      <c r="F2008"/>
      <c r="G2008" s="33"/>
      <c r="H2008" s="80"/>
    </row>
    <row r="2009" spans="1:8">
      <c r="A2009" s="25"/>
      <c r="D2009"/>
      <c r="E2009"/>
      <c r="F2009"/>
      <c r="G2009" s="33"/>
      <c r="H2009" s="80"/>
    </row>
    <row r="2010" spans="1:8">
      <c r="A2010" s="25"/>
      <c r="D2010"/>
      <c r="E2010"/>
      <c r="F2010"/>
      <c r="G2010" s="33"/>
      <c r="H2010" s="80"/>
    </row>
    <row r="2011" spans="1:8">
      <c r="A2011" s="25"/>
      <c r="D2011"/>
      <c r="E2011"/>
      <c r="F2011"/>
      <c r="G2011" s="33"/>
      <c r="H2011" s="80"/>
    </row>
    <row r="2012" spans="1:8">
      <c r="A2012" s="25"/>
      <c r="D2012"/>
      <c r="E2012"/>
      <c r="F2012"/>
      <c r="G2012" s="33"/>
      <c r="H2012" s="80"/>
    </row>
    <row r="2013" spans="1:8">
      <c r="A2013" s="25"/>
      <c r="D2013"/>
      <c r="E2013"/>
      <c r="F2013"/>
      <c r="G2013" s="33"/>
      <c r="H2013" s="80"/>
    </row>
    <row r="2014" spans="1:8">
      <c r="A2014" s="25"/>
      <c r="D2014"/>
      <c r="E2014"/>
      <c r="F2014"/>
      <c r="G2014" s="33"/>
      <c r="H2014" s="80"/>
    </row>
    <row r="2015" spans="1:8">
      <c r="A2015" s="25"/>
      <c r="D2015"/>
      <c r="E2015"/>
      <c r="F2015"/>
      <c r="G2015" s="33"/>
      <c r="H2015" s="80"/>
    </row>
    <row r="2016" spans="1:8">
      <c r="A2016" s="25"/>
      <c r="D2016"/>
      <c r="E2016"/>
      <c r="F2016"/>
      <c r="G2016" s="33"/>
      <c r="H2016" s="80"/>
    </row>
    <row r="2017" spans="1:8">
      <c r="A2017" s="25"/>
      <c r="D2017"/>
      <c r="E2017"/>
      <c r="F2017"/>
      <c r="G2017" s="33"/>
      <c r="H2017" s="80"/>
    </row>
    <row r="2018" spans="1:8">
      <c r="A2018" s="25"/>
      <c r="D2018"/>
      <c r="E2018"/>
      <c r="F2018"/>
      <c r="G2018" s="33"/>
      <c r="H2018" s="80"/>
    </row>
    <row r="2019" spans="1:8">
      <c r="A2019" s="25"/>
      <c r="D2019"/>
      <c r="E2019"/>
      <c r="F2019"/>
      <c r="G2019" s="33"/>
      <c r="H2019" s="80"/>
    </row>
    <row r="2020" spans="1:8">
      <c r="A2020" s="25"/>
      <c r="D2020"/>
      <c r="E2020"/>
      <c r="F2020"/>
      <c r="G2020" s="33"/>
      <c r="H2020" s="80"/>
    </row>
    <row r="2021" spans="1:8">
      <c r="A2021" s="25"/>
      <c r="D2021"/>
      <c r="E2021"/>
      <c r="F2021"/>
      <c r="G2021" s="33"/>
      <c r="H2021" s="80"/>
    </row>
    <row r="2022" spans="1:8">
      <c r="A2022" s="25"/>
      <c r="D2022"/>
      <c r="E2022"/>
      <c r="F2022"/>
      <c r="G2022" s="33"/>
      <c r="H2022" s="80"/>
    </row>
    <row r="2023" spans="1:8">
      <c r="A2023" s="25"/>
      <c r="D2023"/>
      <c r="E2023"/>
      <c r="F2023"/>
      <c r="G2023" s="33"/>
      <c r="H2023" s="80"/>
    </row>
    <row r="2024" spans="1:8">
      <c r="A2024" s="25"/>
      <c r="D2024"/>
      <c r="E2024"/>
      <c r="F2024"/>
      <c r="G2024" s="33"/>
      <c r="H2024" s="80"/>
    </row>
    <row r="2025" spans="1:8">
      <c r="A2025" s="25"/>
      <c r="D2025"/>
      <c r="E2025"/>
      <c r="F2025"/>
      <c r="G2025" s="33"/>
      <c r="H2025" s="80"/>
    </row>
    <row r="2026" spans="1:8">
      <c r="A2026" s="25"/>
      <c r="D2026"/>
      <c r="E2026"/>
      <c r="F2026"/>
      <c r="G2026" s="33"/>
      <c r="H2026" s="80"/>
    </row>
    <row r="2027" spans="1:8">
      <c r="A2027" s="25"/>
      <c r="D2027"/>
      <c r="E2027"/>
      <c r="F2027"/>
      <c r="G2027" s="33"/>
      <c r="H2027" s="80"/>
    </row>
    <row r="2028" spans="1:8">
      <c r="A2028" s="25"/>
      <c r="D2028"/>
      <c r="E2028"/>
      <c r="F2028"/>
      <c r="G2028" s="33"/>
      <c r="H2028" s="80"/>
    </row>
    <row r="2029" spans="1:8">
      <c r="A2029" s="25"/>
      <c r="D2029"/>
      <c r="E2029"/>
      <c r="F2029"/>
      <c r="G2029" s="33"/>
      <c r="H2029" s="80"/>
    </row>
    <row r="2030" spans="1:8">
      <c r="A2030" s="25"/>
      <c r="D2030"/>
      <c r="E2030"/>
      <c r="F2030"/>
      <c r="G2030" s="33"/>
      <c r="H2030" s="80"/>
    </row>
    <row r="2031" spans="1:8">
      <c r="A2031" s="25"/>
      <c r="D2031"/>
      <c r="E2031"/>
      <c r="F2031"/>
      <c r="G2031" s="33"/>
      <c r="H2031" s="80"/>
    </row>
    <row r="2032" spans="1:8">
      <c r="A2032" s="25"/>
      <c r="D2032"/>
      <c r="E2032"/>
      <c r="F2032"/>
      <c r="G2032" s="33"/>
      <c r="H2032" s="80"/>
    </row>
    <row r="2033" spans="1:8">
      <c r="A2033" s="25"/>
      <c r="D2033"/>
      <c r="E2033"/>
      <c r="F2033"/>
      <c r="G2033" s="33"/>
      <c r="H2033" s="80"/>
    </row>
    <row r="2034" spans="1:8">
      <c r="A2034" s="25"/>
      <c r="D2034"/>
      <c r="E2034"/>
      <c r="F2034"/>
      <c r="G2034" s="33"/>
      <c r="H2034" s="80"/>
    </row>
    <row r="2035" spans="1:8">
      <c r="A2035" s="25"/>
      <c r="D2035"/>
      <c r="E2035"/>
      <c r="F2035"/>
      <c r="G2035" s="33"/>
      <c r="H2035" s="80"/>
    </row>
    <row r="2036" spans="1:8">
      <c r="A2036" s="25"/>
      <c r="D2036"/>
      <c r="E2036"/>
      <c r="F2036"/>
      <c r="G2036" s="33"/>
      <c r="H2036" s="80"/>
    </row>
    <row r="2037" spans="1:8">
      <c r="A2037" s="25"/>
      <c r="D2037"/>
      <c r="E2037"/>
      <c r="F2037"/>
      <c r="G2037" s="33"/>
      <c r="H2037" s="80"/>
    </row>
    <row r="2038" spans="1:8">
      <c r="A2038" s="25"/>
      <c r="D2038"/>
      <c r="E2038"/>
      <c r="F2038"/>
      <c r="G2038" s="33"/>
      <c r="H2038" s="80"/>
    </row>
    <row r="2039" spans="1:8">
      <c r="A2039" s="25"/>
      <c r="D2039"/>
      <c r="E2039"/>
      <c r="F2039"/>
      <c r="G2039" s="33"/>
      <c r="H2039" s="80"/>
    </row>
    <row r="2040" spans="1:8">
      <c r="A2040" s="25"/>
      <c r="D2040"/>
      <c r="E2040"/>
      <c r="F2040"/>
      <c r="G2040" s="33"/>
      <c r="H2040" s="80"/>
    </row>
    <row r="2041" spans="1:8">
      <c r="A2041" s="25"/>
      <c r="D2041"/>
      <c r="E2041"/>
      <c r="F2041"/>
      <c r="G2041" s="33"/>
      <c r="H2041" s="80"/>
    </row>
    <row r="2042" spans="1:8">
      <c r="A2042" s="25"/>
      <c r="D2042"/>
      <c r="E2042"/>
      <c r="F2042"/>
      <c r="G2042" s="33"/>
      <c r="H2042" s="80"/>
    </row>
    <row r="2043" spans="1:8">
      <c r="A2043" s="25"/>
      <c r="D2043"/>
      <c r="E2043"/>
      <c r="F2043"/>
      <c r="G2043" s="33"/>
      <c r="H2043" s="80"/>
    </row>
    <row r="2044" spans="1:8">
      <c r="A2044" s="25"/>
      <c r="D2044"/>
      <c r="E2044"/>
      <c r="F2044"/>
      <c r="G2044" s="33"/>
      <c r="H2044" s="80"/>
    </row>
    <row r="2045" spans="1:8">
      <c r="A2045" s="25"/>
      <c r="D2045"/>
      <c r="E2045"/>
      <c r="F2045"/>
      <c r="G2045" s="33"/>
      <c r="H2045" s="80"/>
    </row>
    <row r="2046" spans="1:8">
      <c r="A2046" s="25"/>
      <c r="D2046"/>
      <c r="E2046"/>
      <c r="F2046"/>
      <c r="G2046" s="33"/>
      <c r="H2046" s="80"/>
    </row>
    <row r="2047" spans="1:8">
      <c r="A2047" s="25"/>
      <c r="D2047"/>
      <c r="E2047"/>
      <c r="F2047"/>
      <c r="G2047" s="33"/>
      <c r="H2047" s="80"/>
    </row>
    <row r="2048" spans="1:8">
      <c r="A2048" s="25"/>
      <c r="D2048"/>
      <c r="E2048"/>
      <c r="F2048"/>
      <c r="G2048" s="33"/>
      <c r="H2048" s="80"/>
    </row>
    <row r="2049" spans="1:8">
      <c r="A2049" s="25"/>
      <c r="D2049"/>
      <c r="E2049"/>
      <c r="F2049"/>
      <c r="G2049" s="33"/>
      <c r="H2049" s="80"/>
    </row>
    <row r="2050" spans="1:8">
      <c r="A2050" s="25"/>
      <c r="D2050"/>
      <c r="E2050"/>
      <c r="F2050"/>
      <c r="G2050" s="33"/>
      <c r="H2050" s="80"/>
    </row>
    <row r="2051" spans="1:8">
      <c r="A2051" s="25"/>
      <c r="D2051"/>
      <c r="E2051"/>
      <c r="F2051"/>
      <c r="G2051" s="33"/>
      <c r="H2051" s="80"/>
    </row>
    <row r="2052" spans="1:8">
      <c r="A2052" s="25"/>
      <c r="D2052"/>
      <c r="E2052"/>
      <c r="F2052"/>
      <c r="G2052" s="33"/>
      <c r="H2052" s="80"/>
    </row>
    <row r="2053" spans="1:8">
      <c r="A2053" s="25"/>
      <c r="D2053"/>
      <c r="E2053"/>
      <c r="F2053"/>
      <c r="G2053" s="33"/>
      <c r="H2053" s="80"/>
    </row>
    <row r="2054" spans="1:8">
      <c r="A2054" s="25"/>
      <c r="D2054"/>
      <c r="E2054"/>
      <c r="F2054"/>
      <c r="G2054" s="33"/>
      <c r="H2054" s="80"/>
    </row>
    <row r="2055" spans="1:8">
      <c r="A2055" s="25"/>
      <c r="D2055"/>
      <c r="E2055"/>
      <c r="F2055"/>
      <c r="G2055" s="33"/>
      <c r="H2055" s="80"/>
    </row>
    <row r="2056" spans="1:8">
      <c r="A2056" s="25"/>
      <c r="D2056"/>
      <c r="E2056"/>
      <c r="F2056"/>
      <c r="G2056" s="33"/>
      <c r="H2056" s="80"/>
    </row>
    <row r="2057" spans="1:8">
      <c r="A2057" s="25"/>
      <c r="D2057"/>
      <c r="E2057"/>
      <c r="F2057"/>
      <c r="G2057" s="33"/>
      <c r="H2057" s="80"/>
    </row>
    <row r="2058" spans="1:8">
      <c r="A2058" s="25"/>
      <c r="D2058"/>
      <c r="E2058"/>
      <c r="F2058"/>
      <c r="G2058" s="33"/>
      <c r="H2058" s="80"/>
    </row>
    <row r="2059" spans="1:8">
      <c r="A2059" s="25"/>
      <c r="D2059"/>
      <c r="E2059"/>
      <c r="F2059"/>
      <c r="G2059" s="33"/>
      <c r="H2059" s="80"/>
    </row>
    <row r="2060" spans="1:8">
      <c r="A2060" s="25"/>
      <c r="D2060"/>
      <c r="E2060"/>
      <c r="F2060"/>
      <c r="G2060" s="33"/>
      <c r="H2060" s="80"/>
    </row>
    <row r="2061" spans="1:8">
      <c r="A2061" s="25"/>
      <c r="D2061"/>
      <c r="E2061"/>
      <c r="F2061"/>
      <c r="G2061" s="33"/>
      <c r="H2061" s="80"/>
    </row>
    <row r="2062" spans="1:8">
      <c r="A2062" s="25"/>
      <c r="D2062"/>
      <c r="E2062"/>
      <c r="F2062"/>
      <c r="G2062" s="33"/>
      <c r="H2062" s="80"/>
    </row>
    <row r="2063" spans="1:8">
      <c r="A2063" s="25"/>
      <c r="D2063"/>
      <c r="E2063"/>
      <c r="F2063"/>
      <c r="G2063" s="33"/>
      <c r="H2063" s="80"/>
    </row>
    <row r="2064" spans="1:8">
      <c r="A2064" s="25"/>
      <c r="D2064"/>
      <c r="E2064"/>
      <c r="F2064"/>
      <c r="G2064" s="33"/>
      <c r="H2064" s="80"/>
    </row>
    <row r="2065" spans="1:8">
      <c r="A2065" s="25"/>
      <c r="D2065"/>
      <c r="E2065"/>
      <c r="F2065"/>
      <c r="G2065" s="33"/>
      <c r="H2065" s="80"/>
    </row>
    <row r="2066" spans="1:8">
      <c r="A2066" s="25"/>
      <c r="D2066"/>
      <c r="E2066"/>
      <c r="F2066"/>
      <c r="G2066" s="33"/>
      <c r="H2066" s="80"/>
    </row>
    <row r="2067" spans="1:8">
      <c r="A2067" s="25"/>
      <c r="D2067"/>
      <c r="E2067"/>
      <c r="F2067"/>
      <c r="G2067" s="33"/>
      <c r="H2067" s="80"/>
    </row>
    <row r="2068" spans="1:8">
      <c r="A2068" s="25"/>
      <c r="D2068"/>
      <c r="E2068"/>
      <c r="F2068"/>
      <c r="G2068" s="33"/>
      <c r="H2068" s="80"/>
    </row>
    <row r="2069" spans="1:8">
      <c r="A2069" s="25"/>
      <c r="D2069"/>
      <c r="E2069"/>
      <c r="F2069"/>
      <c r="G2069" s="33"/>
      <c r="H2069" s="80"/>
    </row>
    <row r="2070" spans="1:8">
      <c r="A2070" s="25"/>
      <c r="D2070"/>
      <c r="E2070"/>
      <c r="F2070"/>
      <c r="G2070" s="33"/>
      <c r="H2070" s="80"/>
    </row>
    <row r="2071" spans="1:8">
      <c r="A2071" s="25"/>
      <c r="D2071"/>
      <c r="E2071"/>
      <c r="F2071"/>
      <c r="G2071" s="33"/>
      <c r="H2071" s="80"/>
    </row>
    <row r="2072" spans="1:8">
      <c r="A2072" s="25"/>
      <c r="D2072"/>
      <c r="E2072"/>
      <c r="F2072"/>
      <c r="G2072" s="33"/>
      <c r="H2072" s="80"/>
    </row>
    <row r="2073" spans="1:8">
      <c r="A2073" s="25"/>
      <c r="D2073"/>
      <c r="E2073"/>
      <c r="F2073"/>
      <c r="G2073" s="33"/>
      <c r="H2073" s="80"/>
    </row>
    <row r="2074" spans="1:8">
      <c r="A2074" s="25"/>
      <c r="D2074"/>
      <c r="E2074"/>
      <c r="F2074"/>
      <c r="G2074" s="33"/>
      <c r="H2074" s="80"/>
    </row>
    <row r="2075" spans="1:8">
      <c r="A2075" s="25"/>
      <c r="D2075"/>
      <c r="E2075"/>
      <c r="F2075"/>
      <c r="G2075" s="33"/>
      <c r="H2075" s="80"/>
    </row>
    <row r="2076" spans="1:8">
      <c r="A2076" s="25"/>
      <c r="D2076"/>
      <c r="E2076"/>
      <c r="F2076"/>
      <c r="G2076" s="33"/>
      <c r="H2076" s="80"/>
    </row>
    <row r="2077" spans="1:8">
      <c r="A2077" s="25"/>
      <c r="D2077"/>
      <c r="E2077"/>
      <c r="F2077"/>
      <c r="G2077" s="33"/>
      <c r="H2077" s="80"/>
    </row>
    <row r="2078" spans="1:8">
      <c r="A2078" s="25"/>
      <c r="D2078"/>
      <c r="E2078"/>
      <c r="F2078"/>
      <c r="G2078" s="33"/>
      <c r="H2078" s="80"/>
    </row>
    <row r="2079" spans="1:8">
      <c r="A2079" s="25"/>
      <c r="D2079"/>
      <c r="E2079"/>
      <c r="F2079"/>
      <c r="G2079" s="33"/>
      <c r="H2079" s="80"/>
    </row>
    <row r="2080" spans="1:8">
      <c r="A2080" s="25"/>
      <c r="D2080"/>
      <c r="E2080"/>
      <c r="F2080"/>
      <c r="G2080" s="33"/>
      <c r="H2080" s="80"/>
    </row>
    <row r="2081" spans="1:8">
      <c r="A2081" s="25"/>
      <c r="D2081"/>
      <c r="E2081"/>
      <c r="F2081"/>
      <c r="G2081" s="33"/>
      <c r="H2081" s="80"/>
    </row>
    <row r="2082" spans="1:8">
      <c r="A2082" s="25"/>
      <c r="D2082"/>
      <c r="E2082"/>
      <c r="F2082"/>
      <c r="G2082" s="33"/>
      <c r="H2082" s="80"/>
    </row>
    <row r="2083" spans="1:8">
      <c r="A2083" s="25"/>
      <c r="D2083"/>
      <c r="E2083"/>
      <c r="F2083"/>
      <c r="G2083" s="33"/>
      <c r="H2083" s="80"/>
    </row>
    <row r="2084" spans="1:8">
      <c r="A2084" s="25"/>
      <c r="D2084"/>
      <c r="E2084"/>
      <c r="F2084"/>
      <c r="G2084" s="33"/>
      <c r="H2084" s="80"/>
    </row>
    <row r="2085" spans="1:8">
      <c r="A2085" s="25"/>
      <c r="D2085"/>
      <c r="E2085"/>
      <c r="F2085"/>
      <c r="G2085" s="33"/>
      <c r="H2085" s="80"/>
    </row>
    <row r="2086" spans="1:8">
      <c r="A2086" s="25"/>
      <c r="D2086"/>
      <c r="E2086"/>
      <c r="F2086"/>
      <c r="G2086" s="33"/>
      <c r="H2086" s="80"/>
    </row>
    <row r="2087" spans="1:8">
      <c r="A2087" s="25"/>
      <c r="D2087"/>
      <c r="E2087"/>
      <c r="F2087"/>
      <c r="G2087" s="33"/>
      <c r="H2087" s="80"/>
    </row>
    <row r="2088" spans="1:8">
      <c r="A2088" s="25"/>
      <c r="D2088"/>
      <c r="E2088"/>
      <c r="F2088"/>
      <c r="G2088" s="33"/>
      <c r="H2088" s="80"/>
    </row>
    <row r="2089" spans="1:8">
      <c r="A2089" s="25"/>
      <c r="D2089"/>
      <c r="E2089"/>
      <c r="F2089"/>
      <c r="G2089" s="33"/>
      <c r="H2089" s="80"/>
    </row>
    <row r="2090" spans="1:8">
      <c r="A2090" s="25"/>
      <c r="D2090"/>
      <c r="E2090"/>
      <c r="F2090"/>
      <c r="G2090" s="33"/>
      <c r="H2090" s="80"/>
    </row>
    <row r="2091" spans="1:8">
      <c r="A2091" s="25"/>
      <c r="D2091"/>
      <c r="E2091"/>
      <c r="F2091"/>
      <c r="G2091" s="33"/>
      <c r="H2091" s="80"/>
    </row>
    <row r="2092" spans="1:8">
      <c r="A2092" s="25"/>
      <c r="D2092"/>
      <c r="E2092"/>
      <c r="F2092"/>
      <c r="G2092" s="33"/>
      <c r="H2092" s="80"/>
    </row>
    <row r="2093" spans="1:8">
      <c r="A2093" s="25"/>
      <c r="D2093"/>
      <c r="E2093"/>
      <c r="F2093"/>
      <c r="G2093" s="33"/>
      <c r="H2093" s="80"/>
    </row>
    <row r="2094" spans="1:8">
      <c r="A2094" s="25"/>
      <c r="D2094"/>
      <c r="E2094"/>
      <c r="F2094"/>
      <c r="G2094" s="33"/>
      <c r="H2094" s="80"/>
    </row>
    <row r="2095" spans="1:8">
      <c r="A2095" s="25"/>
      <c r="D2095"/>
      <c r="E2095"/>
      <c r="F2095"/>
      <c r="G2095" s="33"/>
      <c r="H2095" s="80"/>
    </row>
    <row r="2096" spans="1:8">
      <c r="A2096" s="25"/>
      <c r="D2096"/>
      <c r="E2096"/>
      <c r="F2096"/>
      <c r="G2096" s="33"/>
      <c r="H2096" s="80"/>
    </row>
    <row r="2097" spans="1:8">
      <c r="A2097" s="25"/>
      <c r="D2097"/>
      <c r="E2097"/>
      <c r="F2097"/>
      <c r="G2097" s="33"/>
      <c r="H2097" s="80"/>
    </row>
    <row r="2098" spans="1:8">
      <c r="A2098" s="25"/>
      <c r="D2098"/>
      <c r="E2098"/>
      <c r="F2098"/>
      <c r="G2098" s="33"/>
      <c r="H2098" s="80"/>
    </row>
    <row r="2099" spans="1:8">
      <c r="A2099" s="25"/>
      <c r="D2099"/>
      <c r="E2099"/>
      <c r="F2099"/>
      <c r="G2099" s="33"/>
      <c r="H2099" s="80"/>
    </row>
    <row r="2100" spans="1:8">
      <c r="A2100" s="25"/>
      <c r="D2100"/>
      <c r="E2100"/>
      <c r="F2100"/>
      <c r="G2100" s="33"/>
      <c r="H2100" s="80"/>
    </row>
    <row r="2101" spans="1:8">
      <c r="A2101" s="25"/>
      <c r="D2101"/>
      <c r="E2101"/>
      <c r="F2101"/>
      <c r="G2101" s="33"/>
      <c r="H2101" s="80"/>
    </row>
    <row r="2102" spans="1:8">
      <c r="A2102" s="25"/>
      <c r="D2102"/>
      <c r="E2102"/>
      <c r="F2102"/>
      <c r="G2102" s="33"/>
      <c r="H2102" s="80"/>
    </row>
    <row r="2103" spans="1:8">
      <c r="A2103" s="25"/>
      <c r="D2103"/>
      <c r="E2103"/>
      <c r="F2103"/>
      <c r="G2103" s="33"/>
      <c r="H2103" s="80"/>
    </row>
    <row r="2104" spans="1:8">
      <c r="A2104" s="25"/>
      <c r="D2104"/>
      <c r="E2104"/>
      <c r="F2104"/>
      <c r="G2104" s="33"/>
      <c r="H2104" s="80"/>
    </row>
    <row r="2105" spans="1:8">
      <c r="A2105" s="25"/>
      <c r="D2105"/>
      <c r="E2105"/>
      <c r="F2105"/>
      <c r="G2105" s="33"/>
      <c r="H2105" s="80"/>
    </row>
    <row r="2106" spans="1:8">
      <c r="A2106" s="25"/>
      <c r="D2106"/>
      <c r="E2106"/>
      <c r="F2106"/>
      <c r="G2106" s="33"/>
      <c r="H2106" s="80"/>
    </row>
    <row r="2107" spans="1:8">
      <c r="A2107" s="25"/>
      <c r="D2107"/>
      <c r="E2107"/>
      <c r="F2107"/>
      <c r="G2107" s="33"/>
      <c r="H2107" s="80"/>
    </row>
    <row r="2108" spans="1:8">
      <c r="A2108" s="25"/>
      <c r="D2108"/>
      <c r="E2108"/>
      <c r="F2108"/>
      <c r="G2108" s="33"/>
      <c r="H2108" s="80"/>
    </row>
    <row r="2109" spans="1:8">
      <c r="A2109" s="25"/>
      <c r="D2109"/>
      <c r="E2109"/>
      <c r="F2109"/>
      <c r="G2109" s="33"/>
      <c r="H2109" s="80"/>
    </row>
    <row r="2110" spans="1:8">
      <c r="A2110" s="25"/>
      <c r="D2110"/>
      <c r="E2110"/>
      <c r="F2110"/>
      <c r="G2110" s="33"/>
      <c r="H2110" s="80"/>
    </row>
    <row r="2111" spans="1:8">
      <c r="A2111" s="25"/>
      <c r="D2111"/>
      <c r="E2111"/>
      <c r="F2111"/>
      <c r="G2111" s="33"/>
      <c r="H2111" s="80"/>
    </row>
    <row r="2112" spans="1:8">
      <c r="A2112" s="25"/>
      <c r="D2112"/>
      <c r="E2112"/>
      <c r="F2112"/>
      <c r="G2112" s="33"/>
      <c r="H2112" s="80"/>
    </row>
    <row r="2113" spans="1:8">
      <c r="A2113" s="25"/>
      <c r="D2113"/>
      <c r="E2113"/>
      <c r="F2113"/>
      <c r="G2113" s="33"/>
      <c r="H2113" s="80"/>
    </row>
    <row r="2114" spans="1:8">
      <c r="A2114" s="25"/>
      <c r="D2114"/>
      <c r="E2114"/>
      <c r="F2114"/>
      <c r="G2114" s="33"/>
      <c r="H2114" s="80"/>
    </row>
    <row r="2115" spans="1:8">
      <c r="A2115" s="25"/>
      <c r="D2115"/>
      <c r="E2115"/>
      <c r="F2115"/>
      <c r="G2115" s="33"/>
      <c r="H2115" s="80"/>
    </row>
    <row r="2116" spans="1:8">
      <c r="A2116" s="25"/>
      <c r="D2116"/>
      <c r="E2116"/>
      <c r="F2116"/>
      <c r="G2116" s="33"/>
      <c r="H2116" s="80"/>
    </row>
    <row r="2117" spans="1:8">
      <c r="A2117" s="25"/>
      <c r="D2117"/>
      <c r="E2117"/>
      <c r="F2117"/>
      <c r="G2117" s="33"/>
      <c r="H2117" s="80"/>
    </row>
    <row r="2118" spans="1:8">
      <c r="A2118" s="25"/>
      <c r="D2118"/>
      <c r="E2118"/>
      <c r="F2118"/>
      <c r="G2118" s="33"/>
      <c r="H2118" s="80"/>
    </row>
    <row r="2119" spans="1:8">
      <c r="A2119" s="25"/>
      <c r="D2119"/>
      <c r="E2119"/>
      <c r="F2119"/>
      <c r="G2119" s="33"/>
      <c r="H2119" s="80"/>
    </row>
    <row r="2120" spans="1:8">
      <c r="A2120" s="25"/>
      <c r="D2120"/>
      <c r="E2120"/>
      <c r="F2120"/>
      <c r="G2120" s="33"/>
      <c r="H2120" s="80"/>
    </row>
    <row r="2121" spans="1:8">
      <c r="A2121" s="25"/>
      <c r="D2121"/>
      <c r="E2121"/>
      <c r="F2121"/>
      <c r="G2121" s="33"/>
      <c r="H2121" s="80"/>
    </row>
    <row r="2122" spans="1:8">
      <c r="A2122" s="25"/>
      <c r="D2122"/>
      <c r="E2122"/>
      <c r="F2122"/>
      <c r="G2122" s="33"/>
      <c r="H2122" s="80"/>
    </row>
    <row r="2123" spans="1:8">
      <c r="A2123" s="25"/>
      <c r="D2123"/>
      <c r="E2123"/>
      <c r="F2123"/>
      <c r="G2123" s="33"/>
      <c r="H2123" s="80"/>
    </row>
    <row r="2124" spans="1:8">
      <c r="A2124" s="25"/>
      <c r="D2124"/>
      <c r="E2124"/>
      <c r="F2124"/>
      <c r="G2124" s="33"/>
      <c r="H2124" s="80"/>
    </row>
    <row r="2125" spans="1:8">
      <c r="A2125" s="25"/>
      <c r="D2125"/>
      <c r="E2125"/>
      <c r="F2125"/>
      <c r="G2125" s="33"/>
      <c r="H2125" s="80"/>
    </row>
    <row r="2126" spans="1:8">
      <c r="A2126" s="25"/>
      <c r="D2126"/>
      <c r="E2126"/>
      <c r="F2126"/>
      <c r="G2126" s="33"/>
      <c r="H2126" s="80"/>
    </row>
    <row r="2127" spans="1:8">
      <c r="A2127" s="25"/>
      <c r="D2127"/>
      <c r="E2127"/>
      <c r="F2127"/>
      <c r="G2127" s="33"/>
      <c r="H2127" s="80"/>
    </row>
    <row r="2128" spans="1:8">
      <c r="A2128" s="25"/>
      <c r="D2128"/>
      <c r="E2128"/>
      <c r="F2128"/>
      <c r="G2128" s="33"/>
      <c r="H2128" s="80"/>
    </row>
    <row r="2129" spans="1:8">
      <c r="A2129" s="25"/>
      <c r="D2129"/>
      <c r="E2129"/>
      <c r="F2129"/>
      <c r="G2129" s="33"/>
      <c r="H2129" s="80"/>
    </row>
    <row r="2130" spans="1:8">
      <c r="A2130" s="25"/>
      <c r="D2130"/>
      <c r="E2130"/>
      <c r="F2130"/>
      <c r="G2130" s="33"/>
      <c r="H2130" s="80"/>
    </row>
    <row r="2131" spans="1:8">
      <c r="A2131" s="25"/>
      <c r="D2131"/>
      <c r="E2131"/>
      <c r="F2131"/>
      <c r="G2131" s="33"/>
      <c r="H2131" s="80"/>
    </row>
    <row r="2132" spans="1:8">
      <c r="A2132" s="25"/>
      <c r="D2132"/>
      <c r="E2132"/>
      <c r="F2132"/>
      <c r="G2132" s="33"/>
      <c r="H2132" s="80"/>
    </row>
    <row r="2133" spans="1:8">
      <c r="A2133" s="25"/>
      <c r="D2133"/>
      <c r="E2133"/>
      <c r="F2133"/>
      <c r="G2133" s="33"/>
      <c r="H2133" s="80"/>
    </row>
    <row r="2134" spans="1:8">
      <c r="A2134" s="25"/>
      <c r="D2134"/>
      <c r="E2134"/>
      <c r="F2134"/>
      <c r="G2134" s="33"/>
      <c r="H2134" s="80"/>
    </row>
    <row r="2135" spans="1:8">
      <c r="A2135" s="25"/>
      <c r="D2135"/>
      <c r="E2135"/>
      <c r="F2135"/>
      <c r="G2135" s="33"/>
      <c r="H2135" s="80"/>
    </row>
    <row r="2136" spans="1:8">
      <c r="A2136" s="25"/>
      <c r="D2136"/>
      <c r="E2136"/>
      <c r="F2136"/>
      <c r="G2136" s="33"/>
      <c r="H2136" s="80"/>
    </row>
    <row r="2137" spans="1:8">
      <c r="A2137" s="25"/>
      <c r="D2137"/>
      <c r="E2137"/>
      <c r="F2137"/>
      <c r="G2137" s="33"/>
      <c r="H2137" s="80"/>
    </row>
    <row r="2138" spans="1:8">
      <c r="A2138" s="25"/>
      <c r="D2138"/>
      <c r="E2138"/>
      <c r="F2138"/>
      <c r="G2138" s="33"/>
      <c r="H2138" s="80"/>
    </row>
    <row r="2139" spans="1:8">
      <c r="A2139" s="25"/>
      <c r="D2139"/>
      <c r="E2139"/>
      <c r="F2139"/>
      <c r="G2139" s="33"/>
      <c r="H2139" s="80"/>
    </row>
    <row r="2140" spans="1:8">
      <c r="A2140" s="25"/>
      <c r="D2140"/>
      <c r="E2140"/>
      <c r="F2140"/>
      <c r="G2140" s="33"/>
      <c r="H2140" s="80"/>
    </row>
    <row r="2141" spans="1:8">
      <c r="A2141" s="25"/>
      <c r="D2141"/>
      <c r="E2141"/>
      <c r="F2141"/>
      <c r="G2141" s="33"/>
      <c r="H2141" s="80"/>
    </row>
    <row r="2142" spans="1:8">
      <c r="A2142" s="25"/>
      <c r="D2142"/>
      <c r="E2142"/>
      <c r="F2142"/>
      <c r="G2142" s="33"/>
      <c r="H2142" s="80"/>
    </row>
    <row r="2143" spans="1:8">
      <c r="A2143" s="25"/>
      <c r="D2143"/>
      <c r="E2143"/>
      <c r="F2143"/>
      <c r="G2143" s="33"/>
      <c r="H2143" s="80"/>
    </row>
    <row r="2144" spans="1:8">
      <c r="A2144" s="25"/>
      <c r="D2144"/>
      <c r="E2144"/>
      <c r="F2144"/>
      <c r="G2144" s="33"/>
      <c r="H2144" s="80"/>
    </row>
    <row r="2145" spans="1:8">
      <c r="A2145" s="25"/>
      <c r="D2145"/>
      <c r="E2145"/>
      <c r="F2145"/>
      <c r="G2145" s="33"/>
      <c r="H2145" s="80"/>
    </row>
    <row r="2146" spans="1:8">
      <c r="A2146" s="25"/>
      <c r="D2146"/>
      <c r="E2146"/>
      <c r="F2146"/>
      <c r="G2146" s="33"/>
      <c r="H2146" s="80"/>
    </row>
    <row r="2147" spans="1:8">
      <c r="A2147" s="25"/>
      <c r="D2147"/>
      <c r="E2147"/>
      <c r="F2147"/>
      <c r="G2147" s="33"/>
      <c r="H2147" s="80"/>
    </row>
    <row r="2148" spans="1:8">
      <c r="A2148" s="25"/>
      <c r="D2148"/>
      <c r="E2148"/>
      <c r="F2148"/>
      <c r="G2148" s="33"/>
      <c r="H2148" s="80"/>
    </row>
    <row r="2149" spans="1:8">
      <c r="A2149" s="25"/>
      <c r="D2149"/>
      <c r="E2149"/>
      <c r="F2149"/>
      <c r="G2149" s="33"/>
      <c r="H2149" s="80"/>
    </row>
    <row r="2150" spans="1:8">
      <c r="A2150" s="25"/>
      <c r="D2150"/>
      <c r="E2150"/>
      <c r="F2150"/>
      <c r="G2150" s="33"/>
      <c r="H2150" s="80"/>
    </row>
    <row r="2151" spans="1:8">
      <c r="A2151" s="25"/>
      <c r="D2151"/>
      <c r="E2151"/>
      <c r="F2151"/>
      <c r="G2151" s="33"/>
      <c r="H2151" s="80"/>
    </row>
    <row r="2152" spans="1:8">
      <c r="A2152" s="25"/>
      <c r="D2152"/>
      <c r="E2152"/>
      <c r="F2152"/>
      <c r="G2152" s="33"/>
      <c r="H2152" s="80"/>
    </row>
    <row r="2153" spans="1:8">
      <c r="A2153" s="25"/>
      <c r="D2153"/>
      <c r="E2153"/>
      <c r="F2153"/>
      <c r="G2153" s="33"/>
      <c r="H2153" s="80"/>
    </row>
    <row r="2154" spans="1:8">
      <c r="A2154" s="25"/>
      <c r="D2154"/>
      <c r="E2154"/>
      <c r="F2154"/>
      <c r="G2154" s="33"/>
      <c r="H2154" s="80"/>
    </row>
    <row r="2155" spans="1:8">
      <c r="A2155" s="25"/>
      <c r="D2155"/>
      <c r="E2155"/>
      <c r="F2155"/>
      <c r="G2155" s="33"/>
      <c r="H2155" s="80"/>
    </row>
    <row r="2156" spans="1:8">
      <c r="A2156" s="25"/>
      <c r="D2156"/>
      <c r="E2156"/>
      <c r="F2156"/>
      <c r="G2156" s="33"/>
      <c r="H2156" s="80"/>
    </row>
    <row r="2157" spans="1:8">
      <c r="A2157" s="25"/>
      <c r="D2157"/>
      <c r="E2157"/>
      <c r="F2157"/>
      <c r="G2157" s="33"/>
      <c r="H2157" s="80"/>
    </row>
    <row r="2158" spans="1:8">
      <c r="A2158" s="25"/>
      <c r="D2158"/>
      <c r="E2158"/>
      <c r="F2158"/>
      <c r="G2158" s="33"/>
      <c r="H2158" s="80"/>
    </row>
    <row r="2159" spans="1:8">
      <c r="A2159" s="25"/>
      <c r="D2159"/>
      <c r="E2159"/>
      <c r="F2159"/>
      <c r="G2159" s="33"/>
      <c r="H2159" s="80"/>
    </row>
    <row r="2160" spans="1:8">
      <c r="A2160" s="25"/>
      <c r="D2160"/>
      <c r="E2160"/>
      <c r="F2160"/>
      <c r="G2160" s="33"/>
      <c r="H2160" s="80"/>
    </row>
    <row r="2161" spans="1:8">
      <c r="A2161" s="25"/>
      <c r="D2161"/>
      <c r="E2161"/>
      <c r="F2161"/>
      <c r="G2161" s="33"/>
      <c r="H2161" s="80"/>
    </row>
    <row r="2162" spans="1:8">
      <c r="A2162" s="25"/>
      <c r="D2162"/>
      <c r="E2162"/>
      <c r="F2162"/>
      <c r="G2162" s="33"/>
      <c r="H2162" s="80"/>
    </row>
    <row r="2163" spans="1:8">
      <c r="A2163" s="25"/>
      <c r="D2163"/>
      <c r="E2163"/>
      <c r="F2163"/>
      <c r="G2163" s="33"/>
      <c r="H2163" s="80"/>
    </row>
    <row r="2164" spans="1:8">
      <c r="A2164" s="25"/>
      <c r="D2164"/>
      <c r="E2164"/>
      <c r="F2164"/>
      <c r="G2164" s="33"/>
      <c r="H2164" s="80"/>
    </row>
    <row r="2165" spans="1:8">
      <c r="A2165" s="25"/>
      <c r="D2165"/>
      <c r="E2165"/>
      <c r="F2165"/>
      <c r="G2165" s="33"/>
      <c r="H2165" s="80"/>
    </row>
    <row r="2166" spans="1:8">
      <c r="A2166" s="25"/>
      <c r="D2166"/>
      <c r="E2166"/>
      <c r="F2166"/>
      <c r="G2166" s="33"/>
      <c r="H2166" s="80"/>
    </row>
    <row r="2167" spans="1:8">
      <c r="A2167" s="25"/>
      <c r="D2167"/>
      <c r="E2167"/>
      <c r="F2167"/>
      <c r="G2167" s="33"/>
      <c r="H2167" s="80"/>
    </row>
    <row r="2168" spans="1:8">
      <c r="A2168" s="25"/>
      <c r="D2168"/>
      <c r="E2168"/>
      <c r="F2168"/>
      <c r="G2168" s="33"/>
      <c r="H2168" s="80"/>
    </row>
    <row r="2169" spans="1:8">
      <c r="A2169" s="25"/>
      <c r="D2169"/>
      <c r="E2169"/>
      <c r="F2169"/>
      <c r="G2169" s="33"/>
      <c r="H2169" s="80"/>
    </row>
    <row r="2170" spans="1:8">
      <c r="A2170" s="25"/>
      <c r="D2170"/>
      <c r="E2170"/>
      <c r="F2170"/>
      <c r="G2170" s="33"/>
      <c r="H2170" s="80"/>
    </row>
    <row r="2171" spans="1:8">
      <c r="A2171" s="25"/>
      <c r="D2171"/>
      <c r="E2171"/>
      <c r="F2171"/>
      <c r="G2171" s="33"/>
      <c r="H2171" s="80"/>
    </row>
    <row r="2172" spans="1:8">
      <c r="A2172" s="25"/>
      <c r="D2172"/>
      <c r="E2172"/>
      <c r="F2172"/>
      <c r="G2172" s="33"/>
      <c r="H2172" s="80"/>
    </row>
    <row r="2173" spans="1:8">
      <c r="A2173" s="25"/>
      <c r="D2173"/>
      <c r="E2173"/>
      <c r="F2173"/>
      <c r="G2173" s="33"/>
      <c r="H2173" s="80"/>
    </row>
    <row r="2174" spans="1:8">
      <c r="A2174" s="25"/>
      <c r="D2174"/>
      <c r="E2174"/>
      <c r="F2174"/>
      <c r="G2174" s="33"/>
      <c r="H2174" s="80"/>
    </row>
    <row r="2175" spans="1:8">
      <c r="A2175" s="25"/>
      <c r="D2175"/>
      <c r="E2175"/>
      <c r="F2175"/>
      <c r="G2175" s="33"/>
      <c r="H2175" s="80"/>
    </row>
    <row r="2176" spans="1:8">
      <c r="A2176" s="25"/>
      <c r="D2176"/>
      <c r="E2176"/>
      <c r="F2176"/>
      <c r="G2176" s="33"/>
      <c r="H2176" s="80"/>
    </row>
    <row r="2177" spans="1:8">
      <c r="A2177" s="25"/>
      <c r="D2177"/>
      <c r="E2177"/>
      <c r="F2177"/>
      <c r="G2177" s="33"/>
      <c r="H2177" s="80"/>
    </row>
    <row r="2178" spans="1:8">
      <c r="A2178" s="25"/>
      <c r="D2178"/>
      <c r="E2178"/>
      <c r="F2178"/>
      <c r="G2178" s="33"/>
      <c r="H2178" s="80"/>
    </row>
    <row r="2179" spans="1:8">
      <c r="A2179" s="25"/>
      <c r="D2179"/>
      <c r="E2179"/>
      <c r="F2179"/>
      <c r="G2179" s="33"/>
      <c r="H2179" s="80"/>
    </row>
    <row r="2180" spans="1:8">
      <c r="A2180" s="25"/>
      <c r="D2180"/>
      <c r="E2180"/>
      <c r="F2180"/>
      <c r="G2180" s="33"/>
      <c r="H2180" s="80"/>
    </row>
    <row r="2181" spans="1:8">
      <c r="A2181" s="25"/>
      <c r="D2181"/>
      <c r="E2181"/>
      <c r="F2181"/>
      <c r="G2181" s="33"/>
      <c r="H2181" s="80"/>
    </row>
    <row r="2182" spans="1:8">
      <c r="A2182" s="25"/>
      <c r="D2182"/>
      <c r="E2182"/>
      <c r="F2182"/>
      <c r="G2182" s="33"/>
      <c r="H2182" s="80"/>
    </row>
    <row r="2183" spans="1:8">
      <c r="A2183" s="25"/>
      <c r="D2183"/>
      <c r="E2183"/>
      <c r="F2183"/>
      <c r="G2183" s="33"/>
      <c r="H2183" s="80"/>
    </row>
    <row r="2184" spans="1:8">
      <c r="A2184" s="25"/>
      <c r="D2184"/>
      <c r="E2184"/>
      <c r="F2184"/>
      <c r="G2184" s="33"/>
      <c r="H2184" s="80"/>
    </row>
    <row r="2185" spans="1:8">
      <c r="A2185" s="25"/>
      <c r="D2185"/>
      <c r="E2185"/>
      <c r="F2185"/>
      <c r="G2185" s="33"/>
      <c r="H2185" s="80"/>
    </row>
    <row r="2186" spans="1:8">
      <c r="A2186" s="25"/>
      <c r="D2186"/>
      <c r="E2186"/>
      <c r="F2186"/>
      <c r="G2186" s="33"/>
      <c r="H2186" s="80"/>
    </row>
    <row r="2187" spans="1:8">
      <c r="A2187" s="25"/>
      <c r="D2187"/>
      <c r="E2187"/>
      <c r="F2187"/>
      <c r="G2187" s="33"/>
      <c r="H2187" s="80"/>
    </row>
    <row r="2188" spans="1:8">
      <c r="A2188" s="25"/>
      <c r="D2188"/>
      <c r="E2188"/>
      <c r="F2188"/>
      <c r="G2188" s="33"/>
      <c r="H2188" s="80"/>
    </row>
    <row r="2189" spans="1:8">
      <c r="A2189" s="25"/>
      <c r="D2189"/>
      <c r="E2189"/>
      <c r="F2189"/>
      <c r="G2189" s="33"/>
      <c r="H2189" s="80"/>
    </row>
    <row r="2190" spans="1:8">
      <c r="A2190" s="25"/>
      <c r="D2190"/>
      <c r="E2190"/>
      <c r="F2190"/>
      <c r="G2190" s="33"/>
      <c r="H2190" s="80"/>
    </row>
    <row r="2191" spans="1:8">
      <c r="A2191" s="25"/>
      <c r="D2191"/>
      <c r="E2191"/>
      <c r="F2191"/>
      <c r="G2191" s="33"/>
      <c r="H2191" s="80"/>
    </row>
    <row r="2192" spans="1:8">
      <c r="A2192" s="25"/>
      <c r="D2192"/>
      <c r="E2192"/>
      <c r="F2192"/>
      <c r="G2192" s="33"/>
      <c r="H2192" s="80"/>
    </row>
    <row r="2193" spans="1:8">
      <c r="A2193" s="25"/>
      <c r="D2193"/>
      <c r="E2193"/>
      <c r="F2193"/>
      <c r="G2193" s="33"/>
      <c r="H2193" s="80"/>
    </row>
    <row r="2194" spans="1:8">
      <c r="A2194" s="25"/>
      <c r="D2194"/>
      <c r="E2194"/>
      <c r="F2194"/>
      <c r="G2194" s="33"/>
      <c r="H2194" s="80"/>
    </row>
    <row r="2195" spans="1:8">
      <c r="A2195" s="25"/>
      <c r="D2195"/>
      <c r="E2195"/>
      <c r="F2195"/>
      <c r="G2195" s="33"/>
      <c r="H2195" s="80"/>
    </row>
    <row r="2196" spans="1:8">
      <c r="A2196" s="25"/>
      <c r="D2196"/>
      <c r="E2196"/>
      <c r="F2196"/>
      <c r="G2196" s="33"/>
      <c r="H2196" s="80"/>
    </row>
    <row r="2197" spans="1:8">
      <c r="A2197" s="25"/>
      <c r="D2197"/>
      <c r="E2197"/>
      <c r="F2197"/>
      <c r="G2197" s="33"/>
      <c r="H2197" s="80"/>
    </row>
    <row r="2198" spans="1:8">
      <c r="A2198" s="25"/>
      <c r="D2198"/>
      <c r="E2198"/>
      <c r="F2198"/>
      <c r="G2198" s="33"/>
      <c r="H2198" s="80"/>
    </row>
    <row r="2199" spans="1:8">
      <c r="A2199" s="25"/>
      <c r="D2199"/>
      <c r="E2199"/>
      <c r="F2199"/>
      <c r="G2199" s="33"/>
      <c r="H2199" s="80"/>
    </row>
    <row r="2200" spans="1:8">
      <c r="A2200" s="25"/>
      <c r="D2200"/>
      <c r="E2200"/>
      <c r="F2200"/>
      <c r="G2200" s="33"/>
      <c r="H2200" s="80"/>
    </row>
    <row r="2201" spans="1:8">
      <c r="A2201" s="25"/>
      <c r="D2201"/>
      <c r="E2201"/>
      <c r="F2201"/>
      <c r="G2201" s="33"/>
      <c r="H2201" s="80"/>
    </row>
    <row r="2202" spans="1:8">
      <c r="A2202" s="25"/>
      <c r="D2202"/>
      <c r="E2202"/>
      <c r="F2202"/>
      <c r="G2202" s="33"/>
      <c r="H2202" s="80"/>
    </row>
    <row r="2203" spans="1:8">
      <c r="A2203" s="25"/>
      <c r="D2203"/>
      <c r="E2203"/>
      <c r="F2203"/>
      <c r="G2203" s="33"/>
      <c r="H2203" s="80"/>
    </row>
    <row r="2204" spans="1:8">
      <c r="A2204" s="25"/>
      <c r="D2204"/>
      <c r="E2204"/>
      <c r="F2204"/>
      <c r="G2204" s="33"/>
      <c r="H2204" s="80"/>
    </row>
    <row r="2205" spans="1:8">
      <c r="A2205" s="25"/>
      <c r="D2205"/>
      <c r="E2205"/>
      <c r="F2205"/>
      <c r="G2205" s="33"/>
      <c r="H2205" s="80"/>
    </row>
    <row r="2206" spans="1:8">
      <c r="A2206" s="25"/>
      <c r="D2206"/>
      <c r="E2206"/>
      <c r="F2206"/>
      <c r="G2206" s="33"/>
      <c r="H2206" s="80"/>
    </row>
    <row r="2207" spans="1:8">
      <c r="A2207" s="25"/>
      <c r="D2207"/>
      <c r="E2207"/>
      <c r="F2207"/>
      <c r="G2207" s="33"/>
      <c r="H2207" s="80"/>
    </row>
    <row r="2208" spans="1:8">
      <c r="A2208" s="25"/>
      <c r="D2208"/>
      <c r="E2208"/>
      <c r="F2208"/>
      <c r="G2208" s="33"/>
      <c r="H2208" s="80"/>
    </row>
    <row r="2209" spans="1:8">
      <c r="A2209" s="25"/>
      <c r="D2209"/>
      <c r="E2209"/>
      <c r="F2209"/>
      <c r="G2209" s="33"/>
      <c r="H2209" s="80"/>
    </row>
    <row r="2210" spans="1:8">
      <c r="A2210" s="25"/>
      <c r="D2210"/>
      <c r="E2210"/>
      <c r="F2210"/>
      <c r="G2210" s="33"/>
      <c r="H2210" s="80"/>
    </row>
    <row r="2211" spans="1:8">
      <c r="A2211" s="25"/>
      <c r="D2211"/>
      <c r="E2211"/>
      <c r="F2211"/>
      <c r="G2211" s="33"/>
      <c r="H2211" s="80"/>
    </row>
    <row r="2212" spans="1:8">
      <c r="A2212" s="25"/>
      <c r="D2212"/>
      <c r="E2212"/>
      <c r="F2212"/>
      <c r="G2212" s="33"/>
      <c r="H2212" s="80"/>
    </row>
    <row r="2213" spans="1:8">
      <c r="A2213" s="25"/>
      <c r="D2213"/>
      <c r="E2213"/>
      <c r="F2213"/>
      <c r="G2213" s="33"/>
      <c r="H2213" s="80"/>
    </row>
    <row r="2214" spans="1:8">
      <c r="A2214" s="25"/>
      <c r="D2214"/>
      <c r="E2214"/>
      <c r="F2214"/>
      <c r="G2214" s="33"/>
      <c r="H2214" s="80"/>
    </row>
    <row r="2215" spans="1:8">
      <c r="A2215" s="25"/>
      <c r="D2215"/>
      <c r="E2215"/>
      <c r="F2215"/>
      <c r="G2215" s="33"/>
      <c r="H2215" s="80"/>
    </row>
    <row r="2216" spans="1:8">
      <c r="A2216" s="25"/>
      <c r="D2216"/>
      <c r="E2216"/>
      <c r="F2216"/>
      <c r="G2216" s="33"/>
      <c r="H2216" s="80"/>
    </row>
    <row r="2217" spans="1:8">
      <c r="A2217" s="25"/>
      <c r="D2217"/>
      <c r="E2217"/>
      <c r="F2217"/>
      <c r="G2217" s="33"/>
      <c r="H2217" s="80"/>
    </row>
    <row r="2218" spans="1:8">
      <c r="A2218" s="25"/>
      <c r="D2218"/>
      <c r="E2218"/>
      <c r="F2218"/>
      <c r="G2218" s="33"/>
      <c r="H2218" s="80"/>
    </row>
    <row r="2219" spans="1:8">
      <c r="A2219" s="25"/>
      <c r="D2219"/>
      <c r="E2219"/>
      <c r="F2219"/>
      <c r="G2219" s="33"/>
      <c r="H2219" s="80"/>
    </row>
    <row r="2220" spans="1:8">
      <c r="A2220" s="25"/>
      <c r="D2220"/>
      <c r="E2220"/>
      <c r="F2220"/>
      <c r="G2220" s="33"/>
      <c r="H2220" s="80"/>
    </row>
    <row r="2221" spans="1:8">
      <c r="A2221" s="25"/>
      <c r="D2221"/>
      <c r="E2221"/>
      <c r="F2221"/>
      <c r="G2221" s="33"/>
      <c r="H2221" s="80"/>
    </row>
    <row r="2222" spans="1:8">
      <c r="A2222" s="25"/>
      <c r="D2222"/>
      <c r="E2222"/>
      <c r="F2222"/>
      <c r="G2222" s="33"/>
      <c r="H2222" s="80"/>
    </row>
    <row r="2223" spans="1:8">
      <c r="A2223" s="25"/>
      <c r="D2223"/>
      <c r="E2223"/>
      <c r="F2223"/>
      <c r="G2223" s="33"/>
      <c r="H2223" s="80"/>
    </row>
    <row r="2224" spans="1:8">
      <c r="A2224" s="25"/>
      <c r="D2224"/>
      <c r="E2224"/>
      <c r="F2224"/>
      <c r="G2224" s="33"/>
      <c r="H2224" s="80"/>
    </row>
    <row r="2225" spans="1:8">
      <c r="A2225" s="25"/>
      <c r="D2225"/>
      <c r="E2225"/>
      <c r="F2225"/>
      <c r="G2225" s="33"/>
      <c r="H2225" s="80"/>
    </row>
    <row r="2226" spans="1:8">
      <c r="A2226" s="25"/>
      <c r="D2226"/>
      <c r="E2226"/>
      <c r="F2226"/>
      <c r="G2226" s="33"/>
      <c r="H2226" s="80"/>
    </row>
    <row r="2227" spans="1:8">
      <c r="A2227" s="25"/>
      <c r="D2227"/>
      <c r="E2227"/>
      <c r="F2227"/>
      <c r="G2227" s="33"/>
      <c r="H2227" s="80"/>
    </row>
    <row r="2228" spans="1:8">
      <c r="A2228" s="25"/>
      <c r="D2228"/>
      <c r="E2228"/>
      <c r="F2228"/>
      <c r="G2228" s="33"/>
      <c r="H2228" s="80"/>
    </row>
    <row r="2229" spans="1:8">
      <c r="A2229" s="25"/>
      <c r="D2229"/>
      <c r="E2229"/>
      <c r="F2229"/>
      <c r="G2229" s="33"/>
      <c r="H2229" s="80"/>
    </row>
    <row r="2230" spans="1:8">
      <c r="A2230" s="25"/>
      <c r="D2230"/>
      <c r="E2230"/>
      <c r="F2230"/>
      <c r="G2230" s="33"/>
      <c r="H2230" s="80"/>
    </row>
    <row r="2231" spans="1:8">
      <c r="A2231" s="25"/>
      <c r="D2231"/>
      <c r="E2231"/>
      <c r="F2231"/>
      <c r="G2231" s="33"/>
      <c r="H2231" s="80"/>
    </row>
    <row r="2232" spans="1:8">
      <c r="A2232" s="25"/>
      <c r="D2232"/>
      <c r="E2232"/>
      <c r="F2232"/>
      <c r="G2232" s="33"/>
      <c r="H2232" s="80"/>
    </row>
    <row r="2233" spans="1:8">
      <c r="A2233" s="25"/>
      <c r="D2233"/>
      <c r="E2233"/>
      <c r="F2233"/>
      <c r="G2233" s="33"/>
      <c r="H2233" s="80"/>
    </row>
    <row r="2234" spans="1:8">
      <c r="A2234" s="25"/>
      <c r="D2234"/>
      <c r="E2234"/>
      <c r="F2234"/>
      <c r="G2234" s="33"/>
      <c r="H2234" s="80"/>
    </row>
    <row r="2235" spans="1:8">
      <c r="A2235" s="25"/>
      <c r="D2235"/>
      <c r="E2235"/>
      <c r="F2235"/>
      <c r="G2235" s="33"/>
      <c r="H2235" s="80"/>
    </row>
    <row r="2236" spans="1:8">
      <c r="A2236" s="25"/>
      <c r="D2236"/>
      <c r="E2236"/>
      <c r="F2236"/>
      <c r="G2236" s="33"/>
      <c r="H2236" s="80"/>
    </row>
    <row r="2237" spans="1:8">
      <c r="A2237" s="25"/>
      <c r="D2237"/>
      <c r="E2237"/>
      <c r="F2237"/>
      <c r="G2237" s="33"/>
      <c r="H2237" s="80"/>
    </row>
    <row r="2238" spans="1:8">
      <c r="A2238" s="25"/>
      <c r="D2238"/>
      <c r="E2238"/>
      <c r="F2238"/>
      <c r="G2238" s="33"/>
      <c r="H2238" s="80"/>
    </row>
    <row r="2239" spans="1:8">
      <c r="A2239" s="25"/>
      <c r="D2239"/>
      <c r="E2239"/>
      <c r="F2239"/>
      <c r="G2239" s="33"/>
      <c r="H2239" s="80"/>
    </row>
    <row r="2240" spans="1:8">
      <c r="A2240" s="25"/>
      <c r="D2240"/>
      <c r="E2240"/>
      <c r="F2240"/>
      <c r="G2240" s="33"/>
      <c r="H2240" s="80"/>
    </row>
    <row r="2241" spans="1:8">
      <c r="A2241" s="25"/>
      <c r="D2241"/>
      <c r="E2241"/>
      <c r="F2241"/>
      <c r="G2241" s="33"/>
      <c r="H2241" s="80"/>
    </row>
    <row r="2242" spans="1:8">
      <c r="A2242" s="25"/>
      <c r="D2242"/>
      <c r="E2242"/>
      <c r="F2242"/>
      <c r="G2242" s="33"/>
      <c r="H2242" s="80"/>
    </row>
    <row r="2243" spans="1:8">
      <c r="A2243" s="25"/>
      <c r="D2243"/>
      <c r="E2243"/>
      <c r="F2243"/>
      <c r="G2243" s="33"/>
      <c r="H2243" s="80"/>
    </row>
    <row r="2244" spans="1:8">
      <c r="A2244" s="25"/>
      <c r="D2244"/>
      <c r="E2244"/>
      <c r="F2244"/>
      <c r="G2244" s="33"/>
      <c r="H2244" s="80"/>
    </row>
    <row r="2245" spans="1:8">
      <c r="A2245" s="25"/>
      <c r="D2245"/>
      <c r="E2245"/>
      <c r="F2245"/>
      <c r="G2245" s="33"/>
      <c r="H2245" s="80"/>
    </row>
    <row r="2246" spans="1:8">
      <c r="A2246" s="25"/>
      <c r="D2246"/>
      <c r="E2246"/>
      <c r="F2246"/>
      <c r="G2246" s="33"/>
      <c r="H2246" s="80"/>
    </row>
    <row r="2247" spans="1:8">
      <c r="A2247" s="25"/>
      <c r="D2247"/>
      <c r="E2247"/>
      <c r="F2247"/>
      <c r="G2247" s="33"/>
      <c r="H2247" s="80"/>
    </row>
    <row r="2248" spans="1:8">
      <c r="A2248" s="25"/>
      <c r="D2248"/>
      <c r="E2248"/>
      <c r="F2248"/>
      <c r="G2248" s="33"/>
      <c r="H2248" s="80"/>
    </row>
    <row r="2249" spans="1:8">
      <c r="A2249" s="25"/>
      <c r="D2249"/>
      <c r="E2249"/>
      <c r="F2249"/>
      <c r="G2249" s="33"/>
      <c r="H2249" s="80"/>
    </row>
    <row r="2250" spans="1:8">
      <c r="A2250" s="25"/>
      <c r="D2250"/>
      <c r="E2250"/>
      <c r="F2250"/>
      <c r="G2250" s="33"/>
      <c r="H2250" s="80"/>
    </row>
    <row r="2251" spans="1:8">
      <c r="A2251" s="25"/>
      <c r="D2251"/>
      <c r="E2251"/>
      <c r="F2251"/>
      <c r="G2251" s="33"/>
      <c r="H2251" s="80"/>
    </row>
    <row r="2252" spans="1:8">
      <c r="A2252" s="25"/>
      <c r="D2252"/>
      <c r="E2252"/>
      <c r="F2252"/>
      <c r="G2252" s="33"/>
      <c r="H2252" s="80"/>
    </row>
    <row r="2253" spans="1:8">
      <c r="A2253" s="25"/>
      <c r="D2253"/>
      <c r="E2253"/>
      <c r="F2253"/>
      <c r="G2253" s="33"/>
      <c r="H2253" s="80"/>
    </row>
    <row r="2254" spans="1:8">
      <c r="A2254" s="25"/>
      <c r="D2254"/>
      <c r="E2254"/>
      <c r="F2254"/>
      <c r="G2254" s="33"/>
      <c r="H2254" s="80"/>
    </row>
    <row r="2255" spans="1:8">
      <c r="A2255" s="25"/>
      <c r="D2255"/>
      <c r="E2255"/>
      <c r="F2255"/>
      <c r="G2255" s="33"/>
      <c r="H2255" s="80"/>
    </row>
    <row r="2256" spans="1:8">
      <c r="A2256" s="25"/>
      <c r="D2256"/>
      <c r="E2256"/>
      <c r="F2256"/>
      <c r="G2256" s="33"/>
      <c r="H2256" s="80"/>
    </row>
    <row r="2257" spans="1:8">
      <c r="A2257" s="25"/>
      <c r="D2257"/>
      <c r="E2257"/>
      <c r="F2257"/>
      <c r="G2257" s="33"/>
      <c r="H2257" s="80"/>
    </row>
    <row r="2258" spans="1:8">
      <c r="A2258" s="25"/>
      <c r="D2258"/>
      <c r="E2258"/>
      <c r="F2258"/>
      <c r="G2258" s="33"/>
      <c r="H2258" s="80"/>
    </row>
    <row r="2259" spans="1:8">
      <c r="A2259" s="25"/>
      <c r="D2259"/>
      <c r="E2259"/>
      <c r="F2259"/>
      <c r="G2259" s="33"/>
      <c r="H2259" s="80"/>
    </row>
    <row r="2260" spans="1:8">
      <c r="A2260" s="25"/>
      <c r="D2260"/>
      <c r="E2260"/>
      <c r="F2260"/>
      <c r="G2260" s="33"/>
      <c r="H2260" s="80"/>
    </row>
    <row r="2261" spans="1:8">
      <c r="A2261" s="25"/>
      <c r="D2261"/>
      <c r="E2261"/>
      <c r="F2261"/>
      <c r="G2261" s="33"/>
      <c r="H2261" s="80"/>
    </row>
    <row r="2262" spans="1:8">
      <c r="A2262" s="25"/>
      <c r="D2262"/>
      <c r="E2262"/>
      <c r="F2262"/>
      <c r="G2262" s="33"/>
      <c r="H2262" s="80"/>
    </row>
    <row r="2263" spans="1:8">
      <c r="A2263" s="25"/>
      <c r="D2263"/>
      <c r="E2263"/>
      <c r="F2263"/>
      <c r="G2263" s="33"/>
      <c r="H2263" s="80"/>
    </row>
    <row r="2264" spans="1:8">
      <c r="A2264" s="25"/>
      <c r="D2264"/>
      <c r="E2264"/>
      <c r="F2264"/>
      <c r="G2264" s="33"/>
      <c r="H2264" s="80"/>
    </row>
    <row r="2265" spans="1:8">
      <c r="A2265" s="25"/>
      <c r="D2265"/>
      <c r="E2265"/>
      <c r="F2265"/>
      <c r="G2265" s="33"/>
      <c r="H2265" s="80"/>
    </row>
    <row r="2266" spans="1:8">
      <c r="A2266" s="25"/>
      <c r="D2266"/>
      <c r="E2266"/>
      <c r="F2266"/>
      <c r="G2266" s="33"/>
      <c r="H2266" s="80"/>
    </row>
    <row r="2267" spans="1:8">
      <c r="A2267" s="25"/>
      <c r="D2267"/>
      <c r="E2267"/>
      <c r="F2267"/>
      <c r="G2267" s="33"/>
      <c r="H2267" s="80"/>
    </row>
    <row r="2268" spans="1:8">
      <c r="A2268" s="25"/>
      <c r="D2268"/>
      <c r="E2268"/>
      <c r="F2268"/>
      <c r="G2268" s="33"/>
      <c r="H2268" s="80"/>
    </row>
    <row r="2269" spans="1:8">
      <c r="A2269" s="25"/>
      <c r="D2269"/>
      <c r="E2269"/>
      <c r="F2269"/>
      <c r="G2269" s="33"/>
      <c r="H2269" s="80"/>
    </row>
    <row r="2270" spans="1:8">
      <c r="A2270" s="25"/>
      <c r="D2270"/>
      <c r="E2270"/>
      <c r="F2270"/>
      <c r="G2270" s="33"/>
      <c r="H2270" s="80"/>
    </row>
    <row r="2271" spans="1:8">
      <c r="A2271" s="25"/>
      <c r="D2271"/>
      <c r="E2271"/>
      <c r="F2271"/>
      <c r="G2271" s="33"/>
      <c r="H2271" s="80"/>
    </row>
    <row r="2272" spans="1:8">
      <c r="A2272" s="25"/>
      <c r="D2272"/>
      <c r="E2272"/>
      <c r="F2272"/>
      <c r="G2272" s="33"/>
      <c r="H2272" s="80"/>
    </row>
    <row r="2273" spans="1:8">
      <c r="A2273" s="25"/>
      <c r="D2273"/>
      <c r="E2273"/>
      <c r="F2273"/>
      <c r="G2273" s="33"/>
      <c r="H2273" s="80"/>
    </row>
    <row r="2274" spans="1:8">
      <c r="A2274" s="25"/>
      <c r="D2274"/>
      <c r="E2274"/>
      <c r="F2274"/>
      <c r="G2274" s="33"/>
      <c r="H2274" s="80"/>
    </row>
    <row r="2275" spans="1:8">
      <c r="A2275" s="25"/>
      <c r="D2275"/>
      <c r="E2275"/>
      <c r="F2275"/>
      <c r="G2275" s="33"/>
      <c r="H2275" s="80"/>
    </row>
    <row r="2276" spans="1:8">
      <c r="A2276" s="25"/>
      <c r="D2276"/>
      <c r="E2276"/>
      <c r="F2276"/>
      <c r="G2276" s="33"/>
      <c r="H2276" s="80"/>
    </row>
    <row r="2277" spans="1:8">
      <c r="A2277" s="25"/>
      <c r="D2277"/>
      <c r="E2277"/>
      <c r="F2277"/>
      <c r="G2277" s="33"/>
      <c r="H2277" s="80"/>
    </row>
    <row r="2278" spans="1:8">
      <c r="A2278" s="25"/>
      <c r="D2278"/>
      <c r="E2278"/>
      <c r="F2278"/>
      <c r="G2278" s="33"/>
      <c r="H2278" s="80"/>
    </row>
    <row r="2279" spans="1:8">
      <c r="A2279" s="25"/>
      <c r="D2279"/>
      <c r="E2279"/>
      <c r="F2279"/>
      <c r="G2279" s="33"/>
      <c r="H2279" s="80"/>
    </row>
    <row r="2280" spans="1:8">
      <c r="A2280" s="25"/>
      <c r="D2280"/>
      <c r="E2280"/>
      <c r="F2280"/>
      <c r="G2280" s="33"/>
      <c r="H2280" s="80"/>
    </row>
    <row r="2281" spans="1:8">
      <c r="A2281" s="25"/>
      <c r="D2281"/>
      <c r="E2281"/>
      <c r="F2281"/>
      <c r="G2281" s="33"/>
      <c r="H2281" s="80"/>
    </row>
    <row r="2282" spans="1:8">
      <c r="A2282" s="25"/>
      <c r="D2282"/>
      <c r="E2282"/>
      <c r="F2282"/>
      <c r="G2282" s="33"/>
      <c r="H2282" s="80"/>
    </row>
    <row r="2283" spans="1:8">
      <c r="A2283" s="25"/>
      <c r="D2283"/>
      <c r="E2283"/>
      <c r="F2283"/>
      <c r="G2283" s="33"/>
      <c r="H2283" s="80"/>
    </row>
    <row r="2284" spans="1:8">
      <c r="A2284" s="25"/>
      <c r="D2284"/>
      <c r="E2284"/>
      <c r="F2284"/>
      <c r="G2284" s="33"/>
      <c r="H2284" s="80"/>
    </row>
    <row r="2285" spans="1:8">
      <c r="A2285" s="25"/>
      <c r="D2285"/>
      <c r="E2285"/>
      <c r="F2285"/>
      <c r="G2285" s="33"/>
      <c r="H2285" s="80"/>
    </row>
    <row r="2286" spans="1:8">
      <c r="A2286" s="25"/>
      <c r="D2286"/>
      <c r="E2286"/>
      <c r="F2286"/>
      <c r="G2286" s="33"/>
      <c r="H2286" s="80"/>
    </row>
    <row r="2287" spans="1:8">
      <c r="A2287" s="25"/>
      <c r="D2287"/>
      <c r="E2287"/>
      <c r="F2287"/>
      <c r="G2287" s="33"/>
      <c r="H2287" s="80"/>
    </row>
    <row r="2288" spans="1:8">
      <c r="A2288" s="25"/>
      <c r="D2288"/>
      <c r="E2288"/>
      <c r="F2288"/>
      <c r="G2288" s="33"/>
      <c r="H2288" s="80"/>
    </row>
    <row r="2289" spans="1:8">
      <c r="A2289" s="25"/>
      <c r="D2289"/>
      <c r="E2289"/>
      <c r="F2289"/>
      <c r="G2289" s="33"/>
      <c r="H2289" s="80"/>
    </row>
    <row r="2290" spans="1:8">
      <c r="A2290" s="25"/>
      <c r="D2290"/>
      <c r="E2290"/>
      <c r="F2290"/>
      <c r="G2290" s="33"/>
      <c r="H2290" s="80"/>
    </row>
    <row r="2291" spans="1:8">
      <c r="A2291" s="25"/>
      <c r="D2291"/>
      <c r="E2291"/>
      <c r="F2291"/>
      <c r="G2291" s="33"/>
      <c r="H2291" s="80"/>
    </row>
    <row r="2292" spans="1:8">
      <c r="A2292" s="25"/>
      <c r="D2292"/>
      <c r="E2292"/>
      <c r="F2292"/>
      <c r="G2292" s="33"/>
      <c r="H2292" s="80"/>
    </row>
    <row r="2293" spans="1:8">
      <c r="A2293" s="25"/>
      <c r="D2293"/>
      <c r="E2293"/>
      <c r="F2293"/>
      <c r="G2293" s="33"/>
      <c r="H2293" s="80"/>
    </row>
    <row r="2294" spans="1:8">
      <c r="A2294" s="25"/>
      <c r="D2294"/>
      <c r="E2294"/>
      <c r="F2294"/>
      <c r="G2294" s="33"/>
      <c r="H2294" s="80"/>
    </row>
    <row r="2295" spans="1:8">
      <c r="A2295" s="25"/>
      <c r="D2295"/>
      <c r="E2295"/>
      <c r="F2295"/>
      <c r="G2295" s="33"/>
      <c r="H2295" s="80"/>
    </row>
    <row r="2296" spans="1:8">
      <c r="A2296" s="25"/>
      <c r="D2296"/>
      <c r="E2296"/>
      <c r="F2296"/>
      <c r="G2296" s="33"/>
      <c r="H2296" s="80"/>
    </row>
    <row r="2297" spans="1:8">
      <c r="A2297" s="25"/>
      <c r="D2297"/>
      <c r="E2297"/>
      <c r="F2297"/>
      <c r="G2297" s="33"/>
      <c r="H2297" s="80"/>
    </row>
    <row r="2298" spans="1:8">
      <c r="A2298" s="25"/>
      <c r="D2298"/>
      <c r="E2298"/>
      <c r="F2298"/>
      <c r="G2298" s="33"/>
      <c r="H2298" s="80"/>
    </row>
    <row r="2299" spans="1:8">
      <c r="A2299" s="25"/>
      <c r="D2299"/>
      <c r="E2299"/>
      <c r="F2299"/>
      <c r="G2299" s="33"/>
      <c r="H2299" s="80"/>
    </row>
    <row r="2300" spans="1:8">
      <c r="A2300" s="25"/>
      <c r="D2300"/>
      <c r="E2300"/>
      <c r="F2300"/>
      <c r="G2300" s="33"/>
      <c r="H2300" s="80"/>
    </row>
    <row r="2301" spans="1:8">
      <c r="A2301" s="25"/>
      <c r="D2301"/>
      <c r="E2301"/>
      <c r="F2301"/>
      <c r="G2301" s="33"/>
      <c r="H2301" s="80"/>
    </row>
    <row r="2302" spans="1:8">
      <c r="A2302" s="25"/>
      <c r="D2302"/>
      <c r="E2302"/>
      <c r="F2302"/>
      <c r="G2302" s="33"/>
      <c r="H2302" s="80"/>
    </row>
    <row r="2303" spans="1:8">
      <c r="A2303" s="25"/>
      <c r="D2303"/>
      <c r="E2303"/>
      <c r="F2303"/>
      <c r="G2303" s="33"/>
      <c r="H2303" s="80"/>
    </row>
    <row r="2304" spans="1:8">
      <c r="A2304" s="25"/>
      <c r="D2304"/>
      <c r="E2304"/>
      <c r="F2304"/>
      <c r="G2304" s="33"/>
      <c r="H2304" s="80"/>
    </row>
    <row r="2305" spans="1:8">
      <c r="A2305" s="25"/>
      <c r="D2305"/>
      <c r="E2305"/>
      <c r="F2305"/>
      <c r="G2305" s="33"/>
      <c r="H2305" s="80"/>
    </row>
    <row r="2306" spans="1:8">
      <c r="A2306" s="25"/>
      <c r="D2306"/>
      <c r="E2306"/>
      <c r="F2306"/>
      <c r="G2306" s="33"/>
      <c r="H2306" s="80"/>
    </row>
    <row r="2307" spans="1:8">
      <c r="A2307" s="25"/>
      <c r="D2307"/>
      <c r="E2307"/>
      <c r="F2307"/>
      <c r="G2307" s="33"/>
      <c r="H2307" s="80"/>
    </row>
    <row r="2308" spans="1:8">
      <c r="A2308" s="25"/>
      <c r="D2308"/>
      <c r="E2308"/>
      <c r="F2308"/>
      <c r="G2308" s="33"/>
      <c r="H2308" s="80"/>
    </row>
    <row r="2309" spans="1:8">
      <c r="A2309" s="25"/>
      <c r="D2309"/>
      <c r="E2309"/>
      <c r="F2309"/>
      <c r="G2309" s="33"/>
      <c r="H2309" s="80"/>
    </row>
    <row r="2310" spans="1:8">
      <c r="A2310" s="25"/>
      <c r="D2310"/>
      <c r="E2310"/>
      <c r="F2310"/>
      <c r="G2310" s="33"/>
      <c r="H2310" s="80"/>
    </row>
    <row r="2311" spans="1:8">
      <c r="A2311" s="25"/>
      <c r="D2311"/>
      <c r="E2311"/>
      <c r="F2311"/>
      <c r="G2311" s="33"/>
      <c r="H2311" s="80"/>
    </row>
    <row r="2312" spans="1:8">
      <c r="A2312" s="25"/>
      <c r="D2312"/>
      <c r="E2312"/>
      <c r="F2312"/>
      <c r="G2312" s="33"/>
      <c r="H2312" s="80"/>
    </row>
    <row r="2313" spans="1:8">
      <c r="A2313" s="25"/>
      <c r="D2313"/>
      <c r="E2313"/>
      <c r="F2313"/>
      <c r="G2313" s="33"/>
      <c r="H2313" s="80"/>
    </row>
    <row r="2314" spans="1:8">
      <c r="A2314" s="25"/>
      <c r="D2314"/>
      <c r="E2314"/>
      <c r="F2314"/>
      <c r="G2314" s="33"/>
      <c r="H2314" s="80"/>
    </row>
    <row r="2315" spans="1:8">
      <c r="A2315" s="25"/>
      <c r="D2315"/>
      <c r="E2315"/>
      <c r="F2315"/>
      <c r="G2315" s="33"/>
      <c r="H2315" s="80"/>
    </row>
    <row r="2316" spans="1:8">
      <c r="A2316" s="25"/>
      <c r="D2316"/>
      <c r="E2316"/>
      <c r="F2316"/>
      <c r="G2316" s="33"/>
      <c r="H2316" s="80"/>
    </row>
    <row r="2317" spans="1:8">
      <c r="A2317" s="25"/>
      <c r="D2317"/>
      <c r="E2317"/>
      <c r="F2317"/>
      <c r="G2317" s="33"/>
      <c r="H2317" s="80"/>
    </row>
    <row r="2318" spans="1:8">
      <c r="A2318" s="25"/>
      <c r="D2318"/>
      <c r="E2318"/>
      <c r="F2318"/>
      <c r="G2318" s="33"/>
      <c r="H2318" s="80"/>
    </row>
    <row r="2319" spans="1:8">
      <c r="A2319" s="25"/>
      <c r="D2319"/>
      <c r="E2319"/>
      <c r="F2319"/>
      <c r="G2319" s="33"/>
      <c r="H2319" s="80"/>
    </row>
    <row r="2320" spans="1:8">
      <c r="A2320" s="25"/>
      <c r="D2320"/>
      <c r="E2320"/>
      <c r="F2320"/>
      <c r="G2320" s="33"/>
      <c r="H2320" s="80"/>
    </row>
    <row r="2321" spans="1:8">
      <c r="A2321" s="25"/>
      <c r="D2321"/>
      <c r="E2321"/>
      <c r="F2321"/>
      <c r="G2321" s="33"/>
      <c r="H2321" s="80"/>
    </row>
    <row r="2322" spans="1:8">
      <c r="A2322" s="25"/>
      <c r="D2322"/>
      <c r="E2322"/>
      <c r="F2322"/>
      <c r="G2322" s="33"/>
      <c r="H2322" s="80"/>
    </row>
    <row r="2323" spans="1:8">
      <c r="A2323" s="25"/>
      <c r="D2323"/>
      <c r="E2323"/>
      <c r="F2323"/>
      <c r="G2323" s="33"/>
      <c r="H2323" s="80"/>
    </row>
    <row r="2324" spans="1:8">
      <c r="A2324" s="25"/>
      <c r="D2324"/>
      <c r="E2324"/>
      <c r="F2324"/>
      <c r="G2324" s="33"/>
      <c r="H2324" s="80"/>
    </row>
    <row r="2325" spans="1:8">
      <c r="A2325" s="25"/>
      <c r="D2325"/>
      <c r="E2325"/>
      <c r="F2325"/>
      <c r="G2325" s="33"/>
      <c r="H2325" s="80"/>
    </row>
    <row r="2326" spans="1:8">
      <c r="A2326" s="25"/>
      <c r="D2326"/>
      <c r="E2326"/>
      <c r="F2326"/>
      <c r="G2326" s="33"/>
      <c r="H2326" s="80"/>
    </row>
    <row r="2327" spans="1:8">
      <c r="A2327" s="25"/>
      <c r="D2327"/>
      <c r="E2327"/>
      <c r="F2327"/>
      <c r="G2327" s="33"/>
      <c r="H2327" s="80"/>
    </row>
    <row r="2328" spans="1:8">
      <c r="A2328" s="25"/>
      <c r="D2328"/>
      <c r="E2328"/>
      <c r="F2328"/>
      <c r="G2328" s="33"/>
      <c r="H2328" s="80"/>
    </row>
    <row r="2329" spans="1:8">
      <c r="A2329" s="25"/>
      <c r="D2329"/>
      <c r="E2329"/>
      <c r="F2329"/>
      <c r="G2329" s="33"/>
      <c r="H2329" s="80"/>
    </row>
    <row r="2330" spans="1:8">
      <c r="A2330" s="25"/>
      <c r="D2330"/>
      <c r="E2330"/>
      <c r="F2330"/>
      <c r="G2330" s="33"/>
      <c r="H2330" s="80"/>
    </row>
    <row r="2331" spans="1:8">
      <c r="A2331" s="25"/>
      <c r="D2331"/>
      <c r="E2331"/>
      <c r="F2331"/>
      <c r="G2331" s="33"/>
      <c r="H2331" s="80"/>
    </row>
    <row r="2332" spans="1:8">
      <c r="A2332" s="25"/>
      <c r="D2332"/>
      <c r="E2332"/>
      <c r="F2332"/>
      <c r="G2332" s="33"/>
      <c r="H2332" s="80"/>
    </row>
    <row r="2333" spans="1:8">
      <c r="A2333" s="25"/>
      <c r="D2333"/>
      <c r="E2333"/>
      <c r="F2333"/>
      <c r="G2333" s="33"/>
      <c r="H2333" s="80"/>
    </row>
    <row r="2334" spans="1:8">
      <c r="A2334" s="25"/>
      <c r="D2334"/>
      <c r="E2334"/>
      <c r="F2334"/>
      <c r="G2334" s="33"/>
      <c r="H2334" s="80"/>
    </row>
    <row r="2335" spans="1:8">
      <c r="A2335" s="25"/>
      <c r="D2335"/>
      <c r="E2335"/>
      <c r="F2335"/>
      <c r="G2335" s="33"/>
      <c r="H2335" s="80"/>
    </row>
    <row r="2336" spans="1:8">
      <c r="A2336" s="25"/>
      <c r="D2336"/>
      <c r="E2336"/>
      <c r="F2336"/>
      <c r="G2336" s="33"/>
      <c r="H2336" s="80"/>
    </row>
    <row r="2337" spans="1:8">
      <c r="A2337" s="25"/>
      <c r="D2337"/>
      <c r="E2337"/>
      <c r="F2337"/>
      <c r="G2337" s="33"/>
      <c r="H2337" s="80"/>
    </row>
    <row r="2338" spans="1:8">
      <c r="A2338" s="25"/>
      <c r="D2338"/>
      <c r="E2338"/>
      <c r="F2338"/>
      <c r="G2338" s="33"/>
      <c r="H2338" s="80"/>
    </row>
    <row r="2339" spans="1:8">
      <c r="A2339" s="25"/>
      <c r="D2339"/>
      <c r="E2339"/>
      <c r="F2339"/>
      <c r="G2339" s="33"/>
      <c r="H2339" s="80"/>
    </row>
    <row r="2340" spans="1:8">
      <c r="A2340" s="25"/>
      <c r="D2340"/>
      <c r="E2340"/>
      <c r="F2340"/>
      <c r="G2340" s="33"/>
      <c r="H2340" s="80"/>
    </row>
    <row r="2341" spans="1:8">
      <c r="A2341" s="25"/>
      <c r="D2341"/>
      <c r="E2341"/>
      <c r="F2341"/>
      <c r="G2341" s="33"/>
      <c r="H2341" s="80"/>
    </row>
    <row r="2342" spans="1:8">
      <c r="A2342" s="25"/>
      <c r="D2342"/>
      <c r="E2342"/>
      <c r="F2342"/>
      <c r="G2342" s="33"/>
      <c r="H2342" s="80"/>
    </row>
    <row r="2343" spans="1:8">
      <c r="A2343" s="25"/>
      <c r="D2343"/>
      <c r="E2343"/>
      <c r="F2343"/>
      <c r="G2343" s="33"/>
      <c r="H2343" s="80"/>
    </row>
    <row r="2344" spans="1:8">
      <c r="A2344" s="25"/>
      <c r="D2344"/>
      <c r="E2344"/>
      <c r="F2344"/>
      <c r="G2344" s="33"/>
      <c r="H2344" s="80"/>
    </row>
    <row r="2345" spans="1:8">
      <c r="A2345" s="25"/>
      <c r="D2345"/>
      <c r="E2345"/>
      <c r="F2345"/>
      <c r="G2345" s="33"/>
      <c r="H2345" s="80"/>
    </row>
    <row r="2346" spans="1:8">
      <c r="A2346" s="25"/>
      <c r="D2346"/>
      <c r="E2346"/>
      <c r="F2346"/>
      <c r="G2346" s="33"/>
      <c r="H2346" s="80"/>
    </row>
    <row r="2347" spans="1:8">
      <c r="A2347" s="25"/>
      <c r="D2347"/>
      <c r="E2347"/>
      <c r="F2347"/>
      <c r="G2347" s="33"/>
      <c r="H2347" s="80"/>
    </row>
    <row r="2348" spans="1:8">
      <c r="A2348" s="25"/>
      <c r="D2348"/>
      <c r="E2348"/>
      <c r="F2348"/>
      <c r="G2348" s="33"/>
      <c r="H2348" s="80"/>
    </row>
    <row r="2349" spans="1:8">
      <c r="A2349" s="25"/>
      <c r="D2349"/>
      <c r="E2349"/>
      <c r="F2349"/>
      <c r="G2349" s="33"/>
      <c r="H2349" s="80"/>
    </row>
    <row r="2350" spans="1:8">
      <c r="A2350" s="25"/>
      <c r="D2350"/>
      <c r="E2350"/>
      <c r="F2350"/>
      <c r="G2350" s="33"/>
      <c r="H2350" s="80"/>
    </row>
    <row r="2351" spans="1:8">
      <c r="A2351" s="25"/>
      <c r="D2351"/>
      <c r="E2351"/>
      <c r="F2351"/>
      <c r="G2351" s="33"/>
      <c r="H2351" s="80"/>
    </row>
    <row r="2352" spans="1:8">
      <c r="A2352" s="25"/>
      <c r="D2352"/>
      <c r="E2352"/>
      <c r="F2352"/>
      <c r="G2352" s="33"/>
      <c r="H2352" s="80"/>
    </row>
    <row r="2353" spans="1:8">
      <c r="A2353" s="25"/>
      <c r="D2353"/>
      <c r="E2353"/>
      <c r="F2353"/>
      <c r="G2353" s="33"/>
      <c r="H2353" s="80"/>
    </row>
    <row r="2354" spans="1:8">
      <c r="A2354" s="25"/>
      <c r="D2354"/>
      <c r="E2354"/>
      <c r="F2354"/>
      <c r="G2354" s="33"/>
      <c r="H2354" s="80"/>
    </row>
    <row r="2355" spans="1:8">
      <c r="A2355" s="25"/>
      <c r="D2355"/>
      <c r="E2355"/>
      <c r="F2355"/>
      <c r="G2355" s="33"/>
      <c r="H2355" s="80"/>
    </row>
    <row r="2356" spans="1:8">
      <c r="A2356" s="25"/>
      <c r="D2356"/>
      <c r="E2356"/>
      <c r="F2356"/>
      <c r="G2356" s="33"/>
      <c r="H2356" s="80"/>
    </row>
    <row r="2357" spans="1:8">
      <c r="A2357" s="25"/>
      <c r="D2357"/>
      <c r="E2357"/>
      <c r="F2357"/>
      <c r="G2357" s="33"/>
      <c r="H2357" s="80"/>
    </row>
    <row r="2358" spans="1:8">
      <c r="A2358" s="25"/>
      <c r="D2358"/>
      <c r="E2358"/>
      <c r="F2358"/>
      <c r="G2358" s="33"/>
      <c r="H2358" s="80"/>
    </row>
    <row r="2359" spans="1:8">
      <c r="A2359" s="25"/>
      <c r="D2359"/>
      <c r="E2359"/>
      <c r="F2359"/>
      <c r="G2359" s="33"/>
      <c r="H2359" s="80"/>
    </row>
    <row r="2360" spans="1:8">
      <c r="A2360" s="25"/>
      <c r="D2360"/>
      <c r="E2360"/>
      <c r="F2360"/>
      <c r="G2360" s="33"/>
      <c r="H2360" s="80"/>
    </row>
    <row r="2361" spans="1:8">
      <c r="A2361" s="25"/>
      <c r="D2361"/>
      <c r="E2361"/>
      <c r="F2361"/>
      <c r="G2361" s="33"/>
      <c r="H2361" s="80"/>
    </row>
    <row r="2362" spans="1:8">
      <c r="A2362" s="25"/>
      <c r="D2362"/>
      <c r="E2362"/>
      <c r="F2362"/>
      <c r="G2362" s="33"/>
      <c r="H2362" s="80"/>
    </row>
    <row r="2363" spans="1:8">
      <c r="A2363" s="25"/>
      <c r="D2363"/>
      <c r="E2363"/>
      <c r="F2363"/>
      <c r="G2363" s="33"/>
      <c r="H2363" s="80"/>
    </row>
    <row r="2364" spans="1:8">
      <c r="A2364" s="25"/>
      <c r="D2364"/>
      <c r="E2364"/>
      <c r="F2364"/>
      <c r="G2364" s="33"/>
      <c r="H2364" s="80"/>
    </row>
    <row r="2365" spans="1:8">
      <c r="A2365" s="25"/>
      <c r="D2365"/>
      <c r="E2365"/>
      <c r="F2365"/>
      <c r="G2365" s="33"/>
      <c r="H2365" s="80"/>
    </row>
    <row r="2366" spans="1:8">
      <c r="A2366" s="25"/>
      <c r="D2366"/>
      <c r="E2366"/>
      <c r="F2366"/>
      <c r="G2366" s="33"/>
      <c r="H2366" s="80"/>
    </row>
    <row r="2367" spans="1:8">
      <c r="A2367" s="25"/>
      <c r="D2367"/>
      <c r="E2367"/>
      <c r="F2367"/>
      <c r="G2367" s="33"/>
      <c r="H2367" s="80"/>
    </row>
    <row r="2368" spans="1:8">
      <c r="A2368" s="25"/>
      <c r="D2368"/>
      <c r="E2368"/>
      <c r="F2368"/>
      <c r="G2368" s="33"/>
      <c r="H2368" s="80"/>
    </row>
    <row r="2369" spans="1:8">
      <c r="A2369" s="25"/>
      <c r="D2369"/>
      <c r="E2369"/>
      <c r="F2369"/>
      <c r="G2369" s="33"/>
      <c r="H2369" s="80"/>
    </row>
    <row r="2370" spans="1:8">
      <c r="A2370" s="25"/>
      <c r="D2370"/>
      <c r="E2370"/>
      <c r="F2370"/>
      <c r="G2370" s="33"/>
      <c r="H2370" s="80"/>
    </row>
    <row r="2371" spans="1:8">
      <c r="A2371" s="25"/>
      <c r="D2371"/>
      <c r="E2371"/>
      <c r="F2371"/>
      <c r="G2371" s="33"/>
      <c r="H2371" s="80"/>
    </row>
    <row r="2372" spans="1:8">
      <c r="A2372" s="25"/>
      <c r="D2372"/>
      <c r="E2372"/>
      <c r="F2372"/>
      <c r="G2372" s="33"/>
      <c r="H2372" s="80"/>
    </row>
    <row r="2373" spans="1:8">
      <c r="A2373" s="25"/>
      <c r="D2373"/>
      <c r="E2373"/>
      <c r="F2373"/>
      <c r="G2373" s="33"/>
      <c r="H2373" s="80"/>
    </row>
    <row r="2374" spans="1:8">
      <c r="A2374" s="25"/>
      <c r="D2374"/>
      <c r="E2374"/>
      <c r="F2374"/>
      <c r="G2374" s="33"/>
      <c r="H2374" s="80"/>
    </row>
    <row r="2375" spans="1:8">
      <c r="A2375" s="25"/>
      <c r="D2375"/>
      <c r="E2375"/>
      <c r="F2375"/>
      <c r="G2375" s="33"/>
      <c r="H2375" s="80"/>
    </row>
    <row r="2376" spans="1:8">
      <c r="A2376" s="25"/>
      <c r="D2376"/>
      <c r="E2376"/>
      <c r="F2376"/>
      <c r="G2376" s="33"/>
      <c r="H2376" s="80"/>
    </row>
    <row r="2377" spans="1:8">
      <c r="A2377" s="25"/>
      <c r="D2377"/>
      <c r="E2377"/>
      <c r="F2377"/>
      <c r="G2377" s="33"/>
      <c r="H2377" s="80"/>
    </row>
    <row r="2378" spans="1:8">
      <c r="A2378" s="25"/>
      <c r="D2378"/>
      <c r="E2378"/>
      <c r="F2378"/>
      <c r="G2378" s="33"/>
      <c r="H2378" s="80"/>
    </row>
    <row r="2379" spans="1:8">
      <c r="A2379" s="25"/>
      <c r="D2379"/>
      <c r="E2379"/>
      <c r="F2379"/>
      <c r="G2379" s="33"/>
      <c r="H2379" s="80"/>
    </row>
    <row r="2380" spans="1:8">
      <c r="A2380" s="25"/>
      <c r="D2380"/>
      <c r="E2380"/>
      <c r="F2380"/>
      <c r="G2380" s="33"/>
      <c r="H2380" s="80"/>
    </row>
    <row r="2381" spans="1:8">
      <c r="A2381" s="25"/>
      <c r="D2381"/>
      <c r="E2381"/>
      <c r="F2381"/>
      <c r="G2381" s="33"/>
      <c r="H2381" s="80"/>
    </row>
    <row r="2382" spans="1:8">
      <c r="A2382" s="25"/>
      <c r="D2382"/>
      <c r="E2382"/>
      <c r="F2382"/>
      <c r="G2382" s="33"/>
      <c r="H2382" s="80"/>
    </row>
    <row r="2383" spans="1:8">
      <c r="A2383" s="25"/>
      <c r="D2383"/>
      <c r="E2383"/>
      <c r="F2383"/>
      <c r="G2383" s="33"/>
      <c r="H2383" s="80"/>
    </row>
    <row r="2384" spans="1:8">
      <c r="A2384" s="25"/>
      <c r="D2384"/>
      <c r="E2384"/>
      <c r="F2384"/>
      <c r="G2384" s="33"/>
      <c r="H2384" s="80"/>
    </row>
    <row r="2385" spans="1:8">
      <c r="A2385" s="25"/>
      <c r="D2385"/>
      <c r="E2385"/>
      <c r="F2385"/>
      <c r="G2385" s="33"/>
      <c r="H2385" s="80"/>
    </row>
    <row r="2386" spans="1:8">
      <c r="A2386" s="25"/>
      <c r="D2386"/>
      <c r="E2386"/>
      <c r="F2386"/>
      <c r="G2386" s="33"/>
      <c r="H2386" s="80"/>
    </row>
    <row r="2387" spans="1:8">
      <c r="A2387" s="25"/>
      <c r="D2387"/>
      <c r="E2387"/>
      <c r="F2387"/>
      <c r="G2387" s="33"/>
      <c r="H2387" s="80"/>
    </row>
    <row r="2388" spans="1:8">
      <c r="A2388" s="25"/>
      <c r="D2388"/>
      <c r="E2388"/>
      <c r="F2388"/>
      <c r="G2388" s="33"/>
      <c r="H2388" s="80"/>
    </row>
    <row r="2389" spans="1:8">
      <c r="A2389" s="25"/>
      <c r="D2389"/>
      <c r="E2389"/>
      <c r="F2389"/>
      <c r="G2389" s="33"/>
      <c r="H2389" s="80"/>
    </row>
    <row r="2390" spans="1:8">
      <c r="A2390" s="25"/>
      <c r="D2390"/>
      <c r="E2390"/>
      <c r="F2390"/>
      <c r="G2390" s="33"/>
      <c r="H2390" s="80"/>
    </row>
    <row r="2391" spans="1:8">
      <c r="A2391" s="25"/>
      <c r="D2391"/>
      <c r="E2391"/>
      <c r="F2391"/>
      <c r="G2391" s="33"/>
      <c r="H2391" s="80"/>
    </row>
    <row r="2392" spans="1:8">
      <c r="A2392" s="25"/>
      <c r="D2392"/>
      <c r="E2392"/>
      <c r="F2392"/>
      <c r="G2392" s="33"/>
      <c r="H2392" s="80"/>
    </row>
    <row r="2393" spans="1:8">
      <c r="A2393" s="25"/>
      <c r="D2393"/>
      <c r="E2393"/>
      <c r="F2393"/>
      <c r="G2393" s="33"/>
      <c r="H2393" s="80"/>
    </row>
    <row r="2394" spans="1:8">
      <c r="A2394" s="25"/>
      <c r="D2394"/>
      <c r="E2394"/>
      <c r="F2394"/>
      <c r="G2394" s="33"/>
      <c r="H2394" s="80"/>
    </row>
    <row r="2395" spans="1:8">
      <c r="A2395" s="25"/>
      <c r="D2395"/>
      <c r="E2395"/>
      <c r="F2395"/>
      <c r="G2395" s="33"/>
      <c r="H2395" s="80"/>
    </row>
    <row r="2396" spans="1:8">
      <c r="A2396" s="25"/>
      <c r="D2396"/>
      <c r="E2396"/>
      <c r="F2396"/>
      <c r="G2396" s="33"/>
      <c r="H2396" s="80"/>
    </row>
    <row r="2397" spans="1:8">
      <c r="A2397" s="25"/>
      <c r="D2397"/>
      <c r="E2397"/>
      <c r="F2397"/>
      <c r="G2397" s="33"/>
      <c r="H2397" s="80"/>
    </row>
    <row r="2398" spans="1:8">
      <c r="A2398" s="25"/>
      <c r="D2398"/>
      <c r="E2398"/>
      <c r="F2398"/>
      <c r="G2398" s="33"/>
      <c r="H2398" s="80"/>
    </row>
    <row r="2399" spans="1:8">
      <c r="A2399" s="25"/>
      <c r="D2399"/>
      <c r="E2399"/>
      <c r="F2399"/>
      <c r="G2399" s="33"/>
      <c r="H2399" s="80"/>
    </row>
    <row r="2400" spans="1:8">
      <c r="A2400" s="25"/>
      <c r="D2400"/>
      <c r="E2400"/>
      <c r="F2400"/>
      <c r="G2400" s="33"/>
      <c r="H2400" s="80"/>
    </row>
    <row r="2401" spans="1:8">
      <c r="A2401" s="25"/>
      <c r="D2401"/>
      <c r="E2401"/>
      <c r="F2401"/>
      <c r="G2401" s="33"/>
      <c r="H2401" s="80"/>
    </row>
    <row r="2402" spans="1:8">
      <c r="A2402" s="25"/>
      <c r="D2402"/>
      <c r="E2402"/>
      <c r="F2402"/>
      <c r="G2402" s="33"/>
      <c r="H2402" s="80"/>
    </row>
    <row r="2403" spans="1:8">
      <c r="A2403" s="25"/>
      <c r="D2403"/>
      <c r="E2403"/>
      <c r="F2403"/>
      <c r="G2403" s="33"/>
      <c r="H2403" s="80"/>
    </row>
    <row r="2404" spans="1:8">
      <c r="A2404" s="25"/>
      <c r="D2404"/>
      <c r="E2404"/>
      <c r="F2404"/>
      <c r="G2404" s="33"/>
      <c r="H2404" s="80"/>
    </row>
    <row r="2405" spans="1:8">
      <c r="A2405" s="25"/>
      <c r="D2405"/>
      <c r="E2405"/>
      <c r="F2405"/>
      <c r="G2405" s="33"/>
      <c r="H2405" s="80"/>
    </row>
    <row r="2406" spans="1:8">
      <c r="A2406" s="25"/>
      <c r="D2406"/>
      <c r="E2406"/>
      <c r="F2406"/>
      <c r="G2406" s="33"/>
      <c r="H2406" s="80"/>
    </row>
    <row r="2407" spans="1:8">
      <c r="A2407" s="25"/>
      <c r="D2407"/>
      <c r="E2407"/>
      <c r="F2407"/>
      <c r="G2407" s="33"/>
      <c r="H2407" s="80"/>
    </row>
    <row r="2408" spans="1:8">
      <c r="A2408" s="25"/>
      <c r="D2408"/>
      <c r="E2408"/>
      <c r="F2408"/>
      <c r="G2408" s="33"/>
      <c r="H2408" s="80"/>
    </row>
    <row r="2409" spans="1:8">
      <c r="A2409" s="25"/>
      <c r="D2409"/>
      <c r="E2409"/>
      <c r="F2409"/>
      <c r="G2409" s="33"/>
      <c r="H2409" s="80"/>
    </row>
    <row r="2410" spans="1:8">
      <c r="A2410" s="25"/>
      <c r="D2410"/>
      <c r="E2410"/>
      <c r="F2410"/>
      <c r="G2410" s="33"/>
      <c r="H2410" s="80"/>
    </row>
    <row r="2411" spans="1:8">
      <c r="A2411" s="25"/>
      <c r="D2411"/>
      <c r="E2411"/>
      <c r="F2411"/>
      <c r="G2411" s="33"/>
      <c r="H2411" s="80"/>
    </row>
    <row r="2412" spans="1:8">
      <c r="A2412" s="25"/>
      <c r="D2412"/>
      <c r="E2412"/>
      <c r="F2412"/>
      <c r="G2412" s="33"/>
      <c r="H2412" s="80"/>
    </row>
    <row r="2413" spans="1:8">
      <c r="A2413" s="25"/>
      <c r="D2413"/>
      <c r="E2413"/>
      <c r="F2413"/>
      <c r="G2413" s="33"/>
      <c r="H2413" s="80"/>
    </row>
    <row r="2414" spans="1:8">
      <c r="A2414" s="25"/>
      <c r="D2414"/>
      <c r="E2414"/>
      <c r="F2414"/>
      <c r="G2414" s="33"/>
      <c r="H2414" s="80"/>
    </row>
    <row r="2415" spans="1:8">
      <c r="A2415" s="25"/>
      <c r="D2415"/>
      <c r="E2415"/>
      <c r="F2415"/>
      <c r="G2415" s="33"/>
      <c r="H2415" s="80"/>
    </row>
    <row r="2416" spans="1:8">
      <c r="A2416" s="25"/>
      <c r="D2416"/>
      <c r="E2416"/>
      <c r="F2416"/>
      <c r="G2416" s="33"/>
      <c r="H2416" s="80"/>
    </row>
    <row r="2417" spans="1:8">
      <c r="A2417" s="25"/>
      <c r="D2417"/>
      <c r="E2417"/>
      <c r="F2417"/>
      <c r="G2417" s="33"/>
      <c r="H2417" s="80"/>
    </row>
    <row r="2418" spans="1:8">
      <c r="A2418" s="25"/>
      <c r="D2418"/>
      <c r="E2418"/>
      <c r="F2418"/>
      <c r="G2418" s="33"/>
      <c r="H2418" s="80"/>
    </row>
    <row r="2419" spans="1:8">
      <c r="A2419" s="25"/>
      <c r="D2419"/>
      <c r="E2419"/>
      <c r="F2419"/>
      <c r="G2419" s="33"/>
      <c r="H2419" s="80"/>
    </row>
    <row r="2420" spans="1:8">
      <c r="A2420" s="25"/>
      <c r="D2420"/>
      <c r="E2420"/>
      <c r="F2420"/>
      <c r="G2420" s="33"/>
      <c r="H2420" s="80"/>
    </row>
    <row r="2421" spans="1:8">
      <c r="A2421" s="25"/>
      <c r="D2421"/>
      <c r="E2421"/>
      <c r="F2421"/>
      <c r="G2421" s="33"/>
      <c r="H2421" s="80"/>
    </row>
    <row r="2422" spans="1:8">
      <c r="A2422" s="25"/>
      <c r="D2422"/>
      <c r="E2422"/>
      <c r="F2422"/>
      <c r="G2422" s="33"/>
      <c r="H2422" s="80"/>
    </row>
    <row r="2423" spans="1:8">
      <c r="A2423" s="25"/>
      <c r="D2423"/>
      <c r="E2423"/>
      <c r="F2423"/>
      <c r="G2423" s="33"/>
      <c r="H2423" s="80"/>
    </row>
    <row r="2424" spans="1:8">
      <c r="A2424" s="25"/>
      <c r="D2424"/>
      <c r="E2424"/>
      <c r="F2424"/>
      <c r="G2424" s="33"/>
      <c r="H2424" s="80"/>
    </row>
    <row r="2425" spans="1:8">
      <c r="A2425" s="25"/>
      <c r="D2425"/>
      <c r="E2425"/>
      <c r="F2425"/>
      <c r="G2425" s="33"/>
      <c r="H2425" s="80"/>
    </row>
    <row r="2426" spans="1:8">
      <c r="A2426" s="25"/>
      <c r="D2426"/>
      <c r="E2426"/>
      <c r="F2426"/>
      <c r="G2426" s="33"/>
      <c r="H2426" s="80"/>
    </row>
    <row r="2427" spans="1:8">
      <c r="A2427" s="25"/>
      <c r="D2427"/>
      <c r="E2427"/>
      <c r="F2427"/>
      <c r="G2427" s="33"/>
      <c r="H2427" s="80"/>
    </row>
    <row r="2428" spans="1:8">
      <c r="A2428" s="25"/>
      <c r="D2428"/>
      <c r="E2428"/>
      <c r="F2428"/>
      <c r="G2428" s="33"/>
      <c r="H2428" s="80"/>
    </row>
    <row r="2429" spans="1:8">
      <c r="A2429" s="25"/>
      <c r="D2429"/>
      <c r="E2429"/>
      <c r="F2429"/>
      <c r="G2429" s="33"/>
      <c r="H2429" s="80"/>
    </row>
    <row r="2430" spans="1:8">
      <c r="A2430" s="25"/>
      <c r="D2430"/>
      <c r="E2430"/>
      <c r="F2430"/>
      <c r="G2430" s="33"/>
      <c r="H2430" s="80"/>
    </row>
    <row r="2431" spans="1:8">
      <c r="A2431" s="25"/>
      <c r="D2431"/>
      <c r="E2431"/>
      <c r="F2431"/>
      <c r="G2431" s="33"/>
      <c r="H2431" s="80"/>
    </row>
    <row r="2432" spans="1:8">
      <c r="A2432" s="25"/>
      <c r="D2432"/>
      <c r="E2432"/>
      <c r="F2432"/>
      <c r="G2432" s="33"/>
      <c r="H2432" s="80"/>
    </row>
    <row r="2433" spans="1:8">
      <c r="A2433" s="25"/>
      <c r="D2433"/>
      <c r="E2433"/>
      <c r="F2433"/>
      <c r="G2433" s="33"/>
      <c r="H2433" s="80"/>
    </row>
    <row r="2434" spans="1:8">
      <c r="A2434" s="25"/>
      <c r="D2434"/>
      <c r="E2434"/>
      <c r="F2434"/>
      <c r="G2434" s="33"/>
      <c r="H2434" s="80"/>
    </row>
    <row r="2435" spans="1:8">
      <c r="A2435" s="25"/>
      <c r="D2435"/>
      <c r="E2435"/>
      <c r="F2435"/>
      <c r="G2435" s="33"/>
      <c r="H2435" s="80"/>
    </row>
    <row r="2436" spans="1:8">
      <c r="A2436" s="25"/>
      <c r="D2436"/>
      <c r="E2436"/>
      <c r="F2436"/>
      <c r="G2436" s="33"/>
      <c r="H2436" s="80"/>
    </row>
    <row r="2437" spans="1:8">
      <c r="A2437" s="25"/>
      <c r="D2437"/>
      <c r="E2437"/>
      <c r="F2437"/>
      <c r="G2437" s="33"/>
      <c r="H2437" s="80"/>
    </row>
    <row r="2438" spans="1:8">
      <c r="A2438" s="25"/>
      <c r="D2438"/>
      <c r="E2438"/>
      <c r="F2438"/>
      <c r="G2438" s="33"/>
      <c r="H2438" s="80"/>
    </row>
    <row r="2439" spans="1:8">
      <c r="A2439" s="25"/>
      <c r="D2439"/>
      <c r="E2439"/>
      <c r="F2439"/>
      <c r="G2439" s="33"/>
      <c r="H2439" s="80"/>
    </row>
    <row r="2440" spans="1:8">
      <c r="A2440" s="25"/>
      <c r="D2440"/>
      <c r="E2440"/>
      <c r="F2440"/>
      <c r="G2440" s="33"/>
      <c r="H2440" s="80"/>
    </row>
    <row r="2441" spans="1:8">
      <c r="A2441" s="25"/>
      <c r="D2441"/>
      <c r="E2441"/>
      <c r="F2441"/>
      <c r="G2441" s="33"/>
      <c r="H2441" s="80"/>
    </row>
    <row r="2442" spans="1:8">
      <c r="A2442" s="25"/>
      <c r="D2442"/>
      <c r="E2442"/>
      <c r="F2442"/>
      <c r="G2442" s="33"/>
      <c r="H2442" s="80"/>
    </row>
    <row r="2443" spans="1:8">
      <c r="A2443" s="25"/>
      <c r="D2443"/>
      <c r="E2443"/>
      <c r="F2443"/>
      <c r="G2443" s="33"/>
      <c r="H2443" s="80"/>
    </row>
    <row r="2444" spans="1:8">
      <c r="A2444" s="25"/>
      <c r="D2444"/>
      <c r="E2444"/>
      <c r="F2444"/>
      <c r="G2444" s="33"/>
      <c r="H2444" s="80"/>
    </row>
    <row r="2445" spans="1:8">
      <c r="A2445" s="25"/>
      <c r="D2445"/>
      <c r="E2445"/>
      <c r="F2445"/>
      <c r="G2445" s="33"/>
      <c r="H2445" s="80"/>
    </row>
    <row r="2446" spans="1:8">
      <c r="A2446" s="25"/>
      <c r="D2446"/>
      <c r="E2446"/>
      <c r="F2446"/>
      <c r="G2446" s="33"/>
      <c r="H2446" s="80"/>
    </row>
    <row r="2447" spans="1:8">
      <c r="A2447" s="25"/>
      <c r="D2447"/>
      <c r="E2447"/>
      <c r="F2447"/>
      <c r="G2447" s="33"/>
      <c r="H2447" s="80"/>
    </row>
    <row r="2448" spans="1:8">
      <c r="A2448" s="25"/>
      <c r="D2448"/>
      <c r="E2448"/>
      <c r="F2448"/>
      <c r="G2448" s="33"/>
      <c r="H2448" s="80"/>
    </row>
    <row r="2449" spans="1:8">
      <c r="A2449" s="25"/>
      <c r="D2449"/>
      <c r="E2449"/>
      <c r="F2449"/>
      <c r="G2449" s="33"/>
      <c r="H2449" s="80"/>
    </row>
    <row r="2450" spans="1:8">
      <c r="A2450" s="25"/>
      <c r="D2450"/>
      <c r="E2450"/>
      <c r="F2450"/>
      <c r="G2450" s="33"/>
      <c r="H2450" s="80"/>
    </row>
    <row r="2451" spans="1:8">
      <c r="A2451" s="25"/>
      <c r="D2451"/>
      <c r="E2451"/>
      <c r="F2451"/>
      <c r="G2451" s="33"/>
      <c r="H2451" s="80"/>
    </row>
    <row r="2452" spans="1:8">
      <c r="A2452" s="25"/>
      <c r="D2452"/>
      <c r="E2452"/>
      <c r="F2452"/>
      <c r="G2452" s="33"/>
      <c r="H2452" s="80"/>
    </row>
    <row r="2453" spans="1:8">
      <c r="A2453" s="25"/>
      <c r="D2453"/>
      <c r="E2453"/>
      <c r="F2453"/>
      <c r="G2453" s="33"/>
      <c r="H2453" s="80"/>
    </row>
    <row r="2454" spans="1:8">
      <c r="A2454" s="25"/>
      <c r="D2454"/>
      <c r="E2454"/>
      <c r="F2454"/>
      <c r="G2454" s="33"/>
      <c r="H2454" s="80"/>
    </row>
    <row r="2455" spans="1:8">
      <c r="A2455" s="25"/>
      <c r="D2455"/>
      <c r="E2455"/>
      <c r="F2455"/>
      <c r="G2455" s="33"/>
      <c r="H2455" s="80"/>
    </row>
    <row r="2456" spans="1:8">
      <c r="A2456" s="25"/>
      <c r="D2456"/>
      <c r="E2456"/>
      <c r="F2456"/>
      <c r="G2456" s="33"/>
      <c r="H2456" s="80"/>
    </row>
    <row r="2457" spans="1:8">
      <c r="A2457" s="25"/>
      <c r="D2457"/>
      <c r="E2457"/>
      <c r="F2457"/>
      <c r="G2457" s="33"/>
      <c r="H2457" s="80"/>
    </row>
    <row r="2458" spans="1:8">
      <c r="A2458" s="25"/>
      <c r="D2458"/>
      <c r="E2458"/>
      <c r="F2458"/>
      <c r="G2458" s="33"/>
      <c r="H2458" s="80"/>
    </row>
    <row r="2459" spans="1:8">
      <c r="A2459" s="25"/>
      <c r="D2459"/>
      <c r="E2459"/>
      <c r="F2459"/>
      <c r="G2459" s="33"/>
      <c r="H2459" s="80"/>
    </row>
    <row r="2460" spans="1:8">
      <c r="A2460" s="25"/>
      <c r="D2460"/>
      <c r="E2460"/>
      <c r="F2460"/>
      <c r="G2460" s="33"/>
      <c r="H2460" s="80"/>
    </row>
    <row r="2461" spans="1:8">
      <c r="A2461" s="25"/>
      <c r="D2461"/>
      <c r="E2461"/>
      <c r="F2461"/>
      <c r="G2461" s="33"/>
      <c r="H2461" s="80"/>
    </row>
    <row r="2462" spans="1:8">
      <c r="A2462" s="25"/>
      <c r="D2462"/>
      <c r="E2462"/>
      <c r="F2462"/>
      <c r="G2462" s="33"/>
      <c r="H2462" s="80"/>
    </row>
    <row r="2463" spans="1:8">
      <c r="A2463" s="25"/>
      <c r="D2463"/>
      <c r="E2463"/>
      <c r="F2463"/>
      <c r="G2463" s="33"/>
      <c r="H2463" s="80"/>
    </row>
    <row r="2464" spans="1:8">
      <c r="A2464" s="25"/>
      <c r="D2464"/>
      <c r="E2464"/>
      <c r="F2464"/>
      <c r="G2464" s="33"/>
      <c r="H2464" s="80"/>
    </row>
    <row r="2465" spans="1:8">
      <c r="A2465" s="25"/>
      <c r="D2465"/>
      <c r="E2465"/>
      <c r="F2465"/>
      <c r="G2465" s="33"/>
      <c r="H2465" s="80"/>
    </row>
    <row r="2466" spans="1:8">
      <c r="A2466" s="25"/>
      <c r="D2466"/>
      <c r="E2466"/>
      <c r="F2466"/>
      <c r="G2466" s="33"/>
      <c r="H2466" s="80"/>
    </row>
    <row r="2467" spans="1:8">
      <c r="A2467" s="25"/>
      <c r="D2467"/>
      <c r="E2467"/>
      <c r="F2467"/>
      <c r="G2467" s="33"/>
      <c r="H2467" s="80"/>
    </row>
    <row r="2468" spans="1:8">
      <c r="A2468" s="25"/>
      <c r="D2468"/>
      <c r="E2468"/>
      <c r="F2468"/>
      <c r="G2468" s="33"/>
      <c r="H2468" s="80"/>
    </row>
    <row r="2469" spans="1:8">
      <c r="A2469" s="25"/>
      <c r="D2469"/>
      <c r="E2469"/>
      <c r="F2469"/>
      <c r="G2469" s="33"/>
      <c r="H2469" s="80"/>
    </row>
    <row r="2470" spans="1:8">
      <c r="A2470" s="25"/>
      <c r="D2470"/>
      <c r="E2470"/>
      <c r="F2470"/>
      <c r="G2470" s="33"/>
      <c r="H2470" s="80"/>
    </row>
    <row r="2471" spans="1:8">
      <c r="A2471" s="25"/>
      <c r="D2471"/>
      <c r="E2471"/>
      <c r="F2471"/>
      <c r="G2471" s="33"/>
      <c r="H2471" s="80"/>
    </row>
    <row r="2472" spans="1:8">
      <c r="A2472" s="25"/>
      <c r="D2472"/>
      <c r="E2472"/>
      <c r="F2472"/>
      <c r="G2472" s="33"/>
      <c r="H2472" s="80"/>
    </row>
    <row r="2473" spans="1:8">
      <c r="A2473" s="25"/>
      <c r="D2473"/>
      <c r="E2473"/>
      <c r="F2473"/>
      <c r="G2473" s="33"/>
      <c r="H2473" s="80"/>
    </row>
    <row r="2474" spans="1:8">
      <c r="A2474" s="25"/>
      <c r="D2474"/>
      <c r="E2474"/>
      <c r="F2474"/>
      <c r="G2474" s="33"/>
      <c r="H2474" s="80"/>
    </row>
    <row r="2475" spans="1:8">
      <c r="A2475" s="25"/>
      <c r="D2475"/>
      <c r="E2475"/>
      <c r="F2475"/>
      <c r="G2475" s="33"/>
      <c r="H2475" s="80"/>
    </row>
    <row r="2476" spans="1:8">
      <c r="A2476" s="25"/>
      <c r="D2476"/>
      <c r="E2476"/>
      <c r="F2476"/>
      <c r="G2476" s="33"/>
      <c r="H2476" s="80"/>
    </row>
    <row r="2477" spans="1:8">
      <c r="A2477" s="25"/>
      <c r="D2477"/>
      <c r="E2477"/>
      <c r="F2477"/>
      <c r="G2477" s="33"/>
      <c r="H2477" s="80"/>
    </row>
    <row r="2478" spans="1:8">
      <c r="A2478" s="25"/>
      <c r="D2478"/>
      <c r="E2478"/>
      <c r="F2478"/>
      <c r="G2478" s="33"/>
      <c r="H2478" s="80"/>
    </row>
    <row r="2479" spans="1:8">
      <c r="A2479" s="25"/>
      <c r="D2479"/>
      <c r="E2479"/>
      <c r="F2479"/>
      <c r="G2479" s="33"/>
      <c r="H2479" s="80"/>
    </row>
    <row r="2480" spans="1:8">
      <c r="A2480" s="25"/>
      <c r="D2480"/>
      <c r="E2480"/>
      <c r="F2480"/>
      <c r="G2480" s="33"/>
      <c r="H2480" s="80"/>
    </row>
    <row r="2481" spans="1:8">
      <c r="A2481" s="25"/>
      <c r="D2481"/>
      <c r="E2481"/>
      <c r="F2481"/>
      <c r="G2481" s="33"/>
      <c r="H2481" s="80"/>
    </row>
    <row r="2482" spans="1:8">
      <c r="A2482" s="25"/>
      <c r="D2482"/>
      <c r="E2482"/>
      <c r="F2482"/>
      <c r="G2482" s="33"/>
      <c r="H2482" s="80"/>
    </row>
    <row r="2483" spans="1:8">
      <c r="A2483" s="25"/>
      <c r="D2483"/>
      <c r="E2483"/>
      <c r="F2483"/>
      <c r="G2483" s="33"/>
      <c r="H2483" s="80"/>
    </row>
    <row r="2484" spans="1:8">
      <c r="A2484" s="25"/>
      <c r="D2484"/>
      <c r="E2484"/>
      <c r="F2484"/>
      <c r="G2484" s="33"/>
      <c r="H2484" s="80"/>
    </row>
    <row r="2485" spans="1:8">
      <c r="A2485" s="25"/>
      <c r="D2485"/>
      <c r="E2485"/>
      <c r="F2485"/>
      <c r="G2485" s="33"/>
      <c r="H2485" s="80"/>
    </row>
    <row r="2486" spans="1:8">
      <c r="A2486" s="25"/>
      <c r="D2486"/>
      <c r="E2486"/>
      <c r="F2486"/>
      <c r="G2486" s="33"/>
      <c r="H2486" s="80"/>
    </row>
    <row r="2487" spans="1:8">
      <c r="A2487" s="25"/>
      <c r="D2487"/>
      <c r="E2487"/>
      <c r="F2487"/>
      <c r="G2487" s="33"/>
      <c r="H2487" s="80"/>
    </row>
    <row r="2488" spans="1:8">
      <c r="A2488" s="25"/>
      <c r="D2488"/>
      <c r="E2488"/>
      <c r="F2488"/>
      <c r="G2488" s="33"/>
      <c r="H2488" s="80"/>
    </row>
    <row r="2489" spans="1:8">
      <c r="A2489" s="25"/>
      <c r="D2489"/>
      <c r="E2489"/>
      <c r="F2489"/>
      <c r="G2489" s="33"/>
      <c r="H2489" s="80"/>
    </row>
    <row r="2490" spans="1:8">
      <c r="A2490" s="25"/>
      <c r="D2490"/>
      <c r="E2490"/>
      <c r="F2490"/>
      <c r="G2490" s="33"/>
      <c r="H2490" s="80"/>
    </row>
    <row r="2491" spans="1:8">
      <c r="A2491" s="25"/>
      <c r="D2491"/>
      <c r="E2491"/>
      <c r="F2491"/>
      <c r="G2491" s="33"/>
      <c r="H2491" s="80"/>
    </row>
    <row r="2492" spans="1:8">
      <c r="A2492" s="25"/>
      <c r="D2492"/>
      <c r="E2492"/>
      <c r="F2492"/>
      <c r="G2492" s="33"/>
      <c r="H2492" s="80"/>
    </row>
    <row r="2493" spans="1:8">
      <c r="A2493" s="25"/>
      <c r="D2493"/>
      <c r="E2493"/>
      <c r="F2493"/>
      <c r="G2493" s="33"/>
      <c r="H2493" s="80"/>
    </row>
    <row r="2494" spans="1:8">
      <c r="A2494" s="25"/>
      <c r="D2494"/>
      <c r="E2494"/>
      <c r="F2494"/>
      <c r="G2494" s="33"/>
      <c r="H2494" s="80"/>
    </row>
    <row r="2495" spans="1:8">
      <c r="A2495" s="25"/>
      <c r="D2495"/>
      <c r="E2495"/>
      <c r="F2495"/>
      <c r="G2495" s="33"/>
      <c r="H2495" s="80"/>
    </row>
    <row r="2496" spans="1:8">
      <c r="A2496" s="25"/>
      <c r="D2496"/>
      <c r="E2496"/>
      <c r="F2496"/>
      <c r="G2496" s="33"/>
      <c r="H2496" s="80"/>
    </row>
    <row r="2497" spans="1:8">
      <c r="A2497" s="25"/>
      <c r="D2497"/>
      <c r="E2497"/>
      <c r="F2497"/>
      <c r="G2497" s="33"/>
      <c r="H2497" s="80"/>
    </row>
    <row r="2498" spans="1:8">
      <c r="A2498" s="25"/>
      <c r="D2498"/>
      <c r="E2498"/>
      <c r="F2498"/>
      <c r="G2498" s="33"/>
      <c r="H2498" s="80"/>
    </row>
    <row r="2499" spans="1:8">
      <c r="A2499" s="25"/>
      <c r="D2499"/>
      <c r="E2499"/>
      <c r="F2499"/>
      <c r="G2499" s="33"/>
      <c r="H2499" s="80"/>
    </row>
    <row r="2500" spans="1:8">
      <c r="A2500" s="25"/>
      <c r="D2500"/>
      <c r="E2500"/>
      <c r="F2500"/>
      <c r="G2500" s="33"/>
      <c r="H2500" s="80"/>
    </row>
    <row r="2501" spans="1:8">
      <c r="A2501" s="25"/>
      <c r="D2501"/>
      <c r="E2501"/>
      <c r="F2501"/>
      <c r="G2501" s="33"/>
      <c r="H2501" s="80"/>
    </row>
    <row r="2502" spans="1:8">
      <c r="A2502" s="25"/>
      <c r="D2502"/>
      <c r="E2502"/>
      <c r="F2502"/>
      <c r="G2502" s="33"/>
      <c r="H2502" s="80"/>
    </row>
    <row r="2503" spans="1:8">
      <c r="A2503" s="25"/>
      <c r="D2503"/>
      <c r="E2503"/>
      <c r="F2503"/>
      <c r="G2503" s="33"/>
      <c r="H2503" s="80"/>
    </row>
    <row r="2504" spans="1:8">
      <c r="A2504" s="25"/>
      <c r="D2504"/>
      <c r="E2504"/>
      <c r="F2504"/>
      <c r="G2504" s="33"/>
      <c r="H2504" s="80"/>
    </row>
    <row r="2505" spans="1:8">
      <c r="A2505" s="25"/>
      <c r="D2505"/>
      <c r="E2505"/>
      <c r="F2505"/>
      <c r="G2505" s="33"/>
      <c r="H2505" s="80"/>
    </row>
    <row r="2506" spans="1:8">
      <c r="A2506" s="25"/>
      <c r="D2506"/>
      <c r="E2506"/>
      <c r="F2506"/>
      <c r="G2506" s="33"/>
      <c r="H2506" s="80"/>
    </row>
    <row r="2507" spans="1:8">
      <c r="A2507" s="25"/>
      <c r="D2507"/>
      <c r="E2507"/>
      <c r="F2507"/>
      <c r="G2507" s="33"/>
      <c r="H2507" s="80"/>
    </row>
    <row r="2508" spans="1:8">
      <c r="A2508" s="25"/>
      <c r="D2508"/>
      <c r="E2508"/>
      <c r="F2508"/>
      <c r="G2508" s="33"/>
      <c r="H2508" s="80"/>
    </row>
    <row r="2509" spans="1:8">
      <c r="A2509" s="25"/>
      <c r="D2509"/>
      <c r="E2509"/>
      <c r="F2509"/>
      <c r="G2509" s="33"/>
      <c r="H2509" s="80"/>
    </row>
    <row r="2510" spans="1:8">
      <c r="A2510" s="25"/>
      <c r="D2510"/>
      <c r="E2510"/>
      <c r="F2510"/>
      <c r="G2510" s="33"/>
      <c r="H2510" s="80"/>
    </row>
    <row r="2511" spans="1:8">
      <c r="A2511" s="25"/>
      <c r="D2511"/>
      <c r="E2511"/>
      <c r="F2511"/>
      <c r="G2511" s="33"/>
      <c r="H2511" s="80"/>
    </row>
    <row r="2512" spans="1:8">
      <c r="A2512" s="25"/>
      <c r="D2512"/>
      <c r="E2512"/>
      <c r="F2512"/>
      <c r="G2512" s="33"/>
      <c r="H2512" s="80"/>
    </row>
    <row r="2513" spans="1:8">
      <c r="A2513" s="25"/>
      <c r="D2513"/>
      <c r="E2513"/>
      <c r="F2513"/>
      <c r="G2513" s="33"/>
      <c r="H2513" s="80"/>
    </row>
    <row r="2514" spans="1:8">
      <c r="A2514" s="25"/>
      <c r="D2514"/>
      <c r="E2514"/>
      <c r="F2514"/>
      <c r="G2514" s="33"/>
      <c r="H2514" s="80"/>
    </row>
    <row r="2515" spans="1:8">
      <c r="A2515" s="25"/>
      <c r="D2515"/>
      <c r="E2515"/>
      <c r="F2515"/>
      <c r="G2515" s="33"/>
      <c r="H2515" s="80"/>
    </row>
    <row r="2516" spans="1:8">
      <c r="A2516" s="25"/>
      <c r="D2516"/>
      <c r="E2516"/>
      <c r="F2516"/>
      <c r="G2516" s="33"/>
      <c r="H2516" s="80"/>
    </row>
    <row r="2517" spans="1:8">
      <c r="A2517" s="25"/>
      <c r="D2517"/>
      <c r="E2517"/>
      <c r="F2517"/>
      <c r="G2517" s="33"/>
      <c r="H2517" s="80"/>
    </row>
    <row r="2518" spans="1:8">
      <c r="A2518" s="25"/>
      <c r="D2518"/>
      <c r="E2518"/>
      <c r="F2518"/>
      <c r="G2518" s="33"/>
      <c r="H2518" s="80"/>
    </row>
    <row r="2519" spans="1:8">
      <c r="A2519" s="25"/>
      <c r="D2519"/>
      <c r="E2519"/>
      <c r="F2519"/>
      <c r="G2519" s="33"/>
      <c r="H2519" s="80"/>
    </row>
    <row r="2520" spans="1:8">
      <c r="A2520" s="25"/>
      <c r="D2520"/>
      <c r="E2520"/>
      <c r="F2520"/>
      <c r="G2520" s="33"/>
      <c r="H2520" s="80"/>
    </row>
    <row r="2521" spans="1:8">
      <c r="A2521" s="25"/>
      <c r="D2521"/>
      <c r="E2521"/>
      <c r="F2521"/>
      <c r="G2521" s="33"/>
      <c r="H2521" s="80"/>
    </row>
    <row r="2522" spans="1:8">
      <c r="A2522" s="25"/>
      <c r="D2522"/>
      <c r="E2522"/>
      <c r="F2522"/>
      <c r="G2522" s="33"/>
      <c r="H2522" s="80"/>
    </row>
    <row r="2523" spans="1:8">
      <c r="A2523" s="25"/>
      <c r="D2523"/>
      <c r="E2523"/>
      <c r="F2523"/>
      <c r="G2523" s="33"/>
      <c r="H2523" s="80"/>
    </row>
    <row r="2524" spans="1:8">
      <c r="A2524" s="25"/>
      <c r="D2524"/>
      <c r="E2524"/>
      <c r="F2524"/>
      <c r="G2524" s="33"/>
      <c r="H2524" s="80"/>
    </row>
    <row r="2525" spans="1:8">
      <c r="A2525" s="25"/>
      <c r="D2525"/>
      <c r="E2525"/>
      <c r="F2525"/>
      <c r="G2525" s="33"/>
      <c r="H2525" s="80"/>
    </row>
    <row r="2526" spans="1:8">
      <c r="A2526" s="25"/>
      <c r="D2526"/>
      <c r="E2526"/>
      <c r="F2526"/>
      <c r="G2526" s="33"/>
      <c r="H2526" s="80"/>
    </row>
    <row r="2527" spans="1:8">
      <c r="A2527" s="25"/>
      <c r="D2527"/>
      <c r="E2527"/>
      <c r="F2527"/>
      <c r="G2527" s="33"/>
      <c r="H2527" s="80"/>
    </row>
    <row r="2528" spans="1:8">
      <c r="A2528" s="25"/>
      <c r="D2528"/>
      <c r="E2528"/>
      <c r="F2528"/>
      <c r="G2528" s="33"/>
      <c r="H2528" s="80"/>
    </row>
    <row r="2529" spans="1:8">
      <c r="A2529" s="25"/>
      <c r="D2529"/>
      <c r="E2529"/>
      <c r="F2529"/>
      <c r="G2529" s="33"/>
      <c r="H2529" s="80"/>
    </row>
    <row r="2530" spans="1:8">
      <c r="A2530" s="25"/>
      <c r="D2530"/>
      <c r="E2530"/>
      <c r="F2530"/>
      <c r="G2530" s="33"/>
      <c r="H2530" s="80"/>
    </row>
    <row r="2531" spans="1:8">
      <c r="A2531" s="25"/>
      <c r="D2531"/>
      <c r="E2531"/>
      <c r="F2531"/>
      <c r="G2531" s="33"/>
      <c r="H2531" s="80"/>
    </row>
    <row r="2532" spans="1:8">
      <c r="A2532" s="25"/>
      <c r="D2532"/>
      <c r="E2532"/>
      <c r="F2532"/>
      <c r="G2532" s="33"/>
      <c r="H2532" s="80"/>
    </row>
    <row r="2533" spans="1:8">
      <c r="A2533" s="25"/>
      <c r="D2533"/>
      <c r="E2533"/>
      <c r="F2533"/>
      <c r="G2533" s="33"/>
      <c r="H2533" s="80"/>
    </row>
    <row r="2534" spans="1:8">
      <c r="A2534" s="25"/>
      <c r="D2534"/>
      <c r="E2534"/>
      <c r="F2534"/>
      <c r="G2534" s="33"/>
      <c r="H2534" s="80"/>
    </row>
    <row r="2535" spans="1:8">
      <c r="A2535" s="25"/>
      <c r="D2535"/>
      <c r="E2535"/>
      <c r="F2535"/>
      <c r="G2535" s="33"/>
      <c r="H2535" s="80"/>
    </row>
    <row r="2536" spans="1:8">
      <c r="A2536" s="25"/>
      <c r="D2536"/>
      <c r="E2536"/>
      <c r="F2536"/>
      <c r="G2536" s="33"/>
      <c r="H2536" s="80"/>
    </row>
    <row r="2537" spans="1:8">
      <c r="A2537" s="25"/>
      <c r="D2537"/>
      <c r="E2537"/>
      <c r="F2537"/>
      <c r="G2537" s="33"/>
      <c r="H2537" s="80"/>
    </row>
    <row r="2538" spans="1:8">
      <c r="A2538" s="25"/>
      <c r="D2538"/>
      <c r="E2538"/>
      <c r="F2538"/>
      <c r="G2538" s="33"/>
      <c r="H2538" s="80"/>
    </row>
    <row r="2539" spans="1:8">
      <c r="A2539" s="25"/>
      <c r="D2539"/>
      <c r="E2539"/>
      <c r="F2539"/>
      <c r="G2539" s="33"/>
      <c r="H2539" s="80"/>
    </row>
    <row r="2540" spans="1:8">
      <c r="A2540" s="25"/>
      <c r="D2540"/>
      <c r="E2540"/>
      <c r="F2540"/>
      <c r="G2540" s="33"/>
      <c r="H2540" s="80"/>
    </row>
    <row r="2541" spans="1:8">
      <c r="A2541" s="25"/>
      <c r="D2541"/>
      <c r="E2541"/>
      <c r="F2541"/>
      <c r="G2541" s="33"/>
      <c r="H2541" s="80"/>
    </row>
    <row r="2542" spans="1:8">
      <c r="A2542" s="25"/>
      <c r="D2542"/>
      <c r="E2542"/>
      <c r="F2542"/>
      <c r="G2542" s="33"/>
      <c r="H2542" s="80"/>
    </row>
    <row r="2543" spans="1:8">
      <c r="A2543" s="25"/>
      <c r="D2543"/>
      <c r="E2543"/>
      <c r="F2543"/>
      <c r="G2543" s="33"/>
      <c r="H2543" s="80"/>
    </row>
    <row r="2544" spans="1:8">
      <c r="A2544" s="25"/>
      <c r="D2544"/>
      <c r="E2544"/>
      <c r="F2544"/>
      <c r="G2544" s="33"/>
      <c r="H2544" s="80"/>
    </row>
    <row r="2545" spans="1:8">
      <c r="A2545" s="25"/>
      <c r="D2545"/>
      <c r="E2545"/>
      <c r="F2545"/>
      <c r="G2545" s="33"/>
      <c r="H2545" s="80"/>
    </row>
    <row r="2546" spans="1:8">
      <c r="A2546" s="25"/>
      <c r="D2546"/>
      <c r="E2546"/>
      <c r="F2546"/>
      <c r="G2546" s="33"/>
      <c r="H2546" s="80"/>
    </row>
    <row r="2547" spans="1:8">
      <c r="A2547" s="25"/>
      <c r="D2547"/>
      <c r="E2547"/>
      <c r="F2547"/>
      <c r="G2547" s="33"/>
      <c r="H2547" s="80"/>
    </row>
    <row r="2548" spans="1:8">
      <c r="A2548" s="25"/>
      <c r="D2548"/>
      <c r="E2548"/>
      <c r="F2548"/>
      <c r="G2548" s="33"/>
      <c r="H2548" s="80"/>
    </row>
    <row r="2549" spans="1:8">
      <c r="A2549" s="25"/>
      <c r="D2549"/>
      <c r="E2549"/>
      <c r="F2549"/>
      <c r="G2549" s="33"/>
      <c r="H2549" s="80"/>
    </row>
    <row r="2550" spans="1:8">
      <c r="A2550" s="25"/>
      <c r="D2550"/>
      <c r="E2550"/>
      <c r="F2550"/>
      <c r="G2550" s="33"/>
      <c r="H2550" s="80"/>
    </row>
    <row r="2551" spans="1:8">
      <c r="A2551" s="25"/>
      <c r="D2551"/>
      <c r="E2551"/>
      <c r="F2551"/>
      <c r="G2551" s="33"/>
      <c r="H2551" s="80"/>
    </row>
    <row r="2552" spans="1:8">
      <c r="A2552" s="25"/>
      <c r="D2552"/>
      <c r="E2552"/>
      <c r="F2552"/>
      <c r="G2552" s="33"/>
      <c r="H2552" s="80"/>
    </row>
    <row r="2553" spans="1:8">
      <c r="A2553" s="25"/>
      <c r="D2553"/>
      <c r="E2553"/>
      <c r="F2553"/>
      <c r="G2553" s="33"/>
      <c r="H2553" s="80"/>
    </row>
    <row r="2554" spans="1:8">
      <c r="A2554" s="25"/>
      <c r="D2554"/>
      <c r="E2554"/>
      <c r="F2554"/>
      <c r="G2554" s="33"/>
      <c r="H2554" s="80"/>
    </row>
    <row r="2555" spans="1:8">
      <c r="A2555" s="25"/>
      <c r="D2555"/>
      <c r="E2555"/>
      <c r="F2555"/>
      <c r="G2555" s="33"/>
      <c r="H2555" s="80"/>
    </row>
    <row r="2556" spans="1:8">
      <c r="A2556" s="25"/>
      <c r="D2556"/>
      <c r="E2556"/>
      <c r="F2556"/>
      <c r="G2556" s="33"/>
      <c r="H2556" s="80"/>
    </row>
    <row r="2557" spans="1:8">
      <c r="A2557" s="25"/>
      <c r="D2557"/>
      <c r="E2557"/>
      <c r="F2557"/>
      <c r="G2557" s="33"/>
      <c r="H2557" s="80"/>
    </row>
    <row r="2558" spans="1:8">
      <c r="A2558" s="25"/>
      <c r="D2558"/>
      <c r="E2558"/>
      <c r="F2558"/>
      <c r="G2558" s="33"/>
      <c r="H2558" s="80"/>
    </row>
    <row r="2559" spans="1:8">
      <c r="A2559" s="25"/>
      <c r="D2559"/>
      <c r="E2559"/>
      <c r="F2559"/>
      <c r="G2559" s="33"/>
      <c r="H2559" s="80"/>
    </row>
    <row r="2560" spans="1:8">
      <c r="A2560" s="25"/>
      <c r="D2560"/>
      <c r="E2560"/>
      <c r="F2560"/>
      <c r="G2560" s="33"/>
      <c r="H2560" s="80"/>
    </row>
    <row r="2561" spans="1:8">
      <c r="A2561" s="25"/>
      <c r="D2561"/>
      <c r="E2561"/>
      <c r="F2561"/>
      <c r="G2561" s="33"/>
      <c r="H2561" s="80"/>
    </row>
    <row r="2562" spans="1:8">
      <c r="A2562" s="25"/>
      <c r="D2562"/>
      <c r="E2562"/>
      <c r="F2562"/>
      <c r="G2562" s="33"/>
      <c r="H2562" s="80"/>
    </row>
    <row r="2563" spans="1:8">
      <c r="A2563" s="25"/>
      <c r="D2563"/>
      <c r="E2563"/>
      <c r="F2563"/>
      <c r="G2563" s="33"/>
      <c r="H2563" s="80"/>
    </row>
    <row r="2564" spans="1:8">
      <c r="A2564" s="25"/>
      <c r="D2564"/>
      <c r="E2564"/>
      <c r="F2564"/>
      <c r="G2564" s="33"/>
      <c r="H2564" s="80"/>
    </row>
    <row r="2565" spans="1:8">
      <c r="A2565" s="25"/>
      <c r="D2565"/>
      <c r="E2565"/>
      <c r="F2565"/>
      <c r="G2565" s="33"/>
      <c r="H2565" s="80"/>
    </row>
    <row r="2566" spans="1:8">
      <c r="A2566" s="25"/>
      <c r="D2566"/>
      <c r="E2566"/>
      <c r="F2566"/>
      <c r="G2566" s="33"/>
      <c r="H2566" s="80"/>
    </row>
    <row r="2567" spans="1:8">
      <c r="A2567" s="25"/>
      <c r="D2567"/>
      <c r="E2567"/>
      <c r="F2567"/>
      <c r="G2567" s="33"/>
      <c r="H2567" s="80"/>
    </row>
    <row r="2568" spans="1:8">
      <c r="A2568" s="25"/>
      <c r="D2568"/>
      <c r="E2568"/>
      <c r="F2568"/>
      <c r="G2568" s="33"/>
      <c r="H2568" s="80"/>
    </row>
    <row r="2569" spans="1:8">
      <c r="A2569" s="25"/>
      <c r="D2569"/>
      <c r="E2569"/>
      <c r="F2569"/>
      <c r="G2569" s="33"/>
      <c r="H2569" s="80"/>
    </row>
    <row r="2570" spans="1:8">
      <c r="A2570" s="25"/>
      <c r="D2570"/>
      <c r="E2570"/>
      <c r="F2570"/>
      <c r="G2570" s="33"/>
      <c r="H2570" s="80"/>
    </row>
    <row r="2571" spans="1:8">
      <c r="A2571" s="25"/>
      <c r="D2571"/>
      <c r="E2571"/>
      <c r="F2571"/>
      <c r="G2571" s="33"/>
      <c r="H2571" s="80"/>
    </row>
    <row r="2572" spans="1:8">
      <c r="A2572" s="25"/>
      <c r="D2572"/>
      <c r="E2572"/>
      <c r="F2572"/>
      <c r="G2572" s="33"/>
      <c r="H2572" s="80"/>
    </row>
    <row r="2573" spans="1:8">
      <c r="A2573" s="25"/>
      <c r="D2573"/>
      <c r="E2573"/>
      <c r="F2573"/>
      <c r="G2573" s="33"/>
      <c r="H2573" s="80"/>
    </row>
    <row r="2574" spans="1:8">
      <c r="A2574" s="25"/>
      <c r="D2574"/>
      <c r="E2574"/>
      <c r="F2574"/>
      <c r="G2574" s="33"/>
      <c r="H2574" s="80"/>
    </row>
    <row r="2575" spans="1:8">
      <c r="A2575" s="25"/>
      <c r="D2575"/>
      <c r="E2575"/>
      <c r="F2575"/>
      <c r="G2575" s="33"/>
      <c r="H2575" s="80"/>
    </row>
    <row r="2576" spans="1:8">
      <c r="A2576" s="25"/>
      <c r="D2576"/>
      <c r="E2576"/>
      <c r="F2576"/>
      <c r="G2576" s="33"/>
      <c r="H2576" s="80"/>
    </row>
    <row r="2577" spans="1:8">
      <c r="A2577" s="25"/>
      <c r="D2577"/>
      <c r="E2577"/>
      <c r="F2577"/>
      <c r="G2577" s="33"/>
      <c r="H2577" s="80"/>
    </row>
    <row r="2578" spans="1:8">
      <c r="A2578" s="25"/>
      <c r="D2578"/>
      <c r="E2578"/>
      <c r="F2578"/>
      <c r="G2578" s="33"/>
      <c r="H2578" s="80"/>
    </row>
    <row r="2579" spans="1:8">
      <c r="A2579" s="25"/>
      <c r="D2579"/>
      <c r="E2579"/>
      <c r="F2579"/>
      <c r="G2579" s="33"/>
      <c r="H2579" s="80"/>
    </row>
    <row r="2580" spans="1:8">
      <c r="A2580" s="25"/>
      <c r="D2580"/>
      <c r="E2580"/>
      <c r="F2580"/>
      <c r="G2580" s="33"/>
      <c r="H2580" s="80"/>
    </row>
    <row r="2581" spans="1:8">
      <c r="A2581" s="25"/>
      <c r="D2581"/>
      <c r="E2581"/>
      <c r="F2581"/>
      <c r="G2581" s="33"/>
      <c r="H2581" s="80"/>
    </row>
    <row r="2582" spans="1:8">
      <c r="A2582" s="25"/>
      <c r="D2582"/>
      <c r="E2582"/>
      <c r="F2582"/>
      <c r="G2582" s="33"/>
      <c r="H2582" s="80"/>
    </row>
    <row r="2583" spans="1:8">
      <c r="A2583" s="25"/>
      <c r="D2583"/>
      <c r="E2583"/>
      <c r="F2583"/>
      <c r="G2583" s="33"/>
      <c r="H2583" s="80"/>
    </row>
    <row r="2584" spans="1:8">
      <c r="A2584" s="25"/>
      <c r="D2584"/>
      <c r="E2584"/>
      <c r="F2584"/>
      <c r="G2584" s="33"/>
      <c r="H2584" s="80"/>
    </row>
    <row r="2585" spans="1:8">
      <c r="A2585" s="25"/>
      <c r="D2585"/>
      <c r="E2585"/>
      <c r="F2585"/>
      <c r="G2585" s="33"/>
      <c r="H2585" s="80"/>
    </row>
    <row r="2586" spans="1:8">
      <c r="A2586" s="25"/>
      <c r="D2586"/>
      <c r="E2586"/>
      <c r="F2586"/>
      <c r="G2586" s="33"/>
      <c r="H2586" s="80"/>
    </row>
    <row r="2587" spans="1:8">
      <c r="A2587" s="25"/>
      <c r="D2587"/>
      <c r="E2587"/>
      <c r="F2587"/>
      <c r="G2587" s="33"/>
      <c r="H2587" s="80"/>
    </row>
    <row r="2588" spans="1:8">
      <c r="A2588" s="25"/>
      <c r="D2588"/>
      <c r="E2588"/>
      <c r="F2588"/>
      <c r="G2588" s="33"/>
      <c r="H2588" s="80"/>
    </row>
    <row r="2589" spans="1:8">
      <c r="A2589" s="25"/>
      <c r="D2589"/>
      <c r="E2589"/>
      <c r="F2589"/>
      <c r="G2589" s="33"/>
      <c r="H2589" s="80"/>
    </row>
    <row r="2590" spans="1:8">
      <c r="A2590" s="25"/>
      <c r="D2590"/>
      <c r="E2590"/>
      <c r="F2590"/>
      <c r="G2590" s="33"/>
      <c r="H2590" s="80"/>
    </row>
    <row r="2591" spans="1:8">
      <c r="A2591" s="25"/>
      <c r="D2591"/>
      <c r="E2591"/>
      <c r="F2591"/>
      <c r="G2591" s="33"/>
      <c r="H2591" s="80"/>
    </row>
    <row r="2592" spans="1:8">
      <c r="A2592" s="25"/>
      <c r="D2592"/>
      <c r="E2592"/>
      <c r="F2592"/>
      <c r="G2592" s="33"/>
      <c r="H2592" s="80"/>
    </row>
    <row r="2593" spans="1:8">
      <c r="A2593" s="25"/>
      <c r="D2593"/>
      <c r="E2593"/>
      <c r="F2593"/>
      <c r="G2593" s="33"/>
      <c r="H2593" s="80"/>
    </row>
    <row r="2594" spans="1:8">
      <c r="A2594" s="25"/>
      <c r="D2594"/>
      <c r="E2594"/>
      <c r="F2594"/>
      <c r="G2594" s="33"/>
      <c r="H2594" s="80"/>
    </row>
    <row r="2595" spans="1:8">
      <c r="A2595" s="25"/>
      <c r="D2595"/>
      <c r="E2595"/>
      <c r="F2595"/>
      <c r="G2595" s="33"/>
      <c r="H2595" s="80"/>
    </row>
    <row r="2596" spans="1:8">
      <c r="A2596" s="25"/>
      <c r="D2596"/>
      <c r="E2596"/>
      <c r="F2596"/>
      <c r="G2596" s="33"/>
      <c r="H2596" s="80"/>
    </row>
    <row r="2597" spans="1:8">
      <c r="A2597" s="25"/>
      <c r="D2597"/>
      <c r="E2597"/>
      <c r="F2597"/>
      <c r="G2597" s="33"/>
      <c r="H2597" s="80"/>
    </row>
    <row r="2598" spans="1:8">
      <c r="A2598" s="25"/>
      <c r="D2598"/>
      <c r="E2598"/>
      <c r="F2598"/>
      <c r="G2598" s="33"/>
      <c r="H2598" s="80"/>
    </row>
    <row r="2599" spans="1:8">
      <c r="A2599" s="25"/>
      <c r="D2599"/>
      <c r="E2599"/>
      <c r="F2599"/>
      <c r="G2599" s="33"/>
      <c r="H2599" s="80"/>
    </row>
    <row r="2600" spans="1:8">
      <c r="A2600" s="25"/>
      <c r="D2600"/>
      <c r="E2600"/>
      <c r="F2600"/>
      <c r="G2600" s="33"/>
      <c r="H2600" s="80"/>
    </row>
    <row r="2601" spans="1:8">
      <c r="A2601" s="25"/>
      <c r="D2601"/>
      <c r="E2601"/>
      <c r="F2601"/>
      <c r="G2601" s="33"/>
      <c r="H2601" s="80"/>
    </row>
    <row r="2602" spans="1:8">
      <c r="A2602" s="25"/>
      <c r="D2602"/>
      <c r="E2602"/>
      <c r="F2602"/>
      <c r="G2602" s="33"/>
      <c r="H2602" s="80"/>
    </row>
    <row r="2603" spans="1:8">
      <c r="A2603" s="25"/>
      <c r="D2603"/>
      <c r="E2603"/>
      <c r="F2603"/>
      <c r="G2603" s="33"/>
      <c r="H2603" s="80"/>
    </row>
    <row r="2604" spans="1:8">
      <c r="A2604" s="25"/>
      <c r="D2604"/>
      <c r="E2604"/>
      <c r="F2604"/>
      <c r="G2604" s="33"/>
      <c r="H2604" s="80"/>
    </row>
    <row r="2605" spans="1:8">
      <c r="A2605" s="25"/>
      <c r="D2605"/>
      <c r="E2605"/>
      <c r="F2605"/>
      <c r="G2605" s="33"/>
      <c r="H2605" s="80"/>
    </row>
    <row r="2606" spans="1:8">
      <c r="A2606" s="25"/>
      <c r="D2606"/>
      <c r="E2606"/>
      <c r="F2606"/>
      <c r="G2606" s="33"/>
      <c r="H2606" s="80"/>
    </row>
    <row r="2607" spans="1:8">
      <c r="A2607" s="25"/>
      <c r="D2607"/>
      <c r="E2607"/>
      <c r="F2607"/>
      <c r="G2607" s="33"/>
      <c r="H2607" s="80"/>
    </row>
    <row r="2608" spans="1:8">
      <c r="A2608" s="25"/>
      <c r="D2608"/>
      <c r="E2608"/>
      <c r="F2608"/>
      <c r="G2608" s="33"/>
      <c r="H2608" s="80"/>
    </row>
    <row r="2609" spans="1:8">
      <c r="A2609" s="25"/>
      <c r="D2609"/>
      <c r="E2609"/>
      <c r="F2609"/>
      <c r="G2609" s="33"/>
      <c r="H2609" s="80"/>
    </row>
    <row r="2610" spans="1:8">
      <c r="A2610" s="25"/>
      <c r="D2610"/>
      <c r="E2610"/>
      <c r="F2610"/>
      <c r="G2610" s="33"/>
      <c r="H2610" s="80"/>
    </row>
    <row r="2611" spans="1:8">
      <c r="A2611" s="25"/>
      <c r="D2611"/>
      <c r="E2611"/>
      <c r="F2611"/>
      <c r="G2611" s="33"/>
      <c r="H2611" s="80"/>
    </row>
    <row r="2612" spans="1:8">
      <c r="A2612" s="25"/>
      <c r="D2612"/>
      <c r="E2612"/>
      <c r="F2612"/>
      <c r="G2612" s="33"/>
      <c r="H2612" s="80"/>
    </row>
    <row r="2613" spans="1:8">
      <c r="A2613" s="25"/>
      <c r="D2613"/>
      <c r="E2613"/>
      <c r="F2613"/>
      <c r="G2613" s="33"/>
      <c r="H2613" s="80"/>
    </row>
    <row r="2614" spans="1:8">
      <c r="A2614" s="25"/>
      <c r="D2614"/>
      <c r="E2614"/>
      <c r="F2614"/>
      <c r="G2614" s="33"/>
      <c r="H2614" s="80"/>
    </row>
    <row r="2615" spans="1:8">
      <c r="A2615" s="25"/>
      <c r="D2615"/>
      <c r="E2615"/>
      <c r="F2615"/>
      <c r="G2615" s="33"/>
      <c r="H2615" s="80"/>
    </row>
    <row r="2616" spans="1:8">
      <c r="A2616" s="25"/>
      <c r="D2616"/>
      <c r="E2616"/>
      <c r="F2616"/>
      <c r="G2616" s="33"/>
      <c r="H2616" s="80"/>
    </row>
    <row r="2617" spans="1:8">
      <c r="A2617" s="25"/>
      <c r="D2617"/>
      <c r="E2617"/>
      <c r="F2617"/>
      <c r="G2617" s="33"/>
      <c r="H2617" s="80"/>
    </row>
    <row r="2618" spans="1:8">
      <c r="A2618" s="25"/>
      <c r="D2618"/>
      <c r="E2618"/>
      <c r="F2618"/>
      <c r="G2618" s="33"/>
      <c r="H2618" s="80"/>
    </row>
    <row r="2619" spans="1:8">
      <c r="A2619" s="25"/>
      <c r="D2619"/>
      <c r="E2619"/>
      <c r="F2619"/>
      <c r="G2619" s="33"/>
      <c r="H2619" s="80"/>
    </row>
    <row r="2620" spans="1:8">
      <c r="A2620" s="25"/>
      <c r="D2620"/>
      <c r="E2620"/>
      <c r="F2620"/>
      <c r="G2620" s="33"/>
      <c r="H2620" s="80"/>
    </row>
    <row r="2621" spans="1:8">
      <c r="A2621" s="25"/>
      <c r="D2621"/>
      <c r="E2621"/>
      <c r="F2621"/>
      <c r="G2621" s="33"/>
      <c r="H2621" s="80"/>
    </row>
    <row r="2622" spans="1:8">
      <c r="A2622" s="25"/>
      <c r="D2622"/>
      <c r="E2622"/>
      <c r="F2622"/>
      <c r="G2622" s="33"/>
      <c r="H2622" s="80"/>
    </row>
    <row r="2623" spans="1:8">
      <c r="A2623" s="25"/>
      <c r="D2623"/>
      <c r="E2623"/>
      <c r="F2623"/>
      <c r="G2623" s="33"/>
      <c r="H2623" s="80"/>
    </row>
    <row r="2624" spans="1:8">
      <c r="A2624" s="25"/>
      <c r="D2624"/>
      <c r="E2624"/>
      <c r="F2624"/>
      <c r="G2624" s="33"/>
      <c r="H2624" s="80"/>
    </row>
    <row r="2625" spans="1:8">
      <c r="A2625" s="25"/>
      <c r="D2625"/>
      <c r="E2625"/>
      <c r="F2625"/>
      <c r="G2625" s="33"/>
      <c r="H2625" s="80"/>
    </row>
    <row r="2626" spans="1:8">
      <c r="A2626" s="25"/>
      <c r="D2626"/>
      <c r="E2626"/>
      <c r="F2626"/>
      <c r="G2626" s="33"/>
      <c r="H2626" s="80"/>
    </row>
    <row r="2627" spans="1:8">
      <c r="A2627" s="25"/>
      <c r="D2627"/>
      <c r="E2627"/>
      <c r="F2627"/>
      <c r="G2627" s="33"/>
      <c r="H2627" s="80"/>
    </row>
    <row r="2628" spans="1:8">
      <c r="A2628" s="25"/>
      <c r="D2628"/>
      <c r="E2628"/>
      <c r="F2628"/>
      <c r="G2628" s="33"/>
      <c r="H2628" s="80"/>
    </row>
    <row r="2629" spans="1:8">
      <c r="A2629" s="25"/>
      <c r="D2629"/>
      <c r="E2629"/>
      <c r="F2629"/>
      <c r="G2629" s="33"/>
      <c r="H2629" s="80"/>
    </row>
    <row r="2630" spans="1:8">
      <c r="A2630" s="25"/>
      <c r="D2630"/>
      <c r="E2630"/>
      <c r="F2630"/>
      <c r="G2630" s="33"/>
      <c r="H2630" s="80"/>
    </row>
    <row r="2631" spans="1:8">
      <c r="A2631" s="25"/>
      <c r="D2631"/>
      <c r="E2631"/>
      <c r="F2631"/>
      <c r="G2631" s="33"/>
      <c r="H2631" s="80"/>
    </row>
    <row r="2632" spans="1:8">
      <c r="A2632" s="25"/>
      <c r="D2632"/>
      <c r="E2632"/>
      <c r="F2632"/>
      <c r="G2632" s="33"/>
      <c r="H2632" s="80"/>
    </row>
    <row r="2633" spans="1:8">
      <c r="A2633" s="25"/>
      <c r="D2633"/>
      <c r="E2633"/>
      <c r="F2633"/>
      <c r="G2633" s="33"/>
      <c r="H2633" s="80"/>
    </row>
    <row r="2634" spans="1:8">
      <c r="A2634" s="25"/>
      <c r="D2634"/>
      <c r="E2634"/>
      <c r="F2634"/>
      <c r="G2634" s="33"/>
      <c r="H2634" s="80"/>
    </row>
    <row r="2635" spans="1:8">
      <c r="A2635" s="25"/>
      <c r="D2635"/>
      <c r="E2635"/>
      <c r="F2635"/>
      <c r="G2635" s="33"/>
      <c r="H2635" s="80"/>
    </row>
    <row r="2636" spans="1:8">
      <c r="A2636" s="25"/>
      <c r="D2636"/>
      <c r="E2636"/>
      <c r="F2636"/>
      <c r="G2636" s="33"/>
      <c r="H2636" s="80"/>
    </row>
    <row r="2637" spans="1:8">
      <c r="A2637" s="25"/>
      <c r="D2637"/>
      <c r="E2637"/>
      <c r="F2637"/>
      <c r="G2637" s="33"/>
      <c r="H2637" s="80"/>
    </row>
    <row r="2638" spans="1:8">
      <c r="A2638" s="25"/>
      <c r="D2638"/>
      <c r="E2638"/>
      <c r="F2638"/>
      <c r="G2638" s="33"/>
      <c r="H2638" s="80"/>
    </row>
    <row r="2639" spans="1:8">
      <c r="A2639" s="25"/>
      <c r="D2639"/>
      <c r="E2639"/>
      <c r="F2639"/>
      <c r="G2639" s="33"/>
      <c r="H2639" s="80"/>
    </row>
    <row r="2640" spans="1:8">
      <c r="A2640" s="25"/>
      <c r="D2640"/>
      <c r="E2640"/>
      <c r="F2640"/>
      <c r="G2640" s="33"/>
      <c r="H2640" s="80"/>
    </row>
    <row r="2641" spans="1:8">
      <c r="A2641" s="25"/>
      <c r="D2641"/>
      <c r="E2641"/>
      <c r="F2641"/>
      <c r="G2641" s="33"/>
      <c r="H2641" s="80"/>
    </row>
    <row r="2642" spans="1:8">
      <c r="A2642" s="25"/>
      <c r="D2642"/>
      <c r="E2642"/>
      <c r="F2642"/>
      <c r="G2642" s="33"/>
      <c r="H2642" s="80"/>
    </row>
    <row r="2643" spans="1:8">
      <c r="A2643" s="25"/>
      <c r="D2643"/>
      <c r="E2643"/>
      <c r="F2643"/>
      <c r="G2643" s="33"/>
      <c r="H2643" s="80"/>
    </row>
    <row r="2644" spans="1:8">
      <c r="A2644" s="25"/>
      <c r="D2644"/>
      <c r="E2644"/>
      <c r="F2644"/>
      <c r="G2644" s="33"/>
      <c r="H2644" s="80"/>
    </row>
    <row r="2645" spans="1:8">
      <c r="A2645" s="25"/>
      <c r="D2645"/>
      <c r="E2645"/>
      <c r="F2645"/>
      <c r="G2645" s="33"/>
      <c r="H2645" s="80"/>
    </row>
    <row r="2646" spans="1:8">
      <c r="A2646" s="25"/>
      <c r="D2646"/>
      <c r="E2646"/>
      <c r="F2646"/>
      <c r="G2646" s="33"/>
      <c r="H2646" s="80"/>
    </row>
    <row r="2647" spans="1:8">
      <c r="A2647" s="25"/>
      <c r="D2647"/>
      <c r="E2647"/>
      <c r="F2647"/>
      <c r="G2647" s="33"/>
      <c r="H2647" s="80"/>
    </row>
    <row r="2648" spans="1:8">
      <c r="A2648" s="25"/>
      <c r="D2648"/>
      <c r="E2648"/>
      <c r="F2648"/>
      <c r="G2648" s="33"/>
      <c r="H2648" s="80"/>
    </row>
    <row r="2649" spans="1:8">
      <c r="A2649" s="25"/>
      <c r="D2649"/>
      <c r="E2649"/>
      <c r="F2649"/>
      <c r="G2649" s="33"/>
      <c r="H2649" s="80"/>
    </row>
    <row r="2650" spans="1:8">
      <c r="A2650" s="25"/>
      <c r="D2650"/>
      <c r="E2650"/>
      <c r="F2650"/>
      <c r="G2650" s="33"/>
      <c r="H2650" s="80"/>
    </row>
    <row r="2651" spans="1:8">
      <c r="A2651" s="25"/>
      <c r="D2651"/>
      <c r="E2651"/>
      <c r="F2651"/>
      <c r="G2651" s="33"/>
      <c r="H2651" s="80"/>
    </row>
    <row r="2652" spans="1:8">
      <c r="A2652" s="25"/>
      <c r="D2652"/>
      <c r="E2652"/>
      <c r="F2652"/>
      <c r="G2652" s="33"/>
      <c r="H2652" s="80"/>
    </row>
    <row r="2653" spans="1:8">
      <c r="A2653" s="25"/>
      <c r="D2653"/>
      <c r="E2653"/>
      <c r="F2653"/>
      <c r="G2653" s="33"/>
      <c r="H2653" s="80"/>
    </row>
    <row r="2654" spans="1:8">
      <c r="A2654" s="25"/>
      <c r="D2654"/>
      <c r="E2654"/>
      <c r="F2654"/>
      <c r="G2654" s="33"/>
      <c r="H2654" s="80"/>
    </row>
    <row r="2655" spans="1:8">
      <c r="A2655" s="25"/>
      <c r="D2655"/>
      <c r="E2655"/>
      <c r="F2655"/>
      <c r="G2655" s="33"/>
      <c r="H2655" s="80"/>
    </row>
    <row r="2656" spans="1:8">
      <c r="A2656" s="25"/>
      <c r="D2656"/>
      <c r="E2656"/>
      <c r="F2656"/>
      <c r="G2656" s="33"/>
      <c r="H2656" s="80"/>
    </row>
    <row r="2657" spans="1:8">
      <c r="A2657" s="25"/>
      <c r="D2657"/>
      <c r="E2657"/>
      <c r="F2657"/>
      <c r="G2657" s="33"/>
      <c r="H2657" s="80"/>
    </row>
    <row r="2658" spans="1:8">
      <c r="A2658" s="25"/>
      <c r="D2658"/>
      <c r="E2658"/>
      <c r="F2658"/>
      <c r="G2658" s="33"/>
      <c r="H2658" s="80"/>
    </row>
    <row r="2659" spans="1:8">
      <c r="A2659" s="25"/>
      <c r="D2659"/>
      <c r="E2659"/>
      <c r="F2659"/>
      <c r="G2659" s="33"/>
      <c r="H2659" s="80"/>
    </row>
    <row r="2660" spans="1:8">
      <c r="A2660" s="25"/>
      <c r="D2660"/>
      <c r="E2660"/>
      <c r="F2660"/>
      <c r="G2660" s="33"/>
      <c r="H2660" s="80"/>
    </row>
    <row r="2661" spans="1:8">
      <c r="A2661" s="25"/>
      <c r="D2661"/>
      <c r="E2661"/>
      <c r="F2661"/>
      <c r="G2661" s="33"/>
      <c r="H2661" s="80"/>
    </row>
    <row r="2662" spans="1:8">
      <c r="A2662" s="25"/>
      <c r="D2662"/>
      <c r="E2662"/>
      <c r="F2662"/>
      <c r="G2662" s="33"/>
      <c r="H2662" s="80"/>
    </row>
    <row r="2663" spans="1:8">
      <c r="A2663" s="25"/>
      <c r="D2663"/>
      <c r="E2663"/>
      <c r="F2663"/>
      <c r="G2663" s="33"/>
      <c r="H2663" s="80"/>
    </row>
    <row r="2664" spans="1:8">
      <c r="A2664" s="25"/>
      <c r="D2664"/>
      <c r="E2664"/>
      <c r="F2664"/>
      <c r="G2664" s="33"/>
      <c r="H2664" s="80"/>
    </row>
    <row r="2665" spans="1:8">
      <c r="A2665" s="25"/>
      <c r="D2665"/>
      <c r="E2665"/>
      <c r="F2665"/>
      <c r="G2665" s="33"/>
      <c r="H2665" s="80"/>
    </row>
    <row r="2666" spans="1:8">
      <c r="A2666" s="25"/>
      <c r="D2666"/>
      <c r="E2666"/>
      <c r="F2666"/>
      <c r="G2666" s="33"/>
      <c r="H2666" s="80"/>
    </row>
    <row r="2667" spans="1:8">
      <c r="A2667" s="25"/>
      <c r="D2667"/>
      <c r="E2667"/>
      <c r="F2667"/>
      <c r="G2667" s="33"/>
      <c r="H2667" s="80"/>
    </row>
    <row r="2668" spans="1:8">
      <c r="A2668" s="25"/>
      <c r="D2668"/>
      <c r="E2668"/>
      <c r="F2668"/>
      <c r="G2668" s="33"/>
      <c r="H2668" s="80"/>
    </row>
    <row r="2669" spans="1:8">
      <c r="A2669" s="25"/>
      <c r="D2669"/>
      <c r="E2669"/>
      <c r="F2669"/>
      <c r="G2669" s="33"/>
      <c r="H2669" s="80"/>
    </row>
    <row r="2670" spans="1:8">
      <c r="A2670" s="25"/>
      <c r="D2670"/>
      <c r="E2670"/>
      <c r="F2670"/>
      <c r="G2670" s="33"/>
      <c r="H2670" s="80"/>
    </row>
    <row r="2671" spans="1:8">
      <c r="A2671" s="25"/>
      <c r="D2671"/>
      <c r="E2671"/>
      <c r="F2671"/>
      <c r="G2671" s="33"/>
      <c r="H2671" s="80"/>
    </row>
    <row r="2672" spans="1:8">
      <c r="A2672" s="25"/>
      <c r="D2672"/>
      <c r="E2672"/>
      <c r="F2672"/>
      <c r="G2672" s="33"/>
      <c r="H2672" s="80"/>
    </row>
    <row r="2673" spans="1:8">
      <c r="A2673" s="25"/>
      <c r="D2673"/>
      <c r="E2673"/>
      <c r="F2673"/>
      <c r="G2673" s="33"/>
      <c r="H2673" s="80"/>
    </row>
    <row r="2674" spans="1:8">
      <c r="A2674" s="25"/>
      <c r="D2674"/>
      <c r="E2674"/>
      <c r="F2674"/>
      <c r="G2674" s="33"/>
      <c r="H2674" s="80"/>
    </row>
    <row r="2675" spans="1:8">
      <c r="A2675" s="25"/>
      <c r="D2675"/>
      <c r="E2675"/>
      <c r="F2675"/>
      <c r="G2675" s="33"/>
      <c r="H2675" s="80"/>
    </row>
    <row r="2676" spans="1:8">
      <c r="A2676" s="25"/>
      <c r="D2676"/>
      <c r="E2676"/>
      <c r="F2676"/>
      <c r="G2676" s="33"/>
      <c r="H2676" s="80"/>
    </row>
    <row r="2677" spans="1:8">
      <c r="A2677" s="25"/>
      <c r="D2677"/>
      <c r="E2677"/>
      <c r="F2677"/>
      <c r="G2677" s="33"/>
      <c r="H2677" s="80"/>
    </row>
    <row r="2678" spans="1:8">
      <c r="A2678" s="25"/>
      <c r="D2678"/>
      <c r="E2678"/>
      <c r="F2678"/>
      <c r="G2678" s="33"/>
      <c r="H2678" s="80"/>
    </row>
    <row r="2679" spans="1:8">
      <c r="A2679" s="25"/>
      <c r="D2679"/>
      <c r="E2679"/>
      <c r="F2679"/>
      <c r="G2679" s="33"/>
      <c r="H2679" s="80"/>
    </row>
    <row r="2680" spans="1:8">
      <c r="A2680" s="25"/>
      <c r="D2680"/>
      <c r="E2680"/>
      <c r="F2680"/>
      <c r="G2680" s="33"/>
      <c r="H2680" s="80"/>
    </row>
    <row r="2681" spans="1:8">
      <c r="A2681" s="25"/>
      <c r="D2681"/>
      <c r="E2681"/>
      <c r="F2681"/>
      <c r="G2681" s="33"/>
      <c r="H2681" s="80"/>
    </row>
    <row r="2682" spans="1:8">
      <c r="A2682" s="25"/>
      <c r="D2682"/>
      <c r="E2682"/>
      <c r="F2682"/>
      <c r="G2682" s="33"/>
      <c r="H2682" s="80"/>
    </row>
    <row r="2683" spans="1:8">
      <c r="A2683" s="25"/>
      <c r="D2683"/>
      <c r="E2683"/>
      <c r="F2683"/>
      <c r="G2683" s="33"/>
      <c r="H2683" s="80"/>
    </row>
    <row r="2684" spans="1:8">
      <c r="A2684" s="25"/>
      <c r="D2684"/>
      <c r="E2684"/>
      <c r="F2684"/>
      <c r="G2684" s="33"/>
      <c r="H2684" s="80"/>
    </row>
    <row r="2685" spans="1:8">
      <c r="A2685" s="25"/>
      <c r="D2685"/>
      <c r="E2685"/>
      <c r="F2685"/>
      <c r="G2685" s="33"/>
      <c r="H2685" s="80"/>
    </row>
    <row r="2686" spans="1:8">
      <c r="A2686" s="25"/>
      <c r="D2686"/>
      <c r="E2686"/>
      <c r="F2686"/>
      <c r="G2686" s="33"/>
      <c r="H2686" s="80"/>
    </row>
    <row r="2687" spans="1:8">
      <c r="A2687" s="25"/>
      <c r="D2687"/>
      <c r="E2687"/>
      <c r="F2687"/>
      <c r="G2687" s="33"/>
      <c r="H2687" s="80"/>
    </row>
    <row r="2688" spans="1:8">
      <c r="A2688" s="25"/>
      <c r="D2688"/>
      <c r="E2688"/>
      <c r="F2688"/>
      <c r="G2688" s="33"/>
      <c r="H2688" s="80"/>
    </row>
    <row r="2689" spans="1:8">
      <c r="A2689" s="25"/>
      <c r="D2689"/>
      <c r="E2689"/>
      <c r="F2689"/>
      <c r="G2689" s="33"/>
      <c r="H2689" s="80"/>
    </row>
    <row r="2690" spans="1:8">
      <c r="A2690" s="25"/>
      <c r="D2690"/>
      <c r="E2690"/>
      <c r="F2690"/>
      <c r="G2690" s="33"/>
      <c r="H2690" s="80"/>
    </row>
    <row r="2691" spans="1:8">
      <c r="A2691" s="25"/>
      <c r="D2691"/>
      <c r="E2691"/>
      <c r="F2691"/>
      <c r="G2691" s="33"/>
      <c r="H2691" s="80"/>
    </row>
    <row r="2692" spans="1:8">
      <c r="A2692" s="25"/>
      <c r="D2692"/>
      <c r="E2692"/>
      <c r="F2692"/>
      <c r="G2692" s="33"/>
      <c r="H2692" s="80"/>
    </row>
    <row r="2693" spans="1:8">
      <c r="A2693" s="25"/>
      <c r="D2693"/>
      <c r="E2693"/>
      <c r="F2693"/>
      <c r="G2693" s="33"/>
      <c r="H2693" s="80"/>
    </row>
    <row r="2694" spans="1:8">
      <c r="A2694" s="25"/>
      <c r="D2694"/>
      <c r="E2694"/>
      <c r="F2694"/>
      <c r="G2694" s="33"/>
      <c r="H2694" s="80"/>
    </row>
    <row r="2695" spans="1:8">
      <c r="A2695" s="25"/>
      <c r="D2695"/>
      <c r="E2695"/>
      <c r="F2695"/>
      <c r="G2695" s="33"/>
      <c r="H2695" s="80"/>
    </row>
    <row r="2696" spans="1:8">
      <c r="A2696" s="25"/>
      <c r="D2696"/>
      <c r="E2696"/>
      <c r="F2696"/>
      <c r="G2696" s="33"/>
      <c r="H2696" s="80"/>
    </row>
    <row r="2697" spans="1:8">
      <c r="A2697" s="25"/>
      <c r="D2697"/>
      <c r="E2697"/>
      <c r="F2697"/>
      <c r="G2697" s="33"/>
      <c r="H2697" s="80"/>
    </row>
    <row r="2698" spans="1:8">
      <c r="A2698" s="25"/>
      <c r="D2698"/>
      <c r="E2698"/>
      <c r="F2698"/>
      <c r="G2698" s="33"/>
      <c r="H2698" s="80"/>
    </row>
    <row r="2699" spans="1:8">
      <c r="A2699" s="25"/>
      <c r="D2699"/>
      <c r="E2699"/>
      <c r="F2699"/>
      <c r="G2699" s="33"/>
      <c r="H2699" s="80"/>
    </row>
    <row r="2700" spans="1:8">
      <c r="A2700" s="25"/>
      <c r="D2700"/>
      <c r="E2700"/>
      <c r="F2700"/>
      <c r="G2700" s="33"/>
      <c r="H2700" s="80"/>
    </row>
    <row r="2701" spans="1:8">
      <c r="A2701" s="25"/>
      <c r="D2701"/>
      <c r="E2701"/>
      <c r="F2701"/>
      <c r="G2701" s="33"/>
      <c r="H2701" s="80"/>
    </row>
    <row r="2702" spans="1:8">
      <c r="A2702" s="25"/>
      <c r="D2702"/>
      <c r="E2702"/>
      <c r="F2702"/>
      <c r="G2702" s="33"/>
      <c r="H2702" s="80"/>
    </row>
    <row r="2703" spans="1:8">
      <c r="A2703" s="25"/>
      <c r="D2703"/>
      <c r="E2703"/>
      <c r="F2703"/>
      <c r="G2703" s="33"/>
      <c r="H2703" s="80"/>
    </row>
    <row r="2704" spans="1:8">
      <c r="A2704" s="25"/>
      <c r="D2704"/>
      <c r="E2704"/>
      <c r="F2704"/>
      <c r="G2704" s="33"/>
      <c r="H2704" s="80"/>
    </row>
    <row r="2705" spans="1:8">
      <c r="A2705" s="25"/>
      <c r="D2705"/>
      <c r="E2705"/>
      <c r="F2705"/>
      <c r="G2705" s="33"/>
      <c r="H2705" s="80"/>
    </row>
    <row r="2706" spans="1:8">
      <c r="A2706" s="25"/>
      <c r="D2706"/>
      <c r="E2706"/>
      <c r="F2706"/>
      <c r="G2706" s="33"/>
      <c r="H2706" s="80"/>
    </row>
    <row r="2707" spans="1:8">
      <c r="A2707" s="25"/>
      <c r="D2707"/>
      <c r="E2707"/>
      <c r="F2707"/>
      <c r="G2707" s="33"/>
      <c r="H2707" s="80"/>
    </row>
    <row r="2708" spans="1:8">
      <c r="A2708" s="25"/>
      <c r="D2708"/>
      <c r="E2708"/>
      <c r="F2708"/>
      <c r="G2708" s="33"/>
      <c r="H2708" s="80"/>
    </row>
    <row r="2709" spans="1:8">
      <c r="A2709" s="25"/>
      <c r="D2709"/>
      <c r="E2709"/>
      <c r="F2709"/>
      <c r="G2709" s="33"/>
      <c r="H2709" s="80"/>
    </row>
    <row r="2710" spans="1:8">
      <c r="A2710" s="25"/>
      <c r="D2710"/>
      <c r="E2710"/>
      <c r="F2710"/>
      <c r="G2710" s="33"/>
      <c r="H2710" s="80"/>
    </row>
    <row r="2711" spans="1:8">
      <c r="A2711" s="25"/>
      <c r="D2711"/>
      <c r="E2711"/>
      <c r="F2711"/>
      <c r="G2711" s="33"/>
      <c r="H2711" s="80"/>
    </row>
    <row r="2712" spans="1:8">
      <c r="A2712" s="25"/>
      <c r="D2712"/>
      <c r="E2712"/>
      <c r="F2712"/>
      <c r="G2712" s="33"/>
      <c r="H2712" s="80"/>
    </row>
    <row r="2713" spans="1:8">
      <c r="A2713" s="25"/>
      <c r="D2713"/>
      <c r="E2713"/>
      <c r="F2713"/>
      <c r="G2713" s="33"/>
      <c r="H2713" s="80"/>
    </row>
    <row r="2714" spans="1:8">
      <c r="A2714" s="25"/>
      <c r="D2714"/>
      <c r="E2714"/>
      <c r="F2714"/>
      <c r="G2714" s="33"/>
      <c r="H2714" s="80"/>
    </row>
    <row r="2715" spans="1:8">
      <c r="A2715" s="25"/>
      <c r="D2715"/>
      <c r="E2715"/>
      <c r="F2715"/>
      <c r="G2715" s="33"/>
      <c r="H2715" s="80"/>
    </row>
    <row r="2716" spans="1:8">
      <c r="A2716" s="25"/>
      <c r="D2716"/>
      <c r="E2716"/>
      <c r="F2716"/>
      <c r="G2716" s="33"/>
      <c r="H2716" s="80"/>
    </row>
    <row r="2717" spans="1:8">
      <c r="A2717" s="25"/>
      <c r="D2717"/>
      <c r="E2717"/>
      <c r="F2717"/>
      <c r="G2717" s="33"/>
      <c r="H2717" s="80"/>
    </row>
    <row r="2718" spans="1:8">
      <c r="A2718" s="25"/>
      <c r="D2718"/>
      <c r="E2718"/>
      <c r="F2718"/>
      <c r="G2718" s="33"/>
      <c r="H2718" s="80"/>
    </row>
    <row r="2719" spans="1:8">
      <c r="A2719" s="25"/>
      <c r="D2719"/>
      <c r="E2719"/>
      <c r="F2719"/>
      <c r="G2719" s="33"/>
      <c r="H2719" s="80"/>
    </row>
    <row r="2720" spans="1:8">
      <c r="A2720" s="25"/>
      <c r="D2720"/>
      <c r="E2720"/>
      <c r="F2720"/>
      <c r="G2720" s="33"/>
      <c r="H2720" s="80"/>
    </row>
    <row r="2721" spans="1:8">
      <c r="A2721" s="25"/>
      <c r="D2721"/>
      <c r="E2721"/>
      <c r="F2721"/>
      <c r="G2721" s="33"/>
      <c r="H2721" s="80"/>
    </row>
    <row r="2722" spans="1:8">
      <c r="A2722" s="25"/>
      <c r="D2722"/>
      <c r="E2722"/>
      <c r="F2722"/>
      <c r="G2722" s="33"/>
      <c r="H2722" s="80"/>
    </row>
    <row r="2723" spans="1:8">
      <c r="A2723" s="25"/>
      <c r="D2723"/>
      <c r="E2723"/>
      <c r="F2723"/>
      <c r="G2723" s="33"/>
      <c r="H2723" s="80"/>
    </row>
    <row r="2724" spans="1:8">
      <c r="A2724" s="25"/>
      <c r="D2724"/>
      <c r="E2724"/>
      <c r="F2724"/>
      <c r="G2724" s="33"/>
      <c r="H2724" s="80"/>
    </row>
    <row r="2725" spans="1:8">
      <c r="A2725" s="25"/>
      <c r="D2725"/>
      <c r="E2725"/>
      <c r="F2725"/>
      <c r="G2725" s="33"/>
      <c r="H2725" s="80"/>
    </row>
    <row r="2726" spans="1:8">
      <c r="A2726" s="25"/>
      <c r="D2726"/>
      <c r="E2726"/>
      <c r="F2726"/>
      <c r="G2726" s="33"/>
      <c r="H2726" s="80"/>
    </row>
    <row r="2727" spans="1:8">
      <c r="A2727" s="25"/>
      <c r="D2727"/>
      <c r="E2727"/>
      <c r="F2727"/>
      <c r="G2727" s="33"/>
      <c r="H2727" s="80"/>
    </row>
    <row r="2728" spans="1:8">
      <c r="A2728" s="25"/>
      <c r="D2728"/>
      <c r="E2728"/>
      <c r="F2728"/>
      <c r="G2728" s="33"/>
      <c r="H2728" s="80"/>
    </row>
    <row r="2729" spans="1:8">
      <c r="A2729" s="25"/>
      <c r="D2729"/>
      <c r="E2729"/>
      <c r="F2729"/>
      <c r="G2729" s="33"/>
      <c r="H2729" s="80"/>
    </row>
    <row r="2730" spans="1:8">
      <c r="A2730" s="25"/>
      <c r="D2730"/>
      <c r="E2730"/>
      <c r="F2730"/>
      <c r="G2730" s="33"/>
      <c r="H2730" s="80"/>
    </row>
    <row r="2731" spans="1:8">
      <c r="A2731" s="25"/>
      <c r="D2731"/>
      <c r="E2731"/>
      <c r="F2731"/>
      <c r="G2731" s="33"/>
      <c r="H2731" s="80"/>
    </row>
    <row r="2732" spans="1:8">
      <c r="A2732" s="25"/>
      <c r="D2732"/>
      <c r="E2732"/>
      <c r="F2732"/>
      <c r="G2732" s="33"/>
      <c r="H2732" s="80"/>
    </row>
    <row r="2733" spans="1:8">
      <c r="A2733" s="25"/>
      <c r="D2733"/>
      <c r="E2733"/>
      <c r="F2733"/>
      <c r="G2733" s="33"/>
      <c r="H2733" s="80"/>
    </row>
    <row r="2734" spans="1:8">
      <c r="A2734" s="25"/>
      <c r="D2734"/>
      <c r="E2734"/>
      <c r="F2734"/>
      <c r="G2734" s="33"/>
      <c r="H2734" s="80"/>
    </row>
    <row r="2735" spans="1:8">
      <c r="A2735" s="25"/>
      <c r="D2735"/>
      <c r="E2735"/>
      <c r="F2735"/>
      <c r="G2735" s="33"/>
      <c r="H2735" s="80"/>
    </row>
    <row r="2736" spans="1:8">
      <c r="A2736" s="25"/>
      <c r="D2736"/>
      <c r="E2736"/>
      <c r="F2736"/>
      <c r="G2736" s="33"/>
      <c r="H2736" s="80"/>
    </row>
    <row r="2737" spans="1:8">
      <c r="A2737" s="25"/>
      <c r="D2737"/>
      <c r="E2737"/>
      <c r="F2737"/>
      <c r="G2737" s="33"/>
      <c r="H2737" s="80"/>
    </row>
    <row r="2738" spans="1:8">
      <c r="A2738" s="25"/>
      <c r="D2738"/>
      <c r="E2738"/>
      <c r="F2738"/>
      <c r="G2738" s="33"/>
      <c r="H2738" s="80"/>
    </row>
    <row r="2739" spans="1:8">
      <c r="A2739" s="25"/>
      <c r="D2739"/>
      <c r="E2739"/>
      <c r="F2739"/>
      <c r="G2739" s="33"/>
      <c r="H2739" s="80"/>
    </row>
    <row r="2740" spans="1:8">
      <c r="A2740" s="25"/>
      <c r="D2740"/>
      <c r="E2740"/>
      <c r="F2740"/>
      <c r="G2740" s="33"/>
      <c r="H2740" s="80"/>
    </row>
    <row r="2741" spans="1:8">
      <c r="A2741" s="25"/>
      <c r="D2741"/>
      <c r="E2741"/>
      <c r="F2741"/>
      <c r="G2741" s="33"/>
      <c r="H2741" s="80"/>
    </row>
    <row r="2742" spans="1:8">
      <c r="A2742" s="25"/>
      <c r="D2742"/>
      <c r="E2742"/>
      <c r="F2742"/>
      <c r="G2742" s="33"/>
      <c r="H2742" s="80"/>
    </row>
    <row r="2743" spans="1:8">
      <c r="A2743" s="25"/>
      <c r="D2743"/>
      <c r="E2743"/>
      <c r="F2743"/>
      <c r="G2743" s="33"/>
      <c r="H2743" s="80"/>
    </row>
    <row r="2744" spans="1:8">
      <c r="A2744" s="25"/>
      <c r="D2744"/>
      <c r="E2744"/>
      <c r="F2744"/>
      <c r="G2744" s="33"/>
      <c r="H2744" s="80"/>
    </row>
    <row r="2745" spans="1:8">
      <c r="A2745" s="25"/>
      <c r="D2745"/>
      <c r="E2745"/>
      <c r="F2745"/>
      <c r="G2745" s="33"/>
      <c r="H2745" s="80"/>
    </row>
    <row r="2746" spans="1:8">
      <c r="A2746" s="25"/>
      <c r="D2746"/>
      <c r="E2746"/>
      <c r="F2746"/>
      <c r="G2746" s="33"/>
      <c r="H2746" s="80"/>
    </row>
    <row r="2747" spans="1:8">
      <c r="A2747" s="25"/>
      <c r="D2747"/>
      <c r="E2747"/>
      <c r="F2747"/>
      <c r="G2747" s="33"/>
      <c r="H2747" s="80"/>
    </row>
    <row r="2748" spans="1:8">
      <c r="A2748" s="25"/>
      <c r="D2748"/>
      <c r="E2748"/>
      <c r="F2748"/>
      <c r="G2748" s="33"/>
      <c r="H2748" s="80"/>
    </row>
    <row r="2749" spans="1:8">
      <c r="A2749" s="25"/>
      <c r="D2749"/>
      <c r="E2749"/>
      <c r="F2749"/>
      <c r="G2749" s="33"/>
      <c r="H2749" s="80"/>
    </row>
    <row r="2750" spans="1:8">
      <c r="A2750" s="25"/>
      <c r="D2750"/>
      <c r="E2750"/>
      <c r="F2750"/>
      <c r="G2750" s="33"/>
      <c r="H2750" s="80"/>
    </row>
    <row r="2751" spans="1:8">
      <c r="A2751" s="25"/>
      <c r="D2751"/>
      <c r="E2751"/>
      <c r="F2751"/>
      <c r="G2751" s="33"/>
      <c r="H2751" s="80"/>
    </row>
    <row r="2752" spans="1:8">
      <c r="A2752" s="25"/>
      <c r="D2752"/>
      <c r="E2752"/>
      <c r="F2752"/>
      <c r="G2752" s="33"/>
      <c r="H2752" s="80"/>
    </row>
    <row r="2753" spans="1:8">
      <c r="A2753" s="25"/>
      <c r="D2753"/>
      <c r="E2753"/>
      <c r="F2753"/>
      <c r="G2753" s="33"/>
      <c r="H2753" s="80"/>
    </row>
    <row r="2754" spans="1:8">
      <c r="A2754" s="25"/>
      <c r="D2754"/>
      <c r="E2754"/>
      <c r="F2754"/>
      <c r="G2754" s="33"/>
      <c r="H2754" s="80"/>
    </row>
    <row r="2755" spans="1:8">
      <c r="A2755" s="25"/>
      <c r="D2755"/>
      <c r="E2755"/>
      <c r="F2755"/>
      <c r="G2755" s="33"/>
      <c r="H2755" s="80"/>
    </row>
    <row r="2756" spans="1:8">
      <c r="A2756" s="25"/>
      <c r="D2756"/>
      <c r="E2756"/>
      <c r="F2756"/>
      <c r="G2756" s="33"/>
      <c r="H2756" s="80"/>
    </row>
    <row r="2757" spans="1:8">
      <c r="A2757" s="25"/>
      <c r="D2757"/>
      <c r="E2757"/>
      <c r="F2757"/>
      <c r="G2757" s="33"/>
      <c r="H2757" s="80"/>
    </row>
    <row r="2758" spans="1:8">
      <c r="A2758" s="25"/>
      <c r="D2758"/>
      <c r="E2758"/>
      <c r="F2758"/>
      <c r="G2758" s="33"/>
      <c r="H2758" s="80"/>
    </row>
    <row r="2759" spans="1:8">
      <c r="A2759" s="25"/>
      <c r="D2759"/>
      <c r="E2759"/>
      <c r="F2759"/>
      <c r="G2759" s="33"/>
      <c r="H2759" s="80"/>
    </row>
    <row r="2760" spans="1:8">
      <c r="A2760" s="25"/>
      <c r="D2760"/>
      <c r="E2760"/>
      <c r="F2760"/>
      <c r="G2760" s="33"/>
      <c r="H2760" s="80"/>
    </row>
    <row r="2761" spans="1:8">
      <c r="A2761" s="25"/>
      <c r="D2761"/>
      <c r="E2761"/>
      <c r="F2761"/>
      <c r="G2761" s="33"/>
      <c r="H2761" s="80"/>
    </row>
    <row r="2762" spans="1:8">
      <c r="A2762" s="25"/>
      <c r="D2762"/>
      <c r="E2762"/>
      <c r="F2762"/>
      <c r="G2762" s="33"/>
      <c r="H2762" s="80"/>
    </row>
    <row r="2763" spans="1:8">
      <c r="A2763" s="25"/>
      <c r="D2763"/>
      <c r="E2763"/>
      <c r="F2763"/>
      <c r="G2763" s="33"/>
      <c r="H2763" s="80"/>
    </row>
    <row r="2764" spans="1:8">
      <c r="A2764" s="25"/>
      <c r="D2764"/>
      <c r="E2764"/>
      <c r="F2764"/>
      <c r="G2764" s="33"/>
      <c r="H2764" s="80"/>
    </row>
    <row r="2765" spans="1:8">
      <c r="A2765" s="25"/>
      <c r="D2765"/>
      <c r="E2765"/>
      <c r="F2765"/>
      <c r="G2765" s="33"/>
      <c r="H2765" s="80"/>
    </row>
    <row r="2766" spans="1:8">
      <c r="A2766" s="25"/>
      <c r="D2766"/>
      <c r="E2766"/>
      <c r="F2766"/>
      <c r="G2766" s="33"/>
      <c r="H2766" s="80"/>
    </row>
    <row r="2767" spans="1:8">
      <c r="A2767" s="25"/>
      <c r="D2767"/>
      <c r="E2767"/>
      <c r="F2767"/>
      <c r="G2767" s="33"/>
      <c r="H2767" s="80"/>
    </row>
    <row r="2768" spans="1:8">
      <c r="A2768" s="25"/>
      <c r="D2768"/>
      <c r="E2768"/>
      <c r="F2768"/>
      <c r="G2768" s="33"/>
      <c r="H2768" s="80"/>
    </row>
    <row r="2769" spans="1:8">
      <c r="A2769" s="25"/>
      <c r="D2769"/>
      <c r="E2769"/>
      <c r="F2769"/>
      <c r="G2769" s="33"/>
      <c r="H2769" s="80"/>
    </row>
    <row r="2770" spans="1:8">
      <c r="A2770" s="25"/>
      <c r="D2770"/>
      <c r="E2770"/>
      <c r="F2770"/>
      <c r="G2770" s="33"/>
      <c r="H2770" s="80"/>
    </row>
    <row r="2771" spans="1:8">
      <c r="A2771" s="25"/>
      <c r="D2771"/>
      <c r="E2771"/>
      <c r="F2771"/>
      <c r="G2771" s="33"/>
      <c r="H2771" s="80"/>
    </row>
    <row r="2772" spans="1:8">
      <c r="A2772" s="25"/>
      <c r="D2772"/>
      <c r="E2772"/>
      <c r="F2772"/>
      <c r="G2772" s="33"/>
      <c r="H2772" s="80"/>
    </row>
    <row r="2773" spans="1:8">
      <c r="A2773" s="25"/>
      <c r="D2773"/>
      <c r="E2773"/>
      <c r="F2773"/>
      <c r="G2773" s="33"/>
      <c r="H2773" s="80"/>
    </row>
    <row r="2774" spans="1:8">
      <c r="A2774" s="25"/>
      <c r="D2774"/>
      <c r="E2774"/>
      <c r="F2774"/>
      <c r="G2774" s="33"/>
      <c r="H2774" s="80"/>
    </row>
    <row r="2775" spans="1:8">
      <c r="A2775" s="25"/>
      <c r="D2775"/>
      <c r="E2775"/>
      <c r="F2775"/>
      <c r="G2775" s="33"/>
      <c r="H2775" s="80"/>
    </row>
    <row r="2776" spans="1:8">
      <c r="A2776" s="25"/>
      <c r="D2776"/>
      <c r="E2776"/>
      <c r="F2776"/>
      <c r="G2776" s="33"/>
      <c r="H2776" s="80"/>
    </row>
    <row r="2777" spans="1:8">
      <c r="A2777" s="25"/>
      <c r="D2777"/>
      <c r="E2777"/>
      <c r="F2777"/>
      <c r="G2777" s="33"/>
      <c r="H2777" s="80"/>
    </row>
    <row r="2778" spans="1:8">
      <c r="A2778" s="25"/>
      <c r="D2778"/>
      <c r="E2778"/>
      <c r="F2778"/>
      <c r="G2778" s="33"/>
      <c r="H2778" s="80"/>
    </row>
    <row r="2779" spans="1:8">
      <c r="A2779" s="25"/>
      <c r="D2779"/>
      <c r="E2779"/>
      <c r="F2779"/>
      <c r="G2779" s="33"/>
      <c r="H2779" s="80"/>
    </row>
    <row r="2780" spans="1:8">
      <c r="A2780" s="25"/>
      <c r="D2780"/>
      <c r="E2780"/>
      <c r="F2780"/>
      <c r="G2780" s="33"/>
      <c r="H2780" s="80"/>
    </row>
    <row r="2781" spans="1:8">
      <c r="A2781" s="25"/>
      <c r="D2781"/>
      <c r="E2781"/>
      <c r="F2781"/>
      <c r="G2781" s="33"/>
      <c r="H2781" s="80"/>
    </row>
    <row r="2782" spans="1:8">
      <c r="A2782" s="25"/>
      <c r="D2782"/>
      <c r="E2782"/>
      <c r="F2782"/>
      <c r="G2782" s="33"/>
      <c r="H2782" s="80"/>
    </row>
    <row r="2783" spans="1:8">
      <c r="A2783" s="25"/>
      <c r="D2783"/>
      <c r="E2783"/>
      <c r="F2783"/>
      <c r="G2783" s="33"/>
      <c r="H2783" s="80"/>
    </row>
    <row r="2784" spans="1:8">
      <c r="A2784" s="25"/>
      <c r="D2784"/>
      <c r="E2784"/>
      <c r="F2784"/>
      <c r="G2784" s="33"/>
      <c r="H2784" s="80"/>
    </row>
    <row r="2785" spans="1:8">
      <c r="A2785" s="25"/>
      <c r="D2785"/>
      <c r="E2785"/>
      <c r="F2785"/>
      <c r="G2785" s="33"/>
      <c r="H2785" s="80"/>
    </row>
    <row r="2786" spans="1:8">
      <c r="A2786" s="25"/>
      <c r="D2786"/>
      <c r="E2786"/>
      <c r="F2786"/>
      <c r="G2786" s="33"/>
      <c r="H2786" s="80"/>
    </row>
    <row r="2787" spans="1:8">
      <c r="A2787" s="25"/>
      <c r="D2787"/>
      <c r="E2787"/>
      <c r="F2787"/>
      <c r="G2787" s="33"/>
      <c r="H2787" s="80"/>
    </row>
    <row r="2788" spans="1:8">
      <c r="A2788" s="25"/>
      <c r="D2788"/>
      <c r="E2788"/>
      <c r="F2788"/>
      <c r="G2788" s="33"/>
      <c r="H2788" s="80"/>
    </row>
    <row r="2789" spans="1:8">
      <c r="A2789" s="25"/>
      <c r="D2789"/>
      <c r="E2789"/>
      <c r="F2789"/>
      <c r="G2789" s="33"/>
      <c r="H2789" s="80"/>
    </row>
    <row r="2790" spans="1:8">
      <c r="A2790" s="25"/>
      <c r="D2790"/>
      <c r="E2790"/>
      <c r="F2790"/>
      <c r="G2790" s="33"/>
      <c r="H2790" s="80"/>
    </row>
    <row r="2791" spans="1:8">
      <c r="A2791" s="25"/>
      <c r="D2791"/>
      <c r="E2791"/>
      <c r="F2791"/>
      <c r="G2791" s="33"/>
      <c r="H2791" s="80"/>
    </row>
    <row r="2792" spans="1:8">
      <c r="A2792" s="25"/>
      <c r="D2792"/>
      <c r="E2792"/>
      <c r="F2792"/>
      <c r="G2792" s="33"/>
      <c r="H2792" s="80"/>
    </row>
    <row r="2793" spans="1:8">
      <c r="A2793" s="25"/>
      <c r="D2793"/>
      <c r="E2793"/>
      <c r="F2793"/>
      <c r="G2793" s="33"/>
      <c r="H2793" s="80"/>
    </row>
    <row r="2794" spans="1:8">
      <c r="A2794" s="25"/>
      <c r="D2794"/>
      <c r="E2794"/>
      <c r="F2794"/>
      <c r="G2794" s="33"/>
      <c r="H2794" s="80"/>
    </row>
    <row r="2795" spans="1:8">
      <c r="A2795" s="25"/>
      <c r="D2795"/>
      <c r="E2795"/>
      <c r="F2795"/>
      <c r="G2795" s="33"/>
      <c r="H2795" s="80"/>
    </row>
    <row r="2796" spans="1:8">
      <c r="A2796" s="25"/>
      <c r="D2796"/>
      <c r="E2796"/>
      <c r="F2796"/>
      <c r="G2796" s="33"/>
      <c r="H2796" s="80"/>
    </row>
    <row r="2797" spans="1:8">
      <c r="A2797" s="25"/>
      <c r="D2797"/>
      <c r="E2797"/>
      <c r="F2797"/>
      <c r="G2797" s="33"/>
      <c r="H2797" s="80"/>
    </row>
    <row r="2798" spans="1:8">
      <c r="A2798" s="25"/>
      <c r="D2798"/>
      <c r="E2798"/>
      <c r="F2798"/>
      <c r="G2798" s="33"/>
      <c r="H2798" s="80"/>
    </row>
    <row r="2799" spans="1:8">
      <c r="A2799" s="25"/>
      <c r="D2799"/>
      <c r="E2799"/>
      <c r="F2799"/>
      <c r="G2799" s="33"/>
      <c r="H2799" s="80"/>
    </row>
    <row r="2800" spans="1:8">
      <c r="A2800" s="25"/>
      <c r="D2800"/>
      <c r="E2800"/>
      <c r="F2800"/>
      <c r="G2800" s="33"/>
      <c r="H2800" s="80"/>
    </row>
    <row r="2801" spans="1:8">
      <c r="A2801" s="25"/>
      <c r="D2801"/>
      <c r="E2801"/>
      <c r="F2801"/>
      <c r="G2801" s="33"/>
      <c r="H2801" s="80"/>
    </row>
    <row r="2802" spans="1:8">
      <c r="A2802" s="25"/>
      <c r="D2802"/>
      <c r="E2802"/>
      <c r="F2802"/>
      <c r="G2802" s="33"/>
      <c r="H2802" s="80"/>
    </row>
    <row r="2803" spans="1:8">
      <c r="A2803" s="25"/>
      <c r="D2803"/>
      <c r="E2803"/>
      <c r="F2803"/>
      <c r="G2803" s="33"/>
      <c r="H2803" s="80"/>
    </row>
    <row r="2804" spans="1:8">
      <c r="A2804" s="25"/>
      <c r="D2804"/>
      <c r="E2804"/>
      <c r="F2804"/>
      <c r="G2804" s="33"/>
      <c r="H2804" s="80"/>
    </row>
    <row r="2805" spans="1:8">
      <c r="A2805" s="25"/>
      <c r="D2805"/>
      <c r="E2805"/>
      <c r="F2805"/>
      <c r="G2805" s="33"/>
      <c r="H2805" s="80"/>
    </row>
    <row r="2806" spans="1:8">
      <c r="A2806" s="25"/>
      <c r="D2806"/>
      <c r="E2806"/>
      <c r="F2806"/>
      <c r="G2806" s="33"/>
      <c r="H2806" s="80"/>
    </row>
    <row r="2807" spans="1:8">
      <c r="A2807" s="25"/>
      <c r="D2807"/>
      <c r="E2807"/>
      <c r="F2807"/>
      <c r="G2807" s="33"/>
      <c r="H2807" s="80"/>
    </row>
    <row r="2808" spans="1:8">
      <c r="A2808" s="25"/>
      <c r="D2808"/>
      <c r="E2808"/>
      <c r="F2808"/>
      <c r="G2808" s="33"/>
      <c r="H2808" s="80"/>
    </row>
    <row r="2809" spans="1:8">
      <c r="A2809" s="25"/>
      <c r="D2809"/>
      <c r="E2809"/>
      <c r="F2809"/>
      <c r="G2809" s="33"/>
      <c r="H2809" s="80"/>
    </row>
    <row r="2810" spans="1:8">
      <c r="A2810" s="25"/>
      <c r="D2810"/>
      <c r="E2810"/>
      <c r="F2810"/>
      <c r="G2810" s="33"/>
      <c r="H2810" s="80"/>
    </row>
    <row r="2811" spans="1:8">
      <c r="A2811" s="25"/>
      <c r="D2811"/>
      <c r="E2811"/>
      <c r="F2811"/>
      <c r="G2811" s="33"/>
      <c r="H2811" s="80"/>
    </row>
    <row r="2812" spans="1:8">
      <c r="A2812" s="25"/>
      <c r="D2812"/>
      <c r="E2812"/>
      <c r="F2812"/>
      <c r="G2812" s="33"/>
      <c r="H2812" s="80"/>
    </row>
    <row r="2813" spans="1:8">
      <c r="A2813" s="25"/>
      <c r="D2813"/>
      <c r="E2813"/>
      <c r="F2813"/>
      <c r="G2813" s="33"/>
      <c r="H2813" s="80"/>
    </row>
    <row r="2814" spans="1:8">
      <c r="A2814" s="25"/>
      <c r="D2814"/>
      <c r="E2814"/>
      <c r="F2814"/>
      <c r="G2814" s="33"/>
      <c r="H2814" s="80"/>
    </row>
    <row r="2815" spans="1:8">
      <c r="A2815" s="25"/>
      <c r="D2815"/>
      <c r="E2815"/>
      <c r="F2815"/>
      <c r="G2815" s="33"/>
      <c r="H2815" s="80"/>
    </row>
    <row r="2816" spans="1:8">
      <c r="A2816" s="25"/>
      <c r="D2816"/>
      <c r="E2816"/>
      <c r="F2816"/>
      <c r="G2816" s="33"/>
      <c r="H2816" s="80"/>
    </row>
    <row r="2817" spans="1:8">
      <c r="A2817" s="25"/>
      <c r="D2817"/>
      <c r="E2817"/>
      <c r="F2817"/>
      <c r="G2817" s="33"/>
      <c r="H2817" s="80"/>
    </row>
    <row r="2818" spans="1:8">
      <c r="A2818" s="25"/>
      <c r="D2818"/>
      <c r="E2818"/>
      <c r="F2818"/>
      <c r="G2818" s="33"/>
      <c r="H2818" s="80"/>
    </row>
    <row r="2819" spans="1:8">
      <c r="A2819" s="25"/>
      <c r="D2819"/>
      <c r="E2819"/>
      <c r="F2819"/>
      <c r="G2819" s="33"/>
      <c r="H2819" s="80"/>
    </row>
    <row r="2820" spans="1:8">
      <c r="A2820" s="25"/>
      <c r="D2820"/>
      <c r="E2820"/>
      <c r="F2820"/>
      <c r="G2820" s="33"/>
      <c r="H2820" s="80"/>
    </row>
    <row r="2821" spans="1:8">
      <c r="A2821" s="25"/>
      <c r="D2821"/>
      <c r="E2821"/>
      <c r="F2821"/>
      <c r="G2821" s="33"/>
      <c r="H2821" s="80"/>
    </row>
    <row r="2822" spans="1:8">
      <c r="A2822" s="25"/>
      <c r="D2822"/>
      <c r="E2822"/>
      <c r="F2822"/>
      <c r="G2822" s="33"/>
      <c r="H2822" s="80"/>
    </row>
    <row r="2823" spans="1:8">
      <c r="A2823" s="25"/>
      <c r="D2823"/>
      <c r="E2823"/>
      <c r="F2823"/>
      <c r="G2823" s="33"/>
      <c r="H2823" s="80"/>
    </row>
    <row r="2824" spans="1:8">
      <c r="A2824" s="25"/>
      <c r="D2824"/>
      <c r="E2824"/>
      <c r="F2824"/>
      <c r="G2824" s="33"/>
      <c r="H2824" s="80"/>
    </row>
    <row r="2825" spans="1:8">
      <c r="A2825" s="25"/>
      <c r="D2825"/>
      <c r="E2825"/>
      <c r="F2825"/>
      <c r="G2825" s="33"/>
      <c r="H2825" s="80"/>
    </row>
    <row r="2826" spans="1:8">
      <c r="A2826" s="25"/>
      <c r="D2826"/>
      <c r="E2826"/>
      <c r="F2826"/>
      <c r="G2826" s="33"/>
      <c r="H2826" s="80"/>
    </row>
    <row r="2827" spans="1:8">
      <c r="A2827" s="25"/>
      <c r="D2827"/>
      <c r="E2827"/>
      <c r="F2827"/>
      <c r="G2827" s="33"/>
      <c r="H2827" s="80"/>
    </row>
    <row r="2828" spans="1:8">
      <c r="A2828" s="25"/>
      <c r="D2828"/>
      <c r="E2828"/>
      <c r="F2828"/>
      <c r="G2828" s="33"/>
      <c r="H2828" s="80"/>
    </row>
    <row r="2829" spans="1:8">
      <c r="A2829" s="25"/>
      <c r="D2829"/>
      <c r="E2829"/>
      <c r="F2829"/>
      <c r="G2829" s="33"/>
      <c r="H2829" s="80"/>
    </row>
    <row r="2830" spans="1:8">
      <c r="A2830" s="25"/>
      <c r="D2830"/>
      <c r="E2830"/>
      <c r="F2830"/>
      <c r="G2830" s="33"/>
      <c r="H2830" s="80"/>
    </row>
    <row r="2831" spans="1:8">
      <c r="A2831" s="25"/>
      <c r="D2831"/>
      <c r="E2831"/>
      <c r="F2831"/>
      <c r="G2831" s="33"/>
      <c r="H2831" s="80"/>
    </row>
    <row r="2832" spans="1:8">
      <c r="A2832" s="25"/>
      <c r="D2832"/>
      <c r="E2832"/>
      <c r="F2832"/>
      <c r="G2832" s="33"/>
      <c r="H2832" s="80"/>
    </row>
    <row r="2833" spans="1:8">
      <c r="A2833" s="25"/>
      <c r="D2833"/>
      <c r="E2833"/>
      <c r="F2833"/>
      <c r="G2833" s="33"/>
      <c r="H2833" s="80"/>
    </row>
    <row r="2834" spans="1:8">
      <c r="A2834" s="25"/>
      <c r="D2834"/>
      <c r="E2834"/>
      <c r="F2834"/>
      <c r="G2834" s="33"/>
      <c r="H2834" s="80"/>
    </row>
    <row r="2835" spans="1:8">
      <c r="A2835" s="25"/>
      <c r="D2835"/>
      <c r="E2835"/>
      <c r="F2835"/>
      <c r="G2835" s="33"/>
      <c r="H2835" s="80"/>
    </row>
    <row r="2836" spans="1:8">
      <c r="A2836" s="25"/>
      <c r="D2836"/>
      <c r="E2836"/>
      <c r="F2836"/>
      <c r="G2836" s="33"/>
      <c r="H2836" s="80"/>
    </row>
    <row r="2837" spans="1:8">
      <c r="A2837" s="25"/>
      <c r="D2837"/>
      <c r="E2837"/>
      <c r="F2837"/>
      <c r="G2837" s="33"/>
      <c r="H2837" s="80"/>
    </row>
    <row r="2838" spans="1:8">
      <c r="A2838" s="25"/>
      <c r="D2838"/>
      <c r="E2838"/>
      <c r="F2838"/>
      <c r="G2838" s="33"/>
      <c r="H2838" s="80"/>
    </row>
    <row r="2839" spans="1:8">
      <c r="A2839" s="25"/>
      <c r="D2839"/>
      <c r="E2839"/>
      <c r="F2839"/>
      <c r="G2839" s="33"/>
      <c r="H2839" s="80"/>
    </row>
    <row r="2840" spans="1:8">
      <c r="A2840" s="25"/>
      <c r="D2840"/>
      <c r="E2840"/>
      <c r="F2840"/>
      <c r="G2840" s="33"/>
      <c r="H2840" s="80"/>
    </row>
    <row r="2841" spans="1:8">
      <c r="A2841" s="25"/>
      <c r="D2841"/>
      <c r="E2841"/>
      <c r="F2841"/>
      <c r="G2841" s="33"/>
      <c r="H2841" s="80"/>
    </row>
    <row r="2842" spans="1:8">
      <c r="A2842" s="25"/>
      <c r="D2842"/>
      <c r="E2842"/>
      <c r="F2842"/>
      <c r="G2842" s="33"/>
      <c r="H2842" s="80"/>
    </row>
    <row r="2843" spans="1:8">
      <c r="A2843" s="25"/>
      <c r="D2843"/>
      <c r="E2843"/>
      <c r="F2843"/>
      <c r="G2843" s="33"/>
      <c r="H2843" s="80"/>
    </row>
    <row r="2844" spans="1:8">
      <c r="A2844" s="25"/>
      <c r="D2844"/>
      <c r="E2844"/>
      <c r="F2844"/>
      <c r="G2844" s="33"/>
      <c r="H2844" s="80"/>
    </row>
    <row r="2845" spans="1:8">
      <c r="A2845" s="25"/>
      <c r="D2845"/>
      <c r="E2845"/>
      <c r="F2845"/>
      <c r="G2845" s="33"/>
      <c r="H2845" s="80"/>
    </row>
    <row r="2846" spans="1:8">
      <c r="A2846" s="25"/>
      <c r="D2846"/>
      <c r="E2846"/>
      <c r="F2846"/>
      <c r="G2846" s="33"/>
      <c r="H2846" s="80"/>
    </row>
    <row r="2847" spans="1:8">
      <c r="A2847" s="25"/>
      <c r="D2847"/>
      <c r="E2847"/>
      <c r="F2847"/>
      <c r="G2847" s="33"/>
      <c r="H2847" s="80"/>
    </row>
    <row r="2848" spans="1:8">
      <c r="A2848" s="25"/>
      <c r="D2848"/>
      <c r="E2848"/>
      <c r="F2848"/>
      <c r="G2848" s="33"/>
      <c r="H2848" s="80"/>
    </row>
    <row r="2849" spans="1:8">
      <c r="A2849" s="25"/>
      <c r="D2849"/>
      <c r="E2849"/>
      <c r="F2849"/>
      <c r="G2849" s="33"/>
      <c r="H2849" s="80"/>
    </row>
    <row r="2850" spans="1:8">
      <c r="A2850" s="25"/>
      <c r="D2850"/>
      <c r="E2850"/>
      <c r="F2850"/>
      <c r="G2850" s="33"/>
      <c r="H2850" s="80"/>
    </row>
    <row r="2851" spans="1:8">
      <c r="A2851" s="25"/>
      <c r="D2851"/>
      <c r="E2851"/>
      <c r="F2851"/>
      <c r="G2851" s="33"/>
      <c r="H2851" s="80"/>
    </row>
    <row r="2852" spans="1:8">
      <c r="A2852" s="25"/>
      <c r="D2852"/>
      <c r="E2852"/>
      <c r="F2852"/>
      <c r="G2852" s="33"/>
      <c r="H2852" s="80"/>
    </row>
    <row r="2853" spans="1:8">
      <c r="A2853" s="25"/>
      <c r="D2853"/>
      <c r="E2853"/>
      <c r="F2853"/>
      <c r="G2853" s="33"/>
      <c r="H2853" s="80"/>
    </row>
    <row r="2854" spans="1:8">
      <c r="A2854" s="25"/>
      <c r="D2854"/>
      <c r="E2854"/>
      <c r="F2854"/>
      <c r="G2854" s="33"/>
      <c r="H2854" s="80"/>
    </row>
    <row r="2855" spans="1:8">
      <c r="A2855" s="25"/>
      <c r="D2855"/>
      <c r="E2855"/>
      <c r="F2855"/>
      <c r="G2855" s="33"/>
      <c r="H2855" s="80"/>
    </row>
    <row r="2856" spans="1:8">
      <c r="A2856" s="25"/>
      <c r="D2856"/>
      <c r="E2856"/>
      <c r="F2856"/>
      <c r="G2856" s="33"/>
      <c r="H2856" s="80"/>
    </row>
    <row r="2857" spans="1:8">
      <c r="A2857" s="25"/>
      <c r="D2857"/>
      <c r="E2857"/>
      <c r="F2857"/>
      <c r="G2857" s="33"/>
      <c r="H2857" s="80"/>
    </row>
    <row r="2858" spans="1:8">
      <c r="A2858" s="25"/>
      <c r="D2858"/>
      <c r="E2858"/>
      <c r="F2858"/>
      <c r="G2858" s="33"/>
      <c r="H2858" s="80"/>
    </row>
    <row r="2859" spans="1:8">
      <c r="A2859" s="25"/>
      <c r="D2859"/>
      <c r="E2859"/>
      <c r="F2859"/>
      <c r="G2859" s="33"/>
      <c r="H2859" s="80"/>
    </row>
    <row r="2860" spans="1:8">
      <c r="A2860" s="25"/>
      <c r="D2860"/>
      <c r="E2860"/>
      <c r="F2860"/>
      <c r="G2860" s="33"/>
      <c r="H2860" s="80"/>
    </row>
    <row r="2861" spans="1:8">
      <c r="A2861" s="25"/>
      <c r="D2861"/>
      <c r="E2861"/>
      <c r="F2861"/>
      <c r="G2861" s="33"/>
      <c r="H2861" s="80"/>
    </row>
    <row r="2862" spans="1:8">
      <c r="A2862" s="25"/>
      <c r="D2862"/>
      <c r="E2862"/>
      <c r="F2862"/>
      <c r="G2862" s="33"/>
      <c r="H2862" s="80"/>
    </row>
    <row r="2863" spans="1:8">
      <c r="A2863" s="25"/>
      <c r="D2863"/>
      <c r="E2863"/>
      <c r="F2863"/>
      <c r="G2863" s="33"/>
      <c r="H2863" s="80"/>
    </row>
    <row r="2864" spans="1:8">
      <c r="A2864" s="25"/>
      <c r="D2864"/>
      <c r="E2864"/>
      <c r="F2864"/>
      <c r="G2864" s="33"/>
      <c r="H2864" s="80"/>
    </row>
    <row r="2865" spans="1:8">
      <c r="A2865" s="25"/>
      <c r="D2865"/>
      <c r="E2865"/>
      <c r="F2865"/>
      <c r="G2865" s="33"/>
      <c r="H2865" s="80"/>
    </row>
    <row r="2866" spans="1:8">
      <c r="A2866" s="25"/>
      <c r="D2866"/>
      <c r="E2866"/>
      <c r="F2866"/>
      <c r="G2866" s="33"/>
      <c r="H2866" s="80"/>
    </row>
    <row r="2867" spans="1:8">
      <c r="A2867" s="25"/>
      <c r="D2867"/>
      <c r="E2867"/>
      <c r="F2867"/>
      <c r="G2867" s="33"/>
      <c r="H2867" s="80"/>
    </row>
    <row r="2868" spans="1:8">
      <c r="A2868" s="25"/>
      <c r="D2868"/>
      <c r="E2868"/>
      <c r="F2868"/>
      <c r="G2868" s="33"/>
      <c r="H2868" s="80"/>
    </row>
    <row r="2869" spans="1:8">
      <c r="A2869" s="25"/>
      <c r="D2869"/>
      <c r="E2869"/>
      <c r="F2869"/>
      <c r="G2869" s="33"/>
      <c r="H2869" s="80"/>
    </row>
    <row r="2870" spans="1:8">
      <c r="A2870" s="25"/>
      <c r="D2870"/>
      <c r="E2870"/>
      <c r="F2870"/>
      <c r="G2870" s="33"/>
      <c r="H2870" s="80"/>
    </row>
    <row r="2871" spans="1:8">
      <c r="A2871" s="25"/>
      <c r="D2871"/>
      <c r="E2871"/>
      <c r="F2871"/>
      <c r="G2871" s="33"/>
      <c r="H2871" s="80"/>
    </row>
    <row r="2872" spans="1:8">
      <c r="A2872" s="25"/>
      <c r="D2872"/>
      <c r="E2872"/>
      <c r="F2872"/>
      <c r="G2872" s="33"/>
      <c r="H2872" s="80"/>
    </row>
    <row r="2873" spans="1:8">
      <c r="A2873" s="25"/>
      <c r="D2873"/>
      <c r="E2873"/>
      <c r="F2873"/>
      <c r="G2873" s="33"/>
      <c r="H2873" s="80"/>
    </row>
    <row r="2874" spans="1:8">
      <c r="A2874" s="25"/>
      <c r="D2874"/>
      <c r="E2874"/>
      <c r="F2874"/>
      <c r="G2874" s="33"/>
      <c r="H2874" s="80"/>
    </row>
    <row r="2875" spans="1:8">
      <c r="A2875" s="25"/>
      <c r="D2875"/>
      <c r="E2875"/>
      <c r="F2875"/>
      <c r="G2875" s="33"/>
      <c r="H2875" s="80"/>
    </row>
    <row r="2876" spans="1:8">
      <c r="A2876" s="25"/>
      <c r="D2876"/>
      <c r="E2876"/>
      <c r="F2876"/>
      <c r="G2876" s="33"/>
      <c r="H2876" s="80"/>
    </row>
    <row r="2877" spans="1:8">
      <c r="A2877" s="25"/>
      <c r="D2877"/>
      <c r="E2877"/>
      <c r="F2877"/>
      <c r="G2877" s="33"/>
      <c r="H2877" s="80"/>
    </row>
    <row r="2878" spans="1:8">
      <c r="A2878" s="25"/>
      <c r="D2878"/>
      <c r="E2878"/>
      <c r="F2878"/>
      <c r="G2878" s="33"/>
      <c r="H2878" s="80"/>
    </row>
    <row r="2879" spans="1:8">
      <c r="A2879" s="25"/>
      <c r="D2879"/>
      <c r="E2879"/>
      <c r="F2879"/>
      <c r="G2879" s="33"/>
      <c r="H2879" s="80"/>
    </row>
    <row r="2880" spans="1:8">
      <c r="A2880" s="25"/>
      <c r="D2880"/>
      <c r="E2880"/>
      <c r="F2880"/>
      <c r="G2880" s="33"/>
      <c r="H2880" s="80"/>
    </row>
    <row r="2881" spans="1:8">
      <c r="A2881" s="25"/>
      <c r="D2881"/>
      <c r="E2881"/>
      <c r="F2881"/>
      <c r="G2881" s="33"/>
      <c r="H2881" s="80"/>
    </row>
    <row r="2882" spans="1:8">
      <c r="A2882" s="25"/>
      <c r="D2882"/>
      <c r="E2882"/>
      <c r="F2882"/>
      <c r="G2882" s="33"/>
      <c r="H2882" s="80"/>
    </row>
    <row r="2883" spans="1:8">
      <c r="A2883" s="25"/>
      <c r="D2883"/>
      <c r="E2883"/>
      <c r="F2883"/>
      <c r="G2883" s="33"/>
      <c r="H2883" s="80"/>
    </row>
    <row r="2884" spans="1:8">
      <c r="A2884" s="25"/>
      <c r="D2884"/>
      <c r="E2884"/>
      <c r="F2884"/>
      <c r="G2884" s="33"/>
      <c r="H2884" s="80"/>
    </row>
    <row r="2885" spans="1:8">
      <c r="A2885" s="25"/>
      <c r="D2885"/>
      <c r="E2885"/>
      <c r="F2885"/>
      <c r="G2885" s="33"/>
      <c r="H2885" s="80"/>
    </row>
    <row r="2886" spans="1:8">
      <c r="A2886" s="25"/>
      <c r="D2886"/>
      <c r="E2886"/>
      <c r="F2886"/>
      <c r="G2886" s="33"/>
      <c r="H2886" s="80"/>
    </row>
    <row r="2887" spans="1:8">
      <c r="A2887" s="25"/>
      <c r="D2887"/>
      <c r="E2887"/>
      <c r="F2887"/>
      <c r="G2887" s="33"/>
      <c r="H2887" s="80"/>
    </row>
    <row r="2888" spans="1:8">
      <c r="A2888" s="25"/>
      <c r="D2888"/>
      <c r="E2888"/>
      <c r="F2888"/>
      <c r="G2888" s="33"/>
      <c r="H2888" s="80"/>
    </row>
    <row r="2889" spans="1:8">
      <c r="A2889" s="25"/>
      <c r="D2889"/>
      <c r="E2889"/>
      <c r="F2889"/>
      <c r="G2889" s="33"/>
      <c r="H2889" s="80"/>
    </row>
    <row r="2890" spans="1:8">
      <c r="A2890" s="25"/>
      <c r="D2890"/>
      <c r="E2890"/>
      <c r="F2890"/>
      <c r="G2890" s="33"/>
      <c r="H2890" s="80"/>
    </row>
    <row r="2891" spans="1:8">
      <c r="A2891" s="25"/>
      <c r="D2891"/>
      <c r="E2891"/>
      <c r="F2891"/>
      <c r="G2891" s="33"/>
      <c r="H2891" s="80"/>
    </row>
    <row r="2892" spans="1:8">
      <c r="A2892" s="25"/>
      <c r="D2892"/>
      <c r="E2892"/>
      <c r="F2892"/>
      <c r="G2892" s="33"/>
      <c r="H2892" s="80"/>
    </row>
    <row r="2893" spans="1:8">
      <c r="A2893" s="25"/>
      <c r="D2893"/>
      <c r="E2893"/>
      <c r="F2893"/>
      <c r="G2893" s="33"/>
      <c r="H2893" s="80"/>
    </row>
    <row r="2894" spans="1:8">
      <c r="A2894" s="25"/>
      <c r="D2894"/>
      <c r="E2894"/>
      <c r="F2894"/>
      <c r="G2894" s="33"/>
      <c r="H2894" s="80"/>
    </row>
    <row r="2895" spans="1:8">
      <c r="A2895" s="25"/>
      <c r="D2895"/>
      <c r="E2895"/>
      <c r="F2895"/>
      <c r="G2895" s="33"/>
      <c r="H2895" s="80"/>
    </row>
    <row r="2896" spans="1:8">
      <c r="A2896" s="25"/>
      <c r="D2896"/>
      <c r="E2896"/>
      <c r="F2896"/>
      <c r="G2896" s="33"/>
      <c r="H2896" s="80"/>
    </row>
    <row r="2897" spans="1:8">
      <c r="A2897" s="25"/>
      <c r="D2897"/>
      <c r="E2897"/>
      <c r="F2897"/>
      <c r="G2897" s="33"/>
      <c r="H2897" s="80"/>
    </row>
    <row r="2898" spans="1:8">
      <c r="A2898" s="25"/>
      <c r="D2898"/>
      <c r="E2898"/>
      <c r="F2898"/>
      <c r="G2898" s="33"/>
      <c r="H2898" s="80"/>
    </row>
    <row r="2899" spans="1:8">
      <c r="A2899" s="25"/>
      <c r="D2899"/>
      <c r="E2899"/>
      <c r="F2899"/>
      <c r="G2899" s="33"/>
      <c r="H2899" s="80"/>
    </row>
    <row r="2900" spans="1:8">
      <c r="A2900" s="25"/>
      <c r="D2900"/>
      <c r="E2900"/>
      <c r="F2900"/>
      <c r="G2900" s="33"/>
      <c r="H2900" s="80"/>
    </row>
    <row r="2901" spans="1:8">
      <c r="A2901" s="25"/>
      <c r="D2901"/>
      <c r="E2901"/>
      <c r="F2901"/>
      <c r="G2901" s="33"/>
      <c r="H2901" s="80"/>
    </row>
    <row r="2902" spans="1:8">
      <c r="A2902" s="25"/>
      <c r="D2902"/>
      <c r="E2902"/>
      <c r="F2902"/>
      <c r="G2902" s="33"/>
      <c r="H2902" s="80"/>
    </row>
    <row r="2903" spans="1:8">
      <c r="A2903" s="25"/>
      <c r="D2903"/>
      <c r="E2903"/>
      <c r="F2903"/>
      <c r="G2903" s="33"/>
      <c r="H2903" s="80"/>
    </row>
    <row r="2904" spans="1:8">
      <c r="A2904" s="25"/>
      <c r="D2904"/>
      <c r="E2904"/>
      <c r="F2904"/>
      <c r="G2904" s="33"/>
      <c r="H2904" s="80"/>
    </row>
    <row r="2905" spans="1:8">
      <c r="A2905" s="25"/>
      <c r="D2905"/>
      <c r="E2905"/>
      <c r="F2905"/>
      <c r="G2905" s="33"/>
      <c r="H2905" s="80"/>
    </row>
    <row r="2906" spans="1:8">
      <c r="A2906" s="25"/>
      <c r="D2906"/>
      <c r="E2906"/>
      <c r="F2906"/>
      <c r="G2906" s="33"/>
      <c r="H2906" s="80"/>
    </row>
    <row r="2907" spans="1:8">
      <c r="A2907" s="25"/>
      <c r="D2907"/>
      <c r="E2907"/>
      <c r="F2907"/>
      <c r="G2907" s="33"/>
      <c r="H2907" s="80"/>
    </row>
    <row r="2908" spans="1:8">
      <c r="A2908" s="25"/>
      <c r="D2908"/>
      <c r="E2908"/>
      <c r="F2908"/>
      <c r="G2908" s="33"/>
      <c r="H2908" s="80"/>
    </row>
    <row r="2909" spans="1:8">
      <c r="A2909" s="25"/>
      <c r="D2909"/>
      <c r="E2909"/>
      <c r="F2909"/>
      <c r="G2909" s="33"/>
      <c r="H2909" s="80"/>
    </row>
    <row r="2910" spans="1:8">
      <c r="A2910" s="25"/>
      <c r="D2910"/>
      <c r="E2910"/>
      <c r="F2910"/>
      <c r="G2910" s="33"/>
      <c r="H2910" s="80"/>
    </row>
    <row r="2911" spans="1:8">
      <c r="A2911" s="25"/>
      <c r="D2911"/>
      <c r="E2911"/>
      <c r="F2911"/>
      <c r="G2911" s="33"/>
      <c r="H2911" s="80"/>
    </row>
    <row r="2912" spans="1:8">
      <c r="A2912" s="25"/>
      <c r="D2912"/>
      <c r="E2912"/>
      <c r="F2912"/>
      <c r="G2912" s="33"/>
      <c r="H2912" s="80"/>
    </row>
    <row r="2913" spans="1:8">
      <c r="A2913" s="25"/>
      <c r="D2913"/>
      <c r="E2913"/>
      <c r="F2913"/>
      <c r="G2913" s="33"/>
      <c r="H2913" s="80"/>
    </row>
    <row r="2914" spans="1:8">
      <c r="A2914" s="25"/>
      <c r="D2914"/>
      <c r="E2914"/>
      <c r="F2914"/>
      <c r="G2914" s="33"/>
      <c r="H2914" s="80"/>
    </row>
    <row r="2915" spans="1:8">
      <c r="A2915" s="25"/>
      <c r="D2915"/>
      <c r="E2915"/>
      <c r="F2915"/>
      <c r="G2915" s="33"/>
      <c r="H2915" s="80"/>
    </row>
    <row r="2916" spans="1:8">
      <c r="A2916" s="25"/>
      <c r="D2916"/>
      <c r="E2916"/>
      <c r="F2916"/>
      <c r="G2916" s="33"/>
      <c r="H2916" s="80"/>
    </row>
    <row r="2917" spans="1:8">
      <c r="A2917" s="25"/>
      <c r="D2917"/>
      <c r="E2917"/>
      <c r="F2917"/>
      <c r="G2917" s="33"/>
      <c r="H2917" s="80"/>
    </row>
    <row r="2918" spans="1:8">
      <c r="A2918" s="25"/>
      <c r="D2918"/>
      <c r="E2918"/>
      <c r="F2918"/>
      <c r="G2918" s="33"/>
      <c r="H2918" s="80"/>
    </row>
    <row r="2919" spans="1:8">
      <c r="A2919" s="25"/>
      <c r="D2919"/>
      <c r="E2919"/>
      <c r="F2919"/>
      <c r="G2919" s="33"/>
      <c r="H2919" s="80"/>
    </row>
    <row r="2920" spans="1:8">
      <c r="A2920" s="25"/>
      <c r="D2920"/>
      <c r="E2920"/>
      <c r="F2920"/>
      <c r="G2920" s="33"/>
      <c r="H2920" s="80"/>
    </row>
    <row r="2921" spans="1:8">
      <c r="A2921" s="25"/>
      <c r="D2921"/>
      <c r="E2921"/>
      <c r="F2921"/>
      <c r="G2921" s="33"/>
      <c r="H2921" s="80"/>
    </row>
    <row r="2922" spans="1:8">
      <c r="A2922" s="25"/>
      <c r="D2922"/>
      <c r="E2922"/>
      <c r="F2922"/>
      <c r="G2922" s="33"/>
      <c r="H2922" s="80"/>
    </row>
    <row r="2923" spans="1:8">
      <c r="A2923" s="25"/>
      <c r="D2923"/>
      <c r="E2923"/>
      <c r="F2923"/>
      <c r="G2923" s="33"/>
      <c r="H2923" s="80"/>
    </row>
    <row r="2924" spans="1:8">
      <c r="A2924" s="25"/>
      <c r="D2924"/>
      <c r="E2924"/>
      <c r="F2924"/>
      <c r="G2924" s="33"/>
      <c r="H2924" s="80"/>
    </row>
    <row r="2925" spans="1:8">
      <c r="A2925" s="25"/>
      <c r="D2925"/>
      <c r="E2925"/>
      <c r="F2925"/>
      <c r="G2925" s="33"/>
      <c r="H2925" s="80"/>
    </row>
    <row r="2926" spans="1:8">
      <c r="A2926" s="25"/>
      <c r="D2926"/>
      <c r="E2926"/>
      <c r="F2926"/>
      <c r="G2926" s="33"/>
      <c r="H2926" s="80"/>
    </row>
    <row r="2927" spans="1:8">
      <c r="A2927" s="25"/>
      <c r="D2927"/>
      <c r="E2927"/>
      <c r="F2927"/>
      <c r="G2927" s="33"/>
      <c r="H2927" s="80"/>
    </row>
    <row r="2928" spans="1:8">
      <c r="A2928" s="25"/>
      <c r="D2928"/>
      <c r="E2928"/>
      <c r="F2928"/>
      <c r="G2928" s="33"/>
      <c r="H2928" s="80"/>
    </row>
    <row r="2929" spans="1:8">
      <c r="A2929" s="25"/>
      <c r="D2929"/>
      <c r="E2929"/>
      <c r="F2929"/>
      <c r="G2929" s="33"/>
      <c r="H2929" s="80"/>
    </row>
    <row r="2930" spans="1:8">
      <c r="A2930" s="25"/>
      <c r="D2930"/>
      <c r="E2930"/>
      <c r="F2930"/>
      <c r="G2930" s="33"/>
      <c r="H2930" s="80"/>
    </row>
    <row r="2931" spans="1:8">
      <c r="A2931" s="25"/>
      <c r="D2931"/>
      <c r="E2931"/>
      <c r="F2931"/>
      <c r="G2931" s="33"/>
      <c r="H2931" s="80"/>
    </row>
    <row r="2932" spans="1:8">
      <c r="A2932" s="25"/>
      <c r="D2932"/>
      <c r="E2932"/>
      <c r="F2932"/>
      <c r="G2932" s="33"/>
      <c r="H2932" s="80"/>
    </row>
    <row r="2933" spans="1:8">
      <c r="A2933" s="25"/>
      <c r="D2933"/>
      <c r="E2933"/>
      <c r="F2933"/>
      <c r="G2933" s="33"/>
      <c r="H2933" s="80"/>
    </row>
    <row r="2934" spans="1:8">
      <c r="A2934" s="25"/>
      <c r="D2934"/>
      <c r="E2934"/>
      <c r="F2934"/>
      <c r="G2934" s="33"/>
      <c r="H2934" s="80"/>
    </row>
    <row r="2935" spans="1:8">
      <c r="A2935" s="25"/>
      <c r="D2935"/>
      <c r="E2935"/>
      <c r="F2935"/>
      <c r="G2935" s="33"/>
      <c r="H2935" s="80"/>
    </row>
    <row r="2936" spans="1:8">
      <c r="A2936" s="25"/>
      <c r="D2936"/>
      <c r="E2936"/>
      <c r="F2936"/>
      <c r="G2936" s="33"/>
      <c r="H2936" s="80"/>
    </row>
    <row r="2937" spans="1:8">
      <c r="A2937" s="25"/>
      <c r="D2937"/>
      <c r="E2937"/>
      <c r="F2937"/>
      <c r="G2937" s="33"/>
      <c r="H2937" s="80"/>
    </row>
    <row r="2938" spans="1:8">
      <c r="A2938" s="25"/>
      <c r="D2938"/>
      <c r="E2938"/>
      <c r="F2938"/>
      <c r="G2938" s="33"/>
      <c r="H2938" s="80"/>
    </row>
    <row r="2939" spans="1:8">
      <c r="A2939" s="25"/>
      <c r="D2939"/>
      <c r="E2939"/>
      <c r="F2939"/>
      <c r="G2939" s="33"/>
      <c r="H2939" s="80"/>
    </row>
    <row r="2940" spans="1:8">
      <c r="A2940" s="25"/>
      <c r="D2940"/>
      <c r="E2940"/>
      <c r="F2940"/>
      <c r="G2940" s="33"/>
      <c r="H2940" s="80"/>
    </row>
    <row r="2941" spans="1:8">
      <c r="A2941" s="25"/>
      <c r="D2941"/>
      <c r="E2941"/>
      <c r="F2941"/>
      <c r="G2941" s="33"/>
      <c r="H2941" s="80"/>
    </row>
    <row r="2942" spans="1:8">
      <c r="A2942" s="25"/>
      <c r="D2942"/>
      <c r="E2942"/>
      <c r="F2942"/>
      <c r="G2942" s="33"/>
      <c r="H2942" s="80"/>
    </row>
    <row r="2943" spans="1:8">
      <c r="A2943" s="25"/>
      <c r="D2943"/>
      <c r="E2943"/>
      <c r="F2943"/>
      <c r="G2943" s="33"/>
      <c r="H2943" s="80"/>
    </row>
    <row r="2944" spans="1:8">
      <c r="A2944" s="25"/>
      <c r="D2944"/>
      <c r="E2944"/>
      <c r="F2944"/>
      <c r="G2944" s="33"/>
      <c r="H2944" s="80"/>
    </row>
    <row r="2945" spans="1:8">
      <c r="A2945" s="25"/>
      <c r="D2945"/>
      <c r="E2945"/>
      <c r="F2945"/>
      <c r="G2945" s="33"/>
      <c r="H2945" s="80"/>
    </row>
    <row r="2946" spans="1:8">
      <c r="A2946" s="25"/>
      <c r="D2946"/>
      <c r="E2946"/>
      <c r="F2946"/>
      <c r="G2946" s="33"/>
      <c r="H2946" s="80"/>
    </row>
    <row r="2947" spans="1:8">
      <c r="A2947" s="25"/>
      <c r="D2947"/>
      <c r="E2947"/>
      <c r="F2947"/>
      <c r="G2947" s="33"/>
      <c r="H2947" s="80"/>
    </row>
    <row r="2948" spans="1:8">
      <c r="A2948" s="25"/>
      <c r="D2948"/>
      <c r="E2948"/>
      <c r="F2948"/>
      <c r="G2948" s="33"/>
      <c r="H2948" s="80"/>
    </row>
    <row r="2949" spans="1:8">
      <c r="A2949" s="25"/>
      <c r="D2949"/>
      <c r="E2949"/>
      <c r="F2949"/>
      <c r="G2949" s="33"/>
      <c r="H2949" s="80"/>
    </row>
    <row r="2950" spans="1:8">
      <c r="A2950" s="25"/>
      <c r="D2950"/>
      <c r="E2950"/>
      <c r="F2950"/>
      <c r="G2950" s="33"/>
      <c r="H2950" s="80"/>
    </row>
    <row r="2951" spans="1:8">
      <c r="A2951" s="25"/>
      <c r="D2951"/>
      <c r="E2951"/>
      <c r="F2951"/>
      <c r="G2951" s="33"/>
      <c r="H2951" s="80"/>
    </row>
    <row r="2952" spans="1:8">
      <c r="A2952" s="25"/>
      <c r="D2952"/>
      <c r="E2952"/>
      <c r="F2952"/>
      <c r="G2952" s="33"/>
      <c r="H2952" s="80"/>
    </row>
    <row r="2953" spans="1:8">
      <c r="A2953" s="25"/>
      <c r="D2953"/>
      <c r="E2953"/>
      <c r="F2953"/>
      <c r="G2953" s="33"/>
      <c r="H2953" s="80"/>
    </row>
    <row r="2954" spans="1:8">
      <c r="A2954" s="25"/>
      <c r="D2954"/>
      <c r="E2954"/>
      <c r="F2954"/>
      <c r="G2954" s="33"/>
      <c r="H2954" s="80"/>
    </row>
    <row r="2955" spans="1:8">
      <c r="A2955" s="25"/>
      <c r="D2955"/>
      <c r="E2955"/>
      <c r="F2955"/>
      <c r="G2955" s="33"/>
      <c r="H2955" s="80"/>
    </row>
    <row r="2956" spans="1:8">
      <c r="A2956" s="25"/>
      <c r="D2956"/>
      <c r="E2956"/>
      <c r="F2956"/>
      <c r="G2956" s="33"/>
      <c r="H2956" s="80"/>
    </row>
    <row r="2957" spans="1:8">
      <c r="A2957" s="25"/>
      <c r="D2957"/>
      <c r="E2957"/>
      <c r="F2957"/>
      <c r="G2957" s="33"/>
      <c r="H2957" s="80"/>
    </row>
    <row r="2958" spans="1:8">
      <c r="A2958" s="25"/>
      <c r="D2958"/>
      <c r="E2958"/>
      <c r="F2958"/>
      <c r="G2958" s="33"/>
      <c r="H2958" s="80"/>
    </row>
    <row r="2959" spans="1:8">
      <c r="A2959" s="25"/>
      <c r="D2959"/>
      <c r="E2959"/>
      <c r="F2959"/>
      <c r="G2959" s="33"/>
      <c r="H2959" s="80"/>
    </row>
    <row r="2960" spans="1:8">
      <c r="A2960" s="25"/>
      <c r="D2960"/>
      <c r="E2960"/>
      <c r="F2960"/>
      <c r="G2960" s="33"/>
      <c r="H2960" s="80"/>
    </row>
    <row r="2961" spans="1:8">
      <c r="A2961" s="25"/>
      <c r="D2961"/>
      <c r="E2961"/>
      <c r="F2961"/>
      <c r="G2961" s="33"/>
      <c r="H2961" s="80"/>
    </row>
    <row r="2962" spans="1:8">
      <c r="A2962" s="25"/>
      <c r="D2962"/>
      <c r="E2962"/>
      <c r="F2962"/>
      <c r="G2962" s="33"/>
      <c r="H2962" s="80"/>
    </row>
    <row r="2963" spans="1:8">
      <c r="A2963" s="25"/>
      <c r="D2963"/>
      <c r="E2963"/>
      <c r="F2963"/>
      <c r="G2963" s="33"/>
      <c r="H2963" s="80"/>
    </row>
    <row r="2964" spans="1:8">
      <c r="A2964" s="25"/>
      <c r="D2964"/>
      <c r="E2964"/>
      <c r="F2964"/>
      <c r="G2964" s="33"/>
      <c r="H2964" s="80"/>
    </row>
    <row r="2965" spans="1:8">
      <c r="A2965" s="25"/>
      <c r="D2965"/>
      <c r="E2965"/>
      <c r="F2965"/>
      <c r="G2965" s="33"/>
      <c r="H2965" s="80"/>
    </row>
    <row r="2966" spans="1:8">
      <c r="A2966" s="25"/>
      <c r="D2966"/>
      <c r="E2966"/>
      <c r="F2966"/>
      <c r="G2966" s="33"/>
      <c r="H2966" s="80"/>
    </row>
    <row r="2967" spans="1:8">
      <c r="A2967" s="25"/>
      <c r="D2967"/>
      <c r="E2967"/>
      <c r="F2967"/>
      <c r="G2967" s="33"/>
      <c r="H2967" s="80"/>
    </row>
    <row r="2968" spans="1:8">
      <c r="A2968" s="25"/>
      <c r="D2968"/>
      <c r="E2968"/>
      <c r="F2968"/>
      <c r="G2968" s="33"/>
      <c r="H2968" s="80"/>
    </row>
    <row r="2969" spans="1:8">
      <c r="A2969" s="25"/>
      <c r="D2969"/>
      <c r="E2969"/>
      <c r="F2969"/>
      <c r="G2969" s="33"/>
      <c r="H2969" s="80"/>
    </row>
    <row r="2970" spans="1:8">
      <c r="A2970" s="25"/>
      <c r="D2970"/>
      <c r="E2970"/>
      <c r="F2970"/>
      <c r="G2970" s="33"/>
      <c r="H2970" s="80"/>
    </row>
    <row r="2971" spans="1:8">
      <c r="A2971" s="25"/>
      <c r="D2971"/>
      <c r="E2971"/>
      <c r="F2971"/>
      <c r="G2971" s="33"/>
      <c r="H2971" s="80"/>
    </row>
    <row r="2972" spans="1:8">
      <c r="A2972" s="25"/>
      <c r="D2972"/>
      <c r="E2972"/>
      <c r="F2972"/>
      <c r="G2972" s="33"/>
      <c r="H2972" s="80"/>
    </row>
    <row r="2973" spans="1:8">
      <c r="A2973" s="25"/>
      <c r="D2973"/>
      <c r="E2973"/>
      <c r="F2973"/>
      <c r="G2973" s="33"/>
      <c r="H2973" s="80"/>
    </row>
    <row r="2974" spans="1:8">
      <c r="A2974" s="25"/>
      <c r="D2974"/>
      <c r="E2974"/>
      <c r="F2974"/>
      <c r="G2974" s="33"/>
      <c r="H2974" s="80"/>
    </row>
    <row r="2975" spans="1:8">
      <c r="A2975" s="25"/>
      <c r="D2975"/>
      <c r="E2975"/>
      <c r="F2975"/>
      <c r="G2975" s="33"/>
      <c r="H2975" s="80"/>
    </row>
    <row r="2976" spans="1:8">
      <c r="A2976" s="25"/>
      <c r="D2976"/>
      <c r="E2976"/>
      <c r="F2976"/>
      <c r="G2976" s="33"/>
      <c r="H2976" s="80"/>
    </row>
    <row r="2977" spans="1:8">
      <c r="A2977" s="25"/>
      <c r="D2977"/>
      <c r="E2977"/>
      <c r="F2977"/>
      <c r="G2977" s="33"/>
      <c r="H2977" s="80"/>
    </row>
    <row r="2978" spans="1:8">
      <c r="A2978" s="25"/>
      <c r="D2978"/>
      <c r="E2978"/>
      <c r="F2978"/>
      <c r="G2978" s="33"/>
      <c r="H2978" s="80"/>
    </row>
    <row r="2979" spans="1:8">
      <c r="A2979" s="25"/>
      <c r="D2979"/>
      <c r="E2979"/>
      <c r="F2979"/>
      <c r="G2979" s="33"/>
      <c r="H2979" s="80"/>
    </row>
    <row r="2980" spans="1:8">
      <c r="A2980" s="25"/>
      <c r="D2980"/>
      <c r="E2980"/>
      <c r="F2980"/>
      <c r="G2980" s="33"/>
      <c r="H2980" s="80"/>
    </row>
    <row r="2981" spans="1:8">
      <c r="A2981" s="25"/>
      <c r="D2981"/>
      <c r="E2981"/>
      <c r="F2981"/>
      <c r="G2981" s="33"/>
      <c r="H2981" s="80"/>
    </row>
    <row r="2982" spans="1:8">
      <c r="A2982" s="25"/>
      <c r="D2982"/>
      <c r="E2982"/>
      <c r="F2982"/>
      <c r="G2982" s="33"/>
      <c r="H2982" s="80"/>
    </row>
    <row r="2983" spans="1:8">
      <c r="A2983" s="25"/>
      <c r="D2983"/>
      <c r="E2983"/>
      <c r="F2983"/>
      <c r="G2983" s="33"/>
      <c r="H2983" s="80"/>
    </row>
    <row r="2984" spans="1:8">
      <c r="A2984" s="25"/>
      <c r="D2984"/>
      <c r="E2984"/>
      <c r="F2984"/>
      <c r="G2984" s="33"/>
      <c r="H2984" s="80"/>
    </row>
    <row r="2985" spans="1:8">
      <c r="A2985" s="25"/>
      <c r="D2985"/>
      <c r="E2985"/>
      <c r="F2985"/>
      <c r="G2985" s="33"/>
      <c r="H2985" s="80"/>
    </row>
    <row r="2986" spans="1:8">
      <c r="A2986" s="25"/>
      <c r="D2986"/>
      <c r="E2986"/>
      <c r="F2986"/>
      <c r="G2986" s="33"/>
      <c r="H2986" s="80"/>
    </row>
    <row r="2987" spans="1:8">
      <c r="A2987" s="25"/>
      <c r="D2987"/>
      <c r="E2987"/>
      <c r="F2987"/>
      <c r="G2987" s="33"/>
      <c r="H2987" s="80"/>
    </row>
    <row r="2988" spans="1:8">
      <c r="A2988" s="25"/>
      <c r="D2988"/>
      <c r="E2988"/>
      <c r="F2988"/>
      <c r="G2988" s="33"/>
      <c r="H2988" s="80"/>
    </row>
    <row r="2989" spans="1:8">
      <c r="A2989" s="25"/>
      <c r="D2989"/>
      <c r="E2989"/>
      <c r="F2989"/>
      <c r="G2989" s="33"/>
      <c r="H2989" s="80"/>
    </row>
    <row r="2990" spans="1:8">
      <c r="A2990" s="25"/>
      <c r="D2990"/>
      <c r="E2990"/>
      <c r="F2990"/>
      <c r="G2990" s="33"/>
      <c r="H2990" s="80"/>
    </row>
    <row r="2991" spans="1:8">
      <c r="A2991" s="25"/>
      <c r="D2991"/>
      <c r="E2991"/>
      <c r="F2991"/>
      <c r="G2991" s="33"/>
      <c r="H2991" s="80"/>
    </row>
    <row r="2992" spans="1:8">
      <c r="A2992" s="25"/>
      <c r="D2992"/>
      <c r="E2992"/>
      <c r="F2992"/>
      <c r="G2992" s="33"/>
      <c r="H2992" s="80"/>
    </row>
    <row r="2993" spans="1:8">
      <c r="A2993" s="25"/>
      <c r="D2993"/>
      <c r="E2993"/>
      <c r="F2993"/>
      <c r="G2993" s="33"/>
      <c r="H2993" s="80"/>
    </row>
    <row r="2994" spans="1:8">
      <c r="A2994" s="25"/>
      <c r="D2994"/>
      <c r="E2994"/>
      <c r="F2994"/>
      <c r="G2994" s="33"/>
      <c r="H2994" s="80"/>
    </row>
    <row r="2995" spans="1:8">
      <c r="A2995" s="25"/>
      <c r="D2995"/>
      <c r="E2995"/>
      <c r="F2995"/>
      <c r="G2995" s="33"/>
      <c r="H2995" s="80"/>
    </row>
    <row r="2996" spans="1:8">
      <c r="A2996" s="25"/>
      <c r="D2996"/>
      <c r="E2996"/>
      <c r="F2996"/>
      <c r="G2996" s="33"/>
      <c r="H2996" s="80"/>
    </row>
    <row r="2997" spans="1:8">
      <c r="A2997" s="25"/>
      <c r="D2997"/>
      <c r="E2997"/>
      <c r="F2997"/>
      <c r="G2997" s="33"/>
      <c r="H2997" s="80"/>
    </row>
    <row r="2998" spans="1:8">
      <c r="A2998" s="25"/>
      <c r="D2998"/>
      <c r="E2998"/>
      <c r="F2998"/>
      <c r="G2998" s="33"/>
      <c r="H2998" s="80"/>
    </row>
    <row r="2999" spans="1:8">
      <c r="A2999" s="25"/>
      <c r="D2999"/>
      <c r="E2999"/>
      <c r="F2999"/>
      <c r="G2999" s="33"/>
      <c r="H2999" s="80"/>
    </row>
    <row r="3000" spans="1:8">
      <c r="A3000" s="25"/>
      <c r="D3000"/>
      <c r="E3000"/>
      <c r="F3000"/>
      <c r="G3000" s="33"/>
      <c r="H3000" s="80"/>
    </row>
    <row r="3001" spans="1:8">
      <c r="A3001" s="25"/>
      <c r="D3001"/>
      <c r="E3001"/>
      <c r="F3001"/>
      <c r="G3001" s="33"/>
      <c r="H3001" s="80"/>
    </row>
    <row r="3002" spans="1:8">
      <c r="A3002" s="25"/>
      <c r="D3002"/>
      <c r="E3002"/>
      <c r="F3002"/>
      <c r="G3002" s="33"/>
      <c r="H3002" s="80"/>
    </row>
    <row r="3003" spans="1:8">
      <c r="A3003" s="25"/>
      <c r="D3003"/>
      <c r="E3003"/>
      <c r="F3003"/>
      <c r="G3003" s="33"/>
      <c r="H3003" s="80"/>
    </row>
    <row r="3004" spans="1:8">
      <c r="A3004" s="25"/>
      <c r="D3004"/>
      <c r="E3004"/>
      <c r="F3004"/>
      <c r="G3004" s="33"/>
      <c r="H3004" s="80"/>
    </row>
    <row r="3005" spans="1:8">
      <c r="A3005" s="25"/>
      <c r="D3005"/>
      <c r="E3005"/>
      <c r="F3005"/>
      <c r="G3005" s="33"/>
      <c r="H3005" s="80"/>
    </row>
    <row r="3006" spans="1:8">
      <c r="A3006" s="25"/>
      <c r="D3006"/>
      <c r="E3006"/>
      <c r="F3006"/>
      <c r="G3006" s="33"/>
      <c r="H3006" s="80"/>
    </row>
    <row r="3007" spans="1:8">
      <c r="A3007" s="25"/>
      <c r="D3007"/>
      <c r="E3007"/>
      <c r="F3007"/>
      <c r="G3007" s="33"/>
      <c r="H3007" s="80"/>
    </row>
    <row r="3008" spans="1:8">
      <c r="A3008" s="25"/>
      <c r="D3008"/>
      <c r="E3008"/>
      <c r="F3008"/>
      <c r="G3008" s="33"/>
      <c r="H3008" s="80"/>
    </row>
    <row r="3009" spans="1:8">
      <c r="A3009" s="25"/>
      <c r="D3009"/>
      <c r="E3009"/>
      <c r="F3009"/>
      <c r="G3009" s="33"/>
      <c r="H3009" s="80"/>
    </row>
    <row r="3010" spans="1:8">
      <c r="A3010" s="25"/>
      <c r="D3010"/>
      <c r="E3010"/>
      <c r="F3010"/>
      <c r="G3010" s="33"/>
      <c r="H3010" s="80"/>
    </row>
    <row r="3011" spans="1:8">
      <c r="A3011" s="25"/>
      <c r="D3011"/>
      <c r="E3011"/>
      <c r="F3011"/>
      <c r="G3011" s="33"/>
      <c r="H3011" s="80"/>
    </row>
    <row r="3012" spans="1:8">
      <c r="A3012" s="25"/>
      <c r="D3012"/>
      <c r="E3012"/>
      <c r="F3012"/>
      <c r="G3012" s="33"/>
      <c r="H3012" s="80"/>
    </row>
    <row r="3013" spans="1:8">
      <c r="A3013" s="25"/>
      <c r="D3013"/>
      <c r="E3013"/>
      <c r="F3013"/>
      <c r="G3013" s="33"/>
      <c r="H3013" s="80"/>
    </row>
    <row r="3014" spans="1:8">
      <c r="A3014" s="25"/>
      <c r="D3014"/>
      <c r="E3014"/>
      <c r="F3014"/>
      <c r="G3014" s="33"/>
      <c r="H3014" s="80"/>
    </row>
    <row r="3015" spans="1:8">
      <c r="A3015" s="25"/>
      <c r="D3015"/>
      <c r="E3015"/>
      <c r="F3015"/>
      <c r="G3015" s="33"/>
      <c r="H3015" s="80"/>
    </row>
    <row r="3016" spans="1:8">
      <c r="A3016" s="25"/>
      <c r="D3016"/>
      <c r="E3016"/>
      <c r="F3016"/>
      <c r="G3016" s="33"/>
      <c r="H3016" s="80"/>
    </row>
    <row r="3017" spans="1:8">
      <c r="A3017" s="25"/>
      <c r="D3017"/>
      <c r="E3017"/>
      <c r="F3017"/>
      <c r="G3017" s="33"/>
      <c r="H3017" s="80"/>
    </row>
    <row r="3018" spans="1:8">
      <c r="A3018" s="25"/>
      <c r="D3018"/>
      <c r="E3018"/>
      <c r="F3018"/>
      <c r="G3018" s="33"/>
      <c r="H3018" s="80"/>
    </row>
    <row r="3019" spans="1:8">
      <c r="A3019" s="25"/>
      <c r="D3019"/>
      <c r="E3019"/>
      <c r="F3019"/>
      <c r="G3019" s="33"/>
      <c r="H3019" s="80"/>
    </row>
    <row r="3020" spans="1:8">
      <c r="A3020" s="25"/>
      <c r="D3020"/>
      <c r="E3020"/>
      <c r="F3020"/>
      <c r="G3020" s="33"/>
      <c r="H3020" s="80"/>
    </row>
    <row r="3021" spans="1:8">
      <c r="A3021" s="25"/>
      <c r="D3021"/>
      <c r="E3021"/>
      <c r="F3021"/>
      <c r="G3021" s="33"/>
      <c r="H3021" s="80"/>
    </row>
    <row r="3022" spans="1:8">
      <c r="A3022" s="25"/>
      <c r="D3022"/>
      <c r="E3022"/>
      <c r="F3022"/>
      <c r="G3022" s="33"/>
      <c r="H3022" s="80"/>
    </row>
    <row r="3023" spans="1:8">
      <c r="A3023" s="25"/>
      <c r="D3023"/>
      <c r="E3023"/>
      <c r="F3023"/>
      <c r="G3023" s="33"/>
      <c r="H3023" s="80"/>
    </row>
    <row r="3024" spans="1:8">
      <c r="A3024" s="25"/>
      <c r="D3024"/>
      <c r="E3024"/>
      <c r="F3024"/>
      <c r="G3024" s="33"/>
      <c r="H3024" s="80"/>
    </row>
    <row r="3025" spans="1:8">
      <c r="A3025" s="25"/>
      <c r="D3025"/>
      <c r="E3025"/>
      <c r="F3025"/>
      <c r="G3025" s="33"/>
      <c r="H3025" s="80"/>
    </row>
    <row r="3026" spans="1:8">
      <c r="A3026" s="25"/>
      <c r="D3026"/>
      <c r="E3026"/>
      <c r="F3026"/>
      <c r="G3026" s="33"/>
      <c r="H3026" s="80"/>
    </row>
    <row r="3027" spans="1:8">
      <c r="A3027" s="25"/>
      <c r="D3027"/>
      <c r="E3027"/>
      <c r="F3027"/>
      <c r="G3027" s="33"/>
      <c r="H3027" s="80"/>
    </row>
    <row r="3028" spans="1:8">
      <c r="A3028" s="25"/>
      <c r="D3028"/>
      <c r="E3028"/>
      <c r="F3028"/>
      <c r="G3028" s="33"/>
      <c r="H3028" s="80"/>
    </row>
    <row r="3029" spans="1:8">
      <c r="A3029" s="25"/>
      <c r="D3029"/>
      <c r="E3029"/>
      <c r="F3029"/>
      <c r="G3029" s="33"/>
      <c r="H3029" s="80"/>
    </row>
    <row r="3030" spans="1:8">
      <c r="A3030" s="25"/>
      <c r="D3030"/>
      <c r="E3030"/>
      <c r="F3030"/>
      <c r="G3030" s="33"/>
      <c r="H3030" s="80"/>
    </row>
    <row r="3031" spans="1:8">
      <c r="A3031" s="25"/>
      <c r="D3031"/>
      <c r="E3031"/>
      <c r="F3031"/>
      <c r="G3031" s="33"/>
      <c r="H3031" s="80"/>
    </row>
    <row r="3032" spans="1:8">
      <c r="A3032" s="25"/>
      <c r="D3032"/>
      <c r="E3032"/>
      <c r="F3032"/>
      <c r="G3032" s="33"/>
      <c r="H3032" s="80"/>
    </row>
    <row r="3033" spans="1:8">
      <c r="A3033" s="25"/>
      <c r="D3033"/>
      <c r="E3033"/>
      <c r="F3033"/>
      <c r="G3033" s="33"/>
      <c r="H3033" s="80"/>
    </row>
    <row r="3034" spans="1:8">
      <c r="A3034" s="25"/>
      <c r="D3034"/>
      <c r="E3034"/>
      <c r="F3034"/>
      <c r="G3034" s="33"/>
      <c r="H3034" s="80"/>
    </row>
    <row r="3035" spans="1:8">
      <c r="A3035" s="25"/>
      <c r="D3035"/>
      <c r="E3035"/>
      <c r="F3035"/>
      <c r="G3035" s="33"/>
      <c r="H3035" s="80"/>
    </row>
    <row r="3036" spans="1:8">
      <c r="A3036" s="25"/>
      <c r="D3036"/>
      <c r="E3036"/>
      <c r="F3036"/>
      <c r="G3036" s="33"/>
      <c r="H3036" s="80"/>
    </row>
    <row r="3037" spans="1:8">
      <c r="A3037" s="25"/>
      <c r="D3037"/>
      <c r="E3037"/>
      <c r="F3037"/>
      <c r="G3037" s="33"/>
      <c r="H3037" s="80"/>
    </row>
    <row r="3038" spans="1:8">
      <c r="A3038" s="25"/>
      <c r="D3038"/>
      <c r="E3038"/>
      <c r="F3038"/>
      <c r="G3038" s="33"/>
      <c r="H3038" s="80"/>
    </row>
    <row r="3039" spans="1:8">
      <c r="A3039" s="25"/>
      <c r="D3039"/>
      <c r="E3039"/>
      <c r="F3039"/>
      <c r="G3039" s="33"/>
      <c r="H3039" s="80"/>
    </row>
    <row r="3040" spans="1:8">
      <c r="A3040" s="25"/>
      <c r="D3040"/>
      <c r="E3040"/>
      <c r="F3040"/>
      <c r="G3040" s="33"/>
      <c r="H3040" s="80"/>
    </row>
    <row r="3041" spans="1:8">
      <c r="A3041" s="25"/>
      <c r="D3041"/>
      <c r="E3041"/>
      <c r="F3041"/>
      <c r="G3041" s="33"/>
      <c r="H3041" s="80"/>
    </row>
    <row r="3042" spans="1:8">
      <c r="A3042" s="25"/>
      <c r="D3042"/>
      <c r="E3042"/>
      <c r="F3042"/>
      <c r="G3042" s="33"/>
      <c r="H3042" s="80"/>
    </row>
    <row r="3043" spans="1:8">
      <c r="A3043" s="25"/>
      <c r="D3043"/>
      <c r="E3043"/>
      <c r="F3043"/>
      <c r="G3043" s="33"/>
      <c r="H3043" s="80"/>
    </row>
    <row r="3044" spans="1:8">
      <c r="A3044" s="25"/>
      <c r="D3044"/>
      <c r="E3044"/>
      <c r="F3044"/>
      <c r="G3044" s="33"/>
      <c r="H3044" s="80"/>
    </row>
    <row r="3045" spans="1:8">
      <c r="A3045" s="25"/>
      <c r="D3045"/>
      <c r="E3045"/>
      <c r="F3045"/>
      <c r="G3045" s="33"/>
      <c r="H3045" s="80"/>
    </row>
    <row r="3046" spans="1:8">
      <c r="A3046" s="25"/>
      <c r="D3046"/>
      <c r="E3046"/>
      <c r="F3046"/>
      <c r="G3046" s="33"/>
      <c r="H3046" s="80"/>
    </row>
    <row r="3047" spans="1:8">
      <c r="A3047" s="25"/>
      <c r="D3047"/>
      <c r="E3047"/>
      <c r="F3047"/>
      <c r="G3047" s="33"/>
      <c r="H3047" s="80"/>
    </row>
    <row r="3048" spans="1:8">
      <c r="A3048" s="25"/>
      <c r="D3048"/>
      <c r="E3048"/>
      <c r="F3048"/>
      <c r="G3048" s="33"/>
      <c r="H3048" s="80"/>
    </row>
    <row r="3049" spans="1:8">
      <c r="A3049" s="25"/>
      <c r="D3049"/>
      <c r="E3049"/>
      <c r="F3049"/>
      <c r="G3049" s="33"/>
      <c r="H3049" s="80"/>
    </row>
    <row r="3050" spans="1:8">
      <c r="A3050" s="25"/>
      <c r="D3050"/>
      <c r="E3050"/>
      <c r="F3050"/>
      <c r="G3050" s="33"/>
      <c r="H3050" s="80"/>
    </row>
    <row r="3051" spans="1:8">
      <c r="A3051" s="25"/>
      <c r="D3051"/>
      <c r="E3051"/>
      <c r="F3051"/>
      <c r="G3051" s="33"/>
      <c r="H3051" s="80"/>
    </row>
    <row r="3052" spans="1:8">
      <c r="A3052" s="25"/>
      <c r="D3052"/>
      <c r="E3052"/>
      <c r="F3052"/>
      <c r="G3052" s="33"/>
      <c r="H3052" s="80"/>
    </row>
    <row r="3053" spans="1:8">
      <c r="A3053" s="25"/>
      <c r="D3053"/>
      <c r="E3053"/>
      <c r="F3053"/>
      <c r="G3053" s="33"/>
      <c r="H3053" s="80"/>
    </row>
    <row r="3054" spans="1:8">
      <c r="A3054" s="25"/>
      <c r="D3054"/>
      <c r="E3054"/>
      <c r="F3054"/>
      <c r="G3054" s="33"/>
      <c r="H3054" s="80"/>
    </row>
    <row r="3055" spans="1:8">
      <c r="A3055" s="25"/>
      <c r="D3055"/>
      <c r="E3055"/>
      <c r="F3055"/>
      <c r="G3055" s="33"/>
      <c r="H3055" s="80"/>
    </row>
    <row r="3056" spans="1:8">
      <c r="A3056" s="25"/>
      <c r="D3056"/>
      <c r="E3056"/>
      <c r="F3056"/>
      <c r="G3056" s="33"/>
      <c r="H3056" s="80"/>
    </row>
    <row r="3057" spans="1:8">
      <c r="A3057" s="25"/>
      <c r="D3057"/>
      <c r="E3057"/>
      <c r="F3057"/>
      <c r="G3057" s="33"/>
      <c r="H3057" s="80"/>
    </row>
    <row r="3058" spans="1:8">
      <c r="A3058" s="25"/>
      <c r="D3058"/>
      <c r="E3058"/>
      <c r="F3058"/>
      <c r="G3058" s="33"/>
      <c r="H3058" s="80"/>
    </row>
    <row r="3059" spans="1:8">
      <c r="A3059" s="25"/>
      <c r="D3059"/>
      <c r="E3059"/>
      <c r="F3059"/>
      <c r="G3059" s="33"/>
      <c r="H3059" s="80"/>
    </row>
    <row r="3060" spans="1:8">
      <c r="A3060" s="25"/>
      <c r="D3060"/>
      <c r="E3060"/>
      <c r="F3060"/>
      <c r="G3060" s="33"/>
      <c r="H3060" s="80"/>
    </row>
    <row r="3061" spans="1:8">
      <c r="A3061" s="25"/>
      <c r="D3061"/>
      <c r="E3061"/>
      <c r="F3061"/>
      <c r="G3061" s="33"/>
      <c r="H3061" s="80"/>
    </row>
    <row r="3062" spans="1:8">
      <c r="A3062" s="25"/>
      <c r="D3062"/>
      <c r="E3062"/>
      <c r="F3062"/>
      <c r="G3062" s="33"/>
      <c r="H3062" s="80"/>
    </row>
    <row r="3063" spans="1:8">
      <c r="A3063" s="25"/>
      <c r="D3063"/>
      <c r="E3063"/>
      <c r="F3063"/>
      <c r="G3063" s="33"/>
      <c r="H3063" s="80"/>
    </row>
    <row r="3064" spans="1:8">
      <c r="A3064" s="25"/>
      <c r="D3064"/>
      <c r="E3064"/>
      <c r="F3064"/>
      <c r="G3064" s="33"/>
      <c r="H3064" s="80"/>
    </row>
    <row r="3065" spans="1:8">
      <c r="A3065" s="25"/>
      <c r="D3065"/>
      <c r="E3065"/>
      <c r="F3065"/>
      <c r="G3065" s="33"/>
      <c r="H3065" s="80"/>
    </row>
    <row r="3066" spans="1:8">
      <c r="A3066" s="25"/>
      <c r="D3066"/>
      <c r="E3066"/>
      <c r="F3066"/>
      <c r="G3066" s="33"/>
      <c r="H3066" s="80"/>
    </row>
    <row r="3067" spans="1:8">
      <c r="A3067" s="25"/>
      <c r="D3067"/>
      <c r="E3067"/>
      <c r="F3067"/>
      <c r="G3067" s="33"/>
      <c r="H3067" s="80"/>
    </row>
    <row r="3068" spans="1:8">
      <c r="A3068" s="25"/>
      <c r="D3068"/>
      <c r="E3068"/>
      <c r="F3068"/>
      <c r="G3068" s="33"/>
      <c r="H3068" s="80"/>
    </row>
    <row r="3069" spans="1:8">
      <c r="A3069" s="25"/>
      <c r="D3069"/>
      <c r="E3069"/>
      <c r="F3069"/>
      <c r="G3069" s="33"/>
      <c r="H3069" s="80"/>
    </row>
    <row r="3070" spans="1:8">
      <c r="A3070" s="25"/>
      <c r="D3070"/>
      <c r="E3070"/>
      <c r="F3070"/>
      <c r="G3070" s="33"/>
      <c r="H3070" s="80"/>
    </row>
    <row r="3071" spans="1:8">
      <c r="A3071" s="25"/>
      <c r="D3071"/>
      <c r="E3071"/>
      <c r="F3071"/>
      <c r="G3071" s="33"/>
      <c r="H3071" s="80"/>
    </row>
    <row r="3072" spans="1:8">
      <c r="A3072" s="25"/>
      <c r="D3072"/>
      <c r="E3072"/>
      <c r="F3072"/>
      <c r="G3072" s="33"/>
      <c r="H3072" s="80"/>
    </row>
    <row r="3073" spans="1:8">
      <c r="A3073" s="25"/>
      <c r="D3073"/>
      <c r="E3073"/>
      <c r="F3073"/>
      <c r="G3073" s="33"/>
      <c r="H3073" s="80"/>
    </row>
    <row r="3074" spans="1:8">
      <c r="A3074" s="25"/>
      <c r="D3074"/>
      <c r="E3074"/>
      <c r="F3074"/>
      <c r="G3074" s="33"/>
      <c r="H3074" s="80"/>
    </row>
    <row r="3075" spans="1:8">
      <c r="A3075" s="25"/>
      <c r="D3075"/>
      <c r="E3075"/>
      <c r="F3075"/>
      <c r="G3075" s="33"/>
      <c r="H3075" s="80"/>
    </row>
    <row r="3076" spans="1:8">
      <c r="A3076" s="25"/>
      <c r="D3076"/>
      <c r="E3076"/>
      <c r="F3076"/>
      <c r="G3076" s="33"/>
      <c r="H3076" s="80"/>
    </row>
    <row r="3077" spans="1:8">
      <c r="A3077" s="25"/>
      <c r="D3077"/>
      <c r="E3077"/>
      <c r="F3077"/>
      <c r="G3077" s="33"/>
      <c r="H3077" s="80"/>
    </row>
    <row r="3078" spans="1:8">
      <c r="A3078" s="25"/>
      <c r="D3078"/>
      <c r="E3078"/>
      <c r="F3078"/>
      <c r="G3078" s="33"/>
      <c r="H3078" s="80"/>
    </row>
    <row r="3079" spans="1:8">
      <c r="A3079" s="25"/>
      <c r="D3079"/>
      <c r="E3079"/>
      <c r="F3079"/>
      <c r="G3079" s="33"/>
      <c r="H3079" s="80"/>
    </row>
    <row r="3080" spans="1:8">
      <c r="A3080" s="25"/>
      <c r="D3080"/>
      <c r="E3080"/>
      <c r="F3080"/>
      <c r="G3080" s="33"/>
      <c r="H3080" s="80"/>
    </row>
    <row r="3081" spans="1:8">
      <c r="A3081" s="25"/>
      <c r="D3081"/>
      <c r="E3081"/>
      <c r="F3081"/>
      <c r="G3081" s="33"/>
      <c r="H3081" s="80"/>
    </row>
    <row r="3082" spans="1:8">
      <c r="A3082" s="25"/>
      <c r="D3082"/>
      <c r="E3082"/>
      <c r="F3082"/>
      <c r="G3082" s="33"/>
      <c r="H3082" s="80"/>
    </row>
    <row r="3083" spans="1:8">
      <c r="A3083" s="25"/>
      <c r="D3083"/>
      <c r="E3083"/>
      <c r="F3083"/>
      <c r="G3083" s="33"/>
      <c r="H3083" s="80"/>
    </row>
    <row r="3084" spans="1:8">
      <c r="A3084" s="25"/>
      <c r="D3084"/>
      <c r="E3084"/>
      <c r="F3084"/>
      <c r="G3084" s="33"/>
      <c r="H3084" s="80"/>
    </row>
    <row r="3085" spans="1:8">
      <c r="A3085" s="25"/>
      <c r="D3085"/>
      <c r="E3085"/>
      <c r="F3085"/>
      <c r="G3085" s="33"/>
      <c r="H3085" s="80"/>
    </row>
    <row r="3086" spans="1:8">
      <c r="A3086" s="25"/>
      <c r="D3086"/>
      <c r="E3086"/>
      <c r="F3086"/>
      <c r="G3086" s="33"/>
      <c r="H3086" s="80"/>
    </row>
    <row r="3087" spans="1:8">
      <c r="A3087" s="25"/>
      <c r="D3087"/>
      <c r="E3087"/>
      <c r="F3087"/>
      <c r="G3087" s="33"/>
      <c r="H3087" s="80"/>
    </row>
    <row r="3088" spans="1:8">
      <c r="A3088" s="25"/>
      <c r="D3088"/>
      <c r="E3088"/>
      <c r="F3088"/>
      <c r="G3088" s="33"/>
      <c r="H3088" s="80"/>
    </row>
    <row r="3089" spans="1:8">
      <c r="A3089" s="25"/>
      <c r="D3089"/>
      <c r="E3089"/>
      <c r="F3089"/>
      <c r="G3089" s="33"/>
      <c r="H3089" s="80"/>
    </row>
    <row r="3090" spans="1:8">
      <c r="A3090" s="25"/>
      <c r="D3090"/>
      <c r="E3090"/>
      <c r="F3090"/>
      <c r="G3090" s="33"/>
      <c r="H3090" s="80"/>
    </row>
    <row r="3091" spans="1:8">
      <c r="A3091" s="25"/>
      <c r="D3091"/>
      <c r="E3091"/>
      <c r="F3091"/>
      <c r="G3091" s="33"/>
      <c r="H3091" s="80"/>
    </row>
    <row r="3092" spans="1:8">
      <c r="A3092" s="25"/>
      <c r="D3092"/>
      <c r="E3092"/>
      <c r="F3092"/>
      <c r="G3092" s="33"/>
      <c r="H3092" s="80"/>
    </row>
    <row r="3093" spans="1:8">
      <c r="A3093" s="25"/>
      <c r="D3093"/>
      <c r="E3093"/>
      <c r="F3093"/>
      <c r="G3093" s="33"/>
      <c r="H3093" s="80"/>
    </row>
    <row r="3094" spans="1:8">
      <c r="A3094" s="25"/>
      <c r="D3094"/>
      <c r="E3094"/>
      <c r="F3094"/>
      <c r="G3094" s="33"/>
      <c r="H3094" s="80"/>
    </row>
    <row r="3095" spans="1:8">
      <c r="A3095" s="25"/>
      <c r="D3095"/>
      <c r="E3095"/>
      <c r="F3095"/>
      <c r="G3095" s="33"/>
      <c r="H3095" s="80"/>
    </row>
    <row r="3096" spans="1:8">
      <c r="A3096" s="25"/>
      <c r="D3096"/>
      <c r="E3096"/>
      <c r="F3096"/>
      <c r="G3096" s="33"/>
      <c r="H3096" s="80"/>
    </row>
    <row r="3097" spans="1:8">
      <c r="A3097" s="25"/>
      <c r="D3097"/>
      <c r="E3097"/>
      <c r="F3097"/>
      <c r="G3097" s="33"/>
      <c r="H3097" s="80"/>
    </row>
    <row r="3098" spans="1:8">
      <c r="A3098" s="25"/>
      <c r="D3098"/>
      <c r="E3098"/>
      <c r="F3098"/>
      <c r="G3098" s="33"/>
      <c r="H3098" s="80"/>
    </row>
    <row r="3099" spans="1:8">
      <c r="A3099" s="25"/>
      <c r="D3099"/>
      <c r="E3099"/>
      <c r="F3099"/>
      <c r="G3099" s="33"/>
      <c r="H3099" s="80"/>
    </row>
    <row r="3100" spans="1:8">
      <c r="A3100" s="25"/>
      <c r="D3100"/>
      <c r="E3100"/>
      <c r="F3100"/>
      <c r="G3100" s="33"/>
      <c r="H3100" s="80"/>
    </row>
    <row r="3101" spans="1:8">
      <c r="A3101" s="25"/>
      <c r="D3101"/>
      <c r="E3101"/>
      <c r="F3101"/>
      <c r="G3101" s="33"/>
      <c r="H3101" s="80"/>
    </row>
    <row r="3102" spans="1:8">
      <c r="A3102" s="25"/>
      <c r="D3102"/>
      <c r="E3102"/>
      <c r="F3102"/>
      <c r="G3102" s="33"/>
      <c r="H3102" s="80"/>
    </row>
    <row r="3103" spans="1:8">
      <c r="A3103" s="25"/>
      <c r="D3103"/>
      <c r="E3103"/>
      <c r="F3103"/>
      <c r="G3103" s="33"/>
      <c r="H3103" s="80"/>
    </row>
    <row r="3104" spans="1:8">
      <c r="A3104" s="25"/>
      <c r="D3104"/>
      <c r="E3104"/>
      <c r="F3104"/>
      <c r="G3104" s="33"/>
      <c r="H3104" s="80"/>
    </row>
    <row r="3105" spans="1:8">
      <c r="A3105" s="25"/>
      <c r="D3105"/>
      <c r="E3105"/>
      <c r="F3105"/>
      <c r="G3105" s="33"/>
      <c r="H3105" s="80"/>
    </row>
    <row r="3106" spans="1:8">
      <c r="A3106" s="25"/>
      <c r="D3106"/>
      <c r="E3106"/>
      <c r="F3106"/>
      <c r="G3106" s="33"/>
      <c r="H3106" s="80"/>
    </row>
    <row r="3107" spans="1:8">
      <c r="A3107" s="25"/>
      <c r="D3107"/>
      <c r="E3107"/>
      <c r="F3107"/>
      <c r="G3107" s="33"/>
      <c r="H3107" s="80"/>
    </row>
    <row r="3108" spans="1:8">
      <c r="A3108" s="25"/>
      <c r="D3108"/>
      <c r="E3108"/>
      <c r="F3108"/>
      <c r="G3108" s="33"/>
      <c r="H3108" s="80"/>
    </row>
    <row r="3109" spans="1:8">
      <c r="A3109" s="25"/>
      <c r="D3109"/>
      <c r="E3109"/>
      <c r="F3109"/>
      <c r="G3109" s="33"/>
      <c r="H3109" s="80"/>
    </row>
    <row r="3110" spans="1:8">
      <c r="A3110" s="25"/>
      <c r="D3110"/>
      <c r="E3110"/>
      <c r="F3110"/>
      <c r="G3110" s="33"/>
      <c r="H3110" s="80"/>
    </row>
    <row r="3111" spans="1:8">
      <c r="A3111" s="25"/>
      <c r="D3111"/>
      <c r="E3111"/>
      <c r="F3111"/>
      <c r="G3111" s="33"/>
      <c r="H3111" s="80"/>
    </row>
    <row r="3112" spans="1:8">
      <c r="A3112" s="25"/>
      <c r="D3112"/>
      <c r="E3112"/>
      <c r="F3112"/>
      <c r="G3112" s="33"/>
      <c r="H3112" s="80"/>
    </row>
    <row r="3113" spans="1:8">
      <c r="A3113" s="25"/>
      <c r="D3113"/>
      <c r="E3113"/>
      <c r="F3113"/>
      <c r="G3113" s="33"/>
      <c r="H3113" s="80"/>
    </row>
    <row r="3114" spans="1:8">
      <c r="A3114" s="25"/>
      <c r="D3114"/>
      <c r="E3114"/>
      <c r="F3114"/>
      <c r="G3114" s="33"/>
      <c r="H3114" s="80"/>
    </row>
    <row r="3115" spans="1:8">
      <c r="A3115" s="25"/>
      <c r="D3115"/>
      <c r="E3115"/>
      <c r="F3115"/>
      <c r="G3115" s="33"/>
      <c r="H3115" s="80"/>
    </row>
    <row r="3116" spans="1:8">
      <c r="A3116" s="25"/>
      <c r="D3116"/>
      <c r="E3116"/>
      <c r="F3116"/>
      <c r="G3116" s="33"/>
      <c r="H3116" s="80"/>
    </row>
    <row r="3117" spans="1:8">
      <c r="A3117" s="25"/>
      <c r="D3117"/>
      <c r="E3117"/>
      <c r="F3117"/>
      <c r="G3117" s="33"/>
      <c r="H3117" s="80"/>
    </row>
    <row r="3118" spans="1:8">
      <c r="A3118" s="25"/>
      <c r="D3118"/>
      <c r="E3118"/>
      <c r="F3118"/>
      <c r="G3118" s="33"/>
      <c r="H3118" s="80"/>
    </row>
    <row r="3119" spans="1:8">
      <c r="A3119" s="25"/>
      <c r="D3119"/>
      <c r="E3119"/>
      <c r="F3119"/>
      <c r="G3119" s="33"/>
      <c r="H3119" s="80"/>
    </row>
    <row r="3120" spans="1:8">
      <c r="A3120" s="25"/>
      <c r="D3120"/>
      <c r="E3120"/>
      <c r="F3120"/>
      <c r="G3120" s="33"/>
      <c r="H3120" s="80"/>
    </row>
    <row r="3121" spans="1:8">
      <c r="A3121" s="25"/>
      <c r="D3121"/>
      <c r="E3121"/>
      <c r="F3121"/>
      <c r="G3121" s="33"/>
      <c r="H3121" s="80"/>
    </row>
    <row r="3122" spans="1:8">
      <c r="A3122" s="25"/>
      <c r="D3122"/>
      <c r="E3122"/>
      <c r="F3122"/>
      <c r="G3122" s="33"/>
      <c r="H3122" s="80"/>
    </row>
    <row r="3123" spans="1:8">
      <c r="A3123" s="25"/>
      <c r="D3123"/>
      <c r="E3123"/>
      <c r="F3123"/>
      <c r="G3123" s="33"/>
      <c r="H3123" s="80"/>
    </row>
    <row r="3124" spans="1:8">
      <c r="A3124" s="25"/>
      <c r="D3124"/>
      <c r="E3124"/>
      <c r="F3124"/>
      <c r="G3124" s="33"/>
      <c r="H3124" s="80"/>
    </row>
    <row r="3125" spans="1:8">
      <c r="A3125" s="25"/>
      <c r="D3125"/>
      <c r="E3125"/>
      <c r="F3125"/>
      <c r="G3125" s="33"/>
      <c r="H3125" s="80"/>
    </row>
    <row r="3126" spans="1:8">
      <c r="A3126" s="25"/>
      <c r="D3126"/>
      <c r="E3126"/>
      <c r="F3126"/>
      <c r="G3126" s="33"/>
      <c r="H3126" s="80"/>
    </row>
    <row r="3127" spans="1:8">
      <c r="A3127" s="25"/>
      <c r="D3127"/>
      <c r="E3127"/>
      <c r="F3127"/>
      <c r="G3127" s="33"/>
      <c r="H3127" s="80"/>
    </row>
    <row r="3128" spans="1:8">
      <c r="A3128" s="25"/>
      <c r="D3128"/>
      <c r="E3128"/>
      <c r="F3128"/>
      <c r="G3128" s="33"/>
      <c r="H3128" s="80"/>
    </row>
    <row r="3129" spans="1:8">
      <c r="A3129" s="25"/>
      <c r="D3129"/>
      <c r="E3129"/>
      <c r="F3129"/>
      <c r="G3129" s="33"/>
      <c r="H3129" s="80"/>
    </row>
    <row r="3130" spans="1:8">
      <c r="A3130" s="25"/>
      <c r="D3130"/>
      <c r="E3130"/>
      <c r="F3130"/>
      <c r="G3130" s="33"/>
      <c r="H3130" s="80"/>
    </row>
    <row r="3131" spans="1:8">
      <c r="A3131" s="25"/>
      <c r="D3131"/>
      <c r="E3131"/>
      <c r="F3131"/>
      <c r="G3131" s="33"/>
      <c r="H3131" s="80"/>
    </row>
    <row r="3132" spans="1:8">
      <c r="A3132" s="25"/>
      <c r="D3132"/>
      <c r="E3132"/>
      <c r="F3132"/>
      <c r="G3132" s="33"/>
      <c r="H3132" s="80"/>
    </row>
    <row r="3133" spans="1:8">
      <c r="A3133" s="25"/>
      <c r="D3133"/>
      <c r="E3133"/>
      <c r="F3133"/>
      <c r="G3133" s="33"/>
      <c r="H3133" s="80"/>
    </row>
    <row r="3134" spans="1:8">
      <c r="A3134" s="25"/>
      <c r="D3134"/>
      <c r="E3134"/>
      <c r="F3134"/>
      <c r="G3134" s="33"/>
      <c r="H3134" s="80"/>
    </row>
    <row r="3135" spans="1:8">
      <c r="A3135" s="25"/>
      <c r="D3135"/>
      <c r="E3135"/>
      <c r="F3135"/>
      <c r="G3135" s="33"/>
      <c r="H3135" s="80"/>
    </row>
    <row r="3136" spans="1:8">
      <c r="A3136" s="25"/>
      <c r="D3136"/>
      <c r="E3136"/>
      <c r="F3136"/>
      <c r="G3136" s="33"/>
      <c r="H3136" s="80"/>
    </row>
    <row r="3137" spans="1:8">
      <c r="A3137" s="25"/>
      <c r="D3137"/>
      <c r="E3137"/>
      <c r="F3137"/>
      <c r="G3137" s="33"/>
      <c r="H3137" s="80"/>
    </row>
    <row r="3138" spans="1:8">
      <c r="A3138" s="25"/>
      <c r="D3138"/>
      <c r="E3138"/>
      <c r="F3138"/>
      <c r="G3138" s="33"/>
      <c r="H3138" s="80"/>
    </row>
    <row r="3139" spans="1:8">
      <c r="A3139" s="25"/>
      <c r="D3139"/>
      <c r="E3139"/>
      <c r="F3139"/>
      <c r="G3139" s="33"/>
      <c r="H3139" s="80"/>
    </row>
    <row r="3140" spans="1:8">
      <c r="A3140" s="25"/>
      <c r="D3140"/>
      <c r="E3140"/>
      <c r="F3140"/>
      <c r="G3140" s="33"/>
      <c r="H3140" s="80"/>
    </row>
    <row r="3141" spans="1:8">
      <c r="A3141" s="25"/>
      <c r="D3141"/>
      <c r="E3141"/>
      <c r="F3141"/>
      <c r="G3141" s="33"/>
      <c r="H3141" s="80"/>
    </row>
    <row r="3142" spans="1:8">
      <c r="A3142" s="25"/>
      <c r="D3142"/>
      <c r="E3142"/>
      <c r="F3142"/>
      <c r="G3142" s="33"/>
      <c r="H3142" s="80"/>
    </row>
    <row r="3143" spans="1:8">
      <c r="A3143" s="25"/>
      <c r="D3143"/>
      <c r="E3143"/>
      <c r="F3143"/>
      <c r="G3143" s="33"/>
      <c r="H3143" s="80"/>
    </row>
    <row r="3144" spans="1:8">
      <c r="A3144" s="25"/>
      <c r="D3144"/>
      <c r="E3144"/>
      <c r="F3144"/>
      <c r="G3144" s="33"/>
      <c r="H3144" s="80"/>
    </row>
    <row r="3145" spans="1:8">
      <c r="A3145" s="25"/>
      <c r="D3145"/>
      <c r="E3145"/>
      <c r="F3145"/>
      <c r="G3145" s="33"/>
      <c r="H3145" s="80"/>
    </row>
    <row r="3146" spans="1:8">
      <c r="A3146" s="25"/>
      <c r="D3146"/>
      <c r="E3146"/>
      <c r="F3146"/>
      <c r="G3146" s="33"/>
      <c r="H3146" s="80"/>
    </row>
    <row r="3147" spans="1:8">
      <c r="A3147" s="25"/>
      <c r="D3147"/>
      <c r="E3147"/>
      <c r="F3147"/>
      <c r="G3147" s="33"/>
      <c r="H3147" s="80"/>
    </row>
    <row r="3148" spans="1:8">
      <c r="A3148" s="25"/>
      <c r="D3148"/>
      <c r="E3148"/>
      <c r="F3148"/>
      <c r="G3148" s="33"/>
      <c r="H3148" s="80"/>
    </row>
    <row r="3149" spans="1:8">
      <c r="A3149" s="25"/>
      <c r="D3149"/>
      <c r="E3149"/>
      <c r="F3149"/>
      <c r="G3149" s="33"/>
      <c r="H3149" s="80"/>
    </row>
    <row r="3150" spans="1:8">
      <c r="A3150" s="25"/>
      <c r="D3150"/>
      <c r="E3150"/>
      <c r="F3150"/>
      <c r="G3150" s="33"/>
      <c r="H3150" s="80"/>
    </row>
    <row r="3151" spans="1:8">
      <c r="A3151" s="25"/>
      <c r="D3151"/>
      <c r="E3151"/>
      <c r="F3151"/>
      <c r="G3151" s="33"/>
      <c r="H3151" s="80"/>
    </row>
    <row r="3152" spans="1:8">
      <c r="A3152" s="25"/>
      <c r="D3152"/>
      <c r="E3152"/>
      <c r="F3152"/>
      <c r="G3152" s="33"/>
      <c r="H3152" s="80"/>
    </row>
    <row r="3153" spans="1:8">
      <c r="A3153" s="25"/>
      <c r="D3153"/>
      <c r="E3153"/>
      <c r="F3153"/>
      <c r="G3153" s="33"/>
      <c r="H3153" s="80"/>
    </row>
    <row r="3154" spans="1:8">
      <c r="A3154" s="25"/>
      <c r="D3154"/>
      <c r="E3154"/>
      <c r="F3154"/>
      <c r="G3154" s="33"/>
      <c r="H3154" s="80"/>
    </row>
    <row r="3155" spans="1:8">
      <c r="A3155" s="25"/>
      <c r="D3155"/>
      <c r="E3155"/>
      <c r="F3155"/>
      <c r="G3155" s="33"/>
      <c r="H3155" s="80"/>
    </row>
    <row r="3156" spans="1:8">
      <c r="A3156" s="25"/>
      <c r="D3156"/>
      <c r="E3156"/>
      <c r="F3156"/>
      <c r="G3156" s="33"/>
      <c r="H3156" s="80"/>
    </row>
    <row r="3157" spans="1:8">
      <c r="A3157" s="25"/>
      <c r="D3157"/>
      <c r="E3157"/>
      <c r="F3157"/>
      <c r="G3157" s="33"/>
      <c r="H3157" s="80"/>
    </row>
    <row r="3158" spans="1:8">
      <c r="A3158" s="25"/>
      <c r="D3158"/>
      <c r="E3158"/>
      <c r="F3158"/>
      <c r="G3158" s="33"/>
      <c r="H3158" s="80"/>
    </row>
    <row r="3159" spans="1:8">
      <c r="A3159" s="25"/>
      <c r="D3159"/>
      <c r="E3159"/>
      <c r="F3159"/>
      <c r="G3159" s="33"/>
      <c r="H3159" s="80"/>
    </row>
    <row r="3160" spans="1:8">
      <c r="A3160" s="25"/>
      <c r="D3160"/>
      <c r="E3160"/>
      <c r="F3160"/>
      <c r="G3160" s="33"/>
      <c r="H3160" s="80"/>
    </row>
    <row r="3161" spans="1:8">
      <c r="A3161" s="25"/>
      <c r="D3161"/>
      <c r="E3161"/>
      <c r="F3161"/>
      <c r="G3161" s="33"/>
      <c r="H3161" s="80"/>
    </row>
    <row r="3162" spans="1:8">
      <c r="A3162" s="25"/>
      <c r="D3162"/>
      <c r="E3162"/>
      <c r="F3162"/>
      <c r="G3162" s="33"/>
      <c r="H3162" s="80"/>
    </row>
    <row r="3163" spans="1:8">
      <c r="A3163" s="25"/>
      <c r="D3163"/>
      <c r="E3163"/>
      <c r="F3163"/>
      <c r="G3163" s="33"/>
      <c r="H3163" s="80"/>
    </row>
    <row r="3164" spans="1:8">
      <c r="A3164" s="25"/>
      <c r="D3164"/>
      <c r="E3164"/>
      <c r="F3164"/>
      <c r="G3164" s="33"/>
      <c r="H3164" s="80"/>
    </row>
    <row r="3165" spans="1:8">
      <c r="A3165" s="25"/>
      <c r="D3165"/>
      <c r="E3165"/>
      <c r="F3165"/>
      <c r="G3165" s="33"/>
      <c r="H3165" s="80"/>
    </row>
    <row r="3166" spans="1:8">
      <c r="A3166" s="25"/>
      <c r="D3166"/>
      <c r="E3166"/>
      <c r="F3166"/>
      <c r="G3166" s="33"/>
      <c r="H3166" s="80"/>
    </row>
    <row r="3167" spans="1:8">
      <c r="A3167" s="25"/>
      <c r="D3167"/>
      <c r="E3167"/>
      <c r="F3167"/>
      <c r="G3167" s="33"/>
      <c r="H3167" s="80"/>
    </row>
    <row r="3168" spans="1:8">
      <c r="A3168" s="25"/>
      <c r="D3168"/>
      <c r="E3168"/>
      <c r="F3168"/>
      <c r="G3168" s="33"/>
      <c r="H3168" s="80"/>
    </row>
    <row r="3169" spans="1:8">
      <c r="A3169" s="25"/>
      <c r="D3169"/>
      <c r="E3169"/>
      <c r="F3169"/>
      <c r="G3169" s="33"/>
      <c r="H3169" s="80"/>
    </row>
    <row r="3170" spans="1:8">
      <c r="A3170" s="25"/>
      <c r="D3170"/>
      <c r="E3170"/>
      <c r="F3170"/>
      <c r="G3170" s="33"/>
      <c r="H3170" s="80"/>
    </row>
    <row r="3171" spans="1:8">
      <c r="A3171" s="25"/>
      <c r="D3171"/>
      <c r="E3171"/>
      <c r="F3171"/>
      <c r="G3171" s="33"/>
      <c r="H3171" s="80"/>
    </row>
    <row r="3172" spans="1:8">
      <c r="A3172" s="25"/>
      <c r="D3172"/>
      <c r="E3172"/>
      <c r="F3172"/>
      <c r="G3172" s="33"/>
      <c r="H3172" s="80"/>
    </row>
    <row r="3173" spans="1:8">
      <c r="A3173" s="25"/>
      <c r="D3173"/>
      <c r="E3173"/>
      <c r="F3173"/>
      <c r="G3173" s="33"/>
      <c r="H3173" s="80"/>
    </row>
    <row r="3174" spans="1:8">
      <c r="A3174" s="25"/>
      <c r="D3174"/>
      <c r="E3174"/>
      <c r="F3174"/>
      <c r="G3174" s="33"/>
      <c r="H3174" s="80"/>
    </row>
    <row r="3175" spans="1:8">
      <c r="A3175" s="25"/>
      <c r="D3175"/>
      <c r="E3175"/>
      <c r="F3175"/>
      <c r="G3175" s="33"/>
      <c r="H3175" s="80"/>
    </row>
    <row r="3176" spans="1:8">
      <c r="A3176" s="25"/>
      <c r="D3176"/>
      <c r="E3176"/>
      <c r="F3176"/>
      <c r="G3176" s="33"/>
      <c r="H3176" s="80"/>
    </row>
    <row r="3177" spans="1:8">
      <c r="A3177" s="25"/>
      <c r="D3177"/>
      <c r="E3177"/>
      <c r="F3177"/>
      <c r="G3177" s="33"/>
      <c r="H3177" s="80"/>
    </row>
    <row r="3178" spans="1:8">
      <c r="A3178" s="25"/>
      <c r="D3178"/>
      <c r="E3178"/>
      <c r="F3178"/>
      <c r="G3178" s="33"/>
      <c r="H3178" s="80"/>
    </row>
    <row r="3179" spans="1:8">
      <c r="A3179" s="25"/>
      <c r="D3179"/>
      <c r="E3179"/>
      <c r="F3179"/>
      <c r="G3179" s="33"/>
      <c r="H3179" s="80"/>
    </row>
    <row r="3180" spans="1:8">
      <c r="A3180" s="25"/>
      <c r="D3180"/>
      <c r="E3180"/>
      <c r="F3180"/>
      <c r="G3180" s="33"/>
      <c r="H3180" s="80"/>
    </row>
    <row r="3181" spans="1:8">
      <c r="A3181" s="25"/>
      <c r="D3181"/>
      <c r="E3181"/>
      <c r="F3181"/>
      <c r="G3181" s="33"/>
      <c r="H3181" s="80"/>
    </row>
    <row r="3182" spans="1:8">
      <c r="A3182" s="25"/>
      <c r="D3182"/>
      <c r="E3182"/>
      <c r="F3182"/>
      <c r="G3182" s="33"/>
      <c r="H3182" s="80"/>
    </row>
    <row r="3183" spans="1:8">
      <c r="A3183" s="25"/>
      <c r="D3183"/>
      <c r="E3183"/>
      <c r="F3183"/>
      <c r="G3183" s="33"/>
      <c r="H3183" s="80"/>
    </row>
    <row r="3184" spans="1:8">
      <c r="A3184" s="25"/>
      <c r="D3184"/>
      <c r="E3184"/>
      <c r="F3184"/>
      <c r="G3184" s="33"/>
      <c r="H3184" s="80"/>
    </row>
    <row r="3185" spans="1:8">
      <c r="A3185" s="25"/>
      <c r="D3185"/>
      <c r="E3185"/>
      <c r="F3185"/>
      <c r="G3185" s="33"/>
      <c r="H3185" s="80"/>
    </row>
    <row r="3186" spans="1:8">
      <c r="A3186" s="25"/>
      <c r="D3186"/>
      <c r="E3186"/>
      <c r="F3186"/>
      <c r="G3186" s="33"/>
      <c r="H3186" s="80"/>
    </row>
    <row r="3187" spans="1:8">
      <c r="A3187" s="25"/>
      <c r="D3187"/>
      <c r="E3187"/>
      <c r="F3187"/>
      <c r="G3187" s="33"/>
      <c r="H3187" s="80"/>
    </row>
    <row r="3188" spans="1:8">
      <c r="A3188" s="25"/>
      <c r="D3188"/>
      <c r="E3188"/>
      <c r="F3188"/>
      <c r="G3188" s="33"/>
      <c r="H3188" s="80"/>
    </row>
    <row r="3189" spans="1:8">
      <c r="A3189" s="25"/>
      <c r="D3189"/>
      <c r="E3189"/>
      <c r="F3189"/>
      <c r="G3189" s="33"/>
      <c r="H3189" s="80"/>
    </row>
    <row r="3190" spans="1:8">
      <c r="A3190" s="25"/>
      <c r="D3190"/>
      <c r="E3190"/>
      <c r="F3190"/>
      <c r="G3190" s="33"/>
      <c r="H3190" s="80"/>
    </row>
    <row r="3191" spans="1:8">
      <c r="A3191" s="25"/>
      <c r="D3191"/>
      <c r="E3191"/>
      <c r="F3191"/>
      <c r="G3191" s="33"/>
      <c r="H3191" s="80"/>
    </row>
    <row r="3192" spans="1:8">
      <c r="A3192" s="25"/>
      <c r="D3192"/>
      <c r="E3192"/>
      <c r="F3192"/>
      <c r="G3192" s="33"/>
      <c r="H3192" s="80"/>
    </row>
    <row r="3193" spans="1:8">
      <c r="A3193" s="25"/>
      <c r="D3193"/>
      <c r="E3193"/>
      <c r="F3193"/>
      <c r="G3193" s="33"/>
      <c r="H3193" s="80"/>
    </row>
    <row r="3194" spans="1:8">
      <c r="A3194" s="25"/>
      <c r="D3194"/>
      <c r="E3194"/>
      <c r="F3194"/>
      <c r="G3194" s="33"/>
      <c r="H3194" s="80"/>
    </row>
    <row r="3195" spans="1:8">
      <c r="A3195" s="25"/>
      <c r="D3195"/>
      <c r="E3195"/>
      <c r="F3195"/>
      <c r="G3195" s="33"/>
      <c r="H3195" s="80"/>
    </row>
    <row r="3196" spans="1:8">
      <c r="A3196" s="25"/>
      <c r="D3196"/>
      <c r="E3196"/>
      <c r="F3196"/>
      <c r="G3196" s="33"/>
      <c r="H3196" s="80"/>
    </row>
    <row r="3197" spans="1:8">
      <c r="A3197" s="25"/>
      <c r="D3197"/>
      <c r="E3197"/>
      <c r="F3197"/>
      <c r="G3197" s="33"/>
      <c r="H3197" s="80"/>
    </row>
    <row r="3198" spans="1:8">
      <c r="A3198" s="25"/>
      <c r="D3198"/>
      <c r="E3198"/>
      <c r="F3198"/>
      <c r="G3198" s="33"/>
      <c r="H3198" s="80"/>
    </row>
    <row r="3199" spans="1:8">
      <c r="A3199" s="25"/>
      <c r="D3199"/>
      <c r="E3199"/>
      <c r="F3199"/>
      <c r="G3199" s="33"/>
      <c r="H3199" s="80"/>
    </row>
    <row r="3200" spans="1:8">
      <c r="A3200" s="25"/>
      <c r="D3200"/>
      <c r="E3200"/>
      <c r="F3200"/>
      <c r="G3200" s="33"/>
      <c r="H3200" s="80"/>
    </row>
    <row r="3201" spans="1:8">
      <c r="A3201" s="25"/>
      <c r="D3201"/>
      <c r="E3201"/>
      <c r="F3201"/>
      <c r="G3201" s="33"/>
      <c r="H3201" s="80"/>
    </row>
    <row r="3202" spans="1:8">
      <c r="A3202" s="25"/>
      <c r="D3202"/>
      <c r="E3202"/>
      <c r="F3202"/>
      <c r="G3202" s="33"/>
      <c r="H3202" s="80"/>
    </row>
    <row r="3203" spans="1:8">
      <c r="A3203" s="25"/>
      <c r="D3203"/>
      <c r="E3203"/>
      <c r="F3203"/>
      <c r="G3203" s="33"/>
      <c r="H3203" s="80"/>
    </row>
    <row r="3204" spans="1:8">
      <c r="A3204" s="25"/>
      <c r="D3204"/>
      <c r="E3204"/>
      <c r="F3204"/>
      <c r="G3204" s="33"/>
      <c r="H3204" s="80"/>
    </row>
    <row r="3205" spans="1:8">
      <c r="A3205" s="25"/>
      <c r="D3205"/>
      <c r="E3205"/>
      <c r="F3205"/>
      <c r="G3205" s="33"/>
      <c r="H3205" s="80"/>
    </row>
    <row r="3206" spans="1:8">
      <c r="A3206" s="25"/>
      <c r="D3206"/>
      <c r="E3206"/>
      <c r="F3206"/>
      <c r="G3206" s="33"/>
      <c r="H3206" s="80"/>
    </row>
    <row r="3207" spans="1:8">
      <c r="A3207" s="25"/>
      <c r="D3207"/>
      <c r="E3207"/>
      <c r="F3207"/>
      <c r="G3207" s="33"/>
      <c r="H3207" s="80"/>
    </row>
    <row r="3208" spans="1:8">
      <c r="A3208" s="25"/>
      <c r="D3208"/>
      <c r="E3208"/>
      <c r="F3208"/>
      <c r="G3208" s="33"/>
      <c r="H3208" s="80"/>
    </row>
    <row r="3209" spans="1:8">
      <c r="A3209" s="25"/>
      <c r="D3209"/>
      <c r="E3209"/>
      <c r="F3209"/>
      <c r="G3209" s="33"/>
      <c r="H3209" s="80"/>
    </row>
    <row r="3210" spans="1:8">
      <c r="A3210" s="25"/>
      <c r="D3210"/>
      <c r="E3210"/>
      <c r="F3210"/>
      <c r="G3210" s="33"/>
      <c r="H3210" s="80"/>
    </row>
    <row r="3211" spans="1:8">
      <c r="A3211" s="25"/>
      <c r="D3211"/>
      <c r="E3211"/>
      <c r="F3211"/>
      <c r="G3211" s="33"/>
      <c r="H3211" s="80"/>
    </row>
    <row r="3212" spans="1:8">
      <c r="A3212" s="25"/>
      <c r="D3212"/>
      <c r="E3212"/>
      <c r="F3212"/>
      <c r="G3212" s="33"/>
      <c r="H3212" s="80"/>
    </row>
    <row r="3213" spans="1:8">
      <c r="A3213" s="25"/>
      <c r="D3213"/>
      <c r="E3213"/>
      <c r="F3213"/>
      <c r="G3213" s="33"/>
      <c r="H3213" s="80"/>
    </row>
    <row r="3214" spans="1:8">
      <c r="A3214" s="25"/>
      <c r="D3214"/>
      <c r="E3214"/>
      <c r="F3214"/>
      <c r="G3214" s="33"/>
      <c r="H3214" s="80"/>
    </row>
    <row r="3215" spans="1:8">
      <c r="A3215" s="25"/>
      <c r="D3215"/>
      <c r="E3215"/>
      <c r="F3215"/>
      <c r="G3215" s="33"/>
      <c r="H3215" s="80"/>
    </row>
    <row r="3216" spans="1:8">
      <c r="A3216" s="25"/>
      <c r="D3216"/>
      <c r="E3216"/>
      <c r="F3216"/>
      <c r="G3216" s="33"/>
      <c r="H3216" s="80"/>
    </row>
    <row r="3217" spans="1:8">
      <c r="A3217" s="25"/>
      <c r="D3217"/>
      <c r="E3217"/>
      <c r="F3217"/>
      <c r="G3217" s="33"/>
      <c r="H3217" s="80"/>
    </row>
    <row r="3218" spans="1:8">
      <c r="A3218" s="25"/>
      <c r="D3218"/>
      <c r="E3218"/>
      <c r="F3218"/>
      <c r="G3218" s="33"/>
      <c r="H3218" s="80"/>
    </row>
    <row r="3219" spans="1:8">
      <c r="A3219" s="25"/>
      <c r="D3219"/>
      <c r="E3219"/>
      <c r="F3219"/>
      <c r="G3219" s="33"/>
      <c r="H3219" s="80"/>
    </row>
    <row r="3220" spans="1:8">
      <c r="A3220" s="25"/>
      <c r="D3220"/>
      <c r="E3220"/>
      <c r="F3220"/>
      <c r="G3220" s="33"/>
      <c r="H3220" s="80"/>
    </row>
    <row r="3221" spans="1:8">
      <c r="A3221" s="25"/>
      <c r="D3221"/>
      <c r="E3221"/>
      <c r="F3221"/>
      <c r="G3221" s="33"/>
      <c r="H3221" s="80"/>
    </row>
    <row r="3222" spans="1:8">
      <c r="A3222" s="25"/>
      <c r="D3222"/>
      <c r="E3222"/>
      <c r="F3222"/>
      <c r="G3222" s="33"/>
      <c r="H3222" s="80"/>
    </row>
    <row r="3223" spans="1:8">
      <c r="A3223" s="25"/>
      <c r="D3223"/>
      <c r="E3223"/>
      <c r="F3223"/>
      <c r="G3223" s="33"/>
      <c r="H3223" s="80"/>
    </row>
    <row r="3224" spans="1:8">
      <c r="A3224" s="25"/>
      <c r="D3224"/>
      <c r="E3224"/>
      <c r="F3224"/>
      <c r="G3224" s="33"/>
      <c r="H3224" s="80"/>
    </row>
    <row r="3225" spans="1:8">
      <c r="A3225" s="25"/>
      <c r="D3225"/>
      <c r="E3225"/>
      <c r="F3225"/>
      <c r="G3225" s="33"/>
      <c r="H3225" s="80"/>
    </row>
    <row r="3226" spans="1:8">
      <c r="A3226" s="25"/>
      <c r="D3226"/>
      <c r="E3226"/>
      <c r="F3226"/>
      <c r="G3226" s="33"/>
      <c r="H3226" s="80"/>
    </row>
    <row r="3227" spans="1:8">
      <c r="A3227" s="25"/>
      <c r="D3227"/>
      <c r="E3227"/>
      <c r="F3227"/>
      <c r="G3227" s="33"/>
      <c r="H3227" s="80"/>
    </row>
    <row r="3228" spans="1:8">
      <c r="A3228" s="25"/>
      <c r="D3228"/>
      <c r="E3228"/>
      <c r="F3228"/>
      <c r="G3228" s="33"/>
      <c r="H3228" s="80"/>
    </row>
    <row r="3229" spans="1:8">
      <c r="A3229" s="25"/>
      <c r="D3229"/>
      <c r="E3229"/>
      <c r="F3229"/>
      <c r="G3229" s="33"/>
      <c r="H3229" s="80"/>
    </row>
    <row r="3230" spans="1:8">
      <c r="A3230" s="25"/>
      <c r="D3230"/>
      <c r="E3230"/>
      <c r="F3230"/>
      <c r="G3230" s="33"/>
      <c r="H3230" s="80"/>
    </row>
    <row r="3231" spans="1:8">
      <c r="A3231" s="25"/>
      <c r="D3231"/>
      <c r="E3231"/>
      <c r="F3231"/>
      <c r="G3231" s="33"/>
      <c r="H3231" s="80"/>
    </row>
    <row r="3232" spans="1:8">
      <c r="A3232" s="25"/>
      <c r="D3232"/>
      <c r="E3232"/>
      <c r="F3232"/>
      <c r="G3232" s="33"/>
      <c r="H3232" s="80"/>
    </row>
    <row r="3233" spans="1:8">
      <c r="A3233" s="25"/>
      <c r="D3233"/>
      <c r="E3233"/>
      <c r="F3233"/>
      <c r="G3233" s="33"/>
      <c r="H3233" s="80"/>
    </row>
    <row r="3234" spans="1:8">
      <c r="A3234" s="25"/>
      <c r="D3234"/>
      <c r="E3234"/>
      <c r="F3234"/>
      <c r="G3234" s="33"/>
      <c r="H3234" s="80"/>
    </row>
    <row r="3235" spans="1:8">
      <c r="A3235" s="25"/>
      <c r="D3235"/>
      <c r="E3235"/>
      <c r="F3235"/>
      <c r="G3235" s="33"/>
      <c r="H3235" s="80"/>
    </row>
    <row r="3236" spans="1:8">
      <c r="A3236" s="25"/>
      <c r="D3236"/>
      <c r="E3236"/>
      <c r="F3236"/>
      <c r="G3236" s="33"/>
      <c r="H3236" s="80"/>
    </row>
    <row r="3237" spans="1:8">
      <c r="A3237" s="25"/>
      <c r="D3237"/>
      <c r="E3237"/>
      <c r="F3237"/>
      <c r="G3237" s="33"/>
      <c r="H3237" s="80"/>
    </row>
    <row r="3238" spans="1:8">
      <c r="A3238" s="25"/>
      <c r="D3238"/>
      <c r="E3238"/>
      <c r="F3238"/>
      <c r="G3238" s="33"/>
      <c r="H3238" s="80"/>
    </row>
    <row r="3239" spans="1:8">
      <c r="A3239" s="25"/>
      <c r="D3239"/>
      <c r="E3239"/>
      <c r="F3239"/>
      <c r="G3239" s="33"/>
      <c r="H3239" s="80"/>
    </row>
    <row r="3240" spans="1:8">
      <c r="A3240" s="25"/>
      <c r="D3240"/>
      <c r="E3240"/>
      <c r="F3240"/>
      <c r="G3240" s="33"/>
      <c r="H3240" s="80"/>
    </row>
    <row r="3241" spans="1:8">
      <c r="A3241" s="25"/>
      <c r="D3241"/>
      <c r="E3241"/>
      <c r="F3241"/>
      <c r="G3241" s="33"/>
      <c r="H3241" s="80"/>
    </row>
    <row r="3242" spans="1:8">
      <c r="A3242" s="25"/>
      <c r="D3242"/>
      <c r="E3242"/>
      <c r="F3242"/>
      <c r="G3242" s="33"/>
      <c r="H3242" s="80"/>
    </row>
    <row r="3243" spans="1:8">
      <c r="A3243" s="25"/>
      <c r="D3243"/>
      <c r="E3243"/>
      <c r="F3243"/>
      <c r="G3243" s="33"/>
      <c r="H3243" s="80"/>
    </row>
    <row r="3244" spans="1:8">
      <c r="A3244" s="25"/>
      <c r="D3244"/>
      <c r="E3244"/>
      <c r="F3244"/>
      <c r="G3244" s="33"/>
      <c r="H3244" s="80"/>
    </row>
    <row r="3245" spans="1:8">
      <c r="A3245" s="25"/>
      <c r="D3245"/>
      <c r="E3245"/>
      <c r="F3245"/>
      <c r="G3245" s="33"/>
      <c r="H3245" s="80"/>
    </row>
    <row r="3246" spans="1:8">
      <c r="A3246" s="25"/>
      <c r="D3246"/>
      <c r="E3246"/>
      <c r="F3246"/>
      <c r="G3246" s="33"/>
      <c r="H3246" s="80"/>
    </row>
    <row r="3247" spans="1:8">
      <c r="A3247" s="25"/>
      <c r="D3247"/>
      <c r="E3247"/>
      <c r="F3247"/>
      <c r="G3247" s="33"/>
      <c r="H3247" s="80"/>
    </row>
    <row r="3248" spans="1:8">
      <c r="A3248" s="25"/>
      <c r="D3248"/>
      <c r="E3248"/>
      <c r="F3248"/>
      <c r="G3248" s="33"/>
      <c r="H3248" s="80"/>
    </row>
    <row r="3249" spans="1:8">
      <c r="A3249" s="25"/>
      <c r="D3249"/>
      <c r="E3249"/>
      <c r="F3249"/>
      <c r="G3249" s="33"/>
      <c r="H3249" s="80"/>
    </row>
    <row r="3250" spans="1:8">
      <c r="A3250" s="25"/>
      <c r="D3250"/>
      <c r="E3250"/>
      <c r="F3250"/>
      <c r="G3250" s="33"/>
      <c r="H3250" s="80"/>
    </row>
    <row r="3251" spans="1:8">
      <c r="A3251" s="25"/>
      <c r="D3251"/>
      <c r="E3251"/>
      <c r="F3251"/>
      <c r="G3251" s="33"/>
      <c r="H3251" s="80"/>
    </row>
    <row r="3252" spans="1:8">
      <c r="A3252" s="25"/>
      <c r="D3252"/>
      <c r="E3252"/>
      <c r="F3252"/>
      <c r="G3252" s="33"/>
      <c r="H3252" s="80"/>
    </row>
    <row r="3253" spans="1:8">
      <c r="A3253" s="25"/>
      <c r="D3253"/>
      <c r="E3253"/>
      <c r="F3253"/>
      <c r="G3253" s="33"/>
      <c r="H3253" s="80"/>
    </row>
    <row r="3254" spans="1:8">
      <c r="A3254" s="25"/>
      <c r="D3254"/>
      <c r="E3254"/>
      <c r="F3254"/>
      <c r="G3254" s="33"/>
      <c r="H3254" s="80"/>
    </row>
    <row r="3255" spans="1:8">
      <c r="A3255" s="25"/>
      <c r="D3255"/>
      <c r="E3255"/>
      <c r="F3255"/>
      <c r="G3255" s="33"/>
      <c r="H3255" s="80"/>
    </row>
    <row r="3256" spans="1:8">
      <c r="A3256" s="25"/>
      <c r="D3256"/>
      <c r="E3256"/>
      <c r="F3256"/>
      <c r="G3256" s="33"/>
      <c r="H3256" s="80"/>
    </row>
    <row r="3257" spans="1:8">
      <c r="A3257" s="25"/>
      <c r="D3257"/>
      <c r="E3257"/>
      <c r="F3257"/>
      <c r="G3257" s="33"/>
      <c r="H3257" s="80"/>
    </row>
    <row r="3258" spans="1:8">
      <c r="A3258" s="25"/>
      <c r="D3258"/>
      <c r="E3258"/>
      <c r="F3258"/>
      <c r="G3258" s="33"/>
      <c r="H3258" s="80"/>
    </row>
    <row r="3259" spans="1:8">
      <c r="A3259" s="25"/>
      <c r="D3259"/>
      <c r="E3259"/>
      <c r="F3259"/>
      <c r="G3259" s="33"/>
      <c r="H3259" s="80"/>
    </row>
    <row r="3260" spans="1:8">
      <c r="A3260" s="25"/>
      <c r="D3260"/>
      <c r="E3260"/>
      <c r="F3260"/>
      <c r="G3260" s="33"/>
      <c r="H3260" s="80"/>
    </row>
    <row r="3261" spans="1:8">
      <c r="A3261" s="25"/>
      <c r="D3261"/>
      <c r="E3261"/>
      <c r="F3261"/>
      <c r="G3261" s="33"/>
      <c r="H3261" s="80"/>
    </row>
    <row r="3262" spans="1:8">
      <c r="A3262" s="25"/>
      <c r="D3262"/>
      <c r="E3262"/>
      <c r="F3262"/>
      <c r="G3262" s="33"/>
      <c r="H3262" s="80"/>
    </row>
    <row r="3263" spans="1:8">
      <c r="A3263" s="25"/>
      <c r="D3263"/>
      <c r="E3263"/>
      <c r="F3263"/>
      <c r="G3263" s="33"/>
      <c r="H3263" s="80"/>
    </row>
    <row r="3264" spans="1:8">
      <c r="A3264" s="25"/>
      <c r="D3264"/>
      <c r="E3264"/>
      <c r="F3264"/>
      <c r="G3264" s="33"/>
      <c r="H3264" s="80"/>
    </row>
    <row r="3265" spans="1:8">
      <c r="A3265" s="25"/>
      <c r="D3265"/>
      <c r="E3265"/>
      <c r="F3265"/>
      <c r="G3265" s="33"/>
      <c r="H3265" s="80"/>
    </row>
    <row r="3266" spans="1:8">
      <c r="A3266" s="25"/>
      <c r="D3266"/>
      <c r="E3266"/>
      <c r="F3266"/>
      <c r="G3266" s="33"/>
      <c r="H3266" s="80"/>
    </row>
    <row r="3267" spans="1:8">
      <c r="A3267" s="25"/>
      <c r="D3267"/>
      <c r="E3267"/>
      <c r="F3267"/>
      <c r="G3267" s="33"/>
      <c r="H3267" s="80"/>
    </row>
    <row r="3268" spans="1:8">
      <c r="A3268" s="25"/>
      <c r="D3268"/>
      <c r="E3268"/>
      <c r="F3268"/>
      <c r="G3268" s="33"/>
      <c r="H3268" s="80"/>
    </row>
    <row r="3269" spans="1:8">
      <c r="A3269" s="25"/>
      <c r="D3269"/>
      <c r="E3269"/>
      <c r="F3269"/>
      <c r="G3269" s="33"/>
      <c r="H3269" s="80"/>
    </row>
    <row r="3270" spans="1:8">
      <c r="A3270" s="25"/>
      <c r="D3270"/>
      <c r="E3270"/>
      <c r="F3270"/>
      <c r="G3270" s="33"/>
      <c r="H3270" s="80"/>
    </row>
    <row r="3271" spans="1:8">
      <c r="A3271" s="25"/>
      <c r="D3271"/>
      <c r="E3271"/>
      <c r="F3271"/>
      <c r="G3271" s="33"/>
      <c r="H3271" s="80"/>
    </row>
    <row r="3272" spans="1:8">
      <c r="A3272" s="25"/>
      <c r="D3272"/>
      <c r="E3272"/>
      <c r="F3272"/>
      <c r="G3272" s="33"/>
      <c r="H3272" s="80"/>
    </row>
    <row r="3273" spans="1:8">
      <c r="A3273" s="25"/>
      <c r="D3273"/>
      <c r="E3273"/>
      <c r="F3273"/>
      <c r="G3273" s="33"/>
      <c r="H3273" s="80"/>
    </row>
    <row r="3274" spans="1:8">
      <c r="A3274" s="25"/>
      <c r="D3274"/>
      <c r="E3274"/>
      <c r="F3274"/>
      <c r="G3274" s="33"/>
      <c r="H3274" s="80"/>
    </row>
    <row r="3275" spans="1:8">
      <c r="A3275" s="25"/>
      <c r="D3275"/>
      <c r="E3275"/>
      <c r="F3275"/>
      <c r="G3275" s="33"/>
      <c r="H3275" s="80"/>
    </row>
    <row r="3276" spans="1:8">
      <c r="A3276" s="25"/>
      <c r="D3276"/>
      <c r="E3276"/>
      <c r="F3276"/>
      <c r="G3276" s="33"/>
      <c r="H3276" s="80"/>
    </row>
    <row r="3277" spans="1:8">
      <c r="A3277" s="25"/>
      <c r="D3277"/>
      <c r="E3277"/>
      <c r="F3277"/>
      <c r="G3277" s="33"/>
      <c r="H3277" s="80"/>
    </row>
    <row r="3278" spans="1:8">
      <c r="A3278" s="25"/>
      <c r="D3278"/>
      <c r="E3278"/>
      <c r="F3278"/>
      <c r="G3278" s="33"/>
      <c r="H3278" s="80"/>
    </row>
    <row r="3279" spans="1:8">
      <c r="A3279" s="25"/>
      <c r="D3279"/>
      <c r="E3279"/>
      <c r="F3279"/>
      <c r="G3279" s="33"/>
      <c r="H3279" s="80"/>
    </row>
    <row r="3280" spans="1:8">
      <c r="A3280" s="25"/>
      <c r="D3280"/>
      <c r="E3280"/>
      <c r="F3280"/>
      <c r="G3280" s="33"/>
      <c r="H3280" s="80"/>
    </row>
    <row r="3281" spans="1:8">
      <c r="A3281" s="25"/>
      <c r="D3281"/>
      <c r="E3281"/>
      <c r="F3281"/>
      <c r="G3281" s="33"/>
      <c r="H3281" s="80"/>
    </row>
    <row r="3282" spans="1:8">
      <c r="A3282" s="25"/>
      <c r="D3282"/>
      <c r="E3282"/>
      <c r="F3282"/>
      <c r="G3282" s="33"/>
      <c r="H3282" s="80"/>
    </row>
    <row r="3283" spans="1:8">
      <c r="A3283" s="25"/>
      <c r="D3283"/>
      <c r="E3283"/>
      <c r="F3283"/>
      <c r="G3283" s="33"/>
      <c r="H3283" s="80"/>
    </row>
    <row r="3284" spans="1:8">
      <c r="A3284" s="25"/>
      <c r="D3284"/>
      <c r="E3284"/>
      <c r="F3284"/>
      <c r="G3284" s="33"/>
      <c r="H3284" s="80"/>
    </row>
    <row r="3285" spans="1:8">
      <c r="A3285" s="25"/>
      <c r="D3285"/>
      <c r="E3285"/>
      <c r="F3285"/>
      <c r="G3285" s="33"/>
      <c r="H3285" s="80"/>
    </row>
    <row r="3286" spans="1:8">
      <c r="A3286" s="25"/>
      <c r="D3286"/>
      <c r="E3286"/>
      <c r="F3286"/>
      <c r="G3286" s="33"/>
      <c r="H3286" s="80"/>
    </row>
    <row r="3287" spans="1:8">
      <c r="A3287" s="25"/>
      <c r="D3287"/>
      <c r="E3287"/>
      <c r="F3287"/>
      <c r="G3287" s="33"/>
      <c r="H3287" s="80"/>
    </row>
    <row r="3288" spans="1:8">
      <c r="A3288" s="25"/>
      <c r="D3288"/>
      <c r="E3288"/>
      <c r="F3288"/>
      <c r="G3288" s="33"/>
      <c r="H3288" s="80"/>
    </row>
    <row r="3289" spans="1:8">
      <c r="A3289" s="25"/>
      <c r="D3289"/>
      <c r="E3289"/>
      <c r="F3289"/>
      <c r="G3289" s="33"/>
      <c r="H3289" s="80"/>
    </row>
    <row r="3290" spans="1:8">
      <c r="A3290" s="25"/>
      <c r="D3290"/>
      <c r="E3290"/>
      <c r="F3290"/>
      <c r="G3290" s="33"/>
      <c r="H3290" s="80"/>
    </row>
    <row r="3291" spans="1:8">
      <c r="A3291" s="25"/>
      <c r="D3291"/>
      <c r="E3291"/>
      <c r="F3291"/>
      <c r="G3291" s="33"/>
      <c r="H3291" s="80"/>
    </row>
    <row r="3292" spans="1:8">
      <c r="A3292" s="25"/>
      <c r="D3292"/>
      <c r="E3292"/>
      <c r="F3292"/>
      <c r="G3292" s="33"/>
      <c r="H3292" s="80"/>
    </row>
    <row r="3293" spans="1:8">
      <c r="A3293" s="25"/>
      <c r="D3293"/>
      <c r="E3293"/>
      <c r="F3293"/>
      <c r="G3293" s="33"/>
      <c r="H3293" s="80"/>
    </row>
    <row r="3294" spans="1:8">
      <c r="A3294" s="25"/>
      <c r="D3294"/>
      <c r="E3294"/>
      <c r="F3294"/>
      <c r="G3294" s="33"/>
      <c r="H3294" s="80"/>
    </row>
    <row r="3295" spans="1:8">
      <c r="A3295" s="25"/>
      <c r="D3295"/>
      <c r="E3295"/>
      <c r="F3295"/>
      <c r="G3295" s="33"/>
      <c r="H3295" s="80"/>
    </row>
    <row r="3296" spans="1:8">
      <c r="A3296" s="25"/>
      <c r="D3296"/>
      <c r="E3296"/>
      <c r="F3296"/>
      <c r="G3296" s="33"/>
      <c r="H3296" s="80"/>
    </row>
    <row r="3297" spans="1:8">
      <c r="A3297" s="25"/>
      <c r="D3297"/>
      <c r="E3297"/>
      <c r="F3297"/>
      <c r="G3297" s="33"/>
      <c r="H3297" s="80"/>
    </row>
    <row r="3298" spans="1:8">
      <c r="A3298" s="25"/>
      <c r="D3298"/>
      <c r="E3298"/>
      <c r="F3298"/>
      <c r="G3298" s="33"/>
      <c r="H3298" s="80"/>
    </row>
    <row r="3299" spans="1:8">
      <c r="A3299" s="25"/>
      <c r="D3299"/>
      <c r="E3299"/>
      <c r="F3299"/>
      <c r="G3299" s="33"/>
      <c r="H3299" s="80"/>
    </row>
    <row r="3300" spans="1:8">
      <c r="A3300" s="25"/>
      <c r="D3300"/>
      <c r="E3300"/>
      <c r="F3300"/>
      <c r="G3300" s="33"/>
      <c r="H3300" s="80"/>
    </row>
    <row r="3301" spans="1:8">
      <c r="A3301" s="25"/>
      <c r="D3301"/>
      <c r="E3301"/>
      <c r="F3301"/>
      <c r="G3301" s="33"/>
      <c r="H3301" s="80"/>
    </row>
    <row r="3302" spans="1:8">
      <c r="A3302" s="25"/>
      <c r="D3302"/>
      <c r="E3302"/>
      <c r="F3302"/>
      <c r="G3302" s="33"/>
      <c r="H3302" s="80"/>
    </row>
    <row r="3303" spans="1:8">
      <c r="A3303" s="25"/>
      <c r="D3303"/>
      <c r="E3303"/>
      <c r="F3303"/>
      <c r="G3303" s="33"/>
      <c r="H3303" s="80"/>
    </row>
    <row r="3304" spans="1:8">
      <c r="A3304" s="25"/>
      <c r="D3304"/>
      <c r="E3304"/>
      <c r="F3304"/>
      <c r="G3304" s="33"/>
      <c r="H3304" s="80"/>
    </row>
    <row r="3305" spans="1:8">
      <c r="A3305" s="25"/>
      <c r="D3305"/>
      <c r="E3305"/>
      <c r="F3305"/>
      <c r="G3305" s="33"/>
      <c r="H3305" s="80"/>
    </row>
    <row r="3306" spans="1:8">
      <c r="A3306" s="25"/>
      <c r="D3306"/>
      <c r="E3306"/>
      <c r="F3306"/>
      <c r="G3306" s="33"/>
      <c r="H3306" s="80"/>
    </row>
    <row r="3307" spans="1:8">
      <c r="A3307" s="25"/>
      <c r="D3307"/>
      <c r="E3307"/>
      <c r="F3307"/>
      <c r="G3307" s="33"/>
      <c r="H3307" s="80"/>
    </row>
    <row r="3308" spans="1:8">
      <c r="A3308" s="25"/>
      <c r="D3308"/>
      <c r="E3308"/>
      <c r="F3308"/>
      <c r="G3308" s="33"/>
      <c r="H3308" s="80"/>
    </row>
    <row r="3309" spans="1:8">
      <c r="A3309" s="25"/>
      <c r="D3309"/>
      <c r="E3309"/>
      <c r="F3309"/>
      <c r="G3309" s="33"/>
      <c r="H3309" s="80"/>
    </row>
    <row r="3310" spans="1:8">
      <c r="A3310" s="25"/>
      <c r="D3310"/>
      <c r="E3310"/>
      <c r="F3310"/>
      <c r="G3310" s="33"/>
      <c r="H3310" s="80"/>
    </row>
    <row r="3311" spans="1:8">
      <c r="A3311" s="25"/>
      <c r="D3311"/>
      <c r="E3311"/>
      <c r="F3311"/>
      <c r="G3311" s="33"/>
      <c r="H3311" s="80"/>
    </row>
    <row r="3312" spans="1:8">
      <c r="A3312" s="25"/>
      <c r="D3312"/>
      <c r="E3312"/>
      <c r="F3312"/>
      <c r="G3312" s="33"/>
      <c r="H3312" s="80"/>
    </row>
    <row r="3313" spans="1:8">
      <c r="A3313" s="25"/>
      <c r="D3313"/>
      <c r="E3313"/>
      <c r="F3313"/>
      <c r="G3313" s="33"/>
      <c r="H3313" s="80"/>
    </row>
    <row r="3314" spans="1:8">
      <c r="A3314" s="25"/>
      <c r="D3314"/>
      <c r="E3314"/>
      <c r="F3314"/>
      <c r="G3314" s="33"/>
      <c r="H3314" s="80"/>
    </row>
    <row r="3315" spans="1:8">
      <c r="A3315" s="25"/>
      <c r="D3315"/>
      <c r="E3315"/>
      <c r="F3315"/>
      <c r="G3315" s="33"/>
      <c r="H3315" s="80"/>
    </row>
    <row r="3316" spans="1:8">
      <c r="A3316" s="25"/>
      <c r="D3316"/>
      <c r="E3316"/>
      <c r="F3316"/>
      <c r="G3316" s="33"/>
      <c r="H3316" s="80"/>
    </row>
    <row r="3317" spans="1:8">
      <c r="A3317" s="25"/>
      <c r="D3317"/>
      <c r="E3317"/>
      <c r="F3317"/>
      <c r="G3317" s="33"/>
      <c r="H3317" s="80"/>
    </row>
    <row r="3318" spans="1:8">
      <c r="A3318" s="25"/>
      <c r="D3318"/>
      <c r="E3318"/>
      <c r="F3318"/>
      <c r="G3318" s="33"/>
      <c r="H3318" s="80"/>
    </row>
    <row r="3319" spans="1:8">
      <c r="A3319" s="25"/>
      <c r="D3319"/>
      <c r="E3319"/>
      <c r="F3319"/>
      <c r="G3319" s="33"/>
      <c r="H3319" s="80"/>
    </row>
    <row r="3320" spans="1:8">
      <c r="A3320" s="25"/>
      <c r="D3320"/>
      <c r="E3320"/>
      <c r="F3320"/>
      <c r="G3320" s="33"/>
      <c r="H3320" s="80"/>
    </row>
    <row r="3321" spans="1:8">
      <c r="A3321" s="25"/>
      <c r="D3321"/>
      <c r="E3321"/>
      <c r="F3321"/>
      <c r="G3321" s="33"/>
      <c r="H3321" s="80"/>
    </row>
    <row r="3322" spans="1:8">
      <c r="A3322" s="25"/>
      <c r="D3322"/>
      <c r="E3322"/>
      <c r="F3322"/>
      <c r="G3322" s="33"/>
      <c r="H3322" s="80"/>
    </row>
    <row r="3323" spans="1:8">
      <c r="A3323" s="25"/>
      <c r="D3323"/>
      <c r="E3323"/>
      <c r="F3323"/>
      <c r="G3323" s="33"/>
      <c r="H3323" s="80"/>
    </row>
    <row r="3324" spans="1:8">
      <c r="A3324" s="25"/>
      <c r="D3324"/>
      <c r="E3324"/>
      <c r="F3324"/>
      <c r="G3324" s="33"/>
      <c r="H3324" s="80"/>
    </row>
    <row r="3325" spans="1:8">
      <c r="A3325" s="25"/>
      <c r="D3325"/>
      <c r="E3325"/>
      <c r="F3325"/>
      <c r="G3325" s="33"/>
      <c r="H3325" s="80"/>
    </row>
    <row r="3326" spans="1:8">
      <c r="A3326" s="25"/>
      <c r="D3326"/>
      <c r="E3326"/>
      <c r="F3326"/>
      <c r="G3326" s="33"/>
      <c r="H3326" s="80"/>
    </row>
    <row r="3327" spans="1:8">
      <c r="A3327" s="25"/>
      <c r="D3327"/>
      <c r="E3327"/>
      <c r="F3327"/>
      <c r="G3327" s="33"/>
      <c r="H3327" s="80"/>
    </row>
    <row r="3328" spans="1:8">
      <c r="A3328" s="25"/>
      <c r="D3328"/>
      <c r="E3328"/>
      <c r="F3328"/>
      <c r="G3328" s="33"/>
      <c r="H3328" s="80"/>
    </row>
    <row r="3329" spans="1:8">
      <c r="A3329" s="25"/>
      <c r="D3329"/>
      <c r="E3329"/>
      <c r="F3329"/>
      <c r="G3329" s="33"/>
      <c r="H3329" s="80"/>
    </row>
    <row r="3330" spans="1:8">
      <c r="A3330" s="25"/>
      <c r="D3330"/>
      <c r="E3330"/>
      <c r="F3330"/>
      <c r="G3330" s="33"/>
      <c r="H3330" s="80"/>
    </row>
    <row r="3331" spans="1:8">
      <c r="A3331" s="25"/>
      <c r="D3331"/>
      <c r="E3331"/>
      <c r="F3331"/>
      <c r="G3331" s="33"/>
      <c r="H3331" s="80"/>
    </row>
    <row r="3332" spans="1:8">
      <c r="A3332" s="25"/>
      <c r="D3332"/>
      <c r="E3332"/>
      <c r="F3332"/>
      <c r="G3332" s="33"/>
      <c r="H3332" s="80"/>
    </row>
    <row r="3333" spans="1:8">
      <c r="A3333" s="25"/>
      <c r="D3333"/>
      <c r="E3333"/>
      <c r="F3333"/>
      <c r="G3333" s="33"/>
      <c r="H3333" s="80"/>
    </row>
    <row r="3334" spans="1:8">
      <c r="A3334" s="25"/>
      <c r="D3334"/>
      <c r="E3334"/>
      <c r="F3334"/>
      <c r="G3334" s="33"/>
      <c r="H3334" s="80"/>
    </row>
    <row r="3335" spans="1:8">
      <c r="A3335" s="25"/>
      <c r="D3335"/>
      <c r="E3335"/>
      <c r="F3335"/>
      <c r="G3335" s="33"/>
      <c r="H3335" s="80"/>
    </row>
    <row r="3336" spans="1:8">
      <c r="A3336" s="25"/>
      <c r="D3336"/>
      <c r="E3336"/>
      <c r="F3336"/>
      <c r="G3336" s="33"/>
      <c r="H3336" s="80"/>
    </row>
    <row r="3337" spans="1:8">
      <c r="A3337" s="25"/>
      <c r="D3337"/>
      <c r="E3337"/>
      <c r="F3337"/>
      <c r="G3337" s="33"/>
      <c r="H3337" s="80"/>
    </row>
    <row r="3338" spans="1:8">
      <c r="A3338" s="25"/>
      <c r="D3338"/>
      <c r="E3338"/>
      <c r="F3338"/>
      <c r="G3338" s="33"/>
      <c r="H3338" s="80"/>
    </row>
    <row r="3339" spans="1:8">
      <c r="A3339" s="25"/>
      <c r="D3339"/>
      <c r="E3339"/>
      <c r="F3339"/>
      <c r="G3339" s="33"/>
      <c r="H3339" s="80"/>
    </row>
    <row r="3340" spans="1:8">
      <c r="A3340" s="25"/>
      <c r="D3340"/>
      <c r="E3340"/>
      <c r="F3340"/>
      <c r="G3340" s="33"/>
      <c r="H3340" s="80"/>
    </row>
    <row r="3341" spans="1:8">
      <c r="A3341" s="25"/>
      <c r="D3341"/>
      <c r="E3341"/>
      <c r="F3341"/>
      <c r="G3341" s="33"/>
      <c r="H3341" s="80"/>
    </row>
    <row r="3342" spans="1:8">
      <c r="A3342" s="25"/>
      <c r="D3342"/>
      <c r="E3342"/>
      <c r="F3342"/>
      <c r="G3342" s="33"/>
      <c r="H3342" s="80"/>
    </row>
    <row r="3343" spans="1:8">
      <c r="A3343" s="25"/>
      <c r="D3343"/>
      <c r="E3343"/>
      <c r="F3343"/>
      <c r="G3343" s="33"/>
      <c r="H3343" s="80"/>
    </row>
    <row r="3344" spans="1:8">
      <c r="A3344" s="25"/>
      <c r="D3344"/>
      <c r="E3344"/>
      <c r="F3344"/>
      <c r="G3344" s="33"/>
      <c r="H3344" s="80"/>
    </row>
    <row r="3345" spans="1:8">
      <c r="A3345" s="25"/>
      <c r="D3345"/>
      <c r="E3345"/>
      <c r="F3345"/>
      <c r="G3345" s="33"/>
      <c r="H3345" s="80"/>
    </row>
    <row r="3346" spans="1:8">
      <c r="A3346" s="25"/>
      <c r="D3346"/>
      <c r="E3346"/>
      <c r="F3346"/>
      <c r="G3346" s="33"/>
      <c r="H3346" s="80"/>
    </row>
    <row r="3347" spans="1:8">
      <c r="A3347" s="25"/>
      <c r="D3347"/>
      <c r="E3347"/>
      <c r="F3347"/>
      <c r="G3347" s="33"/>
      <c r="H3347" s="80"/>
    </row>
    <row r="3348" spans="1:8">
      <c r="A3348" s="25"/>
      <c r="D3348"/>
      <c r="E3348"/>
      <c r="F3348"/>
      <c r="G3348" s="33"/>
      <c r="H3348" s="80"/>
    </row>
    <row r="3349" spans="1:8">
      <c r="A3349" s="25"/>
      <c r="D3349"/>
      <c r="E3349"/>
      <c r="F3349"/>
      <c r="G3349" s="33"/>
      <c r="H3349" s="80"/>
    </row>
    <row r="3350" spans="1:8">
      <c r="A3350" s="25"/>
      <c r="D3350"/>
      <c r="E3350"/>
      <c r="F3350"/>
      <c r="G3350" s="33"/>
      <c r="H3350" s="80"/>
    </row>
    <row r="3351" spans="1:8">
      <c r="A3351" s="25"/>
      <c r="D3351"/>
      <c r="E3351"/>
      <c r="F3351"/>
      <c r="G3351" s="33"/>
      <c r="H3351" s="80"/>
    </row>
    <row r="3352" spans="1:8">
      <c r="A3352" s="25"/>
      <c r="D3352"/>
      <c r="E3352"/>
      <c r="F3352"/>
      <c r="G3352" s="33"/>
      <c r="H3352" s="80"/>
    </row>
    <row r="3353" spans="1:8">
      <c r="A3353" s="25"/>
      <c r="D3353"/>
      <c r="E3353"/>
      <c r="F3353"/>
      <c r="G3353" s="33"/>
      <c r="H3353" s="80"/>
    </row>
    <row r="3354" spans="1:8">
      <c r="A3354" s="25"/>
      <c r="D3354"/>
      <c r="E3354"/>
      <c r="F3354"/>
      <c r="G3354" s="33"/>
      <c r="H3354" s="80"/>
    </row>
    <row r="3355" spans="1:8">
      <c r="A3355" s="25"/>
      <c r="D3355"/>
      <c r="E3355"/>
      <c r="F3355"/>
      <c r="G3355" s="33"/>
      <c r="H3355" s="80"/>
    </row>
    <row r="3356" spans="1:8">
      <c r="A3356" s="25"/>
      <c r="D3356"/>
      <c r="E3356"/>
      <c r="F3356"/>
      <c r="G3356" s="33"/>
      <c r="H3356" s="80"/>
    </row>
    <row r="3357" spans="1:8">
      <c r="A3357" s="25"/>
      <c r="D3357"/>
      <c r="E3357"/>
      <c r="F3357"/>
      <c r="G3357" s="33"/>
      <c r="H3357" s="80"/>
    </row>
    <row r="3358" spans="1:8">
      <c r="A3358" s="25"/>
      <c r="D3358"/>
      <c r="E3358"/>
      <c r="F3358"/>
      <c r="G3358" s="33"/>
      <c r="H3358" s="80"/>
    </row>
    <row r="3359" spans="1:8">
      <c r="A3359" s="25"/>
      <c r="D3359"/>
      <c r="E3359"/>
      <c r="F3359"/>
      <c r="G3359" s="33"/>
      <c r="H3359" s="80"/>
    </row>
    <row r="3360" spans="1:8">
      <c r="A3360" s="25"/>
      <c r="D3360"/>
      <c r="E3360"/>
      <c r="F3360"/>
      <c r="G3360" s="33"/>
      <c r="H3360" s="80"/>
    </row>
    <row r="3361" spans="1:8">
      <c r="A3361" s="25"/>
      <c r="D3361"/>
      <c r="E3361"/>
      <c r="F3361"/>
      <c r="G3361" s="33"/>
      <c r="H3361" s="80"/>
    </row>
    <row r="3362" spans="1:8">
      <c r="A3362" s="25"/>
      <c r="D3362"/>
      <c r="E3362"/>
      <c r="F3362"/>
      <c r="G3362" s="33"/>
      <c r="H3362" s="80"/>
    </row>
    <row r="3363" spans="1:8">
      <c r="A3363" s="25"/>
      <c r="D3363"/>
      <c r="E3363"/>
      <c r="F3363"/>
      <c r="G3363" s="33"/>
      <c r="H3363" s="80"/>
    </row>
    <row r="3364" spans="1:8">
      <c r="A3364" s="25"/>
      <c r="D3364"/>
      <c r="E3364"/>
      <c r="F3364"/>
      <c r="G3364" s="33"/>
      <c r="H3364" s="80"/>
    </row>
    <row r="3365" spans="1:8">
      <c r="A3365" s="25"/>
      <c r="D3365"/>
      <c r="E3365"/>
      <c r="F3365"/>
      <c r="G3365" s="33"/>
      <c r="H3365" s="80"/>
    </row>
    <row r="3366" spans="1:8">
      <c r="A3366" s="25"/>
      <c r="D3366"/>
      <c r="E3366"/>
      <c r="F3366"/>
      <c r="G3366" s="33"/>
      <c r="H3366" s="80"/>
    </row>
    <row r="3367" spans="1:8">
      <c r="A3367" s="25"/>
      <c r="D3367"/>
      <c r="E3367"/>
      <c r="F3367"/>
      <c r="G3367" s="33"/>
      <c r="H3367" s="80"/>
    </row>
    <row r="3368" spans="1:8">
      <c r="A3368" s="25"/>
      <c r="D3368"/>
      <c r="E3368"/>
      <c r="F3368"/>
      <c r="G3368" s="33"/>
      <c r="H3368" s="80"/>
    </row>
    <row r="3369" spans="1:8">
      <c r="A3369" s="25"/>
      <c r="D3369"/>
      <c r="E3369"/>
      <c r="F3369"/>
      <c r="G3369" s="33"/>
      <c r="H3369" s="80"/>
    </row>
    <row r="3370" spans="1:8">
      <c r="A3370" s="25"/>
      <c r="D3370"/>
      <c r="E3370"/>
      <c r="F3370"/>
      <c r="G3370" s="33"/>
      <c r="H3370" s="80"/>
    </row>
    <row r="3371" spans="1:8">
      <c r="A3371" s="25"/>
      <c r="D3371"/>
      <c r="E3371"/>
      <c r="F3371"/>
      <c r="G3371" s="33"/>
      <c r="H3371" s="80"/>
    </row>
    <row r="3372" spans="1:8">
      <c r="A3372" s="25"/>
      <c r="D3372"/>
      <c r="E3372"/>
      <c r="F3372"/>
      <c r="G3372" s="33"/>
      <c r="H3372" s="80"/>
    </row>
    <row r="3373" spans="1:8">
      <c r="A3373" s="25"/>
      <c r="D3373"/>
      <c r="E3373"/>
      <c r="F3373"/>
      <c r="G3373" s="33"/>
      <c r="H3373" s="80"/>
    </row>
    <row r="3374" spans="1:8">
      <c r="A3374" s="25"/>
      <c r="D3374"/>
      <c r="E3374"/>
      <c r="F3374"/>
      <c r="G3374" s="33"/>
      <c r="H3374" s="80"/>
    </row>
    <row r="3375" spans="1:8">
      <c r="A3375" s="25"/>
      <c r="D3375"/>
      <c r="E3375"/>
      <c r="F3375"/>
      <c r="G3375" s="33"/>
      <c r="H3375" s="80"/>
    </row>
    <row r="3376" spans="1:8">
      <c r="A3376" s="25"/>
      <c r="D3376"/>
      <c r="E3376"/>
      <c r="F3376"/>
      <c r="G3376" s="33"/>
      <c r="H3376" s="80"/>
    </row>
    <row r="3377" spans="1:8">
      <c r="A3377" s="25"/>
      <c r="D3377"/>
      <c r="E3377"/>
      <c r="F3377"/>
      <c r="G3377" s="33"/>
      <c r="H3377" s="80"/>
    </row>
    <row r="3378" spans="1:8">
      <c r="A3378" s="25"/>
      <c r="D3378"/>
      <c r="E3378"/>
      <c r="F3378"/>
      <c r="G3378" s="33"/>
      <c r="H3378" s="80"/>
    </row>
    <row r="3379" spans="1:8">
      <c r="A3379" s="25"/>
      <c r="D3379"/>
      <c r="E3379"/>
      <c r="F3379"/>
      <c r="G3379" s="33"/>
      <c r="H3379" s="80"/>
    </row>
    <row r="3380" spans="1:8">
      <c r="A3380" s="25"/>
      <c r="D3380"/>
      <c r="E3380"/>
      <c r="F3380"/>
      <c r="G3380" s="33"/>
      <c r="H3380" s="80"/>
    </row>
    <row r="3381" spans="1:8">
      <c r="A3381" s="25"/>
      <c r="D3381"/>
      <c r="E3381"/>
      <c r="F3381"/>
      <c r="G3381" s="33"/>
      <c r="H3381" s="80"/>
    </row>
    <row r="3382" spans="1:8">
      <c r="A3382" s="25"/>
      <c r="D3382"/>
      <c r="E3382"/>
      <c r="F3382"/>
      <c r="G3382" s="33"/>
      <c r="H3382" s="80"/>
    </row>
    <row r="3383" spans="1:8">
      <c r="A3383" s="25"/>
      <c r="D3383"/>
      <c r="E3383"/>
      <c r="F3383"/>
      <c r="G3383" s="33"/>
      <c r="H3383" s="80"/>
    </row>
    <row r="3384" spans="1:8">
      <c r="A3384" s="25"/>
      <c r="D3384"/>
      <c r="E3384"/>
      <c r="F3384"/>
      <c r="G3384" s="33"/>
      <c r="H3384" s="80"/>
    </row>
    <row r="3385" spans="1:8">
      <c r="A3385" s="25"/>
      <c r="D3385"/>
      <c r="E3385"/>
      <c r="F3385"/>
      <c r="G3385" s="33"/>
      <c r="H3385" s="80"/>
    </row>
    <row r="3386" spans="1:8">
      <c r="A3386" s="25"/>
      <c r="D3386"/>
      <c r="E3386"/>
      <c r="F3386"/>
      <c r="G3386" s="33"/>
      <c r="H3386" s="80"/>
    </row>
    <row r="3387" spans="1:8">
      <c r="A3387" s="25"/>
      <c r="D3387"/>
      <c r="E3387"/>
      <c r="F3387"/>
      <c r="G3387" s="33"/>
      <c r="H3387" s="80"/>
    </row>
    <row r="3388" spans="1:8">
      <c r="A3388" s="25"/>
      <c r="D3388"/>
      <c r="E3388"/>
      <c r="F3388"/>
      <c r="G3388" s="33"/>
      <c r="H3388" s="80"/>
    </row>
    <row r="3389" spans="1:8">
      <c r="A3389" s="25"/>
      <c r="D3389"/>
      <c r="E3389"/>
      <c r="F3389"/>
      <c r="G3389" s="33"/>
      <c r="H3389" s="80"/>
    </row>
    <row r="3390" spans="1:8">
      <c r="A3390" s="25"/>
      <c r="D3390"/>
      <c r="E3390"/>
      <c r="F3390"/>
      <c r="G3390" s="33"/>
      <c r="H3390" s="80"/>
    </row>
    <row r="3391" spans="1:8">
      <c r="A3391" s="25"/>
      <c r="D3391"/>
      <c r="E3391"/>
      <c r="F3391"/>
      <c r="G3391" s="33"/>
      <c r="H3391" s="80"/>
    </row>
    <row r="3392" spans="1:8">
      <c r="A3392" s="25"/>
      <c r="D3392"/>
      <c r="E3392"/>
      <c r="F3392"/>
      <c r="G3392" s="33"/>
      <c r="H3392" s="80"/>
    </row>
    <row r="3393" spans="1:8">
      <c r="A3393" s="25"/>
      <c r="D3393"/>
      <c r="E3393"/>
      <c r="F3393"/>
      <c r="G3393" s="33"/>
      <c r="H3393" s="80"/>
    </row>
    <row r="3394" spans="1:8">
      <c r="A3394" s="25"/>
      <c r="D3394"/>
      <c r="E3394"/>
      <c r="F3394"/>
      <c r="G3394" s="33"/>
      <c r="H3394" s="80"/>
    </row>
    <row r="3395" spans="1:8">
      <c r="A3395" s="25"/>
      <c r="D3395"/>
      <c r="E3395"/>
      <c r="F3395"/>
      <c r="G3395" s="33"/>
      <c r="H3395" s="80"/>
    </row>
    <row r="3396" spans="1:8">
      <c r="A3396" s="25"/>
      <c r="D3396"/>
      <c r="E3396"/>
      <c r="F3396"/>
      <c r="G3396" s="33"/>
      <c r="H3396" s="80"/>
    </row>
    <row r="3397" spans="1:8">
      <c r="A3397" s="25"/>
      <c r="D3397"/>
      <c r="E3397"/>
      <c r="F3397"/>
      <c r="G3397" s="33"/>
      <c r="H3397" s="80"/>
    </row>
    <row r="3398" spans="1:8">
      <c r="A3398" s="25"/>
      <c r="D3398"/>
      <c r="E3398"/>
      <c r="F3398"/>
      <c r="G3398" s="33"/>
      <c r="H3398" s="80"/>
    </row>
    <row r="3399" spans="1:8">
      <c r="A3399" s="25"/>
      <c r="D3399"/>
      <c r="E3399"/>
      <c r="F3399"/>
      <c r="G3399" s="33"/>
      <c r="H3399" s="80"/>
    </row>
    <row r="3400" spans="1:8">
      <c r="A3400" s="25"/>
      <c r="D3400"/>
      <c r="E3400"/>
      <c r="F3400"/>
      <c r="G3400" s="33"/>
      <c r="H3400" s="80"/>
    </row>
    <row r="3401" spans="1:8">
      <c r="A3401" s="25"/>
      <c r="D3401"/>
      <c r="E3401"/>
      <c r="F3401"/>
      <c r="G3401" s="33"/>
      <c r="H3401" s="80"/>
    </row>
    <row r="3402" spans="1:8">
      <c r="A3402" s="25"/>
      <c r="D3402"/>
      <c r="E3402"/>
      <c r="F3402"/>
      <c r="G3402" s="33"/>
      <c r="H3402" s="80"/>
    </row>
    <row r="3403" spans="1:8">
      <c r="A3403" s="25"/>
      <c r="D3403"/>
      <c r="E3403"/>
      <c r="F3403"/>
      <c r="G3403" s="33"/>
      <c r="H3403" s="80"/>
    </row>
    <row r="3404" spans="1:8">
      <c r="A3404" s="25"/>
      <c r="D3404"/>
      <c r="E3404"/>
      <c r="F3404"/>
      <c r="G3404" s="33"/>
      <c r="H3404" s="80"/>
    </row>
    <row r="3405" spans="1:8">
      <c r="A3405" s="25"/>
      <c r="D3405"/>
      <c r="E3405"/>
      <c r="F3405"/>
      <c r="G3405" s="33"/>
      <c r="H3405" s="80"/>
    </row>
    <row r="3406" spans="1:8">
      <c r="A3406" s="25"/>
      <c r="D3406"/>
      <c r="E3406"/>
      <c r="F3406"/>
      <c r="G3406" s="33"/>
      <c r="H3406" s="80"/>
    </row>
    <row r="3407" spans="1:8">
      <c r="A3407" s="25"/>
      <c r="D3407"/>
      <c r="E3407"/>
      <c r="F3407"/>
      <c r="G3407" s="33"/>
      <c r="H3407" s="80"/>
    </row>
    <row r="3408" spans="1:8">
      <c r="A3408" s="25"/>
      <c r="D3408"/>
      <c r="E3408"/>
      <c r="F3408"/>
      <c r="G3408" s="33"/>
      <c r="H3408" s="80"/>
    </row>
    <row r="3409" spans="1:8">
      <c r="A3409" s="25"/>
      <c r="D3409"/>
      <c r="E3409"/>
      <c r="F3409"/>
      <c r="G3409" s="33"/>
      <c r="H3409" s="80"/>
    </row>
    <row r="3410" spans="1:8">
      <c r="A3410" s="25"/>
      <c r="D3410"/>
      <c r="E3410"/>
      <c r="F3410"/>
      <c r="G3410" s="33"/>
      <c r="H3410" s="80"/>
    </row>
    <row r="3411" spans="1:8">
      <c r="A3411" s="25"/>
      <c r="D3411"/>
      <c r="E3411"/>
      <c r="F3411"/>
      <c r="G3411" s="33"/>
      <c r="H3411" s="80"/>
    </row>
    <row r="3412" spans="1:8">
      <c r="A3412" s="25"/>
      <c r="D3412"/>
      <c r="E3412"/>
      <c r="F3412"/>
      <c r="G3412" s="33"/>
      <c r="H3412" s="80"/>
    </row>
    <row r="3413" spans="1:8">
      <c r="A3413" s="25"/>
      <c r="D3413"/>
      <c r="E3413"/>
      <c r="F3413"/>
      <c r="G3413" s="33"/>
      <c r="H3413" s="80"/>
    </row>
    <row r="3414" spans="1:8">
      <c r="A3414" s="25"/>
      <c r="D3414"/>
      <c r="E3414"/>
      <c r="F3414"/>
      <c r="G3414" s="33"/>
      <c r="H3414" s="80"/>
    </row>
    <row r="3415" spans="1:8">
      <c r="A3415" s="25"/>
      <c r="D3415"/>
      <c r="E3415"/>
      <c r="F3415"/>
      <c r="G3415" s="33"/>
      <c r="H3415" s="80"/>
    </row>
    <row r="3416" spans="1:8">
      <c r="A3416" s="25"/>
      <c r="D3416"/>
      <c r="E3416"/>
      <c r="F3416"/>
      <c r="G3416" s="33"/>
      <c r="H3416" s="80"/>
    </row>
    <row r="3417" spans="1:8">
      <c r="A3417" s="25"/>
      <c r="D3417"/>
      <c r="E3417"/>
      <c r="F3417"/>
      <c r="G3417" s="33"/>
      <c r="H3417" s="80"/>
    </row>
    <row r="3418" spans="1:8">
      <c r="A3418" s="25"/>
      <c r="D3418"/>
      <c r="E3418"/>
      <c r="F3418"/>
      <c r="G3418" s="33"/>
      <c r="H3418" s="80"/>
    </row>
    <row r="3419" spans="1:8">
      <c r="A3419" s="25"/>
      <c r="D3419"/>
      <c r="E3419"/>
      <c r="F3419"/>
      <c r="G3419" s="33"/>
      <c r="H3419" s="80"/>
    </row>
    <row r="3420" spans="1:8">
      <c r="A3420" s="25"/>
      <c r="D3420"/>
      <c r="E3420"/>
      <c r="F3420"/>
      <c r="G3420" s="33"/>
      <c r="H3420" s="80"/>
    </row>
    <row r="3421" spans="1:8">
      <c r="A3421" s="25"/>
      <c r="D3421"/>
      <c r="E3421"/>
      <c r="F3421"/>
      <c r="G3421" s="33"/>
      <c r="H3421" s="80"/>
    </row>
    <row r="3422" spans="1:8">
      <c r="A3422" s="25"/>
      <c r="D3422"/>
      <c r="E3422"/>
      <c r="F3422"/>
      <c r="G3422" s="33"/>
      <c r="H3422" s="80"/>
    </row>
    <row r="3423" spans="1:8">
      <c r="A3423" s="25"/>
      <c r="D3423"/>
      <c r="E3423"/>
      <c r="F3423"/>
      <c r="G3423" s="33"/>
      <c r="H3423" s="80"/>
    </row>
    <row r="3424" spans="1:8">
      <c r="A3424" s="25"/>
      <c r="D3424"/>
      <c r="E3424"/>
      <c r="F3424"/>
      <c r="G3424" s="33"/>
      <c r="H3424" s="80"/>
    </row>
    <row r="3425" spans="1:8">
      <c r="A3425" s="25"/>
      <c r="D3425"/>
      <c r="E3425"/>
      <c r="F3425"/>
      <c r="G3425" s="33"/>
      <c r="H3425" s="80"/>
    </row>
    <row r="3426" spans="1:8">
      <c r="A3426" s="25"/>
      <c r="D3426"/>
      <c r="E3426"/>
      <c r="F3426"/>
      <c r="G3426" s="33"/>
      <c r="H3426" s="80"/>
    </row>
    <row r="3427" spans="1:8">
      <c r="A3427" s="25"/>
      <c r="D3427"/>
      <c r="E3427"/>
      <c r="F3427"/>
      <c r="G3427" s="33"/>
      <c r="H3427" s="80"/>
    </row>
    <row r="3428" spans="1:8">
      <c r="A3428" s="25"/>
      <c r="D3428"/>
      <c r="E3428"/>
      <c r="F3428"/>
      <c r="G3428" s="33"/>
      <c r="H3428" s="80"/>
    </row>
    <row r="3429" spans="1:8">
      <c r="A3429" s="25"/>
      <c r="D3429"/>
      <c r="E3429"/>
      <c r="F3429"/>
      <c r="G3429" s="33"/>
      <c r="H3429" s="80"/>
    </row>
    <row r="3430" spans="1:8">
      <c r="A3430" s="25"/>
      <c r="D3430"/>
      <c r="E3430"/>
      <c r="F3430"/>
      <c r="G3430" s="33"/>
      <c r="H3430" s="80"/>
    </row>
    <row r="3431" spans="1:8">
      <c r="A3431" s="25"/>
      <c r="D3431"/>
      <c r="E3431"/>
      <c r="F3431"/>
      <c r="G3431" s="33"/>
      <c r="H3431" s="80"/>
    </row>
    <row r="3432" spans="1:8">
      <c r="A3432" s="25"/>
      <c r="D3432"/>
      <c r="E3432"/>
      <c r="F3432"/>
      <c r="G3432" s="33"/>
      <c r="H3432" s="80"/>
    </row>
    <row r="3433" spans="1:8">
      <c r="A3433" s="25"/>
      <c r="D3433"/>
      <c r="E3433"/>
      <c r="F3433"/>
      <c r="G3433" s="33"/>
      <c r="H3433" s="80"/>
    </row>
    <row r="3434" spans="1:8">
      <c r="A3434" s="25"/>
      <c r="D3434"/>
      <c r="E3434"/>
      <c r="F3434"/>
      <c r="G3434" s="33"/>
      <c r="H3434" s="80"/>
    </row>
    <row r="3435" spans="1:8">
      <c r="A3435" s="25"/>
      <c r="D3435"/>
      <c r="E3435"/>
      <c r="F3435"/>
      <c r="G3435" s="33"/>
      <c r="H3435" s="80"/>
    </row>
    <row r="3436" spans="1:8">
      <c r="A3436" s="25"/>
      <c r="D3436"/>
      <c r="E3436"/>
      <c r="F3436"/>
      <c r="G3436" s="33"/>
      <c r="H3436" s="80"/>
    </row>
    <row r="3437" spans="1:8">
      <c r="A3437" s="25"/>
      <c r="D3437"/>
      <c r="E3437"/>
      <c r="F3437"/>
      <c r="G3437" s="33"/>
      <c r="H3437" s="80"/>
    </row>
    <row r="3438" spans="1:8">
      <c r="A3438" s="25"/>
      <c r="D3438"/>
      <c r="E3438"/>
      <c r="F3438"/>
      <c r="G3438" s="33"/>
      <c r="H3438" s="80"/>
    </row>
    <row r="3439" spans="1:8">
      <c r="A3439" s="25"/>
      <c r="D3439"/>
      <c r="E3439"/>
      <c r="F3439"/>
      <c r="G3439" s="33"/>
      <c r="H3439" s="80"/>
    </row>
    <row r="3440" spans="1:8">
      <c r="A3440" s="25"/>
      <c r="D3440"/>
      <c r="E3440"/>
      <c r="F3440"/>
      <c r="G3440" s="33"/>
      <c r="H3440" s="80"/>
    </row>
    <row r="3441" spans="1:8">
      <c r="A3441" s="25"/>
      <c r="D3441"/>
      <c r="E3441"/>
      <c r="F3441"/>
      <c r="G3441" s="33"/>
      <c r="H3441" s="80"/>
    </row>
    <row r="3442" spans="1:8">
      <c r="A3442" s="25"/>
      <c r="D3442"/>
      <c r="E3442"/>
      <c r="F3442"/>
      <c r="G3442" s="33"/>
      <c r="H3442" s="80"/>
    </row>
    <row r="3443" spans="1:8">
      <c r="A3443" s="25"/>
      <c r="D3443"/>
      <c r="E3443"/>
      <c r="F3443"/>
      <c r="G3443" s="33"/>
      <c r="H3443" s="80"/>
    </row>
    <row r="3444" spans="1:8">
      <c r="A3444" s="25"/>
      <c r="D3444"/>
      <c r="E3444"/>
      <c r="F3444"/>
      <c r="G3444" s="33"/>
      <c r="H3444" s="80"/>
    </row>
    <row r="3445" spans="1:8">
      <c r="A3445" s="25"/>
      <c r="D3445"/>
      <c r="E3445"/>
      <c r="F3445"/>
      <c r="G3445" s="33"/>
      <c r="H3445" s="80"/>
    </row>
    <row r="3446" spans="1:8">
      <c r="A3446" s="25"/>
      <c r="D3446"/>
      <c r="E3446"/>
      <c r="F3446"/>
      <c r="G3446" s="33"/>
      <c r="H3446" s="80"/>
    </row>
    <row r="3447" spans="1:8">
      <c r="A3447" s="25"/>
      <c r="D3447"/>
      <c r="E3447"/>
      <c r="F3447"/>
      <c r="G3447" s="33"/>
      <c r="H3447" s="80"/>
    </row>
    <row r="3448" spans="1:8">
      <c r="A3448" s="25"/>
      <c r="D3448"/>
      <c r="E3448"/>
      <c r="F3448"/>
      <c r="G3448" s="33"/>
      <c r="H3448" s="80"/>
    </row>
    <row r="3449" spans="1:8">
      <c r="A3449" s="25"/>
      <c r="D3449"/>
      <c r="E3449"/>
      <c r="F3449"/>
      <c r="G3449" s="33"/>
      <c r="H3449" s="80"/>
    </row>
    <row r="3450" spans="1:8">
      <c r="A3450" s="25"/>
      <c r="D3450"/>
      <c r="E3450"/>
      <c r="F3450"/>
      <c r="G3450" s="33"/>
      <c r="H3450" s="80"/>
    </row>
    <row r="3451" spans="1:8">
      <c r="A3451" s="25"/>
      <c r="D3451"/>
      <c r="E3451"/>
      <c r="F3451"/>
      <c r="G3451" s="33"/>
      <c r="H3451" s="80"/>
    </row>
    <row r="3452" spans="1:8">
      <c r="A3452" s="25"/>
      <c r="D3452"/>
      <c r="E3452"/>
      <c r="F3452"/>
      <c r="G3452" s="33"/>
      <c r="H3452" s="80"/>
    </row>
    <row r="3453" spans="1:8">
      <c r="A3453" s="25"/>
      <c r="D3453"/>
      <c r="E3453"/>
      <c r="F3453"/>
      <c r="G3453" s="33"/>
      <c r="H3453" s="80"/>
    </row>
    <row r="3454" spans="1:8">
      <c r="A3454" s="25"/>
      <c r="D3454"/>
      <c r="E3454"/>
      <c r="F3454"/>
      <c r="G3454" s="33"/>
      <c r="H3454" s="80"/>
    </row>
    <row r="3455" spans="1:8">
      <c r="A3455" s="25"/>
      <c r="D3455"/>
      <c r="E3455"/>
      <c r="F3455"/>
      <c r="G3455" s="33"/>
      <c r="H3455" s="80"/>
    </row>
    <row r="3456" spans="1:8">
      <c r="A3456" s="25"/>
      <c r="D3456"/>
      <c r="E3456"/>
      <c r="F3456"/>
      <c r="G3456" s="33"/>
      <c r="H3456" s="80"/>
    </row>
    <row r="3457" spans="1:8">
      <c r="A3457" s="25"/>
      <c r="D3457"/>
      <c r="E3457"/>
      <c r="F3457"/>
      <c r="G3457" s="33"/>
      <c r="H3457" s="80"/>
    </row>
    <row r="3458" spans="1:8">
      <c r="A3458" s="25"/>
      <c r="D3458"/>
      <c r="E3458"/>
      <c r="F3458"/>
      <c r="G3458" s="33"/>
      <c r="H3458" s="80"/>
    </row>
    <row r="3459" spans="1:8">
      <c r="A3459" s="25"/>
      <c r="D3459"/>
      <c r="E3459"/>
      <c r="F3459"/>
      <c r="G3459" s="33"/>
      <c r="H3459" s="80"/>
    </row>
    <row r="3460" spans="1:8">
      <c r="A3460" s="25"/>
      <c r="D3460"/>
      <c r="E3460"/>
      <c r="F3460"/>
      <c r="G3460" s="33"/>
      <c r="H3460" s="80"/>
    </row>
    <row r="3461" spans="1:8">
      <c r="A3461" s="25"/>
      <c r="D3461"/>
      <c r="E3461"/>
      <c r="F3461"/>
      <c r="G3461" s="33"/>
      <c r="H3461" s="80"/>
    </row>
    <row r="3462" spans="1:8">
      <c r="A3462" s="25"/>
      <c r="D3462"/>
      <c r="E3462"/>
      <c r="F3462"/>
      <c r="G3462" s="33"/>
      <c r="H3462" s="80"/>
    </row>
    <row r="3463" spans="1:8">
      <c r="A3463" s="25"/>
      <c r="D3463"/>
      <c r="E3463"/>
      <c r="F3463"/>
      <c r="G3463" s="33"/>
      <c r="H3463" s="80"/>
    </row>
    <row r="3464" spans="1:8">
      <c r="A3464" s="25"/>
      <c r="D3464"/>
      <c r="E3464"/>
      <c r="F3464"/>
      <c r="G3464" s="33"/>
      <c r="H3464" s="80"/>
    </row>
    <row r="3465" spans="1:8">
      <c r="A3465" s="25"/>
      <c r="D3465"/>
      <c r="E3465"/>
      <c r="F3465"/>
      <c r="G3465" s="33"/>
      <c r="H3465" s="80"/>
    </row>
    <row r="3466" spans="1:8">
      <c r="A3466" s="25"/>
      <c r="D3466"/>
      <c r="E3466"/>
      <c r="F3466"/>
      <c r="G3466" s="33"/>
      <c r="H3466" s="80"/>
    </row>
    <row r="3467" spans="1:8">
      <c r="A3467" s="25"/>
      <c r="D3467"/>
      <c r="E3467"/>
      <c r="F3467"/>
      <c r="G3467" s="33"/>
      <c r="H3467" s="80"/>
    </row>
    <row r="3468" spans="1:8">
      <c r="A3468" s="25"/>
      <c r="D3468"/>
      <c r="E3468"/>
      <c r="F3468"/>
      <c r="G3468" s="33"/>
      <c r="H3468" s="80"/>
    </row>
    <row r="3469" spans="1:8">
      <c r="A3469" s="25"/>
      <c r="D3469"/>
      <c r="E3469"/>
      <c r="F3469"/>
      <c r="G3469" s="33"/>
      <c r="H3469" s="80"/>
    </row>
    <row r="3470" spans="1:8">
      <c r="A3470" s="25"/>
      <c r="D3470"/>
      <c r="E3470"/>
      <c r="F3470"/>
      <c r="G3470" s="33"/>
      <c r="H3470" s="80"/>
    </row>
    <row r="3471" spans="1:8">
      <c r="A3471" s="25"/>
      <c r="D3471"/>
      <c r="E3471"/>
      <c r="F3471"/>
      <c r="G3471" s="33"/>
      <c r="H3471" s="80"/>
    </row>
    <row r="3472" spans="1:8">
      <c r="A3472" s="25"/>
      <c r="D3472"/>
      <c r="E3472"/>
      <c r="F3472"/>
      <c r="G3472" s="33"/>
      <c r="H3472" s="80"/>
    </row>
    <row r="3473" spans="1:8">
      <c r="A3473" s="25"/>
      <c r="D3473"/>
      <c r="E3473"/>
      <c r="F3473"/>
      <c r="G3473" s="33"/>
      <c r="H3473" s="80"/>
    </row>
    <row r="3474" spans="1:8">
      <c r="A3474" s="25"/>
      <c r="D3474"/>
      <c r="E3474"/>
      <c r="F3474"/>
      <c r="G3474" s="33"/>
      <c r="H3474" s="80"/>
    </row>
    <row r="3475" spans="1:8">
      <c r="A3475" s="25"/>
      <c r="D3475"/>
      <c r="E3475"/>
      <c r="F3475"/>
      <c r="G3475" s="33"/>
      <c r="H3475" s="80"/>
    </row>
    <row r="3476" spans="1:8">
      <c r="A3476" s="25"/>
      <c r="D3476"/>
      <c r="E3476"/>
      <c r="F3476"/>
      <c r="G3476" s="33"/>
      <c r="H3476" s="80"/>
    </row>
    <row r="3477" spans="1:8">
      <c r="A3477" s="25"/>
      <c r="D3477"/>
      <c r="E3477"/>
      <c r="F3477"/>
      <c r="G3477" s="33"/>
      <c r="H3477" s="80"/>
    </row>
    <row r="3478" spans="1:8">
      <c r="A3478" s="25"/>
      <c r="D3478"/>
      <c r="E3478"/>
      <c r="F3478"/>
      <c r="G3478" s="33"/>
      <c r="H3478" s="80"/>
    </row>
    <row r="3479" spans="1:8">
      <c r="A3479" s="25"/>
      <c r="D3479"/>
      <c r="E3479"/>
      <c r="F3479"/>
      <c r="G3479" s="33"/>
      <c r="H3479" s="80"/>
    </row>
    <row r="3480" spans="1:8">
      <c r="A3480" s="25"/>
      <c r="D3480"/>
      <c r="E3480"/>
      <c r="F3480"/>
      <c r="G3480" s="33"/>
      <c r="H3480" s="80"/>
    </row>
    <row r="3481" spans="1:8">
      <c r="A3481" s="25"/>
      <c r="D3481"/>
      <c r="E3481"/>
      <c r="F3481"/>
      <c r="G3481" s="33"/>
      <c r="H3481" s="80"/>
    </row>
    <row r="3482" spans="1:8">
      <c r="A3482" s="25"/>
      <c r="D3482"/>
      <c r="E3482"/>
      <c r="F3482"/>
      <c r="G3482" s="33"/>
      <c r="H3482" s="80"/>
    </row>
    <row r="3483" spans="1:8">
      <c r="A3483" s="25"/>
      <c r="D3483"/>
      <c r="E3483"/>
      <c r="F3483"/>
      <c r="G3483" s="33"/>
      <c r="H3483" s="80"/>
    </row>
    <row r="3484" spans="1:8">
      <c r="A3484" s="25"/>
      <c r="D3484"/>
      <c r="E3484"/>
      <c r="F3484"/>
      <c r="G3484" s="33"/>
      <c r="H3484" s="80"/>
    </row>
    <row r="3485" spans="1:8">
      <c r="A3485" s="25"/>
      <c r="D3485"/>
      <c r="E3485"/>
      <c r="F3485"/>
      <c r="G3485" s="33"/>
      <c r="H3485" s="80"/>
    </row>
    <row r="3486" spans="1:8">
      <c r="A3486" s="25"/>
      <c r="D3486"/>
      <c r="E3486"/>
      <c r="F3486"/>
      <c r="G3486" s="33"/>
      <c r="H3486" s="80"/>
    </row>
    <row r="3487" spans="1:8">
      <c r="A3487" s="25"/>
      <c r="D3487"/>
      <c r="E3487"/>
      <c r="F3487"/>
      <c r="G3487" s="33"/>
      <c r="H3487" s="80"/>
    </row>
    <row r="3488" spans="1:8">
      <c r="A3488" s="25"/>
      <c r="D3488"/>
      <c r="E3488"/>
      <c r="F3488"/>
      <c r="G3488" s="33"/>
      <c r="H3488" s="80"/>
    </row>
    <row r="3489" spans="1:8">
      <c r="A3489" s="25"/>
      <c r="D3489"/>
      <c r="E3489"/>
      <c r="F3489"/>
      <c r="G3489" s="33"/>
      <c r="H3489" s="80"/>
    </row>
    <row r="3490" spans="1:8">
      <c r="A3490" s="25"/>
      <c r="D3490"/>
      <c r="E3490"/>
      <c r="F3490"/>
      <c r="G3490" s="33"/>
      <c r="H3490" s="80"/>
    </row>
    <row r="3491" spans="1:8">
      <c r="A3491" s="25"/>
      <c r="D3491"/>
      <c r="E3491"/>
      <c r="F3491"/>
      <c r="G3491" s="33"/>
      <c r="H3491" s="80"/>
    </row>
    <row r="3492" spans="1:8">
      <c r="A3492" s="25"/>
      <c r="D3492"/>
      <c r="E3492"/>
      <c r="F3492"/>
      <c r="G3492" s="33"/>
      <c r="H3492" s="80"/>
    </row>
    <row r="3493" spans="1:8">
      <c r="A3493" s="25"/>
      <c r="D3493"/>
      <c r="E3493"/>
      <c r="F3493"/>
      <c r="G3493" s="33"/>
      <c r="H3493" s="80"/>
    </row>
    <row r="3494" spans="1:8">
      <c r="A3494" s="25"/>
      <c r="D3494"/>
      <c r="E3494"/>
      <c r="F3494"/>
      <c r="G3494" s="33"/>
      <c r="H3494" s="80"/>
    </row>
    <row r="3495" spans="1:8">
      <c r="A3495" s="25"/>
      <c r="D3495"/>
      <c r="E3495"/>
      <c r="F3495"/>
      <c r="G3495" s="33"/>
      <c r="H3495" s="80"/>
    </row>
    <row r="3496" spans="1:8">
      <c r="A3496" s="25"/>
      <c r="D3496"/>
      <c r="E3496"/>
      <c r="F3496"/>
      <c r="G3496" s="33"/>
      <c r="H3496" s="80"/>
    </row>
    <row r="3497" spans="1:8">
      <c r="A3497" s="25"/>
      <c r="D3497"/>
      <c r="E3497"/>
      <c r="F3497"/>
      <c r="G3497" s="33"/>
      <c r="H3497" s="80"/>
    </row>
    <row r="3498" spans="1:8">
      <c r="A3498" s="25"/>
      <c r="D3498"/>
      <c r="E3498"/>
      <c r="F3498"/>
      <c r="G3498" s="33"/>
      <c r="H3498" s="80"/>
    </row>
    <row r="3499" spans="1:8">
      <c r="A3499" s="25"/>
      <c r="D3499"/>
      <c r="E3499"/>
      <c r="F3499"/>
      <c r="G3499" s="33"/>
      <c r="H3499" s="80"/>
    </row>
    <row r="3500" spans="1:8">
      <c r="A3500" s="25"/>
      <c r="D3500"/>
      <c r="E3500"/>
      <c r="F3500"/>
      <c r="G3500" s="33"/>
      <c r="H3500" s="80"/>
    </row>
    <row r="3501" spans="1:8">
      <c r="A3501" s="25"/>
      <c r="D3501"/>
      <c r="E3501"/>
      <c r="F3501"/>
      <c r="G3501" s="33"/>
      <c r="H3501" s="80"/>
    </row>
    <row r="3502" spans="1:8">
      <c r="A3502" s="25"/>
      <c r="D3502"/>
      <c r="E3502"/>
      <c r="F3502"/>
      <c r="G3502" s="33"/>
      <c r="H3502" s="80"/>
    </row>
    <row r="3503" spans="1:8">
      <c r="A3503" s="25"/>
      <c r="D3503"/>
      <c r="E3503"/>
      <c r="F3503"/>
      <c r="G3503" s="33"/>
      <c r="H3503" s="80"/>
    </row>
    <row r="3504" spans="1:8">
      <c r="A3504" s="25"/>
      <c r="D3504"/>
      <c r="E3504"/>
      <c r="F3504"/>
      <c r="G3504" s="33"/>
      <c r="H3504" s="80"/>
    </row>
    <row r="3505" spans="1:8">
      <c r="A3505" s="25"/>
      <c r="D3505"/>
      <c r="E3505"/>
      <c r="F3505"/>
      <c r="G3505" s="33"/>
      <c r="H3505" s="80"/>
    </row>
    <row r="3506" spans="1:8">
      <c r="A3506" s="25"/>
      <c r="D3506"/>
      <c r="E3506"/>
      <c r="F3506"/>
      <c r="G3506" s="33"/>
      <c r="H3506" s="80"/>
    </row>
    <row r="3507" spans="1:8">
      <c r="A3507" s="25"/>
      <c r="D3507"/>
      <c r="E3507"/>
      <c r="F3507"/>
      <c r="G3507" s="33"/>
      <c r="H3507" s="80"/>
    </row>
    <row r="3508" spans="1:8">
      <c r="A3508" s="25"/>
      <c r="D3508"/>
      <c r="E3508"/>
      <c r="F3508"/>
      <c r="G3508" s="33"/>
      <c r="H3508" s="80"/>
    </row>
    <row r="3509" spans="1:8">
      <c r="A3509" s="25"/>
      <c r="D3509"/>
      <c r="E3509"/>
      <c r="F3509"/>
      <c r="G3509" s="33"/>
      <c r="H3509" s="80"/>
    </row>
    <row r="3510" spans="1:8">
      <c r="A3510" s="25"/>
      <c r="D3510"/>
      <c r="E3510"/>
      <c r="F3510"/>
      <c r="G3510" s="33"/>
      <c r="H3510" s="80"/>
    </row>
    <row r="3511" spans="1:8">
      <c r="A3511" s="25"/>
      <c r="D3511"/>
      <c r="E3511"/>
      <c r="F3511"/>
      <c r="G3511" s="33"/>
      <c r="H3511" s="80"/>
    </row>
    <row r="3512" spans="1:8">
      <c r="A3512" s="25"/>
      <c r="D3512"/>
      <c r="E3512"/>
      <c r="F3512"/>
      <c r="G3512" s="33"/>
      <c r="H3512" s="80"/>
    </row>
    <row r="3513" spans="1:8">
      <c r="A3513" s="25"/>
      <c r="D3513"/>
      <c r="E3513"/>
      <c r="F3513"/>
      <c r="G3513" s="33"/>
      <c r="H3513" s="80"/>
    </row>
    <row r="3514" spans="1:8">
      <c r="A3514" s="25"/>
      <c r="D3514"/>
      <c r="E3514"/>
      <c r="F3514"/>
      <c r="G3514" s="33"/>
      <c r="H3514" s="80"/>
    </row>
    <row r="3515" spans="1:8">
      <c r="A3515" s="25"/>
      <c r="D3515"/>
      <c r="E3515"/>
      <c r="F3515"/>
      <c r="G3515" s="33"/>
      <c r="H3515" s="80"/>
    </row>
    <row r="3516" spans="1:8">
      <c r="A3516" s="25"/>
      <c r="D3516"/>
      <c r="E3516"/>
      <c r="F3516"/>
      <c r="G3516" s="33"/>
      <c r="H3516" s="80"/>
    </row>
    <row r="3517" spans="1:8">
      <c r="A3517" s="25"/>
      <c r="D3517"/>
      <c r="E3517"/>
      <c r="F3517"/>
      <c r="G3517" s="33"/>
      <c r="H3517" s="80"/>
    </row>
    <row r="3518" spans="1:8">
      <c r="A3518" s="25"/>
      <c r="D3518"/>
      <c r="E3518"/>
      <c r="F3518"/>
      <c r="G3518" s="33"/>
      <c r="H3518" s="80"/>
    </row>
    <row r="3519" spans="1:8">
      <c r="A3519" s="25"/>
      <c r="D3519"/>
      <c r="E3519"/>
      <c r="F3519"/>
      <c r="G3519" s="33"/>
      <c r="H3519" s="80"/>
    </row>
    <row r="3520" spans="1:8">
      <c r="A3520" s="25"/>
      <c r="D3520"/>
      <c r="E3520"/>
      <c r="F3520"/>
      <c r="G3520" s="33"/>
      <c r="H3520" s="80"/>
    </row>
    <row r="3521" spans="1:8">
      <c r="A3521" s="25"/>
      <c r="D3521"/>
      <c r="E3521"/>
      <c r="F3521"/>
      <c r="G3521" s="33"/>
      <c r="H3521" s="80"/>
    </row>
    <row r="3522" spans="1:8">
      <c r="A3522" s="25"/>
      <c r="D3522"/>
      <c r="E3522"/>
      <c r="F3522"/>
      <c r="G3522" s="33"/>
      <c r="H3522" s="80"/>
    </row>
    <row r="3523" spans="1:8">
      <c r="A3523" s="25"/>
      <c r="D3523"/>
      <c r="E3523"/>
      <c r="F3523"/>
      <c r="G3523" s="33"/>
      <c r="H3523" s="80"/>
    </row>
    <row r="3524" spans="1:8">
      <c r="A3524" s="25"/>
      <c r="D3524"/>
      <c r="E3524"/>
      <c r="F3524"/>
      <c r="G3524" s="33"/>
      <c r="H3524" s="80"/>
    </row>
    <row r="3525" spans="1:8">
      <c r="A3525" s="25"/>
      <c r="D3525"/>
      <c r="E3525"/>
      <c r="F3525"/>
      <c r="G3525" s="33"/>
      <c r="H3525" s="80"/>
    </row>
    <row r="3526" spans="1:8">
      <c r="A3526" s="25"/>
      <c r="D3526"/>
      <c r="E3526"/>
      <c r="F3526"/>
      <c r="G3526" s="33"/>
      <c r="H3526" s="80"/>
    </row>
    <row r="3527" spans="1:8">
      <c r="A3527" s="25"/>
      <c r="D3527"/>
      <c r="E3527"/>
      <c r="F3527"/>
      <c r="G3527" s="33"/>
      <c r="H3527" s="80"/>
    </row>
    <row r="3528" spans="1:8">
      <c r="A3528" s="25"/>
      <c r="D3528"/>
      <c r="E3528"/>
      <c r="F3528"/>
      <c r="G3528" s="33"/>
      <c r="H3528" s="80"/>
    </row>
    <row r="3529" spans="1:8">
      <c r="A3529" s="25"/>
      <c r="D3529"/>
      <c r="E3529"/>
      <c r="F3529"/>
      <c r="G3529" s="33"/>
      <c r="H3529" s="80"/>
    </row>
    <row r="3530" spans="1:8">
      <c r="A3530" s="25"/>
      <c r="D3530"/>
      <c r="E3530"/>
      <c r="F3530"/>
      <c r="G3530" s="33"/>
      <c r="H3530" s="80"/>
    </row>
    <row r="3531" spans="1:8">
      <c r="A3531" s="25"/>
      <c r="D3531"/>
      <c r="E3531"/>
      <c r="F3531"/>
      <c r="G3531" s="33"/>
      <c r="H3531" s="80"/>
    </row>
    <row r="3532" spans="1:8">
      <c r="A3532" s="25"/>
      <c r="D3532"/>
      <c r="E3532"/>
      <c r="F3532"/>
      <c r="G3532" s="33"/>
      <c r="H3532" s="80"/>
    </row>
    <row r="3533" spans="1:8">
      <c r="A3533" s="25"/>
      <c r="D3533"/>
      <c r="E3533"/>
      <c r="F3533"/>
      <c r="G3533" s="33"/>
      <c r="H3533" s="80"/>
    </row>
    <row r="3534" spans="1:8">
      <c r="A3534" s="25"/>
      <c r="D3534"/>
      <c r="E3534"/>
      <c r="F3534"/>
      <c r="G3534" s="33"/>
      <c r="H3534" s="80"/>
    </row>
    <row r="3535" spans="1:8">
      <c r="A3535" s="25"/>
      <c r="D3535"/>
      <c r="E3535"/>
      <c r="F3535"/>
      <c r="G3535" s="33"/>
      <c r="H3535" s="80"/>
    </row>
    <row r="3536" spans="1:8">
      <c r="A3536" s="25"/>
      <c r="D3536"/>
      <c r="E3536"/>
      <c r="F3536"/>
      <c r="G3536" s="33"/>
      <c r="H3536" s="80"/>
    </row>
    <row r="3537" spans="1:8">
      <c r="A3537" s="25"/>
      <c r="D3537"/>
      <c r="E3537"/>
      <c r="F3537"/>
      <c r="G3537" s="33"/>
      <c r="H3537" s="80"/>
    </row>
    <row r="3538" spans="1:8">
      <c r="A3538" s="25"/>
      <c r="D3538"/>
      <c r="E3538"/>
      <c r="F3538"/>
      <c r="G3538" s="33"/>
      <c r="H3538" s="80"/>
    </row>
    <row r="3539" spans="1:8">
      <c r="A3539" s="25"/>
      <c r="D3539"/>
      <c r="E3539"/>
      <c r="F3539"/>
      <c r="G3539" s="33"/>
      <c r="H3539" s="80"/>
    </row>
    <row r="3540" spans="1:8">
      <c r="A3540" s="25"/>
      <c r="D3540"/>
      <c r="E3540"/>
      <c r="F3540"/>
      <c r="G3540" s="33"/>
      <c r="H3540" s="80"/>
    </row>
    <row r="3541" spans="1:8">
      <c r="A3541" s="25"/>
      <c r="D3541"/>
      <c r="E3541"/>
      <c r="F3541"/>
      <c r="G3541" s="33"/>
      <c r="H3541" s="80"/>
    </row>
    <row r="3542" spans="1:8">
      <c r="A3542" s="25"/>
      <c r="D3542"/>
      <c r="E3542"/>
      <c r="F3542"/>
      <c r="G3542" s="33"/>
      <c r="H3542" s="80"/>
    </row>
    <row r="3543" spans="1:8">
      <c r="A3543" s="25"/>
      <c r="D3543"/>
      <c r="E3543"/>
      <c r="F3543"/>
      <c r="G3543" s="33"/>
      <c r="H3543" s="80"/>
    </row>
    <row r="3544" spans="1:8">
      <c r="A3544" s="25"/>
      <c r="D3544"/>
      <c r="E3544"/>
      <c r="F3544"/>
      <c r="G3544" s="33"/>
      <c r="H3544" s="80"/>
    </row>
    <row r="3545" spans="1:8">
      <c r="A3545" s="25"/>
      <c r="D3545"/>
      <c r="E3545"/>
      <c r="F3545"/>
      <c r="G3545" s="33"/>
      <c r="H3545" s="80"/>
    </row>
    <row r="3546" spans="1:8">
      <c r="A3546" s="25"/>
      <c r="D3546"/>
      <c r="E3546"/>
      <c r="F3546"/>
      <c r="G3546" s="33"/>
      <c r="H3546" s="80"/>
    </row>
    <row r="3547" spans="1:8">
      <c r="A3547" s="25"/>
      <c r="D3547"/>
      <c r="E3547"/>
      <c r="F3547"/>
      <c r="G3547" s="33"/>
      <c r="H3547" s="80"/>
    </row>
    <row r="3548" spans="1:8">
      <c r="A3548" s="25"/>
      <c r="D3548"/>
      <c r="E3548"/>
      <c r="F3548"/>
      <c r="G3548" s="33"/>
      <c r="H3548" s="80"/>
    </row>
    <row r="3549" spans="1:8">
      <c r="A3549" s="25"/>
      <c r="D3549"/>
      <c r="E3549"/>
      <c r="F3549"/>
      <c r="G3549" s="33"/>
      <c r="H3549" s="80"/>
    </row>
    <row r="3550" spans="1:8">
      <c r="A3550" s="25"/>
      <c r="D3550"/>
      <c r="E3550"/>
      <c r="F3550"/>
      <c r="G3550" s="33"/>
      <c r="H3550" s="80"/>
    </row>
    <row r="3551" spans="1:8">
      <c r="A3551" s="25"/>
      <c r="D3551"/>
      <c r="E3551"/>
      <c r="F3551"/>
      <c r="G3551" s="33"/>
      <c r="H3551" s="80"/>
    </row>
    <row r="3552" spans="1:8">
      <c r="A3552" s="25"/>
      <c r="D3552"/>
      <c r="E3552"/>
      <c r="F3552"/>
      <c r="G3552" s="33"/>
      <c r="H3552" s="80"/>
    </row>
    <row r="3553" spans="1:8">
      <c r="A3553" s="25"/>
      <c r="D3553"/>
      <c r="E3553"/>
      <c r="F3553"/>
      <c r="G3553" s="33"/>
      <c r="H3553" s="80"/>
    </row>
    <row r="3554" spans="1:8">
      <c r="A3554" s="25"/>
      <c r="D3554"/>
      <c r="E3554"/>
      <c r="F3554"/>
      <c r="G3554" s="33"/>
      <c r="H3554" s="80"/>
    </row>
    <row r="3555" spans="1:8">
      <c r="A3555" s="25"/>
      <c r="D3555"/>
      <c r="E3555"/>
      <c r="F3555"/>
      <c r="G3555" s="33"/>
      <c r="H3555" s="80"/>
    </row>
    <row r="3556" spans="1:8">
      <c r="A3556" s="25"/>
      <c r="D3556"/>
      <c r="E3556"/>
      <c r="F3556"/>
      <c r="G3556" s="33"/>
      <c r="H3556" s="80"/>
    </row>
    <row r="3557" spans="1:8">
      <c r="A3557" s="25"/>
      <c r="D3557"/>
      <c r="E3557"/>
      <c r="F3557"/>
      <c r="G3557" s="33"/>
      <c r="H3557" s="80"/>
    </row>
    <row r="3558" spans="1:8">
      <c r="A3558" s="25"/>
      <c r="D3558"/>
      <c r="E3558"/>
      <c r="F3558"/>
      <c r="G3558" s="33"/>
      <c r="H3558" s="80"/>
    </row>
    <row r="3559" spans="1:8">
      <c r="A3559" s="25"/>
      <c r="D3559"/>
      <c r="E3559"/>
      <c r="F3559"/>
      <c r="G3559" s="33"/>
      <c r="H3559" s="80"/>
    </row>
    <row r="3560" spans="1:8">
      <c r="A3560" s="25"/>
      <c r="D3560"/>
      <c r="E3560"/>
      <c r="F3560"/>
      <c r="G3560" s="33"/>
      <c r="H3560" s="80"/>
    </row>
    <row r="3561" spans="1:8">
      <c r="A3561" s="25"/>
      <c r="D3561"/>
      <c r="E3561"/>
      <c r="F3561"/>
      <c r="G3561" s="33"/>
      <c r="H3561" s="80"/>
    </row>
    <row r="3562" spans="1:8">
      <c r="A3562" s="25"/>
      <c r="D3562"/>
      <c r="E3562"/>
      <c r="F3562"/>
      <c r="G3562" s="33"/>
      <c r="H3562" s="80"/>
    </row>
    <row r="3563" spans="1:8">
      <c r="A3563" s="25"/>
      <c r="D3563"/>
      <c r="E3563"/>
      <c r="F3563"/>
      <c r="G3563" s="33"/>
      <c r="H3563" s="80"/>
    </row>
    <row r="3564" spans="1:8">
      <c r="A3564" s="25"/>
      <c r="D3564"/>
      <c r="E3564"/>
      <c r="F3564"/>
      <c r="G3564" s="33"/>
      <c r="H3564" s="80"/>
    </row>
    <row r="3565" spans="1:8">
      <c r="A3565" s="25"/>
      <c r="D3565"/>
      <c r="E3565"/>
      <c r="F3565"/>
      <c r="G3565" s="33"/>
      <c r="H3565" s="80"/>
    </row>
    <row r="3566" spans="1:8">
      <c r="A3566" s="25"/>
      <c r="D3566"/>
      <c r="E3566"/>
      <c r="F3566"/>
      <c r="G3566" s="33"/>
      <c r="H3566" s="80"/>
    </row>
    <row r="3567" spans="1:8">
      <c r="A3567" s="25"/>
      <c r="D3567"/>
      <c r="E3567"/>
      <c r="F3567"/>
      <c r="G3567" s="33"/>
      <c r="H3567" s="80"/>
    </row>
    <row r="3568" spans="1:8">
      <c r="A3568" s="25"/>
      <c r="D3568"/>
      <c r="E3568"/>
      <c r="F3568"/>
      <c r="G3568" s="33"/>
      <c r="H3568" s="80"/>
    </row>
    <row r="3569" spans="1:8">
      <c r="A3569" s="25"/>
      <c r="D3569"/>
      <c r="E3569"/>
      <c r="F3569"/>
      <c r="G3569" s="33"/>
      <c r="H3569" s="80"/>
    </row>
    <row r="3570" spans="1:8">
      <c r="A3570" s="25"/>
      <c r="D3570"/>
      <c r="E3570"/>
      <c r="F3570"/>
      <c r="G3570" s="33"/>
      <c r="H3570" s="80"/>
    </row>
    <row r="3571" spans="1:8">
      <c r="A3571" s="25"/>
      <c r="D3571"/>
      <c r="E3571"/>
      <c r="F3571"/>
      <c r="G3571" s="33"/>
      <c r="H3571" s="80"/>
    </row>
    <row r="3572" spans="1:8">
      <c r="A3572" s="25"/>
      <c r="D3572"/>
      <c r="E3572"/>
      <c r="F3572"/>
      <c r="G3572" s="33"/>
      <c r="H3572" s="80"/>
    </row>
    <row r="3573" spans="1:8">
      <c r="A3573" s="25"/>
      <c r="D3573"/>
      <c r="E3573"/>
      <c r="F3573"/>
      <c r="G3573" s="33"/>
      <c r="H3573" s="80"/>
    </row>
    <row r="3574" spans="1:8">
      <c r="A3574" s="25"/>
      <c r="D3574"/>
      <c r="E3574"/>
      <c r="F3574"/>
      <c r="G3574" s="33"/>
      <c r="H3574" s="80"/>
    </row>
    <row r="3575" spans="1:8">
      <c r="A3575" s="25"/>
      <c r="D3575"/>
      <c r="E3575"/>
      <c r="F3575"/>
      <c r="G3575" s="33"/>
      <c r="H3575" s="80"/>
    </row>
    <row r="3576" spans="1:8">
      <c r="A3576" s="25"/>
      <c r="D3576"/>
      <c r="E3576"/>
      <c r="F3576"/>
      <c r="G3576" s="33"/>
      <c r="H3576" s="80"/>
    </row>
    <row r="3577" spans="1:8">
      <c r="A3577" s="25"/>
      <c r="D3577"/>
      <c r="E3577"/>
      <c r="F3577"/>
      <c r="G3577" s="33"/>
      <c r="H3577" s="80"/>
    </row>
    <row r="3578" spans="1:8">
      <c r="A3578" s="25"/>
      <c r="D3578"/>
      <c r="E3578"/>
      <c r="F3578"/>
      <c r="G3578" s="33"/>
      <c r="H3578" s="80"/>
    </row>
    <row r="3579" spans="1:8">
      <c r="A3579" s="25"/>
      <c r="D3579"/>
      <c r="E3579"/>
      <c r="F3579"/>
      <c r="G3579" s="33"/>
      <c r="H3579" s="80"/>
    </row>
    <row r="3580" spans="1:8">
      <c r="A3580" s="25"/>
      <c r="D3580"/>
      <c r="E3580"/>
      <c r="F3580"/>
      <c r="G3580" s="33"/>
      <c r="H3580" s="80"/>
    </row>
    <row r="3581" spans="1:8">
      <c r="A3581" s="25"/>
      <c r="D3581"/>
      <c r="E3581"/>
      <c r="F3581"/>
      <c r="G3581" s="33"/>
      <c r="H3581" s="80"/>
    </row>
    <row r="3582" spans="1:8">
      <c r="A3582" s="25"/>
      <c r="D3582"/>
      <c r="E3582"/>
      <c r="F3582"/>
      <c r="G3582" s="33"/>
      <c r="H3582" s="80"/>
    </row>
    <row r="3583" spans="1:8">
      <c r="A3583" s="25"/>
      <c r="D3583"/>
      <c r="E3583"/>
      <c r="F3583"/>
      <c r="G3583" s="33"/>
      <c r="H3583" s="80"/>
    </row>
    <row r="3584" spans="1:8">
      <c r="A3584" s="25"/>
      <c r="D3584"/>
      <c r="E3584"/>
      <c r="F3584"/>
      <c r="G3584" s="33"/>
      <c r="H3584" s="80"/>
    </row>
    <row r="3585" spans="1:8">
      <c r="A3585" s="25"/>
      <c r="D3585"/>
      <c r="E3585"/>
      <c r="F3585"/>
      <c r="G3585" s="33"/>
      <c r="H3585" s="80"/>
    </row>
    <row r="3586" spans="1:8">
      <c r="A3586" s="25"/>
      <c r="D3586"/>
      <c r="E3586"/>
      <c r="F3586"/>
      <c r="G3586" s="33"/>
      <c r="H3586" s="80"/>
    </row>
    <row r="3587" spans="1:8">
      <c r="A3587" s="25"/>
      <c r="D3587"/>
      <c r="E3587"/>
      <c r="F3587"/>
      <c r="G3587" s="33"/>
      <c r="H3587" s="80"/>
    </row>
    <row r="3588" spans="1:8">
      <c r="A3588" s="25"/>
      <c r="D3588"/>
      <c r="E3588"/>
      <c r="F3588"/>
      <c r="G3588" s="33"/>
      <c r="H3588" s="80"/>
    </row>
    <row r="3589" spans="1:8">
      <c r="A3589" s="25"/>
      <c r="D3589"/>
      <c r="E3589"/>
      <c r="F3589"/>
      <c r="G3589" s="33"/>
      <c r="H3589" s="80"/>
    </row>
    <row r="3590" spans="1:8">
      <c r="A3590" s="25"/>
      <c r="D3590"/>
      <c r="E3590"/>
      <c r="F3590"/>
      <c r="G3590" s="33"/>
      <c r="H3590" s="80"/>
    </row>
    <row r="3591" spans="1:8">
      <c r="A3591" s="25"/>
      <c r="D3591"/>
      <c r="E3591"/>
      <c r="F3591"/>
      <c r="G3591" s="33"/>
      <c r="H3591" s="80"/>
    </row>
    <row r="3592" spans="1:8">
      <c r="A3592" s="25"/>
      <c r="D3592"/>
      <c r="E3592"/>
      <c r="F3592"/>
      <c r="G3592" s="33"/>
      <c r="H3592" s="80"/>
    </row>
    <row r="3593" spans="1:8">
      <c r="A3593" s="25"/>
      <c r="D3593"/>
      <c r="E3593"/>
      <c r="F3593"/>
      <c r="G3593" s="33"/>
      <c r="H3593" s="80"/>
    </row>
    <row r="3594" spans="1:8">
      <c r="A3594" s="25"/>
      <c r="D3594"/>
      <c r="E3594"/>
      <c r="F3594"/>
      <c r="G3594" s="33"/>
      <c r="H3594" s="80"/>
    </row>
    <row r="3595" spans="1:8">
      <c r="A3595" s="25"/>
      <c r="D3595"/>
      <c r="E3595"/>
      <c r="F3595"/>
      <c r="G3595" s="33"/>
      <c r="H3595" s="80"/>
    </row>
    <row r="3596" spans="1:8">
      <c r="A3596" s="25"/>
      <c r="D3596"/>
      <c r="E3596"/>
      <c r="F3596"/>
      <c r="G3596" s="33"/>
      <c r="H3596" s="80"/>
    </row>
    <row r="3597" spans="1:8">
      <c r="A3597" s="25"/>
      <c r="D3597"/>
      <c r="E3597"/>
      <c r="F3597"/>
      <c r="G3597" s="33"/>
      <c r="H3597" s="80"/>
    </row>
    <row r="3598" spans="1:8">
      <c r="A3598" s="25"/>
      <c r="D3598"/>
      <c r="E3598"/>
      <c r="F3598"/>
      <c r="G3598" s="33"/>
      <c r="H3598" s="80"/>
    </row>
    <row r="3599" spans="1:8">
      <c r="A3599" s="25"/>
      <c r="D3599"/>
      <c r="E3599"/>
      <c r="F3599"/>
      <c r="G3599" s="33"/>
      <c r="H3599" s="80"/>
    </row>
    <row r="3600" spans="1:8">
      <c r="A3600" s="25"/>
      <c r="D3600"/>
      <c r="E3600"/>
      <c r="F3600"/>
      <c r="G3600" s="33"/>
      <c r="H3600" s="80"/>
    </row>
    <row r="3601" spans="1:8">
      <c r="A3601" s="25"/>
      <c r="D3601"/>
      <c r="E3601"/>
      <c r="F3601"/>
      <c r="G3601" s="33"/>
      <c r="H3601" s="80"/>
    </row>
    <row r="3602" spans="1:8">
      <c r="A3602" s="25"/>
      <c r="D3602"/>
      <c r="E3602"/>
      <c r="F3602"/>
      <c r="G3602" s="33"/>
      <c r="H3602" s="80"/>
    </row>
    <row r="3603" spans="1:8">
      <c r="A3603" s="25"/>
      <c r="D3603"/>
      <c r="E3603"/>
      <c r="F3603"/>
      <c r="G3603" s="33"/>
      <c r="H3603" s="80"/>
    </row>
    <row r="3604" spans="1:8">
      <c r="A3604" s="25"/>
      <c r="D3604"/>
      <c r="E3604"/>
      <c r="F3604"/>
      <c r="G3604" s="33"/>
      <c r="H3604" s="80"/>
    </row>
    <row r="3605" spans="1:8">
      <c r="A3605" s="25"/>
      <c r="D3605"/>
      <c r="E3605"/>
      <c r="F3605"/>
      <c r="G3605" s="33"/>
      <c r="H3605" s="80"/>
    </row>
    <row r="3606" spans="1:8">
      <c r="A3606" s="25"/>
      <c r="D3606"/>
      <c r="E3606"/>
      <c r="F3606"/>
      <c r="G3606" s="33"/>
      <c r="H3606" s="80"/>
    </row>
    <row r="3607" spans="1:8">
      <c r="A3607" s="25"/>
      <c r="D3607"/>
      <c r="E3607"/>
      <c r="F3607"/>
      <c r="G3607" s="33"/>
      <c r="H3607" s="80"/>
    </row>
    <row r="3608" spans="1:8">
      <c r="A3608" s="25"/>
      <c r="D3608"/>
      <c r="E3608"/>
      <c r="F3608"/>
      <c r="G3608" s="33"/>
      <c r="H3608" s="80"/>
    </row>
    <row r="3609" spans="1:8">
      <c r="A3609" s="25"/>
      <c r="D3609"/>
      <c r="E3609"/>
      <c r="F3609"/>
      <c r="G3609" s="33"/>
      <c r="H3609" s="80"/>
    </row>
    <row r="3610" spans="1:8">
      <c r="A3610" s="25"/>
      <c r="D3610"/>
      <c r="E3610"/>
      <c r="F3610"/>
      <c r="G3610" s="33"/>
      <c r="H3610" s="80"/>
    </row>
    <row r="3611" spans="1:8">
      <c r="A3611" s="25"/>
      <c r="D3611"/>
      <c r="E3611"/>
      <c r="F3611"/>
      <c r="G3611" s="33"/>
      <c r="H3611" s="80"/>
    </row>
    <row r="3612" spans="1:8">
      <c r="A3612" s="25"/>
      <c r="D3612"/>
      <c r="E3612"/>
      <c r="F3612"/>
      <c r="G3612" s="33"/>
      <c r="H3612" s="80"/>
    </row>
    <row r="3613" spans="1:8">
      <c r="A3613" s="25"/>
      <c r="D3613"/>
      <c r="E3613"/>
      <c r="F3613"/>
      <c r="G3613" s="33"/>
      <c r="H3613" s="80"/>
    </row>
    <row r="3614" spans="1:8">
      <c r="A3614" s="25"/>
      <c r="D3614"/>
      <c r="E3614"/>
      <c r="F3614"/>
      <c r="G3614" s="33"/>
      <c r="H3614" s="80"/>
    </row>
    <row r="3615" spans="1:8">
      <c r="A3615" s="25"/>
      <c r="D3615"/>
      <c r="E3615"/>
      <c r="F3615"/>
      <c r="G3615" s="33"/>
      <c r="H3615" s="80"/>
    </row>
    <row r="3616" spans="1:8">
      <c r="A3616" s="25"/>
      <c r="D3616"/>
      <c r="E3616"/>
      <c r="F3616"/>
      <c r="G3616" s="33"/>
      <c r="H3616" s="80"/>
    </row>
    <row r="3617" spans="1:8">
      <c r="A3617" s="25"/>
      <c r="D3617"/>
      <c r="E3617"/>
      <c r="F3617"/>
      <c r="G3617" s="33"/>
      <c r="H3617" s="80"/>
    </row>
    <row r="3618" spans="1:8">
      <c r="A3618" s="25"/>
      <c r="D3618"/>
      <c r="E3618"/>
      <c r="F3618"/>
      <c r="G3618" s="33"/>
      <c r="H3618" s="80"/>
    </row>
    <row r="3619" spans="1:8">
      <c r="A3619" s="25"/>
      <c r="D3619"/>
      <c r="E3619"/>
      <c r="F3619"/>
      <c r="G3619" s="33"/>
      <c r="H3619" s="80"/>
    </row>
    <row r="3620" spans="1:8">
      <c r="A3620" s="25"/>
      <c r="D3620"/>
      <c r="E3620"/>
      <c r="F3620"/>
      <c r="G3620" s="33"/>
      <c r="H3620" s="80"/>
    </row>
    <row r="3621" spans="1:8">
      <c r="A3621" s="25"/>
      <c r="D3621"/>
      <c r="E3621"/>
      <c r="F3621"/>
      <c r="G3621" s="33"/>
      <c r="H3621" s="80"/>
    </row>
    <row r="3622" spans="1:8">
      <c r="A3622" s="25"/>
      <c r="D3622"/>
      <c r="E3622"/>
      <c r="F3622"/>
      <c r="G3622" s="33"/>
      <c r="H3622" s="80"/>
    </row>
    <row r="3623" spans="1:8">
      <c r="A3623" s="25"/>
      <c r="D3623"/>
      <c r="E3623"/>
      <c r="F3623"/>
      <c r="G3623" s="33"/>
      <c r="H3623" s="80"/>
    </row>
    <row r="3624" spans="1:8">
      <c r="A3624" s="25"/>
      <c r="D3624"/>
      <c r="E3624"/>
      <c r="F3624"/>
      <c r="G3624" s="33"/>
      <c r="H3624" s="80"/>
    </row>
    <row r="3625" spans="1:8">
      <c r="A3625" s="25"/>
      <c r="D3625"/>
      <c r="E3625"/>
      <c r="F3625"/>
      <c r="G3625" s="33"/>
      <c r="H3625" s="80"/>
    </row>
    <row r="3626" spans="1:8">
      <c r="A3626" s="25"/>
      <c r="D3626"/>
      <c r="E3626"/>
      <c r="F3626"/>
      <c r="G3626" s="33"/>
      <c r="H3626" s="80"/>
    </row>
    <row r="3627" spans="1:8">
      <c r="A3627" s="25"/>
      <c r="D3627"/>
      <c r="E3627"/>
      <c r="F3627"/>
      <c r="G3627" s="33"/>
      <c r="H3627" s="80"/>
    </row>
    <row r="3628" spans="1:8">
      <c r="A3628" s="25"/>
      <c r="D3628"/>
      <c r="E3628"/>
      <c r="F3628"/>
      <c r="G3628" s="33"/>
      <c r="H3628" s="80"/>
    </row>
    <row r="3629" spans="1:8">
      <c r="A3629" s="25"/>
      <c r="D3629"/>
      <c r="E3629"/>
      <c r="F3629"/>
      <c r="G3629" s="33"/>
      <c r="H3629" s="80"/>
    </row>
    <row r="3630" spans="1:8">
      <c r="A3630" s="25"/>
      <c r="D3630"/>
      <c r="E3630"/>
      <c r="F3630"/>
      <c r="G3630" s="33"/>
      <c r="H3630" s="80"/>
    </row>
    <row r="3631" spans="1:8">
      <c r="A3631" s="25"/>
      <c r="D3631"/>
      <c r="E3631"/>
      <c r="F3631"/>
      <c r="G3631" s="33"/>
      <c r="H3631" s="80"/>
    </row>
    <row r="3632" spans="1:8">
      <c r="A3632" s="25"/>
      <c r="D3632"/>
      <c r="E3632"/>
      <c r="F3632"/>
      <c r="G3632" s="33"/>
      <c r="H3632" s="80"/>
    </row>
    <row r="3633" spans="1:8">
      <c r="A3633" s="25"/>
      <c r="D3633"/>
      <c r="E3633"/>
      <c r="F3633"/>
      <c r="G3633" s="33"/>
      <c r="H3633" s="80"/>
    </row>
    <row r="3634" spans="1:8">
      <c r="A3634" s="25"/>
      <c r="D3634"/>
      <c r="E3634"/>
      <c r="F3634"/>
      <c r="G3634" s="33"/>
      <c r="H3634" s="80"/>
    </row>
    <row r="3635" spans="1:8">
      <c r="A3635" s="25"/>
      <c r="D3635"/>
      <c r="E3635"/>
      <c r="F3635"/>
      <c r="G3635" s="33"/>
      <c r="H3635" s="80"/>
    </row>
    <row r="3636" spans="1:8">
      <c r="A3636" s="25"/>
      <c r="D3636"/>
      <c r="E3636"/>
      <c r="F3636"/>
      <c r="G3636" s="33"/>
      <c r="H3636" s="80"/>
    </row>
    <row r="3637" spans="1:8">
      <c r="A3637" s="25"/>
      <c r="D3637"/>
      <c r="E3637"/>
      <c r="F3637"/>
      <c r="G3637" s="33"/>
      <c r="H3637" s="80"/>
    </row>
    <row r="3638" spans="1:8">
      <c r="A3638" s="25"/>
      <c r="D3638"/>
      <c r="E3638"/>
      <c r="F3638"/>
      <c r="G3638" s="33"/>
      <c r="H3638" s="80"/>
    </row>
    <row r="3639" spans="1:8">
      <c r="A3639" s="25"/>
      <c r="D3639"/>
      <c r="E3639"/>
      <c r="F3639"/>
      <c r="G3639" s="33"/>
      <c r="H3639" s="80"/>
    </row>
    <row r="3640" spans="1:8">
      <c r="A3640" s="25"/>
      <c r="D3640"/>
      <c r="E3640"/>
      <c r="F3640"/>
      <c r="G3640" s="33"/>
      <c r="H3640" s="80"/>
    </row>
    <row r="3641" spans="1:8">
      <c r="A3641" s="25"/>
      <c r="D3641"/>
      <c r="E3641"/>
      <c r="F3641"/>
      <c r="G3641" s="33"/>
      <c r="H3641" s="80"/>
    </row>
    <row r="3642" spans="1:8">
      <c r="A3642" s="25"/>
      <c r="D3642"/>
      <c r="E3642"/>
      <c r="F3642"/>
      <c r="G3642" s="33"/>
      <c r="H3642" s="80"/>
    </row>
    <row r="3643" spans="1:8">
      <c r="A3643" s="25"/>
      <c r="D3643"/>
      <c r="E3643"/>
      <c r="F3643"/>
      <c r="G3643" s="33"/>
      <c r="H3643" s="80"/>
    </row>
    <row r="3644" spans="1:8">
      <c r="A3644" s="25"/>
      <c r="D3644"/>
      <c r="E3644"/>
      <c r="F3644"/>
      <c r="G3644" s="33"/>
      <c r="H3644" s="80"/>
    </row>
    <row r="3645" spans="1:8">
      <c r="A3645" s="25"/>
      <c r="D3645"/>
      <c r="E3645"/>
      <c r="F3645"/>
      <c r="G3645" s="33"/>
      <c r="H3645" s="80"/>
    </row>
    <row r="3646" spans="1:8">
      <c r="A3646" s="25"/>
      <c r="D3646"/>
      <c r="E3646"/>
      <c r="F3646"/>
      <c r="G3646" s="33"/>
      <c r="H3646" s="80"/>
    </row>
    <row r="3647" spans="1:8">
      <c r="A3647" s="25"/>
      <c r="D3647"/>
      <c r="E3647"/>
      <c r="F3647"/>
      <c r="G3647" s="33"/>
      <c r="H3647" s="80"/>
    </row>
    <row r="3648" spans="1:8">
      <c r="A3648" s="25"/>
      <c r="D3648"/>
      <c r="E3648"/>
      <c r="F3648"/>
      <c r="G3648" s="33"/>
      <c r="H3648" s="80"/>
    </row>
    <row r="3649" spans="1:8">
      <c r="A3649" s="25"/>
      <c r="D3649"/>
      <c r="E3649"/>
      <c r="F3649"/>
      <c r="G3649" s="33"/>
      <c r="H3649" s="80"/>
    </row>
    <row r="3650" spans="1:8">
      <c r="A3650" s="25"/>
      <c r="D3650"/>
      <c r="E3650"/>
      <c r="F3650"/>
      <c r="G3650" s="33"/>
      <c r="H3650" s="80"/>
    </row>
    <row r="3651" spans="1:8">
      <c r="A3651" s="25"/>
      <c r="D3651"/>
      <c r="E3651"/>
      <c r="F3651"/>
      <c r="G3651" s="33"/>
      <c r="H3651" s="80"/>
    </row>
    <row r="3652" spans="1:8">
      <c r="A3652" s="25"/>
      <c r="D3652"/>
      <c r="E3652"/>
      <c r="F3652"/>
      <c r="G3652" s="33"/>
      <c r="H3652" s="80"/>
    </row>
    <row r="3653" spans="1:8">
      <c r="A3653" s="25"/>
      <c r="D3653"/>
      <c r="E3653"/>
      <c r="F3653"/>
      <c r="G3653" s="33"/>
      <c r="H3653" s="80"/>
    </row>
    <row r="3654" spans="1:8">
      <c r="A3654" s="25"/>
      <c r="D3654"/>
      <c r="E3654"/>
      <c r="F3654"/>
      <c r="G3654" s="33"/>
      <c r="H3654" s="80"/>
    </row>
    <row r="3655" spans="1:8">
      <c r="A3655" s="25"/>
      <c r="D3655"/>
      <c r="E3655"/>
      <c r="F3655"/>
      <c r="G3655" s="33"/>
      <c r="H3655" s="80"/>
    </row>
    <row r="3656" spans="1:8">
      <c r="A3656" s="25"/>
      <c r="D3656"/>
      <c r="E3656"/>
      <c r="F3656"/>
      <c r="G3656" s="33"/>
      <c r="H3656" s="80"/>
    </row>
    <row r="3657" spans="1:8">
      <c r="A3657" s="25"/>
      <c r="D3657"/>
      <c r="E3657"/>
      <c r="F3657"/>
      <c r="G3657" s="33"/>
      <c r="H3657" s="80"/>
    </row>
    <row r="3658" spans="1:8">
      <c r="A3658" s="25"/>
      <c r="D3658"/>
      <c r="E3658"/>
      <c r="F3658"/>
      <c r="G3658" s="33"/>
      <c r="H3658" s="80"/>
    </row>
    <row r="3659" spans="1:8">
      <c r="A3659" s="25"/>
      <c r="D3659"/>
      <c r="E3659"/>
      <c r="F3659"/>
      <c r="G3659" s="33"/>
      <c r="H3659" s="80"/>
    </row>
    <row r="3660" spans="1:8">
      <c r="A3660" s="25"/>
      <c r="D3660"/>
      <c r="E3660"/>
      <c r="F3660"/>
      <c r="G3660" s="33"/>
      <c r="H3660" s="80"/>
    </row>
    <row r="3661" spans="1:8">
      <c r="A3661" s="25"/>
      <c r="D3661"/>
      <c r="E3661"/>
      <c r="F3661"/>
      <c r="G3661" s="33"/>
      <c r="H3661" s="80"/>
    </row>
    <row r="3662" spans="1:8">
      <c r="A3662" s="25"/>
      <c r="D3662"/>
      <c r="E3662"/>
      <c r="F3662"/>
      <c r="G3662" s="33"/>
      <c r="H3662" s="80"/>
    </row>
    <row r="3663" spans="1:8">
      <c r="A3663" s="25"/>
      <c r="D3663"/>
      <c r="E3663"/>
      <c r="F3663"/>
      <c r="G3663" s="33"/>
      <c r="H3663" s="80"/>
    </row>
    <row r="3664" spans="1:8">
      <c r="A3664" s="25"/>
      <c r="D3664"/>
      <c r="E3664"/>
      <c r="F3664"/>
      <c r="G3664" s="33"/>
      <c r="H3664" s="80"/>
    </row>
    <row r="3665" spans="1:8">
      <c r="A3665" s="25"/>
      <c r="D3665"/>
      <c r="E3665"/>
      <c r="F3665"/>
      <c r="G3665" s="33"/>
      <c r="H3665" s="80"/>
    </row>
    <row r="3666" spans="1:8">
      <c r="A3666" s="25"/>
      <c r="D3666"/>
      <c r="E3666"/>
      <c r="F3666"/>
      <c r="G3666" s="33"/>
      <c r="H3666" s="80"/>
    </row>
    <row r="3667" spans="1:8">
      <c r="A3667" s="25"/>
      <c r="D3667"/>
      <c r="E3667"/>
      <c r="F3667"/>
      <c r="G3667" s="33"/>
      <c r="H3667" s="80"/>
    </row>
    <row r="3668" spans="1:8">
      <c r="A3668" s="25"/>
      <c r="D3668"/>
      <c r="E3668"/>
      <c r="F3668"/>
      <c r="G3668" s="33"/>
      <c r="H3668" s="80"/>
    </row>
    <row r="3669" spans="1:8">
      <c r="A3669" s="25"/>
      <c r="D3669"/>
      <c r="E3669"/>
      <c r="F3669"/>
      <c r="G3669" s="33"/>
      <c r="H3669" s="80"/>
    </row>
    <row r="3670" spans="1:8">
      <c r="A3670" s="25"/>
      <c r="D3670"/>
      <c r="E3670"/>
      <c r="F3670"/>
      <c r="G3670" s="33"/>
      <c r="H3670" s="80"/>
    </row>
    <row r="3671" spans="1:8">
      <c r="A3671" s="25"/>
      <c r="D3671"/>
      <c r="E3671"/>
      <c r="F3671"/>
      <c r="G3671" s="33"/>
      <c r="H3671" s="80"/>
    </row>
    <row r="3672" spans="1:8">
      <c r="A3672" s="25"/>
      <c r="D3672"/>
      <c r="E3672"/>
      <c r="F3672"/>
      <c r="G3672" s="33"/>
      <c r="H3672" s="80"/>
    </row>
    <row r="3673" spans="1:8">
      <c r="A3673" s="25"/>
      <c r="D3673"/>
      <c r="E3673"/>
      <c r="F3673"/>
      <c r="G3673" s="33"/>
      <c r="H3673" s="80"/>
    </row>
    <row r="3674" spans="1:8">
      <c r="A3674" s="25"/>
      <c r="D3674"/>
      <c r="E3674"/>
      <c r="F3674"/>
      <c r="G3674" s="33"/>
      <c r="H3674" s="80"/>
    </row>
    <row r="3675" spans="1:8">
      <c r="A3675" s="25"/>
      <c r="D3675"/>
      <c r="E3675"/>
      <c r="F3675"/>
      <c r="G3675" s="33"/>
      <c r="H3675" s="80"/>
    </row>
    <row r="3676" spans="1:8">
      <c r="A3676" s="25"/>
      <c r="D3676"/>
      <c r="E3676"/>
      <c r="F3676"/>
      <c r="G3676" s="33"/>
      <c r="H3676" s="80"/>
    </row>
    <row r="3677" spans="1:8">
      <c r="A3677" s="25"/>
      <c r="D3677"/>
      <c r="E3677"/>
      <c r="F3677"/>
      <c r="G3677" s="33"/>
      <c r="H3677" s="80"/>
    </row>
    <row r="3678" spans="1:8">
      <c r="A3678" s="25"/>
      <c r="D3678"/>
      <c r="E3678"/>
      <c r="F3678"/>
      <c r="G3678" s="33"/>
      <c r="H3678" s="80"/>
    </row>
    <row r="3679" spans="1:8">
      <c r="A3679" s="25"/>
      <c r="D3679"/>
      <c r="E3679"/>
      <c r="F3679"/>
      <c r="G3679" s="33"/>
      <c r="H3679" s="80"/>
    </row>
    <row r="3680" spans="1:8">
      <c r="A3680" s="25"/>
      <c r="D3680"/>
      <c r="E3680"/>
      <c r="F3680"/>
      <c r="G3680" s="33"/>
      <c r="H3680" s="80"/>
    </row>
    <row r="3681" spans="1:8">
      <c r="A3681" s="25"/>
      <c r="D3681"/>
      <c r="E3681"/>
      <c r="F3681"/>
      <c r="G3681" s="33"/>
      <c r="H3681" s="80"/>
    </row>
    <row r="3682" spans="1:8">
      <c r="A3682" s="25"/>
      <c r="D3682"/>
      <c r="E3682"/>
      <c r="F3682"/>
      <c r="G3682" s="33"/>
      <c r="H3682" s="80"/>
    </row>
    <row r="3683" spans="1:8">
      <c r="A3683" s="25"/>
      <c r="D3683"/>
      <c r="E3683"/>
      <c r="F3683"/>
      <c r="G3683" s="33"/>
      <c r="H3683" s="80"/>
    </row>
    <row r="3684" spans="1:8">
      <c r="A3684" s="25"/>
      <c r="D3684"/>
      <c r="E3684"/>
      <c r="F3684"/>
      <c r="G3684" s="33"/>
      <c r="H3684" s="80"/>
    </row>
    <row r="3685" spans="1:8">
      <c r="A3685" s="25"/>
      <c r="D3685"/>
      <c r="E3685"/>
      <c r="F3685"/>
      <c r="G3685" s="33"/>
      <c r="H3685" s="80"/>
    </row>
    <row r="3686" spans="1:8">
      <c r="A3686" s="25"/>
      <c r="D3686"/>
      <c r="E3686"/>
      <c r="F3686"/>
      <c r="G3686" s="33"/>
      <c r="H3686" s="80"/>
    </row>
    <row r="3687" spans="1:8">
      <c r="A3687" s="25"/>
      <c r="D3687"/>
      <c r="E3687"/>
      <c r="F3687"/>
      <c r="G3687" s="33"/>
      <c r="H3687" s="80"/>
    </row>
    <row r="3688" spans="1:8">
      <c r="A3688" s="25"/>
      <c r="D3688"/>
      <c r="E3688"/>
      <c r="F3688"/>
      <c r="G3688" s="33"/>
      <c r="H3688" s="80"/>
    </row>
    <row r="3689" spans="1:8">
      <c r="A3689" s="25"/>
      <c r="D3689"/>
      <c r="E3689"/>
      <c r="F3689"/>
      <c r="G3689" s="33"/>
      <c r="H3689" s="80"/>
    </row>
    <row r="3690" spans="1:8">
      <c r="A3690" s="25"/>
      <c r="D3690"/>
      <c r="E3690"/>
      <c r="F3690"/>
      <c r="G3690" s="33"/>
      <c r="H3690" s="80"/>
    </row>
    <row r="3691" spans="1:8">
      <c r="A3691" s="25"/>
      <c r="D3691"/>
      <c r="E3691"/>
      <c r="F3691"/>
      <c r="G3691" s="33"/>
      <c r="H3691" s="80"/>
    </row>
    <row r="3692" spans="1:8">
      <c r="A3692" s="25"/>
      <c r="D3692"/>
      <c r="E3692"/>
      <c r="F3692"/>
      <c r="G3692" s="33"/>
      <c r="H3692" s="80"/>
    </row>
    <row r="3693" spans="1:8">
      <c r="A3693" s="25"/>
      <c r="D3693"/>
      <c r="E3693"/>
      <c r="F3693"/>
      <c r="G3693" s="33"/>
      <c r="H3693" s="80"/>
    </row>
    <row r="3694" spans="1:8">
      <c r="A3694" s="25"/>
      <c r="D3694"/>
      <c r="E3694"/>
      <c r="F3694"/>
      <c r="G3694" s="33"/>
      <c r="H3694" s="80"/>
    </row>
    <row r="3695" spans="1:8">
      <c r="A3695" s="25"/>
      <c r="D3695"/>
      <c r="E3695"/>
      <c r="F3695"/>
      <c r="G3695" s="33"/>
      <c r="H3695" s="80"/>
    </row>
    <row r="3696" spans="1:8">
      <c r="A3696" s="25"/>
      <c r="D3696"/>
      <c r="E3696"/>
      <c r="F3696"/>
      <c r="G3696" s="33"/>
      <c r="H3696" s="80"/>
    </row>
    <row r="3697" spans="1:8">
      <c r="A3697" s="25"/>
      <c r="D3697"/>
      <c r="E3697"/>
      <c r="F3697"/>
      <c r="G3697" s="33"/>
      <c r="H3697" s="80"/>
    </row>
    <row r="3698" spans="1:8">
      <c r="A3698" s="25"/>
      <c r="D3698"/>
      <c r="E3698"/>
      <c r="F3698"/>
      <c r="G3698" s="33"/>
      <c r="H3698" s="80"/>
    </row>
    <row r="3699" spans="1:8">
      <c r="A3699" s="25"/>
      <c r="D3699"/>
      <c r="E3699"/>
      <c r="F3699"/>
      <c r="G3699" s="33"/>
      <c r="H3699" s="80"/>
    </row>
    <row r="3700" spans="1:8">
      <c r="A3700" s="25"/>
      <c r="D3700"/>
      <c r="E3700"/>
      <c r="F3700"/>
      <c r="G3700" s="33"/>
      <c r="H3700" s="80"/>
    </row>
    <row r="3701" spans="1:8">
      <c r="A3701" s="25"/>
      <c r="D3701"/>
      <c r="E3701"/>
      <c r="F3701"/>
      <c r="G3701" s="33"/>
      <c r="H3701" s="80"/>
    </row>
    <row r="3702" spans="1:8">
      <c r="A3702" s="25"/>
      <c r="D3702"/>
      <c r="E3702"/>
      <c r="F3702"/>
      <c r="G3702" s="33"/>
      <c r="H3702" s="80"/>
    </row>
    <row r="3703" spans="1:8">
      <c r="A3703" s="25"/>
      <c r="D3703"/>
      <c r="E3703"/>
      <c r="F3703"/>
      <c r="G3703" s="33"/>
      <c r="H3703" s="80"/>
    </row>
    <row r="3704" spans="1:8">
      <c r="A3704" s="25"/>
      <c r="D3704"/>
      <c r="E3704"/>
      <c r="F3704"/>
      <c r="G3704" s="33"/>
      <c r="H3704" s="80"/>
    </row>
    <row r="3705" spans="1:8">
      <c r="A3705" s="25"/>
      <c r="D3705"/>
      <c r="E3705"/>
      <c r="F3705"/>
      <c r="G3705" s="33"/>
      <c r="H3705" s="80"/>
    </row>
    <row r="3706" spans="1:8">
      <c r="A3706" s="25"/>
      <c r="D3706"/>
      <c r="E3706"/>
      <c r="F3706"/>
      <c r="G3706" s="33"/>
      <c r="H3706" s="80"/>
    </row>
    <row r="3707" spans="1:8">
      <c r="A3707" s="25"/>
      <c r="D3707"/>
      <c r="E3707"/>
      <c r="F3707"/>
      <c r="G3707" s="33"/>
      <c r="H3707" s="80"/>
    </row>
    <row r="3708" spans="1:8">
      <c r="A3708" s="25"/>
      <c r="D3708"/>
      <c r="E3708"/>
      <c r="F3708"/>
      <c r="G3708" s="33"/>
      <c r="H3708" s="80"/>
    </row>
    <row r="3709" spans="1:8">
      <c r="A3709" s="25"/>
      <c r="D3709"/>
      <c r="E3709"/>
      <c r="F3709"/>
      <c r="G3709" s="33"/>
      <c r="H3709" s="80"/>
    </row>
    <row r="3710" spans="1:8">
      <c r="A3710" s="25"/>
      <c r="D3710"/>
      <c r="E3710"/>
      <c r="F3710"/>
      <c r="G3710" s="33"/>
      <c r="H3710" s="80"/>
    </row>
    <row r="3711" spans="1:8">
      <c r="A3711" s="25"/>
      <c r="D3711"/>
      <c r="E3711"/>
      <c r="F3711"/>
      <c r="G3711" s="33"/>
      <c r="H3711" s="80"/>
    </row>
    <row r="3712" spans="1:8">
      <c r="A3712" s="25"/>
      <c r="D3712"/>
      <c r="E3712"/>
      <c r="F3712"/>
      <c r="G3712" s="33"/>
      <c r="H3712" s="80"/>
    </row>
    <row r="3713" spans="1:8">
      <c r="A3713" s="25"/>
      <c r="D3713"/>
      <c r="E3713"/>
      <c r="F3713"/>
      <c r="G3713" s="33"/>
      <c r="H3713" s="80"/>
    </row>
    <row r="3714" spans="1:8">
      <c r="A3714" s="25"/>
      <c r="D3714"/>
      <c r="E3714"/>
      <c r="F3714"/>
      <c r="G3714" s="33"/>
      <c r="H3714" s="80"/>
    </row>
    <row r="3715" spans="1:8">
      <c r="A3715" s="25"/>
      <c r="D3715"/>
      <c r="E3715"/>
      <c r="F3715"/>
      <c r="G3715" s="33"/>
      <c r="H3715" s="80"/>
    </row>
    <row r="3716" spans="1:8">
      <c r="A3716" s="25"/>
      <c r="D3716"/>
      <c r="E3716"/>
      <c r="F3716"/>
      <c r="G3716" s="33"/>
      <c r="H3716" s="80"/>
    </row>
    <row r="3717" spans="1:8">
      <c r="A3717" s="25"/>
      <c r="D3717"/>
      <c r="E3717"/>
      <c r="F3717"/>
      <c r="G3717" s="33"/>
      <c r="H3717" s="80"/>
    </row>
    <row r="3718" spans="1:8">
      <c r="A3718" s="25"/>
      <c r="D3718"/>
      <c r="E3718"/>
      <c r="F3718"/>
      <c r="G3718" s="33"/>
      <c r="H3718" s="80"/>
    </row>
    <row r="3719" spans="1:8">
      <c r="A3719" s="25"/>
      <c r="D3719"/>
      <c r="E3719"/>
      <c r="F3719"/>
      <c r="G3719" s="33"/>
      <c r="H3719" s="80"/>
    </row>
    <row r="3720" spans="1:8">
      <c r="A3720" s="25"/>
      <c r="D3720"/>
      <c r="E3720"/>
      <c r="F3720"/>
      <c r="G3720" s="33"/>
      <c r="H3720" s="80"/>
    </row>
    <row r="3721" spans="1:8">
      <c r="A3721" s="25"/>
      <c r="D3721"/>
      <c r="E3721"/>
      <c r="F3721"/>
      <c r="G3721" s="33"/>
      <c r="H3721" s="80"/>
    </row>
    <row r="3722" spans="1:8">
      <c r="A3722" s="25"/>
      <c r="D3722"/>
      <c r="E3722"/>
      <c r="F3722"/>
      <c r="G3722" s="33"/>
      <c r="H3722" s="80"/>
    </row>
    <row r="3723" spans="1:8">
      <c r="A3723" s="25"/>
      <c r="D3723"/>
      <c r="E3723"/>
      <c r="F3723"/>
      <c r="G3723" s="33"/>
      <c r="H3723" s="80"/>
    </row>
    <row r="3724" spans="1:8">
      <c r="A3724" s="25"/>
      <c r="D3724"/>
      <c r="E3724"/>
      <c r="F3724"/>
      <c r="G3724" s="33"/>
      <c r="H3724" s="80"/>
    </row>
    <row r="3725" spans="1:8">
      <c r="A3725" s="25"/>
      <c r="D3725"/>
      <c r="E3725"/>
      <c r="F3725"/>
      <c r="G3725" s="33"/>
      <c r="H3725" s="80"/>
    </row>
    <row r="3726" spans="1:8">
      <c r="A3726" s="25"/>
      <c r="D3726"/>
      <c r="E3726"/>
      <c r="F3726"/>
      <c r="G3726" s="33"/>
      <c r="H3726" s="80"/>
    </row>
    <row r="3727" spans="1:8">
      <c r="A3727" s="25"/>
      <c r="D3727"/>
      <c r="E3727"/>
      <c r="F3727"/>
      <c r="G3727" s="33"/>
      <c r="H3727" s="80"/>
    </row>
    <row r="3728" spans="1:8">
      <c r="A3728" s="25"/>
      <c r="D3728"/>
      <c r="E3728"/>
      <c r="F3728"/>
      <c r="G3728" s="33"/>
      <c r="H3728" s="80"/>
    </row>
    <row r="3729" spans="1:8">
      <c r="A3729" s="25"/>
      <c r="D3729"/>
      <c r="E3729"/>
      <c r="F3729"/>
      <c r="G3729" s="33"/>
      <c r="H3729" s="80"/>
    </row>
    <row r="3730" spans="1:8">
      <c r="A3730" s="25"/>
      <c r="D3730"/>
      <c r="E3730"/>
      <c r="F3730"/>
      <c r="G3730" s="33"/>
      <c r="H3730" s="80"/>
    </row>
    <row r="3731" spans="1:8">
      <c r="A3731" s="25"/>
      <c r="D3731"/>
      <c r="E3731"/>
      <c r="F3731"/>
      <c r="G3731" s="33"/>
      <c r="H3731" s="80"/>
    </row>
    <row r="3732" spans="1:8">
      <c r="A3732" s="25"/>
      <c r="D3732"/>
      <c r="E3732"/>
      <c r="F3732"/>
      <c r="G3732" s="33"/>
      <c r="H3732" s="80"/>
    </row>
    <row r="3733" spans="1:8">
      <c r="A3733" s="25"/>
      <c r="D3733"/>
      <c r="E3733"/>
      <c r="F3733"/>
      <c r="G3733" s="33"/>
      <c r="H3733" s="80"/>
    </row>
    <row r="3734" spans="1:8">
      <c r="A3734" s="25"/>
      <c r="D3734"/>
      <c r="E3734"/>
      <c r="F3734"/>
      <c r="G3734" s="33"/>
      <c r="H3734" s="80"/>
    </row>
    <row r="3735" spans="1:8">
      <c r="A3735" s="25"/>
      <c r="D3735"/>
      <c r="E3735"/>
      <c r="F3735"/>
      <c r="G3735" s="33"/>
      <c r="H3735" s="80"/>
    </row>
    <row r="3736" spans="1:8">
      <c r="A3736" s="25"/>
      <c r="D3736"/>
      <c r="E3736"/>
      <c r="F3736"/>
      <c r="G3736" s="33"/>
      <c r="H3736" s="80"/>
    </row>
    <row r="3737" spans="1:8">
      <c r="A3737" s="25"/>
      <c r="D3737"/>
      <c r="E3737"/>
      <c r="F3737"/>
      <c r="G3737" s="33"/>
      <c r="H3737" s="80"/>
    </row>
    <row r="3738" spans="1:8">
      <c r="A3738" s="25"/>
      <c r="D3738"/>
      <c r="E3738"/>
      <c r="F3738"/>
      <c r="G3738" s="33"/>
      <c r="H3738" s="80"/>
    </row>
    <row r="3739" spans="1:8">
      <c r="A3739" s="25"/>
      <c r="D3739"/>
      <c r="E3739"/>
      <c r="F3739"/>
      <c r="G3739" s="33"/>
      <c r="H3739" s="80"/>
    </row>
    <row r="3740" spans="1:8">
      <c r="A3740" s="25"/>
      <c r="D3740"/>
      <c r="E3740"/>
      <c r="F3740"/>
      <c r="G3740" s="33"/>
      <c r="H3740" s="80"/>
    </row>
    <row r="3741" spans="1:8">
      <c r="A3741" s="25"/>
      <c r="D3741"/>
      <c r="E3741"/>
      <c r="F3741"/>
      <c r="G3741" s="33"/>
      <c r="H3741" s="80"/>
    </row>
    <row r="3742" spans="1:8">
      <c r="A3742" s="25"/>
      <c r="D3742"/>
      <c r="E3742"/>
      <c r="F3742"/>
      <c r="G3742" s="33"/>
      <c r="H3742" s="80"/>
    </row>
    <row r="3743" spans="1:8">
      <c r="A3743" s="25"/>
      <c r="D3743"/>
      <c r="E3743"/>
      <c r="F3743"/>
      <c r="G3743" s="33"/>
      <c r="H3743" s="80"/>
    </row>
    <row r="3744" spans="1:8">
      <c r="A3744" s="25"/>
      <c r="D3744"/>
      <c r="E3744"/>
      <c r="F3744"/>
      <c r="G3744" s="33"/>
      <c r="H3744" s="80"/>
    </row>
    <row r="3745" spans="1:8">
      <c r="A3745" s="25"/>
      <c r="D3745"/>
      <c r="E3745"/>
      <c r="F3745"/>
      <c r="G3745" s="33"/>
      <c r="H3745" s="80"/>
    </row>
    <row r="3746" spans="1:8">
      <c r="A3746" s="25"/>
      <c r="D3746"/>
      <c r="E3746"/>
      <c r="F3746"/>
      <c r="G3746" s="33"/>
      <c r="H3746" s="80"/>
    </row>
    <row r="3747" spans="1:8">
      <c r="A3747" s="25"/>
      <c r="D3747"/>
      <c r="E3747"/>
      <c r="F3747"/>
      <c r="G3747" s="33"/>
      <c r="H3747" s="80"/>
    </row>
    <row r="3748" spans="1:8">
      <c r="A3748" s="25"/>
      <c r="D3748"/>
      <c r="E3748"/>
      <c r="F3748"/>
      <c r="G3748" s="33"/>
      <c r="H3748" s="80"/>
    </row>
    <row r="3749" spans="1:8">
      <c r="A3749" s="25"/>
      <c r="D3749"/>
      <c r="E3749"/>
      <c r="F3749"/>
      <c r="G3749" s="33"/>
      <c r="H3749" s="80"/>
    </row>
    <row r="3750" spans="1:8">
      <c r="A3750" s="25"/>
      <c r="D3750"/>
      <c r="E3750"/>
      <c r="F3750"/>
      <c r="G3750" s="33"/>
      <c r="H3750" s="80"/>
    </row>
    <row r="3751" spans="1:8">
      <c r="A3751" s="25"/>
      <c r="D3751"/>
      <c r="E3751"/>
      <c r="F3751"/>
      <c r="G3751" s="33"/>
      <c r="H3751" s="80"/>
    </row>
    <row r="3752" spans="1:8">
      <c r="A3752" s="25"/>
      <c r="D3752"/>
      <c r="E3752"/>
      <c r="F3752"/>
      <c r="G3752" s="33"/>
      <c r="H3752" s="80"/>
    </row>
    <row r="3753" spans="1:8">
      <c r="A3753" s="25"/>
      <c r="D3753"/>
      <c r="E3753"/>
      <c r="F3753"/>
      <c r="G3753" s="33"/>
      <c r="H3753" s="80"/>
    </row>
    <row r="3754" spans="1:8">
      <c r="A3754" s="25"/>
      <c r="D3754"/>
      <c r="E3754"/>
      <c r="F3754"/>
      <c r="G3754" s="33"/>
      <c r="H3754" s="80"/>
    </row>
    <row r="3755" spans="1:8">
      <c r="A3755" s="25"/>
      <c r="D3755"/>
      <c r="E3755"/>
      <c r="F3755"/>
      <c r="G3755" s="33"/>
      <c r="H3755" s="80"/>
    </row>
    <row r="3756" spans="1:8">
      <c r="A3756" s="25"/>
      <c r="D3756"/>
      <c r="E3756"/>
      <c r="F3756"/>
      <c r="G3756" s="33"/>
      <c r="H3756" s="80"/>
    </row>
    <row r="3757" spans="1:8">
      <c r="A3757" s="25"/>
      <c r="D3757"/>
      <c r="E3757"/>
      <c r="F3757"/>
      <c r="G3757" s="33"/>
      <c r="H3757" s="80"/>
    </row>
    <row r="3758" spans="1:8">
      <c r="A3758" s="25"/>
      <c r="D3758"/>
      <c r="E3758"/>
      <c r="F3758"/>
      <c r="G3758" s="33"/>
      <c r="H3758" s="80"/>
    </row>
    <row r="3759" spans="1:8">
      <c r="A3759" s="25"/>
      <c r="D3759"/>
      <c r="E3759"/>
      <c r="F3759"/>
      <c r="G3759" s="33"/>
      <c r="H3759" s="80"/>
    </row>
    <row r="3760" spans="1:8">
      <c r="A3760" s="25"/>
      <c r="D3760"/>
      <c r="E3760"/>
      <c r="F3760"/>
      <c r="G3760" s="33"/>
      <c r="H3760" s="80"/>
    </row>
    <row r="3761" spans="1:8">
      <c r="A3761" s="25"/>
      <c r="D3761"/>
      <c r="E3761"/>
      <c r="F3761"/>
      <c r="G3761" s="33"/>
      <c r="H3761" s="80"/>
    </row>
    <row r="3762" spans="1:8">
      <c r="A3762" s="25"/>
      <c r="D3762"/>
      <c r="E3762"/>
      <c r="F3762"/>
      <c r="G3762" s="33"/>
      <c r="H3762" s="80"/>
    </row>
    <row r="3763" spans="1:8">
      <c r="A3763" s="25"/>
      <c r="D3763"/>
      <c r="E3763"/>
      <c r="F3763"/>
      <c r="G3763" s="33"/>
      <c r="H3763" s="80"/>
    </row>
    <row r="3764" spans="1:8">
      <c r="A3764" s="25"/>
      <c r="D3764"/>
      <c r="E3764"/>
      <c r="F3764"/>
      <c r="G3764" s="33"/>
      <c r="H3764" s="80"/>
    </row>
    <row r="3765" spans="1:8">
      <c r="A3765" s="25"/>
      <c r="D3765"/>
      <c r="E3765"/>
      <c r="F3765"/>
      <c r="G3765" s="33"/>
      <c r="H3765" s="80"/>
    </row>
    <row r="3766" spans="1:8">
      <c r="A3766" s="25"/>
      <c r="D3766"/>
      <c r="E3766"/>
      <c r="F3766"/>
      <c r="G3766" s="33"/>
      <c r="H3766" s="80"/>
    </row>
    <row r="3767" spans="1:8">
      <c r="A3767" s="25"/>
      <c r="D3767"/>
      <c r="E3767"/>
      <c r="F3767"/>
      <c r="G3767" s="33"/>
      <c r="H3767" s="80"/>
    </row>
    <row r="3768" spans="1:8">
      <c r="A3768" s="25"/>
      <c r="D3768"/>
      <c r="E3768"/>
      <c r="F3768"/>
      <c r="G3768" s="33"/>
      <c r="H3768" s="80"/>
    </row>
    <row r="3769" spans="1:8">
      <c r="A3769" s="25"/>
      <c r="D3769"/>
      <c r="E3769"/>
      <c r="F3769"/>
      <c r="G3769" s="33"/>
      <c r="H3769" s="80"/>
    </row>
    <row r="3770" spans="1:8">
      <c r="A3770" s="25"/>
      <c r="D3770"/>
      <c r="E3770"/>
      <c r="F3770"/>
      <c r="G3770" s="33"/>
      <c r="H3770" s="80"/>
    </row>
    <row r="3771" spans="1:8">
      <c r="A3771" s="25"/>
      <c r="D3771"/>
      <c r="E3771"/>
      <c r="F3771"/>
      <c r="G3771" s="33"/>
      <c r="H3771" s="80"/>
    </row>
    <row r="3772" spans="1:8">
      <c r="A3772" s="25"/>
      <c r="D3772"/>
      <c r="E3772"/>
      <c r="F3772"/>
      <c r="G3772" s="33"/>
      <c r="H3772" s="80"/>
    </row>
    <row r="3773" spans="1:8">
      <c r="A3773" s="25"/>
      <c r="D3773"/>
      <c r="E3773"/>
      <c r="F3773"/>
      <c r="G3773" s="33"/>
      <c r="H3773" s="80"/>
    </row>
    <row r="3774" spans="1:8">
      <c r="A3774" s="25"/>
      <c r="D3774"/>
      <c r="E3774"/>
      <c r="F3774"/>
      <c r="G3774" s="33"/>
      <c r="H3774" s="80"/>
    </row>
    <row r="3775" spans="1:8">
      <c r="A3775" s="25"/>
      <c r="D3775"/>
      <c r="E3775"/>
      <c r="F3775"/>
      <c r="G3775" s="33"/>
      <c r="H3775" s="80"/>
    </row>
    <row r="3776" spans="1:8">
      <c r="A3776" s="25"/>
      <c r="D3776"/>
      <c r="E3776"/>
      <c r="F3776"/>
      <c r="G3776" s="33"/>
      <c r="H3776" s="80"/>
    </row>
    <row r="3777" spans="1:8">
      <c r="A3777" s="25"/>
      <c r="D3777"/>
      <c r="E3777"/>
      <c r="F3777"/>
      <c r="G3777" s="33"/>
      <c r="H3777" s="80"/>
    </row>
    <row r="3778" spans="1:8">
      <c r="A3778" s="25"/>
      <c r="D3778"/>
      <c r="E3778"/>
      <c r="F3778"/>
      <c r="G3778" s="33"/>
      <c r="H3778" s="80"/>
    </row>
    <row r="3779" spans="1:8">
      <c r="A3779" s="25"/>
      <c r="D3779"/>
      <c r="E3779"/>
      <c r="F3779"/>
      <c r="G3779" s="33"/>
      <c r="H3779" s="80"/>
    </row>
    <row r="3780" spans="1:8">
      <c r="A3780" s="25"/>
      <c r="D3780"/>
      <c r="E3780"/>
      <c r="F3780"/>
      <c r="G3780" s="33"/>
      <c r="H3780" s="80"/>
    </row>
    <row r="3781" spans="1:8">
      <c r="A3781" s="25"/>
      <c r="D3781"/>
      <c r="E3781"/>
      <c r="F3781"/>
      <c r="G3781" s="33"/>
      <c r="H3781" s="80"/>
    </row>
    <row r="3782" spans="1:8">
      <c r="A3782" s="25"/>
      <c r="D3782"/>
      <c r="E3782"/>
      <c r="F3782"/>
      <c r="G3782" s="33"/>
      <c r="H3782" s="80"/>
    </row>
    <row r="3783" spans="1:8">
      <c r="A3783" s="25"/>
      <c r="D3783"/>
      <c r="E3783"/>
      <c r="F3783"/>
      <c r="G3783" s="33"/>
      <c r="H3783" s="80"/>
    </row>
    <row r="3784" spans="1:8">
      <c r="A3784" s="25"/>
      <c r="D3784"/>
      <c r="E3784"/>
      <c r="F3784"/>
      <c r="G3784" s="33"/>
      <c r="H3784" s="80"/>
    </row>
    <row r="3785" spans="1:8">
      <c r="A3785" s="25"/>
      <c r="D3785"/>
      <c r="E3785"/>
      <c r="F3785"/>
      <c r="G3785" s="33"/>
      <c r="H3785" s="80"/>
    </row>
    <row r="3786" spans="1:8">
      <c r="A3786" s="25"/>
      <c r="D3786"/>
      <c r="E3786"/>
      <c r="F3786"/>
      <c r="G3786" s="33"/>
      <c r="H3786" s="80"/>
    </row>
    <row r="3787" spans="1:8">
      <c r="A3787" s="25"/>
      <c r="D3787"/>
      <c r="E3787"/>
      <c r="F3787"/>
      <c r="G3787" s="33"/>
      <c r="H3787" s="80"/>
    </row>
    <row r="3788" spans="1:8">
      <c r="A3788" s="25"/>
      <c r="D3788"/>
      <c r="E3788"/>
      <c r="F3788"/>
      <c r="G3788" s="33"/>
      <c r="H3788" s="80"/>
    </row>
    <row r="3789" spans="1:8">
      <c r="A3789" s="25"/>
      <c r="D3789"/>
      <c r="E3789"/>
      <c r="F3789"/>
      <c r="G3789" s="33"/>
      <c r="H3789" s="80"/>
    </row>
    <row r="3790" spans="1:8">
      <c r="A3790" s="25"/>
      <c r="D3790"/>
      <c r="E3790"/>
      <c r="F3790"/>
      <c r="G3790" s="33"/>
      <c r="H3790" s="80"/>
    </row>
    <row r="3791" spans="1:8">
      <c r="A3791" s="25"/>
      <c r="D3791"/>
      <c r="E3791"/>
      <c r="F3791"/>
      <c r="G3791" s="33"/>
      <c r="H3791" s="80"/>
    </row>
    <row r="3792" spans="1:8">
      <c r="A3792" s="25"/>
      <c r="D3792"/>
      <c r="E3792"/>
      <c r="F3792"/>
      <c r="G3792" s="33"/>
      <c r="H3792" s="80"/>
    </row>
    <row r="3793" spans="1:8">
      <c r="A3793" s="25"/>
      <c r="D3793"/>
      <c r="E3793"/>
      <c r="F3793"/>
      <c r="G3793" s="33"/>
      <c r="H3793" s="80"/>
    </row>
    <row r="3794" spans="1:8">
      <c r="A3794" s="25"/>
      <c r="D3794"/>
      <c r="E3794"/>
      <c r="F3794"/>
      <c r="G3794" s="33"/>
      <c r="H3794" s="80"/>
    </row>
    <row r="3795" spans="1:8">
      <c r="A3795" s="25"/>
      <c r="D3795"/>
      <c r="E3795"/>
      <c r="F3795"/>
      <c r="G3795" s="33"/>
      <c r="H3795" s="80"/>
    </row>
    <row r="3796" spans="1:8">
      <c r="A3796" s="25"/>
      <c r="D3796"/>
      <c r="E3796"/>
      <c r="F3796"/>
      <c r="G3796" s="33"/>
      <c r="H3796" s="80"/>
    </row>
    <row r="3797" spans="1:8">
      <c r="A3797" s="25"/>
      <c r="D3797"/>
      <c r="E3797"/>
      <c r="F3797"/>
      <c r="G3797" s="33"/>
      <c r="H3797" s="80"/>
    </row>
    <row r="3798" spans="1:8">
      <c r="A3798" s="25"/>
      <c r="D3798"/>
      <c r="E3798"/>
      <c r="F3798"/>
      <c r="G3798" s="33"/>
      <c r="H3798" s="80"/>
    </row>
    <row r="3799" spans="1:8">
      <c r="A3799" s="25"/>
      <c r="D3799"/>
      <c r="E3799"/>
      <c r="F3799"/>
      <c r="G3799" s="33"/>
      <c r="H3799" s="80"/>
    </row>
    <row r="3800" spans="1:8">
      <c r="A3800" s="25"/>
      <c r="D3800"/>
      <c r="E3800"/>
      <c r="F3800"/>
      <c r="G3800" s="33"/>
      <c r="H3800" s="80"/>
    </row>
    <row r="3801" spans="1:8">
      <c r="A3801" s="25"/>
      <c r="D3801"/>
      <c r="E3801"/>
      <c r="F3801"/>
      <c r="G3801" s="33"/>
      <c r="H3801" s="80"/>
    </row>
    <row r="3802" spans="1:8">
      <c r="A3802" s="25"/>
      <c r="D3802"/>
      <c r="E3802"/>
      <c r="F3802"/>
      <c r="G3802" s="33"/>
      <c r="H3802" s="80"/>
    </row>
    <row r="3803" spans="1:8">
      <c r="A3803" s="25"/>
      <c r="D3803"/>
      <c r="E3803"/>
      <c r="F3803"/>
      <c r="G3803" s="33"/>
      <c r="H3803" s="80"/>
    </row>
    <row r="3804" spans="1:8">
      <c r="A3804" s="25"/>
      <c r="D3804"/>
      <c r="E3804"/>
      <c r="F3804"/>
      <c r="G3804" s="33"/>
      <c r="H3804" s="80"/>
    </row>
    <row r="3805" spans="1:8">
      <c r="A3805" s="25"/>
      <c r="D3805"/>
      <c r="E3805"/>
      <c r="F3805"/>
      <c r="G3805" s="33"/>
      <c r="H3805" s="80"/>
    </row>
    <row r="3806" spans="1:8">
      <c r="A3806" s="25"/>
      <c r="D3806"/>
      <c r="E3806"/>
      <c r="F3806"/>
      <c r="G3806" s="33"/>
      <c r="H3806" s="80"/>
    </row>
    <row r="3807" spans="1:8">
      <c r="A3807" s="25"/>
      <c r="D3807"/>
      <c r="E3807"/>
      <c r="F3807"/>
      <c r="G3807" s="33"/>
      <c r="H3807" s="80"/>
    </row>
    <row r="3808" spans="1:8">
      <c r="A3808" s="25"/>
      <c r="D3808"/>
      <c r="E3808"/>
      <c r="F3808"/>
      <c r="G3808" s="33"/>
      <c r="H3808" s="80"/>
    </row>
    <row r="3809" spans="1:8">
      <c r="A3809" s="25"/>
      <c r="D3809"/>
      <c r="E3809"/>
      <c r="F3809"/>
      <c r="G3809" s="33"/>
      <c r="H3809" s="80"/>
    </row>
    <row r="3810" spans="1:8">
      <c r="A3810" s="25"/>
      <c r="D3810"/>
      <c r="E3810"/>
      <c r="F3810"/>
      <c r="G3810" s="33"/>
      <c r="H3810" s="80"/>
    </row>
    <row r="3811" spans="1:8">
      <c r="A3811" s="25"/>
      <c r="D3811"/>
      <c r="E3811"/>
      <c r="F3811"/>
      <c r="G3811" s="33"/>
      <c r="H3811" s="80"/>
    </row>
    <row r="3812" spans="1:8">
      <c r="A3812" s="25"/>
      <c r="D3812"/>
      <c r="E3812"/>
      <c r="F3812"/>
      <c r="G3812" s="33"/>
      <c r="H3812" s="80"/>
    </row>
    <row r="3813" spans="1:8">
      <c r="A3813" s="25"/>
      <c r="D3813"/>
      <c r="E3813"/>
      <c r="F3813"/>
      <c r="G3813" s="33"/>
      <c r="H3813" s="80"/>
    </row>
    <row r="3814" spans="1:8">
      <c r="A3814" s="25"/>
      <c r="D3814"/>
      <c r="E3814"/>
      <c r="F3814"/>
      <c r="G3814" s="33"/>
      <c r="H3814" s="80"/>
    </row>
    <row r="3815" spans="1:8">
      <c r="A3815" s="25"/>
      <c r="D3815"/>
      <c r="E3815"/>
      <c r="F3815"/>
      <c r="G3815" s="33"/>
      <c r="H3815" s="80"/>
    </row>
    <row r="3816" spans="1:8">
      <c r="A3816" s="25"/>
      <c r="D3816"/>
      <c r="E3816"/>
      <c r="F3816"/>
      <c r="G3816" s="33"/>
      <c r="H3816" s="80"/>
    </row>
    <row r="3817" spans="1:8">
      <c r="A3817" s="25"/>
      <c r="D3817"/>
      <c r="E3817"/>
      <c r="F3817"/>
      <c r="G3817" s="33"/>
      <c r="H3817" s="80"/>
    </row>
    <row r="3818" spans="1:8">
      <c r="A3818" s="25"/>
      <c r="D3818"/>
      <c r="E3818"/>
      <c r="F3818"/>
      <c r="G3818" s="33"/>
      <c r="H3818" s="80"/>
    </row>
    <row r="3819" spans="1:8">
      <c r="A3819" s="25"/>
      <c r="D3819"/>
      <c r="E3819"/>
      <c r="F3819"/>
      <c r="G3819" s="33"/>
      <c r="H3819" s="80"/>
    </row>
    <row r="3820" spans="1:8">
      <c r="A3820" s="25"/>
      <c r="D3820"/>
      <c r="E3820"/>
      <c r="F3820"/>
      <c r="G3820" s="33"/>
      <c r="H3820" s="80"/>
    </row>
    <row r="3821" spans="1:8">
      <c r="A3821" s="25"/>
      <c r="D3821"/>
      <c r="E3821"/>
      <c r="F3821"/>
      <c r="G3821" s="33"/>
      <c r="H3821" s="80"/>
    </row>
    <row r="3822" spans="1:8">
      <c r="A3822" s="25"/>
      <c r="D3822"/>
      <c r="E3822"/>
      <c r="F3822"/>
      <c r="G3822" s="33"/>
      <c r="H3822" s="80"/>
    </row>
    <row r="3823" spans="1:8">
      <c r="A3823" s="25"/>
      <c r="D3823"/>
      <c r="E3823"/>
      <c r="F3823"/>
      <c r="G3823" s="33"/>
      <c r="H3823" s="80"/>
    </row>
    <row r="3824" spans="1:8">
      <c r="A3824" s="25"/>
      <c r="D3824"/>
      <c r="E3824"/>
      <c r="F3824"/>
      <c r="G3824" s="33"/>
      <c r="H3824" s="80"/>
    </row>
    <row r="3825" spans="1:8">
      <c r="A3825" s="25"/>
      <c r="D3825"/>
      <c r="E3825"/>
      <c r="F3825"/>
      <c r="G3825" s="33"/>
      <c r="H3825" s="80"/>
    </row>
    <row r="3826" spans="1:8">
      <c r="A3826" s="25"/>
      <c r="D3826"/>
      <c r="E3826"/>
      <c r="F3826"/>
      <c r="G3826" s="33"/>
      <c r="H3826" s="80"/>
    </row>
    <row r="3827" spans="1:8">
      <c r="A3827" s="25"/>
      <c r="D3827"/>
      <c r="E3827"/>
      <c r="F3827"/>
      <c r="G3827" s="33"/>
      <c r="H3827" s="80"/>
    </row>
    <row r="3828" spans="1:8">
      <c r="A3828" s="25"/>
      <c r="D3828"/>
      <c r="E3828"/>
      <c r="F3828"/>
      <c r="G3828" s="33"/>
      <c r="H3828" s="80"/>
    </row>
    <row r="3829" spans="1:8">
      <c r="A3829" s="25"/>
      <c r="D3829"/>
      <c r="E3829"/>
      <c r="F3829"/>
      <c r="G3829" s="33"/>
      <c r="H3829" s="80"/>
    </row>
    <row r="3830" spans="1:8">
      <c r="A3830" s="25"/>
      <c r="D3830"/>
      <c r="E3830"/>
      <c r="F3830"/>
      <c r="G3830" s="33"/>
      <c r="H3830" s="80"/>
    </row>
    <row r="3831" spans="1:8">
      <c r="A3831" s="25"/>
      <c r="D3831"/>
      <c r="E3831"/>
      <c r="F3831"/>
      <c r="G3831" s="33"/>
      <c r="H3831" s="80"/>
    </row>
    <row r="3832" spans="1:8">
      <c r="A3832" s="25"/>
      <c r="D3832"/>
      <c r="E3832"/>
      <c r="F3832"/>
      <c r="G3832" s="33"/>
      <c r="H3832" s="80"/>
    </row>
    <row r="3833" spans="1:8">
      <c r="A3833" s="25"/>
      <c r="D3833"/>
      <c r="E3833"/>
      <c r="F3833"/>
      <c r="G3833" s="33"/>
      <c r="H3833" s="80"/>
    </row>
    <row r="3834" spans="1:8">
      <c r="A3834" s="25"/>
      <c r="D3834"/>
      <c r="E3834"/>
      <c r="F3834"/>
      <c r="G3834" s="33"/>
      <c r="H3834" s="80"/>
    </row>
    <row r="3835" spans="1:8">
      <c r="A3835" s="25"/>
      <c r="D3835"/>
      <c r="E3835"/>
      <c r="F3835"/>
      <c r="G3835" s="33"/>
      <c r="H3835" s="80"/>
    </row>
    <row r="3836" spans="1:8">
      <c r="A3836" s="25"/>
      <c r="D3836"/>
      <c r="E3836"/>
      <c r="F3836"/>
      <c r="G3836" s="33"/>
      <c r="H3836" s="80"/>
    </row>
    <row r="3837" spans="1:8">
      <c r="A3837" s="25"/>
      <c r="D3837"/>
      <c r="E3837"/>
      <c r="F3837"/>
      <c r="G3837" s="33"/>
      <c r="H3837" s="80"/>
    </row>
    <row r="3838" spans="1:8">
      <c r="A3838" s="25"/>
      <c r="D3838"/>
      <c r="E3838"/>
      <c r="F3838"/>
      <c r="G3838" s="33"/>
      <c r="H3838" s="80"/>
    </row>
    <row r="3839" spans="1:8">
      <c r="A3839" s="25"/>
      <c r="D3839"/>
      <c r="E3839"/>
      <c r="F3839"/>
      <c r="G3839" s="33"/>
      <c r="H3839" s="80"/>
    </row>
    <row r="3840" spans="1:8">
      <c r="A3840" s="25"/>
      <c r="D3840"/>
      <c r="E3840"/>
      <c r="F3840"/>
      <c r="G3840" s="33"/>
      <c r="H3840" s="80"/>
    </row>
    <row r="3841" spans="1:8">
      <c r="A3841" s="25"/>
      <c r="D3841"/>
      <c r="E3841"/>
      <c r="F3841"/>
      <c r="G3841" s="33"/>
      <c r="H3841" s="80"/>
    </row>
    <row r="3842" spans="1:8">
      <c r="A3842" s="25"/>
      <c r="D3842"/>
      <c r="E3842"/>
      <c r="F3842"/>
      <c r="G3842" s="33"/>
      <c r="H3842" s="80"/>
    </row>
    <row r="3843" spans="1:8">
      <c r="A3843" s="25"/>
      <c r="D3843"/>
      <c r="E3843"/>
      <c r="F3843"/>
      <c r="G3843" s="33"/>
      <c r="H3843" s="80"/>
    </row>
    <row r="3844" spans="1:8">
      <c r="A3844" s="25"/>
      <c r="D3844"/>
      <c r="E3844"/>
      <c r="F3844"/>
      <c r="G3844" s="33"/>
      <c r="H3844" s="80"/>
    </row>
    <row r="3845" spans="1:8">
      <c r="A3845" s="25"/>
      <c r="D3845"/>
      <c r="E3845"/>
      <c r="F3845"/>
      <c r="G3845" s="33"/>
      <c r="H3845" s="80"/>
    </row>
    <row r="3846" spans="1:8">
      <c r="A3846" s="25"/>
      <c r="D3846"/>
      <c r="E3846"/>
      <c r="F3846"/>
      <c r="G3846" s="33"/>
      <c r="H3846" s="80"/>
    </row>
    <row r="3847" spans="1:8">
      <c r="A3847" s="25"/>
      <c r="D3847"/>
      <c r="E3847"/>
      <c r="F3847"/>
      <c r="G3847" s="33"/>
      <c r="H3847" s="80"/>
    </row>
    <row r="3848" spans="1:8">
      <c r="A3848" s="25"/>
      <c r="D3848"/>
      <c r="E3848"/>
      <c r="F3848"/>
      <c r="G3848" s="33"/>
      <c r="H3848" s="80"/>
    </row>
    <row r="3849" spans="1:8">
      <c r="A3849" s="25"/>
      <c r="D3849"/>
      <c r="E3849"/>
      <c r="F3849"/>
      <c r="G3849" s="33"/>
      <c r="H3849" s="80"/>
    </row>
    <row r="3850" spans="1:8">
      <c r="A3850" s="25"/>
      <c r="D3850"/>
      <c r="E3850"/>
      <c r="F3850"/>
      <c r="G3850" s="33"/>
      <c r="H3850" s="80"/>
    </row>
    <row r="3851" spans="1:8">
      <c r="A3851" s="25"/>
      <c r="D3851"/>
      <c r="E3851"/>
      <c r="F3851"/>
      <c r="G3851" s="33"/>
      <c r="H3851" s="80"/>
    </row>
    <row r="3852" spans="1:8">
      <c r="A3852" s="25"/>
      <c r="D3852"/>
      <c r="E3852"/>
      <c r="F3852"/>
      <c r="G3852" s="33"/>
      <c r="H3852" s="80"/>
    </row>
    <row r="3853" spans="1:8">
      <c r="A3853" s="25"/>
      <c r="D3853"/>
      <c r="E3853"/>
      <c r="F3853"/>
      <c r="G3853" s="33"/>
      <c r="H3853" s="80"/>
    </row>
    <row r="3854" spans="1:8">
      <c r="A3854" s="25"/>
      <c r="D3854"/>
      <c r="E3854"/>
      <c r="F3854"/>
      <c r="G3854" s="33"/>
      <c r="H3854" s="80"/>
    </row>
    <row r="3855" spans="1:8">
      <c r="A3855" s="25"/>
      <c r="D3855"/>
      <c r="E3855"/>
      <c r="F3855"/>
      <c r="G3855" s="33"/>
      <c r="H3855" s="80"/>
    </row>
    <row r="3856" spans="1:8">
      <c r="A3856" s="25"/>
      <c r="D3856"/>
      <c r="E3856"/>
      <c r="F3856"/>
      <c r="G3856" s="33"/>
      <c r="H3856" s="80"/>
    </row>
    <row r="3857" spans="1:8">
      <c r="A3857" s="25"/>
      <c r="D3857"/>
      <c r="E3857"/>
      <c r="F3857"/>
      <c r="G3857" s="33"/>
      <c r="H3857" s="80"/>
    </row>
    <row r="3858" spans="1:8">
      <c r="A3858" s="25"/>
      <c r="D3858"/>
      <c r="E3858"/>
      <c r="F3858"/>
      <c r="G3858" s="33"/>
      <c r="H3858" s="80"/>
    </row>
    <row r="3859" spans="1:8">
      <c r="A3859" s="25"/>
      <c r="D3859"/>
      <c r="E3859"/>
      <c r="F3859"/>
      <c r="G3859" s="33"/>
      <c r="H3859" s="80"/>
    </row>
    <row r="3860" spans="1:8">
      <c r="A3860" s="25"/>
      <c r="D3860"/>
      <c r="E3860"/>
      <c r="F3860"/>
      <c r="G3860" s="33"/>
      <c r="H3860" s="80"/>
    </row>
    <row r="3861" spans="1:8">
      <c r="A3861" s="25"/>
      <c r="D3861"/>
      <c r="E3861"/>
      <c r="F3861"/>
      <c r="G3861" s="33"/>
      <c r="H3861" s="80"/>
    </row>
    <row r="3862" spans="1:8">
      <c r="A3862" s="25"/>
      <c r="D3862"/>
      <c r="E3862"/>
      <c r="F3862"/>
      <c r="G3862" s="33"/>
      <c r="H3862" s="80"/>
    </row>
    <row r="3863" spans="1:8">
      <c r="A3863" s="25"/>
      <c r="D3863"/>
      <c r="E3863"/>
      <c r="F3863"/>
      <c r="G3863" s="33"/>
      <c r="H3863" s="80"/>
    </row>
    <row r="3864" spans="1:8">
      <c r="A3864" s="25"/>
      <c r="D3864"/>
      <c r="E3864"/>
      <c r="F3864"/>
      <c r="G3864" s="33"/>
      <c r="H3864" s="80"/>
    </row>
    <row r="3865" spans="1:8">
      <c r="A3865" s="25"/>
      <c r="D3865"/>
      <c r="E3865"/>
      <c r="F3865"/>
      <c r="G3865" s="33"/>
      <c r="H3865" s="80"/>
    </row>
    <row r="3866" spans="1:8">
      <c r="A3866" s="25"/>
      <c r="D3866"/>
      <c r="E3866"/>
      <c r="F3866"/>
      <c r="G3866" s="33"/>
      <c r="H3866" s="80"/>
    </row>
    <row r="3867" spans="1:8">
      <c r="A3867" s="25"/>
      <c r="D3867"/>
      <c r="E3867"/>
      <c r="F3867"/>
      <c r="G3867" s="33"/>
      <c r="H3867" s="80"/>
    </row>
    <row r="3868" spans="1:8">
      <c r="A3868" s="25"/>
      <c r="D3868"/>
      <c r="E3868"/>
      <c r="F3868"/>
      <c r="G3868" s="33"/>
      <c r="H3868" s="80"/>
    </row>
    <row r="3869" spans="1:8">
      <c r="A3869" s="25"/>
      <c r="D3869"/>
      <c r="E3869"/>
      <c r="F3869"/>
      <c r="G3869" s="33"/>
      <c r="H3869" s="80"/>
    </row>
    <row r="3870" spans="1:8">
      <c r="A3870" s="25"/>
      <c r="D3870"/>
      <c r="E3870"/>
      <c r="F3870"/>
      <c r="G3870" s="33"/>
      <c r="H3870" s="80"/>
    </row>
    <row r="3871" spans="1:8">
      <c r="A3871" s="25"/>
      <c r="D3871"/>
      <c r="E3871"/>
      <c r="F3871"/>
      <c r="G3871" s="33"/>
      <c r="H3871" s="80"/>
    </row>
    <row r="3872" spans="1:8">
      <c r="A3872" s="25"/>
      <c r="D3872"/>
      <c r="E3872"/>
      <c r="F3872"/>
      <c r="G3872" s="33"/>
      <c r="H3872" s="80"/>
    </row>
    <row r="3873" spans="1:8">
      <c r="A3873" s="25"/>
      <c r="D3873"/>
      <c r="E3873"/>
      <c r="F3873"/>
      <c r="G3873" s="33"/>
      <c r="H3873" s="80"/>
    </row>
    <row r="3874" spans="1:8">
      <c r="A3874" s="25"/>
      <c r="D3874"/>
      <c r="E3874"/>
      <c r="F3874"/>
      <c r="G3874" s="33"/>
      <c r="H3874" s="80"/>
    </row>
    <row r="3875" spans="1:8">
      <c r="A3875" s="25"/>
      <c r="D3875"/>
      <c r="E3875"/>
      <c r="F3875"/>
      <c r="G3875" s="33"/>
      <c r="H3875" s="80"/>
    </row>
    <row r="3876" spans="1:8">
      <c r="A3876" s="25"/>
      <c r="D3876"/>
      <c r="E3876"/>
      <c r="F3876"/>
      <c r="G3876" s="33"/>
      <c r="H3876" s="80"/>
    </row>
    <row r="3877" spans="1:8">
      <c r="A3877" s="25"/>
      <c r="D3877"/>
      <c r="E3877"/>
      <c r="F3877"/>
      <c r="G3877" s="33"/>
      <c r="H3877" s="80"/>
    </row>
    <row r="3878" spans="1:8">
      <c r="A3878" s="25"/>
      <c r="D3878"/>
      <c r="E3878"/>
      <c r="F3878"/>
      <c r="G3878" s="33"/>
      <c r="H3878" s="80"/>
    </row>
    <row r="3879" spans="1:8">
      <c r="A3879" s="25"/>
      <c r="D3879"/>
      <c r="E3879"/>
      <c r="F3879"/>
      <c r="G3879" s="33"/>
      <c r="H3879" s="80"/>
    </row>
    <row r="3880" spans="1:8">
      <c r="A3880" s="25"/>
      <c r="D3880"/>
      <c r="E3880"/>
      <c r="F3880"/>
      <c r="G3880" s="33"/>
      <c r="H3880" s="80"/>
    </row>
    <row r="3881" spans="1:8">
      <c r="A3881" s="25"/>
      <c r="D3881"/>
      <c r="E3881"/>
      <c r="F3881"/>
      <c r="G3881" s="33"/>
      <c r="H3881" s="80"/>
    </row>
    <row r="3882" spans="1:8">
      <c r="A3882" s="25"/>
      <c r="D3882"/>
      <c r="E3882"/>
      <c r="F3882"/>
      <c r="G3882" s="33"/>
      <c r="H3882" s="80"/>
    </row>
    <row r="3883" spans="1:8">
      <c r="A3883" s="25"/>
      <c r="D3883"/>
      <c r="E3883"/>
      <c r="F3883"/>
      <c r="G3883" s="33"/>
      <c r="H3883" s="80"/>
    </row>
    <row r="3884" spans="1:8">
      <c r="A3884" s="25"/>
      <c r="D3884"/>
      <c r="E3884"/>
      <c r="F3884"/>
      <c r="G3884" s="33"/>
      <c r="H3884" s="80"/>
    </row>
    <row r="3885" spans="1:8">
      <c r="A3885" s="25"/>
      <c r="D3885"/>
      <c r="E3885"/>
      <c r="F3885"/>
      <c r="G3885" s="33"/>
      <c r="H3885" s="80"/>
    </row>
    <row r="3886" spans="1:8">
      <c r="A3886" s="25"/>
      <c r="D3886"/>
      <c r="E3886"/>
      <c r="F3886"/>
      <c r="G3886" s="33"/>
      <c r="H3886" s="80"/>
    </row>
    <row r="3887" spans="1:8">
      <c r="A3887" s="25"/>
      <c r="D3887"/>
      <c r="E3887"/>
      <c r="F3887"/>
      <c r="G3887" s="33"/>
      <c r="H3887" s="80"/>
    </row>
    <row r="3888" spans="1:8">
      <c r="A3888" s="25"/>
      <c r="D3888"/>
      <c r="E3888"/>
      <c r="F3888"/>
      <c r="G3888" s="33"/>
      <c r="H3888" s="80"/>
    </row>
    <row r="3889" spans="1:8">
      <c r="A3889" s="25"/>
      <c r="D3889"/>
      <c r="E3889"/>
      <c r="F3889"/>
      <c r="G3889" s="33"/>
      <c r="H3889" s="80"/>
    </row>
    <row r="3890" spans="1:8">
      <c r="A3890" s="25"/>
      <c r="D3890"/>
      <c r="E3890"/>
      <c r="F3890"/>
      <c r="G3890" s="33"/>
      <c r="H3890" s="80"/>
    </row>
    <row r="3891" spans="1:8">
      <c r="A3891" s="25"/>
      <c r="D3891"/>
      <c r="E3891"/>
      <c r="F3891"/>
      <c r="G3891" s="33"/>
      <c r="H3891" s="80"/>
    </row>
    <row r="3892" spans="1:8">
      <c r="A3892" s="25"/>
      <c r="D3892"/>
      <c r="E3892"/>
      <c r="F3892"/>
      <c r="G3892" s="33"/>
      <c r="H3892" s="80"/>
    </row>
    <row r="3893" spans="1:8">
      <c r="A3893" s="25"/>
      <c r="D3893"/>
      <c r="E3893"/>
      <c r="F3893"/>
      <c r="G3893" s="33"/>
      <c r="H3893" s="80"/>
    </row>
    <row r="3894" spans="1:8">
      <c r="A3894" s="25"/>
      <c r="D3894"/>
      <c r="E3894"/>
      <c r="F3894"/>
      <c r="G3894" s="33"/>
      <c r="H3894" s="80"/>
    </row>
    <row r="3895" spans="1:8">
      <c r="A3895" s="25"/>
      <c r="D3895"/>
      <c r="E3895"/>
      <c r="F3895"/>
      <c r="G3895" s="33"/>
      <c r="H3895" s="80"/>
    </row>
    <row r="3896" spans="1:8">
      <c r="A3896" s="25"/>
      <c r="D3896"/>
      <c r="E3896"/>
      <c r="F3896"/>
      <c r="G3896" s="33"/>
      <c r="H3896" s="80"/>
    </row>
    <row r="3897" spans="1:8">
      <c r="A3897" s="25"/>
      <c r="D3897"/>
      <c r="E3897"/>
      <c r="F3897"/>
      <c r="G3897" s="33"/>
      <c r="H3897" s="80"/>
    </row>
    <row r="3898" spans="1:8">
      <c r="A3898" s="25"/>
      <c r="D3898"/>
      <c r="E3898"/>
      <c r="F3898"/>
      <c r="G3898" s="33"/>
      <c r="H3898" s="80"/>
    </row>
    <row r="3899" spans="1:8">
      <c r="A3899" s="25"/>
      <c r="D3899"/>
      <c r="E3899"/>
      <c r="F3899"/>
      <c r="G3899" s="33"/>
      <c r="H3899" s="80"/>
    </row>
    <row r="3900" spans="1:8">
      <c r="A3900" s="25"/>
      <c r="D3900"/>
      <c r="E3900"/>
      <c r="F3900"/>
      <c r="G3900" s="33"/>
      <c r="H3900" s="80"/>
    </row>
    <row r="3901" spans="1:8">
      <c r="A3901" s="25"/>
      <c r="D3901"/>
      <c r="E3901"/>
      <c r="F3901"/>
      <c r="G3901" s="33"/>
      <c r="H3901" s="80"/>
    </row>
    <row r="3902" spans="1:8">
      <c r="A3902" s="25"/>
      <c r="D3902"/>
      <c r="E3902"/>
      <c r="F3902"/>
      <c r="G3902" s="33"/>
      <c r="H3902" s="80"/>
    </row>
    <row r="3903" spans="1:8">
      <c r="A3903" s="25"/>
      <c r="D3903"/>
      <c r="E3903"/>
      <c r="F3903"/>
      <c r="G3903" s="33"/>
      <c r="H3903" s="80"/>
    </row>
    <row r="3904" spans="1:8">
      <c r="A3904" s="25"/>
      <c r="D3904"/>
      <c r="E3904"/>
      <c r="F3904"/>
      <c r="G3904" s="33"/>
      <c r="H3904" s="80"/>
    </row>
    <row r="3905" spans="1:8">
      <c r="A3905" s="25"/>
      <c r="D3905"/>
      <c r="E3905"/>
      <c r="F3905"/>
      <c r="G3905" s="33"/>
      <c r="H3905" s="80"/>
    </row>
    <row r="3906" spans="1:8">
      <c r="A3906" s="25"/>
      <c r="D3906"/>
      <c r="E3906"/>
      <c r="F3906"/>
      <c r="G3906" s="33"/>
      <c r="H3906" s="80"/>
    </row>
    <row r="3907" spans="1:8">
      <c r="A3907" s="25"/>
      <c r="D3907"/>
      <c r="E3907"/>
      <c r="F3907"/>
      <c r="G3907" s="33"/>
      <c r="H3907" s="80"/>
    </row>
    <row r="3908" spans="1:8">
      <c r="A3908" s="25"/>
      <c r="D3908"/>
      <c r="E3908"/>
      <c r="F3908"/>
      <c r="G3908" s="33"/>
      <c r="H3908" s="80"/>
    </row>
    <row r="3909" spans="1:8">
      <c r="A3909" s="25"/>
      <c r="D3909"/>
      <c r="E3909"/>
      <c r="F3909"/>
      <c r="G3909" s="33"/>
      <c r="H3909" s="80"/>
    </row>
    <row r="3910" spans="1:8">
      <c r="A3910" s="25"/>
      <c r="D3910"/>
      <c r="E3910"/>
      <c r="F3910"/>
      <c r="G3910" s="33"/>
      <c r="H3910" s="80"/>
    </row>
    <row r="3911" spans="1:8">
      <c r="A3911" s="25"/>
      <c r="D3911"/>
      <c r="E3911"/>
      <c r="F3911"/>
      <c r="G3911" s="33"/>
      <c r="H3911" s="80"/>
    </row>
    <row r="3912" spans="1:8">
      <c r="A3912" s="25"/>
      <c r="D3912"/>
      <c r="E3912"/>
      <c r="F3912"/>
      <c r="G3912" s="33"/>
      <c r="H3912" s="80"/>
    </row>
    <row r="3913" spans="1:8">
      <c r="A3913" s="25"/>
      <c r="D3913"/>
      <c r="E3913"/>
      <c r="F3913"/>
      <c r="G3913" s="33"/>
      <c r="H3913" s="80"/>
    </row>
    <row r="3914" spans="1:8">
      <c r="A3914" s="25"/>
      <c r="D3914"/>
      <c r="E3914"/>
      <c r="F3914"/>
      <c r="G3914" s="33"/>
      <c r="H3914" s="80"/>
    </row>
    <row r="3915" spans="1:8">
      <c r="A3915" s="25"/>
      <c r="D3915"/>
      <c r="E3915"/>
      <c r="F3915"/>
      <c r="G3915" s="33"/>
      <c r="H3915" s="80"/>
    </row>
    <row r="3916" spans="1:8">
      <c r="A3916" s="25"/>
      <c r="D3916"/>
      <c r="E3916"/>
      <c r="F3916"/>
      <c r="G3916" s="33"/>
      <c r="H3916" s="80"/>
    </row>
    <row r="3917" spans="1:8">
      <c r="A3917" s="25"/>
      <c r="D3917"/>
      <c r="E3917"/>
      <c r="F3917"/>
      <c r="G3917" s="33"/>
      <c r="H3917" s="80"/>
    </row>
    <row r="3918" spans="1:8">
      <c r="A3918" s="25"/>
      <c r="D3918"/>
      <c r="E3918"/>
      <c r="F3918"/>
      <c r="G3918" s="33"/>
      <c r="H3918" s="80"/>
    </row>
    <row r="3919" spans="1:8">
      <c r="A3919" s="25"/>
      <c r="D3919"/>
      <c r="E3919"/>
      <c r="F3919"/>
      <c r="G3919" s="33"/>
      <c r="H3919" s="80"/>
    </row>
    <row r="3920" spans="1:8">
      <c r="A3920" s="25"/>
      <c r="D3920"/>
      <c r="E3920"/>
      <c r="F3920"/>
      <c r="G3920" s="33"/>
      <c r="H3920" s="80"/>
    </row>
    <row r="3921" spans="1:8">
      <c r="A3921" s="25"/>
      <c r="D3921"/>
      <c r="E3921"/>
      <c r="F3921"/>
      <c r="G3921" s="33"/>
      <c r="H3921" s="80"/>
    </row>
    <row r="3922" spans="1:8">
      <c r="A3922" s="25"/>
      <c r="D3922"/>
      <c r="E3922"/>
      <c r="F3922"/>
      <c r="G3922" s="33"/>
      <c r="H3922" s="80"/>
    </row>
    <row r="3923" spans="1:8">
      <c r="A3923" s="25"/>
      <c r="D3923"/>
      <c r="E3923"/>
      <c r="F3923"/>
      <c r="G3923" s="33"/>
      <c r="H3923" s="80"/>
    </row>
    <row r="3924" spans="1:8">
      <c r="A3924" s="25"/>
      <c r="D3924"/>
      <c r="E3924"/>
      <c r="F3924"/>
      <c r="G3924" s="33"/>
      <c r="H3924" s="80"/>
    </row>
    <row r="3925" spans="1:8">
      <c r="A3925" s="25"/>
      <c r="D3925"/>
      <c r="E3925"/>
      <c r="F3925"/>
      <c r="G3925" s="33"/>
      <c r="H3925" s="80"/>
    </row>
    <row r="3926" spans="1:8">
      <c r="A3926" s="25"/>
      <c r="D3926"/>
      <c r="E3926"/>
      <c r="F3926"/>
      <c r="G3926" s="33"/>
      <c r="H3926" s="80"/>
    </row>
    <row r="3927" spans="1:8">
      <c r="A3927" s="25"/>
      <c r="D3927"/>
      <c r="E3927"/>
      <c r="F3927"/>
      <c r="G3927" s="33"/>
      <c r="H3927" s="80"/>
    </row>
    <row r="3928" spans="1:8">
      <c r="A3928" s="25"/>
      <c r="D3928"/>
      <c r="E3928"/>
      <c r="F3928"/>
      <c r="G3928" s="33"/>
      <c r="H3928" s="80"/>
    </row>
    <row r="3929" spans="1:8">
      <c r="A3929" s="25"/>
      <c r="D3929"/>
      <c r="E3929"/>
      <c r="F3929"/>
      <c r="G3929" s="33"/>
      <c r="H3929" s="80"/>
    </row>
    <row r="3930" spans="1:8">
      <c r="A3930" s="25"/>
      <c r="D3930"/>
      <c r="E3930"/>
      <c r="F3930"/>
      <c r="G3930" s="33"/>
      <c r="H3930" s="80"/>
    </row>
    <row r="3931" spans="1:8">
      <c r="A3931" s="25"/>
      <c r="D3931"/>
      <c r="E3931"/>
      <c r="F3931"/>
      <c r="G3931" s="33"/>
      <c r="H3931" s="80"/>
    </row>
    <row r="3932" spans="1:8">
      <c r="A3932" s="25"/>
      <c r="D3932"/>
      <c r="E3932"/>
      <c r="F3932"/>
      <c r="G3932" s="33"/>
      <c r="H3932" s="80"/>
    </row>
    <row r="3933" spans="1:8">
      <c r="A3933" s="25"/>
      <c r="D3933"/>
      <c r="E3933"/>
      <c r="F3933"/>
      <c r="G3933" s="33"/>
      <c r="H3933" s="80"/>
    </row>
    <row r="3934" spans="1:8">
      <c r="A3934" s="25"/>
      <c r="D3934"/>
      <c r="E3934"/>
      <c r="F3934"/>
      <c r="G3934" s="33"/>
      <c r="H3934" s="80"/>
    </row>
    <row r="3935" spans="1:8">
      <c r="A3935" s="25"/>
      <c r="D3935"/>
      <c r="E3935"/>
      <c r="F3935"/>
      <c r="G3935" s="33"/>
      <c r="H3935" s="80"/>
    </row>
    <row r="3936" spans="1:8">
      <c r="A3936" s="25"/>
      <c r="D3936"/>
      <c r="E3936"/>
      <c r="F3936"/>
      <c r="G3936" s="33"/>
      <c r="H3936" s="80"/>
    </row>
    <row r="3937" spans="1:8">
      <c r="A3937" s="25"/>
      <c r="D3937"/>
      <c r="E3937"/>
      <c r="F3937"/>
      <c r="G3937" s="33"/>
      <c r="H3937" s="80"/>
    </row>
    <row r="3938" spans="1:8">
      <c r="A3938" s="25"/>
      <c r="D3938"/>
      <c r="E3938"/>
      <c r="F3938"/>
      <c r="G3938" s="33"/>
      <c r="H3938" s="80"/>
    </row>
    <row r="3939" spans="1:8">
      <c r="A3939" s="25"/>
      <c r="D3939"/>
      <c r="E3939"/>
      <c r="F3939"/>
      <c r="G3939" s="33"/>
      <c r="H3939" s="80"/>
    </row>
    <row r="3940" spans="1:8">
      <c r="A3940" s="25"/>
      <c r="D3940"/>
      <c r="E3940"/>
      <c r="F3940"/>
      <c r="G3940" s="33"/>
      <c r="H3940" s="80"/>
    </row>
    <row r="3941" spans="1:8">
      <c r="A3941" s="25"/>
      <c r="D3941"/>
      <c r="E3941"/>
      <c r="F3941"/>
      <c r="G3941" s="33"/>
      <c r="H3941" s="80"/>
    </row>
    <row r="3942" spans="1:8">
      <c r="A3942" s="25"/>
      <c r="D3942"/>
      <c r="E3942"/>
      <c r="F3942"/>
      <c r="G3942" s="33"/>
      <c r="H3942" s="80"/>
    </row>
    <row r="3943" spans="1:8">
      <c r="A3943" s="25"/>
      <c r="D3943"/>
      <c r="E3943"/>
      <c r="F3943"/>
      <c r="G3943" s="33"/>
      <c r="H3943" s="80"/>
    </row>
    <row r="3944" spans="1:8">
      <c r="A3944" s="25"/>
      <c r="D3944"/>
      <c r="E3944"/>
      <c r="F3944"/>
      <c r="G3944" s="33"/>
      <c r="H3944" s="80"/>
    </row>
    <row r="3945" spans="1:8">
      <c r="A3945" s="25"/>
      <c r="D3945"/>
      <c r="E3945"/>
      <c r="F3945"/>
      <c r="G3945" s="33"/>
      <c r="H3945" s="80"/>
    </row>
    <row r="3946" spans="1:8">
      <c r="A3946" s="25"/>
      <c r="D3946"/>
      <c r="E3946"/>
      <c r="F3946"/>
      <c r="G3946" s="33"/>
      <c r="H3946" s="80"/>
    </row>
    <row r="3947" spans="1:8">
      <c r="A3947" s="25"/>
      <c r="D3947"/>
      <c r="E3947"/>
      <c r="F3947"/>
      <c r="G3947" s="33"/>
      <c r="H3947" s="80"/>
    </row>
    <row r="3948" spans="1:8">
      <c r="A3948" s="25"/>
      <c r="D3948"/>
      <c r="E3948"/>
      <c r="F3948"/>
      <c r="G3948" s="33"/>
      <c r="H3948" s="80"/>
    </row>
    <row r="3949" spans="1:8">
      <c r="A3949" s="25"/>
      <c r="D3949"/>
      <c r="E3949"/>
      <c r="F3949"/>
      <c r="G3949" s="33"/>
      <c r="H3949" s="80"/>
    </row>
    <row r="3950" spans="1:8">
      <c r="A3950" s="25"/>
      <c r="D3950"/>
      <c r="E3950"/>
      <c r="F3950"/>
      <c r="G3950" s="33"/>
      <c r="H3950" s="80"/>
    </row>
    <row r="3951" spans="1:8">
      <c r="A3951" s="25"/>
      <c r="D3951"/>
      <c r="E3951"/>
      <c r="F3951"/>
      <c r="G3951" s="33"/>
      <c r="H3951" s="80"/>
    </row>
    <row r="3952" spans="1:8">
      <c r="A3952" s="25"/>
      <c r="D3952"/>
      <c r="E3952"/>
      <c r="F3952"/>
      <c r="G3952" s="33"/>
      <c r="H3952" s="80"/>
    </row>
    <row r="3953" spans="1:8">
      <c r="A3953" s="25"/>
      <c r="D3953"/>
      <c r="E3953"/>
      <c r="F3953"/>
      <c r="G3953" s="33"/>
      <c r="H3953" s="80"/>
    </row>
    <row r="3954" spans="1:8">
      <c r="A3954" s="25"/>
      <c r="D3954"/>
      <c r="E3954"/>
      <c r="F3954"/>
      <c r="G3954" s="33"/>
      <c r="H3954" s="80"/>
    </row>
    <row r="3955" spans="1:8">
      <c r="A3955" s="25"/>
      <c r="D3955"/>
      <c r="E3955"/>
      <c r="F3955"/>
      <c r="G3955" s="33"/>
      <c r="H3955" s="80"/>
    </row>
    <row r="3956" spans="1:8">
      <c r="A3956" s="25"/>
      <c r="D3956"/>
      <c r="E3956"/>
      <c r="F3956"/>
      <c r="G3956" s="33"/>
      <c r="H3956" s="80"/>
    </row>
    <row r="3957" spans="1:8">
      <c r="A3957" s="25"/>
      <c r="D3957"/>
      <c r="E3957"/>
      <c r="F3957"/>
      <c r="G3957" s="33"/>
      <c r="H3957" s="80"/>
    </row>
    <row r="3958" spans="1:8">
      <c r="A3958" s="25"/>
      <c r="D3958"/>
      <c r="E3958"/>
      <c r="F3958"/>
      <c r="G3958" s="33"/>
      <c r="H3958" s="80"/>
    </row>
    <row r="3959" spans="1:8">
      <c r="A3959" s="25"/>
      <c r="D3959"/>
      <c r="E3959"/>
      <c r="F3959"/>
      <c r="G3959" s="33"/>
      <c r="H3959" s="80"/>
    </row>
    <row r="3960" spans="1:8">
      <c r="A3960" s="25"/>
      <c r="D3960"/>
      <c r="E3960"/>
      <c r="F3960"/>
      <c r="G3960" s="33"/>
      <c r="H3960" s="80"/>
    </row>
    <row r="3961" spans="1:8">
      <c r="A3961" s="25"/>
      <c r="D3961"/>
      <c r="E3961"/>
      <c r="F3961"/>
      <c r="G3961" s="33"/>
      <c r="H3961" s="80"/>
    </row>
    <row r="3962" spans="1:8">
      <c r="A3962" s="25"/>
      <c r="D3962"/>
      <c r="E3962"/>
      <c r="F3962"/>
      <c r="G3962" s="33"/>
      <c r="H3962" s="80"/>
    </row>
    <row r="3963" spans="1:8">
      <c r="A3963" s="25"/>
      <c r="D3963"/>
      <c r="E3963"/>
      <c r="F3963"/>
      <c r="G3963" s="33"/>
      <c r="H3963" s="80"/>
    </row>
    <row r="3964" spans="1:8">
      <c r="A3964" s="25"/>
      <c r="D3964"/>
      <c r="E3964"/>
      <c r="F3964"/>
      <c r="G3964" s="33"/>
      <c r="H3964" s="80"/>
    </row>
    <row r="3965" spans="1:8">
      <c r="A3965" s="25"/>
      <c r="D3965"/>
      <c r="E3965"/>
      <c r="F3965"/>
      <c r="G3965" s="33"/>
      <c r="H3965" s="80"/>
    </row>
    <row r="3966" spans="1:8">
      <c r="A3966" s="25"/>
      <c r="D3966"/>
      <c r="E3966"/>
      <c r="F3966"/>
      <c r="G3966" s="33"/>
      <c r="H3966" s="80"/>
    </row>
    <row r="3967" spans="1:8">
      <c r="A3967" s="25"/>
      <c r="D3967"/>
      <c r="E3967"/>
      <c r="F3967"/>
      <c r="G3967" s="33"/>
      <c r="H3967" s="80"/>
    </row>
    <row r="3968" spans="1:8">
      <c r="A3968" s="25"/>
      <c r="D3968"/>
      <c r="E3968"/>
      <c r="F3968"/>
      <c r="G3968" s="33"/>
      <c r="H3968" s="80"/>
    </row>
    <row r="3969" spans="1:8">
      <c r="A3969" s="25"/>
      <c r="D3969"/>
      <c r="E3969"/>
      <c r="F3969"/>
      <c r="G3969" s="33"/>
      <c r="H3969" s="80"/>
    </row>
    <row r="3970" spans="1:8">
      <c r="A3970" s="25"/>
      <c r="D3970"/>
      <c r="E3970"/>
      <c r="F3970"/>
      <c r="G3970" s="33"/>
      <c r="H3970" s="80"/>
    </row>
    <row r="3971" spans="1:8">
      <c r="A3971" s="25"/>
      <c r="D3971"/>
      <c r="E3971"/>
      <c r="F3971"/>
      <c r="G3971" s="33"/>
      <c r="H3971" s="80"/>
    </row>
    <row r="3972" spans="1:8">
      <c r="A3972" s="25"/>
      <c r="D3972"/>
      <c r="E3972"/>
      <c r="F3972"/>
      <c r="G3972" s="33"/>
      <c r="H3972" s="80"/>
    </row>
    <row r="3973" spans="1:8">
      <c r="A3973" s="25"/>
      <c r="D3973"/>
      <c r="E3973"/>
      <c r="F3973"/>
      <c r="G3973" s="33"/>
      <c r="H3973" s="80"/>
    </row>
    <row r="3974" spans="1:8">
      <c r="A3974" s="25"/>
      <c r="D3974"/>
      <c r="E3974"/>
      <c r="F3974"/>
      <c r="G3974" s="33"/>
      <c r="H3974" s="80"/>
    </row>
    <row r="3975" spans="1:8">
      <c r="A3975" s="25"/>
      <c r="D3975"/>
      <c r="E3975"/>
      <c r="F3975"/>
      <c r="G3975" s="33"/>
      <c r="H3975" s="80"/>
    </row>
    <row r="3976" spans="1:8">
      <c r="A3976" s="25"/>
      <c r="D3976"/>
      <c r="E3976"/>
      <c r="F3976"/>
      <c r="G3976" s="33"/>
      <c r="H3976" s="80"/>
    </row>
    <row r="3977" spans="1:8">
      <c r="A3977" s="25"/>
      <c r="D3977"/>
      <c r="E3977"/>
      <c r="F3977"/>
      <c r="G3977" s="33"/>
      <c r="H3977" s="80"/>
    </row>
    <row r="3978" spans="1:8">
      <c r="A3978" s="25"/>
      <c r="D3978"/>
      <c r="E3978"/>
      <c r="F3978"/>
      <c r="G3978" s="33"/>
      <c r="H3978" s="80"/>
    </row>
    <row r="3979" spans="1:8">
      <c r="A3979" s="25"/>
      <c r="D3979"/>
      <c r="E3979"/>
      <c r="F3979"/>
      <c r="G3979" s="33"/>
      <c r="H3979" s="80"/>
    </row>
    <row r="3980" spans="1:8">
      <c r="A3980" s="25"/>
      <c r="D3980"/>
      <c r="E3980"/>
      <c r="F3980"/>
      <c r="G3980" s="33"/>
      <c r="H3980" s="80"/>
    </row>
    <row r="3981" spans="1:8">
      <c r="A3981" s="25"/>
      <c r="D3981"/>
      <c r="E3981"/>
      <c r="F3981"/>
      <c r="G3981" s="33"/>
      <c r="H3981" s="80"/>
    </row>
    <row r="3982" spans="1:8">
      <c r="A3982" s="25"/>
      <c r="D3982"/>
      <c r="E3982"/>
      <c r="F3982"/>
      <c r="G3982" s="33"/>
      <c r="H3982" s="80"/>
    </row>
    <row r="3983" spans="1:8">
      <c r="A3983" s="25"/>
      <c r="D3983"/>
      <c r="E3983"/>
      <c r="F3983"/>
      <c r="G3983" s="33"/>
      <c r="H3983" s="80"/>
    </row>
    <row r="3984" spans="1:8">
      <c r="A3984" s="25"/>
      <c r="D3984"/>
      <c r="E3984"/>
      <c r="F3984"/>
      <c r="G3984" s="33"/>
      <c r="H3984" s="80"/>
    </row>
    <row r="3985" spans="1:8">
      <c r="A3985" s="25"/>
      <c r="D3985"/>
      <c r="E3985"/>
      <c r="F3985"/>
      <c r="G3985" s="33"/>
      <c r="H3985" s="80"/>
    </row>
    <row r="3986" spans="1:8">
      <c r="A3986" s="25"/>
      <c r="D3986"/>
      <c r="E3986"/>
      <c r="F3986"/>
      <c r="G3986" s="33"/>
      <c r="H3986" s="80"/>
    </row>
    <row r="3987" spans="1:8">
      <c r="A3987" s="25"/>
      <c r="D3987"/>
      <c r="E3987"/>
      <c r="F3987"/>
      <c r="G3987" s="33"/>
      <c r="H3987" s="80"/>
    </row>
    <row r="3988" spans="1:8">
      <c r="A3988" s="25"/>
      <c r="D3988"/>
      <c r="E3988"/>
      <c r="F3988"/>
      <c r="G3988" s="33"/>
      <c r="H3988" s="80"/>
    </row>
    <row r="3989" spans="1:8">
      <c r="A3989" s="25"/>
      <c r="D3989"/>
      <c r="E3989"/>
      <c r="F3989"/>
      <c r="G3989" s="33"/>
      <c r="H3989" s="80"/>
    </row>
    <row r="3990" spans="1:8">
      <c r="A3990" s="25"/>
      <c r="D3990"/>
      <c r="E3990"/>
      <c r="F3990"/>
      <c r="G3990" s="33"/>
      <c r="H3990" s="80"/>
    </row>
    <row r="3991" spans="1:8">
      <c r="A3991" s="25"/>
      <c r="D3991"/>
      <c r="E3991"/>
      <c r="F3991"/>
      <c r="G3991" s="33"/>
      <c r="H3991" s="80"/>
    </row>
    <row r="3992" spans="1:8">
      <c r="A3992" s="25"/>
      <c r="D3992"/>
      <c r="E3992"/>
      <c r="F3992"/>
      <c r="G3992" s="33"/>
      <c r="H3992" s="80"/>
    </row>
    <row r="3993" spans="1:8">
      <c r="A3993" s="25"/>
      <c r="D3993"/>
      <c r="E3993"/>
      <c r="F3993"/>
      <c r="G3993" s="33"/>
      <c r="H3993" s="80"/>
    </row>
    <row r="3994" spans="1:8">
      <c r="A3994" s="25"/>
      <c r="D3994"/>
      <c r="E3994"/>
      <c r="F3994"/>
      <c r="G3994" s="33"/>
      <c r="H3994" s="80"/>
    </row>
    <row r="3995" spans="1:8">
      <c r="A3995" s="25"/>
      <c r="D3995"/>
      <c r="E3995"/>
      <c r="F3995"/>
      <c r="G3995" s="33"/>
      <c r="H3995" s="80"/>
    </row>
    <row r="3996" spans="1:8">
      <c r="A3996" s="25"/>
      <c r="D3996"/>
      <c r="E3996"/>
      <c r="F3996"/>
      <c r="G3996" s="33"/>
      <c r="H3996" s="80"/>
    </row>
    <row r="3997" spans="1:8">
      <c r="A3997" s="25"/>
      <c r="D3997"/>
      <c r="E3997"/>
      <c r="F3997"/>
      <c r="G3997" s="33"/>
      <c r="H3997" s="80"/>
    </row>
    <row r="3998" spans="1:8">
      <c r="A3998" s="25"/>
      <c r="D3998"/>
      <c r="E3998"/>
      <c r="F3998"/>
      <c r="G3998" s="33"/>
      <c r="H3998" s="80"/>
    </row>
    <row r="3999" spans="1:8">
      <c r="A3999" s="25"/>
      <c r="D3999"/>
      <c r="E3999"/>
      <c r="F3999"/>
      <c r="G3999" s="33"/>
      <c r="H3999" s="80"/>
    </row>
    <row r="4000" spans="1:8">
      <c r="A4000" s="25"/>
      <c r="D4000"/>
      <c r="E4000"/>
      <c r="F4000"/>
      <c r="G4000" s="33"/>
      <c r="H4000" s="80"/>
    </row>
    <row r="4001" spans="1:8">
      <c r="A4001" s="25"/>
      <c r="D4001"/>
      <c r="E4001"/>
      <c r="F4001"/>
      <c r="G4001" s="33"/>
      <c r="H4001" s="80"/>
    </row>
    <row r="4002" spans="1:8">
      <c r="A4002" s="25"/>
      <c r="D4002"/>
      <c r="E4002"/>
      <c r="F4002"/>
      <c r="G4002" s="33"/>
      <c r="H4002" s="80"/>
    </row>
    <row r="4003" spans="1:8">
      <c r="A4003" s="25"/>
      <c r="D4003"/>
      <c r="E4003"/>
      <c r="F4003"/>
      <c r="G4003" s="33"/>
      <c r="H4003" s="80"/>
    </row>
    <row r="4004" spans="1:8">
      <c r="A4004" s="25"/>
      <c r="D4004"/>
      <c r="E4004"/>
      <c r="F4004"/>
      <c r="G4004" s="33"/>
      <c r="H4004" s="80"/>
    </row>
    <row r="4005" spans="1:8">
      <c r="A4005" s="25"/>
      <c r="D4005"/>
      <c r="E4005"/>
      <c r="F4005"/>
      <c r="G4005" s="33"/>
      <c r="H4005" s="80"/>
    </row>
    <row r="4006" spans="1:8">
      <c r="A4006" s="25"/>
      <c r="D4006"/>
      <c r="E4006"/>
      <c r="F4006"/>
      <c r="G4006" s="33"/>
      <c r="H4006" s="80"/>
    </row>
    <row r="4007" spans="1:8">
      <c r="A4007" s="25"/>
      <c r="D4007"/>
      <c r="E4007"/>
      <c r="F4007"/>
      <c r="G4007" s="33"/>
      <c r="H4007" s="80"/>
    </row>
    <row r="4008" spans="1:8">
      <c r="A4008" s="25"/>
      <c r="D4008"/>
      <c r="E4008"/>
      <c r="F4008"/>
      <c r="G4008" s="33"/>
      <c r="H4008" s="80"/>
    </row>
    <row r="4009" spans="1:8">
      <c r="A4009" s="25"/>
      <c r="D4009"/>
      <c r="E4009"/>
      <c r="F4009"/>
      <c r="G4009" s="33"/>
      <c r="H4009" s="80"/>
    </row>
    <row r="4010" spans="1:8">
      <c r="A4010" s="25"/>
      <c r="D4010"/>
      <c r="E4010"/>
      <c r="F4010"/>
      <c r="G4010" s="33"/>
      <c r="H4010" s="80"/>
    </row>
    <row r="4011" spans="1:8">
      <c r="A4011" s="25"/>
      <c r="D4011"/>
      <c r="E4011"/>
      <c r="F4011"/>
      <c r="G4011" s="33"/>
      <c r="H4011" s="80"/>
    </row>
    <row r="4012" spans="1:8">
      <c r="A4012" s="25"/>
      <c r="D4012"/>
      <c r="E4012"/>
      <c r="F4012"/>
      <c r="G4012" s="33"/>
      <c r="H4012" s="80"/>
    </row>
    <row r="4013" spans="1:8">
      <c r="A4013" s="25"/>
      <c r="D4013"/>
      <c r="E4013"/>
      <c r="F4013"/>
      <c r="G4013" s="33"/>
      <c r="H4013" s="80"/>
    </row>
    <row r="4014" spans="1:8">
      <c r="A4014" s="25"/>
      <c r="D4014"/>
      <c r="E4014"/>
      <c r="F4014"/>
      <c r="G4014" s="33"/>
      <c r="H4014" s="80"/>
    </row>
    <row r="4015" spans="1:8">
      <c r="A4015" s="25"/>
      <c r="D4015"/>
      <c r="E4015"/>
      <c r="F4015"/>
      <c r="G4015" s="33"/>
      <c r="H4015" s="80"/>
    </row>
    <row r="4016" spans="1:8">
      <c r="A4016" s="25"/>
      <c r="D4016"/>
      <c r="E4016"/>
      <c r="F4016"/>
      <c r="G4016" s="33"/>
      <c r="H4016" s="80"/>
    </row>
    <row r="4017" spans="1:8">
      <c r="A4017" s="25"/>
      <c r="D4017"/>
      <c r="E4017"/>
      <c r="F4017"/>
      <c r="G4017" s="33"/>
      <c r="H4017" s="80"/>
    </row>
    <row r="4018" spans="1:8">
      <c r="A4018" s="25"/>
      <c r="D4018"/>
      <c r="E4018"/>
      <c r="F4018"/>
      <c r="G4018" s="33"/>
      <c r="H4018" s="80"/>
    </row>
    <row r="4019" spans="1:8">
      <c r="A4019" s="25"/>
      <c r="D4019"/>
      <c r="E4019"/>
      <c r="F4019"/>
      <c r="G4019" s="33"/>
      <c r="H4019" s="80"/>
    </row>
    <row r="4020" spans="1:8">
      <c r="A4020" s="25"/>
      <c r="D4020"/>
      <c r="E4020"/>
      <c r="F4020"/>
      <c r="G4020" s="33"/>
      <c r="H4020" s="80"/>
    </row>
    <row r="4021" spans="1:8">
      <c r="A4021" s="25"/>
      <c r="D4021"/>
      <c r="E4021"/>
      <c r="F4021"/>
      <c r="G4021" s="33"/>
      <c r="H4021" s="80"/>
    </row>
    <row r="4022" spans="1:8">
      <c r="A4022" s="25"/>
      <c r="D4022"/>
      <c r="E4022"/>
      <c r="F4022"/>
      <c r="G4022" s="33"/>
      <c r="H4022" s="80"/>
    </row>
    <row r="4023" spans="1:8">
      <c r="A4023" s="25"/>
      <c r="D4023"/>
      <c r="E4023"/>
      <c r="F4023"/>
      <c r="G4023" s="33"/>
      <c r="H4023" s="80"/>
    </row>
    <row r="4024" spans="1:8">
      <c r="A4024" s="25"/>
      <c r="D4024"/>
      <c r="E4024"/>
      <c r="F4024"/>
      <c r="G4024" s="33"/>
      <c r="H4024" s="80"/>
    </row>
    <row r="4025" spans="1:8">
      <c r="A4025" s="25"/>
      <c r="D4025"/>
      <c r="E4025"/>
      <c r="F4025"/>
      <c r="G4025" s="33"/>
      <c r="H4025" s="80"/>
    </row>
    <row r="4026" spans="1:8">
      <c r="A4026" s="25"/>
      <c r="D4026"/>
      <c r="E4026"/>
      <c r="F4026"/>
      <c r="G4026" s="33"/>
      <c r="H4026" s="80"/>
    </row>
    <row r="4027" spans="1:8">
      <c r="A4027" s="25"/>
      <c r="D4027"/>
      <c r="E4027"/>
      <c r="F4027"/>
      <c r="G4027" s="33"/>
      <c r="H4027" s="80"/>
    </row>
    <row r="4028" spans="1:8">
      <c r="A4028" s="25"/>
      <c r="D4028"/>
      <c r="E4028"/>
      <c r="F4028"/>
      <c r="G4028" s="33"/>
      <c r="H4028" s="80"/>
    </row>
    <row r="4029" spans="1:8">
      <c r="A4029" s="25"/>
      <c r="D4029"/>
      <c r="E4029"/>
      <c r="F4029"/>
      <c r="G4029" s="33"/>
      <c r="H4029" s="80"/>
    </row>
    <row r="4030" spans="1:8">
      <c r="A4030" s="25"/>
      <c r="D4030"/>
      <c r="E4030"/>
      <c r="F4030"/>
      <c r="G4030" s="33"/>
      <c r="H4030" s="80"/>
    </row>
    <row r="4031" spans="1:8">
      <c r="A4031" s="25"/>
      <c r="D4031"/>
      <c r="E4031"/>
      <c r="F4031"/>
      <c r="G4031" s="33"/>
      <c r="H4031" s="80"/>
    </row>
    <row r="4032" spans="1:8">
      <c r="A4032" s="25"/>
      <c r="D4032"/>
      <c r="E4032"/>
      <c r="F4032"/>
      <c r="G4032" s="33"/>
      <c r="H4032" s="80"/>
    </row>
    <row r="4033" spans="1:8">
      <c r="A4033" s="25"/>
      <c r="D4033"/>
      <c r="E4033"/>
      <c r="F4033"/>
      <c r="G4033" s="33"/>
      <c r="H4033" s="80"/>
    </row>
    <row r="4034" spans="1:8">
      <c r="A4034" s="25"/>
      <c r="D4034"/>
      <c r="E4034"/>
      <c r="F4034"/>
      <c r="G4034" s="33"/>
      <c r="H4034" s="80"/>
    </row>
    <row r="4035" spans="1:8">
      <c r="A4035" s="25"/>
      <c r="D4035"/>
      <c r="E4035"/>
      <c r="F4035"/>
      <c r="G4035" s="33"/>
      <c r="H4035" s="80"/>
    </row>
    <row r="4036" spans="1:8">
      <c r="A4036" s="25"/>
      <c r="D4036"/>
      <c r="E4036"/>
      <c r="F4036"/>
      <c r="G4036" s="33"/>
      <c r="H4036" s="80"/>
    </row>
    <row r="4037" spans="1:8">
      <c r="A4037" s="25"/>
      <c r="D4037"/>
      <c r="E4037"/>
      <c r="F4037"/>
      <c r="G4037" s="33"/>
      <c r="H4037" s="80"/>
    </row>
    <row r="4038" spans="1:8">
      <c r="A4038" s="25"/>
      <c r="D4038"/>
      <c r="E4038"/>
      <c r="F4038"/>
      <c r="G4038" s="33"/>
      <c r="H4038" s="80"/>
    </row>
    <row r="4039" spans="1:8">
      <c r="A4039" s="25"/>
      <c r="D4039"/>
      <c r="E4039"/>
      <c r="F4039"/>
      <c r="G4039" s="33"/>
      <c r="H4039" s="80"/>
    </row>
    <row r="4040" spans="1:8">
      <c r="A4040" s="25"/>
      <c r="D4040"/>
      <c r="E4040"/>
      <c r="F4040"/>
      <c r="G4040" s="33"/>
      <c r="H4040" s="80"/>
    </row>
    <row r="4041" spans="1:8">
      <c r="A4041" s="25"/>
      <c r="D4041"/>
      <c r="E4041"/>
      <c r="F4041"/>
      <c r="G4041" s="33"/>
      <c r="H4041" s="80"/>
    </row>
    <row r="4042" spans="1:8">
      <c r="A4042" s="25"/>
      <c r="D4042"/>
      <c r="E4042"/>
      <c r="F4042"/>
      <c r="G4042" s="33"/>
      <c r="H4042" s="80"/>
    </row>
    <row r="4043" spans="1:8">
      <c r="A4043" s="25"/>
      <c r="D4043"/>
      <c r="E4043"/>
      <c r="F4043"/>
      <c r="G4043" s="33"/>
      <c r="H4043" s="80"/>
    </row>
    <row r="4044" spans="1:8">
      <c r="A4044" s="25"/>
      <c r="D4044"/>
      <c r="E4044"/>
      <c r="F4044"/>
      <c r="G4044" s="33"/>
      <c r="H4044" s="80"/>
    </row>
    <row r="4045" spans="1:8">
      <c r="A4045" s="25"/>
      <c r="D4045"/>
      <c r="E4045"/>
      <c r="F4045"/>
      <c r="G4045" s="33"/>
      <c r="H4045" s="80"/>
    </row>
    <row r="4046" spans="1:8">
      <c r="A4046" s="25"/>
      <c r="D4046"/>
      <c r="E4046"/>
      <c r="F4046"/>
      <c r="G4046" s="33"/>
      <c r="H4046" s="80"/>
    </row>
    <row r="4047" spans="1:8">
      <c r="A4047" s="25"/>
      <c r="D4047"/>
      <c r="E4047"/>
      <c r="F4047"/>
      <c r="G4047" s="33"/>
      <c r="H4047" s="80"/>
    </row>
    <row r="4048" spans="1:8">
      <c r="A4048" s="25"/>
      <c r="D4048"/>
      <c r="E4048"/>
      <c r="F4048"/>
      <c r="G4048" s="33"/>
      <c r="H4048" s="80"/>
    </row>
    <row r="4049" spans="1:8">
      <c r="A4049" s="25"/>
      <c r="D4049"/>
      <c r="E4049"/>
      <c r="F4049"/>
      <c r="G4049" s="33"/>
      <c r="H4049" s="80"/>
    </row>
    <row r="4050" spans="1:8">
      <c r="A4050" s="25"/>
      <c r="D4050"/>
      <c r="E4050"/>
      <c r="F4050"/>
      <c r="G4050" s="33"/>
      <c r="H4050" s="80"/>
    </row>
    <row r="4051" spans="1:8">
      <c r="A4051" s="25"/>
      <c r="D4051"/>
      <c r="E4051"/>
      <c r="F4051"/>
      <c r="G4051" s="33"/>
      <c r="H4051" s="80"/>
    </row>
    <row r="4052" spans="1:8">
      <c r="A4052" s="25"/>
      <c r="D4052"/>
      <c r="E4052"/>
      <c r="F4052"/>
      <c r="G4052" s="33"/>
      <c r="H4052" s="80"/>
    </row>
    <row r="4053" spans="1:8">
      <c r="A4053" s="25"/>
      <c r="D4053"/>
      <c r="E4053"/>
      <c r="F4053"/>
      <c r="G4053" s="33"/>
      <c r="H4053" s="80"/>
    </row>
    <row r="4054" spans="1:8">
      <c r="A4054" s="25"/>
      <c r="D4054"/>
      <c r="E4054"/>
      <c r="F4054"/>
      <c r="G4054" s="33"/>
      <c r="H4054" s="80"/>
    </row>
    <row r="4055" spans="1:8">
      <c r="A4055" s="25"/>
      <c r="D4055"/>
      <c r="E4055"/>
      <c r="F4055"/>
      <c r="G4055" s="33"/>
      <c r="H4055" s="80"/>
    </row>
    <row r="4056" spans="1:8">
      <c r="A4056" s="25"/>
      <c r="D4056"/>
      <c r="E4056"/>
      <c r="F4056"/>
      <c r="G4056" s="33"/>
      <c r="H4056" s="80"/>
    </row>
    <row r="4057" spans="1:8">
      <c r="A4057" s="25"/>
      <c r="D4057"/>
      <c r="E4057"/>
      <c r="F4057"/>
      <c r="G4057" s="33"/>
      <c r="H4057" s="80"/>
    </row>
    <row r="4058" spans="1:8">
      <c r="A4058" s="25"/>
      <c r="D4058"/>
      <c r="E4058"/>
      <c r="F4058"/>
      <c r="G4058" s="33"/>
      <c r="H4058" s="80"/>
    </row>
    <row r="4059" spans="1:8">
      <c r="A4059" s="25"/>
      <c r="D4059"/>
      <c r="E4059"/>
      <c r="F4059"/>
      <c r="G4059" s="33"/>
      <c r="H4059" s="80"/>
    </row>
    <row r="4060" spans="1:8">
      <c r="A4060" s="25"/>
      <c r="D4060"/>
      <c r="E4060"/>
      <c r="F4060"/>
      <c r="G4060" s="33"/>
      <c r="H4060" s="80"/>
    </row>
    <row r="4061" spans="1:8">
      <c r="A4061" s="25"/>
      <c r="D4061"/>
      <c r="E4061"/>
      <c r="F4061"/>
      <c r="G4061" s="33"/>
      <c r="H4061" s="80"/>
    </row>
    <row r="4062" spans="1:8">
      <c r="A4062" s="25"/>
      <c r="D4062"/>
      <c r="E4062"/>
      <c r="F4062"/>
      <c r="G4062" s="33"/>
      <c r="H4062" s="80"/>
    </row>
    <row r="4063" spans="1:8">
      <c r="A4063" s="25"/>
      <c r="D4063"/>
      <c r="E4063"/>
      <c r="F4063"/>
      <c r="G4063" s="33"/>
      <c r="H4063" s="80"/>
    </row>
    <row r="4064" spans="1:8">
      <c r="A4064" s="25"/>
      <c r="D4064"/>
      <c r="E4064"/>
      <c r="F4064"/>
      <c r="G4064" s="33"/>
      <c r="H4064" s="80"/>
    </row>
    <row r="4065" spans="1:8">
      <c r="A4065" s="25"/>
      <c r="D4065"/>
      <c r="E4065"/>
      <c r="F4065"/>
      <c r="G4065" s="33"/>
      <c r="H4065" s="80"/>
    </row>
    <row r="4066" spans="1:8">
      <c r="A4066" s="25"/>
      <c r="D4066"/>
      <c r="E4066"/>
      <c r="F4066"/>
      <c r="G4066" s="33"/>
      <c r="H4066" s="80"/>
    </row>
    <row r="4067" spans="1:8">
      <c r="A4067" s="25"/>
      <c r="D4067"/>
      <c r="E4067"/>
      <c r="F4067"/>
      <c r="G4067" s="33"/>
      <c r="H4067" s="80"/>
    </row>
    <row r="4068" spans="1:8">
      <c r="A4068" s="25"/>
      <c r="D4068"/>
      <c r="E4068"/>
      <c r="F4068"/>
      <c r="G4068" s="33"/>
      <c r="H4068" s="80"/>
    </row>
    <row r="4069" spans="1:8">
      <c r="A4069" s="25"/>
      <c r="D4069"/>
      <c r="E4069"/>
      <c r="F4069"/>
      <c r="G4069" s="33"/>
      <c r="H4069" s="80"/>
    </row>
    <row r="4070" spans="1:8">
      <c r="A4070" s="25"/>
      <c r="D4070"/>
      <c r="E4070"/>
      <c r="F4070"/>
      <c r="G4070" s="33"/>
      <c r="H4070" s="80"/>
    </row>
    <row r="4071" spans="1:8">
      <c r="A4071" s="25"/>
      <c r="D4071"/>
      <c r="E4071"/>
      <c r="F4071"/>
      <c r="G4071" s="33"/>
      <c r="H4071" s="80"/>
    </row>
    <row r="4072" spans="1:8">
      <c r="A4072" s="25"/>
      <c r="D4072"/>
      <c r="E4072"/>
      <c r="F4072"/>
      <c r="G4072" s="33"/>
      <c r="H4072" s="80"/>
    </row>
    <row r="4073" spans="1:8">
      <c r="A4073" s="25"/>
      <c r="D4073"/>
      <c r="E4073"/>
      <c r="F4073"/>
      <c r="G4073" s="33"/>
      <c r="H4073" s="80"/>
    </row>
    <row r="4074" spans="1:8">
      <c r="A4074" s="25"/>
      <c r="D4074"/>
      <c r="E4074"/>
      <c r="F4074"/>
      <c r="G4074" s="33"/>
      <c r="H4074" s="80"/>
    </row>
    <row r="4075" spans="1:8">
      <c r="A4075" s="25"/>
      <c r="D4075"/>
      <c r="E4075"/>
      <c r="F4075"/>
      <c r="G4075" s="33"/>
      <c r="H4075" s="80"/>
    </row>
    <row r="4076" spans="1:8">
      <c r="A4076" s="25"/>
      <c r="D4076"/>
      <c r="E4076"/>
      <c r="F4076"/>
      <c r="G4076" s="33"/>
      <c r="H4076" s="80"/>
    </row>
    <row r="4077" spans="1:8">
      <c r="A4077" s="25"/>
      <c r="D4077"/>
      <c r="E4077"/>
      <c r="F4077"/>
      <c r="G4077" s="33"/>
      <c r="H4077" s="80"/>
    </row>
    <row r="4078" spans="1:8">
      <c r="A4078" s="25"/>
      <c r="D4078"/>
      <c r="E4078"/>
      <c r="F4078"/>
      <c r="G4078" s="33"/>
      <c r="H4078" s="80"/>
    </row>
    <row r="4079" spans="1:8">
      <c r="A4079" s="25"/>
      <c r="D4079"/>
      <c r="E4079"/>
      <c r="F4079"/>
      <c r="G4079" s="33"/>
      <c r="H4079" s="80"/>
    </row>
    <row r="4080" spans="1:8">
      <c r="A4080" s="25"/>
      <c r="D4080"/>
      <c r="E4080"/>
      <c r="F4080"/>
      <c r="G4080" s="33"/>
      <c r="H4080" s="80"/>
    </row>
    <row r="4081" spans="1:8">
      <c r="A4081" s="25"/>
      <c r="D4081"/>
      <c r="E4081"/>
      <c r="F4081"/>
      <c r="G4081" s="33"/>
      <c r="H4081" s="80"/>
    </row>
    <row r="4082" spans="1:8">
      <c r="A4082" s="25"/>
      <c r="D4082"/>
      <c r="E4082"/>
      <c r="F4082"/>
      <c r="G4082" s="33"/>
      <c r="H4082" s="80"/>
    </row>
    <row r="4083" spans="1:8">
      <c r="A4083" s="25"/>
      <c r="D4083"/>
      <c r="E4083"/>
      <c r="F4083"/>
      <c r="G4083" s="33"/>
      <c r="H4083" s="80"/>
    </row>
    <row r="4084" spans="1:8">
      <c r="A4084" s="25"/>
      <c r="D4084"/>
      <c r="E4084"/>
      <c r="F4084"/>
      <c r="G4084" s="33"/>
      <c r="H4084" s="80"/>
    </row>
    <row r="4085" spans="1:8">
      <c r="A4085" s="25"/>
      <c r="D4085"/>
      <c r="E4085"/>
      <c r="F4085"/>
      <c r="G4085" s="33"/>
      <c r="H4085" s="80"/>
    </row>
    <row r="4086" spans="1:8">
      <c r="A4086" s="25"/>
      <c r="D4086"/>
      <c r="E4086"/>
      <c r="F4086"/>
      <c r="G4086" s="33"/>
      <c r="H4086" s="80"/>
    </row>
    <row r="4087" spans="1:8">
      <c r="A4087" s="25"/>
      <c r="D4087"/>
      <c r="E4087"/>
      <c r="F4087"/>
      <c r="G4087" s="33"/>
      <c r="H4087" s="80"/>
    </row>
    <row r="4088" spans="1:8">
      <c r="A4088" s="25"/>
      <c r="D4088"/>
      <c r="E4088"/>
      <c r="F4088"/>
      <c r="G4088" s="33"/>
      <c r="H4088" s="80"/>
    </row>
    <row r="4089" spans="1:8">
      <c r="A4089" s="25"/>
      <c r="D4089"/>
      <c r="E4089"/>
      <c r="F4089"/>
      <c r="G4089" s="33"/>
      <c r="H4089" s="80"/>
    </row>
    <row r="4090" spans="1:8">
      <c r="A4090" s="25"/>
      <c r="D4090"/>
      <c r="E4090"/>
      <c r="F4090"/>
      <c r="G4090" s="33"/>
      <c r="H4090" s="80"/>
    </row>
    <row r="4091" spans="1:8">
      <c r="A4091" s="25"/>
      <c r="D4091"/>
      <c r="E4091"/>
      <c r="F4091"/>
      <c r="G4091" s="33"/>
      <c r="H4091" s="80"/>
    </row>
    <row r="4092" spans="1:8">
      <c r="A4092" s="25"/>
      <c r="D4092"/>
      <c r="E4092"/>
      <c r="F4092"/>
      <c r="G4092" s="33"/>
      <c r="H4092" s="80"/>
    </row>
    <row r="4093" spans="1:8">
      <c r="A4093" s="25"/>
      <c r="D4093"/>
      <c r="E4093"/>
      <c r="F4093"/>
      <c r="G4093" s="33"/>
      <c r="H4093" s="80"/>
    </row>
    <row r="4094" spans="1:8">
      <c r="A4094" s="25"/>
      <c r="D4094"/>
      <c r="E4094"/>
      <c r="F4094"/>
      <c r="G4094" s="33"/>
      <c r="H4094" s="80"/>
    </row>
    <row r="4095" spans="1:8">
      <c r="A4095" s="25"/>
      <c r="D4095"/>
      <c r="E4095"/>
      <c r="F4095"/>
      <c r="G4095" s="33"/>
      <c r="H4095" s="80"/>
    </row>
    <row r="4096" spans="1:8">
      <c r="A4096" s="25"/>
      <c r="D4096"/>
      <c r="E4096"/>
      <c r="F4096"/>
      <c r="G4096" s="33"/>
      <c r="H4096" s="80"/>
    </row>
    <row r="4097" spans="1:8">
      <c r="A4097" s="25"/>
      <c r="D4097"/>
      <c r="E4097"/>
      <c r="F4097"/>
      <c r="G4097" s="33"/>
      <c r="H4097" s="80"/>
    </row>
    <row r="4098" spans="1:8">
      <c r="A4098" s="25"/>
      <c r="D4098"/>
      <c r="E4098"/>
      <c r="F4098"/>
      <c r="G4098" s="33"/>
      <c r="H4098" s="80"/>
    </row>
    <row r="4099" spans="1:8">
      <c r="A4099" s="25"/>
      <c r="D4099"/>
      <c r="E4099"/>
      <c r="F4099"/>
      <c r="G4099" s="33"/>
      <c r="H4099" s="80"/>
    </row>
    <row r="4100" spans="1:8">
      <c r="A4100" s="25"/>
      <c r="D4100"/>
      <c r="E4100"/>
      <c r="F4100"/>
      <c r="G4100" s="33"/>
      <c r="H4100" s="80"/>
    </row>
    <row r="4101" spans="1:8">
      <c r="A4101" s="25"/>
      <c r="D4101"/>
      <c r="E4101"/>
      <c r="F4101"/>
      <c r="G4101" s="33"/>
      <c r="H4101" s="80"/>
    </row>
    <row r="4102" spans="1:8">
      <c r="A4102" s="25"/>
      <c r="D4102"/>
      <c r="E4102"/>
      <c r="F4102"/>
      <c r="G4102" s="33"/>
      <c r="H4102" s="80"/>
    </row>
    <row r="4103" spans="1:8">
      <c r="A4103" s="25"/>
      <c r="D4103"/>
      <c r="E4103"/>
      <c r="F4103"/>
      <c r="G4103" s="33"/>
      <c r="H4103" s="80"/>
    </row>
    <row r="4104" spans="1:8">
      <c r="A4104" s="25"/>
      <c r="D4104"/>
      <c r="E4104"/>
      <c r="F4104"/>
      <c r="G4104" s="33"/>
      <c r="H4104" s="80"/>
    </row>
    <row r="4105" spans="1:8">
      <c r="A4105" s="25"/>
      <c r="D4105"/>
      <c r="E4105"/>
      <c r="F4105"/>
      <c r="G4105" s="33"/>
      <c r="H4105" s="80"/>
    </row>
    <row r="4106" spans="1:8">
      <c r="A4106" s="25"/>
      <c r="D4106"/>
      <c r="E4106"/>
      <c r="F4106"/>
      <c r="G4106" s="33"/>
      <c r="H4106" s="80"/>
    </row>
    <row r="4107" spans="1:8">
      <c r="A4107" s="25"/>
      <c r="D4107"/>
      <c r="E4107"/>
      <c r="F4107"/>
      <c r="G4107" s="33"/>
      <c r="H4107" s="80"/>
    </row>
    <row r="4108" spans="1:8">
      <c r="A4108" s="25"/>
      <c r="D4108"/>
      <c r="E4108"/>
      <c r="F4108"/>
      <c r="G4108" s="33"/>
      <c r="H4108" s="80"/>
    </row>
    <row r="4109" spans="1:8">
      <c r="A4109" s="25"/>
      <c r="D4109"/>
      <c r="E4109"/>
      <c r="F4109"/>
      <c r="G4109" s="33"/>
      <c r="H4109" s="80"/>
    </row>
    <row r="4110" spans="1:8">
      <c r="A4110" s="25"/>
      <c r="D4110"/>
      <c r="E4110"/>
      <c r="F4110"/>
      <c r="G4110" s="33"/>
      <c r="H4110" s="80"/>
    </row>
    <row r="4111" spans="1:8">
      <c r="A4111" s="25"/>
      <c r="D4111"/>
      <c r="E4111"/>
      <c r="F4111"/>
      <c r="G4111" s="33"/>
      <c r="H4111" s="80"/>
    </row>
    <row r="4112" spans="1:8">
      <c r="A4112" s="25"/>
      <c r="D4112"/>
      <c r="E4112"/>
      <c r="F4112"/>
      <c r="G4112" s="33"/>
      <c r="H4112" s="80"/>
    </row>
    <row r="4113" spans="1:8">
      <c r="A4113" s="25"/>
      <c r="D4113"/>
      <c r="E4113"/>
      <c r="F4113"/>
      <c r="G4113" s="33"/>
      <c r="H4113" s="80"/>
    </row>
    <row r="4114" spans="1:8">
      <c r="A4114" s="25"/>
      <c r="D4114"/>
      <c r="E4114"/>
      <c r="F4114"/>
      <c r="G4114" s="33"/>
      <c r="H4114" s="80"/>
    </row>
    <row r="4115" spans="1:8">
      <c r="A4115" s="25"/>
      <c r="D4115"/>
      <c r="E4115"/>
      <c r="F4115"/>
      <c r="G4115" s="33"/>
      <c r="H4115" s="80"/>
    </row>
    <row r="4116" spans="1:8">
      <c r="A4116" s="25"/>
      <c r="D4116"/>
      <c r="E4116"/>
      <c r="F4116"/>
      <c r="G4116" s="33"/>
      <c r="H4116" s="80"/>
    </row>
    <row r="4117" spans="1:8">
      <c r="A4117" s="25"/>
      <c r="D4117"/>
      <c r="E4117"/>
      <c r="F4117"/>
      <c r="G4117" s="33"/>
      <c r="H4117" s="80"/>
    </row>
    <row r="4118" spans="1:8">
      <c r="A4118" s="25"/>
      <c r="D4118"/>
      <c r="E4118"/>
      <c r="F4118"/>
      <c r="G4118" s="33"/>
      <c r="H4118" s="80"/>
    </row>
    <row r="4119" spans="1:8">
      <c r="A4119" s="25"/>
      <c r="D4119"/>
      <c r="E4119"/>
      <c r="F4119"/>
      <c r="G4119" s="33"/>
      <c r="H4119" s="80"/>
    </row>
    <row r="4120" spans="1:8">
      <c r="A4120" s="25"/>
      <c r="D4120"/>
      <c r="E4120"/>
      <c r="F4120"/>
      <c r="G4120" s="33"/>
      <c r="H4120" s="80"/>
    </row>
    <row r="4121" spans="1:8">
      <c r="A4121" s="25"/>
      <c r="D4121"/>
      <c r="E4121"/>
      <c r="F4121"/>
      <c r="G4121" s="33"/>
      <c r="H4121" s="80"/>
    </row>
    <row r="4122" spans="1:8">
      <c r="A4122" s="25"/>
      <c r="D4122"/>
      <c r="E4122"/>
      <c r="F4122"/>
      <c r="G4122" s="33"/>
      <c r="H4122" s="80"/>
    </row>
    <row r="4123" spans="1:8">
      <c r="A4123" s="25"/>
      <c r="D4123"/>
      <c r="E4123"/>
      <c r="F4123"/>
      <c r="G4123" s="33"/>
      <c r="H4123" s="80"/>
    </row>
    <row r="4124" spans="1:8">
      <c r="A4124" s="25"/>
      <c r="D4124"/>
      <c r="E4124"/>
      <c r="F4124"/>
      <c r="G4124" s="33"/>
      <c r="H4124" s="80"/>
    </row>
    <row r="4125" spans="1:8">
      <c r="A4125" s="25"/>
      <c r="D4125"/>
      <c r="E4125"/>
      <c r="F4125"/>
      <c r="G4125" s="33"/>
      <c r="H4125" s="80"/>
    </row>
    <row r="4126" spans="1:8">
      <c r="A4126" s="25"/>
      <c r="D4126"/>
      <c r="E4126"/>
      <c r="F4126"/>
      <c r="G4126" s="33"/>
      <c r="H4126" s="80"/>
    </row>
    <row r="4127" spans="1:8">
      <c r="A4127" s="25"/>
      <c r="D4127"/>
      <c r="E4127"/>
      <c r="F4127"/>
      <c r="G4127" s="33"/>
      <c r="H4127" s="80"/>
    </row>
    <row r="4128" spans="1:8">
      <c r="A4128" s="25"/>
      <c r="D4128"/>
      <c r="E4128"/>
      <c r="F4128"/>
      <c r="G4128" s="33"/>
      <c r="H4128" s="80"/>
    </row>
    <row r="4129" spans="1:8">
      <c r="A4129" s="25"/>
      <c r="D4129"/>
      <c r="E4129"/>
      <c r="F4129"/>
      <c r="G4129" s="33"/>
      <c r="H4129" s="80"/>
    </row>
    <row r="4130" spans="1:8">
      <c r="A4130" s="25"/>
      <c r="D4130"/>
      <c r="E4130"/>
      <c r="F4130"/>
      <c r="G4130" s="33"/>
      <c r="H4130" s="80"/>
    </row>
    <row r="4131" spans="1:8">
      <c r="A4131" s="25"/>
      <c r="D4131"/>
      <c r="E4131"/>
      <c r="F4131"/>
      <c r="G4131" s="33"/>
      <c r="H4131" s="80"/>
    </row>
    <row r="4132" spans="1:8">
      <c r="A4132" s="25"/>
      <c r="D4132"/>
      <c r="E4132"/>
      <c r="F4132"/>
      <c r="G4132" s="33"/>
      <c r="H4132" s="80"/>
    </row>
    <row r="4133" spans="1:8">
      <c r="A4133" s="25"/>
      <c r="D4133"/>
      <c r="E4133"/>
      <c r="F4133"/>
      <c r="G4133" s="33"/>
      <c r="H4133" s="80"/>
    </row>
    <row r="4134" spans="1:8">
      <c r="A4134" s="25"/>
      <c r="D4134"/>
      <c r="E4134"/>
      <c r="F4134"/>
      <c r="G4134" s="33"/>
      <c r="H4134" s="80"/>
    </row>
    <row r="4135" spans="1:8">
      <c r="A4135" s="25"/>
      <c r="D4135"/>
      <c r="E4135"/>
      <c r="F4135"/>
      <c r="G4135" s="33"/>
      <c r="H4135" s="80"/>
    </row>
    <row r="4136" spans="1:8">
      <c r="A4136" s="25"/>
      <c r="D4136"/>
      <c r="E4136"/>
      <c r="F4136"/>
      <c r="G4136" s="33"/>
      <c r="H4136" s="80"/>
    </row>
    <row r="4137" spans="1:8">
      <c r="A4137" s="25"/>
      <c r="D4137"/>
      <c r="E4137"/>
      <c r="F4137"/>
      <c r="G4137" s="33"/>
      <c r="H4137" s="80"/>
    </row>
    <row r="4138" spans="1:8">
      <c r="A4138" s="25"/>
      <c r="D4138"/>
      <c r="E4138"/>
      <c r="F4138"/>
      <c r="G4138" s="33"/>
      <c r="H4138" s="80"/>
    </row>
    <row r="4139" spans="1:8">
      <c r="A4139" s="25"/>
      <c r="D4139"/>
      <c r="E4139"/>
      <c r="F4139"/>
      <c r="G4139" s="33"/>
      <c r="H4139" s="80"/>
    </row>
    <row r="4140" spans="1:8">
      <c r="A4140" s="25"/>
      <c r="D4140"/>
      <c r="E4140"/>
      <c r="F4140"/>
      <c r="G4140" s="33"/>
      <c r="H4140" s="80"/>
    </row>
    <row r="4141" spans="1:8">
      <c r="A4141" s="25"/>
      <c r="D4141"/>
      <c r="E4141"/>
      <c r="F4141"/>
      <c r="G4141" s="33"/>
      <c r="H4141" s="80"/>
    </row>
    <row r="4142" spans="1:8">
      <c r="A4142" s="25"/>
      <c r="D4142"/>
      <c r="E4142"/>
      <c r="F4142"/>
      <c r="G4142" s="33"/>
      <c r="H4142" s="80"/>
    </row>
    <row r="4143" spans="1:8">
      <c r="A4143" s="25"/>
      <c r="D4143"/>
      <c r="E4143"/>
      <c r="F4143"/>
      <c r="G4143" s="33"/>
      <c r="H4143" s="80"/>
    </row>
    <row r="4144" spans="1:8">
      <c r="A4144" s="25"/>
      <c r="D4144"/>
      <c r="E4144"/>
      <c r="F4144"/>
      <c r="G4144" s="33"/>
      <c r="H4144" s="80"/>
    </row>
    <row r="4145" spans="1:8">
      <c r="A4145" s="25"/>
      <c r="D4145"/>
      <c r="E4145"/>
      <c r="F4145"/>
      <c r="G4145" s="33"/>
      <c r="H4145" s="80"/>
    </row>
    <row r="4146" spans="1:8">
      <c r="A4146" s="25"/>
      <c r="D4146"/>
      <c r="E4146"/>
      <c r="F4146"/>
      <c r="G4146" s="33"/>
      <c r="H4146" s="80"/>
    </row>
    <row r="4147" spans="1:8">
      <c r="A4147" s="25"/>
      <c r="D4147"/>
      <c r="E4147"/>
      <c r="F4147"/>
      <c r="G4147" s="33"/>
      <c r="H4147" s="80"/>
    </row>
    <row r="4148" spans="1:8">
      <c r="A4148" s="25"/>
      <c r="D4148"/>
      <c r="E4148"/>
      <c r="F4148"/>
      <c r="G4148" s="33"/>
      <c r="H4148" s="80"/>
    </row>
    <row r="4149" spans="1:8">
      <c r="A4149" s="25"/>
      <c r="D4149"/>
      <c r="E4149"/>
      <c r="F4149"/>
      <c r="G4149" s="33"/>
      <c r="H4149" s="80"/>
    </row>
    <row r="4150" spans="1:8">
      <c r="A4150" s="25"/>
      <c r="D4150"/>
      <c r="E4150"/>
      <c r="F4150"/>
      <c r="G4150" s="33"/>
      <c r="H4150" s="80"/>
    </row>
    <row r="4151" spans="1:8">
      <c r="A4151" s="25"/>
      <c r="D4151"/>
      <c r="E4151"/>
      <c r="F4151"/>
      <c r="G4151" s="33"/>
      <c r="H4151" s="80"/>
    </row>
    <row r="4152" spans="1:8">
      <c r="A4152" s="25"/>
      <c r="D4152"/>
      <c r="E4152"/>
      <c r="F4152"/>
      <c r="G4152" s="33"/>
      <c r="H4152" s="80"/>
    </row>
    <row r="4153" spans="1:8">
      <c r="A4153" s="25"/>
      <c r="D4153"/>
      <c r="E4153"/>
      <c r="F4153"/>
      <c r="G4153" s="33"/>
      <c r="H4153" s="80"/>
    </row>
    <row r="4154" spans="1:8">
      <c r="A4154" s="25"/>
      <c r="D4154"/>
      <c r="E4154"/>
      <c r="F4154"/>
      <c r="G4154" s="33"/>
      <c r="H4154" s="80"/>
    </row>
    <row r="4155" spans="1:8">
      <c r="A4155" s="25"/>
      <c r="D4155"/>
      <c r="E4155"/>
      <c r="F4155"/>
      <c r="G4155" s="33"/>
      <c r="H4155" s="80"/>
    </row>
    <row r="4156" spans="1:8">
      <c r="A4156" s="25"/>
      <c r="D4156"/>
      <c r="E4156"/>
      <c r="F4156"/>
      <c r="G4156" s="33"/>
      <c r="H4156" s="80"/>
    </row>
    <row r="4157" spans="1:8">
      <c r="A4157" s="25"/>
      <c r="D4157"/>
      <c r="E4157"/>
      <c r="F4157"/>
      <c r="G4157" s="33"/>
      <c r="H4157" s="80"/>
    </row>
    <row r="4158" spans="1:8">
      <c r="A4158" s="25"/>
      <c r="D4158"/>
      <c r="E4158"/>
      <c r="F4158"/>
      <c r="G4158" s="33"/>
      <c r="H4158" s="80"/>
    </row>
    <row r="4159" spans="1:8">
      <c r="A4159" s="25"/>
      <c r="D4159"/>
      <c r="E4159"/>
      <c r="F4159"/>
      <c r="G4159" s="33"/>
      <c r="H4159" s="80"/>
    </row>
    <row r="4160" spans="1:8">
      <c r="A4160" s="25"/>
      <c r="D4160"/>
      <c r="E4160"/>
      <c r="F4160"/>
      <c r="G4160" s="33"/>
      <c r="H4160" s="80"/>
    </row>
    <row r="4161" spans="1:8">
      <c r="A4161" s="25"/>
      <c r="D4161"/>
      <c r="E4161"/>
      <c r="F4161"/>
      <c r="G4161" s="33"/>
      <c r="H4161" s="80"/>
    </row>
    <row r="4162" spans="1:8">
      <c r="A4162" s="25"/>
      <c r="D4162"/>
      <c r="E4162"/>
      <c r="F4162"/>
      <c r="G4162" s="33"/>
      <c r="H4162" s="80"/>
    </row>
    <row r="4163" spans="1:8">
      <c r="A4163" s="25"/>
      <c r="D4163"/>
      <c r="E4163"/>
      <c r="F4163"/>
      <c r="G4163" s="33"/>
      <c r="H4163" s="80"/>
    </row>
    <row r="4164" spans="1:8">
      <c r="A4164" s="25"/>
      <c r="D4164"/>
      <c r="E4164"/>
      <c r="F4164"/>
      <c r="G4164" s="33"/>
      <c r="H4164" s="80"/>
    </row>
    <row r="4165" spans="1:8">
      <c r="A4165" s="25"/>
      <c r="D4165"/>
      <c r="E4165"/>
      <c r="F4165"/>
      <c r="G4165" s="33"/>
      <c r="H4165" s="80"/>
    </row>
    <row r="4166" spans="1:8">
      <c r="A4166" s="25"/>
      <c r="D4166"/>
      <c r="E4166"/>
      <c r="F4166"/>
      <c r="G4166" s="33"/>
      <c r="H4166" s="80"/>
    </row>
    <row r="4167" spans="1:8">
      <c r="A4167" s="25"/>
      <c r="D4167"/>
      <c r="E4167"/>
      <c r="F4167"/>
      <c r="G4167" s="33"/>
      <c r="H4167" s="80"/>
    </row>
    <row r="4168" spans="1:8">
      <c r="A4168" s="25"/>
      <c r="D4168"/>
      <c r="E4168"/>
      <c r="F4168"/>
      <c r="G4168" s="33"/>
      <c r="H4168" s="80"/>
    </row>
    <row r="4169" spans="1:8">
      <c r="A4169" s="25"/>
      <c r="D4169"/>
      <c r="E4169"/>
      <c r="F4169"/>
      <c r="G4169" s="33"/>
      <c r="H4169" s="80"/>
    </row>
    <row r="4170" spans="1:8">
      <c r="A4170" s="25"/>
      <c r="D4170"/>
      <c r="E4170"/>
      <c r="F4170"/>
      <c r="G4170" s="33"/>
      <c r="H4170" s="80"/>
    </row>
    <row r="4171" spans="1:8">
      <c r="A4171" s="25"/>
      <c r="D4171"/>
      <c r="E4171"/>
      <c r="F4171"/>
      <c r="G4171" s="33"/>
      <c r="H4171" s="80"/>
    </row>
    <row r="4172" spans="1:8">
      <c r="A4172" s="25"/>
      <c r="D4172"/>
      <c r="E4172"/>
      <c r="F4172"/>
      <c r="G4172" s="33"/>
      <c r="H4172" s="80"/>
    </row>
    <row r="4173" spans="1:8">
      <c r="A4173" s="25"/>
      <c r="D4173"/>
      <c r="E4173"/>
      <c r="F4173"/>
      <c r="G4173" s="33"/>
      <c r="H4173" s="80"/>
    </row>
    <row r="4174" spans="1:8">
      <c r="A4174" s="25"/>
      <c r="D4174"/>
      <c r="E4174"/>
      <c r="F4174"/>
      <c r="G4174" s="33"/>
      <c r="H4174" s="80"/>
    </row>
    <row r="4175" spans="1:8">
      <c r="A4175" s="25"/>
      <c r="D4175"/>
      <c r="E4175"/>
      <c r="F4175"/>
      <c r="G4175" s="33"/>
      <c r="H4175" s="80"/>
    </row>
    <row r="4176" spans="1:8">
      <c r="A4176" s="25"/>
      <c r="D4176"/>
      <c r="E4176"/>
      <c r="F4176"/>
      <c r="G4176" s="33"/>
      <c r="H4176" s="80"/>
    </row>
    <row r="4177" spans="1:8">
      <c r="A4177" s="25"/>
      <c r="D4177"/>
      <c r="E4177"/>
      <c r="F4177"/>
      <c r="G4177" s="33"/>
      <c r="H4177" s="80"/>
    </row>
    <row r="4178" spans="1:8">
      <c r="A4178" s="25"/>
      <c r="D4178"/>
      <c r="E4178"/>
      <c r="F4178"/>
      <c r="G4178" s="33"/>
      <c r="H4178" s="80"/>
    </row>
    <row r="4179" spans="1:8">
      <c r="A4179" s="25"/>
      <c r="D4179"/>
      <c r="E4179"/>
      <c r="F4179"/>
      <c r="G4179" s="33"/>
      <c r="H4179" s="80"/>
    </row>
    <row r="4180" spans="1:8">
      <c r="A4180" s="25"/>
      <c r="D4180"/>
      <c r="E4180"/>
      <c r="F4180"/>
      <c r="G4180" s="33"/>
      <c r="H4180" s="80"/>
    </row>
    <row r="4181" spans="1:8">
      <c r="A4181" s="25"/>
      <c r="D4181"/>
      <c r="E4181"/>
      <c r="F4181"/>
      <c r="G4181" s="33"/>
      <c r="H4181" s="80"/>
    </row>
    <row r="4182" spans="1:8">
      <c r="A4182" s="25"/>
      <c r="D4182"/>
      <c r="E4182"/>
      <c r="F4182"/>
      <c r="G4182" s="33"/>
      <c r="H4182" s="80"/>
    </row>
    <row r="4183" spans="1:8">
      <c r="A4183" s="25"/>
      <c r="D4183"/>
      <c r="E4183"/>
      <c r="F4183"/>
      <c r="G4183" s="33"/>
      <c r="H4183" s="80"/>
    </row>
    <row r="4184" spans="1:8">
      <c r="A4184" s="25"/>
      <c r="D4184"/>
      <c r="E4184"/>
      <c r="F4184"/>
      <c r="G4184" s="33"/>
      <c r="H4184" s="80"/>
    </row>
    <row r="4185" spans="1:8">
      <c r="A4185" s="25"/>
      <c r="D4185"/>
      <c r="E4185"/>
      <c r="F4185"/>
      <c r="G4185" s="33"/>
      <c r="H4185" s="80"/>
    </row>
    <row r="4186" spans="1:8">
      <c r="A4186" s="25"/>
      <c r="D4186"/>
      <c r="E4186"/>
      <c r="F4186"/>
      <c r="G4186" s="33"/>
      <c r="H4186" s="80"/>
    </row>
    <row r="4187" spans="1:8">
      <c r="A4187" s="25"/>
      <c r="D4187"/>
      <c r="E4187"/>
      <c r="F4187"/>
      <c r="G4187" s="33"/>
      <c r="H4187" s="80"/>
    </row>
    <row r="4188" spans="1:8">
      <c r="A4188" s="25"/>
      <c r="D4188"/>
      <c r="E4188"/>
      <c r="F4188"/>
      <c r="G4188" s="33"/>
      <c r="H4188" s="80"/>
    </row>
    <row r="4189" spans="1:8">
      <c r="A4189" s="25"/>
      <c r="D4189"/>
      <c r="E4189"/>
      <c r="F4189"/>
      <c r="G4189" s="33"/>
      <c r="H4189" s="80"/>
    </row>
    <row r="4190" spans="1:8">
      <c r="A4190" s="25"/>
      <c r="D4190"/>
      <c r="E4190"/>
      <c r="F4190"/>
      <c r="G4190" s="33"/>
      <c r="H4190" s="80"/>
    </row>
    <row r="4191" spans="1:8">
      <c r="A4191" s="25"/>
      <c r="D4191"/>
      <c r="E4191"/>
      <c r="F4191"/>
      <c r="G4191" s="33"/>
      <c r="H4191" s="80"/>
    </row>
    <row r="4192" spans="1:8">
      <c r="A4192" s="25"/>
      <c r="D4192"/>
      <c r="E4192"/>
      <c r="F4192"/>
      <c r="G4192" s="33"/>
      <c r="H4192" s="80"/>
    </row>
    <row r="4193" spans="1:8">
      <c r="A4193" s="25"/>
      <c r="D4193"/>
      <c r="E4193"/>
      <c r="F4193"/>
      <c r="G4193" s="33"/>
      <c r="H4193" s="80"/>
    </row>
    <row r="4194" spans="1:8">
      <c r="A4194" s="25"/>
      <c r="D4194"/>
      <c r="E4194"/>
      <c r="F4194"/>
      <c r="G4194" s="33"/>
      <c r="H4194" s="80"/>
    </row>
    <row r="4195" spans="1:8">
      <c r="A4195" s="25"/>
      <c r="D4195"/>
      <c r="E4195"/>
      <c r="F4195"/>
      <c r="G4195" s="33"/>
      <c r="H4195" s="80"/>
    </row>
    <row r="4196" spans="1:8">
      <c r="A4196" s="25"/>
      <c r="D4196"/>
      <c r="E4196"/>
      <c r="F4196"/>
      <c r="G4196" s="33"/>
      <c r="H4196" s="80"/>
    </row>
    <row r="4197" spans="1:8">
      <c r="A4197" s="25"/>
      <c r="D4197"/>
      <c r="E4197"/>
      <c r="F4197"/>
      <c r="G4197" s="33"/>
      <c r="H4197" s="80"/>
    </row>
    <row r="4198" spans="1:8">
      <c r="A4198" s="25"/>
      <c r="D4198"/>
      <c r="E4198"/>
      <c r="F4198"/>
      <c r="G4198" s="33"/>
      <c r="H4198" s="80"/>
    </row>
    <row r="4199" spans="1:8">
      <c r="A4199" s="25"/>
      <c r="D4199"/>
      <c r="E4199"/>
      <c r="F4199"/>
      <c r="G4199" s="33"/>
      <c r="H4199" s="80"/>
    </row>
    <row r="4200" spans="1:8">
      <c r="A4200" s="25"/>
      <c r="D4200"/>
      <c r="E4200"/>
      <c r="F4200"/>
      <c r="G4200" s="33"/>
      <c r="H4200" s="80"/>
    </row>
    <row r="4201" spans="1:8">
      <c r="A4201" s="25"/>
      <c r="D4201"/>
      <c r="E4201"/>
      <c r="F4201"/>
      <c r="G4201" s="33"/>
      <c r="H4201" s="80"/>
    </row>
    <row r="4202" spans="1:8">
      <c r="A4202" s="25"/>
      <c r="D4202"/>
      <c r="E4202"/>
      <c r="F4202"/>
      <c r="G4202" s="33"/>
      <c r="H4202" s="80"/>
    </row>
    <row r="4203" spans="1:8">
      <c r="A4203" s="25"/>
      <c r="D4203"/>
      <c r="E4203"/>
      <c r="F4203"/>
      <c r="G4203" s="33"/>
      <c r="H4203" s="80"/>
    </row>
    <row r="4204" spans="1:8">
      <c r="A4204" s="25"/>
      <c r="D4204"/>
      <c r="E4204"/>
      <c r="F4204"/>
      <c r="G4204" s="33"/>
      <c r="H4204" s="80"/>
    </row>
    <row r="4205" spans="1:8">
      <c r="A4205" s="25"/>
      <c r="D4205"/>
      <c r="E4205"/>
      <c r="F4205"/>
      <c r="G4205" s="33"/>
      <c r="H4205" s="80"/>
    </row>
    <row r="4206" spans="1:8">
      <c r="A4206" s="25"/>
      <c r="D4206"/>
      <c r="E4206"/>
      <c r="F4206"/>
      <c r="G4206" s="33"/>
      <c r="H4206" s="80"/>
    </row>
    <row r="4207" spans="1:8">
      <c r="A4207" s="25"/>
      <c r="D4207"/>
      <c r="E4207"/>
      <c r="F4207"/>
      <c r="G4207" s="33"/>
      <c r="H4207" s="80"/>
    </row>
    <row r="4208" spans="1:8">
      <c r="A4208" s="25"/>
      <c r="D4208"/>
      <c r="E4208"/>
      <c r="F4208"/>
      <c r="G4208" s="33"/>
      <c r="H4208" s="80"/>
    </row>
    <row r="4209" spans="1:8">
      <c r="A4209" s="25"/>
      <c r="D4209"/>
      <c r="E4209"/>
      <c r="F4209"/>
      <c r="G4209" s="33"/>
      <c r="H4209" s="80"/>
    </row>
    <row r="4210" spans="1:8">
      <c r="A4210" s="25"/>
      <c r="D4210"/>
      <c r="E4210"/>
      <c r="F4210"/>
      <c r="G4210" s="33"/>
      <c r="H4210" s="80"/>
    </row>
    <row r="4211" spans="1:8">
      <c r="A4211" s="25"/>
      <c r="D4211"/>
      <c r="E4211"/>
      <c r="F4211"/>
      <c r="G4211" s="33"/>
      <c r="H4211" s="80"/>
    </row>
    <row r="4212" spans="1:8">
      <c r="A4212" s="25"/>
      <c r="D4212"/>
      <c r="E4212"/>
      <c r="F4212"/>
      <c r="G4212" s="33"/>
      <c r="H4212" s="80"/>
    </row>
    <row r="4213" spans="1:8">
      <c r="A4213" s="25"/>
      <c r="D4213"/>
      <c r="E4213"/>
      <c r="F4213"/>
      <c r="G4213" s="33"/>
      <c r="H4213" s="80"/>
    </row>
    <row r="4214" spans="1:8">
      <c r="A4214" s="25"/>
      <c r="D4214"/>
      <c r="E4214"/>
      <c r="F4214"/>
      <c r="G4214" s="33"/>
      <c r="H4214" s="80"/>
    </row>
    <row r="4215" spans="1:8">
      <c r="A4215" s="25"/>
      <c r="D4215"/>
      <c r="E4215"/>
      <c r="F4215"/>
      <c r="G4215" s="33"/>
      <c r="H4215" s="80"/>
    </row>
    <row r="4216" spans="1:8">
      <c r="A4216" s="25"/>
      <c r="D4216"/>
      <c r="E4216"/>
      <c r="F4216"/>
      <c r="G4216" s="33"/>
      <c r="H4216" s="80"/>
    </row>
    <row r="4217" spans="1:8">
      <c r="A4217" s="25"/>
      <c r="D4217"/>
      <c r="E4217"/>
      <c r="F4217"/>
      <c r="G4217" s="33"/>
      <c r="H4217" s="80"/>
    </row>
    <row r="4218" spans="1:8">
      <c r="A4218" s="25"/>
      <c r="D4218"/>
      <c r="E4218"/>
      <c r="F4218"/>
      <c r="G4218" s="33"/>
      <c r="H4218" s="80"/>
    </row>
    <row r="4219" spans="1:8">
      <c r="A4219" s="25"/>
      <c r="D4219"/>
      <c r="E4219"/>
      <c r="F4219"/>
      <c r="G4219" s="33"/>
      <c r="H4219" s="80"/>
    </row>
    <row r="4220" spans="1:8">
      <c r="A4220" s="25"/>
      <c r="D4220"/>
      <c r="E4220"/>
      <c r="F4220"/>
      <c r="G4220" s="33"/>
      <c r="H4220" s="80"/>
    </row>
    <row r="4221" spans="1:8">
      <c r="A4221" s="25"/>
      <c r="D4221"/>
      <c r="E4221"/>
      <c r="F4221"/>
      <c r="G4221" s="33"/>
      <c r="H4221" s="80"/>
    </row>
    <row r="4222" spans="1:8">
      <c r="A4222" s="25"/>
      <c r="D4222"/>
      <c r="E4222"/>
      <c r="F4222"/>
      <c r="G4222" s="33"/>
      <c r="H4222" s="80"/>
    </row>
    <row r="4223" spans="1:8">
      <c r="A4223" s="25"/>
      <c r="D4223"/>
      <c r="E4223"/>
      <c r="F4223"/>
      <c r="G4223" s="33"/>
      <c r="H4223" s="80"/>
    </row>
    <row r="4224" spans="1:8">
      <c r="A4224" s="25"/>
      <c r="D4224"/>
      <c r="E4224"/>
      <c r="F4224"/>
      <c r="G4224" s="33"/>
      <c r="H4224" s="80"/>
    </row>
    <row r="4225" spans="1:8">
      <c r="A4225" s="25"/>
      <c r="D4225"/>
      <c r="E4225"/>
      <c r="F4225"/>
      <c r="G4225" s="33"/>
      <c r="H4225" s="80"/>
    </row>
    <row r="4226" spans="1:8">
      <c r="A4226" s="25"/>
      <c r="D4226"/>
      <c r="E4226"/>
      <c r="F4226"/>
      <c r="G4226" s="33"/>
      <c r="H4226" s="80"/>
    </row>
    <row r="4227" spans="1:8">
      <c r="A4227" s="25"/>
      <c r="D4227"/>
      <c r="E4227"/>
      <c r="F4227"/>
      <c r="G4227" s="33"/>
      <c r="H4227" s="80"/>
    </row>
    <row r="4228" spans="1:8">
      <c r="A4228" s="25"/>
      <c r="D4228"/>
      <c r="E4228"/>
      <c r="F4228"/>
      <c r="G4228" s="33"/>
      <c r="H4228" s="80"/>
    </row>
    <row r="4229" spans="1:8">
      <c r="A4229" s="25"/>
      <c r="D4229"/>
      <c r="E4229"/>
      <c r="F4229"/>
      <c r="G4229" s="33"/>
      <c r="H4229" s="80"/>
    </row>
    <row r="4230" spans="1:8">
      <c r="A4230" s="25"/>
      <c r="D4230"/>
      <c r="E4230"/>
      <c r="F4230"/>
      <c r="G4230" s="33"/>
      <c r="H4230" s="80"/>
    </row>
    <row r="4231" spans="1:8">
      <c r="A4231" s="25"/>
      <c r="D4231"/>
      <c r="E4231"/>
      <c r="F4231"/>
      <c r="G4231" s="33"/>
      <c r="H4231" s="80"/>
    </row>
    <row r="4232" spans="1:8">
      <c r="A4232" s="25"/>
      <c r="D4232"/>
      <c r="E4232"/>
      <c r="F4232"/>
      <c r="G4232" s="33"/>
      <c r="H4232" s="80"/>
    </row>
    <row r="4233" spans="1:8">
      <c r="A4233" s="25"/>
      <c r="D4233"/>
      <c r="E4233"/>
      <c r="F4233"/>
      <c r="G4233" s="33"/>
      <c r="H4233" s="80"/>
    </row>
    <row r="4234" spans="1:8">
      <c r="A4234" s="25"/>
      <c r="D4234"/>
      <c r="E4234"/>
      <c r="F4234"/>
      <c r="G4234" s="33"/>
      <c r="H4234" s="80"/>
    </row>
    <row r="4235" spans="1:8">
      <c r="A4235" s="25"/>
      <c r="D4235"/>
      <c r="E4235"/>
      <c r="F4235"/>
      <c r="G4235" s="33"/>
      <c r="H4235" s="80"/>
    </row>
    <row r="4236" spans="1:8">
      <c r="A4236" s="25"/>
      <c r="D4236"/>
      <c r="E4236"/>
      <c r="F4236"/>
      <c r="G4236" s="33"/>
      <c r="H4236" s="80"/>
    </row>
    <row r="4237" spans="1:8">
      <c r="A4237" s="25"/>
      <c r="D4237"/>
      <c r="E4237"/>
      <c r="F4237"/>
      <c r="G4237" s="33"/>
      <c r="H4237" s="80"/>
    </row>
    <row r="4238" spans="1:8">
      <c r="A4238" s="25"/>
      <c r="D4238"/>
      <c r="E4238"/>
      <c r="F4238"/>
      <c r="G4238" s="33"/>
      <c r="H4238" s="80"/>
    </row>
    <row r="4239" spans="1:8">
      <c r="A4239" s="25"/>
      <c r="D4239"/>
      <c r="E4239"/>
      <c r="F4239"/>
      <c r="G4239" s="33"/>
      <c r="H4239" s="80"/>
    </row>
    <row r="4240" spans="1:8">
      <c r="A4240" s="25"/>
      <c r="D4240"/>
      <c r="E4240"/>
      <c r="F4240"/>
      <c r="G4240" s="33"/>
      <c r="H4240" s="80"/>
    </row>
    <row r="4241" spans="1:8">
      <c r="A4241" s="25"/>
      <c r="D4241"/>
      <c r="E4241"/>
      <c r="F4241"/>
      <c r="G4241" s="33"/>
      <c r="H4241" s="80"/>
    </row>
    <row r="4242" spans="1:8">
      <c r="A4242" s="25"/>
      <c r="D4242"/>
      <c r="E4242"/>
      <c r="F4242"/>
      <c r="G4242" s="33"/>
      <c r="H4242" s="80"/>
    </row>
    <row r="4243" spans="1:8">
      <c r="A4243" s="25"/>
      <c r="D4243"/>
      <c r="E4243"/>
      <c r="F4243"/>
      <c r="G4243" s="33"/>
      <c r="H4243" s="80"/>
    </row>
    <row r="4244" spans="1:8">
      <c r="A4244" s="25"/>
      <c r="D4244"/>
      <c r="E4244"/>
      <c r="F4244"/>
      <c r="G4244" s="33"/>
      <c r="H4244" s="80"/>
    </row>
    <row r="4245" spans="1:8">
      <c r="A4245" s="25"/>
      <c r="D4245"/>
      <c r="E4245"/>
      <c r="F4245"/>
      <c r="G4245" s="33"/>
      <c r="H4245" s="80"/>
    </row>
    <row r="4246" spans="1:8">
      <c r="A4246" s="25"/>
      <c r="D4246"/>
      <c r="E4246"/>
      <c r="F4246"/>
      <c r="G4246" s="33"/>
      <c r="H4246" s="80"/>
    </row>
    <row r="4247" spans="1:8">
      <c r="A4247" s="25"/>
      <c r="D4247"/>
      <c r="E4247"/>
      <c r="F4247"/>
      <c r="G4247" s="33"/>
      <c r="H4247" s="80"/>
    </row>
    <row r="4248" spans="1:8">
      <c r="A4248" s="25"/>
      <c r="D4248"/>
      <c r="E4248"/>
      <c r="F4248"/>
      <c r="G4248" s="33"/>
      <c r="H4248" s="80"/>
    </row>
    <row r="4249" spans="1:8">
      <c r="A4249" s="25"/>
      <c r="D4249"/>
      <c r="E4249"/>
      <c r="F4249"/>
      <c r="G4249" s="33"/>
      <c r="H4249" s="80"/>
    </row>
    <row r="4250" spans="1:8">
      <c r="A4250" s="25"/>
      <c r="D4250"/>
      <c r="E4250"/>
      <c r="F4250"/>
      <c r="G4250" s="33"/>
      <c r="H4250" s="80"/>
    </row>
    <row r="4251" spans="1:8">
      <c r="A4251" s="25"/>
      <c r="D4251"/>
      <c r="E4251"/>
      <c r="F4251"/>
      <c r="G4251" s="33"/>
      <c r="H4251" s="80"/>
    </row>
    <row r="4252" spans="1:8">
      <c r="A4252" s="25"/>
      <c r="D4252"/>
      <c r="E4252"/>
      <c r="F4252"/>
      <c r="G4252" s="33"/>
      <c r="H4252" s="80"/>
    </row>
    <row r="4253" spans="1:8">
      <c r="A4253" s="25"/>
      <c r="D4253"/>
      <c r="E4253"/>
      <c r="F4253"/>
      <c r="G4253" s="33"/>
      <c r="H4253" s="80"/>
    </row>
    <row r="4254" spans="1:8">
      <c r="A4254" s="25"/>
      <c r="D4254"/>
      <c r="E4254"/>
      <c r="F4254"/>
      <c r="G4254" s="33"/>
      <c r="H4254" s="80"/>
    </row>
    <row r="4255" spans="1:8">
      <c r="A4255" s="25"/>
      <c r="D4255"/>
      <c r="E4255"/>
      <c r="F4255"/>
      <c r="G4255" s="33"/>
      <c r="H4255" s="80"/>
    </row>
    <row r="4256" spans="1:8">
      <c r="A4256" s="25"/>
      <c r="D4256"/>
      <c r="E4256"/>
      <c r="F4256"/>
      <c r="G4256" s="33"/>
      <c r="H4256" s="80"/>
    </row>
    <row r="4257" spans="1:8">
      <c r="A4257" s="25"/>
      <c r="D4257"/>
      <c r="E4257"/>
      <c r="F4257"/>
      <c r="G4257" s="33"/>
      <c r="H4257" s="80"/>
    </row>
    <row r="4258" spans="1:8">
      <c r="A4258" s="25"/>
      <c r="D4258"/>
      <c r="E4258"/>
      <c r="F4258"/>
      <c r="G4258" s="33"/>
      <c r="H4258" s="80"/>
    </row>
    <row r="4259" spans="1:8">
      <c r="A4259" s="25"/>
      <c r="D4259"/>
      <c r="E4259"/>
      <c r="F4259"/>
      <c r="G4259" s="33"/>
      <c r="H4259" s="80"/>
    </row>
    <row r="4260" spans="1:8">
      <c r="A4260" s="25"/>
      <c r="D4260"/>
      <c r="E4260"/>
      <c r="F4260"/>
      <c r="G4260" s="33"/>
      <c r="H4260" s="80"/>
    </row>
    <row r="4261" spans="1:8">
      <c r="A4261" s="25"/>
      <c r="D4261"/>
      <c r="E4261"/>
      <c r="F4261"/>
      <c r="G4261" s="33"/>
      <c r="H4261" s="80"/>
    </row>
    <row r="4262" spans="1:8">
      <c r="A4262" s="25"/>
      <c r="D4262"/>
      <c r="E4262"/>
      <c r="F4262"/>
      <c r="G4262" s="33"/>
      <c r="H4262" s="80"/>
    </row>
    <row r="4263" spans="1:8">
      <c r="A4263" s="25"/>
      <c r="D4263"/>
      <c r="E4263"/>
      <c r="F4263"/>
      <c r="G4263" s="33"/>
      <c r="H4263" s="80"/>
    </row>
    <row r="4264" spans="1:8">
      <c r="A4264" s="25"/>
      <c r="D4264"/>
      <c r="E4264"/>
      <c r="F4264"/>
      <c r="G4264" s="33"/>
      <c r="H4264" s="80"/>
    </row>
    <row r="4265" spans="1:8">
      <c r="A4265" s="25"/>
      <c r="D4265"/>
      <c r="E4265"/>
      <c r="F4265"/>
      <c r="G4265" s="33"/>
      <c r="H4265" s="80"/>
    </row>
    <row r="4266" spans="1:8">
      <c r="A4266" s="25"/>
      <c r="D4266"/>
      <c r="E4266"/>
      <c r="F4266"/>
      <c r="G4266" s="33"/>
      <c r="H4266" s="80"/>
    </row>
    <row r="4267" spans="1:8">
      <c r="A4267" s="25"/>
      <c r="D4267"/>
      <c r="E4267"/>
      <c r="F4267"/>
      <c r="G4267" s="33"/>
      <c r="H4267" s="80"/>
    </row>
    <row r="4268" spans="1:8">
      <c r="A4268" s="25"/>
      <c r="D4268"/>
      <c r="E4268"/>
      <c r="F4268"/>
      <c r="G4268" s="33"/>
      <c r="H4268" s="80"/>
    </row>
    <row r="4269" spans="1:8">
      <c r="A4269" s="25"/>
      <c r="D4269"/>
      <c r="E4269"/>
      <c r="F4269"/>
      <c r="G4269" s="33"/>
      <c r="H4269" s="80"/>
    </row>
    <row r="4270" spans="1:8">
      <c r="A4270" s="25"/>
      <c r="D4270"/>
      <c r="E4270"/>
      <c r="F4270"/>
      <c r="G4270" s="33"/>
      <c r="H4270" s="80"/>
    </row>
    <row r="4271" spans="1:8">
      <c r="A4271" s="25"/>
      <c r="D4271"/>
      <c r="E4271"/>
      <c r="F4271"/>
      <c r="G4271" s="33"/>
      <c r="H4271" s="80"/>
    </row>
    <row r="4272" spans="1:8">
      <c r="A4272" s="25"/>
      <c r="D4272"/>
      <c r="E4272"/>
      <c r="F4272"/>
      <c r="G4272" s="33"/>
      <c r="H4272" s="80"/>
    </row>
    <row r="4273" spans="1:8">
      <c r="A4273" s="25"/>
      <c r="D4273"/>
      <c r="E4273"/>
      <c r="F4273"/>
      <c r="G4273" s="33"/>
      <c r="H4273" s="80"/>
    </row>
    <row r="4274" spans="1:8">
      <c r="A4274" s="25"/>
      <c r="D4274"/>
      <c r="E4274"/>
      <c r="F4274"/>
      <c r="G4274" s="33"/>
      <c r="H4274" s="80"/>
    </row>
    <row r="4275" spans="1:8">
      <c r="A4275" s="25"/>
      <c r="D4275"/>
      <c r="E4275"/>
      <c r="F4275"/>
      <c r="G4275" s="33"/>
      <c r="H4275" s="80"/>
    </row>
    <row r="4276" spans="1:8">
      <c r="A4276" s="25"/>
      <c r="D4276"/>
      <c r="E4276"/>
      <c r="F4276"/>
      <c r="G4276" s="33"/>
      <c r="H4276" s="80"/>
    </row>
    <row r="4277" spans="1:8">
      <c r="A4277" s="25"/>
      <c r="D4277"/>
      <c r="E4277"/>
      <c r="F4277"/>
      <c r="G4277" s="33"/>
      <c r="H4277" s="80"/>
    </row>
    <row r="4278" spans="1:8">
      <c r="A4278" s="25"/>
      <c r="D4278"/>
      <c r="E4278"/>
      <c r="F4278"/>
      <c r="G4278" s="33"/>
      <c r="H4278" s="80"/>
    </row>
    <row r="4279" spans="1:8">
      <c r="A4279" s="25"/>
      <c r="D4279"/>
      <c r="E4279"/>
      <c r="F4279"/>
      <c r="G4279" s="33"/>
      <c r="H4279" s="80"/>
    </row>
    <row r="4280" spans="1:8">
      <c r="A4280" s="25"/>
      <c r="D4280"/>
      <c r="E4280"/>
      <c r="F4280"/>
      <c r="G4280" s="33"/>
      <c r="H4280" s="80"/>
    </row>
    <row r="4281" spans="1:8">
      <c r="A4281" s="25"/>
      <c r="D4281"/>
      <c r="E4281"/>
      <c r="F4281"/>
      <c r="G4281" s="33"/>
      <c r="H4281" s="80"/>
    </row>
    <row r="4282" spans="1:8">
      <c r="A4282" s="25"/>
      <c r="D4282"/>
      <c r="E4282"/>
      <c r="F4282"/>
      <c r="G4282" s="33"/>
      <c r="H4282" s="80"/>
    </row>
    <row r="4283" spans="1:8">
      <c r="A4283" s="25"/>
      <c r="D4283"/>
      <c r="E4283"/>
      <c r="F4283"/>
      <c r="G4283" s="33"/>
      <c r="H4283" s="80"/>
    </row>
    <row r="4284" spans="1:8">
      <c r="A4284" s="25"/>
      <c r="D4284"/>
      <c r="E4284"/>
      <c r="F4284"/>
      <c r="G4284" s="33"/>
      <c r="H4284" s="80"/>
    </row>
    <row r="4285" spans="1:8">
      <c r="A4285" s="25"/>
      <c r="D4285"/>
      <c r="E4285"/>
      <c r="F4285"/>
      <c r="G4285" s="33"/>
      <c r="H4285" s="80"/>
    </row>
    <row r="4286" spans="1:8">
      <c r="A4286" s="25"/>
      <c r="D4286"/>
      <c r="E4286"/>
      <c r="F4286"/>
      <c r="G4286" s="33"/>
      <c r="H4286" s="80"/>
    </row>
    <row r="4287" spans="1:8">
      <c r="A4287" s="25"/>
      <c r="D4287"/>
      <c r="E4287"/>
      <c r="F4287"/>
      <c r="G4287" s="33"/>
      <c r="H4287" s="80"/>
    </row>
    <row r="4288" spans="1:8">
      <c r="A4288" s="25"/>
      <c r="D4288"/>
      <c r="E4288"/>
      <c r="F4288"/>
      <c r="G4288" s="33"/>
      <c r="H4288" s="80"/>
    </row>
    <row r="4289" spans="1:8">
      <c r="A4289" s="25"/>
      <c r="D4289"/>
      <c r="E4289"/>
      <c r="F4289"/>
      <c r="G4289" s="33"/>
      <c r="H4289" s="80"/>
    </row>
    <row r="4290" spans="1:8">
      <c r="A4290" s="25"/>
      <c r="D4290"/>
      <c r="E4290"/>
      <c r="F4290"/>
      <c r="G4290" s="33"/>
      <c r="H4290" s="80"/>
    </row>
    <row r="4291" spans="1:8">
      <c r="A4291" s="25"/>
      <c r="D4291"/>
      <c r="E4291"/>
      <c r="F4291"/>
      <c r="G4291" s="33"/>
      <c r="H4291" s="80"/>
    </row>
    <row r="4292" spans="1:8">
      <c r="A4292" s="25"/>
      <c r="D4292"/>
      <c r="E4292"/>
      <c r="F4292"/>
      <c r="G4292" s="33"/>
      <c r="H4292" s="80"/>
    </row>
    <row r="4293" spans="1:8">
      <c r="A4293" s="25"/>
      <c r="D4293"/>
      <c r="E4293"/>
      <c r="F4293"/>
      <c r="G4293" s="33"/>
      <c r="H4293" s="80"/>
    </row>
    <row r="4294" spans="1:8">
      <c r="A4294" s="25"/>
      <c r="D4294"/>
      <c r="E4294"/>
      <c r="F4294"/>
      <c r="G4294" s="33"/>
      <c r="H4294" s="80"/>
    </row>
    <row r="4295" spans="1:8">
      <c r="A4295" s="25"/>
      <c r="D4295"/>
      <c r="E4295"/>
      <c r="F4295"/>
      <c r="G4295" s="33"/>
      <c r="H4295" s="80"/>
    </row>
    <row r="4296" spans="1:8">
      <c r="A4296" s="25"/>
      <c r="D4296"/>
      <c r="E4296"/>
      <c r="F4296"/>
      <c r="G4296" s="33"/>
      <c r="H4296" s="80"/>
    </row>
    <row r="4297" spans="1:8">
      <c r="A4297" s="25"/>
      <c r="D4297"/>
      <c r="E4297"/>
      <c r="F4297"/>
      <c r="G4297" s="33"/>
      <c r="H4297" s="80"/>
    </row>
    <row r="4298" spans="1:8">
      <c r="A4298" s="25"/>
      <c r="D4298"/>
      <c r="E4298"/>
      <c r="F4298"/>
      <c r="G4298" s="33"/>
      <c r="H4298" s="80"/>
    </row>
    <row r="4299" spans="1:8">
      <c r="A4299" s="25"/>
      <c r="D4299"/>
      <c r="E4299"/>
      <c r="F4299"/>
      <c r="G4299" s="33"/>
      <c r="H4299" s="80"/>
    </row>
    <row r="4300" spans="1:8">
      <c r="A4300" s="25"/>
      <c r="D4300"/>
      <c r="E4300"/>
      <c r="F4300"/>
      <c r="G4300" s="33"/>
      <c r="H4300" s="80"/>
    </row>
    <row r="4301" spans="1:8">
      <c r="A4301" s="25"/>
      <c r="D4301"/>
      <c r="E4301"/>
      <c r="F4301"/>
      <c r="G4301" s="33"/>
      <c r="H4301" s="80"/>
    </row>
    <row r="4302" spans="1:8">
      <c r="A4302" s="25"/>
      <c r="D4302"/>
      <c r="E4302"/>
      <c r="F4302"/>
      <c r="G4302" s="33"/>
      <c r="H4302" s="80"/>
    </row>
    <row r="4303" spans="1:8">
      <c r="A4303" s="25"/>
      <c r="D4303"/>
      <c r="E4303"/>
      <c r="F4303"/>
      <c r="G4303" s="33"/>
      <c r="H4303" s="80"/>
    </row>
    <row r="4304" spans="1:8">
      <c r="A4304" s="25"/>
      <c r="D4304"/>
      <c r="E4304"/>
      <c r="F4304"/>
      <c r="G4304" s="33"/>
      <c r="H4304" s="80"/>
    </row>
    <row r="4305" spans="1:8">
      <c r="A4305" s="25"/>
      <c r="D4305"/>
      <c r="E4305"/>
      <c r="F4305"/>
      <c r="G4305" s="33"/>
      <c r="H4305" s="80"/>
    </row>
    <row r="4306" spans="1:8">
      <c r="A4306" s="25"/>
      <c r="D4306"/>
      <c r="E4306"/>
      <c r="F4306"/>
      <c r="G4306" s="33"/>
      <c r="H4306" s="80"/>
    </row>
    <row r="4307" spans="1:8">
      <c r="A4307" s="25"/>
      <c r="D4307"/>
      <c r="E4307"/>
      <c r="F4307"/>
      <c r="G4307" s="33"/>
      <c r="H4307" s="80"/>
    </row>
    <row r="4308" spans="1:8">
      <c r="A4308" s="25"/>
      <c r="D4308"/>
      <c r="E4308"/>
      <c r="F4308"/>
      <c r="G4308" s="33"/>
      <c r="H4308" s="80"/>
    </row>
    <row r="4309" spans="1:8">
      <c r="A4309" s="25"/>
      <c r="D4309"/>
      <c r="E4309"/>
      <c r="F4309"/>
      <c r="G4309" s="33"/>
      <c r="H4309" s="80"/>
    </row>
    <row r="4310" spans="1:8">
      <c r="A4310" s="25"/>
      <c r="D4310"/>
      <c r="E4310"/>
      <c r="F4310"/>
      <c r="G4310" s="33"/>
      <c r="H4310" s="80"/>
    </row>
    <row r="4311" spans="1:8">
      <c r="A4311" s="25"/>
      <c r="D4311"/>
      <c r="E4311"/>
      <c r="F4311"/>
      <c r="G4311" s="33"/>
      <c r="H4311" s="80"/>
    </row>
    <row r="4312" spans="1:8">
      <c r="A4312" s="25"/>
      <c r="D4312"/>
      <c r="E4312"/>
      <c r="F4312"/>
      <c r="G4312" s="33"/>
      <c r="H4312" s="80"/>
    </row>
    <row r="4313" spans="1:8">
      <c r="A4313" s="25"/>
      <c r="D4313"/>
      <c r="E4313"/>
      <c r="F4313"/>
      <c r="G4313" s="33"/>
      <c r="H4313" s="80"/>
    </row>
    <row r="4314" spans="1:8">
      <c r="A4314" s="25"/>
      <c r="D4314"/>
      <c r="E4314"/>
      <c r="F4314"/>
      <c r="G4314" s="33"/>
      <c r="H4314" s="80"/>
    </row>
    <row r="4315" spans="1:8">
      <c r="A4315" s="25"/>
      <c r="D4315"/>
      <c r="E4315"/>
      <c r="F4315"/>
      <c r="G4315" s="33"/>
      <c r="H4315" s="80"/>
    </row>
    <row r="4316" spans="1:8">
      <c r="A4316" s="25"/>
      <c r="D4316"/>
      <c r="E4316"/>
      <c r="F4316"/>
      <c r="G4316" s="33"/>
      <c r="H4316" s="80"/>
    </row>
    <row r="4317" spans="1:8">
      <c r="A4317" s="25"/>
      <c r="D4317"/>
      <c r="E4317"/>
      <c r="F4317"/>
      <c r="G4317" s="33"/>
      <c r="H4317" s="80"/>
    </row>
    <row r="4318" spans="1:8">
      <c r="A4318" s="25"/>
      <c r="D4318"/>
      <c r="E4318"/>
      <c r="F4318"/>
      <c r="G4318" s="33"/>
      <c r="H4318" s="80"/>
    </row>
    <row r="4319" spans="1:8">
      <c r="A4319" s="25"/>
      <c r="D4319"/>
      <c r="E4319"/>
      <c r="F4319"/>
      <c r="G4319" s="33"/>
      <c r="H4319" s="80"/>
    </row>
    <row r="4320" spans="1:8">
      <c r="A4320" s="25"/>
      <c r="D4320"/>
      <c r="E4320"/>
      <c r="F4320"/>
      <c r="G4320" s="33"/>
      <c r="H4320" s="80"/>
    </row>
    <row r="4321" spans="1:8">
      <c r="A4321" s="25"/>
      <c r="D4321"/>
      <c r="E4321"/>
      <c r="F4321"/>
      <c r="G4321" s="33"/>
      <c r="H4321" s="80"/>
    </row>
    <row r="4322" spans="1:8">
      <c r="A4322" s="25"/>
      <c r="D4322"/>
      <c r="E4322"/>
      <c r="F4322"/>
      <c r="G4322" s="33"/>
      <c r="H4322" s="80"/>
    </row>
    <row r="4323" spans="1:8">
      <c r="A4323" s="25"/>
      <c r="D4323"/>
      <c r="E4323"/>
      <c r="F4323"/>
      <c r="G4323" s="33"/>
      <c r="H4323" s="80"/>
    </row>
    <row r="4324" spans="1:8">
      <c r="A4324" s="25"/>
      <c r="D4324"/>
      <c r="E4324"/>
      <c r="F4324"/>
      <c r="G4324" s="33"/>
      <c r="H4324" s="80"/>
    </row>
    <row r="4325" spans="1:8">
      <c r="A4325" s="25"/>
      <c r="D4325"/>
      <c r="E4325"/>
      <c r="F4325"/>
      <c r="G4325" s="33"/>
      <c r="H4325" s="80"/>
    </row>
    <row r="4326" spans="1:8">
      <c r="A4326" s="25"/>
      <c r="D4326"/>
      <c r="E4326"/>
      <c r="F4326"/>
      <c r="G4326" s="33"/>
      <c r="H4326" s="80"/>
    </row>
    <row r="4327" spans="1:8">
      <c r="A4327" s="25"/>
      <c r="D4327"/>
      <c r="E4327"/>
      <c r="F4327"/>
      <c r="G4327" s="33"/>
      <c r="H4327" s="80"/>
    </row>
    <row r="4328" spans="1:8">
      <c r="A4328" s="25"/>
      <c r="D4328"/>
      <c r="E4328"/>
      <c r="F4328"/>
      <c r="G4328" s="33"/>
      <c r="H4328" s="80"/>
    </row>
    <row r="4329" spans="1:8">
      <c r="A4329" s="25"/>
      <c r="D4329"/>
      <c r="E4329"/>
      <c r="F4329"/>
      <c r="G4329" s="33"/>
      <c r="H4329" s="80"/>
    </row>
    <row r="4330" spans="1:8">
      <c r="A4330" s="25"/>
      <c r="D4330"/>
      <c r="E4330"/>
      <c r="F4330"/>
      <c r="G4330" s="33"/>
      <c r="H4330" s="80"/>
    </row>
    <row r="4331" spans="1:8">
      <c r="A4331" s="25"/>
      <c r="D4331"/>
      <c r="E4331"/>
      <c r="F4331"/>
      <c r="G4331" s="33"/>
      <c r="H4331" s="80"/>
    </row>
    <row r="4332" spans="1:8">
      <c r="A4332" s="25"/>
      <c r="D4332"/>
      <c r="E4332"/>
      <c r="F4332"/>
      <c r="G4332" s="33"/>
      <c r="H4332" s="80"/>
    </row>
    <row r="4333" spans="1:8">
      <c r="A4333" s="25"/>
      <c r="D4333"/>
      <c r="E4333"/>
      <c r="F4333"/>
      <c r="G4333" s="33"/>
      <c r="H4333" s="80"/>
    </row>
    <row r="4334" spans="1:8">
      <c r="A4334" s="25"/>
      <c r="D4334"/>
      <c r="E4334"/>
      <c r="F4334"/>
      <c r="G4334" s="33"/>
      <c r="H4334" s="80"/>
    </row>
    <row r="4335" spans="1:8">
      <c r="A4335" s="25"/>
      <c r="D4335"/>
      <c r="E4335"/>
      <c r="F4335"/>
      <c r="G4335" s="33"/>
      <c r="H4335" s="80"/>
    </row>
    <row r="4336" spans="1:8">
      <c r="A4336" s="25"/>
      <c r="D4336"/>
      <c r="E4336"/>
      <c r="F4336"/>
      <c r="G4336" s="33"/>
      <c r="H4336" s="80"/>
    </row>
    <row r="4337" spans="1:8">
      <c r="A4337" s="25"/>
      <c r="D4337"/>
      <c r="E4337"/>
      <c r="F4337"/>
      <c r="G4337" s="33"/>
      <c r="H4337" s="80"/>
    </row>
    <row r="4338" spans="1:8">
      <c r="A4338" s="25"/>
      <c r="D4338"/>
      <c r="E4338"/>
      <c r="F4338"/>
      <c r="G4338" s="33"/>
      <c r="H4338" s="80"/>
    </row>
    <row r="4339" spans="1:8">
      <c r="A4339" s="25"/>
      <c r="D4339"/>
      <c r="E4339"/>
      <c r="F4339"/>
      <c r="G4339" s="33"/>
      <c r="H4339" s="80"/>
    </row>
    <row r="4340" spans="1:8">
      <c r="A4340" s="25"/>
      <c r="D4340"/>
      <c r="E4340"/>
      <c r="F4340"/>
      <c r="G4340" s="33"/>
      <c r="H4340" s="80"/>
    </row>
    <row r="4341" spans="1:8">
      <c r="A4341" s="25"/>
      <c r="D4341"/>
      <c r="E4341"/>
      <c r="F4341"/>
      <c r="G4341" s="33"/>
      <c r="H4341" s="80"/>
    </row>
    <row r="4342" spans="1:8">
      <c r="A4342" s="25"/>
      <c r="D4342"/>
      <c r="E4342"/>
      <c r="F4342"/>
      <c r="G4342" s="33"/>
      <c r="H4342" s="80"/>
    </row>
    <row r="4343" spans="1:8">
      <c r="A4343" s="25"/>
      <c r="D4343"/>
      <c r="E4343"/>
      <c r="F4343"/>
      <c r="G4343" s="33"/>
      <c r="H4343" s="80"/>
    </row>
    <row r="4344" spans="1:8">
      <c r="A4344" s="25"/>
      <c r="D4344"/>
      <c r="E4344"/>
      <c r="F4344"/>
      <c r="G4344" s="33"/>
      <c r="H4344" s="80"/>
    </row>
    <row r="4345" spans="1:8">
      <c r="A4345" s="25"/>
      <c r="D4345"/>
      <c r="E4345"/>
      <c r="F4345"/>
      <c r="G4345" s="33"/>
      <c r="H4345" s="80"/>
    </row>
    <row r="4346" spans="1:8">
      <c r="A4346" s="25"/>
      <c r="D4346"/>
      <c r="E4346"/>
      <c r="F4346"/>
      <c r="G4346" s="33"/>
      <c r="H4346" s="80"/>
    </row>
    <row r="4347" spans="1:8">
      <c r="A4347" s="25"/>
      <c r="D4347"/>
      <c r="E4347"/>
      <c r="F4347"/>
      <c r="G4347" s="33"/>
      <c r="H4347" s="80"/>
    </row>
    <row r="4348" spans="1:8">
      <c r="A4348" s="25"/>
      <c r="D4348"/>
      <c r="E4348"/>
      <c r="F4348"/>
      <c r="G4348" s="33"/>
      <c r="H4348" s="80"/>
    </row>
    <row r="4349" spans="1:8">
      <c r="A4349" s="25"/>
      <c r="D4349"/>
      <c r="E4349"/>
      <c r="F4349"/>
      <c r="G4349" s="33"/>
      <c r="H4349" s="80"/>
    </row>
    <row r="4350" spans="1:8">
      <c r="A4350" s="25"/>
      <c r="D4350"/>
      <c r="E4350"/>
      <c r="F4350"/>
      <c r="G4350" s="33"/>
      <c r="H4350" s="80"/>
    </row>
    <row r="4351" spans="1:8">
      <c r="A4351" s="25"/>
      <c r="D4351"/>
      <c r="E4351"/>
      <c r="F4351"/>
      <c r="G4351" s="33"/>
      <c r="H4351" s="80"/>
    </row>
    <row r="4352" spans="1:8">
      <c r="A4352" s="25"/>
      <c r="D4352"/>
      <c r="E4352"/>
      <c r="F4352"/>
      <c r="G4352" s="33"/>
      <c r="H4352" s="80"/>
    </row>
    <row r="4353" spans="1:8">
      <c r="A4353" s="25"/>
      <c r="D4353"/>
      <c r="E4353"/>
      <c r="F4353"/>
      <c r="G4353" s="33"/>
      <c r="H4353" s="80"/>
    </row>
    <row r="4354" spans="1:8">
      <c r="A4354" s="25"/>
      <c r="D4354"/>
      <c r="E4354"/>
      <c r="F4354"/>
      <c r="G4354" s="33"/>
      <c r="H4354" s="80"/>
    </row>
    <row r="4355" spans="1:8">
      <c r="A4355" s="25"/>
      <c r="D4355"/>
      <c r="E4355"/>
      <c r="F4355"/>
      <c r="G4355" s="33"/>
      <c r="H4355" s="80"/>
    </row>
    <row r="4356" spans="1:8">
      <c r="A4356" s="25"/>
      <c r="D4356"/>
      <c r="E4356"/>
      <c r="F4356"/>
      <c r="G4356" s="33"/>
      <c r="H4356" s="80"/>
    </row>
    <row r="4357" spans="1:8">
      <c r="A4357" s="25"/>
      <c r="D4357"/>
      <c r="E4357"/>
      <c r="F4357"/>
      <c r="G4357" s="33"/>
      <c r="H4357" s="80"/>
    </row>
    <row r="4358" spans="1:8">
      <c r="A4358" s="25"/>
      <c r="D4358"/>
      <c r="E4358"/>
      <c r="F4358"/>
      <c r="G4358" s="33"/>
      <c r="H4358" s="80"/>
    </row>
    <row r="4359" spans="1:8">
      <c r="A4359" s="25"/>
      <c r="D4359"/>
      <c r="E4359"/>
      <c r="F4359"/>
      <c r="G4359" s="33"/>
      <c r="H4359" s="80"/>
    </row>
    <row r="4360" spans="1:8">
      <c r="A4360" s="25"/>
      <c r="D4360"/>
      <c r="E4360"/>
      <c r="F4360"/>
      <c r="G4360" s="33"/>
      <c r="H4360" s="80"/>
    </row>
    <row r="4361" spans="1:8">
      <c r="A4361" s="25"/>
      <c r="D4361"/>
      <c r="E4361"/>
      <c r="F4361"/>
      <c r="G4361" s="33"/>
      <c r="H4361" s="80"/>
    </row>
    <row r="4362" spans="1:8">
      <c r="A4362" s="25"/>
      <c r="D4362"/>
      <c r="E4362"/>
      <c r="F4362"/>
      <c r="G4362" s="33"/>
      <c r="H4362" s="80"/>
    </row>
    <row r="4363" spans="1:8">
      <c r="A4363" s="25"/>
      <c r="D4363"/>
      <c r="E4363"/>
      <c r="F4363"/>
      <c r="G4363" s="33"/>
      <c r="H4363" s="80"/>
    </row>
    <row r="4364" spans="1:8">
      <c r="A4364" s="25"/>
      <c r="D4364"/>
      <c r="E4364"/>
      <c r="F4364"/>
      <c r="G4364" s="33"/>
      <c r="H4364" s="80"/>
    </row>
    <row r="4365" spans="1:8">
      <c r="A4365" s="25"/>
      <c r="D4365"/>
      <c r="E4365"/>
      <c r="F4365"/>
      <c r="G4365" s="33"/>
      <c r="H4365" s="80"/>
    </row>
    <row r="4366" spans="1:8">
      <c r="A4366" s="25"/>
      <c r="D4366"/>
      <c r="E4366"/>
      <c r="F4366"/>
      <c r="G4366" s="33"/>
      <c r="H4366" s="80"/>
    </row>
    <row r="4367" spans="1:8">
      <c r="A4367" s="25"/>
      <c r="D4367"/>
      <c r="E4367"/>
      <c r="F4367"/>
      <c r="G4367" s="33"/>
      <c r="H4367" s="80"/>
    </row>
    <row r="4368" spans="1:8">
      <c r="A4368" s="25"/>
      <c r="D4368"/>
      <c r="E4368"/>
      <c r="F4368"/>
      <c r="G4368" s="33"/>
      <c r="H4368" s="80"/>
    </row>
    <row r="4369" spans="1:8">
      <c r="A4369" s="25"/>
      <c r="D4369"/>
      <c r="E4369"/>
      <c r="F4369"/>
      <c r="G4369" s="33"/>
      <c r="H4369" s="80"/>
    </row>
    <row r="4370" spans="1:8">
      <c r="A4370" s="25"/>
      <c r="D4370"/>
      <c r="E4370"/>
      <c r="F4370"/>
      <c r="G4370" s="33"/>
      <c r="H4370" s="80"/>
    </row>
    <row r="4371" spans="1:8">
      <c r="A4371" s="25"/>
      <c r="D4371"/>
      <c r="E4371"/>
      <c r="F4371"/>
      <c r="G4371" s="33"/>
      <c r="H4371" s="80"/>
    </row>
    <row r="4372" spans="1:8">
      <c r="A4372" s="25"/>
      <c r="D4372"/>
      <c r="E4372"/>
      <c r="F4372"/>
      <c r="G4372" s="33"/>
      <c r="H4372" s="80"/>
    </row>
    <row r="4373" spans="1:8">
      <c r="A4373" s="25"/>
      <c r="D4373"/>
      <c r="E4373"/>
      <c r="F4373"/>
      <c r="G4373" s="33"/>
      <c r="H4373" s="80"/>
    </row>
    <row r="4374" spans="1:8">
      <c r="A4374" s="25"/>
      <c r="D4374"/>
      <c r="E4374"/>
      <c r="F4374"/>
      <c r="G4374" s="33"/>
      <c r="H4374" s="80"/>
    </row>
    <row r="4375" spans="1:8">
      <c r="A4375" s="25"/>
      <c r="D4375"/>
      <c r="E4375"/>
      <c r="F4375"/>
      <c r="G4375" s="33"/>
      <c r="H4375" s="80"/>
    </row>
    <row r="4376" spans="1:8">
      <c r="A4376" s="25"/>
      <c r="D4376"/>
      <c r="E4376"/>
      <c r="F4376"/>
      <c r="G4376" s="33"/>
      <c r="H4376" s="80"/>
    </row>
    <row r="4377" spans="1:8">
      <c r="A4377" s="25"/>
      <c r="D4377"/>
      <c r="E4377"/>
      <c r="F4377"/>
      <c r="G4377" s="33"/>
      <c r="H4377" s="80"/>
    </row>
    <row r="4378" spans="1:8">
      <c r="A4378" s="25"/>
      <c r="D4378"/>
      <c r="E4378"/>
      <c r="F4378"/>
      <c r="G4378" s="33"/>
      <c r="H4378" s="80"/>
    </row>
    <row r="4379" spans="1:8">
      <c r="A4379" s="25"/>
      <c r="D4379"/>
      <c r="E4379"/>
      <c r="F4379"/>
      <c r="G4379" s="33"/>
      <c r="H4379" s="80"/>
    </row>
    <row r="4380" spans="1:8">
      <c r="A4380" s="25"/>
      <c r="D4380"/>
      <c r="E4380"/>
      <c r="F4380"/>
      <c r="G4380" s="33"/>
      <c r="H4380" s="80"/>
    </row>
    <row r="4381" spans="1:8">
      <c r="A4381" s="25"/>
      <c r="D4381"/>
      <c r="E4381"/>
      <c r="F4381"/>
      <c r="G4381" s="33"/>
      <c r="H4381" s="80"/>
    </row>
    <row r="4382" spans="1:8">
      <c r="A4382" s="25"/>
      <c r="D4382"/>
      <c r="E4382"/>
      <c r="F4382"/>
      <c r="G4382" s="33"/>
      <c r="H4382" s="80"/>
    </row>
    <row r="4383" spans="1:8">
      <c r="A4383" s="25"/>
      <c r="D4383"/>
      <c r="E4383"/>
      <c r="F4383"/>
      <c r="G4383" s="33"/>
      <c r="H4383" s="80"/>
    </row>
    <row r="4384" spans="1:8">
      <c r="A4384" s="25"/>
      <c r="D4384"/>
      <c r="E4384"/>
      <c r="F4384"/>
      <c r="G4384" s="33"/>
      <c r="H4384" s="80"/>
    </row>
    <row r="4385" spans="1:8">
      <c r="A4385" s="25"/>
      <c r="D4385"/>
      <c r="E4385"/>
      <c r="F4385"/>
      <c r="G4385" s="33"/>
      <c r="H4385" s="80"/>
    </row>
    <row r="4386" spans="1:8">
      <c r="A4386" s="25"/>
      <c r="D4386"/>
      <c r="E4386"/>
      <c r="F4386"/>
      <c r="G4386" s="33"/>
      <c r="H4386" s="80"/>
    </row>
    <row r="4387" spans="1:8">
      <c r="A4387" s="25"/>
      <c r="D4387"/>
      <c r="E4387"/>
      <c r="F4387"/>
      <c r="G4387" s="33"/>
      <c r="H4387" s="80"/>
    </row>
    <row r="4388" spans="1:8">
      <c r="A4388" s="25"/>
      <c r="D4388"/>
      <c r="E4388"/>
      <c r="F4388"/>
      <c r="G4388" s="33"/>
      <c r="H4388" s="80"/>
    </row>
    <row r="4389" spans="1:8">
      <c r="A4389" s="25"/>
      <c r="D4389"/>
      <c r="E4389"/>
      <c r="F4389"/>
      <c r="G4389" s="33"/>
      <c r="H4389" s="80"/>
    </row>
    <row r="4390" spans="1:8">
      <c r="A4390" s="25"/>
      <c r="D4390"/>
      <c r="E4390"/>
      <c r="F4390"/>
      <c r="G4390" s="33"/>
      <c r="H4390" s="80"/>
    </row>
    <row r="4391" spans="1:8">
      <c r="A4391" s="25"/>
      <c r="D4391"/>
      <c r="E4391"/>
      <c r="F4391"/>
      <c r="G4391" s="33"/>
      <c r="H4391" s="80"/>
    </row>
    <row r="4392" spans="1:8">
      <c r="A4392" s="25"/>
      <c r="D4392"/>
      <c r="E4392"/>
      <c r="F4392"/>
      <c r="G4392" s="33"/>
      <c r="H4392" s="80"/>
    </row>
    <row r="4393" spans="1:8">
      <c r="A4393" s="25"/>
      <c r="D4393"/>
      <c r="E4393"/>
      <c r="F4393"/>
      <c r="G4393" s="33"/>
      <c r="H4393" s="80"/>
    </row>
    <row r="4394" spans="1:8">
      <c r="A4394" s="25"/>
      <c r="D4394"/>
      <c r="E4394"/>
      <c r="F4394"/>
      <c r="G4394" s="33"/>
      <c r="H4394" s="80"/>
    </row>
    <row r="4395" spans="1:8">
      <c r="A4395" s="25"/>
      <c r="D4395"/>
      <c r="E4395"/>
      <c r="F4395"/>
      <c r="G4395" s="33"/>
      <c r="H4395" s="80"/>
    </row>
    <row r="4396" spans="1:8">
      <c r="A4396" s="25"/>
      <c r="D4396"/>
      <c r="E4396"/>
      <c r="F4396"/>
      <c r="G4396" s="33"/>
      <c r="H4396" s="80"/>
    </row>
    <row r="4397" spans="1:8">
      <c r="A4397" s="25"/>
      <c r="D4397"/>
      <c r="E4397"/>
      <c r="F4397"/>
      <c r="G4397" s="33"/>
      <c r="H4397" s="80"/>
    </row>
    <row r="4398" spans="1:8">
      <c r="A4398" s="25"/>
      <c r="D4398"/>
      <c r="E4398"/>
      <c r="F4398"/>
      <c r="G4398" s="33"/>
      <c r="H4398" s="80"/>
    </row>
    <row r="4399" spans="1:8">
      <c r="A4399" s="25"/>
      <c r="D4399"/>
      <c r="E4399"/>
      <c r="F4399"/>
      <c r="G4399" s="33"/>
      <c r="H4399" s="80"/>
    </row>
    <row r="4400" spans="1:8">
      <c r="A4400" s="25"/>
      <c r="D4400"/>
      <c r="E4400"/>
      <c r="F4400"/>
      <c r="G4400" s="33"/>
      <c r="H4400" s="80"/>
    </row>
    <row r="4401" spans="1:8">
      <c r="A4401" s="25"/>
      <c r="D4401"/>
      <c r="E4401"/>
      <c r="F4401"/>
      <c r="G4401" s="33"/>
      <c r="H4401" s="80"/>
    </row>
    <row r="4402" spans="1:8">
      <c r="A4402" s="25"/>
      <c r="D4402"/>
      <c r="E4402"/>
      <c r="F4402"/>
      <c r="G4402" s="33"/>
      <c r="H4402" s="80"/>
    </row>
    <row r="4403" spans="1:8">
      <c r="A4403" s="25"/>
      <c r="D4403"/>
      <c r="E4403"/>
      <c r="F4403"/>
      <c r="G4403" s="33"/>
      <c r="H4403" s="80"/>
    </row>
    <row r="4404" spans="1:8">
      <c r="A4404" s="25"/>
      <c r="D4404"/>
      <c r="E4404"/>
      <c r="F4404"/>
      <c r="G4404" s="33"/>
      <c r="H4404" s="80"/>
    </row>
    <row r="4405" spans="1:8">
      <c r="A4405" s="25"/>
      <c r="D4405"/>
      <c r="E4405"/>
      <c r="F4405"/>
      <c r="G4405" s="33"/>
      <c r="H4405" s="80"/>
    </row>
    <row r="4406" spans="1:8">
      <c r="A4406" s="25"/>
      <c r="D4406"/>
      <c r="E4406"/>
      <c r="F4406"/>
      <c r="G4406" s="33"/>
      <c r="H4406" s="80"/>
    </row>
    <row r="4407" spans="1:8">
      <c r="A4407" s="25"/>
      <c r="D4407"/>
      <c r="E4407"/>
      <c r="F4407"/>
      <c r="G4407" s="33"/>
      <c r="H4407" s="80"/>
    </row>
    <row r="4408" spans="1:8">
      <c r="A4408" s="25"/>
      <c r="D4408"/>
      <c r="E4408"/>
      <c r="F4408"/>
      <c r="G4408" s="33"/>
      <c r="H4408" s="80"/>
    </row>
    <row r="4409" spans="1:8">
      <c r="A4409" s="25"/>
      <c r="D4409"/>
      <c r="E4409"/>
      <c r="F4409"/>
      <c r="G4409" s="33"/>
      <c r="H4409" s="80"/>
    </row>
    <row r="4410" spans="1:8">
      <c r="A4410" s="25"/>
      <c r="D4410"/>
      <c r="E4410"/>
      <c r="F4410"/>
      <c r="G4410" s="33"/>
      <c r="H4410" s="80"/>
    </row>
    <row r="4411" spans="1:8">
      <c r="A4411" s="25"/>
      <c r="D4411"/>
      <c r="E4411"/>
      <c r="F4411"/>
      <c r="G4411" s="33"/>
      <c r="H4411" s="80"/>
    </row>
    <row r="4412" spans="1:8">
      <c r="A4412" s="25"/>
      <c r="D4412"/>
      <c r="E4412"/>
      <c r="F4412"/>
      <c r="G4412" s="33"/>
      <c r="H4412" s="80"/>
    </row>
    <row r="4413" spans="1:8">
      <c r="A4413" s="25"/>
      <c r="D4413"/>
      <c r="E4413"/>
      <c r="F4413"/>
      <c r="G4413" s="33"/>
      <c r="H4413" s="80"/>
    </row>
    <row r="4414" spans="1:8">
      <c r="A4414" s="25"/>
      <c r="D4414"/>
      <c r="E4414"/>
      <c r="F4414"/>
      <c r="G4414" s="33"/>
      <c r="H4414" s="80"/>
    </row>
    <row r="4415" spans="1:8">
      <c r="A4415" s="25"/>
      <c r="D4415"/>
      <c r="E4415"/>
      <c r="F4415"/>
      <c r="G4415" s="33"/>
      <c r="H4415" s="80"/>
    </row>
    <row r="4416" spans="1:8">
      <c r="A4416" s="25"/>
      <c r="D4416"/>
      <c r="E4416"/>
      <c r="F4416"/>
      <c r="G4416" s="33"/>
      <c r="H4416" s="80"/>
    </row>
    <row r="4417" spans="1:8">
      <c r="A4417" s="25"/>
      <c r="D4417"/>
      <c r="E4417"/>
      <c r="F4417"/>
      <c r="G4417" s="33"/>
      <c r="H4417" s="80"/>
    </row>
    <row r="4418" spans="1:8">
      <c r="A4418" s="25"/>
      <c r="D4418"/>
      <c r="E4418"/>
      <c r="F4418"/>
      <c r="G4418" s="33"/>
      <c r="H4418" s="80"/>
    </row>
    <row r="4419" spans="1:8">
      <c r="A4419" s="25"/>
      <c r="D4419"/>
      <c r="E4419"/>
      <c r="F4419"/>
      <c r="G4419" s="33"/>
      <c r="H4419" s="80"/>
    </row>
    <row r="4420" spans="1:8">
      <c r="A4420" s="25"/>
      <c r="D4420"/>
      <c r="E4420"/>
      <c r="F4420"/>
      <c r="G4420" s="33"/>
      <c r="H4420" s="80"/>
    </row>
    <row r="4421" spans="1:8">
      <c r="A4421" s="25"/>
      <c r="D4421"/>
      <c r="E4421"/>
      <c r="F4421"/>
      <c r="G4421" s="33"/>
      <c r="H4421" s="80"/>
    </row>
    <row r="4422" spans="1:8">
      <c r="A4422" s="25"/>
      <c r="D4422"/>
      <c r="E4422"/>
      <c r="F4422"/>
      <c r="G4422" s="33"/>
      <c r="H4422" s="80"/>
    </row>
    <row r="4423" spans="1:8">
      <c r="A4423" s="25"/>
      <c r="D4423"/>
      <c r="E4423"/>
      <c r="F4423"/>
      <c r="G4423" s="33"/>
      <c r="H4423" s="80"/>
    </row>
    <row r="4424" spans="1:8">
      <c r="A4424" s="25"/>
      <c r="D4424"/>
      <c r="E4424"/>
      <c r="F4424"/>
      <c r="G4424" s="33"/>
      <c r="H4424" s="80"/>
    </row>
    <row r="4425" spans="1:8">
      <c r="A4425" s="25"/>
      <c r="D4425"/>
      <c r="E4425"/>
      <c r="F4425"/>
      <c r="G4425" s="33"/>
      <c r="H4425" s="80"/>
    </row>
    <row r="4426" spans="1:8">
      <c r="A4426" s="25"/>
      <c r="D4426"/>
      <c r="E4426"/>
      <c r="F4426"/>
      <c r="G4426" s="33"/>
      <c r="H4426" s="80"/>
    </row>
    <row r="4427" spans="1:8">
      <c r="A4427" s="25"/>
      <c r="D4427"/>
      <c r="E4427"/>
      <c r="F4427"/>
      <c r="G4427" s="33"/>
      <c r="H4427" s="80"/>
    </row>
    <row r="4428" spans="1:8">
      <c r="A4428" s="25"/>
      <c r="D4428"/>
      <c r="E4428"/>
      <c r="F4428"/>
      <c r="G4428" s="33"/>
      <c r="H4428" s="80"/>
    </row>
    <row r="4429" spans="1:8">
      <c r="A4429" s="25"/>
      <c r="D4429"/>
      <c r="E4429"/>
      <c r="F4429"/>
      <c r="G4429" s="33"/>
      <c r="H4429" s="80"/>
    </row>
    <row r="4430" spans="1:8">
      <c r="A4430" s="25"/>
      <c r="D4430"/>
      <c r="E4430"/>
      <c r="F4430"/>
      <c r="G4430" s="33"/>
      <c r="H4430" s="80"/>
    </row>
    <row r="4431" spans="1:8">
      <c r="A4431" s="25"/>
      <c r="D4431"/>
      <c r="E4431"/>
      <c r="F4431"/>
      <c r="G4431" s="33"/>
      <c r="H4431" s="80"/>
    </row>
    <row r="4432" spans="1:8">
      <c r="A4432" s="25"/>
      <c r="D4432"/>
      <c r="E4432"/>
      <c r="F4432"/>
      <c r="G4432" s="33"/>
      <c r="H4432" s="80"/>
    </row>
    <row r="4433" spans="1:8">
      <c r="A4433" s="25"/>
      <c r="D4433"/>
      <c r="E4433"/>
      <c r="F4433"/>
      <c r="G4433" s="33"/>
      <c r="H4433" s="80"/>
    </row>
    <row r="4434" spans="1:8">
      <c r="A4434" s="25"/>
      <c r="D4434"/>
      <c r="E4434"/>
      <c r="F4434"/>
      <c r="G4434" s="33"/>
      <c r="H4434" s="80"/>
    </row>
    <row r="4435" spans="1:8">
      <c r="A4435" s="25"/>
      <c r="D4435"/>
      <c r="E4435"/>
      <c r="F4435"/>
      <c r="G4435" s="33"/>
      <c r="H4435" s="80"/>
    </row>
    <row r="4436" spans="1:8">
      <c r="A4436" s="25"/>
      <c r="D4436"/>
      <c r="E4436"/>
      <c r="F4436"/>
      <c r="G4436" s="33"/>
      <c r="H4436" s="80"/>
    </row>
    <row r="4437" spans="1:8">
      <c r="A4437" s="25"/>
      <c r="D4437"/>
      <c r="E4437"/>
      <c r="F4437"/>
      <c r="G4437" s="33"/>
      <c r="H4437" s="80"/>
    </row>
    <row r="4438" spans="1:8">
      <c r="A4438" s="25"/>
      <c r="D4438"/>
      <c r="E4438"/>
      <c r="F4438"/>
      <c r="G4438" s="33"/>
      <c r="H4438" s="80"/>
    </row>
    <row r="4439" spans="1:8">
      <c r="A4439" s="25"/>
      <c r="D4439"/>
      <c r="E4439"/>
      <c r="F4439"/>
      <c r="G4439" s="33"/>
      <c r="H4439" s="80"/>
    </row>
    <row r="4440" spans="1:8">
      <c r="A4440" s="25"/>
      <c r="D4440"/>
      <c r="E4440"/>
      <c r="F4440"/>
      <c r="G4440" s="33"/>
      <c r="H4440" s="80"/>
    </row>
    <row r="4441" spans="1:8">
      <c r="A4441" s="25"/>
      <c r="D4441"/>
      <c r="E4441"/>
      <c r="F4441"/>
      <c r="G4441" s="33"/>
      <c r="H4441" s="80"/>
    </row>
    <row r="4442" spans="1:8">
      <c r="A4442" s="25"/>
      <c r="D4442"/>
      <c r="E4442"/>
      <c r="F4442"/>
      <c r="G4442" s="33"/>
      <c r="H4442" s="80"/>
    </row>
    <row r="4443" spans="1:8">
      <c r="A4443" s="25"/>
      <c r="D4443"/>
      <c r="E4443"/>
      <c r="F4443"/>
      <c r="G4443" s="33"/>
      <c r="H4443" s="80"/>
    </row>
    <row r="4444" spans="1:8">
      <c r="A4444" s="25"/>
      <c r="D4444"/>
      <c r="E4444"/>
      <c r="F4444"/>
      <c r="G4444" s="33"/>
      <c r="H4444" s="80"/>
    </row>
    <row r="4445" spans="1:8">
      <c r="A4445" s="25"/>
      <c r="D4445"/>
      <c r="E4445"/>
      <c r="F4445"/>
      <c r="G4445" s="33"/>
      <c r="H4445" s="80"/>
    </row>
    <row r="4446" spans="1:8">
      <c r="A4446" s="25"/>
      <c r="D4446"/>
      <c r="E4446"/>
      <c r="F4446"/>
      <c r="G4446" s="33"/>
      <c r="H4446" s="80"/>
    </row>
    <row r="4447" spans="1:8">
      <c r="A4447" s="25"/>
      <c r="D4447"/>
      <c r="E4447"/>
      <c r="F4447"/>
      <c r="G4447" s="33"/>
      <c r="H4447" s="80"/>
    </row>
    <row r="4448" spans="1:8">
      <c r="A4448" s="25"/>
      <c r="D4448"/>
      <c r="E4448"/>
      <c r="F4448"/>
      <c r="G4448" s="33"/>
      <c r="H4448" s="80"/>
    </row>
    <row r="4449" spans="1:8">
      <c r="A4449" s="25"/>
      <c r="D4449"/>
      <c r="E4449"/>
      <c r="F4449"/>
      <c r="G4449" s="33"/>
      <c r="H4449" s="80"/>
    </row>
    <row r="4450" spans="1:8">
      <c r="A4450" s="25"/>
      <c r="D4450"/>
      <c r="E4450"/>
      <c r="F4450"/>
      <c r="G4450" s="33"/>
      <c r="H4450" s="80"/>
    </row>
    <row r="4451" spans="1:8">
      <c r="A4451" s="25"/>
      <c r="D4451"/>
      <c r="E4451"/>
      <c r="F4451"/>
      <c r="G4451" s="33"/>
      <c r="H4451" s="80"/>
    </row>
    <row r="4452" spans="1:8">
      <c r="A4452" s="25"/>
      <c r="D4452"/>
      <c r="E4452"/>
      <c r="F4452"/>
      <c r="G4452" s="33"/>
      <c r="H4452" s="80"/>
    </row>
    <row r="4453" spans="1:8">
      <c r="A4453" s="25"/>
      <c r="D4453"/>
      <c r="E4453"/>
      <c r="F4453"/>
      <c r="G4453" s="33"/>
      <c r="H4453" s="80"/>
    </row>
    <row r="4454" spans="1:8">
      <c r="A4454" s="25"/>
      <c r="D4454"/>
      <c r="E4454"/>
      <c r="F4454"/>
      <c r="G4454" s="33"/>
      <c r="H4454" s="80"/>
    </row>
    <row r="4455" spans="1:8">
      <c r="A4455" s="25"/>
      <c r="D4455"/>
      <c r="E4455"/>
      <c r="F4455"/>
      <c r="G4455" s="33"/>
      <c r="H4455" s="80"/>
    </row>
    <row r="4456" spans="1:8">
      <c r="A4456" s="25"/>
      <c r="D4456"/>
      <c r="E4456"/>
      <c r="F4456"/>
      <c r="G4456" s="33"/>
      <c r="H4456" s="80"/>
    </row>
    <row r="4457" spans="1:8">
      <c r="A4457" s="25"/>
      <c r="D4457"/>
      <c r="E4457"/>
      <c r="F4457"/>
      <c r="G4457" s="33"/>
      <c r="H4457" s="80"/>
    </row>
    <row r="4458" spans="1:8">
      <c r="A4458" s="25"/>
      <c r="D4458"/>
      <c r="E4458"/>
      <c r="F4458"/>
      <c r="G4458" s="33"/>
      <c r="H4458" s="80"/>
    </row>
    <row r="4459" spans="1:8">
      <c r="A4459" s="25"/>
      <c r="D4459"/>
      <c r="E4459"/>
      <c r="F4459"/>
      <c r="G4459" s="33"/>
      <c r="H4459" s="80"/>
    </row>
    <row r="4460" spans="1:8">
      <c r="A4460" s="25"/>
      <c r="D4460"/>
      <c r="E4460"/>
      <c r="F4460"/>
      <c r="G4460" s="33"/>
      <c r="H4460" s="80"/>
    </row>
    <row r="4461" spans="1:8">
      <c r="A4461" s="25"/>
      <c r="D4461"/>
      <c r="E4461"/>
      <c r="F4461"/>
      <c r="G4461" s="33"/>
      <c r="H4461" s="80"/>
    </row>
    <row r="4462" spans="1:8">
      <c r="A4462" s="25"/>
      <c r="D4462"/>
      <c r="E4462"/>
      <c r="F4462"/>
      <c r="G4462" s="33"/>
      <c r="H4462" s="80"/>
    </row>
    <row r="4463" spans="1:8">
      <c r="A4463" s="25"/>
      <c r="D4463"/>
      <c r="E4463"/>
      <c r="F4463"/>
      <c r="G4463" s="33"/>
      <c r="H4463" s="80"/>
    </row>
    <row r="4464" spans="1:8">
      <c r="A4464" s="25"/>
      <c r="D4464"/>
      <c r="E4464"/>
      <c r="F4464"/>
      <c r="G4464" s="33"/>
      <c r="H4464" s="80"/>
    </row>
    <row r="4465" spans="1:8">
      <c r="A4465" s="25"/>
      <c r="D4465"/>
      <c r="E4465"/>
      <c r="F4465"/>
      <c r="G4465" s="33"/>
      <c r="H4465" s="80"/>
    </row>
    <row r="4466" spans="1:8">
      <c r="A4466" s="25"/>
      <c r="D4466"/>
      <c r="E4466"/>
      <c r="F4466"/>
      <c r="G4466" s="33"/>
      <c r="H4466" s="80"/>
    </row>
    <row r="4467" spans="1:8">
      <c r="A4467" s="25"/>
      <c r="D4467"/>
      <c r="E4467"/>
      <c r="F4467"/>
      <c r="G4467" s="33"/>
      <c r="H4467" s="80"/>
    </row>
    <row r="4468" spans="1:8">
      <c r="A4468" s="25"/>
      <c r="D4468"/>
      <c r="E4468"/>
      <c r="F4468"/>
      <c r="G4468" s="33"/>
      <c r="H4468" s="80"/>
    </row>
    <row r="4469" spans="1:8">
      <c r="A4469" s="25"/>
      <c r="D4469"/>
      <c r="E4469"/>
      <c r="F4469"/>
      <c r="G4469" s="33"/>
      <c r="H4469" s="80"/>
    </row>
    <row r="4470" spans="1:8">
      <c r="A4470" s="25"/>
      <c r="D4470"/>
      <c r="E4470"/>
      <c r="F4470"/>
      <c r="G4470" s="33"/>
      <c r="H4470" s="80"/>
    </row>
    <row r="4471" spans="1:8">
      <c r="A4471" s="25"/>
      <c r="D4471"/>
      <c r="E4471"/>
      <c r="F4471"/>
      <c r="G4471" s="33"/>
      <c r="H4471" s="80"/>
    </row>
    <row r="4472" spans="1:8">
      <c r="A4472" s="25"/>
      <c r="D4472"/>
      <c r="E4472"/>
      <c r="F4472"/>
      <c r="G4472" s="33"/>
      <c r="H4472" s="80"/>
    </row>
    <row r="4473" spans="1:8">
      <c r="A4473" s="25"/>
      <c r="D4473"/>
      <c r="E4473"/>
      <c r="F4473"/>
      <c r="G4473" s="33"/>
      <c r="H4473" s="80"/>
    </row>
    <row r="4474" spans="1:8">
      <c r="A4474" s="25"/>
      <c r="D4474"/>
      <c r="E4474"/>
      <c r="F4474"/>
      <c r="G4474" s="33"/>
      <c r="H4474" s="80"/>
    </row>
    <row r="4475" spans="1:8">
      <c r="A4475" s="25"/>
      <c r="D4475"/>
      <c r="E4475"/>
      <c r="F4475"/>
      <c r="G4475" s="33"/>
      <c r="H4475" s="80"/>
    </row>
    <row r="4476" spans="1:8">
      <c r="A4476" s="25"/>
      <c r="D4476"/>
      <c r="E4476"/>
      <c r="F4476"/>
      <c r="G4476" s="33"/>
      <c r="H4476" s="80"/>
    </row>
    <row r="4477" spans="1:8">
      <c r="A4477" s="25"/>
      <c r="D4477"/>
      <c r="E4477"/>
      <c r="F4477"/>
      <c r="G4477" s="33"/>
      <c r="H4477" s="80"/>
    </row>
    <row r="4478" spans="1:8">
      <c r="A4478" s="25"/>
      <c r="D4478"/>
      <c r="E4478"/>
      <c r="F4478"/>
      <c r="G4478" s="33"/>
      <c r="H4478" s="80"/>
    </row>
    <row r="4479" spans="1:8">
      <c r="A4479" s="25"/>
      <c r="D4479"/>
      <c r="E4479"/>
      <c r="F4479"/>
      <c r="G4479" s="33"/>
      <c r="H4479" s="80"/>
    </row>
    <row r="4480" spans="1:8">
      <c r="A4480" s="25"/>
      <c r="D4480"/>
      <c r="E4480"/>
      <c r="F4480"/>
      <c r="G4480" s="33"/>
      <c r="H4480" s="80"/>
    </row>
    <row r="4481" spans="1:8">
      <c r="A4481" s="25"/>
      <c r="D4481"/>
      <c r="E4481"/>
      <c r="F4481"/>
      <c r="G4481" s="33"/>
      <c r="H4481" s="80"/>
    </row>
    <row r="4482" spans="1:8">
      <c r="A4482" s="25"/>
      <c r="D4482"/>
      <c r="E4482"/>
      <c r="F4482"/>
      <c r="G4482" s="33"/>
      <c r="H4482" s="80"/>
    </row>
    <row r="4483" spans="1:8">
      <c r="A4483" s="25"/>
      <c r="D4483"/>
      <c r="E4483"/>
      <c r="F4483"/>
      <c r="G4483" s="33"/>
      <c r="H4483" s="80"/>
    </row>
    <row r="4484" spans="1:8">
      <c r="A4484" s="25"/>
      <c r="D4484"/>
      <c r="E4484"/>
      <c r="F4484"/>
      <c r="G4484" s="33"/>
      <c r="H4484" s="80"/>
    </row>
    <row r="4485" spans="1:8">
      <c r="A4485" s="25"/>
      <c r="D4485"/>
      <c r="E4485"/>
      <c r="F4485"/>
      <c r="G4485" s="33"/>
      <c r="H4485" s="80"/>
    </row>
    <row r="4486" spans="1:8">
      <c r="A4486" s="25"/>
      <c r="D4486"/>
      <c r="E4486"/>
      <c r="F4486"/>
      <c r="G4486" s="33"/>
      <c r="H4486" s="80"/>
    </row>
    <row r="4487" spans="1:8">
      <c r="A4487" s="25"/>
      <c r="D4487"/>
      <c r="E4487"/>
      <c r="F4487"/>
      <c r="G4487" s="33"/>
      <c r="H4487" s="80"/>
    </row>
    <row r="4488" spans="1:8">
      <c r="A4488" s="25"/>
      <c r="D4488"/>
      <c r="E4488"/>
      <c r="F4488"/>
      <c r="G4488" s="33"/>
      <c r="H4488" s="80"/>
    </row>
    <row r="4489" spans="1:8">
      <c r="A4489" s="25"/>
      <c r="D4489"/>
      <c r="E4489"/>
      <c r="F4489"/>
      <c r="G4489" s="33"/>
      <c r="H4489" s="80"/>
    </row>
    <row r="4490" spans="1:8">
      <c r="A4490" s="25"/>
      <c r="D4490"/>
      <c r="E4490"/>
      <c r="F4490"/>
      <c r="G4490" s="33"/>
      <c r="H4490" s="80"/>
    </row>
    <row r="4491" spans="1:8">
      <c r="A4491" s="25"/>
      <c r="D4491"/>
      <c r="E4491"/>
      <c r="F4491"/>
      <c r="G4491" s="33"/>
      <c r="H4491" s="80"/>
    </row>
    <row r="4492" spans="1:8">
      <c r="A4492" s="25"/>
      <c r="D4492"/>
      <c r="E4492"/>
      <c r="F4492"/>
      <c r="G4492" s="33"/>
      <c r="H4492" s="80"/>
    </row>
    <row r="4493" spans="1:8">
      <c r="A4493" s="25"/>
      <c r="D4493"/>
      <c r="E4493"/>
      <c r="F4493"/>
      <c r="G4493" s="33"/>
      <c r="H4493" s="80"/>
    </row>
    <row r="4494" spans="1:8">
      <c r="A4494" s="25"/>
      <c r="D4494"/>
      <c r="E4494"/>
      <c r="F4494"/>
      <c r="G4494" s="33"/>
      <c r="H4494" s="80"/>
    </row>
    <row r="4495" spans="1:8">
      <c r="A4495" s="25"/>
      <c r="D4495"/>
      <c r="E4495"/>
      <c r="F4495"/>
      <c r="G4495" s="33"/>
      <c r="H4495" s="80"/>
    </row>
    <row r="4496" spans="1:8">
      <c r="A4496" s="25"/>
      <c r="D4496"/>
      <c r="E4496"/>
      <c r="F4496"/>
      <c r="G4496" s="33"/>
      <c r="H4496" s="80"/>
    </row>
    <row r="4497" spans="1:8">
      <c r="A4497" s="25"/>
      <c r="D4497"/>
      <c r="E4497"/>
      <c r="F4497"/>
      <c r="G4497" s="33"/>
      <c r="H4497" s="80"/>
    </row>
    <row r="4498" spans="1:8">
      <c r="A4498" s="25"/>
      <c r="D4498"/>
      <c r="E4498"/>
      <c r="F4498"/>
      <c r="G4498" s="33"/>
      <c r="H4498" s="80"/>
    </row>
    <row r="4499" spans="1:8">
      <c r="A4499" s="25"/>
      <c r="D4499"/>
      <c r="E4499"/>
      <c r="F4499"/>
      <c r="G4499" s="33"/>
      <c r="H4499" s="80"/>
    </row>
    <row r="4500" spans="1:8">
      <c r="A4500" s="25"/>
      <c r="D4500"/>
      <c r="E4500"/>
      <c r="F4500"/>
      <c r="G4500" s="33"/>
      <c r="H4500" s="80"/>
    </row>
    <row r="4501" spans="1:8">
      <c r="A4501" s="25"/>
      <c r="D4501"/>
      <c r="E4501"/>
      <c r="F4501"/>
      <c r="G4501" s="33"/>
      <c r="H4501" s="80"/>
    </row>
    <row r="4502" spans="1:8">
      <c r="A4502" s="25"/>
      <c r="D4502"/>
      <c r="E4502"/>
      <c r="F4502"/>
      <c r="G4502" s="33"/>
      <c r="H4502" s="80"/>
    </row>
    <row r="4503" spans="1:8">
      <c r="A4503" s="25"/>
      <c r="D4503"/>
      <c r="E4503"/>
      <c r="F4503"/>
      <c r="G4503" s="33"/>
      <c r="H4503" s="80"/>
    </row>
    <row r="4504" spans="1:8">
      <c r="A4504" s="25"/>
      <c r="D4504"/>
      <c r="E4504"/>
      <c r="F4504"/>
      <c r="G4504" s="33"/>
      <c r="H4504" s="80"/>
    </row>
    <row r="4505" spans="1:8">
      <c r="A4505" s="25"/>
      <c r="D4505"/>
      <c r="E4505"/>
      <c r="F4505"/>
      <c r="G4505" s="33"/>
      <c r="H4505" s="80"/>
    </row>
    <row r="4506" spans="1:8">
      <c r="A4506" s="25"/>
      <c r="D4506"/>
      <c r="E4506"/>
      <c r="F4506"/>
      <c r="G4506" s="33"/>
      <c r="H4506" s="80"/>
    </row>
    <row r="4507" spans="1:8">
      <c r="A4507" s="25"/>
      <c r="D4507"/>
      <c r="E4507"/>
      <c r="F4507"/>
      <c r="G4507" s="33"/>
      <c r="H4507" s="80"/>
    </row>
    <row r="4508" spans="1:8">
      <c r="A4508" s="25"/>
      <c r="D4508"/>
      <c r="E4508"/>
      <c r="F4508"/>
      <c r="G4508" s="33"/>
      <c r="H4508" s="80"/>
    </row>
    <row r="4509" spans="1:8">
      <c r="A4509" s="25"/>
      <c r="D4509"/>
      <c r="E4509"/>
      <c r="F4509"/>
      <c r="G4509" s="33"/>
      <c r="H4509" s="80"/>
    </row>
    <row r="4510" spans="1:8">
      <c r="A4510" s="25"/>
      <c r="D4510"/>
      <c r="E4510"/>
      <c r="F4510"/>
      <c r="G4510" s="33"/>
      <c r="H4510" s="80"/>
    </row>
    <row r="4511" spans="1:8">
      <c r="A4511" s="25"/>
      <c r="D4511"/>
      <c r="E4511"/>
      <c r="F4511"/>
      <c r="G4511" s="33"/>
      <c r="H4511" s="80"/>
    </row>
    <row r="4512" spans="1:8">
      <c r="A4512" s="25"/>
      <c r="D4512"/>
      <c r="E4512"/>
      <c r="F4512"/>
      <c r="G4512" s="33"/>
      <c r="H4512" s="80"/>
    </row>
    <row r="4513" spans="1:8">
      <c r="A4513" s="25"/>
      <c r="D4513"/>
      <c r="E4513"/>
      <c r="F4513"/>
      <c r="G4513" s="33"/>
      <c r="H4513" s="80"/>
    </row>
    <row r="4514" spans="1:8">
      <c r="A4514" s="25"/>
      <c r="D4514"/>
      <c r="E4514"/>
      <c r="F4514"/>
      <c r="G4514" s="33"/>
      <c r="H4514" s="80"/>
    </row>
    <row r="4515" spans="1:8">
      <c r="A4515" s="25"/>
      <c r="D4515"/>
      <c r="E4515"/>
      <c r="F4515"/>
      <c r="G4515" s="33"/>
      <c r="H4515" s="80"/>
    </row>
    <row r="4516" spans="1:8">
      <c r="A4516" s="25"/>
      <c r="D4516"/>
      <c r="E4516"/>
      <c r="F4516"/>
      <c r="G4516" s="33"/>
      <c r="H4516" s="80"/>
    </row>
    <row r="4517" spans="1:8">
      <c r="A4517" s="25"/>
      <c r="D4517"/>
      <c r="E4517"/>
      <c r="F4517"/>
      <c r="G4517" s="33"/>
      <c r="H4517" s="80"/>
    </row>
    <row r="4518" spans="1:8">
      <c r="A4518" s="25"/>
      <c r="D4518"/>
      <c r="E4518"/>
      <c r="F4518"/>
      <c r="G4518" s="33"/>
      <c r="H4518" s="80"/>
    </row>
    <row r="4519" spans="1:8">
      <c r="A4519" s="25"/>
      <c r="D4519"/>
      <c r="E4519"/>
      <c r="F4519"/>
      <c r="G4519" s="33"/>
      <c r="H4519" s="80"/>
    </row>
    <row r="4520" spans="1:8">
      <c r="A4520" s="25"/>
      <c r="D4520"/>
      <c r="E4520"/>
      <c r="F4520"/>
      <c r="G4520" s="33"/>
      <c r="H4520" s="80"/>
    </row>
    <row r="4521" spans="1:8">
      <c r="A4521" s="25"/>
      <c r="D4521"/>
      <c r="E4521"/>
      <c r="F4521"/>
      <c r="G4521" s="33"/>
      <c r="H4521" s="80"/>
    </row>
    <row r="4522" spans="1:8">
      <c r="A4522" s="25"/>
      <c r="D4522"/>
      <c r="E4522"/>
      <c r="F4522"/>
      <c r="G4522" s="33"/>
      <c r="H4522" s="80"/>
    </row>
    <row r="4523" spans="1:8">
      <c r="A4523" s="25"/>
      <c r="D4523"/>
      <c r="E4523"/>
      <c r="F4523"/>
      <c r="G4523" s="33"/>
      <c r="H4523" s="80"/>
    </row>
    <row r="4524" spans="1:8">
      <c r="A4524" s="25"/>
      <c r="D4524"/>
      <c r="E4524"/>
      <c r="F4524"/>
      <c r="G4524" s="33"/>
      <c r="H4524" s="80"/>
    </row>
    <row r="4525" spans="1:8">
      <c r="A4525" s="25"/>
      <c r="D4525"/>
      <c r="E4525"/>
      <c r="F4525"/>
      <c r="G4525" s="33"/>
      <c r="H4525" s="80"/>
    </row>
    <row r="4526" spans="1:8">
      <c r="A4526" s="25"/>
      <c r="D4526"/>
      <c r="E4526"/>
      <c r="F4526"/>
      <c r="G4526" s="33"/>
      <c r="H4526" s="80"/>
    </row>
    <row r="4527" spans="1:8">
      <c r="A4527" s="25"/>
      <c r="D4527"/>
      <c r="E4527"/>
      <c r="F4527"/>
      <c r="G4527" s="33"/>
      <c r="H4527" s="80"/>
    </row>
    <row r="4528" spans="1:8">
      <c r="A4528" s="25"/>
      <c r="D4528"/>
      <c r="E4528"/>
      <c r="F4528"/>
      <c r="G4528" s="33"/>
      <c r="H4528" s="80"/>
    </row>
    <row r="4529" spans="1:8">
      <c r="A4529" s="25"/>
      <c r="D4529"/>
      <c r="E4529"/>
      <c r="F4529"/>
      <c r="G4529" s="33"/>
      <c r="H4529" s="80"/>
    </row>
    <row r="4530" spans="1:8">
      <c r="A4530" s="25"/>
      <c r="D4530"/>
      <c r="E4530"/>
      <c r="F4530"/>
      <c r="G4530" s="33"/>
      <c r="H4530" s="80"/>
    </row>
    <row r="4531" spans="1:8">
      <c r="A4531" s="25"/>
      <c r="D4531"/>
      <c r="E4531"/>
      <c r="F4531"/>
      <c r="G4531" s="33"/>
      <c r="H4531" s="80"/>
    </row>
    <row r="4532" spans="1:8">
      <c r="A4532" s="25"/>
      <c r="D4532"/>
      <c r="E4532"/>
      <c r="F4532"/>
      <c r="G4532" s="33"/>
      <c r="H4532" s="80"/>
    </row>
    <row r="4533" spans="1:8">
      <c r="A4533" s="25"/>
      <c r="D4533"/>
      <c r="E4533"/>
      <c r="F4533"/>
      <c r="G4533" s="33"/>
      <c r="H4533" s="80"/>
    </row>
    <row r="4534" spans="1:8">
      <c r="A4534" s="25"/>
      <c r="D4534"/>
      <c r="E4534"/>
      <c r="F4534"/>
      <c r="G4534" s="33"/>
      <c r="H4534" s="80"/>
    </row>
    <row r="4535" spans="1:8">
      <c r="A4535" s="25"/>
      <c r="D4535"/>
      <c r="E4535"/>
      <c r="F4535"/>
      <c r="G4535" s="33"/>
      <c r="H4535" s="80"/>
    </row>
    <row r="4536" spans="1:8">
      <c r="A4536" s="25"/>
      <c r="D4536"/>
      <c r="E4536"/>
      <c r="F4536"/>
      <c r="G4536" s="33"/>
      <c r="H4536" s="80"/>
    </row>
    <row r="4537" spans="1:8">
      <c r="A4537" s="25"/>
      <c r="D4537"/>
      <c r="E4537"/>
      <c r="F4537"/>
      <c r="G4537" s="33"/>
      <c r="H4537" s="80"/>
    </row>
    <row r="4538" spans="1:8">
      <c r="A4538" s="25"/>
      <c r="D4538"/>
      <c r="E4538"/>
      <c r="F4538"/>
      <c r="G4538" s="33"/>
      <c r="H4538" s="80"/>
    </row>
    <row r="4539" spans="1:8">
      <c r="A4539" s="25"/>
      <c r="D4539"/>
      <c r="E4539"/>
      <c r="F4539"/>
      <c r="G4539" s="33"/>
      <c r="H4539" s="80"/>
    </row>
    <row r="4540" spans="1:8">
      <c r="A4540" s="25"/>
      <c r="D4540"/>
      <c r="E4540"/>
      <c r="F4540"/>
      <c r="G4540" s="33"/>
      <c r="H4540" s="80"/>
    </row>
    <row r="4541" spans="1:8">
      <c r="A4541" s="25"/>
      <c r="D4541"/>
      <c r="E4541"/>
      <c r="F4541"/>
      <c r="G4541" s="33"/>
      <c r="H4541" s="80"/>
    </row>
    <row r="4542" spans="1:8">
      <c r="A4542" s="25"/>
      <c r="D4542"/>
      <c r="E4542"/>
      <c r="F4542"/>
      <c r="G4542" s="33"/>
      <c r="H4542" s="80"/>
    </row>
    <row r="4543" spans="1:8">
      <c r="A4543" s="25"/>
      <c r="D4543"/>
      <c r="E4543"/>
      <c r="F4543"/>
      <c r="G4543" s="33"/>
      <c r="H4543" s="80"/>
    </row>
    <row r="4544" spans="1:8">
      <c r="A4544" s="25"/>
      <c r="D4544"/>
      <c r="E4544"/>
      <c r="F4544"/>
      <c r="G4544" s="33"/>
      <c r="H4544" s="80"/>
    </row>
    <row r="4545" spans="1:8">
      <c r="A4545" s="25"/>
      <c r="D4545"/>
      <c r="E4545"/>
      <c r="F4545"/>
      <c r="G4545" s="33"/>
      <c r="H4545" s="80"/>
    </row>
    <row r="4546" spans="1:8">
      <c r="A4546" s="25"/>
      <c r="D4546"/>
      <c r="E4546"/>
      <c r="F4546"/>
      <c r="G4546" s="33"/>
      <c r="H4546" s="80"/>
    </row>
    <row r="4547" spans="1:8">
      <c r="A4547" s="25"/>
      <c r="D4547"/>
      <c r="E4547"/>
      <c r="F4547"/>
      <c r="G4547" s="33"/>
      <c r="H4547" s="80"/>
    </row>
    <row r="4548" spans="1:8">
      <c r="A4548" s="25"/>
      <c r="D4548"/>
      <c r="E4548"/>
      <c r="F4548"/>
      <c r="G4548" s="33"/>
      <c r="H4548" s="80"/>
    </row>
    <row r="4549" spans="1:8">
      <c r="A4549" s="25"/>
      <c r="D4549"/>
      <c r="E4549"/>
      <c r="F4549"/>
      <c r="G4549" s="33"/>
      <c r="H4549" s="80"/>
    </row>
    <row r="4550" spans="1:8">
      <c r="A4550" s="25"/>
      <c r="D4550"/>
      <c r="E4550"/>
      <c r="F4550"/>
      <c r="G4550" s="33"/>
      <c r="H4550" s="80"/>
    </row>
    <row r="4551" spans="1:8">
      <c r="A4551" s="25"/>
      <c r="D4551"/>
      <c r="E4551"/>
      <c r="F4551"/>
      <c r="G4551" s="33"/>
      <c r="H4551" s="80"/>
    </row>
    <row r="4552" spans="1:8">
      <c r="A4552" s="25"/>
      <c r="D4552"/>
      <c r="E4552"/>
      <c r="F4552"/>
      <c r="G4552" s="33"/>
      <c r="H4552" s="80"/>
    </row>
    <row r="4553" spans="1:8">
      <c r="A4553" s="25"/>
      <c r="D4553"/>
      <c r="E4553"/>
      <c r="F4553"/>
      <c r="G4553" s="33"/>
      <c r="H4553" s="80"/>
    </row>
    <row r="4554" spans="1:8">
      <c r="A4554" s="25"/>
      <c r="D4554"/>
      <c r="E4554"/>
      <c r="F4554"/>
      <c r="G4554" s="33"/>
      <c r="H4554" s="80"/>
    </row>
    <row r="4555" spans="1:8">
      <c r="A4555" s="25"/>
      <c r="D4555"/>
      <c r="E4555"/>
      <c r="F4555"/>
      <c r="G4555" s="33"/>
      <c r="H4555" s="80"/>
    </row>
    <row r="4556" spans="1:8">
      <c r="A4556" s="25"/>
      <c r="D4556"/>
      <c r="E4556"/>
      <c r="F4556"/>
      <c r="G4556" s="33"/>
      <c r="H4556" s="80"/>
    </row>
    <row r="4557" spans="1:8">
      <c r="A4557" s="25"/>
      <c r="D4557"/>
      <c r="E4557"/>
      <c r="F4557"/>
      <c r="G4557" s="33"/>
      <c r="H4557" s="80"/>
    </row>
    <row r="4558" spans="1:8">
      <c r="A4558" s="25"/>
      <c r="D4558"/>
      <c r="E4558"/>
      <c r="F4558"/>
      <c r="G4558" s="33"/>
      <c r="H4558" s="80"/>
    </row>
    <row r="4559" spans="1:8">
      <c r="A4559" s="25"/>
      <c r="D4559"/>
      <c r="E4559"/>
      <c r="F4559"/>
      <c r="G4559" s="33"/>
      <c r="H4559" s="80"/>
    </row>
    <row r="4560" spans="1:8">
      <c r="A4560" s="25"/>
      <c r="D4560"/>
      <c r="E4560"/>
      <c r="F4560"/>
      <c r="G4560" s="33"/>
      <c r="H4560" s="80"/>
    </row>
    <row r="4561" spans="1:8">
      <c r="A4561" s="25"/>
      <c r="D4561"/>
      <c r="E4561"/>
      <c r="F4561"/>
      <c r="G4561" s="33"/>
      <c r="H4561" s="80"/>
    </row>
    <row r="4562" spans="1:8">
      <c r="A4562" s="25"/>
      <c r="D4562"/>
      <c r="E4562"/>
      <c r="F4562"/>
      <c r="G4562" s="33"/>
      <c r="H4562" s="80"/>
    </row>
    <row r="4563" spans="1:8">
      <c r="A4563" s="25"/>
      <c r="D4563"/>
      <c r="E4563"/>
      <c r="F4563"/>
      <c r="G4563" s="33"/>
      <c r="H4563" s="80"/>
    </row>
    <row r="4564" spans="1:8">
      <c r="A4564" s="25"/>
      <c r="D4564"/>
      <c r="E4564"/>
      <c r="F4564"/>
      <c r="G4564" s="33"/>
      <c r="H4564" s="80"/>
    </row>
    <row r="4565" spans="1:8">
      <c r="A4565" s="25"/>
      <c r="D4565"/>
      <c r="E4565"/>
      <c r="F4565"/>
      <c r="G4565" s="33"/>
      <c r="H4565" s="80"/>
    </row>
    <row r="4566" spans="1:8">
      <c r="A4566" s="25"/>
      <c r="D4566"/>
      <c r="E4566"/>
      <c r="F4566"/>
      <c r="G4566" s="33"/>
      <c r="H4566" s="80"/>
    </row>
    <row r="4567" spans="1:8">
      <c r="A4567" s="25"/>
      <c r="D4567"/>
      <c r="E4567"/>
      <c r="F4567"/>
      <c r="G4567" s="33"/>
      <c r="H4567" s="80"/>
    </row>
    <row r="4568" spans="1:8">
      <c r="A4568" s="25"/>
      <c r="D4568"/>
      <c r="E4568"/>
      <c r="F4568"/>
      <c r="G4568" s="33"/>
      <c r="H4568" s="80"/>
    </row>
    <row r="4569" spans="1:8">
      <c r="A4569" s="25"/>
      <c r="D4569"/>
      <c r="E4569"/>
      <c r="F4569"/>
      <c r="G4569" s="33"/>
      <c r="H4569" s="80"/>
    </row>
    <row r="4570" spans="1:8">
      <c r="A4570" s="25"/>
      <c r="D4570"/>
      <c r="E4570"/>
      <c r="F4570"/>
      <c r="G4570" s="33"/>
      <c r="H4570" s="80"/>
    </row>
    <row r="4571" spans="1:8">
      <c r="A4571" s="25"/>
      <c r="D4571"/>
      <c r="E4571"/>
      <c r="F4571"/>
      <c r="G4571" s="33"/>
      <c r="H4571" s="80"/>
    </row>
    <row r="4572" spans="1:8">
      <c r="A4572" s="25"/>
      <c r="D4572"/>
      <c r="E4572"/>
      <c r="F4572"/>
      <c r="G4572" s="33"/>
      <c r="H4572" s="80"/>
    </row>
    <row r="4573" spans="1:8">
      <c r="A4573" s="25"/>
      <c r="D4573"/>
      <c r="E4573"/>
      <c r="F4573"/>
      <c r="G4573" s="33"/>
      <c r="H4573" s="80"/>
    </row>
    <row r="4574" spans="1:8">
      <c r="A4574" s="25"/>
      <c r="D4574"/>
      <c r="E4574"/>
      <c r="F4574"/>
      <c r="G4574" s="33"/>
      <c r="H4574" s="80"/>
    </row>
    <row r="4575" spans="1:8">
      <c r="A4575" s="25"/>
      <c r="D4575"/>
      <c r="E4575"/>
      <c r="F4575"/>
      <c r="G4575" s="33"/>
      <c r="H4575" s="80"/>
    </row>
    <row r="4576" spans="1:8">
      <c r="A4576" s="25"/>
      <c r="D4576"/>
      <c r="E4576"/>
      <c r="F4576"/>
      <c r="G4576" s="33"/>
      <c r="H4576" s="80"/>
    </row>
    <row r="4577" spans="1:8">
      <c r="A4577" s="25"/>
      <c r="D4577"/>
      <c r="E4577"/>
      <c r="F4577"/>
      <c r="G4577" s="33"/>
      <c r="H4577" s="80"/>
    </row>
    <row r="4578" spans="1:8">
      <c r="A4578" s="25"/>
      <c r="D4578"/>
      <c r="E4578"/>
      <c r="F4578"/>
      <c r="G4578" s="33"/>
      <c r="H4578" s="80"/>
    </row>
    <row r="4579" spans="1:8">
      <c r="A4579" s="25"/>
      <c r="D4579"/>
      <c r="E4579"/>
      <c r="F4579"/>
      <c r="G4579" s="33"/>
      <c r="H4579" s="80"/>
    </row>
    <row r="4580" spans="1:8">
      <c r="A4580" s="25"/>
      <c r="D4580"/>
      <c r="E4580"/>
      <c r="F4580"/>
      <c r="G4580" s="33"/>
      <c r="H4580" s="80"/>
    </row>
    <row r="4581" spans="1:8">
      <c r="A4581" s="25"/>
      <c r="D4581"/>
      <c r="E4581"/>
      <c r="F4581"/>
      <c r="G4581" s="33"/>
      <c r="H4581" s="80"/>
    </row>
    <row r="4582" spans="1:8">
      <c r="A4582" s="25"/>
      <c r="D4582"/>
      <c r="E4582"/>
      <c r="F4582"/>
      <c r="G4582" s="33"/>
      <c r="H4582" s="80"/>
    </row>
    <row r="4583" spans="1:8">
      <c r="A4583" s="25"/>
      <c r="D4583"/>
      <c r="E4583"/>
      <c r="F4583"/>
      <c r="G4583" s="33"/>
      <c r="H4583" s="80"/>
    </row>
    <row r="4584" spans="1:8">
      <c r="A4584" s="25"/>
      <c r="D4584"/>
      <c r="E4584"/>
      <c r="F4584"/>
      <c r="G4584" s="33"/>
      <c r="H4584" s="80"/>
    </row>
    <row r="4585" spans="1:8">
      <c r="A4585" s="25"/>
      <c r="D4585"/>
      <c r="E4585"/>
      <c r="F4585"/>
      <c r="G4585" s="33"/>
      <c r="H4585" s="80"/>
    </row>
    <row r="4586" spans="1:8">
      <c r="A4586" s="25"/>
      <c r="D4586"/>
      <c r="E4586"/>
      <c r="F4586"/>
      <c r="G4586" s="33"/>
      <c r="H4586" s="80"/>
    </row>
    <row r="4587" spans="1:8">
      <c r="A4587" s="25"/>
      <c r="D4587"/>
      <c r="E4587"/>
      <c r="F4587"/>
      <c r="G4587" s="33"/>
      <c r="H4587" s="80"/>
    </row>
    <row r="4588" spans="1:8">
      <c r="A4588" s="25"/>
      <c r="D4588"/>
      <c r="E4588"/>
      <c r="F4588"/>
      <c r="G4588" s="33"/>
      <c r="H4588" s="80"/>
    </row>
    <row r="4589" spans="1:8">
      <c r="A4589" s="25"/>
      <c r="D4589"/>
      <c r="E4589"/>
      <c r="F4589"/>
      <c r="G4589" s="33"/>
      <c r="H4589" s="80"/>
    </row>
    <row r="4590" spans="1:8">
      <c r="A4590" s="25"/>
      <c r="D4590"/>
      <c r="E4590"/>
      <c r="F4590"/>
      <c r="G4590" s="33"/>
      <c r="H4590" s="80"/>
    </row>
    <row r="4591" spans="1:8">
      <c r="A4591" s="25"/>
      <c r="D4591"/>
      <c r="E4591"/>
      <c r="F4591"/>
      <c r="G4591" s="33"/>
      <c r="H4591" s="80"/>
    </row>
    <row r="4592" spans="1:8">
      <c r="A4592" s="25"/>
      <c r="D4592"/>
      <c r="E4592"/>
      <c r="F4592"/>
      <c r="G4592" s="33"/>
      <c r="H4592" s="80"/>
    </row>
    <row r="4593" spans="1:8">
      <c r="A4593" s="25"/>
      <c r="D4593"/>
      <c r="E4593"/>
      <c r="F4593"/>
      <c r="G4593" s="33"/>
      <c r="H4593" s="80"/>
    </row>
    <row r="4594" spans="1:8">
      <c r="A4594" s="25"/>
      <c r="D4594"/>
      <c r="E4594"/>
      <c r="F4594"/>
      <c r="G4594" s="33"/>
      <c r="H4594" s="80"/>
    </row>
    <row r="4595" spans="1:8">
      <c r="A4595" s="25"/>
      <c r="D4595"/>
      <c r="E4595"/>
      <c r="F4595"/>
      <c r="G4595" s="33"/>
      <c r="H4595" s="80"/>
    </row>
    <row r="4596" spans="1:8">
      <c r="A4596" s="25"/>
      <c r="D4596"/>
      <c r="E4596"/>
      <c r="F4596"/>
      <c r="G4596" s="33"/>
      <c r="H4596" s="80"/>
    </row>
    <row r="4597" spans="1:8">
      <c r="A4597" s="25"/>
      <c r="D4597"/>
      <c r="E4597"/>
      <c r="F4597"/>
      <c r="G4597" s="33"/>
      <c r="H4597" s="80"/>
    </row>
    <row r="4598" spans="1:8">
      <c r="A4598" s="25"/>
      <c r="D4598"/>
      <c r="E4598"/>
      <c r="F4598"/>
      <c r="G4598" s="33"/>
      <c r="H4598" s="80"/>
    </row>
    <row r="4599" spans="1:8">
      <c r="A4599" s="25"/>
      <c r="D4599"/>
      <c r="E4599"/>
      <c r="F4599"/>
      <c r="G4599" s="33"/>
      <c r="H4599" s="80"/>
    </row>
    <row r="4600" spans="1:8">
      <c r="A4600" s="25"/>
      <c r="D4600"/>
      <c r="E4600"/>
      <c r="F4600"/>
      <c r="G4600" s="33"/>
      <c r="H4600" s="80"/>
    </row>
    <row r="4601" spans="1:8">
      <c r="A4601" s="25"/>
      <c r="D4601"/>
      <c r="E4601"/>
      <c r="F4601"/>
      <c r="G4601" s="33"/>
      <c r="H4601" s="80"/>
    </row>
    <row r="4602" spans="1:8">
      <c r="A4602" s="25"/>
      <c r="D4602"/>
      <c r="E4602"/>
      <c r="F4602"/>
      <c r="G4602" s="33"/>
      <c r="H4602" s="80"/>
    </row>
    <row r="4603" spans="1:8">
      <c r="A4603" s="25"/>
      <c r="D4603"/>
      <c r="E4603"/>
      <c r="F4603"/>
      <c r="G4603" s="33"/>
      <c r="H4603" s="80"/>
    </row>
    <row r="4604" spans="1:8">
      <c r="A4604" s="25"/>
      <c r="D4604"/>
      <c r="E4604"/>
      <c r="F4604"/>
      <c r="G4604" s="33"/>
      <c r="H4604" s="80"/>
    </row>
    <row r="4605" spans="1:8">
      <c r="A4605" s="25"/>
      <c r="D4605"/>
      <c r="E4605"/>
      <c r="F4605"/>
      <c r="G4605" s="33"/>
      <c r="H4605" s="80"/>
    </row>
    <row r="4606" spans="1:8">
      <c r="A4606" s="25"/>
      <c r="D4606"/>
      <c r="E4606"/>
      <c r="F4606"/>
      <c r="G4606" s="33"/>
      <c r="H4606" s="80"/>
    </row>
    <row r="4607" spans="1:8">
      <c r="A4607" s="25"/>
      <c r="D4607"/>
      <c r="E4607"/>
      <c r="F4607"/>
      <c r="G4607" s="33"/>
      <c r="H4607" s="80"/>
    </row>
    <row r="4608" spans="1:8">
      <c r="A4608" s="25"/>
      <c r="D4608"/>
      <c r="E4608"/>
      <c r="F4608"/>
      <c r="G4608" s="33"/>
      <c r="H4608" s="80"/>
    </row>
    <row r="4609" spans="1:8">
      <c r="A4609" s="25"/>
      <c r="D4609"/>
      <c r="E4609"/>
      <c r="F4609"/>
      <c r="G4609" s="33"/>
      <c r="H4609" s="80"/>
    </row>
    <row r="4610" spans="1:8">
      <c r="A4610" s="25"/>
      <c r="D4610"/>
      <c r="E4610"/>
      <c r="F4610"/>
      <c r="G4610" s="33"/>
      <c r="H4610" s="80"/>
    </row>
    <row r="4611" spans="1:8">
      <c r="A4611" s="25"/>
      <c r="D4611"/>
      <c r="E4611"/>
      <c r="F4611"/>
      <c r="G4611" s="33"/>
      <c r="H4611" s="80"/>
    </row>
    <row r="4612" spans="1:8">
      <c r="A4612" s="25"/>
      <c r="D4612"/>
      <c r="E4612"/>
      <c r="F4612"/>
      <c r="G4612" s="33"/>
      <c r="H4612" s="80"/>
    </row>
    <row r="4613" spans="1:8">
      <c r="A4613" s="25"/>
      <c r="D4613"/>
      <c r="E4613"/>
      <c r="F4613"/>
      <c r="G4613" s="33"/>
      <c r="H4613" s="80"/>
    </row>
    <row r="4614" spans="1:8">
      <c r="A4614" s="25"/>
      <c r="D4614"/>
      <c r="E4614"/>
      <c r="F4614"/>
      <c r="G4614" s="33"/>
      <c r="H4614" s="80"/>
    </row>
    <row r="4615" spans="1:8">
      <c r="A4615" s="25"/>
      <c r="D4615"/>
      <c r="E4615"/>
      <c r="F4615"/>
      <c r="G4615" s="33"/>
      <c r="H4615" s="80"/>
    </row>
    <row r="4616" spans="1:8">
      <c r="A4616" s="25"/>
      <c r="D4616"/>
      <c r="E4616"/>
      <c r="F4616"/>
      <c r="G4616" s="33"/>
      <c r="H4616" s="80"/>
    </row>
    <row r="4617" spans="1:8">
      <c r="A4617" s="25"/>
      <c r="D4617"/>
      <c r="E4617"/>
      <c r="F4617"/>
      <c r="G4617" s="33"/>
      <c r="H4617" s="80"/>
    </row>
    <row r="4618" spans="1:8">
      <c r="A4618" s="25"/>
      <c r="D4618"/>
      <c r="E4618"/>
      <c r="F4618"/>
      <c r="G4618" s="33"/>
      <c r="H4618" s="80"/>
    </row>
    <row r="4619" spans="1:8">
      <c r="A4619" s="25"/>
      <c r="D4619"/>
      <c r="E4619"/>
      <c r="F4619"/>
      <c r="G4619" s="33"/>
      <c r="H4619" s="80"/>
    </row>
    <row r="4620" spans="1:8">
      <c r="A4620" s="25"/>
      <c r="D4620"/>
      <c r="E4620"/>
      <c r="F4620"/>
      <c r="G4620" s="33"/>
      <c r="H4620" s="80"/>
    </row>
    <row r="4621" spans="1:8">
      <c r="A4621" s="25"/>
      <c r="D4621"/>
      <c r="E4621"/>
      <c r="F4621"/>
      <c r="G4621" s="33"/>
      <c r="H4621" s="80"/>
    </row>
    <row r="4622" spans="1:8">
      <c r="A4622" s="25"/>
      <c r="D4622"/>
      <c r="E4622"/>
      <c r="F4622"/>
      <c r="G4622" s="33"/>
      <c r="H4622" s="80"/>
    </row>
    <row r="4623" spans="1:8">
      <c r="A4623" s="25"/>
      <c r="D4623"/>
      <c r="E4623"/>
      <c r="F4623"/>
      <c r="G4623" s="33"/>
      <c r="H4623" s="80"/>
    </row>
    <row r="4624" spans="1:8">
      <c r="A4624" s="25"/>
      <c r="D4624"/>
      <c r="E4624"/>
      <c r="F4624"/>
      <c r="G4624" s="33"/>
      <c r="H4624" s="80"/>
    </row>
    <row r="4625" spans="1:8">
      <c r="A4625" s="25"/>
      <c r="D4625"/>
      <c r="E4625"/>
      <c r="F4625"/>
      <c r="G4625" s="33"/>
      <c r="H4625" s="80"/>
    </row>
    <row r="4626" spans="1:8">
      <c r="A4626" s="25"/>
      <c r="D4626"/>
      <c r="E4626"/>
      <c r="F4626"/>
      <c r="G4626" s="33"/>
      <c r="H4626" s="80"/>
    </row>
    <row r="4627" spans="1:8">
      <c r="A4627" s="25"/>
      <c r="D4627"/>
      <c r="E4627"/>
      <c r="F4627"/>
      <c r="G4627" s="33"/>
      <c r="H4627" s="80"/>
    </row>
    <row r="4628" spans="1:8">
      <c r="A4628" s="25"/>
      <c r="D4628"/>
      <c r="E4628"/>
      <c r="F4628"/>
      <c r="G4628" s="33"/>
      <c r="H4628" s="80"/>
    </row>
    <row r="4629" spans="1:8">
      <c r="A4629" s="25"/>
      <c r="D4629"/>
      <c r="E4629"/>
      <c r="F4629"/>
      <c r="G4629" s="33"/>
      <c r="H4629" s="80"/>
    </row>
    <row r="4630" spans="1:8">
      <c r="A4630" s="25"/>
      <c r="D4630"/>
      <c r="E4630"/>
      <c r="F4630"/>
      <c r="G4630" s="33"/>
      <c r="H4630" s="80"/>
    </row>
    <row r="4631" spans="1:8">
      <c r="A4631" s="25"/>
      <c r="D4631"/>
      <c r="E4631"/>
      <c r="F4631"/>
      <c r="G4631" s="33"/>
      <c r="H4631" s="80"/>
    </row>
    <row r="4632" spans="1:8">
      <c r="A4632" s="25"/>
      <c r="D4632"/>
      <c r="E4632"/>
      <c r="F4632"/>
      <c r="G4632" s="33"/>
      <c r="H4632" s="80"/>
    </row>
    <row r="4633" spans="1:8">
      <c r="A4633" s="25"/>
      <c r="D4633"/>
      <c r="E4633"/>
      <c r="F4633"/>
      <c r="G4633" s="33"/>
      <c r="H4633" s="80"/>
    </row>
    <row r="4634" spans="1:8">
      <c r="A4634" s="25"/>
      <c r="D4634"/>
      <c r="E4634"/>
      <c r="F4634"/>
      <c r="G4634" s="33"/>
      <c r="H4634" s="80"/>
    </row>
    <row r="4635" spans="1:8">
      <c r="A4635" s="25"/>
      <c r="D4635"/>
      <c r="E4635"/>
      <c r="F4635"/>
      <c r="G4635" s="33"/>
      <c r="H4635" s="80"/>
    </row>
    <row r="4636" spans="1:8">
      <c r="A4636" s="25"/>
      <c r="D4636"/>
      <c r="E4636"/>
      <c r="F4636"/>
      <c r="G4636" s="33"/>
      <c r="H4636" s="80"/>
    </row>
    <row r="4637" spans="1:8">
      <c r="A4637" s="25"/>
      <c r="D4637"/>
      <c r="E4637"/>
      <c r="F4637"/>
      <c r="G4637" s="33"/>
      <c r="H4637" s="80"/>
    </row>
    <row r="4638" spans="1:8">
      <c r="A4638" s="25"/>
      <c r="D4638"/>
      <c r="E4638"/>
      <c r="F4638"/>
      <c r="G4638" s="33"/>
      <c r="H4638" s="80"/>
    </row>
    <row r="4639" spans="1:8">
      <c r="A4639" s="25"/>
      <c r="D4639"/>
      <c r="E4639"/>
      <c r="F4639"/>
      <c r="G4639" s="33"/>
      <c r="H4639" s="80"/>
    </row>
    <row r="4640" spans="1:8">
      <c r="A4640" s="25"/>
      <c r="D4640"/>
      <c r="E4640"/>
      <c r="F4640"/>
      <c r="G4640" s="33"/>
      <c r="H4640" s="80"/>
    </row>
    <row r="4641" spans="1:8">
      <c r="A4641" s="25"/>
      <c r="D4641"/>
      <c r="E4641"/>
      <c r="F4641"/>
      <c r="G4641" s="33"/>
      <c r="H4641" s="80"/>
    </row>
    <row r="4642" spans="1:8">
      <c r="A4642" s="25"/>
      <c r="D4642"/>
      <c r="E4642"/>
      <c r="F4642"/>
      <c r="G4642" s="33"/>
      <c r="H4642" s="80"/>
    </row>
    <row r="4643" spans="1:8">
      <c r="A4643" s="25"/>
      <c r="D4643"/>
      <c r="E4643"/>
      <c r="F4643"/>
      <c r="G4643" s="33"/>
      <c r="H4643" s="80"/>
    </row>
    <row r="4644" spans="1:8">
      <c r="A4644" s="25"/>
      <c r="D4644"/>
      <c r="E4644"/>
      <c r="F4644"/>
      <c r="G4644" s="33"/>
      <c r="H4644" s="80"/>
    </row>
    <row r="4645" spans="1:8">
      <c r="A4645" s="25"/>
      <c r="D4645"/>
      <c r="E4645"/>
      <c r="F4645"/>
      <c r="G4645" s="33"/>
      <c r="H4645" s="80"/>
    </row>
    <row r="4646" spans="1:8">
      <c r="A4646" s="25"/>
      <c r="D4646"/>
      <c r="E4646"/>
      <c r="F4646"/>
      <c r="G4646" s="33"/>
      <c r="H4646" s="80"/>
    </row>
    <row r="4647" spans="1:8">
      <c r="A4647" s="25"/>
      <c r="D4647"/>
      <c r="E4647"/>
      <c r="F4647"/>
      <c r="G4647" s="33"/>
      <c r="H4647" s="80"/>
    </row>
    <row r="4648" spans="1:8">
      <c r="A4648" s="25"/>
      <c r="D4648"/>
      <c r="E4648"/>
      <c r="F4648"/>
      <c r="G4648" s="33"/>
      <c r="H4648" s="80"/>
    </row>
    <row r="4649" spans="1:8">
      <c r="A4649" s="25"/>
      <c r="D4649"/>
      <c r="E4649"/>
      <c r="F4649"/>
      <c r="G4649" s="33"/>
      <c r="H4649" s="80"/>
    </row>
    <row r="4650" spans="1:8">
      <c r="A4650" s="25"/>
      <c r="D4650"/>
      <c r="E4650"/>
      <c r="F4650"/>
      <c r="G4650" s="33"/>
      <c r="H4650" s="80"/>
    </row>
    <row r="4651" spans="1:8">
      <c r="A4651" s="25"/>
      <c r="D4651"/>
      <c r="E4651"/>
      <c r="F4651"/>
      <c r="G4651" s="33"/>
      <c r="H4651" s="80"/>
    </row>
    <row r="4652" spans="1:8">
      <c r="A4652" s="25"/>
      <c r="D4652"/>
      <c r="E4652"/>
      <c r="F4652"/>
      <c r="G4652" s="33"/>
      <c r="H4652" s="80"/>
    </row>
    <row r="4653" spans="1:8">
      <c r="A4653" s="25"/>
      <c r="D4653"/>
      <c r="E4653"/>
      <c r="F4653"/>
      <c r="G4653" s="33"/>
      <c r="H4653" s="80"/>
    </row>
    <row r="4654" spans="1:8">
      <c r="A4654" s="25"/>
      <c r="D4654"/>
      <c r="E4654"/>
      <c r="F4654"/>
      <c r="G4654" s="33"/>
      <c r="H4654" s="80"/>
    </row>
    <row r="4655" spans="1:8">
      <c r="A4655" s="25"/>
      <c r="D4655"/>
      <c r="E4655"/>
      <c r="F4655"/>
      <c r="G4655" s="33"/>
      <c r="H4655" s="80"/>
    </row>
    <row r="4656" spans="1:8">
      <c r="A4656" s="25"/>
      <c r="D4656"/>
      <c r="E4656"/>
      <c r="F4656"/>
      <c r="G4656" s="33"/>
      <c r="H4656" s="80"/>
    </row>
    <row r="4657" spans="1:8">
      <c r="A4657" s="25"/>
      <c r="D4657"/>
      <c r="E4657"/>
      <c r="F4657"/>
      <c r="G4657" s="33"/>
      <c r="H4657" s="80"/>
    </row>
    <row r="4658" spans="1:8">
      <c r="A4658" s="25"/>
      <c r="D4658"/>
      <c r="E4658"/>
      <c r="F4658"/>
      <c r="G4658" s="33"/>
      <c r="H4658" s="80"/>
    </row>
    <row r="4659" spans="1:8">
      <c r="A4659" s="25"/>
      <c r="D4659"/>
      <c r="E4659"/>
      <c r="F4659"/>
      <c r="G4659" s="33"/>
      <c r="H4659" s="80"/>
    </row>
    <row r="4660" spans="1:8">
      <c r="A4660" s="25"/>
      <c r="D4660"/>
      <c r="E4660"/>
      <c r="F4660"/>
      <c r="G4660" s="33"/>
      <c r="H4660" s="80"/>
    </row>
    <row r="4661" spans="1:8">
      <c r="A4661" s="25"/>
      <c r="D4661"/>
      <c r="E4661"/>
      <c r="F4661"/>
      <c r="G4661" s="33"/>
      <c r="H4661" s="80"/>
    </row>
    <row r="4662" spans="1:8">
      <c r="A4662" s="25"/>
      <c r="D4662"/>
      <c r="E4662"/>
      <c r="F4662"/>
      <c r="G4662" s="33"/>
      <c r="H4662" s="80"/>
    </row>
    <row r="4663" spans="1:8">
      <c r="A4663" s="25"/>
      <c r="D4663"/>
      <c r="E4663"/>
      <c r="F4663"/>
      <c r="G4663" s="33"/>
      <c r="H4663" s="80"/>
    </row>
    <row r="4664" spans="1:8">
      <c r="A4664" s="25"/>
      <c r="D4664"/>
      <c r="E4664"/>
      <c r="F4664"/>
      <c r="G4664" s="33"/>
      <c r="H4664" s="80"/>
    </row>
    <row r="4665" spans="1:8">
      <c r="A4665" s="25"/>
      <c r="D4665"/>
      <c r="E4665"/>
      <c r="F4665"/>
      <c r="G4665" s="33"/>
      <c r="H4665" s="80"/>
    </row>
    <row r="4666" spans="1:8">
      <c r="A4666" s="25"/>
      <c r="D4666"/>
      <c r="E4666"/>
      <c r="F4666"/>
      <c r="G4666" s="33"/>
      <c r="H4666" s="80"/>
    </row>
    <row r="4667" spans="1:8">
      <c r="A4667" s="25"/>
      <c r="D4667"/>
      <c r="E4667"/>
      <c r="F4667"/>
      <c r="G4667" s="33"/>
      <c r="H4667" s="80"/>
    </row>
    <row r="4668" spans="1:8">
      <c r="A4668" s="25"/>
      <c r="D4668"/>
      <c r="E4668"/>
      <c r="F4668"/>
      <c r="G4668" s="33"/>
      <c r="H4668" s="80"/>
    </row>
    <row r="4669" spans="1:8">
      <c r="A4669" s="25"/>
      <c r="D4669"/>
      <c r="E4669"/>
      <c r="F4669"/>
      <c r="G4669" s="33"/>
      <c r="H4669" s="80"/>
    </row>
    <row r="4670" spans="1:8">
      <c r="A4670" s="25"/>
      <c r="D4670"/>
      <c r="E4670"/>
      <c r="F4670"/>
      <c r="G4670" s="33"/>
      <c r="H4670" s="80"/>
    </row>
    <row r="4671" spans="1:8">
      <c r="A4671" s="25"/>
      <c r="D4671"/>
      <c r="E4671"/>
      <c r="F4671"/>
      <c r="G4671" s="33"/>
      <c r="H4671" s="80"/>
    </row>
    <row r="4672" spans="1:8">
      <c r="A4672" s="25"/>
      <c r="D4672"/>
      <c r="E4672"/>
      <c r="F4672"/>
      <c r="G4672" s="33"/>
      <c r="H4672" s="80"/>
    </row>
    <row r="4673" spans="1:8">
      <c r="A4673" s="25"/>
      <c r="D4673"/>
      <c r="E4673"/>
      <c r="F4673"/>
      <c r="G4673" s="33"/>
      <c r="H4673" s="80"/>
    </row>
    <row r="4674" spans="1:8">
      <c r="A4674" s="25"/>
      <c r="D4674"/>
      <c r="E4674"/>
      <c r="F4674"/>
      <c r="G4674" s="33"/>
      <c r="H4674" s="80"/>
    </row>
    <row r="4675" spans="1:8">
      <c r="A4675" s="25"/>
      <c r="D4675"/>
      <c r="E4675"/>
      <c r="F4675"/>
      <c r="G4675" s="33"/>
      <c r="H4675" s="80"/>
    </row>
    <row r="4676" spans="1:8">
      <c r="A4676" s="25"/>
      <c r="D4676"/>
      <c r="E4676"/>
      <c r="F4676"/>
      <c r="G4676" s="33"/>
      <c r="H4676" s="80"/>
    </row>
    <row r="4677" spans="1:8">
      <c r="A4677" s="25"/>
      <c r="D4677"/>
      <c r="E4677"/>
      <c r="F4677"/>
      <c r="G4677" s="33"/>
      <c r="H4677" s="80"/>
    </row>
    <row r="4678" spans="1:8">
      <c r="A4678" s="25"/>
      <c r="D4678"/>
      <c r="E4678"/>
      <c r="F4678"/>
      <c r="G4678" s="33"/>
      <c r="H4678" s="80"/>
    </row>
    <row r="4679" spans="1:8">
      <c r="A4679" s="25"/>
      <c r="D4679"/>
      <c r="E4679"/>
      <c r="F4679"/>
      <c r="G4679" s="33"/>
      <c r="H4679" s="80"/>
    </row>
    <row r="4680" spans="1:8">
      <c r="A4680" s="25"/>
      <c r="D4680"/>
      <c r="E4680"/>
      <c r="F4680"/>
      <c r="G4680" s="33"/>
      <c r="H4680" s="80"/>
    </row>
    <row r="4681" spans="1:8">
      <c r="A4681" s="25"/>
      <c r="D4681"/>
      <c r="E4681"/>
      <c r="F4681"/>
      <c r="G4681" s="33"/>
      <c r="H4681" s="80"/>
    </row>
    <row r="4682" spans="1:8">
      <c r="A4682" s="25"/>
      <c r="D4682"/>
      <c r="E4682"/>
      <c r="F4682"/>
      <c r="G4682" s="33"/>
      <c r="H4682" s="80"/>
    </row>
    <row r="4683" spans="1:8">
      <c r="A4683" s="25"/>
      <c r="D4683"/>
      <c r="E4683"/>
      <c r="F4683"/>
      <c r="G4683" s="33"/>
      <c r="H4683" s="80"/>
    </row>
    <row r="4684" spans="1:8">
      <c r="A4684" s="25"/>
      <c r="D4684"/>
      <c r="E4684"/>
      <c r="F4684"/>
      <c r="G4684" s="33"/>
      <c r="H4684" s="80"/>
    </row>
    <row r="4685" spans="1:8">
      <c r="A4685" s="25"/>
      <c r="D4685"/>
      <c r="E4685"/>
      <c r="F4685"/>
      <c r="G4685" s="33"/>
      <c r="H4685" s="80"/>
    </row>
    <row r="4686" spans="1:8">
      <c r="A4686" s="25"/>
      <c r="D4686"/>
      <c r="E4686"/>
      <c r="F4686"/>
      <c r="G4686" s="33"/>
      <c r="H4686" s="80"/>
    </row>
    <row r="4687" spans="1:8">
      <c r="A4687" s="25"/>
      <c r="D4687"/>
      <c r="E4687"/>
      <c r="F4687"/>
      <c r="G4687" s="33"/>
      <c r="H4687" s="80"/>
    </row>
    <row r="4688" spans="1:8">
      <c r="A4688" s="25"/>
      <c r="D4688"/>
      <c r="E4688"/>
      <c r="F4688"/>
      <c r="G4688" s="33"/>
      <c r="H4688" s="80"/>
    </row>
    <row r="4689" spans="1:8">
      <c r="A4689" s="25"/>
      <c r="D4689"/>
      <c r="E4689"/>
      <c r="F4689"/>
      <c r="G4689" s="33"/>
      <c r="H4689" s="80"/>
    </row>
    <row r="4690" spans="1:8">
      <c r="A4690" s="25"/>
      <c r="D4690"/>
      <c r="E4690"/>
      <c r="F4690"/>
      <c r="G4690" s="33"/>
      <c r="H4690" s="80"/>
    </row>
    <row r="4691" spans="1:8">
      <c r="A4691" s="25"/>
      <c r="D4691"/>
      <c r="E4691"/>
      <c r="F4691"/>
      <c r="G4691" s="33"/>
      <c r="H4691" s="80"/>
    </row>
    <row r="4692" spans="1:8">
      <c r="A4692" s="25"/>
      <c r="D4692"/>
      <c r="E4692"/>
      <c r="F4692"/>
      <c r="G4692" s="33"/>
      <c r="H4692" s="80"/>
    </row>
    <row r="4693" spans="1:8">
      <c r="A4693" s="25"/>
      <c r="D4693"/>
      <c r="E4693"/>
      <c r="F4693"/>
      <c r="G4693" s="33"/>
      <c r="H4693" s="80"/>
    </row>
    <row r="4694" spans="1:8">
      <c r="A4694" s="25"/>
      <c r="D4694"/>
      <c r="E4694"/>
      <c r="F4694"/>
      <c r="G4694" s="33"/>
      <c r="H4694" s="80"/>
    </row>
    <row r="4695" spans="1:8">
      <c r="A4695" s="25"/>
      <c r="D4695"/>
      <c r="E4695"/>
      <c r="F4695"/>
      <c r="G4695" s="33"/>
      <c r="H4695" s="80"/>
    </row>
    <row r="4696" spans="1:8">
      <c r="A4696" s="25"/>
      <c r="D4696"/>
      <c r="E4696"/>
      <c r="F4696"/>
      <c r="G4696" s="33"/>
      <c r="H4696" s="80"/>
    </row>
    <row r="4697" spans="1:8">
      <c r="A4697" s="25"/>
      <c r="D4697"/>
      <c r="E4697"/>
      <c r="F4697"/>
      <c r="G4697" s="33"/>
      <c r="H4697" s="80"/>
    </row>
    <row r="4698" spans="1:8">
      <c r="A4698" s="25"/>
      <c r="D4698"/>
      <c r="E4698"/>
      <c r="F4698"/>
      <c r="G4698" s="33"/>
      <c r="H4698" s="80"/>
    </row>
    <row r="4699" spans="1:8">
      <c r="A4699" s="25"/>
      <c r="D4699"/>
      <c r="E4699"/>
      <c r="F4699"/>
      <c r="G4699" s="33"/>
      <c r="H4699" s="80"/>
    </row>
    <row r="4700" spans="1:8">
      <c r="A4700" s="25"/>
      <c r="D4700"/>
      <c r="E4700"/>
      <c r="F4700"/>
      <c r="G4700" s="33"/>
      <c r="H4700" s="80"/>
    </row>
    <row r="4701" spans="1:8">
      <c r="A4701" s="25"/>
      <c r="D4701"/>
      <c r="E4701"/>
      <c r="F4701"/>
      <c r="G4701" s="33"/>
      <c r="H4701" s="80"/>
    </row>
    <row r="4702" spans="1:8">
      <c r="A4702" s="25"/>
      <c r="D4702"/>
      <c r="E4702"/>
      <c r="F4702"/>
      <c r="G4702" s="33"/>
      <c r="H4702" s="80"/>
    </row>
    <row r="4703" spans="1:8">
      <c r="A4703" s="25"/>
      <c r="D4703"/>
      <c r="E4703"/>
      <c r="F4703"/>
      <c r="G4703" s="33"/>
      <c r="H4703" s="80"/>
    </row>
    <row r="4704" spans="1:8">
      <c r="A4704" s="25"/>
      <c r="D4704"/>
      <c r="E4704"/>
      <c r="F4704"/>
      <c r="G4704" s="33"/>
      <c r="H4704" s="80"/>
    </row>
    <row r="4705" spans="1:8">
      <c r="A4705" s="25"/>
      <c r="D4705"/>
      <c r="E4705"/>
      <c r="F4705"/>
      <c r="G4705" s="33"/>
      <c r="H4705" s="80"/>
    </row>
    <row r="4706" spans="1:8">
      <c r="A4706" s="25"/>
      <c r="D4706"/>
      <c r="E4706"/>
      <c r="F4706"/>
      <c r="G4706" s="33"/>
      <c r="H4706" s="80"/>
    </row>
    <row r="4707" spans="1:8">
      <c r="A4707" s="25"/>
      <c r="D4707"/>
      <c r="E4707"/>
      <c r="F4707"/>
      <c r="G4707" s="33"/>
      <c r="H4707" s="80"/>
    </row>
    <row r="4708" spans="1:8">
      <c r="A4708" s="25"/>
      <c r="D4708"/>
      <c r="E4708"/>
      <c r="F4708"/>
      <c r="G4708" s="33"/>
      <c r="H4708" s="80"/>
    </row>
    <row r="4709" spans="1:8">
      <c r="A4709" s="25"/>
      <c r="D4709"/>
      <c r="E4709"/>
      <c r="F4709"/>
      <c r="G4709" s="33"/>
      <c r="H4709" s="80"/>
    </row>
    <row r="4710" spans="1:8">
      <c r="A4710" s="25"/>
      <c r="D4710"/>
      <c r="E4710"/>
      <c r="F4710"/>
      <c r="G4710" s="33"/>
      <c r="H4710" s="80"/>
    </row>
    <row r="4711" spans="1:8">
      <c r="A4711" s="25"/>
      <c r="D4711"/>
      <c r="E4711"/>
      <c r="F4711"/>
      <c r="G4711" s="33"/>
      <c r="H4711" s="80"/>
    </row>
    <row r="4712" spans="1:8">
      <c r="A4712" s="25"/>
      <c r="D4712"/>
      <c r="E4712"/>
      <c r="F4712"/>
      <c r="G4712" s="33"/>
      <c r="H4712" s="80"/>
    </row>
    <row r="4713" spans="1:8">
      <c r="A4713" s="25"/>
      <c r="D4713"/>
      <c r="E4713"/>
      <c r="F4713"/>
      <c r="G4713" s="33"/>
      <c r="H4713" s="80"/>
    </row>
    <row r="4714" spans="1:8">
      <c r="A4714" s="25"/>
      <c r="D4714"/>
      <c r="E4714"/>
      <c r="F4714"/>
      <c r="G4714" s="33"/>
      <c r="H4714" s="80"/>
    </row>
    <row r="4715" spans="1:8">
      <c r="A4715" s="25"/>
      <c r="D4715"/>
      <c r="E4715"/>
      <c r="F4715"/>
      <c r="G4715" s="33"/>
      <c r="H4715" s="80"/>
    </row>
    <row r="4716" spans="1:8">
      <c r="A4716" s="25"/>
      <c r="D4716"/>
      <c r="E4716"/>
      <c r="F4716"/>
      <c r="G4716" s="33"/>
      <c r="H4716" s="80"/>
    </row>
    <row r="4717" spans="1:8">
      <c r="A4717" s="25"/>
      <c r="D4717"/>
      <c r="E4717"/>
      <c r="F4717"/>
      <c r="G4717" s="33"/>
      <c r="H4717" s="80"/>
    </row>
    <row r="4718" spans="1:8">
      <c r="A4718" s="25"/>
      <c r="D4718"/>
      <c r="E4718"/>
      <c r="F4718"/>
      <c r="G4718" s="33"/>
      <c r="H4718" s="80"/>
    </row>
    <row r="4719" spans="1:8">
      <c r="A4719" s="25"/>
      <c r="D4719"/>
      <c r="E4719"/>
      <c r="F4719"/>
      <c r="G4719" s="33"/>
      <c r="H4719" s="80"/>
    </row>
    <row r="4720" spans="1:8">
      <c r="A4720" s="25"/>
      <c r="D4720"/>
      <c r="E4720"/>
      <c r="F4720"/>
      <c r="G4720" s="33"/>
      <c r="H4720" s="80"/>
    </row>
    <row r="4721" spans="1:8">
      <c r="A4721" s="25"/>
      <c r="D4721"/>
      <c r="E4721"/>
      <c r="F4721"/>
      <c r="G4721" s="33"/>
      <c r="H4721" s="80"/>
    </row>
    <row r="4722" spans="1:8">
      <c r="A4722" s="25"/>
      <c r="D4722"/>
      <c r="E4722"/>
      <c r="F4722"/>
      <c r="G4722" s="33"/>
      <c r="H4722" s="80"/>
    </row>
    <row r="4723" spans="1:8">
      <c r="A4723" s="25"/>
      <c r="D4723"/>
      <c r="E4723"/>
      <c r="F4723"/>
      <c r="G4723" s="33"/>
      <c r="H4723" s="80"/>
    </row>
    <row r="4724" spans="1:8">
      <c r="A4724" s="25"/>
      <c r="D4724"/>
      <c r="E4724"/>
      <c r="F4724"/>
      <c r="G4724" s="33"/>
      <c r="H4724" s="80"/>
    </row>
    <row r="4725" spans="1:8">
      <c r="A4725" s="25"/>
      <c r="D4725"/>
      <c r="E4725"/>
      <c r="F4725"/>
      <c r="G4725" s="33"/>
      <c r="H4725" s="80"/>
    </row>
    <row r="4726" spans="1:8">
      <c r="A4726" s="25"/>
      <c r="D4726"/>
      <c r="E4726"/>
      <c r="F4726"/>
      <c r="G4726" s="33"/>
      <c r="H4726" s="80"/>
    </row>
    <row r="4727" spans="1:8">
      <c r="A4727" s="25"/>
      <c r="D4727"/>
      <c r="E4727"/>
      <c r="F4727"/>
      <c r="G4727" s="33"/>
      <c r="H4727" s="80"/>
    </row>
    <row r="4728" spans="1:8">
      <c r="A4728" s="25"/>
      <c r="D4728"/>
      <c r="E4728"/>
      <c r="F4728"/>
      <c r="G4728" s="33"/>
      <c r="H4728" s="80"/>
    </row>
    <row r="4729" spans="1:8">
      <c r="A4729" s="25"/>
      <c r="D4729"/>
      <c r="E4729"/>
      <c r="F4729"/>
      <c r="G4729" s="33"/>
      <c r="H4729" s="80"/>
    </row>
    <row r="4730" spans="1:8">
      <c r="A4730" s="25"/>
      <c r="D4730"/>
      <c r="E4730"/>
      <c r="F4730"/>
      <c r="G4730" s="33"/>
      <c r="H4730" s="80"/>
    </row>
    <row r="4731" spans="1:8">
      <c r="A4731" s="25"/>
      <c r="D4731"/>
      <c r="E4731"/>
      <c r="F4731"/>
      <c r="G4731" s="33"/>
      <c r="H4731" s="80"/>
    </row>
    <row r="4732" spans="1:8">
      <c r="A4732" s="25"/>
      <c r="D4732"/>
      <c r="E4732"/>
      <c r="F4732"/>
      <c r="G4732" s="33"/>
      <c r="H4732" s="80"/>
    </row>
    <row r="4733" spans="1:8">
      <c r="A4733" s="25"/>
      <c r="D4733"/>
      <c r="E4733"/>
      <c r="F4733"/>
      <c r="G4733" s="33"/>
      <c r="H4733" s="80"/>
    </row>
    <row r="4734" spans="1:8">
      <c r="A4734" s="25"/>
      <c r="D4734"/>
      <c r="E4734"/>
      <c r="F4734"/>
      <c r="G4734" s="33"/>
      <c r="H4734" s="80"/>
    </row>
    <row r="4735" spans="1:8">
      <c r="A4735" s="25"/>
      <c r="D4735"/>
      <c r="E4735"/>
      <c r="F4735"/>
      <c r="G4735" s="33"/>
      <c r="H4735" s="80"/>
    </row>
    <row r="4736" spans="1:8">
      <c r="A4736" s="25"/>
      <c r="D4736"/>
      <c r="E4736"/>
      <c r="F4736"/>
      <c r="G4736" s="33"/>
      <c r="H4736" s="80"/>
    </row>
    <row r="4737" spans="1:8">
      <c r="A4737" s="25"/>
      <c r="D4737"/>
      <c r="E4737"/>
      <c r="F4737"/>
      <c r="G4737" s="33"/>
      <c r="H4737" s="80"/>
    </row>
    <row r="4738" spans="1:8">
      <c r="A4738" s="25"/>
      <c r="D4738"/>
      <c r="E4738"/>
      <c r="F4738"/>
      <c r="G4738" s="33"/>
      <c r="H4738" s="80"/>
    </row>
    <row r="4739" spans="1:8">
      <c r="A4739" s="25"/>
      <c r="D4739"/>
      <c r="E4739"/>
      <c r="F4739"/>
      <c r="G4739" s="33"/>
      <c r="H4739" s="80"/>
    </row>
    <row r="4740" spans="1:8">
      <c r="A4740" s="25"/>
      <c r="D4740"/>
      <c r="E4740"/>
      <c r="F4740"/>
      <c r="G4740" s="33"/>
      <c r="H4740" s="80"/>
    </row>
    <row r="4741" spans="1:8">
      <c r="A4741" s="25"/>
      <c r="D4741"/>
      <c r="E4741"/>
      <c r="F4741"/>
      <c r="G4741" s="33"/>
      <c r="H4741" s="80"/>
    </row>
    <row r="4742" spans="1:8">
      <c r="A4742" s="25"/>
      <c r="D4742"/>
      <c r="E4742"/>
      <c r="F4742"/>
      <c r="G4742" s="33"/>
      <c r="H4742" s="80"/>
    </row>
    <row r="4743" spans="1:8">
      <c r="A4743" s="25"/>
      <c r="D4743"/>
      <c r="E4743"/>
      <c r="F4743"/>
      <c r="G4743" s="33"/>
      <c r="H4743" s="80"/>
    </row>
    <row r="4744" spans="1:8">
      <c r="A4744" s="25"/>
      <c r="D4744"/>
      <c r="E4744"/>
      <c r="F4744"/>
      <c r="G4744" s="33"/>
      <c r="H4744" s="80"/>
    </row>
    <row r="4745" spans="1:8">
      <c r="A4745" s="25"/>
      <c r="D4745"/>
      <c r="E4745"/>
      <c r="F4745"/>
      <c r="G4745" s="33"/>
      <c r="H4745" s="80"/>
    </row>
    <row r="4746" spans="1:8">
      <c r="A4746" s="25"/>
      <c r="D4746"/>
      <c r="E4746"/>
      <c r="F4746"/>
      <c r="G4746" s="33"/>
      <c r="H4746" s="80"/>
    </row>
    <row r="4747" spans="1:8">
      <c r="A4747" s="25"/>
      <c r="D4747"/>
      <c r="E4747"/>
      <c r="F4747"/>
      <c r="G4747" s="33"/>
      <c r="H4747" s="80"/>
    </row>
    <row r="4748" spans="1:8">
      <c r="A4748" s="25"/>
      <c r="D4748"/>
      <c r="E4748"/>
      <c r="F4748"/>
      <c r="G4748" s="33"/>
      <c r="H4748" s="80"/>
    </row>
    <row r="4749" spans="1:8">
      <c r="A4749" s="25"/>
      <c r="D4749"/>
      <c r="E4749"/>
      <c r="F4749"/>
      <c r="G4749" s="33"/>
      <c r="H4749" s="80"/>
    </row>
    <row r="4750" spans="1:8">
      <c r="A4750" s="25"/>
      <c r="D4750"/>
      <c r="E4750"/>
      <c r="F4750"/>
      <c r="G4750" s="33"/>
      <c r="H4750" s="80"/>
    </row>
    <row r="4751" spans="1:8">
      <c r="A4751" s="25"/>
      <c r="D4751"/>
      <c r="E4751"/>
      <c r="F4751"/>
      <c r="G4751" s="33"/>
      <c r="H4751" s="80"/>
    </row>
    <row r="4752" spans="1:8">
      <c r="A4752" s="25"/>
      <c r="D4752"/>
      <c r="E4752"/>
      <c r="F4752"/>
      <c r="G4752" s="33"/>
      <c r="H4752" s="80"/>
    </row>
    <row r="4753" spans="1:8">
      <c r="A4753" s="25"/>
      <c r="D4753"/>
      <c r="E4753"/>
      <c r="F4753"/>
      <c r="G4753" s="33"/>
      <c r="H4753" s="80"/>
    </row>
    <row r="4754" spans="1:8">
      <c r="A4754" s="25"/>
      <c r="D4754"/>
      <c r="E4754"/>
      <c r="F4754"/>
      <c r="G4754" s="33"/>
      <c r="H4754" s="80"/>
    </row>
    <row r="4755" spans="1:8">
      <c r="A4755" s="25"/>
      <c r="D4755"/>
      <c r="E4755"/>
      <c r="F4755"/>
      <c r="G4755" s="33"/>
      <c r="H4755" s="80"/>
    </row>
    <row r="4756" spans="1:8">
      <c r="A4756" s="25"/>
      <c r="D4756"/>
      <c r="E4756"/>
      <c r="F4756"/>
      <c r="G4756" s="33"/>
      <c r="H4756" s="80"/>
    </row>
    <row r="4757" spans="1:8">
      <c r="A4757" s="25"/>
      <c r="D4757"/>
      <c r="E4757"/>
      <c r="F4757"/>
      <c r="G4757" s="33"/>
      <c r="H4757" s="80"/>
    </row>
    <row r="4758" spans="1:8">
      <c r="A4758" s="25"/>
      <c r="D4758"/>
      <c r="E4758"/>
      <c r="F4758"/>
      <c r="G4758" s="33"/>
      <c r="H4758" s="80"/>
    </row>
    <row r="4759" spans="1:8">
      <c r="A4759" s="25"/>
      <c r="D4759"/>
      <c r="E4759"/>
      <c r="F4759"/>
      <c r="G4759" s="33"/>
      <c r="H4759" s="80"/>
    </row>
    <row r="4760" spans="1:8">
      <c r="A4760" s="25"/>
      <c r="D4760"/>
      <c r="E4760"/>
      <c r="F4760"/>
      <c r="G4760" s="33"/>
      <c r="H4760" s="80"/>
    </row>
    <row r="4761" spans="1:8">
      <c r="A4761" s="25"/>
      <c r="D4761"/>
      <c r="E4761"/>
      <c r="F4761"/>
      <c r="G4761" s="33"/>
      <c r="H4761" s="80"/>
    </row>
    <row r="4762" spans="1:8">
      <c r="A4762" s="25"/>
      <c r="D4762"/>
      <c r="E4762"/>
      <c r="F4762"/>
      <c r="G4762" s="33"/>
      <c r="H4762" s="80"/>
    </row>
    <row r="4763" spans="1:8">
      <c r="A4763" s="25"/>
      <c r="D4763"/>
      <c r="E4763"/>
      <c r="F4763"/>
      <c r="G4763" s="33"/>
      <c r="H4763" s="80"/>
    </row>
    <row r="4764" spans="1:8">
      <c r="A4764" s="25"/>
      <c r="D4764"/>
      <c r="E4764"/>
      <c r="F4764"/>
      <c r="G4764" s="33"/>
      <c r="H4764" s="80"/>
    </row>
    <row r="4765" spans="1:8">
      <c r="A4765" s="25"/>
      <c r="D4765"/>
      <c r="E4765"/>
      <c r="F4765"/>
      <c r="G4765" s="33"/>
      <c r="H4765" s="80"/>
    </row>
    <row r="4766" spans="1:8">
      <c r="A4766" s="25"/>
      <c r="D4766"/>
      <c r="E4766"/>
      <c r="F4766"/>
      <c r="G4766" s="33"/>
      <c r="H4766" s="80"/>
    </row>
    <row r="4767" spans="1:8">
      <c r="A4767" s="25"/>
      <c r="D4767"/>
      <c r="E4767"/>
      <c r="F4767"/>
      <c r="G4767" s="33"/>
      <c r="H4767" s="80"/>
    </row>
    <row r="4768" spans="1:8">
      <c r="A4768" s="25"/>
      <c r="D4768"/>
      <c r="E4768"/>
      <c r="F4768"/>
      <c r="G4768" s="33"/>
      <c r="H4768" s="80"/>
    </row>
    <row r="4769" spans="1:8">
      <c r="A4769" s="25"/>
      <c r="D4769"/>
      <c r="E4769"/>
      <c r="F4769"/>
      <c r="G4769" s="33"/>
      <c r="H4769" s="80"/>
    </row>
    <row r="4770" spans="1:8">
      <c r="A4770" s="25"/>
      <c r="D4770"/>
      <c r="E4770"/>
      <c r="F4770"/>
      <c r="G4770" s="33"/>
      <c r="H4770" s="80"/>
    </row>
    <row r="4771" spans="1:8">
      <c r="A4771" s="25"/>
      <c r="D4771"/>
      <c r="E4771"/>
      <c r="F4771"/>
      <c r="G4771" s="33"/>
      <c r="H4771" s="80"/>
    </row>
    <row r="4772" spans="1:8">
      <c r="A4772" s="25"/>
      <c r="D4772"/>
      <c r="E4772"/>
      <c r="F4772"/>
      <c r="G4772" s="33"/>
      <c r="H4772" s="80"/>
    </row>
    <row r="4773" spans="1:8">
      <c r="A4773" s="25"/>
      <c r="D4773"/>
      <c r="E4773"/>
      <c r="F4773"/>
      <c r="G4773" s="33"/>
      <c r="H4773" s="80"/>
    </row>
    <row r="4774" spans="1:8">
      <c r="A4774" s="25"/>
      <c r="D4774"/>
      <c r="E4774"/>
      <c r="F4774"/>
      <c r="G4774" s="33"/>
      <c r="H4774" s="80"/>
    </row>
    <row r="4775" spans="1:8">
      <c r="A4775" s="25"/>
      <c r="D4775"/>
      <c r="E4775"/>
      <c r="F4775"/>
      <c r="G4775" s="33"/>
      <c r="H4775" s="80"/>
    </row>
    <row r="4776" spans="1:8">
      <c r="A4776" s="25"/>
      <c r="D4776"/>
      <c r="E4776"/>
      <c r="F4776"/>
      <c r="G4776" s="33"/>
      <c r="H4776" s="80"/>
    </row>
    <row r="4777" spans="1:8">
      <c r="A4777" s="25"/>
      <c r="D4777"/>
      <c r="E4777"/>
      <c r="F4777"/>
      <c r="G4777" s="33"/>
      <c r="H4777" s="80"/>
    </row>
    <row r="4778" spans="1:8">
      <c r="A4778" s="25"/>
      <c r="D4778"/>
      <c r="E4778"/>
      <c r="F4778"/>
      <c r="G4778" s="33"/>
      <c r="H4778" s="80"/>
    </row>
    <row r="4779" spans="1:8">
      <c r="A4779" s="25"/>
      <c r="D4779"/>
      <c r="E4779"/>
      <c r="F4779"/>
      <c r="G4779" s="33"/>
      <c r="H4779" s="80"/>
    </row>
    <row r="4780" spans="1:8">
      <c r="A4780" s="25"/>
      <c r="D4780"/>
      <c r="E4780"/>
      <c r="F4780"/>
      <c r="G4780" s="33"/>
      <c r="H4780" s="80"/>
    </row>
    <row r="4781" spans="1:8">
      <c r="A4781" s="25"/>
      <c r="D4781"/>
      <c r="E4781"/>
      <c r="F4781"/>
      <c r="G4781" s="33"/>
      <c r="H4781" s="80"/>
    </row>
    <row r="4782" spans="1:8">
      <c r="A4782" s="25"/>
      <c r="D4782"/>
      <c r="E4782"/>
      <c r="F4782"/>
      <c r="G4782" s="33"/>
      <c r="H4782" s="80"/>
    </row>
    <row r="4783" spans="1:8">
      <c r="A4783" s="25"/>
      <c r="D4783"/>
      <c r="E4783"/>
      <c r="F4783"/>
      <c r="G4783" s="33"/>
      <c r="H4783" s="80"/>
    </row>
    <row r="4784" spans="1:8">
      <c r="A4784" s="25"/>
      <c r="D4784"/>
      <c r="E4784"/>
      <c r="F4784"/>
      <c r="G4784" s="33"/>
      <c r="H4784" s="80"/>
    </row>
    <row r="4785" spans="1:8">
      <c r="A4785" s="25"/>
      <c r="D4785"/>
      <c r="E4785"/>
      <c r="F4785"/>
      <c r="G4785" s="33"/>
      <c r="H4785" s="80"/>
    </row>
    <row r="4786" spans="1:8">
      <c r="A4786" s="25"/>
      <c r="D4786"/>
      <c r="E4786"/>
      <c r="F4786"/>
      <c r="G4786" s="33"/>
      <c r="H4786" s="80"/>
    </row>
    <row r="4787" spans="1:8">
      <c r="A4787" s="25"/>
      <c r="D4787"/>
      <c r="E4787"/>
      <c r="F4787"/>
      <c r="G4787" s="33"/>
      <c r="H4787" s="80"/>
    </row>
    <row r="4788" spans="1:8">
      <c r="A4788" s="25"/>
      <c r="D4788"/>
      <c r="E4788"/>
      <c r="F4788"/>
      <c r="G4788" s="33"/>
      <c r="H4788" s="80"/>
    </row>
    <row r="4789" spans="1:8">
      <c r="A4789" s="25"/>
      <c r="D4789"/>
      <c r="E4789"/>
      <c r="F4789"/>
      <c r="G4789" s="33"/>
      <c r="H4789" s="80"/>
    </row>
    <row r="4790" spans="1:8">
      <c r="A4790" s="25"/>
      <c r="D4790"/>
      <c r="E4790"/>
      <c r="F4790"/>
      <c r="G4790" s="33"/>
      <c r="H4790" s="80"/>
    </row>
    <row r="4791" spans="1:8">
      <c r="A4791" s="25"/>
      <c r="D4791"/>
      <c r="E4791"/>
      <c r="F4791"/>
      <c r="G4791" s="33"/>
      <c r="H4791" s="80"/>
    </row>
    <row r="4792" spans="1:8">
      <c r="A4792" s="25"/>
      <c r="D4792"/>
      <c r="E4792"/>
      <c r="F4792"/>
      <c r="G4792" s="33"/>
      <c r="H4792" s="80"/>
    </row>
    <row r="4793" spans="1:8">
      <c r="A4793" s="25"/>
      <c r="D4793"/>
      <c r="E4793"/>
      <c r="F4793"/>
      <c r="G4793" s="33"/>
      <c r="H4793" s="80"/>
    </row>
    <row r="4794" spans="1:8">
      <c r="A4794" s="25"/>
      <c r="D4794"/>
      <c r="E4794"/>
      <c r="F4794"/>
      <c r="G4794" s="33"/>
      <c r="H4794" s="80"/>
    </row>
    <row r="4795" spans="1:8">
      <c r="A4795" s="25"/>
      <c r="D4795"/>
      <c r="E4795"/>
      <c r="F4795"/>
      <c r="G4795" s="33"/>
      <c r="H4795" s="80"/>
    </row>
    <row r="4796" spans="1:8">
      <c r="A4796" s="25"/>
      <c r="D4796"/>
      <c r="E4796"/>
      <c r="F4796"/>
      <c r="G4796" s="33"/>
      <c r="H4796" s="80"/>
    </row>
    <row r="4797" spans="1:8">
      <c r="A4797" s="25"/>
      <c r="D4797"/>
      <c r="E4797"/>
      <c r="F4797"/>
      <c r="G4797" s="33"/>
      <c r="H4797" s="80"/>
    </row>
    <row r="4798" spans="1:8">
      <c r="A4798" s="25"/>
      <c r="D4798"/>
      <c r="E4798"/>
      <c r="F4798"/>
      <c r="G4798" s="33"/>
      <c r="H4798" s="80"/>
    </row>
    <row r="4799" spans="1:8">
      <c r="A4799" s="25"/>
      <c r="D4799"/>
      <c r="E4799"/>
      <c r="F4799"/>
      <c r="G4799" s="33"/>
      <c r="H4799" s="80"/>
    </row>
    <row r="4800" spans="1:8">
      <c r="A4800" s="25"/>
      <c r="D4800"/>
      <c r="E4800"/>
      <c r="F4800"/>
      <c r="G4800" s="33"/>
      <c r="H4800" s="80"/>
    </row>
    <row r="4801" spans="1:8">
      <c r="A4801" s="25"/>
      <c r="D4801"/>
      <c r="E4801"/>
      <c r="F4801"/>
      <c r="G4801" s="33"/>
      <c r="H4801" s="80"/>
    </row>
    <row r="4802" spans="1:8">
      <c r="A4802" s="25"/>
      <c r="D4802"/>
      <c r="E4802"/>
      <c r="F4802"/>
      <c r="G4802" s="33"/>
      <c r="H4802" s="80"/>
    </row>
    <row r="4803" spans="1:8">
      <c r="A4803" s="25"/>
      <c r="D4803"/>
      <c r="E4803"/>
      <c r="F4803"/>
      <c r="G4803" s="33"/>
      <c r="H4803" s="80"/>
    </row>
    <row r="4804" spans="1:8">
      <c r="A4804" s="25"/>
      <c r="D4804"/>
      <c r="E4804"/>
      <c r="F4804"/>
      <c r="G4804" s="33"/>
      <c r="H4804" s="80"/>
    </row>
    <row r="4805" spans="1:8">
      <c r="A4805" s="25"/>
      <c r="D4805"/>
      <c r="E4805"/>
      <c r="F4805"/>
      <c r="G4805" s="33"/>
      <c r="H4805" s="80"/>
    </row>
    <row r="4806" spans="1:8">
      <c r="A4806" s="25"/>
      <c r="D4806"/>
      <c r="E4806"/>
      <c r="F4806"/>
      <c r="G4806" s="33"/>
      <c r="H4806" s="80"/>
    </row>
    <row r="4807" spans="1:8">
      <c r="A4807" s="25"/>
      <c r="D4807"/>
      <c r="E4807"/>
      <c r="F4807"/>
      <c r="G4807" s="33"/>
      <c r="H4807" s="80"/>
    </row>
    <row r="4808" spans="1:8">
      <c r="A4808" s="25"/>
      <c r="D4808"/>
      <c r="E4808"/>
      <c r="F4808"/>
      <c r="G4808" s="33"/>
      <c r="H4808" s="80"/>
    </row>
    <row r="4809" spans="1:8">
      <c r="A4809" s="25"/>
      <c r="D4809"/>
      <c r="E4809"/>
      <c r="F4809"/>
      <c r="G4809" s="33"/>
      <c r="H4809" s="80"/>
    </row>
    <row r="4810" spans="1:8">
      <c r="A4810" s="25"/>
      <c r="D4810"/>
      <c r="E4810"/>
      <c r="F4810"/>
      <c r="G4810" s="33"/>
      <c r="H4810" s="80"/>
    </row>
    <row r="4811" spans="1:8">
      <c r="A4811" s="25"/>
      <c r="D4811"/>
      <c r="E4811"/>
      <c r="F4811"/>
      <c r="G4811" s="33"/>
      <c r="H4811" s="80"/>
    </row>
    <row r="4812" spans="1:8">
      <c r="A4812" s="25"/>
      <c r="D4812"/>
      <c r="E4812"/>
      <c r="F4812"/>
      <c r="G4812" s="33"/>
      <c r="H4812" s="80"/>
    </row>
    <row r="4813" spans="1:8">
      <c r="A4813" s="25"/>
      <c r="D4813"/>
      <c r="E4813"/>
      <c r="F4813"/>
      <c r="G4813" s="33"/>
      <c r="H4813" s="80"/>
    </row>
    <row r="4814" spans="1:8">
      <c r="A4814" s="25"/>
      <c r="D4814"/>
      <c r="E4814"/>
      <c r="F4814"/>
      <c r="G4814" s="33"/>
      <c r="H4814" s="80"/>
    </row>
    <row r="4815" spans="1:8">
      <c r="A4815" s="25"/>
      <c r="D4815"/>
      <c r="E4815"/>
      <c r="F4815"/>
      <c r="G4815" s="33"/>
      <c r="H4815" s="80"/>
    </row>
    <row r="4816" spans="1:8">
      <c r="A4816" s="25"/>
      <c r="D4816"/>
      <c r="E4816"/>
      <c r="F4816"/>
      <c r="G4816" s="33"/>
      <c r="H4816" s="80"/>
    </row>
    <row r="4817" spans="1:8">
      <c r="A4817" s="25"/>
      <c r="D4817"/>
      <c r="E4817"/>
      <c r="F4817"/>
      <c r="G4817" s="33"/>
      <c r="H4817" s="80"/>
    </row>
    <row r="4818" spans="1:8">
      <c r="A4818" s="25"/>
      <c r="D4818"/>
      <c r="E4818"/>
      <c r="F4818"/>
      <c r="G4818" s="33"/>
      <c r="H4818" s="80"/>
    </row>
    <row r="4819" spans="1:8">
      <c r="A4819" s="25"/>
      <c r="D4819"/>
      <c r="E4819"/>
      <c r="F4819"/>
      <c r="G4819" s="33"/>
      <c r="H4819" s="80"/>
    </row>
    <row r="4820" spans="1:8">
      <c r="A4820" s="25"/>
      <c r="D4820"/>
      <c r="E4820"/>
      <c r="F4820"/>
      <c r="G4820" s="33"/>
      <c r="H4820" s="80"/>
    </row>
    <row r="4821" spans="1:8">
      <c r="A4821" s="25"/>
      <c r="D4821"/>
      <c r="E4821"/>
      <c r="F4821"/>
      <c r="G4821" s="33"/>
      <c r="H4821" s="80"/>
    </row>
    <row r="4822" spans="1:8">
      <c r="A4822" s="25"/>
      <c r="D4822"/>
      <c r="E4822"/>
      <c r="F4822"/>
      <c r="G4822" s="33"/>
      <c r="H4822" s="80"/>
    </row>
    <row r="4823" spans="1:8">
      <c r="A4823" s="25"/>
      <c r="D4823"/>
      <c r="E4823"/>
      <c r="F4823"/>
      <c r="G4823" s="33"/>
      <c r="H4823" s="80"/>
    </row>
    <row r="4824" spans="1:8">
      <c r="A4824" s="25"/>
      <c r="D4824"/>
      <c r="E4824"/>
      <c r="F4824"/>
      <c r="G4824" s="33"/>
      <c r="H4824" s="80"/>
    </row>
    <row r="4825" spans="1:8">
      <c r="A4825" s="25"/>
      <c r="D4825"/>
      <c r="E4825"/>
      <c r="F4825"/>
      <c r="G4825" s="33"/>
      <c r="H4825" s="80"/>
    </row>
    <row r="4826" spans="1:8">
      <c r="A4826" s="25"/>
      <c r="D4826"/>
      <c r="E4826"/>
      <c r="F4826"/>
      <c r="G4826" s="33"/>
      <c r="H4826" s="80"/>
    </row>
    <row r="4827" spans="1:8">
      <c r="A4827" s="25"/>
      <c r="D4827"/>
      <c r="E4827"/>
      <c r="F4827"/>
      <c r="G4827" s="33"/>
      <c r="H4827" s="80"/>
    </row>
    <row r="4828" spans="1:8">
      <c r="A4828" s="25"/>
      <c r="D4828"/>
      <c r="E4828"/>
      <c r="F4828"/>
      <c r="G4828" s="33"/>
      <c r="H4828" s="80"/>
    </row>
    <row r="4829" spans="1:8">
      <c r="A4829" s="25"/>
      <c r="D4829"/>
      <c r="E4829"/>
      <c r="F4829"/>
      <c r="G4829" s="33"/>
      <c r="H4829" s="80"/>
    </row>
    <row r="4830" spans="1:8">
      <c r="A4830" s="25"/>
      <c r="D4830"/>
      <c r="E4830"/>
      <c r="F4830"/>
      <c r="G4830" s="33"/>
      <c r="H4830" s="80"/>
    </row>
    <row r="4831" spans="1:8">
      <c r="A4831" s="25"/>
      <c r="D4831"/>
      <c r="E4831"/>
      <c r="F4831"/>
      <c r="G4831" s="33"/>
      <c r="H4831" s="80"/>
    </row>
    <row r="4832" spans="1:8">
      <c r="A4832" s="25"/>
      <c r="D4832"/>
      <c r="E4832"/>
      <c r="F4832"/>
      <c r="G4832" s="33"/>
      <c r="H4832" s="80"/>
    </row>
    <row r="4833" spans="1:8">
      <c r="A4833" s="25"/>
      <c r="D4833"/>
      <c r="E4833"/>
      <c r="F4833"/>
      <c r="G4833" s="33"/>
      <c r="H4833" s="80"/>
    </row>
    <row r="4834" spans="1:8">
      <c r="A4834" s="25"/>
      <c r="D4834"/>
      <c r="E4834"/>
      <c r="F4834"/>
      <c r="G4834" s="33"/>
      <c r="H4834" s="80"/>
    </row>
    <row r="4835" spans="1:8">
      <c r="A4835" s="25"/>
      <c r="D4835"/>
      <c r="E4835"/>
      <c r="F4835"/>
      <c r="G4835" s="33"/>
      <c r="H4835" s="80"/>
    </row>
    <row r="4836" spans="1:8">
      <c r="A4836" s="25"/>
      <c r="D4836"/>
      <c r="E4836"/>
      <c r="F4836"/>
      <c r="G4836" s="33"/>
      <c r="H4836" s="80"/>
    </row>
    <row r="4837" spans="1:8">
      <c r="A4837" s="25"/>
      <c r="D4837"/>
      <c r="E4837"/>
      <c r="F4837"/>
      <c r="G4837" s="33"/>
      <c r="H4837" s="80"/>
    </row>
    <row r="4838" spans="1:8">
      <c r="A4838" s="25"/>
      <c r="D4838"/>
      <c r="E4838"/>
      <c r="F4838"/>
      <c r="G4838" s="33"/>
      <c r="H4838" s="80"/>
    </row>
    <row r="4839" spans="1:8">
      <c r="A4839" s="25"/>
      <c r="D4839"/>
      <c r="E4839"/>
      <c r="F4839"/>
      <c r="G4839" s="33"/>
      <c r="H4839" s="80"/>
    </row>
    <row r="4840" spans="1:8">
      <c r="A4840" s="25"/>
      <c r="D4840"/>
      <c r="E4840"/>
      <c r="F4840"/>
      <c r="G4840" s="33"/>
      <c r="H4840" s="80"/>
    </row>
    <row r="4841" spans="1:8">
      <c r="A4841" s="25"/>
      <c r="D4841"/>
      <c r="E4841"/>
      <c r="F4841"/>
      <c r="G4841" s="33"/>
      <c r="H4841" s="80"/>
    </row>
    <row r="4842" spans="1:8">
      <c r="A4842" s="25"/>
      <c r="D4842"/>
      <c r="E4842"/>
      <c r="F4842"/>
      <c r="G4842" s="33"/>
      <c r="H4842" s="80"/>
    </row>
    <row r="4843" spans="1:8">
      <c r="A4843" s="25"/>
      <c r="D4843"/>
      <c r="E4843"/>
      <c r="F4843"/>
      <c r="G4843" s="33"/>
      <c r="H4843" s="80"/>
    </row>
    <row r="4844" spans="1:8">
      <c r="A4844" s="25"/>
      <c r="D4844"/>
      <c r="E4844"/>
      <c r="F4844"/>
      <c r="G4844" s="33"/>
      <c r="H4844" s="80"/>
    </row>
    <row r="4845" spans="1:8">
      <c r="A4845" s="25"/>
      <c r="D4845"/>
      <c r="E4845"/>
      <c r="F4845"/>
      <c r="G4845" s="33"/>
      <c r="H4845" s="80"/>
    </row>
    <row r="4846" spans="1:8">
      <c r="A4846" s="25"/>
      <c r="D4846"/>
      <c r="E4846"/>
      <c r="F4846"/>
      <c r="G4846" s="33"/>
      <c r="H4846" s="80"/>
    </row>
    <row r="4847" spans="1:8">
      <c r="A4847" s="25"/>
      <c r="D4847"/>
      <c r="E4847"/>
      <c r="F4847"/>
      <c r="G4847" s="33"/>
      <c r="H4847" s="80"/>
    </row>
    <row r="4848" spans="1:8">
      <c r="A4848" s="25"/>
      <c r="D4848"/>
      <c r="E4848"/>
      <c r="F4848"/>
      <c r="G4848" s="33"/>
      <c r="H4848" s="80"/>
    </row>
    <row r="4849" spans="1:8">
      <c r="A4849" s="25"/>
      <c r="D4849"/>
      <c r="E4849"/>
      <c r="F4849"/>
      <c r="G4849" s="33"/>
      <c r="H4849" s="80"/>
    </row>
    <row r="4850" spans="1:8">
      <c r="A4850" s="25"/>
      <c r="D4850"/>
      <c r="E4850"/>
      <c r="F4850"/>
      <c r="G4850" s="33"/>
      <c r="H4850" s="80"/>
    </row>
    <row r="4851" spans="1:8">
      <c r="A4851" s="25"/>
      <c r="D4851"/>
      <c r="E4851"/>
      <c r="F4851"/>
      <c r="G4851" s="33"/>
      <c r="H4851" s="80"/>
    </row>
    <row r="4852" spans="1:8">
      <c r="A4852" s="25"/>
      <c r="D4852"/>
      <c r="E4852"/>
      <c r="F4852"/>
      <c r="G4852" s="33"/>
      <c r="H4852" s="80"/>
    </row>
    <row r="4853" spans="1:8">
      <c r="A4853" s="25"/>
      <c r="D4853"/>
      <c r="E4853"/>
      <c r="F4853"/>
      <c r="G4853" s="33"/>
      <c r="H4853" s="80"/>
    </row>
    <row r="4854" spans="1:8">
      <c r="A4854" s="25"/>
      <c r="D4854"/>
      <c r="E4854"/>
      <c r="F4854"/>
      <c r="G4854" s="33"/>
      <c r="H4854" s="80"/>
    </row>
    <row r="4855" spans="1:8">
      <c r="A4855" s="25"/>
      <c r="D4855"/>
      <c r="E4855"/>
      <c r="F4855"/>
      <c r="G4855" s="33"/>
      <c r="H4855" s="80"/>
    </row>
    <row r="4856" spans="1:8">
      <c r="A4856" s="25"/>
      <c r="D4856"/>
      <c r="E4856"/>
      <c r="F4856"/>
      <c r="G4856" s="33"/>
      <c r="H4856" s="80"/>
    </row>
    <row r="4857" spans="1:8">
      <c r="A4857" s="25"/>
      <c r="D4857"/>
      <c r="E4857"/>
      <c r="F4857"/>
      <c r="G4857" s="33"/>
      <c r="H4857" s="80"/>
    </row>
    <row r="4858" spans="1:8">
      <c r="A4858" s="25"/>
      <c r="D4858"/>
      <c r="E4858"/>
      <c r="F4858"/>
      <c r="G4858" s="33"/>
      <c r="H4858" s="80"/>
    </row>
    <row r="4859" spans="1:8">
      <c r="A4859" s="25"/>
      <c r="D4859"/>
      <c r="E4859"/>
      <c r="F4859"/>
      <c r="G4859" s="33"/>
      <c r="H4859" s="80"/>
    </row>
    <row r="4860" spans="1:8">
      <c r="A4860" s="25"/>
      <c r="D4860"/>
      <c r="E4860"/>
      <c r="F4860"/>
      <c r="G4860" s="33"/>
      <c r="H4860" s="80"/>
    </row>
    <row r="4861" spans="1:8">
      <c r="A4861" s="25"/>
      <c r="D4861"/>
      <c r="E4861"/>
      <c r="F4861"/>
      <c r="G4861" s="33"/>
      <c r="H4861" s="80"/>
    </row>
    <row r="4862" spans="1:8">
      <c r="A4862" s="25"/>
      <c r="D4862"/>
      <c r="E4862"/>
      <c r="F4862"/>
      <c r="G4862" s="33"/>
      <c r="H4862" s="80"/>
    </row>
    <row r="4863" spans="1:8">
      <c r="A4863" s="25"/>
      <c r="D4863"/>
      <c r="E4863"/>
      <c r="F4863"/>
      <c r="G4863" s="33"/>
      <c r="H4863" s="80"/>
    </row>
    <row r="4864" spans="1:8">
      <c r="A4864" s="25"/>
      <c r="D4864"/>
      <c r="E4864"/>
      <c r="F4864"/>
      <c r="G4864" s="33"/>
      <c r="H4864" s="80"/>
    </row>
    <row r="4865" spans="1:8">
      <c r="A4865" s="25"/>
      <c r="D4865"/>
      <c r="E4865"/>
      <c r="F4865"/>
      <c r="G4865" s="33"/>
      <c r="H4865" s="80"/>
    </row>
    <row r="4866" spans="1:8">
      <c r="A4866" s="25"/>
      <c r="D4866"/>
      <c r="E4866"/>
      <c r="F4866"/>
      <c r="G4866" s="33"/>
      <c r="H4866" s="80"/>
    </row>
    <row r="4867" spans="1:8">
      <c r="A4867" s="25"/>
      <c r="D4867"/>
      <c r="E4867"/>
      <c r="F4867"/>
      <c r="G4867" s="33"/>
      <c r="H4867" s="80"/>
    </row>
    <row r="4868" spans="1:8">
      <c r="A4868" s="25"/>
      <c r="D4868"/>
      <c r="E4868"/>
      <c r="F4868"/>
      <c r="G4868" s="33"/>
      <c r="H4868" s="80"/>
    </row>
    <row r="4869" spans="1:8">
      <c r="A4869" s="25"/>
      <c r="D4869"/>
      <c r="E4869"/>
      <c r="F4869"/>
      <c r="G4869" s="33"/>
      <c r="H4869" s="80"/>
    </row>
    <row r="4870" spans="1:8">
      <c r="A4870" s="25"/>
      <c r="D4870"/>
      <c r="E4870"/>
      <c r="F4870"/>
      <c r="G4870" s="33"/>
      <c r="H4870" s="80"/>
    </row>
    <row r="4871" spans="1:8">
      <c r="A4871" s="25"/>
      <c r="D4871"/>
      <c r="E4871"/>
      <c r="F4871"/>
      <c r="G4871" s="33"/>
      <c r="H4871" s="80"/>
    </row>
    <row r="4872" spans="1:8">
      <c r="A4872" s="25"/>
      <c r="D4872"/>
      <c r="E4872"/>
      <c r="F4872"/>
      <c r="G4872" s="33"/>
      <c r="H4872" s="80"/>
    </row>
    <row r="4873" spans="1:8">
      <c r="A4873" s="25"/>
      <c r="D4873"/>
      <c r="E4873"/>
      <c r="F4873"/>
      <c r="G4873" s="33"/>
      <c r="H4873" s="80"/>
    </row>
    <row r="4874" spans="1:8">
      <c r="A4874" s="25"/>
      <c r="D4874"/>
      <c r="E4874"/>
      <c r="F4874"/>
      <c r="G4874" s="33"/>
      <c r="H4874" s="80"/>
    </row>
    <row r="4875" spans="1:8">
      <c r="A4875" s="25"/>
      <c r="D4875"/>
      <c r="E4875"/>
      <c r="F4875"/>
      <c r="G4875" s="33"/>
      <c r="H4875" s="80"/>
    </row>
    <row r="4876" spans="1:8">
      <c r="A4876" s="25"/>
      <c r="D4876"/>
      <c r="E4876"/>
      <c r="F4876"/>
      <c r="G4876" s="33"/>
      <c r="H4876" s="80"/>
    </row>
    <row r="4877" spans="1:8">
      <c r="A4877" s="25"/>
      <c r="D4877"/>
      <c r="E4877"/>
      <c r="F4877"/>
      <c r="G4877" s="33"/>
      <c r="H4877" s="80"/>
    </row>
    <row r="4878" spans="1:8">
      <c r="A4878" s="25"/>
      <c r="D4878"/>
      <c r="E4878"/>
      <c r="F4878"/>
      <c r="G4878" s="33"/>
      <c r="H4878" s="80"/>
    </row>
    <row r="4879" spans="1:8">
      <c r="A4879" s="25"/>
      <c r="D4879"/>
      <c r="E4879"/>
      <c r="F4879"/>
      <c r="G4879" s="33"/>
      <c r="H4879" s="80"/>
    </row>
    <row r="4880" spans="1:8">
      <c r="A4880" s="25"/>
      <c r="D4880"/>
      <c r="E4880"/>
      <c r="F4880"/>
      <c r="G4880" s="33"/>
      <c r="H4880" s="80"/>
    </row>
    <row r="4881" spans="1:8">
      <c r="A4881" s="25"/>
      <c r="D4881"/>
      <c r="E4881"/>
      <c r="F4881"/>
      <c r="G4881" s="33"/>
      <c r="H4881" s="80"/>
    </row>
    <row r="4882" spans="1:8">
      <c r="A4882" s="25"/>
      <c r="D4882"/>
      <c r="E4882"/>
      <c r="F4882"/>
      <c r="G4882" s="33"/>
      <c r="H4882" s="80"/>
    </row>
    <row r="4883" spans="1:8">
      <c r="A4883" s="25"/>
      <c r="D4883"/>
      <c r="E4883"/>
      <c r="F4883"/>
      <c r="G4883" s="33"/>
      <c r="H4883" s="80"/>
    </row>
    <row r="4884" spans="1:8">
      <c r="A4884" s="25"/>
      <c r="D4884"/>
      <c r="E4884"/>
      <c r="F4884"/>
      <c r="G4884" s="33"/>
      <c r="H4884" s="80"/>
    </row>
    <row r="4885" spans="1:8">
      <c r="A4885" s="25"/>
      <c r="D4885"/>
      <c r="E4885"/>
      <c r="F4885"/>
      <c r="G4885" s="33"/>
      <c r="H4885" s="80"/>
    </row>
    <row r="4886" spans="1:8">
      <c r="A4886" s="25"/>
      <c r="D4886"/>
      <c r="E4886"/>
      <c r="F4886"/>
      <c r="G4886" s="33"/>
      <c r="H4886" s="80"/>
    </row>
    <row r="4887" spans="1:8">
      <c r="A4887" s="25"/>
      <c r="D4887"/>
      <c r="E4887"/>
      <c r="F4887"/>
      <c r="G4887" s="33"/>
      <c r="H4887" s="80"/>
    </row>
    <row r="4888" spans="1:8">
      <c r="A4888" s="25"/>
      <c r="D4888"/>
      <c r="E4888"/>
      <c r="F4888"/>
      <c r="G4888" s="33"/>
      <c r="H4888" s="80"/>
    </row>
    <row r="4889" spans="1:8">
      <c r="A4889" s="25"/>
      <c r="D4889"/>
      <c r="E4889"/>
      <c r="F4889"/>
      <c r="G4889" s="33"/>
      <c r="H4889" s="80"/>
    </row>
    <row r="4890" spans="1:8">
      <c r="A4890" s="25"/>
      <c r="D4890"/>
      <c r="E4890"/>
      <c r="F4890"/>
      <c r="G4890" s="33"/>
      <c r="H4890" s="80"/>
    </row>
    <row r="4891" spans="1:8">
      <c r="A4891" s="25"/>
      <c r="D4891"/>
      <c r="E4891"/>
      <c r="F4891"/>
      <c r="G4891" s="33"/>
      <c r="H4891" s="80"/>
    </row>
    <row r="4892" spans="1:8">
      <c r="A4892" s="25"/>
      <c r="D4892"/>
      <c r="E4892"/>
      <c r="F4892"/>
      <c r="G4892" s="33"/>
      <c r="H4892" s="80"/>
    </row>
    <row r="4893" spans="1:8">
      <c r="A4893" s="25"/>
      <c r="D4893"/>
      <c r="E4893"/>
      <c r="F4893"/>
      <c r="G4893" s="33"/>
      <c r="H4893" s="80"/>
    </row>
    <row r="4894" spans="1:8">
      <c r="A4894" s="25"/>
      <c r="D4894"/>
      <c r="E4894"/>
      <c r="F4894"/>
      <c r="G4894" s="33"/>
      <c r="H4894" s="80"/>
    </row>
    <row r="4895" spans="1:8">
      <c r="A4895" s="25"/>
      <c r="D4895"/>
      <c r="E4895"/>
      <c r="F4895"/>
      <c r="G4895" s="33"/>
      <c r="H4895" s="80"/>
    </row>
    <row r="4896" spans="1:8">
      <c r="A4896" s="25"/>
      <c r="D4896"/>
      <c r="E4896"/>
      <c r="F4896"/>
      <c r="G4896" s="33"/>
      <c r="H4896" s="80"/>
    </row>
    <row r="4897" spans="1:8">
      <c r="A4897" s="25"/>
      <c r="D4897"/>
      <c r="E4897"/>
      <c r="F4897"/>
      <c r="G4897" s="33"/>
      <c r="H4897" s="80"/>
    </row>
    <row r="4898" spans="1:8">
      <c r="A4898" s="25"/>
      <c r="D4898"/>
      <c r="E4898"/>
      <c r="F4898"/>
      <c r="G4898" s="33"/>
      <c r="H4898" s="80"/>
    </row>
    <row r="4899" spans="1:8">
      <c r="A4899" s="25"/>
      <c r="D4899"/>
      <c r="E4899"/>
      <c r="F4899"/>
      <c r="G4899" s="33"/>
      <c r="H4899" s="80"/>
    </row>
    <row r="4900" spans="1:8">
      <c r="A4900" s="25"/>
      <c r="D4900"/>
      <c r="E4900"/>
      <c r="F4900"/>
      <c r="G4900" s="33"/>
      <c r="H4900" s="80"/>
    </row>
    <row r="4901" spans="1:8">
      <c r="A4901" s="25"/>
      <c r="D4901"/>
      <c r="E4901"/>
      <c r="F4901"/>
      <c r="G4901" s="33"/>
      <c r="H4901" s="80"/>
    </row>
    <row r="4902" spans="1:8">
      <c r="A4902" s="25"/>
      <c r="D4902"/>
      <c r="E4902"/>
      <c r="F4902"/>
      <c r="G4902" s="33"/>
      <c r="H4902" s="80"/>
    </row>
    <row r="4903" spans="1:8">
      <c r="A4903" s="25"/>
      <c r="D4903"/>
      <c r="E4903"/>
      <c r="F4903"/>
      <c r="G4903" s="33"/>
      <c r="H4903" s="80"/>
    </row>
    <row r="4904" spans="1:8">
      <c r="A4904" s="25"/>
      <c r="D4904"/>
      <c r="E4904"/>
      <c r="F4904"/>
      <c r="G4904" s="33"/>
      <c r="H4904" s="80"/>
    </row>
    <row r="4905" spans="1:8">
      <c r="A4905" s="25"/>
      <c r="D4905"/>
      <c r="E4905"/>
      <c r="F4905"/>
      <c r="G4905" s="33"/>
      <c r="H4905" s="80"/>
    </row>
    <row r="4906" spans="1:8">
      <c r="A4906" s="25"/>
      <c r="D4906"/>
      <c r="E4906"/>
      <c r="F4906"/>
      <c r="G4906" s="33"/>
      <c r="H4906" s="80"/>
    </row>
    <row r="4907" spans="1:8">
      <c r="A4907" s="25"/>
      <c r="D4907"/>
      <c r="E4907"/>
      <c r="F4907"/>
      <c r="G4907" s="33"/>
      <c r="H4907" s="80"/>
    </row>
    <row r="4908" spans="1:8">
      <c r="A4908" s="25"/>
      <c r="D4908"/>
      <c r="E4908"/>
      <c r="F4908"/>
      <c r="G4908" s="33"/>
      <c r="H4908" s="80"/>
    </row>
    <row r="4909" spans="1:8">
      <c r="A4909" s="25"/>
      <c r="D4909"/>
      <c r="E4909"/>
      <c r="F4909"/>
      <c r="G4909" s="33"/>
      <c r="H4909" s="80"/>
    </row>
    <row r="4910" spans="1:8">
      <c r="A4910" s="25"/>
      <c r="D4910"/>
      <c r="E4910"/>
      <c r="F4910"/>
      <c r="G4910" s="33"/>
      <c r="H4910" s="80"/>
    </row>
    <row r="4911" spans="1:8">
      <c r="A4911" s="25"/>
      <c r="D4911"/>
      <c r="E4911"/>
      <c r="F4911"/>
      <c r="G4911" s="33"/>
      <c r="H4911" s="80"/>
    </row>
    <row r="4912" spans="1:8">
      <c r="A4912" s="25"/>
      <c r="D4912"/>
      <c r="E4912"/>
      <c r="F4912"/>
      <c r="G4912" s="33"/>
      <c r="H4912" s="80"/>
    </row>
    <row r="4913" spans="1:8">
      <c r="A4913" s="25"/>
      <c r="D4913"/>
      <c r="E4913"/>
      <c r="F4913"/>
      <c r="G4913" s="33"/>
      <c r="H4913" s="80"/>
    </row>
    <row r="4914" spans="1:8">
      <c r="A4914" s="25"/>
      <c r="D4914"/>
      <c r="E4914"/>
      <c r="F4914"/>
      <c r="G4914" s="33"/>
      <c r="H4914" s="80"/>
    </row>
    <row r="4915" spans="1:8">
      <c r="A4915" s="25"/>
      <c r="D4915"/>
      <c r="E4915"/>
      <c r="F4915"/>
      <c r="G4915" s="33"/>
      <c r="H4915" s="80"/>
    </row>
    <row r="4916" spans="1:8">
      <c r="A4916" s="25"/>
      <c r="D4916"/>
      <c r="E4916"/>
      <c r="F4916"/>
      <c r="G4916" s="33"/>
      <c r="H4916" s="80"/>
    </row>
    <row r="4917" spans="1:8">
      <c r="A4917" s="25"/>
      <c r="D4917"/>
      <c r="E4917"/>
      <c r="F4917"/>
      <c r="G4917" s="33"/>
      <c r="H4917" s="80"/>
    </row>
    <row r="4918" spans="1:8">
      <c r="A4918" s="25"/>
      <c r="D4918"/>
      <c r="E4918"/>
      <c r="F4918"/>
      <c r="G4918" s="33"/>
      <c r="H4918" s="80"/>
    </row>
    <row r="4919" spans="1:8">
      <c r="A4919" s="25"/>
      <c r="D4919"/>
      <c r="E4919"/>
      <c r="F4919"/>
      <c r="G4919" s="33"/>
      <c r="H4919" s="80"/>
    </row>
    <row r="4920" spans="1:8">
      <c r="A4920" s="25"/>
      <c r="D4920"/>
      <c r="E4920"/>
      <c r="F4920"/>
      <c r="G4920" s="33"/>
      <c r="H4920" s="80"/>
    </row>
    <row r="4921" spans="1:8">
      <c r="A4921" s="25"/>
      <c r="D4921"/>
      <c r="E4921"/>
      <c r="F4921"/>
      <c r="G4921" s="33"/>
      <c r="H4921" s="80"/>
    </row>
    <row r="4922" spans="1:8">
      <c r="A4922" s="25"/>
      <c r="D4922"/>
      <c r="E4922"/>
      <c r="F4922"/>
      <c r="G4922" s="33"/>
      <c r="H4922" s="80"/>
    </row>
    <row r="4923" spans="1:8">
      <c r="A4923" s="25"/>
      <c r="D4923"/>
      <c r="E4923"/>
      <c r="F4923"/>
      <c r="G4923" s="33"/>
      <c r="H4923" s="80"/>
    </row>
    <row r="4924" spans="1:8">
      <c r="A4924" s="25"/>
      <c r="D4924"/>
      <c r="E4924"/>
      <c r="F4924"/>
      <c r="G4924" s="33"/>
      <c r="H4924" s="80"/>
    </row>
    <row r="4925" spans="1:8">
      <c r="A4925" s="25"/>
      <c r="D4925"/>
      <c r="E4925"/>
      <c r="F4925"/>
      <c r="G4925" s="33"/>
      <c r="H4925" s="80"/>
    </row>
    <row r="4926" spans="1:8">
      <c r="A4926" s="25"/>
      <c r="D4926"/>
      <c r="E4926"/>
      <c r="F4926"/>
      <c r="G4926" s="33"/>
      <c r="H4926" s="80"/>
    </row>
    <row r="4927" spans="1:8">
      <c r="A4927" s="25"/>
      <c r="D4927"/>
      <c r="E4927"/>
      <c r="F4927"/>
      <c r="G4927" s="33"/>
      <c r="H4927" s="80"/>
    </row>
    <row r="4928" spans="1:8">
      <c r="A4928" s="25"/>
      <c r="D4928"/>
      <c r="E4928"/>
      <c r="F4928"/>
      <c r="G4928" s="33"/>
      <c r="H4928" s="80"/>
    </row>
    <row r="4929" spans="1:8">
      <c r="A4929" s="25"/>
      <c r="D4929"/>
      <c r="E4929"/>
      <c r="F4929"/>
      <c r="G4929" s="33"/>
      <c r="H4929" s="80"/>
    </row>
    <row r="4930" spans="1:8">
      <c r="A4930" s="25"/>
      <c r="D4930"/>
      <c r="E4930"/>
      <c r="F4930"/>
      <c r="G4930" s="33"/>
      <c r="H4930" s="80"/>
    </row>
    <row r="4931" spans="1:8">
      <c r="A4931" s="25"/>
      <c r="D4931"/>
      <c r="E4931"/>
      <c r="F4931"/>
      <c r="G4931" s="33"/>
      <c r="H4931" s="80"/>
    </row>
    <row r="4932" spans="1:8">
      <c r="A4932" s="25"/>
      <c r="D4932"/>
      <c r="E4932"/>
      <c r="F4932"/>
      <c r="G4932" s="33"/>
      <c r="H4932" s="80"/>
    </row>
    <row r="4933" spans="1:8">
      <c r="A4933" s="25"/>
      <c r="D4933"/>
      <c r="E4933"/>
      <c r="F4933"/>
      <c r="G4933" s="33"/>
      <c r="H4933" s="80"/>
    </row>
    <row r="4934" spans="1:8">
      <c r="A4934" s="25"/>
      <c r="D4934"/>
      <c r="E4934"/>
      <c r="F4934"/>
      <c r="G4934" s="33"/>
      <c r="H4934" s="80"/>
    </row>
    <row r="4935" spans="1:8">
      <c r="A4935" s="25"/>
      <c r="D4935"/>
      <c r="E4935"/>
      <c r="F4935"/>
      <c r="G4935" s="33"/>
      <c r="H4935" s="80"/>
    </row>
    <row r="4936" spans="1:8">
      <c r="A4936" s="25"/>
      <c r="D4936"/>
      <c r="E4936"/>
      <c r="F4936"/>
      <c r="G4936" s="33"/>
      <c r="H4936" s="80"/>
    </row>
    <row r="4937" spans="1:8">
      <c r="A4937" s="25"/>
      <c r="D4937"/>
      <c r="E4937"/>
      <c r="F4937"/>
      <c r="G4937" s="33"/>
      <c r="H4937" s="80"/>
    </row>
    <row r="4938" spans="1:8">
      <c r="A4938" s="25"/>
      <c r="D4938"/>
      <c r="E4938"/>
      <c r="F4938"/>
      <c r="G4938" s="33"/>
      <c r="H4938" s="80"/>
    </row>
    <row r="4939" spans="1:8">
      <c r="A4939" s="25"/>
      <c r="D4939"/>
      <c r="E4939"/>
      <c r="F4939"/>
      <c r="G4939" s="33"/>
      <c r="H4939" s="80"/>
    </row>
    <row r="4940" spans="1:8">
      <c r="A4940" s="25"/>
      <c r="D4940"/>
      <c r="E4940"/>
      <c r="F4940"/>
      <c r="G4940" s="33"/>
      <c r="H4940" s="80"/>
    </row>
    <row r="4941" spans="1:8">
      <c r="A4941" s="25"/>
      <c r="D4941"/>
      <c r="E4941"/>
      <c r="F4941"/>
      <c r="G4941" s="33"/>
      <c r="H4941" s="80"/>
    </row>
    <row r="4942" spans="1:8">
      <c r="A4942" s="25"/>
      <c r="D4942"/>
      <c r="E4942"/>
      <c r="F4942"/>
      <c r="G4942" s="33"/>
      <c r="H4942" s="80"/>
    </row>
    <row r="4943" spans="1:8">
      <c r="A4943" s="25"/>
      <c r="D4943"/>
      <c r="E4943"/>
      <c r="F4943"/>
      <c r="G4943" s="33"/>
      <c r="H4943" s="80"/>
    </row>
    <row r="4944" spans="1:8">
      <c r="A4944" s="25"/>
      <c r="D4944"/>
      <c r="E4944"/>
      <c r="F4944"/>
      <c r="G4944" s="33"/>
      <c r="H4944" s="80"/>
    </row>
    <row r="4945" spans="1:8">
      <c r="A4945" s="25"/>
      <c r="D4945"/>
      <c r="E4945"/>
      <c r="F4945"/>
      <c r="G4945" s="33"/>
      <c r="H4945" s="80"/>
    </row>
    <row r="4946" spans="1:8">
      <c r="A4946" s="25"/>
      <c r="D4946"/>
      <c r="E4946"/>
      <c r="F4946"/>
      <c r="G4946" s="33"/>
      <c r="H4946" s="80"/>
    </row>
    <row r="4947" spans="1:8">
      <c r="A4947" s="25"/>
      <c r="D4947"/>
      <c r="E4947"/>
      <c r="F4947"/>
      <c r="G4947" s="33"/>
      <c r="H4947" s="80"/>
    </row>
    <row r="4948" spans="1:8">
      <c r="A4948" s="25"/>
      <c r="D4948"/>
      <c r="E4948"/>
      <c r="F4948"/>
      <c r="G4948" s="33"/>
      <c r="H4948" s="80"/>
    </row>
    <row r="4949" spans="1:8">
      <c r="A4949" s="25"/>
      <c r="D4949"/>
      <c r="E4949"/>
      <c r="F4949"/>
      <c r="G4949" s="33"/>
      <c r="H4949" s="80"/>
    </row>
    <row r="4950" spans="1:8">
      <c r="A4950" s="25"/>
      <c r="D4950"/>
      <c r="E4950"/>
      <c r="F4950"/>
      <c r="G4950" s="33"/>
      <c r="H4950" s="80"/>
    </row>
    <row r="4951" spans="1:8">
      <c r="A4951" s="25"/>
      <c r="D4951"/>
      <c r="E4951"/>
      <c r="F4951"/>
      <c r="G4951" s="33"/>
      <c r="H4951" s="80"/>
    </row>
    <row r="4952" spans="1:8">
      <c r="A4952" s="25"/>
      <c r="D4952"/>
      <c r="E4952"/>
      <c r="F4952"/>
      <c r="G4952" s="33"/>
      <c r="H4952" s="80"/>
    </row>
    <row r="4953" spans="1:8">
      <c r="A4953" s="25"/>
      <c r="D4953"/>
      <c r="E4953"/>
      <c r="F4953"/>
      <c r="G4953" s="33"/>
      <c r="H4953" s="80"/>
    </row>
    <row r="4954" spans="1:8">
      <c r="A4954" s="25"/>
      <c r="D4954"/>
      <c r="E4954"/>
      <c r="F4954"/>
      <c r="G4954" s="33"/>
      <c r="H4954" s="80"/>
    </row>
    <row r="4955" spans="1:8">
      <c r="A4955" s="25"/>
      <c r="D4955"/>
      <c r="E4955"/>
      <c r="F4955"/>
      <c r="G4955" s="33"/>
      <c r="H4955" s="80"/>
    </row>
    <row r="4956" spans="1:8">
      <c r="A4956" s="25"/>
      <c r="D4956"/>
      <c r="E4956"/>
      <c r="F4956"/>
      <c r="G4956" s="33"/>
      <c r="H4956" s="80"/>
    </row>
    <row r="4957" spans="1:8">
      <c r="A4957" s="25"/>
      <c r="D4957"/>
      <c r="E4957"/>
      <c r="F4957"/>
      <c r="G4957" s="33"/>
      <c r="H4957" s="80"/>
    </row>
    <row r="4958" spans="1:8">
      <c r="A4958" s="25"/>
      <c r="D4958"/>
      <c r="E4958"/>
      <c r="F4958"/>
      <c r="G4958" s="33"/>
      <c r="H4958" s="80"/>
    </row>
    <row r="4959" spans="1:8">
      <c r="A4959" s="25"/>
      <c r="D4959"/>
      <c r="E4959"/>
      <c r="F4959"/>
      <c r="G4959" s="33"/>
      <c r="H4959" s="80"/>
    </row>
    <row r="4960" spans="1:8">
      <c r="A4960" s="25"/>
      <c r="D4960"/>
      <c r="E4960"/>
      <c r="F4960"/>
      <c r="G4960" s="33"/>
      <c r="H4960" s="80"/>
    </row>
    <row r="4961" spans="1:8">
      <c r="A4961" s="25"/>
      <c r="D4961"/>
      <c r="E4961"/>
      <c r="F4961"/>
      <c r="G4961" s="33"/>
      <c r="H4961" s="80"/>
    </row>
    <row r="4962" spans="1:8">
      <c r="A4962" s="25"/>
      <c r="D4962"/>
      <c r="E4962"/>
      <c r="F4962"/>
      <c r="G4962" s="33"/>
      <c r="H4962" s="80"/>
    </row>
    <row r="4963" spans="1:8">
      <c r="A4963" s="25"/>
      <c r="D4963"/>
      <c r="E4963"/>
      <c r="F4963"/>
      <c r="G4963" s="33"/>
      <c r="H4963" s="80"/>
    </row>
    <row r="4964" spans="1:8">
      <c r="A4964" s="25"/>
      <c r="D4964"/>
      <c r="E4964"/>
      <c r="F4964"/>
      <c r="G4964" s="33"/>
      <c r="H4964" s="80"/>
    </row>
    <row r="4965" spans="1:8">
      <c r="A4965" s="25"/>
      <c r="D4965"/>
      <c r="E4965"/>
      <c r="F4965"/>
      <c r="G4965" s="33"/>
      <c r="H4965" s="80"/>
    </row>
    <row r="4966" spans="1:8">
      <c r="A4966" s="25"/>
      <c r="D4966"/>
      <c r="E4966"/>
      <c r="F4966"/>
      <c r="G4966" s="33"/>
      <c r="H4966" s="80"/>
    </row>
    <row r="4967" spans="1:8">
      <c r="A4967" s="25"/>
      <c r="D4967"/>
      <c r="E4967"/>
      <c r="F4967"/>
      <c r="G4967" s="33"/>
      <c r="H4967" s="80"/>
    </row>
    <row r="4968" spans="1:8">
      <c r="A4968" s="25"/>
      <c r="D4968"/>
      <c r="E4968"/>
      <c r="F4968"/>
      <c r="G4968" s="33"/>
      <c r="H4968" s="80"/>
    </row>
    <row r="4969" spans="1:8">
      <c r="A4969" s="25"/>
      <c r="D4969"/>
      <c r="E4969"/>
      <c r="F4969"/>
      <c r="G4969" s="33"/>
      <c r="H4969" s="80"/>
    </row>
    <row r="4970" spans="1:8">
      <c r="A4970" s="25"/>
      <c r="D4970"/>
      <c r="E4970"/>
      <c r="F4970"/>
      <c r="G4970" s="33"/>
      <c r="H4970" s="80"/>
    </row>
    <row r="4971" spans="1:8">
      <c r="A4971" s="25"/>
      <c r="D4971"/>
      <c r="E4971"/>
      <c r="F4971"/>
      <c r="G4971" s="33"/>
      <c r="H4971" s="80"/>
    </row>
    <row r="4972" spans="1:8">
      <c r="A4972" s="25"/>
      <c r="D4972"/>
      <c r="E4972"/>
      <c r="F4972"/>
      <c r="G4972" s="33"/>
      <c r="H4972" s="80"/>
    </row>
    <row r="4973" spans="1:8">
      <c r="A4973" s="25"/>
      <c r="D4973"/>
      <c r="E4973"/>
      <c r="F4973"/>
      <c r="G4973" s="33"/>
      <c r="H4973" s="80"/>
    </row>
    <row r="4974" spans="1:8">
      <c r="A4974" s="25"/>
      <c r="D4974"/>
      <c r="E4974"/>
      <c r="F4974"/>
      <c r="G4974" s="33"/>
      <c r="H4974" s="80"/>
    </row>
    <row r="4975" spans="1:8">
      <c r="A4975" s="25"/>
      <c r="D4975"/>
      <c r="E4975"/>
      <c r="F4975"/>
      <c r="G4975" s="33"/>
      <c r="H4975" s="80"/>
    </row>
    <row r="4976" spans="1:8">
      <c r="A4976" s="25"/>
      <c r="D4976"/>
      <c r="E4976"/>
      <c r="F4976"/>
      <c r="G4976" s="33"/>
      <c r="H4976" s="80"/>
    </row>
    <row r="4977" spans="1:8">
      <c r="A4977" s="25"/>
      <c r="D4977"/>
      <c r="E4977"/>
      <c r="F4977"/>
      <c r="G4977" s="33"/>
      <c r="H4977" s="80"/>
    </row>
    <row r="4978" spans="1:8">
      <c r="A4978" s="25"/>
      <c r="D4978"/>
      <c r="E4978"/>
      <c r="F4978"/>
      <c r="G4978" s="33"/>
      <c r="H4978" s="80"/>
    </row>
    <row r="4979" spans="1:8">
      <c r="A4979" s="25"/>
      <c r="D4979"/>
      <c r="E4979"/>
      <c r="F4979"/>
      <c r="G4979" s="33"/>
      <c r="H4979" s="80"/>
    </row>
    <row r="4980" spans="1:8">
      <c r="A4980" s="25"/>
      <c r="D4980"/>
      <c r="E4980"/>
      <c r="F4980"/>
      <c r="G4980" s="33"/>
      <c r="H4980" s="80"/>
    </row>
    <row r="4981" spans="1:8">
      <c r="A4981" s="25"/>
      <c r="D4981"/>
      <c r="E4981"/>
      <c r="F4981"/>
      <c r="G4981" s="33"/>
      <c r="H4981" s="80"/>
    </row>
    <row r="4982" spans="1:8">
      <c r="A4982" s="25"/>
      <c r="D4982"/>
      <c r="E4982"/>
      <c r="F4982"/>
      <c r="G4982" s="33"/>
      <c r="H4982" s="80"/>
    </row>
    <row r="4983" spans="1:8">
      <c r="A4983" s="25"/>
      <c r="D4983"/>
      <c r="E4983"/>
      <c r="F4983"/>
      <c r="G4983" s="33"/>
      <c r="H4983" s="80"/>
    </row>
    <row r="4984" spans="1:8">
      <c r="A4984" s="25"/>
      <c r="D4984"/>
      <c r="E4984"/>
      <c r="F4984"/>
      <c r="G4984" s="33"/>
      <c r="H4984" s="80"/>
    </row>
    <row r="4985" spans="1:8">
      <c r="A4985" s="25"/>
      <c r="D4985"/>
      <c r="E4985"/>
      <c r="F4985"/>
      <c r="G4985" s="33"/>
      <c r="H4985" s="80"/>
    </row>
    <row r="4986" spans="1:8">
      <c r="A4986" s="25"/>
      <c r="D4986"/>
      <c r="E4986"/>
      <c r="F4986"/>
      <c r="G4986" s="33"/>
      <c r="H4986" s="80"/>
    </row>
    <row r="4987" spans="1:8">
      <c r="A4987" s="25"/>
      <c r="D4987"/>
      <c r="E4987"/>
      <c r="F4987"/>
      <c r="G4987" s="33"/>
      <c r="H4987" s="80"/>
    </row>
    <row r="4988" spans="1:8">
      <c r="A4988" s="25"/>
      <c r="D4988"/>
      <c r="E4988"/>
      <c r="F4988"/>
      <c r="G4988" s="33"/>
      <c r="H4988" s="80"/>
    </row>
    <row r="4989" spans="1:8">
      <c r="A4989" s="25"/>
      <c r="D4989"/>
      <c r="E4989"/>
      <c r="F4989"/>
      <c r="G4989" s="33"/>
      <c r="H4989" s="80"/>
    </row>
    <row r="4990" spans="1:8">
      <c r="A4990" s="25"/>
      <c r="D4990"/>
      <c r="E4990"/>
      <c r="F4990"/>
      <c r="G4990" s="33"/>
      <c r="H4990" s="80"/>
    </row>
    <row r="4991" spans="1:8">
      <c r="A4991" s="25"/>
      <c r="D4991"/>
      <c r="E4991"/>
      <c r="F4991"/>
      <c r="G4991" s="33"/>
      <c r="H4991" s="80"/>
    </row>
    <row r="4992" spans="1:8">
      <c r="A4992" s="25"/>
      <c r="D4992"/>
      <c r="E4992"/>
      <c r="F4992"/>
      <c r="G4992" s="33"/>
      <c r="H4992" s="80"/>
    </row>
    <row r="4993" spans="1:8">
      <c r="A4993" s="25"/>
      <c r="D4993"/>
      <c r="E4993"/>
      <c r="F4993"/>
      <c r="G4993" s="33"/>
      <c r="H4993" s="80"/>
    </row>
    <row r="4994" spans="1:8">
      <c r="A4994" s="25"/>
      <c r="D4994"/>
      <c r="E4994"/>
      <c r="F4994"/>
      <c r="G4994" s="33"/>
      <c r="H4994" s="80"/>
    </row>
    <row r="4995" spans="1:8">
      <c r="A4995" s="25"/>
      <c r="D4995"/>
      <c r="E4995"/>
      <c r="F4995"/>
      <c r="G4995" s="33"/>
      <c r="H4995" s="80"/>
    </row>
    <row r="4996" spans="1:8">
      <c r="A4996" s="25"/>
      <c r="D4996"/>
      <c r="E4996"/>
      <c r="F4996"/>
      <c r="G4996" s="33"/>
      <c r="H4996" s="80"/>
    </row>
    <row r="4997" spans="1:8">
      <c r="A4997" s="25"/>
      <c r="D4997"/>
      <c r="E4997"/>
      <c r="F4997"/>
      <c r="G4997" s="33"/>
      <c r="H4997" s="80"/>
    </row>
    <row r="4998" spans="1:8">
      <c r="A4998" s="25"/>
      <c r="D4998"/>
      <c r="E4998"/>
      <c r="F4998"/>
      <c r="G4998" s="33"/>
      <c r="H4998" s="80"/>
    </row>
    <row r="4999" spans="1:8">
      <c r="A4999" s="25"/>
      <c r="D4999"/>
      <c r="E4999"/>
      <c r="F4999"/>
      <c r="G4999" s="33"/>
      <c r="H4999" s="80"/>
    </row>
    <row r="5000" spans="1:8">
      <c r="A5000" s="25"/>
      <c r="D5000"/>
      <c r="E5000"/>
      <c r="F5000"/>
      <c r="G5000" s="33"/>
      <c r="H5000" s="80"/>
    </row>
    <row r="5001" spans="1:8">
      <c r="A5001" s="25"/>
      <c r="D5001"/>
      <c r="E5001"/>
      <c r="F5001"/>
      <c r="G5001" s="33"/>
      <c r="H5001" s="80"/>
    </row>
    <row r="5002" spans="1:8">
      <c r="A5002" s="25"/>
      <c r="D5002"/>
      <c r="E5002"/>
      <c r="F5002"/>
      <c r="G5002" s="33"/>
      <c r="H5002" s="80"/>
    </row>
    <row r="5003" spans="1:8">
      <c r="A5003" s="25"/>
      <c r="D5003"/>
      <c r="E5003"/>
      <c r="F5003"/>
      <c r="G5003" s="33"/>
      <c r="H5003" s="80"/>
    </row>
    <row r="5004" spans="1:8">
      <c r="A5004" s="25"/>
      <c r="D5004"/>
      <c r="E5004"/>
      <c r="F5004"/>
      <c r="G5004" s="33"/>
      <c r="H5004" s="80"/>
    </row>
    <row r="5005" spans="1:8">
      <c r="A5005" s="25"/>
      <c r="D5005"/>
      <c r="E5005"/>
      <c r="F5005"/>
      <c r="G5005" s="33"/>
      <c r="H5005" s="80"/>
    </row>
    <row r="5006" spans="1:8">
      <c r="A5006" s="25"/>
      <c r="D5006"/>
      <c r="E5006"/>
      <c r="F5006"/>
      <c r="G5006" s="33"/>
      <c r="H5006" s="80"/>
    </row>
    <row r="5007" spans="1:8">
      <c r="A5007" s="25"/>
      <c r="D5007"/>
      <c r="E5007"/>
      <c r="F5007"/>
      <c r="G5007" s="33"/>
      <c r="H5007" s="80"/>
    </row>
    <row r="5008" spans="1:8">
      <c r="A5008" s="25"/>
      <c r="D5008"/>
      <c r="E5008"/>
      <c r="F5008"/>
      <c r="G5008" s="33"/>
      <c r="H5008" s="80"/>
    </row>
    <row r="5009" spans="1:8">
      <c r="A5009" s="25"/>
      <c r="D5009"/>
      <c r="E5009"/>
      <c r="F5009"/>
      <c r="G5009" s="33"/>
      <c r="H5009" s="80"/>
    </row>
    <row r="5010" spans="1:8">
      <c r="A5010" s="25"/>
      <c r="D5010"/>
      <c r="E5010"/>
      <c r="F5010"/>
      <c r="G5010" s="33"/>
      <c r="H5010" s="80"/>
    </row>
    <row r="5011" spans="1:8">
      <c r="A5011" s="25"/>
      <c r="D5011"/>
      <c r="E5011"/>
      <c r="F5011"/>
      <c r="G5011" s="33"/>
      <c r="H5011" s="80"/>
    </row>
    <row r="5012" spans="1:8">
      <c r="A5012" s="25"/>
      <c r="D5012"/>
      <c r="E5012"/>
      <c r="F5012"/>
      <c r="G5012" s="33"/>
      <c r="H5012" s="80"/>
    </row>
    <row r="5013" spans="1:8">
      <c r="A5013" s="25"/>
      <c r="D5013"/>
      <c r="E5013"/>
      <c r="F5013"/>
      <c r="G5013" s="33"/>
      <c r="H5013" s="80"/>
    </row>
    <row r="5014" spans="1:8">
      <c r="A5014" s="25"/>
      <c r="D5014"/>
      <c r="E5014"/>
      <c r="F5014"/>
      <c r="G5014" s="33"/>
      <c r="H5014" s="80"/>
    </row>
    <row r="5015" spans="1:8">
      <c r="A5015" s="25"/>
      <c r="D5015"/>
      <c r="E5015"/>
      <c r="F5015"/>
      <c r="G5015" s="33"/>
      <c r="H5015" s="80"/>
    </row>
    <row r="5016" spans="1:8">
      <c r="A5016" s="25"/>
      <c r="D5016"/>
      <c r="E5016"/>
      <c r="F5016"/>
      <c r="G5016" s="33"/>
      <c r="H5016" s="80"/>
    </row>
    <row r="5017" spans="1:8">
      <c r="A5017" s="25"/>
      <c r="D5017"/>
      <c r="E5017"/>
      <c r="F5017"/>
      <c r="G5017" s="33"/>
      <c r="H5017" s="80"/>
    </row>
    <row r="5018" spans="1:8">
      <c r="A5018" s="25"/>
      <c r="D5018"/>
      <c r="E5018"/>
      <c r="F5018"/>
      <c r="G5018" s="33"/>
      <c r="H5018" s="80"/>
    </row>
    <row r="5019" spans="1:8">
      <c r="A5019" s="25"/>
      <c r="D5019"/>
      <c r="E5019"/>
      <c r="F5019"/>
      <c r="G5019" s="33"/>
      <c r="H5019" s="80"/>
    </row>
    <row r="5020" spans="1:8">
      <c r="A5020" s="25"/>
      <c r="D5020"/>
      <c r="E5020"/>
      <c r="F5020"/>
      <c r="G5020" s="33"/>
      <c r="H5020" s="80"/>
    </row>
    <row r="5021" spans="1:8">
      <c r="A5021" s="25"/>
      <c r="D5021"/>
      <c r="E5021"/>
      <c r="F5021"/>
      <c r="G5021" s="33"/>
      <c r="H5021" s="80"/>
    </row>
    <row r="5022" spans="1:8">
      <c r="A5022" s="25"/>
      <c r="D5022"/>
      <c r="E5022"/>
      <c r="F5022"/>
      <c r="G5022" s="33"/>
      <c r="H5022" s="80"/>
    </row>
    <row r="5023" spans="1:8">
      <c r="A5023" s="25"/>
      <c r="D5023"/>
      <c r="E5023"/>
      <c r="F5023"/>
      <c r="G5023" s="33"/>
      <c r="H5023" s="80"/>
    </row>
    <row r="5024" spans="1:8">
      <c r="A5024" s="25"/>
      <c r="D5024"/>
      <c r="E5024"/>
      <c r="F5024"/>
      <c r="G5024" s="33"/>
      <c r="H5024" s="80"/>
    </row>
    <row r="5025" spans="1:8">
      <c r="A5025" s="25"/>
      <c r="D5025"/>
      <c r="E5025"/>
      <c r="F5025"/>
      <c r="G5025" s="33"/>
      <c r="H5025" s="80"/>
    </row>
    <row r="5026" spans="1:8">
      <c r="A5026" s="25"/>
      <c r="D5026"/>
      <c r="E5026"/>
      <c r="F5026"/>
      <c r="G5026" s="33"/>
      <c r="H5026" s="80"/>
    </row>
    <row r="5027" spans="1:8">
      <c r="A5027" s="25"/>
      <c r="D5027"/>
      <c r="E5027"/>
      <c r="F5027"/>
      <c r="G5027" s="33"/>
      <c r="H5027" s="80"/>
    </row>
    <row r="5028" spans="1:8">
      <c r="A5028" s="25"/>
      <c r="D5028"/>
      <c r="E5028"/>
      <c r="F5028"/>
      <c r="G5028" s="33"/>
      <c r="H5028" s="80"/>
    </row>
    <row r="5029" spans="1:8">
      <c r="A5029" s="25"/>
      <c r="D5029"/>
      <c r="E5029"/>
      <c r="F5029"/>
      <c r="G5029" s="33"/>
      <c r="H5029" s="80"/>
    </row>
    <row r="5030" spans="1:8">
      <c r="A5030" s="25"/>
      <c r="D5030"/>
      <c r="E5030"/>
      <c r="F5030"/>
      <c r="G5030" s="33"/>
      <c r="H5030" s="80"/>
    </row>
    <row r="5031" spans="1:8">
      <c r="A5031" s="25"/>
      <c r="D5031"/>
      <c r="E5031"/>
      <c r="F5031"/>
      <c r="G5031" s="33"/>
      <c r="H5031" s="80"/>
    </row>
    <row r="5032" spans="1:8">
      <c r="A5032" s="25"/>
      <c r="D5032"/>
      <c r="E5032"/>
      <c r="F5032"/>
      <c r="G5032" s="33"/>
      <c r="H5032" s="80"/>
    </row>
    <row r="5033" spans="1:8">
      <c r="A5033" s="25"/>
      <c r="D5033"/>
      <c r="E5033"/>
      <c r="F5033"/>
      <c r="G5033" s="33"/>
      <c r="H5033" s="80"/>
    </row>
    <row r="5034" spans="1:8">
      <c r="A5034" s="25"/>
      <c r="D5034"/>
      <c r="E5034"/>
      <c r="F5034"/>
      <c r="G5034" s="33"/>
      <c r="H5034" s="80"/>
    </row>
    <row r="5035" spans="1:8">
      <c r="A5035" s="25"/>
      <c r="D5035"/>
      <c r="E5035"/>
      <c r="F5035"/>
      <c r="G5035" s="33"/>
      <c r="H5035" s="80"/>
    </row>
    <row r="5036" spans="1:8">
      <c r="A5036" s="25"/>
      <c r="D5036"/>
      <c r="E5036"/>
      <c r="F5036"/>
      <c r="G5036" s="33"/>
      <c r="H5036" s="80"/>
    </row>
    <row r="5037" spans="1:8">
      <c r="A5037" s="25"/>
      <c r="D5037"/>
      <c r="E5037"/>
      <c r="F5037"/>
      <c r="G5037" s="33"/>
      <c r="H5037" s="80"/>
    </row>
    <row r="5038" spans="1:8">
      <c r="A5038" s="25"/>
      <c r="D5038"/>
      <c r="E5038"/>
      <c r="F5038"/>
      <c r="G5038" s="33"/>
      <c r="H5038" s="80"/>
    </row>
    <row r="5039" spans="1:8">
      <c r="A5039" s="25"/>
      <c r="D5039"/>
      <c r="E5039"/>
      <c r="F5039"/>
      <c r="G5039" s="33"/>
      <c r="H5039" s="80"/>
    </row>
    <row r="5040" spans="1:8">
      <c r="A5040" s="25"/>
      <c r="D5040"/>
      <c r="E5040"/>
      <c r="F5040"/>
      <c r="G5040" s="33"/>
      <c r="H5040" s="80"/>
    </row>
    <row r="5041" spans="1:8">
      <c r="A5041" s="25"/>
      <c r="D5041"/>
      <c r="E5041"/>
      <c r="F5041"/>
      <c r="G5041" s="33"/>
      <c r="H5041" s="80"/>
    </row>
    <row r="5042" spans="1:8">
      <c r="A5042" s="25"/>
      <c r="D5042"/>
      <c r="E5042"/>
      <c r="F5042"/>
      <c r="G5042" s="33"/>
      <c r="H5042" s="80"/>
    </row>
    <row r="5043" spans="1:8">
      <c r="A5043" s="25"/>
      <c r="D5043"/>
      <c r="E5043"/>
      <c r="F5043"/>
      <c r="G5043" s="33"/>
      <c r="H5043" s="80"/>
    </row>
    <row r="5044" spans="1:8">
      <c r="A5044" s="25"/>
      <c r="D5044"/>
      <c r="E5044"/>
      <c r="F5044"/>
      <c r="G5044" s="33"/>
      <c r="H5044" s="80"/>
    </row>
    <row r="5045" spans="1:8">
      <c r="A5045" s="25"/>
      <c r="D5045"/>
      <c r="E5045"/>
      <c r="F5045"/>
      <c r="G5045" s="33"/>
      <c r="H5045" s="80"/>
    </row>
    <row r="5046" spans="1:8">
      <c r="A5046" s="25"/>
      <c r="D5046"/>
      <c r="E5046"/>
      <c r="F5046"/>
      <c r="G5046" s="33"/>
      <c r="H5046" s="80"/>
    </row>
    <row r="5047" spans="1:8">
      <c r="A5047" s="25"/>
      <c r="D5047"/>
      <c r="E5047"/>
      <c r="F5047"/>
      <c r="G5047" s="33"/>
      <c r="H5047" s="80"/>
    </row>
    <row r="5048" spans="1:8">
      <c r="A5048" s="25"/>
      <c r="D5048"/>
      <c r="E5048"/>
      <c r="F5048"/>
      <c r="G5048" s="33"/>
      <c r="H5048" s="80"/>
    </row>
    <row r="5049" spans="1:8">
      <c r="A5049" s="25"/>
      <c r="D5049"/>
      <c r="E5049"/>
      <c r="F5049"/>
      <c r="G5049" s="33"/>
      <c r="H5049" s="80"/>
    </row>
    <row r="5050" spans="1:8">
      <c r="A5050" s="25"/>
      <c r="D5050"/>
      <c r="E5050"/>
      <c r="F5050"/>
      <c r="G5050" s="33"/>
      <c r="H5050" s="80"/>
    </row>
    <row r="5051" spans="1:8">
      <c r="A5051" s="25"/>
      <c r="D5051"/>
      <c r="E5051"/>
      <c r="F5051"/>
      <c r="G5051" s="33"/>
      <c r="H5051" s="80"/>
    </row>
    <row r="5052" spans="1:8">
      <c r="A5052" s="25"/>
      <c r="D5052"/>
      <c r="E5052"/>
      <c r="F5052"/>
      <c r="G5052" s="33"/>
      <c r="H5052" s="80"/>
    </row>
    <row r="5053" spans="1:8">
      <c r="A5053" s="25"/>
      <c r="D5053"/>
      <c r="E5053"/>
      <c r="F5053"/>
      <c r="G5053" s="33"/>
      <c r="H5053" s="80"/>
    </row>
    <row r="5054" spans="1:8">
      <c r="A5054" s="25"/>
      <c r="D5054"/>
      <c r="E5054"/>
      <c r="F5054"/>
      <c r="G5054" s="33"/>
      <c r="H5054" s="80"/>
    </row>
    <row r="5055" spans="1:8">
      <c r="A5055" s="25"/>
      <c r="D5055"/>
      <c r="E5055"/>
      <c r="F5055"/>
      <c r="G5055" s="33"/>
      <c r="H5055" s="80"/>
    </row>
    <row r="5056" spans="1:8">
      <c r="A5056" s="25"/>
      <c r="D5056"/>
      <c r="E5056"/>
      <c r="F5056"/>
      <c r="G5056" s="33"/>
      <c r="H5056" s="80"/>
    </row>
    <row r="5057" spans="1:8">
      <c r="A5057" s="25"/>
      <c r="D5057"/>
      <c r="E5057"/>
      <c r="F5057"/>
      <c r="G5057" s="33"/>
      <c r="H5057" s="80"/>
    </row>
    <row r="5058" spans="1:8">
      <c r="A5058" s="25"/>
      <c r="D5058"/>
      <c r="E5058"/>
      <c r="F5058"/>
      <c r="G5058" s="33"/>
      <c r="H5058" s="80"/>
    </row>
    <row r="5059" spans="1:8">
      <c r="A5059" s="25"/>
      <c r="D5059"/>
      <c r="E5059"/>
      <c r="F5059"/>
      <c r="G5059" s="33"/>
      <c r="H5059" s="80"/>
    </row>
    <row r="5060" spans="1:8">
      <c r="A5060" s="25"/>
      <c r="D5060"/>
      <c r="E5060"/>
      <c r="F5060"/>
      <c r="G5060" s="33"/>
      <c r="H5060" s="80"/>
    </row>
    <row r="5061" spans="1:8">
      <c r="A5061" s="25"/>
      <c r="D5061"/>
      <c r="E5061"/>
      <c r="F5061"/>
      <c r="G5061" s="33"/>
      <c r="H5061" s="80"/>
    </row>
    <row r="5062" spans="1:8">
      <c r="A5062" s="25"/>
      <c r="D5062"/>
      <c r="E5062"/>
      <c r="F5062"/>
      <c r="G5062" s="33"/>
      <c r="H5062" s="80"/>
    </row>
    <row r="5063" spans="1:8">
      <c r="A5063" s="25"/>
      <c r="D5063"/>
      <c r="E5063"/>
      <c r="F5063"/>
      <c r="G5063" s="33"/>
      <c r="H5063" s="80"/>
    </row>
    <row r="5064" spans="1:8">
      <c r="A5064" s="25"/>
      <c r="D5064"/>
      <c r="E5064"/>
      <c r="F5064"/>
      <c r="G5064" s="33"/>
      <c r="H5064" s="80"/>
    </row>
    <row r="5065" spans="1:8">
      <c r="A5065" s="25"/>
      <c r="D5065"/>
      <c r="E5065"/>
      <c r="F5065"/>
      <c r="G5065" s="33"/>
      <c r="H5065" s="80"/>
    </row>
    <row r="5066" spans="1:8">
      <c r="A5066" s="25"/>
      <c r="D5066"/>
      <c r="E5066"/>
      <c r="F5066"/>
      <c r="G5066" s="33"/>
      <c r="H5066" s="80"/>
    </row>
    <row r="5067" spans="1:8">
      <c r="A5067" s="25"/>
      <c r="D5067"/>
      <c r="E5067"/>
      <c r="F5067"/>
      <c r="G5067" s="33"/>
      <c r="H5067" s="80"/>
    </row>
    <row r="5068" spans="1:8">
      <c r="A5068" s="25"/>
      <c r="D5068"/>
      <c r="E5068"/>
      <c r="F5068"/>
      <c r="G5068" s="33"/>
      <c r="H5068" s="80"/>
    </row>
    <row r="5069" spans="1:8">
      <c r="A5069" s="25"/>
      <c r="D5069"/>
      <c r="E5069"/>
      <c r="F5069"/>
      <c r="G5069" s="33"/>
      <c r="H5069" s="80"/>
    </row>
    <row r="5070" spans="1:8">
      <c r="A5070" s="25"/>
      <c r="D5070"/>
      <c r="E5070"/>
      <c r="F5070"/>
      <c r="G5070" s="33"/>
      <c r="H5070" s="80"/>
    </row>
    <row r="5071" spans="1:8">
      <c r="A5071" s="25"/>
      <c r="D5071"/>
      <c r="E5071"/>
      <c r="F5071"/>
      <c r="G5071" s="33"/>
      <c r="H5071" s="80"/>
    </row>
    <row r="5072" spans="1:8">
      <c r="A5072" s="25"/>
      <c r="D5072"/>
      <c r="E5072"/>
      <c r="F5072"/>
      <c r="G5072" s="33"/>
      <c r="H5072" s="80"/>
    </row>
    <row r="5073" spans="1:8">
      <c r="A5073" s="25"/>
      <c r="D5073"/>
      <c r="E5073"/>
      <c r="F5073"/>
      <c r="G5073" s="33"/>
      <c r="H5073" s="80"/>
    </row>
    <row r="5074" spans="1:8">
      <c r="A5074" s="25"/>
      <c r="D5074"/>
      <c r="E5074"/>
      <c r="F5074"/>
      <c r="G5074" s="33"/>
      <c r="H5074" s="80"/>
    </row>
    <row r="5075" spans="1:8">
      <c r="A5075" s="25"/>
      <c r="D5075"/>
      <c r="E5075"/>
      <c r="F5075"/>
      <c r="G5075" s="33"/>
      <c r="H5075" s="80"/>
    </row>
    <row r="5076" spans="1:8">
      <c r="A5076" s="25"/>
      <c r="D5076"/>
      <c r="E5076"/>
      <c r="F5076"/>
      <c r="G5076" s="33"/>
      <c r="H5076" s="80"/>
    </row>
    <row r="5077" spans="1:8">
      <c r="A5077" s="25"/>
      <c r="D5077"/>
      <c r="E5077"/>
      <c r="F5077"/>
      <c r="G5077" s="33"/>
      <c r="H5077" s="80"/>
    </row>
    <row r="5078" spans="1:8">
      <c r="A5078" s="25"/>
      <c r="D5078"/>
      <c r="E5078"/>
      <c r="F5078"/>
      <c r="G5078" s="33"/>
      <c r="H5078" s="80"/>
    </row>
    <row r="5079" spans="1:8">
      <c r="A5079" s="25"/>
      <c r="D5079"/>
      <c r="E5079"/>
      <c r="F5079"/>
      <c r="G5079" s="33"/>
      <c r="H5079" s="80"/>
    </row>
    <row r="5080" spans="1:8">
      <c r="A5080" s="25"/>
      <c r="D5080"/>
      <c r="E5080"/>
      <c r="F5080"/>
      <c r="G5080" s="33"/>
      <c r="H5080" s="80"/>
    </row>
    <row r="5081" spans="1:8">
      <c r="A5081" s="25"/>
      <c r="D5081"/>
      <c r="E5081"/>
      <c r="F5081"/>
      <c r="G5081" s="33"/>
      <c r="H5081" s="80"/>
    </row>
    <row r="5082" spans="1:8">
      <c r="A5082" s="25"/>
      <c r="D5082"/>
      <c r="E5082"/>
      <c r="F5082"/>
      <c r="G5082" s="33"/>
      <c r="H5082" s="80"/>
    </row>
    <row r="5083" spans="1:8">
      <c r="A5083" s="25"/>
      <c r="D5083"/>
      <c r="E5083"/>
      <c r="F5083"/>
      <c r="G5083" s="33"/>
      <c r="H5083" s="80"/>
    </row>
    <row r="5084" spans="1:8">
      <c r="A5084" s="25"/>
      <c r="D5084"/>
      <c r="E5084"/>
      <c r="F5084"/>
      <c r="G5084" s="33"/>
      <c r="H5084" s="80"/>
    </row>
    <row r="5085" spans="1:8">
      <c r="A5085" s="25"/>
      <c r="D5085"/>
      <c r="E5085"/>
      <c r="F5085"/>
      <c r="G5085" s="33"/>
      <c r="H5085" s="80"/>
    </row>
    <row r="5086" spans="1:8">
      <c r="A5086" s="25"/>
      <c r="D5086"/>
      <c r="E5086"/>
      <c r="F5086"/>
      <c r="G5086" s="33"/>
      <c r="H5086" s="80"/>
    </row>
    <row r="5087" spans="1:8">
      <c r="A5087" s="25"/>
      <c r="D5087"/>
      <c r="E5087"/>
      <c r="F5087"/>
      <c r="G5087" s="33"/>
      <c r="H5087" s="80"/>
    </row>
    <row r="5088" spans="1:8">
      <c r="A5088" s="25"/>
      <c r="D5088"/>
      <c r="E5088"/>
      <c r="F5088"/>
      <c r="G5088" s="33"/>
      <c r="H5088" s="80"/>
    </row>
    <row r="5089" spans="1:8">
      <c r="A5089" s="25"/>
      <c r="D5089"/>
      <c r="E5089"/>
      <c r="F5089"/>
      <c r="G5089" s="33"/>
      <c r="H5089" s="80"/>
    </row>
    <row r="5090" spans="1:8">
      <c r="A5090" s="25"/>
      <c r="D5090"/>
      <c r="E5090"/>
      <c r="F5090"/>
      <c r="G5090" s="33"/>
      <c r="H5090" s="80"/>
    </row>
    <row r="5091" spans="1:8">
      <c r="A5091" s="25"/>
      <c r="D5091"/>
      <c r="E5091"/>
      <c r="F5091"/>
      <c r="G5091" s="33"/>
      <c r="H5091" s="80"/>
    </row>
    <row r="5092" spans="1:8">
      <c r="A5092" s="25"/>
      <c r="D5092"/>
      <c r="E5092"/>
      <c r="F5092"/>
      <c r="G5092" s="33"/>
      <c r="H5092" s="80"/>
    </row>
    <row r="5093" spans="1:8">
      <c r="A5093" s="25"/>
      <c r="D5093"/>
      <c r="E5093"/>
      <c r="F5093"/>
      <c r="G5093" s="33"/>
      <c r="H5093" s="80"/>
    </row>
    <row r="5094" spans="1:8">
      <c r="A5094" s="25"/>
      <c r="D5094"/>
      <c r="E5094"/>
      <c r="F5094"/>
      <c r="G5094" s="33"/>
      <c r="H5094" s="80"/>
    </row>
    <row r="5095" spans="1:8">
      <c r="A5095" s="25"/>
      <c r="D5095"/>
      <c r="E5095"/>
      <c r="F5095"/>
      <c r="G5095" s="33"/>
      <c r="H5095" s="80"/>
    </row>
    <row r="5096" spans="1:8">
      <c r="A5096" s="25"/>
      <c r="D5096"/>
      <c r="E5096"/>
      <c r="F5096"/>
      <c r="G5096" s="33"/>
      <c r="H5096" s="80"/>
    </row>
    <row r="5097" spans="1:8">
      <c r="A5097" s="25"/>
      <c r="D5097"/>
      <c r="E5097"/>
      <c r="F5097"/>
      <c r="G5097" s="33"/>
      <c r="H5097" s="80"/>
    </row>
    <row r="5098" spans="1:8">
      <c r="A5098" s="25"/>
      <c r="D5098"/>
      <c r="E5098"/>
      <c r="F5098"/>
      <c r="G5098" s="33"/>
      <c r="H5098" s="80"/>
    </row>
    <row r="5099" spans="1:8">
      <c r="A5099" s="25"/>
      <c r="D5099"/>
      <c r="E5099"/>
      <c r="F5099"/>
      <c r="G5099" s="33"/>
      <c r="H5099" s="80"/>
    </row>
    <row r="5100" spans="1:8">
      <c r="A5100" s="25"/>
      <c r="D5100"/>
      <c r="E5100"/>
      <c r="F5100"/>
      <c r="G5100" s="33"/>
      <c r="H5100" s="80"/>
    </row>
    <row r="5101" spans="1:8">
      <c r="A5101" s="25"/>
      <c r="D5101"/>
      <c r="E5101"/>
      <c r="F5101"/>
      <c r="G5101" s="33"/>
      <c r="H5101" s="80"/>
    </row>
    <row r="5102" spans="1:8">
      <c r="A5102" s="25"/>
      <c r="D5102"/>
      <c r="E5102"/>
      <c r="F5102"/>
      <c r="G5102" s="33"/>
      <c r="H5102" s="80"/>
    </row>
    <row r="5103" spans="1:8">
      <c r="A5103" s="25"/>
      <c r="D5103"/>
      <c r="E5103"/>
      <c r="F5103"/>
      <c r="G5103" s="33"/>
      <c r="H5103" s="80"/>
    </row>
    <row r="5104" spans="1:8">
      <c r="A5104" s="25"/>
      <c r="D5104"/>
      <c r="E5104"/>
      <c r="F5104"/>
      <c r="G5104" s="33"/>
      <c r="H5104" s="80"/>
    </row>
    <row r="5105" spans="1:8">
      <c r="A5105" s="25"/>
      <c r="D5105"/>
      <c r="E5105"/>
      <c r="F5105"/>
      <c r="G5105" s="33"/>
      <c r="H5105" s="80"/>
    </row>
    <row r="5106" spans="1:8">
      <c r="A5106" s="25"/>
      <c r="D5106"/>
      <c r="E5106"/>
      <c r="F5106"/>
      <c r="G5106" s="33"/>
      <c r="H5106" s="80"/>
    </row>
    <row r="5107" spans="1:8">
      <c r="A5107" s="25"/>
      <c r="D5107"/>
      <c r="E5107"/>
      <c r="F5107"/>
      <c r="G5107" s="33"/>
      <c r="H5107" s="80"/>
    </row>
    <row r="5108" spans="1:8">
      <c r="A5108" s="25"/>
      <c r="D5108"/>
      <c r="E5108"/>
      <c r="F5108"/>
      <c r="G5108" s="33"/>
      <c r="H5108" s="80"/>
    </row>
    <row r="5109" spans="1:8">
      <c r="A5109" s="25"/>
      <c r="D5109"/>
      <c r="E5109"/>
      <c r="F5109"/>
      <c r="G5109" s="33"/>
      <c r="H5109" s="80"/>
    </row>
    <row r="5110" spans="1:8">
      <c r="A5110" s="25"/>
      <c r="D5110"/>
      <c r="E5110"/>
      <c r="F5110"/>
      <c r="G5110" s="33"/>
      <c r="H5110" s="80"/>
    </row>
    <row r="5111" spans="1:8">
      <c r="A5111" s="25"/>
      <c r="D5111"/>
      <c r="E5111"/>
      <c r="F5111"/>
      <c r="G5111" s="33"/>
      <c r="H5111" s="80"/>
    </row>
    <row r="5112" spans="1:8">
      <c r="A5112" s="25"/>
      <c r="D5112"/>
      <c r="E5112"/>
      <c r="F5112"/>
      <c r="G5112" s="33"/>
      <c r="H5112" s="80"/>
    </row>
    <row r="5113" spans="1:8">
      <c r="A5113" s="25"/>
      <c r="D5113"/>
      <c r="E5113"/>
      <c r="F5113"/>
      <c r="G5113" s="33"/>
      <c r="H5113" s="80"/>
    </row>
    <row r="5114" spans="1:8">
      <c r="A5114" s="25"/>
      <c r="D5114"/>
      <c r="E5114"/>
      <c r="F5114"/>
      <c r="G5114" s="33"/>
      <c r="H5114" s="80"/>
    </row>
    <row r="5115" spans="1:8">
      <c r="A5115" s="25"/>
      <c r="D5115"/>
      <c r="E5115"/>
      <c r="F5115"/>
      <c r="G5115" s="33"/>
      <c r="H5115" s="80"/>
    </row>
    <row r="5116" spans="1:8">
      <c r="A5116" s="25"/>
      <c r="D5116"/>
      <c r="E5116"/>
      <c r="F5116"/>
      <c r="G5116" s="33"/>
      <c r="H5116" s="80"/>
    </row>
    <row r="5117" spans="1:8">
      <c r="A5117" s="25"/>
      <c r="D5117"/>
      <c r="E5117"/>
      <c r="F5117"/>
      <c r="G5117" s="33"/>
      <c r="H5117" s="80"/>
    </row>
    <row r="5118" spans="1:8">
      <c r="A5118" s="25"/>
      <c r="D5118"/>
      <c r="E5118"/>
      <c r="F5118"/>
      <c r="G5118" s="33"/>
      <c r="H5118" s="80"/>
    </row>
    <row r="5119" spans="1:8">
      <c r="A5119" s="25"/>
      <c r="D5119"/>
      <c r="E5119"/>
      <c r="F5119"/>
      <c r="G5119" s="33"/>
      <c r="H5119" s="80"/>
    </row>
    <row r="5120" spans="1:8">
      <c r="A5120" s="25"/>
      <c r="D5120"/>
      <c r="E5120"/>
      <c r="F5120"/>
      <c r="G5120" s="33"/>
      <c r="H5120" s="80"/>
    </row>
    <row r="5121" spans="1:8">
      <c r="A5121" s="25"/>
      <c r="D5121"/>
      <c r="E5121"/>
      <c r="F5121"/>
      <c r="G5121" s="33"/>
      <c r="H5121" s="80"/>
    </row>
    <row r="5122" spans="1:8">
      <c r="A5122" s="25"/>
      <c r="D5122"/>
      <c r="E5122"/>
      <c r="F5122"/>
      <c r="G5122" s="33"/>
      <c r="H5122" s="80"/>
    </row>
    <row r="5123" spans="1:8">
      <c r="A5123" s="25"/>
      <c r="D5123"/>
      <c r="E5123"/>
      <c r="F5123"/>
      <c r="G5123" s="33"/>
      <c r="H5123" s="80"/>
    </row>
    <row r="5124" spans="1:8">
      <c r="A5124" s="25"/>
      <c r="D5124"/>
      <c r="E5124"/>
      <c r="F5124"/>
      <c r="G5124" s="33"/>
      <c r="H5124" s="80"/>
    </row>
    <row r="5125" spans="1:8">
      <c r="A5125" s="25"/>
      <c r="D5125"/>
      <c r="E5125"/>
      <c r="F5125"/>
      <c r="G5125" s="33"/>
      <c r="H5125" s="80"/>
    </row>
    <row r="5126" spans="1:8">
      <c r="A5126" s="25"/>
      <c r="D5126"/>
      <c r="E5126"/>
      <c r="F5126"/>
      <c r="G5126" s="33"/>
      <c r="H5126" s="80"/>
    </row>
    <row r="5127" spans="1:8">
      <c r="A5127" s="25"/>
      <c r="D5127"/>
      <c r="E5127"/>
      <c r="F5127"/>
      <c r="G5127" s="33"/>
      <c r="H5127" s="80"/>
    </row>
    <row r="5128" spans="1:8">
      <c r="A5128" s="25"/>
      <c r="D5128"/>
      <c r="E5128"/>
      <c r="F5128"/>
      <c r="G5128" s="33"/>
      <c r="H5128" s="80"/>
    </row>
    <row r="5129" spans="1:8">
      <c r="A5129" s="25"/>
      <c r="D5129"/>
      <c r="E5129"/>
      <c r="F5129"/>
      <c r="G5129" s="33"/>
      <c r="H5129" s="80"/>
    </row>
    <row r="5130" spans="1:8">
      <c r="A5130" s="25"/>
      <c r="D5130"/>
      <c r="E5130"/>
      <c r="F5130"/>
      <c r="G5130" s="33"/>
      <c r="H5130" s="80"/>
    </row>
    <row r="5131" spans="1:8">
      <c r="A5131" s="25"/>
      <c r="D5131"/>
      <c r="E5131"/>
      <c r="F5131"/>
      <c r="G5131" s="33"/>
      <c r="H5131" s="80"/>
    </row>
    <row r="5132" spans="1:8">
      <c r="A5132" s="25"/>
      <c r="D5132"/>
      <c r="E5132"/>
      <c r="F5132"/>
      <c r="G5132" s="33"/>
      <c r="H5132" s="80"/>
    </row>
    <row r="5133" spans="1:8">
      <c r="A5133" s="25"/>
      <c r="D5133"/>
      <c r="E5133"/>
      <c r="F5133"/>
      <c r="G5133" s="33"/>
      <c r="H5133" s="80"/>
    </row>
    <row r="5134" spans="1:8">
      <c r="A5134" s="25"/>
      <c r="D5134"/>
      <c r="E5134"/>
      <c r="F5134"/>
      <c r="G5134" s="33"/>
      <c r="H5134" s="80"/>
    </row>
    <row r="5135" spans="1:8">
      <c r="A5135" s="25"/>
      <c r="D5135"/>
      <c r="E5135"/>
      <c r="F5135"/>
      <c r="G5135" s="33"/>
      <c r="H5135" s="80"/>
    </row>
    <row r="5136" spans="1:8">
      <c r="A5136" s="25"/>
      <c r="D5136"/>
      <c r="E5136"/>
      <c r="F5136"/>
      <c r="G5136" s="33"/>
      <c r="H5136" s="80"/>
    </row>
    <row r="5137" spans="1:8">
      <c r="A5137" s="25"/>
      <c r="D5137"/>
      <c r="E5137"/>
      <c r="F5137"/>
      <c r="G5137" s="33"/>
      <c r="H5137" s="80"/>
    </row>
    <row r="5138" spans="1:8">
      <c r="A5138" s="25"/>
      <c r="D5138"/>
      <c r="E5138"/>
      <c r="F5138"/>
      <c r="G5138" s="33"/>
      <c r="H5138" s="80"/>
    </row>
    <row r="5139" spans="1:8">
      <c r="A5139" s="25"/>
      <c r="D5139"/>
      <c r="E5139"/>
      <c r="F5139"/>
      <c r="G5139" s="33"/>
      <c r="H5139" s="80"/>
    </row>
    <row r="5140" spans="1:8">
      <c r="A5140" s="25"/>
      <c r="D5140"/>
      <c r="E5140"/>
      <c r="F5140"/>
      <c r="G5140" s="33"/>
      <c r="H5140" s="80"/>
    </row>
    <row r="5141" spans="1:8">
      <c r="A5141" s="25"/>
      <c r="D5141"/>
      <c r="E5141"/>
      <c r="F5141"/>
      <c r="G5141" s="33"/>
      <c r="H5141" s="80"/>
    </row>
    <row r="5142" spans="1:8">
      <c r="A5142" s="25"/>
      <c r="D5142"/>
      <c r="E5142"/>
      <c r="F5142"/>
      <c r="G5142" s="33"/>
      <c r="H5142" s="80"/>
    </row>
    <row r="5143" spans="1:8">
      <c r="A5143" s="25"/>
      <c r="D5143"/>
      <c r="E5143"/>
      <c r="F5143"/>
      <c r="G5143" s="33"/>
      <c r="H5143" s="80"/>
    </row>
    <row r="5144" spans="1:8">
      <c r="A5144" s="25"/>
      <c r="D5144"/>
      <c r="E5144"/>
      <c r="F5144"/>
      <c r="G5144" s="33"/>
      <c r="H5144" s="80"/>
    </row>
    <row r="5145" spans="1:8">
      <c r="A5145" s="25"/>
      <c r="D5145"/>
      <c r="E5145"/>
      <c r="F5145"/>
      <c r="G5145" s="33"/>
      <c r="H5145" s="80"/>
    </row>
    <row r="5146" spans="1:8">
      <c r="A5146" s="25"/>
      <c r="D5146"/>
      <c r="E5146"/>
      <c r="F5146"/>
      <c r="G5146" s="33"/>
      <c r="H5146" s="80"/>
    </row>
    <row r="5147" spans="1:8">
      <c r="A5147" s="25"/>
      <c r="D5147"/>
      <c r="E5147"/>
      <c r="F5147"/>
      <c r="G5147" s="33"/>
      <c r="H5147" s="80"/>
    </row>
    <row r="5148" spans="1:8">
      <c r="A5148" s="25"/>
      <c r="D5148"/>
      <c r="E5148"/>
      <c r="F5148"/>
      <c r="G5148" s="33"/>
      <c r="H5148" s="80"/>
    </row>
    <row r="5149" spans="1:8">
      <c r="A5149" s="25"/>
      <c r="D5149"/>
      <c r="E5149"/>
      <c r="F5149"/>
      <c r="G5149" s="33"/>
      <c r="H5149" s="80"/>
    </row>
    <row r="5150" spans="1:8">
      <c r="A5150" s="25"/>
      <c r="D5150"/>
      <c r="E5150"/>
      <c r="F5150"/>
      <c r="G5150" s="33"/>
      <c r="H5150" s="80"/>
    </row>
    <row r="5151" spans="1:8">
      <c r="A5151" s="25"/>
      <c r="D5151"/>
      <c r="E5151"/>
      <c r="F5151"/>
      <c r="G5151" s="33"/>
      <c r="H5151" s="80"/>
    </row>
    <row r="5152" spans="1:8">
      <c r="A5152" s="25"/>
      <c r="D5152"/>
      <c r="E5152"/>
      <c r="F5152"/>
      <c r="G5152" s="33"/>
      <c r="H5152" s="80"/>
    </row>
    <row r="5153" spans="1:8">
      <c r="A5153" s="25"/>
      <c r="D5153"/>
      <c r="E5153"/>
      <c r="F5153"/>
      <c r="G5153" s="33"/>
      <c r="H5153" s="80"/>
    </row>
    <row r="5154" spans="1:8">
      <c r="A5154" s="25"/>
      <c r="D5154"/>
      <c r="E5154"/>
      <c r="F5154"/>
      <c r="G5154" s="33"/>
      <c r="H5154" s="80"/>
    </row>
    <row r="5155" spans="1:8">
      <c r="A5155" s="25"/>
      <c r="D5155"/>
      <c r="E5155"/>
      <c r="F5155"/>
      <c r="G5155" s="33"/>
      <c r="H5155" s="80"/>
    </row>
    <row r="5156" spans="1:8">
      <c r="A5156" s="25"/>
      <c r="D5156"/>
      <c r="E5156"/>
      <c r="F5156"/>
      <c r="G5156" s="33"/>
      <c r="H5156" s="80"/>
    </row>
    <row r="5157" spans="1:8">
      <c r="A5157" s="25"/>
      <c r="D5157"/>
      <c r="E5157"/>
      <c r="F5157"/>
      <c r="G5157" s="33"/>
      <c r="H5157" s="80"/>
    </row>
    <row r="5158" spans="1:8">
      <c r="A5158" s="25"/>
      <c r="D5158"/>
      <c r="E5158"/>
      <c r="F5158"/>
      <c r="G5158" s="33"/>
      <c r="H5158" s="80"/>
    </row>
    <row r="5159" spans="1:8">
      <c r="A5159" s="25"/>
      <c r="D5159"/>
      <c r="E5159"/>
      <c r="F5159"/>
      <c r="G5159" s="33"/>
      <c r="H5159" s="80"/>
    </row>
    <row r="5160" spans="1:8">
      <c r="A5160" s="25"/>
      <c r="D5160"/>
      <c r="E5160"/>
      <c r="F5160"/>
      <c r="G5160" s="33"/>
      <c r="H5160" s="80"/>
    </row>
    <row r="5161" spans="1:8">
      <c r="A5161" s="25"/>
      <c r="D5161"/>
      <c r="E5161"/>
      <c r="F5161"/>
      <c r="G5161" s="33"/>
      <c r="H5161" s="80"/>
    </row>
    <row r="5162" spans="1:8">
      <c r="A5162" s="25"/>
      <c r="D5162"/>
      <c r="E5162"/>
      <c r="F5162"/>
      <c r="G5162" s="33"/>
      <c r="H5162" s="80"/>
    </row>
    <row r="5163" spans="1:8">
      <c r="A5163" s="25"/>
      <c r="D5163"/>
      <c r="E5163"/>
      <c r="F5163"/>
      <c r="G5163" s="33"/>
      <c r="H5163" s="80"/>
    </row>
    <row r="5164" spans="1:8">
      <c r="A5164" s="25"/>
      <c r="D5164"/>
      <c r="E5164"/>
      <c r="F5164"/>
      <c r="G5164" s="33"/>
      <c r="H5164" s="80"/>
    </row>
    <row r="5165" spans="1:8">
      <c r="A5165" s="25"/>
      <c r="D5165"/>
      <c r="E5165"/>
      <c r="F5165"/>
      <c r="G5165" s="33"/>
      <c r="H5165" s="80"/>
    </row>
    <row r="5166" spans="1:8">
      <c r="A5166" s="25"/>
      <c r="D5166"/>
      <c r="E5166"/>
      <c r="F5166"/>
      <c r="G5166" s="33"/>
      <c r="H5166" s="80"/>
    </row>
    <row r="5167" spans="1:8">
      <c r="A5167" s="25"/>
      <c r="D5167"/>
      <c r="E5167"/>
      <c r="F5167"/>
      <c r="G5167" s="33"/>
      <c r="H5167" s="80"/>
    </row>
    <row r="5168" spans="1:8">
      <c r="A5168" s="25"/>
      <c r="D5168"/>
      <c r="E5168"/>
      <c r="F5168"/>
      <c r="G5168" s="33"/>
      <c r="H5168" s="80"/>
    </row>
    <row r="5169" spans="1:8">
      <c r="A5169" s="25"/>
      <c r="D5169"/>
      <c r="E5169"/>
      <c r="F5169"/>
      <c r="G5169" s="33"/>
      <c r="H5169" s="80"/>
    </row>
    <row r="5170" spans="1:8">
      <c r="A5170" s="25"/>
      <c r="D5170"/>
      <c r="E5170"/>
      <c r="F5170"/>
      <c r="G5170" s="33"/>
      <c r="H5170" s="80"/>
    </row>
    <row r="5171" spans="1:8">
      <c r="A5171" s="25"/>
      <c r="D5171"/>
      <c r="E5171"/>
      <c r="F5171"/>
      <c r="G5171" s="33"/>
      <c r="H5171" s="80"/>
    </row>
    <row r="5172" spans="1:8">
      <c r="A5172" s="25"/>
      <c r="D5172"/>
      <c r="E5172"/>
      <c r="F5172"/>
      <c r="G5172" s="33"/>
      <c r="H5172" s="80"/>
    </row>
    <row r="5173" spans="1:8">
      <c r="A5173" s="25"/>
      <c r="D5173"/>
      <c r="E5173"/>
      <c r="F5173"/>
      <c r="G5173" s="33"/>
      <c r="H5173" s="80"/>
    </row>
    <row r="5174" spans="1:8">
      <c r="A5174" s="25"/>
      <c r="D5174"/>
      <c r="E5174"/>
      <c r="F5174"/>
      <c r="G5174" s="33"/>
      <c r="H5174" s="80"/>
    </row>
    <row r="5175" spans="1:8">
      <c r="A5175" s="25"/>
      <c r="D5175"/>
      <c r="E5175"/>
      <c r="F5175"/>
      <c r="G5175" s="33"/>
      <c r="H5175" s="80"/>
    </row>
    <row r="5176" spans="1:8">
      <c r="A5176" s="25"/>
      <c r="D5176"/>
      <c r="E5176"/>
      <c r="F5176"/>
      <c r="G5176" s="33"/>
      <c r="H5176" s="80"/>
    </row>
    <row r="5177" spans="1:8">
      <c r="A5177" s="25"/>
      <c r="D5177"/>
      <c r="E5177"/>
      <c r="F5177"/>
      <c r="G5177" s="33"/>
      <c r="H5177" s="80"/>
    </row>
    <row r="5178" spans="1:8">
      <c r="A5178" s="25"/>
      <c r="D5178"/>
      <c r="E5178"/>
      <c r="F5178"/>
      <c r="G5178" s="33"/>
      <c r="H5178" s="80"/>
    </row>
    <row r="5179" spans="1:8">
      <c r="A5179" s="25"/>
      <c r="D5179"/>
      <c r="E5179"/>
      <c r="F5179"/>
      <c r="G5179" s="33"/>
      <c r="H5179" s="80"/>
    </row>
    <row r="5180" spans="1:8">
      <c r="A5180" s="25"/>
      <c r="D5180"/>
      <c r="E5180"/>
      <c r="F5180"/>
      <c r="G5180" s="33"/>
      <c r="H5180" s="80"/>
    </row>
    <row r="5181" spans="1:8">
      <c r="A5181" s="25"/>
      <c r="D5181"/>
      <c r="E5181"/>
      <c r="F5181"/>
      <c r="G5181" s="33"/>
      <c r="H5181" s="80"/>
    </row>
    <row r="5182" spans="1:8">
      <c r="A5182" s="25"/>
      <c r="D5182"/>
      <c r="E5182"/>
      <c r="F5182"/>
      <c r="G5182" s="33"/>
      <c r="H5182" s="80"/>
    </row>
    <row r="5183" spans="1:8">
      <c r="A5183" s="25"/>
      <c r="D5183"/>
      <c r="E5183"/>
      <c r="F5183"/>
      <c r="G5183" s="33"/>
      <c r="H5183" s="80"/>
    </row>
    <row r="5184" spans="1:8">
      <c r="A5184" s="25"/>
      <c r="D5184"/>
      <c r="E5184"/>
      <c r="F5184"/>
      <c r="G5184" s="33"/>
      <c r="H5184" s="80"/>
    </row>
    <row r="5185" spans="1:8">
      <c r="A5185" s="25"/>
      <c r="D5185"/>
      <c r="E5185"/>
      <c r="F5185"/>
      <c r="G5185" s="33"/>
      <c r="H5185" s="80"/>
    </row>
    <row r="5186" spans="1:8">
      <c r="A5186" s="25"/>
      <c r="D5186"/>
      <c r="E5186"/>
      <c r="F5186"/>
      <c r="G5186" s="33"/>
      <c r="H5186" s="80"/>
    </row>
    <row r="5187" spans="1:8">
      <c r="A5187" s="25"/>
      <c r="D5187"/>
      <c r="E5187"/>
      <c r="F5187"/>
      <c r="G5187" s="33"/>
      <c r="H5187" s="80"/>
    </row>
    <row r="5188" spans="1:8">
      <c r="A5188" s="25"/>
      <c r="D5188"/>
      <c r="E5188"/>
      <c r="F5188"/>
      <c r="G5188" s="33"/>
      <c r="H5188" s="80"/>
    </row>
    <row r="5189" spans="1:8">
      <c r="A5189" s="25"/>
      <c r="D5189"/>
      <c r="E5189"/>
      <c r="F5189"/>
      <c r="G5189" s="33"/>
      <c r="H5189" s="80"/>
    </row>
    <row r="5190" spans="1:8">
      <c r="A5190" s="25"/>
      <c r="D5190"/>
      <c r="E5190"/>
      <c r="F5190"/>
      <c r="G5190" s="33"/>
      <c r="H5190" s="80"/>
    </row>
    <row r="5191" spans="1:8">
      <c r="A5191" s="25"/>
      <c r="D5191"/>
      <c r="E5191"/>
      <c r="F5191"/>
      <c r="G5191" s="33"/>
      <c r="H5191" s="80"/>
    </row>
    <row r="5192" spans="1:8">
      <c r="A5192" s="25"/>
      <c r="D5192"/>
      <c r="E5192"/>
      <c r="F5192"/>
      <c r="G5192" s="33"/>
      <c r="H5192" s="80"/>
    </row>
    <row r="5193" spans="1:8">
      <c r="A5193" s="25"/>
      <c r="D5193"/>
      <c r="E5193"/>
      <c r="F5193"/>
      <c r="G5193" s="33"/>
      <c r="H5193" s="80"/>
    </row>
    <row r="5194" spans="1:8">
      <c r="A5194" s="25"/>
      <c r="D5194"/>
      <c r="E5194"/>
      <c r="F5194"/>
      <c r="G5194" s="33"/>
      <c r="H5194" s="80"/>
    </row>
    <row r="5195" spans="1:8">
      <c r="A5195" s="25"/>
      <c r="D5195"/>
      <c r="E5195"/>
      <c r="F5195"/>
      <c r="G5195" s="33"/>
      <c r="H5195" s="80"/>
    </row>
    <row r="5196" spans="1:8">
      <c r="A5196" s="25"/>
      <c r="D5196"/>
      <c r="E5196"/>
      <c r="F5196"/>
      <c r="G5196" s="33"/>
      <c r="H5196" s="80"/>
    </row>
    <row r="5197" spans="1:8">
      <c r="A5197" s="25"/>
      <c r="D5197"/>
      <c r="E5197"/>
      <c r="F5197"/>
      <c r="G5197" s="33"/>
      <c r="H5197" s="80"/>
    </row>
    <row r="5198" spans="1:8">
      <c r="A5198" s="25"/>
      <c r="D5198"/>
      <c r="E5198"/>
      <c r="F5198"/>
      <c r="G5198" s="33"/>
      <c r="H5198" s="80"/>
    </row>
    <row r="5199" spans="1:8">
      <c r="A5199" s="25"/>
      <c r="D5199"/>
      <c r="E5199"/>
      <c r="F5199"/>
      <c r="G5199" s="33"/>
      <c r="H5199" s="80"/>
    </row>
    <row r="5200" spans="1:8">
      <c r="A5200" s="25"/>
      <c r="D5200"/>
      <c r="E5200"/>
      <c r="F5200"/>
      <c r="G5200" s="33"/>
      <c r="H5200" s="80"/>
    </row>
    <row r="5201" spans="1:8">
      <c r="A5201" s="25"/>
      <c r="D5201"/>
      <c r="E5201"/>
      <c r="F5201"/>
      <c r="G5201" s="33"/>
      <c r="H5201" s="80"/>
    </row>
    <row r="5202" spans="1:8">
      <c r="A5202" s="25"/>
      <c r="D5202"/>
      <c r="E5202"/>
      <c r="F5202"/>
      <c r="G5202" s="33"/>
      <c r="H5202" s="80"/>
    </row>
    <row r="5203" spans="1:8">
      <c r="A5203" s="25"/>
      <c r="D5203"/>
      <c r="E5203"/>
      <c r="F5203"/>
      <c r="G5203" s="33"/>
      <c r="H5203" s="80"/>
    </row>
    <row r="5204" spans="1:8">
      <c r="A5204" s="25"/>
      <c r="D5204"/>
      <c r="E5204"/>
      <c r="F5204"/>
      <c r="G5204" s="33"/>
      <c r="H5204" s="80"/>
    </row>
    <row r="5205" spans="1:8">
      <c r="A5205" s="25"/>
      <c r="D5205"/>
      <c r="E5205"/>
      <c r="F5205"/>
      <c r="G5205" s="33"/>
      <c r="H5205" s="80"/>
    </row>
    <row r="5206" spans="1:8">
      <c r="A5206" s="25"/>
      <c r="D5206"/>
      <c r="E5206"/>
      <c r="F5206"/>
      <c r="G5206" s="33"/>
      <c r="H5206" s="80"/>
    </row>
    <row r="5207" spans="1:8">
      <c r="A5207" s="25"/>
      <c r="D5207"/>
      <c r="E5207"/>
      <c r="F5207"/>
      <c r="G5207" s="33"/>
      <c r="H5207" s="80"/>
    </row>
    <row r="5208" spans="1:8">
      <c r="A5208" s="25"/>
      <c r="D5208"/>
      <c r="E5208"/>
      <c r="F5208"/>
      <c r="G5208" s="33"/>
      <c r="H5208" s="80"/>
    </row>
    <row r="5209" spans="1:8">
      <c r="A5209" s="25"/>
      <c r="D5209"/>
      <c r="E5209"/>
      <c r="F5209"/>
      <c r="G5209" s="33"/>
      <c r="H5209" s="80"/>
    </row>
    <row r="5210" spans="1:8">
      <c r="A5210" s="25"/>
      <c r="D5210"/>
      <c r="E5210"/>
      <c r="F5210"/>
      <c r="G5210" s="33"/>
      <c r="H5210" s="80"/>
    </row>
    <row r="5211" spans="1:8">
      <c r="A5211" s="25"/>
      <c r="D5211"/>
      <c r="E5211"/>
      <c r="F5211"/>
      <c r="G5211" s="33"/>
      <c r="H5211" s="80"/>
    </row>
    <row r="5212" spans="1:8">
      <c r="A5212" s="25"/>
      <c r="D5212"/>
      <c r="E5212"/>
      <c r="F5212"/>
      <c r="G5212" s="33"/>
      <c r="H5212" s="80"/>
    </row>
    <row r="5213" spans="1:8">
      <c r="A5213" s="25"/>
      <c r="D5213"/>
      <c r="E5213"/>
      <c r="F5213"/>
      <c r="G5213" s="33"/>
      <c r="H5213" s="80"/>
    </row>
    <row r="5214" spans="1:8">
      <c r="A5214" s="25"/>
      <c r="D5214"/>
      <c r="E5214"/>
      <c r="F5214"/>
      <c r="G5214" s="33"/>
      <c r="H5214" s="80"/>
    </row>
    <row r="5215" spans="1:8">
      <c r="A5215" s="25"/>
      <c r="D5215"/>
      <c r="E5215"/>
      <c r="F5215"/>
      <c r="G5215" s="33"/>
      <c r="H5215" s="80"/>
    </row>
    <row r="5216" spans="1:8">
      <c r="A5216" s="25"/>
      <c r="D5216"/>
      <c r="E5216"/>
      <c r="F5216"/>
      <c r="G5216" s="33"/>
      <c r="H5216" s="80"/>
    </row>
    <row r="5217" spans="1:8">
      <c r="A5217" s="25"/>
      <c r="D5217"/>
      <c r="E5217"/>
      <c r="F5217"/>
      <c r="G5217" s="33"/>
      <c r="H5217" s="80"/>
    </row>
    <row r="5218" spans="1:8">
      <c r="A5218" s="25"/>
      <c r="D5218"/>
      <c r="E5218"/>
      <c r="F5218"/>
      <c r="G5218" s="33"/>
      <c r="H5218" s="80"/>
    </row>
    <row r="5219" spans="1:8">
      <c r="A5219" s="25"/>
      <c r="D5219"/>
      <c r="E5219"/>
      <c r="F5219"/>
      <c r="G5219" s="33"/>
      <c r="H5219" s="80"/>
    </row>
    <row r="5220" spans="1:8">
      <c r="A5220" s="25"/>
      <c r="D5220"/>
      <c r="E5220"/>
      <c r="F5220"/>
      <c r="G5220" s="33"/>
      <c r="H5220" s="80"/>
    </row>
    <row r="5221" spans="1:8">
      <c r="A5221" s="25"/>
      <c r="D5221"/>
      <c r="E5221"/>
      <c r="F5221"/>
      <c r="G5221" s="33"/>
      <c r="H5221" s="80"/>
    </row>
    <row r="5222" spans="1:8">
      <c r="A5222" s="25"/>
      <c r="D5222"/>
      <c r="E5222"/>
      <c r="F5222"/>
      <c r="G5222" s="33"/>
      <c r="H5222" s="80"/>
    </row>
    <row r="5223" spans="1:8">
      <c r="A5223" s="25"/>
      <c r="D5223"/>
      <c r="E5223"/>
      <c r="F5223"/>
      <c r="G5223" s="33"/>
      <c r="H5223" s="80"/>
    </row>
    <row r="5224" spans="1:8">
      <c r="A5224" s="25"/>
      <c r="D5224"/>
      <c r="E5224"/>
      <c r="F5224"/>
      <c r="G5224" s="33"/>
      <c r="H5224" s="80"/>
    </row>
    <row r="5225" spans="1:8">
      <c r="A5225" s="25"/>
      <c r="D5225"/>
      <c r="E5225"/>
      <c r="F5225"/>
      <c r="G5225" s="33"/>
      <c r="H5225" s="80"/>
    </row>
    <row r="5226" spans="1:8">
      <c r="A5226" s="25"/>
      <c r="D5226"/>
      <c r="E5226"/>
      <c r="F5226"/>
      <c r="G5226" s="33"/>
      <c r="H5226" s="80"/>
    </row>
    <row r="5227" spans="1:8">
      <c r="A5227" s="25"/>
      <c r="D5227"/>
      <c r="E5227"/>
      <c r="F5227"/>
      <c r="G5227" s="33"/>
      <c r="H5227" s="80"/>
    </row>
    <row r="5228" spans="1:8">
      <c r="A5228" s="25"/>
      <c r="D5228"/>
      <c r="E5228"/>
      <c r="F5228"/>
      <c r="G5228" s="33"/>
      <c r="H5228" s="80"/>
    </row>
    <row r="5229" spans="1:8">
      <c r="A5229" s="25"/>
      <c r="D5229"/>
      <c r="E5229"/>
      <c r="F5229"/>
      <c r="G5229" s="33"/>
      <c r="H5229" s="80"/>
    </row>
    <row r="5230" spans="1:8">
      <c r="A5230" s="25"/>
      <c r="D5230"/>
      <c r="E5230"/>
      <c r="F5230"/>
      <c r="G5230" s="33"/>
      <c r="H5230" s="80"/>
    </row>
    <row r="5231" spans="1:8">
      <c r="A5231" s="25"/>
      <c r="D5231"/>
      <c r="E5231"/>
      <c r="F5231"/>
      <c r="G5231" s="33"/>
      <c r="H5231" s="80"/>
    </row>
    <row r="5232" spans="1:8">
      <c r="A5232" s="25"/>
      <c r="D5232"/>
      <c r="E5232"/>
      <c r="F5232"/>
      <c r="G5232" s="33"/>
      <c r="H5232" s="80"/>
    </row>
    <row r="5233" spans="1:8">
      <c r="A5233" s="25"/>
      <c r="D5233"/>
      <c r="E5233"/>
      <c r="F5233"/>
      <c r="G5233" s="33"/>
      <c r="H5233" s="80"/>
    </row>
    <row r="5234" spans="1:8">
      <c r="A5234" s="25"/>
      <c r="D5234"/>
      <c r="E5234"/>
      <c r="F5234"/>
      <c r="G5234" s="33"/>
      <c r="H5234" s="80"/>
    </row>
    <row r="5235" spans="1:8">
      <c r="A5235" s="25"/>
      <c r="D5235"/>
      <c r="E5235"/>
      <c r="F5235"/>
      <c r="G5235" s="33"/>
      <c r="H5235" s="80"/>
    </row>
    <row r="5236" spans="1:8">
      <c r="A5236" s="25"/>
      <c r="D5236"/>
      <c r="E5236"/>
      <c r="F5236"/>
      <c r="G5236" s="33"/>
      <c r="H5236" s="80"/>
    </row>
    <row r="5237" spans="1:8">
      <c r="A5237" s="25"/>
      <c r="D5237"/>
      <c r="E5237"/>
      <c r="F5237"/>
      <c r="G5237" s="33"/>
      <c r="H5237" s="80"/>
    </row>
    <row r="5238" spans="1:8">
      <c r="A5238" s="25"/>
      <c r="D5238"/>
      <c r="E5238"/>
      <c r="F5238"/>
      <c r="G5238" s="33"/>
      <c r="H5238" s="80"/>
    </row>
    <row r="5239" spans="1:8">
      <c r="A5239" s="25"/>
      <c r="D5239"/>
      <c r="E5239"/>
      <c r="F5239"/>
      <c r="G5239" s="33"/>
      <c r="H5239" s="80"/>
    </row>
    <row r="5240" spans="1:8">
      <c r="A5240" s="25"/>
      <c r="D5240"/>
      <c r="E5240"/>
      <c r="F5240"/>
      <c r="G5240" s="33"/>
      <c r="H5240" s="80"/>
    </row>
    <row r="5241" spans="1:8">
      <c r="A5241" s="25"/>
      <c r="D5241"/>
      <c r="E5241"/>
      <c r="F5241"/>
      <c r="G5241" s="33"/>
      <c r="H5241" s="80"/>
    </row>
    <row r="5242" spans="1:8">
      <c r="A5242" s="25"/>
      <c r="D5242"/>
      <c r="E5242"/>
      <c r="F5242"/>
      <c r="G5242" s="33"/>
      <c r="H5242" s="80"/>
    </row>
    <row r="5243" spans="1:8">
      <c r="A5243" s="25"/>
      <c r="D5243"/>
      <c r="E5243"/>
      <c r="F5243"/>
      <c r="G5243" s="33"/>
      <c r="H5243" s="80"/>
    </row>
    <row r="5244" spans="1:8">
      <c r="A5244" s="25"/>
      <c r="D5244"/>
      <c r="E5244"/>
      <c r="F5244"/>
      <c r="G5244" s="33"/>
      <c r="H5244" s="80"/>
    </row>
    <row r="5245" spans="1:8">
      <c r="A5245" s="25"/>
      <c r="D5245"/>
      <c r="E5245"/>
      <c r="F5245"/>
      <c r="G5245" s="33"/>
      <c r="H5245" s="80"/>
    </row>
    <row r="5246" spans="1:8">
      <c r="A5246" s="25"/>
      <c r="D5246"/>
      <c r="E5246"/>
      <c r="F5246"/>
      <c r="G5246" s="33"/>
      <c r="H5246" s="80"/>
    </row>
    <row r="5247" spans="1:8">
      <c r="A5247" s="25"/>
      <c r="D5247"/>
      <c r="E5247"/>
      <c r="F5247"/>
      <c r="G5247" s="33"/>
      <c r="H5247" s="80"/>
    </row>
    <row r="5248" spans="1:8">
      <c r="A5248" s="25"/>
      <c r="D5248"/>
      <c r="E5248"/>
      <c r="F5248"/>
      <c r="G5248" s="33"/>
      <c r="H5248" s="80"/>
    </row>
    <row r="5249" spans="1:8">
      <c r="A5249" s="25"/>
      <c r="D5249"/>
      <c r="E5249"/>
      <c r="F5249"/>
      <c r="G5249" s="33"/>
      <c r="H5249" s="80"/>
    </row>
    <row r="5250" spans="1:8">
      <c r="A5250" s="25"/>
      <c r="D5250"/>
      <c r="E5250"/>
      <c r="F5250"/>
      <c r="G5250" s="33"/>
      <c r="H5250" s="80"/>
    </row>
    <row r="5251" spans="1:8">
      <c r="A5251" s="25"/>
      <c r="D5251"/>
      <c r="E5251"/>
      <c r="F5251"/>
      <c r="G5251" s="33"/>
      <c r="H5251" s="80"/>
    </row>
    <row r="5252" spans="1:8">
      <c r="A5252" s="25"/>
      <c r="D5252"/>
      <c r="E5252"/>
      <c r="F5252"/>
      <c r="G5252" s="33"/>
      <c r="H5252" s="80"/>
    </row>
    <row r="5253" spans="1:8">
      <c r="A5253" s="25"/>
      <c r="D5253"/>
      <c r="E5253"/>
      <c r="F5253"/>
      <c r="G5253" s="33"/>
      <c r="H5253" s="80"/>
    </row>
    <row r="5254" spans="1:8">
      <c r="A5254" s="25"/>
      <c r="D5254"/>
      <c r="E5254"/>
      <c r="F5254"/>
      <c r="G5254" s="33"/>
      <c r="H5254" s="80"/>
    </row>
    <row r="5255" spans="1:8">
      <c r="A5255" s="25"/>
      <c r="D5255"/>
      <c r="E5255"/>
      <c r="F5255"/>
      <c r="G5255" s="33"/>
      <c r="H5255" s="80"/>
    </row>
    <row r="5256" spans="1:8">
      <c r="A5256" s="25"/>
      <c r="D5256"/>
      <c r="E5256"/>
      <c r="F5256"/>
      <c r="G5256" s="33"/>
      <c r="H5256" s="80"/>
    </row>
    <row r="5257" spans="1:8">
      <c r="A5257" s="25"/>
      <c r="D5257"/>
      <c r="E5257"/>
      <c r="F5257"/>
      <c r="G5257" s="33"/>
      <c r="H5257" s="80"/>
    </row>
    <row r="5258" spans="1:8">
      <c r="A5258" s="25"/>
      <c r="D5258"/>
      <c r="E5258"/>
      <c r="F5258"/>
      <c r="G5258" s="33"/>
      <c r="H5258" s="80"/>
    </row>
    <row r="5259" spans="1:8">
      <c r="A5259" s="25"/>
      <c r="D5259"/>
      <c r="E5259"/>
      <c r="F5259"/>
      <c r="G5259" s="33"/>
      <c r="H5259" s="80"/>
    </row>
    <row r="5260" spans="1:8">
      <c r="A5260" s="25"/>
      <c r="D5260"/>
      <c r="E5260"/>
      <c r="F5260"/>
      <c r="G5260" s="33"/>
      <c r="H5260" s="80"/>
    </row>
    <row r="5261" spans="1:8">
      <c r="A5261" s="25"/>
      <c r="D5261"/>
      <c r="E5261"/>
      <c r="F5261"/>
      <c r="G5261" s="33"/>
      <c r="H5261" s="80"/>
    </row>
    <row r="5262" spans="1:8">
      <c r="A5262" s="25"/>
      <c r="D5262"/>
      <c r="E5262"/>
      <c r="F5262"/>
      <c r="G5262" s="33"/>
      <c r="H5262" s="80"/>
    </row>
    <row r="5263" spans="1:8">
      <c r="A5263" s="25"/>
      <c r="D5263"/>
      <c r="E5263"/>
      <c r="F5263"/>
      <c r="G5263" s="33"/>
      <c r="H5263" s="80"/>
    </row>
    <row r="5264" spans="1:8">
      <c r="A5264" s="25"/>
      <c r="D5264"/>
      <c r="E5264"/>
      <c r="F5264"/>
      <c r="G5264" s="33"/>
      <c r="H5264" s="80"/>
    </row>
    <row r="5265" spans="1:8">
      <c r="A5265" s="25"/>
      <c r="D5265"/>
      <c r="E5265"/>
      <c r="F5265"/>
      <c r="G5265" s="33"/>
      <c r="H5265" s="80"/>
    </row>
    <row r="5266" spans="1:8">
      <c r="A5266" s="25"/>
      <c r="D5266"/>
      <c r="E5266"/>
      <c r="F5266"/>
      <c r="G5266" s="33"/>
      <c r="H5266" s="80"/>
    </row>
    <row r="5267" spans="1:8">
      <c r="A5267" s="25"/>
      <c r="D5267"/>
      <c r="E5267"/>
      <c r="F5267"/>
      <c r="G5267" s="33"/>
      <c r="H5267" s="80"/>
    </row>
    <row r="5268" spans="1:8">
      <c r="A5268" s="25"/>
      <c r="D5268"/>
      <c r="E5268"/>
      <c r="F5268"/>
      <c r="G5268" s="33"/>
      <c r="H5268" s="80"/>
    </row>
    <row r="5269" spans="1:8">
      <c r="A5269" s="25"/>
      <c r="D5269"/>
      <c r="E5269"/>
      <c r="F5269"/>
      <c r="G5269" s="33"/>
      <c r="H5269" s="80"/>
    </row>
    <row r="5270" spans="1:8">
      <c r="A5270" s="25"/>
      <c r="D5270"/>
      <c r="E5270"/>
      <c r="F5270"/>
      <c r="G5270" s="33"/>
      <c r="H5270" s="80"/>
    </row>
    <row r="5271" spans="1:8">
      <c r="A5271" s="25"/>
      <c r="D5271"/>
      <c r="E5271"/>
      <c r="F5271"/>
      <c r="G5271" s="33"/>
      <c r="H5271" s="80"/>
    </row>
    <row r="5272" spans="1:8">
      <c r="A5272" s="25"/>
      <c r="D5272"/>
      <c r="E5272"/>
      <c r="F5272"/>
      <c r="G5272" s="33"/>
      <c r="H5272" s="80"/>
    </row>
    <row r="5273" spans="1:8">
      <c r="A5273" s="25"/>
      <c r="D5273"/>
      <c r="E5273"/>
      <c r="F5273"/>
      <c r="G5273" s="33"/>
      <c r="H5273" s="80"/>
    </row>
    <row r="5274" spans="1:8">
      <c r="A5274" s="25"/>
      <c r="D5274"/>
      <c r="E5274"/>
      <c r="F5274"/>
      <c r="G5274" s="33"/>
      <c r="H5274" s="80"/>
    </row>
    <row r="5275" spans="1:8">
      <c r="A5275" s="25"/>
      <c r="D5275"/>
      <c r="E5275"/>
      <c r="F5275"/>
      <c r="G5275" s="33"/>
      <c r="H5275" s="80"/>
    </row>
    <row r="5276" spans="1:8">
      <c r="A5276" s="25"/>
      <c r="D5276"/>
      <c r="E5276"/>
      <c r="F5276"/>
      <c r="G5276" s="33"/>
      <c r="H5276" s="80"/>
    </row>
    <row r="5277" spans="1:8">
      <c r="A5277" s="25"/>
      <c r="D5277"/>
      <c r="E5277"/>
      <c r="F5277"/>
      <c r="G5277" s="33"/>
      <c r="H5277" s="80"/>
    </row>
    <row r="5278" spans="1:8">
      <c r="A5278" s="25"/>
      <c r="D5278"/>
      <c r="E5278"/>
      <c r="F5278"/>
      <c r="G5278" s="33"/>
      <c r="H5278" s="80"/>
    </row>
    <row r="5279" spans="1:8">
      <c r="A5279" s="25"/>
      <c r="D5279"/>
      <c r="E5279"/>
      <c r="F5279"/>
      <c r="G5279" s="33"/>
      <c r="H5279" s="80"/>
    </row>
    <row r="5280" spans="1:8">
      <c r="A5280" s="25"/>
      <c r="D5280"/>
      <c r="E5280"/>
      <c r="F5280"/>
      <c r="G5280" s="33"/>
      <c r="H5280" s="80"/>
    </row>
    <row r="5281" spans="1:8">
      <c r="A5281" s="25"/>
      <c r="D5281"/>
      <c r="E5281"/>
      <c r="F5281"/>
      <c r="G5281" s="33"/>
      <c r="H5281" s="80"/>
    </row>
    <row r="5282" spans="1:8">
      <c r="A5282" s="25"/>
      <c r="D5282"/>
      <c r="E5282"/>
      <c r="F5282"/>
      <c r="G5282" s="33"/>
      <c r="H5282" s="80"/>
    </row>
    <row r="5283" spans="1:8">
      <c r="A5283" s="25"/>
      <c r="D5283"/>
      <c r="E5283"/>
      <c r="F5283"/>
      <c r="G5283" s="33"/>
      <c r="H5283" s="80"/>
    </row>
    <row r="5284" spans="1:8">
      <c r="A5284" s="25"/>
      <c r="D5284"/>
      <c r="E5284"/>
      <c r="F5284"/>
      <c r="G5284" s="33"/>
      <c r="H5284" s="80"/>
    </row>
    <row r="5285" spans="1:8">
      <c r="A5285" s="25"/>
      <c r="D5285"/>
      <c r="E5285"/>
      <c r="F5285"/>
      <c r="G5285" s="33"/>
      <c r="H5285" s="80"/>
    </row>
    <row r="5286" spans="1:8">
      <c r="A5286" s="25"/>
      <c r="D5286"/>
      <c r="E5286"/>
      <c r="F5286"/>
      <c r="G5286" s="33"/>
      <c r="H5286" s="80"/>
    </row>
    <row r="5287" spans="1:8">
      <c r="A5287" s="25"/>
      <c r="D5287"/>
      <c r="E5287"/>
      <c r="F5287"/>
      <c r="G5287" s="33"/>
      <c r="H5287" s="80"/>
    </row>
    <row r="5288" spans="1:8">
      <c r="A5288" s="25"/>
      <c r="D5288"/>
      <c r="E5288"/>
      <c r="F5288"/>
      <c r="G5288" s="33"/>
      <c r="H5288" s="80"/>
    </row>
    <row r="5289" spans="1:8">
      <c r="A5289" s="25"/>
      <c r="D5289"/>
      <c r="E5289"/>
      <c r="F5289"/>
      <c r="G5289" s="33"/>
      <c r="H5289" s="80"/>
    </row>
    <row r="5290" spans="1:8">
      <c r="A5290" s="25"/>
      <c r="D5290"/>
      <c r="E5290"/>
      <c r="F5290"/>
      <c r="G5290" s="33"/>
      <c r="H5290" s="80"/>
    </row>
    <row r="5291" spans="1:8">
      <c r="A5291" s="25"/>
      <c r="D5291"/>
      <c r="E5291"/>
      <c r="F5291"/>
      <c r="G5291" s="33"/>
      <c r="H5291" s="80"/>
    </row>
    <row r="5292" spans="1:8">
      <c r="A5292" s="25"/>
      <c r="D5292"/>
      <c r="E5292"/>
      <c r="F5292"/>
      <c r="G5292" s="33"/>
      <c r="H5292" s="80"/>
    </row>
    <row r="5293" spans="1:8">
      <c r="A5293" s="25"/>
      <c r="D5293"/>
      <c r="E5293"/>
      <c r="F5293"/>
      <c r="G5293" s="33"/>
      <c r="H5293" s="80"/>
    </row>
    <row r="5294" spans="1:8">
      <c r="A5294" s="25"/>
      <c r="D5294"/>
      <c r="E5294"/>
      <c r="F5294"/>
      <c r="G5294" s="33"/>
      <c r="H5294" s="80"/>
    </row>
    <row r="5295" spans="1:8">
      <c r="A5295" s="25"/>
      <c r="D5295"/>
      <c r="E5295"/>
      <c r="F5295"/>
      <c r="G5295" s="33"/>
      <c r="H5295" s="80"/>
    </row>
    <row r="5296" spans="1:8">
      <c r="A5296" s="25"/>
      <c r="D5296"/>
      <c r="E5296"/>
      <c r="F5296"/>
      <c r="G5296" s="33"/>
      <c r="H5296" s="80"/>
    </row>
    <row r="5297" spans="1:8">
      <c r="A5297" s="25"/>
      <c r="D5297"/>
      <c r="E5297"/>
      <c r="F5297"/>
      <c r="G5297" s="33"/>
      <c r="H5297" s="80"/>
    </row>
    <row r="5298" spans="1:8">
      <c r="A5298" s="25"/>
      <c r="D5298"/>
      <c r="E5298"/>
      <c r="F5298"/>
      <c r="G5298" s="33"/>
      <c r="H5298" s="80"/>
    </row>
    <row r="5299" spans="1:8">
      <c r="A5299" s="25"/>
      <c r="D5299"/>
      <c r="E5299"/>
      <c r="F5299"/>
      <c r="G5299" s="33"/>
      <c r="H5299" s="80"/>
    </row>
    <row r="5300" spans="1:8">
      <c r="A5300" s="25"/>
      <c r="D5300"/>
      <c r="E5300"/>
      <c r="F5300"/>
      <c r="G5300" s="33"/>
      <c r="H5300" s="80"/>
    </row>
    <row r="5301" spans="1:8">
      <c r="A5301" s="25"/>
      <c r="D5301"/>
      <c r="E5301"/>
      <c r="F5301"/>
      <c r="G5301" s="33"/>
      <c r="H5301" s="80"/>
    </row>
    <row r="5302" spans="1:8">
      <c r="A5302" s="25"/>
      <c r="D5302"/>
      <c r="E5302"/>
      <c r="F5302"/>
      <c r="G5302" s="33"/>
      <c r="H5302" s="80"/>
    </row>
    <row r="5303" spans="1:8">
      <c r="A5303" s="25"/>
      <c r="D5303"/>
      <c r="E5303"/>
      <c r="F5303"/>
      <c r="G5303" s="33"/>
      <c r="H5303" s="80"/>
    </row>
    <row r="5304" spans="1:8">
      <c r="A5304" s="25"/>
      <c r="D5304"/>
      <c r="E5304"/>
      <c r="F5304"/>
      <c r="G5304" s="33"/>
      <c r="H5304" s="80"/>
    </row>
    <row r="5305" spans="1:8">
      <c r="A5305" s="25"/>
      <c r="D5305"/>
      <c r="E5305"/>
      <c r="F5305"/>
      <c r="G5305" s="33"/>
      <c r="H5305" s="80"/>
    </row>
    <row r="5306" spans="1:8">
      <c r="A5306" s="25"/>
      <c r="D5306"/>
      <c r="E5306"/>
      <c r="F5306"/>
      <c r="G5306" s="33"/>
      <c r="H5306" s="80"/>
    </row>
    <row r="5307" spans="1:8">
      <c r="A5307" s="25"/>
      <c r="D5307"/>
      <c r="E5307"/>
      <c r="F5307"/>
      <c r="G5307" s="33"/>
      <c r="H5307" s="80"/>
    </row>
    <row r="5308" spans="1:8">
      <c r="A5308" s="25"/>
      <c r="D5308"/>
      <c r="E5308"/>
      <c r="F5308"/>
      <c r="G5308" s="33"/>
      <c r="H5308" s="80"/>
    </row>
    <row r="5309" spans="1:8">
      <c r="A5309" s="25"/>
      <c r="D5309"/>
      <c r="E5309"/>
      <c r="F5309"/>
      <c r="G5309" s="33"/>
      <c r="H5309" s="80"/>
    </row>
    <row r="5310" spans="1:8">
      <c r="A5310" s="25"/>
      <c r="D5310"/>
      <c r="E5310"/>
      <c r="F5310"/>
      <c r="G5310" s="33"/>
      <c r="H5310" s="80"/>
    </row>
    <row r="5311" spans="1:8">
      <c r="A5311" s="25"/>
      <c r="D5311"/>
      <c r="E5311"/>
      <c r="F5311"/>
      <c r="G5311" s="33"/>
      <c r="H5311" s="80"/>
    </row>
    <row r="5312" spans="1:8">
      <c r="A5312" s="25"/>
      <c r="D5312"/>
      <c r="E5312"/>
      <c r="F5312"/>
      <c r="G5312" s="33"/>
      <c r="H5312" s="80"/>
    </row>
    <row r="5313" spans="1:8">
      <c r="A5313" s="25"/>
      <c r="D5313"/>
      <c r="E5313"/>
      <c r="F5313"/>
      <c r="G5313" s="33"/>
      <c r="H5313" s="80"/>
    </row>
    <row r="5314" spans="1:8">
      <c r="A5314" s="25"/>
      <c r="D5314"/>
      <c r="E5314"/>
      <c r="F5314"/>
      <c r="G5314" s="33"/>
      <c r="H5314" s="80"/>
    </row>
    <row r="5315" spans="1:8">
      <c r="A5315" s="25"/>
      <c r="D5315"/>
      <c r="E5315"/>
      <c r="F5315"/>
      <c r="G5315" s="33"/>
      <c r="H5315" s="80"/>
    </row>
    <row r="5316" spans="1:8">
      <c r="A5316" s="25"/>
      <c r="D5316"/>
      <c r="E5316"/>
      <c r="F5316"/>
      <c r="G5316" s="33"/>
      <c r="H5316" s="80"/>
    </row>
    <row r="5317" spans="1:8">
      <c r="A5317" s="25"/>
      <c r="D5317"/>
      <c r="E5317"/>
      <c r="F5317"/>
      <c r="G5317" s="33"/>
      <c r="H5317" s="80"/>
    </row>
    <row r="5318" spans="1:8">
      <c r="A5318" s="25"/>
      <c r="D5318"/>
      <c r="E5318"/>
      <c r="F5318"/>
      <c r="G5318" s="33"/>
      <c r="H5318" s="80"/>
    </row>
    <row r="5319" spans="1:8">
      <c r="A5319" s="25"/>
      <c r="D5319"/>
      <c r="E5319"/>
      <c r="F5319"/>
      <c r="G5319" s="33"/>
      <c r="H5319" s="80"/>
    </row>
    <row r="5320" spans="1:8">
      <c r="A5320" s="25"/>
      <c r="D5320"/>
      <c r="E5320"/>
      <c r="F5320"/>
      <c r="G5320" s="33"/>
      <c r="H5320" s="80"/>
    </row>
    <row r="5321" spans="1:8">
      <c r="A5321" s="25"/>
      <c r="D5321"/>
      <c r="E5321"/>
      <c r="F5321"/>
      <c r="G5321" s="33"/>
      <c r="H5321" s="80"/>
    </row>
    <row r="5322" spans="1:8">
      <c r="A5322" s="25"/>
      <c r="D5322"/>
      <c r="E5322"/>
      <c r="F5322"/>
      <c r="G5322" s="33"/>
      <c r="H5322" s="80"/>
    </row>
    <row r="5323" spans="1:8">
      <c r="A5323" s="25"/>
      <c r="D5323"/>
      <c r="E5323"/>
      <c r="F5323"/>
      <c r="G5323" s="33"/>
      <c r="H5323" s="80"/>
    </row>
    <row r="5324" spans="1:8">
      <c r="A5324" s="25"/>
      <c r="D5324"/>
      <c r="E5324"/>
      <c r="F5324"/>
      <c r="G5324" s="33"/>
      <c r="H5324" s="80"/>
    </row>
    <row r="5325" spans="1:8">
      <c r="A5325" s="25"/>
      <c r="D5325"/>
      <c r="E5325"/>
      <c r="F5325"/>
      <c r="G5325" s="33"/>
      <c r="H5325" s="80"/>
    </row>
    <row r="5326" spans="1:8">
      <c r="A5326" s="25"/>
      <c r="D5326"/>
      <c r="E5326"/>
      <c r="F5326"/>
      <c r="G5326" s="33"/>
      <c r="H5326" s="80"/>
    </row>
    <row r="5327" spans="1:8">
      <c r="A5327" s="25"/>
      <c r="D5327"/>
      <c r="E5327"/>
      <c r="F5327"/>
      <c r="G5327" s="33"/>
      <c r="H5327" s="80"/>
    </row>
    <row r="5328" spans="1:8">
      <c r="A5328" s="25"/>
      <c r="D5328"/>
      <c r="E5328"/>
      <c r="F5328"/>
      <c r="G5328" s="33"/>
      <c r="H5328" s="80"/>
    </row>
    <row r="5329" spans="1:8">
      <c r="A5329" s="25"/>
      <c r="D5329"/>
      <c r="E5329"/>
      <c r="F5329"/>
      <c r="G5329" s="33"/>
      <c r="H5329" s="80"/>
    </row>
    <row r="5330" spans="1:8">
      <c r="A5330" s="25"/>
      <c r="D5330"/>
      <c r="E5330"/>
      <c r="F5330"/>
      <c r="G5330" s="33"/>
      <c r="H5330" s="80"/>
    </row>
    <row r="5331" spans="1:8">
      <c r="A5331" s="25"/>
      <c r="D5331"/>
      <c r="E5331"/>
      <c r="F5331"/>
      <c r="G5331" s="33"/>
      <c r="H5331" s="80"/>
    </row>
    <row r="5332" spans="1:8">
      <c r="A5332" s="25"/>
      <c r="D5332"/>
      <c r="E5332"/>
      <c r="F5332"/>
      <c r="G5332" s="33"/>
      <c r="H5332" s="80"/>
    </row>
    <row r="5333" spans="1:8">
      <c r="A5333" s="25"/>
      <c r="D5333"/>
      <c r="E5333"/>
      <c r="F5333"/>
      <c r="G5333" s="33"/>
      <c r="H5333" s="80"/>
    </row>
    <row r="5334" spans="1:8">
      <c r="A5334" s="25"/>
      <c r="D5334"/>
      <c r="E5334"/>
      <c r="F5334"/>
      <c r="G5334" s="33"/>
      <c r="H5334" s="80"/>
    </row>
    <row r="5335" spans="1:8">
      <c r="A5335" s="25"/>
      <c r="D5335"/>
      <c r="E5335"/>
      <c r="F5335"/>
      <c r="G5335" s="33"/>
      <c r="H5335" s="80"/>
    </row>
    <row r="5336" spans="1:8">
      <c r="A5336" s="25"/>
      <c r="D5336"/>
      <c r="E5336"/>
      <c r="F5336"/>
      <c r="G5336" s="33"/>
      <c r="H5336" s="80"/>
    </row>
    <row r="5337" spans="1:8">
      <c r="A5337" s="25"/>
      <c r="D5337"/>
      <c r="E5337"/>
      <c r="F5337"/>
      <c r="G5337" s="33"/>
      <c r="H5337" s="80"/>
    </row>
    <row r="5338" spans="1:8">
      <c r="A5338" s="25"/>
      <c r="D5338"/>
      <c r="E5338"/>
      <c r="F5338"/>
      <c r="G5338" s="33"/>
      <c r="H5338" s="80"/>
    </row>
    <row r="5339" spans="1:8">
      <c r="A5339" s="25"/>
      <c r="D5339"/>
      <c r="E5339"/>
      <c r="F5339"/>
      <c r="G5339" s="33"/>
      <c r="H5339" s="80"/>
    </row>
    <row r="5340" spans="1:8">
      <c r="A5340" s="25"/>
      <c r="D5340"/>
      <c r="E5340"/>
      <c r="F5340"/>
      <c r="G5340" s="33"/>
      <c r="H5340" s="80"/>
    </row>
    <row r="5341" spans="1:8">
      <c r="A5341" s="25"/>
      <c r="D5341"/>
      <c r="E5341"/>
      <c r="F5341"/>
      <c r="G5341" s="33"/>
      <c r="H5341" s="80"/>
    </row>
    <row r="5342" spans="1:8">
      <c r="A5342" s="25"/>
      <c r="D5342"/>
      <c r="E5342"/>
      <c r="F5342"/>
      <c r="G5342" s="33"/>
      <c r="H5342" s="80"/>
    </row>
    <row r="5343" spans="1:8">
      <c r="A5343" s="25"/>
      <c r="D5343"/>
      <c r="E5343"/>
      <c r="F5343"/>
      <c r="G5343" s="33"/>
      <c r="H5343" s="80"/>
    </row>
    <row r="5344" spans="1:8">
      <c r="A5344" s="25"/>
      <c r="D5344"/>
      <c r="E5344"/>
      <c r="F5344"/>
      <c r="G5344" s="33"/>
      <c r="H5344" s="80"/>
    </row>
    <row r="5345" spans="1:8">
      <c r="A5345" s="25"/>
      <c r="D5345"/>
      <c r="E5345"/>
      <c r="F5345"/>
      <c r="G5345" s="33"/>
      <c r="H5345" s="80"/>
    </row>
    <row r="5346" spans="1:8">
      <c r="A5346" s="25"/>
      <c r="D5346"/>
      <c r="E5346"/>
      <c r="F5346"/>
      <c r="G5346" s="33"/>
      <c r="H5346" s="80"/>
    </row>
    <row r="5347" spans="1:8">
      <c r="A5347" s="25"/>
      <c r="D5347"/>
      <c r="E5347"/>
      <c r="F5347"/>
      <c r="G5347" s="33"/>
      <c r="H5347" s="80"/>
    </row>
    <row r="5348" spans="1:8">
      <c r="A5348" s="25"/>
      <c r="D5348"/>
      <c r="E5348"/>
      <c r="F5348"/>
      <c r="G5348" s="33"/>
      <c r="H5348" s="80"/>
    </row>
    <row r="5349" spans="1:8">
      <c r="A5349" s="25"/>
      <c r="D5349"/>
      <c r="E5349"/>
      <c r="F5349"/>
      <c r="G5349" s="33"/>
      <c r="H5349" s="80"/>
    </row>
    <row r="5350" spans="1:8">
      <c r="A5350" s="25"/>
      <c r="D5350"/>
      <c r="E5350"/>
      <c r="F5350"/>
      <c r="G5350" s="33"/>
      <c r="H5350" s="80"/>
    </row>
    <row r="5351" spans="1:8">
      <c r="A5351" s="25"/>
      <c r="D5351"/>
      <c r="E5351"/>
      <c r="F5351"/>
      <c r="G5351" s="33"/>
      <c r="H5351" s="80"/>
    </row>
    <row r="5352" spans="1:8">
      <c r="A5352" s="25"/>
      <c r="D5352"/>
      <c r="E5352"/>
      <c r="F5352"/>
      <c r="G5352" s="33"/>
      <c r="H5352" s="80"/>
    </row>
    <row r="5353" spans="1:8">
      <c r="A5353" s="25"/>
      <c r="D5353"/>
      <c r="E5353"/>
      <c r="F5353"/>
      <c r="G5353" s="33"/>
      <c r="H5353" s="80"/>
    </row>
    <row r="5354" spans="1:8">
      <c r="A5354" s="25"/>
      <c r="D5354"/>
      <c r="E5354"/>
      <c r="F5354"/>
      <c r="G5354" s="33"/>
      <c r="H5354" s="80"/>
    </row>
    <row r="5355" spans="1:8">
      <c r="A5355" s="25"/>
      <c r="D5355"/>
      <c r="E5355"/>
      <c r="F5355"/>
      <c r="G5355" s="33"/>
      <c r="H5355" s="80"/>
    </row>
    <row r="5356" spans="1:8">
      <c r="A5356" s="25"/>
      <c r="D5356"/>
      <c r="E5356"/>
      <c r="F5356"/>
      <c r="G5356" s="33"/>
      <c r="H5356" s="80"/>
    </row>
    <row r="5357" spans="1:8">
      <c r="A5357" s="25"/>
      <c r="D5357"/>
      <c r="E5357"/>
      <c r="F5357"/>
      <c r="G5357" s="33"/>
      <c r="H5357" s="80"/>
    </row>
    <row r="5358" spans="1:8">
      <c r="A5358" s="25"/>
      <c r="D5358"/>
      <c r="E5358"/>
      <c r="F5358"/>
      <c r="G5358" s="33"/>
      <c r="H5358" s="80"/>
    </row>
    <row r="5359" spans="1:8">
      <c r="A5359" s="25"/>
      <c r="D5359"/>
      <c r="E5359"/>
      <c r="F5359"/>
      <c r="G5359" s="33"/>
      <c r="H5359" s="80"/>
    </row>
    <row r="5360" spans="1:8">
      <c r="A5360" s="25"/>
      <c r="D5360"/>
      <c r="E5360"/>
      <c r="F5360"/>
      <c r="G5360" s="33"/>
      <c r="H5360" s="80"/>
    </row>
    <row r="5361" spans="1:8">
      <c r="A5361" s="25"/>
      <c r="D5361"/>
      <c r="E5361"/>
      <c r="F5361"/>
      <c r="G5361" s="33"/>
      <c r="H5361" s="80"/>
    </row>
    <row r="5362" spans="1:8">
      <c r="A5362" s="25"/>
      <c r="D5362"/>
      <c r="E5362"/>
      <c r="F5362"/>
      <c r="G5362" s="33"/>
      <c r="H5362" s="80"/>
    </row>
    <row r="5363" spans="1:8">
      <c r="A5363" s="25"/>
      <c r="D5363"/>
      <c r="E5363"/>
      <c r="F5363"/>
      <c r="G5363" s="33"/>
      <c r="H5363" s="80"/>
    </row>
    <row r="5364" spans="1:8">
      <c r="A5364" s="25"/>
      <c r="D5364"/>
      <c r="E5364"/>
      <c r="F5364"/>
      <c r="G5364" s="33"/>
      <c r="H5364" s="80"/>
    </row>
    <row r="5365" spans="1:8">
      <c r="A5365" s="25"/>
      <c r="D5365"/>
      <c r="E5365"/>
      <c r="F5365"/>
      <c r="G5365" s="33"/>
      <c r="H5365" s="80"/>
    </row>
    <row r="5366" spans="1:8">
      <c r="A5366" s="25"/>
      <c r="D5366"/>
      <c r="E5366"/>
      <c r="F5366"/>
      <c r="G5366" s="33"/>
      <c r="H5366" s="80"/>
    </row>
    <row r="5367" spans="1:8">
      <c r="A5367" s="25"/>
      <c r="D5367"/>
      <c r="E5367"/>
      <c r="F5367"/>
      <c r="G5367" s="33"/>
      <c r="H5367" s="80"/>
    </row>
    <row r="5368" spans="1:8">
      <c r="A5368" s="25"/>
      <c r="D5368"/>
      <c r="E5368"/>
      <c r="F5368"/>
      <c r="G5368" s="33"/>
      <c r="H5368" s="80"/>
    </row>
    <row r="5369" spans="1:8">
      <c r="A5369" s="25"/>
      <c r="D5369"/>
      <c r="E5369"/>
      <c r="F5369"/>
      <c r="G5369" s="33"/>
      <c r="H5369" s="80"/>
    </row>
    <row r="5370" spans="1:8">
      <c r="A5370" s="25"/>
      <c r="D5370"/>
      <c r="E5370"/>
      <c r="F5370"/>
      <c r="G5370" s="33"/>
      <c r="H5370" s="80"/>
    </row>
    <row r="5371" spans="1:8">
      <c r="A5371" s="25"/>
      <c r="D5371"/>
      <c r="E5371"/>
      <c r="F5371"/>
      <c r="G5371" s="33"/>
      <c r="H5371" s="80"/>
    </row>
    <row r="5372" spans="1:8">
      <c r="A5372" s="25"/>
      <c r="D5372"/>
      <c r="E5372"/>
      <c r="F5372"/>
      <c r="G5372" s="33"/>
      <c r="H5372" s="80"/>
    </row>
    <row r="5373" spans="1:8">
      <c r="A5373" s="25"/>
      <c r="D5373"/>
      <c r="E5373"/>
      <c r="F5373"/>
      <c r="G5373" s="33"/>
      <c r="H5373" s="80"/>
    </row>
    <row r="5374" spans="1:8">
      <c r="A5374" s="25"/>
      <c r="D5374"/>
      <c r="E5374"/>
      <c r="F5374"/>
      <c r="G5374" s="33"/>
      <c r="H5374" s="80"/>
    </row>
    <row r="5375" spans="1:8">
      <c r="A5375" s="25"/>
      <c r="D5375"/>
      <c r="E5375"/>
      <c r="F5375"/>
      <c r="G5375" s="33"/>
      <c r="H5375" s="80"/>
    </row>
    <row r="5376" spans="1:8">
      <c r="A5376" s="25"/>
      <c r="D5376"/>
      <c r="E5376"/>
      <c r="F5376"/>
      <c r="G5376" s="33"/>
      <c r="H5376" s="80"/>
    </row>
    <row r="5377" spans="1:8">
      <c r="A5377" s="25"/>
      <c r="D5377"/>
      <c r="E5377"/>
      <c r="F5377"/>
      <c r="G5377" s="33"/>
      <c r="H5377" s="80"/>
    </row>
    <row r="5378" spans="1:8">
      <c r="A5378" s="25"/>
      <c r="D5378"/>
      <c r="E5378"/>
      <c r="F5378"/>
      <c r="G5378" s="33"/>
      <c r="H5378" s="80"/>
    </row>
    <row r="5379" spans="1:8">
      <c r="A5379" s="25"/>
      <c r="D5379"/>
      <c r="E5379"/>
      <c r="F5379"/>
      <c r="G5379" s="33"/>
      <c r="H5379" s="80"/>
    </row>
    <row r="5380" spans="1:8">
      <c r="A5380" s="25"/>
      <c r="D5380"/>
      <c r="E5380"/>
      <c r="F5380"/>
      <c r="G5380" s="33"/>
      <c r="H5380" s="80"/>
    </row>
    <row r="5381" spans="1:8">
      <c r="A5381" s="25"/>
      <c r="D5381"/>
      <c r="E5381"/>
      <c r="F5381"/>
      <c r="G5381" s="33"/>
      <c r="H5381" s="80"/>
    </row>
    <row r="5382" spans="1:8">
      <c r="A5382" s="25"/>
      <c r="D5382"/>
      <c r="E5382"/>
      <c r="F5382"/>
      <c r="G5382" s="33"/>
      <c r="H5382" s="80"/>
    </row>
    <row r="5383" spans="1:8">
      <c r="A5383" s="25"/>
      <c r="D5383"/>
      <c r="E5383"/>
      <c r="F5383"/>
      <c r="G5383" s="33"/>
      <c r="H5383" s="80"/>
    </row>
    <row r="5384" spans="1:8">
      <c r="A5384" s="25"/>
      <c r="D5384"/>
      <c r="E5384"/>
      <c r="F5384"/>
      <c r="G5384" s="33"/>
      <c r="H5384" s="80"/>
    </row>
    <row r="5385" spans="1:8">
      <c r="A5385" s="25"/>
      <c r="D5385"/>
      <c r="E5385"/>
      <c r="F5385"/>
      <c r="G5385" s="33"/>
      <c r="H5385" s="80"/>
    </row>
    <row r="5386" spans="1:8">
      <c r="A5386" s="25"/>
      <c r="D5386"/>
      <c r="E5386"/>
      <c r="F5386"/>
      <c r="G5386" s="33"/>
      <c r="H5386" s="80"/>
    </row>
    <row r="5387" spans="1:8">
      <c r="A5387" s="25"/>
      <c r="D5387"/>
      <c r="E5387"/>
      <c r="F5387"/>
      <c r="G5387" s="33"/>
      <c r="H5387" s="80"/>
    </row>
    <row r="5388" spans="1:8">
      <c r="A5388" s="25"/>
      <c r="D5388"/>
      <c r="E5388"/>
      <c r="F5388"/>
      <c r="G5388" s="33"/>
      <c r="H5388" s="80"/>
    </row>
    <row r="5389" spans="1:8">
      <c r="A5389" s="25"/>
      <c r="D5389"/>
      <c r="E5389"/>
      <c r="F5389"/>
      <c r="G5389" s="33"/>
      <c r="H5389" s="80"/>
    </row>
    <row r="5390" spans="1:8">
      <c r="A5390" s="25"/>
      <c r="D5390"/>
      <c r="E5390"/>
      <c r="F5390"/>
      <c r="G5390" s="33"/>
      <c r="H5390" s="80"/>
    </row>
    <row r="5391" spans="1:8">
      <c r="A5391" s="25"/>
      <c r="D5391"/>
      <c r="E5391"/>
      <c r="F5391"/>
      <c r="G5391" s="33"/>
      <c r="H5391" s="80"/>
    </row>
    <row r="5392" spans="1:8">
      <c r="A5392" s="25"/>
      <c r="D5392"/>
      <c r="E5392"/>
      <c r="F5392"/>
      <c r="G5392" s="33"/>
      <c r="H5392" s="80"/>
    </row>
    <row r="5393" spans="1:8">
      <c r="A5393" s="25"/>
      <c r="D5393"/>
      <c r="E5393"/>
      <c r="F5393"/>
      <c r="G5393" s="33"/>
      <c r="H5393" s="80"/>
    </row>
    <row r="5394" spans="1:8">
      <c r="A5394" s="25"/>
      <c r="D5394"/>
      <c r="E5394"/>
      <c r="F5394"/>
      <c r="G5394" s="33"/>
      <c r="H5394" s="80"/>
    </row>
    <row r="5395" spans="1:8">
      <c r="A5395" s="25"/>
      <c r="D5395"/>
      <c r="E5395"/>
      <c r="F5395"/>
      <c r="G5395" s="33"/>
      <c r="H5395" s="80"/>
    </row>
    <row r="5396" spans="1:8">
      <c r="A5396" s="25"/>
      <c r="D5396"/>
      <c r="E5396"/>
      <c r="F5396"/>
      <c r="G5396" s="33"/>
      <c r="H5396" s="80"/>
    </row>
    <row r="5397" spans="1:8">
      <c r="A5397" s="25"/>
      <c r="D5397"/>
      <c r="E5397"/>
      <c r="F5397"/>
      <c r="G5397" s="33"/>
      <c r="H5397" s="80"/>
    </row>
    <row r="5398" spans="1:8">
      <c r="A5398" s="25"/>
      <c r="D5398"/>
      <c r="E5398"/>
      <c r="F5398"/>
      <c r="G5398" s="33"/>
      <c r="H5398" s="80"/>
    </row>
    <row r="5399" spans="1:8">
      <c r="A5399" s="25"/>
      <c r="D5399"/>
      <c r="E5399"/>
      <c r="F5399"/>
      <c r="G5399" s="33"/>
      <c r="H5399" s="80"/>
    </row>
    <row r="5400" spans="1:8">
      <c r="A5400" s="25"/>
      <c r="D5400"/>
      <c r="E5400"/>
      <c r="F5400"/>
      <c r="G5400" s="33"/>
      <c r="H5400" s="80"/>
    </row>
    <row r="5401" spans="1:8">
      <c r="A5401" s="25"/>
      <c r="D5401"/>
      <c r="E5401"/>
      <c r="F5401"/>
      <c r="G5401" s="33"/>
      <c r="H5401" s="80"/>
    </row>
    <row r="5402" spans="1:8">
      <c r="A5402" s="25"/>
      <c r="D5402"/>
      <c r="E5402"/>
      <c r="F5402"/>
      <c r="G5402" s="33"/>
      <c r="H5402" s="80"/>
    </row>
    <row r="5403" spans="1:8">
      <c r="A5403" s="25"/>
      <c r="D5403"/>
      <c r="E5403"/>
      <c r="F5403"/>
      <c r="G5403" s="33"/>
      <c r="H5403" s="80"/>
    </row>
    <row r="5404" spans="1:8">
      <c r="A5404" s="25"/>
      <c r="D5404"/>
      <c r="E5404"/>
      <c r="F5404"/>
      <c r="G5404" s="33"/>
      <c r="H5404" s="80"/>
    </row>
    <row r="5405" spans="1:8">
      <c r="A5405" s="25"/>
      <c r="D5405"/>
      <c r="E5405"/>
      <c r="F5405"/>
      <c r="G5405" s="33"/>
      <c r="H5405" s="80"/>
    </row>
    <row r="5406" spans="1:8">
      <c r="A5406" s="25"/>
      <c r="D5406"/>
      <c r="E5406"/>
      <c r="F5406"/>
      <c r="G5406" s="33"/>
      <c r="H5406" s="80"/>
    </row>
    <row r="5407" spans="1:8">
      <c r="A5407" s="25"/>
      <c r="D5407"/>
      <c r="E5407"/>
      <c r="F5407"/>
      <c r="G5407" s="33"/>
      <c r="H5407" s="80"/>
    </row>
    <row r="5408" spans="1:8">
      <c r="A5408" s="25"/>
      <c r="D5408"/>
      <c r="E5408"/>
      <c r="F5408"/>
      <c r="G5408" s="33"/>
      <c r="H5408" s="80"/>
    </row>
    <row r="5409" spans="1:8">
      <c r="A5409" s="25"/>
      <c r="D5409"/>
      <c r="E5409"/>
      <c r="F5409"/>
      <c r="G5409" s="33"/>
      <c r="H5409" s="80"/>
    </row>
    <row r="5410" spans="1:8">
      <c r="A5410" s="25"/>
      <c r="D5410"/>
      <c r="E5410"/>
      <c r="F5410"/>
      <c r="G5410" s="33"/>
      <c r="H5410" s="80"/>
    </row>
    <row r="5411" spans="1:8">
      <c r="A5411" s="25"/>
      <c r="D5411"/>
      <c r="E5411"/>
      <c r="F5411"/>
      <c r="G5411" s="33"/>
      <c r="H5411" s="80"/>
    </row>
    <row r="5412" spans="1:8">
      <c r="A5412" s="25"/>
      <c r="D5412"/>
      <c r="E5412"/>
      <c r="F5412"/>
      <c r="G5412" s="33"/>
      <c r="H5412" s="80"/>
    </row>
    <row r="5413" spans="1:8">
      <c r="A5413" s="25"/>
      <c r="D5413"/>
      <c r="E5413"/>
      <c r="F5413"/>
      <c r="G5413" s="33"/>
      <c r="H5413" s="80"/>
    </row>
    <row r="5414" spans="1:8">
      <c r="A5414" s="25"/>
      <c r="D5414"/>
      <c r="E5414"/>
      <c r="F5414"/>
      <c r="G5414" s="33"/>
      <c r="H5414" s="80"/>
    </row>
    <row r="5415" spans="1:8">
      <c r="A5415" s="25"/>
      <c r="D5415"/>
      <c r="E5415"/>
      <c r="F5415"/>
      <c r="G5415" s="33"/>
      <c r="H5415" s="80"/>
    </row>
    <row r="5416" spans="1:8">
      <c r="A5416" s="25"/>
      <c r="D5416"/>
      <c r="E5416"/>
      <c r="F5416"/>
      <c r="G5416" s="33"/>
      <c r="H5416" s="80"/>
    </row>
    <row r="5417" spans="1:8">
      <c r="A5417" s="25"/>
      <c r="D5417"/>
      <c r="E5417"/>
      <c r="F5417"/>
      <c r="G5417" s="33"/>
      <c r="H5417" s="80"/>
    </row>
    <row r="5418" spans="1:8">
      <c r="A5418" s="25"/>
      <c r="D5418"/>
      <c r="E5418"/>
      <c r="F5418"/>
      <c r="G5418" s="33"/>
      <c r="H5418" s="80"/>
    </row>
    <row r="5419" spans="1:8">
      <c r="A5419" s="25"/>
      <c r="D5419"/>
      <c r="E5419"/>
      <c r="F5419"/>
      <c r="G5419" s="33"/>
      <c r="H5419" s="80"/>
    </row>
    <row r="5420" spans="1:8">
      <c r="A5420" s="25"/>
      <c r="D5420"/>
      <c r="E5420"/>
      <c r="F5420"/>
      <c r="G5420" s="33"/>
      <c r="H5420" s="80"/>
    </row>
    <row r="5421" spans="1:8">
      <c r="A5421" s="25"/>
      <c r="D5421"/>
      <c r="E5421"/>
      <c r="F5421"/>
      <c r="G5421" s="33"/>
      <c r="H5421" s="80"/>
    </row>
    <row r="5422" spans="1:8">
      <c r="A5422" s="25"/>
      <c r="D5422"/>
      <c r="E5422"/>
      <c r="F5422"/>
      <c r="G5422" s="33"/>
      <c r="H5422" s="80"/>
    </row>
    <row r="5423" spans="1:8">
      <c r="A5423" s="25"/>
      <c r="D5423"/>
      <c r="E5423"/>
      <c r="F5423"/>
      <c r="G5423" s="33"/>
      <c r="H5423" s="80"/>
    </row>
    <row r="5424" spans="1:8">
      <c r="A5424" s="25"/>
      <c r="D5424"/>
      <c r="E5424"/>
      <c r="F5424"/>
      <c r="G5424" s="33"/>
      <c r="H5424" s="80"/>
    </row>
    <row r="5425" spans="1:8">
      <c r="A5425" s="25"/>
      <c r="D5425"/>
      <c r="E5425"/>
      <c r="F5425"/>
      <c r="G5425" s="33"/>
      <c r="H5425" s="80"/>
    </row>
    <row r="5426" spans="1:8">
      <c r="A5426" s="25"/>
      <c r="D5426"/>
      <c r="E5426"/>
      <c r="F5426"/>
      <c r="G5426" s="33"/>
      <c r="H5426" s="80"/>
    </row>
    <row r="5427" spans="1:8">
      <c r="A5427" s="25"/>
      <c r="D5427"/>
      <c r="E5427"/>
      <c r="F5427"/>
      <c r="G5427" s="33"/>
      <c r="H5427" s="80"/>
    </row>
    <row r="5428" spans="1:8">
      <c r="A5428" s="25"/>
      <c r="D5428"/>
      <c r="E5428"/>
      <c r="F5428"/>
      <c r="G5428" s="33"/>
      <c r="H5428" s="80"/>
    </row>
    <row r="5429" spans="1:8">
      <c r="A5429" s="25"/>
      <c r="D5429"/>
      <c r="E5429"/>
      <c r="F5429"/>
      <c r="G5429" s="33"/>
      <c r="H5429" s="80"/>
    </row>
    <row r="5430" spans="1:8">
      <c r="A5430" s="25"/>
      <c r="D5430"/>
      <c r="E5430"/>
      <c r="F5430"/>
      <c r="G5430" s="33"/>
      <c r="H5430" s="80"/>
    </row>
    <row r="5431" spans="1:8">
      <c r="A5431" s="25"/>
      <c r="D5431"/>
      <c r="E5431"/>
      <c r="F5431"/>
      <c r="G5431" s="33"/>
      <c r="H5431" s="80"/>
    </row>
    <row r="5432" spans="1:8">
      <c r="A5432" s="25"/>
      <c r="D5432"/>
      <c r="E5432"/>
      <c r="F5432"/>
      <c r="G5432" s="33"/>
      <c r="H5432" s="80"/>
    </row>
    <row r="5433" spans="1:8">
      <c r="A5433" s="25"/>
      <c r="D5433"/>
      <c r="E5433"/>
      <c r="F5433"/>
      <c r="G5433" s="33"/>
      <c r="H5433" s="80"/>
    </row>
    <row r="5434" spans="1:8">
      <c r="A5434" s="25"/>
      <c r="D5434"/>
      <c r="E5434"/>
      <c r="F5434"/>
      <c r="G5434" s="33"/>
      <c r="H5434" s="80"/>
    </row>
    <row r="5435" spans="1:8">
      <c r="A5435" s="25"/>
      <c r="D5435"/>
      <c r="E5435"/>
      <c r="F5435"/>
      <c r="G5435" s="33"/>
      <c r="H5435" s="80"/>
    </row>
    <row r="5436" spans="1:8">
      <c r="A5436" s="25"/>
      <c r="D5436"/>
      <c r="E5436"/>
      <c r="F5436"/>
      <c r="G5436" s="33"/>
      <c r="H5436" s="80"/>
    </row>
    <row r="5437" spans="1:8">
      <c r="A5437" s="25"/>
      <c r="D5437"/>
      <c r="E5437"/>
      <c r="F5437"/>
      <c r="G5437" s="33"/>
      <c r="H5437" s="80"/>
    </row>
    <row r="5438" spans="1:8">
      <c r="A5438" s="25"/>
      <c r="D5438"/>
      <c r="E5438"/>
      <c r="F5438"/>
      <c r="G5438" s="33"/>
      <c r="H5438" s="80"/>
    </row>
    <row r="5439" spans="1:8">
      <c r="A5439" s="25"/>
      <c r="D5439"/>
      <c r="E5439"/>
      <c r="F5439"/>
      <c r="G5439" s="33"/>
      <c r="H5439" s="80"/>
    </row>
    <row r="5440" spans="1:8">
      <c r="A5440" s="25"/>
      <c r="D5440"/>
      <c r="E5440"/>
      <c r="F5440"/>
      <c r="G5440" s="33"/>
      <c r="H5440" s="80"/>
    </row>
    <row r="5441" spans="1:8">
      <c r="A5441" s="25"/>
      <c r="D5441"/>
      <c r="E5441"/>
      <c r="F5441"/>
      <c r="G5441" s="33"/>
      <c r="H5441" s="80"/>
    </row>
    <row r="5442" spans="1:8">
      <c r="A5442" s="25"/>
      <c r="D5442"/>
      <c r="E5442"/>
      <c r="F5442"/>
      <c r="G5442" s="33"/>
      <c r="H5442" s="80"/>
    </row>
    <row r="5443" spans="1:8">
      <c r="A5443" s="25"/>
      <c r="D5443"/>
      <c r="E5443"/>
      <c r="F5443"/>
      <c r="G5443" s="33"/>
      <c r="H5443" s="80"/>
    </row>
    <row r="5444" spans="1:8">
      <c r="A5444" s="25"/>
      <c r="D5444"/>
      <c r="E5444"/>
      <c r="F5444"/>
      <c r="G5444" s="33"/>
      <c r="H5444" s="80"/>
    </row>
    <row r="5445" spans="1:8">
      <c r="A5445" s="25"/>
      <c r="D5445"/>
      <c r="E5445"/>
      <c r="F5445"/>
      <c r="G5445" s="33"/>
      <c r="H5445" s="80"/>
    </row>
    <row r="5446" spans="1:8">
      <c r="A5446" s="25"/>
      <c r="D5446"/>
      <c r="E5446"/>
      <c r="F5446"/>
      <c r="G5446" s="33"/>
      <c r="H5446" s="80"/>
    </row>
    <row r="5447" spans="1:8">
      <c r="A5447" s="25"/>
      <c r="D5447"/>
      <c r="E5447"/>
      <c r="F5447"/>
      <c r="G5447" s="33"/>
      <c r="H5447" s="80"/>
    </row>
    <row r="5448" spans="1:8">
      <c r="A5448" s="25"/>
      <c r="D5448"/>
      <c r="E5448"/>
      <c r="F5448"/>
      <c r="G5448" s="33"/>
      <c r="H5448" s="80"/>
    </row>
    <row r="5449" spans="1:8">
      <c r="A5449" s="25"/>
      <c r="D5449"/>
      <c r="E5449"/>
      <c r="F5449"/>
      <c r="G5449" s="33"/>
      <c r="H5449" s="80"/>
    </row>
    <row r="5450" spans="1:8">
      <c r="A5450" s="25"/>
      <c r="D5450"/>
      <c r="E5450"/>
      <c r="F5450"/>
      <c r="G5450" s="33"/>
      <c r="H5450" s="80"/>
    </row>
    <row r="5451" spans="1:8">
      <c r="A5451" s="25"/>
      <c r="D5451"/>
      <c r="E5451"/>
      <c r="F5451"/>
      <c r="G5451" s="33"/>
      <c r="H5451" s="80"/>
    </row>
    <row r="5452" spans="1:8">
      <c r="A5452" s="25"/>
      <c r="D5452"/>
      <c r="E5452"/>
      <c r="F5452"/>
      <c r="G5452" s="33"/>
      <c r="H5452" s="80"/>
    </row>
    <row r="5453" spans="1:8">
      <c r="A5453" s="25"/>
      <c r="D5453"/>
      <c r="E5453"/>
      <c r="F5453"/>
      <c r="G5453" s="33"/>
      <c r="H5453" s="80"/>
    </row>
    <row r="5454" spans="1:8">
      <c r="A5454" s="25"/>
      <c r="D5454"/>
      <c r="E5454"/>
      <c r="F5454"/>
      <c r="G5454" s="33"/>
      <c r="H5454" s="80"/>
    </row>
    <row r="5455" spans="1:8">
      <c r="A5455" s="25"/>
      <c r="D5455"/>
      <c r="E5455"/>
      <c r="F5455"/>
      <c r="G5455" s="33"/>
      <c r="H5455" s="80"/>
    </row>
    <row r="5456" spans="1:8">
      <c r="A5456" s="25"/>
      <c r="D5456"/>
      <c r="E5456"/>
      <c r="F5456"/>
      <c r="G5456" s="33"/>
      <c r="H5456" s="80"/>
    </row>
    <row r="5457" spans="1:8">
      <c r="A5457" s="25"/>
      <c r="D5457"/>
      <c r="E5457"/>
      <c r="F5457"/>
      <c r="G5457" s="33"/>
      <c r="H5457" s="80"/>
    </row>
    <row r="5458" spans="1:8">
      <c r="A5458" s="25"/>
      <c r="D5458"/>
      <c r="E5458"/>
      <c r="F5458"/>
      <c r="G5458" s="33"/>
      <c r="H5458" s="80"/>
    </row>
    <row r="5459" spans="1:8">
      <c r="A5459" s="25"/>
      <c r="D5459"/>
      <c r="E5459"/>
      <c r="F5459"/>
      <c r="G5459" s="33"/>
      <c r="H5459" s="80"/>
    </row>
    <row r="5460" spans="1:8">
      <c r="A5460" s="25"/>
      <c r="D5460"/>
      <c r="E5460"/>
      <c r="F5460"/>
      <c r="G5460" s="33"/>
      <c r="H5460" s="80"/>
    </row>
    <row r="5461" spans="1:8">
      <c r="A5461" s="25"/>
      <c r="D5461"/>
      <c r="E5461"/>
      <c r="F5461"/>
      <c r="G5461" s="33"/>
      <c r="H5461" s="80"/>
    </row>
    <row r="5462" spans="1:8">
      <c r="A5462" s="25"/>
      <c r="D5462"/>
      <c r="E5462"/>
      <c r="F5462"/>
      <c r="G5462" s="33"/>
      <c r="H5462" s="80"/>
    </row>
    <row r="5463" spans="1:8">
      <c r="A5463" s="25"/>
      <c r="D5463"/>
      <c r="E5463"/>
      <c r="F5463"/>
      <c r="G5463" s="33"/>
      <c r="H5463" s="80"/>
    </row>
    <row r="5464" spans="1:8">
      <c r="A5464" s="25"/>
      <c r="D5464"/>
      <c r="E5464"/>
      <c r="F5464"/>
      <c r="G5464" s="33"/>
      <c r="H5464" s="80"/>
    </row>
    <row r="5465" spans="1:8">
      <c r="A5465" s="25"/>
      <c r="D5465"/>
      <c r="E5465"/>
      <c r="F5465"/>
      <c r="G5465" s="33"/>
      <c r="H5465" s="80"/>
    </row>
    <row r="5466" spans="1:8">
      <c r="A5466" s="25"/>
      <c r="D5466"/>
      <c r="E5466"/>
      <c r="F5466"/>
      <c r="G5466" s="33"/>
      <c r="H5466" s="80"/>
    </row>
    <row r="5467" spans="1:8">
      <c r="A5467" s="25"/>
      <c r="D5467"/>
      <c r="E5467"/>
      <c r="F5467"/>
      <c r="G5467" s="33"/>
      <c r="H5467" s="80"/>
    </row>
    <row r="5468" spans="1:8">
      <c r="A5468" s="25"/>
      <c r="D5468"/>
      <c r="E5468"/>
      <c r="F5468"/>
      <c r="G5468" s="33"/>
      <c r="H5468" s="80"/>
    </row>
    <row r="5469" spans="1:8">
      <c r="A5469" s="25"/>
      <c r="D5469"/>
      <c r="E5469"/>
      <c r="F5469"/>
      <c r="G5469" s="33"/>
      <c r="H5469" s="80"/>
    </row>
    <row r="5470" spans="1:8">
      <c r="A5470" s="25"/>
      <c r="D5470"/>
      <c r="E5470"/>
      <c r="F5470"/>
      <c r="G5470" s="33"/>
      <c r="H5470" s="80"/>
    </row>
    <row r="5471" spans="1:8">
      <c r="A5471" s="25"/>
      <c r="D5471"/>
      <c r="E5471"/>
      <c r="F5471"/>
      <c r="G5471" s="33"/>
      <c r="H5471" s="80"/>
    </row>
    <row r="5472" spans="1:8">
      <c r="A5472" s="25"/>
      <c r="D5472"/>
      <c r="E5472"/>
      <c r="F5472"/>
      <c r="G5472" s="33"/>
      <c r="H5472" s="80"/>
    </row>
    <row r="5473" spans="1:8">
      <c r="A5473" s="25"/>
      <c r="D5473"/>
      <c r="E5473"/>
      <c r="F5473"/>
      <c r="G5473" s="33"/>
      <c r="H5473" s="80"/>
    </row>
    <row r="5474" spans="1:8">
      <c r="A5474" s="25"/>
      <c r="D5474"/>
      <c r="E5474"/>
      <c r="F5474"/>
      <c r="G5474" s="33"/>
      <c r="H5474" s="80"/>
    </row>
    <row r="5475" spans="1:8">
      <c r="A5475" s="25"/>
      <c r="D5475"/>
      <c r="E5475"/>
      <c r="F5475"/>
      <c r="G5475" s="33"/>
      <c r="H5475" s="80"/>
    </row>
    <row r="5476" spans="1:8">
      <c r="A5476" s="25"/>
      <c r="D5476"/>
      <c r="E5476"/>
      <c r="F5476"/>
      <c r="G5476" s="33"/>
      <c r="H5476" s="80"/>
    </row>
    <row r="5477" spans="1:8">
      <c r="A5477" s="25"/>
      <c r="D5477"/>
      <c r="E5477"/>
      <c r="F5477"/>
      <c r="G5477" s="33"/>
      <c r="H5477" s="80"/>
    </row>
    <row r="5478" spans="1:8">
      <c r="A5478" s="25"/>
      <c r="D5478"/>
      <c r="E5478"/>
      <c r="F5478"/>
      <c r="G5478" s="33"/>
      <c r="H5478" s="80"/>
    </row>
    <row r="5479" spans="1:8">
      <c r="A5479" s="25"/>
      <c r="D5479"/>
      <c r="E5479"/>
      <c r="F5479"/>
      <c r="G5479" s="33"/>
      <c r="H5479" s="80"/>
    </row>
    <row r="5480" spans="1:8">
      <c r="A5480" s="25"/>
      <c r="D5480"/>
      <c r="E5480"/>
      <c r="F5480"/>
      <c r="G5480" s="33"/>
      <c r="H5480" s="80"/>
    </row>
    <row r="5481" spans="1:8">
      <c r="A5481" s="25"/>
      <c r="D5481"/>
      <c r="E5481"/>
      <c r="F5481"/>
      <c r="G5481" s="33"/>
      <c r="H5481" s="80"/>
    </row>
    <row r="5482" spans="1:8">
      <c r="A5482" s="25"/>
      <c r="D5482"/>
      <c r="E5482"/>
      <c r="F5482"/>
      <c r="G5482" s="33"/>
      <c r="H5482" s="80"/>
    </row>
    <row r="5483" spans="1:8">
      <c r="A5483" s="25"/>
      <c r="D5483"/>
      <c r="E5483"/>
      <c r="F5483"/>
      <c r="G5483" s="33"/>
      <c r="H5483" s="80"/>
    </row>
    <row r="5484" spans="1:8">
      <c r="A5484" s="25"/>
      <c r="D5484"/>
      <c r="E5484"/>
      <c r="F5484"/>
      <c r="G5484" s="33"/>
      <c r="H5484" s="80"/>
    </row>
    <row r="5485" spans="1:8">
      <c r="A5485" s="25"/>
      <c r="D5485"/>
      <c r="E5485"/>
      <c r="F5485"/>
      <c r="G5485" s="33"/>
      <c r="H5485" s="80"/>
    </row>
    <row r="5486" spans="1:8">
      <c r="A5486" s="25"/>
      <c r="D5486"/>
      <c r="E5486"/>
      <c r="F5486"/>
      <c r="G5486" s="33"/>
      <c r="H5486" s="80"/>
    </row>
    <row r="5487" spans="1:8">
      <c r="A5487" s="25"/>
      <c r="D5487"/>
      <c r="E5487"/>
      <c r="F5487"/>
      <c r="G5487" s="33"/>
      <c r="H5487" s="80"/>
    </row>
    <row r="5488" spans="1:8">
      <c r="A5488" s="25"/>
      <c r="D5488"/>
      <c r="E5488"/>
      <c r="F5488"/>
      <c r="G5488" s="33"/>
      <c r="H5488" s="80"/>
    </row>
    <row r="5489" spans="1:8">
      <c r="A5489" s="25"/>
      <c r="D5489"/>
      <c r="E5489"/>
      <c r="F5489"/>
      <c r="G5489" s="33"/>
      <c r="H5489" s="80"/>
    </row>
    <row r="5490" spans="1:8">
      <c r="A5490" s="25"/>
      <c r="D5490"/>
      <c r="E5490"/>
      <c r="F5490"/>
      <c r="G5490" s="33"/>
      <c r="H5490" s="80"/>
    </row>
    <row r="5491" spans="1:8">
      <c r="A5491" s="25"/>
      <c r="D5491"/>
      <c r="E5491"/>
      <c r="F5491"/>
      <c r="G5491" s="33"/>
      <c r="H5491" s="80"/>
    </row>
    <row r="5492" spans="1:8">
      <c r="A5492" s="25"/>
      <c r="D5492"/>
      <c r="E5492"/>
      <c r="F5492"/>
      <c r="G5492" s="33"/>
      <c r="H5492" s="80"/>
    </row>
    <row r="5493" spans="1:8">
      <c r="A5493" s="25"/>
      <c r="D5493"/>
      <c r="E5493"/>
      <c r="F5493"/>
      <c r="G5493" s="33"/>
      <c r="H5493" s="80"/>
    </row>
    <row r="5494" spans="1:8">
      <c r="A5494" s="25"/>
      <c r="D5494"/>
      <c r="E5494"/>
      <c r="F5494"/>
      <c r="G5494" s="33"/>
      <c r="H5494" s="80"/>
    </row>
    <row r="5495" spans="1:8">
      <c r="A5495" s="25"/>
      <c r="D5495"/>
      <c r="E5495"/>
      <c r="F5495"/>
      <c r="G5495" s="33"/>
      <c r="H5495" s="80"/>
    </row>
    <row r="5496" spans="1:8">
      <c r="A5496" s="25"/>
      <c r="D5496"/>
      <c r="E5496"/>
      <c r="F5496"/>
      <c r="G5496" s="33"/>
      <c r="H5496" s="80"/>
    </row>
    <row r="5497" spans="1:8">
      <c r="A5497" s="25"/>
      <c r="D5497"/>
      <c r="E5497"/>
      <c r="F5497"/>
      <c r="G5497" s="33"/>
      <c r="H5497" s="80"/>
    </row>
    <row r="5498" spans="1:8">
      <c r="A5498" s="25"/>
      <c r="D5498"/>
      <c r="E5498"/>
      <c r="F5498"/>
      <c r="G5498" s="33"/>
      <c r="H5498" s="80"/>
    </row>
    <row r="5499" spans="1:8">
      <c r="A5499" s="25"/>
      <c r="D5499"/>
      <c r="E5499"/>
      <c r="F5499"/>
      <c r="G5499" s="33"/>
      <c r="H5499" s="80"/>
    </row>
    <row r="5500" spans="1:8">
      <c r="A5500" s="25"/>
      <c r="D5500"/>
      <c r="E5500"/>
      <c r="F5500"/>
      <c r="G5500" s="33"/>
      <c r="H5500" s="80"/>
    </row>
    <row r="5501" spans="1:8">
      <c r="A5501" s="25"/>
      <c r="D5501"/>
      <c r="E5501"/>
      <c r="F5501"/>
      <c r="G5501" s="33"/>
      <c r="H5501" s="80"/>
    </row>
    <row r="5502" spans="1:8">
      <c r="A5502" s="25"/>
      <c r="D5502"/>
      <c r="E5502"/>
      <c r="F5502"/>
      <c r="G5502" s="33"/>
      <c r="H5502" s="80"/>
    </row>
    <row r="5503" spans="1:8">
      <c r="A5503" s="25"/>
      <c r="D5503"/>
      <c r="E5503"/>
      <c r="F5503"/>
      <c r="G5503" s="33"/>
      <c r="H5503" s="80"/>
    </row>
    <row r="5504" spans="1:8">
      <c r="A5504" s="25"/>
      <c r="D5504"/>
      <c r="E5504"/>
      <c r="F5504"/>
      <c r="G5504" s="33"/>
      <c r="H5504" s="80"/>
    </row>
    <row r="5505" spans="1:8">
      <c r="A5505" s="25"/>
      <c r="D5505"/>
      <c r="E5505"/>
      <c r="F5505"/>
      <c r="G5505" s="33"/>
      <c r="H5505" s="80"/>
    </row>
    <row r="5506" spans="1:8">
      <c r="A5506" s="25"/>
      <c r="D5506"/>
      <c r="E5506"/>
      <c r="F5506"/>
      <c r="G5506" s="33"/>
      <c r="H5506" s="80"/>
    </row>
    <row r="5507" spans="1:8">
      <c r="A5507" s="25"/>
      <c r="D5507"/>
      <c r="E5507"/>
      <c r="F5507"/>
      <c r="G5507" s="33"/>
      <c r="H5507" s="80"/>
    </row>
    <row r="5508" spans="1:8">
      <c r="A5508" s="25"/>
      <c r="D5508"/>
      <c r="E5508"/>
      <c r="F5508"/>
      <c r="G5508" s="33"/>
      <c r="H5508" s="80"/>
    </row>
    <row r="5509" spans="1:8">
      <c r="A5509" s="25"/>
      <c r="D5509"/>
      <c r="E5509"/>
      <c r="F5509"/>
      <c r="G5509" s="33"/>
      <c r="H5509" s="80"/>
    </row>
    <row r="5510" spans="1:8">
      <c r="A5510" s="25"/>
      <c r="D5510"/>
      <c r="E5510"/>
      <c r="F5510"/>
      <c r="G5510" s="33"/>
      <c r="H5510" s="80"/>
    </row>
    <row r="5511" spans="1:8">
      <c r="A5511" s="25"/>
      <c r="D5511"/>
      <c r="E5511"/>
      <c r="F5511"/>
      <c r="G5511" s="33"/>
      <c r="H5511" s="80"/>
    </row>
    <row r="5512" spans="1:8">
      <c r="A5512" s="25"/>
      <c r="D5512"/>
      <c r="E5512"/>
      <c r="F5512"/>
      <c r="G5512" s="33"/>
      <c r="H5512" s="80"/>
    </row>
    <row r="5513" spans="1:8">
      <c r="A5513" s="25"/>
      <c r="D5513"/>
      <c r="E5513"/>
      <c r="F5513"/>
      <c r="G5513" s="33"/>
      <c r="H5513" s="80"/>
    </row>
    <row r="5514" spans="1:8">
      <c r="A5514" s="25"/>
      <c r="D5514"/>
      <c r="E5514"/>
      <c r="F5514"/>
      <c r="G5514" s="33"/>
      <c r="H5514" s="80"/>
    </row>
    <row r="5515" spans="1:8">
      <c r="A5515" s="25"/>
      <c r="D5515"/>
      <c r="E5515"/>
      <c r="F5515"/>
      <c r="G5515" s="33"/>
      <c r="H5515" s="80"/>
    </row>
    <row r="5516" spans="1:8">
      <c r="A5516" s="25"/>
      <c r="D5516"/>
      <c r="E5516"/>
      <c r="F5516"/>
      <c r="G5516" s="33"/>
      <c r="H5516" s="80"/>
    </row>
    <row r="5517" spans="1:8">
      <c r="A5517" s="25"/>
      <c r="D5517"/>
      <c r="E5517"/>
      <c r="F5517"/>
      <c r="G5517" s="33"/>
      <c r="H5517" s="80"/>
    </row>
    <row r="5518" spans="1:8">
      <c r="A5518" s="25"/>
      <c r="D5518"/>
      <c r="E5518"/>
      <c r="F5518"/>
      <c r="G5518" s="33"/>
      <c r="H5518" s="80"/>
    </row>
    <row r="5519" spans="1:8">
      <c r="A5519" s="25"/>
      <c r="D5519"/>
      <c r="E5519"/>
      <c r="F5519"/>
      <c r="G5519" s="33"/>
      <c r="H5519" s="80"/>
    </row>
    <row r="5520" spans="1:8">
      <c r="A5520" s="25"/>
      <c r="D5520"/>
      <c r="E5520"/>
      <c r="F5520"/>
      <c r="G5520" s="33"/>
      <c r="H5520" s="80"/>
    </row>
    <row r="5521" spans="1:8">
      <c r="A5521" s="25"/>
      <c r="D5521"/>
      <c r="E5521"/>
      <c r="F5521"/>
      <c r="G5521" s="33"/>
      <c r="H5521" s="80"/>
    </row>
    <row r="5522" spans="1:8">
      <c r="A5522" s="25"/>
      <c r="D5522"/>
      <c r="E5522"/>
      <c r="F5522"/>
      <c r="G5522" s="33"/>
      <c r="H5522" s="80"/>
    </row>
    <row r="5523" spans="1:8">
      <c r="A5523" s="25"/>
      <c r="D5523"/>
      <c r="E5523"/>
      <c r="F5523"/>
      <c r="G5523" s="33"/>
      <c r="H5523" s="80"/>
    </row>
    <row r="5524" spans="1:8">
      <c r="A5524" s="25"/>
      <c r="D5524"/>
      <c r="E5524"/>
      <c r="F5524"/>
      <c r="G5524" s="33"/>
      <c r="H5524" s="80"/>
    </row>
    <row r="5525" spans="1:8">
      <c r="A5525" s="25"/>
      <c r="D5525"/>
      <c r="E5525"/>
      <c r="F5525"/>
      <c r="G5525" s="33"/>
      <c r="H5525" s="80"/>
    </row>
    <row r="5526" spans="1:8">
      <c r="A5526" s="25"/>
      <c r="D5526"/>
      <c r="E5526"/>
      <c r="F5526"/>
      <c r="G5526" s="33"/>
      <c r="H5526" s="80"/>
    </row>
    <row r="5527" spans="1:8">
      <c r="A5527" s="25"/>
      <c r="D5527"/>
      <c r="E5527"/>
      <c r="F5527"/>
      <c r="G5527" s="33"/>
      <c r="H5527" s="80"/>
    </row>
    <row r="5528" spans="1:8">
      <c r="A5528" s="25"/>
      <c r="D5528"/>
      <c r="E5528"/>
      <c r="F5528"/>
      <c r="G5528" s="33"/>
      <c r="H5528" s="80"/>
    </row>
    <row r="5529" spans="1:8">
      <c r="A5529" s="25"/>
      <c r="D5529"/>
      <c r="E5529"/>
      <c r="F5529"/>
      <c r="G5529" s="33"/>
      <c r="H5529" s="80"/>
    </row>
    <row r="5530" spans="1:8">
      <c r="A5530" s="25"/>
      <c r="D5530"/>
      <c r="E5530"/>
      <c r="F5530"/>
      <c r="G5530" s="33"/>
      <c r="H5530" s="80"/>
    </row>
    <row r="5531" spans="1:8">
      <c r="A5531" s="25"/>
      <c r="D5531"/>
      <c r="E5531"/>
      <c r="F5531"/>
      <c r="G5531" s="33"/>
      <c r="H5531" s="80"/>
    </row>
    <row r="5532" spans="1:8">
      <c r="A5532" s="25"/>
      <c r="D5532"/>
      <c r="E5532"/>
      <c r="F5532"/>
      <c r="G5532" s="33"/>
      <c r="H5532" s="80"/>
    </row>
    <row r="5533" spans="1:8">
      <c r="A5533" s="25"/>
      <c r="D5533"/>
      <c r="E5533"/>
      <c r="F5533"/>
      <c r="G5533" s="33"/>
      <c r="H5533" s="80"/>
    </row>
    <row r="5534" spans="1:8">
      <c r="A5534" s="25"/>
      <c r="D5534"/>
      <c r="E5534"/>
      <c r="F5534"/>
      <c r="G5534" s="33"/>
      <c r="H5534" s="80"/>
    </row>
    <row r="5535" spans="1:8">
      <c r="A5535" s="25"/>
      <c r="D5535"/>
      <c r="E5535"/>
      <c r="F5535"/>
      <c r="G5535" s="33"/>
      <c r="H5535" s="80"/>
    </row>
    <row r="5536" spans="1:8">
      <c r="A5536" s="25"/>
      <c r="D5536"/>
      <c r="E5536"/>
      <c r="F5536"/>
      <c r="G5536" s="33"/>
      <c r="H5536" s="80"/>
    </row>
    <row r="5537" spans="1:8">
      <c r="A5537" s="25"/>
      <c r="D5537"/>
      <c r="E5537"/>
      <c r="F5537"/>
      <c r="G5537" s="33"/>
      <c r="H5537" s="80"/>
    </row>
    <row r="5538" spans="1:8">
      <c r="A5538" s="25"/>
      <c r="D5538"/>
      <c r="E5538"/>
      <c r="F5538"/>
      <c r="G5538" s="33"/>
      <c r="H5538" s="80"/>
    </row>
    <row r="5539" spans="1:8">
      <c r="A5539" s="25"/>
      <c r="D5539"/>
      <c r="E5539"/>
      <c r="F5539"/>
      <c r="G5539" s="33"/>
      <c r="H5539" s="80"/>
    </row>
    <row r="5540" spans="1:8">
      <c r="A5540" s="25"/>
      <c r="D5540"/>
      <c r="E5540"/>
      <c r="F5540"/>
      <c r="G5540" s="33"/>
      <c r="H5540" s="80"/>
    </row>
    <row r="5541" spans="1:8">
      <c r="A5541" s="25"/>
      <c r="D5541"/>
      <c r="E5541"/>
      <c r="F5541"/>
      <c r="G5541" s="33"/>
      <c r="H5541" s="80"/>
    </row>
    <row r="5542" spans="1:8">
      <c r="A5542" s="25"/>
      <c r="D5542"/>
      <c r="E5542"/>
      <c r="F5542"/>
      <c r="G5542" s="33"/>
      <c r="H5542" s="80"/>
    </row>
    <row r="5543" spans="1:8">
      <c r="A5543" s="25"/>
      <c r="D5543"/>
      <c r="E5543"/>
      <c r="F5543"/>
      <c r="G5543" s="33"/>
      <c r="H5543" s="80"/>
    </row>
    <row r="5544" spans="1:8">
      <c r="A5544" s="25"/>
      <c r="D5544"/>
      <c r="E5544"/>
      <c r="F5544"/>
      <c r="G5544" s="33"/>
      <c r="H5544" s="80"/>
    </row>
    <row r="5545" spans="1:8">
      <c r="A5545" s="25"/>
      <c r="D5545"/>
      <c r="E5545"/>
      <c r="F5545"/>
      <c r="G5545" s="33"/>
      <c r="H5545" s="80"/>
    </row>
    <row r="5546" spans="1:8">
      <c r="A5546" s="25"/>
      <c r="D5546"/>
      <c r="E5546"/>
      <c r="F5546"/>
      <c r="G5546" s="33"/>
      <c r="H5546" s="80"/>
    </row>
    <row r="5547" spans="1:8">
      <c r="A5547" s="25"/>
      <c r="D5547"/>
      <c r="E5547"/>
      <c r="F5547"/>
      <c r="G5547" s="33"/>
      <c r="H5547" s="80"/>
    </row>
    <row r="5548" spans="1:8">
      <c r="A5548" s="25"/>
      <c r="D5548"/>
      <c r="E5548"/>
      <c r="F5548"/>
      <c r="G5548" s="33"/>
      <c r="H5548" s="80"/>
    </row>
    <row r="5549" spans="1:8">
      <c r="A5549" s="25"/>
      <c r="D5549"/>
      <c r="E5549"/>
      <c r="F5549"/>
      <c r="G5549" s="33"/>
      <c r="H5549" s="80"/>
    </row>
    <row r="5550" spans="1:8">
      <c r="A5550" s="25"/>
      <c r="D5550"/>
      <c r="E5550"/>
      <c r="F5550"/>
      <c r="G5550" s="33"/>
      <c r="H5550" s="80"/>
    </row>
    <row r="5551" spans="1:8">
      <c r="A5551" s="25"/>
      <c r="D5551"/>
      <c r="E5551"/>
      <c r="F5551"/>
      <c r="G5551" s="33"/>
      <c r="H5551" s="80"/>
    </row>
    <row r="5552" spans="1:8">
      <c r="A5552" s="25"/>
      <c r="D5552"/>
      <c r="E5552"/>
      <c r="F5552"/>
      <c r="G5552" s="33"/>
      <c r="H5552" s="80"/>
    </row>
    <row r="5553" spans="1:8">
      <c r="A5553" s="25"/>
      <c r="D5553"/>
      <c r="E5553"/>
      <c r="F5553"/>
      <c r="G5553" s="33"/>
      <c r="H5553" s="80"/>
    </row>
    <row r="5554" spans="1:8">
      <c r="A5554" s="25"/>
      <c r="D5554"/>
      <c r="E5554"/>
      <c r="F5554"/>
      <c r="G5554" s="33"/>
      <c r="H5554" s="80"/>
    </row>
    <row r="5555" spans="1:8">
      <c r="A5555" s="25"/>
      <c r="D5555"/>
      <c r="E5555"/>
      <c r="F5555"/>
      <c r="G5555" s="33"/>
      <c r="H5555" s="80"/>
    </row>
    <row r="5556" spans="1:8">
      <c r="A5556" s="25"/>
      <c r="D5556"/>
      <c r="E5556"/>
      <c r="F5556"/>
      <c r="G5556" s="33"/>
      <c r="H5556" s="80"/>
    </row>
    <row r="5557" spans="1:8">
      <c r="A5557" s="25"/>
      <c r="D5557"/>
      <c r="E5557"/>
      <c r="F5557"/>
      <c r="G5557" s="33"/>
      <c r="H5557" s="80"/>
    </row>
    <row r="5558" spans="1:8">
      <c r="A5558" s="25"/>
      <c r="D5558"/>
      <c r="E5558"/>
      <c r="F5558"/>
      <c r="G5558" s="33"/>
      <c r="H5558" s="80"/>
    </row>
    <row r="5559" spans="1:8">
      <c r="A5559" s="25"/>
      <c r="D5559"/>
      <c r="E5559"/>
      <c r="F5559"/>
      <c r="G5559" s="33"/>
      <c r="H5559" s="80"/>
    </row>
    <row r="5560" spans="1:8">
      <c r="A5560" s="25"/>
      <c r="D5560"/>
      <c r="E5560"/>
      <c r="F5560"/>
      <c r="G5560" s="33"/>
      <c r="H5560" s="80"/>
    </row>
    <row r="5561" spans="1:8">
      <c r="A5561" s="25"/>
      <c r="D5561"/>
      <c r="E5561"/>
      <c r="F5561"/>
      <c r="G5561" s="33"/>
      <c r="H5561" s="80"/>
    </row>
    <row r="5562" spans="1:8">
      <c r="A5562" s="25"/>
      <c r="D5562"/>
      <c r="E5562"/>
      <c r="F5562"/>
      <c r="G5562" s="33"/>
      <c r="H5562" s="80"/>
    </row>
    <row r="5563" spans="1:8">
      <c r="A5563" s="25"/>
      <c r="D5563"/>
      <c r="E5563"/>
      <c r="F5563"/>
      <c r="G5563" s="33"/>
      <c r="H5563" s="80"/>
    </row>
    <row r="5564" spans="1:8">
      <c r="A5564" s="25"/>
      <c r="D5564"/>
      <c r="E5564"/>
      <c r="F5564"/>
      <c r="G5564" s="33"/>
      <c r="H5564" s="80"/>
    </row>
    <row r="5565" spans="1:8">
      <c r="A5565" s="25"/>
      <c r="D5565"/>
      <c r="E5565"/>
      <c r="F5565"/>
      <c r="G5565" s="33"/>
      <c r="H5565" s="80"/>
    </row>
    <row r="5566" spans="1:8">
      <c r="A5566" s="25"/>
      <c r="D5566"/>
      <c r="E5566"/>
      <c r="F5566"/>
      <c r="G5566" s="33"/>
      <c r="H5566" s="80"/>
    </row>
    <row r="5567" spans="1:8">
      <c r="A5567" s="25"/>
      <c r="D5567"/>
      <c r="E5567"/>
      <c r="F5567"/>
      <c r="G5567" s="33"/>
      <c r="H5567" s="80"/>
    </row>
    <row r="5568" spans="1:8">
      <c r="A5568" s="25"/>
      <c r="D5568"/>
      <c r="E5568"/>
      <c r="F5568"/>
      <c r="G5568" s="33"/>
      <c r="H5568" s="80"/>
    </row>
    <row r="5569" spans="1:8">
      <c r="A5569" s="25"/>
      <c r="D5569"/>
      <c r="E5569"/>
      <c r="F5569"/>
      <c r="G5569" s="33"/>
      <c r="H5569" s="80"/>
    </row>
    <row r="5570" spans="1:8">
      <c r="A5570" s="25"/>
      <c r="D5570"/>
      <c r="E5570"/>
      <c r="F5570"/>
      <c r="G5570" s="33"/>
      <c r="H5570" s="80"/>
    </row>
    <row r="5571" spans="1:8">
      <c r="A5571" s="25"/>
      <c r="D5571"/>
      <c r="E5571"/>
      <c r="F5571"/>
      <c r="G5571" s="33"/>
      <c r="H5571" s="80"/>
    </row>
    <row r="5572" spans="1:8">
      <c r="A5572" s="25"/>
      <c r="D5572"/>
      <c r="E5572"/>
      <c r="F5572"/>
      <c r="G5572" s="33"/>
      <c r="H5572" s="80"/>
    </row>
    <row r="5573" spans="1:8">
      <c r="A5573" s="25"/>
      <c r="D5573"/>
      <c r="E5573"/>
      <c r="F5573"/>
      <c r="G5573" s="33"/>
      <c r="H5573" s="80"/>
    </row>
    <row r="5574" spans="1:8">
      <c r="A5574" s="25"/>
      <c r="D5574"/>
      <c r="E5574"/>
      <c r="F5574"/>
      <c r="G5574" s="33"/>
      <c r="H5574" s="80"/>
    </row>
    <row r="5575" spans="1:8">
      <c r="A5575" s="25"/>
      <c r="D5575"/>
      <c r="E5575"/>
      <c r="F5575"/>
      <c r="G5575" s="33"/>
      <c r="H5575" s="80"/>
    </row>
    <row r="5576" spans="1:8">
      <c r="A5576" s="25"/>
      <c r="D5576"/>
      <c r="E5576"/>
      <c r="F5576"/>
      <c r="G5576" s="33"/>
      <c r="H5576" s="80"/>
    </row>
    <row r="5577" spans="1:8">
      <c r="A5577" s="25"/>
      <c r="D5577"/>
      <c r="E5577"/>
      <c r="F5577"/>
      <c r="G5577" s="33"/>
      <c r="H5577" s="80"/>
    </row>
    <row r="5578" spans="1:8">
      <c r="A5578" s="25"/>
      <c r="D5578"/>
      <c r="E5578"/>
      <c r="F5578"/>
      <c r="G5578" s="33"/>
      <c r="H5578" s="80"/>
    </row>
    <row r="5579" spans="1:8">
      <c r="A5579" s="25"/>
      <c r="D5579"/>
      <c r="E5579"/>
      <c r="F5579"/>
      <c r="G5579" s="33"/>
      <c r="H5579" s="80"/>
    </row>
    <row r="5580" spans="1:8">
      <c r="A5580" s="25"/>
      <c r="D5580"/>
      <c r="E5580"/>
      <c r="F5580"/>
      <c r="G5580" s="33"/>
      <c r="H5580" s="80"/>
    </row>
    <row r="5581" spans="1:8">
      <c r="A5581" s="25"/>
      <c r="D5581"/>
      <c r="E5581"/>
      <c r="F5581"/>
      <c r="G5581" s="33"/>
      <c r="H5581" s="80"/>
    </row>
    <row r="5582" spans="1:8">
      <c r="A5582" s="25"/>
      <c r="D5582"/>
      <c r="E5582"/>
      <c r="F5582"/>
      <c r="G5582" s="33"/>
      <c r="H5582" s="80"/>
    </row>
    <row r="5583" spans="1:8">
      <c r="A5583" s="25"/>
      <c r="D5583"/>
      <c r="E5583"/>
      <c r="F5583"/>
      <c r="G5583" s="33"/>
      <c r="H5583" s="80"/>
    </row>
    <row r="5584" spans="1:8">
      <c r="A5584" s="25"/>
      <c r="D5584"/>
      <c r="E5584"/>
      <c r="F5584"/>
      <c r="G5584" s="33"/>
      <c r="H5584" s="80"/>
    </row>
    <row r="5585" spans="1:8">
      <c r="A5585" s="25"/>
      <c r="D5585"/>
      <c r="E5585"/>
      <c r="F5585"/>
      <c r="G5585" s="33"/>
      <c r="H5585" s="80"/>
    </row>
    <row r="5586" spans="1:8">
      <c r="A5586" s="25"/>
      <c r="D5586"/>
      <c r="E5586"/>
      <c r="F5586"/>
      <c r="G5586" s="33"/>
      <c r="H5586" s="80"/>
    </row>
    <row r="5587" spans="1:8">
      <c r="A5587" s="25"/>
      <c r="D5587"/>
      <c r="E5587"/>
      <c r="F5587"/>
      <c r="G5587" s="33"/>
      <c r="H5587" s="80"/>
    </row>
    <row r="5588" spans="1:8">
      <c r="A5588" s="25"/>
      <c r="D5588"/>
      <c r="E5588"/>
      <c r="F5588"/>
      <c r="G5588" s="33"/>
      <c r="H5588" s="80"/>
    </row>
    <row r="5589" spans="1:8">
      <c r="A5589" s="25"/>
      <c r="D5589"/>
      <c r="E5589"/>
      <c r="F5589"/>
      <c r="G5589" s="33"/>
      <c r="H5589" s="80"/>
    </row>
    <row r="5590" spans="1:8">
      <c r="A5590" s="25"/>
      <c r="D5590"/>
      <c r="E5590"/>
      <c r="F5590"/>
      <c r="G5590" s="33"/>
      <c r="H5590" s="80"/>
    </row>
    <row r="5591" spans="1:8">
      <c r="A5591" s="25"/>
      <c r="D5591"/>
      <c r="E5591"/>
      <c r="F5591"/>
      <c r="G5591" s="33"/>
      <c r="H5591" s="80"/>
    </row>
    <row r="5592" spans="1:8">
      <c r="A5592" s="25"/>
      <c r="D5592"/>
      <c r="E5592"/>
      <c r="F5592"/>
      <c r="G5592" s="33"/>
      <c r="H5592" s="80"/>
    </row>
    <row r="5593" spans="1:8">
      <c r="A5593" s="25"/>
      <c r="D5593"/>
      <c r="E5593"/>
      <c r="F5593"/>
      <c r="G5593" s="33"/>
      <c r="H5593" s="80"/>
    </row>
    <row r="5594" spans="1:8">
      <c r="A5594" s="25"/>
      <c r="D5594"/>
      <c r="E5594"/>
      <c r="F5594"/>
      <c r="G5594" s="33"/>
      <c r="H5594" s="80"/>
    </row>
    <row r="5595" spans="1:8">
      <c r="A5595" s="25"/>
      <c r="D5595"/>
      <c r="E5595"/>
      <c r="F5595"/>
      <c r="G5595" s="33"/>
      <c r="H5595" s="80"/>
    </row>
    <row r="5596" spans="1:8">
      <c r="A5596" s="25"/>
      <c r="D5596"/>
      <c r="E5596"/>
      <c r="F5596"/>
      <c r="G5596" s="33"/>
      <c r="H5596" s="80"/>
    </row>
    <row r="5597" spans="1:8">
      <c r="A5597" s="25"/>
      <c r="D5597"/>
      <c r="E5597"/>
      <c r="F5597"/>
      <c r="G5597" s="33"/>
      <c r="H5597" s="80"/>
    </row>
    <row r="5598" spans="1:8">
      <c r="A5598" s="25"/>
      <c r="D5598"/>
      <c r="E5598"/>
      <c r="F5598"/>
      <c r="G5598" s="33"/>
      <c r="H5598" s="80"/>
    </row>
    <row r="5599" spans="1:8">
      <c r="A5599" s="25"/>
      <c r="D5599"/>
      <c r="E5599"/>
      <c r="F5599"/>
      <c r="G5599" s="33"/>
      <c r="H5599" s="80"/>
    </row>
    <row r="5600" spans="1:8">
      <c r="A5600" s="25"/>
      <c r="D5600"/>
      <c r="E5600"/>
      <c r="F5600"/>
      <c r="G5600" s="33"/>
      <c r="H5600" s="80"/>
    </row>
    <row r="5601" spans="1:8">
      <c r="A5601" s="25"/>
      <c r="D5601"/>
      <c r="E5601"/>
      <c r="F5601"/>
      <c r="G5601" s="33"/>
      <c r="H5601" s="80"/>
    </row>
    <row r="5602" spans="1:8">
      <c r="A5602" s="25"/>
      <c r="D5602"/>
      <c r="E5602"/>
      <c r="F5602"/>
      <c r="G5602" s="33"/>
      <c r="H5602" s="80"/>
    </row>
    <row r="5603" spans="1:8">
      <c r="A5603" s="25"/>
      <c r="D5603"/>
      <c r="E5603"/>
      <c r="F5603"/>
      <c r="G5603" s="33"/>
      <c r="H5603" s="80"/>
    </row>
    <row r="5604" spans="1:8">
      <c r="A5604" s="25"/>
      <c r="D5604"/>
      <c r="E5604"/>
      <c r="F5604"/>
      <c r="G5604" s="33"/>
      <c r="H5604" s="80"/>
    </row>
    <row r="5605" spans="1:8">
      <c r="A5605" s="25"/>
      <c r="D5605"/>
      <c r="E5605"/>
      <c r="F5605"/>
      <c r="G5605" s="33"/>
      <c r="H5605" s="80"/>
    </row>
    <row r="5606" spans="1:8">
      <c r="A5606" s="25"/>
      <c r="D5606"/>
      <c r="E5606"/>
      <c r="F5606"/>
      <c r="G5606" s="33"/>
      <c r="H5606" s="80"/>
    </row>
    <row r="5607" spans="1:8">
      <c r="A5607" s="25"/>
      <c r="D5607"/>
      <c r="E5607"/>
      <c r="F5607"/>
      <c r="G5607" s="33"/>
      <c r="H5607" s="80"/>
    </row>
    <row r="5608" spans="1:8">
      <c r="A5608" s="25"/>
      <c r="D5608"/>
      <c r="E5608"/>
      <c r="F5608"/>
      <c r="G5608" s="33"/>
      <c r="H5608" s="80"/>
    </row>
    <row r="5609" spans="1:8">
      <c r="A5609" s="25"/>
      <c r="D5609"/>
      <c r="E5609"/>
      <c r="F5609"/>
      <c r="G5609" s="33"/>
      <c r="H5609" s="80"/>
    </row>
    <row r="5610" spans="1:8">
      <c r="A5610" s="25"/>
      <c r="D5610"/>
      <c r="E5610"/>
      <c r="F5610"/>
      <c r="G5610" s="33"/>
      <c r="H5610" s="80"/>
    </row>
    <row r="5611" spans="1:8">
      <c r="A5611" s="25"/>
      <c r="D5611"/>
      <c r="E5611"/>
      <c r="F5611"/>
      <c r="G5611" s="33"/>
      <c r="H5611" s="80"/>
    </row>
    <row r="5612" spans="1:8">
      <c r="A5612" s="25"/>
      <c r="D5612"/>
      <c r="E5612"/>
      <c r="F5612"/>
      <c r="G5612" s="33"/>
      <c r="H5612" s="80"/>
    </row>
    <row r="5613" spans="1:8">
      <c r="A5613" s="25"/>
      <c r="D5613"/>
      <c r="E5613"/>
      <c r="F5613"/>
      <c r="G5613" s="33"/>
      <c r="H5613" s="80"/>
    </row>
    <row r="5614" spans="1:8">
      <c r="A5614" s="25"/>
      <c r="D5614"/>
      <c r="E5614"/>
      <c r="F5614"/>
      <c r="G5614" s="33"/>
      <c r="H5614" s="80"/>
    </row>
    <row r="5615" spans="1:8">
      <c r="A5615" s="25"/>
      <c r="D5615"/>
      <c r="E5615"/>
      <c r="F5615"/>
      <c r="G5615" s="33"/>
      <c r="H5615" s="80"/>
    </row>
    <row r="5616" spans="1:8">
      <c r="A5616" s="25"/>
      <c r="D5616"/>
      <c r="E5616"/>
      <c r="F5616"/>
      <c r="G5616" s="33"/>
      <c r="H5616" s="80"/>
    </row>
    <row r="5617" spans="1:8">
      <c r="A5617" s="25"/>
      <c r="D5617"/>
      <c r="E5617"/>
      <c r="F5617"/>
      <c r="G5617" s="33"/>
      <c r="H5617" s="80"/>
    </row>
    <row r="5618" spans="1:8">
      <c r="A5618" s="25"/>
      <c r="D5618"/>
      <c r="E5618"/>
      <c r="F5618"/>
      <c r="G5618" s="33"/>
      <c r="H5618" s="80"/>
    </row>
    <row r="5619" spans="1:8">
      <c r="A5619" s="25"/>
      <c r="D5619"/>
      <c r="E5619"/>
      <c r="F5619"/>
      <c r="G5619" s="33"/>
      <c r="H5619" s="80"/>
    </row>
    <row r="5620" spans="1:8">
      <c r="A5620" s="25"/>
      <c r="D5620"/>
      <c r="E5620"/>
      <c r="F5620"/>
      <c r="G5620" s="33"/>
      <c r="H5620" s="80"/>
    </row>
    <row r="5621" spans="1:8">
      <c r="A5621" s="25"/>
      <c r="D5621"/>
      <c r="E5621"/>
      <c r="F5621"/>
      <c r="G5621" s="33"/>
      <c r="H5621" s="80"/>
    </row>
    <row r="5622" spans="1:8">
      <c r="A5622" s="25"/>
      <c r="D5622"/>
      <c r="E5622"/>
      <c r="F5622"/>
      <c r="G5622" s="33"/>
      <c r="H5622" s="80"/>
    </row>
    <row r="5623" spans="1:8">
      <c r="A5623" s="25"/>
      <c r="D5623"/>
      <c r="E5623"/>
      <c r="F5623"/>
      <c r="G5623" s="33"/>
      <c r="H5623" s="80"/>
    </row>
    <row r="5624" spans="1:8">
      <c r="A5624" s="25"/>
      <c r="D5624"/>
      <c r="E5624"/>
      <c r="F5624"/>
      <c r="G5624" s="33"/>
      <c r="H5624" s="80"/>
    </row>
    <row r="5625" spans="1:8">
      <c r="A5625" s="25"/>
      <c r="D5625"/>
      <c r="E5625"/>
      <c r="F5625"/>
      <c r="G5625" s="33"/>
      <c r="H5625" s="80"/>
    </row>
    <row r="5626" spans="1:8">
      <c r="A5626" s="25"/>
      <c r="D5626"/>
      <c r="E5626"/>
      <c r="F5626"/>
      <c r="G5626" s="33"/>
      <c r="H5626" s="80"/>
    </row>
    <row r="5627" spans="1:8">
      <c r="A5627" s="25"/>
      <c r="D5627"/>
      <c r="E5627"/>
      <c r="F5627"/>
      <c r="G5627" s="33"/>
      <c r="H5627" s="80"/>
    </row>
    <row r="5628" spans="1:8">
      <c r="A5628" s="25"/>
      <c r="D5628"/>
      <c r="E5628"/>
      <c r="F5628"/>
      <c r="G5628" s="33"/>
      <c r="H5628" s="80"/>
    </row>
    <row r="5629" spans="1:8">
      <c r="A5629" s="25"/>
      <c r="D5629"/>
      <c r="E5629"/>
      <c r="F5629"/>
      <c r="G5629" s="33"/>
      <c r="H5629" s="80"/>
    </row>
    <row r="5630" spans="1:8">
      <c r="A5630" s="25"/>
      <c r="D5630"/>
      <c r="E5630"/>
      <c r="F5630"/>
      <c r="G5630" s="33"/>
      <c r="H5630" s="80"/>
    </row>
    <row r="5631" spans="1:8">
      <c r="A5631" s="25"/>
      <c r="D5631"/>
      <c r="E5631"/>
      <c r="F5631"/>
      <c r="G5631" s="33"/>
      <c r="H5631" s="80"/>
    </row>
    <row r="5632" spans="1:8">
      <c r="A5632" s="25"/>
      <c r="D5632"/>
      <c r="E5632"/>
      <c r="F5632"/>
      <c r="G5632" s="33"/>
      <c r="H5632" s="80"/>
    </row>
    <row r="5633" spans="1:8">
      <c r="A5633" s="25"/>
      <c r="D5633"/>
      <c r="E5633"/>
      <c r="F5633"/>
      <c r="G5633" s="33"/>
      <c r="H5633" s="80"/>
    </row>
    <row r="5634" spans="1:8">
      <c r="A5634" s="25"/>
      <c r="D5634"/>
      <c r="E5634"/>
      <c r="F5634"/>
      <c r="G5634" s="33"/>
      <c r="H5634" s="80"/>
    </row>
    <row r="5635" spans="1:8">
      <c r="A5635" s="25"/>
      <c r="D5635"/>
      <c r="E5635"/>
      <c r="F5635"/>
      <c r="G5635" s="33"/>
      <c r="H5635" s="80"/>
    </row>
    <row r="5636" spans="1:8">
      <c r="A5636" s="25"/>
      <c r="D5636"/>
      <c r="E5636"/>
      <c r="F5636"/>
      <c r="G5636" s="33"/>
      <c r="H5636" s="80"/>
    </row>
    <row r="5637" spans="1:8">
      <c r="A5637" s="25"/>
      <c r="D5637"/>
      <c r="E5637"/>
      <c r="F5637"/>
      <c r="G5637" s="33"/>
      <c r="H5637" s="80"/>
    </row>
    <row r="5638" spans="1:8">
      <c r="A5638" s="25"/>
      <c r="D5638"/>
      <c r="E5638"/>
      <c r="F5638"/>
      <c r="G5638" s="33"/>
      <c r="H5638" s="80"/>
    </row>
    <row r="5639" spans="1:8">
      <c r="A5639" s="25"/>
      <c r="D5639"/>
      <c r="E5639"/>
      <c r="F5639"/>
      <c r="G5639" s="33"/>
      <c r="H5639" s="80"/>
    </row>
    <row r="5640" spans="1:8">
      <c r="A5640" s="25"/>
      <c r="D5640"/>
      <c r="E5640"/>
      <c r="F5640"/>
      <c r="G5640" s="33"/>
      <c r="H5640" s="80"/>
    </row>
    <row r="5641" spans="1:8">
      <c r="A5641" s="25"/>
      <c r="D5641"/>
      <c r="E5641"/>
      <c r="F5641"/>
      <c r="G5641" s="33"/>
      <c r="H5641" s="80"/>
    </row>
    <row r="5642" spans="1:8">
      <c r="A5642" s="25"/>
      <c r="D5642"/>
      <c r="E5642"/>
      <c r="F5642"/>
      <c r="G5642" s="33"/>
      <c r="H5642" s="80"/>
    </row>
    <row r="5643" spans="1:8">
      <c r="A5643" s="25"/>
      <c r="D5643"/>
      <c r="E5643"/>
      <c r="F5643"/>
      <c r="G5643" s="33"/>
      <c r="H5643" s="80"/>
    </row>
    <row r="5644" spans="1:8">
      <c r="A5644" s="25"/>
      <c r="D5644"/>
      <c r="E5644"/>
      <c r="F5644"/>
      <c r="G5644" s="33"/>
      <c r="H5644" s="80"/>
    </row>
    <row r="5645" spans="1:8">
      <c r="A5645" s="25"/>
      <c r="D5645"/>
      <c r="E5645"/>
      <c r="F5645"/>
      <c r="G5645" s="33"/>
      <c r="H5645" s="80"/>
    </row>
    <row r="5646" spans="1:8">
      <c r="A5646" s="25"/>
      <c r="D5646"/>
      <c r="E5646"/>
      <c r="F5646"/>
      <c r="G5646" s="33"/>
      <c r="H5646" s="80"/>
    </row>
    <row r="5647" spans="1:8">
      <c r="A5647" s="25"/>
      <c r="D5647"/>
      <c r="E5647"/>
      <c r="F5647"/>
      <c r="G5647" s="33"/>
      <c r="H5647" s="80"/>
    </row>
    <row r="5648" spans="1:8">
      <c r="A5648" s="25"/>
      <c r="D5648"/>
      <c r="E5648"/>
      <c r="F5648"/>
      <c r="G5648" s="33"/>
      <c r="H5648" s="80"/>
    </row>
    <row r="5649" spans="1:8">
      <c r="A5649" s="25"/>
      <c r="D5649"/>
      <c r="E5649"/>
      <c r="F5649"/>
      <c r="G5649" s="33"/>
      <c r="H5649" s="80"/>
    </row>
    <row r="5650" spans="1:8">
      <c r="A5650" s="25"/>
      <c r="D5650"/>
      <c r="E5650"/>
      <c r="F5650"/>
      <c r="G5650" s="33"/>
      <c r="H5650" s="80"/>
    </row>
    <row r="5651" spans="1:8">
      <c r="A5651" s="25"/>
      <c r="D5651"/>
      <c r="E5651"/>
      <c r="F5651"/>
      <c r="G5651" s="33"/>
      <c r="H5651" s="80"/>
    </row>
    <row r="5652" spans="1:8">
      <c r="A5652" s="25"/>
      <c r="D5652"/>
      <c r="E5652"/>
      <c r="F5652"/>
      <c r="G5652" s="33"/>
      <c r="H5652" s="80"/>
    </row>
    <row r="5653" spans="1:8">
      <c r="A5653" s="25"/>
      <c r="D5653"/>
      <c r="E5653"/>
      <c r="F5653"/>
      <c r="G5653" s="33"/>
      <c r="H5653" s="80"/>
    </row>
    <row r="5654" spans="1:8">
      <c r="A5654" s="25"/>
      <c r="D5654"/>
      <c r="E5654"/>
      <c r="F5654"/>
      <c r="G5654" s="33"/>
      <c r="H5654" s="80"/>
    </row>
    <row r="5655" spans="1:8">
      <c r="A5655" s="25"/>
      <c r="D5655"/>
      <c r="E5655"/>
      <c r="F5655"/>
      <c r="G5655" s="33"/>
      <c r="H5655" s="80"/>
    </row>
    <row r="5656" spans="1:8">
      <c r="A5656" s="25"/>
      <c r="D5656"/>
      <c r="E5656"/>
      <c r="F5656"/>
      <c r="G5656" s="33"/>
      <c r="H5656" s="80"/>
    </row>
    <row r="5657" spans="1:8">
      <c r="A5657" s="25"/>
      <c r="D5657"/>
      <c r="E5657"/>
      <c r="F5657"/>
      <c r="G5657" s="33"/>
      <c r="H5657" s="80"/>
    </row>
    <row r="5658" spans="1:8">
      <c r="A5658" s="25"/>
      <c r="D5658"/>
      <c r="E5658"/>
      <c r="F5658"/>
      <c r="G5658" s="33"/>
      <c r="H5658" s="80"/>
    </row>
    <row r="5659" spans="1:8">
      <c r="A5659" s="25"/>
      <c r="D5659"/>
      <c r="E5659"/>
      <c r="F5659"/>
      <c r="G5659" s="33"/>
      <c r="H5659" s="80"/>
    </row>
    <row r="5660" spans="1:8">
      <c r="A5660" s="25"/>
      <c r="D5660"/>
      <c r="E5660"/>
      <c r="F5660"/>
      <c r="G5660" s="33"/>
      <c r="H5660" s="80"/>
    </row>
    <row r="5661" spans="1:8">
      <c r="A5661" s="25"/>
      <c r="D5661"/>
      <c r="E5661"/>
      <c r="F5661"/>
      <c r="G5661" s="33"/>
      <c r="H5661" s="80"/>
    </row>
    <row r="5662" spans="1:8">
      <c r="A5662" s="25"/>
      <c r="D5662"/>
      <c r="E5662"/>
      <c r="F5662"/>
      <c r="G5662" s="33"/>
      <c r="H5662" s="80"/>
    </row>
    <row r="5663" spans="1:8">
      <c r="A5663" s="25"/>
      <c r="D5663"/>
      <c r="E5663"/>
      <c r="F5663"/>
      <c r="G5663" s="33"/>
      <c r="H5663" s="80"/>
    </row>
    <row r="5664" spans="1:8">
      <c r="A5664" s="25"/>
      <c r="D5664"/>
      <c r="E5664"/>
      <c r="F5664"/>
      <c r="G5664" s="33"/>
      <c r="H5664" s="80"/>
    </row>
    <row r="5665" spans="1:8">
      <c r="A5665" s="25"/>
      <c r="D5665"/>
      <c r="E5665"/>
      <c r="F5665"/>
      <c r="G5665" s="33"/>
      <c r="H5665" s="80"/>
    </row>
    <row r="5666" spans="1:8">
      <c r="A5666" s="25"/>
      <c r="D5666"/>
      <c r="E5666"/>
      <c r="F5666"/>
      <c r="G5666" s="33"/>
      <c r="H5666" s="80"/>
    </row>
    <row r="5667" spans="1:8">
      <c r="A5667" s="25"/>
      <c r="D5667"/>
      <c r="E5667"/>
      <c r="F5667"/>
      <c r="G5667" s="33"/>
      <c r="H5667" s="80"/>
    </row>
    <row r="5668" spans="1:8">
      <c r="A5668" s="25"/>
      <c r="D5668"/>
      <c r="E5668"/>
      <c r="F5668"/>
      <c r="G5668" s="33"/>
      <c r="H5668" s="80"/>
    </row>
    <row r="5669" spans="1:8">
      <c r="A5669" s="25"/>
      <c r="D5669"/>
      <c r="E5669"/>
      <c r="F5669"/>
      <c r="G5669" s="33"/>
      <c r="H5669" s="80"/>
    </row>
    <row r="5670" spans="1:8">
      <c r="A5670" s="25"/>
      <c r="D5670"/>
      <c r="E5670"/>
      <c r="F5670"/>
      <c r="G5670" s="33"/>
      <c r="H5670" s="80"/>
    </row>
    <row r="5671" spans="1:8">
      <c r="A5671" s="25"/>
      <c r="D5671"/>
      <c r="E5671"/>
      <c r="F5671"/>
      <c r="G5671" s="33"/>
      <c r="H5671" s="80"/>
    </row>
    <row r="5672" spans="1:8">
      <c r="A5672" s="25"/>
      <c r="D5672"/>
      <c r="E5672"/>
      <c r="F5672"/>
      <c r="G5672" s="33"/>
      <c r="H5672" s="80"/>
    </row>
    <row r="5673" spans="1:8">
      <c r="A5673" s="25"/>
      <c r="D5673"/>
      <c r="E5673"/>
      <c r="F5673"/>
      <c r="G5673" s="33"/>
      <c r="H5673" s="80"/>
    </row>
    <row r="5674" spans="1:8">
      <c r="A5674" s="25"/>
      <c r="D5674"/>
      <c r="E5674"/>
      <c r="F5674"/>
      <c r="G5674" s="33"/>
      <c r="H5674" s="80"/>
    </row>
    <row r="5675" spans="1:8">
      <c r="A5675" s="25"/>
      <c r="D5675"/>
      <c r="E5675"/>
      <c r="F5675"/>
      <c r="G5675" s="33"/>
      <c r="H5675" s="80"/>
    </row>
    <row r="5676" spans="1:8">
      <c r="A5676" s="25"/>
      <c r="D5676"/>
      <c r="E5676"/>
      <c r="F5676"/>
      <c r="G5676" s="33"/>
      <c r="H5676" s="80"/>
    </row>
    <row r="5677" spans="1:8">
      <c r="A5677" s="25"/>
      <c r="D5677"/>
      <c r="E5677"/>
      <c r="F5677"/>
      <c r="G5677" s="33"/>
      <c r="H5677" s="80"/>
    </row>
    <row r="5678" spans="1:8">
      <c r="A5678" s="25"/>
      <c r="D5678"/>
      <c r="E5678"/>
      <c r="F5678"/>
      <c r="G5678" s="33"/>
      <c r="H5678" s="80"/>
    </row>
    <row r="5679" spans="1:8">
      <c r="A5679" s="25"/>
      <c r="D5679"/>
      <c r="E5679"/>
      <c r="F5679"/>
      <c r="G5679" s="33"/>
      <c r="H5679" s="80"/>
    </row>
    <row r="5680" spans="1:8">
      <c r="A5680" s="25"/>
      <c r="D5680"/>
      <c r="E5680"/>
      <c r="F5680"/>
      <c r="G5680" s="33"/>
      <c r="H5680" s="80"/>
    </row>
    <row r="5681" spans="1:8">
      <c r="A5681" s="25"/>
      <c r="D5681"/>
      <c r="E5681"/>
      <c r="F5681"/>
      <c r="G5681" s="33"/>
      <c r="H5681" s="80"/>
    </row>
    <row r="5682" spans="1:8">
      <c r="A5682" s="25"/>
      <c r="D5682"/>
      <c r="E5682"/>
      <c r="F5682"/>
      <c r="G5682" s="33"/>
      <c r="H5682" s="80"/>
    </row>
    <row r="5683" spans="1:8">
      <c r="A5683" s="25"/>
      <c r="D5683"/>
      <c r="E5683"/>
      <c r="F5683"/>
      <c r="G5683" s="33"/>
      <c r="H5683" s="80"/>
    </row>
    <row r="5684" spans="1:8">
      <c r="A5684" s="25"/>
      <c r="D5684"/>
      <c r="E5684"/>
      <c r="F5684"/>
      <c r="G5684" s="33"/>
      <c r="H5684" s="80"/>
    </row>
    <row r="5685" spans="1:8">
      <c r="A5685" s="25"/>
      <c r="D5685"/>
      <c r="E5685"/>
      <c r="F5685"/>
      <c r="G5685" s="33"/>
      <c r="H5685" s="80"/>
    </row>
    <row r="5686" spans="1:8">
      <c r="A5686" s="25"/>
      <c r="D5686"/>
      <c r="E5686"/>
      <c r="F5686"/>
      <c r="G5686" s="33"/>
      <c r="H5686" s="80"/>
    </row>
    <row r="5687" spans="1:8">
      <c r="A5687" s="25"/>
      <c r="D5687"/>
      <c r="E5687"/>
      <c r="F5687"/>
      <c r="G5687" s="33"/>
      <c r="H5687" s="80"/>
    </row>
    <row r="5688" spans="1:8">
      <c r="A5688" s="25"/>
      <c r="D5688"/>
      <c r="E5688"/>
      <c r="F5688"/>
      <c r="G5688" s="33"/>
      <c r="H5688" s="80"/>
    </row>
    <row r="5689" spans="1:8">
      <c r="A5689" s="25"/>
      <c r="D5689"/>
      <c r="E5689"/>
      <c r="F5689"/>
      <c r="G5689" s="33"/>
      <c r="H5689" s="80"/>
    </row>
    <row r="5690" spans="1:8">
      <c r="A5690" s="25"/>
      <c r="D5690"/>
      <c r="E5690"/>
      <c r="F5690"/>
      <c r="G5690" s="33"/>
      <c r="H5690" s="80"/>
    </row>
    <row r="5691" spans="1:8">
      <c r="A5691" s="25"/>
      <c r="D5691"/>
      <c r="E5691"/>
      <c r="F5691"/>
      <c r="G5691" s="33"/>
      <c r="H5691" s="80"/>
    </row>
    <row r="5692" spans="1:8">
      <c r="A5692" s="25"/>
      <c r="D5692"/>
      <c r="E5692"/>
      <c r="F5692"/>
      <c r="G5692" s="33"/>
      <c r="H5692" s="80"/>
    </row>
    <row r="5693" spans="1:8">
      <c r="A5693" s="25"/>
      <c r="D5693"/>
      <c r="E5693"/>
      <c r="F5693"/>
      <c r="G5693" s="33"/>
      <c r="H5693" s="80"/>
    </row>
    <row r="5694" spans="1:8">
      <c r="A5694" s="25"/>
      <c r="D5694"/>
      <c r="E5694"/>
      <c r="F5694"/>
      <c r="G5694" s="33"/>
      <c r="H5694" s="80"/>
    </row>
    <row r="5695" spans="1:8">
      <c r="A5695" s="25"/>
      <c r="D5695"/>
      <c r="E5695"/>
      <c r="F5695"/>
      <c r="G5695" s="33"/>
      <c r="H5695" s="80"/>
    </row>
    <row r="5696" spans="1:8">
      <c r="A5696" s="25"/>
      <c r="D5696"/>
      <c r="E5696"/>
      <c r="F5696"/>
      <c r="G5696" s="33"/>
      <c r="H5696" s="80"/>
    </row>
    <row r="5697" spans="1:8">
      <c r="A5697" s="25"/>
      <c r="D5697"/>
      <c r="E5697"/>
      <c r="F5697"/>
      <c r="G5697" s="33"/>
      <c r="H5697" s="80"/>
    </row>
    <row r="5698" spans="1:8">
      <c r="A5698" s="25"/>
      <c r="D5698"/>
      <c r="E5698"/>
      <c r="F5698"/>
      <c r="G5698" s="33"/>
      <c r="H5698" s="80"/>
    </row>
    <row r="5699" spans="1:8">
      <c r="A5699" s="25"/>
      <c r="D5699"/>
      <c r="E5699"/>
      <c r="F5699"/>
      <c r="G5699" s="33"/>
      <c r="H5699" s="80"/>
    </row>
    <row r="5700" spans="1:8">
      <c r="A5700" s="25"/>
      <c r="D5700"/>
      <c r="E5700"/>
      <c r="F5700"/>
      <c r="G5700" s="33"/>
      <c r="H5700" s="80"/>
    </row>
    <row r="5701" spans="1:8">
      <c r="A5701" s="25"/>
      <c r="D5701"/>
      <c r="E5701"/>
      <c r="F5701"/>
      <c r="G5701" s="33"/>
      <c r="H5701" s="80"/>
    </row>
    <row r="5702" spans="1:8">
      <c r="A5702" s="25"/>
      <c r="D5702"/>
      <c r="E5702"/>
      <c r="F5702"/>
      <c r="G5702" s="33"/>
      <c r="H5702" s="80"/>
    </row>
    <row r="5703" spans="1:8">
      <c r="A5703" s="25"/>
      <c r="D5703"/>
      <c r="E5703"/>
      <c r="F5703"/>
      <c r="G5703" s="33"/>
      <c r="H5703" s="80"/>
    </row>
    <row r="5704" spans="1:8">
      <c r="A5704" s="25"/>
      <c r="D5704"/>
      <c r="E5704"/>
      <c r="F5704"/>
      <c r="G5704" s="33"/>
      <c r="H5704" s="80"/>
    </row>
    <row r="5705" spans="1:8">
      <c r="A5705" s="25"/>
      <c r="D5705"/>
      <c r="E5705"/>
      <c r="F5705"/>
      <c r="G5705" s="33"/>
      <c r="H5705" s="80"/>
    </row>
    <row r="5706" spans="1:8">
      <c r="A5706" s="25"/>
      <c r="D5706"/>
      <c r="E5706"/>
      <c r="F5706"/>
      <c r="G5706" s="33"/>
      <c r="H5706" s="80"/>
    </row>
    <row r="5707" spans="1:8">
      <c r="A5707" s="25"/>
      <c r="D5707"/>
      <c r="E5707"/>
      <c r="F5707"/>
      <c r="G5707" s="33"/>
      <c r="H5707" s="80"/>
    </row>
    <row r="5708" spans="1:8">
      <c r="A5708" s="25"/>
      <c r="D5708"/>
      <c r="E5708"/>
      <c r="F5708"/>
      <c r="G5708" s="33"/>
      <c r="H5708" s="80"/>
    </row>
    <row r="5709" spans="1:8">
      <c r="A5709" s="25"/>
      <c r="D5709"/>
      <c r="E5709"/>
      <c r="F5709"/>
      <c r="G5709" s="33"/>
      <c r="H5709" s="80"/>
    </row>
    <row r="5710" spans="1:8">
      <c r="A5710" s="25"/>
      <c r="D5710"/>
      <c r="E5710"/>
      <c r="F5710"/>
      <c r="G5710" s="33"/>
      <c r="H5710" s="80"/>
    </row>
    <row r="5711" spans="1:8">
      <c r="A5711" s="25"/>
      <c r="D5711"/>
      <c r="E5711"/>
      <c r="F5711"/>
      <c r="G5711" s="33"/>
      <c r="H5711" s="80"/>
    </row>
    <row r="5712" spans="1:8">
      <c r="A5712" s="25"/>
      <c r="D5712"/>
      <c r="E5712"/>
      <c r="F5712"/>
      <c r="G5712" s="33"/>
      <c r="H5712" s="80"/>
    </row>
    <row r="5713" spans="1:8">
      <c r="A5713" s="25"/>
      <c r="D5713"/>
      <c r="E5713"/>
      <c r="F5713"/>
      <c r="G5713" s="33"/>
      <c r="H5713" s="80"/>
    </row>
    <row r="5714" spans="1:8">
      <c r="A5714" s="25"/>
      <c r="D5714"/>
      <c r="E5714"/>
      <c r="F5714"/>
      <c r="G5714" s="33"/>
      <c r="H5714" s="80"/>
    </row>
    <row r="5715" spans="1:8">
      <c r="A5715" s="25"/>
      <c r="D5715"/>
      <c r="E5715"/>
      <c r="F5715"/>
      <c r="G5715" s="33"/>
      <c r="H5715" s="80"/>
    </row>
    <row r="5716" spans="1:8">
      <c r="A5716" s="25"/>
      <c r="D5716"/>
      <c r="E5716"/>
      <c r="F5716"/>
      <c r="G5716" s="33"/>
      <c r="H5716" s="80"/>
    </row>
    <row r="5717" spans="1:8">
      <c r="A5717" s="25"/>
      <c r="D5717"/>
      <c r="E5717"/>
      <c r="F5717"/>
      <c r="G5717" s="33"/>
      <c r="H5717" s="80"/>
    </row>
    <row r="5718" spans="1:8">
      <c r="A5718" s="25"/>
      <c r="D5718"/>
      <c r="E5718"/>
      <c r="F5718"/>
      <c r="G5718" s="33"/>
      <c r="H5718" s="80"/>
    </row>
    <row r="5719" spans="1:8">
      <c r="A5719" s="25"/>
      <c r="D5719"/>
      <c r="E5719"/>
      <c r="F5719"/>
      <c r="G5719" s="33"/>
      <c r="H5719" s="80"/>
    </row>
    <row r="5720" spans="1:8">
      <c r="A5720" s="25"/>
      <c r="D5720"/>
      <c r="E5720"/>
      <c r="F5720"/>
      <c r="G5720" s="33"/>
      <c r="H5720" s="80"/>
    </row>
    <row r="5721" spans="1:8">
      <c r="A5721" s="25"/>
      <c r="D5721"/>
      <c r="E5721"/>
      <c r="F5721"/>
      <c r="G5721" s="33"/>
      <c r="H5721" s="80"/>
    </row>
    <row r="5722" spans="1:8">
      <c r="A5722" s="25"/>
      <c r="D5722"/>
      <c r="E5722"/>
      <c r="F5722"/>
      <c r="G5722" s="33"/>
      <c r="H5722" s="80"/>
    </row>
    <row r="5723" spans="1:8">
      <c r="A5723" s="25"/>
      <c r="D5723"/>
      <c r="E5723"/>
      <c r="F5723"/>
      <c r="G5723" s="33"/>
      <c r="H5723" s="80"/>
    </row>
    <row r="5724" spans="1:8">
      <c r="A5724" s="25"/>
      <c r="D5724"/>
      <c r="E5724"/>
      <c r="F5724"/>
      <c r="G5724" s="33"/>
      <c r="H5724" s="80"/>
    </row>
    <row r="5725" spans="1:8">
      <c r="A5725" s="25"/>
      <c r="D5725"/>
      <c r="E5725"/>
      <c r="F5725"/>
      <c r="G5725" s="33"/>
      <c r="H5725" s="80"/>
    </row>
    <row r="5726" spans="1:8">
      <c r="A5726" s="25"/>
      <c r="D5726"/>
      <c r="E5726"/>
      <c r="F5726"/>
      <c r="G5726" s="33"/>
      <c r="H5726" s="80"/>
    </row>
    <row r="5727" spans="1:8">
      <c r="A5727" s="25"/>
      <c r="D5727"/>
      <c r="E5727"/>
      <c r="F5727"/>
      <c r="G5727" s="33"/>
      <c r="H5727" s="80"/>
    </row>
    <row r="5728" spans="1:8">
      <c r="A5728" s="25"/>
      <c r="D5728"/>
      <c r="E5728"/>
      <c r="F5728"/>
      <c r="G5728" s="33"/>
      <c r="H5728" s="80"/>
    </row>
    <row r="5729" spans="1:8">
      <c r="A5729" s="25"/>
      <c r="D5729"/>
      <c r="E5729"/>
      <c r="F5729"/>
      <c r="G5729" s="33"/>
      <c r="H5729" s="80"/>
    </row>
    <row r="5730" spans="1:8">
      <c r="A5730" s="25"/>
      <c r="D5730"/>
      <c r="E5730"/>
      <c r="F5730"/>
      <c r="G5730" s="33"/>
      <c r="H5730" s="80"/>
    </row>
    <row r="5731" spans="1:8">
      <c r="A5731" s="25"/>
      <c r="D5731"/>
      <c r="E5731"/>
      <c r="F5731"/>
      <c r="G5731" s="33"/>
      <c r="H5731" s="80"/>
    </row>
    <row r="5732" spans="1:8">
      <c r="A5732" s="25"/>
      <c r="D5732"/>
      <c r="E5732"/>
      <c r="F5732"/>
      <c r="G5732" s="33"/>
      <c r="H5732" s="80"/>
    </row>
    <row r="5733" spans="1:8">
      <c r="A5733" s="25"/>
      <c r="D5733"/>
      <c r="E5733"/>
      <c r="F5733"/>
      <c r="G5733" s="33"/>
      <c r="H5733" s="80"/>
    </row>
    <row r="5734" spans="1:8">
      <c r="A5734" s="25"/>
      <c r="D5734"/>
      <c r="E5734"/>
      <c r="F5734"/>
      <c r="G5734" s="33"/>
      <c r="H5734" s="80"/>
    </row>
    <row r="5735" spans="1:8">
      <c r="A5735" s="25"/>
      <c r="D5735"/>
      <c r="E5735"/>
      <c r="F5735"/>
      <c r="G5735" s="33"/>
      <c r="H5735" s="80"/>
    </row>
    <row r="5736" spans="1:8">
      <c r="A5736" s="25"/>
      <c r="D5736"/>
      <c r="E5736"/>
      <c r="F5736"/>
      <c r="G5736" s="33"/>
      <c r="H5736" s="80"/>
    </row>
    <row r="5737" spans="1:8">
      <c r="A5737" s="25"/>
      <c r="D5737"/>
      <c r="E5737"/>
      <c r="F5737"/>
      <c r="G5737" s="33"/>
      <c r="H5737" s="80"/>
    </row>
    <row r="5738" spans="1:8">
      <c r="A5738" s="25"/>
      <c r="D5738"/>
      <c r="E5738"/>
      <c r="F5738"/>
      <c r="G5738" s="33"/>
      <c r="H5738" s="80"/>
    </row>
    <row r="5739" spans="1:8">
      <c r="A5739" s="25"/>
      <c r="D5739"/>
      <c r="E5739"/>
      <c r="F5739"/>
      <c r="G5739" s="33"/>
      <c r="H5739" s="80"/>
    </row>
    <row r="5740" spans="1:8">
      <c r="A5740" s="25"/>
      <c r="D5740"/>
      <c r="E5740"/>
      <c r="F5740"/>
      <c r="G5740" s="33"/>
      <c r="H5740" s="80"/>
    </row>
    <row r="5741" spans="1:8">
      <c r="A5741" s="25"/>
      <c r="D5741"/>
      <c r="E5741"/>
      <c r="F5741"/>
      <c r="G5741" s="33"/>
      <c r="H5741" s="80"/>
    </row>
    <row r="5742" spans="1:8">
      <c r="A5742" s="25"/>
      <c r="D5742"/>
      <c r="E5742"/>
      <c r="F5742"/>
      <c r="G5742" s="33"/>
      <c r="H5742" s="80"/>
    </row>
    <row r="5743" spans="1:8">
      <c r="A5743" s="25"/>
      <c r="D5743"/>
      <c r="E5743"/>
      <c r="F5743"/>
      <c r="G5743" s="33"/>
      <c r="H5743" s="80"/>
    </row>
    <row r="5744" spans="1:8">
      <c r="A5744" s="25"/>
      <c r="D5744"/>
      <c r="E5744"/>
      <c r="F5744"/>
      <c r="G5744" s="33"/>
      <c r="H5744" s="80"/>
    </row>
    <row r="5745" spans="1:8">
      <c r="A5745" s="25"/>
      <c r="D5745"/>
      <c r="E5745"/>
      <c r="F5745"/>
      <c r="G5745" s="33"/>
      <c r="H5745" s="80"/>
    </row>
    <row r="5746" spans="1:8">
      <c r="A5746" s="25"/>
      <c r="D5746"/>
      <c r="E5746"/>
      <c r="F5746"/>
      <c r="G5746" s="33"/>
      <c r="H5746" s="80"/>
    </row>
    <row r="5747" spans="1:8">
      <c r="A5747" s="25"/>
      <c r="D5747"/>
      <c r="E5747"/>
      <c r="F5747"/>
      <c r="G5747" s="33"/>
      <c r="H5747" s="80"/>
    </row>
    <row r="5748" spans="1:8">
      <c r="A5748" s="25"/>
      <c r="D5748"/>
      <c r="E5748"/>
      <c r="F5748"/>
      <c r="G5748" s="33"/>
      <c r="H5748" s="80"/>
    </row>
    <row r="5749" spans="1:8">
      <c r="A5749" s="25"/>
      <c r="D5749"/>
      <c r="E5749"/>
      <c r="F5749"/>
      <c r="G5749" s="33"/>
      <c r="H5749" s="80"/>
    </row>
    <row r="5750" spans="1:8">
      <c r="A5750" s="25"/>
      <c r="D5750"/>
      <c r="E5750"/>
      <c r="F5750"/>
      <c r="G5750" s="33"/>
      <c r="H5750" s="80"/>
    </row>
    <row r="5751" spans="1:8">
      <c r="A5751" s="25"/>
      <c r="D5751"/>
      <c r="E5751"/>
      <c r="F5751"/>
      <c r="G5751" s="33"/>
      <c r="H5751" s="80"/>
    </row>
    <row r="5752" spans="1:8">
      <c r="A5752" s="25"/>
      <c r="D5752"/>
      <c r="E5752"/>
      <c r="F5752"/>
      <c r="G5752" s="33"/>
      <c r="H5752" s="80"/>
    </row>
    <row r="5753" spans="1:8">
      <c r="A5753" s="25"/>
      <c r="D5753"/>
      <c r="E5753"/>
      <c r="F5753"/>
      <c r="G5753" s="33"/>
      <c r="H5753" s="80"/>
    </row>
    <row r="5754" spans="1:8">
      <c r="A5754" s="25"/>
      <c r="D5754"/>
      <c r="E5754"/>
      <c r="F5754"/>
      <c r="G5754" s="33"/>
      <c r="H5754" s="80"/>
    </row>
    <row r="5755" spans="1:8">
      <c r="A5755" s="25"/>
      <c r="D5755"/>
      <c r="E5755"/>
      <c r="F5755"/>
      <c r="G5755" s="33"/>
      <c r="H5755" s="80"/>
    </row>
    <row r="5756" spans="1:8">
      <c r="A5756" s="25"/>
      <c r="D5756"/>
      <c r="E5756"/>
      <c r="F5756"/>
      <c r="G5756" s="33"/>
      <c r="H5756" s="80"/>
    </row>
    <row r="5757" spans="1:8">
      <c r="A5757" s="25"/>
      <c r="D5757"/>
      <c r="E5757"/>
      <c r="F5757"/>
      <c r="G5757" s="33"/>
      <c r="H5757" s="80"/>
    </row>
    <row r="5758" spans="1:8">
      <c r="A5758" s="25"/>
      <c r="D5758"/>
      <c r="E5758"/>
      <c r="F5758"/>
      <c r="G5758" s="33"/>
      <c r="H5758" s="80"/>
    </row>
    <row r="5759" spans="1:8">
      <c r="A5759" s="25"/>
      <c r="D5759"/>
      <c r="E5759"/>
      <c r="F5759"/>
      <c r="G5759" s="33"/>
      <c r="H5759" s="80"/>
    </row>
    <row r="5760" spans="1:8">
      <c r="A5760" s="25"/>
      <c r="D5760"/>
      <c r="E5760"/>
      <c r="F5760"/>
      <c r="G5760" s="33"/>
      <c r="H5760" s="80"/>
    </row>
    <row r="5761" spans="1:8">
      <c r="A5761" s="25"/>
      <c r="D5761"/>
      <c r="E5761"/>
      <c r="F5761"/>
      <c r="G5761" s="33"/>
      <c r="H5761" s="80"/>
    </row>
    <row r="5762" spans="1:8">
      <c r="A5762" s="25"/>
      <c r="D5762"/>
      <c r="E5762"/>
      <c r="F5762"/>
      <c r="G5762" s="33"/>
      <c r="H5762" s="80"/>
    </row>
    <row r="5763" spans="1:8">
      <c r="A5763" s="25"/>
      <c r="D5763"/>
      <c r="E5763"/>
      <c r="F5763"/>
      <c r="G5763" s="33"/>
      <c r="H5763" s="80"/>
    </row>
    <row r="5764" spans="1:8">
      <c r="A5764" s="25"/>
      <c r="D5764"/>
      <c r="E5764"/>
      <c r="F5764"/>
      <c r="G5764" s="33"/>
      <c r="H5764" s="80"/>
    </row>
    <row r="5765" spans="1:8">
      <c r="A5765" s="25"/>
      <c r="D5765"/>
      <c r="E5765"/>
      <c r="F5765"/>
      <c r="G5765" s="33"/>
      <c r="H5765" s="80"/>
    </row>
    <row r="5766" spans="1:8">
      <c r="A5766" s="25"/>
      <c r="D5766"/>
      <c r="E5766"/>
      <c r="F5766"/>
      <c r="G5766" s="33"/>
      <c r="H5766" s="80"/>
    </row>
    <row r="5767" spans="1:8">
      <c r="A5767" s="25"/>
      <c r="D5767"/>
      <c r="E5767"/>
      <c r="F5767"/>
      <c r="G5767" s="33"/>
      <c r="H5767" s="80"/>
    </row>
    <row r="5768" spans="1:8">
      <c r="A5768" s="25"/>
      <c r="D5768"/>
      <c r="E5768"/>
      <c r="F5768"/>
      <c r="G5768" s="33"/>
      <c r="H5768" s="80"/>
    </row>
    <row r="5769" spans="1:8">
      <c r="A5769" s="25"/>
      <c r="D5769"/>
      <c r="E5769"/>
      <c r="F5769"/>
      <c r="G5769" s="33"/>
      <c r="H5769" s="80"/>
    </row>
    <row r="5770" spans="1:8">
      <c r="A5770" s="25"/>
      <c r="D5770"/>
      <c r="E5770"/>
      <c r="F5770"/>
      <c r="G5770" s="33"/>
      <c r="H5770" s="80"/>
    </row>
    <row r="5771" spans="1:8">
      <c r="A5771" s="25"/>
      <c r="D5771"/>
      <c r="E5771"/>
      <c r="F5771"/>
      <c r="G5771" s="33"/>
      <c r="H5771" s="80"/>
    </row>
    <row r="5772" spans="1:8">
      <c r="A5772" s="25"/>
      <c r="D5772"/>
      <c r="E5772"/>
      <c r="F5772"/>
      <c r="G5772" s="33"/>
      <c r="H5772" s="80"/>
    </row>
    <row r="5773" spans="1:8">
      <c r="A5773" s="25"/>
      <c r="D5773"/>
      <c r="E5773"/>
      <c r="F5773"/>
      <c r="G5773" s="33"/>
      <c r="H5773" s="80"/>
    </row>
    <row r="5774" spans="1:8">
      <c r="A5774" s="25"/>
      <c r="D5774"/>
      <c r="E5774"/>
      <c r="F5774"/>
      <c r="G5774" s="33"/>
      <c r="H5774" s="80"/>
    </row>
    <row r="5775" spans="1:8">
      <c r="A5775" s="25"/>
      <c r="D5775"/>
      <c r="E5775"/>
      <c r="F5775"/>
      <c r="G5775" s="33"/>
      <c r="H5775" s="80"/>
    </row>
    <row r="5776" spans="1:8">
      <c r="A5776" s="25"/>
      <c r="D5776"/>
      <c r="E5776"/>
      <c r="F5776"/>
      <c r="G5776" s="33"/>
      <c r="H5776" s="80"/>
    </row>
    <row r="5777" spans="1:8">
      <c r="A5777" s="25"/>
      <c r="D5777"/>
      <c r="E5777"/>
      <c r="F5777"/>
      <c r="G5777" s="33"/>
      <c r="H5777" s="80"/>
    </row>
    <row r="5778" spans="1:8">
      <c r="A5778" s="25"/>
      <c r="D5778"/>
      <c r="E5778"/>
      <c r="F5778"/>
      <c r="G5778" s="33"/>
      <c r="H5778" s="80"/>
    </row>
    <row r="5779" spans="1:8">
      <c r="A5779" s="25"/>
      <c r="D5779"/>
      <c r="E5779"/>
      <c r="F5779"/>
      <c r="G5779" s="33"/>
      <c r="H5779" s="80"/>
    </row>
    <row r="5780" spans="1:8">
      <c r="A5780" s="25"/>
      <c r="D5780"/>
      <c r="E5780"/>
      <c r="F5780"/>
      <c r="G5780" s="33"/>
      <c r="H5780" s="80"/>
    </row>
    <row r="5781" spans="1:8">
      <c r="A5781" s="25"/>
      <c r="D5781"/>
      <c r="E5781"/>
      <c r="F5781"/>
      <c r="G5781" s="33"/>
      <c r="H5781" s="80"/>
    </row>
    <row r="5782" spans="1:8">
      <c r="A5782" s="25"/>
      <c r="D5782"/>
      <c r="E5782"/>
      <c r="F5782"/>
      <c r="G5782" s="33"/>
      <c r="H5782" s="80"/>
    </row>
    <row r="5783" spans="1:8">
      <c r="A5783" s="25"/>
      <c r="D5783"/>
      <c r="E5783"/>
      <c r="F5783"/>
      <c r="G5783" s="33"/>
      <c r="H5783" s="80"/>
    </row>
    <row r="5784" spans="1:8">
      <c r="A5784" s="25"/>
      <c r="D5784"/>
      <c r="E5784"/>
      <c r="F5784"/>
      <c r="G5784" s="33"/>
      <c r="H5784" s="80"/>
    </row>
    <row r="5785" spans="1:8">
      <c r="A5785" s="25"/>
      <c r="D5785"/>
      <c r="E5785"/>
      <c r="F5785"/>
      <c r="G5785" s="33"/>
      <c r="H5785" s="80"/>
    </row>
    <row r="5786" spans="1:8">
      <c r="A5786" s="25"/>
      <c r="D5786"/>
      <c r="E5786"/>
      <c r="F5786"/>
      <c r="G5786" s="33"/>
      <c r="H5786" s="80"/>
    </row>
    <row r="5787" spans="1:8">
      <c r="A5787" s="25"/>
      <c r="D5787"/>
      <c r="E5787"/>
      <c r="F5787"/>
      <c r="G5787" s="33"/>
      <c r="H5787" s="80"/>
    </row>
    <row r="5788" spans="1:8">
      <c r="A5788" s="25"/>
      <c r="D5788"/>
      <c r="E5788"/>
      <c r="F5788"/>
      <c r="G5788" s="33"/>
      <c r="H5788" s="80"/>
    </row>
    <row r="5789" spans="1:8">
      <c r="A5789" s="25"/>
      <c r="D5789"/>
      <c r="E5789"/>
      <c r="F5789"/>
      <c r="G5789" s="33"/>
      <c r="H5789" s="80"/>
    </row>
    <row r="5790" spans="1:8">
      <c r="A5790" s="25"/>
      <c r="D5790"/>
      <c r="E5790"/>
      <c r="F5790"/>
      <c r="G5790" s="33"/>
      <c r="H5790" s="80"/>
    </row>
    <row r="5791" spans="1:8">
      <c r="A5791" s="25"/>
      <c r="D5791"/>
      <c r="E5791"/>
      <c r="F5791"/>
      <c r="G5791" s="33"/>
      <c r="H5791" s="80"/>
    </row>
    <row r="5792" spans="1:8">
      <c r="A5792" s="25"/>
      <c r="D5792"/>
      <c r="E5792"/>
      <c r="F5792"/>
      <c r="G5792" s="33"/>
      <c r="H5792" s="80"/>
    </row>
    <row r="5793" spans="1:8">
      <c r="A5793" s="25"/>
      <c r="D5793"/>
      <c r="E5793"/>
      <c r="F5793"/>
      <c r="G5793" s="33"/>
      <c r="H5793" s="80"/>
    </row>
    <row r="5794" spans="1:8">
      <c r="A5794" s="25"/>
      <c r="D5794"/>
      <c r="E5794"/>
      <c r="F5794"/>
      <c r="G5794" s="33"/>
      <c r="H5794" s="80"/>
    </row>
    <row r="5795" spans="1:8">
      <c r="A5795" s="25"/>
      <c r="D5795"/>
      <c r="E5795"/>
      <c r="F5795"/>
      <c r="G5795" s="33"/>
      <c r="H5795" s="80"/>
    </row>
    <row r="5796" spans="1:8">
      <c r="A5796" s="25"/>
      <c r="D5796"/>
      <c r="E5796"/>
      <c r="F5796"/>
      <c r="G5796" s="33"/>
      <c r="H5796" s="80"/>
    </row>
    <row r="5797" spans="1:8">
      <c r="A5797" s="25"/>
      <c r="D5797"/>
      <c r="E5797"/>
      <c r="F5797"/>
      <c r="G5797" s="33"/>
      <c r="H5797" s="80"/>
    </row>
    <row r="5798" spans="1:8">
      <c r="A5798" s="25"/>
      <c r="D5798"/>
      <c r="E5798"/>
      <c r="F5798"/>
      <c r="G5798" s="33"/>
      <c r="H5798" s="80"/>
    </row>
    <row r="5799" spans="1:8">
      <c r="A5799" s="25"/>
      <c r="D5799"/>
      <c r="E5799"/>
      <c r="F5799"/>
      <c r="G5799" s="33"/>
      <c r="H5799" s="80"/>
    </row>
    <row r="5800" spans="1:8">
      <c r="A5800" s="25"/>
      <c r="D5800"/>
      <c r="E5800"/>
      <c r="F5800"/>
      <c r="G5800" s="33"/>
      <c r="H5800" s="80"/>
    </row>
    <row r="5801" spans="1:8">
      <c r="A5801" s="25"/>
      <c r="D5801"/>
      <c r="E5801"/>
      <c r="F5801"/>
      <c r="G5801" s="33"/>
      <c r="H5801" s="80"/>
    </row>
    <row r="5802" spans="1:8">
      <c r="A5802" s="25"/>
      <c r="D5802"/>
      <c r="E5802"/>
      <c r="F5802"/>
      <c r="G5802" s="33"/>
      <c r="H5802" s="80"/>
    </row>
    <row r="5803" spans="1:8">
      <c r="A5803" s="25"/>
      <c r="D5803"/>
      <c r="E5803"/>
      <c r="F5803"/>
      <c r="G5803" s="33"/>
      <c r="H5803" s="80"/>
    </row>
    <row r="5804" spans="1:8">
      <c r="A5804" s="25"/>
      <c r="D5804"/>
      <c r="E5804"/>
      <c r="F5804"/>
      <c r="G5804" s="33"/>
      <c r="H5804" s="80"/>
    </row>
    <row r="5805" spans="1:8">
      <c r="A5805" s="25"/>
      <c r="D5805"/>
      <c r="E5805"/>
      <c r="F5805"/>
      <c r="G5805" s="33"/>
      <c r="H5805" s="80"/>
    </row>
    <row r="5806" spans="1:8">
      <c r="A5806" s="25"/>
      <c r="D5806"/>
      <c r="E5806"/>
      <c r="F5806"/>
      <c r="G5806" s="33"/>
      <c r="H5806" s="80"/>
    </row>
    <row r="5807" spans="1:8">
      <c r="A5807" s="25"/>
      <c r="D5807"/>
      <c r="E5807"/>
      <c r="F5807"/>
      <c r="G5807" s="33"/>
      <c r="H5807" s="80"/>
    </row>
    <row r="5808" spans="1:8">
      <c r="A5808" s="25"/>
      <c r="D5808"/>
      <c r="E5808"/>
      <c r="F5808"/>
      <c r="G5808" s="33"/>
      <c r="H5808" s="80"/>
    </row>
    <row r="5809" spans="1:8">
      <c r="A5809" s="25"/>
      <c r="D5809"/>
      <c r="E5809"/>
      <c r="F5809"/>
      <c r="G5809" s="33"/>
      <c r="H5809" s="80"/>
    </row>
    <row r="5810" spans="1:8">
      <c r="A5810" s="25"/>
      <c r="D5810"/>
      <c r="E5810"/>
      <c r="F5810"/>
      <c r="G5810" s="33"/>
      <c r="H5810" s="80"/>
    </row>
    <row r="5811" spans="1:8">
      <c r="A5811" s="25"/>
      <c r="D5811"/>
      <c r="E5811"/>
      <c r="F5811"/>
      <c r="G5811" s="33"/>
      <c r="H5811" s="80"/>
    </row>
    <row r="5812" spans="1:8">
      <c r="A5812" s="25"/>
      <c r="D5812"/>
      <c r="E5812"/>
      <c r="F5812"/>
      <c r="G5812" s="33"/>
      <c r="H5812" s="80"/>
    </row>
    <row r="5813" spans="1:8">
      <c r="A5813" s="25"/>
      <c r="D5813"/>
      <c r="E5813"/>
      <c r="F5813"/>
      <c r="G5813" s="33"/>
      <c r="H5813" s="80"/>
    </row>
    <row r="5814" spans="1:8">
      <c r="A5814" s="25"/>
      <c r="D5814"/>
      <c r="E5814"/>
      <c r="F5814"/>
      <c r="G5814" s="33"/>
      <c r="H5814" s="80"/>
    </row>
    <row r="5815" spans="1:8">
      <c r="A5815" s="25"/>
      <c r="D5815"/>
      <c r="E5815"/>
      <c r="F5815"/>
      <c r="G5815" s="33"/>
      <c r="H5815" s="80"/>
    </row>
    <row r="5816" spans="1:8">
      <c r="A5816" s="25"/>
      <c r="D5816"/>
      <c r="E5816"/>
      <c r="F5816"/>
      <c r="G5816" s="33"/>
      <c r="H5816" s="80"/>
    </row>
    <row r="5817" spans="1:8">
      <c r="A5817" s="25"/>
      <c r="D5817"/>
      <c r="E5817"/>
      <c r="F5817"/>
      <c r="G5817" s="33"/>
      <c r="H5817" s="80"/>
    </row>
    <row r="5818" spans="1:8">
      <c r="A5818" s="25"/>
      <c r="D5818"/>
      <c r="E5818"/>
      <c r="F5818"/>
      <c r="G5818" s="33"/>
      <c r="H5818" s="80"/>
    </row>
    <row r="5819" spans="1:8">
      <c r="A5819" s="25"/>
      <c r="D5819"/>
      <c r="E5819"/>
      <c r="F5819"/>
      <c r="G5819" s="33"/>
      <c r="H5819" s="80"/>
    </row>
    <row r="5820" spans="1:8">
      <c r="A5820" s="25"/>
      <c r="D5820"/>
      <c r="E5820"/>
      <c r="F5820"/>
      <c r="G5820" s="33"/>
      <c r="H5820" s="80"/>
    </row>
    <row r="5821" spans="1:8">
      <c r="A5821" s="25"/>
      <c r="D5821"/>
      <c r="E5821"/>
      <c r="F5821"/>
      <c r="G5821" s="33"/>
      <c r="H5821" s="80"/>
    </row>
    <row r="5822" spans="1:8">
      <c r="A5822" s="25"/>
      <c r="D5822"/>
      <c r="E5822"/>
      <c r="F5822"/>
      <c r="G5822" s="33"/>
      <c r="H5822" s="80"/>
    </row>
    <row r="5823" spans="1:8">
      <c r="A5823" s="25"/>
      <c r="D5823"/>
      <c r="E5823"/>
      <c r="F5823"/>
      <c r="G5823" s="33"/>
      <c r="H5823" s="80"/>
    </row>
    <row r="5824" spans="1:8">
      <c r="A5824" s="25"/>
      <c r="D5824"/>
      <c r="E5824"/>
      <c r="F5824"/>
      <c r="G5824" s="33"/>
      <c r="H5824" s="80"/>
    </row>
    <row r="5825" spans="1:8">
      <c r="A5825" s="25"/>
      <c r="D5825"/>
      <c r="E5825"/>
      <c r="F5825"/>
      <c r="G5825" s="33"/>
      <c r="H5825" s="80"/>
    </row>
    <row r="5826" spans="1:8">
      <c r="A5826" s="25"/>
      <c r="D5826"/>
      <c r="E5826"/>
      <c r="F5826"/>
      <c r="G5826" s="33"/>
      <c r="H5826" s="80"/>
    </row>
    <row r="5827" spans="1:8">
      <c r="A5827" s="25"/>
      <c r="D5827"/>
      <c r="E5827"/>
      <c r="F5827"/>
      <c r="G5827" s="33"/>
      <c r="H5827" s="80"/>
    </row>
    <row r="5828" spans="1:8">
      <c r="A5828" s="25"/>
      <c r="D5828"/>
      <c r="E5828"/>
      <c r="F5828"/>
      <c r="G5828" s="33"/>
      <c r="H5828" s="80"/>
    </row>
    <row r="5829" spans="1:8">
      <c r="A5829" s="25"/>
      <c r="D5829"/>
      <c r="E5829"/>
      <c r="F5829"/>
      <c r="G5829" s="33"/>
      <c r="H5829" s="80"/>
    </row>
    <row r="5830" spans="1:8">
      <c r="A5830" s="25"/>
      <c r="D5830"/>
      <c r="E5830"/>
      <c r="F5830"/>
      <c r="G5830" s="33"/>
      <c r="H5830" s="80"/>
    </row>
    <row r="5831" spans="1:8">
      <c r="A5831" s="25"/>
      <c r="D5831"/>
      <c r="E5831"/>
      <c r="F5831"/>
      <c r="G5831" s="33"/>
      <c r="H5831" s="80"/>
    </row>
    <row r="5832" spans="1:8">
      <c r="A5832" s="25"/>
      <c r="D5832"/>
      <c r="E5832"/>
      <c r="F5832"/>
      <c r="G5832" s="33"/>
      <c r="H5832" s="80"/>
    </row>
    <row r="5833" spans="1:8">
      <c r="A5833" s="25"/>
      <c r="D5833"/>
      <c r="E5833"/>
      <c r="F5833"/>
      <c r="G5833" s="33"/>
      <c r="H5833" s="80"/>
    </row>
    <row r="5834" spans="1:8">
      <c r="A5834" s="25"/>
      <c r="D5834"/>
      <c r="E5834"/>
      <c r="F5834"/>
      <c r="G5834" s="33"/>
      <c r="H5834" s="80"/>
    </row>
    <row r="5835" spans="1:8">
      <c r="A5835" s="25"/>
      <c r="D5835"/>
      <c r="E5835"/>
      <c r="F5835"/>
      <c r="G5835" s="33"/>
      <c r="H5835" s="80"/>
    </row>
    <row r="5836" spans="1:8">
      <c r="A5836" s="25"/>
      <c r="D5836"/>
      <c r="E5836"/>
      <c r="F5836"/>
      <c r="G5836" s="33"/>
      <c r="H5836" s="80"/>
    </row>
    <row r="5837" spans="1:8">
      <c r="A5837" s="25"/>
      <c r="D5837"/>
      <c r="E5837"/>
      <c r="F5837"/>
      <c r="G5837" s="33"/>
      <c r="H5837" s="80"/>
    </row>
    <row r="5838" spans="1:8">
      <c r="A5838" s="25"/>
      <c r="D5838"/>
      <c r="E5838"/>
      <c r="F5838"/>
      <c r="G5838" s="33"/>
      <c r="H5838" s="80"/>
    </row>
    <row r="5839" spans="1:8">
      <c r="A5839" s="25"/>
      <c r="D5839"/>
      <c r="E5839"/>
      <c r="F5839"/>
      <c r="G5839" s="33"/>
      <c r="H5839" s="80"/>
    </row>
    <row r="5840" spans="1:8">
      <c r="A5840" s="25"/>
      <c r="D5840"/>
      <c r="E5840"/>
      <c r="F5840"/>
      <c r="G5840" s="33"/>
      <c r="H5840" s="80"/>
    </row>
    <row r="5841" spans="1:8">
      <c r="A5841" s="25"/>
      <c r="D5841"/>
      <c r="E5841"/>
      <c r="F5841"/>
      <c r="G5841" s="33"/>
      <c r="H5841" s="80"/>
    </row>
    <row r="5842" spans="1:8">
      <c r="A5842" s="25"/>
      <c r="D5842"/>
      <c r="E5842"/>
      <c r="F5842"/>
      <c r="G5842" s="33"/>
      <c r="H5842" s="80"/>
    </row>
    <row r="5843" spans="1:8">
      <c r="A5843" s="25"/>
      <c r="D5843"/>
      <c r="E5843"/>
      <c r="F5843"/>
      <c r="G5843" s="33"/>
      <c r="H5843" s="80"/>
    </row>
    <row r="5844" spans="1:8">
      <c r="A5844" s="25"/>
      <c r="D5844"/>
      <c r="E5844"/>
      <c r="F5844"/>
      <c r="G5844" s="33"/>
      <c r="H5844" s="80"/>
    </row>
    <row r="5845" spans="1:8">
      <c r="A5845" s="25"/>
      <c r="D5845"/>
      <c r="E5845"/>
      <c r="F5845"/>
      <c r="G5845" s="33"/>
      <c r="H5845" s="80"/>
    </row>
    <row r="5846" spans="1:8">
      <c r="A5846" s="25"/>
      <c r="D5846"/>
      <c r="E5846"/>
      <c r="F5846"/>
      <c r="G5846" s="33"/>
      <c r="H5846" s="80"/>
    </row>
    <row r="5847" spans="1:8">
      <c r="A5847" s="25"/>
      <c r="D5847"/>
      <c r="E5847"/>
      <c r="F5847"/>
      <c r="G5847" s="33"/>
      <c r="H5847" s="80"/>
    </row>
    <row r="5848" spans="1:8">
      <c r="A5848" s="25"/>
      <c r="D5848"/>
      <c r="E5848"/>
      <c r="F5848"/>
      <c r="G5848" s="33"/>
      <c r="H5848" s="80"/>
    </row>
    <row r="5849" spans="1:8">
      <c r="A5849" s="25"/>
      <c r="D5849"/>
      <c r="E5849"/>
      <c r="F5849"/>
      <c r="G5849" s="33"/>
      <c r="H5849" s="80"/>
    </row>
    <row r="5850" spans="1:8">
      <c r="A5850" s="25"/>
      <c r="D5850"/>
      <c r="E5850"/>
      <c r="F5850"/>
      <c r="G5850" s="33"/>
      <c r="H5850" s="80"/>
    </row>
    <row r="5851" spans="1:8">
      <c r="A5851" s="25"/>
      <c r="D5851"/>
      <c r="E5851"/>
      <c r="F5851"/>
      <c r="G5851" s="33"/>
      <c r="H5851" s="80"/>
    </row>
    <row r="5852" spans="1:8">
      <c r="A5852" s="25"/>
      <c r="D5852"/>
      <c r="E5852"/>
      <c r="F5852"/>
      <c r="G5852" s="33"/>
      <c r="H5852" s="80"/>
    </row>
    <row r="5853" spans="1:8">
      <c r="A5853" s="25"/>
      <c r="D5853"/>
      <c r="E5853"/>
      <c r="F5853"/>
      <c r="G5853" s="33"/>
      <c r="H5853" s="80"/>
    </row>
    <row r="5854" spans="1:8">
      <c r="A5854" s="25"/>
      <c r="D5854"/>
      <c r="E5854"/>
      <c r="F5854"/>
      <c r="G5854" s="33"/>
      <c r="H5854" s="80"/>
    </row>
    <row r="5855" spans="1:8">
      <c r="A5855" s="25"/>
      <c r="D5855"/>
      <c r="E5855"/>
      <c r="F5855"/>
      <c r="G5855" s="33"/>
      <c r="H5855" s="80"/>
    </row>
    <row r="5856" spans="1:8">
      <c r="A5856" s="25"/>
      <c r="D5856"/>
      <c r="E5856"/>
      <c r="F5856"/>
      <c r="G5856" s="33"/>
      <c r="H5856" s="80"/>
    </row>
    <row r="5857" spans="1:8">
      <c r="A5857" s="25"/>
      <c r="D5857"/>
      <c r="E5857"/>
      <c r="F5857"/>
      <c r="G5857" s="33"/>
      <c r="H5857" s="80"/>
    </row>
    <row r="5858" spans="1:8">
      <c r="A5858" s="25"/>
      <c r="D5858"/>
      <c r="E5858"/>
      <c r="F5858"/>
      <c r="G5858" s="33"/>
      <c r="H5858" s="80"/>
    </row>
    <row r="5859" spans="1:8">
      <c r="A5859" s="25"/>
      <c r="D5859"/>
      <c r="E5859"/>
      <c r="F5859"/>
      <c r="G5859" s="33"/>
      <c r="H5859" s="80"/>
    </row>
    <row r="5860" spans="1:8">
      <c r="A5860" s="25"/>
      <c r="D5860"/>
      <c r="E5860"/>
      <c r="F5860"/>
      <c r="G5860" s="33"/>
      <c r="H5860" s="80"/>
    </row>
    <row r="5861" spans="1:8">
      <c r="A5861" s="25"/>
      <c r="D5861"/>
      <c r="E5861"/>
      <c r="F5861"/>
      <c r="G5861" s="33"/>
      <c r="H5861" s="80"/>
    </row>
    <row r="5862" spans="1:8">
      <c r="A5862" s="25"/>
      <c r="D5862"/>
      <c r="E5862"/>
      <c r="F5862"/>
      <c r="G5862" s="33"/>
      <c r="H5862" s="80"/>
    </row>
    <row r="5863" spans="1:8">
      <c r="A5863" s="25"/>
      <c r="D5863"/>
      <c r="E5863"/>
      <c r="F5863"/>
      <c r="G5863" s="33"/>
      <c r="H5863" s="80"/>
    </row>
    <row r="5864" spans="1:8">
      <c r="A5864" s="25"/>
      <c r="D5864"/>
      <c r="E5864"/>
      <c r="F5864"/>
      <c r="G5864" s="33"/>
      <c r="H5864" s="80"/>
    </row>
    <row r="5865" spans="1:8">
      <c r="A5865" s="25"/>
      <c r="D5865"/>
      <c r="E5865"/>
      <c r="F5865"/>
      <c r="G5865" s="33"/>
      <c r="H5865" s="80"/>
    </row>
    <row r="5866" spans="1:8">
      <c r="A5866" s="25"/>
      <c r="D5866"/>
      <c r="E5866"/>
      <c r="F5866"/>
      <c r="G5866" s="33"/>
      <c r="H5866" s="80"/>
    </row>
    <row r="5867" spans="1:8">
      <c r="A5867" s="25"/>
      <c r="D5867"/>
      <c r="E5867"/>
      <c r="F5867"/>
      <c r="G5867" s="33"/>
      <c r="H5867" s="80"/>
    </row>
    <row r="5868" spans="1:8">
      <c r="A5868" s="25"/>
      <c r="D5868"/>
      <c r="E5868"/>
      <c r="F5868"/>
      <c r="G5868" s="33"/>
      <c r="H5868" s="80"/>
    </row>
    <row r="5869" spans="1:8">
      <c r="A5869" s="25"/>
      <c r="D5869"/>
      <c r="E5869"/>
      <c r="F5869"/>
      <c r="G5869" s="33"/>
      <c r="H5869" s="80"/>
    </row>
    <row r="5870" spans="1:8">
      <c r="A5870" s="25"/>
      <c r="D5870"/>
      <c r="E5870"/>
      <c r="F5870"/>
      <c r="G5870" s="33"/>
      <c r="H5870" s="80"/>
    </row>
    <row r="5871" spans="1:8">
      <c r="A5871" s="25"/>
      <c r="D5871"/>
      <c r="E5871"/>
      <c r="F5871"/>
      <c r="G5871" s="33"/>
      <c r="H5871" s="80"/>
    </row>
    <row r="5872" spans="1:8">
      <c r="A5872" s="25"/>
      <c r="D5872"/>
      <c r="E5872"/>
      <c r="F5872"/>
      <c r="G5872" s="33"/>
      <c r="H5872" s="80"/>
    </row>
    <row r="5873" spans="1:8">
      <c r="A5873" s="25"/>
      <c r="D5873"/>
      <c r="E5873"/>
      <c r="F5873"/>
      <c r="G5873" s="33"/>
      <c r="H5873" s="80"/>
    </row>
    <row r="5874" spans="1:8">
      <c r="A5874" s="25"/>
      <c r="D5874"/>
      <c r="E5874"/>
      <c r="F5874"/>
      <c r="G5874" s="33"/>
      <c r="H5874" s="80"/>
    </row>
    <row r="5875" spans="1:8">
      <c r="A5875" s="25"/>
      <c r="D5875"/>
      <c r="E5875"/>
      <c r="F5875"/>
      <c r="G5875" s="33"/>
      <c r="H5875" s="80"/>
    </row>
    <row r="5876" spans="1:8">
      <c r="A5876" s="25"/>
      <c r="D5876"/>
      <c r="E5876"/>
      <c r="F5876"/>
      <c r="G5876" s="33"/>
      <c r="H5876" s="80"/>
    </row>
    <row r="5877" spans="1:8">
      <c r="A5877" s="25"/>
      <c r="D5877"/>
      <c r="E5877"/>
      <c r="F5877"/>
      <c r="G5877" s="33"/>
      <c r="H5877" s="80"/>
    </row>
    <row r="5878" spans="1:8">
      <c r="A5878" s="25"/>
      <c r="D5878"/>
      <c r="E5878"/>
      <c r="F5878"/>
      <c r="G5878" s="33"/>
      <c r="H5878" s="80"/>
    </row>
    <row r="5879" spans="1:8">
      <c r="A5879" s="25"/>
      <c r="D5879"/>
      <c r="E5879"/>
      <c r="F5879"/>
      <c r="G5879" s="33"/>
      <c r="H5879" s="80"/>
    </row>
    <row r="5880" spans="1:8">
      <c r="A5880" s="25"/>
      <c r="D5880"/>
      <c r="E5880"/>
      <c r="F5880"/>
      <c r="G5880" s="33"/>
      <c r="H5880" s="80"/>
    </row>
    <row r="5881" spans="1:8">
      <c r="A5881" s="25"/>
      <c r="D5881"/>
      <c r="E5881"/>
      <c r="F5881"/>
      <c r="G5881" s="33"/>
      <c r="H5881" s="80"/>
    </row>
    <row r="5882" spans="1:8">
      <c r="A5882" s="25"/>
      <c r="D5882"/>
      <c r="E5882"/>
      <c r="F5882"/>
      <c r="G5882" s="33"/>
      <c r="H5882" s="80"/>
    </row>
    <row r="5883" spans="1:8">
      <c r="A5883" s="25"/>
      <c r="D5883"/>
      <c r="E5883"/>
      <c r="F5883"/>
      <c r="G5883" s="33"/>
      <c r="H5883" s="80"/>
    </row>
    <row r="5884" spans="1:8">
      <c r="A5884" s="25"/>
      <c r="D5884"/>
      <c r="E5884"/>
      <c r="F5884"/>
      <c r="G5884" s="33"/>
      <c r="H5884" s="80"/>
    </row>
    <row r="5885" spans="1:8">
      <c r="A5885" s="25"/>
      <c r="D5885"/>
      <c r="E5885"/>
      <c r="F5885"/>
      <c r="G5885" s="33"/>
      <c r="H5885" s="80"/>
    </row>
    <row r="5886" spans="1:8">
      <c r="A5886" s="25"/>
      <c r="D5886"/>
      <c r="E5886"/>
      <c r="F5886"/>
      <c r="G5886" s="33"/>
      <c r="H5886" s="80"/>
    </row>
    <row r="5887" spans="1:8">
      <c r="A5887" s="25"/>
      <c r="D5887"/>
      <c r="E5887"/>
      <c r="F5887"/>
      <c r="G5887" s="33"/>
      <c r="H5887" s="80"/>
    </row>
    <row r="5888" spans="1:8">
      <c r="A5888" s="25"/>
      <c r="D5888"/>
      <c r="E5888"/>
      <c r="F5888"/>
      <c r="G5888" s="33"/>
      <c r="H5888" s="80"/>
    </row>
    <row r="5889" spans="1:8">
      <c r="A5889" s="25"/>
      <c r="D5889"/>
      <c r="E5889"/>
      <c r="F5889"/>
      <c r="G5889" s="33"/>
      <c r="H5889" s="80"/>
    </row>
    <row r="5890" spans="1:8">
      <c r="A5890" s="25"/>
      <c r="D5890"/>
      <c r="E5890"/>
      <c r="F5890"/>
      <c r="G5890" s="33"/>
      <c r="H5890" s="80"/>
    </row>
    <row r="5891" spans="1:8">
      <c r="A5891" s="25"/>
      <c r="D5891"/>
      <c r="E5891"/>
      <c r="F5891"/>
      <c r="G5891" s="33"/>
      <c r="H5891" s="80"/>
    </row>
    <row r="5892" spans="1:8">
      <c r="A5892" s="25"/>
      <c r="D5892"/>
      <c r="E5892"/>
      <c r="F5892"/>
      <c r="G5892" s="33"/>
      <c r="H5892" s="80"/>
    </row>
    <row r="5893" spans="1:8">
      <c r="A5893" s="25"/>
      <c r="D5893"/>
      <c r="E5893"/>
      <c r="F5893"/>
      <c r="G5893" s="33"/>
      <c r="H5893" s="80"/>
    </row>
    <row r="5894" spans="1:8">
      <c r="A5894" s="25"/>
      <c r="D5894"/>
      <c r="E5894"/>
      <c r="F5894"/>
      <c r="G5894" s="33"/>
      <c r="H5894" s="80"/>
    </row>
    <row r="5895" spans="1:8">
      <c r="A5895" s="25"/>
      <c r="D5895"/>
      <c r="E5895"/>
      <c r="F5895"/>
      <c r="G5895" s="33"/>
      <c r="H5895" s="80"/>
    </row>
    <row r="5896" spans="1:8">
      <c r="A5896" s="25"/>
      <c r="D5896"/>
      <c r="E5896"/>
      <c r="F5896"/>
      <c r="G5896" s="33"/>
      <c r="H5896" s="80"/>
    </row>
    <row r="5897" spans="1:8">
      <c r="A5897" s="25"/>
      <c r="D5897"/>
      <c r="E5897"/>
      <c r="F5897"/>
      <c r="G5897" s="33"/>
      <c r="H5897" s="80"/>
    </row>
    <row r="5898" spans="1:8">
      <c r="A5898" s="25"/>
      <c r="D5898"/>
      <c r="E5898"/>
      <c r="F5898"/>
      <c r="G5898" s="33"/>
      <c r="H5898" s="80"/>
    </row>
    <row r="5899" spans="1:8">
      <c r="A5899" s="25"/>
      <c r="D5899"/>
      <c r="E5899"/>
      <c r="F5899"/>
      <c r="G5899" s="33"/>
      <c r="H5899" s="80"/>
    </row>
    <row r="5900" spans="1:8">
      <c r="A5900" s="25"/>
      <c r="D5900"/>
      <c r="E5900"/>
      <c r="F5900"/>
      <c r="G5900" s="33"/>
      <c r="H5900" s="80"/>
    </row>
    <row r="5901" spans="1:8">
      <c r="A5901" s="25"/>
      <c r="D5901"/>
      <c r="E5901"/>
      <c r="F5901"/>
      <c r="G5901" s="33"/>
      <c r="H5901" s="80"/>
    </row>
    <row r="5902" spans="1:8">
      <c r="A5902" s="25"/>
      <c r="D5902"/>
      <c r="E5902"/>
      <c r="F5902"/>
      <c r="G5902" s="33"/>
      <c r="H5902" s="80"/>
    </row>
    <row r="5903" spans="1:8">
      <c r="A5903" s="25"/>
      <c r="D5903"/>
      <c r="E5903"/>
      <c r="F5903"/>
      <c r="G5903" s="33"/>
      <c r="H5903" s="80"/>
    </row>
    <row r="5904" spans="1:8">
      <c r="A5904" s="25"/>
      <c r="D5904"/>
      <c r="E5904"/>
      <c r="F5904"/>
      <c r="G5904" s="33"/>
      <c r="H5904" s="80"/>
    </row>
    <row r="5905" spans="1:8">
      <c r="A5905" s="25"/>
      <c r="D5905"/>
      <c r="E5905"/>
      <c r="F5905"/>
      <c r="G5905" s="33"/>
      <c r="H5905" s="80"/>
    </row>
    <row r="5906" spans="1:8">
      <c r="A5906" s="25"/>
      <c r="D5906"/>
      <c r="E5906"/>
      <c r="F5906"/>
      <c r="G5906" s="33"/>
      <c r="H5906" s="80"/>
    </row>
    <row r="5907" spans="1:8">
      <c r="A5907" s="25"/>
      <c r="D5907"/>
      <c r="E5907"/>
      <c r="F5907"/>
      <c r="G5907" s="33"/>
      <c r="H5907" s="80"/>
    </row>
    <row r="5908" spans="1:8">
      <c r="A5908" s="25"/>
      <c r="D5908"/>
      <c r="E5908"/>
      <c r="F5908"/>
      <c r="G5908" s="33"/>
      <c r="H5908" s="80"/>
    </row>
    <row r="5909" spans="1:8">
      <c r="A5909" s="25"/>
      <c r="D5909"/>
      <c r="E5909"/>
      <c r="F5909"/>
      <c r="G5909" s="33"/>
      <c r="H5909" s="80"/>
    </row>
    <row r="5910" spans="1:8">
      <c r="A5910" s="25"/>
      <c r="D5910"/>
      <c r="E5910"/>
      <c r="F5910"/>
      <c r="G5910" s="33"/>
      <c r="H5910" s="80"/>
    </row>
    <row r="5911" spans="1:8">
      <c r="A5911" s="25"/>
      <c r="D5911"/>
      <c r="E5911"/>
      <c r="F5911"/>
      <c r="G5911" s="33"/>
      <c r="H5911" s="80"/>
    </row>
    <row r="5912" spans="1:8">
      <c r="A5912" s="25"/>
      <c r="D5912"/>
      <c r="E5912"/>
      <c r="F5912"/>
      <c r="G5912" s="33"/>
      <c r="H5912" s="80"/>
    </row>
    <row r="5913" spans="1:8">
      <c r="A5913" s="25"/>
      <c r="D5913"/>
      <c r="E5913"/>
      <c r="F5913"/>
      <c r="G5913" s="33"/>
      <c r="H5913" s="80"/>
    </row>
    <row r="5914" spans="1:8">
      <c r="A5914" s="25"/>
      <c r="D5914"/>
      <c r="E5914"/>
      <c r="F5914"/>
      <c r="G5914" s="33"/>
      <c r="H5914" s="80"/>
    </row>
    <row r="5915" spans="1:8">
      <c r="A5915" s="25"/>
      <c r="D5915"/>
      <c r="E5915"/>
      <c r="F5915"/>
      <c r="G5915" s="33"/>
      <c r="H5915" s="80"/>
    </row>
    <row r="5916" spans="1:8">
      <c r="A5916" s="25"/>
      <c r="D5916"/>
      <c r="E5916"/>
      <c r="F5916"/>
      <c r="G5916" s="33"/>
      <c r="H5916" s="80"/>
    </row>
    <row r="5917" spans="1:8">
      <c r="A5917" s="25"/>
      <c r="D5917"/>
      <c r="E5917"/>
      <c r="F5917"/>
      <c r="G5917" s="33"/>
      <c r="H5917" s="80"/>
    </row>
    <row r="5918" spans="1:8">
      <c r="A5918" s="25"/>
      <c r="D5918"/>
      <c r="E5918"/>
      <c r="F5918"/>
      <c r="G5918" s="33"/>
      <c r="H5918" s="80"/>
    </row>
    <row r="5919" spans="1:8">
      <c r="A5919" s="25"/>
      <c r="D5919"/>
      <c r="E5919"/>
      <c r="F5919"/>
      <c r="G5919" s="33"/>
      <c r="H5919" s="80"/>
    </row>
    <row r="5920" spans="1:8">
      <c r="A5920" s="25"/>
      <c r="D5920"/>
      <c r="E5920"/>
      <c r="F5920"/>
      <c r="G5920" s="33"/>
      <c r="H5920" s="80"/>
    </row>
    <row r="5921" spans="1:8">
      <c r="A5921" s="25"/>
      <c r="D5921"/>
      <c r="E5921"/>
      <c r="F5921"/>
      <c r="G5921" s="33"/>
      <c r="H5921" s="80"/>
    </row>
    <row r="5922" spans="1:8">
      <c r="A5922" s="25"/>
      <c r="D5922"/>
      <c r="E5922"/>
      <c r="F5922"/>
      <c r="G5922" s="33"/>
      <c r="H5922" s="80"/>
    </row>
    <row r="5923" spans="1:8">
      <c r="A5923" s="25"/>
      <c r="D5923"/>
      <c r="E5923"/>
      <c r="F5923"/>
      <c r="G5923" s="33"/>
      <c r="H5923" s="80"/>
    </row>
    <row r="5924" spans="1:8">
      <c r="A5924" s="25"/>
      <c r="D5924"/>
      <c r="E5924"/>
      <c r="F5924"/>
      <c r="G5924" s="33"/>
      <c r="H5924" s="80"/>
    </row>
    <row r="5925" spans="1:8">
      <c r="A5925" s="25"/>
      <c r="D5925"/>
      <c r="E5925"/>
      <c r="F5925"/>
      <c r="G5925" s="33"/>
      <c r="H5925" s="80"/>
    </row>
    <row r="5926" spans="1:8">
      <c r="A5926" s="25"/>
      <c r="D5926"/>
      <c r="E5926"/>
      <c r="F5926"/>
      <c r="G5926" s="33"/>
      <c r="H5926" s="80"/>
    </row>
    <row r="5927" spans="1:8">
      <c r="A5927" s="25"/>
      <c r="D5927"/>
      <c r="E5927"/>
      <c r="F5927"/>
      <c r="G5927" s="33"/>
      <c r="H5927" s="80"/>
    </row>
    <row r="5928" spans="1:8">
      <c r="A5928" s="25"/>
      <c r="D5928"/>
      <c r="E5928"/>
      <c r="F5928"/>
      <c r="G5928" s="33"/>
      <c r="H5928" s="80"/>
    </row>
    <row r="5929" spans="1:8">
      <c r="A5929" s="25"/>
      <c r="D5929"/>
      <c r="E5929"/>
      <c r="F5929"/>
      <c r="G5929" s="33"/>
      <c r="H5929" s="80"/>
    </row>
    <row r="5930" spans="1:8">
      <c r="A5930" s="25"/>
      <c r="D5930"/>
      <c r="E5930"/>
      <c r="F5930"/>
      <c r="G5930" s="33"/>
      <c r="H5930" s="80"/>
    </row>
    <row r="5931" spans="1:8">
      <c r="A5931" s="25"/>
      <c r="D5931"/>
      <c r="E5931"/>
      <c r="F5931"/>
      <c r="G5931" s="33"/>
      <c r="H5931" s="80"/>
    </row>
    <row r="5932" spans="1:8">
      <c r="A5932" s="25"/>
      <c r="D5932"/>
      <c r="E5932"/>
      <c r="F5932"/>
      <c r="G5932" s="33"/>
      <c r="H5932" s="80"/>
    </row>
    <row r="5933" spans="1:8">
      <c r="A5933" s="25"/>
      <c r="D5933"/>
      <c r="E5933"/>
      <c r="F5933"/>
      <c r="G5933" s="33"/>
      <c r="H5933" s="80"/>
    </row>
    <row r="5934" spans="1:8">
      <c r="A5934" s="25"/>
      <c r="D5934"/>
      <c r="E5934"/>
      <c r="F5934"/>
      <c r="G5934" s="33"/>
      <c r="H5934" s="80"/>
    </row>
    <row r="5935" spans="1:8">
      <c r="A5935" s="25"/>
      <c r="D5935"/>
      <c r="E5935"/>
      <c r="F5935"/>
      <c r="G5935" s="33"/>
      <c r="H5935" s="80"/>
    </row>
    <row r="5936" spans="1:8">
      <c r="A5936" s="25"/>
      <c r="D5936"/>
      <c r="E5936"/>
      <c r="F5936"/>
      <c r="G5936" s="33"/>
      <c r="H5936" s="80"/>
    </row>
    <row r="5937" spans="1:8">
      <c r="A5937" s="25"/>
      <c r="D5937"/>
      <c r="E5937"/>
      <c r="F5937"/>
      <c r="G5937" s="33"/>
      <c r="H5937" s="80"/>
    </row>
    <row r="5938" spans="1:8">
      <c r="A5938" s="25"/>
      <c r="D5938"/>
      <c r="E5938"/>
      <c r="F5938"/>
      <c r="G5938" s="33"/>
      <c r="H5938" s="80"/>
    </row>
    <row r="5939" spans="1:8">
      <c r="A5939" s="25"/>
      <c r="D5939"/>
      <c r="E5939"/>
      <c r="F5939"/>
      <c r="G5939" s="33"/>
      <c r="H5939" s="80"/>
    </row>
    <row r="5940" spans="1:8">
      <c r="A5940" s="25"/>
      <c r="D5940"/>
      <c r="E5940"/>
      <c r="F5940"/>
      <c r="G5940" s="33"/>
      <c r="H5940" s="80"/>
    </row>
    <row r="5941" spans="1:8">
      <c r="A5941" s="25"/>
      <c r="D5941"/>
      <c r="E5941"/>
      <c r="F5941"/>
      <c r="G5941" s="33"/>
      <c r="H5941" s="80"/>
    </row>
    <row r="5942" spans="1:8">
      <c r="A5942" s="25"/>
      <c r="D5942"/>
      <c r="E5942"/>
      <c r="F5942"/>
      <c r="G5942" s="33"/>
      <c r="H5942" s="80"/>
    </row>
    <row r="5943" spans="1:8">
      <c r="A5943" s="25"/>
      <c r="D5943"/>
      <c r="E5943"/>
      <c r="F5943"/>
      <c r="G5943" s="33"/>
      <c r="H5943" s="80"/>
    </row>
    <row r="5944" spans="1:8">
      <c r="A5944" s="25"/>
      <c r="D5944"/>
      <c r="E5944"/>
      <c r="F5944"/>
      <c r="G5944" s="33"/>
      <c r="H5944" s="80"/>
    </row>
    <row r="5945" spans="1:8">
      <c r="A5945" s="25"/>
      <c r="D5945"/>
      <c r="E5945"/>
      <c r="F5945"/>
      <c r="G5945" s="33"/>
      <c r="H5945" s="80"/>
    </row>
    <row r="5946" spans="1:8">
      <c r="A5946" s="25"/>
      <c r="D5946"/>
      <c r="E5946"/>
      <c r="F5946"/>
      <c r="G5946" s="33"/>
      <c r="H5946" s="80"/>
    </row>
    <row r="5947" spans="1:8">
      <c r="A5947" s="25"/>
      <c r="D5947"/>
      <c r="E5947"/>
      <c r="F5947"/>
      <c r="G5947" s="33"/>
      <c r="H5947" s="80"/>
    </row>
    <row r="5948" spans="1:8">
      <c r="A5948" s="25"/>
      <c r="D5948"/>
      <c r="E5948"/>
      <c r="F5948"/>
      <c r="G5948" s="33"/>
      <c r="H5948" s="80"/>
    </row>
    <row r="5949" spans="1:8">
      <c r="A5949" s="25"/>
      <c r="D5949"/>
      <c r="E5949"/>
      <c r="F5949"/>
      <c r="G5949" s="33"/>
      <c r="H5949" s="80"/>
    </row>
    <row r="5950" spans="1:8">
      <c r="A5950" s="25"/>
      <c r="D5950"/>
      <c r="E5950"/>
      <c r="F5950"/>
      <c r="G5950" s="33"/>
      <c r="H5950" s="80"/>
    </row>
    <row r="5951" spans="1:8">
      <c r="A5951" s="25"/>
      <c r="D5951"/>
      <c r="E5951"/>
      <c r="F5951"/>
      <c r="G5951" s="33"/>
      <c r="H5951" s="80"/>
    </row>
    <row r="5952" spans="1:8">
      <c r="A5952" s="25"/>
      <c r="D5952"/>
      <c r="E5952"/>
      <c r="F5952"/>
      <c r="G5952" s="33"/>
      <c r="H5952" s="80"/>
    </row>
    <row r="5953" spans="1:10">
      <c r="A5953" s="25"/>
      <c r="D5953"/>
      <c r="E5953"/>
      <c r="F5953"/>
      <c r="G5953" s="33"/>
      <c r="H5953" s="80"/>
    </row>
    <row r="5954" spans="1:10">
      <c r="A5954" s="25"/>
      <c r="D5954"/>
      <c r="E5954"/>
      <c r="F5954"/>
      <c r="G5954" s="33"/>
      <c r="H5954" s="80"/>
    </row>
    <row r="5955" spans="1:10">
      <c r="A5955" s="25"/>
      <c r="D5955"/>
      <c r="E5955"/>
      <c r="F5955"/>
      <c r="G5955" s="33"/>
      <c r="H5955" s="80"/>
    </row>
    <row r="5956" spans="1:10">
      <c r="A5956" s="25"/>
      <c r="D5956"/>
      <c r="E5956"/>
      <c r="F5956"/>
      <c r="G5956" s="33"/>
      <c r="H5956" s="80"/>
    </row>
    <row r="5957" spans="1:10">
      <c r="A5957" s="25"/>
      <c r="D5957"/>
      <c r="E5957"/>
      <c r="F5957"/>
      <c r="G5957" s="33"/>
      <c r="H5957" s="80"/>
    </row>
    <row r="5958" spans="1:10">
      <c r="A5958" s="25"/>
      <c r="D5958"/>
      <c r="E5958"/>
      <c r="F5958"/>
      <c r="G5958" s="33"/>
      <c r="H5958" s="80"/>
    </row>
    <row r="5959" spans="1:10">
      <c r="A5959" s="25"/>
      <c r="D5959"/>
      <c r="E5959"/>
      <c r="F5959"/>
      <c r="G5959" s="33"/>
      <c r="H5959" s="80"/>
    </row>
    <row r="5960" spans="1:10">
      <c r="A5960" s="25"/>
      <c r="D5960"/>
      <c r="E5960"/>
      <c r="F5960"/>
      <c r="G5960" s="33"/>
      <c r="H5960" s="80"/>
    </row>
    <row r="5961" spans="1:10">
      <c r="A5961" s="25"/>
      <c r="D5961"/>
      <c r="E5961"/>
      <c r="F5961"/>
      <c r="G5961" s="33"/>
      <c r="H5961" s="80"/>
    </row>
    <row r="5962" spans="1:10">
      <c r="A5962" s="25"/>
      <c r="D5962"/>
      <c r="E5962"/>
      <c r="F5962"/>
      <c r="G5962" s="33"/>
      <c r="H5962" s="80"/>
    </row>
    <row r="5963" spans="1:10">
      <c r="A5963" s="25"/>
      <c r="D5963"/>
      <c r="E5963"/>
      <c r="F5963"/>
      <c r="G5963" s="33"/>
      <c r="H5963" s="80"/>
    </row>
    <row r="5964" spans="1:10">
      <c r="A5964" s="25"/>
      <c r="D5964"/>
      <c r="E5964"/>
      <c r="F5964"/>
      <c r="G5964" s="33"/>
      <c r="H5964" s="80"/>
    </row>
    <row r="5965" spans="1:10">
      <c r="A5965" s="25"/>
      <c r="D5965"/>
      <c r="E5965"/>
      <c r="F5965"/>
      <c r="G5965" s="33"/>
      <c r="H5965" s="80"/>
    </row>
    <row r="5966" spans="1:10">
      <c r="A5966" s="25"/>
      <c r="D5966"/>
      <c r="E5966"/>
      <c r="F5966"/>
      <c r="G5966" s="33"/>
      <c r="H5966" s="80"/>
    </row>
    <row r="5968" spans="1:10">
      <c r="J5968" s="80"/>
    </row>
    <row r="5969" ht="15"/>
  </sheetData>
  <autoFilter ref="A1:O5966" xr:uid="{036A6DA4-5235-41F8-BAF3-98769C9EAC38}"/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F498-AC42-0143-943D-58CA821BE4D5}">
  <dimension ref="A1:C6"/>
  <sheetViews>
    <sheetView zoomScale="156" workbookViewId="0">
      <selection activeCell="A5" sqref="A5"/>
    </sheetView>
  </sheetViews>
  <sheetFormatPr defaultColWidth="11.42578125" defaultRowHeight="14.45"/>
  <sheetData>
    <row r="1" spans="1:3">
      <c r="A1" s="4" t="s">
        <v>40</v>
      </c>
      <c r="B1" s="4" t="s">
        <v>41</v>
      </c>
      <c r="C1" s="4" t="s">
        <v>70</v>
      </c>
    </row>
    <row r="2" spans="1:3">
      <c r="A2" s="2">
        <v>43469</v>
      </c>
      <c r="B2" s="5" t="s">
        <v>46</v>
      </c>
      <c r="C2">
        <v>1000000</v>
      </c>
    </row>
    <row r="3" spans="1:3">
      <c r="A3" s="2">
        <v>43833</v>
      </c>
      <c r="B3" s="5" t="s">
        <v>46</v>
      </c>
      <c r="C3">
        <v>3000000</v>
      </c>
    </row>
    <row r="4" spans="1:3">
      <c r="A4" s="2">
        <v>43833</v>
      </c>
      <c r="B4" s="5" t="s">
        <v>52</v>
      </c>
      <c r="C4">
        <v>1000000</v>
      </c>
    </row>
    <row r="5" spans="1:3">
      <c r="A5" s="2"/>
      <c r="B5" s="5"/>
    </row>
    <row r="6" spans="1:3">
      <c r="A6" s="2"/>
      <c r="B6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CEDB3-ED44-B24D-BF07-36E0ECA35F2C}">
  <dimension ref="A1:AC1306"/>
  <sheetViews>
    <sheetView tabSelected="1" zoomScale="67" zoomScaleNormal="150" workbookViewId="0">
      <pane ySplit="1" topLeftCell="L1287" activePane="bottomLeft" state="frozen"/>
      <selection pane="bottomLeft" activeCell="S1298" sqref="S1298"/>
      <selection activeCell="E1" sqref="E1"/>
    </sheetView>
  </sheetViews>
  <sheetFormatPr defaultColWidth="10.7109375" defaultRowHeight="14.45"/>
  <cols>
    <col min="1" max="1" width="16.7109375" bestFit="1" customWidth="1"/>
    <col min="2" max="2" width="10.42578125" style="35" bestFit="1" customWidth="1"/>
    <col min="3" max="3" width="13.140625" style="35" bestFit="1" customWidth="1"/>
    <col min="4" max="4" width="12.7109375" style="35" bestFit="1" customWidth="1"/>
    <col min="5" max="5" width="6.42578125" bestFit="1" customWidth="1"/>
    <col min="6" max="6" width="8.28515625" bestFit="1" customWidth="1"/>
    <col min="7" max="7" width="49.7109375" customWidth="1"/>
    <col min="8" max="8" width="10.7109375" bestFit="1" customWidth="1"/>
    <col min="9" max="9" width="10.140625" bestFit="1" customWidth="1"/>
    <col min="10" max="10" width="7.140625" bestFit="1" customWidth="1"/>
    <col min="11" max="11" width="10.42578125" bestFit="1" customWidth="1"/>
    <col min="12" max="12" width="10.140625" bestFit="1" customWidth="1"/>
    <col min="13" max="13" width="23.140625" bestFit="1" customWidth="1"/>
    <col min="14" max="14" width="13.140625" bestFit="1" customWidth="1"/>
    <col min="15" max="15" width="10.7109375" style="88"/>
    <col min="16" max="16" width="10.7109375" style="35"/>
    <col min="21" max="21" width="10.7109375" hidden="1" customWidth="1"/>
    <col min="22" max="22" width="14.7109375" customWidth="1"/>
    <col min="24" max="26" width="0" hidden="1" customWidth="1"/>
    <col min="30" max="30" width="14.42578125" bestFit="1" customWidth="1"/>
  </cols>
  <sheetData>
    <row r="1" spans="1:29">
      <c r="A1" s="3" t="s">
        <v>71</v>
      </c>
      <c r="B1" s="3" t="s">
        <v>72</v>
      </c>
      <c r="C1" s="3" t="s">
        <v>73</v>
      </c>
      <c r="D1" s="3" t="s">
        <v>74</v>
      </c>
      <c r="E1" s="3" t="s">
        <v>75</v>
      </c>
      <c r="F1" s="3" t="s">
        <v>76</v>
      </c>
      <c r="G1" s="3" t="s">
        <v>77</v>
      </c>
      <c r="H1" s="3" t="s">
        <v>78</v>
      </c>
      <c r="I1" s="3" t="s">
        <v>44</v>
      </c>
      <c r="J1" s="3" t="s">
        <v>43</v>
      </c>
      <c r="K1" s="3" t="s">
        <v>79</v>
      </c>
      <c r="L1" s="3" t="s">
        <v>80</v>
      </c>
      <c r="M1" s="3" t="s">
        <v>81</v>
      </c>
      <c r="N1" s="3" t="s">
        <v>82</v>
      </c>
      <c r="O1" s="88" t="s">
        <v>83</v>
      </c>
      <c r="P1" s="35" t="s">
        <v>40</v>
      </c>
      <c r="Q1" t="s">
        <v>42</v>
      </c>
      <c r="R1" t="s">
        <v>43</v>
      </c>
      <c r="S1" t="s">
        <v>44</v>
      </c>
      <c r="T1" t="s">
        <v>84</v>
      </c>
      <c r="U1" t="s">
        <v>85</v>
      </c>
      <c r="V1" t="s">
        <v>86</v>
      </c>
    </row>
    <row r="2" spans="1:29">
      <c r="A2" s="3" t="s">
        <v>87</v>
      </c>
      <c r="B2" s="3" t="s">
        <v>88</v>
      </c>
      <c r="C2" s="3" t="s">
        <v>88</v>
      </c>
      <c r="D2" s="3" t="s">
        <v>88</v>
      </c>
      <c r="E2" s="3" t="s">
        <v>89</v>
      </c>
      <c r="F2" s="3" t="s">
        <v>90</v>
      </c>
      <c r="G2" s="3" t="s">
        <v>91</v>
      </c>
      <c r="H2" s="3" t="s">
        <v>92</v>
      </c>
      <c r="I2" s="3">
        <v>53500</v>
      </c>
      <c r="J2" s="3"/>
      <c r="K2" s="3">
        <v>0</v>
      </c>
      <c r="L2" s="3">
        <v>3798.5</v>
      </c>
      <c r="M2" s="3"/>
      <c r="N2" s="3"/>
      <c r="O2" s="88" t="str">
        <f>""</f>
        <v/>
      </c>
      <c r="P2" s="35" t="str">
        <f t="shared" ref="P2:P65" si="0">B2</f>
        <v>2020-07-31</v>
      </c>
      <c r="Q2" t="str">
        <f t="shared" ref="Q2:Q65" si="1">F2</f>
        <v>XBB</v>
      </c>
      <c r="R2">
        <f t="shared" ref="R2:R65" si="2">IFERROR(TRIM(RIGHT(G2,LEN(G2)-SEARCH("=",G2)))/I2,IF(J2="",0,J2))</f>
        <v>0</v>
      </c>
      <c r="S2">
        <f t="shared" ref="S2:S65" si="3">IF(OR(H2="Sell",H2="Vente"),-1,1)*I2</f>
        <v>53500</v>
      </c>
      <c r="T2">
        <f t="shared" ref="T2:T65" si="4">IF(L2&lt;&gt;R2*S2,V2,R2)*S2</f>
        <v>3798.4999999999995</v>
      </c>
      <c r="U2" t="str">
        <f t="shared" ref="U2:U65" si="5">RIGHT(B2,4)&amp;"-"&amp;LEFT(RIGHT(B2,7),2)&amp;"-"&amp;LEFT(B2,2)</f>
        <v>7-31-0--20</v>
      </c>
      <c r="V2">
        <f>IFERROR(ABS(L2/I2),)</f>
        <v>7.0999999999999994E-2</v>
      </c>
      <c r="W2">
        <f>IF(OR(R2=0,V2=0),0,ABS(V2)=R2)</f>
        <v>0</v>
      </c>
      <c r="X2" t="str">
        <f>RIGHT(B2,4)&amp;"-"&amp;LEFT(RIGHT(B2,7),2)&amp;"-"&amp;LEFT(B2,2)</f>
        <v>7-31-0--20</v>
      </c>
      <c r="Y2" t="str">
        <f t="shared" ref="Y2:Z2" si="6">RIGHT(C2,4)&amp;"-"&amp;LEFT(RIGHT(C2,7),2)&amp;"-"&amp;LEFT(C2,2)</f>
        <v>7-31-0--20</v>
      </c>
      <c r="Z2" t="str">
        <f t="shared" si="6"/>
        <v>7-31-0--20</v>
      </c>
      <c r="AA2" t="str">
        <f t="shared" ref="AA2:AA65" si="7">D2</f>
        <v>2020-07-31</v>
      </c>
      <c r="AB2" t="b">
        <f>B2=D2</f>
        <v>1</v>
      </c>
      <c r="AC2">
        <f t="shared" ref="AC2:AC65" si="8">IF(AB2=TRUE,,H2)</f>
        <v>0</v>
      </c>
    </row>
    <row r="3" spans="1:29">
      <c r="A3" s="3" t="s">
        <v>87</v>
      </c>
      <c r="B3" s="3" t="s">
        <v>88</v>
      </c>
      <c r="C3" s="3" t="s">
        <v>88</v>
      </c>
      <c r="D3" s="3" t="s">
        <v>88</v>
      </c>
      <c r="E3" s="3" t="s">
        <v>89</v>
      </c>
      <c r="F3" s="3" t="s">
        <v>93</v>
      </c>
      <c r="G3" s="3" t="s">
        <v>94</v>
      </c>
      <c r="H3" s="3" t="s">
        <v>92</v>
      </c>
      <c r="I3" s="3">
        <v>8500</v>
      </c>
      <c r="J3" s="3"/>
      <c r="K3" s="3">
        <v>0</v>
      </c>
      <c r="L3" s="3">
        <v>459</v>
      </c>
      <c r="M3" s="3"/>
      <c r="N3" s="3"/>
      <c r="O3" s="88" t="str">
        <f>""</f>
        <v/>
      </c>
      <c r="P3" s="35" t="str">
        <f t="shared" si="0"/>
        <v>2020-07-31</v>
      </c>
      <c r="Q3" t="str">
        <f t="shared" si="1"/>
        <v>XIG</v>
      </c>
      <c r="R3">
        <f t="shared" si="2"/>
        <v>0</v>
      </c>
      <c r="S3">
        <f t="shared" si="3"/>
        <v>8500</v>
      </c>
      <c r="T3">
        <f t="shared" si="4"/>
        <v>459</v>
      </c>
      <c r="U3" t="str">
        <f t="shared" si="5"/>
        <v>7-31-0--20</v>
      </c>
      <c r="V3">
        <f t="shared" ref="V3:V66" si="9">IFERROR(ABS(L3/I3),)</f>
        <v>5.3999999999999999E-2</v>
      </c>
      <c r="W3">
        <f>IF(OR(R3=0,V3=0),0,ABS(V3)=R3)</f>
        <v>0</v>
      </c>
      <c r="X3" t="str">
        <f t="shared" ref="X3:X66" si="10">RIGHT(B3,4)&amp;"-"&amp;LEFT(RIGHT(B3,7),2)&amp;"-"&amp;LEFT(B3,2)</f>
        <v>7-31-0--20</v>
      </c>
      <c r="Y3" t="str">
        <f t="shared" ref="Y3:Y66" si="11">RIGHT(C3,4)&amp;"-"&amp;LEFT(RIGHT(C3,7),2)&amp;"-"&amp;LEFT(C3,2)</f>
        <v>7-31-0--20</v>
      </c>
      <c r="Z3" t="str">
        <f t="shared" ref="Z3:Z66" si="12">RIGHT(D3,4)&amp;"-"&amp;LEFT(RIGHT(D3,7),2)&amp;"-"&amp;LEFT(D3,2)</f>
        <v>7-31-0--20</v>
      </c>
      <c r="AA3" t="str">
        <f t="shared" si="7"/>
        <v>2020-07-31</v>
      </c>
      <c r="AB3" t="b">
        <f t="shared" ref="AB3:AB66" si="13">B3=D3</f>
        <v>1</v>
      </c>
      <c r="AC3">
        <f t="shared" si="8"/>
        <v>0</v>
      </c>
    </row>
    <row r="4" spans="1:29">
      <c r="A4" s="3" t="s">
        <v>87</v>
      </c>
      <c r="B4" s="3" t="s">
        <v>88</v>
      </c>
      <c r="C4" s="3" t="s">
        <v>88</v>
      </c>
      <c r="D4" s="3" t="s">
        <v>88</v>
      </c>
      <c r="E4" s="3" t="s">
        <v>89</v>
      </c>
      <c r="F4" s="3" t="s">
        <v>95</v>
      </c>
      <c r="G4" s="3" t="s">
        <v>96</v>
      </c>
      <c r="H4" s="3" t="s">
        <v>92</v>
      </c>
      <c r="I4" s="3">
        <v>10650</v>
      </c>
      <c r="J4" s="3"/>
      <c r="K4" s="3">
        <v>0</v>
      </c>
      <c r="L4" s="3">
        <v>883.95</v>
      </c>
      <c r="M4" s="3"/>
      <c r="N4" s="3"/>
      <c r="O4" s="88" t="str">
        <f>""</f>
        <v/>
      </c>
      <c r="P4" s="35" t="str">
        <f t="shared" si="0"/>
        <v>2020-07-31</v>
      </c>
      <c r="Q4" t="str">
        <f t="shared" si="1"/>
        <v>XHY</v>
      </c>
      <c r="R4">
        <f t="shared" si="2"/>
        <v>0</v>
      </c>
      <c r="S4">
        <f t="shared" si="3"/>
        <v>10650</v>
      </c>
      <c r="T4">
        <f t="shared" si="4"/>
        <v>883.95</v>
      </c>
      <c r="U4" t="str">
        <f t="shared" si="5"/>
        <v>7-31-0--20</v>
      </c>
      <c r="V4">
        <f t="shared" si="9"/>
        <v>8.3000000000000004E-2</v>
      </c>
      <c r="W4">
        <f t="shared" ref="W4:W66" si="14">IF(OR(R4=0,V4=0),0,ABS(V4)=R4)</f>
        <v>0</v>
      </c>
      <c r="X4" t="str">
        <f t="shared" si="10"/>
        <v>7-31-0--20</v>
      </c>
      <c r="Y4" t="str">
        <f t="shared" si="11"/>
        <v>7-31-0--20</v>
      </c>
      <c r="Z4" t="str">
        <f t="shared" si="12"/>
        <v>7-31-0--20</v>
      </c>
      <c r="AA4" t="str">
        <f t="shared" si="7"/>
        <v>2020-07-31</v>
      </c>
      <c r="AB4" t="b">
        <f t="shared" si="13"/>
        <v>1</v>
      </c>
      <c r="AC4">
        <f t="shared" si="8"/>
        <v>0</v>
      </c>
    </row>
    <row r="5" spans="1:29">
      <c r="A5" s="3" t="s">
        <v>87</v>
      </c>
      <c r="B5" s="3" t="s">
        <v>88</v>
      </c>
      <c r="C5" s="3" t="s">
        <v>88</v>
      </c>
      <c r="D5" s="3" t="s">
        <v>88</v>
      </c>
      <c r="E5" s="3" t="s">
        <v>89</v>
      </c>
      <c r="F5" s="3" t="s">
        <v>54</v>
      </c>
      <c r="G5" s="3" t="s">
        <v>97</v>
      </c>
      <c r="H5" s="3" t="s">
        <v>92</v>
      </c>
      <c r="I5" s="3">
        <v>28650</v>
      </c>
      <c r="J5" s="3"/>
      <c r="K5" s="3">
        <v>0</v>
      </c>
      <c r="L5" s="3">
        <v>1489.8</v>
      </c>
      <c r="M5" s="3"/>
      <c r="N5" s="3"/>
      <c r="O5" s="88" t="str">
        <f>""</f>
        <v/>
      </c>
      <c r="P5" s="35" t="str">
        <f t="shared" si="0"/>
        <v>2020-07-31</v>
      </c>
      <c r="Q5" t="str">
        <f t="shared" si="1"/>
        <v>XCB</v>
      </c>
      <c r="R5">
        <f t="shared" si="2"/>
        <v>0</v>
      </c>
      <c r="S5">
        <f t="shared" si="3"/>
        <v>28650</v>
      </c>
      <c r="T5">
        <f t="shared" si="4"/>
        <v>1489.8</v>
      </c>
      <c r="U5" t="str">
        <f t="shared" si="5"/>
        <v>7-31-0--20</v>
      </c>
      <c r="V5">
        <f t="shared" si="9"/>
        <v>5.1999999999999998E-2</v>
      </c>
      <c r="W5">
        <f t="shared" si="14"/>
        <v>0</v>
      </c>
      <c r="X5" t="str">
        <f t="shared" si="10"/>
        <v>7-31-0--20</v>
      </c>
      <c r="Y5" t="str">
        <f t="shared" si="11"/>
        <v>7-31-0--20</v>
      </c>
      <c r="Z5" t="str">
        <f t="shared" si="12"/>
        <v>7-31-0--20</v>
      </c>
      <c r="AA5" t="str">
        <f t="shared" si="7"/>
        <v>2020-07-31</v>
      </c>
      <c r="AB5" t="b">
        <f t="shared" si="13"/>
        <v>1</v>
      </c>
      <c r="AC5">
        <f t="shared" si="8"/>
        <v>0</v>
      </c>
    </row>
    <row r="6" spans="1:29">
      <c r="A6" s="3" t="s">
        <v>87</v>
      </c>
      <c r="B6" s="3" t="s">
        <v>98</v>
      </c>
      <c r="C6" s="3" t="s">
        <v>98</v>
      </c>
      <c r="D6" s="3" t="s">
        <v>99</v>
      </c>
      <c r="E6" s="3"/>
      <c r="F6" s="3"/>
      <c r="G6" s="3" t="s">
        <v>100</v>
      </c>
      <c r="H6" s="3" t="s">
        <v>101</v>
      </c>
      <c r="I6" s="3">
        <v>0</v>
      </c>
      <c r="J6" s="3"/>
      <c r="K6" s="3">
        <v>0</v>
      </c>
      <c r="L6" s="3">
        <v>9.98</v>
      </c>
      <c r="M6" s="3"/>
      <c r="N6" s="3"/>
      <c r="O6" s="88" t="str">
        <f>""</f>
        <v/>
      </c>
      <c r="P6" s="35" t="str">
        <f t="shared" si="0"/>
        <v>2020-08-16</v>
      </c>
      <c r="Q6">
        <f t="shared" si="1"/>
        <v>0</v>
      </c>
      <c r="R6">
        <f t="shared" si="2"/>
        <v>0</v>
      </c>
      <c r="S6">
        <f t="shared" si="3"/>
        <v>0</v>
      </c>
      <c r="T6">
        <f t="shared" si="4"/>
        <v>0</v>
      </c>
      <c r="U6" t="str">
        <f t="shared" si="5"/>
        <v>8-16-0--20</v>
      </c>
      <c r="V6">
        <f t="shared" si="9"/>
        <v>0</v>
      </c>
      <c r="W6">
        <f t="shared" si="14"/>
        <v>0</v>
      </c>
      <c r="X6" t="str">
        <f t="shared" si="10"/>
        <v>8-16-0--20</v>
      </c>
      <c r="Y6" t="str">
        <f t="shared" si="11"/>
        <v>8-16-0--20</v>
      </c>
      <c r="Z6" t="str">
        <f t="shared" si="12"/>
        <v>8-21-0--20</v>
      </c>
      <c r="AA6" t="str">
        <f t="shared" si="7"/>
        <v>2020-08-21</v>
      </c>
      <c r="AB6" t="b">
        <f t="shared" si="13"/>
        <v>0</v>
      </c>
      <c r="AC6" t="str">
        <f t="shared" si="8"/>
        <v>Intérêt</v>
      </c>
    </row>
    <row r="7" spans="1:29">
      <c r="A7" s="3" t="s">
        <v>87</v>
      </c>
      <c r="B7" s="3" t="s">
        <v>102</v>
      </c>
      <c r="C7" s="3" t="s">
        <v>103</v>
      </c>
      <c r="D7" s="3" t="s">
        <v>102</v>
      </c>
      <c r="E7" s="3" t="s">
        <v>89</v>
      </c>
      <c r="F7" s="3" t="s">
        <v>90</v>
      </c>
      <c r="G7" s="3" t="s">
        <v>91</v>
      </c>
      <c r="H7" s="3" t="s">
        <v>104</v>
      </c>
      <c r="I7" s="3">
        <v>1350</v>
      </c>
      <c r="J7" s="3">
        <v>33.530999999999999</v>
      </c>
      <c r="K7" s="3">
        <v>0</v>
      </c>
      <c r="L7" s="3">
        <v>45267.5</v>
      </c>
      <c r="M7" s="3"/>
      <c r="N7" s="3"/>
      <c r="O7" s="88" t="str">
        <f>""</f>
        <v/>
      </c>
      <c r="P7" s="35" t="str">
        <f t="shared" si="0"/>
        <v>2020-08-25</v>
      </c>
      <c r="Q7" t="str">
        <f t="shared" si="1"/>
        <v>XBB</v>
      </c>
      <c r="R7">
        <f t="shared" si="2"/>
        <v>33.530999999999999</v>
      </c>
      <c r="S7">
        <f t="shared" si="3"/>
        <v>-1350</v>
      </c>
      <c r="T7">
        <f t="shared" si="4"/>
        <v>-45267.499999999993</v>
      </c>
      <c r="U7" t="str">
        <f t="shared" si="5"/>
        <v>8-25-0--20</v>
      </c>
      <c r="V7">
        <f t="shared" si="9"/>
        <v>33.531481481481478</v>
      </c>
      <c r="W7" t="b">
        <f t="shared" si="14"/>
        <v>0</v>
      </c>
      <c r="X7" t="str">
        <f t="shared" si="10"/>
        <v>8-25-0--20</v>
      </c>
      <c r="Y7" t="str">
        <f t="shared" si="11"/>
        <v>8-27-0--20</v>
      </c>
      <c r="Z7" t="str">
        <f t="shared" si="12"/>
        <v>8-25-0--20</v>
      </c>
      <c r="AA7" t="str">
        <f t="shared" si="7"/>
        <v>2020-08-25</v>
      </c>
      <c r="AB7" t="b">
        <f t="shared" si="13"/>
        <v>1</v>
      </c>
      <c r="AC7">
        <f t="shared" si="8"/>
        <v>0</v>
      </c>
    </row>
    <row r="8" spans="1:29">
      <c r="A8" s="3" t="s">
        <v>87</v>
      </c>
      <c r="B8" s="3" t="s">
        <v>102</v>
      </c>
      <c r="C8" s="3" t="s">
        <v>103</v>
      </c>
      <c r="D8" s="3" t="s">
        <v>102</v>
      </c>
      <c r="E8" s="3" t="s">
        <v>89</v>
      </c>
      <c r="F8" s="3" t="s">
        <v>105</v>
      </c>
      <c r="G8" s="3" t="s">
        <v>106</v>
      </c>
      <c r="H8" s="3" t="s">
        <v>107</v>
      </c>
      <c r="I8" s="3">
        <v>600</v>
      </c>
      <c r="J8" s="3">
        <v>56.27</v>
      </c>
      <c r="K8" s="3">
        <v>0</v>
      </c>
      <c r="L8" s="3">
        <v>-33762</v>
      </c>
      <c r="M8" s="3"/>
      <c r="N8" s="3"/>
      <c r="O8" s="88" t="str">
        <f>""</f>
        <v/>
      </c>
      <c r="P8" s="35" t="str">
        <f t="shared" si="0"/>
        <v>2020-08-25</v>
      </c>
      <c r="Q8" t="str">
        <f t="shared" si="1"/>
        <v>XUS</v>
      </c>
      <c r="R8">
        <f t="shared" si="2"/>
        <v>56.27</v>
      </c>
      <c r="S8">
        <f t="shared" si="3"/>
        <v>600</v>
      </c>
      <c r="T8">
        <f t="shared" si="4"/>
        <v>33762</v>
      </c>
      <c r="U8" t="str">
        <f t="shared" si="5"/>
        <v>8-25-0--20</v>
      </c>
      <c r="V8">
        <f t="shared" si="9"/>
        <v>56.27</v>
      </c>
      <c r="W8" t="b">
        <f t="shared" si="14"/>
        <v>1</v>
      </c>
      <c r="X8" t="str">
        <f t="shared" si="10"/>
        <v>8-25-0--20</v>
      </c>
      <c r="Y8" t="str">
        <f t="shared" si="11"/>
        <v>8-27-0--20</v>
      </c>
      <c r="Z8" t="str">
        <f t="shared" si="12"/>
        <v>8-25-0--20</v>
      </c>
      <c r="AA8" t="str">
        <f t="shared" si="7"/>
        <v>2020-08-25</v>
      </c>
      <c r="AB8" t="b">
        <f t="shared" si="13"/>
        <v>1</v>
      </c>
      <c r="AC8">
        <f t="shared" si="8"/>
        <v>0</v>
      </c>
    </row>
    <row r="9" spans="1:29">
      <c r="A9" s="3" t="s">
        <v>87</v>
      </c>
      <c r="B9" s="3" t="s">
        <v>102</v>
      </c>
      <c r="C9" s="3" t="s">
        <v>103</v>
      </c>
      <c r="D9" s="3" t="s">
        <v>102</v>
      </c>
      <c r="E9" s="3" t="s">
        <v>89</v>
      </c>
      <c r="F9" s="3" t="s">
        <v>108</v>
      </c>
      <c r="G9" s="3" t="s">
        <v>109</v>
      </c>
      <c r="H9" s="3" t="s">
        <v>107</v>
      </c>
      <c r="I9" s="3">
        <v>750</v>
      </c>
      <c r="J9" s="3">
        <v>30.15</v>
      </c>
      <c r="K9" s="3">
        <v>0</v>
      </c>
      <c r="L9" s="3">
        <v>-22612.5</v>
      </c>
      <c r="M9" s="3"/>
      <c r="N9" s="3"/>
      <c r="O9" s="88" t="str">
        <f>""</f>
        <v/>
      </c>
      <c r="P9" s="35" t="str">
        <f t="shared" si="0"/>
        <v>2020-08-25</v>
      </c>
      <c r="Q9" t="str">
        <f t="shared" si="1"/>
        <v>XEF</v>
      </c>
      <c r="R9">
        <f t="shared" si="2"/>
        <v>30.15</v>
      </c>
      <c r="S9">
        <f t="shared" si="3"/>
        <v>750</v>
      </c>
      <c r="T9">
        <f t="shared" si="4"/>
        <v>22612.5</v>
      </c>
      <c r="U9" t="str">
        <f t="shared" si="5"/>
        <v>8-25-0--20</v>
      </c>
      <c r="V9">
        <f t="shared" si="9"/>
        <v>30.15</v>
      </c>
      <c r="W9" t="b">
        <f t="shared" si="14"/>
        <v>1</v>
      </c>
      <c r="X9" t="str">
        <f t="shared" si="10"/>
        <v>8-25-0--20</v>
      </c>
      <c r="Y9" t="str">
        <f t="shared" si="11"/>
        <v>8-27-0--20</v>
      </c>
      <c r="Z9" t="str">
        <f t="shared" si="12"/>
        <v>8-25-0--20</v>
      </c>
      <c r="AA9" t="str">
        <f t="shared" si="7"/>
        <v>2020-08-25</v>
      </c>
      <c r="AB9" t="b">
        <f t="shared" si="13"/>
        <v>1</v>
      </c>
      <c r="AC9">
        <f t="shared" si="8"/>
        <v>0</v>
      </c>
    </row>
    <row r="10" spans="1:29">
      <c r="A10" s="3" t="s">
        <v>87</v>
      </c>
      <c r="B10" s="3" t="s">
        <v>102</v>
      </c>
      <c r="C10" s="3" t="s">
        <v>103</v>
      </c>
      <c r="D10" s="3" t="s">
        <v>102</v>
      </c>
      <c r="E10" s="3" t="s">
        <v>89</v>
      </c>
      <c r="F10" s="3" t="s">
        <v>110</v>
      </c>
      <c r="G10" s="3" t="s">
        <v>111</v>
      </c>
      <c r="H10" s="3" t="s">
        <v>107</v>
      </c>
      <c r="I10" s="3">
        <v>1500</v>
      </c>
      <c r="J10" s="3">
        <v>25.04</v>
      </c>
      <c r="K10" s="3">
        <v>0</v>
      </c>
      <c r="L10" s="3">
        <v>-37560</v>
      </c>
      <c r="M10" s="3"/>
      <c r="N10" s="3"/>
      <c r="O10" s="88" t="str">
        <f>""</f>
        <v/>
      </c>
      <c r="P10" s="35" t="str">
        <f t="shared" si="0"/>
        <v>2020-08-25</v>
      </c>
      <c r="Q10" t="str">
        <f t="shared" si="1"/>
        <v>XIU</v>
      </c>
      <c r="R10">
        <f t="shared" si="2"/>
        <v>25.04</v>
      </c>
      <c r="S10">
        <f t="shared" si="3"/>
        <v>1500</v>
      </c>
      <c r="T10">
        <f t="shared" si="4"/>
        <v>37560</v>
      </c>
      <c r="U10" t="str">
        <f t="shared" si="5"/>
        <v>8-25-0--20</v>
      </c>
      <c r="V10">
        <f t="shared" si="9"/>
        <v>25.04</v>
      </c>
      <c r="W10" t="b">
        <f t="shared" si="14"/>
        <v>1</v>
      </c>
      <c r="X10" t="str">
        <f t="shared" si="10"/>
        <v>8-25-0--20</v>
      </c>
      <c r="Y10" t="str">
        <f t="shared" si="11"/>
        <v>8-27-0--20</v>
      </c>
      <c r="Z10" t="str">
        <f t="shared" si="12"/>
        <v>8-25-0--20</v>
      </c>
      <c r="AA10" t="str">
        <f t="shared" si="7"/>
        <v>2020-08-25</v>
      </c>
      <c r="AB10" t="b">
        <f t="shared" si="13"/>
        <v>1</v>
      </c>
      <c r="AC10">
        <f t="shared" si="8"/>
        <v>0</v>
      </c>
    </row>
    <row r="11" spans="1:29">
      <c r="A11" s="3" t="s">
        <v>87</v>
      </c>
      <c r="B11" s="3" t="s">
        <v>102</v>
      </c>
      <c r="C11" s="3" t="s">
        <v>103</v>
      </c>
      <c r="D11" s="3" t="s">
        <v>102</v>
      </c>
      <c r="E11" s="3" t="s">
        <v>89</v>
      </c>
      <c r="F11" s="3" t="s">
        <v>112</v>
      </c>
      <c r="G11" s="3" t="s">
        <v>113</v>
      </c>
      <c r="H11" s="3" t="s">
        <v>107</v>
      </c>
      <c r="I11" s="3">
        <v>250</v>
      </c>
      <c r="J11" s="3">
        <v>33.119999999999997</v>
      </c>
      <c r="K11" s="3">
        <v>0</v>
      </c>
      <c r="L11" s="3">
        <v>-8280</v>
      </c>
      <c r="M11" s="3"/>
      <c r="N11" s="3"/>
      <c r="O11" s="88" t="str">
        <f>""</f>
        <v/>
      </c>
      <c r="P11" s="35" t="str">
        <f t="shared" si="0"/>
        <v>2020-08-25</v>
      </c>
      <c r="Q11" t="str">
        <f t="shared" si="1"/>
        <v>XEM</v>
      </c>
      <c r="R11">
        <f t="shared" si="2"/>
        <v>33.119999999999997</v>
      </c>
      <c r="S11">
        <f t="shared" si="3"/>
        <v>250</v>
      </c>
      <c r="T11">
        <f t="shared" si="4"/>
        <v>8280</v>
      </c>
      <c r="U11" t="str">
        <f t="shared" si="5"/>
        <v>8-25-0--20</v>
      </c>
      <c r="V11">
        <f t="shared" si="9"/>
        <v>33.119999999999997</v>
      </c>
      <c r="W11" t="b">
        <f t="shared" si="14"/>
        <v>1</v>
      </c>
      <c r="X11" t="str">
        <f t="shared" si="10"/>
        <v>8-25-0--20</v>
      </c>
      <c r="Y11" t="str">
        <f t="shared" si="11"/>
        <v>8-27-0--20</v>
      </c>
      <c r="Z11" t="str">
        <f t="shared" si="12"/>
        <v>8-25-0--20</v>
      </c>
      <c r="AA11" t="str">
        <f t="shared" si="7"/>
        <v>2020-08-25</v>
      </c>
      <c r="AB11" t="b">
        <f t="shared" si="13"/>
        <v>1</v>
      </c>
      <c r="AC11">
        <f t="shared" si="8"/>
        <v>0</v>
      </c>
    </row>
    <row r="12" spans="1:29">
      <c r="A12" s="3" t="s">
        <v>87</v>
      </c>
      <c r="B12" s="3" t="s">
        <v>114</v>
      </c>
      <c r="C12" s="3" t="s">
        <v>114</v>
      </c>
      <c r="D12" s="3" t="s">
        <v>114</v>
      </c>
      <c r="E12" s="3" t="s">
        <v>89</v>
      </c>
      <c r="F12" s="3" t="s">
        <v>90</v>
      </c>
      <c r="G12" s="3" t="s">
        <v>91</v>
      </c>
      <c r="H12" s="3" t="s">
        <v>92</v>
      </c>
      <c r="I12" s="3">
        <v>53500</v>
      </c>
      <c r="J12" s="3"/>
      <c r="K12" s="3">
        <v>0</v>
      </c>
      <c r="L12" s="3">
        <v>3798.5</v>
      </c>
      <c r="M12" s="3"/>
      <c r="N12" s="3"/>
      <c r="O12" s="88" t="str">
        <f>""</f>
        <v/>
      </c>
      <c r="P12" s="35" t="str">
        <f t="shared" si="0"/>
        <v>2020-08-31</v>
      </c>
      <c r="Q12" t="str">
        <f t="shared" si="1"/>
        <v>XBB</v>
      </c>
      <c r="R12">
        <f t="shared" si="2"/>
        <v>0</v>
      </c>
      <c r="S12">
        <f t="shared" si="3"/>
        <v>53500</v>
      </c>
      <c r="T12">
        <f t="shared" si="4"/>
        <v>3798.4999999999995</v>
      </c>
      <c r="U12" t="str">
        <f t="shared" si="5"/>
        <v>8-31-0--20</v>
      </c>
      <c r="V12">
        <f>IFERROR(ABS(L12/I12),)</f>
        <v>7.0999999999999994E-2</v>
      </c>
      <c r="W12">
        <f t="shared" si="14"/>
        <v>0</v>
      </c>
      <c r="X12" t="str">
        <f t="shared" si="10"/>
        <v>8-31-0--20</v>
      </c>
      <c r="Y12" t="str">
        <f t="shared" si="11"/>
        <v>8-31-0--20</v>
      </c>
      <c r="Z12" t="str">
        <f t="shared" si="12"/>
        <v>8-31-0--20</v>
      </c>
      <c r="AA12" t="str">
        <f t="shared" si="7"/>
        <v>2020-08-31</v>
      </c>
      <c r="AB12" t="b">
        <f t="shared" si="13"/>
        <v>1</v>
      </c>
      <c r="AC12">
        <f t="shared" si="8"/>
        <v>0</v>
      </c>
    </row>
    <row r="13" spans="1:29">
      <c r="A13" s="3" t="s">
        <v>87</v>
      </c>
      <c r="B13" s="3" t="s">
        <v>114</v>
      </c>
      <c r="C13" s="3" t="s">
        <v>114</v>
      </c>
      <c r="D13" s="3" t="s">
        <v>114</v>
      </c>
      <c r="E13" s="3" t="s">
        <v>89</v>
      </c>
      <c r="F13" s="3" t="s">
        <v>93</v>
      </c>
      <c r="G13" s="3" t="s">
        <v>94</v>
      </c>
      <c r="H13" s="3" t="s">
        <v>92</v>
      </c>
      <c r="I13" s="3">
        <v>8500</v>
      </c>
      <c r="J13" s="3"/>
      <c r="K13" s="3">
        <v>0</v>
      </c>
      <c r="L13" s="3">
        <v>459</v>
      </c>
      <c r="M13" s="3"/>
      <c r="N13" s="3"/>
      <c r="O13" s="88" t="str">
        <f>""</f>
        <v/>
      </c>
      <c r="P13" s="35" t="str">
        <f t="shared" si="0"/>
        <v>2020-08-31</v>
      </c>
      <c r="Q13" t="str">
        <f t="shared" si="1"/>
        <v>XIG</v>
      </c>
      <c r="R13">
        <f t="shared" si="2"/>
        <v>0</v>
      </c>
      <c r="S13">
        <f t="shared" si="3"/>
        <v>8500</v>
      </c>
      <c r="T13">
        <f t="shared" si="4"/>
        <v>459</v>
      </c>
      <c r="U13" t="str">
        <f t="shared" si="5"/>
        <v>8-31-0--20</v>
      </c>
      <c r="V13">
        <f t="shared" si="9"/>
        <v>5.3999999999999999E-2</v>
      </c>
      <c r="W13">
        <f t="shared" si="14"/>
        <v>0</v>
      </c>
      <c r="X13" t="str">
        <f t="shared" si="10"/>
        <v>8-31-0--20</v>
      </c>
      <c r="Y13" t="str">
        <f t="shared" si="11"/>
        <v>8-31-0--20</v>
      </c>
      <c r="Z13" t="str">
        <f t="shared" si="12"/>
        <v>8-31-0--20</v>
      </c>
      <c r="AA13" t="str">
        <f t="shared" si="7"/>
        <v>2020-08-31</v>
      </c>
      <c r="AB13" t="b">
        <f t="shared" si="13"/>
        <v>1</v>
      </c>
      <c r="AC13">
        <f t="shared" si="8"/>
        <v>0</v>
      </c>
    </row>
    <row r="14" spans="1:29">
      <c r="A14" s="3" t="s">
        <v>87</v>
      </c>
      <c r="B14" s="3" t="s">
        <v>114</v>
      </c>
      <c r="C14" s="3" t="s">
        <v>114</v>
      </c>
      <c r="D14" s="3" t="s">
        <v>114</v>
      </c>
      <c r="E14" s="3" t="s">
        <v>89</v>
      </c>
      <c r="F14" s="3" t="s">
        <v>95</v>
      </c>
      <c r="G14" s="3" t="s">
        <v>96</v>
      </c>
      <c r="H14" s="3" t="s">
        <v>92</v>
      </c>
      <c r="I14" s="3">
        <v>10650</v>
      </c>
      <c r="J14" s="3"/>
      <c r="K14" s="3">
        <v>0</v>
      </c>
      <c r="L14" s="3">
        <v>862.65</v>
      </c>
      <c r="M14" s="3">
        <v>0.189</v>
      </c>
      <c r="N14" s="3">
        <f>M14*S10</f>
        <v>283.5</v>
      </c>
      <c r="O14" s="88" t="str">
        <f>""</f>
        <v/>
      </c>
      <c r="P14" s="35" t="str">
        <f t="shared" si="0"/>
        <v>2020-08-31</v>
      </c>
      <c r="Q14" t="str">
        <f t="shared" si="1"/>
        <v>XHY</v>
      </c>
      <c r="R14">
        <f t="shared" si="2"/>
        <v>0</v>
      </c>
      <c r="S14">
        <f t="shared" si="3"/>
        <v>10650</v>
      </c>
      <c r="T14">
        <f t="shared" si="4"/>
        <v>862.65</v>
      </c>
      <c r="U14" t="str">
        <f t="shared" si="5"/>
        <v>8-31-0--20</v>
      </c>
      <c r="V14">
        <f t="shared" si="9"/>
        <v>8.1000000000000003E-2</v>
      </c>
      <c r="W14">
        <f t="shared" si="14"/>
        <v>0</v>
      </c>
      <c r="X14" t="str">
        <f t="shared" si="10"/>
        <v>8-31-0--20</v>
      </c>
      <c r="Y14" t="str">
        <f t="shared" si="11"/>
        <v>8-31-0--20</v>
      </c>
      <c r="Z14" t="str">
        <f t="shared" si="12"/>
        <v>8-31-0--20</v>
      </c>
      <c r="AA14" t="str">
        <f t="shared" si="7"/>
        <v>2020-08-31</v>
      </c>
      <c r="AB14" t="b">
        <f t="shared" si="13"/>
        <v>1</v>
      </c>
      <c r="AC14">
        <f t="shared" si="8"/>
        <v>0</v>
      </c>
    </row>
    <row r="15" spans="1:29">
      <c r="A15" s="3" t="s">
        <v>87</v>
      </c>
      <c r="B15" s="3" t="s">
        <v>114</v>
      </c>
      <c r="C15" s="3" t="s">
        <v>114</v>
      </c>
      <c r="D15" s="3" t="s">
        <v>114</v>
      </c>
      <c r="E15" s="3" t="s">
        <v>89</v>
      </c>
      <c r="F15" s="3" t="s">
        <v>110</v>
      </c>
      <c r="G15" s="3" t="s">
        <v>111</v>
      </c>
      <c r="H15" s="3" t="s">
        <v>92</v>
      </c>
      <c r="I15" s="3">
        <v>35050</v>
      </c>
      <c r="J15" s="3"/>
      <c r="K15" s="3">
        <v>0</v>
      </c>
      <c r="L15" s="3">
        <v>6624.45</v>
      </c>
      <c r="M15" s="92">
        <v>5755.05</v>
      </c>
      <c r="N15" s="3">
        <v>1152.9000000000001</v>
      </c>
      <c r="O15" s="88" t="str">
        <f>""</f>
        <v/>
      </c>
      <c r="P15" s="35" t="str">
        <f t="shared" si="0"/>
        <v>2020-08-31</v>
      </c>
      <c r="Q15" t="str">
        <f t="shared" si="1"/>
        <v>XIU</v>
      </c>
      <c r="R15">
        <f t="shared" si="2"/>
        <v>0</v>
      </c>
      <c r="S15">
        <f t="shared" si="3"/>
        <v>35050</v>
      </c>
      <c r="T15">
        <f t="shared" si="4"/>
        <v>6624.45</v>
      </c>
      <c r="U15" t="str">
        <f t="shared" si="5"/>
        <v>8-31-0--20</v>
      </c>
      <c r="V15">
        <f t="shared" si="9"/>
        <v>0.189</v>
      </c>
      <c r="W15">
        <f t="shared" si="14"/>
        <v>0</v>
      </c>
      <c r="X15" t="str">
        <f t="shared" si="10"/>
        <v>8-31-0--20</v>
      </c>
      <c r="Y15" t="str">
        <f t="shared" si="11"/>
        <v>8-31-0--20</v>
      </c>
      <c r="Z15" t="str">
        <f t="shared" si="12"/>
        <v>8-31-0--20</v>
      </c>
      <c r="AA15" t="str">
        <f t="shared" si="7"/>
        <v>2020-08-31</v>
      </c>
      <c r="AB15" t="b">
        <f t="shared" si="13"/>
        <v>1</v>
      </c>
      <c r="AC15">
        <f t="shared" si="8"/>
        <v>0</v>
      </c>
    </row>
    <row r="16" spans="1:29">
      <c r="A16" s="3" t="s">
        <v>87</v>
      </c>
      <c r="B16" s="3" t="s">
        <v>114</v>
      </c>
      <c r="C16" s="3" t="s">
        <v>114</v>
      </c>
      <c r="D16" s="3" t="s">
        <v>114</v>
      </c>
      <c r="E16" s="3" t="s">
        <v>89</v>
      </c>
      <c r="F16" s="3" t="s">
        <v>54</v>
      </c>
      <c r="G16" s="3" t="s">
        <v>97</v>
      </c>
      <c r="H16" s="3" t="s">
        <v>92</v>
      </c>
      <c r="I16" s="3">
        <v>28650</v>
      </c>
      <c r="J16" s="3"/>
      <c r="K16" s="3">
        <v>0</v>
      </c>
      <c r="L16" s="3">
        <v>1489.8</v>
      </c>
      <c r="M16" s="3"/>
      <c r="N16" s="3"/>
      <c r="O16" s="88" t="str">
        <f>""</f>
        <v/>
      </c>
      <c r="P16" s="35" t="str">
        <f t="shared" si="0"/>
        <v>2020-08-31</v>
      </c>
      <c r="Q16" t="str">
        <f t="shared" si="1"/>
        <v>XCB</v>
      </c>
      <c r="R16">
        <f t="shared" si="2"/>
        <v>0</v>
      </c>
      <c r="S16">
        <f t="shared" si="3"/>
        <v>28650</v>
      </c>
      <c r="T16">
        <f t="shared" si="4"/>
        <v>1489.8</v>
      </c>
      <c r="U16" t="str">
        <f t="shared" si="5"/>
        <v>8-31-0--20</v>
      </c>
      <c r="V16">
        <f t="shared" si="9"/>
        <v>5.1999999999999998E-2</v>
      </c>
      <c r="W16">
        <f t="shared" si="14"/>
        <v>0</v>
      </c>
      <c r="X16" t="str">
        <f t="shared" si="10"/>
        <v>8-31-0--20</v>
      </c>
      <c r="Y16" t="str">
        <f t="shared" si="11"/>
        <v>8-31-0--20</v>
      </c>
      <c r="Z16" t="str">
        <f t="shared" si="12"/>
        <v>8-31-0--20</v>
      </c>
      <c r="AA16" t="str">
        <f t="shared" si="7"/>
        <v>2020-08-31</v>
      </c>
      <c r="AB16" t="b">
        <f t="shared" si="13"/>
        <v>1</v>
      </c>
      <c r="AC16">
        <f t="shared" si="8"/>
        <v>0</v>
      </c>
    </row>
    <row r="17" spans="1:29">
      <c r="A17" s="3" t="s">
        <v>87</v>
      </c>
      <c r="B17" s="3" t="s">
        <v>115</v>
      </c>
      <c r="C17" s="3" t="s">
        <v>116</v>
      </c>
      <c r="D17" s="3" t="s">
        <v>115</v>
      </c>
      <c r="E17" s="3" t="s">
        <v>89</v>
      </c>
      <c r="F17" s="3" t="s">
        <v>90</v>
      </c>
      <c r="G17" s="3" t="s">
        <v>91</v>
      </c>
      <c r="H17" s="3" t="s">
        <v>104</v>
      </c>
      <c r="I17" s="3">
        <v>11150</v>
      </c>
      <c r="J17" s="3">
        <v>33.700000000000003</v>
      </c>
      <c r="K17" s="3">
        <v>0</v>
      </c>
      <c r="L17" s="3">
        <v>375755</v>
      </c>
      <c r="M17" s="3"/>
      <c r="N17" s="3"/>
      <c r="O17" s="88" t="str">
        <f>""</f>
        <v/>
      </c>
      <c r="P17" s="35" t="str">
        <f t="shared" si="0"/>
        <v>2020-09-16</v>
      </c>
      <c r="Q17" t="str">
        <f t="shared" si="1"/>
        <v>XBB</v>
      </c>
      <c r="R17">
        <f t="shared" si="2"/>
        <v>33.700000000000003</v>
      </c>
      <c r="S17">
        <f t="shared" si="3"/>
        <v>-11150</v>
      </c>
      <c r="T17">
        <f t="shared" si="4"/>
        <v>-375755.00000000006</v>
      </c>
      <c r="U17" t="str">
        <f t="shared" si="5"/>
        <v>9-16-0--20</v>
      </c>
      <c r="V17">
        <f t="shared" si="9"/>
        <v>33.700000000000003</v>
      </c>
      <c r="W17" t="b">
        <f t="shared" si="14"/>
        <v>1</v>
      </c>
      <c r="X17" t="str">
        <f t="shared" si="10"/>
        <v>9-16-0--20</v>
      </c>
      <c r="Y17" t="str">
        <f t="shared" si="11"/>
        <v>9-18-0--20</v>
      </c>
      <c r="Z17" t="str">
        <f t="shared" si="12"/>
        <v>9-16-0--20</v>
      </c>
      <c r="AA17" t="str">
        <f t="shared" si="7"/>
        <v>2020-09-16</v>
      </c>
      <c r="AB17" t="b">
        <f t="shared" si="13"/>
        <v>1</v>
      </c>
      <c r="AC17">
        <f t="shared" si="8"/>
        <v>0</v>
      </c>
    </row>
    <row r="18" spans="1:29">
      <c r="A18" s="3" t="s">
        <v>87</v>
      </c>
      <c r="B18" s="3" t="s">
        <v>115</v>
      </c>
      <c r="C18" s="3" t="s">
        <v>116</v>
      </c>
      <c r="D18" s="3" t="s">
        <v>115</v>
      </c>
      <c r="E18" s="3" t="s">
        <v>89</v>
      </c>
      <c r="F18" s="3" t="s">
        <v>93</v>
      </c>
      <c r="G18" s="3" t="s">
        <v>94</v>
      </c>
      <c r="H18" s="3" t="s">
        <v>104</v>
      </c>
      <c r="I18" s="3">
        <v>3550</v>
      </c>
      <c r="J18" s="3">
        <v>25.78</v>
      </c>
      <c r="K18" s="3">
        <v>0</v>
      </c>
      <c r="L18" s="3">
        <v>91519.5</v>
      </c>
      <c r="M18" s="3"/>
      <c r="N18" s="3"/>
      <c r="O18" s="88" t="str">
        <f>""</f>
        <v/>
      </c>
      <c r="P18" s="35" t="str">
        <f t="shared" si="0"/>
        <v>2020-09-16</v>
      </c>
      <c r="Q18" t="str">
        <f t="shared" si="1"/>
        <v>XIG</v>
      </c>
      <c r="R18">
        <f t="shared" si="2"/>
        <v>25.78</v>
      </c>
      <c r="S18">
        <f t="shared" si="3"/>
        <v>-3550</v>
      </c>
      <c r="T18">
        <f t="shared" si="4"/>
        <v>-91519.5</v>
      </c>
      <c r="U18" t="str">
        <f t="shared" si="5"/>
        <v>9-16-0--20</v>
      </c>
      <c r="V18">
        <f t="shared" si="9"/>
        <v>25.780140845070424</v>
      </c>
      <c r="W18" t="b">
        <f t="shared" si="14"/>
        <v>0</v>
      </c>
      <c r="X18" t="str">
        <f t="shared" si="10"/>
        <v>9-16-0--20</v>
      </c>
      <c r="Y18" t="str">
        <f t="shared" si="11"/>
        <v>9-18-0--20</v>
      </c>
      <c r="Z18" t="str">
        <f t="shared" si="12"/>
        <v>9-16-0--20</v>
      </c>
      <c r="AA18" t="str">
        <f t="shared" si="7"/>
        <v>2020-09-16</v>
      </c>
      <c r="AB18" t="b">
        <f t="shared" si="13"/>
        <v>1</v>
      </c>
      <c r="AC18">
        <f t="shared" si="8"/>
        <v>0</v>
      </c>
    </row>
    <row r="19" spans="1:29">
      <c r="A19" s="3" t="s">
        <v>87</v>
      </c>
      <c r="B19" s="3" t="s">
        <v>115</v>
      </c>
      <c r="C19" s="3" t="s">
        <v>116</v>
      </c>
      <c r="D19" s="3" t="s">
        <v>115</v>
      </c>
      <c r="E19" s="3" t="s">
        <v>89</v>
      </c>
      <c r="F19" s="3" t="s">
        <v>95</v>
      </c>
      <c r="G19" s="3" t="s">
        <v>96</v>
      </c>
      <c r="H19" s="3" t="s">
        <v>104</v>
      </c>
      <c r="I19" s="3">
        <v>6050</v>
      </c>
      <c r="J19" s="3">
        <v>18.405000000000001</v>
      </c>
      <c r="K19" s="3">
        <v>0</v>
      </c>
      <c r="L19" s="3">
        <v>111351.48</v>
      </c>
      <c r="M19" s="3"/>
      <c r="N19" s="3"/>
      <c r="O19" s="88" t="str">
        <f>""</f>
        <v/>
      </c>
      <c r="P19" s="35" t="str">
        <f t="shared" si="0"/>
        <v>2020-09-16</v>
      </c>
      <c r="Q19" t="str">
        <f t="shared" si="1"/>
        <v>XHY</v>
      </c>
      <c r="R19">
        <f t="shared" si="2"/>
        <v>18.405000000000001</v>
      </c>
      <c r="S19">
        <f t="shared" si="3"/>
        <v>-6050</v>
      </c>
      <c r="T19">
        <f t="shared" si="4"/>
        <v>-111351.47999999998</v>
      </c>
      <c r="U19" t="str">
        <f t="shared" si="5"/>
        <v>9-16-0--20</v>
      </c>
      <c r="V19">
        <f t="shared" si="9"/>
        <v>18.405203305785122</v>
      </c>
      <c r="W19" t="b">
        <f t="shared" si="14"/>
        <v>0</v>
      </c>
      <c r="X19" t="str">
        <f t="shared" si="10"/>
        <v>9-16-0--20</v>
      </c>
      <c r="Y19" t="str">
        <f t="shared" si="11"/>
        <v>9-18-0--20</v>
      </c>
      <c r="Z19" t="str">
        <f t="shared" si="12"/>
        <v>9-16-0--20</v>
      </c>
      <c r="AA19" t="str">
        <f t="shared" si="7"/>
        <v>2020-09-16</v>
      </c>
      <c r="AB19" t="b">
        <f t="shared" si="13"/>
        <v>1</v>
      </c>
      <c r="AC19">
        <f t="shared" si="8"/>
        <v>0</v>
      </c>
    </row>
    <row r="20" spans="1:29">
      <c r="A20" s="3" t="s">
        <v>87</v>
      </c>
      <c r="B20" s="3" t="s">
        <v>115</v>
      </c>
      <c r="C20" s="3" t="s">
        <v>116</v>
      </c>
      <c r="D20" s="3" t="s">
        <v>115</v>
      </c>
      <c r="E20" s="3" t="s">
        <v>89</v>
      </c>
      <c r="F20" s="3" t="s">
        <v>105</v>
      </c>
      <c r="G20" s="3" t="s">
        <v>106</v>
      </c>
      <c r="H20" s="3" t="s">
        <v>104</v>
      </c>
      <c r="I20" s="3">
        <v>400</v>
      </c>
      <c r="J20" s="3">
        <v>55.89</v>
      </c>
      <c r="K20" s="3">
        <v>0</v>
      </c>
      <c r="L20" s="3">
        <v>22356</v>
      </c>
      <c r="M20" s="3"/>
      <c r="N20" s="3"/>
      <c r="O20" s="88" t="str">
        <f>""</f>
        <v/>
      </c>
      <c r="P20" s="35" t="str">
        <f t="shared" si="0"/>
        <v>2020-09-16</v>
      </c>
      <c r="Q20" t="str">
        <f t="shared" si="1"/>
        <v>XUS</v>
      </c>
      <c r="R20">
        <f t="shared" si="2"/>
        <v>55.89</v>
      </c>
      <c r="S20">
        <f t="shared" si="3"/>
        <v>-400</v>
      </c>
      <c r="T20">
        <f t="shared" si="4"/>
        <v>-22356</v>
      </c>
      <c r="U20" t="str">
        <f t="shared" si="5"/>
        <v>9-16-0--20</v>
      </c>
      <c r="V20">
        <f t="shared" si="9"/>
        <v>55.89</v>
      </c>
      <c r="W20" t="b">
        <f t="shared" si="14"/>
        <v>1</v>
      </c>
      <c r="X20" t="str">
        <f t="shared" si="10"/>
        <v>9-16-0--20</v>
      </c>
      <c r="Y20" t="str">
        <f t="shared" si="11"/>
        <v>9-18-0--20</v>
      </c>
      <c r="Z20" t="str">
        <f t="shared" si="12"/>
        <v>9-16-0--20</v>
      </c>
      <c r="AA20" t="str">
        <f t="shared" si="7"/>
        <v>2020-09-16</v>
      </c>
      <c r="AB20" t="b">
        <f t="shared" si="13"/>
        <v>1</v>
      </c>
      <c r="AC20">
        <f t="shared" si="8"/>
        <v>0</v>
      </c>
    </row>
    <row r="21" spans="1:29">
      <c r="A21" s="3" t="s">
        <v>87</v>
      </c>
      <c r="B21" s="3" t="s">
        <v>115</v>
      </c>
      <c r="C21" s="3" t="s">
        <v>116</v>
      </c>
      <c r="D21" s="3" t="s">
        <v>115</v>
      </c>
      <c r="E21" s="3" t="s">
        <v>89</v>
      </c>
      <c r="F21" s="3" t="s">
        <v>108</v>
      </c>
      <c r="G21" s="3" t="s">
        <v>109</v>
      </c>
      <c r="H21" s="3" t="s">
        <v>107</v>
      </c>
      <c r="I21" s="3">
        <v>500</v>
      </c>
      <c r="J21" s="3">
        <v>30.45</v>
      </c>
      <c r="K21" s="3">
        <v>0</v>
      </c>
      <c r="L21" s="3">
        <v>-15225</v>
      </c>
      <c r="M21" s="3"/>
      <c r="N21" s="3"/>
      <c r="O21" s="88" t="str">
        <f>""</f>
        <v/>
      </c>
      <c r="P21" s="35" t="str">
        <f t="shared" si="0"/>
        <v>2020-09-16</v>
      </c>
      <c r="Q21" t="str">
        <f t="shared" si="1"/>
        <v>XEF</v>
      </c>
      <c r="R21">
        <f t="shared" si="2"/>
        <v>30.45</v>
      </c>
      <c r="S21">
        <f t="shared" si="3"/>
        <v>500</v>
      </c>
      <c r="T21">
        <f t="shared" si="4"/>
        <v>15225</v>
      </c>
      <c r="U21" t="str">
        <f t="shared" si="5"/>
        <v>9-16-0--20</v>
      </c>
      <c r="V21">
        <f t="shared" si="9"/>
        <v>30.45</v>
      </c>
      <c r="W21" t="b">
        <f t="shared" si="14"/>
        <v>1</v>
      </c>
      <c r="X21" t="str">
        <f t="shared" si="10"/>
        <v>9-16-0--20</v>
      </c>
      <c r="Y21" t="str">
        <f t="shared" si="11"/>
        <v>9-18-0--20</v>
      </c>
      <c r="Z21" t="str">
        <f t="shared" si="12"/>
        <v>9-16-0--20</v>
      </c>
      <c r="AA21" t="str">
        <f t="shared" si="7"/>
        <v>2020-09-16</v>
      </c>
      <c r="AB21" t="b">
        <f t="shared" si="13"/>
        <v>1</v>
      </c>
      <c r="AC21">
        <f t="shared" si="8"/>
        <v>0</v>
      </c>
    </row>
    <row r="22" spans="1:29">
      <c r="A22" s="3" t="s">
        <v>87</v>
      </c>
      <c r="B22" s="3" t="s">
        <v>115</v>
      </c>
      <c r="C22" s="3" t="s">
        <v>116</v>
      </c>
      <c r="D22" s="3" t="s">
        <v>115</v>
      </c>
      <c r="E22" s="3" t="s">
        <v>89</v>
      </c>
      <c r="F22" s="3" t="s">
        <v>110</v>
      </c>
      <c r="G22" s="3" t="s">
        <v>111</v>
      </c>
      <c r="H22" s="3" t="s">
        <v>107</v>
      </c>
      <c r="I22" s="3">
        <v>2150</v>
      </c>
      <c r="J22" s="3">
        <v>24.75</v>
      </c>
      <c r="K22" s="3">
        <v>0</v>
      </c>
      <c r="L22" s="3">
        <v>-53212.5</v>
      </c>
      <c r="M22" s="3"/>
      <c r="N22" s="3"/>
      <c r="O22" s="88" t="str">
        <f>""</f>
        <v/>
      </c>
      <c r="P22" s="35" t="str">
        <f t="shared" si="0"/>
        <v>2020-09-16</v>
      </c>
      <c r="Q22" t="str">
        <f t="shared" si="1"/>
        <v>XIU</v>
      </c>
      <c r="R22">
        <f t="shared" si="2"/>
        <v>24.75</v>
      </c>
      <c r="S22">
        <f t="shared" si="3"/>
        <v>2150</v>
      </c>
      <c r="T22">
        <f t="shared" si="4"/>
        <v>53212.5</v>
      </c>
      <c r="U22" t="str">
        <f t="shared" si="5"/>
        <v>9-16-0--20</v>
      </c>
      <c r="V22">
        <f t="shared" si="9"/>
        <v>24.75</v>
      </c>
      <c r="W22" t="b">
        <f t="shared" si="14"/>
        <v>1</v>
      </c>
      <c r="X22" t="str">
        <f t="shared" si="10"/>
        <v>9-16-0--20</v>
      </c>
      <c r="Y22" t="str">
        <f t="shared" si="11"/>
        <v>9-18-0--20</v>
      </c>
      <c r="Z22" t="str">
        <f t="shared" si="12"/>
        <v>9-16-0--20</v>
      </c>
      <c r="AA22" t="str">
        <f t="shared" si="7"/>
        <v>2020-09-16</v>
      </c>
      <c r="AB22" t="b">
        <f t="shared" si="13"/>
        <v>1</v>
      </c>
      <c r="AC22">
        <f t="shared" si="8"/>
        <v>0</v>
      </c>
    </row>
    <row r="23" spans="1:29">
      <c r="A23" s="3" t="s">
        <v>87</v>
      </c>
      <c r="B23" s="3" t="s">
        <v>115</v>
      </c>
      <c r="C23" s="3" t="s">
        <v>116</v>
      </c>
      <c r="D23" s="3" t="s">
        <v>115</v>
      </c>
      <c r="E23" s="3" t="s">
        <v>89</v>
      </c>
      <c r="F23" s="3" t="s">
        <v>54</v>
      </c>
      <c r="G23" s="3" t="s">
        <v>97</v>
      </c>
      <c r="H23" s="3" t="s">
        <v>107</v>
      </c>
      <c r="I23" s="3">
        <v>3150</v>
      </c>
      <c r="J23" s="3">
        <v>22.73</v>
      </c>
      <c r="K23" s="3">
        <v>0</v>
      </c>
      <c r="L23" s="3">
        <v>-71599.990000000005</v>
      </c>
      <c r="M23" s="3"/>
      <c r="N23" s="3"/>
      <c r="O23" s="88" t="str">
        <f>""</f>
        <v/>
      </c>
      <c r="P23" s="35" t="str">
        <f t="shared" si="0"/>
        <v>2020-09-16</v>
      </c>
      <c r="Q23" t="str">
        <f t="shared" si="1"/>
        <v>XCB</v>
      </c>
      <c r="R23">
        <f t="shared" si="2"/>
        <v>22.73</v>
      </c>
      <c r="S23">
        <f t="shared" si="3"/>
        <v>3150</v>
      </c>
      <c r="T23">
        <f t="shared" si="4"/>
        <v>71599.990000000005</v>
      </c>
      <c r="U23" t="str">
        <f t="shared" si="5"/>
        <v>9-16-0--20</v>
      </c>
      <c r="V23">
        <f t="shared" si="9"/>
        <v>22.730155555555559</v>
      </c>
      <c r="W23" t="b">
        <f t="shared" si="14"/>
        <v>0</v>
      </c>
      <c r="X23" t="str">
        <f t="shared" si="10"/>
        <v>9-16-0--20</v>
      </c>
      <c r="Y23" t="str">
        <f t="shared" si="11"/>
        <v>9-18-0--20</v>
      </c>
      <c r="Z23" t="str">
        <f t="shared" si="12"/>
        <v>9-16-0--20</v>
      </c>
      <c r="AA23" t="str">
        <f t="shared" si="7"/>
        <v>2020-09-16</v>
      </c>
      <c r="AB23" t="b">
        <f t="shared" si="13"/>
        <v>1</v>
      </c>
      <c r="AC23">
        <f t="shared" si="8"/>
        <v>0</v>
      </c>
    </row>
    <row r="24" spans="1:29">
      <c r="A24" s="3" t="s">
        <v>87</v>
      </c>
      <c r="B24" s="3" t="s">
        <v>115</v>
      </c>
      <c r="C24" s="3" t="s">
        <v>116</v>
      </c>
      <c r="D24" s="3" t="s">
        <v>115</v>
      </c>
      <c r="E24" s="3" t="s">
        <v>89</v>
      </c>
      <c r="F24" s="3" t="s">
        <v>112</v>
      </c>
      <c r="G24" s="3" t="s">
        <v>113</v>
      </c>
      <c r="H24" s="3" t="s">
        <v>107</v>
      </c>
      <c r="I24" s="3">
        <v>150</v>
      </c>
      <c r="J24" s="3">
        <v>33.159999999999997</v>
      </c>
      <c r="K24" s="3">
        <v>0</v>
      </c>
      <c r="L24" s="3">
        <v>-4974</v>
      </c>
      <c r="M24" s="3"/>
      <c r="N24" s="3"/>
      <c r="O24" s="88" t="str">
        <f>""</f>
        <v/>
      </c>
      <c r="P24" s="35" t="str">
        <f t="shared" si="0"/>
        <v>2020-09-16</v>
      </c>
      <c r="Q24" t="str">
        <f t="shared" si="1"/>
        <v>XEM</v>
      </c>
      <c r="R24">
        <f t="shared" si="2"/>
        <v>33.159999999999997</v>
      </c>
      <c r="S24">
        <f t="shared" si="3"/>
        <v>150</v>
      </c>
      <c r="T24">
        <f t="shared" si="4"/>
        <v>4973.9999999999991</v>
      </c>
      <c r="U24" t="str">
        <f t="shared" si="5"/>
        <v>9-16-0--20</v>
      </c>
      <c r="V24">
        <f t="shared" si="9"/>
        <v>33.159999999999997</v>
      </c>
      <c r="W24" t="b">
        <f t="shared" si="14"/>
        <v>1</v>
      </c>
      <c r="X24" t="str">
        <f t="shared" si="10"/>
        <v>9-16-0--20</v>
      </c>
      <c r="Y24" t="str">
        <f t="shared" si="11"/>
        <v>9-18-0--20</v>
      </c>
      <c r="Z24" t="str">
        <f t="shared" si="12"/>
        <v>9-16-0--20</v>
      </c>
      <c r="AA24" t="str">
        <f t="shared" si="7"/>
        <v>2020-09-16</v>
      </c>
      <c r="AB24" t="b">
        <f t="shared" si="13"/>
        <v>1</v>
      </c>
      <c r="AC24">
        <f t="shared" si="8"/>
        <v>0</v>
      </c>
    </row>
    <row r="25" spans="1:29">
      <c r="A25" s="3" t="s">
        <v>87</v>
      </c>
      <c r="B25" s="3" t="s">
        <v>115</v>
      </c>
      <c r="C25" s="3" t="s">
        <v>115</v>
      </c>
      <c r="D25" s="3" t="s">
        <v>116</v>
      </c>
      <c r="E25" s="3"/>
      <c r="F25" s="3"/>
      <c r="G25" s="3" t="s">
        <v>117</v>
      </c>
      <c r="H25" s="3" t="s">
        <v>101</v>
      </c>
      <c r="I25" s="3">
        <v>0</v>
      </c>
      <c r="J25" s="3"/>
      <c r="K25" s="3">
        <v>0</v>
      </c>
      <c r="L25" s="3">
        <v>5.44</v>
      </c>
      <c r="M25" s="3"/>
      <c r="N25" s="3"/>
      <c r="O25" s="88" t="str">
        <f>""</f>
        <v/>
      </c>
      <c r="P25" s="35" t="str">
        <f t="shared" si="0"/>
        <v>2020-09-16</v>
      </c>
      <c r="Q25">
        <f t="shared" si="1"/>
        <v>0</v>
      </c>
      <c r="R25">
        <f t="shared" si="2"/>
        <v>0</v>
      </c>
      <c r="S25">
        <f t="shared" si="3"/>
        <v>0</v>
      </c>
      <c r="T25">
        <f t="shared" si="4"/>
        <v>0</v>
      </c>
      <c r="U25" t="str">
        <f t="shared" si="5"/>
        <v>9-16-0--20</v>
      </c>
      <c r="V25">
        <f t="shared" si="9"/>
        <v>0</v>
      </c>
      <c r="W25">
        <f t="shared" si="14"/>
        <v>0</v>
      </c>
      <c r="X25" t="str">
        <f t="shared" si="10"/>
        <v>9-16-0--20</v>
      </c>
      <c r="Y25" t="str">
        <f t="shared" si="11"/>
        <v>9-16-0--20</v>
      </c>
      <c r="Z25" t="str">
        <f t="shared" si="12"/>
        <v>9-18-0--20</v>
      </c>
      <c r="AA25" t="str">
        <f t="shared" si="7"/>
        <v>2020-09-18</v>
      </c>
      <c r="AB25" t="b">
        <f t="shared" si="13"/>
        <v>0</v>
      </c>
      <c r="AC25" t="str">
        <f t="shared" si="8"/>
        <v>Intérêt</v>
      </c>
    </row>
    <row r="26" spans="1:29">
      <c r="A26" s="3" t="s">
        <v>87</v>
      </c>
      <c r="B26" s="3" t="s">
        <v>118</v>
      </c>
      <c r="C26" s="3" t="s">
        <v>119</v>
      </c>
      <c r="D26" s="3" t="s">
        <v>116</v>
      </c>
      <c r="E26" s="3" t="s">
        <v>89</v>
      </c>
      <c r="F26" s="3" t="s">
        <v>120</v>
      </c>
      <c r="G26" s="3" t="s">
        <v>121</v>
      </c>
      <c r="H26" s="3" t="s">
        <v>107</v>
      </c>
      <c r="I26" s="3">
        <v>35338.345999999998</v>
      </c>
      <c r="J26" s="3">
        <v>13.3</v>
      </c>
      <c r="K26" s="3">
        <v>0</v>
      </c>
      <c r="L26" s="3">
        <v>-470000</v>
      </c>
      <c r="M26" s="3"/>
      <c r="N26" s="3"/>
      <c r="O26" s="88" t="str">
        <f>""</f>
        <v/>
      </c>
      <c r="P26" s="35" t="str">
        <f t="shared" si="0"/>
        <v>2020-09-17</v>
      </c>
      <c r="Q26" t="str">
        <f t="shared" si="1"/>
        <v>TDB778</v>
      </c>
      <c r="R26">
        <f t="shared" si="2"/>
        <v>13.3</v>
      </c>
      <c r="S26">
        <f t="shared" si="3"/>
        <v>35338.345999999998</v>
      </c>
      <c r="T26">
        <f t="shared" si="4"/>
        <v>470000</v>
      </c>
      <c r="U26" t="str">
        <f t="shared" si="5"/>
        <v>9-17-0--20</v>
      </c>
      <c r="V26">
        <f t="shared" si="9"/>
        <v>13.299999949063832</v>
      </c>
      <c r="W26" t="b">
        <f t="shared" si="14"/>
        <v>0</v>
      </c>
      <c r="X26" t="str">
        <f t="shared" si="10"/>
        <v>9-17-0--20</v>
      </c>
      <c r="Y26" t="str">
        <f t="shared" si="11"/>
        <v>9-21-0--20</v>
      </c>
      <c r="Z26" t="str">
        <f t="shared" si="12"/>
        <v>9-18-0--20</v>
      </c>
      <c r="AA26" t="str">
        <f t="shared" si="7"/>
        <v>2020-09-18</v>
      </c>
      <c r="AB26" t="b">
        <f t="shared" si="13"/>
        <v>0</v>
      </c>
      <c r="AC26" t="str">
        <f t="shared" si="8"/>
        <v>Achat</v>
      </c>
    </row>
    <row r="27" spans="1:29">
      <c r="A27" s="3" t="s">
        <v>87</v>
      </c>
      <c r="B27" s="3" t="s">
        <v>122</v>
      </c>
      <c r="C27" s="3" t="s">
        <v>122</v>
      </c>
      <c r="D27" s="3" t="s">
        <v>123</v>
      </c>
      <c r="E27" s="3" t="s">
        <v>89</v>
      </c>
      <c r="F27" s="3" t="s">
        <v>120</v>
      </c>
      <c r="G27" s="3" t="s">
        <v>124</v>
      </c>
      <c r="H27" s="3" t="s">
        <v>125</v>
      </c>
      <c r="I27" s="3">
        <v>87.882999999999996</v>
      </c>
      <c r="J27" s="3"/>
      <c r="K27" s="3">
        <v>0</v>
      </c>
      <c r="L27" s="3"/>
      <c r="M27" s="3"/>
      <c r="N27" s="3"/>
      <c r="O27" s="88" t="str">
        <f>""</f>
        <v/>
      </c>
      <c r="P27" s="35" t="str">
        <f t="shared" si="0"/>
        <v>2020-09-29</v>
      </c>
      <c r="Q27" t="str">
        <f t="shared" si="1"/>
        <v>TDB778</v>
      </c>
      <c r="R27">
        <f t="shared" si="2"/>
        <v>13.199936278916287</v>
      </c>
      <c r="S27">
        <f t="shared" si="3"/>
        <v>87.882999999999996</v>
      </c>
      <c r="T27">
        <f t="shared" si="4"/>
        <v>0</v>
      </c>
      <c r="U27" t="str">
        <f t="shared" si="5"/>
        <v>9-29-0--20</v>
      </c>
      <c r="V27">
        <f t="shared" si="9"/>
        <v>0</v>
      </c>
      <c r="W27">
        <f t="shared" si="14"/>
        <v>0</v>
      </c>
      <c r="X27" t="str">
        <f t="shared" si="10"/>
        <v>9-29-0--20</v>
      </c>
      <c r="Y27" t="str">
        <f t="shared" si="11"/>
        <v>9-29-0--20</v>
      </c>
      <c r="Z27" t="str">
        <f t="shared" si="12"/>
        <v>0-01-0--20</v>
      </c>
      <c r="AA27" t="str">
        <f t="shared" si="7"/>
        <v>2020-10-01</v>
      </c>
      <c r="AB27" t="b">
        <f t="shared" si="13"/>
        <v>0</v>
      </c>
      <c r="AC27" t="str">
        <f t="shared" si="8"/>
        <v>Div Reinv</v>
      </c>
    </row>
    <row r="28" spans="1:29">
      <c r="A28" s="3" t="s">
        <v>87</v>
      </c>
      <c r="B28" s="3" t="s">
        <v>126</v>
      </c>
      <c r="C28" s="3" t="s">
        <v>126</v>
      </c>
      <c r="D28" s="3" t="s">
        <v>126</v>
      </c>
      <c r="E28" s="3" t="s">
        <v>89</v>
      </c>
      <c r="F28" s="3" t="s">
        <v>90</v>
      </c>
      <c r="G28" s="3" t="s">
        <v>91</v>
      </c>
      <c r="H28" s="3" t="s">
        <v>125</v>
      </c>
      <c r="I28" s="3">
        <v>0</v>
      </c>
      <c r="J28" s="3"/>
      <c r="K28" s="3">
        <v>0</v>
      </c>
      <c r="L28" s="3">
        <v>-2911</v>
      </c>
      <c r="M28" s="3"/>
      <c r="N28" s="3"/>
      <c r="O28" s="88" t="str">
        <f>""</f>
        <v/>
      </c>
      <c r="P28" s="35" t="str">
        <f t="shared" si="0"/>
        <v>2020-09-30</v>
      </c>
      <c r="Q28" t="str">
        <f t="shared" si="1"/>
        <v>XBB</v>
      </c>
      <c r="R28">
        <f t="shared" si="2"/>
        <v>0</v>
      </c>
      <c r="S28">
        <f t="shared" si="3"/>
        <v>0</v>
      </c>
      <c r="T28">
        <f t="shared" si="4"/>
        <v>0</v>
      </c>
      <c r="U28" t="str">
        <f t="shared" si="5"/>
        <v>9-30-0--20</v>
      </c>
      <c r="V28">
        <f t="shared" si="9"/>
        <v>0</v>
      </c>
      <c r="W28">
        <f t="shared" si="14"/>
        <v>0</v>
      </c>
      <c r="X28" t="str">
        <f t="shared" si="10"/>
        <v>9-30-0--20</v>
      </c>
      <c r="Y28" t="str">
        <f t="shared" si="11"/>
        <v>9-30-0--20</v>
      </c>
      <c r="Z28" t="str">
        <f t="shared" si="12"/>
        <v>9-30-0--20</v>
      </c>
      <c r="AA28" t="str">
        <f t="shared" si="7"/>
        <v>2020-09-30</v>
      </c>
      <c r="AB28" t="b">
        <f t="shared" si="13"/>
        <v>1</v>
      </c>
      <c r="AC28">
        <f t="shared" si="8"/>
        <v>0</v>
      </c>
    </row>
    <row r="29" spans="1:29">
      <c r="A29" s="3" t="s">
        <v>87</v>
      </c>
      <c r="B29" s="3" t="s">
        <v>126</v>
      </c>
      <c r="C29" s="3" t="s">
        <v>126</v>
      </c>
      <c r="D29" s="3" t="s">
        <v>126</v>
      </c>
      <c r="E29" s="3" t="s">
        <v>89</v>
      </c>
      <c r="F29" s="3" t="s">
        <v>90</v>
      </c>
      <c r="G29" s="3" t="s">
        <v>91</v>
      </c>
      <c r="H29" s="3" t="s">
        <v>92</v>
      </c>
      <c r="I29" s="3">
        <v>41000</v>
      </c>
      <c r="J29" s="3"/>
      <c r="K29" s="3">
        <v>0</v>
      </c>
      <c r="L29" s="3">
        <v>2911</v>
      </c>
      <c r="M29" s="3"/>
      <c r="N29" s="3"/>
      <c r="O29" s="88" t="str">
        <f>""</f>
        <v/>
      </c>
      <c r="P29" s="35" t="str">
        <f t="shared" si="0"/>
        <v>2020-09-30</v>
      </c>
      <c r="Q29" t="str">
        <f t="shared" si="1"/>
        <v>XBB</v>
      </c>
      <c r="R29">
        <f t="shared" si="2"/>
        <v>0</v>
      </c>
      <c r="S29">
        <f t="shared" si="3"/>
        <v>41000</v>
      </c>
      <c r="T29">
        <f t="shared" si="4"/>
        <v>2910.9999999999995</v>
      </c>
      <c r="U29" t="str">
        <f t="shared" si="5"/>
        <v>9-30-0--20</v>
      </c>
      <c r="V29">
        <f t="shared" si="9"/>
        <v>7.0999999999999994E-2</v>
      </c>
      <c r="W29">
        <f t="shared" si="14"/>
        <v>0</v>
      </c>
      <c r="X29" t="str">
        <f t="shared" si="10"/>
        <v>9-30-0--20</v>
      </c>
      <c r="Y29" t="str">
        <f t="shared" si="11"/>
        <v>9-30-0--20</v>
      </c>
      <c r="Z29" t="str">
        <f t="shared" si="12"/>
        <v>9-30-0--20</v>
      </c>
      <c r="AA29" t="str">
        <f t="shared" si="7"/>
        <v>2020-09-30</v>
      </c>
      <c r="AB29" t="b">
        <f t="shared" si="13"/>
        <v>1</v>
      </c>
      <c r="AC29">
        <f t="shared" si="8"/>
        <v>0</v>
      </c>
    </row>
    <row r="30" spans="1:29">
      <c r="A30" s="3" t="s">
        <v>87</v>
      </c>
      <c r="B30" s="3" t="s">
        <v>126</v>
      </c>
      <c r="C30" s="3" t="s">
        <v>126</v>
      </c>
      <c r="D30" s="3" t="s">
        <v>126</v>
      </c>
      <c r="E30" s="3" t="s">
        <v>89</v>
      </c>
      <c r="F30" s="3" t="s">
        <v>93</v>
      </c>
      <c r="G30" s="3" t="s">
        <v>94</v>
      </c>
      <c r="H30" s="3" t="s">
        <v>125</v>
      </c>
      <c r="I30" s="3">
        <v>0</v>
      </c>
      <c r="J30" s="3"/>
      <c r="K30" s="3">
        <v>0</v>
      </c>
      <c r="L30" s="3">
        <v>-267.3</v>
      </c>
      <c r="M30" s="3"/>
      <c r="N30" s="3"/>
      <c r="O30" s="88" t="str">
        <f>""</f>
        <v/>
      </c>
      <c r="P30" s="35" t="str">
        <f t="shared" si="0"/>
        <v>2020-09-30</v>
      </c>
      <c r="Q30" t="str">
        <f t="shared" si="1"/>
        <v>XIG</v>
      </c>
      <c r="R30">
        <f t="shared" si="2"/>
        <v>0</v>
      </c>
      <c r="S30">
        <f t="shared" si="3"/>
        <v>0</v>
      </c>
      <c r="T30">
        <f t="shared" si="4"/>
        <v>0</v>
      </c>
      <c r="U30" t="str">
        <f t="shared" si="5"/>
        <v>9-30-0--20</v>
      </c>
      <c r="V30">
        <f t="shared" si="9"/>
        <v>0</v>
      </c>
      <c r="W30">
        <f t="shared" si="14"/>
        <v>0</v>
      </c>
      <c r="X30" t="str">
        <f t="shared" si="10"/>
        <v>9-30-0--20</v>
      </c>
      <c r="Y30" t="str">
        <f t="shared" si="11"/>
        <v>9-30-0--20</v>
      </c>
      <c r="Z30" t="str">
        <f t="shared" si="12"/>
        <v>9-30-0--20</v>
      </c>
      <c r="AA30" t="str">
        <f t="shared" si="7"/>
        <v>2020-09-30</v>
      </c>
      <c r="AB30" t="b">
        <f t="shared" si="13"/>
        <v>1</v>
      </c>
      <c r="AC30">
        <f t="shared" si="8"/>
        <v>0</v>
      </c>
    </row>
    <row r="31" spans="1:29">
      <c r="A31" s="3" t="s">
        <v>87</v>
      </c>
      <c r="B31" s="3" t="s">
        <v>126</v>
      </c>
      <c r="C31" s="3" t="s">
        <v>126</v>
      </c>
      <c r="D31" s="3" t="s">
        <v>126</v>
      </c>
      <c r="E31" s="3" t="s">
        <v>89</v>
      </c>
      <c r="F31" s="3" t="s">
        <v>93</v>
      </c>
      <c r="G31" s="3" t="s">
        <v>94</v>
      </c>
      <c r="H31" s="3" t="s">
        <v>92</v>
      </c>
      <c r="I31" s="3">
        <v>4950</v>
      </c>
      <c r="J31" s="3"/>
      <c r="K31" s="3">
        <v>0</v>
      </c>
      <c r="L31" s="3">
        <v>267.3</v>
      </c>
      <c r="M31" s="3"/>
      <c r="N31" s="3"/>
      <c r="O31" s="88" t="str">
        <f>""</f>
        <v/>
      </c>
      <c r="P31" s="35" t="str">
        <f t="shared" si="0"/>
        <v>2020-09-30</v>
      </c>
      <c r="Q31" t="str">
        <f t="shared" si="1"/>
        <v>XIG</v>
      </c>
      <c r="R31">
        <f t="shared" si="2"/>
        <v>0</v>
      </c>
      <c r="S31">
        <f t="shared" si="3"/>
        <v>4950</v>
      </c>
      <c r="T31">
        <f t="shared" si="4"/>
        <v>267.3</v>
      </c>
      <c r="U31" t="str">
        <f t="shared" si="5"/>
        <v>9-30-0--20</v>
      </c>
      <c r="V31">
        <f t="shared" si="9"/>
        <v>5.3999999999999999E-2</v>
      </c>
      <c r="W31">
        <f t="shared" si="14"/>
        <v>0</v>
      </c>
      <c r="X31" t="str">
        <f t="shared" si="10"/>
        <v>9-30-0--20</v>
      </c>
      <c r="Y31" t="str">
        <f t="shared" si="11"/>
        <v>9-30-0--20</v>
      </c>
      <c r="Z31" t="str">
        <f t="shared" si="12"/>
        <v>9-30-0--20</v>
      </c>
      <c r="AA31" t="str">
        <f t="shared" si="7"/>
        <v>2020-09-30</v>
      </c>
      <c r="AB31" t="b">
        <f t="shared" si="13"/>
        <v>1</v>
      </c>
      <c r="AC31">
        <f t="shared" si="8"/>
        <v>0</v>
      </c>
    </row>
    <row r="32" spans="1:29">
      <c r="A32" s="3" t="s">
        <v>87</v>
      </c>
      <c r="B32" s="3" t="s">
        <v>126</v>
      </c>
      <c r="C32" s="3" t="s">
        <v>126</v>
      </c>
      <c r="D32" s="3" t="s">
        <v>126</v>
      </c>
      <c r="E32" s="3" t="s">
        <v>89</v>
      </c>
      <c r="F32" s="3" t="s">
        <v>95</v>
      </c>
      <c r="G32" s="3" t="s">
        <v>96</v>
      </c>
      <c r="H32" s="3" t="s">
        <v>125</v>
      </c>
      <c r="I32" s="3">
        <v>0</v>
      </c>
      <c r="J32" s="3"/>
      <c r="K32" s="3">
        <v>0</v>
      </c>
      <c r="L32" s="3">
        <v>-368</v>
      </c>
      <c r="M32" s="3"/>
      <c r="N32" s="3"/>
      <c r="O32" s="88" t="str">
        <f>""</f>
        <v/>
      </c>
      <c r="P32" s="35" t="str">
        <f t="shared" si="0"/>
        <v>2020-09-30</v>
      </c>
      <c r="Q32" t="str">
        <f t="shared" si="1"/>
        <v>XHY</v>
      </c>
      <c r="R32">
        <f t="shared" si="2"/>
        <v>0</v>
      </c>
      <c r="S32">
        <f t="shared" si="3"/>
        <v>0</v>
      </c>
      <c r="T32">
        <f t="shared" si="4"/>
        <v>0</v>
      </c>
      <c r="U32" t="str">
        <f t="shared" si="5"/>
        <v>9-30-0--20</v>
      </c>
      <c r="V32">
        <f t="shared" si="9"/>
        <v>0</v>
      </c>
      <c r="W32">
        <f t="shared" si="14"/>
        <v>0</v>
      </c>
      <c r="X32" t="str">
        <f t="shared" si="10"/>
        <v>9-30-0--20</v>
      </c>
      <c r="Y32" t="str">
        <f t="shared" si="11"/>
        <v>9-30-0--20</v>
      </c>
      <c r="Z32" t="str">
        <f t="shared" si="12"/>
        <v>9-30-0--20</v>
      </c>
      <c r="AA32" t="str">
        <f t="shared" si="7"/>
        <v>2020-09-30</v>
      </c>
      <c r="AB32" t="b">
        <f t="shared" si="13"/>
        <v>1</v>
      </c>
      <c r="AC32">
        <f t="shared" si="8"/>
        <v>0</v>
      </c>
    </row>
    <row r="33" spans="1:29">
      <c r="A33" s="3" t="s">
        <v>87</v>
      </c>
      <c r="B33" s="3" t="s">
        <v>126</v>
      </c>
      <c r="C33" s="3" t="s">
        <v>126</v>
      </c>
      <c r="D33" s="3" t="s">
        <v>126</v>
      </c>
      <c r="E33" s="3" t="s">
        <v>89</v>
      </c>
      <c r="F33" s="3" t="s">
        <v>95</v>
      </c>
      <c r="G33" s="3" t="s">
        <v>96</v>
      </c>
      <c r="H33" s="3" t="s">
        <v>92</v>
      </c>
      <c r="I33" s="3">
        <v>4600</v>
      </c>
      <c r="J33" s="3"/>
      <c r="K33" s="3">
        <v>0</v>
      </c>
      <c r="L33" s="3">
        <v>368</v>
      </c>
      <c r="M33" s="3"/>
      <c r="N33" s="3"/>
      <c r="O33" s="88" t="str">
        <f>""</f>
        <v/>
      </c>
      <c r="P33" s="35" t="str">
        <f t="shared" si="0"/>
        <v>2020-09-30</v>
      </c>
      <c r="Q33" t="str">
        <f t="shared" si="1"/>
        <v>XHY</v>
      </c>
      <c r="R33">
        <f t="shared" si="2"/>
        <v>0</v>
      </c>
      <c r="S33">
        <f t="shared" si="3"/>
        <v>4600</v>
      </c>
      <c r="T33">
        <f t="shared" si="4"/>
        <v>368</v>
      </c>
      <c r="U33" t="str">
        <f t="shared" si="5"/>
        <v>9-30-0--20</v>
      </c>
      <c r="V33">
        <f t="shared" si="9"/>
        <v>0.08</v>
      </c>
      <c r="W33">
        <f t="shared" si="14"/>
        <v>0</v>
      </c>
      <c r="X33" t="str">
        <f t="shared" si="10"/>
        <v>9-30-0--20</v>
      </c>
      <c r="Y33" t="str">
        <f t="shared" si="11"/>
        <v>9-30-0--20</v>
      </c>
      <c r="Z33" t="str">
        <f t="shared" si="12"/>
        <v>9-30-0--20</v>
      </c>
      <c r="AA33" t="str">
        <f t="shared" si="7"/>
        <v>2020-09-30</v>
      </c>
      <c r="AB33" t="b">
        <f t="shared" si="13"/>
        <v>1</v>
      </c>
      <c r="AC33">
        <f t="shared" si="8"/>
        <v>0</v>
      </c>
    </row>
    <row r="34" spans="1:29">
      <c r="A34" s="3" t="s">
        <v>87</v>
      </c>
      <c r="B34" s="3" t="s">
        <v>126</v>
      </c>
      <c r="C34" s="3" t="s">
        <v>126</v>
      </c>
      <c r="D34" s="3" t="s">
        <v>126</v>
      </c>
      <c r="E34" s="3" t="s">
        <v>89</v>
      </c>
      <c r="F34" s="3" t="s">
        <v>54</v>
      </c>
      <c r="G34" s="3" t="s">
        <v>97</v>
      </c>
      <c r="H34" s="3" t="s">
        <v>125</v>
      </c>
      <c r="I34" s="3">
        <v>0</v>
      </c>
      <c r="J34" s="3"/>
      <c r="K34" s="3">
        <v>0</v>
      </c>
      <c r="L34" s="3">
        <v>-1653.6</v>
      </c>
      <c r="M34" s="3"/>
      <c r="N34" s="3"/>
      <c r="O34" s="88" t="str">
        <f>""</f>
        <v/>
      </c>
      <c r="P34" s="35" t="str">
        <f t="shared" si="0"/>
        <v>2020-09-30</v>
      </c>
      <c r="Q34" t="str">
        <f t="shared" si="1"/>
        <v>XCB</v>
      </c>
      <c r="R34">
        <f t="shared" si="2"/>
        <v>0</v>
      </c>
      <c r="S34">
        <f t="shared" si="3"/>
        <v>0</v>
      </c>
      <c r="T34">
        <f t="shared" si="4"/>
        <v>0</v>
      </c>
      <c r="U34" t="str">
        <f t="shared" si="5"/>
        <v>9-30-0--20</v>
      </c>
      <c r="V34">
        <f t="shared" si="9"/>
        <v>0</v>
      </c>
      <c r="W34">
        <f t="shared" si="14"/>
        <v>0</v>
      </c>
      <c r="X34" t="str">
        <f t="shared" si="10"/>
        <v>9-30-0--20</v>
      </c>
      <c r="Y34" t="str">
        <f t="shared" si="11"/>
        <v>9-30-0--20</v>
      </c>
      <c r="Z34" t="str">
        <f t="shared" si="12"/>
        <v>9-30-0--20</v>
      </c>
      <c r="AA34" t="str">
        <f t="shared" si="7"/>
        <v>2020-09-30</v>
      </c>
      <c r="AB34" t="b">
        <f t="shared" si="13"/>
        <v>1</v>
      </c>
      <c r="AC34">
        <f t="shared" si="8"/>
        <v>0</v>
      </c>
    </row>
    <row r="35" spans="1:29">
      <c r="A35" s="3" t="s">
        <v>87</v>
      </c>
      <c r="B35" s="3" t="s">
        <v>126</v>
      </c>
      <c r="C35" s="3" t="s">
        <v>126</v>
      </c>
      <c r="D35" s="3" t="s">
        <v>126</v>
      </c>
      <c r="E35" s="3" t="s">
        <v>89</v>
      </c>
      <c r="F35" s="3" t="s">
        <v>54</v>
      </c>
      <c r="G35" s="3" t="s">
        <v>97</v>
      </c>
      <c r="H35" s="3" t="s">
        <v>92</v>
      </c>
      <c r="I35" s="3">
        <v>31800</v>
      </c>
      <c r="J35" s="3"/>
      <c r="K35" s="3">
        <v>0</v>
      </c>
      <c r="L35" s="3">
        <v>1653.6</v>
      </c>
      <c r="M35" s="3"/>
      <c r="N35" s="3"/>
      <c r="O35" s="88" t="str">
        <f>""</f>
        <v/>
      </c>
      <c r="P35" s="35" t="str">
        <f t="shared" si="0"/>
        <v>2020-09-30</v>
      </c>
      <c r="Q35" t="str">
        <f t="shared" si="1"/>
        <v>XCB</v>
      </c>
      <c r="R35">
        <f t="shared" si="2"/>
        <v>0</v>
      </c>
      <c r="S35">
        <f t="shared" si="3"/>
        <v>31800</v>
      </c>
      <c r="T35">
        <f t="shared" si="4"/>
        <v>1653.6</v>
      </c>
      <c r="U35" t="str">
        <f t="shared" si="5"/>
        <v>9-30-0--20</v>
      </c>
      <c r="V35">
        <f t="shared" si="9"/>
        <v>5.1999999999999998E-2</v>
      </c>
      <c r="W35">
        <f t="shared" si="14"/>
        <v>0</v>
      </c>
      <c r="X35" t="str">
        <f t="shared" si="10"/>
        <v>9-30-0--20</v>
      </c>
      <c r="Y35" t="str">
        <f t="shared" si="11"/>
        <v>9-30-0--20</v>
      </c>
      <c r="Z35" t="str">
        <f t="shared" si="12"/>
        <v>9-30-0--20</v>
      </c>
      <c r="AA35" t="str">
        <f t="shared" si="7"/>
        <v>2020-09-30</v>
      </c>
      <c r="AB35" t="b">
        <f t="shared" si="13"/>
        <v>1</v>
      </c>
      <c r="AC35">
        <f t="shared" si="8"/>
        <v>0</v>
      </c>
    </row>
    <row r="36" spans="1:29">
      <c r="A36" s="3" t="s">
        <v>87</v>
      </c>
      <c r="B36" s="3" t="s">
        <v>126</v>
      </c>
      <c r="C36" s="3" t="s">
        <v>126</v>
      </c>
      <c r="D36" s="3" t="s">
        <v>127</v>
      </c>
      <c r="E36" s="3" t="s">
        <v>89</v>
      </c>
      <c r="F36" s="3" t="s">
        <v>90</v>
      </c>
      <c r="G36" s="3" t="s">
        <v>91</v>
      </c>
      <c r="H36" s="3" t="s">
        <v>128</v>
      </c>
      <c r="I36" s="3">
        <v>0</v>
      </c>
      <c r="J36" s="3"/>
      <c r="K36" s="3">
        <v>0</v>
      </c>
      <c r="L36" s="3">
        <v>26.56</v>
      </c>
      <c r="M36" s="3"/>
      <c r="N36" s="3"/>
      <c r="O36" s="88" t="str">
        <f>""</f>
        <v/>
      </c>
      <c r="P36" s="35" t="str">
        <f t="shared" si="0"/>
        <v>2020-09-30</v>
      </c>
      <c r="Q36" t="str">
        <f t="shared" si="1"/>
        <v>XBB</v>
      </c>
      <c r="R36">
        <f t="shared" si="2"/>
        <v>0</v>
      </c>
      <c r="S36">
        <f t="shared" si="3"/>
        <v>0</v>
      </c>
      <c r="T36">
        <f t="shared" si="4"/>
        <v>0</v>
      </c>
      <c r="U36" t="str">
        <f t="shared" si="5"/>
        <v>9-30-0--20</v>
      </c>
      <c r="V36">
        <f t="shared" si="9"/>
        <v>0</v>
      </c>
      <c r="W36">
        <f t="shared" si="14"/>
        <v>0</v>
      </c>
      <c r="X36" t="str">
        <f t="shared" si="10"/>
        <v>9-30-0--20</v>
      </c>
      <c r="Y36" t="str">
        <f t="shared" si="11"/>
        <v>9-30-0--20</v>
      </c>
      <c r="Z36" t="str">
        <f t="shared" si="12"/>
        <v>0-06-0--20</v>
      </c>
      <c r="AA36" t="str">
        <f t="shared" si="7"/>
        <v>2020-10-06</v>
      </c>
      <c r="AB36" t="b">
        <f t="shared" si="13"/>
        <v>0</v>
      </c>
      <c r="AC36" t="str">
        <f t="shared" si="8"/>
        <v>Fraction</v>
      </c>
    </row>
    <row r="37" spans="1:29">
      <c r="A37" s="3" t="s">
        <v>87</v>
      </c>
      <c r="B37" s="3" t="s">
        <v>126</v>
      </c>
      <c r="C37" s="3" t="s">
        <v>126</v>
      </c>
      <c r="D37" s="3" t="s">
        <v>127</v>
      </c>
      <c r="E37" s="3" t="s">
        <v>89</v>
      </c>
      <c r="F37" s="3" t="s">
        <v>90</v>
      </c>
      <c r="G37" s="3" t="s">
        <v>129</v>
      </c>
      <c r="H37" s="3" t="s">
        <v>125</v>
      </c>
      <c r="I37" s="3">
        <v>86</v>
      </c>
      <c r="J37" s="3"/>
      <c r="K37" s="3">
        <v>0</v>
      </c>
      <c r="L37" s="3"/>
      <c r="M37" s="3"/>
      <c r="N37" s="3"/>
      <c r="O37" s="88" t="str">
        <f>""</f>
        <v/>
      </c>
      <c r="P37" s="35" t="str">
        <f t="shared" si="0"/>
        <v>2020-09-30</v>
      </c>
      <c r="Q37" t="str">
        <f t="shared" si="1"/>
        <v>XBB</v>
      </c>
      <c r="R37">
        <f t="shared" si="2"/>
        <v>33.54</v>
      </c>
      <c r="S37">
        <f t="shared" si="3"/>
        <v>86</v>
      </c>
      <c r="T37">
        <f t="shared" si="4"/>
        <v>0</v>
      </c>
      <c r="U37" t="str">
        <f t="shared" si="5"/>
        <v>9-30-0--20</v>
      </c>
      <c r="V37">
        <f t="shared" si="9"/>
        <v>0</v>
      </c>
      <c r="W37">
        <f t="shared" si="14"/>
        <v>0</v>
      </c>
      <c r="X37" t="str">
        <f t="shared" si="10"/>
        <v>9-30-0--20</v>
      </c>
      <c r="Y37" t="str">
        <f t="shared" si="11"/>
        <v>9-30-0--20</v>
      </c>
      <c r="Z37" t="str">
        <f t="shared" si="12"/>
        <v>0-06-0--20</v>
      </c>
      <c r="AA37" t="str">
        <f t="shared" si="7"/>
        <v>2020-10-06</v>
      </c>
      <c r="AB37" t="b">
        <f t="shared" si="13"/>
        <v>0</v>
      </c>
      <c r="AC37" t="str">
        <f t="shared" si="8"/>
        <v>Div Reinv</v>
      </c>
    </row>
    <row r="38" spans="1:29">
      <c r="A38" s="3" t="s">
        <v>87</v>
      </c>
      <c r="B38" s="3" t="s">
        <v>126</v>
      </c>
      <c r="C38" s="3" t="s">
        <v>126</v>
      </c>
      <c r="D38" s="3" t="s">
        <v>127</v>
      </c>
      <c r="E38" s="3" t="s">
        <v>89</v>
      </c>
      <c r="F38" s="3" t="s">
        <v>93</v>
      </c>
      <c r="G38" s="3" t="s">
        <v>94</v>
      </c>
      <c r="H38" s="3" t="s">
        <v>128</v>
      </c>
      <c r="I38" s="3">
        <v>0</v>
      </c>
      <c r="J38" s="3"/>
      <c r="K38" s="3">
        <v>0</v>
      </c>
      <c r="L38" s="3">
        <v>12.3</v>
      </c>
      <c r="M38" s="3"/>
      <c r="N38" s="3"/>
      <c r="O38" s="88" t="str">
        <f>""</f>
        <v/>
      </c>
      <c r="P38" s="35" t="str">
        <f t="shared" si="0"/>
        <v>2020-09-30</v>
      </c>
      <c r="Q38" t="str">
        <f t="shared" si="1"/>
        <v>XIG</v>
      </c>
      <c r="R38">
        <f t="shared" si="2"/>
        <v>0</v>
      </c>
      <c r="S38">
        <f t="shared" si="3"/>
        <v>0</v>
      </c>
      <c r="T38">
        <f t="shared" si="4"/>
        <v>0</v>
      </c>
      <c r="U38" t="str">
        <f t="shared" si="5"/>
        <v>9-30-0--20</v>
      </c>
      <c r="V38">
        <f t="shared" si="9"/>
        <v>0</v>
      </c>
      <c r="W38">
        <f t="shared" si="14"/>
        <v>0</v>
      </c>
      <c r="X38" t="str">
        <f t="shared" si="10"/>
        <v>9-30-0--20</v>
      </c>
      <c r="Y38" t="str">
        <f t="shared" si="11"/>
        <v>9-30-0--20</v>
      </c>
      <c r="Z38" t="str">
        <f t="shared" si="12"/>
        <v>0-06-0--20</v>
      </c>
      <c r="AA38" t="str">
        <f t="shared" si="7"/>
        <v>2020-10-06</v>
      </c>
      <c r="AB38" t="b">
        <f t="shared" si="13"/>
        <v>0</v>
      </c>
      <c r="AC38" t="str">
        <f t="shared" si="8"/>
        <v>Fraction</v>
      </c>
    </row>
    <row r="39" spans="1:29">
      <c r="A39" s="3" t="s">
        <v>87</v>
      </c>
      <c r="B39" s="3" t="s">
        <v>126</v>
      </c>
      <c r="C39" s="3" t="s">
        <v>126</v>
      </c>
      <c r="D39" s="3" t="s">
        <v>127</v>
      </c>
      <c r="E39" s="3" t="s">
        <v>89</v>
      </c>
      <c r="F39" s="3" t="s">
        <v>93</v>
      </c>
      <c r="G39" s="3" t="s">
        <v>130</v>
      </c>
      <c r="H39" s="3" t="s">
        <v>125</v>
      </c>
      <c r="I39" s="3">
        <v>10</v>
      </c>
      <c r="J39" s="3"/>
      <c r="K39" s="3">
        <v>0</v>
      </c>
      <c r="L39" s="3"/>
      <c r="M39" s="3"/>
      <c r="N39" s="3"/>
      <c r="O39" s="88" t="str">
        <f>""</f>
        <v/>
      </c>
      <c r="P39" s="35" t="str">
        <f t="shared" si="0"/>
        <v>2020-09-30</v>
      </c>
      <c r="Q39" t="str">
        <f t="shared" si="1"/>
        <v>XIG</v>
      </c>
      <c r="R39">
        <f t="shared" si="2"/>
        <v>25.5</v>
      </c>
      <c r="S39">
        <f t="shared" si="3"/>
        <v>10</v>
      </c>
      <c r="T39">
        <f t="shared" si="4"/>
        <v>0</v>
      </c>
      <c r="U39" t="str">
        <f t="shared" si="5"/>
        <v>9-30-0--20</v>
      </c>
      <c r="V39">
        <f t="shared" si="9"/>
        <v>0</v>
      </c>
      <c r="W39">
        <f t="shared" si="14"/>
        <v>0</v>
      </c>
      <c r="X39" t="str">
        <f t="shared" si="10"/>
        <v>9-30-0--20</v>
      </c>
      <c r="Y39" t="str">
        <f t="shared" si="11"/>
        <v>9-30-0--20</v>
      </c>
      <c r="Z39" t="str">
        <f t="shared" si="12"/>
        <v>0-06-0--20</v>
      </c>
      <c r="AA39" t="str">
        <f t="shared" si="7"/>
        <v>2020-10-06</v>
      </c>
      <c r="AB39" t="b">
        <f t="shared" si="13"/>
        <v>0</v>
      </c>
      <c r="AC39" t="str">
        <f t="shared" si="8"/>
        <v>Div Reinv</v>
      </c>
    </row>
    <row r="40" spans="1:29">
      <c r="A40" s="3" t="s">
        <v>87</v>
      </c>
      <c r="B40" s="3" t="s">
        <v>126</v>
      </c>
      <c r="C40" s="3" t="s">
        <v>126</v>
      </c>
      <c r="D40" s="3" t="s">
        <v>127</v>
      </c>
      <c r="E40" s="3" t="s">
        <v>89</v>
      </c>
      <c r="F40" s="3" t="s">
        <v>95</v>
      </c>
      <c r="G40" s="3" t="s">
        <v>96</v>
      </c>
      <c r="H40" s="3" t="s">
        <v>128</v>
      </c>
      <c r="I40" s="3">
        <v>0</v>
      </c>
      <c r="J40" s="3"/>
      <c r="K40" s="3">
        <v>0</v>
      </c>
      <c r="L40" s="3">
        <v>5.17</v>
      </c>
      <c r="M40" s="3"/>
      <c r="N40" s="3"/>
      <c r="O40" s="88" t="str">
        <f>""</f>
        <v/>
      </c>
      <c r="P40" s="35" t="str">
        <f t="shared" si="0"/>
        <v>2020-09-30</v>
      </c>
      <c r="Q40" t="str">
        <f t="shared" si="1"/>
        <v>XHY</v>
      </c>
      <c r="R40">
        <f t="shared" si="2"/>
        <v>0</v>
      </c>
      <c r="S40">
        <f t="shared" si="3"/>
        <v>0</v>
      </c>
      <c r="T40">
        <f t="shared" si="4"/>
        <v>0</v>
      </c>
      <c r="U40" t="str">
        <f t="shared" si="5"/>
        <v>9-30-0--20</v>
      </c>
      <c r="V40">
        <f t="shared" si="9"/>
        <v>0</v>
      </c>
      <c r="W40">
        <f t="shared" si="14"/>
        <v>0</v>
      </c>
      <c r="X40" t="str">
        <f t="shared" si="10"/>
        <v>9-30-0--20</v>
      </c>
      <c r="Y40" t="str">
        <f t="shared" si="11"/>
        <v>9-30-0--20</v>
      </c>
      <c r="Z40" t="str">
        <f t="shared" si="12"/>
        <v>0-06-0--20</v>
      </c>
      <c r="AA40" t="str">
        <f t="shared" si="7"/>
        <v>2020-10-06</v>
      </c>
      <c r="AB40" t="b">
        <f t="shared" si="13"/>
        <v>0</v>
      </c>
      <c r="AC40" t="str">
        <f t="shared" si="8"/>
        <v>Fraction</v>
      </c>
    </row>
    <row r="41" spans="1:29">
      <c r="A41" s="3" t="s">
        <v>87</v>
      </c>
      <c r="B41" s="3" t="s">
        <v>126</v>
      </c>
      <c r="C41" s="3" t="s">
        <v>126</v>
      </c>
      <c r="D41" s="3" t="s">
        <v>127</v>
      </c>
      <c r="E41" s="3" t="s">
        <v>89</v>
      </c>
      <c r="F41" s="3" t="s">
        <v>95</v>
      </c>
      <c r="G41" s="3" t="s">
        <v>131</v>
      </c>
      <c r="H41" s="3" t="s">
        <v>125</v>
      </c>
      <c r="I41" s="3">
        <v>20</v>
      </c>
      <c r="J41" s="3"/>
      <c r="K41" s="3">
        <v>0</v>
      </c>
      <c r="L41" s="3"/>
      <c r="M41" s="3"/>
      <c r="N41" s="3"/>
      <c r="O41" s="88" t="str">
        <f>""</f>
        <v/>
      </c>
      <c r="P41" s="35" t="str">
        <f t="shared" si="0"/>
        <v>2020-09-30</v>
      </c>
      <c r="Q41" t="str">
        <f t="shared" si="1"/>
        <v>XHY</v>
      </c>
      <c r="R41">
        <f t="shared" si="2"/>
        <v>18.141500000000001</v>
      </c>
      <c r="S41">
        <f t="shared" si="3"/>
        <v>20</v>
      </c>
      <c r="T41">
        <f t="shared" si="4"/>
        <v>0</v>
      </c>
      <c r="U41" t="str">
        <f t="shared" si="5"/>
        <v>9-30-0--20</v>
      </c>
      <c r="V41">
        <f t="shared" si="9"/>
        <v>0</v>
      </c>
      <c r="W41">
        <f t="shared" si="14"/>
        <v>0</v>
      </c>
      <c r="X41" t="str">
        <f t="shared" si="10"/>
        <v>9-30-0--20</v>
      </c>
      <c r="Y41" t="str">
        <f t="shared" si="11"/>
        <v>9-30-0--20</v>
      </c>
      <c r="Z41" t="str">
        <f t="shared" si="12"/>
        <v>0-06-0--20</v>
      </c>
      <c r="AA41" t="str">
        <f t="shared" si="7"/>
        <v>2020-10-06</v>
      </c>
      <c r="AB41" t="b">
        <f t="shared" si="13"/>
        <v>0</v>
      </c>
      <c r="AC41" t="str">
        <f t="shared" si="8"/>
        <v>Div Reinv</v>
      </c>
    </row>
    <row r="42" spans="1:29">
      <c r="A42" s="3" t="s">
        <v>87</v>
      </c>
      <c r="B42" s="3" t="s">
        <v>126</v>
      </c>
      <c r="C42" s="3" t="s">
        <v>126</v>
      </c>
      <c r="D42" s="3" t="s">
        <v>127</v>
      </c>
      <c r="E42" s="3" t="s">
        <v>89</v>
      </c>
      <c r="F42" s="3" t="s">
        <v>54</v>
      </c>
      <c r="G42" s="3" t="s">
        <v>97</v>
      </c>
      <c r="H42" s="3" t="s">
        <v>128</v>
      </c>
      <c r="I42" s="3">
        <v>0</v>
      </c>
      <c r="J42" s="3"/>
      <c r="K42" s="3">
        <v>0</v>
      </c>
      <c r="L42" s="3">
        <v>10.37</v>
      </c>
      <c r="M42" s="3"/>
      <c r="N42" s="3"/>
      <c r="O42" s="88" t="str">
        <f>""</f>
        <v/>
      </c>
      <c r="P42" s="35" t="str">
        <f t="shared" si="0"/>
        <v>2020-09-30</v>
      </c>
      <c r="Q42" t="str">
        <f t="shared" si="1"/>
        <v>XCB</v>
      </c>
      <c r="R42">
        <f t="shared" si="2"/>
        <v>0</v>
      </c>
      <c r="S42">
        <f t="shared" si="3"/>
        <v>0</v>
      </c>
      <c r="T42">
        <f t="shared" si="4"/>
        <v>0</v>
      </c>
      <c r="U42" t="str">
        <f t="shared" si="5"/>
        <v>9-30-0--20</v>
      </c>
      <c r="V42">
        <f t="shared" si="9"/>
        <v>0</v>
      </c>
      <c r="W42">
        <f t="shared" si="14"/>
        <v>0</v>
      </c>
      <c r="X42" t="str">
        <f t="shared" si="10"/>
        <v>9-30-0--20</v>
      </c>
      <c r="Y42" t="str">
        <f t="shared" si="11"/>
        <v>9-30-0--20</v>
      </c>
      <c r="Z42" t="str">
        <f t="shared" si="12"/>
        <v>0-06-0--20</v>
      </c>
      <c r="AA42" t="str">
        <f t="shared" si="7"/>
        <v>2020-10-06</v>
      </c>
      <c r="AB42" t="b">
        <f t="shared" si="13"/>
        <v>0</v>
      </c>
      <c r="AC42" t="str">
        <f t="shared" si="8"/>
        <v>Fraction</v>
      </c>
    </row>
    <row r="43" spans="1:29">
      <c r="A43" s="3" t="s">
        <v>87</v>
      </c>
      <c r="B43" s="3" t="s">
        <v>126</v>
      </c>
      <c r="C43" s="3" t="s">
        <v>126</v>
      </c>
      <c r="D43" s="3" t="s">
        <v>127</v>
      </c>
      <c r="E43" s="3" t="s">
        <v>89</v>
      </c>
      <c r="F43" s="3" t="s">
        <v>54</v>
      </c>
      <c r="G43" s="3" t="s">
        <v>132</v>
      </c>
      <c r="H43" s="3" t="s">
        <v>125</v>
      </c>
      <c r="I43" s="3">
        <v>73</v>
      </c>
      <c r="J43" s="3"/>
      <c r="K43" s="3">
        <v>0</v>
      </c>
      <c r="L43" s="3"/>
      <c r="M43" s="3"/>
      <c r="N43" s="3"/>
      <c r="O43" s="88" t="str">
        <f>""</f>
        <v/>
      </c>
      <c r="P43" s="35" t="str">
        <f t="shared" si="0"/>
        <v>2020-09-30</v>
      </c>
      <c r="Q43" t="str">
        <f t="shared" si="1"/>
        <v>XCB</v>
      </c>
      <c r="R43">
        <f t="shared" si="2"/>
        <v>22.51</v>
      </c>
      <c r="S43">
        <f t="shared" si="3"/>
        <v>73</v>
      </c>
      <c r="T43">
        <f t="shared" si="4"/>
        <v>0</v>
      </c>
      <c r="U43" t="str">
        <f t="shared" si="5"/>
        <v>9-30-0--20</v>
      </c>
      <c r="V43">
        <f t="shared" si="9"/>
        <v>0</v>
      </c>
      <c r="W43">
        <f t="shared" si="14"/>
        <v>0</v>
      </c>
      <c r="X43" t="str">
        <f t="shared" si="10"/>
        <v>9-30-0--20</v>
      </c>
      <c r="Y43" t="str">
        <f t="shared" si="11"/>
        <v>9-30-0--20</v>
      </c>
      <c r="Z43" t="str">
        <f t="shared" si="12"/>
        <v>0-06-0--20</v>
      </c>
      <c r="AA43" t="str">
        <f t="shared" si="7"/>
        <v>2020-10-06</v>
      </c>
      <c r="AB43" t="b">
        <f t="shared" si="13"/>
        <v>0</v>
      </c>
      <c r="AC43" t="str">
        <f t="shared" si="8"/>
        <v>Div Reinv</v>
      </c>
    </row>
    <row r="44" spans="1:29">
      <c r="A44" s="3" t="s">
        <v>87</v>
      </c>
      <c r="B44" s="3" t="s">
        <v>133</v>
      </c>
      <c r="C44" s="3" t="s">
        <v>134</v>
      </c>
      <c r="D44" s="3" t="s">
        <v>133</v>
      </c>
      <c r="E44" s="3" t="s">
        <v>89</v>
      </c>
      <c r="F44" s="3" t="s">
        <v>90</v>
      </c>
      <c r="G44" s="3" t="s">
        <v>91</v>
      </c>
      <c r="H44" s="3" t="s">
        <v>104</v>
      </c>
      <c r="I44" s="3">
        <v>1650</v>
      </c>
      <c r="J44" s="3">
        <v>33.395000000000003</v>
      </c>
      <c r="K44" s="3">
        <v>0</v>
      </c>
      <c r="L44" s="3">
        <v>55101.5</v>
      </c>
      <c r="M44" s="3"/>
      <c r="N44" s="3"/>
      <c r="O44" s="88" t="str">
        <f>""</f>
        <v/>
      </c>
      <c r="P44" s="35" t="str">
        <f t="shared" si="0"/>
        <v>2020-10-05</v>
      </c>
      <c r="Q44" t="str">
        <f t="shared" si="1"/>
        <v>XBB</v>
      </c>
      <c r="R44">
        <f t="shared" si="2"/>
        <v>33.395000000000003</v>
      </c>
      <c r="S44">
        <f t="shared" si="3"/>
        <v>-1650</v>
      </c>
      <c r="T44">
        <f t="shared" si="4"/>
        <v>-55101.500000000007</v>
      </c>
      <c r="U44" t="str">
        <f t="shared" si="5"/>
        <v>0-05-0--20</v>
      </c>
      <c r="V44">
        <f t="shared" si="9"/>
        <v>33.394848484848488</v>
      </c>
      <c r="W44" t="b">
        <f t="shared" si="14"/>
        <v>0</v>
      </c>
      <c r="X44" t="str">
        <f t="shared" si="10"/>
        <v>0-05-0--20</v>
      </c>
      <c r="Y44" t="str">
        <f t="shared" si="11"/>
        <v>0-07-0--20</v>
      </c>
      <c r="Z44" t="str">
        <f t="shared" si="12"/>
        <v>0-05-0--20</v>
      </c>
      <c r="AA44" t="str">
        <f t="shared" si="7"/>
        <v>2020-10-05</v>
      </c>
      <c r="AB44" t="b">
        <f t="shared" si="13"/>
        <v>1</v>
      </c>
      <c r="AC44">
        <f t="shared" si="8"/>
        <v>0</v>
      </c>
    </row>
    <row r="45" spans="1:29">
      <c r="A45" s="3" t="s">
        <v>87</v>
      </c>
      <c r="B45" s="3" t="s">
        <v>133</v>
      </c>
      <c r="C45" s="3" t="s">
        <v>134</v>
      </c>
      <c r="D45" s="3" t="s">
        <v>133</v>
      </c>
      <c r="E45" s="3" t="s">
        <v>89</v>
      </c>
      <c r="F45" s="3" t="s">
        <v>105</v>
      </c>
      <c r="G45" s="3" t="s">
        <v>106</v>
      </c>
      <c r="H45" s="3" t="s">
        <v>107</v>
      </c>
      <c r="I45" s="3">
        <v>350</v>
      </c>
      <c r="J45" s="3">
        <v>55.99</v>
      </c>
      <c r="K45" s="3">
        <v>0</v>
      </c>
      <c r="L45" s="3">
        <v>-19596.5</v>
      </c>
      <c r="M45" s="3"/>
      <c r="N45" s="3"/>
      <c r="O45" s="88" t="str">
        <f>""</f>
        <v/>
      </c>
      <c r="P45" s="35" t="str">
        <f t="shared" si="0"/>
        <v>2020-10-05</v>
      </c>
      <c r="Q45" t="str">
        <f t="shared" si="1"/>
        <v>XUS</v>
      </c>
      <c r="R45">
        <f t="shared" si="2"/>
        <v>55.99</v>
      </c>
      <c r="S45">
        <f t="shared" si="3"/>
        <v>350</v>
      </c>
      <c r="T45">
        <f t="shared" si="4"/>
        <v>19596.5</v>
      </c>
      <c r="U45" t="str">
        <f t="shared" si="5"/>
        <v>0-05-0--20</v>
      </c>
      <c r="V45">
        <f t="shared" si="9"/>
        <v>55.99</v>
      </c>
      <c r="W45" t="b">
        <f t="shared" si="14"/>
        <v>1</v>
      </c>
      <c r="X45" t="str">
        <f t="shared" si="10"/>
        <v>0-05-0--20</v>
      </c>
      <c r="Y45" t="str">
        <f t="shared" si="11"/>
        <v>0-07-0--20</v>
      </c>
      <c r="Z45" t="str">
        <f t="shared" si="12"/>
        <v>0-05-0--20</v>
      </c>
      <c r="AA45" t="str">
        <f t="shared" si="7"/>
        <v>2020-10-05</v>
      </c>
      <c r="AB45" t="b">
        <f t="shared" si="13"/>
        <v>1</v>
      </c>
      <c r="AC45">
        <f t="shared" si="8"/>
        <v>0</v>
      </c>
    </row>
    <row r="46" spans="1:29">
      <c r="A46" s="3" t="s">
        <v>87</v>
      </c>
      <c r="B46" s="3" t="s">
        <v>133</v>
      </c>
      <c r="C46" s="3" t="s">
        <v>134</v>
      </c>
      <c r="D46" s="3" t="s">
        <v>133</v>
      </c>
      <c r="E46" s="3" t="s">
        <v>89</v>
      </c>
      <c r="F46" s="3" t="s">
        <v>108</v>
      </c>
      <c r="G46" s="3" t="s">
        <v>109</v>
      </c>
      <c r="H46" s="3" t="s">
        <v>107</v>
      </c>
      <c r="I46" s="3">
        <v>300</v>
      </c>
      <c r="J46" s="3">
        <v>30.22</v>
      </c>
      <c r="K46" s="3">
        <v>0</v>
      </c>
      <c r="L46" s="3">
        <v>-9066</v>
      </c>
      <c r="M46" s="3"/>
      <c r="N46" s="3"/>
      <c r="O46" s="88" t="str">
        <f>""</f>
        <v/>
      </c>
      <c r="P46" s="35" t="str">
        <f t="shared" si="0"/>
        <v>2020-10-05</v>
      </c>
      <c r="Q46" t="str">
        <f t="shared" si="1"/>
        <v>XEF</v>
      </c>
      <c r="R46">
        <f t="shared" si="2"/>
        <v>30.22</v>
      </c>
      <c r="S46">
        <f t="shared" si="3"/>
        <v>300</v>
      </c>
      <c r="T46">
        <f t="shared" si="4"/>
        <v>9066</v>
      </c>
      <c r="U46" t="str">
        <f t="shared" si="5"/>
        <v>0-05-0--20</v>
      </c>
      <c r="V46">
        <f t="shared" si="9"/>
        <v>30.22</v>
      </c>
      <c r="W46" t="b">
        <f t="shared" si="14"/>
        <v>1</v>
      </c>
      <c r="X46" t="str">
        <f t="shared" si="10"/>
        <v>0-05-0--20</v>
      </c>
      <c r="Y46" t="str">
        <f t="shared" si="11"/>
        <v>0-07-0--20</v>
      </c>
      <c r="Z46" t="str">
        <f t="shared" si="12"/>
        <v>0-05-0--20</v>
      </c>
      <c r="AA46" t="str">
        <f t="shared" si="7"/>
        <v>2020-10-05</v>
      </c>
      <c r="AB46" t="b">
        <f t="shared" si="13"/>
        <v>1</v>
      </c>
      <c r="AC46">
        <f t="shared" si="8"/>
        <v>0</v>
      </c>
    </row>
    <row r="47" spans="1:29">
      <c r="A47" s="3" t="s">
        <v>87</v>
      </c>
      <c r="B47" s="3" t="s">
        <v>133</v>
      </c>
      <c r="C47" s="3" t="s">
        <v>134</v>
      </c>
      <c r="D47" s="3" t="s">
        <v>133</v>
      </c>
      <c r="E47" s="3" t="s">
        <v>89</v>
      </c>
      <c r="F47" s="3" t="s">
        <v>110</v>
      </c>
      <c r="G47" s="3" t="s">
        <v>111</v>
      </c>
      <c r="H47" s="3" t="s">
        <v>107</v>
      </c>
      <c r="I47" s="3">
        <v>850</v>
      </c>
      <c r="J47" s="3">
        <v>24.721</v>
      </c>
      <c r="K47" s="3">
        <v>0</v>
      </c>
      <c r="L47" s="3">
        <v>-21012.5</v>
      </c>
      <c r="M47" s="3"/>
      <c r="N47" s="3"/>
      <c r="O47" s="88" t="str">
        <f>""</f>
        <v/>
      </c>
      <c r="P47" s="35" t="str">
        <f t="shared" si="0"/>
        <v>2020-10-05</v>
      </c>
      <c r="Q47" t="str">
        <f t="shared" si="1"/>
        <v>XIU</v>
      </c>
      <c r="R47">
        <f t="shared" si="2"/>
        <v>24.721</v>
      </c>
      <c r="S47">
        <f t="shared" si="3"/>
        <v>850</v>
      </c>
      <c r="T47">
        <f t="shared" si="4"/>
        <v>21012.5</v>
      </c>
      <c r="U47" t="str">
        <f t="shared" si="5"/>
        <v>0-05-0--20</v>
      </c>
      <c r="V47">
        <f t="shared" si="9"/>
        <v>24.720588235294116</v>
      </c>
      <c r="W47" t="b">
        <f t="shared" si="14"/>
        <v>0</v>
      </c>
      <c r="X47" t="str">
        <f t="shared" si="10"/>
        <v>0-05-0--20</v>
      </c>
      <c r="Y47" t="str">
        <f t="shared" si="11"/>
        <v>0-07-0--20</v>
      </c>
      <c r="Z47" t="str">
        <f t="shared" si="12"/>
        <v>0-05-0--20</v>
      </c>
      <c r="AA47" t="str">
        <f t="shared" si="7"/>
        <v>2020-10-05</v>
      </c>
      <c r="AB47" t="b">
        <f t="shared" si="13"/>
        <v>1</v>
      </c>
      <c r="AC47">
        <f t="shared" si="8"/>
        <v>0</v>
      </c>
    </row>
    <row r="48" spans="1:29">
      <c r="A48" s="3" t="s">
        <v>87</v>
      </c>
      <c r="B48" s="3" t="s">
        <v>133</v>
      </c>
      <c r="C48" s="3" t="s">
        <v>134</v>
      </c>
      <c r="D48" s="3" t="s">
        <v>133</v>
      </c>
      <c r="E48" s="3" t="s">
        <v>89</v>
      </c>
      <c r="F48" s="3" t="s">
        <v>112</v>
      </c>
      <c r="G48" s="3" t="s">
        <v>113</v>
      </c>
      <c r="H48" s="3" t="s">
        <v>107</v>
      </c>
      <c r="I48" s="3">
        <v>200</v>
      </c>
      <c r="J48" s="3">
        <v>32.78</v>
      </c>
      <c r="K48" s="3">
        <v>0</v>
      </c>
      <c r="L48" s="3">
        <v>-6556</v>
      </c>
      <c r="M48" s="3"/>
      <c r="N48" s="3"/>
      <c r="O48" s="88" t="str">
        <f>""</f>
        <v/>
      </c>
      <c r="P48" s="35" t="str">
        <f t="shared" si="0"/>
        <v>2020-10-05</v>
      </c>
      <c r="Q48" t="str">
        <f t="shared" si="1"/>
        <v>XEM</v>
      </c>
      <c r="R48">
        <f t="shared" si="2"/>
        <v>32.78</v>
      </c>
      <c r="S48">
        <f t="shared" si="3"/>
        <v>200</v>
      </c>
      <c r="T48">
        <f t="shared" si="4"/>
        <v>6556</v>
      </c>
      <c r="U48" t="str">
        <f t="shared" si="5"/>
        <v>0-05-0--20</v>
      </c>
      <c r="V48">
        <f t="shared" si="9"/>
        <v>32.78</v>
      </c>
      <c r="W48" t="b">
        <f t="shared" si="14"/>
        <v>1</v>
      </c>
      <c r="X48" t="str">
        <f t="shared" si="10"/>
        <v>0-05-0--20</v>
      </c>
      <c r="Y48" t="str">
        <f t="shared" si="11"/>
        <v>0-07-0--20</v>
      </c>
      <c r="Z48" t="str">
        <f t="shared" si="12"/>
        <v>0-05-0--20</v>
      </c>
      <c r="AA48" t="str">
        <f t="shared" si="7"/>
        <v>2020-10-05</v>
      </c>
      <c r="AB48" t="b">
        <f t="shared" si="13"/>
        <v>1</v>
      </c>
      <c r="AC48">
        <f t="shared" si="8"/>
        <v>0</v>
      </c>
    </row>
    <row r="49" spans="1:29">
      <c r="A49" s="3" t="s">
        <v>87</v>
      </c>
      <c r="B49" s="3" t="s">
        <v>135</v>
      </c>
      <c r="C49" s="3" t="s">
        <v>135</v>
      </c>
      <c r="D49" s="3" t="s">
        <v>136</v>
      </c>
      <c r="E49" s="3"/>
      <c r="F49" s="3"/>
      <c r="G49" s="3" t="s">
        <v>137</v>
      </c>
      <c r="H49" s="3" t="s">
        <v>101</v>
      </c>
      <c r="I49" s="3">
        <v>0</v>
      </c>
      <c r="J49" s="3"/>
      <c r="K49" s="3">
        <v>0</v>
      </c>
      <c r="L49" s="3">
        <v>8.52</v>
      </c>
      <c r="M49" s="3"/>
      <c r="N49" s="3"/>
      <c r="O49" s="88" t="str">
        <f>""</f>
        <v/>
      </c>
      <c r="P49" s="35" t="str">
        <f t="shared" si="0"/>
        <v>2020-10-16</v>
      </c>
      <c r="Q49">
        <f t="shared" si="1"/>
        <v>0</v>
      </c>
      <c r="R49">
        <f t="shared" si="2"/>
        <v>0</v>
      </c>
      <c r="S49">
        <f t="shared" si="3"/>
        <v>0</v>
      </c>
      <c r="T49">
        <f t="shared" si="4"/>
        <v>0</v>
      </c>
      <c r="U49" t="str">
        <f t="shared" si="5"/>
        <v>0-16-0--20</v>
      </c>
      <c r="V49">
        <f t="shared" si="9"/>
        <v>0</v>
      </c>
      <c r="W49">
        <f t="shared" si="14"/>
        <v>0</v>
      </c>
      <c r="X49" t="str">
        <f t="shared" si="10"/>
        <v>0-16-0--20</v>
      </c>
      <c r="Y49" t="str">
        <f t="shared" si="11"/>
        <v>0-16-0--20</v>
      </c>
      <c r="Z49" t="str">
        <f t="shared" si="12"/>
        <v>0-23-0--20</v>
      </c>
      <c r="AA49" t="str">
        <f t="shared" si="7"/>
        <v>2020-10-23</v>
      </c>
      <c r="AB49" t="b">
        <f t="shared" si="13"/>
        <v>0</v>
      </c>
      <c r="AC49" t="str">
        <f t="shared" si="8"/>
        <v>Intérêt</v>
      </c>
    </row>
    <row r="50" spans="1:29">
      <c r="A50" s="3" t="s">
        <v>87</v>
      </c>
      <c r="B50" s="3" t="s">
        <v>138</v>
      </c>
      <c r="C50" s="3" t="s">
        <v>138</v>
      </c>
      <c r="D50" s="3" t="s">
        <v>139</v>
      </c>
      <c r="E50" s="3" t="s">
        <v>89</v>
      </c>
      <c r="F50" s="3" t="s">
        <v>120</v>
      </c>
      <c r="G50" s="3" t="s">
        <v>140</v>
      </c>
      <c r="H50" s="3" t="s">
        <v>125</v>
      </c>
      <c r="I50" s="3">
        <v>95.84</v>
      </c>
      <c r="J50" s="3"/>
      <c r="K50" s="3">
        <v>0</v>
      </c>
      <c r="L50" s="3"/>
      <c r="M50" s="3"/>
      <c r="N50" s="3"/>
      <c r="O50" s="88" t="str">
        <f>""</f>
        <v/>
      </c>
      <c r="P50" s="35" t="str">
        <f t="shared" si="0"/>
        <v>2020-10-29</v>
      </c>
      <c r="Q50" t="str">
        <f t="shared" si="1"/>
        <v>TDB778</v>
      </c>
      <c r="R50">
        <f t="shared" si="2"/>
        <v>13.090045909849749</v>
      </c>
      <c r="S50">
        <f t="shared" si="3"/>
        <v>95.84</v>
      </c>
      <c r="T50">
        <f t="shared" si="4"/>
        <v>0</v>
      </c>
      <c r="U50" t="str">
        <f t="shared" si="5"/>
        <v>0-29-0--20</v>
      </c>
      <c r="V50">
        <f t="shared" si="9"/>
        <v>0</v>
      </c>
      <c r="W50">
        <f t="shared" si="14"/>
        <v>0</v>
      </c>
      <c r="X50" t="str">
        <f t="shared" si="10"/>
        <v>0-29-0--20</v>
      </c>
      <c r="Y50" t="str">
        <f t="shared" si="11"/>
        <v>0-29-0--20</v>
      </c>
      <c r="Z50" t="str">
        <f t="shared" si="12"/>
        <v>1-02-0--20</v>
      </c>
      <c r="AA50" t="str">
        <f t="shared" si="7"/>
        <v>2020-11-02</v>
      </c>
      <c r="AB50" t="b">
        <f t="shared" si="13"/>
        <v>0</v>
      </c>
      <c r="AC50" t="str">
        <f t="shared" si="8"/>
        <v>Div Reinv</v>
      </c>
    </row>
    <row r="51" spans="1:29">
      <c r="A51" s="3" t="s">
        <v>87</v>
      </c>
      <c r="B51" s="3" t="s">
        <v>141</v>
      </c>
      <c r="C51" s="3" t="s">
        <v>141</v>
      </c>
      <c r="D51" s="3" t="s">
        <v>141</v>
      </c>
      <c r="E51" s="3" t="s">
        <v>89</v>
      </c>
      <c r="F51" s="3" t="s">
        <v>90</v>
      </c>
      <c r="G51" s="3" t="s">
        <v>91</v>
      </c>
      <c r="H51" s="3" t="s">
        <v>125</v>
      </c>
      <c r="I51" s="3">
        <v>0</v>
      </c>
      <c r="J51" s="3"/>
      <c r="K51" s="3">
        <v>0</v>
      </c>
      <c r="L51" s="3">
        <v>-2760.52</v>
      </c>
      <c r="M51" s="3"/>
      <c r="N51" s="3"/>
      <c r="O51" s="88" t="str">
        <f>""</f>
        <v/>
      </c>
      <c r="P51" s="35" t="str">
        <f t="shared" si="0"/>
        <v>2020-10-30</v>
      </c>
      <c r="Q51" t="str">
        <f t="shared" si="1"/>
        <v>XBB</v>
      </c>
      <c r="R51">
        <f t="shared" si="2"/>
        <v>0</v>
      </c>
      <c r="S51">
        <f t="shared" si="3"/>
        <v>0</v>
      </c>
      <c r="T51">
        <f t="shared" si="4"/>
        <v>0</v>
      </c>
      <c r="U51" t="str">
        <f t="shared" si="5"/>
        <v>0-30-0--20</v>
      </c>
      <c r="V51">
        <f t="shared" si="9"/>
        <v>0</v>
      </c>
      <c r="W51">
        <f t="shared" si="14"/>
        <v>0</v>
      </c>
      <c r="X51" t="str">
        <f t="shared" si="10"/>
        <v>0-30-0--20</v>
      </c>
      <c r="Y51" t="str">
        <f t="shared" si="11"/>
        <v>0-30-0--20</v>
      </c>
      <c r="Z51" t="str">
        <f t="shared" si="12"/>
        <v>0-30-0--20</v>
      </c>
      <c r="AA51" t="str">
        <f t="shared" si="7"/>
        <v>2020-10-30</v>
      </c>
      <c r="AB51" t="b">
        <f t="shared" si="13"/>
        <v>1</v>
      </c>
      <c r="AC51">
        <f t="shared" si="8"/>
        <v>0</v>
      </c>
    </row>
    <row r="52" spans="1:29">
      <c r="A52" s="3" t="s">
        <v>87</v>
      </c>
      <c r="B52" s="3" t="s">
        <v>141</v>
      </c>
      <c r="C52" s="3" t="s">
        <v>141</v>
      </c>
      <c r="D52" s="3" t="s">
        <v>141</v>
      </c>
      <c r="E52" s="3" t="s">
        <v>89</v>
      </c>
      <c r="F52" s="3" t="s">
        <v>90</v>
      </c>
      <c r="G52" s="3" t="s">
        <v>91</v>
      </c>
      <c r="H52" s="3" t="s">
        <v>92</v>
      </c>
      <c r="I52" s="3">
        <v>39436</v>
      </c>
      <c r="J52" s="3"/>
      <c r="K52" s="3">
        <v>0</v>
      </c>
      <c r="L52" s="3">
        <v>2760.52</v>
      </c>
      <c r="M52" s="3"/>
      <c r="N52" s="3"/>
      <c r="O52" s="88" t="str">
        <f>""</f>
        <v/>
      </c>
      <c r="P52" s="35" t="str">
        <f t="shared" si="0"/>
        <v>2020-10-30</v>
      </c>
      <c r="Q52" t="str">
        <f t="shared" si="1"/>
        <v>XBB</v>
      </c>
      <c r="R52">
        <f t="shared" si="2"/>
        <v>0</v>
      </c>
      <c r="S52">
        <f t="shared" si="3"/>
        <v>39436</v>
      </c>
      <c r="T52">
        <f t="shared" si="4"/>
        <v>2760.5199999999995</v>
      </c>
      <c r="U52" t="str">
        <f t="shared" si="5"/>
        <v>0-30-0--20</v>
      </c>
      <c r="V52">
        <f t="shared" si="9"/>
        <v>6.9999999999999993E-2</v>
      </c>
      <c r="W52">
        <f t="shared" si="14"/>
        <v>0</v>
      </c>
      <c r="X52" t="str">
        <f t="shared" si="10"/>
        <v>0-30-0--20</v>
      </c>
      <c r="Y52" t="str">
        <f t="shared" si="11"/>
        <v>0-30-0--20</v>
      </c>
      <c r="Z52" t="str">
        <f t="shared" si="12"/>
        <v>0-30-0--20</v>
      </c>
      <c r="AA52" t="str">
        <f t="shared" si="7"/>
        <v>2020-10-30</v>
      </c>
      <c r="AB52" t="b">
        <f t="shared" si="13"/>
        <v>1</v>
      </c>
      <c r="AC52">
        <f t="shared" si="8"/>
        <v>0</v>
      </c>
    </row>
    <row r="53" spans="1:29">
      <c r="A53" s="3" t="s">
        <v>87</v>
      </c>
      <c r="B53" s="3" t="s">
        <v>141</v>
      </c>
      <c r="C53" s="3" t="s">
        <v>141</v>
      </c>
      <c r="D53" s="3" t="s">
        <v>141</v>
      </c>
      <c r="E53" s="3" t="s">
        <v>89</v>
      </c>
      <c r="F53" s="3" t="s">
        <v>93</v>
      </c>
      <c r="G53" s="3" t="s">
        <v>94</v>
      </c>
      <c r="H53" s="3" t="s">
        <v>125</v>
      </c>
      <c r="I53" s="3">
        <v>0</v>
      </c>
      <c r="J53" s="3"/>
      <c r="K53" s="3">
        <v>0</v>
      </c>
      <c r="L53" s="3">
        <v>-252.96</v>
      </c>
      <c r="M53" s="3"/>
      <c r="N53" s="3"/>
      <c r="O53" s="88" t="str">
        <f>""</f>
        <v/>
      </c>
      <c r="P53" s="35" t="str">
        <f t="shared" si="0"/>
        <v>2020-10-30</v>
      </c>
      <c r="Q53" t="str">
        <f t="shared" si="1"/>
        <v>XIG</v>
      </c>
      <c r="R53">
        <f t="shared" si="2"/>
        <v>0</v>
      </c>
      <c r="S53">
        <f t="shared" si="3"/>
        <v>0</v>
      </c>
      <c r="T53">
        <f t="shared" si="4"/>
        <v>0</v>
      </c>
      <c r="U53" t="str">
        <f t="shared" si="5"/>
        <v>0-30-0--20</v>
      </c>
      <c r="V53">
        <f t="shared" si="9"/>
        <v>0</v>
      </c>
      <c r="W53">
        <f t="shared" si="14"/>
        <v>0</v>
      </c>
      <c r="X53" t="str">
        <f t="shared" si="10"/>
        <v>0-30-0--20</v>
      </c>
      <c r="Y53" t="str">
        <f t="shared" si="11"/>
        <v>0-30-0--20</v>
      </c>
      <c r="Z53" t="str">
        <f t="shared" si="12"/>
        <v>0-30-0--20</v>
      </c>
      <c r="AA53" t="str">
        <f t="shared" si="7"/>
        <v>2020-10-30</v>
      </c>
      <c r="AB53" t="b">
        <f t="shared" si="13"/>
        <v>1</v>
      </c>
      <c r="AC53">
        <f t="shared" si="8"/>
        <v>0</v>
      </c>
    </row>
    <row r="54" spans="1:29">
      <c r="A54" s="3" t="s">
        <v>87</v>
      </c>
      <c r="B54" s="3" t="s">
        <v>141</v>
      </c>
      <c r="C54" s="3" t="s">
        <v>141</v>
      </c>
      <c r="D54" s="3" t="s">
        <v>141</v>
      </c>
      <c r="E54" s="3" t="s">
        <v>89</v>
      </c>
      <c r="F54" s="3" t="s">
        <v>93</v>
      </c>
      <c r="G54" s="3" t="s">
        <v>94</v>
      </c>
      <c r="H54" s="3" t="s">
        <v>92</v>
      </c>
      <c r="I54" s="3">
        <v>4960</v>
      </c>
      <c r="J54" s="3"/>
      <c r="K54" s="3">
        <v>0</v>
      </c>
      <c r="L54" s="3">
        <v>252.96</v>
      </c>
      <c r="M54" s="3"/>
      <c r="N54" s="3"/>
      <c r="O54" s="88" t="str">
        <f>""</f>
        <v/>
      </c>
      <c r="P54" s="35" t="str">
        <f t="shared" si="0"/>
        <v>2020-10-30</v>
      </c>
      <c r="Q54" t="str">
        <f t="shared" si="1"/>
        <v>XIG</v>
      </c>
      <c r="R54">
        <f t="shared" si="2"/>
        <v>0</v>
      </c>
      <c r="S54">
        <f t="shared" si="3"/>
        <v>4960</v>
      </c>
      <c r="T54">
        <f t="shared" si="4"/>
        <v>252.96</v>
      </c>
      <c r="U54" t="str">
        <f t="shared" si="5"/>
        <v>0-30-0--20</v>
      </c>
      <c r="V54">
        <f t="shared" si="9"/>
        <v>5.1000000000000004E-2</v>
      </c>
      <c r="W54">
        <f t="shared" si="14"/>
        <v>0</v>
      </c>
      <c r="X54" t="str">
        <f t="shared" si="10"/>
        <v>0-30-0--20</v>
      </c>
      <c r="Y54" t="str">
        <f t="shared" si="11"/>
        <v>0-30-0--20</v>
      </c>
      <c r="Z54" t="str">
        <f t="shared" si="12"/>
        <v>0-30-0--20</v>
      </c>
      <c r="AA54" t="str">
        <f t="shared" si="7"/>
        <v>2020-10-30</v>
      </c>
      <c r="AB54" t="b">
        <f t="shared" si="13"/>
        <v>1</v>
      </c>
      <c r="AC54">
        <f t="shared" si="8"/>
        <v>0</v>
      </c>
    </row>
    <row r="55" spans="1:29">
      <c r="A55" s="3" t="s">
        <v>87</v>
      </c>
      <c r="B55" s="3" t="s">
        <v>141</v>
      </c>
      <c r="C55" s="3" t="s">
        <v>141</v>
      </c>
      <c r="D55" s="3" t="s">
        <v>141</v>
      </c>
      <c r="E55" s="3" t="s">
        <v>89</v>
      </c>
      <c r="F55" s="3" t="s">
        <v>95</v>
      </c>
      <c r="G55" s="3" t="s">
        <v>96</v>
      </c>
      <c r="H55" s="3" t="s">
        <v>125</v>
      </c>
      <c r="I55" s="3">
        <v>0</v>
      </c>
      <c r="J55" s="3"/>
      <c r="K55" s="3">
        <v>0</v>
      </c>
      <c r="L55" s="3">
        <v>-355.74</v>
      </c>
      <c r="M55" s="3"/>
      <c r="N55" s="3"/>
      <c r="O55" s="88" t="str">
        <f>""</f>
        <v/>
      </c>
      <c r="P55" s="35" t="str">
        <f t="shared" si="0"/>
        <v>2020-10-30</v>
      </c>
      <c r="Q55" t="str">
        <f t="shared" si="1"/>
        <v>XHY</v>
      </c>
      <c r="R55">
        <f t="shared" si="2"/>
        <v>0</v>
      </c>
      <c r="S55">
        <f t="shared" si="3"/>
        <v>0</v>
      </c>
      <c r="T55">
        <f t="shared" si="4"/>
        <v>0</v>
      </c>
      <c r="U55" t="str">
        <f t="shared" si="5"/>
        <v>0-30-0--20</v>
      </c>
      <c r="V55">
        <f t="shared" si="9"/>
        <v>0</v>
      </c>
      <c r="W55">
        <f t="shared" si="14"/>
        <v>0</v>
      </c>
      <c r="X55" t="str">
        <f t="shared" si="10"/>
        <v>0-30-0--20</v>
      </c>
      <c r="Y55" t="str">
        <f t="shared" si="11"/>
        <v>0-30-0--20</v>
      </c>
      <c r="Z55" t="str">
        <f t="shared" si="12"/>
        <v>0-30-0--20</v>
      </c>
      <c r="AA55" t="str">
        <f t="shared" si="7"/>
        <v>2020-10-30</v>
      </c>
      <c r="AB55" t="b">
        <f t="shared" si="13"/>
        <v>1</v>
      </c>
      <c r="AC55">
        <f t="shared" si="8"/>
        <v>0</v>
      </c>
    </row>
    <row r="56" spans="1:29">
      <c r="A56" s="3" t="s">
        <v>87</v>
      </c>
      <c r="B56" s="3" t="s">
        <v>141</v>
      </c>
      <c r="C56" s="3" t="s">
        <v>141</v>
      </c>
      <c r="D56" s="3" t="s">
        <v>141</v>
      </c>
      <c r="E56" s="3" t="s">
        <v>89</v>
      </c>
      <c r="F56" s="3" t="s">
        <v>95</v>
      </c>
      <c r="G56" s="3" t="s">
        <v>96</v>
      </c>
      <c r="H56" s="3" t="s">
        <v>92</v>
      </c>
      <c r="I56" s="3">
        <v>4620</v>
      </c>
      <c r="J56" s="3"/>
      <c r="K56" s="3">
        <v>0</v>
      </c>
      <c r="L56" s="3">
        <v>355.74</v>
      </c>
      <c r="M56" s="3"/>
      <c r="N56" s="3"/>
      <c r="O56" s="88" t="str">
        <f>""</f>
        <v/>
      </c>
      <c r="P56" s="35" t="str">
        <f t="shared" si="0"/>
        <v>2020-10-30</v>
      </c>
      <c r="Q56" t="str">
        <f t="shared" si="1"/>
        <v>XHY</v>
      </c>
      <c r="R56">
        <f t="shared" si="2"/>
        <v>0</v>
      </c>
      <c r="S56">
        <f t="shared" si="3"/>
        <v>4620</v>
      </c>
      <c r="T56">
        <f t="shared" si="4"/>
        <v>355.74</v>
      </c>
      <c r="U56" t="str">
        <f t="shared" si="5"/>
        <v>0-30-0--20</v>
      </c>
      <c r="V56">
        <f t="shared" si="9"/>
        <v>7.6999999999999999E-2</v>
      </c>
      <c r="W56">
        <f t="shared" si="14"/>
        <v>0</v>
      </c>
      <c r="X56" t="str">
        <f t="shared" si="10"/>
        <v>0-30-0--20</v>
      </c>
      <c r="Y56" t="str">
        <f t="shared" si="11"/>
        <v>0-30-0--20</v>
      </c>
      <c r="Z56" t="str">
        <f t="shared" si="12"/>
        <v>0-30-0--20</v>
      </c>
      <c r="AA56" t="str">
        <f t="shared" si="7"/>
        <v>2020-10-30</v>
      </c>
      <c r="AB56" t="b">
        <f t="shared" si="13"/>
        <v>1</v>
      </c>
      <c r="AC56">
        <f t="shared" si="8"/>
        <v>0</v>
      </c>
    </row>
    <row r="57" spans="1:29">
      <c r="A57" s="3" t="s">
        <v>87</v>
      </c>
      <c r="B57" s="3" t="s">
        <v>141</v>
      </c>
      <c r="C57" s="3" t="s">
        <v>141</v>
      </c>
      <c r="D57" s="3" t="s">
        <v>141</v>
      </c>
      <c r="E57" s="3" t="s">
        <v>89</v>
      </c>
      <c r="F57" s="3" t="s">
        <v>54</v>
      </c>
      <c r="G57" s="3" t="s">
        <v>97</v>
      </c>
      <c r="H57" s="3" t="s">
        <v>125</v>
      </c>
      <c r="I57" s="3">
        <v>0</v>
      </c>
      <c r="J57" s="3"/>
      <c r="K57" s="3">
        <v>0</v>
      </c>
      <c r="L57" s="3">
        <v>-1657.4</v>
      </c>
      <c r="M57" s="3"/>
      <c r="N57" s="3"/>
      <c r="O57" s="88" t="str">
        <f>""</f>
        <v/>
      </c>
      <c r="P57" s="35" t="str">
        <f t="shared" si="0"/>
        <v>2020-10-30</v>
      </c>
      <c r="Q57" t="str">
        <f t="shared" si="1"/>
        <v>XCB</v>
      </c>
      <c r="R57">
        <f t="shared" si="2"/>
        <v>0</v>
      </c>
      <c r="S57">
        <f t="shared" si="3"/>
        <v>0</v>
      </c>
      <c r="T57">
        <f t="shared" si="4"/>
        <v>0</v>
      </c>
      <c r="U57" t="str">
        <f t="shared" si="5"/>
        <v>0-30-0--20</v>
      </c>
      <c r="V57">
        <f t="shared" si="9"/>
        <v>0</v>
      </c>
      <c r="W57">
        <f t="shared" si="14"/>
        <v>0</v>
      </c>
      <c r="X57" t="str">
        <f t="shared" si="10"/>
        <v>0-30-0--20</v>
      </c>
      <c r="Y57" t="str">
        <f t="shared" si="11"/>
        <v>0-30-0--20</v>
      </c>
      <c r="Z57" t="str">
        <f t="shared" si="12"/>
        <v>0-30-0--20</v>
      </c>
      <c r="AA57" t="str">
        <f t="shared" si="7"/>
        <v>2020-10-30</v>
      </c>
      <c r="AB57" t="b">
        <f t="shared" si="13"/>
        <v>1</v>
      </c>
      <c r="AC57">
        <f t="shared" si="8"/>
        <v>0</v>
      </c>
    </row>
    <row r="58" spans="1:29">
      <c r="A58" s="3" t="s">
        <v>87</v>
      </c>
      <c r="B58" s="3" t="s">
        <v>141</v>
      </c>
      <c r="C58" s="3" t="s">
        <v>141</v>
      </c>
      <c r="D58" s="3" t="s">
        <v>141</v>
      </c>
      <c r="E58" s="3" t="s">
        <v>89</v>
      </c>
      <c r="F58" s="3" t="s">
        <v>54</v>
      </c>
      <c r="G58" s="3" t="s">
        <v>97</v>
      </c>
      <c r="H58" s="3" t="s">
        <v>92</v>
      </c>
      <c r="I58" s="3">
        <v>31873</v>
      </c>
      <c r="J58" s="3"/>
      <c r="K58" s="3">
        <v>0</v>
      </c>
      <c r="L58" s="3">
        <v>1657.4</v>
      </c>
      <c r="M58" s="3"/>
      <c r="N58" s="3"/>
      <c r="O58" s="88" t="str">
        <f>""</f>
        <v/>
      </c>
      <c r="P58" s="35" t="str">
        <f t="shared" si="0"/>
        <v>2020-10-30</v>
      </c>
      <c r="Q58" t="str">
        <f t="shared" si="1"/>
        <v>XCB</v>
      </c>
      <c r="R58">
        <f t="shared" si="2"/>
        <v>0</v>
      </c>
      <c r="S58">
        <f t="shared" si="3"/>
        <v>31873</v>
      </c>
      <c r="T58">
        <f t="shared" si="4"/>
        <v>1657.4</v>
      </c>
      <c r="U58" t="str">
        <f t="shared" si="5"/>
        <v>0-30-0--20</v>
      </c>
      <c r="V58">
        <f t="shared" si="9"/>
        <v>5.2000125498070468E-2</v>
      </c>
      <c r="W58">
        <f t="shared" si="14"/>
        <v>0</v>
      </c>
      <c r="X58" t="str">
        <f t="shared" si="10"/>
        <v>0-30-0--20</v>
      </c>
      <c r="Y58" t="str">
        <f t="shared" si="11"/>
        <v>0-30-0--20</v>
      </c>
      <c r="Z58" t="str">
        <f t="shared" si="12"/>
        <v>0-30-0--20</v>
      </c>
      <c r="AA58" t="str">
        <f t="shared" si="7"/>
        <v>2020-10-30</v>
      </c>
      <c r="AB58" t="b">
        <f t="shared" si="13"/>
        <v>1</v>
      </c>
      <c r="AC58">
        <f t="shared" si="8"/>
        <v>0</v>
      </c>
    </row>
    <row r="59" spans="1:29">
      <c r="A59" s="3" t="s">
        <v>87</v>
      </c>
      <c r="B59" s="3" t="s">
        <v>141</v>
      </c>
      <c r="C59" s="3" t="s">
        <v>141</v>
      </c>
      <c r="D59" s="3" t="s">
        <v>142</v>
      </c>
      <c r="E59" s="3" t="s">
        <v>89</v>
      </c>
      <c r="F59" s="3" t="s">
        <v>90</v>
      </c>
      <c r="G59" s="3" t="s">
        <v>91</v>
      </c>
      <c r="H59" s="3" t="s">
        <v>128</v>
      </c>
      <c r="I59" s="3">
        <v>0</v>
      </c>
      <c r="J59" s="3"/>
      <c r="K59" s="3">
        <v>0</v>
      </c>
      <c r="L59" s="3">
        <v>2.4300000000000002</v>
      </c>
      <c r="M59" s="3"/>
      <c r="N59" s="3"/>
      <c r="O59" s="88" t="str">
        <f>""</f>
        <v/>
      </c>
      <c r="P59" s="35" t="str">
        <f t="shared" si="0"/>
        <v>2020-10-30</v>
      </c>
      <c r="Q59" t="str">
        <f t="shared" si="1"/>
        <v>XBB</v>
      </c>
      <c r="R59">
        <f t="shared" si="2"/>
        <v>0</v>
      </c>
      <c r="S59">
        <f t="shared" si="3"/>
        <v>0</v>
      </c>
      <c r="T59">
        <f t="shared" si="4"/>
        <v>0</v>
      </c>
      <c r="U59" t="str">
        <f t="shared" si="5"/>
        <v>0-30-0--20</v>
      </c>
      <c r="V59">
        <f t="shared" si="9"/>
        <v>0</v>
      </c>
      <c r="W59">
        <f t="shared" si="14"/>
        <v>0</v>
      </c>
      <c r="X59" t="str">
        <f t="shared" si="10"/>
        <v>0-30-0--20</v>
      </c>
      <c r="Y59" t="str">
        <f t="shared" si="11"/>
        <v>0-30-0--20</v>
      </c>
      <c r="Z59" t="str">
        <f t="shared" si="12"/>
        <v>1-05-0--20</v>
      </c>
      <c r="AA59" t="str">
        <f t="shared" si="7"/>
        <v>2020-11-05</v>
      </c>
      <c r="AB59" t="b">
        <f t="shared" si="13"/>
        <v>0</v>
      </c>
      <c r="AC59" t="str">
        <f t="shared" si="8"/>
        <v>Fraction</v>
      </c>
    </row>
    <row r="60" spans="1:29">
      <c r="A60" s="3" t="s">
        <v>87</v>
      </c>
      <c r="B60" s="3" t="s">
        <v>141</v>
      </c>
      <c r="C60" s="3" t="s">
        <v>141</v>
      </c>
      <c r="D60" s="3" t="s">
        <v>142</v>
      </c>
      <c r="E60" s="3" t="s">
        <v>89</v>
      </c>
      <c r="F60" s="3" t="s">
        <v>90</v>
      </c>
      <c r="G60" s="3" t="s">
        <v>143</v>
      </c>
      <c r="H60" s="3" t="s">
        <v>125</v>
      </c>
      <c r="I60" s="3">
        <v>83</v>
      </c>
      <c r="J60" s="3"/>
      <c r="K60" s="3">
        <v>0</v>
      </c>
      <c r="L60" s="3"/>
      <c r="M60" s="3"/>
      <c r="N60" s="3"/>
      <c r="O60" s="88" t="str">
        <f>""</f>
        <v/>
      </c>
      <c r="P60" s="35" t="str">
        <f t="shared" si="0"/>
        <v>2020-10-30</v>
      </c>
      <c r="Q60" t="str">
        <f t="shared" si="1"/>
        <v>XBB</v>
      </c>
      <c r="R60">
        <f t="shared" si="2"/>
        <v>33.230000000000004</v>
      </c>
      <c r="S60">
        <f t="shared" si="3"/>
        <v>83</v>
      </c>
      <c r="T60">
        <f t="shared" si="4"/>
        <v>0</v>
      </c>
      <c r="U60" t="str">
        <f t="shared" si="5"/>
        <v>0-30-0--20</v>
      </c>
      <c r="V60">
        <f t="shared" si="9"/>
        <v>0</v>
      </c>
      <c r="W60">
        <f t="shared" si="14"/>
        <v>0</v>
      </c>
      <c r="X60" t="str">
        <f t="shared" si="10"/>
        <v>0-30-0--20</v>
      </c>
      <c r="Y60" t="str">
        <f t="shared" si="11"/>
        <v>0-30-0--20</v>
      </c>
      <c r="Z60" t="str">
        <f t="shared" si="12"/>
        <v>1-05-0--20</v>
      </c>
      <c r="AA60" t="str">
        <f t="shared" si="7"/>
        <v>2020-11-05</v>
      </c>
      <c r="AB60" t="b">
        <f t="shared" si="13"/>
        <v>0</v>
      </c>
      <c r="AC60" t="str">
        <f t="shared" si="8"/>
        <v>Div Reinv</v>
      </c>
    </row>
    <row r="61" spans="1:29">
      <c r="A61" s="3" t="s">
        <v>87</v>
      </c>
      <c r="B61" s="3" t="s">
        <v>141</v>
      </c>
      <c r="C61" s="3" t="s">
        <v>141</v>
      </c>
      <c r="D61" s="3" t="s">
        <v>142</v>
      </c>
      <c r="E61" s="3" t="s">
        <v>89</v>
      </c>
      <c r="F61" s="3" t="s">
        <v>93</v>
      </c>
      <c r="G61" s="3" t="s">
        <v>144</v>
      </c>
      <c r="H61" s="3" t="s">
        <v>125</v>
      </c>
      <c r="I61" s="3">
        <v>9</v>
      </c>
      <c r="J61" s="3"/>
      <c r="K61" s="3">
        <v>0</v>
      </c>
      <c r="L61" s="3"/>
      <c r="M61" s="3"/>
      <c r="N61" s="3"/>
      <c r="O61" s="88" t="str">
        <f>""</f>
        <v/>
      </c>
      <c r="P61" s="35" t="str">
        <f t="shared" si="0"/>
        <v>2020-10-30</v>
      </c>
      <c r="Q61" t="str">
        <f t="shared" si="1"/>
        <v>XIG</v>
      </c>
      <c r="R61">
        <f t="shared" si="2"/>
        <v>25.38</v>
      </c>
      <c r="S61">
        <f t="shared" si="3"/>
        <v>9</v>
      </c>
      <c r="T61">
        <f t="shared" si="4"/>
        <v>0</v>
      </c>
      <c r="U61" t="str">
        <f t="shared" si="5"/>
        <v>0-30-0--20</v>
      </c>
      <c r="V61">
        <f t="shared" si="9"/>
        <v>0</v>
      </c>
      <c r="W61">
        <f t="shared" si="14"/>
        <v>0</v>
      </c>
      <c r="X61" t="str">
        <f t="shared" si="10"/>
        <v>0-30-0--20</v>
      </c>
      <c r="Y61" t="str">
        <f t="shared" si="11"/>
        <v>0-30-0--20</v>
      </c>
      <c r="Z61" t="str">
        <f t="shared" si="12"/>
        <v>1-05-0--20</v>
      </c>
      <c r="AA61" t="str">
        <f t="shared" si="7"/>
        <v>2020-11-05</v>
      </c>
      <c r="AB61" t="b">
        <f t="shared" si="13"/>
        <v>0</v>
      </c>
      <c r="AC61" t="str">
        <f t="shared" si="8"/>
        <v>Div Reinv</v>
      </c>
    </row>
    <row r="62" spans="1:29">
      <c r="A62" s="3" t="s">
        <v>87</v>
      </c>
      <c r="B62" s="3" t="s">
        <v>141</v>
      </c>
      <c r="C62" s="3" t="s">
        <v>141</v>
      </c>
      <c r="D62" s="3" t="s">
        <v>142</v>
      </c>
      <c r="E62" s="3" t="s">
        <v>89</v>
      </c>
      <c r="F62" s="3" t="s">
        <v>93</v>
      </c>
      <c r="G62" s="3" t="s">
        <v>94</v>
      </c>
      <c r="H62" s="3" t="s">
        <v>128</v>
      </c>
      <c r="I62" s="3">
        <v>0</v>
      </c>
      <c r="J62" s="3"/>
      <c r="K62" s="3">
        <v>0</v>
      </c>
      <c r="L62" s="3">
        <v>24.54</v>
      </c>
      <c r="M62" s="3"/>
      <c r="N62" s="3"/>
      <c r="O62" s="88" t="str">
        <f>""</f>
        <v/>
      </c>
      <c r="P62" s="35" t="str">
        <f t="shared" si="0"/>
        <v>2020-10-30</v>
      </c>
      <c r="Q62" t="str">
        <f t="shared" si="1"/>
        <v>XIG</v>
      </c>
      <c r="R62">
        <f t="shared" si="2"/>
        <v>0</v>
      </c>
      <c r="S62">
        <f t="shared" si="3"/>
        <v>0</v>
      </c>
      <c r="T62">
        <f t="shared" si="4"/>
        <v>0</v>
      </c>
      <c r="U62" t="str">
        <f t="shared" si="5"/>
        <v>0-30-0--20</v>
      </c>
      <c r="V62">
        <f t="shared" si="9"/>
        <v>0</v>
      </c>
      <c r="W62">
        <f t="shared" si="14"/>
        <v>0</v>
      </c>
      <c r="X62" t="str">
        <f t="shared" si="10"/>
        <v>0-30-0--20</v>
      </c>
      <c r="Y62" t="str">
        <f t="shared" si="11"/>
        <v>0-30-0--20</v>
      </c>
      <c r="Z62" t="str">
        <f t="shared" si="12"/>
        <v>1-05-0--20</v>
      </c>
      <c r="AA62" t="str">
        <f t="shared" si="7"/>
        <v>2020-11-05</v>
      </c>
      <c r="AB62" t="b">
        <f t="shared" si="13"/>
        <v>0</v>
      </c>
      <c r="AC62" t="str">
        <f t="shared" si="8"/>
        <v>Fraction</v>
      </c>
    </row>
    <row r="63" spans="1:29">
      <c r="A63" s="3" t="s">
        <v>87</v>
      </c>
      <c r="B63" s="3" t="s">
        <v>141</v>
      </c>
      <c r="C63" s="3" t="s">
        <v>141</v>
      </c>
      <c r="D63" s="3" t="s">
        <v>142</v>
      </c>
      <c r="E63" s="3" t="s">
        <v>89</v>
      </c>
      <c r="F63" s="3" t="s">
        <v>95</v>
      </c>
      <c r="G63" s="3" t="s">
        <v>145</v>
      </c>
      <c r="H63" s="3" t="s">
        <v>125</v>
      </c>
      <c r="I63" s="3">
        <v>19</v>
      </c>
      <c r="J63" s="3"/>
      <c r="K63" s="3">
        <v>0</v>
      </c>
      <c r="L63" s="3"/>
      <c r="M63" s="3"/>
      <c r="N63" s="3"/>
      <c r="O63" s="88" t="str">
        <f>""</f>
        <v/>
      </c>
      <c r="P63" s="35" t="str">
        <f t="shared" si="0"/>
        <v>2020-10-30</v>
      </c>
      <c r="Q63" t="str">
        <f t="shared" si="1"/>
        <v>XHY</v>
      </c>
      <c r="R63">
        <f t="shared" si="2"/>
        <v>18.2</v>
      </c>
      <c r="S63">
        <f t="shared" si="3"/>
        <v>19</v>
      </c>
      <c r="T63">
        <f t="shared" si="4"/>
        <v>0</v>
      </c>
      <c r="U63" t="str">
        <f t="shared" si="5"/>
        <v>0-30-0--20</v>
      </c>
      <c r="V63">
        <f t="shared" si="9"/>
        <v>0</v>
      </c>
      <c r="W63">
        <f t="shared" si="14"/>
        <v>0</v>
      </c>
      <c r="X63" t="str">
        <f t="shared" si="10"/>
        <v>0-30-0--20</v>
      </c>
      <c r="Y63" t="str">
        <f t="shared" si="11"/>
        <v>0-30-0--20</v>
      </c>
      <c r="Z63" t="str">
        <f t="shared" si="12"/>
        <v>1-05-0--20</v>
      </c>
      <c r="AA63" t="str">
        <f t="shared" si="7"/>
        <v>2020-11-05</v>
      </c>
      <c r="AB63" t="b">
        <f t="shared" si="13"/>
        <v>0</v>
      </c>
      <c r="AC63" t="str">
        <f t="shared" si="8"/>
        <v>Div Reinv</v>
      </c>
    </row>
    <row r="64" spans="1:29">
      <c r="A64" s="3" t="s">
        <v>87</v>
      </c>
      <c r="B64" s="3" t="s">
        <v>141</v>
      </c>
      <c r="C64" s="3" t="s">
        <v>141</v>
      </c>
      <c r="D64" s="3" t="s">
        <v>142</v>
      </c>
      <c r="E64" s="3" t="s">
        <v>89</v>
      </c>
      <c r="F64" s="3" t="s">
        <v>95</v>
      </c>
      <c r="G64" s="3" t="s">
        <v>96</v>
      </c>
      <c r="H64" s="3" t="s">
        <v>128</v>
      </c>
      <c r="I64" s="3">
        <v>0</v>
      </c>
      <c r="J64" s="3"/>
      <c r="K64" s="3">
        <v>0</v>
      </c>
      <c r="L64" s="3">
        <v>9.94</v>
      </c>
      <c r="M64" s="3"/>
      <c r="N64" s="3"/>
      <c r="O64" s="88" t="str">
        <f>""</f>
        <v/>
      </c>
      <c r="P64" s="35" t="str">
        <f t="shared" si="0"/>
        <v>2020-10-30</v>
      </c>
      <c r="Q64" t="str">
        <f t="shared" si="1"/>
        <v>XHY</v>
      </c>
      <c r="R64">
        <f t="shared" si="2"/>
        <v>0</v>
      </c>
      <c r="S64">
        <f t="shared" si="3"/>
        <v>0</v>
      </c>
      <c r="T64">
        <f t="shared" si="4"/>
        <v>0</v>
      </c>
      <c r="U64" t="str">
        <f t="shared" si="5"/>
        <v>0-30-0--20</v>
      </c>
      <c r="V64">
        <f t="shared" si="9"/>
        <v>0</v>
      </c>
      <c r="W64">
        <f t="shared" si="14"/>
        <v>0</v>
      </c>
      <c r="X64" t="str">
        <f t="shared" si="10"/>
        <v>0-30-0--20</v>
      </c>
      <c r="Y64" t="str">
        <f t="shared" si="11"/>
        <v>0-30-0--20</v>
      </c>
      <c r="Z64" t="str">
        <f t="shared" si="12"/>
        <v>1-05-0--20</v>
      </c>
      <c r="AA64" t="str">
        <f t="shared" si="7"/>
        <v>2020-11-05</v>
      </c>
      <c r="AB64" t="b">
        <f t="shared" si="13"/>
        <v>0</v>
      </c>
      <c r="AC64" t="str">
        <f t="shared" si="8"/>
        <v>Fraction</v>
      </c>
    </row>
    <row r="65" spans="1:29">
      <c r="A65" s="3" t="s">
        <v>87</v>
      </c>
      <c r="B65" s="3" t="s">
        <v>141</v>
      </c>
      <c r="C65" s="3" t="s">
        <v>141</v>
      </c>
      <c r="D65" s="3" t="s">
        <v>146</v>
      </c>
      <c r="E65" s="3" t="s">
        <v>89</v>
      </c>
      <c r="F65" s="3" t="s">
        <v>54</v>
      </c>
      <c r="G65" s="3" t="s">
        <v>97</v>
      </c>
      <c r="H65" s="3" t="s">
        <v>128</v>
      </c>
      <c r="I65" s="3">
        <v>0</v>
      </c>
      <c r="J65" s="3"/>
      <c r="K65" s="3">
        <v>0</v>
      </c>
      <c r="L65" s="3">
        <v>2.76</v>
      </c>
      <c r="M65" s="3"/>
      <c r="N65" s="3"/>
      <c r="O65" s="88" t="str">
        <f>""</f>
        <v/>
      </c>
      <c r="P65" s="35" t="str">
        <f t="shared" si="0"/>
        <v>2020-10-30</v>
      </c>
      <c r="Q65" t="str">
        <f t="shared" si="1"/>
        <v>XCB</v>
      </c>
      <c r="R65">
        <f t="shared" si="2"/>
        <v>0</v>
      </c>
      <c r="S65">
        <f t="shared" si="3"/>
        <v>0</v>
      </c>
      <c r="T65">
        <f t="shared" si="4"/>
        <v>0</v>
      </c>
      <c r="U65" t="str">
        <f t="shared" si="5"/>
        <v>0-30-0--20</v>
      </c>
      <c r="V65">
        <f t="shared" si="9"/>
        <v>0</v>
      </c>
      <c r="W65">
        <f t="shared" si="14"/>
        <v>0</v>
      </c>
      <c r="X65" t="str">
        <f t="shared" si="10"/>
        <v>0-30-0--20</v>
      </c>
      <c r="Y65" t="str">
        <f t="shared" si="11"/>
        <v>0-30-0--20</v>
      </c>
      <c r="Z65" t="str">
        <f t="shared" si="12"/>
        <v>1-06-0--20</v>
      </c>
      <c r="AA65" t="str">
        <f t="shared" si="7"/>
        <v>2020-11-06</v>
      </c>
      <c r="AB65" t="b">
        <f t="shared" si="13"/>
        <v>0</v>
      </c>
      <c r="AC65" t="str">
        <f t="shared" si="8"/>
        <v>Fraction</v>
      </c>
    </row>
    <row r="66" spans="1:29">
      <c r="A66" s="3" t="s">
        <v>87</v>
      </c>
      <c r="B66" s="3" t="s">
        <v>141</v>
      </c>
      <c r="C66" s="3" t="s">
        <v>141</v>
      </c>
      <c r="D66" s="3" t="s">
        <v>146</v>
      </c>
      <c r="E66" s="3" t="s">
        <v>89</v>
      </c>
      <c r="F66" s="3" t="s">
        <v>54</v>
      </c>
      <c r="G66" s="3" t="s">
        <v>147</v>
      </c>
      <c r="H66" s="3" t="s">
        <v>125</v>
      </c>
      <c r="I66" s="3">
        <v>74</v>
      </c>
      <c r="J66" s="3"/>
      <c r="K66" s="3">
        <v>0</v>
      </c>
      <c r="L66" s="3"/>
      <c r="M66" s="3"/>
      <c r="N66" s="3"/>
      <c r="O66" s="88" t="str">
        <f>""</f>
        <v/>
      </c>
      <c r="P66" s="35" t="str">
        <f t="shared" ref="P66:P129" si="15">B66</f>
        <v>2020-10-30</v>
      </c>
      <c r="Q66" t="str">
        <f t="shared" ref="Q66:Q129" si="16">F66</f>
        <v>XCB</v>
      </c>
      <c r="R66">
        <f t="shared" ref="R66:R129" si="17">IFERROR(TRIM(RIGHT(G66,LEN(G66)-SEARCH("=",G66)))/I66,IF(J66="",0,J66))</f>
        <v>22.360000000000003</v>
      </c>
      <c r="S66">
        <f t="shared" ref="S66:S129" si="18">IF(OR(H66="Sell",H66="Vente"),-1,1)*I66</f>
        <v>74</v>
      </c>
      <c r="T66">
        <f t="shared" ref="T66:T129" si="19">IF(L66&lt;&gt;R66*S66,V66,R66)*S66</f>
        <v>0</v>
      </c>
      <c r="U66" t="str">
        <f t="shared" ref="U66:U129" si="20">RIGHT(B66,4)&amp;"-"&amp;LEFT(RIGHT(B66,7),2)&amp;"-"&amp;LEFT(B66,2)</f>
        <v>0-30-0--20</v>
      </c>
      <c r="V66">
        <f t="shared" si="9"/>
        <v>0</v>
      </c>
      <c r="W66">
        <f t="shared" si="14"/>
        <v>0</v>
      </c>
      <c r="X66" t="str">
        <f t="shared" si="10"/>
        <v>0-30-0--20</v>
      </c>
      <c r="Y66" t="str">
        <f t="shared" si="11"/>
        <v>0-30-0--20</v>
      </c>
      <c r="Z66" t="str">
        <f t="shared" si="12"/>
        <v>1-06-0--20</v>
      </c>
      <c r="AA66" t="str">
        <f t="shared" ref="AA66:AA129" si="21">D66</f>
        <v>2020-11-06</v>
      </c>
      <c r="AB66" t="b">
        <f t="shared" si="13"/>
        <v>0</v>
      </c>
      <c r="AC66" t="str">
        <f t="shared" ref="AC66:AC129" si="22">IF(AB66=TRUE,,H66)</f>
        <v>Div Reinv</v>
      </c>
    </row>
    <row r="67" spans="1:29">
      <c r="A67" s="3" t="s">
        <v>87</v>
      </c>
      <c r="B67" s="3" t="s">
        <v>148</v>
      </c>
      <c r="C67" s="3" t="s">
        <v>148</v>
      </c>
      <c r="D67" s="3" t="s">
        <v>149</v>
      </c>
      <c r="E67" s="3" t="s">
        <v>89</v>
      </c>
      <c r="F67" s="3" t="s">
        <v>120</v>
      </c>
      <c r="G67" s="3" t="s">
        <v>150</v>
      </c>
      <c r="H67" s="3" t="s">
        <v>125</v>
      </c>
      <c r="I67" s="3">
        <v>70.174000000000007</v>
      </c>
      <c r="J67" s="3"/>
      <c r="K67" s="3">
        <v>0</v>
      </c>
      <c r="L67" s="3"/>
      <c r="M67" s="3"/>
      <c r="N67" s="3"/>
      <c r="O67" s="88" t="str">
        <f>""</f>
        <v/>
      </c>
      <c r="P67" s="35" t="str">
        <f t="shared" si="15"/>
        <v>2020-11-27</v>
      </c>
      <c r="Q67" t="str">
        <f t="shared" si="16"/>
        <v>TDB778</v>
      </c>
      <c r="R67">
        <f t="shared" si="17"/>
        <v>13.270014535297973</v>
      </c>
      <c r="S67">
        <f t="shared" si="18"/>
        <v>70.174000000000007</v>
      </c>
      <c r="T67">
        <f t="shared" si="19"/>
        <v>0</v>
      </c>
      <c r="U67" t="str">
        <f t="shared" si="20"/>
        <v>1-27-0--20</v>
      </c>
      <c r="V67">
        <f t="shared" ref="V67:V130" si="23">IFERROR(ABS(L67/I67),)</f>
        <v>0</v>
      </c>
      <c r="W67">
        <f t="shared" ref="W67:W130" si="24">IF(OR(R67=0,V67=0),0,ABS(V67)=R67)</f>
        <v>0</v>
      </c>
      <c r="X67" t="str">
        <f t="shared" ref="X67:X130" si="25">RIGHT(B67,4)&amp;"-"&amp;LEFT(RIGHT(B67,7),2)&amp;"-"&amp;LEFT(B67,2)</f>
        <v>1-27-0--20</v>
      </c>
      <c r="Y67" t="str">
        <f t="shared" ref="Y67:Y130" si="26">RIGHT(C67,4)&amp;"-"&amp;LEFT(RIGHT(C67,7),2)&amp;"-"&amp;LEFT(C67,2)</f>
        <v>1-27-0--20</v>
      </c>
      <c r="Z67" t="str">
        <f t="shared" ref="Z67:Z130" si="27">RIGHT(D67,4)&amp;"-"&amp;LEFT(RIGHT(D67,7),2)&amp;"-"&amp;LEFT(D67,2)</f>
        <v>2-01-0--20</v>
      </c>
      <c r="AA67" t="str">
        <f t="shared" si="21"/>
        <v>2020-12-01</v>
      </c>
      <c r="AB67" t="b">
        <f t="shared" ref="AB67:AB130" si="28">B67=D67</f>
        <v>0</v>
      </c>
      <c r="AC67" t="str">
        <f t="shared" si="22"/>
        <v>Div Reinv</v>
      </c>
    </row>
    <row r="68" spans="1:29">
      <c r="A68" s="3" t="s">
        <v>87</v>
      </c>
      <c r="B68" s="3" t="s">
        <v>151</v>
      </c>
      <c r="C68" s="3" t="s">
        <v>151</v>
      </c>
      <c r="D68" s="3" t="s">
        <v>151</v>
      </c>
      <c r="E68" s="3" t="s">
        <v>89</v>
      </c>
      <c r="F68" s="3" t="s">
        <v>90</v>
      </c>
      <c r="G68" s="3" t="s">
        <v>91</v>
      </c>
      <c r="H68" s="3" t="s">
        <v>125</v>
      </c>
      <c r="I68" s="3">
        <v>0</v>
      </c>
      <c r="J68" s="3"/>
      <c r="K68" s="3">
        <v>0</v>
      </c>
      <c r="L68" s="3">
        <v>-2766.33</v>
      </c>
      <c r="M68" s="3"/>
      <c r="N68" s="3"/>
      <c r="O68" s="88" t="str">
        <f>""</f>
        <v/>
      </c>
      <c r="P68" s="35" t="str">
        <f t="shared" si="15"/>
        <v>2020-11-30</v>
      </c>
      <c r="Q68" t="str">
        <f t="shared" si="16"/>
        <v>XBB</v>
      </c>
      <c r="R68">
        <f t="shared" si="17"/>
        <v>0</v>
      </c>
      <c r="S68">
        <f t="shared" si="18"/>
        <v>0</v>
      </c>
      <c r="T68">
        <f t="shared" si="19"/>
        <v>0</v>
      </c>
      <c r="U68" t="str">
        <f t="shared" si="20"/>
        <v>1-30-0--20</v>
      </c>
      <c r="V68">
        <f t="shared" si="23"/>
        <v>0</v>
      </c>
      <c r="W68">
        <f t="shared" si="24"/>
        <v>0</v>
      </c>
      <c r="X68" t="str">
        <f t="shared" si="25"/>
        <v>1-30-0--20</v>
      </c>
      <c r="Y68" t="str">
        <f t="shared" si="26"/>
        <v>1-30-0--20</v>
      </c>
      <c r="Z68" t="str">
        <f t="shared" si="27"/>
        <v>1-30-0--20</v>
      </c>
      <c r="AA68" t="str">
        <f t="shared" si="21"/>
        <v>2020-11-30</v>
      </c>
      <c r="AB68" t="b">
        <f t="shared" si="28"/>
        <v>1</v>
      </c>
      <c r="AC68">
        <f t="shared" si="22"/>
        <v>0</v>
      </c>
    </row>
    <row r="69" spans="1:29">
      <c r="A69" s="3" t="s">
        <v>87</v>
      </c>
      <c r="B69" s="3" t="s">
        <v>151</v>
      </c>
      <c r="C69" s="3" t="s">
        <v>151</v>
      </c>
      <c r="D69" s="3" t="s">
        <v>151</v>
      </c>
      <c r="E69" s="3" t="s">
        <v>89</v>
      </c>
      <c r="F69" s="3" t="s">
        <v>90</v>
      </c>
      <c r="G69" s="3" t="s">
        <v>91</v>
      </c>
      <c r="H69" s="3" t="s">
        <v>92</v>
      </c>
      <c r="I69" s="3">
        <v>39519</v>
      </c>
      <c r="J69" s="3"/>
      <c r="K69" s="3">
        <v>0</v>
      </c>
      <c r="L69" s="3">
        <v>2766.33</v>
      </c>
      <c r="M69" s="3"/>
      <c r="N69" s="3"/>
      <c r="O69" s="88" t="str">
        <f>""</f>
        <v/>
      </c>
      <c r="P69" s="35" t="str">
        <f t="shared" si="15"/>
        <v>2020-11-30</v>
      </c>
      <c r="Q69" t="str">
        <f t="shared" si="16"/>
        <v>XBB</v>
      </c>
      <c r="R69">
        <f t="shared" si="17"/>
        <v>0</v>
      </c>
      <c r="S69">
        <f t="shared" si="18"/>
        <v>39519</v>
      </c>
      <c r="T69">
        <f t="shared" si="19"/>
        <v>2766.33</v>
      </c>
      <c r="U69" t="str">
        <f t="shared" si="20"/>
        <v>1-30-0--20</v>
      </c>
      <c r="V69">
        <f t="shared" si="23"/>
        <v>6.9999999999999993E-2</v>
      </c>
      <c r="W69">
        <f t="shared" si="24"/>
        <v>0</v>
      </c>
      <c r="X69" t="str">
        <f t="shared" si="25"/>
        <v>1-30-0--20</v>
      </c>
      <c r="Y69" t="str">
        <f t="shared" si="26"/>
        <v>1-30-0--20</v>
      </c>
      <c r="Z69" t="str">
        <f t="shared" si="27"/>
        <v>1-30-0--20</v>
      </c>
      <c r="AA69" t="str">
        <f t="shared" si="21"/>
        <v>2020-11-30</v>
      </c>
      <c r="AB69" t="b">
        <f t="shared" si="28"/>
        <v>1</v>
      </c>
      <c r="AC69">
        <f t="shared" si="22"/>
        <v>0</v>
      </c>
    </row>
    <row r="70" spans="1:29">
      <c r="A70" s="3" t="s">
        <v>87</v>
      </c>
      <c r="B70" s="3" t="s">
        <v>151</v>
      </c>
      <c r="C70" s="3" t="s">
        <v>151</v>
      </c>
      <c r="D70" s="3" t="s">
        <v>151</v>
      </c>
      <c r="E70" s="3" t="s">
        <v>89</v>
      </c>
      <c r="F70" s="3" t="s">
        <v>93</v>
      </c>
      <c r="G70" s="3" t="s">
        <v>94</v>
      </c>
      <c r="H70" s="3" t="s">
        <v>125</v>
      </c>
      <c r="I70" s="3">
        <v>0</v>
      </c>
      <c r="J70" s="3"/>
      <c r="K70" s="3">
        <v>0</v>
      </c>
      <c r="L70" s="3">
        <v>-253.42</v>
      </c>
      <c r="M70" s="3"/>
      <c r="N70" s="3"/>
      <c r="O70" s="88" t="str">
        <f>""</f>
        <v/>
      </c>
      <c r="P70" s="35" t="str">
        <f t="shared" si="15"/>
        <v>2020-11-30</v>
      </c>
      <c r="Q70" t="str">
        <f t="shared" si="16"/>
        <v>XIG</v>
      </c>
      <c r="R70">
        <f t="shared" si="17"/>
        <v>0</v>
      </c>
      <c r="S70">
        <f t="shared" si="18"/>
        <v>0</v>
      </c>
      <c r="T70">
        <f t="shared" si="19"/>
        <v>0</v>
      </c>
      <c r="U70" t="str">
        <f t="shared" si="20"/>
        <v>1-30-0--20</v>
      </c>
      <c r="V70">
        <f t="shared" si="23"/>
        <v>0</v>
      </c>
      <c r="W70">
        <f t="shared" si="24"/>
        <v>0</v>
      </c>
      <c r="X70" t="str">
        <f t="shared" si="25"/>
        <v>1-30-0--20</v>
      </c>
      <c r="Y70" t="str">
        <f t="shared" si="26"/>
        <v>1-30-0--20</v>
      </c>
      <c r="Z70" t="str">
        <f t="shared" si="27"/>
        <v>1-30-0--20</v>
      </c>
      <c r="AA70" t="str">
        <f t="shared" si="21"/>
        <v>2020-11-30</v>
      </c>
      <c r="AB70" t="b">
        <f t="shared" si="28"/>
        <v>1</v>
      </c>
      <c r="AC70">
        <f t="shared" si="22"/>
        <v>0</v>
      </c>
    </row>
    <row r="71" spans="1:29">
      <c r="A71" s="3" t="s">
        <v>87</v>
      </c>
      <c r="B71" s="3" t="s">
        <v>151</v>
      </c>
      <c r="C71" s="3" t="s">
        <v>151</v>
      </c>
      <c r="D71" s="3" t="s">
        <v>151</v>
      </c>
      <c r="E71" s="3" t="s">
        <v>89</v>
      </c>
      <c r="F71" s="3" t="s">
        <v>93</v>
      </c>
      <c r="G71" s="3" t="s">
        <v>94</v>
      </c>
      <c r="H71" s="3" t="s">
        <v>92</v>
      </c>
      <c r="I71" s="3">
        <v>4969</v>
      </c>
      <c r="J71" s="3"/>
      <c r="K71" s="3">
        <v>0</v>
      </c>
      <c r="L71" s="3">
        <v>253.42</v>
      </c>
      <c r="M71" s="3"/>
      <c r="N71" s="3"/>
      <c r="O71" s="88" t="str">
        <f>""</f>
        <v/>
      </c>
      <c r="P71" s="35" t="str">
        <f t="shared" si="15"/>
        <v>2020-11-30</v>
      </c>
      <c r="Q71" t="str">
        <f t="shared" si="16"/>
        <v>XIG</v>
      </c>
      <c r="R71">
        <f t="shared" si="17"/>
        <v>0</v>
      </c>
      <c r="S71">
        <f t="shared" si="18"/>
        <v>4969</v>
      </c>
      <c r="T71">
        <f t="shared" si="19"/>
        <v>253.42</v>
      </c>
      <c r="U71" t="str">
        <f t="shared" si="20"/>
        <v>1-30-0--20</v>
      </c>
      <c r="V71">
        <f t="shared" si="23"/>
        <v>5.1000201247735959E-2</v>
      </c>
      <c r="W71">
        <f t="shared" si="24"/>
        <v>0</v>
      </c>
      <c r="X71" t="str">
        <f t="shared" si="25"/>
        <v>1-30-0--20</v>
      </c>
      <c r="Y71" t="str">
        <f t="shared" si="26"/>
        <v>1-30-0--20</v>
      </c>
      <c r="Z71" t="str">
        <f t="shared" si="27"/>
        <v>1-30-0--20</v>
      </c>
      <c r="AA71" t="str">
        <f t="shared" si="21"/>
        <v>2020-11-30</v>
      </c>
      <c r="AB71" t="b">
        <f t="shared" si="28"/>
        <v>1</v>
      </c>
      <c r="AC71">
        <f t="shared" si="22"/>
        <v>0</v>
      </c>
    </row>
    <row r="72" spans="1:29">
      <c r="A72" s="3" t="s">
        <v>87</v>
      </c>
      <c r="B72" s="3" t="s">
        <v>151</v>
      </c>
      <c r="C72" s="3" t="s">
        <v>151</v>
      </c>
      <c r="D72" s="3" t="s">
        <v>151</v>
      </c>
      <c r="E72" s="3" t="s">
        <v>89</v>
      </c>
      <c r="F72" s="3" t="s">
        <v>95</v>
      </c>
      <c r="G72" s="3" t="s">
        <v>96</v>
      </c>
      <c r="H72" s="3" t="s">
        <v>125</v>
      </c>
      <c r="I72" s="3">
        <v>0</v>
      </c>
      <c r="J72" s="3"/>
      <c r="K72" s="3">
        <v>0</v>
      </c>
      <c r="L72" s="3">
        <v>-357.2</v>
      </c>
      <c r="M72" s="3"/>
      <c r="N72" s="3"/>
      <c r="O72" s="88" t="str">
        <f>""</f>
        <v/>
      </c>
      <c r="P72" s="35" t="str">
        <f t="shared" si="15"/>
        <v>2020-11-30</v>
      </c>
      <c r="Q72" t="str">
        <f t="shared" si="16"/>
        <v>XHY</v>
      </c>
      <c r="R72">
        <f t="shared" si="17"/>
        <v>0</v>
      </c>
      <c r="S72">
        <f t="shared" si="18"/>
        <v>0</v>
      </c>
      <c r="T72">
        <f t="shared" si="19"/>
        <v>0</v>
      </c>
      <c r="U72" t="str">
        <f t="shared" si="20"/>
        <v>1-30-0--20</v>
      </c>
      <c r="V72">
        <f t="shared" si="23"/>
        <v>0</v>
      </c>
      <c r="W72">
        <f t="shared" si="24"/>
        <v>0</v>
      </c>
      <c r="X72" t="str">
        <f t="shared" si="25"/>
        <v>1-30-0--20</v>
      </c>
      <c r="Y72" t="str">
        <f t="shared" si="26"/>
        <v>1-30-0--20</v>
      </c>
      <c r="Z72" t="str">
        <f t="shared" si="27"/>
        <v>1-30-0--20</v>
      </c>
      <c r="AA72" t="str">
        <f t="shared" si="21"/>
        <v>2020-11-30</v>
      </c>
      <c r="AB72" t="b">
        <f t="shared" si="28"/>
        <v>1</v>
      </c>
      <c r="AC72">
        <f t="shared" si="22"/>
        <v>0</v>
      </c>
    </row>
    <row r="73" spans="1:29">
      <c r="A73" s="3" t="s">
        <v>87</v>
      </c>
      <c r="B73" s="3" t="s">
        <v>151</v>
      </c>
      <c r="C73" s="3" t="s">
        <v>151</v>
      </c>
      <c r="D73" s="3" t="s">
        <v>151</v>
      </c>
      <c r="E73" s="3" t="s">
        <v>89</v>
      </c>
      <c r="F73" s="3" t="s">
        <v>95</v>
      </c>
      <c r="G73" s="3" t="s">
        <v>96</v>
      </c>
      <c r="H73" s="3" t="s">
        <v>92</v>
      </c>
      <c r="I73" s="3">
        <v>4639</v>
      </c>
      <c r="J73" s="3"/>
      <c r="K73" s="3">
        <v>0</v>
      </c>
      <c r="L73" s="3">
        <v>357.2</v>
      </c>
      <c r="M73" s="3"/>
      <c r="N73" s="3"/>
      <c r="O73" s="88" t="str">
        <f>""</f>
        <v/>
      </c>
      <c r="P73" s="35" t="str">
        <f t="shared" si="15"/>
        <v>2020-11-30</v>
      </c>
      <c r="Q73" t="str">
        <f t="shared" si="16"/>
        <v>XHY</v>
      </c>
      <c r="R73">
        <f t="shared" si="17"/>
        <v>0</v>
      </c>
      <c r="S73">
        <f t="shared" si="18"/>
        <v>4639</v>
      </c>
      <c r="T73">
        <f t="shared" si="19"/>
        <v>357.20000000000005</v>
      </c>
      <c r="U73" t="str">
        <f t="shared" si="20"/>
        <v>1-30-0--20</v>
      </c>
      <c r="V73">
        <f t="shared" si="23"/>
        <v>7.6999353308902785E-2</v>
      </c>
      <c r="W73">
        <f t="shared" si="24"/>
        <v>0</v>
      </c>
      <c r="X73" t="str">
        <f t="shared" si="25"/>
        <v>1-30-0--20</v>
      </c>
      <c r="Y73" t="str">
        <f t="shared" si="26"/>
        <v>1-30-0--20</v>
      </c>
      <c r="Z73" t="str">
        <f t="shared" si="27"/>
        <v>1-30-0--20</v>
      </c>
      <c r="AA73" t="str">
        <f t="shared" si="21"/>
        <v>2020-11-30</v>
      </c>
      <c r="AB73" t="b">
        <f t="shared" si="28"/>
        <v>1</v>
      </c>
      <c r="AC73">
        <f t="shared" si="22"/>
        <v>0</v>
      </c>
    </row>
    <row r="74" spans="1:29">
      <c r="A74" s="3" t="s">
        <v>87</v>
      </c>
      <c r="B74" s="3" t="s">
        <v>151</v>
      </c>
      <c r="C74" s="3" t="s">
        <v>151</v>
      </c>
      <c r="D74" s="3" t="s">
        <v>151</v>
      </c>
      <c r="E74" s="3" t="s">
        <v>89</v>
      </c>
      <c r="F74" s="3" t="s">
        <v>110</v>
      </c>
      <c r="G74" s="3" t="s">
        <v>111</v>
      </c>
      <c r="H74" s="3" t="s">
        <v>125</v>
      </c>
      <c r="I74" s="3">
        <v>0</v>
      </c>
      <c r="J74" s="3"/>
      <c r="K74" s="3">
        <v>0</v>
      </c>
      <c r="L74" s="3">
        <v>-7870.45</v>
      </c>
      <c r="M74" s="3"/>
      <c r="N74" s="3"/>
      <c r="O74" s="88" t="str">
        <f>""</f>
        <v/>
      </c>
      <c r="P74" s="35" t="str">
        <f t="shared" si="15"/>
        <v>2020-11-30</v>
      </c>
      <c r="Q74" t="str">
        <f t="shared" si="16"/>
        <v>XIU</v>
      </c>
      <c r="R74">
        <f t="shared" si="17"/>
        <v>0</v>
      </c>
      <c r="S74">
        <f t="shared" si="18"/>
        <v>0</v>
      </c>
      <c r="T74">
        <f t="shared" si="19"/>
        <v>0</v>
      </c>
      <c r="U74" t="str">
        <f t="shared" si="20"/>
        <v>1-30-0--20</v>
      </c>
      <c r="V74">
        <f t="shared" si="23"/>
        <v>0</v>
      </c>
      <c r="W74">
        <f t="shared" si="24"/>
        <v>0</v>
      </c>
      <c r="X74" t="str">
        <f t="shared" si="25"/>
        <v>1-30-0--20</v>
      </c>
      <c r="Y74" t="str">
        <f t="shared" si="26"/>
        <v>1-30-0--20</v>
      </c>
      <c r="Z74" t="str">
        <f t="shared" si="27"/>
        <v>1-30-0--20</v>
      </c>
      <c r="AA74" t="str">
        <f t="shared" si="21"/>
        <v>2020-11-30</v>
      </c>
      <c r="AB74" t="b">
        <f t="shared" si="28"/>
        <v>1</v>
      </c>
      <c r="AC74">
        <f t="shared" si="22"/>
        <v>0</v>
      </c>
    </row>
    <row r="75" spans="1:29">
      <c r="A75" s="3" t="s">
        <v>87</v>
      </c>
      <c r="B75" s="3" t="s">
        <v>151</v>
      </c>
      <c r="C75" s="3" t="s">
        <v>151</v>
      </c>
      <c r="D75" s="3" t="s">
        <v>151</v>
      </c>
      <c r="E75" s="3" t="s">
        <v>89</v>
      </c>
      <c r="F75" s="3" t="s">
        <v>110</v>
      </c>
      <c r="G75" s="3" t="s">
        <v>111</v>
      </c>
      <c r="H75" s="3" t="s">
        <v>92</v>
      </c>
      <c r="I75" s="3">
        <v>39550</v>
      </c>
      <c r="J75" s="3"/>
      <c r="K75" s="3">
        <v>0</v>
      </c>
      <c r="L75" s="3">
        <v>7870.45</v>
      </c>
      <c r="M75" s="3"/>
      <c r="N75" s="3"/>
      <c r="O75" s="88" t="str">
        <f>""</f>
        <v/>
      </c>
      <c r="P75" s="35" t="str">
        <f t="shared" si="15"/>
        <v>2020-11-30</v>
      </c>
      <c r="Q75" t="str">
        <f t="shared" si="16"/>
        <v>XIU</v>
      </c>
      <c r="R75">
        <f t="shared" si="17"/>
        <v>0</v>
      </c>
      <c r="S75">
        <f t="shared" si="18"/>
        <v>39550</v>
      </c>
      <c r="T75">
        <f t="shared" si="19"/>
        <v>7870.4499999999989</v>
      </c>
      <c r="U75" t="str">
        <f t="shared" si="20"/>
        <v>1-30-0--20</v>
      </c>
      <c r="V75">
        <f t="shared" si="23"/>
        <v>0.19899999999999998</v>
      </c>
      <c r="W75">
        <f t="shared" si="24"/>
        <v>0</v>
      </c>
      <c r="X75" t="str">
        <f t="shared" si="25"/>
        <v>1-30-0--20</v>
      </c>
      <c r="Y75" t="str">
        <f t="shared" si="26"/>
        <v>1-30-0--20</v>
      </c>
      <c r="Z75" t="str">
        <f t="shared" si="27"/>
        <v>1-30-0--20</v>
      </c>
      <c r="AA75" t="str">
        <f t="shared" si="21"/>
        <v>2020-11-30</v>
      </c>
      <c r="AB75" t="b">
        <f t="shared" si="28"/>
        <v>1</v>
      </c>
      <c r="AC75">
        <f t="shared" si="22"/>
        <v>0</v>
      </c>
    </row>
    <row r="76" spans="1:29">
      <c r="A76" s="3" t="s">
        <v>87</v>
      </c>
      <c r="B76" s="3" t="s">
        <v>151</v>
      </c>
      <c r="C76" s="3" t="s">
        <v>151</v>
      </c>
      <c r="D76" s="3" t="s">
        <v>151</v>
      </c>
      <c r="E76" s="3" t="s">
        <v>89</v>
      </c>
      <c r="F76" s="3" t="s">
        <v>54</v>
      </c>
      <c r="G76" s="3" t="s">
        <v>97</v>
      </c>
      <c r="H76" s="3" t="s">
        <v>125</v>
      </c>
      <c r="I76" s="3">
        <v>0</v>
      </c>
      <c r="J76" s="3"/>
      <c r="K76" s="3">
        <v>0</v>
      </c>
      <c r="L76" s="3">
        <v>-1661.24</v>
      </c>
      <c r="M76" s="3"/>
      <c r="N76" s="3"/>
      <c r="O76" s="88" t="str">
        <f>""</f>
        <v/>
      </c>
      <c r="P76" s="35" t="str">
        <f t="shared" si="15"/>
        <v>2020-11-30</v>
      </c>
      <c r="Q76" t="str">
        <f t="shared" si="16"/>
        <v>XCB</v>
      </c>
      <c r="R76">
        <f t="shared" si="17"/>
        <v>0</v>
      </c>
      <c r="S76">
        <f t="shared" si="18"/>
        <v>0</v>
      </c>
      <c r="T76">
        <f t="shared" si="19"/>
        <v>0</v>
      </c>
      <c r="U76" t="str">
        <f t="shared" si="20"/>
        <v>1-30-0--20</v>
      </c>
      <c r="V76">
        <f t="shared" si="23"/>
        <v>0</v>
      </c>
      <c r="W76">
        <f t="shared" si="24"/>
        <v>0</v>
      </c>
      <c r="X76" t="str">
        <f t="shared" si="25"/>
        <v>1-30-0--20</v>
      </c>
      <c r="Y76" t="str">
        <f t="shared" si="26"/>
        <v>1-30-0--20</v>
      </c>
      <c r="Z76" t="str">
        <f t="shared" si="27"/>
        <v>1-30-0--20</v>
      </c>
      <c r="AA76" t="str">
        <f t="shared" si="21"/>
        <v>2020-11-30</v>
      </c>
      <c r="AB76" t="b">
        <f t="shared" si="28"/>
        <v>1</v>
      </c>
      <c r="AC76">
        <f t="shared" si="22"/>
        <v>0</v>
      </c>
    </row>
    <row r="77" spans="1:29">
      <c r="A77" s="3" t="s">
        <v>87</v>
      </c>
      <c r="B77" s="3" t="s">
        <v>151</v>
      </c>
      <c r="C77" s="3" t="s">
        <v>151</v>
      </c>
      <c r="D77" s="3" t="s">
        <v>151</v>
      </c>
      <c r="E77" s="3" t="s">
        <v>89</v>
      </c>
      <c r="F77" s="3" t="s">
        <v>54</v>
      </c>
      <c r="G77" s="3" t="s">
        <v>97</v>
      </c>
      <c r="H77" s="3" t="s">
        <v>92</v>
      </c>
      <c r="I77" s="3">
        <v>31947</v>
      </c>
      <c r="J77" s="3"/>
      <c r="K77" s="3">
        <v>0</v>
      </c>
      <c r="L77" s="3">
        <v>1661.24</v>
      </c>
      <c r="M77" s="3"/>
      <c r="N77" s="3"/>
      <c r="O77" s="88" t="str">
        <f>""</f>
        <v/>
      </c>
      <c r="P77" s="35" t="str">
        <f t="shared" si="15"/>
        <v>2020-11-30</v>
      </c>
      <c r="Q77" t="str">
        <f t="shared" si="16"/>
        <v>XCB</v>
      </c>
      <c r="R77">
        <f t="shared" si="17"/>
        <v>0</v>
      </c>
      <c r="S77">
        <f t="shared" si="18"/>
        <v>31947</v>
      </c>
      <c r="T77">
        <f t="shared" si="19"/>
        <v>1661.24</v>
      </c>
      <c r="U77" t="str">
        <f t="shared" si="20"/>
        <v>1-30-0--20</v>
      </c>
      <c r="V77">
        <f t="shared" si="23"/>
        <v>5.1999874792625286E-2</v>
      </c>
      <c r="W77">
        <f t="shared" si="24"/>
        <v>0</v>
      </c>
      <c r="X77" t="str">
        <f t="shared" si="25"/>
        <v>1-30-0--20</v>
      </c>
      <c r="Y77" t="str">
        <f t="shared" si="26"/>
        <v>1-30-0--20</v>
      </c>
      <c r="Z77" t="str">
        <f t="shared" si="27"/>
        <v>1-30-0--20</v>
      </c>
      <c r="AA77" t="str">
        <f t="shared" si="21"/>
        <v>2020-11-30</v>
      </c>
      <c r="AB77" t="b">
        <f t="shared" si="28"/>
        <v>1</v>
      </c>
      <c r="AC77">
        <f t="shared" si="22"/>
        <v>0</v>
      </c>
    </row>
    <row r="78" spans="1:29">
      <c r="A78" s="3" t="s">
        <v>87</v>
      </c>
      <c r="B78" s="3" t="s">
        <v>151</v>
      </c>
      <c r="C78" s="3" t="s">
        <v>151</v>
      </c>
      <c r="D78" s="3" t="s">
        <v>152</v>
      </c>
      <c r="E78" s="3" t="s">
        <v>89</v>
      </c>
      <c r="F78" s="3" t="s">
        <v>90</v>
      </c>
      <c r="G78" s="3" t="s">
        <v>91</v>
      </c>
      <c r="H78" s="3" t="s">
        <v>128</v>
      </c>
      <c r="I78" s="3">
        <v>0</v>
      </c>
      <c r="J78" s="3"/>
      <c r="K78" s="3">
        <v>0</v>
      </c>
      <c r="L78" s="3">
        <v>33.270000000000003</v>
      </c>
      <c r="M78" s="3"/>
      <c r="N78" s="3"/>
      <c r="O78" s="88" t="str">
        <f>""</f>
        <v/>
      </c>
      <c r="P78" s="35" t="str">
        <f t="shared" si="15"/>
        <v>2020-11-30</v>
      </c>
      <c r="Q78" t="str">
        <f t="shared" si="16"/>
        <v>XBB</v>
      </c>
      <c r="R78">
        <f t="shared" si="17"/>
        <v>0</v>
      </c>
      <c r="S78">
        <f t="shared" si="18"/>
        <v>0</v>
      </c>
      <c r="T78">
        <f t="shared" si="19"/>
        <v>0</v>
      </c>
      <c r="U78" t="str">
        <f t="shared" si="20"/>
        <v>1-30-0--20</v>
      </c>
      <c r="V78">
        <f t="shared" si="23"/>
        <v>0</v>
      </c>
      <c r="W78">
        <f t="shared" si="24"/>
        <v>0</v>
      </c>
      <c r="X78" t="str">
        <f t="shared" si="25"/>
        <v>1-30-0--20</v>
      </c>
      <c r="Y78" t="str">
        <f t="shared" si="26"/>
        <v>1-30-0--20</v>
      </c>
      <c r="Z78" t="str">
        <f t="shared" si="27"/>
        <v>2-04-0--20</v>
      </c>
      <c r="AA78" t="str">
        <f t="shared" si="21"/>
        <v>2020-12-04</v>
      </c>
      <c r="AB78" t="b">
        <f t="shared" si="28"/>
        <v>0</v>
      </c>
      <c r="AC78" t="str">
        <f t="shared" si="22"/>
        <v>Fraction</v>
      </c>
    </row>
    <row r="79" spans="1:29">
      <c r="A79" s="3" t="s">
        <v>87</v>
      </c>
      <c r="B79" s="3" t="s">
        <v>151</v>
      </c>
      <c r="C79" s="3" t="s">
        <v>151</v>
      </c>
      <c r="D79" s="3" t="s">
        <v>152</v>
      </c>
      <c r="E79" s="3" t="s">
        <v>89</v>
      </c>
      <c r="F79" s="3" t="s">
        <v>90</v>
      </c>
      <c r="G79" s="3" t="s">
        <v>153</v>
      </c>
      <c r="H79" s="3" t="s">
        <v>125</v>
      </c>
      <c r="I79" s="3">
        <v>82</v>
      </c>
      <c r="J79" s="3"/>
      <c r="K79" s="3">
        <v>0</v>
      </c>
      <c r="L79" s="3"/>
      <c r="M79" s="3"/>
      <c r="N79" s="3"/>
      <c r="O79" s="88" t="str">
        <f>""</f>
        <v/>
      </c>
      <c r="P79" s="35" t="str">
        <f t="shared" si="15"/>
        <v>2020-11-30</v>
      </c>
      <c r="Q79" t="str">
        <f t="shared" si="16"/>
        <v>XBB</v>
      </c>
      <c r="R79">
        <f t="shared" si="17"/>
        <v>33.33</v>
      </c>
      <c r="S79">
        <f t="shared" si="18"/>
        <v>82</v>
      </c>
      <c r="T79">
        <f t="shared" si="19"/>
        <v>0</v>
      </c>
      <c r="U79" t="str">
        <f t="shared" si="20"/>
        <v>1-30-0--20</v>
      </c>
      <c r="V79">
        <f t="shared" si="23"/>
        <v>0</v>
      </c>
      <c r="W79">
        <f t="shared" si="24"/>
        <v>0</v>
      </c>
      <c r="X79" t="str">
        <f t="shared" si="25"/>
        <v>1-30-0--20</v>
      </c>
      <c r="Y79" t="str">
        <f t="shared" si="26"/>
        <v>1-30-0--20</v>
      </c>
      <c r="Z79" t="str">
        <f t="shared" si="27"/>
        <v>2-04-0--20</v>
      </c>
      <c r="AA79" t="str">
        <f t="shared" si="21"/>
        <v>2020-12-04</v>
      </c>
      <c r="AB79" t="b">
        <f t="shared" si="28"/>
        <v>0</v>
      </c>
      <c r="AC79" t="str">
        <f t="shared" si="22"/>
        <v>Div Reinv</v>
      </c>
    </row>
    <row r="80" spans="1:29">
      <c r="A80" s="3" t="s">
        <v>87</v>
      </c>
      <c r="B80" s="3" t="s">
        <v>151</v>
      </c>
      <c r="C80" s="3" t="s">
        <v>151</v>
      </c>
      <c r="D80" s="3" t="s">
        <v>152</v>
      </c>
      <c r="E80" s="3" t="s">
        <v>89</v>
      </c>
      <c r="F80" s="3" t="s">
        <v>93</v>
      </c>
      <c r="G80" s="3" t="s">
        <v>94</v>
      </c>
      <c r="H80" s="3" t="s">
        <v>128</v>
      </c>
      <c r="I80" s="3">
        <v>0</v>
      </c>
      <c r="J80" s="3"/>
      <c r="K80" s="3">
        <v>0</v>
      </c>
      <c r="L80" s="3">
        <v>19.329999999999998</v>
      </c>
      <c r="M80" s="3"/>
      <c r="N80" s="3"/>
      <c r="O80" s="88" t="str">
        <f>""</f>
        <v/>
      </c>
      <c r="P80" s="35" t="str">
        <f t="shared" si="15"/>
        <v>2020-11-30</v>
      </c>
      <c r="Q80" t="str">
        <f t="shared" si="16"/>
        <v>XIG</v>
      </c>
      <c r="R80">
        <f t="shared" si="17"/>
        <v>0</v>
      </c>
      <c r="S80">
        <f t="shared" si="18"/>
        <v>0</v>
      </c>
      <c r="T80">
        <f t="shared" si="19"/>
        <v>0</v>
      </c>
      <c r="U80" t="str">
        <f t="shared" si="20"/>
        <v>1-30-0--20</v>
      </c>
      <c r="V80">
        <f t="shared" si="23"/>
        <v>0</v>
      </c>
      <c r="W80">
        <f t="shared" si="24"/>
        <v>0</v>
      </c>
      <c r="X80" t="str">
        <f t="shared" si="25"/>
        <v>1-30-0--20</v>
      </c>
      <c r="Y80" t="str">
        <f t="shared" si="26"/>
        <v>1-30-0--20</v>
      </c>
      <c r="Z80" t="str">
        <f t="shared" si="27"/>
        <v>2-04-0--20</v>
      </c>
      <c r="AA80" t="str">
        <f t="shared" si="21"/>
        <v>2020-12-04</v>
      </c>
      <c r="AB80" t="b">
        <f t="shared" si="28"/>
        <v>0</v>
      </c>
      <c r="AC80" t="str">
        <f t="shared" si="22"/>
        <v>Fraction</v>
      </c>
    </row>
    <row r="81" spans="1:29">
      <c r="A81" s="3" t="s">
        <v>87</v>
      </c>
      <c r="B81" s="3" t="s">
        <v>151</v>
      </c>
      <c r="C81" s="3" t="s">
        <v>151</v>
      </c>
      <c r="D81" s="3" t="s">
        <v>152</v>
      </c>
      <c r="E81" s="3" t="s">
        <v>89</v>
      </c>
      <c r="F81" s="3" t="s">
        <v>93</v>
      </c>
      <c r="G81" s="3" t="s">
        <v>154</v>
      </c>
      <c r="H81" s="3" t="s">
        <v>125</v>
      </c>
      <c r="I81" s="3">
        <v>9</v>
      </c>
      <c r="J81" s="3"/>
      <c r="K81" s="3">
        <v>0</v>
      </c>
      <c r="L81" s="3"/>
      <c r="M81" s="3"/>
      <c r="N81" s="3"/>
      <c r="O81" s="88" t="str">
        <f>""</f>
        <v/>
      </c>
      <c r="P81" s="35" t="str">
        <f t="shared" si="15"/>
        <v>2020-11-30</v>
      </c>
      <c r="Q81" t="str">
        <f t="shared" si="16"/>
        <v>XIG</v>
      </c>
      <c r="R81">
        <f t="shared" si="17"/>
        <v>26.01</v>
      </c>
      <c r="S81">
        <f t="shared" si="18"/>
        <v>9</v>
      </c>
      <c r="T81">
        <f t="shared" si="19"/>
        <v>0</v>
      </c>
      <c r="U81" t="str">
        <f t="shared" si="20"/>
        <v>1-30-0--20</v>
      </c>
      <c r="V81">
        <f t="shared" si="23"/>
        <v>0</v>
      </c>
      <c r="W81">
        <f t="shared" si="24"/>
        <v>0</v>
      </c>
      <c r="X81" t="str">
        <f t="shared" si="25"/>
        <v>1-30-0--20</v>
      </c>
      <c r="Y81" t="str">
        <f t="shared" si="26"/>
        <v>1-30-0--20</v>
      </c>
      <c r="Z81" t="str">
        <f t="shared" si="27"/>
        <v>2-04-0--20</v>
      </c>
      <c r="AA81" t="str">
        <f t="shared" si="21"/>
        <v>2020-12-04</v>
      </c>
      <c r="AB81" t="b">
        <f t="shared" si="28"/>
        <v>0</v>
      </c>
      <c r="AC81" t="str">
        <f t="shared" si="22"/>
        <v>Div Reinv</v>
      </c>
    </row>
    <row r="82" spans="1:29">
      <c r="A82" s="3" t="s">
        <v>87</v>
      </c>
      <c r="B82" s="3" t="s">
        <v>151</v>
      </c>
      <c r="C82" s="3" t="s">
        <v>151</v>
      </c>
      <c r="D82" s="3" t="s">
        <v>152</v>
      </c>
      <c r="E82" s="3" t="s">
        <v>89</v>
      </c>
      <c r="F82" s="3" t="s">
        <v>95</v>
      </c>
      <c r="G82" s="3" t="s">
        <v>96</v>
      </c>
      <c r="H82" s="3" t="s">
        <v>128</v>
      </c>
      <c r="I82" s="3">
        <v>0</v>
      </c>
      <c r="J82" s="3"/>
      <c r="K82" s="3">
        <v>0</v>
      </c>
      <c r="L82" s="3">
        <v>0.76</v>
      </c>
      <c r="M82" s="3"/>
      <c r="N82" s="3"/>
      <c r="O82" s="88" t="str">
        <f>""</f>
        <v/>
      </c>
      <c r="P82" s="35" t="str">
        <f t="shared" si="15"/>
        <v>2020-11-30</v>
      </c>
      <c r="Q82" t="str">
        <f t="shared" si="16"/>
        <v>XHY</v>
      </c>
      <c r="R82">
        <f t="shared" si="17"/>
        <v>0</v>
      </c>
      <c r="S82">
        <f t="shared" si="18"/>
        <v>0</v>
      </c>
      <c r="T82">
        <f t="shared" si="19"/>
        <v>0</v>
      </c>
      <c r="U82" t="str">
        <f t="shared" si="20"/>
        <v>1-30-0--20</v>
      </c>
      <c r="V82">
        <f t="shared" si="23"/>
        <v>0</v>
      </c>
      <c r="W82">
        <f t="shared" si="24"/>
        <v>0</v>
      </c>
      <c r="X82" t="str">
        <f t="shared" si="25"/>
        <v>1-30-0--20</v>
      </c>
      <c r="Y82" t="str">
        <f t="shared" si="26"/>
        <v>1-30-0--20</v>
      </c>
      <c r="Z82" t="str">
        <f t="shared" si="27"/>
        <v>2-04-0--20</v>
      </c>
      <c r="AA82" t="str">
        <f t="shared" si="21"/>
        <v>2020-12-04</v>
      </c>
      <c r="AB82" t="b">
        <f t="shared" si="28"/>
        <v>0</v>
      </c>
      <c r="AC82" t="str">
        <f t="shared" si="22"/>
        <v>Fraction</v>
      </c>
    </row>
    <row r="83" spans="1:29">
      <c r="A83" s="3" t="s">
        <v>87</v>
      </c>
      <c r="B83" s="3" t="s">
        <v>151</v>
      </c>
      <c r="C83" s="3" t="s">
        <v>151</v>
      </c>
      <c r="D83" s="3" t="s">
        <v>152</v>
      </c>
      <c r="E83" s="3" t="s">
        <v>89</v>
      </c>
      <c r="F83" s="3" t="s">
        <v>95</v>
      </c>
      <c r="G83" s="3" t="s">
        <v>155</v>
      </c>
      <c r="H83" s="3" t="s">
        <v>125</v>
      </c>
      <c r="I83" s="3">
        <v>19</v>
      </c>
      <c r="J83" s="3"/>
      <c r="K83" s="3">
        <v>0</v>
      </c>
      <c r="L83" s="3"/>
      <c r="M83" s="3"/>
      <c r="N83" s="3"/>
      <c r="O83" s="88" t="str">
        <f>""</f>
        <v/>
      </c>
      <c r="P83" s="35" t="str">
        <f t="shared" si="15"/>
        <v>2020-11-30</v>
      </c>
      <c r="Q83" t="str">
        <f t="shared" si="16"/>
        <v>XHY</v>
      </c>
      <c r="R83">
        <f t="shared" si="17"/>
        <v>18.760000000000002</v>
      </c>
      <c r="S83">
        <f t="shared" si="18"/>
        <v>19</v>
      </c>
      <c r="T83">
        <f t="shared" si="19"/>
        <v>0</v>
      </c>
      <c r="U83" t="str">
        <f t="shared" si="20"/>
        <v>1-30-0--20</v>
      </c>
      <c r="V83">
        <f t="shared" si="23"/>
        <v>0</v>
      </c>
      <c r="W83">
        <f t="shared" si="24"/>
        <v>0</v>
      </c>
      <c r="X83" t="str">
        <f t="shared" si="25"/>
        <v>1-30-0--20</v>
      </c>
      <c r="Y83" t="str">
        <f t="shared" si="26"/>
        <v>1-30-0--20</v>
      </c>
      <c r="Z83" t="str">
        <f t="shared" si="27"/>
        <v>2-04-0--20</v>
      </c>
      <c r="AA83" t="str">
        <f t="shared" si="21"/>
        <v>2020-12-04</v>
      </c>
      <c r="AB83" t="b">
        <f t="shared" si="28"/>
        <v>0</v>
      </c>
      <c r="AC83" t="str">
        <f t="shared" si="22"/>
        <v>Div Reinv</v>
      </c>
    </row>
    <row r="84" spans="1:29">
      <c r="A84" s="3" t="s">
        <v>87</v>
      </c>
      <c r="B84" s="3" t="s">
        <v>151</v>
      </c>
      <c r="C84" s="3" t="s">
        <v>151</v>
      </c>
      <c r="D84" s="3" t="s">
        <v>152</v>
      </c>
      <c r="E84" s="3" t="s">
        <v>89</v>
      </c>
      <c r="F84" s="3" t="s">
        <v>110</v>
      </c>
      <c r="G84" s="3" t="s">
        <v>111</v>
      </c>
      <c r="H84" s="3" t="s">
        <v>128</v>
      </c>
      <c r="I84" s="3">
        <v>0</v>
      </c>
      <c r="J84" s="3"/>
      <c r="K84" s="3">
        <v>0</v>
      </c>
      <c r="L84" s="3">
        <v>1.02</v>
      </c>
      <c r="M84" s="3"/>
      <c r="N84" s="3"/>
      <c r="O84" s="88" t="str">
        <f>""</f>
        <v/>
      </c>
      <c r="P84" s="35" t="str">
        <f t="shared" si="15"/>
        <v>2020-11-30</v>
      </c>
      <c r="Q84" t="str">
        <f t="shared" si="16"/>
        <v>XIU</v>
      </c>
      <c r="R84">
        <f t="shared" si="17"/>
        <v>0</v>
      </c>
      <c r="S84">
        <f t="shared" si="18"/>
        <v>0</v>
      </c>
      <c r="T84">
        <f t="shared" si="19"/>
        <v>0</v>
      </c>
      <c r="U84" t="str">
        <f t="shared" si="20"/>
        <v>1-30-0--20</v>
      </c>
      <c r="V84">
        <f t="shared" si="23"/>
        <v>0</v>
      </c>
      <c r="W84">
        <f t="shared" si="24"/>
        <v>0</v>
      </c>
      <c r="X84" t="str">
        <f t="shared" si="25"/>
        <v>1-30-0--20</v>
      </c>
      <c r="Y84" t="str">
        <f t="shared" si="26"/>
        <v>1-30-0--20</v>
      </c>
      <c r="Z84" t="str">
        <f t="shared" si="27"/>
        <v>2-04-0--20</v>
      </c>
      <c r="AA84" t="str">
        <f t="shared" si="21"/>
        <v>2020-12-04</v>
      </c>
      <c r="AB84" t="b">
        <f t="shared" si="28"/>
        <v>0</v>
      </c>
      <c r="AC84" t="str">
        <f t="shared" si="22"/>
        <v>Fraction</v>
      </c>
    </row>
    <row r="85" spans="1:29">
      <c r="A85" s="3" t="s">
        <v>87</v>
      </c>
      <c r="B85" s="3" t="s">
        <v>151</v>
      </c>
      <c r="C85" s="3" t="s">
        <v>151</v>
      </c>
      <c r="D85" s="3" t="s">
        <v>152</v>
      </c>
      <c r="E85" s="3" t="s">
        <v>89</v>
      </c>
      <c r="F85" s="3" t="s">
        <v>110</v>
      </c>
      <c r="G85" s="3" t="s">
        <v>156</v>
      </c>
      <c r="H85" s="3" t="s">
        <v>125</v>
      </c>
      <c r="I85" s="3">
        <v>303</v>
      </c>
      <c r="J85" s="3"/>
      <c r="K85" s="3">
        <v>0</v>
      </c>
      <c r="L85" s="3"/>
      <c r="M85" s="3"/>
      <c r="N85" s="3"/>
      <c r="O85" s="88" t="str">
        <f>""</f>
        <v/>
      </c>
      <c r="P85" s="35" t="str">
        <f t="shared" si="15"/>
        <v>2020-11-30</v>
      </c>
      <c r="Q85" t="str">
        <f t="shared" si="16"/>
        <v>XIU</v>
      </c>
      <c r="R85">
        <f t="shared" si="17"/>
        <v>25.971716171617164</v>
      </c>
      <c r="S85">
        <f t="shared" si="18"/>
        <v>303</v>
      </c>
      <c r="T85">
        <f t="shared" si="19"/>
        <v>0</v>
      </c>
      <c r="U85" t="str">
        <f t="shared" si="20"/>
        <v>1-30-0--20</v>
      </c>
      <c r="V85">
        <f t="shared" si="23"/>
        <v>0</v>
      </c>
      <c r="W85">
        <f t="shared" si="24"/>
        <v>0</v>
      </c>
      <c r="X85" t="str">
        <f t="shared" si="25"/>
        <v>1-30-0--20</v>
      </c>
      <c r="Y85" t="str">
        <f t="shared" si="26"/>
        <v>1-30-0--20</v>
      </c>
      <c r="Z85" t="str">
        <f t="shared" si="27"/>
        <v>2-04-0--20</v>
      </c>
      <c r="AA85" t="str">
        <f t="shared" si="21"/>
        <v>2020-12-04</v>
      </c>
      <c r="AB85" t="b">
        <f t="shared" si="28"/>
        <v>0</v>
      </c>
      <c r="AC85" t="str">
        <f t="shared" si="22"/>
        <v>Div Reinv</v>
      </c>
    </row>
    <row r="86" spans="1:29">
      <c r="A86" s="3" t="s">
        <v>87</v>
      </c>
      <c r="B86" s="3" t="s">
        <v>151</v>
      </c>
      <c r="C86" s="3" t="s">
        <v>151</v>
      </c>
      <c r="D86" s="3" t="s">
        <v>152</v>
      </c>
      <c r="E86" s="3" t="s">
        <v>89</v>
      </c>
      <c r="F86" s="3" t="s">
        <v>54</v>
      </c>
      <c r="G86" s="3" t="s">
        <v>97</v>
      </c>
      <c r="H86" s="3" t="s">
        <v>128</v>
      </c>
      <c r="I86" s="3">
        <v>0</v>
      </c>
      <c r="J86" s="3"/>
      <c r="K86" s="3">
        <v>0</v>
      </c>
      <c r="L86" s="3">
        <v>8.4700000000000006</v>
      </c>
      <c r="M86" s="3"/>
      <c r="N86" s="3"/>
      <c r="O86" s="88" t="str">
        <f>""</f>
        <v/>
      </c>
      <c r="P86" s="35" t="str">
        <f t="shared" si="15"/>
        <v>2020-11-30</v>
      </c>
      <c r="Q86" t="str">
        <f t="shared" si="16"/>
        <v>XCB</v>
      </c>
      <c r="R86">
        <f t="shared" si="17"/>
        <v>0</v>
      </c>
      <c r="S86">
        <f t="shared" si="18"/>
        <v>0</v>
      </c>
      <c r="T86">
        <f t="shared" si="19"/>
        <v>0</v>
      </c>
      <c r="U86" t="str">
        <f t="shared" si="20"/>
        <v>1-30-0--20</v>
      </c>
      <c r="V86">
        <f t="shared" si="23"/>
        <v>0</v>
      </c>
      <c r="W86">
        <f t="shared" si="24"/>
        <v>0</v>
      </c>
      <c r="X86" t="str">
        <f t="shared" si="25"/>
        <v>1-30-0--20</v>
      </c>
      <c r="Y86" t="str">
        <f t="shared" si="26"/>
        <v>1-30-0--20</v>
      </c>
      <c r="Z86" t="str">
        <f t="shared" si="27"/>
        <v>2-04-0--20</v>
      </c>
      <c r="AA86" t="str">
        <f t="shared" si="21"/>
        <v>2020-12-04</v>
      </c>
      <c r="AB86" t="b">
        <f t="shared" si="28"/>
        <v>0</v>
      </c>
      <c r="AC86" t="str">
        <f t="shared" si="22"/>
        <v>Fraction</v>
      </c>
    </row>
    <row r="87" spans="1:29">
      <c r="A87" s="3" t="s">
        <v>87</v>
      </c>
      <c r="B87" s="3" t="s">
        <v>151</v>
      </c>
      <c r="C87" s="3" t="s">
        <v>151</v>
      </c>
      <c r="D87" s="3" t="s">
        <v>152</v>
      </c>
      <c r="E87" s="3" t="s">
        <v>89</v>
      </c>
      <c r="F87" s="3" t="s">
        <v>54</v>
      </c>
      <c r="G87" s="3" t="s">
        <v>157</v>
      </c>
      <c r="H87" s="3" t="s">
        <v>125</v>
      </c>
      <c r="I87" s="3">
        <v>73</v>
      </c>
      <c r="J87" s="3"/>
      <c r="K87" s="3">
        <v>0</v>
      </c>
      <c r="L87" s="3"/>
      <c r="M87" s="3"/>
      <c r="N87" s="3"/>
      <c r="O87" s="88" t="str">
        <f>""</f>
        <v/>
      </c>
      <c r="P87" s="35" t="str">
        <f t="shared" si="15"/>
        <v>2020-11-30</v>
      </c>
      <c r="Q87" t="str">
        <f t="shared" si="16"/>
        <v>XCB</v>
      </c>
      <c r="R87">
        <f t="shared" si="17"/>
        <v>22.640684931506851</v>
      </c>
      <c r="S87">
        <f t="shared" si="18"/>
        <v>73</v>
      </c>
      <c r="T87">
        <f t="shared" si="19"/>
        <v>0</v>
      </c>
      <c r="U87" t="str">
        <f t="shared" si="20"/>
        <v>1-30-0--20</v>
      </c>
      <c r="V87">
        <f t="shared" si="23"/>
        <v>0</v>
      </c>
      <c r="W87">
        <f t="shared" si="24"/>
        <v>0</v>
      </c>
      <c r="X87" t="str">
        <f t="shared" si="25"/>
        <v>1-30-0--20</v>
      </c>
      <c r="Y87" t="str">
        <f t="shared" si="26"/>
        <v>1-30-0--20</v>
      </c>
      <c r="Z87" t="str">
        <f t="shared" si="27"/>
        <v>2-04-0--20</v>
      </c>
      <c r="AA87" t="str">
        <f t="shared" si="21"/>
        <v>2020-12-04</v>
      </c>
      <c r="AB87" t="b">
        <f t="shared" si="28"/>
        <v>0</v>
      </c>
      <c r="AC87" t="str">
        <f t="shared" si="22"/>
        <v>Div Reinv</v>
      </c>
    </row>
    <row r="88" spans="1:29">
      <c r="A88" s="3" t="s">
        <v>87</v>
      </c>
      <c r="B88" s="3" t="s">
        <v>158</v>
      </c>
      <c r="C88" s="3" t="s">
        <v>152</v>
      </c>
      <c r="D88" s="3" t="s">
        <v>158</v>
      </c>
      <c r="E88" s="3" t="s">
        <v>89</v>
      </c>
      <c r="F88" s="3" t="s">
        <v>105</v>
      </c>
      <c r="G88" s="3" t="s">
        <v>106</v>
      </c>
      <c r="H88" s="3" t="s">
        <v>107</v>
      </c>
      <c r="I88" s="3">
        <v>150</v>
      </c>
      <c r="J88" s="3">
        <v>59.05</v>
      </c>
      <c r="K88" s="3">
        <v>0</v>
      </c>
      <c r="L88" s="3">
        <v>-8857.5</v>
      </c>
      <c r="M88" s="3"/>
      <c r="N88" s="3"/>
      <c r="O88" s="88" t="str">
        <f>""</f>
        <v/>
      </c>
      <c r="P88" s="35" t="str">
        <f t="shared" si="15"/>
        <v>2020-12-02</v>
      </c>
      <c r="Q88" t="str">
        <f t="shared" si="16"/>
        <v>XUS</v>
      </c>
      <c r="R88">
        <f t="shared" si="17"/>
        <v>59.05</v>
      </c>
      <c r="S88">
        <f t="shared" si="18"/>
        <v>150</v>
      </c>
      <c r="T88">
        <f t="shared" si="19"/>
        <v>8857.5</v>
      </c>
      <c r="U88" t="str">
        <f t="shared" si="20"/>
        <v>2-02-0--20</v>
      </c>
      <c r="V88">
        <f t="shared" si="23"/>
        <v>59.05</v>
      </c>
      <c r="W88" t="b">
        <f t="shared" si="24"/>
        <v>1</v>
      </c>
      <c r="X88" t="str">
        <f t="shared" si="25"/>
        <v>2-02-0--20</v>
      </c>
      <c r="Y88" t="str">
        <f t="shared" si="26"/>
        <v>2-04-0--20</v>
      </c>
      <c r="Z88" t="str">
        <f t="shared" si="27"/>
        <v>2-02-0--20</v>
      </c>
      <c r="AA88" t="str">
        <f t="shared" si="21"/>
        <v>2020-12-02</v>
      </c>
      <c r="AB88" t="b">
        <f t="shared" si="28"/>
        <v>1</v>
      </c>
      <c r="AC88">
        <f t="shared" si="22"/>
        <v>0</v>
      </c>
    </row>
    <row r="89" spans="1:29">
      <c r="A89" s="3" t="s">
        <v>87</v>
      </c>
      <c r="B89" s="3" t="s">
        <v>158</v>
      </c>
      <c r="C89" s="3" t="s">
        <v>152</v>
      </c>
      <c r="D89" s="3" t="s">
        <v>158</v>
      </c>
      <c r="E89" s="3" t="s">
        <v>89</v>
      </c>
      <c r="F89" s="3" t="s">
        <v>108</v>
      </c>
      <c r="G89" s="3" t="s">
        <v>109</v>
      </c>
      <c r="H89" s="3" t="s">
        <v>104</v>
      </c>
      <c r="I89" s="3">
        <v>850</v>
      </c>
      <c r="J89" s="3">
        <v>32.600999999999999</v>
      </c>
      <c r="K89" s="3">
        <v>0</v>
      </c>
      <c r="L89" s="3">
        <v>27710.5</v>
      </c>
      <c r="M89" s="3"/>
      <c r="N89" s="3"/>
      <c r="O89" s="88" t="str">
        <f>""</f>
        <v/>
      </c>
      <c r="P89" s="35" t="str">
        <f t="shared" si="15"/>
        <v>2020-12-02</v>
      </c>
      <c r="Q89" t="str">
        <f t="shared" si="16"/>
        <v>XEF</v>
      </c>
      <c r="R89">
        <f t="shared" si="17"/>
        <v>32.600999999999999</v>
      </c>
      <c r="S89">
        <f t="shared" si="18"/>
        <v>-850</v>
      </c>
      <c r="T89">
        <f t="shared" si="19"/>
        <v>-27710.5</v>
      </c>
      <c r="U89" t="str">
        <f t="shared" si="20"/>
        <v>2-02-0--20</v>
      </c>
      <c r="V89">
        <f t="shared" si="23"/>
        <v>32.600588235294119</v>
      </c>
      <c r="W89" t="b">
        <f t="shared" si="24"/>
        <v>0</v>
      </c>
      <c r="X89" t="str">
        <f t="shared" si="25"/>
        <v>2-02-0--20</v>
      </c>
      <c r="Y89" t="str">
        <f t="shared" si="26"/>
        <v>2-04-0--20</v>
      </c>
      <c r="Z89" t="str">
        <f t="shared" si="27"/>
        <v>2-02-0--20</v>
      </c>
      <c r="AA89" t="str">
        <f t="shared" si="21"/>
        <v>2020-12-02</v>
      </c>
      <c r="AB89" t="b">
        <f t="shared" si="28"/>
        <v>1</v>
      </c>
      <c r="AC89">
        <f t="shared" si="22"/>
        <v>0</v>
      </c>
    </row>
    <row r="90" spans="1:29">
      <c r="A90" s="3" t="s">
        <v>87</v>
      </c>
      <c r="B90" s="3" t="s">
        <v>158</v>
      </c>
      <c r="C90" s="3" t="s">
        <v>152</v>
      </c>
      <c r="D90" s="3" t="s">
        <v>158</v>
      </c>
      <c r="E90" s="3" t="s">
        <v>89</v>
      </c>
      <c r="F90" s="3" t="s">
        <v>110</v>
      </c>
      <c r="G90" s="3" t="s">
        <v>111</v>
      </c>
      <c r="H90" s="3" t="s">
        <v>107</v>
      </c>
      <c r="I90" s="3">
        <v>250</v>
      </c>
      <c r="J90" s="3">
        <v>25.99</v>
      </c>
      <c r="K90" s="3">
        <v>0</v>
      </c>
      <c r="L90" s="3">
        <v>-6497.5</v>
      </c>
      <c r="M90" s="3"/>
      <c r="N90" s="3"/>
      <c r="O90" s="88" t="str">
        <f>""</f>
        <v/>
      </c>
      <c r="P90" s="35" t="str">
        <f t="shared" si="15"/>
        <v>2020-12-02</v>
      </c>
      <c r="Q90" t="str">
        <f t="shared" si="16"/>
        <v>XIU</v>
      </c>
      <c r="R90">
        <f t="shared" si="17"/>
        <v>25.99</v>
      </c>
      <c r="S90">
        <f t="shared" si="18"/>
        <v>250</v>
      </c>
      <c r="T90">
        <f t="shared" si="19"/>
        <v>6497.5</v>
      </c>
      <c r="U90" t="str">
        <f t="shared" si="20"/>
        <v>2-02-0--20</v>
      </c>
      <c r="V90">
        <f t="shared" si="23"/>
        <v>25.99</v>
      </c>
      <c r="W90" t="b">
        <f t="shared" si="24"/>
        <v>1</v>
      </c>
      <c r="X90" t="str">
        <f t="shared" si="25"/>
        <v>2-02-0--20</v>
      </c>
      <c r="Y90" t="str">
        <f t="shared" si="26"/>
        <v>2-04-0--20</v>
      </c>
      <c r="Z90" t="str">
        <f t="shared" si="27"/>
        <v>2-02-0--20</v>
      </c>
      <c r="AA90" t="str">
        <f t="shared" si="21"/>
        <v>2020-12-02</v>
      </c>
      <c r="AB90" t="b">
        <f t="shared" si="28"/>
        <v>1</v>
      </c>
      <c r="AC90">
        <f t="shared" si="22"/>
        <v>0</v>
      </c>
    </row>
    <row r="91" spans="1:29">
      <c r="A91" s="3" t="s">
        <v>87</v>
      </c>
      <c r="B91" s="3" t="s">
        <v>158</v>
      </c>
      <c r="C91" s="3" t="s">
        <v>152</v>
      </c>
      <c r="D91" s="3" t="s">
        <v>158</v>
      </c>
      <c r="E91" s="3" t="s">
        <v>89</v>
      </c>
      <c r="F91" s="3" t="s">
        <v>112</v>
      </c>
      <c r="G91" s="3" t="s">
        <v>113</v>
      </c>
      <c r="H91" s="3" t="s">
        <v>107</v>
      </c>
      <c r="I91" s="3">
        <v>700</v>
      </c>
      <c r="J91" s="3">
        <v>35.799999999999997</v>
      </c>
      <c r="K91" s="3">
        <v>0</v>
      </c>
      <c r="L91" s="3">
        <v>-25060</v>
      </c>
      <c r="M91" s="3"/>
      <c r="N91" s="3"/>
      <c r="O91" s="88" t="str">
        <f>""</f>
        <v/>
      </c>
      <c r="P91" s="35" t="str">
        <f t="shared" si="15"/>
        <v>2020-12-02</v>
      </c>
      <c r="Q91" t="str">
        <f t="shared" si="16"/>
        <v>XEM</v>
      </c>
      <c r="R91">
        <f t="shared" si="17"/>
        <v>35.799999999999997</v>
      </c>
      <c r="S91">
        <f t="shared" si="18"/>
        <v>700</v>
      </c>
      <c r="T91">
        <f t="shared" si="19"/>
        <v>25059.999999999996</v>
      </c>
      <c r="U91" t="str">
        <f t="shared" si="20"/>
        <v>2-02-0--20</v>
      </c>
      <c r="V91">
        <f t="shared" si="23"/>
        <v>35.799999999999997</v>
      </c>
      <c r="W91" t="b">
        <f t="shared" si="24"/>
        <v>1</v>
      </c>
      <c r="X91" t="str">
        <f t="shared" si="25"/>
        <v>2-02-0--20</v>
      </c>
      <c r="Y91" t="str">
        <f t="shared" si="26"/>
        <v>2-04-0--20</v>
      </c>
      <c r="Z91" t="str">
        <f t="shared" si="27"/>
        <v>2-02-0--20</v>
      </c>
      <c r="AA91" t="str">
        <f t="shared" si="21"/>
        <v>2020-12-02</v>
      </c>
      <c r="AB91" t="b">
        <f t="shared" si="28"/>
        <v>1</v>
      </c>
      <c r="AC91">
        <f t="shared" si="22"/>
        <v>0</v>
      </c>
    </row>
    <row r="92" spans="1:29">
      <c r="A92" s="3" t="s">
        <v>87</v>
      </c>
      <c r="B92" s="3" t="s">
        <v>158</v>
      </c>
      <c r="C92" s="3" t="s">
        <v>152</v>
      </c>
      <c r="D92" s="3" t="s">
        <v>158</v>
      </c>
      <c r="E92" s="3" t="s">
        <v>89</v>
      </c>
      <c r="F92" s="3" t="s">
        <v>90</v>
      </c>
      <c r="G92" s="3" t="s">
        <v>91</v>
      </c>
      <c r="H92" s="3" t="s">
        <v>104</v>
      </c>
      <c r="I92" s="3">
        <v>350</v>
      </c>
      <c r="J92" s="3">
        <v>33.229999999999997</v>
      </c>
      <c r="K92" s="3">
        <v>0</v>
      </c>
      <c r="L92" s="3">
        <v>11630.5</v>
      </c>
      <c r="M92" s="3"/>
      <c r="N92" s="3"/>
      <c r="O92" s="88" t="str">
        <f>""</f>
        <v/>
      </c>
      <c r="P92" s="35" t="str">
        <f t="shared" si="15"/>
        <v>2020-12-02</v>
      </c>
      <c r="Q92" t="str">
        <f t="shared" si="16"/>
        <v>XBB</v>
      </c>
      <c r="R92">
        <f t="shared" si="17"/>
        <v>33.229999999999997</v>
      </c>
      <c r="S92">
        <f t="shared" si="18"/>
        <v>-350</v>
      </c>
      <c r="T92">
        <f t="shared" si="19"/>
        <v>-11630.499999999998</v>
      </c>
      <c r="U92" t="str">
        <f t="shared" si="20"/>
        <v>2-02-0--20</v>
      </c>
      <c r="V92">
        <f t="shared" si="23"/>
        <v>33.229999999999997</v>
      </c>
      <c r="W92" t="b">
        <f t="shared" si="24"/>
        <v>1</v>
      </c>
      <c r="X92" t="str">
        <f t="shared" si="25"/>
        <v>2-02-0--20</v>
      </c>
      <c r="Y92" t="str">
        <f t="shared" si="26"/>
        <v>2-04-0--20</v>
      </c>
      <c r="Z92" t="str">
        <f t="shared" si="27"/>
        <v>2-02-0--20</v>
      </c>
      <c r="AA92" t="str">
        <f t="shared" si="21"/>
        <v>2020-12-02</v>
      </c>
      <c r="AB92" t="b">
        <f t="shared" si="28"/>
        <v>1</v>
      </c>
      <c r="AC92">
        <f t="shared" si="22"/>
        <v>0</v>
      </c>
    </row>
    <row r="93" spans="1:29">
      <c r="A93" s="3" t="s">
        <v>87</v>
      </c>
      <c r="B93" s="3" t="s">
        <v>159</v>
      </c>
      <c r="C93" s="3" t="s">
        <v>159</v>
      </c>
      <c r="D93" s="3" t="s">
        <v>160</v>
      </c>
      <c r="E93" s="3" t="s">
        <v>89</v>
      </c>
      <c r="F93" s="3" t="s">
        <v>120</v>
      </c>
      <c r="G93" s="3" t="s">
        <v>161</v>
      </c>
      <c r="H93" s="3" t="s">
        <v>125</v>
      </c>
      <c r="I93" s="3">
        <v>269.87299999999999</v>
      </c>
      <c r="J93" s="3"/>
      <c r="K93" s="3">
        <v>0</v>
      </c>
      <c r="L93" s="3"/>
      <c r="M93" s="3"/>
      <c r="N93" s="3"/>
      <c r="O93" s="88" t="str">
        <f>""</f>
        <v/>
      </c>
      <c r="P93" s="35" t="str">
        <f t="shared" si="15"/>
        <v>2020-12-15</v>
      </c>
      <c r="Q93" t="str">
        <f t="shared" si="16"/>
        <v>TDB778</v>
      </c>
      <c r="R93">
        <f t="shared" si="17"/>
        <v>13.139995479355106</v>
      </c>
      <c r="S93">
        <f t="shared" si="18"/>
        <v>269.87299999999999</v>
      </c>
      <c r="T93">
        <f t="shared" si="19"/>
        <v>0</v>
      </c>
      <c r="U93" t="str">
        <f t="shared" si="20"/>
        <v>2-15-0--20</v>
      </c>
      <c r="V93">
        <f t="shared" si="23"/>
        <v>0</v>
      </c>
      <c r="W93">
        <f t="shared" si="24"/>
        <v>0</v>
      </c>
      <c r="X93" t="str">
        <f t="shared" si="25"/>
        <v>2-15-0--20</v>
      </c>
      <c r="Y93" t="str">
        <f t="shared" si="26"/>
        <v>2-15-0--20</v>
      </c>
      <c r="Z93" t="str">
        <f t="shared" si="27"/>
        <v>2-17-0--20</v>
      </c>
      <c r="AA93" t="str">
        <f t="shared" si="21"/>
        <v>2020-12-17</v>
      </c>
      <c r="AB93" t="b">
        <f t="shared" si="28"/>
        <v>0</v>
      </c>
      <c r="AC93" t="str">
        <f t="shared" si="22"/>
        <v>Div Reinv</v>
      </c>
    </row>
    <row r="94" spans="1:29">
      <c r="A94" s="3" t="s">
        <v>87</v>
      </c>
      <c r="B94" s="3" t="s">
        <v>162</v>
      </c>
      <c r="C94" s="3" t="s">
        <v>162</v>
      </c>
      <c r="D94" s="3" t="s">
        <v>162</v>
      </c>
      <c r="E94" s="3" t="s">
        <v>89</v>
      </c>
      <c r="F94" s="3" t="s">
        <v>93</v>
      </c>
      <c r="G94" s="3" t="s">
        <v>94</v>
      </c>
      <c r="H94" s="3" t="s">
        <v>92</v>
      </c>
      <c r="I94" s="3">
        <v>4978</v>
      </c>
      <c r="J94" s="3"/>
      <c r="K94" s="3">
        <v>0</v>
      </c>
      <c r="L94" s="3">
        <v>253.88</v>
      </c>
      <c r="M94" s="3"/>
      <c r="N94" s="3"/>
      <c r="O94" s="88" t="str">
        <f>""</f>
        <v/>
      </c>
      <c r="P94" s="35" t="str">
        <f t="shared" si="15"/>
        <v>2021-01-06</v>
      </c>
      <c r="Q94" t="str">
        <f t="shared" si="16"/>
        <v>XIG</v>
      </c>
      <c r="R94">
        <f t="shared" si="17"/>
        <v>0</v>
      </c>
      <c r="S94">
        <f t="shared" si="18"/>
        <v>4978</v>
      </c>
      <c r="T94">
        <f t="shared" si="19"/>
        <v>253.88</v>
      </c>
      <c r="U94" t="str">
        <f t="shared" si="20"/>
        <v>1-06-1--20</v>
      </c>
      <c r="V94">
        <f t="shared" si="23"/>
        <v>5.1000401767778224E-2</v>
      </c>
      <c r="W94">
        <f t="shared" si="24"/>
        <v>0</v>
      </c>
      <c r="X94" t="str">
        <f t="shared" si="25"/>
        <v>1-06-1--20</v>
      </c>
      <c r="Y94" t="str">
        <f t="shared" si="26"/>
        <v>1-06-1--20</v>
      </c>
      <c r="Z94" t="str">
        <f t="shared" si="27"/>
        <v>1-06-1--20</v>
      </c>
      <c r="AA94" t="str">
        <f t="shared" si="21"/>
        <v>2021-01-06</v>
      </c>
      <c r="AB94" t="b">
        <f t="shared" si="28"/>
        <v>1</v>
      </c>
      <c r="AC94">
        <f t="shared" si="22"/>
        <v>0</v>
      </c>
    </row>
    <row r="95" spans="1:29">
      <c r="A95" s="3" t="s">
        <v>87</v>
      </c>
      <c r="B95" s="3" t="s">
        <v>162</v>
      </c>
      <c r="C95" s="3" t="s">
        <v>162</v>
      </c>
      <c r="D95" s="3" t="s">
        <v>162</v>
      </c>
      <c r="E95" s="3" t="s">
        <v>89</v>
      </c>
      <c r="F95" s="3" t="s">
        <v>93</v>
      </c>
      <c r="G95" s="3" t="s">
        <v>94</v>
      </c>
      <c r="H95" s="3" t="s">
        <v>125</v>
      </c>
      <c r="I95" s="3">
        <v>0</v>
      </c>
      <c r="J95" s="3"/>
      <c r="K95" s="3">
        <v>0</v>
      </c>
      <c r="L95" s="3">
        <v>-253.88</v>
      </c>
      <c r="M95" s="3"/>
      <c r="N95" s="3"/>
      <c r="O95" s="88" t="str">
        <f>""</f>
        <v/>
      </c>
      <c r="P95" s="35" t="str">
        <f t="shared" si="15"/>
        <v>2021-01-06</v>
      </c>
      <c r="Q95" t="str">
        <f t="shared" si="16"/>
        <v>XIG</v>
      </c>
      <c r="R95">
        <f t="shared" si="17"/>
        <v>0</v>
      </c>
      <c r="S95">
        <f t="shared" si="18"/>
        <v>0</v>
      </c>
      <c r="T95">
        <f t="shared" si="19"/>
        <v>0</v>
      </c>
      <c r="U95" t="str">
        <f t="shared" si="20"/>
        <v>1-06-1--20</v>
      </c>
      <c r="V95">
        <f t="shared" si="23"/>
        <v>0</v>
      </c>
      <c r="W95">
        <f t="shared" si="24"/>
        <v>0</v>
      </c>
      <c r="X95" t="str">
        <f t="shared" si="25"/>
        <v>1-06-1--20</v>
      </c>
      <c r="Y95" t="str">
        <f t="shared" si="26"/>
        <v>1-06-1--20</v>
      </c>
      <c r="Z95" t="str">
        <f t="shared" si="27"/>
        <v>1-06-1--20</v>
      </c>
      <c r="AA95" t="str">
        <f t="shared" si="21"/>
        <v>2021-01-06</v>
      </c>
      <c r="AB95" t="b">
        <f t="shared" si="28"/>
        <v>1</v>
      </c>
      <c r="AC95">
        <f t="shared" si="22"/>
        <v>0</v>
      </c>
    </row>
    <row r="96" spans="1:29">
      <c r="A96" s="3" t="s">
        <v>87</v>
      </c>
      <c r="B96" s="3" t="s">
        <v>162</v>
      </c>
      <c r="C96" s="3" t="s">
        <v>162</v>
      </c>
      <c r="D96" s="3" t="s">
        <v>162</v>
      </c>
      <c r="E96" s="3" t="s">
        <v>89</v>
      </c>
      <c r="F96" s="3" t="s">
        <v>95</v>
      </c>
      <c r="G96" s="3" t="s">
        <v>96</v>
      </c>
      <c r="H96" s="3" t="s">
        <v>92</v>
      </c>
      <c r="I96" s="3">
        <v>4658</v>
      </c>
      <c r="J96" s="3"/>
      <c r="K96" s="3">
        <v>0</v>
      </c>
      <c r="L96" s="3">
        <v>358.67</v>
      </c>
      <c r="M96" s="3"/>
      <c r="N96" s="3"/>
      <c r="O96" s="88" t="str">
        <f>""</f>
        <v/>
      </c>
      <c r="P96" s="35" t="str">
        <f t="shared" si="15"/>
        <v>2021-01-06</v>
      </c>
      <c r="Q96" t="str">
        <f t="shared" si="16"/>
        <v>XHY</v>
      </c>
      <c r="R96">
        <f t="shared" si="17"/>
        <v>0</v>
      </c>
      <c r="S96">
        <f t="shared" si="18"/>
        <v>4658</v>
      </c>
      <c r="T96">
        <f t="shared" si="19"/>
        <v>358.67</v>
      </c>
      <c r="U96" t="str">
        <f t="shared" si="20"/>
        <v>1-06-1--20</v>
      </c>
      <c r="V96">
        <f t="shared" si="23"/>
        <v>7.700085873765565E-2</v>
      </c>
      <c r="W96">
        <f t="shared" si="24"/>
        <v>0</v>
      </c>
      <c r="X96" t="str">
        <f t="shared" si="25"/>
        <v>1-06-1--20</v>
      </c>
      <c r="Y96" t="str">
        <f t="shared" si="26"/>
        <v>1-06-1--20</v>
      </c>
      <c r="Z96" t="str">
        <f t="shared" si="27"/>
        <v>1-06-1--20</v>
      </c>
      <c r="AA96" t="str">
        <f t="shared" si="21"/>
        <v>2021-01-06</v>
      </c>
      <c r="AB96" t="b">
        <f t="shared" si="28"/>
        <v>1</v>
      </c>
      <c r="AC96">
        <f t="shared" si="22"/>
        <v>0</v>
      </c>
    </row>
    <row r="97" spans="1:29">
      <c r="A97" s="3" t="s">
        <v>87</v>
      </c>
      <c r="B97" s="3" t="s">
        <v>162</v>
      </c>
      <c r="C97" s="3" t="s">
        <v>162</v>
      </c>
      <c r="D97" s="3" t="s">
        <v>162</v>
      </c>
      <c r="E97" s="3" t="s">
        <v>89</v>
      </c>
      <c r="F97" s="3" t="s">
        <v>95</v>
      </c>
      <c r="G97" s="3" t="s">
        <v>96</v>
      </c>
      <c r="H97" s="3" t="s">
        <v>125</v>
      </c>
      <c r="I97" s="3">
        <v>0</v>
      </c>
      <c r="J97" s="3"/>
      <c r="K97" s="3">
        <v>0</v>
      </c>
      <c r="L97" s="3">
        <v>-358.67</v>
      </c>
      <c r="M97" s="3"/>
      <c r="N97" s="3"/>
      <c r="O97" s="88" t="str">
        <f>""</f>
        <v/>
      </c>
      <c r="P97" s="35" t="str">
        <f t="shared" si="15"/>
        <v>2021-01-06</v>
      </c>
      <c r="Q97" t="str">
        <f t="shared" si="16"/>
        <v>XHY</v>
      </c>
      <c r="R97">
        <f t="shared" si="17"/>
        <v>0</v>
      </c>
      <c r="S97">
        <f t="shared" si="18"/>
        <v>0</v>
      </c>
      <c r="T97">
        <f t="shared" si="19"/>
        <v>0</v>
      </c>
      <c r="U97" t="str">
        <f t="shared" si="20"/>
        <v>1-06-1--20</v>
      </c>
      <c r="V97">
        <f t="shared" si="23"/>
        <v>0</v>
      </c>
      <c r="W97">
        <f t="shared" si="24"/>
        <v>0</v>
      </c>
      <c r="X97" t="str">
        <f t="shared" si="25"/>
        <v>1-06-1--20</v>
      </c>
      <c r="Y97" t="str">
        <f t="shared" si="26"/>
        <v>1-06-1--20</v>
      </c>
      <c r="Z97" t="str">
        <f t="shared" si="27"/>
        <v>1-06-1--20</v>
      </c>
      <c r="AA97" t="str">
        <f t="shared" si="21"/>
        <v>2021-01-06</v>
      </c>
      <c r="AB97" t="b">
        <f t="shared" si="28"/>
        <v>1</v>
      </c>
      <c r="AC97">
        <f t="shared" si="22"/>
        <v>0</v>
      </c>
    </row>
    <row r="98" spans="1:29">
      <c r="A98" s="3" t="s">
        <v>87</v>
      </c>
      <c r="B98" s="3" t="s">
        <v>162</v>
      </c>
      <c r="C98" s="3" t="s">
        <v>162</v>
      </c>
      <c r="D98" s="3" t="s">
        <v>162</v>
      </c>
      <c r="E98" s="3" t="s">
        <v>89</v>
      </c>
      <c r="F98" s="3" t="s">
        <v>105</v>
      </c>
      <c r="G98" s="3" t="s">
        <v>106</v>
      </c>
      <c r="H98" s="3" t="s">
        <v>92</v>
      </c>
      <c r="I98" s="3">
        <v>17700</v>
      </c>
      <c r="J98" s="3"/>
      <c r="K98" s="3">
        <v>0</v>
      </c>
      <c r="L98" s="3">
        <v>7212.22</v>
      </c>
      <c r="M98" s="3"/>
      <c r="N98" s="3"/>
      <c r="O98" s="88" t="str">
        <f>""</f>
        <v/>
      </c>
      <c r="P98" s="35" t="str">
        <f t="shared" si="15"/>
        <v>2021-01-06</v>
      </c>
      <c r="Q98" t="str">
        <f t="shared" si="16"/>
        <v>XUS</v>
      </c>
      <c r="R98">
        <f t="shared" si="17"/>
        <v>0</v>
      </c>
      <c r="S98">
        <f t="shared" si="18"/>
        <v>17700</v>
      </c>
      <c r="T98">
        <f t="shared" si="19"/>
        <v>7212.22</v>
      </c>
      <c r="U98" t="str">
        <f t="shared" si="20"/>
        <v>1-06-1--20</v>
      </c>
      <c r="V98">
        <f t="shared" si="23"/>
        <v>0.40747005649717516</v>
      </c>
      <c r="W98">
        <f t="shared" si="24"/>
        <v>0</v>
      </c>
      <c r="X98" t="str">
        <f t="shared" si="25"/>
        <v>1-06-1--20</v>
      </c>
      <c r="Y98" t="str">
        <f t="shared" si="26"/>
        <v>1-06-1--20</v>
      </c>
      <c r="Z98" t="str">
        <f t="shared" si="27"/>
        <v>1-06-1--20</v>
      </c>
      <c r="AA98" t="str">
        <f t="shared" si="21"/>
        <v>2021-01-06</v>
      </c>
      <c r="AB98" t="b">
        <f t="shared" si="28"/>
        <v>1</v>
      </c>
      <c r="AC98">
        <f t="shared" si="22"/>
        <v>0</v>
      </c>
    </row>
    <row r="99" spans="1:29">
      <c r="A99" s="3" t="s">
        <v>87</v>
      </c>
      <c r="B99" s="3" t="s">
        <v>162</v>
      </c>
      <c r="C99" s="3" t="s">
        <v>162</v>
      </c>
      <c r="D99" s="3" t="s">
        <v>162</v>
      </c>
      <c r="E99" s="3" t="s">
        <v>89</v>
      </c>
      <c r="F99" s="3" t="s">
        <v>105</v>
      </c>
      <c r="G99" s="3" t="s">
        <v>106</v>
      </c>
      <c r="H99" s="3" t="s">
        <v>125</v>
      </c>
      <c r="I99" s="3">
        <v>0</v>
      </c>
      <c r="J99" s="3"/>
      <c r="K99" s="3">
        <v>0</v>
      </c>
      <c r="L99" s="3">
        <v>-7212.22</v>
      </c>
      <c r="M99" s="3"/>
      <c r="N99" s="3"/>
      <c r="O99" s="88" t="str">
        <f>""</f>
        <v/>
      </c>
      <c r="P99" s="35" t="str">
        <f t="shared" si="15"/>
        <v>2021-01-06</v>
      </c>
      <c r="Q99" t="str">
        <f t="shared" si="16"/>
        <v>XUS</v>
      </c>
      <c r="R99">
        <f t="shared" si="17"/>
        <v>0</v>
      </c>
      <c r="S99">
        <f t="shared" si="18"/>
        <v>0</v>
      </c>
      <c r="T99">
        <f t="shared" si="19"/>
        <v>0</v>
      </c>
      <c r="U99" t="str">
        <f t="shared" si="20"/>
        <v>1-06-1--20</v>
      </c>
      <c r="V99">
        <f t="shared" si="23"/>
        <v>0</v>
      </c>
      <c r="W99">
        <f t="shared" si="24"/>
        <v>0</v>
      </c>
      <c r="X99" t="str">
        <f t="shared" si="25"/>
        <v>1-06-1--20</v>
      </c>
      <c r="Y99" t="str">
        <f t="shared" si="26"/>
        <v>1-06-1--20</v>
      </c>
      <c r="Z99" t="str">
        <f t="shared" si="27"/>
        <v>1-06-1--20</v>
      </c>
      <c r="AA99" t="str">
        <f t="shared" si="21"/>
        <v>2021-01-06</v>
      </c>
      <c r="AB99" t="b">
        <f t="shared" si="28"/>
        <v>1</v>
      </c>
      <c r="AC99">
        <f t="shared" si="22"/>
        <v>0</v>
      </c>
    </row>
    <row r="100" spans="1:29">
      <c r="A100" s="3" t="s">
        <v>87</v>
      </c>
      <c r="B100" s="3" t="s">
        <v>162</v>
      </c>
      <c r="C100" s="3" t="s">
        <v>162</v>
      </c>
      <c r="D100" s="3" t="s">
        <v>162</v>
      </c>
      <c r="E100" s="3" t="s">
        <v>89</v>
      </c>
      <c r="F100" s="3" t="s">
        <v>108</v>
      </c>
      <c r="G100" s="3" t="s">
        <v>109</v>
      </c>
      <c r="H100" s="3" t="s">
        <v>92</v>
      </c>
      <c r="I100" s="3">
        <v>9350</v>
      </c>
      <c r="J100" s="3"/>
      <c r="K100" s="3">
        <v>0</v>
      </c>
      <c r="L100" s="3">
        <v>2577.89</v>
      </c>
      <c r="M100" s="3"/>
      <c r="N100" s="3"/>
      <c r="O100" s="88" t="str">
        <f>""</f>
        <v/>
      </c>
      <c r="P100" s="35" t="str">
        <f t="shared" si="15"/>
        <v>2021-01-06</v>
      </c>
      <c r="Q100" t="str">
        <f t="shared" si="16"/>
        <v>XEF</v>
      </c>
      <c r="R100">
        <f t="shared" si="17"/>
        <v>0</v>
      </c>
      <c r="S100">
        <f t="shared" si="18"/>
        <v>9350</v>
      </c>
      <c r="T100">
        <f t="shared" si="19"/>
        <v>2577.89</v>
      </c>
      <c r="U100" t="str">
        <f t="shared" si="20"/>
        <v>1-06-1--20</v>
      </c>
      <c r="V100">
        <f t="shared" si="23"/>
        <v>0.27571016042780749</v>
      </c>
      <c r="W100">
        <f t="shared" si="24"/>
        <v>0</v>
      </c>
      <c r="X100" t="str">
        <f t="shared" si="25"/>
        <v>1-06-1--20</v>
      </c>
      <c r="Y100" t="str">
        <f t="shared" si="26"/>
        <v>1-06-1--20</v>
      </c>
      <c r="Z100" t="str">
        <f t="shared" si="27"/>
        <v>1-06-1--20</v>
      </c>
      <c r="AA100" t="str">
        <f t="shared" si="21"/>
        <v>2021-01-06</v>
      </c>
      <c r="AB100" t="b">
        <f t="shared" si="28"/>
        <v>1</v>
      </c>
      <c r="AC100">
        <f t="shared" si="22"/>
        <v>0</v>
      </c>
    </row>
    <row r="101" spans="1:29">
      <c r="A101" s="3" t="s">
        <v>87</v>
      </c>
      <c r="B101" s="3" t="s">
        <v>162</v>
      </c>
      <c r="C101" s="3" t="s">
        <v>162</v>
      </c>
      <c r="D101" s="3" t="s">
        <v>162</v>
      </c>
      <c r="E101" s="3" t="s">
        <v>89</v>
      </c>
      <c r="F101" s="3" t="s">
        <v>108</v>
      </c>
      <c r="G101" s="3" t="s">
        <v>109</v>
      </c>
      <c r="H101" s="3" t="s">
        <v>125</v>
      </c>
      <c r="I101" s="3">
        <v>0</v>
      </c>
      <c r="J101" s="3"/>
      <c r="K101" s="3">
        <v>0</v>
      </c>
      <c r="L101" s="3">
        <v>-2577.89</v>
      </c>
      <c r="M101" s="3"/>
      <c r="N101" s="3"/>
      <c r="O101" s="88" t="str">
        <f>""</f>
        <v/>
      </c>
      <c r="P101" s="35" t="str">
        <f t="shared" si="15"/>
        <v>2021-01-06</v>
      </c>
      <c r="Q101" t="str">
        <f t="shared" si="16"/>
        <v>XEF</v>
      </c>
      <c r="R101">
        <f t="shared" si="17"/>
        <v>0</v>
      </c>
      <c r="S101">
        <f t="shared" si="18"/>
        <v>0</v>
      </c>
      <c r="T101">
        <f t="shared" si="19"/>
        <v>0</v>
      </c>
      <c r="U101" t="str">
        <f t="shared" si="20"/>
        <v>1-06-1--20</v>
      </c>
      <c r="V101">
        <f t="shared" si="23"/>
        <v>0</v>
      </c>
      <c r="W101">
        <f t="shared" si="24"/>
        <v>0</v>
      </c>
      <c r="X101" t="str">
        <f t="shared" si="25"/>
        <v>1-06-1--20</v>
      </c>
      <c r="Y101" t="str">
        <f t="shared" si="26"/>
        <v>1-06-1--20</v>
      </c>
      <c r="Z101" t="str">
        <f t="shared" si="27"/>
        <v>1-06-1--20</v>
      </c>
      <c r="AA101" t="str">
        <f t="shared" si="21"/>
        <v>2021-01-06</v>
      </c>
      <c r="AB101" t="b">
        <f t="shared" si="28"/>
        <v>1</v>
      </c>
      <c r="AC101">
        <f t="shared" si="22"/>
        <v>0</v>
      </c>
    </row>
    <row r="102" spans="1:29">
      <c r="A102" s="3" t="s">
        <v>87</v>
      </c>
      <c r="B102" s="3" t="s">
        <v>162</v>
      </c>
      <c r="C102" s="3" t="s">
        <v>162</v>
      </c>
      <c r="D102" s="3" t="s">
        <v>162</v>
      </c>
      <c r="E102" s="3" t="s">
        <v>89</v>
      </c>
      <c r="F102" s="3" t="s">
        <v>54</v>
      </c>
      <c r="G102" s="3" t="s">
        <v>97</v>
      </c>
      <c r="H102" s="3" t="s">
        <v>92</v>
      </c>
      <c r="I102" s="3">
        <v>32020</v>
      </c>
      <c r="J102" s="3"/>
      <c r="K102" s="3">
        <v>0</v>
      </c>
      <c r="L102" s="3">
        <v>1733.88</v>
      </c>
      <c r="M102" s="3"/>
      <c r="N102" s="3"/>
      <c r="O102" s="88" t="str">
        <f>""</f>
        <v/>
      </c>
      <c r="P102" s="35" t="str">
        <f t="shared" si="15"/>
        <v>2021-01-06</v>
      </c>
      <c r="Q102" t="str">
        <f t="shared" si="16"/>
        <v>XCB</v>
      </c>
      <c r="R102">
        <f t="shared" si="17"/>
        <v>0</v>
      </c>
      <c r="S102">
        <f t="shared" si="18"/>
        <v>32020</v>
      </c>
      <c r="T102">
        <f t="shared" si="19"/>
        <v>1733.88</v>
      </c>
      <c r="U102" t="str">
        <f t="shared" si="20"/>
        <v>1-06-1--20</v>
      </c>
      <c r="V102">
        <f t="shared" si="23"/>
        <v>5.4149906308557157E-2</v>
      </c>
      <c r="W102">
        <f t="shared" si="24"/>
        <v>0</v>
      </c>
      <c r="X102" t="str">
        <f t="shared" si="25"/>
        <v>1-06-1--20</v>
      </c>
      <c r="Y102" t="str">
        <f t="shared" si="26"/>
        <v>1-06-1--20</v>
      </c>
      <c r="Z102" t="str">
        <f t="shared" si="27"/>
        <v>1-06-1--20</v>
      </c>
      <c r="AA102" t="str">
        <f t="shared" si="21"/>
        <v>2021-01-06</v>
      </c>
      <c r="AB102" t="b">
        <f t="shared" si="28"/>
        <v>1</v>
      </c>
      <c r="AC102">
        <f t="shared" si="22"/>
        <v>0</v>
      </c>
    </row>
    <row r="103" spans="1:29">
      <c r="A103" s="3" t="s">
        <v>87</v>
      </c>
      <c r="B103" s="3" t="s">
        <v>162</v>
      </c>
      <c r="C103" s="3" t="s">
        <v>162</v>
      </c>
      <c r="D103" s="3" t="s">
        <v>162</v>
      </c>
      <c r="E103" s="3" t="s">
        <v>89</v>
      </c>
      <c r="F103" s="3" t="s">
        <v>54</v>
      </c>
      <c r="G103" s="3" t="s">
        <v>97</v>
      </c>
      <c r="H103" s="3" t="s">
        <v>125</v>
      </c>
      <c r="I103" s="3">
        <v>0</v>
      </c>
      <c r="J103" s="3"/>
      <c r="K103" s="3">
        <v>0</v>
      </c>
      <c r="L103" s="3">
        <v>-1733.88</v>
      </c>
      <c r="M103" s="3"/>
      <c r="N103" s="3"/>
      <c r="O103" s="88" t="str">
        <f>""</f>
        <v/>
      </c>
      <c r="P103" s="35" t="str">
        <f t="shared" si="15"/>
        <v>2021-01-06</v>
      </c>
      <c r="Q103" t="str">
        <f t="shared" si="16"/>
        <v>XCB</v>
      </c>
      <c r="R103">
        <f t="shared" si="17"/>
        <v>0</v>
      </c>
      <c r="S103">
        <f t="shared" si="18"/>
        <v>0</v>
      </c>
      <c r="T103">
        <f t="shared" si="19"/>
        <v>0</v>
      </c>
      <c r="U103" t="str">
        <f t="shared" si="20"/>
        <v>1-06-1--20</v>
      </c>
      <c r="V103">
        <f t="shared" si="23"/>
        <v>0</v>
      </c>
      <c r="W103">
        <f t="shared" si="24"/>
        <v>0</v>
      </c>
      <c r="X103" t="str">
        <f t="shared" si="25"/>
        <v>1-06-1--20</v>
      </c>
      <c r="Y103" t="str">
        <f t="shared" si="26"/>
        <v>1-06-1--20</v>
      </c>
      <c r="Z103" t="str">
        <f t="shared" si="27"/>
        <v>1-06-1--20</v>
      </c>
      <c r="AA103" t="str">
        <f t="shared" si="21"/>
        <v>2021-01-06</v>
      </c>
      <c r="AB103" t="b">
        <f t="shared" si="28"/>
        <v>1</v>
      </c>
      <c r="AC103">
        <f t="shared" si="22"/>
        <v>0</v>
      </c>
    </row>
    <row r="104" spans="1:29">
      <c r="A104" s="3" t="s">
        <v>87</v>
      </c>
      <c r="B104" s="3" t="s">
        <v>162</v>
      </c>
      <c r="C104" s="3" t="s">
        <v>162</v>
      </c>
      <c r="D104" s="3" t="s">
        <v>162</v>
      </c>
      <c r="E104" s="3" t="s">
        <v>89</v>
      </c>
      <c r="F104" s="3" t="s">
        <v>112</v>
      </c>
      <c r="G104" s="3" t="s">
        <v>113</v>
      </c>
      <c r="H104" s="3" t="s">
        <v>92</v>
      </c>
      <c r="I104" s="3">
        <v>11150</v>
      </c>
      <c r="J104" s="3"/>
      <c r="K104" s="3">
        <v>0</v>
      </c>
      <c r="L104" s="3">
        <v>3715.51</v>
      </c>
      <c r="M104" s="3"/>
      <c r="N104" s="3"/>
      <c r="O104" s="88" t="str">
        <f>""</f>
        <v/>
      </c>
      <c r="P104" s="35" t="str">
        <f t="shared" si="15"/>
        <v>2021-01-06</v>
      </c>
      <c r="Q104" t="str">
        <f t="shared" si="16"/>
        <v>XEM</v>
      </c>
      <c r="R104">
        <f t="shared" si="17"/>
        <v>0</v>
      </c>
      <c r="S104">
        <f t="shared" si="18"/>
        <v>11150</v>
      </c>
      <c r="T104">
        <f t="shared" si="19"/>
        <v>3715.51</v>
      </c>
      <c r="U104" t="str">
        <f t="shared" si="20"/>
        <v>1-06-1--20</v>
      </c>
      <c r="V104">
        <f t="shared" si="23"/>
        <v>0.33322959641255606</v>
      </c>
      <c r="W104">
        <f t="shared" si="24"/>
        <v>0</v>
      </c>
      <c r="X104" t="str">
        <f t="shared" si="25"/>
        <v>1-06-1--20</v>
      </c>
      <c r="Y104" t="str">
        <f t="shared" si="26"/>
        <v>1-06-1--20</v>
      </c>
      <c r="Z104" t="str">
        <f t="shared" si="27"/>
        <v>1-06-1--20</v>
      </c>
      <c r="AA104" t="str">
        <f t="shared" si="21"/>
        <v>2021-01-06</v>
      </c>
      <c r="AB104" t="b">
        <f t="shared" si="28"/>
        <v>1</v>
      </c>
      <c r="AC104">
        <f t="shared" si="22"/>
        <v>0</v>
      </c>
    </row>
    <row r="105" spans="1:29">
      <c r="A105" s="3" t="s">
        <v>87</v>
      </c>
      <c r="B105" s="3" t="s">
        <v>162</v>
      </c>
      <c r="C105" s="3" t="s">
        <v>162</v>
      </c>
      <c r="D105" s="3" t="s">
        <v>162</v>
      </c>
      <c r="E105" s="3" t="s">
        <v>89</v>
      </c>
      <c r="F105" s="3" t="s">
        <v>112</v>
      </c>
      <c r="G105" s="3" t="s">
        <v>113</v>
      </c>
      <c r="H105" s="3" t="s">
        <v>125</v>
      </c>
      <c r="I105" s="3">
        <v>0</v>
      </c>
      <c r="J105" s="3"/>
      <c r="K105" s="3">
        <v>0</v>
      </c>
      <c r="L105" s="3">
        <v>-3715.51</v>
      </c>
      <c r="M105" s="3"/>
      <c r="N105" s="3"/>
      <c r="O105" s="88" t="str">
        <f>""</f>
        <v/>
      </c>
      <c r="P105" s="35" t="str">
        <f t="shared" si="15"/>
        <v>2021-01-06</v>
      </c>
      <c r="Q105" t="str">
        <f t="shared" si="16"/>
        <v>XEM</v>
      </c>
      <c r="R105">
        <f t="shared" si="17"/>
        <v>0</v>
      </c>
      <c r="S105">
        <f t="shared" si="18"/>
        <v>0</v>
      </c>
      <c r="T105">
        <f t="shared" si="19"/>
        <v>0</v>
      </c>
      <c r="U105" t="str">
        <f t="shared" si="20"/>
        <v>1-06-1--20</v>
      </c>
      <c r="V105">
        <f t="shared" si="23"/>
        <v>0</v>
      </c>
      <c r="W105">
        <f t="shared" si="24"/>
        <v>0</v>
      </c>
      <c r="X105" t="str">
        <f t="shared" si="25"/>
        <v>1-06-1--20</v>
      </c>
      <c r="Y105" t="str">
        <f t="shared" si="26"/>
        <v>1-06-1--20</v>
      </c>
      <c r="Z105" t="str">
        <f t="shared" si="27"/>
        <v>1-06-1--20</v>
      </c>
      <c r="AA105" t="str">
        <f t="shared" si="21"/>
        <v>2021-01-06</v>
      </c>
      <c r="AB105" t="b">
        <f t="shared" si="28"/>
        <v>1</v>
      </c>
      <c r="AC105">
        <f t="shared" si="22"/>
        <v>0</v>
      </c>
    </row>
    <row r="106" spans="1:29">
      <c r="A106" s="3" t="s">
        <v>87</v>
      </c>
      <c r="B106" s="3" t="s">
        <v>162</v>
      </c>
      <c r="C106" s="3" t="s">
        <v>162</v>
      </c>
      <c r="D106" s="3" t="s">
        <v>162</v>
      </c>
      <c r="E106" s="3" t="s">
        <v>89</v>
      </c>
      <c r="F106" s="3" t="s">
        <v>90</v>
      </c>
      <c r="G106" s="3" t="s">
        <v>91</v>
      </c>
      <c r="H106" s="3" t="s">
        <v>92</v>
      </c>
      <c r="I106" s="3">
        <v>39251</v>
      </c>
      <c r="J106" s="3"/>
      <c r="K106" s="3">
        <v>0</v>
      </c>
      <c r="L106" s="3">
        <v>2747.57</v>
      </c>
      <c r="M106" s="3"/>
      <c r="N106" s="3"/>
      <c r="O106" s="88" t="str">
        <f>""</f>
        <v/>
      </c>
      <c r="P106" s="35" t="str">
        <f t="shared" si="15"/>
        <v>2021-01-06</v>
      </c>
      <c r="Q106" t="str">
        <f t="shared" si="16"/>
        <v>XBB</v>
      </c>
      <c r="R106">
        <f t="shared" si="17"/>
        <v>0</v>
      </c>
      <c r="S106">
        <f t="shared" si="18"/>
        <v>39251</v>
      </c>
      <c r="T106">
        <f t="shared" si="19"/>
        <v>2747.57</v>
      </c>
      <c r="U106" t="str">
        <f t="shared" si="20"/>
        <v>1-06-1--20</v>
      </c>
      <c r="V106">
        <f t="shared" si="23"/>
        <v>7.0000000000000007E-2</v>
      </c>
      <c r="W106">
        <f t="shared" si="24"/>
        <v>0</v>
      </c>
      <c r="X106" t="str">
        <f t="shared" si="25"/>
        <v>1-06-1--20</v>
      </c>
      <c r="Y106" t="str">
        <f t="shared" si="26"/>
        <v>1-06-1--20</v>
      </c>
      <c r="Z106" t="str">
        <f t="shared" si="27"/>
        <v>1-06-1--20</v>
      </c>
      <c r="AA106" t="str">
        <f t="shared" si="21"/>
        <v>2021-01-06</v>
      </c>
      <c r="AB106" t="b">
        <f t="shared" si="28"/>
        <v>1</v>
      </c>
      <c r="AC106">
        <f t="shared" si="22"/>
        <v>0</v>
      </c>
    </row>
    <row r="107" spans="1:29">
      <c r="A107" s="3" t="s">
        <v>87</v>
      </c>
      <c r="B107" s="3" t="s">
        <v>162</v>
      </c>
      <c r="C107" s="3" t="s">
        <v>162</v>
      </c>
      <c r="D107" s="3" t="s">
        <v>162</v>
      </c>
      <c r="E107" s="3" t="s">
        <v>89</v>
      </c>
      <c r="F107" s="3" t="s">
        <v>90</v>
      </c>
      <c r="G107" s="3" t="s">
        <v>91</v>
      </c>
      <c r="H107" s="3" t="s">
        <v>125</v>
      </c>
      <c r="I107" s="3">
        <v>0</v>
      </c>
      <c r="J107" s="3"/>
      <c r="K107" s="3">
        <v>0</v>
      </c>
      <c r="L107" s="3">
        <v>-2747.57</v>
      </c>
      <c r="M107" s="3"/>
      <c r="N107" s="3"/>
      <c r="O107" s="88" t="str">
        <f>""</f>
        <v/>
      </c>
      <c r="P107" s="35" t="str">
        <f t="shared" si="15"/>
        <v>2021-01-06</v>
      </c>
      <c r="Q107" t="str">
        <f t="shared" si="16"/>
        <v>XBB</v>
      </c>
      <c r="R107">
        <f t="shared" si="17"/>
        <v>0</v>
      </c>
      <c r="S107">
        <f t="shared" si="18"/>
        <v>0</v>
      </c>
      <c r="T107">
        <f t="shared" si="19"/>
        <v>0</v>
      </c>
      <c r="U107" t="str">
        <f t="shared" si="20"/>
        <v>1-06-1--20</v>
      </c>
      <c r="V107">
        <f t="shared" si="23"/>
        <v>0</v>
      </c>
      <c r="W107">
        <f t="shared" si="24"/>
        <v>0</v>
      </c>
      <c r="X107" t="str">
        <f t="shared" si="25"/>
        <v>1-06-1--20</v>
      </c>
      <c r="Y107" t="str">
        <f t="shared" si="26"/>
        <v>1-06-1--20</v>
      </c>
      <c r="Z107" t="str">
        <f t="shared" si="27"/>
        <v>1-06-1--20</v>
      </c>
      <c r="AA107" t="str">
        <f t="shared" si="21"/>
        <v>2021-01-06</v>
      </c>
      <c r="AB107" t="b">
        <f t="shared" si="28"/>
        <v>1</v>
      </c>
      <c r="AC107">
        <f t="shared" si="22"/>
        <v>0</v>
      </c>
    </row>
    <row r="108" spans="1:29">
      <c r="A108" s="3" t="s">
        <v>87</v>
      </c>
      <c r="B108" s="3" t="s">
        <v>162</v>
      </c>
      <c r="C108" s="3" t="s">
        <v>162</v>
      </c>
      <c r="D108" s="3" t="s">
        <v>163</v>
      </c>
      <c r="E108" s="3" t="s">
        <v>89</v>
      </c>
      <c r="F108" s="3" t="s">
        <v>93</v>
      </c>
      <c r="G108" s="3" t="s">
        <v>94</v>
      </c>
      <c r="H108" s="3" t="s">
        <v>128</v>
      </c>
      <c r="I108" s="3">
        <v>0</v>
      </c>
      <c r="J108" s="3"/>
      <c r="K108" s="3">
        <v>0</v>
      </c>
      <c r="L108" s="3">
        <v>22.58</v>
      </c>
      <c r="M108" s="3"/>
      <c r="N108" s="3"/>
      <c r="O108" s="88" t="str">
        <f>""</f>
        <v/>
      </c>
      <c r="P108" s="35" t="str">
        <f t="shared" si="15"/>
        <v>2021-01-06</v>
      </c>
      <c r="Q108" t="str">
        <f t="shared" si="16"/>
        <v>XIG</v>
      </c>
      <c r="R108">
        <f t="shared" si="17"/>
        <v>0</v>
      </c>
      <c r="S108">
        <f t="shared" si="18"/>
        <v>0</v>
      </c>
      <c r="T108">
        <f t="shared" si="19"/>
        <v>0</v>
      </c>
      <c r="U108" t="str">
        <f t="shared" si="20"/>
        <v>1-06-1--20</v>
      </c>
      <c r="V108">
        <f t="shared" si="23"/>
        <v>0</v>
      </c>
      <c r="W108">
        <f t="shared" si="24"/>
        <v>0</v>
      </c>
      <c r="X108" t="str">
        <f t="shared" si="25"/>
        <v>1-06-1--20</v>
      </c>
      <c r="Y108" t="str">
        <f t="shared" si="26"/>
        <v>1-06-1--20</v>
      </c>
      <c r="Z108" t="str">
        <f t="shared" si="27"/>
        <v>1-12-1--20</v>
      </c>
      <c r="AA108" t="str">
        <f t="shared" si="21"/>
        <v>2021-01-12</v>
      </c>
      <c r="AB108" t="b">
        <f t="shared" si="28"/>
        <v>0</v>
      </c>
      <c r="AC108" t="str">
        <f t="shared" si="22"/>
        <v>Fraction</v>
      </c>
    </row>
    <row r="109" spans="1:29">
      <c r="A109" s="3" t="s">
        <v>87</v>
      </c>
      <c r="B109" s="3" t="s">
        <v>162</v>
      </c>
      <c r="C109" s="3" t="s">
        <v>162</v>
      </c>
      <c r="D109" s="3" t="s">
        <v>163</v>
      </c>
      <c r="E109" s="3" t="s">
        <v>89</v>
      </c>
      <c r="F109" s="3" t="s">
        <v>93</v>
      </c>
      <c r="G109" s="3" t="s">
        <v>164</v>
      </c>
      <c r="H109" s="3" t="s">
        <v>125</v>
      </c>
      <c r="I109" s="3">
        <v>9</v>
      </c>
      <c r="J109" s="3"/>
      <c r="K109" s="3">
        <v>0</v>
      </c>
      <c r="L109" s="3"/>
      <c r="M109" s="3"/>
      <c r="N109" s="3"/>
      <c r="O109" s="88" t="str">
        <f>""</f>
        <v/>
      </c>
      <c r="P109" s="35" t="str">
        <f t="shared" si="15"/>
        <v>2021-01-06</v>
      </c>
      <c r="Q109" t="str">
        <f t="shared" si="16"/>
        <v>XIG</v>
      </c>
      <c r="R109">
        <f t="shared" si="17"/>
        <v>25.700000000000003</v>
      </c>
      <c r="S109">
        <f t="shared" si="18"/>
        <v>9</v>
      </c>
      <c r="T109">
        <f t="shared" si="19"/>
        <v>0</v>
      </c>
      <c r="U109" t="str">
        <f t="shared" si="20"/>
        <v>1-06-1--20</v>
      </c>
      <c r="V109">
        <f t="shared" si="23"/>
        <v>0</v>
      </c>
      <c r="W109">
        <f t="shared" si="24"/>
        <v>0</v>
      </c>
      <c r="X109" t="str">
        <f t="shared" si="25"/>
        <v>1-06-1--20</v>
      </c>
      <c r="Y109" t="str">
        <f t="shared" si="26"/>
        <v>1-06-1--20</v>
      </c>
      <c r="Z109" t="str">
        <f t="shared" si="27"/>
        <v>1-12-1--20</v>
      </c>
      <c r="AA109" t="str">
        <f t="shared" si="21"/>
        <v>2021-01-12</v>
      </c>
      <c r="AB109" t="b">
        <f t="shared" si="28"/>
        <v>0</v>
      </c>
      <c r="AC109" t="str">
        <f t="shared" si="22"/>
        <v>Div Reinv</v>
      </c>
    </row>
    <row r="110" spans="1:29">
      <c r="A110" s="3" t="s">
        <v>87</v>
      </c>
      <c r="B110" s="3" t="s">
        <v>162</v>
      </c>
      <c r="C110" s="3" t="s">
        <v>162</v>
      </c>
      <c r="D110" s="3" t="s">
        <v>163</v>
      </c>
      <c r="E110" s="3" t="s">
        <v>89</v>
      </c>
      <c r="F110" s="3" t="s">
        <v>95</v>
      </c>
      <c r="G110" s="3" t="s">
        <v>96</v>
      </c>
      <c r="H110" s="3" t="s">
        <v>128</v>
      </c>
      <c r="I110" s="3">
        <v>0</v>
      </c>
      <c r="J110" s="3"/>
      <c r="K110" s="3">
        <v>0</v>
      </c>
      <c r="L110" s="3">
        <v>17.03</v>
      </c>
      <c r="M110" s="3"/>
      <c r="N110" s="3"/>
      <c r="O110" s="88" t="str">
        <f>""</f>
        <v/>
      </c>
      <c r="P110" s="35" t="str">
        <f t="shared" si="15"/>
        <v>2021-01-06</v>
      </c>
      <c r="Q110" t="str">
        <f t="shared" si="16"/>
        <v>XHY</v>
      </c>
      <c r="R110">
        <f t="shared" si="17"/>
        <v>0</v>
      </c>
      <c r="S110">
        <f t="shared" si="18"/>
        <v>0</v>
      </c>
      <c r="T110">
        <f t="shared" si="19"/>
        <v>0</v>
      </c>
      <c r="U110" t="str">
        <f t="shared" si="20"/>
        <v>1-06-1--20</v>
      </c>
      <c r="V110">
        <f t="shared" si="23"/>
        <v>0</v>
      </c>
      <c r="W110">
        <f t="shared" si="24"/>
        <v>0</v>
      </c>
      <c r="X110" t="str">
        <f t="shared" si="25"/>
        <v>1-06-1--20</v>
      </c>
      <c r="Y110" t="str">
        <f t="shared" si="26"/>
        <v>1-06-1--20</v>
      </c>
      <c r="Z110" t="str">
        <f t="shared" si="27"/>
        <v>1-12-1--20</v>
      </c>
      <c r="AA110" t="str">
        <f t="shared" si="21"/>
        <v>2021-01-12</v>
      </c>
      <c r="AB110" t="b">
        <f t="shared" si="28"/>
        <v>0</v>
      </c>
      <c r="AC110" t="str">
        <f t="shared" si="22"/>
        <v>Fraction</v>
      </c>
    </row>
    <row r="111" spans="1:29">
      <c r="A111" s="3" t="s">
        <v>87</v>
      </c>
      <c r="B111" s="3" t="s">
        <v>162</v>
      </c>
      <c r="C111" s="3" t="s">
        <v>162</v>
      </c>
      <c r="D111" s="3" t="s">
        <v>163</v>
      </c>
      <c r="E111" s="3" t="s">
        <v>89</v>
      </c>
      <c r="F111" s="3" t="s">
        <v>95</v>
      </c>
      <c r="G111" s="3" t="s">
        <v>165</v>
      </c>
      <c r="H111" s="3" t="s">
        <v>125</v>
      </c>
      <c r="I111" s="3">
        <v>18</v>
      </c>
      <c r="J111" s="3"/>
      <c r="K111" s="3">
        <v>0</v>
      </c>
      <c r="L111" s="3"/>
      <c r="M111" s="3"/>
      <c r="N111" s="3"/>
      <c r="O111" s="88" t="str">
        <f>""</f>
        <v/>
      </c>
      <c r="P111" s="35" t="str">
        <f t="shared" si="15"/>
        <v>2021-01-06</v>
      </c>
      <c r="Q111" t="str">
        <f t="shared" si="16"/>
        <v>XHY</v>
      </c>
      <c r="R111">
        <f t="shared" si="17"/>
        <v>18.98</v>
      </c>
      <c r="S111">
        <f t="shared" si="18"/>
        <v>18</v>
      </c>
      <c r="T111">
        <f t="shared" si="19"/>
        <v>0</v>
      </c>
      <c r="U111" t="str">
        <f t="shared" si="20"/>
        <v>1-06-1--20</v>
      </c>
      <c r="V111">
        <f t="shared" si="23"/>
        <v>0</v>
      </c>
      <c r="W111">
        <f t="shared" si="24"/>
        <v>0</v>
      </c>
      <c r="X111" t="str">
        <f t="shared" si="25"/>
        <v>1-06-1--20</v>
      </c>
      <c r="Y111" t="str">
        <f t="shared" si="26"/>
        <v>1-06-1--20</v>
      </c>
      <c r="Z111" t="str">
        <f t="shared" si="27"/>
        <v>1-12-1--20</v>
      </c>
      <c r="AA111" t="str">
        <f t="shared" si="21"/>
        <v>2021-01-12</v>
      </c>
      <c r="AB111" t="b">
        <f t="shared" si="28"/>
        <v>0</v>
      </c>
      <c r="AC111" t="str">
        <f t="shared" si="22"/>
        <v>Div Reinv</v>
      </c>
    </row>
    <row r="112" spans="1:29">
      <c r="A112" s="3" t="s">
        <v>87</v>
      </c>
      <c r="B112" s="3" t="s">
        <v>162</v>
      </c>
      <c r="C112" s="3" t="s">
        <v>162</v>
      </c>
      <c r="D112" s="3" t="s">
        <v>163</v>
      </c>
      <c r="E112" s="3" t="s">
        <v>89</v>
      </c>
      <c r="F112" s="3" t="s">
        <v>105</v>
      </c>
      <c r="G112" s="3" t="s">
        <v>106</v>
      </c>
      <c r="H112" s="3" t="s">
        <v>128</v>
      </c>
      <c r="I112" s="3">
        <v>0</v>
      </c>
      <c r="J112" s="3"/>
      <c r="K112" s="3">
        <v>0</v>
      </c>
      <c r="L112" s="3">
        <v>41.02</v>
      </c>
      <c r="M112" s="3"/>
      <c r="N112" s="3"/>
      <c r="O112" s="88" t="str">
        <f>""</f>
        <v/>
      </c>
      <c r="P112" s="35" t="str">
        <f t="shared" si="15"/>
        <v>2021-01-06</v>
      </c>
      <c r="Q112" t="str">
        <f t="shared" si="16"/>
        <v>XUS</v>
      </c>
      <c r="R112">
        <f t="shared" si="17"/>
        <v>0</v>
      </c>
      <c r="S112">
        <f t="shared" si="18"/>
        <v>0</v>
      </c>
      <c r="T112">
        <f t="shared" si="19"/>
        <v>0</v>
      </c>
      <c r="U112" t="str">
        <f t="shared" si="20"/>
        <v>1-06-1--20</v>
      </c>
      <c r="V112">
        <f t="shared" si="23"/>
        <v>0</v>
      </c>
      <c r="W112">
        <f t="shared" si="24"/>
        <v>0</v>
      </c>
      <c r="X112" t="str">
        <f t="shared" si="25"/>
        <v>1-06-1--20</v>
      </c>
      <c r="Y112" t="str">
        <f t="shared" si="26"/>
        <v>1-06-1--20</v>
      </c>
      <c r="Z112" t="str">
        <f t="shared" si="27"/>
        <v>1-12-1--20</v>
      </c>
      <c r="AA112" t="str">
        <f t="shared" si="21"/>
        <v>2021-01-12</v>
      </c>
      <c r="AB112" t="b">
        <f t="shared" si="28"/>
        <v>0</v>
      </c>
      <c r="AC112" t="str">
        <f t="shared" si="22"/>
        <v>Fraction</v>
      </c>
    </row>
    <row r="113" spans="1:29">
      <c r="A113" s="3" t="s">
        <v>87</v>
      </c>
      <c r="B113" s="3" t="s">
        <v>162</v>
      </c>
      <c r="C113" s="3" t="s">
        <v>162</v>
      </c>
      <c r="D113" s="3" t="s">
        <v>163</v>
      </c>
      <c r="E113" s="3" t="s">
        <v>89</v>
      </c>
      <c r="F113" s="3" t="s">
        <v>105</v>
      </c>
      <c r="G113" s="3" t="s">
        <v>166</v>
      </c>
      <c r="H113" s="3" t="s">
        <v>125</v>
      </c>
      <c r="I113" s="3">
        <v>120</v>
      </c>
      <c r="J113" s="3"/>
      <c r="K113" s="3">
        <v>0</v>
      </c>
      <c r="L113" s="3"/>
      <c r="M113" s="3"/>
      <c r="N113" s="3"/>
      <c r="O113" s="88" t="str">
        <f>""</f>
        <v/>
      </c>
      <c r="P113" s="35" t="str">
        <f t="shared" si="15"/>
        <v>2021-01-06</v>
      </c>
      <c r="Q113" t="str">
        <f t="shared" si="16"/>
        <v>XUS</v>
      </c>
      <c r="R113">
        <f t="shared" si="17"/>
        <v>59.76</v>
      </c>
      <c r="S113">
        <f t="shared" si="18"/>
        <v>120</v>
      </c>
      <c r="T113">
        <f t="shared" si="19"/>
        <v>0</v>
      </c>
      <c r="U113" t="str">
        <f t="shared" si="20"/>
        <v>1-06-1--20</v>
      </c>
      <c r="V113">
        <f t="shared" si="23"/>
        <v>0</v>
      </c>
      <c r="W113">
        <f t="shared" si="24"/>
        <v>0</v>
      </c>
      <c r="X113" t="str">
        <f t="shared" si="25"/>
        <v>1-06-1--20</v>
      </c>
      <c r="Y113" t="str">
        <f t="shared" si="26"/>
        <v>1-06-1--20</v>
      </c>
      <c r="Z113" t="str">
        <f t="shared" si="27"/>
        <v>1-12-1--20</v>
      </c>
      <c r="AA113" t="str">
        <f t="shared" si="21"/>
        <v>2021-01-12</v>
      </c>
      <c r="AB113" t="b">
        <f t="shared" si="28"/>
        <v>0</v>
      </c>
      <c r="AC113" t="str">
        <f t="shared" si="22"/>
        <v>Div Reinv</v>
      </c>
    </row>
    <row r="114" spans="1:29">
      <c r="A114" s="3" t="s">
        <v>87</v>
      </c>
      <c r="B114" s="3" t="s">
        <v>162</v>
      </c>
      <c r="C114" s="3" t="s">
        <v>162</v>
      </c>
      <c r="D114" s="3" t="s">
        <v>163</v>
      </c>
      <c r="E114" s="3" t="s">
        <v>89</v>
      </c>
      <c r="F114" s="3" t="s">
        <v>112</v>
      </c>
      <c r="G114" s="3" t="s">
        <v>113</v>
      </c>
      <c r="H114" s="3" t="s">
        <v>128</v>
      </c>
      <c r="I114" s="3">
        <v>0</v>
      </c>
      <c r="J114" s="3"/>
      <c r="K114" s="3">
        <v>0</v>
      </c>
      <c r="L114" s="3">
        <v>0.04</v>
      </c>
      <c r="M114" s="3"/>
      <c r="N114" s="3"/>
      <c r="O114" s="88" t="str">
        <f>""</f>
        <v/>
      </c>
      <c r="P114" s="35" t="str">
        <f t="shared" si="15"/>
        <v>2021-01-06</v>
      </c>
      <c r="Q114" t="str">
        <f t="shared" si="16"/>
        <v>XEM</v>
      </c>
      <c r="R114">
        <f t="shared" si="17"/>
        <v>0</v>
      </c>
      <c r="S114">
        <f t="shared" si="18"/>
        <v>0</v>
      </c>
      <c r="T114">
        <f t="shared" si="19"/>
        <v>0</v>
      </c>
      <c r="U114" t="str">
        <f t="shared" si="20"/>
        <v>1-06-1--20</v>
      </c>
      <c r="V114">
        <f t="shared" si="23"/>
        <v>0</v>
      </c>
      <c r="W114">
        <f t="shared" si="24"/>
        <v>0</v>
      </c>
      <c r="X114" t="str">
        <f t="shared" si="25"/>
        <v>1-06-1--20</v>
      </c>
      <c r="Y114" t="str">
        <f t="shared" si="26"/>
        <v>1-06-1--20</v>
      </c>
      <c r="Z114" t="str">
        <f t="shared" si="27"/>
        <v>1-12-1--20</v>
      </c>
      <c r="AA114" t="str">
        <f t="shared" si="21"/>
        <v>2021-01-12</v>
      </c>
      <c r="AB114" t="b">
        <f t="shared" si="28"/>
        <v>0</v>
      </c>
      <c r="AC114" t="str">
        <f t="shared" si="22"/>
        <v>Fraction</v>
      </c>
    </row>
    <row r="115" spans="1:29">
      <c r="A115" s="3" t="s">
        <v>87</v>
      </c>
      <c r="B115" s="3" t="s">
        <v>162</v>
      </c>
      <c r="C115" s="3" t="s">
        <v>162</v>
      </c>
      <c r="D115" s="3" t="s">
        <v>163</v>
      </c>
      <c r="E115" s="3" t="s">
        <v>89</v>
      </c>
      <c r="F115" s="3" t="s">
        <v>112</v>
      </c>
      <c r="G115" s="3" t="s">
        <v>167</v>
      </c>
      <c r="H115" s="3" t="s">
        <v>125</v>
      </c>
      <c r="I115" s="3">
        <v>99</v>
      </c>
      <c r="J115" s="3"/>
      <c r="K115" s="3">
        <v>0</v>
      </c>
      <c r="L115" s="3"/>
      <c r="M115" s="3"/>
      <c r="N115" s="3"/>
      <c r="O115" s="88" t="str">
        <f>""</f>
        <v/>
      </c>
      <c r="P115" s="35" t="str">
        <f t="shared" si="15"/>
        <v>2021-01-06</v>
      </c>
      <c r="Q115" t="str">
        <f t="shared" si="16"/>
        <v>XEM</v>
      </c>
      <c r="R115">
        <f t="shared" si="17"/>
        <v>37.53</v>
      </c>
      <c r="S115">
        <f t="shared" si="18"/>
        <v>99</v>
      </c>
      <c r="T115">
        <f t="shared" si="19"/>
        <v>0</v>
      </c>
      <c r="U115" t="str">
        <f t="shared" si="20"/>
        <v>1-06-1--20</v>
      </c>
      <c r="V115">
        <f t="shared" si="23"/>
        <v>0</v>
      </c>
      <c r="W115">
        <f t="shared" si="24"/>
        <v>0</v>
      </c>
      <c r="X115" t="str">
        <f t="shared" si="25"/>
        <v>1-06-1--20</v>
      </c>
      <c r="Y115" t="str">
        <f t="shared" si="26"/>
        <v>1-06-1--20</v>
      </c>
      <c r="Z115" t="str">
        <f t="shared" si="27"/>
        <v>1-12-1--20</v>
      </c>
      <c r="AA115" t="str">
        <f t="shared" si="21"/>
        <v>2021-01-12</v>
      </c>
      <c r="AB115" t="b">
        <f t="shared" si="28"/>
        <v>0</v>
      </c>
      <c r="AC115" t="str">
        <f t="shared" si="22"/>
        <v>Div Reinv</v>
      </c>
    </row>
    <row r="116" spans="1:29">
      <c r="A116" s="3" t="s">
        <v>87</v>
      </c>
      <c r="B116" s="3" t="s">
        <v>162</v>
      </c>
      <c r="C116" s="3" t="s">
        <v>162</v>
      </c>
      <c r="D116" s="3" t="s">
        <v>163</v>
      </c>
      <c r="E116" s="3" t="s">
        <v>89</v>
      </c>
      <c r="F116" s="3" t="s">
        <v>90</v>
      </c>
      <c r="G116" s="3" t="s">
        <v>91</v>
      </c>
      <c r="H116" s="3" t="s">
        <v>128</v>
      </c>
      <c r="I116" s="3">
        <v>0</v>
      </c>
      <c r="J116" s="3"/>
      <c r="K116" s="3">
        <v>0</v>
      </c>
      <c r="L116" s="3">
        <v>26.44</v>
      </c>
      <c r="M116" s="3"/>
      <c r="N116" s="3"/>
      <c r="O116" s="88" t="str">
        <f>""</f>
        <v/>
      </c>
      <c r="P116" s="35" t="str">
        <f t="shared" si="15"/>
        <v>2021-01-06</v>
      </c>
      <c r="Q116" t="str">
        <f t="shared" si="16"/>
        <v>XBB</v>
      </c>
      <c r="R116">
        <f t="shared" si="17"/>
        <v>0</v>
      </c>
      <c r="S116">
        <f t="shared" si="18"/>
        <v>0</v>
      </c>
      <c r="T116">
        <f t="shared" si="19"/>
        <v>0</v>
      </c>
      <c r="U116" t="str">
        <f t="shared" si="20"/>
        <v>1-06-1--20</v>
      </c>
      <c r="V116">
        <f t="shared" si="23"/>
        <v>0</v>
      </c>
      <c r="W116">
        <f t="shared" si="24"/>
        <v>0</v>
      </c>
      <c r="X116" t="str">
        <f t="shared" si="25"/>
        <v>1-06-1--20</v>
      </c>
      <c r="Y116" t="str">
        <f t="shared" si="26"/>
        <v>1-06-1--20</v>
      </c>
      <c r="Z116" t="str">
        <f t="shared" si="27"/>
        <v>1-12-1--20</v>
      </c>
      <c r="AA116" t="str">
        <f t="shared" si="21"/>
        <v>2021-01-12</v>
      </c>
      <c r="AB116" t="b">
        <f t="shared" si="28"/>
        <v>0</v>
      </c>
      <c r="AC116" t="str">
        <f t="shared" si="22"/>
        <v>Fraction</v>
      </c>
    </row>
    <row r="117" spans="1:29">
      <c r="A117" s="3" t="s">
        <v>87</v>
      </c>
      <c r="B117" s="3" t="s">
        <v>162</v>
      </c>
      <c r="C117" s="3" t="s">
        <v>162</v>
      </c>
      <c r="D117" s="3" t="s">
        <v>163</v>
      </c>
      <c r="E117" s="3" t="s">
        <v>89</v>
      </c>
      <c r="F117" s="3" t="s">
        <v>90</v>
      </c>
      <c r="G117" s="3" t="s">
        <v>168</v>
      </c>
      <c r="H117" s="3" t="s">
        <v>125</v>
      </c>
      <c r="I117" s="3">
        <v>82</v>
      </c>
      <c r="J117" s="3"/>
      <c r="K117" s="3">
        <v>0</v>
      </c>
      <c r="L117" s="3"/>
      <c r="M117" s="3"/>
      <c r="N117" s="3"/>
      <c r="O117" s="88" t="str">
        <f>""</f>
        <v/>
      </c>
      <c r="P117" s="35" t="str">
        <f t="shared" si="15"/>
        <v>2021-01-06</v>
      </c>
      <c r="Q117" t="str">
        <f t="shared" si="16"/>
        <v>XBB</v>
      </c>
      <c r="R117">
        <f t="shared" si="17"/>
        <v>33.184512195121954</v>
      </c>
      <c r="S117">
        <f t="shared" si="18"/>
        <v>82</v>
      </c>
      <c r="T117">
        <f t="shared" si="19"/>
        <v>0</v>
      </c>
      <c r="U117" t="str">
        <f t="shared" si="20"/>
        <v>1-06-1--20</v>
      </c>
      <c r="V117">
        <f t="shared" si="23"/>
        <v>0</v>
      </c>
      <c r="W117">
        <f t="shared" si="24"/>
        <v>0</v>
      </c>
      <c r="X117" t="str">
        <f t="shared" si="25"/>
        <v>1-06-1--20</v>
      </c>
      <c r="Y117" t="str">
        <f t="shared" si="26"/>
        <v>1-06-1--20</v>
      </c>
      <c r="Z117" t="str">
        <f t="shared" si="27"/>
        <v>1-12-1--20</v>
      </c>
      <c r="AA117" t="str">
        <f t="shared" si="21"/>
        <v>2021-01-12</v>
      </c>
      <c r="AB117" t="b">
        <f t="shared" si="28"/>
        <v>0</v>
      </c>
      <c r="AC117" t="str">
        <f t="shared" si="22"/>
        <v>Div Reinv</v>
      </c>
    </row>
    <row r="118" spans="1:29">
      <c r="A118" s="3" t="s">
        <v>87</v>
      </c>
      <c r="B118" s="3" t="s">
        <v>162</v>
      </c>
      <c r="C118" s="3" t="s">
        <v>162</v>
      </c>
      <c r="D118" s="3" t="s">
        <v>169</v>
      </c>
      <c r="E118" s="3" t="s">
        <v>89</v>
      </c>
      <c r="F118" s="3" t="s">
        <v>108</v>
      </c>
      <c r="G118" s="3" t="s">
        <v>109</v>
      </c>
      <c r="H118" s="3" t="s">
        <v>128</v>
      </c>
      <c r="I118" s="3">
        <v>0</v>
      </c>
      <c r="J118" s="3"/>
      <c r="K118" s="3">
        <v>0</v>
      </c>
      <c r="L118" s="3">
        <v>28.58</v>
      </c>
      <c r="M118" s="3"/>
      <c r="N118" s="3"/>
      <c r="O118" s="88" t="str">
        <f>""</f>
        <v/>
      </c>
      <c r="P118" s="35" t="str">
        <f t="shared" si="15"/>
        <v>2021-01-06</v>
      </c>
      <c r="Q118" t="str">
        <f t="shared" si="16"/>
        <v>XEF</v>
      </c>
      <c r="R118">
        <f t="shared" si="17"/>
        <v>0</v>
      </c>
      <c r="S118">
        <f t="shared" si="18"/>
        <v>0</v>
      </c>
      <c r="T118">
        <f t="shared" si="19"/>
        <v>0</v>
      </c>
      <c r="U118" t="str">
        <f t="shared" si="20"/>
        <v>1-06-1--20</v>
      </c>
      <c r="V118">
        <f t="shared" si="23"/>
        <v>0</v>
      </c>
      <c r="W118">
        <f t="shared" si="24"/>
        <v>0</v>
      </c>
      <c r="X118" t="str">
        <f t="shared" si="25"/>
        <v>1-06-1--20</v>
      </c>
      <c r="Y118" t="str">
        <f t="shared" si="26"/>
        <v>1-06-1--20</v>
      </c>
      <c r="Z118" t="str">
        <f t="shared" si="27"/>
        <v>1-14-1--20</v>
      </c>
      <c r="AA118" t="str">
        <f t="shared" si="21"/>
        <v>2021-01-14</v>
      </c>
      <c r="AB118" t="b">
        <f t="shared" si="28"/>
        <v>0</v>
      </c>
      <c r="AC118" t="str">
        <f t="shared" si="22"/>
        <v>Fraction</v>
      </c>
    </row>
    <row r="119" spans="1:29">
      <c r="A119" s="3" t="s">
        <v>87</v>
      </c>
      <c r="B119" s="3" t="s">
        <v>162</v>
      </c>
      <c r="C119" s="3" t="s">
        <v>162</v>
      </c>
      <c r="D119" s="3" t="s">
        <v>169</v>
      </c>
      <c r="E119" s="3" t="s">
        <v>89</v>
      </c>
      <c r="F119" s="3" t="s">
        <v>108</v>
      </c>
      <c r="G119" s="3" t="s">
        <v>170</v>
      </c>
      <c r="H119" s="3" t="s">
        <v>125</v>
      </c>
      <c r="I119" s="3">
        <v>76</v>
      </c>
      <c r="J119" s="3"/>
      <c r="K119" s="3">
        <v>0</v>
      </c>
      <c r="L119" s="3"/>
      <c r="M119" s="3"/>
      <c r="N119" s="3"/>
      <c r="O119" s="88" t="str">
        <f>""</f>
        <v/>
      </c>
      <c r="P119" s="35" t="str">
        <f t="shared" si="15"/>
        <v>2021-01-06</v>
      </c>
      <c r="Q119" t="str">
        <f t="shared" si="16"/>
        <v>XEF</v>
      </c>
      <c r="R119">
        <f t="shared" si="17"/>
        <v>33.543552631578947</v>
      </c>
      <c r="S119">
        <f t="shared" si="18"/>
        <v>76</v>
      </c>
      <c r="T119">
        <f t="shared" si="19"/>
        <v>0</v>
      </c>
      <c r="U119" t="str">
        <f t="shared" si="20"/>
        <v>1-06-1--20</v>
      </c>
      <c r="V119">
        <f t="shared" si="23"/>
        <v>0</v>
      </c>
      <c r="W119">
        <f t="shared" si="24"/>
        <v>0</v>
      </c>
      <c r="X119" t="str">
        <f t="shared" si="25"/>
        <v>1-06-1--20</v>
      </c>
      <c r="Y119" t="str">
        <f t="shared" si="26"/>
        <v>1-06-1--20</v>
      </c>
      <c r="Z119" t="str">
        <f t="shared" si="27"/>
        <v>1-14-1--20</v>
      </c>
      <c r="AA119" t="str">
        <f t="shared" si="21"/>
        <v>2021-01-14</v>
      </c>
      <c r="AB119" t="b">
        <f t="shared" si="28"/>
        <v>0</v>
      </c>
      <c r="AC119" t="str">
        <f t="shared" si="22"/>
        <v>Div Reinv</v>
      </c>
    </row>
    <row r="120" spans="1:29">
      <c r="A120" s="3" t="s">
        <v>87</v>
      </c>
      <c r="B120" s="3" t="s">
        <v>162</v>
      </c>
      <c r="C120" s="3" t="s">
        <v>162</v>
      </c>
      <c r="D120" s="3" t="s">
        <v>169</v>
      </c>
      <c r="E120" s="3" t="s">
        <v>89</v>
      </c>
      <c r="F120" s="3" t="s">
        <v>54</v>
      </c>
      <c r="G120" s="3" t="s">
        <v>97</v>
      </c>
      <c r="H120" s="3" t="s">
        <v>128</v>
      </c>
      <c r="I120" s="3">
        <v>0</v>
      </c>
      <c r="J120" s="3"/>
      <c r="K120" s="3">
        <v>0</v>
      </c>
      <c r="L120" s="3">
        <v>10.199999999999999</v>
      </c>
      <c r="M120" s="3"/>
      <c r="N120" s="3"/>
      <c r="O120" s="88" t="str">
        <f>""</f>
        <v/>
      </c>
      <c r="P120" s="35" t="str">
        <f t="shared" si="15"/>
        <v>2021-01-06</v>
      </c>
      <c r="Q120" t="str">
        <f t="shared" si="16"/>
        <v>XCB</v>
      </c>
      <c r="R120">
        <f t="shared" si="17"/>
        <v>0</v>
      </c>
      <c r="S120">
        <f t="shared" si="18"/>
        <v>0</v>
      </c>
      <c r="T120">
        <f t="shared" si="19"/>
        <v>0</v>
      </c>
      <c r="U120" t="str">
        <f t="shared" si="20"/>
        <v>1-06-1--20</v>
      </c>
      <c r="V120">
        <f t="shared" si="23"/>
        <v>0</v>
      </c>
      <c r="W120">
        <f t="shared" si="24"/>
        <v>0</v>
      </c>
      <c r="X120" t="str">
        <f t="shared" si="25"/>
        <v>1-06-1--20</v>
      </c>
      <c r="Y120" t="str">
        <f t="shared" si="26"/>
        <v>1-06-1--20</v>
      </c>
      <c r="Z120" t="str">
        <f t="shared" si="27"/>
        <v>1-14-1--20</v>
      </c>
      <c r="AA120" t="str">
        <f t="shared" si="21"/>
        <v>2021-01-14</v>
      </c>
      <c r="AB120" t="b">
        <f t="shared" si="28"/>
        <v>0</v>
      </c>
      <c r="AC120" t="str">
        <f t="shared" si="22"/>
        <v>Fraction</v>
      </c>
    </row>
    <row r="121" spans="1:29">
      <c r="A121" s="3" t="s">
        <v>87</v>
      </c>
      <c r="B121" s="3" t="s">
        <v>162</v>
      </c>
      <c r="C121" s="3" t="s">
        <v>162</v>
      </c>
      <c r="D121" s="3" t="s">
        <v>169</v>
      </c>
      <c r="E121" s="3" t="s">
        <v>89</v>
      </c>
      <c r="F121" s="3" t="s">
        <v>54</v>
      </c>
      <c r="G121" s="3" t="s">
        <v>171</v>
      </c>
      <c r="H121" s="3" t="s">
        <v>125</v>
      </c>
      <c r="I121" s="3">
        <v>76</v>
      </c>
      <c r="J121" s="3"/>
      <c r="K121" s="3">
        <v>0</v>
      </c>
      <c r="L121" s="3"/>
      <c r="M121" s="3"/>
      <c r="N121" s="3"/>
      <c r="O121" s="88" t="str">
        <f>""</f>
        <v/>
      </c>
      <c r="P121" s="35" t="str">
        <f t="shared" si="15"/>
        <v>2021-01-06</v>
      </c>
      <c r="Q121" t="str">
        <f t="shared" si="16"/>
        <v>XCB</v>
      </c>
      <c r="R121">
        <f t="shared" si="17"/>
        <v>22.68</v>
      </c>
      <c r="S121">
        <f t="shared" si="18"/>
        <v>76</v>
      </c>
      <c r="T121">
        <f t="shared" si="19"/>
        <v>0</v>
      </c>
      <c r="U121" t="str">
        <f t="shared" si="20"/>
        <v>1-06-1--20</v>
      </c>
      <c r="V121">
        <f t="shared" si="23"/>
        <v>0</v>
      </c>
      <c r="W121">
        <f t="shared" si="24"/>
        <v>0</v>
      </c>
      <c r="X121" t="str">
        <f t="shared" si="25"/>
        <v>1-06-1--20</v>
      </c>
      <c r="Y121" t="str">
        <f t="shared" si="26"/>
        <v>1-06-1--20</v>
      </c>
      <c r="Z121" t="str">
        <f t="shared" si="27"/>
        <v>1-14-1--20</v>
      </c>
      <c r="AA121" t="str">
        <f t="shared" si="21"/>
        <v>2021-01-14</v>
      </c>
      <c r="AB121" t="b">
        <f t="shared" si="28"/>
        <v>0</v>
      </c>
      <c r="AC121" t="str">
        <f t="shared" si="22"/>
        <v>Div Reinv</v>
      </c>
    </row>
    <row r="122" spans="1:29">
      <c r="A122" s="3" t="s">
        <v>87</v>
      </c>
      <c r="B122" s="3" t="s">
        <v>172</v>
      </c>
      <c r="C122" s="3" t="s">
        <v>172</v>
      </c>
      <c r="D122" s="3" t="s">
        <v>173</v>
      </c>
      <c r="E122" s="3" t="s">
        <v>89</v>
      </c>
      <c r="F122" s="3" t="s">
        <v>120</v>
      </c>
      <c r="G122" s="3" t="s">
        <v>174</v>
      </c>
      <c r="H122" s="3" t="s">
        <v>125</v>
      </c>
      <c r="I122" s="3">
        <v>109.55500000000001</v>
      </c>
      <c r="J122" s="3"/>
      <c r="K122" s="3">
        <v>0</v>
      </c>
      <c r="L122" s="3"/>
      <c r="M122" s="3"/>
      <c r="N122" s="3"/>
      <c r="O122" s="88" t="str">
        <f>""</f>
        <v/>
      </c>
      <c r="P122" s="35" t="str">
        <f t="shared" si="15"/>
        <v>2021-01-28</v>
      </c>
      <c r="Q122" t="str">
        <f t="shared" si="16"/>
        <v>TDB778</v>
      </c>
      <c r="R122">
        <f t="shared" si="17"/>
        <v>13.099995436082333</v>
      </c>
      <c r="S122">
        <f t="shared" si="18"/>
        <v>109.55500000000001</v>
      </c>
      <c r="T122">
        <f t="shared" si="19"/>
        <v>0</v>
      </c>
      <c r="U122" t="str">
        <f t="shared" si="20"/>
        <v>1-28-1--20</v>
      </c>
      <c r="V122">
        <f t="shared" si="23"/>
        <v>0</v>
      </c>
      <c r="W122">
        <f t="shared" si="24"/>
        <v>0</v>
      </c>
      <c r="X122" t="str">
        <f t="shared" si="25"/>
        <v>1-28-1--20</v>
      </c>
      <c r="Y122" t="str">
        <f t="shared" si="26"/>
        <v>1-28-1--20</v>
      </c>
      <c r="Z122" t="str">
        <f t="shared" si="27"/>
        <v>2-01-1--20</v>
      </c>
      <c r="AA122" t="str">
        <f t="shared" si="21"/>
        <v>2021-02-01</v>
      </c>
      <c r="AB122" t="b">
        <f t="shared" si="28"/>
        <v>0</v>
      </c>
      <c r="AC122" t="str">
        <f t="shared" si="22"/>
        <v>Div Reinv</v>
      </c>
    </row>
    <row r="123" spans="1:29">
      <c r="A123" s="3" t="s">
        <v>87</v>
      </c>
      <c r="B123" s="3" t="s">
        <v>175</v>
      </c>
      <c r="C123" s="3" t="s">
        <v>175</v>
      </c>
      <c r="D123" s="3" t="s">
        <v>175</v>
      </c>
      <c r="E123" s="3" t="s">
        <v>89</v>
      </c>
      <c r="F123" s="3" t="s">
        <v>90</v>
      </c>
      <c r="G123" s="3" t="s">
        <v>91</v>
      </c>
      <c r="H123" s="3" t="s">
        <v>125</v>
      </c>
      <c r="I123" s="3">
        <v>0</v>
      </c>
      <c r="J123" s="3"/>
      <c r="K123" s="3">
        <v>0</v>
      </c>
      <c r="L123" s="3">
        <v>-2713.98</v>
      </c>
      <c r="M123" s="3"/>
      <c r="N123" s="3"/>
      <c r="O123" s="88" t="str">
        <f>""</f>
        <v/>
      </c>
      <c r="P123" s="35" t="str">
        <f t="shared" si="15"/>
        <v>2021-01-29</v>
      </c>
      <c r="Q123" t="str">
        <f t="shared" si="16"/>
        <v>XBB</v>
      </c>
      <c r="R123">
        <f t="shared" si="17"/>
        <v>0</v>
      </c>
      <c r="S123">
        <f t="shared" si="18"/>
        <v>0</v>
      </c>
      <c r="T123">
        <f t="shared" si="19"/>
        <v>0</v>
      </c>
      <c r="U123" t="str">
        <f t="shared" si="20"/>
        <v>1-29-1--20</v>
      </c>
      <c r="V123">
        <f t="shared" si="23"/>
        <v>0</v>
      </c>
      <c r="W123">
        <f t="shared" si="24"/>
        <v>0</v>
      </c>
      <c r="X123" t="str">
        <f t="shared" si="25"/>
        <v>1-29-1--20</v>
      </c>
      <c r="Y123" t="str">
        <f t="shared" si="26"/>
        <v>1-29-1--20</v>
      </c>
      <c r="Z123" t="str">
        <f t="shared" si="27"/>
        <v>1-29-1--20</v>
      </c>
      <c r="AA123" t="str">
        <f t="shared" si="21"/>
        <v>2021-01-29</v>
      </c>
      <c r="AB123" t="b">
        <f t="shared" si="28"/>
        <v>1</v>
      </c>
      <c r="AC123">
        <f t="shared" si="22"/>
        <v>0</v>
      </c>
    </row>
    <row r="124" spans="1:29">
      <c r="A124" s="3" t="s">
        <v>87</v>
      </c>
      <c r="B124" s="3" t="s">
        <v>175</v>
      </c>
      <c r="C124" s="3" t="s">
        <v>175</v>
      </c>
      <c r="D124" s="3" t="s">
        <v>175</v>
      </c>
      <c r="E124" s="3" t="s">
        <v>89</v>
      </c>
      <c r="F124" s="3" t="s">
        <v>90</v>
      </c>
      <c r="G124" s="3" t="s">
        <v>91</v>
      </c>
      <c r="H124" s="3" t="s">
        <v>92</v>
      </c>
      <c r="I124" s="3">
        <v>39333</v>
      </c>
      <c r="J124" s="3"/>
      <c r="K124" s="3">
        <v>0</v>
      </c>
      <c r="L124" s="3">
        <v>2713.98</v>
      </c>
      <c r="M124" s="3"/>
      <c r="N124" s="3"/>
      <c r="O124" s="88" t="str">
        <f>""</f>
        <v/>
      </c>
      <c r="P124" s="35" t="str">
        <f t="shared" si="15"/>
        <v>2021-01-29</v>
      </c>
      <c r="Q124" t="str">
        <f t="shared" si="16"/>
        <v>XBB</v>
      </c>
      <c r="R124">
        <f t="shared" si="17"/>
        <v>0</v>
      </c>
      <c r="S124">
        <f t="shared" si="18"/>
        <v>39333</v>
      </c>
      <c r="T124">
        <f t="shared" si="19"/>
        <v>2713.98</v>
      </c>
      <c r="U124" t="str">
        <f t="shared" si="20"/>
        <v>1-29-1--20</v>
      </c>
      <c r="V124">
        <f t="shared" si="23"/>
        <v>6.9000076271832814E-2</v>
      </c>
      <c r="W124">
        <f t="shared" si="24"/>
        <v>0</v>
      </c>
      <c r="X124" t="str">
        <f t="shared" si="25"/>
        <v>1-29-1--20</v>
      </c>
      <c r="Y124" t="str">
        <f t="shared" si="26"/>
        <v>1-29-1--20</v>
      </c>
      <c r="Z124" t="str">
        <f t="shared" si="27"/>
        <v>1-29-1--20</v>
      </c>
      <c r="AA124" t="str">
        <f t="shared" si="21"/>
        <v>2021-01-29</v>
      </c>
      <c r="AB124" t="b">
        <f t="shared" si="28"/>
        <v>1</v>
      </c>
      <c r="AC124">
        <f t="shared" si="22"/>
        <v>0</v>
      </c>
    </row>
    <row r="125" spans="1:29">
      <c r="A125" s="3" t="s">
        <v>87</v>
      </c>
      <c r="B125" s="3" t="s">
        <v>175</v>
      </c>
      <c r="C125" s="3" t="s">
        <v>175</v>
      </c>
      <c r="D125" s="3" t="s">
        <v>175</v>
      </c>
      <c r="E125" s="3" t="s">
        <v>89</v>
      </c>
      <c r="F125" s="3" t="s">
        <v>93</v>
      </c>
      <c r="G125" s="3" t="s">
        <v>94</v>
      </c>
      <c r="H125" s="3" t="s">
        <v>125</v>
      </c>
      <c r="I125" s="3">
        <v>0</v>
      </c>
      <c r="J125" s="3"/>
      <c r="K125" s="3">
        <v>0</v>
      </c>
      <c r="L125" s="3">
        <v>-244.36</v>
      </c>
      <c r="M125" s="3"/>
      <c r="N125" s="3"/>
      <c r="O125" s="88" t="str">
        <f>""</f>
        <v/>
      </c>
      <c r="P125" s="35" t="str">
        <f t="shared" si="15"/>
        <v>2021-01-29</v>
      </c>
      <c r="Q125" t="str">
        <f t="shared" si="16"/>
        <v>XIG</v>
      </c>
      <c r="R125">
        <f t="shared" si="17"/>
        <v>0</v>
      </c>
      <c r="S125">
        <f t="shared" si="18"/>
        <v>0</v>
      </c>
      <c r="T125">
        <f t="shared" si="19"/>
        <v>0</v>
      </c>
      <c r="U125" t="str">
        <f t="shared" si="20"/>
        <v>1-29-1--20</v>
      </c>
      <c r="V125">
        <f t="shared" si="23"/>
        <v>0</v>
      </c>
      <c r="W125">
        <f t="shared" si="24"/>
        <v>0</v>
      </c>
      <c r="X125" t="str">
        <f t="shared" si="25"/>
        <v>1-29-1--20</v>
      </c>
      <c r="Y125" t="str">
        <f t="shared" si="26"/>
        <v>1-29-1--20</v>
      </c>
      <c r="Z125" t="str">
        <f t="shared" si="27"/>
        <v>1-29-1--20</v>
      </c>
      <c r="AA125" t="str">
        <f t="shared" si="21"/>
        <v>2021-01-29</v>
      </c>
      <c r="AB125" t="b">
        <f t="shared" si="28"/>
        <v>1</v>
      </c>
      <c r="AC125">
        <f t="shared" si="22"/>
        <v>0</v>
      </c>
    </row>
    <row r="126" spans="1:29">
      <c r="A126" s="3" t="s">
        <v>87</v>
      </c>
      <c r="B126" s="3" t="s">
        <v>175</v>
      </c>
      <c r="C126" s="3" t="s">
        <v>175</v>
      </c>
      <c r="D126" s="3" t="s">
        <v>175</v>
      </c>
      <c r="E126" s="3" t="s">
        <v>89</v>
      </c>
      <c r="F126" s="3" t="s">
        <v>93</v>
      </c>
      <c r="G126" s="3" t="s">
        <v>94</v>
      </c>
      <c r="H126" s="3" t="s">
        <v>92</v>
      </c>
      <c r="I126" s="3">
        <v>4987</v>
      </c>
      <c r="J126" s="3"/>
      <c r="K126" s="3">
        <v>0</v>
      </c>
      <c r="L126" s="3">
        <v>244.36</v>
      </c>
      <c r="M126" s="3"/>
      <c r="N126" s="3"/>
      <c r="O126" s="88" t="str">
        <f>""</f>
        <v/>
      </c>
      <c r="P126" s="35" t="str">
        <f t="shared" si="15"/>
        <v>2021-01-29</v>
      </c>
      <c r="Q126" t="str">
        <f t="shared" si="16"/>
        <v>XIG</v>
      </c>
      <c r="R126">
        <f t="shared" si="17"/>
        <v>0</v>
      </c>
      <c r="S126">
        <f t="shared" si="18"/>
        <v>4987</v>
      </c>
      <c r="T126">
        <f t="shared" si="19"/>
        <v>244.36</v>
      </c>
      <c r="U126" t="str">
        <f t="shared" si="20"/>
        <v>1-29-1--20</v>
      </c>
      <c r="V126">
        <f t="shared" si="23"/>
        <v>4.8999398435933428E-2</v>
      </c>
      <c r="W126">
        <f t="shared" si="24"/>
        <v>0</v>
      </c>
      <c r="X126" t="str">
        <f t="shared" si="25"/>
        <v>1-29-1--20</v>
      </c>
      <c r="Y126" t="str">
        <f t="shared" si="26"/>
        <v>1-29-1--20</v>
      </c>
      <c r="Z126" t="str">
        <f t="shared" si="27"/>
        <v>1-29-1--20</v>
      </c>
      <c r="AA126" t="str">
        <f t="shared" si="21"/>
        <v>2021-01-29</v>
      </c>
      <c r="AB126" t="b">
        <f t="shared" si="28"/>
        <v>1</v>
      </c>
      <c r="AC126">
        <f t="shared" si="22"/>
        <v>0</v>
      </c>
    </row>
    <row r="127" spans="1:29">
      <c r="A127" s="3" t="s">
        <v>87</v>
      </c>
      <c r="B127" s="3" t="s">
        <v>175</v>
      </c>
      <c r="C127" s="3" t="s">
        <v>175</v>
      </c>
      <c r="D127" s="3" t="s">
        <v>175</v>
      </c>
      <c r="E127" s="3" t="s">
        <v>89</v>
      </c>
      <c r="F127" s="3" t="s">
        <v>95</v>
      </c>
      <c r="G127" s="3" t="s">
        <v>96</v>
      </c>
      <c r="H127" s="3" t="s">
        <v>125</v>
      </c>
      <c r="I127" s="3">
        <v>0</v>
      </c>
      <c r="J127" s="3"/>
      <c r="K127" s="3">
        <v>0</v>
      </c>
      <c r="L127" s="3">
        <v>-350.7</v>
      </c>
      <c r="M127" s="3"/>
      <c r="N127" s="3"/>
      <c r="O127" s="88" t="str">
        <f>""</f>
        <v/>
      </c>
      <c r="P127" s="35" t="str">
        <f t="shared" si="15"/>
        <v>2021-01-29</v>
      </c>
      <c r="Q127" t="str">
        <f t="shared" si="16"/>
        <v>XHY</v>
      </c>
      <c r="R127">
        <f t="shared" si="17"/>
        <v>0</v>
      </c>
      <c r="S127">
        <f t="shared" si="18"/>
        <v>0</v>
      </c>
      <c r="T127">
        <f t="shared" si="19"/>
        <v>0</v>
      </c>
      <c r="U127" t="str">
        <f t="shared" si="20"/>
        <v>1-29-1--20</v>
      </c>
      <c r="V127">
        <f t="shared" si="23"/>
        <v>0</v>
      </c>
      <c r="W127">
        <f t="shared" si="24"/>
        <v>0</v>
      </c>
      <c r="X127" t="str">
        <f t="shared" si="25"/>
        <v>1-29-1--20</v>
      </c>
      <c r="Y127" t="str">
        <f t="shared" si="26"/>
        <v>1-29-1--20</v>
      </c>
      <c r="Z127" t="str">
        <f t="shared" si="27"/>
        <v>1-29-1--20</v>
      </c>
      <c r="AA127" t="str">
        <f t="shared" si="21"/>
        <v>2021-01-29</v>
      </c>
      <c r="AB127" t="b">
        <f t="shared" si="28"/>
        <v>1</v>
      </c>
      <c r="AC127">
        <f t="shared" si="22"/>
        <v>0</v>
      </c>
    </row>
    <row r="128" spans="1:29">
      <c r="A128" s="3" t="s">
        <v>87</v>
      </c>
      <c r="B128" s="3" t="s">
        <v>175</v>
      </c>
      <c r="C128" s="3" t="s">
        <v>175</v>
      </c>
      <c r="D128" s="3" t="s">
        <v>175</v>
      </c>
      <c r="E128" s="3" t="s">
        <v>89</v>
      </c>
      <c r="F128" s="3" t="s">
        <v>95</v>
      </c>
      <c r="G128" s="3" t="s">
        <v>96</v>
      </c>
      <c r="H128" s="3" t="s">
        <v>92</v>
      </c>
      <c r="I128" s="3">
        <v>4676</v>
      </c>
      <c r="J128" s="3"/>
      <c r="K128" s="3">
        <v>0</v>
      </c>
      <c r="L128" s="3">
        <v>350.7</v>
      </c>
      <c r="M128" s="3"/>
      <c r="N128" s="3"/>
      <c r="O128" s="88" t="str">
        <f>""</f>
        <v/>
      </c>
      <c r="P128" s="35" t="str">
        <f t="shared" si="15"/>
        <v>2021-01-29</v>
      </c>
      <c r="Q128" t="str">
        <f t="shared" si="16"/>
        <v>XHY</v>
      </c>
      <c r="R128">
        <f t="shared" si="17"/>
        <v>0</v>
      </c>
      <c r="S128">
        <f t="shared" si="18"/>
        <v>4676</v>
      </c>
      <c r="T128">
        <f t="shared" si="19"/>
        <v>350.7</v>
      </c>
      <c r="U128" t="str">
        <f t="shared" si="20"/>
        <v>1-29-1--20</v>
      </c>
      <c r="V128">
        <f t="shared" si="23"/>
        <v>7.4999999999999997E-2</v>
      </c>
      <c r="W128">
        <f t="shared" si="24"/>
        <v>0</v>
      </c>
      <c r="X128" t="str">
        <f t="shared" si="25"/>
        <v>1-29-1--20</v>
      </c>
      <c r="Y128" t="str">
        <f t="shared" si="26"/>
        <v>1-29-1--20</v>
      </c>
      <c r="Z128" t="str">
        <f t="shared" si="27"/>
        <v>1-29-1--20</v>
      </c>
      <c r="AA128" t="str">
        <f t="shared" si="21"/>
        <v>2021-01-29</v>
      </c>
      <c r="AB128" t="b">
        <f t="shared" si="28"/>
        <v>1</v>
      </c>
      <c r="AC128">
        <f t="shared" si="22"/>
        <v>0</v>
      </c>
    </row>
    <row r="129" spans="1:29">
      <c r="A129" s="3" t="s">
        <v>87</v>
      </c>
      <c r="B129" s="3" t="s">
        <v>175</v>
      </c>
      <c r="C129" s="3" t="s">
        <v>175</v>
      </c>
      <c r="D129" s="3" t="s">
        <v>175</v>
      </c>
      <c r="E129" s="3" t="s">
        <v>89</v>
      </c>
      <c r="F129" s="3" t="s">
        <v>54</v>
      </c>
      <c r="G129" s="3" t="s">
        <v>97</v>
      </c>
      <c r="H129" s="3" t="s">
        <v>125</v>
      </c>
      <c r="I129" s="3">
        <v>0</v>
      </c>
      <c r="J129" s="3"/>
      <c r="K129" s="3">
        <v>0</v>
      </c>
      <c r="L129" s="3">
        <v>-1636.9</v>
      </c>
      <c r="M129" s="3"/>
      <c r="N129" s="3"/>
      <c r="O129" s="88" t="str">
        <f>""</f>
        <v/>
      </c>
      <c r="P129" s="35" t="str">
        <f t="shared" si="15"/>
        <v>2021-01-29</v>
      </c>
      <c r="Q129" t="str">
        <f t="shared" si="16"/>
        <v>XCB</v>
      </c>
      <c r="R129">
        <f t="shared" si="17"/>
        <v>0</v>
      </c>
      <c r="S129">
        <f t="shared" si="18"/>
        <v>0</v>
      </c>
      <c r="T129">
        <f t="shared" si="19"/>
        <v>0</v>
      </c>
      <c r="U129" t="str">
        <f t="shared" si="20"/>
        <v>1-29-1--20</v>
      </c>
      <c r="V129">
        <f t="shared" si="23"/>
        <v>0</v>
      </c>
      <c r="W129">
        <f t="shared" si="24"/>
        <v>0</v>
      </c>
      <c r="X129" t="str">
        <f t="shared" si="25"/>
        <v>1-29-1--20</v>
      </c>
      <c r="Y129" t="str">
        <f t="shared" si="26"/>
        <v>1-29-1--20</v>
      </c>
      <c r="Z129" t="str">
        <f t="shared" si="27"/>
        <v>1-29-1--20</v>
      </c>
      <c r="AA129" t="str">
        <f t="shared" si="21"/>
        <v>2021-01-29</v>
      </c>
      <c r="AB129" t="b">
        <f t="shared" si="28"/>
        <v>1</v>
      </c>
      <c r="AC129">
        <f t="shared" si="22"/>
        <v>0</v>
      </c>
    </row>
    <row r="130" spans="1:29">
      <c r="A130" s="3" t="s">
        <v>87</v>
      </c>
      <c r="B130" s="3" t="s">
        <v>175</v>
      </c>
      <c r="C130" s="3" t="s">
        <v>175</v>
      </c>
      <c r="D130" s="3" t="s">
        <v>175</v>
      </c>
      <c r="E130" s="3" t="s">
        <v>89</v>
      </c>
      <c r="F130" s="3" t="s">
        <v>54</v>
      </c>
      <c r="G130" s="3" t="s">
        <v>97</v>
      </c>
      <c r="H130" s="3" t="s">
        <v>92</v>
      </c>
      <c r="I130" s="3">
        <v>32096</v>
      </c>
      <c r="J130" s="3"/>
      <c r="K130" s="3">
        <v>0</v>
      </c>
      <c r="L130" s="3">
        <v>1636.9</v>
      </c>
      <c r="M130" s="3"/>
      <c r="N130" s="3"/>
      <c r="O130" s="88" t="str">
        <f>""</f>
        <v/>
      </c>
      <c r="P130" s="35" t="str">
        <f t="shared" ref="P130:P193" si="29">B130</f>
        <v>2021-01-29</v>
      </c>
      <c r="Q130" t="str">
        <f t="shared" ref="Q130:Q193" si="30">F130</f>
        <v>XCB</v>
      </c>
      <c r="R130">
        <f t="shared" ref="R130:R193" si="31">IFERROR(TRIM(RIGHT(G130,LEN(G130)-SEARCH("=",G130)))/I130,IF(J130="",0,J130))</f>
        <v>0</v>
      </c>
      <c r="S130">
        <f t="shared" ref="S130:S193" si="32">IF(OR(H130="Sell",H130="Vente"),-1,1)*I130</f>
        <v>32096</v>
      </c>
      <c r="T130">
        <f t="shared" ref="T130:T193" si="33">IF(L130&lt;&gt;R130*S130,V130,R130)*S130</f>
        <v>1636.9</v>
      </c>
      <c r="U130" t="str">
        <f t="shared" ref="U130:U193" si="34">RIGHT(B130,4)&amp;"-"&amp;LEFT(RIGHT(B130,7),2)&amp;"-"&amp;LEFT(B130,2)</f>
        <v>1-29-1--20</v>
      </c>
      <c r="V130">
        <f t="shared" si="23"/>
        <v>5.1000124626121635E-2</v>
      </c>
      <c r="W130">
        <f t="shared" si="24"/>
        <v>0</v>
      </c>
      <c r="X130" t="str">
        <f t="shared" si="25"/>
        <v>1-29-1--20</v>
      </c>
      <c r="Y130" t="str">
        <f t="shared" si="26"/>
        <v>1-29-1--20</v>
      </c>
      <c r="Z130" t="str">
        <f t="shared" si="27"/>
        <v>1-29-1--20</v>
      </c>
      <c r="AA130" t="str">
        <f t="shared" ref="AA130:AA193" si="35">D130</f>
        <v>2021-01-29</v>
      </c>
      <c r="AB130" t="b">
        <f t="shared" si="28"/>
        <v>1</v>
      </c>
      <c r="AC130">
        <f t="shared" ref="AC130:AC193" si="36">IF(AB130=TRUE,,H130)</f>
        <v>0</v>
      </c>
    </row>
    <row r="131" spans="1:29">
      <c r="A131" s="3" t="s">
        <v>87</v>
      </c>
      <c r="B131" s="3" t="s">
        <v>175</v>
      </c>
      <c r="C131" s="3" t="s">
        <v>175</v>
      </c>
      <c r="D131" s="3" t="s">
        <v>176</v>
      </c>
      <c r="E131" s="3" t="s">
        <v>89</v>
      </c>
      <c r="F131" s="3" t="s">
        <v>90</v>
      </c>
      <c r="G131" s="3" t="s">
        <v>91</v>
      </c>
      <c r="H131" s="3" t="s">
        <v>128</v>
      </c>
      <c r="I131" s="3">
        <v>0</v>
      </c>
      <c r="J131" s="3"/>
      <c r="K131" s="3">
        <v>0</v>
      </c>
      <c r="L131" s="3">
        <v>4.3499999999999996</v>
      </c>
      <c r="M131" s="3"/>
      <c r="N131" s="3"/>
      <c r="O131" s="88" t="str">
        <f>""</f>
        <v/>
      </c>
      <c r="P131" s="35" t="str">
        <f t="shared" si="29"/>
        <v>2021-01-29</v>
      </c>
      <c r="Q131" t="str">
        <f t="shared" si="30"/>
        <v>XBB</v>
      </c>
      <c r="R131">
        <f t="shared" si="31"/>
        <v>0</v>
      </c>
      <c r="S131">
        <f t="shared" si="32"/>
        <v>0</v>
      </c>
      <c r="T131">
        <f t="shared" si="33"/>
        <v>0</v>
      </c>
      <c r="U131" t="str">
        <f t="shared" si="34"/>
        <v>1-29-1--20</v>
      </c>
      <c r="V131">
        <f t="shared" ref="V131:V194" si="37">IFERROR(ABS(L131/I131),)</f>
        <v>0</v>
      </c>
      <c r="W131">
        <f t="shared" ref="W131:W194" si="38">IF(OR(R131=0,V131=0),0,ABS(V131)=R131)</f>
        <v>0</v>
      </c>
      <c r="X131" t="str">
        <f t="shared" ref="X131:X194" si="39">RIGHT(B131,4)&amp;"-"&amp;LEFT(RIGHT(B131,7),2)&amp;"-"&amp;LEFT(B131,2)</f>
        <v>1-29-1--20</v>
      </c>
      <c r="Y131" t="str">
        <f t="shared" ref="Y131:Y194" si="40">RIGHT(C131,4)&amp;"-"&amp;LEFT(RIGHT(C131,7),2)&amp;"-"&amp;LEFT(C131,2)</f>
        <v>1-29-1--20</v>
      </c>
      <c r="Z131" t="str">
        <f t="shared" ref="Z131:Z194" si="41">RIGHT(D131,4)&amp;"-"&amp;LEFT(RIGHT(D131,7),2)&amp;"-"&amp;LEFT(D131,2)</f>
        <v>2-04-1--20</v>
      </c>
      <c r="AA131" t="str">
        <f t="shared" si="35"/>
        <v>2021-02-04</v>
      </c>
      <c r="AB131" t="b">
        <f t="shared" ref="AB131:AB194" si="42">B131=D131</f>
        <v>0</v>
      </c>
      <c r="AC131" t="str">
        <f t="shared" si="36"/>
        <v>Fraction</v>
      </c>
    </row>
    <row r="132" spans="1:29">
      <c r="A132" s="3" t="s">
        <v>87</v>
      </c>
      <c r="B132" s="3" t="s">
        <v>175</v>
      </c>
      <c r="C132" s="3" t="s">
        <v>175</v>
      </c>
      <c r="D132" s="3" t="s">
        <v>176</v>
      </c>
      <c r="E132" s="3" t="s">
        <v>89</v>
      </c>
      <c r="F132" s="3" t="s">
        <v>90</v>
      </c>
      <c r="G132" s="3" t="s">
        <v>177</v>
      </c>
      <c r="H132" s="3" t="s">
        <v>125</v>
      </c>
      <c r="I132" s="3">
        <v>82</v>
      </c>
      <c r="J132" s="3"/>
      <c r="K132" s="3">
        <v>0</v>
      </c>
      <c r="L132" s="3"/>
      <c r="M132" s="3"/>
      <c r="N132" s="3"/>
      <c r="O132" s="88" t="str">
        <f>""</f>
        <v/>
      </c>
      <c r="P132" s="35" t="str">
        <f t="shared" si="29"/>
        <v>2021-01-29</v>
      </c>
      <c r="Q132" t="str">
        <f t="shared" si="30"/>
        <v>XBB</v>
      </c>
      <c r="R132">
        <f t="shared" si="31"/>
        <v>33.044268292682929</v>
      </c>
      <c r="S132">
        <f t="shared" si="32"/>
        <v>82</v>
      </c>
      <c r="T132">
        <f t="shared" si="33"/>
        <v>0</v>
      </c>
      <c r="U132" t="str">
        <f t="shared" si="34"/>
        <v>1-29-1--20</v>
      </c>
      <c r="V132">
        <f t="shared" si="37"/>
        <v>0</v>
      </c>
      <c r="W132">
        <f t="shared" si="38"/>
        <v>0</v>
      </c>
      <c r="X132" t="str">
        <f t="shared" si="39"/>
        <v>1-29-1--20</v>
      </c>
      <c r="Y132" t="str">
        <f t="shared" si="40"/>
        <v>1-29-1--20</v>
      </c>
      <c r="Z132" t="str">
        <f t="shared" si="41"/>
        <v>2-04-1--20</v>
      </c>
      <c r="AA132" t="str">
        <f t="shared" si="35"/>
        <v>2021-02-04</v>
      </c>
      <c r="AB132" t="b">
        <f t="shared" si="42"/>
        <v>0</v>
      </c>
      <c r="AC132" t="str">
        <f t="shared" si="36"/>
        <v>Div Reinv</v>
      </c>
    </row>
    <row r="133" spans="1:29">
      <c r="A133" s="3" t="s">
        <v>87</v>
      </c>
      <c r="B133" s="3" t="s">
        <v>175</v>
      </c>
      <c r="C133" s="3" t="s">
        <v>175</v>
      </c>
      <c r="D133" s="3" t="s">
        <v>176</v>
      </c>
      <c r="E133" s="3" t="s">
        <v>89</v>
      </c>
      <c r="F133" s="3" t="s">
        <v>93</v>
      </c>
      <c r="G133" s="3" t="s">
        <v>94</v>
      </c>
      <c r="H133" s="3" t="s">
        <v>128</v>
      </c>
      <c r="I133" s="3">
        <v>0</v>
      </c>
      <c r="J133" s="3"/>
      <c r="K133" s="3">
        <v>0</v>
      </c>
      <c r="L133" s="3">
        <v>13.87</v>
      </c>
      <c r="M133" s="3"/>
      <c r="N133" s="3"/>
      <c r="O133" s="88" t="str">
        <f>""</f>
        <v/>
      </c>
      <c r="P133" s="35" t="str">
        <f t="shared" si="29"/>
        <v>2021-01-29</v>
      </c>
      <c r="Q133" t="str">
        <f t="shared" si="30"/>
        <v>XIG</v>
      </c>
      <c r="R133">
        <f t="shared" si="31"/>
        <v>0</v>
      </c>
      <c r="S133">
        <f t="shared" si="32"/>
        <v>0</v>
      </c>
      <c r="T133">
        <f t="shared" si="33"/>
        <v>0</v>
      </c>
      <c r="U133" t="str">
        <f t="shared" si="34"/>
        <v>1-29-1--20</v>
      </c>
      <c r="V133">
        <f t="shared" si="37"/>
        <v>0</v>
      </c>
      <c r="W133">
        <f t="shared" si="38"/>
        <v>0</v>
      </c>
      <c r="X133" t="str">
        <f t="shared" si="39"/>
        <v>1-29-1--20</v>
      </c>
      <c r="Y133" t="str">
        <f t="shared" si="40"/>
        <v>1-29-1--20</v>
      </c>
      <c r="Z133" t="str">
        <f t="shared" si="41"/>
        <v>2-04-1--20</v>
      </c>
      <c r="AA133" t="str">
        <f t="shared" si="35"/>
        <v>2021-02-04</v>
      </c>
      <c r="AB133" t="b">
        <f t="shared" si="42"/>
        <v>0</v>
      </c>
      <c r="AC133" t="str">
        <f t="shared" si="36"/>
        <v>Fraction</v>
      </c>
    </row>
    <row r="134" spans="1:29">
      <c r="A134" s="3" t="s">
        <v>87</v>
      </c>
      <c r="B134" s="3" t="s">
        <v>175</v>
      </c>
      <c r="C134" s="3" t="s">
        <v>175</v>
      </c>
      <c r="D134" s="3" t="s">
        <v>176</v>
      </c>
      <c r="E134" s="3" t="s">
        <v>89</v>
      </c>
      <c r="F134" s="3" t="s">
        <v>93</v>
      </c>
      <c r="G134" s="3" t="s">
        <v>178</v>
      </c>
      <c r="H134" s="3" t="s">
        <v>125</v>
      </c>
      <c r="I134" s="3">
        <v>9</v>
      </c>
      <c r="J134" s="3"/>
      <c r="K134" s="3">
        <v>0</v>
      </c>
      <c r="L134" s="3"/>
      <c r="M134" s="3"/>
      <c r="N134" s="3"/>
      <c r="O134" s="88" t="str">
        <f>""</f>
        <v/>
      </c>
      <c r="P134" s="35" t="str">
        <f t="shared" si="29"/>
        <v>2021-01-29</v>
      </c>
      <c r="Q134" t="str">
        <f t="shared" si="30"/>
        <v>XIG</v>
      </c>
      <c r="R134">
        <f t="shared" si="31"/>
        <v>25.61</v>
      </c>
      <c r="S134">
        <f t="shared" si="32"/>
        <v>9</v>
      </c>
      <c r="T134">
        <f t="shared" si="33"/>
        <v>0</v>
      </c>
      <c r="U134" t="str">
        <f t="shared" si="34"/>
        <v>1-29-1--20</v>
      </c>
      <c r="V134">
        <f t="shared" si="37"/>
        <v>0</v>
      </c>
      <c r="W134">
        <f t="shared" si="38"/>
        <v>0</v>
      </c>
      <c r="X134" t="str">
        <f t="shared" si="39"/>
        <v>1-29-1--20</v>
      </c>
      <c r="Y134" t="str">
        <f t="shared" si="40"/>
        <v>1-29-1--20</v>
      </c>
      <c r="Z134" t="str">
        <f t="shared" si="41"/>
        <v>2-04-1--20</v>
      </c>
      <c r="AA134" t="str">
        <f t="shared" si="35"/>
        <v>2021-02-04</v>
      </c>
      <c r="AB134" t="b">
        <f t="shared" si="42"/>
        <v>0</v>
      </c>
      <c r="AC134" t="str">
        <f t="shared" si="36"/>
        <v>Div Reinv</v>
      </c>
    </row>
    <row r="135" spans="1:29">
      <c r="A135" s="3" t="s">
        <v>87</v>
      </c>
      <c r="B135" s="3" t="s">
        <v>175</v>
      </c>
      <c r="C135" s="3" t="s">
        <v>175</v>
      </c>
      <c r="D135" s="3" t="s">
        <v>176</v>
      </c>
      <c r="E135" s="3" t="s">
        <v>89</v>
      </c>
      <c r="F135" s="3" t="s">
        <v>95</v>
      </c>
      <c r="G135" s="3" t="s">
        <v>96</v>
      </c>
      <c r="H135" s="3" t="s">
        <v>128</v>
      </c>
      <c r="I135" s="3">
        <v>0</v>
      </c>
      <c r="J135" s="3"/>
      <c r="K135" s="3">
        <v>0</v>
      </c>
      <c r="L135" s="3">
        <v>11.4</v>
      </c>
      <c r="M135" s="3"/>
      <c r="N135" s="3"/>
      <c r="O135" s="88" t="str">
        <f>""</f>
        <v/>
      </c>
      <c r="P135" s="35" t="str">
        <f t="shared" si="29"/>
        <v>2021-01-29</v>
      </c>
      <c r="Q135" t="str">
        <f t="shared" si="30"/>
        <v>XHY</v>
      </c>
      <c r="R135">
        <f t="shared" si="31"/>
        <v>0</v>
      </c>
      <c r="S135">
        <f t="shared" si="32"/>
        <v>0</v>
      </c>
      <c r="T135">
        <f t="shared" si="33"/>
        <v>0</v>
      </c>
      <c r="U135" t="str">
        <f t="shared" si="34"/>
        <v>1-29-1--20</v>
      </c>
      <c r="V135">
        <f t="shared" si="37"/>
        <v>0</v>
      </c>
      <c r="W135">
        <f t="shared" si="38"/>
        <v>0</v>
      </c>
      <c r="X135" t="str">
        <f t="shared" si="39"/>
        <v>1-29-1--20</v>
      </c>
      <c r="Y135" t="str">
        <f t="shared" si="40"/>
        <v>1-29-1--20</v>
      </c>
      <c r="Z135" t="str">
        <f t="shared" si="41"/>
        <v>2-04-1--20</v>
      </c>
      <c r="AA135" t="str">
        <f t="shared" si="35"/>
        <v>2021-02-04</v>
      </c>
      <c r="AB135" t="b">
        <f t="shared" si="42"/>
        <v>0</v>
      </c>
      <c r="AC135" t="str">
        <f t="shared" si="36"/>
        <v>Fraction</v>
      </c>
    </row>
    <row r="136" spans="1:29">
      <c r="A136" s="3" t="s">
        <v>87</v>
      </c>
      <c r="B136" s="3" t="s">
        <v>175</v>
      </c>
      <c r="C136" s="3" t="s">
        <v>175</v>
      </c>
      <c r="D136" s="3" t="s">
        <v>176</v>
      </c>
      <c r="E136" s="3" t="s">
        <v>89</v>
      </c>
      <c r="F136" s="3" t="s">
        <v>95</v>
      </c>
      <c r="G136" s="3" t="s">
        <v>179</v>
      </c>
      <c r="H136" s="3" t="s">
        <v>125</v>
      </c>
      <c r="I136" s="3">
        <v>18</v>
      </c>
      <c r="J136" s="3"/>
      <c r="K136" s="3">
        <v>0</v>
      </c>
      <c r="L136" s="3"/>
      <c r="M136" s="3"/>
      <c r="N136" s="3"/>
      <c r="O136" s="88" t="str">
        <f>""</f>
        <v/>
      </c>
      <c r="P136" s="35" t="str">
        <f t="shared" si="29"/>
        <v>2021-01-29</v>
      </c>
      <c r="Q136" t="str">
        <f t="shared" si="30"/>
        <v>XHY</v>
      </c>
      <c r="R136">
        <f t="shared" si="31"/>
        <v>18.850000000000001</v>
      </c>
      <c r="S136">
        <f t="shared" si="32"/>
        <v>18</v>
      </c>
      <c r="T136">
        <f t="shared" si="33"/>
        <v>0</v>
      </c>
      <c r="U136" t="str">
        <f t="shared" si="34"/>
        <v>1-29-1--20</v>
      </c>
      <c r="V136">
        <f t="shared" si="37"/>
        <v>0</v>
      </c>
      <c r="W136">
        <f t="shared" si="38"/>
        <v>0</v>
      </c>
      <c r="X136" t="str">
        <f t="shared" si="39"/>
        <v>1-29-1--20</v>
      </c>
      <c r="Y136" t="str">
        <f t="shared" si="40"/>
        <v>1-29-1--20</v>
      </c>
      <c r="Z136" t="str">
        <f t="shared" si="41"/>
        <v>2-04-1--20</v>
      </c>
      <c r="AA136" t="str">
        <f t="shared" si="35"/>
        <v>2021-02-04</v>
      </c>
      <c r="AB136" t="b">
        <f t="shared" si="42"/>
        <v>0</v>
      </c>
      <c r="AC136" t="str">
        <f t="shared" si="36"/>
        <v>Div Reinv</v>
      </c>
    </row>
    <row r="137" spans="1:29">
      <c r="A137" s="3" t="s">
        <v>87</v>
      </c>
      <c r="B137" s="3" t="s">
        <v>175</v>
      </c>
      <c r="C137" s="3" t="s">
        <v>175</v>
      </c>
      <c r="D137" s="3" t="s">
        <v>176</v>
      </c>
      <c r="E137" s="3" t="s">
        <v>89</v>
      </c>
      <c r="F137" s="3" t="s">
        <v>54</v>
      </c>
      <c r="G137" s="3" t="s">
        <v>180</v>
      </c>
      <c r="H137" s="3" t="s">
        <v>125</v>
      </c>
      <c r="I137" s="3">
        <v>72</v>
      </c>
      <c r="J137" s="3"/>
      <c r="K137" s="3">
        <v>0</v>
      </c>
      <c r="L137" s="3"/>
      <c r="M137" s="3"/>
      <c r="N137" s="3"/>
      <c r="O137" s="88" t="str">
        <f>""</f>
        <v/>
      </c>
      <c r="P137" s="35" t="str">
        <f t="shared" si="29"/>
        <v>2021-01-29</v>
      </c>
      <c r="Q137" t="str">
        <f t="shared" si="30"/>
        <v>XCB</v>
      </c>
      <c r="R137">
        <f t="shared" si="31"/>
        <v>22.609444444444446</v>
      </c>
      <c r="S137">
        <f t="shared" si="32"/>
        <v>72</v>
      </c>
      <c r="T137">
        <f t="shared" si="33"/>
        <v>0</v>
      </c>
      <c r="U137" t="str">
        <f t="shared" si="34"/>
        <v>1-29-1--20</v>
      </c>
      <c r="V137">
        <f t="shared" si="37"/>
        <v>0</v>
      </c>
      <c r="W137">
        <f t="shared" si="38"/>
        <v>0</v>
      </c>
      <c r="X137" t="str">
        <f t="shared" si="39"/>
        <v>1-29-1--20</v>
      </c>
      <c r="Y137" t="str">
        <f t="shared" si="40"/>
        <v>1-29-1--20</v>
      </c>
      <c r="Z137" t="str">
        <f t="shared" si="41"/>
        <v>2-04-1--20</v>
      </c>
      <c r="AA137" t="str">
        <f t="shared" si="35"/>
        <v>2021-02-04</v>
      </c>
      <c r="AB137" t="b">
        <f t="shared" si="42"/>
        <v>0</v>
      </c>
      <c r="AC137" t="str">
        <f t="shared" si="36"/>
        <v>Div Reinv</v>
      </c>
    </row>
    <row r="138" spans="1:29">
      <c r="A138" s="3" t="s">
        <v>87</v>
      </c>
      <c r="B138" s="3" t="s">
        <v>175</v>
      </c>
      <c r="C138" s="3" t="s">
        <v>175</v>
      </c>
      <c r="D138" s="3" t="s">
        <v>176</v>
      </c>
      <c r="E138" s="3" t="s">
        <v>89</v>
      </c>
      <c r="F138" s="3" t="s">
        <v>54</v>
      </c>
      <c r="G138" s="3" t="s">
        <v>97</v>
      </c>
      <c r="H138" s="3" t="s">
        <v>128</v>
      </c>
      <c r="I138" s="3">
        <v>0</v>
      </c>
      <c r="J138" s="3"/>
      <c r="K138" s="3">
        <v>0</v>
      </c>
      <c r="L138" s="3">
        <v>9.02</v>
      </c>
      <c r="M138" s="3"/>
      <c r="N138" s="3"/>
      <c r="O138" s="88" t="str">
        <f>""</f>
        <v/>
      </c>
      <c r="P138" s="35" t="str">
        <f t="shared" si="29"/>
        <v>2021-01-29</v>
      </c>
      <c r="Q138" t="str">
        <f t="shared" si="30"/>
        <v>XCB</v>
      </c>
      <c r="R138">
        <f t="shared" si="31"/>
        <v>0</v>
      </c>
      <c r="S138">
        <f t="shared" si="32"/>
        <v>0</v>
      </c>
      <c r="T138">
        <f t="shared" si="33"/>
        <v>0</v>
      </c>
      <c r="U138" t="str">
        <f t="shared" si="34"/>
        <v>1-29-1--20</v>
      </c>
      <c r="V138">
        <f t="shared" si="37"/>
        <v>0</v>
      </c>
      <c r="W138">
        <f t="shared" si="38"/>
        <v>0</v>
      </c>
      <c r="X138" t="str">
        <f t="shared" si="39"/>
        <v>1-29-1--20</v>
      </c>
      <c r="Y138" t="str">
        <f t="shared" si="40"/>
        <v>1-29-1--20</v>
      </c>
      <c r="Z138" t="str">
        <f t="shared" si="41"/>
        <v>2-04-1--20</v>
      </c>
      <c r="AA138" t="str">
        <f t="shared" si="35"/>
        <v>2021-02-04</v>
      </c>
      <c r="AB138" t="b">
        <f t="shared" si="42"/>
        <v>0</v>
      </c>
      <c r="AC138" t="str">
        <f t="shared" si="36"/>
        <v>Fraction</v>
      </c>
    </row>
    <row r="139" spans="1:29">
      <c r="A139" s="3" t="s">
        <v>87</v>
      </c>
      <c r="B139" s="3" t="s">
        <v>176</v>
      </c>
      <c r="C139" s="3" t="s">
        <v>181</v>
      </c>
      <c r="D139" s="3" t="s">
        <v>176</v>
      </c>
      <c r="E139" s="3" t="s">
        <v>89</v>
      </c>
      <c r="F139" s="3" t="s">
        <v>105</v>
      </c>
      <c r="G139" s="3" t="s">
        <v>106</v>
      </c>
      <c r="H139" s="3" t="s">
        <v>107</v>
      </c>
      <c r="I139" s="3">
        <v>350</v>
      </c>
      <c r="J139" s="3">
        <v>61.28</v>
      </c>
      <c r="K139" s="3">
        <v>0</v>
      </c>
      <c r="L139" s="3">
        <v>-21448</v>
      </c>
      <c r="M139" s="3"/>
      <c r="N139" s="3"/>
      <c r="O139" s="88" t="str">
        <f>""</f>
        <v/>
      </c>
      <c r="P139" s="35" t="str">
        <f t="shared" si="29"/>
        <v>2021-02-04</v>
      </c>
      <c r="Q139" t="str">
        <f t="shared" si="30"/>
        <v>XUS</v>
      </c>
      <c r="R139">
        <f t="shared" si="31"/>
        <v>61.28</v>
      </c>
      <c r="S139">
        <f t="shared" si="32"/>
        <v>350</v>
      </c>
      <c r="T139">
        <f t="shared" si="33"/>
        <v>21448</v>
      </c>
      <c r="U139" t="str">
        <f t="shared" si="34"/>
        <v>2-04-1--20</v>
      </c>
      <c r="V139">
        <f t="shared" si="37"/>
        <v>61.28</v>
      </c>
      <c r="W139" t="b">
        <f t="shared" si="38"/>
        <v>1</v>
      </c>
      <c r="X139" t="str">
        <f t="shared" si="39"/>
        <v>2-04-1--20</v>
      </c>
      <c r="Y139" t="str">
        <f t="shared" si="40"/>
        <v>2-08-1--20</v>
      </c>
      <c r="Z139" t="str">
        <f t="shared" si="41"/>
        <v>2-04-1--20</v>
      </c>
      <c r="AA139" t="str">
        <f t="shared" si="35"/>
        <v>2021-02-04</v>
      </c>
      <c r="AB139" t="b">
        <f t="shared" si="42"/>
        <v>1</v>
      </c>
      <c r="AC139">
        <f t="shared" si="36"/>
        <v>0</v>
      </c>
    </row>
    <row r="140" spans="1:29">
      <c r="A140" s="3" t="s">
        <v>87</v>
      </c>
      <c r="B140" s="3" t="s">
        <v>176</v>
      </c>
      <c r="C140" s="3" t="s">
        <v>181</v>
      </c>
      <c r="D140" s="3" t="s">
        <v>176</v>
      </c>
      <c r="E140" s="3" t="s">
        <v>89</v>
      </c>
      <c r="F140" s="3" t="s">
        <v>108</v>
      </c>
      <c r="G140" s="3" t="s">
        <v>109</v>
      </c>
      <c r="H140" s="3" t="s">
        <v>104</v>
      </c>
      <c r="I140" s="3">
        <v>500</v>
      </c>
      <c r="J140" s="3">
        <v>33.54</v>
      </c>
      <c r="K140" s="3">
        <v>0</v>
      </c>
      <c r="L140" s="3">
        <v>16770</v>
      </c>
      <c r="M140" s="3"/>
      <c r="N140" s="3"/>
      <c r="O140" s="88" t="str">
        <f>""</f>
        <v/>
      </c>
      <c r="P140" s="35" t="str">
        <f t="shared" si="29"/>
        <v>2021-02-04</v>
      </c>
      <c r="Q140" t="str">
        <f t="shared" si="30"/>
        <v>XEF</v>
      </c>
      <c r="R140">
        <f t="shared" si="31"/>
        <v>33.54</v>
      </c>
      <c r="S140">
        <f t="shared" si="32"/>
        <v>-500</v>
      </c>
      <c r="T140">
        <f t="shared" si="33"/>
        <v>-16770</v>
      </c>
      <c r="U140" t="str">
        <f t="shared" si="34"/>
        <v>2-04-1--20</v>
      </c>
      <c r="V140">
        <f t="shared" si="37"/>
        <v>33.54</v>
      </c>
      <c r="W140" t="b">
        <f t="shared" si="38"/>
        <v>1</v>
      </c>
      <c r="X140" t="str">
        <f t="shared" si="39"/>
        <v>2-04-1--20</v>
      </c>
      <c r="Y140" t="str">
        <f t="shared" si="40"/>
        <v>2-08-1--20</v>
      </c>
      <c r="Z140" t="str">
        <f t="shared" si="41"/>
        <v>2-04-1--20</v>
      </c>
      <c r="AA140" t="str">
        <f t="shared" si="35"/>
        <v>2021-02-04</v>
      </c>
      <c r="AB140" t="b">
        <f t="shared" si="42"/>
        <v>1</v>
      </c>
      <c r="AC140">
        <f t="shared" si="36"/>
        <v>0</v>
      </c>
    </row>
    <row r="141" spans="1:29">
      <c r="A141" s="3" t="s">
        <v>87</v>
      </c>
      <c r="B141" s="3" t="s">
        <v>176</v>
      </c>
      <c r="C141" s="3" t="s">
        <v>181</v>
      </c>
      <c r="D141" s="3" t="s">
        <v>176</v>
      </c>
      <c r="E141" s="3" t="s">
        <v>89</v>
      </c>
      <c r="F141" s="3" t="s">
        <v>110</v>
      </c>
      <c r="G141" s="3" t="s">
        <v>111</v>
      </c>
      <c r="H141" s="3" t="s">
        <v>107</v>
      </c>
      <c r="I141" s="3">
        <v>850</v>
      </c>
      <c r="J141" s="3">
        <v>27.07</v>
      </c>
      <c r="K141" s="3">
        <v>0</v>
      </c>
      <c r="L141" s="3">
        <v>-23009.5</v>
      </c>
      <c r="M141" s="3"/>
      <c r="N141" s="3"/>
      <c r="O141" s="88" t="str">
        <f>""</f>
        <v/>
      </c>
      <c r="P141" s="35" t="str">
        <f t="shared" si="29"/>
        <v>2021-02-04</v>
      </c>
      <c r="Q141" t="str">
        <f t="shared" si="30"/>
        <v>XIU</v>
      </c>
      <c r="R141">
        <f t="shared" si="31"/>
        <v>27.07</v>
      </c>
      <c r="S141">
        <f t="shared" si="32"/>
        <v>850</v>
      </c>
      <c r="T141">
        <f t="shared" si="33"/>
        <v>23009.5</v>
      </c>
      <c r="U141" t="str">
        <f t="shared" si="34"/>
        <v>2-04-1--20</v>
      </c>
      <c r="V141">
        <f t="shared" si="37"/>
        <v>27.07</v>
      </c>
      <c r="W141" t="b">
        <f t="shared" si="38"/>
        <v>1</v>
      </c>
      <c r="X141" t="str">
        <f t="shared" si="39"/>
        <v>2-04-1--20</v>
      </c>
      <c r="Y141" t="str">
        <f t="shared" si="40"/>
        <v>2-08-1--20</v>
      </c>
      <c r="Z141" t="str">
        <f t="shared" si="41"/>
        <v>2-04-1--20</v>
      </c>
      <c r="AA141" t="str">
        <f t="shared" si="35"/>
        <v>2021-02-04</v>
      </c>
      <c r="AB141" t="b">
        <f t="shared" si="42"/>
        <v>1</v>
      </c>
      <c r="AC141">
        <f t="shared" si="36"/>
        <v>0</v>
      </c>
    </row>
    <row r="142" spans="1:29">
      <c r="A142" s="3" t="s">
        <v>87</v>
      </c>
      <c r="B142" s="3" t="s">
        <v>176</v>
      </c>
      <c r="C142" s="3" t="s">
        <v>181</v>
      </c>
      <c r="D142" s="3" t="s">
        <v>176</v>
      </c>
      <c r="E142" s="3" t="s">
        <v>89</v>
      </c>
      <c r="F142" s="3" t="s">
        <v>112</v>
      </c>
      <c r="G142" s="3" t="s">
        <v>113</v>
      </c>
      <c r="H142" s="3" t="s">
        <v>107</v>
      </c>
      <c r="I142" s="3">
        <v>950</v>
      </c>
      <c r="J142" s="3">
        <v>39.6</v>
      </c>
      <c r="K142" s="3">
        <v>0</v>
      </c>
      <c r="L142" s="3">
        <v>-37620</v>
      </c>
      <c r="M142" s="3"/>
      <c r="N142" s="3"/>
      <c r="O142" s="88" t="str">
        <f>""</f>
        <v/>
      </c>
      <c r="P142" s="35" t="str">
        <f t="shared" si="29"/>
        <v>2021-02-04</v>
      </c>
      <c r="Q142" t="str">
        <f t="shared" si="30"/>
        <v>XEM</v>
      </c>
      <c r="R142">
        <f t="shared" si="31"/>
        <v>39.6</v>
      </c>
      <c r="S142">
        <f t="shared" si="32"/>
        <v>950</v>
      </c>
      <c r="T142">
        <f t="shared" si="33"/>
        <v>37620</v>
      </c>
      <c r="U142" t="str">
        <f t="shared" si="34"/>
        <v>2-04-1--20</v>
      </c>
      <c r="V142">
        <f t="shared" si="37"/>
        <v>39.6</v>
      </c>
      <c r="W142" t="b">
        <f t="shared" si="38"/>
        <v>1</v>
      </c>
      <c r="X142" t="str">
        <f t="shared" si="39"/>
        <v>2-04-1--20</v>
      </c>
      <c r="Y142" t="str">
        <f t="shared" si="40"/>
        <v>2-08-1--20</v>
      </c>
      <c r="Z142" t="str">
        <f t="shared" si="41"/>
        <v>2-04-1--20</v>
      </c>
      <c r="AA142" t="str">
        <f t="shared" si="35"/>
        <v>2021-02-04</v>
      </c>
      <c r="AB142" t="b">
        <f t="shared" si="42"/>
        <v>1</v>
      </c>
      <c r="AC142">
        <f t="shared" si="36"/>
        <v>0</v>
      </c>
    </row>
    <row r="143" spans="1:29">
      <c r="A143" s="3" t="s">
        <v>87</v>
      </c>
      <c r="B143" s="3" t="s">
        <v>176</v>
      </c>
      <c r="C143" s="3" t="s">
        <v>181</v>
      </c>
      <c r="D143" s="3" t="s">
        <v>176</v>
      </c>
      <c r="E143" s="3" t="s">
        <v>89</v>
      </c>
      <c r="F143" s="3" t="s">
        <v>90</v>
      </c>
      <c r="G143" s="3" t="s">
        <v>91</v>
      </c>
      <c r="H143" s="3" t="s">
        <v>104</v>
      </c>
      <c r="I143" s="3">
        <v>2050</v>
      </c>
      <c r="J143" s="3">
        <v>32.89</v>
      </c>
      <c r="K143" s="3">
        <v>0</v>
      </c>
      <c r="L143" s="3">
        <v>67424.5</v>
      </c>
      <c r="M143" s="3"/>
      <c r="N143" s="3"/>
      <c r="O143" s="88" t="str">
        <f>""</f>
        <v/>
      </c>
      <c r="P143" s="35" t="str">
        <f t="shared" si="29"/>
        <v>2021-02-04</v>
      </c>
      <c r="Q143" t="str">
        <f t="shared" si="30"/>
        <v>XBB</v>
      </c>
      <c r="R143">
        <f t="shared" si="31"/>
        <v>32.89</v>
      </c>
      <c r="S143">
        <f t="shared" si="32"/>
        <v>-2050</v>
      </c>
      <c r="T143">
        <f t="shared" si="33"/>
        <v>-67424.5</v>
      </c>
      <c r="U143" t="str">
        <f t="shared" si="34"/>
        <v>2-04-1--20</v>
      </c>
      <c r="V143">
        <f t="shared" si="37"/>
        <v>32.89</v>
      </c>
      <c r="W143" t="b">
        <f t="shared" si="38"/>
        <v>1</v>
      </c>
      <c r="X143" t="str">
        <f t="shared" si="39"/>
        <v>2-04-1--20</v>
      </c>
      <c r="Y143" t="str">
        <f t="shared" si="40"/>
        <v>2-08-1--20</v>
      </c>
      <c r="Z143" t="str">
        <f t="shared" si="41"/>
        <v>2-04-1--20</v>
      </c>
      <c r="AA143" t="str">
        <f t="shared" si="35"/>
        <v>2021-02-04</v>
      </c>
      <c r="AB143" t="b">
        <f t="shared" si="42"/>
        <v>1</v>
      </c>
      <c r="AC143">
        <f t="shared" si="36"/>
        <v>0</v>
      </c>
    </row>
    <row r="144" spans="1:29">
      <c r="A144" s="3" t="s">
        <v>87</v>
      </c>
      <c r="B144" s="3" t="s">
        <v>182</v>
      </c>
      <c r="C144" s="3" t="s">
        <v>182</v>
      </c>
      <c r="D144" s="3" t="s">
        <v>183</v>
      </c>
      <c r="E144" s="3" t="s">
        <v>89</v>
      </c>
      <c r="F144" s="3" t="s">
        <v>120</v>
      </c>
      <c r="G144" s="3" t="s">
        <v>184</v>
      </c>
      <c r="H144" s="3" t="s">
        <v>125</v>
      </c>
      <c r="I144" s="3">
        <v>83.611000000000004</v>
      </c>
      <c r="J144" s="3"/>
      <c r="K144" s="3">
        <v>0</v>
      </c>
      <c r="L144" s="3"/>
      <c r="M144" s="3"/>
      <c r="N144" s="3"/>
      <c r="O144" s="88" t="str">
        <f>""</f>
        <v/>
      </c>
      <c r="P144" s="35" t="str">
        <f t="shared" si="29"/>
        <v>2021-02-25</v>
      </c>
      <c r="Q144" t="str">
        <f t="shared" si="30"/>
        <v>TDB778</v>
      </c>
      <c r="R144">
        <f t="shared" si="31"/>
        <v>12.769970458432503</v>
      </c>
      <c r="S144">
        <f t="shared" si="32"/>
        <v>83.611000000000004</v>
      </c>
      <c r="T144">
        <f t="shared" si="33"/>
        <v>0</v>
      </c>
      <c r="U144" t="str">
        <f t="shared" si="34"/>
        <v>2-25-1--20</v>
      </c>
      <c r="V144">
        <f t="shared" si="37"/>
        <v>0</v>
      </c>
      <c r="W144">
        <f t="shared" si="38"/>
        <v>0</v>
      </c>
      <c r="X144" t="str">
        <f t="shared" si="39"/>
        <v>2-25-1--20</v>
      </c>
      <c r="Y144" t="str">
        <f t="shared" si="40"/>
        <v>2-25-1--20</v>
      </c>
      <c r="Z144" t="str">
        <f t="shared" si="41"/>
        <v>3-01-1--20</v>
      </c>
      <c r="AA144" t="str">
        <f t="shared" si="35"/>
        <v>2021-03-01</v>
      </c>
      <c r="AB144" t="b">
        <f t="shared" si="42"/>
        <v>0</v>
      </c>
      <c r="AC144" t="str">
        <f t="shared" si="36"/>
        <v>Div Reinv</v>
      </c>
    </row>
    <row r="145" spans="1:29">
      <c r="A145" s="3" t="s">
        <v>87</v>
      </c>
      <c r="B145" s="3" t="s">
        <v>185</v>
      </c>
      <c r="C145" s="3" t="s">
        <v>185</v>
      </c>
      <c r="D145" s="3" t="s">
        <v>185</v>
      </c>
      <c r="E145" s="3" t="s">
        <v>89</v>
      </c>
      <c r="F145" s="3" t="s">
        <v>93</v>
      </c>
      <c r="G145" s="3" t="s">
        <v>94</v>
      </c>
      <c r="H145" s="3" t="s">
        <v>92</v>
      </c>
      <c r="I145" s="3">
        <v>4996</v>
      </c>
      <c r="J145" s="3"/>
      <c r="K145" s="3">
        <v>0</v>
      </c>
      <c r="L145" s="3">
        <v>244.8</v>
      </c>
      <c r="M145" s="3"/>
      <c r="N145" s="3"/>
      <c r="O145" s="88" t="str">
        <f>""</f>
        <v/>
      </c>
      <c r="P145" s="35" t="str">
        <f t="shared" si="29"/>
        <v>2021-02-26</v>
      </c>
      <c r="Q145" t="str">
        <f t="shared" si="30"/>
        <v>XIG</v>
      </c>
      <c r="R145">
        <f t="shared" si="31"/>
        <v>0</v>
      </c>
      <c r="S145">
        <f t="shared" si="32"/>
        <v>4996</v>
      </c>
      <c r="T145">
        <f t="shared" si="33"/>
        <v>244.8</v>
      </c>
      <c r="U145" t="str">
        <f t="shared" si="34"/>
        <v>2-26-1--20</v>
      </c>
      <c r="V145">
        <f t="shared" si="37"/>
        <v>4.8999199359487593E-2</v>
      </c>
      <c r="W145">
        <f t="shared" si="38"/>
        <v>0</v>
      </c>
      <c r="X145" t="str">
        <f t="shared" si="39"/>
        <v>2-26-1--20</v>
      </c>
      <c r="Y145" t="str">
        <f t="shared" si="40"/>
        <v>2-26-1--20</v>
      </c>
      <c r="Z145" t="str">
        <f t="shared" si="41"/>
        <v>2-26-1--20</v>
      </c>
      <c r="AA145" t="str">
        <f t="shared" si="35"/>
        <v>2021-02-26</v>
      </c>
      <c r="AB145" t="b">
        <f t="shared" si="42"/>
        <v>1</v>
      </c>
      <c r="AC145">
        <f t="shared" si="36"/>
        <v>0</v>
      </c>
    </row>
    <row r="146" spans="1:29">
      <c r="A146" s="3" t="s">
        <v>87</v>
      </c>
      <c r="B146" s="3" t="s">
        <v>185</v>
      </c>
      <c r="C146" s="3" t="s">
        <v>185</v>
      </c>
      <c r="D146" s="3" t="s">
        <v>185</v>
      </c>
      <c r="E146" s="3" t="s">
        <v>89</v>
      </c>
      <c r="F146" s="3" t="s">
        <v>93</v>
      </c>
      <c r="G146" s="3" t="s">
        <v>94</v>
      </c>
      <c r="H146" s="3" t="s">
        <v>125</v>
      </c>
      <c r="I146" s="3">
        <v>0</v>
      </c>
      <c r="J146" s="3"/>
      <c r="K146" s="3">
        <v>0</v>
      </c>
      <c r="L146" s="3">
        <v>-244.8</v>
      </c>
      <c r="M146" s="3"/>
      <c r="N146" s="3"/>
      <c r="O146" s="88" t="str">
        <f>""</f>
        <v/>
      </c>
      <c r="P146" s="35" t="str">
        <f t="shared" si="29"/>
        <v>2021-02-26</v>
      </c>
      <c r="Q146" t="str">
        <f t="shared" si="30"/>
        <v>XIG</v>
      </c>
      <c r="R146">
        <f t="shared" si="31"/>
        <v>0</v>
      </c>
      <c r="S146">
        <f t="shared" si="32"/>
        <v>0</v>
      </c>
      <c r="T146">
        <f t="shared" si="33"/>
        <v>0</v>
      </c>
      <c r="U146" t="str">
        <f t="shared" si="34"/>
        <v>2-26-1--20</v>
      </c>
      <c r="V146">
        <f t="shared" si="37"/>
        <v>0</v>
      </c>
      <c r="W146">
        <f t="shared" si="38"/>
        <v>0</v>
      </c>
      <c r="X146" t="str">
        <f t="shared" si="39"/>
        <v>2-26-1--20</v>
      </c>
      <c r="Y146" t="str">
        <f t="shared" si="40"/>
        <v>2-26-1--20</v>
      </c>
      <c r="Z146" t="str">
        <f t="shared" si="41"/>
        <v>2-26-1--20</v>
      </c>
      <c r="AA146" t="str">
        <f t="shared" si="35"/>
        <v>2021-02-26</v>
      </c>
      <c r="AB146" t="b">
        <f t="shared" si="42"/>
        <v>1</v>
      </c>
      <c r="AC146">
        <f t="shared" si="36"/>
        <v>0</v>
      </c>
    </row>
    <row r="147" spans="1:29">
      <c r="A147" s="3" t="s">
        <v>87</v>
      </c>
      <c r="B147" s="3" t="s">
        <v>185</v>
      </c>
      <c r="C147" s="3" t="s">
        <v>185</v>
      </c>
      <c r="D147" s="3" t="s">
        <v>185</v>
      </c>
      <c r="E147" s="3" t="s">
        <v>89</v>
      </c>
      <c r="F147" s="3" t="s">
        <v>95</v>
      </c>
      <c r="G147" s="3" t="s">
        <v>96</v>
      </c>
      <c r="H147" s="3" t="s">
        <v>92</v>
      </c>
      <c r="I147" s="3">
        <v>4694</v>
      </c>
      <c r="J147" s="3"/>
      <c r="K147" s="3">
        <v>0</v>
      </c>
      <c r="L147" s="3">
        <v>352.05</v>
      </c>
      <c r="M147" s="3"/>
      <c r="N147" s="3"/>
      <c r="O147" s="88" t="str">
        <f>""</f>
        <v/>
      </c>
      <c r="P147" s="35" t="str">
        <f t="shared" si="29"/>
        <v>2021-02-26</v>
      </c>
      <c r="Q147" t="str">
        <f t="shared" si="30"/>
        <v>XHY</v>
      </c>
      <c r="R147">
        <f t="shared" si="31"/>
        <v>0</v>
      </c>
      <c r="S147">
        <f t="shared" si="32"/>
        <v>4694</v>
      </c>
      <c r="T147">
        <f t="shared" si="33"/>
        <v>352.05</v>
      </c>
      <c r="U147" t="str">
        <f t="shared" si="34"/>
        <v>2-26-1--20</v>
      </c>
      <c r="V147">
        <f t="shared" si="37"/>
        <v>7.4999999999999997E-2</v>
      </c>
      <c r="W147">
        <f t="shared" si="38"/>
        <v>0</v>
      </c>
      <c r="X147" t="str">
        <f t="shared" si="39"/>
        <v>2-26-1--20</v>
      </c>
      <c r="Y147" t="str">
        <f t="shared" si="40"/>
        <v>2-26-1--20</v>
      </c>
      <c r="Z147" t="str">
        <f t="shared" si="41"/>
        <v>2-26-1--20</v>
      </c>
      <c r="AA147" t="str">
        <f t="shared" si="35"/>
        <v>2021-02-26</v>
      </c>
      <c r="AB147" t="b">
        <f t="shared" si="42"/>
        <v>1</v>
      </c>
      <c r="AC147">
        <f t="shared" si="36"/>
        <v>0</v>
      </c>
    </row>
    <row r="148" spans="1:29">
      <c r="A148" s="3" t="s">
        <v>87</v>
      </c>
      <c r="B148" s="3" t="s">
        <v>185</v>
      </c>
      <c r="C148" s="3" t="s">
        <v>185</v>
      </c>
      <c r="D148" s="3" t="s">
        <v>185</v>
      </c>
      <c r="E148" s="3" t="s">
        <v>89</v>
      </c>
      <c r="F148" s="3" t="s">
        <v>95</v>
      </c>
      <c r="G148" s="3" t="s">
        <v>96</v>
      </c>
      <c r="H148" s="3" t="s">
        <v>125</v>
      </c>
      <c r="I148" s="3">
        <v>0</v>
      </c>
      <c r="J148" s="3"/>
      <c r="K148" s="3">
        <v>0</v>
      </c>
      <c r="L148" s="3">
        <v>-352.05</v>
      </c>
      <c r="M148" s="3"/>
      <c r="N148" s="3"/>
      <c r="O148" s="88" t="str">
        <f>""</f>
        <v/>
      </c>
      <c r="P148" s="35" t="str">
        <f t="shared" si="29"/>
        <v>2021-02-26</v>
      </c>
      <c r="Q148" t="str">
        <f t="shared" si="30"/>
        <v>XHY</v>
      </c>
      <c r="R148">
        <f t="shared" si="31"/>
        <v>0</v>
      </c>
      <c r="S148">
        <f t="shared" si="32"/>
        <v>0</v>
      </c>
      <c r="T148">
        <f t="shared" si="33"/>
        <v>0</v>
      </c>
      <c r="U148" t="str">
        <f t="shared" si="34"/>
        <v>2-26-1--20</v>
      </c>
      <c r="V148">
        <f t="shared" si="37"/>
        <v>0</v>
      </c>
      <c r="W148">
        <f t="shared" si="38"/>
        <v>0</v>
      </c>
      <c r="X148" t="str">
        <f t="shared" si="39"/>
        <v>2-26-1--20</v>
      </c>
      <c r="Y148" t="str">
        <f t="shared" si="40"/>
        <v>2-26-1--20</v>
      </c>
      <c r="Z148" t="str">
        <f t="shared" si="41"/>
        <v>2-26-1--20</v>
      </c>
      <c r="AA148" t="str">
        <f t="shared" si="35"/>
        <v>2021-02-26</v>
      </c>
      <c r="AB148" t="b">
        <f t="shared" si="42"/>
        <v>1</v>
      </c>
      <c r="AC148">
        <f t="shared" si="36"/>
        <v>0</v>
      </c>
    </row>
    <row r="149" spans="1:29">
      <c r="A149" s="3" t="s">
        <v>87</v>
      </c>
      <c r="B149" s="3" t="s">
        <v>185</v>
      </c>
      <c r="C149" s="3" t="s">
        <v>185</v>
      </c>
      <c r="D149" s="3" t="s">
        <v>185</v>
      </c>
      <c r="E149" s="3" t="s">
        <v>89</v>
      </c>
      <c r="F149" s="3" t="s">
        <v>110</v>
      </c>
      <c r="G149" s="3" t="s">
        <v>111</v>
      </c>
      <c r="H149" s="3" t="s">
        <v>92</v>
      </c>
      <c r="I149" s="3">
        <v>40953</v>
      </c>
      <c r="J149" s="3"/>
      <c r="K149" s="3">
        <v>0</v>
      </c>
      <c r="L149" s="3">
        <v>7944.88</v>
      </c>
      <c r="M149" s="3"/>
      <c r="N149" s="3"/>
      <c r="O149" s="88" t="str">
        <f>""</f>
        <v/>
      </c>
      <c r="P149" s="35" t="str">
        <f t="shared" si="29"/>
        <v>2021-02-26</v>
      </c>
      <c r="Q149" t="str">
        <f t="shared" si="30"/>
        <v>XIU</v>
      </c>
      <c r="R149">
        <f t="shared" si="31"/>
        <v>0</v>
      </c>
      <c r="S149">
        <f t="shared" si="32"/>
        <v>40953</v>
      </c>
      <c r="T149">
        <f t="shared" si="33"/>
        <v>7944.88</v>
      </c>
      <c r="U149" t="str">
        <f t="shared" si="34"/>
        <v>2-26-1--20</v>
      </c>
      <c r="V149">
        <f t="shared" si="37"/>
        <v>0.19399995116352892</v>
      </c>
      <c r="W149">
        <f t="shared" si="38"/>
        <v>0</v>
      </c>
      <c r="X149" t="str">
        <f t="shared" si="39"/>
        <v>2-26-1--20</v>
      </c>
      <c r="Y149" t="str">
        <f t="shared" si="40"/>
        <v>2-26-1--20</v>
      </c>
      <c r="Z149" t="str">
        <f t="shared" si="41"/>
        <v>2-26-1--20</v>
      </c>
      <c r="AA149" t="str">
        <f t="shared" si="35"/>
        <v>2021-02-26</v>
      </c>
      <c r="AB149" t="b">
        <f t="shared" si="42"/>
        <v>1</v>
      </c>
      <c r="AC149">
        <f t="shared" si="36"/>
        <v>0</v>
      </c>
    </row>
    <row r="150" spans="1:29">
      <c r="A150" s="3" t="s">
        <v>87</v>
      </c>
      <c r="B150" s="3" t="s">
        <v>185</v>
      </c>
      <c r="C150" s="3" t="s">
        <v>185</v>
      </c>
      <c r="D150" s="3" t="s">
        <v>185</v>
      </c>
      <c r="E150" s="3" t="s">
        <v>89</v>
      </c>
      <c r="F150" s="3" t="s">
        <v>110</v>
      </c>
      <c r="G150" s="3" t="s">
        <v>111</v>
      </c>
      <c r="H150" s="3" t="s">
        <v>125</v>
      </c>
      <c r="I150" s="3">
        <v>0</v>
      </c>
      <c r="J150" s="3"/>
      <c r="K150" s="3">
        <v>0</v>
      </c>
      <c r="L150" s="3">
        <v>-7944.88</v>
      </c>
      <c r="M150" s="3"/>
      <c r="N150" s="3"/>
      <c r="O150" s="88" t="str">
        <f>""</f>
        <v/>
      </c>
      <c r="P150" s="35" t="str">
        <f t="shared" si="29"/>
        <v>2021-02-26</v>
      </c>
      <c r="Q150" t="str">
        <f t="shared" si="30"/>
        <v>XIU</v>
      </c>
      <c r="R150">
        <f t="shared" si="31"/>
        <v>0</v>
      </c>
      <c r="S150">
        <f t="shared" si="32"/>
        <v>0</v>
      </c>
      <c r="T150">
        <f t="shared" si="33"/>
        <v>0</v>
      </c>
      <c r="U150" t="str">
        <f t="shared" si="34"/>
        <v>2-26-1--20</v>
      </c>
      <c r="V150">
        <f t="shared" si="37"/>
        <v>0</v>
      </c>
      <c r="W150">
        <f t="shared" si="38"/>
        <v>0</v>
      </c>
      <c r="X150" t="str">
        <f t="shared" si="39"/>
        <v>2-26-1--20</v>
      </c>
      <c r="Y150" t="str">
        <f t="shared" si="40"/>
        <v>2-26-1--20</v>
      </c>
      <c r="Z150" t="str">
        <f t="shared" si="41"/>
        <v>2-26-1--20</v>
      </c>
      <c r="AA150" t="str">
        <f t="shared" si="35"/>
        <v>2021-02-26</v>
      </c>
      <c r="AB150" t="b">
        <f t="shared" si="42"/>
        <v>1</v>
      </c>
      <c r="AC150">
        <f t="shared" si="36"/>
        <v>0</v>
      </c>
    </row>
    <row r="151" spans="1:29">
      <c r="A151" s="3" t="s">
        <v>87</v>
      </c>
      <c r="B151" s="3" t="s">
        <v>185</v>
      </c>
      <c r="C151" s="3" t="s">
        <v>185</v>
      </c>
      <c r="D151" s="3" t="s">
        <v>185</v>
      </c>
      <c r="E151" s="3" t="s">
        <v>89</v>
      </c>
      <c r="F151" s="3" t="s">
        <v>54</v>
      </c>
      <c r="G151" s="3" t="s">
        <v>97</v>
      </c>
      <c r="H151" s="3" t="s">
        <v>92</v>
      </c>
      <c r="I151" s="3">
        <v>32168</v>
      </c>
      <c r="J151" s="3"/>
      <c r="K151" s="3">
        <v>0</v>
      </c>
      <c r="L151" s="3">
        <v>1640.57</v>
      </c>
      <c r="M151" s="3"/>
      <c r="N151" s="3"/>
      <c r="O151" s="88" t="str">
        <f>""</f>
        <v/>
      </c>
      <c r="P151" s="35" t="str">
        <f t="shared" si="29"/>
        <v>2021-02-26</v>
      </c>
      <c r="Q151" t="str">
        <f t="shared" si="30"/>
        <v>XCB</v>
      </c>
      <c r="R151">
        <f t="shared" si="31"/>
        <v>0</v>
      </c>
      <c r="S151">
        <f t="shared" si="32"/>
        <v>32168</v>
      </c>
      <c r="T151">
        <f t="shared" si="33"/>
        <v>1640.57</v>
      </c>
      <c r="U151" t="str">
        <f t="shared" si="34"/>
        <v>2-26-1--20</v>
      </c>
      <c r="V151">
        <f t="shared" si="37"/>
        <v>5.1000062173588656E-2</v>
      </c>
      <c r="W151">
        <f t="shared" si="38"/>
        <v>0</v>
      </c>
      <c r="X151" t="str">
        <f t="shared" si="39"/>
        <v>2-26-1--20</v>
      </c>
      <c r="Y151" t="str">
        <f t="shared" si="40"/>
        <v>2-26-1--20</v>
      </c>
      <c r="Z151" t="str">
        <f t="shared" si="41"/>
        <v>2-26-1--20</v>
      </c>
      <c r="AA151" t="str">
        <f t="shared" si="35"/>
        <v>2021-02-26</v>
      </c>
      <c r="AB151" t="b">
        <f t="shared" si="42"/>
        <v>1</v>
      </c>
      <c r="AC151">
        <f t="shared" si="36"/>
        <v>0</v>
      </c>
    </row>
    <row r="152" spans="1:29">
      <c r="A152" s="3" t="s">
        <v>87</v>
      </c>
      <c r="B152" s="3" t="s">
        <v>185</v>
      </c>
      <c r="C152" s="3" t="s">
        <v>185</v>
      </c>
      <c r="D152" s="3" t="s">
        <v>185</v>
      </c>
      <c r="E152" s="3" t="s">
        <v>89</v>
      </c>
      <c r="F152" s="3" t="s">
        <v>54</v>
      </c>
      <c r="G152" s="3" t="s">
        <v>97</v>
      </c>
      <c r="H152" s="3" t="s">
        <v>125</v>
      </c>
      <c r="I152" s="3">
        <v>0</v>
      </c>
      <c r="J152" s="3"/>
      <c r="K152" s="3">
        <v>0</v>
      </c>
      <c r="L152" s="3">
        <v>-1640.57</v>
      </c>
      <c r="M152" s="3"/>
      <c r="N152" s="3"/>
      <c r="O152" s="88" t="str">
        <f>""</f>
        <v/>
      </c>
      <c r="P152" s="35" t="str">
        <f t="shared" si="29"/>
        <v>2021-02-26</v>
      </c>
      <c r="Q152" t="str">
        <f t="shared" si="30"/>
        <v>XCB</v>
      </c>
      <c r="R152">
        <f t="shared" si="31"/>
        <v>0</v>
      </c>
      <c r="S152">
        <f t="shared" si="32"/>
        <v>0</v>
      </c>
      <c r="T152">
        <f t="shared" si="33"/>
        <v>0</v>
      </c>
      <c r="U152" t="str">
        <f t="shared" si="34"/>
        <v>2-26-1--20</v>
      </c>
      <c r="V152">
        <f t="shared" si="37"/>
        <v>0</v>
      </c>
      <c r="W152">
        <f t="shared" si="38"/>
        <v>0</v>
      </c>
      <c r="X152" t="str">
        <f t="shared" si="39"/>
        <v>2-26-1--20</v>
      </c>
      <c r="Y152" t="str">
        <f t="shared" si="40"/>
        <v>2-26-1--20</v>
      </c>
      <c r="Z152" t="str">
        <f t="shared" si="41"/>
        <v>2-26-1--20</v>
      </c>
      <c r="AA152" t="str">
        <f t="shared" si="35"/>
        <v>2021-02-26</v>
      </c>
      <c r="AB152" t="b">
        <f t="shared" si="42"/>
        <v>1</v>
      </c>
      <c r="AC152">
        <f t="shared" si="36"/>
        <v>0</v>
      </c>
    </row>
    <row r="153" spans="1:29">
      <c r="A153" s="3" t="s">
        <v>87</v>
      </c>
      <c r="B153" s="3" t="s">
        <v>185</v>
      </c>
      <c r="C153" s="3" t="s">
        <v>185</v>
      </c>
      <c r="D153" s="3" t="s">
        <v>185</v>
      </c>
      <c r="E153" s="3" t="s">
        <v>89</v>
      </c>
      <c r="F153" s="3" t="s">
        <v>90</v>
      </c>
      <c r="G153" s="3" t="s">
        <v>91</v>
      </c>
      <c r="H153" s="3" t="s">
        <v>92</v>
      </c>
      <c r="I153" s="3">
        <v>37365</v>
      </c>
      <c r="J153" s="3"/>
      <c r="K153" s="3">
        <v>0</v>
      </c>
      <c r="L153" s="3">
        <v>2578.19</v>
      </c>
      <c r="M153" s="3"/>
      <c r="N153" s="3"/>
      <c r="O153" s="88" t="str">
        <f>""</f>
        <v/>
      </c>
      <c r="P153" s="35" t="str">
        <f t="shared" si="29"/>
        <v>2021-02-26</v>
      </c>
      <c r="Q153" t="str">
        <f t="shared" si="30"/>
        <v>XBB</v>
      </c>
      <c r="R153">
        <f t="shared" si="31"/>
        <v>0</v>
      </c>
      <c r="S153">
        <f t="shared" si="32"/>
        <v>37365</v>
      </c>
      <c r="T153">
        <f t="shared" si="33"/>
        <v>2578.19</v>
      </c>
      <c r="U153" t="str">
        <f t="shared" si="34"/>
        <v>2-26-1--20</v>
      </c>
      <c r="V153">
        <f t="shared" si="37"/>
        <v>6.9000133815067574E-2</v>
      </c>
      <c r="W153">
        <f t="shared" si="38"/>
        <v>0</v>
      </c>
      <c r="X153" t="str">
        <f t="shared" si="39"/>
        <v>2-26-1--20</v>
      </c>
      <c r="Y153" t="str">
        <f t="shared" si="40"/>
        <v>2-26-1--20</v>
      </c>
      <c r="Z153" t="str">
        <f t="shared" si="41"/>
        <v>2-26-1--20</v>
      </c>
      <c r="AA153" t="str">
        <f t="shared" si="35"/>
        <v>2021-02-26</v>
      </c>
      <c r="AB153" t="b">
        <f t="shared" si="42"/>
        <v>1</v>
      </c>
      <c r="AC153">
        <f t="shared" si="36"/>
        <v>0</v>
      </c>
    </row>
    <row r="154" spans="1:29">
      <c r="A154" s="3" t="s">
        <v>87</v>
      </c>
      <c r="B154" s="3" t="s">
        <v>185</v>
      </c>
      <c r="C154" s="3" t="s">
        <v>185</v>
      </c>
      <c r="D154" s="3" t="s">
        <v>185</v>
      </c>
      <c r="E154" s="3" t="s">
        <v>89</v>
      </c>
      <c r="F154" s="3" t="s">
        <v>90</v>
      </c>
      <c r="G154" s="3" t="s">
        <v>91</v>
      </c>
      <c r="H154" s="3" t="s">
        <v>125</v>
      </c>
      <c r="I154" s="3">
        <v>0</v>
      </c>
      <c r="J154" s="3"/>
      <c r="K154" s="3">
        <v>0</v>
      </c>
      <c r="L154" s="3">
        <v>-2578.19</v>
      </c>
      <c r="M154" s="3"/>
      <c r="N154" s="3"/>
      <c r="O154" s="88" t="str">
        <f>""</f>
        <v/>
      </c>
      <c r="P154" s="35" t="str">
        <f t="shared" si="29"/>
        <v>2021-02-26</v>
      </c>
      <c r="Q154" t="str">
        <f t="shared" si="30"/>
        <v>XBB</v>
      </c>
      <c r="R154">
        <f t="shared" si="31"/>
        <v>0</v>
      </c>
      <c r="S154">
        <f t="shared" si="32"/>
        <v>0</v>
      </c>
      <c r="T154">
        <f t="shared" si="33"/>
        <v>0</v>
      </c>
      <c r="U154" t="str">
        <f t="shared" si="34"/>
        <v>2-26-1--20</v>
      </c>
      <c r="V154">
        <f t="shared" si="37"/>
        <v>0</v>
      </c>
      <c r="W154">
        <f t="shared" si="38"/>
        <v>0</v>
      </c>
      <c r="X154" t="str">
        <f t="shared" si="39"/>
        <v>2-26-1--20</v>
      </c>
      <c r="Y154" t="str">
        <f t="shared" si="40"/>
        <v>2-26-1--20</v>
      </c>
      <c r="Z154" t="str">
        <f t="shared" si="41"/>
        <v>2-26-1--20</v>
      </c>
      <c r="AA154" t="str">
        <f t="shared" si="35"/>
        <v>2021-02-26</v>
      </c>
      <c r="AB154" t="b">
        <f t="shared" si="42"/>
        <v>1</v>
      </c>
      <c r="AC154">
        <f t="shared" si="36"/>
        <v>0</v>
      </c>
    </row>
    <row r="155" spans="1:29">
      <c r="A155" s="3" t="s">
        <v>87</v>
      </c>
      <c r="B155" s="3" t="s">
        <v>185</v>
      </c>
      <c r="C155" s="3" t="s">
        <v>185</v>
      </c>
      <c r="D155" s="3" t="s">
        <v>186</v>
      </c>
      <c r="E155" s="3" t="s">
        <v>89</v>
      </c>
      <c r="F155" s="3" t="s">
        <v>93</v>
      </c>
      <c r="G155" s="3" t="s">
        <v>94</v>
      </c>
      <c r="H155" s="3" t="s">
        <v>128</v>
      </c>
      <c r="I155" s="3">
        <v>0</v>
      </c>
      <c r="J155" s="3"/>
      <c r="K155" s="3">
        <v>0</v>
      </c>
      <c r="L155" s="3">
        <v>20.34</v>
      </c>
      <c r="M155" s="3"/>
      <c r="N155" s="3"/>
      <c r="O155" s="88" t="str">
        <f>""</f>
        <v/>
      </c>
      <c r="P155" s="35" t="str">
        <f t="shared" si="29"/>
        <v>2021-02-26</v>
      </c>
      <c r="Q155" t="str">
        <f t="shared" si="30"/>
        <v>XIG</v>
      </c>
      <c r="R155">
        <f t="shared" si="31"/>
        <v>0</v>
      </c>
      <c r="S155">
        <f t="shared" si="32"/>
        <v>0</v>
      </c>
      <c r="T155">
        <f t="shared" si="33"/>
        <v>0</v>
      </c>
      <c r="U155" t="str">
        <f t="shared" si="34"/>
        <v>2-26-1--20</v>
      </c>
      <c r="V155">
        <f t="shared" si="37"/>
        <v>0</v>
      </c>
      <c r="W155">
        <f t="shared" si="38"/>
        <v>0</v>
      </c>
      <c r="X155" t="str">
        <f t="shared" si="39"/>
        <v>2-26-1--20</v>
      </c>
      <c r="Y155" t="str">
        <f t="shared" si="40"/>
        <v>2-26-1--20</v>
      </c>
      <c r="Z155" t="str">
        <f t="shared" si="41"/>
        <v>3-03-1--20</v>
      </c>
      <c r="AA155" t="str">
        <f t="shared" si="35"/>
        <v>2021-03-03</v>
      </c>
      <c r="AB155" t="b">
        <f t="shared" si="42"/>
        <v>0</v>
      </c>
      <c r="AC155" t="str">
        <f t="shared" si="36"/>
        <v>Fraction</v>
      </c>
    </row>
    <row r="156" spans="1:29">
      <c r="A156" s="3" t="s">
        <v>87</v>
      </c>
      <c r="B156" s="3" t="s">
        <v>185</v>
      </c>
      <c r="C156" s="3" t="s">
        <v>185</v>
      </c>
      <c r="D156" s="3" t="s">
        <v>186</v>
      </c>
      <c r="E156" s="3" t="s">
        <v>89</v>
      </c>
      <c r="F156" s="3" t="s">
        <v>93</v>
      </c>
      <c r="G156" s="3" t="s">
        <v>187</v>
      </c>
      <c r="H156" s="3" t="s">
        <v>125</v>
      </c>
      <c r="I156" s="3">
        <v>9</v>
      </c>
      <c r="J156" s="3"/>
      <c r="K156" s="3">
        <v>0</v>
      </c>
      <c r="L156" s="3"/>
      <c r="M156" s="3"/>
      <c r="N156" s="3"/>
      <c r="O156" s="88" t="str">
        <f>""</f>
        <v/>
      </c>
      <c r="P156" s="35" t="str">
        <f t="shared" si="29"/>
        <v>2021-02-26</v>
      </c>
      <c r="Q156" t="str">
        <f t="shared" si="30"/>
        <v>XIG</v>
      </c>
      <c r="R156">
        <f t="shared" si="31"/>
        <v>24.94</v>
      </c>
      <c r="S156">
        <f t="shared" si="32"/>
        <v>9</v>
      </c>
      <c r="T156">
        <f t="shared" si="33"/>
        <v>0</v>
      </c>
      <c r="U156" t="str">
        <f t="shared" si="34"/>
        <v>2-26-1--20</v>
      </c>
      <c r="V156">
        <f t="shared" si="37"/>
        <v>0</v>
      </c>
      <c r="W156">
        <f t="shared" si="38"/>
        <v>0</v>
      </c>
      <c r="X156" t="str">
        <f t="shared" si="39"/>
        <v>2-26-1--20</v>
      </c>
      <c r="Y156" t="str">
        <f t="shared" si="40"/>
        <v>2-26-1--20</v>
      </c>
      <c r="Z156" t="str">
        <f t="shared" si="41"/>
        <v>3-03-1--20</v>
      </c>
      <c r="AA156" t="str">
        <f t="shared" si="35"/>
        <v>2021-03-03</v>
      </c>
      <c r="AB156" t="b">
        <f t="shared" si="42"/>
        <v>0</v>
      </c>
      <c r="AC156" t="str">
        <f t="shared" si="36"/>
        <v>Div Reinv</v>
      </c>
    </row>
    <row r="157" spans="1:29">
      <c r="A157" s="3" t="s">
        <v>87</v>
      </c>
      <c r="B157" s="3" t="s">
        <v>185</v>
      </c>
      <c r="C157" s="3" t="s">
        <v>185</v>
      </c>
      <c r="D157" s="3" t="s">
        <v>186</v>
      </c>
      <c r="E157" s="3" t="s">
        <v>89</v>
      </c>
      <c r="F157" s="3" t="s">
        <v>95</v>
      </c>
      <c r="G157" s="3" t="s">
        <v>96</v>
      </c>
      <c r="H157" s="3" t="s">
        <v>128</v>
      </c>
      <c r="I157" s="3">
        <v>0</v>
      </c>
      <c r="J157" s="3"/>
      <c r="K157" s="3">
        <v>0</v>
      </c>
      <c r="L157" s="3">
        <v>11.67</v>
      </c>
      <c r="M157" s="3"/>
      <c r="N157" s="3"/>
      <c r="O157" s="88" t="str">
        <f>""</f>
        <v/>
      </c>
      <c r="P157" s="35" t="str">
        <f t="shared" si="29"/>
        <v>2021-02-26</v>
      </c>
      <c r="Q157" t="str">
        <f t="shared" si="30"/>
        <v>XHY</v>
      </c>
      <c r="R157">
        <f t="shared" si="31"/>
        <v>0</v>
      </c>
      <c r="S157">
        <f t="shared" si="32"/>
        <v>0</v>
      </c>
      <c r="T157">
        <f t="shared" si="33"/>
        <v>0</v>
      </c>
      <c r="U157" t="str">
        <f t="shared" si="34"/>
        <v>2-26-1--20</v>
      </c>
      <c r="V157">
        <f t="shared" si="37"/>
        <v>0</v>
      </c>
      <c r="W157">
        <f t="shared" si="38"/>
        <v>0</v>
      </c>
      <c r="X157" t="str">
        <f t="shared" si="39"/>
        <v>2-26-1--20</v>
      </c>
      <c r="Y157" t="str">
        <f t="shared" si="40"/>
        <v>2-26-1--20</v>
      </c>
      <c r="Z157" t="str">
        <f t="shared" si="41"/>
        <v>3-03-1--20</v>
      </c>
      <c r="AA157" t="str">
        <f t="shared" si="35"/>
        <v>2021-03-03</v>
      </c>
      <c r="AB157" t="b">
        <f t="shared" si="42"/>
        <v>0</v>
      </c>
      <c r="AC157" t="str">
        <f t="shared" si="36"/>
        <v>Fraction</v>
      </c>
    </row>
    <row r="158" spans="1:29">
      <c r="A158" s="3" t="s">
        <v>87</v>
      </c>
      <c r="B158" s="3" t="s">
        <v>185</v>
      </c>
      <c r="C158" s="3" t="s">
        <v>185</v>
      </c>
      <c r="D158" s="3" t="s">
        <v>186</v>
      </c>
      <c r="E158" s="3" t="s">
        <v>89</v>
      </c>
      <c r="F158" s="3" t="s">
        <v>95</v>
      </c>
      <c r="G158" s="3" t="s">
        <v>188</v>
      </c>
      <c r="H158" s="3" t="s">
        <v>125</v>
      </c>
      <c r="I158" s="3">
        <v>18</v>
      </c>
      <c r="J158" s="3"/>
      <c r="K158" s="3">
        <v>0</v>
      </c>
      <c r="L158" s="3"/>
      <c r="M158" s="3"/>
      <c r="N158" s="3"/>
      <c r="O158" s="88" t="str">
        <f>""</f>
        <v/>
      </c>
      <c r="P158" s="35" t="str">
        <f t="shared" si="29"/>
        <v>2021-02-26</v>
      </c>
      <c r="Q158" t="str">
        <f t="shared" si="30"/>
        <v>XHY</v>
      </c>
      <c r="R158">
        <f t="shared" si="31"/>
        <v>18.91</v>
      </c>
      <c r="S158">
        <f t="shared" si="32"/>
        <v>18</v>
      </c>
      <c r="T158">
        <f t="shared" si="33"/>
        <v>0</v>
      </c>
      <c r="U158" t="str">
        <f t="shared" si="34"/>
        <v>2-26-1--20</v>
      </c>
      <c r="V158">
        <f t="shared" si="37"/>
        <v>0</v>
      </c>
      <c r="W158">
        <f t="shared" si="38"/>
        <v>0</v>
      </c>
      <c r="X158" t="str">
        <f t="shared" si="39"/>
        <v>2-26-1--20</v>
      </c>
      <c r="Y158" t="str">
        <f t="shared" si="40"/>
        <v>2-26-1--20</v>
      </c>
      <c r="Z158" t="str">
        <f t="shared" si="41"/>
        <v>3-03-1--20</v>
      </c>
      <c r="AA158" t="str">
        <f t="shared" si="35"/>
        <v>2021-03-03</v>
      </c>
      <c r="AB158" t="b">
        <f t="shared" si="42"/>
        <v>0</v>
      </c>
      <c r="AC158" t="str">
        <f t="shared" si="36"/>
        <v>Div Reinv</v>
      </c>
    </row>
    <row r="159" spans="1:29">
      <c r="A159" s="3" t="s">
        <v>87</v>
      </c>
      <c r="B159" s="3" t="s">
        <v>185</v>
      </c>
      <c r="C159" s="3" t="s">
        <v>185</v>
      </c>
      <c r="D159" s="3" t="s">
        <v>186</v>
      </c>
      <c r="E159" s="3" t="s">
        <v>89</v>
      </c>
      <c r="F159" s="3" t="s">
        <v>110</v>
      </c>
      <c r="G159" s="3" t="s">
        <v>111</v>
      </c>
      <c r="H159" s="3" t="s">
        <v>128</v>
      </c>
      <c r="I159" s="3">
        <v>0</v>
      </c>
      <c r="J159" s="3"/>
      <c r="K159" s="3">
        <v>0</v>
      </c>
      <c r="L159" s="3">
        <v>17.61</v>
      </c>
      <c r="M159" s="3"/>
      <c r="N159" s="3"/>
      <c r="O159" s="88" t="str">
        <f>""</f>
        <v/>
      </c>
      <c r="P159" s="35" t="str">
        <f t="shared" si="29"/>
        <v>2021-02-26</v>
      </c>
      <c r="Q159" t="str">
        <f t="shared" si="30"/>
        <v>XIU</v>
      </c>
      <c r="R159">
        <f t="shared" si="31"/>
        <v>0</v>
      </c>
      <c r="S159">
        <f t="shared" si="32"/>
        <v>0</v>
      </c>
      <c r="T159">
        <f t="shared" si="33"/>
        <v>0</v>
      </c>
      <c r="U159" t="str">
        <f t="shared" si="34"/>
        <v>2-26-1--20</v>
      </c>
      <c r="V159">
        <f t="shared" si="37"/>
        <v>0</v>
      </c>
      <c r="W159">
        <f t="shared" si="38"/>
        <v>0</v>
      </c>
      <c r="X159" t="str">
        <f t="shared" si="39"/>
        <v>2-26-1--20</v>
      </c>
      <c r="Y159" t="str">
        <f t="shared" si="40"/>
        <v>2-26-1--20</v>
      </c>
      <c r="Z159" t="str">
        <f t="shared" si="41"/>
        <v>3-03-1--20</v>
      </c>
      <c r="AA159" t="str">
        <f t="shared" si="35"/>
        <v>2021-03-03</v>
      </c>
      <c r="AB159" t="b">
        <f t="shared" si="42"/>
        <v>0</v>
      </c>
      <c r="AC159" t="str">
        <f t="shared" si="36"/>
        <v>Fraction</v>
      </c>
    </row>
    <row r="160" spans="1:29">
      <c r="A160" s="3" t="s">
        <v>87</v>
      </c>
      <c r="B160" s="3" t="s">
        <v>185</v>
      </c>
      <c r="C160" s="3" t="s">
        <v>185</v>
      </c>
      <c r="D160" s="3" t="s">
        <v>186</v>
      </c>
      <c r="E160" s="3" t="s">
        <v>89</v>
      </c>
      <c r="F160" s="3" t="s">
        <v>110</v>
      </c>
      <c r="G160" s="3" t="s">
        <v>189</v>
      </c>
      <c r="H160" s="3" t="s">
        <v>125</v>
      </c>
      <c r="I160" s="3">
        <v>289</v>
      </c>
      <c r="J160" s="3"/>
      <c r="K160" s="3">
        <v>0</v>
      </c>
      <c r="L160" s="3"/>
      <c r="M160" s="3"/>
      <c r="N160" s="3"/>
      <c r="O160" s="88" t="str">
        <f>""</f>
        <v/>
      </c>
      <c r="P160" s="35" t="str">
        <f t="shared" si="29"/>
        <v>2021-02-26</v>
      </c>
      <c r="Q160" t="str">
        <f t="shared" si="30"/>
        <v>XIU</v>
      </c>
      <c r="R160">
        <f t="shared" si="31"/>
        <v>27.430000000000003</v>
      </c>
      <c r="S160">
        <f t="shared" si="32"/>
        <v>289</v>
      </c>
      <c r="T160">
        <f t="shared" si="33"/>
        <v>0</v>
      </c>
      <c r="U160" t="str">
        <f t="shared" si="34"/>
        <v>2-26-1--20</v>
      </c>
      <c r="V160">
        <f t="shared" si="37"/>
        <v>0</v>
      </c>
      <c r="W160">
        <f t="shared" si="38"/>
        <v>0</v>
      </c>
      <c r="X160" t="str">
        <f t="shared" si="39"/>
        <v>2-26-1--20</v>
      </c>
      <c r="Y160" t="str">
        <f t="shared" si="40"/>
        <v>2-26-1--20</v>
      </c>
      <c r="Z160" t="str">
        <f t="shared" si="41"/>
        <v>3-03-1--20</v>
      </c>
      <c r="AA160" t="str">
        <f t="shared" si="35"/>
        <v>2021-03-03</v>
      </c>
      <c r="AB160" t="b">
        <f t="shared" si="42"/>
        <v>0</v>
      </c>
      <c r="AC160" t="str">
        <f t="shared" si="36"/>
        <v>Div Reinv</v>
      </c>
    </row>
    <row r="161" spans="1:29">
      <c r="A161" s="3" t="s">
        <v>87</v>
      </c>
      <c r="B161" s="3" t="s">
        <v>185</v>
      </c>
      <c r="C161" s="3" t="s">
        <v>185</v>
      </c>
      <c r="D161" s="3" t="s">
        <v>186</v>
      </c>
      <c r="E161" s="3" t="s">
        <v>89</v>
      </c>
      <c r="F161" s="3" t="s">
        <v>54</v>
      </c>
      <c r="G161" s="3" t="s">
        <v>97</v>
      </c>
      <c r="H161" s="3" t="s">
        <v>128</v>
      </c>
      <c r="I161" s="3">
        <v>0</v>
      </c>
      <c r="J161" s="3"/>
      <c r="K161" s="3">
        <v>0</v>
      </c>
      <c r="L161" s="3">
        <v>7.7</v>
      </c>
      <c r="M161" s="3"/>
      <c r="N161" s="3"/>
      <c r="O161" s="88" t="str">
        <f>""</f>
        <v/>
      </c>
      <c r="P161" s="35" t="str">
        <f t="shared" si="29"/>
        <v>2021-02-26</v>
      </c>
      <c r="Q161" t="str">
        <f t="shared" si="30"/>
        <v>XCB</v>
      </c>
      <c r="R161">
        <f t="shared" si="31"/>
        <v>0</v>
      </c>
      <c r="S161">
        <f t="shared" si="32"/>
        <v>0</v>
      </c>
      <c r="T161">
        <f t="shared" si="33"/>
        <v>0</v>
      </c>
      <c r="U161" t="str">
        <f t="shared" si="34"/>
        <v>2-26-1--20</v>
      </c>
      <c r="V161">
        <f t="shared" si="37"/>
        <v>0</v>
      </c>
      <c r="W161">
        <f t="shared" si="38"/>
        <v>0</v>
      </c>
      <c r="X161" t="str">
        <f t="shared" si="39"/>
        <v>2-26-1--20</v>
      </c>
      <c r="Y161" t="str">
        <f t="shared" si="40"/>
        <v>2-26-1--20</v>
      </c>
      <c r="Z161" t="str">
        <f t="shared" si="41"/>
        <v>3-03-1--20</v>
      </c>
      <c r="AA161" t="str">
        <f t="shared" si="35"/>
        <v>2021-03-03</v>
      </c>
      <c r="AB161" t="b">
        <f t="shared" si="42"/>
        <v>0</v>
      </c>
      <c r="AC161" t="str">
        <f t="shared" si="36"/>
        <v>Fraction</v>
      </c>
    </row>
    <row r="162" spans="1:29">
      <c r="A162" s="3" t="s">
        <v>87</v>
      </c>
      <c r="B162" s="3" t="s">
        <v>185</v>
      </c>
      <c r="C162" s="3" t="s">
        <v>185</v>
      </c>
      <c r="D162" s="3" t="s">
        <v>186</v>
      </c>
      <c r="E162" s="3" t="s">
        <v>89</v>
      </c>
      <c r="F162" s="3" t="s">
        <v>54</v>
      </c>
      <c r="G162" s="3" t="s">
        <v>190</v>
      </c>
      <c r="H162" s="3" t="s">
        <v>125</v>
      </c>
      <c r="I162" s="3">
        <v>74</v>
      </c>
      <c r="J162" s="3"/>
      <c r="K162" s="3">
        <v>0</v>
      </c>
      <c r="L162" s="3"/>
      <c r="M162" s="3"/>
      <c r="N162" s="3"/>
      <c r="O162" s="88" t="str">
        <f>""</f>
        <v/>
      </c>
      <c r="P162" s="35" t="str">
        <f t="shared" si="29"/>
        <v>2021-02-26</v>
      </c>
      <c r="Q162" t="str">
        <f t="shared" si="30"/>
        <v>XCB</v>
      </c>
      <c r="R162">
        <f t="shared" si="31"/>
        <v>22.06581081081081</v>
      </c>
      <c r="S162">
        <f t="shared" si="32"/>
        <v>74</v>
      </c>
      <c r="T162">
        <f t="shared" si="33"/>
        <v>0</v>
      </c>
      <c r="U162" t="str">
        <f t="shared" si="34"/>
        <v>2-26-1--20</v>
      </c>
      <c r="V162">
        <f t="shared" si="37"/>
        <v>0</v>
      </c>
      <c r="W162">
        <f t="shared" si="38"/>
        <v>0</v>
      </c>
      <c r="X162" t="str">
        <f t="shared" si="39"/>
        <v>2-26-1--20</v>
      </c>
      <c r="Y162" t="str">
        <f t="shared" si="40"/>
        <v>2-26-1--20</v>
      </c>
      <c r="Z162" t="str">
        <f t="shared" si="41"/>
        <v>3-03-1--20</v>
      </c>
      <c r="AA162" t="str">
        <f t="shared" si="35"/>
        <v>2021-03-03</v>
      </c>
      <c r="AB162" t="b">
        <f t="shared" si="42"/>
        <v>0</v>
      </c>
      <c r="AC162" t="str">
        <f t="shared" si="36"/>
        <v>Div Reinv</v>
      </c>
    </row>
    <row r="163" spans="1:29">
      <c r="A163" s="3" t="s">
        <v>87</v>
      </c>
      <c r="B163" s="3" t="s">
        <v>185</v>
      </c>
      <c r="C163" s="3" t="s">
        <v>185</v>
      </c>
      <c r="D163" s="3" t="s">
        <v>186</v>
      </c>
      <c r="E163" s="3" t="s">
        <v>89</v>
      </c>
      <c r="F163" s="3" t="s">
        <v>90</v>
      </c>
      <c r="G163" s="3" t="s">
        <v>91</v>
      </c>
      <c r="H163" s="3" t="s">
        <v>128</v>
      </c>
      <c r="I163" s="3">
        <v>0</v>
      </c>
      <c r="J163" s="3"/>
      <c r="K163" s="3">
        <v>0</v>
      </c>
      <c r="L163" s="3">
        <v>8.59</v>
      </c>
      <c r="M163" s="3"/>
      <c r="N163" s="3"/>
      <c r="O163" s="88" t="str">
        <f>""</f>
        <v/>
      </c>
      <c r="P163" s="35" t="str">
        <f t="shared" si="29"/>
        <v>2021-02-26</v>
      </c>
      <c r="Q163" t="str">
        <f t="shared" si="30"/>
        <v>XBB</v>
      </c>
      <c r="R163">
        <f t="shared" si="31"/>
        <v>0</v>
      </c>
      <c r="S163">
        <f t="shared" si="32"/>
        <v>0</v>
      </c>
      <c r="T163">
        <f t="shared" si="33"/>
        <v>0</v>
      </c>
      <c r="U163" t="str">
        <f t="shared" si="34"/>
        <v>2-26-1--20</v>
      </c>
      <c r="V163">
        <f t="shared" si="37"/>
        <v>0</v>
      </c>
      <c r="W163">
        <f t="shared" si="38"/>
        <v>0</v>
      </c>
      <c r="X163" t="str">
        <f t="shared" si="39"/>
        <v>2-26-1--20</v>
      </c>
      <c r="Y163" t="str">
        <f t="shared" si="40"/>
        <v>2-26-1--20</v>
      </c>
      <c r="Z163" t="str">
        <f t="shared" si="41"/>
        <v>3-03-1--20</v>
      </c>
      <c r="AA163" t="str">
        <f t="shared" si="35"/>
        <v>2021-03-03</v>
      </c>
      <c r="AB163" t="b">
        <f t="shared" si="42"/>
        <v>0</v>
      </c>
      <c r="AC163" t="str">
        <f t="shared" si="36"/>
        <v>Fraction</v>
      </c>
    </row>
    <row r="164" spans="1:29">
      <c r="A164" s="3" t="s">
        <v>87</v>
      </c>
      <c r="B164" s="3" t="s">
        <v>185</v>
      </c>
      <c r="C164" s="3" t="s">
        <v>185</v>
      </c>
      <c r="D164" s="3" t="s">
        <v>186</v>
      </c>
      <c r="E164" s="3" t="s">
        <v>89</v>
      </c>
      <c r="F164" s="3" t="s">
        <v>90</v>
      </c>
      <c r="G164" s="3" t="s">
        <v>191</v>
      </c>
      <c r="H164" s="3" t="s">
        <v>125</v>
      </c>
      <c r="I164" s="3">
        <v>80</v>
      </c>
      <c r="J164" s="3"/>
      <c r="K164" s="3">
        <v>0</v>
      </c>
      <c r="L164" s="3"/>
      <c r="M164" s="3"/>
      <c r="N164" s="3"/>
      <c r="O164" s="88" t="str">
        <f>""</f>
        <v/>
      </c>
      <c r="P164" s="35" t="str">
        <f t="shared" si="29"/>
        <v>2021-02-26</v>
      </c>
      <c r="Q164" t="str">
        <f t="shared" si="30"/>
        <v>XBB</v>
      </c>
      <c r="R164">
        <f t="shared" si="31"/>
        <v>32.119999999999997</v>
      </c>
      <c r="S164">
        <f t="shared" si="32"/>
        <v>80</v>
      </c>
      <c r="T164">
        <f t="shared" si="33"/>
        <v>0</v>
      </c>
      <c r="U164" t="str">
        <f t="shared" si="34"/>
        <v>2-26-1--20</v>
      </c>
      <c r="V164">
        <f t="shared" si="37"/>
        <v>0</v>
      </c>
      <c r="W164">
        <f t="shared" si="38"/>
        <v>0</v>
      </c>
      <c r="X164" t="str">
        <f t="shared" si="39"/>
        <v>2-26-1--20</v>
      </c>
      <c r="Y164" t="str">
        <f t="shared" si="40"/>
        <v>2-26-1--20</v>
      </c>
      <c r="Z164" t="str">
        <f t="shared" si="41"/>
        <v>3-03-1--20</v>
      </c>
      <c r="AA164" t="str">
        <f t="shared" si="35"/>
        <v>2021-03-03</v>
      </c>
      <c r="AB164" t="b">
        <f t="shared" si="42"/>
        <v>0</v>
      </c>
      <c r="AC164" t="str">
        <f t="shared" si="36"/>
        <v>Div Reinv</v>
      </c>
    </row>
    <row r="165" spans="1:29">
      <c r="A165" s="3" t="s">
        <v>87</v>
      </c>
      <c r="B165" s="3" t="s">
        <v>183</v>
      </c>
      <c r="C165" s="3" t="s">
        <v>186</v>
      </c>
      <c r="D165" s="3" t="s">
        <v>183</v>
      </c>
      <c r="E165" s="3" t="s">
        <v>89</v>
      </c>
      <c r="F165" s="3" t="s">
        <v>93</v>
      </c>
      <c r="G165" s="3" t="s">
        <v>94</v>
      </c>
      <c r="H165" s="3" t="s">
        <v>107</v>
      </c>
      <c r="I165" s="3">
        <v>350</v>
      </c>
      <c r="J165" s="3">
        <v>24.97</v>
      </c>
      <c r="K165" s="3">
        <v>0</v>
      </c>
      <c r="L165" s="3">
        <v>-8739.5</v>
      </c>
      <c r="M165" s="3"/>
      <c r="N165" s="3"/>
      <c r="O165" s="88" t="str">
        <f>""</f>
        <v/>
      </c>
      <c r="P165" s="35" t="str">
        <f t="shared" si="29"/>
        <v>2021-03-01</v>
      </c>
      <c r="Q165" t="str">
        <f t="shared" si="30"/>
        <v>XIG</v>
      </c>
      <c r="R165">
        <f t="shared" si="31"/>
        <v>24.97</v>
      </c>
      <c r="S165">
        <f t="shared" si="32"/>
        <v>350</v>
      </c>
      <c r="T165">
        <f t="shared" si="33"/>
        <v>8739.5</v>
      </c>
      <c r="U165" t="str">
        <f t="shared" si="34"/>
        <v>3-01-1--20</v>
      </c>
      <c r="V165">
        <f t="shared" si="37"/>
        <v>24.97</v>
      </c>
      <c r="W165" t="b">
        <f t="shared" si="38"/>
        <v>1</v>
      </c>
      <c r="X165" t="str">
        <f t="shared" si="39"/>
        <v>3-01-1--20</v>
      </c>
      <c r="Y165" t="str">
        <f t="shared" si="40"/>
        <v>3-03-1--20</v>
      </c>
      <c r="Z165" t="str">
        <f t="shared" si="41"/>
        <v>3-01-1--20</v>
      </c>
      <c r="AA165" t="str">
        <f t="shared" si="35"/>
        <v>2021-03-01</v>
      </c>
      <c r="AB165" t="b">
        <f t="shared" si="42"/>
        <v>1</v>
      </c>
      <c r="AC165">
        <f t="shared" si="36"/>
        <v>0</v>
      </c>
    </row>
    <row r="166" spans="1:29">
      <c r="A166" s="3" t="s">
        <v>87</v>
      </c>
      <c r="B166" s="3" t="s">
        <v>183</v>
      </c>
      <c r="C166" s="3" t="s">
        <v>186</v>
      </c>
      <c r="D166" s="3" t="s">
        <v>183</v>
      </c>
      <c r="E166" s="3" t="s">
        <v>89</v>
      </c>
      <c r="F166" s="3" t="s">
        <v>95</v>
      </c>
      <c r="G166" s="3" t="s">
        <v>96</v>
      </c>
      <c r="H166" s="3" t="s">
        <v>107</v>
      </c>
      <c r="I166" s="3">
        <v>50</v>
      </c>
      <c r="J166" s="3">
        <v>18.91</v>
      </c>
      <c r="K166" s="3">
        <v>6.95</v>
      </c>
      <c r="L166" s="3">
        <v>-952.45</v>
      </c>
      <c r="M166" s="3"/>
      <c r="N166" s="3"/>
      <c r="O166" s="88" t="str">
        <f>""</f>
        <v/>
      </c>
      <c r="P166" s="35" t="str">
        <f t="shared" si="29"/>
        <v>2021-03-01</v>
      </c>
      <c r="Q166" t="str">
        <f t="shared" si="30"/>
        <v>XHY</v>
      </c>
      <c r="R166">
        <f t="shared" si="31"/>
        <v>18.91</v>
      </c>
      <c r="S166">
        <f t="shared" si="32"/>
        <v>50</v>
      </c>
      <c r="T166">
        <f t="shared" si="33"/>
        <v>952.44999999999993</v>
      </c>
      <c r="U166" t="str">
        <f t="shared" si="34"/>
        <v>3-01-1--20</v>
      </c>
      <c r="V166">
        <f t="shared" si="37"/>
        <v>19.048999999999999</v>
      </c>
      <c r="W166" t="b">
        <f t="shared" si="38"/>
        <v>0</v>
      </c>
      <c r="X166" t="str">
        <f t="shared" si="39"/>
        <v>3-01-1--20</v>
      </c>
      <c r="Y166" t="str">
        <f t="shared" si="40"/>
        <v>3-03-1--20</v>
      </c>
      <c r="Z166" t="str">
        <f t="shared" si="41"/>
        <v>3-01-1--20</v>
      </c>
      <c r="AA166" t="str">
        <f t="shared" si="35"/>
        <v>2021-03-01</v>
      </c>
      <c r="AB166" t="b">
        <f t="shared" si="42"/>
        <v>1</v>
      </c>
      <c r="AC166">
        <f t="shared" si="36"/>
        <v>0</v>
      </c>
    </row>
    <row r="167" spans="1:29">
      <c r="A167" s="3" t="s">
        <v>87</v>
      </c>
      <c r="B167" s="3" t="s">
        <v>183</v>
      </c>
      <c r="C167" s="3" t="s">
        <v>186</v>
      </c>
      <c r="D167" s="3" t="s">
        <v>183</v>
      </c>
      <c r="E167" s="3" t="s">
        <v>89</v>
      </c>
      <c r="F167" s="3" t="s">
        <v>105</v>
      </c>
      <c r="G167" s="3" t="s">
        <v>106</v>
      </c>
      <c r="H167" s="3" t="s">
        <v>107</v>
      </c>
      <c r="I167" s="3">
        <v>600</v>
      </c>
      <c r="J167" s="3">
        <v>61.25</v>
      </c>
      <c r="K167" s="3">
        <v>0</v>
      </c>
      <c r="L167" s="3">
        <v>-36750</v>
      </c>
      <c r="M167" s="3"/>
      <c r="N167" s="3"/>
      <c r="O167" s="88" t="str">
        <f>""</f>
        <v/>
      </c>
      <c r="P167" s="35" t="str">
        <f t="shared" si="29"/>
        <v>2021-03-01</v>
      </c>
      <c r="Q167" t="str">
        <f t="shared" si="30"/>
        <v>XUS</v>
      </c>
      <c r="R167">
        <f t="shared" si="31"/>
        <v>61.25</v>
      </c>
      <c r="S167">
        <f t="shared" si="32"/>
        <v>600</v>
      </c>
      <c r="T167">
        <f t="shared" si="33"/>
        <v>36750</v>
      </c>
      <c r="U167" t="str">
        <f t="shared" si="34"/>
        <v>3-01-1--20</v>
      </c>
      <c r="V167">
        <f t="shared" si="37"/>
        <v>61.25</v>
      </c>
      <c r="W167" t="b">
        <f t="shared" si="38"/>
        <v>1</v>
      </c>
      <c r="X167" t="str">
        <f t="shared" si="39"/>
        <v>3-01-1--20</v>
      </c>
      <c r="Y167" t="str">
        <f t="shared" si="40"/>
        <v>3-03-1--20</v>
      </c>
      <c r="Z167" t="str">
        <f t="shared" si="41"/>
        <v>3-01-1--20</v>
      </c>
      <c r="AA167" t="str">
        <f t="shared" si="35"/>
        <v>2021-03-01</v>
      </c>
      <c r="AB167" t="b">
        <f t="shared" si="42"/>
        <v>1</v>
      </c>
      <c r="AC167">
        <f t="shared" si="36"/>
        <v>0</v>
      </c>
    </row>
    <row r="168" spans="1:29">
      <c r="A168" s="3" t="s">
        <v>87</v>
      </c>
      <c r="B168" s="3" t="s">
        <v>183</v>
      </c>
      <c r="C168" s="3" t="s">
        <v>186</v>
      </c>
      <c r="D168" s="3" t="s">
        <v>183</v>
      </c>
      <c r="E168" s="3" t="s">
        <v>89</v>
      </c>
      <c r="F168" s="3" t="s">
        <v>108</v>
      </c>
      <c r="G168" s="3" t="s">
        <v>109</v>
      </c>
      <c r="H168" s="3" t="s">
        <v>104</v>
      </c>
      <c r="I168" s="3">
        <v>450</v>
      </c>
      <c r="J168" s="3">
        <v>33.700000000000003</v>
      </c>
      <c r="K168" s="3">
        <v>0</v>
      </c>
      <c r="L168" s="3">
        <v>15165</v>
      </c>
      <c r="M168" s="3"/>
      <c r="N168" s="3"/>
      <c r="O168" s="88" t="str">
        <f>""</f>
        <v/>
      </c>
      <c r="P168" s="35" t="str">
        <f t="shared" si="29"/>
        <v>2021-03-01</v>
      </c>
      <c r="Q168" t="str">
        <f t="shared" si="30"/>
        <v>XEF</v>
      </c>
      <c r="R168">
        <f t="shared" si="31"/>
        <v>33.700000000000003</v>
      </c>
      <c r="S168">
        <f t="shared" si="32"/>
        <v>-450</v>
      </c>
      <c r="T168">
        <f t="shared" si="33"/>
        <v>-15165.000000000002</v>
      </c>
      <c r="U168" t="str">
        <f t="shared" si="34"/>
        <v>3-01-1--20</v>
      </c>
      <c r="V168">
        <f t="shared" si="37"/>
        <v>33.700000000000003</v>
      </c>
      <c r="W168" t="b">
        <f t="shared" si="38"/>
        <v>1</v>
      </c>
      <c r="X168" t="str">
        <f t="shared" si="39"/>
        <v>3-01-1--20</v>
      </c>
      <c r="Y168" t="str">
        <f t="shared" si="40"/>
        <v>3-03-1--20</v>
      </c>
      <c r="Z168" t="str">
        <f t="shared" si="41"/>
        <v>3-01-1--20</v>
      </c>
      <c r="AA168" t="str">
        <f t="shared" si="35"/>
        <v>2021-03-01</v>
      </c>
      <c r="AB168" t="b">
        <f t="shared" si="42"/>
        <v>1</v>
      </c>
      <c r="AC168">
        <f t="shared" si="36"/>
        <v>0</v>
      </c>
    </row>
    <row r="169" spans="1:29">
      <c r="A169" s="3" t="s">
        <v>87</v>
      </c>
      <c r="B169" s="3" t="s">
        <v>183</v>
      </c>
      <c r="C169" s="3" t="s">
        <v>186</v>
      </c>
      <c r="D169" s="3" t="s">
        <v>183</v>
      </c>
      <c r="E169" s="3" t="s">
        <v>89</v>
      </c>
      <c r="F169" s="3" t="s">
        <v>110</v>
      </c>
      <c r="G169" s="3" t="s">
        <v>111</v>
      </c>
      <c r="H169" s="3" t="s">
        <v>104</v>
      </c>
      <c r="I169" s="3">
        <v>6900</v>
      </c>
      <c r="J169" s="3">
        <v>27.45</v>
      </c>
      <c r="K169" s="3">
        <v>0</v>
      </c>
      <c r="L169" s="3">
        <v>189405</v>
      </c>
      <c r="M169" s="3"/>
      <c r="N169" s="3"/>
      <c r="O169" s="88" t="str">
        <f>""</f>
        <v/>
      </c>
      <c r="P169" s="35" t="str">
        <f t="shared" si="29"/>
        <v>2021-03-01</v>
      </c>
      <c r="Q169" t="str">
        <f t="shared" si="30"/>
        <v>XIU</v>
      </c>
      <c r="R169">
        <f t="shared" si="31"/>
        <v>27.45</v>
      </c>
      <c r="S169">
        <f t="shared" si="32"/>
        <v>-6900</v>
      </c>
      <c r="T169">
        <f t="shared" si="33"/>
        <v>-189405</v>
      </c>
      <c r="U169" t="str">
        <f t="shared" si="34"/>
        <v>3-01-1--20</v>
      </c>
      <c r="V169">
        <f t="shared" si="37"/>
        <v>27.45</v>
      </c>
      <c r="W169" t="b">
        <f t="shared" si="38"/>
        <v>1</v>
      </c>
      <c r="X169" t="str">
        <f t="shared" si="39"/>
        <v>3-01-1--20</v>
      </c>
      <c r="Y169" t="str">
        <f t="shared" si="40"/>
        <v>3-03-1--20</v>
      </c>
      <c r="Z169" t="str">
        <f t="shared" si="41"/>
        <v>3-01-1--20</v>
      </c>
      <c r="AA169" t="str">
        <f t="shared" si="35"/>
        <v>2021-03-01</v>
      </c>
      <c r="AB169" t="b">
        <f t="shared" si="42"/>
        <v>1</v>
      </c>
      <c r="AC169">
        <f t="shared" si="36"/>
        <v>0</v>
      </c>
    </row>
    <row r="170" spans="1:29">
      <c r="A170" s="3" t="s">
        <v>87</v>
      </c>
      <c r="B170" s="3" t="s">
        <v>183</v>
      </c>
      <c r="C170" s="3" t="s">
        <v>186</v>
      </c>
      <c r="D170" s="3" t="s">
        <v>183</v>
      </c>
      <c r="E170" s="3" t="s">
        <v>89</v>
      </c>
      <c r="F170" s="3" t="s">
        <v>54</v>
      </c>
      <c r="G170" s="3" t="s">
        <v>97</v>
      </c>
      <c r="H170" s="3" t="s">
        <v>107</v>
      </c>
      <c r="I170" s="3">
        <v>200</v>
      </c>
      <c r="J170" s="3">
        <v>22.09</v>
      </c>
      <c r="K170" s="3">
        <v>0</v>
      </c>
      <c r="L170" s="3">
        <v>-4418</v>
      </c>
      <c r="M170" s="3"/>
      <c r="N170" s="3"/>
      <c r="O170" s="88" t="str">
        <f>""</f>
        <v/>
      </c>
      <c r="P170" s="35" t="str">
        <f t="shared" si="29"/>
        <v>2021-03-01</v>
      </c>
      <c r="Q170" t="str">
        <f t="shared" si="30"/>
        <v>XCB</v>
      </c>
      <c r="R170">
        <f t="shared" si="31"/>
        <v>22.09</v>
      </c>
      <c r="S170">
        <f t="shared" si="32"/>
        <v>200</v>
      </c>
      <c r="T170">
        <f t="shared" si="33"/>
        <v>4418</v>
      </c>
      <c r="U170" t="str">
        <f t="shared" si="34"/>
        <v>3-01-1--20</v>
      </c>
      <c r="V170">
        <f t="shared" si="37"/>
        <v>22.09</v>
      </c>
      <c r="W170" t="b">
        <f t="shared" si="38"/>
        <v>1</v>
      </c>
      <c r="X170" t="str">
        <f t="shared" si="39"/>
        <v>3-01-1--20</v>
      </c>
      <c r="Y170" t="str">
        <f t="shared" si="40"/>
        <v>3-03-1--20</v>
      </c>
      <c r="Z170" t="str">
        <f t="shared" si="41"/>
        <v>3-01-1--20</v>
      </c>
      <c r="AA170" t="str">
        <f t="shared" si="35"/>
        <v>2021-03-01</v>
      </c>
      <c r="AB170" t="b">
        <f t="shared" si="42"/>
        <v>1</v>
      </c>
      <c r="AC170">
        <f t="shared" si="36"/>
        <v>0</v>
      </c>
    </row>
    <row r="171" spans="1:29">
      <c r="A171" s="3" t="s">
        <v>87</v>
      </c>
      <c r="B171" s="3" t="s">
        <v>183</v>
      </c>
      <c r="C171" s="3" t="s">
        <v>186</v>
      </c>
      <c r="D171" s="3" t="s">
        <v>183</v>
      </c>
      <c r="E171" s="3" t="s">
        <v>89</v>
      </c>
      <c r="F171" s="3" t="s">
        <v>112</v>
      </c>
      <c r="G171" s="3" t="s">
        <v>113</v>
      </c>
      <c r="H171" s="3" t="s">
        <v>104</v>
      </c>
      <c r="I171" s="3">
        <v>1000</v>
      </c>
      <c r="J171" s="3">
        <v>38.840000000000003</v>
      </c>
      <c r="K171" s="3">
        <v>0</v>
      </c>
      <c r="L171" s="3">
        <v>38840</v>
      </c>
      <c r="M171" s="3"/>
      <c r="N171" s="3"/>
      <c r="O171" s="88" t="str">
        <f>""</f>
        <v/>
      </c>
      <c r="P171" s="35" t="str">
        <f t="shared" si="29"/>
        <v>2021-03-01</v>
      </c>
      <c r="Q171" t="str">
        <f t="shared" si="30"/>
        <v>XEM</v>
      </c>
      <c r="R171">
        <f t="shared" si="31"/>
        <v>38.840000000000003</v>
      </c>
      <c r="S171">
        <f t="shared" si="32"/>
        <v>-1000</v>
      </c>
      <c r="T171">
        <f t="shared" si="33"/>
        <v>-38840</v>
      </c>
      <c r="U171" t="str">
        <f t="shared" si="34"/>
        <v>3-01-1--20</v>
      </c>
      <c r="V171">
        <f t="shared" si="37"/>
        <v>38.840000000000003</v>
      </c>
      <c r="W171" t="b">
        <f t="shared" si="38"/>
        <v>1</v>
      </c>
      <c r="X171" t="str">
        <f t="shared" si="39"/>
        <v>3-01-1--20</v>
      </c>
      <c r="Y171" t="str">
        <f t="shared" si="40"/>
        <v>3-03-1--20</v>
      </c>
      <c r="Z171" t="str">
        <f t="shared" si="41"/>
        <v>3-01-1--20</v>
      </c>
      <c r="AA171" t="str">
        <f t="shared" si="35"/>
        <v>2021-03-01</v>
      </c>
      <c r="AB171" t="b">
        <f t="shared" si="42"/>
        <v>1</v>
      </c>
      <c r="AC171">
        <f t="shared" si="36"/>
        <v>0</v>
      </c>
    </row>
    <row r="172" spans="1:29">
      <c r="A172" s="3" t="s">
        <v>87</v>
      </c>
      <c r="B172" s="3" t="s">
        <v>183</v>
      </c>
      <c r="C172" s="3" t="s">
        <v>186</v>
      </c>
      <c r="D172" s="3" t="s">
        <v>183</v>
      </c>
      <c r="E172" s="3" t="s">
        <v>89</v>
      </c>
      <c r="F172" s="3" t="s">
        <v>90</v>
      </c>
      <c r="G172" s="3" t="s">
        <v>91</v>
      </c>
      <c r="H172" s="3" t="s">
        <v>107</v>
      </c>
      <c r="I172" s="3">
        <v>4650</v>
      </c>
      <c r="J172" s="3">
        <v>32.119999999999997</v>
      </c>
      <c r="K172" s="3">
        <v>0</v>
      </c>
      <c r="L172" s="3">
        <v>-149358</v>
      </c>
      <c r="M172" s="3"/>
      <c r="N172" s="3"/>
      <c r="O172" s="88" t="str">
        <f>""</f>
        <v/>
      </c>
      <c r="P172" s="35" t="str">
        <f t="shared" si="29"/>
        <v>2021-03-01</v>
      </c>
      <c r="Q172" t="str">
        <f t="shared" si="30"/>
        <v>XBB</v>
      </c>
      <c r="R172">
        <f t="shared" si="31"/>
        <v>32.119999999999997</v>
      </c>
      <c r="S172">
        <f t="shared" si="32"/>
        <v>4650</v>
      </c>
      <c r="T172">
        <f t="shared" si="33"/>
        <v>149358</v>
      </c>
      <c r="U172" t="str">
        <f t="shared" si="34"/>
        <v>3-01-1--20</v>
      </c>
      <c r="V172">
        <f t="shared" si="37"/>
        <v>32.119999999999997</v>
      </c>
      <c r="W172" t="b">
        <f t="shared" si="38"/>
        <v>1</v>
      </c>
      <c r="X172" t="str">
        <f t="shared" si="39"/>
        <v>3-01-1--20</v>
      </c>
      <c r="Y172" t="str">
        <f t="shared" si="40"/>
        <v>3-03-1--20</v>
      </c>
      <c r="Z172" t="str">
        <f t="shared" si="41"/>
        <v>3-01-1--20</v>
      </c>
      <c r="AA172" t="str">
        <f t="shared" si="35"/>
        <v>2021-03-01</v>
      </c>
      <c r="AB172" t="b">
        <f t="shared" si="42"/>
        <v>1</v>
      </c>
      <c r="AC172">
        <f t="shared" si="36"/>
        <v>0</v>
      </c>
    </row>
    <row r="173" spans="1:29">
      <c r="A173" s="3" t="s">
        <v>87</v>
      </c>
      <c r="B173" s="3" t="s">
        <v>192</v>
      </c>
      <c r="C173" s="3" t="s">
        <v>193</v>
      </c>
      <c r="D173" s="3" t="s">
        <v>192</v>
      </c>
      <c r="E173" s="3" t="s">
        <v>89</v>
      </c>
      <c r="F173" s="3" t="s">
        <v>105</v>
      </c>
      <c r="G173" s="3" t="s">
        <v>106</v>
      </c>
      <c r="H173" s="3" t="s">
        <v>107</v>
      </c>
      <c r="I173" s="3">
        <v>150</v>
      </c>
      <c r="J173" s="3">
        <v>60.93</v>
      </c>
      <c r="K173" s="3">
        <v>0</v>
      </c>
      <c r="L173" s="3">
        <v>-9139.5</v>
      </c>
      <c r="M173" s="3"/>
      <c r="N173" s="3"/>
      <c r="O173" s="88" t="str">
        <f>""</f>
        <v/>
      </c>
      <c r="P173" s="35" t="str">
        <f t="shared" si="29"/>
        <v>2021-03-02</v>
      </c>
      <c r="Q173" t="str">
        <f t="shared" si="30"/>
        <v>XUS</v>
      </c>
      <c r="R173">
        <f t="shared" si="31"/>
        <v>60.93</v>
      </c>
      <c r="S173">
        <f t="shared" si="32"/>
        <v>150</v>
      </c>
      <c r="T173">
        <f t="shared" si="33"/>
        <v>9139.5</v>
      </c>
      <c r="U173" t="str">
        <f t="shared" si="34"/>
        <v>3-02-1--20</v>
      </c>
      <c r="V173">
        <f t="shared" si="37"/>
        <v>60.93</v>
      </c>
      <c r="W173" t="b">
        <f t="shared" si="38"/>
        <v>1</v>
      </c>
      <c r="X173" t="str">
        <f t="shared" si="39"/>
        <v>3-02-1--20</v>
      </c>
      <c r="Y173" t="str">
        <f t="shared" si="40"/>
        <v>3-04-1--20</v>
      </c>
      <c r="Z173" t="str">
        <f t="shared" si="41"/>
        <v>3-02-1--20</v>
      </c>
      <c r="AA173" t="str">
        <f t="shared" si="35"/>
        <v>2021-03-02</v>
      </c>
      <c r="AB173" t="b">
        <f t="shared" si="42"/>
        <v>1</v>
      </c>
      <c r="AC173">
        <f t="shared" si="36"/>
        <v>0</v>
      </c>
    </row>
    <row r="174" spans="1:29">
      <c r="A174" s="3" t="s">
        <v>87</v>
      </c>
      <c r="B174" s="3" t="s">
        <v>192</v>
      </c>
      <c r="C174" s="3" t="s">
        <v>193</v>
      </c>
      <c r="D174" s="3" t="s">
        <v>192</v>
      </c>
      <c r="E174" s="3" t="s">
        <v>89</v>
      </c>
      <c r="F174" s="3" t="s">
        <v>108</v>
      </c>
      <c r="G174" s="3" t="s">
        <v>109</v>
      </c>
      <c r="H174" s="3" t="s">
        <v>107</v>
      </c>
      <c r="I174" s="3">
        <v>1150</v>
      </c>
      <c r="J174" s="3">
        <v>33.604999999999997</v>
      </c>
      <c r="K174" s="3">
        <v>0</v>
      </c>
      <c r="L174" s="3">
        <v>-38646</v>
      </c>
      <c r="M174" s="3"/>
      <c r="N174" s="3"/>
      <c r="O174" s="88" t="str">
        <f>""</f>
        <v/>
      </c>
      <c r="P174" s="35" t="str">
        <f t="shared" si="29"/>
        <v>2021-03-02</v>
      </c>
      <c r="Q174" t="str">
        <f t="shared" si="30"/>
        <v>XEF</v>
      </c>
      <c r="R174">
        <f t="shared" si="31"/>
        <v>33.604999999999997</v>
      </c>
      <c r="S174">
        <f t="shared" si="32"/>
        <v>1150</v>
      </c>
      <c r="T174">
        <f t="shared" si="33"/>
        <v>38646</v>
      </c>
      <c r="U174" t="str">
        <f t="shared" si="34"/>
        <v>3-02-1--20</v>
      </c>
      <c r="V174">
        <f t="shared" si="37"/>
        <v>33.60521739130435</v>
      </c>
      <c r="W174" t="b">
        <f t="shared" si="38"/>
        <v>0</v>
      </c>
      <c r="X174" t="str">
        <f t="shared" si="39"/>
        <v>3-02-1--20</v>
      </c>
      <c r="Y174" t="str">
        <f t="shared" si="40"/>
        <v>3-04-1--20</v>
      </c>
      <c r="Z174" t="str">
        <f t="shared" si="41"/>
        <v>3-02-1--20</v>
      </c>
      <c r="AA174" t="str">
        <f t="shared" si="35"/>
        <v>2021-03-02</v>
      </c>
      <c r="AB174" t="b">
        <f t="shared" si="42"/>
        <v>1</v>
      </c>
      <c r="AC174">
        <f t="shared" si="36"/>
        <v>0</v>
      </c>
    </row>
    <row r="175" spans="1:29">
      <c r="A175" s="3" t="s">
        <v>87</v>
      </c>
      <c r="B175" s="3" t="s">
        <v>192</v>
      </c>
      <c r="C175" s="3" t="s">
        <v>193</v>
      </c>
      <c r="D175" s="3" t="s">
        <v>192</v>
      </c>
      <c r="E175" s="3" t="s">
        <v>89</v>
      </c>
      <c r="F175" s="3" t="s">
        <v>110</v>
      </c>
      <c r="G175" s="3" t="s">
        <v>111</v>
      </c>
      <c r="H175" s="3" t="s">
        <v>107</v>
      </c>
      <c r="I175" s="3">
        <v>50</v>
      </c>
      <c r="J175" s="3">
        <v>27.62</v>
      </c>
      <c r="K175" s="3">
        <v>6.95</v>
      </c>
      <c r="L175" s="3">
        <v>-1387.95</v>
      </c>
      <c r="M175" s="3"/>
      <c r="N175" s="3"/>
      <c r="O175" s="88" t="str">
        <f>""</f>
        <v/>
      </c>
      <c r="P175" s="35" t="str">
        <f t="shared" si="29"/>
        <v>2021-03-02</v>
      </c>
      <c r="Q175" t="str">
        <f t="shared" si="30"/>
        <v>XIU</v>
      </c>
      <c r="R175">
        <f t="shared" si="31"/>
        <v>27.62</v>
      </c>
      <c r="S175">
        <f t="shared" si="32"/>
        <v>50</v>
      </c>
      <c r="T175">
        <f t="shared" si="33"/>
        <v>1387.95</v>
      </c>
      <c r="U175" t="str">
        <f t="shared" si="34"/>
        <v>3-02-1--20</v>
      </c>
      <c r="V175">
        <f t="shared" si="37"/>
        <v>27.759</v>
      </c>
      <c r="W175" t="b">
        <f t="shared" si="38"/>
        <v>0</v>
      </c>
      <c r="X175" t="str">
        <f t="shared" si="39"/>
        <v>3-02-1--20</v>
      </c>
      <c r="Y175" t="str">
        <f t="shared" si="40"/>
        <v>3-04-1--20</v>
      </c>
      <c r="Z175" t="str">
        <f t="shared" si="41"/>
        <v>3-02-1--20</v>
      </c>
      <c r="AA175" t="str">
        <f t="shared" si="35"/>
        <v>2021-03-02</v>
      </c>
      <c r="AB175" t="b">
        <f t="shared" si="42"/>
        <v>1</v>
      </c>
      <c r="AC175">
        <f t="shared" si="36"/>
        <v>0</v>
      </c>
    </row>
    <row r="176" spans="1:29">
      <c r="A176" s="3" t="s">
        <v>87</v>
      </c>
      <c r="B176" s="3" t="s">
        <v>192</v>
      </c>
      <c r="C176" s="3" t="s">
        <v>193</v>
      </c>
      <c r="D176" s="3" t="s">
        <v>192</v>
      </c>
      <c r="E176" s="3" t="s">
        <v>89</v>
      </c>
      <c r="F176" s="3" t="s">
        <v>112</v>
      </c>
      <c r="G176" s="3" t="s">
        <v>113</v>
      </c>
      <c r="H176" s="3" t="s">
        <v>107</v>
      </c>
      <c r="I176" s="3">
        <v>50</v>
      </c>
      <c r="J176" s="3">
        <v>38.380000000000003</v>
      </c>
      <c r="K176" s="3">
        <v>6.95</v>
      </c>
      <c r="L176" s="3">
        <v>-1925.95</v>
      </c>
      <c r="M176" s="3"/>
      <c r="N176" s="3"/>
      <c r="O176" s="88" t="str">
        <f>""</f>
        <v/>
      </c>
      <c r="P176" s="35" t="str">
        <f t="shared" si="29"/>
        <v>2021-03-02</v>
      </c>
      <c r="Q176" t="str">
        <f t="shared" si="30"/>
        <v>XEM</v>
      </c>
      <c r="R176">
        <f t="shared" si="31"/>
        <v>38.380000000000003</v>
      </c>
      <c r="S176">
        <f t="shared" si="32"/>
        <v>50</v>
      </c>
      <c r="T176">
        <f t="shared" si="33"/>
        <v>1925.9499999999998</v>
      </c>
      <c r="U176" t="str">
        <f t="shared" si="34"/>
        <v>3-02-1--20</v>
      </c>
      <c r="V176">
        <f t="shared" si="37"/>
        <v>38.518999999999998</v>
      </c>
      <c r="W176" t="b">
        <f t="shared" si="38"/>
        <v>0</v>
      </c>
      <c r="X176" t="str">
        <f t="shared" si="39"/>
        <v>3-02-1--20</v>
      </c>
      <c r="Y176" t="str">
        <f t="shared" si="40"/>
        <v>3-04-1--20</v>
      </c>
      <c r="Z176" t="str">
        <f t="shared" si="41"/>
        <v>3-02-1--20</v>
      </c>
      <c r="AA176" t="str">
        <f t="shared" si="35"/>
        <v>2021-03-02</v>
      </c>
      <c r="AB176" t="b">
        <f t="shared" si="42"/>
        <v>1</v>
      </c>
      <c r="AC176">
        <f t="shared" si="36"/>
        <v>0</v>
      </c>
    </row>
    <row r="177" spans="1:29">
      <c r="A177" s="3" t="s">
        <v>87</v>
      </c>
      <c r="B177" s="3" t="s">
        <v>192</v>
      </c>
      <c r="C177" s="3" t="s">
        <v>193</v>
      </c>
      <c r="D177" s="3" t="s">
        <v>192</v>
      </c>
      <c r="E177" s="3" t="s">
        <v>89</v>
      </c>
      <c r="F177" s="3" t="s">
        <v>90</v>
      </c>
      <c r="G177" s="3" t="s">
        <v>91</v>
      </c>
      <c r="H177" s="3" t="s">
        <v>104</v>
      </c>
      <c r="I177" s="3">
        <v>1550</v>
      </c>
      <c r="J177" s="3">
        <v>32.085000000000001</v>
      </c>
      <c r="K177" s="3">
        <v>0</v>
      </c>
      <c r="L177" s="3">
        <v>49731.01</v>
      </c>
      <c r="M177" s="3"/>
      <c r="N177" s="3"/>
      <c r="O177" s="88" t="str">
        <f>""</f>
        <v/>
      </c>
      <c r="P177" s="35" t="str">
        <f t="shared" si="29"/>
        <v>2021-03-02</v>
      </c>
      <c r="Q177" t="str">
        <f t="shared" si="30"/>
        <v>XBB</v>
      </c>
      <c r="R177">
        <f t="shared" si="31"/>
        <v>32.085000000000001</v>
      </c>
      <c r="S177">
        <f t="shared" si="32"/>
        <v>-1550</v>
      </c>
      <c r="T177">
        <f t="shared" si="33"/>
        <v>-49731.01</v>
      </c>
      <c r="U177" t="str">
        <f t="shared" si="34"/>
        <v>3-02-1--20</v>
      </c>
      <c r="V177">
        <f t="shared" si="37"/>
        <v>32.084522580645164</v>
      </c>
      <c r="W177" t="b">
        <f t="shared" si="38"/>
        <v>0</v>
      </c>
      <c r="X177" t="str">
        <f t="shared" si="39"/>
        <v>3-02-1--20</v>
      </c>
      <c r="Y177" t="str">
        <f t="shared" si="40"/>
        <v>3-04-1--20</v>
      </c>
      <c r="Z177" t="str">
        <f t="shared" si="41"/>
        <v>3-02-1--20</v>
      </c>
      <c r="AA177" t="str">
        <f t="shared" si="35"/>
        <v>2021-03-02</v>
      </c>
      <c r="AB177" t="b">
        <f t="shared" si="42"/>
        <v>1</v>
      </c>
      <c r="AC177">
        <f t="shared" si="36"/>
        <v>0</v>
      </c>
    </row>
    <row r="178" spans="1:29">
      <c r="A178" s="3" t="s">
        <v>87</v>
      </c>
      <c r="B178" s="3" t="s">
        <v>192</v>
      </c>
      <c r="C178" s="3" t="s">
        <v>193</v>
      </c>
      <c r="D178" s="3" t="s">
        <v>186</v>
      </c>
      <c r="E178" s="3" t="s">
        <v>89</v>
      </c>
      <c r="F178" s="3" t="s">
        <v>120</v>
      </c>
      <c r="G178" s="3" t="s">
        <v>194</v>
      </c>
      <c r="H178" s="3" t="s">
        <v>107</v>
      </c>
      <c r="I178" s="3">
        <v>3457.3009999999999</v>
      </c>
      <c r="J178" s="3">
        <v>12.79</v>
      </c>
      <c r="K178" s="3">
        <v>0</v>
      </c>
      <c r="L178" s="3">
        <v>-44218.879999999997</v>
      </c>
      <c r="M178" s="3"/>
      <c r="N178" s="3"/>
      <c r="O178" s="88" t="str">
        <f>""</f>
        <v/>
      </c>
      <c r="P178" s="35" t="str">
        <f t="shared" si="29"/>
        <v>2021-03-02</v>
      </c>
      <c r="Q178" t="str">
        <f t="shared" si="30"/>
        <v>TDB778</v>
      </c>
      <c r="R178">
        <f t="shared" si="31"/>
        <v>12.79</v>
      </c>
      <c r="S178">
        <f t="shared" si="32"/>
        <v>3457.3009999999999</v>
      </c>
      <c r="T178">
        <f t="shared" si="33"/>
        <v>44218.879999999997</v>
      </c>
      <c r="U178" t="str">
        <f t="shared" si="34"/>
        <v>3-02-1--20</v>
      </c>
      <c r="V178">
        <f t="shared" si="37"/>
        <v>12.790000060741022</v>
      </c>
      <c r="W178" t="b">
        <f t="shared" si="38"/>
        <v>0</v>
      </c>
      <c r="X178" t="str">
        <f t="shared" si="39"/>
        <v>3-02-1--20</v>
      </c>
      <c r="Y178" t="str">
        <f t="shared" si="40"/>
        <v>3-04-1--20</v>
      </c>
      <c r="Z178" t="str">
        <f t="shared" si="41"/>
        <v>3-03-1--20</v>
      </c>
      <c r="AA178" t="str">
        <f t="shared" si="35"/>
        <v>2021-03-03</v>
      </c>
      <c r="AB178" t="b">
        <f t="shared" si="42"/>
        <v>0</v>
      </c>
      <c r="AC178" t="str">
        <f t="shared" si="36"/>
        <v>Achat</v>
      </c>
    </row>
    <row r="179" spans="1:29">
      <c r="A179" s="3" t="s">
        <v>87</v>
      </c>
      <c r="B179" s="3" t="s">
        <v>195</v>
      </c>
      <c r="C179" s="3" t="s">
        <v>195</v>
      </c>
      <c r="D179" s="3" t="s">
        <v>196</v>
      </c>
      <c r="E179" s="3" t="s">
        <v>89</v>
      </c>
      <c r="F179" s="3" t="s">
        <v>120</v>
      </c>
      <c r="G179" s="3" t="s">
        <v>197</v>
      </c>
      <c r="H179" s="3" t="s">
        <v>125</v>
      </c>
      <c r="I179" s="3">
        <v>110.33</v>
      </c>
      <c r="J179" s="3"/>
      <c r="K179" s="3">
        <v>0</v>
      </c>
      <c r="L179" s="3"/>
      <c r="M179" s="3"/>
      <c r="N179" s="3"/>
      <c r="O179" s="88" t="str">
        <f>""</f>
        <v/>
      </c>
      <c r="P179" s="35" t="str">
        <f t="shared" si="29"/>
        <v>2021-03-30</v>
      </c>
      <c r="Q179" t="str">
        <f t="shared" si="30"/>
        <v>TDB778</v>
      </c>
      <c r="R179">
        <f t="shared" si="31"/>
        <v>12.590048037705067</v>
      </c>
      <c r="S179">
        <f t="shared" si="32"/>
        <v>110.33</v>
      </c>
      <c r="T179">
        <f t="shared" si="33"/>
        <v>0</v>
      </c>
      <c r="U179" t="str">
        <f t="shared" si="34"/>
        <v>3-30-1--20</v>
      </c>
      <c r="V179">
        <f t="shared" si="37"/>
        <v>0</v>
      </c>
      <c r="W179">
        <f t="shared" si="38"/>
        <v>0</v>
      </c>
      <c r="X179" t="str">
        <f t="shared" si="39"/>
        <v>3-30-1--20</v>
      </c>
      <c r="Y179" t="str">
        <f t="shared" si="40"/>
        <v>3-30-1--20</v>
      </c>
      <c r="Z179" t="str">
        <f t="shared" si="41"/>
        <v>4-01-1--20</v>
      </c>
      <c r="AA179" t="str">
        <f t="shared" si="35"/>
        <v>2021-04-01</v>
      </c>
      <c r="AB179" t="b">
        <f t="shared" si="42"/>
        <v>0</v>
      </c>
      <c r="AC179" t="str">
        <f t="shared" si="36"/>
        <v>Div Reinv</v>
      </c>
    </row>
    <row r="180" spans="1:29">
      <c r="A180" s="3" t="s">
        <v>87</v>
      </c>
      <c r="B180" s="3" t="s">
        <v>198</v>
      </c>
      <c r="C180" s="3" t="s">
        <v>198</v>
      </c>
      <c r="D180" s="3" t="s">
        <v>198</v>
      </c>
      <c r="E180" s="3" t="s">
        <v>89</v>
      </c>
      <c r="F180" s="3" t="s">
        <v>90</v>
      </c>
      <c r="G180" s="3" t="s">
        <v>91</v>
      </c>
      <c r="H180" s="3" t="s">
        <v>125</v>
      </c>
      <c r="I180" s="3">
        <v>0</v>
      </c>
      <c r="J180" s="3"/>
      <c r="K180" s="3">
        <v>0</v>
      </c>
      <c r="L180" s="3">
        <v>-2797.61</v>
      </c>
      <c r="M180" s="3"/>
      <c r="N180" s="3"/>
      <c r="O180" s="88" t="str">
        <f>""</f>
        <v/>
      </c>
      <c r="P180" s="35" t="str">
        <f t="shared" si="29"/>
        <v>2021-03-31</v>
      </c>
      <c r="Q180" t="str">
        <f t="shared" si="30"/>
        <v>XBB</v>
      </c>
      <c r="R180">
        <f t="shared" si="31"/>
        <v>0</v>
      </c>
      <c r="S180">
        <f t="shared" si="32"/>
        <v>0</v>
      </c>
      <c r="T180">
        <f t="shared" si="33"/>
        <v>0</v>
      </c>
      <c r="U180" t="str">
        <f t="shared" si="34"/>
        <v>3-31-1--20</v>
      </c>
      <c r="V180">
        <f t="shared" si="37"/>
        <v>0</v>
      </c>
      <c r="W180">
        <f t="shared" si="38"/>
        <v>0</v>
      </c>
      <c r="X180" t="str">
        <f t="shared" si="39"/>
        <v>3-31-1--20</v>
      </c>
      <c r="Y180" t="str">
        <f t="shared" si="40"/>
        <v>3-31-1--20</v>
      </c>
      <c r="Z180" t="str">
        <f t="shared" si="41"/>
        <v>3-31-1--20</v>
      </c>
      <c r="AA180" t="str">
        <f t="shared" si="35"/>
        <v>2021-03-31</v>
      </c>
      <c r="AB180" t="b">
        <f t="shared" si="42"/>
        <v>1</v>
      </c>
      <c r="AC180">
        <f t="shared" si="36"/>
        <v>0</v>
      </c>
    </row>
    <row r="181" spans="1:29">
      <c r="A181" s="3" t="s">
        <v>87</v>
      </c>
      <c r="B181" s="3" t="s">
        <v>198</v>
      </c>
      <c r="C181" s="3" t="s">
        <v>198</v>
      </c>
      <c r="D181" s="3" t="s">
        <v>198</v>
      </c>
      <c r="E181" s="3" t="s">
        <v>89</v>
      </c>
      <c r="F181" s="3" t="s">
        <v>90</v>
      </c>
      <c r="G181" s="3" t="s">
        <v>91</v>
      </c>
      <c r="H181" s="3" t="s">
        <v>92</v>
      </c>
      <c r="I181" s="3">
        <v>40545</v>
      </c>
      <c r="J181" s="3"/>
      <c r="K181" s="3">
        <v>0</v>
      </c>
      <c r="L181" s="3">
        <v>2797.61</v>
      </c>
      <c r="M181" s="3"/>
      <c r="N181" s="3"/>
      <c r="O181" s="88" t="str">
        <f>""</f>
        <v/>
      </c>
      <c r="P181" s="35" t="str">
        <f t="shared" si="29"/>
        <v>2021-03-31</v>
      </c>
      <c r="Q181" t="str">
        <f t="shared" si="30"/>
        <v>XBB</v>
      </c>
      <c r="R181">
        <f t="shared" si="31"/>
        <v>0</v>
      </c>
      <c r="S181">
        <f t="shared" si="32"/>
        <v>40545</v>
      </c>
      <c r="T181">
        <f t="shared" si="33"/>
        <v>2797.61</v>
      </c>
      <c r="U181" t="str">
        <f t="shared" si="34"/>
        <v>3-31-1--20</v>
      </c>
      <c r="V181">
        <f t="shared" si="37"/>
        <v>6.9000123319768167E-2</v>
      </c>
      <c r="W181">
        <f t="shared" si="38"/>
        <v>0</v>
      </c>
      <c r="X181" t="str">
        <f t="shared" si="39"/>
        <v>3-31-1--20</v>
      </c>
      <c r="Y181" t="str">
        <f t="shared" si="40"/>
        <v>3-31-1--20</v>
      </c>
      <c r="Z181" t="str">
        <f t="shared" si="41"/>
        <v>3-31-1--20</v>
      </c>
      <c r="AA181" t="str">
        <f t="shared" si="35"/>
        <v>2021-03-31</v>
      </c>
      <c r="AB181" t="b">
        <f t="shared" si="42"/>
        <v>1</v>
      </c>
      <c r="AC181">
        <f t="shared" si="36"/>
        <v>0</v>
      </c>
    </row>
    <row r="182" spans="1:29">
      <c r="A182" s="3" t="s">
        <v>87</v>
      </c>
      <c r="B182" s="3" t="s">
        <v>198</v>
      </c>
      <c r="C182" s="3" t="s">
        <v>198</v>
      </c>
      <c r="D182" s="3" t="s">
        <v>198</v>
      </c>
      <c r="E182" s="3" t="s">
        <v>89</v>
      </c>
      <c r="F182" s="3" t="s">
        <v>93</v>
      </c>
      <c r="G182" s="3" t="s">
        <v>94</v>
      </c>
      <c r="H182" s="3" t="s">
        <v>125</v>
      </c>
      <c r="I182" s="3">
        <v>0</v>
      </c>
      <c r="J182" s="3"/>
      <c r="K182" s="3">
        <v>0</v>
      </c>
      <c r="L182" s="3">
        <v>-262.39999999999998</v>
      </c>
      <c r="M182" s="3"/>
      <c r="N182" s="3"/>
      <c r="O182" s="88" t="str">
        <f>""</f>
        <v/>
      </c>
      <c r="P182" s="35" t="str">
        <f t="shared" si="29"/>
        <v>2021-03-31</v>
      </c>
      <c r="Q182" t="str">
        <f t="shared" si="30"/>
        <v>XIG</v>
      </c>
      <c r="R182">
        <f t="shared" si="31"/>
        <v>0</v>
      </c>
      <c r="S182">
        <f t="shared" si="32"/>
        <v>0</v>
      </c>
      <c r="T182">
        <f t="shared" si="33"/>
        <v>0</v>
      </c>
      <c r="U182" t="str">
        <f t="shared" si="34"/>
        <v>3-31-1--20</v>
      </c>
      <c r="V182">
        <f t="shared" si="37"/>
        <v>0</v>
      </c>
      <c r="W182">
        <f t="shared" si="38"/>
        <v>0</v>
      </c>
      <c r="X182" t="str">
        <f t="shared" si="39"/>
        <v>3-31-1--20</v>
      </c>
      <c r="Y182" t="str">
        <f t="shared" si="40"/>
        <v>3-31-1--20</v>
      </c>
      <c r="Z182" t="str">
        <f t="shared" si="41"/>
        <v>3-31-1--20</v>
      </c>
      <c r="AA182" t="str">
        <f t="shared" si="35"/>
        <v>2021-03-31</v>
      </c>
      <c r="AB182" t="b">
        <f t="shared" si="42"/>
        <v>1</v>
      </c>
      <c r="AC182">
        <f t="shared" si="36"/>
        <v>0</v>
      </c>
    </row>
    <row r="183" spans="1:29">
      <c r="A183" s="3" t="s">
        <v>87</v>
      </c>
      <c r="B183" s="3" t="s">
        <v>198</v>
      </c>
      <c r="C183" s="3" t="s">
        <v>198</v>
      </c>
      <c r="D183" s="3" t="s">
        <v>198</v>
      </c>
      <c r="E183" s="3" t="s">
        <v>89</v>
      </c>
      <c r="F183" s="3" t="s">
        <v>93</v>
      </c>
      <c r="G183" s="3" t="s">
        <v>94</v>
      </c>
      <c r="H183" s="3" t="s">
        <v>92</v>
      </c>
      <c r="I183" s="3">
        <v>5355</v>
      </c>
      <c r="J183" s="3"/>
      <c r="K183" s="3">
        <v>0</v>
      </c>
      <c r="L183" s="3">
        <v>262.39999999999998</v>
      </c>
      <c r="M183" s="3"/>
      <c r="N183" s="3"/>
      <c r="O183" s="88" t="str">
        <f>""</f>
        <v/>
      </c>
      <c r="P183" s="35" t="str">
        <f t="shared" si="29"/>
        <v>2021-03-31</v>
      </c>
      <c r="Q183" t="str">
        <f t="shared" si="30"/>
        <v>XIG</v>
      </c>
      <c r="R183">
        <f t="shared" si="31"/>
        <v>0</v>
      </c>
      <c r="S183">
        <f t="shared" si="32"/>
        <v>5355</v>
      </c>
      <c r="T183">
        <f t="shared" si="33"/>
        <v>262.39999999999998</v>
      </c>
      <c r="U183" t="str">
        <f t="shared" si="34"/>
        <v>3-31-1--20</v>
      </c>
      <c r="V183">
        <f t="shared" si="37"/>
        <v>4.9000933706816054E-2</v>
      </c>
      <c r="W183">
        <f t="shared" si="38"/>
        <v>0</v>
      </c>
      <c r="X183" t="str">
        <f t="shared" si="39"/>
        <v>3-31-1--20</v>
      </c>
      <c r="Y183" t="str">
        <f t="shared" si="40"/>
        <v>3-31-1--20</v>
      </c>
      <c r="Z183" t="str">
        <f t="shared" si="41"/>
        <v>3-31-1--20</v>
      </c>
      <c r="AA183" t="str">
        <f t="shared" si="35"/>
        <v>2021-03-31</v>
      </c>
      <c r="AB183" t="b">
        <f t="shared" si="42"/>
        <v>1</v>
      </c>
      <c r="AC183">
        <f t="shared" si="36"/>
        <v>0</v>
      </c>
    </row>
    <row r="184" spans="1:29">
      <c r="A184" s="3" t="s">
        <v>87</v>
      </c>
      <c r="B184" s="3" t="s">
        <v>198</v>
      </c>
      <c r="C184" s="3" t="s">
        <v>198</v>
      </c>
      <c r="D184" s="3" t="s">
        <v>198</v>
      </c>
      <c r="E184" s="3" t="s">
        <v>89</v>
      </c>
      <c r="F184" s="3" t="s">
        <v>95</v>
      </c>
      <c r="G184" s="3" t="s">
        <v>96</v>
      </c>
      <c r="H184" s="3" t="s">
        <v>125</v>
      </c>
      <c r="I184" s="3">
        <v>0</v>
      </c>
      <c r="J184" s="3"/>
      <c r="K184" s="3">
        <v>0</v>
      </c>
      <c r="L184" s="3">
        <v>-366.67</v>
      </c>
      <c r="M184" s="3"/>
      <c r="N184" s="3"/>
      <c r="O184" s="88" t="str">
        <f>""</f>
        <v/>
      </c>
      <c r="P184" s="35" t="str">
        <f t="shared" si="29"/>
        <v>2021-03-31</v>
      </c>
      <c r="Q184" t="str">
        <f t="shared" si="30"/>
        <v>XHY</v>
      </c>
      <c r="R184">
        <f t="shared" si="31"/>
        <v>0</v>
      </c>
      <c r="S184">
        <f t="shared" si="32"/>
        <v>0</v>
      </c>
      <c r="T184">
        <f t="shared" si="33"/>
        <v>0</v>
      </c>
      <c r="U184" t="str">
        <f t="shared" si="34"/>
        <v>3-31-1--20</v>
      </c>
      <c r="V184">
        <f t="shared" si="37"/>
        <v>0</v>
      </c>
      <c r="W184">
        <f t="shared" si="38"/>
        <v>0</v>
      </c>
      <c r="X184" t="str">
        <f t="shared" si="39"/>
        <v>3-31-1--20</v>
      </c>
      <c r="Y184" t="str">
        <f t="shared" si="40"/>
        <v>3-31-1--20</v>
      </c>
      <c r="Z184" t="str">
        <f t="shared" si="41"/>
        <v>3-31-1--20</v>
      </c>
      <c r="AA184" t="str">
        <f t="shared" si="35"/>
        <v>2021-03-31</v>
      </c>
      <c r="AB184" t="b">
        <f t="shared" si="42"/>
        <v>1</v>
      </c>
      <c r="AC184">
        <f t="shared" si="36"/>
        <v>0</v>
      </c>
    </row>
    <row r="185" spans="1:29">
      <c r="A185" s="3" t="s">
        <v>87</v>
      </c>
      <c r="B185" s="3" t="s">
        <v>198</v>
      </c>
      <c r="C185" s="3" t="s">
        <v>198</v>
      </c>
      <c r="D185" s="3" t="s">
        <v>198</v>
      </c>
      <c r="E185" s="3" t="s">
        <v>89</v>
      </c>
      <c r="F185" s="3" t="s">
        <v>95</v>
      </c>
      <c r="G185" s="3" t="s">
        <v>96</v>
      </c>
      <c r="H185" s="3" t="s">
        <v>92</v>
      </c>
      <c r="I185" s="3">
        <v>4762</v>
      </c>
      <c r="J185" s="3"/>
      <c r="K185" s="3">
        <v>0</v>
      </c>
      <c r="L185" s="3">
        <v>366.67</v>
      </c>
      <c r="M185" s="3"/>
      <c r="N185" s="3"/>
      <c r="O185" s="88" t="str">
        <f>""</f>
        <v/>
      </c>
      <c r="P185" s="35" t="str">
        <f t="shared" si="29"/>
        <v>2021-03-31</v>
      </c>
      <c r="Q185" t="str">
        <f t="shared" si="30"/>
        <v>XHY</v>
      </c>
      <c r="R185">
        <f t="shared" si="31"/>
        <v>0</v>
      </c>
      <c r="S185">
        <f t="shared" si="32"/>
        <v>4762</v>
      </c>
      <c r="T185">
        <f t="shared" si="33"/>
        <v>366.67</v>
      </c>
      <c r="U185" t="str">
        <f t="shared" si="34"/>
        <v>3-31-1--20</v>
      </c>
      <c r="V185">
        <f t="shared" si="37"/>
        <v>7.699916001679967E-2</v>
      </c>
      <c r="W185">
        <f t="shared" si="38"/>
        <v>0</v>
      </c>
      <c r="X185" t="str">
        <f t="shared" si="39"/>
        <v>3-31-1--20</v>
      </c>
      <c r="Y185" t="str">
        <f t="shared" si="40"/>
        <v>3-31-1--20</v>
      </c>
      <c r="Z185" t="str">
        <f t="shared" si="41"/>
        <v>3-31-1--20</v>
      </c>
      <c r="AA185" t="str">
        <f t="shared" si="35"/>
        <v>2021-03-31</v>
      </c>
      <c r="AB185" t="b">
        <f t="shared" si="42"/>
        <v>1</v>
      </c>
      <c r="AC185">
        <f t="shared" si="36"/>
        <v>0</v>
      </c>
    </row>
    <row r="186" spans="1:29">
      <c r="A186" s="3" t="s">
        <v>87</v>
      </c>
      <c r="B186" s="3" t="s">
        <v>198</v>
      </c>
      <c r="C186" s="3" t="s">
        <v>198</v>
      </c>
      <c r="D186" s="3" t="s">
        <v>198</v>
      </c>
      <c r="E186" s="3" t="s">
        <v>89</v>
      </c>
      <c r="F186" s="3" t="s">
        <v>54</v>
      </c>
      <c r="G186" s="3" t="s">
        <v>97</v>
      </c>
      <c r="H186" s="3" t="s">
        <v>125</v>
      </c>
      <c r="I186" s="3">
        <v>0</v>
      </c>
      <c r="J186" s="3"/>
      <c r="K186" s="3">
        <v>0</v>
      </c>
      <c r="L186" s="3">
        <v>-1654.54</v>
      </c>
      <c r="M186" s="3"/>
      <c r="N186" s="3"/>
      <c r="O186" s="88" t="str">
        <f>""</f>
        <v/>
      </c>
      <c r="P186" s="35" t="str">
        <f t="shared" si="29"/>
        <v>2021-03-31</v>
      </c>
      <c r="Q186" t="str">
        <f t="shared" si="30"/>
        <v>XCB</v>
      </c>
      <c r="R186">
        <f t="shared" si="31"/>
        <v>0</v>
      </c>
      <c r="S186">
        <f t="shared" si="32"/>
        <v>0</v>
      </c>
      <c r="T186">
        <f t="shared" si="33"/>
        <v>0</v>
      </c>
      <c r="U186" t="str">
        <f t="shared" si="34"/>
        <v>3-31-1--20</v>
      </c>
      <c r="V186">
        <f t="shared" si="37"/>
        <v>0</v>
      </c>
      <c r="W186">
        <f t="shared" si="38"/>
        <v>0</v>
      </c>
      <c r="X186" t="str">
        <f t="shared" si="39"/>
        <v>3-31-1--20</v>
      </c>
      <c r="Y186" t="str">
        <f t="shared" si="40"/>
        <v>3-31-1--20</v>
      </c>
      <c r="Z186" t="str">
        <f t="shared" si="41"/>
        <v>3-31-1--20</v>
      </c>
      <c r="AA186" t="str">
        <f t="shared" si="35"/>
        <v>2021-03-31</v>
      </c>
      <c r="AB186" t="b">
        <f t="shared" si="42"/>
        <v>1</v>
      </c>
      <c r="AC186">
        <f t="shared" si="36"/>
        <v>0</v>
      </c>
    </row>
    <row r="187" spans="1:29">
      <c r="A187" s="3" t="s">
        <v>87</v>
      </c>
      <c r="B187" s="3" t="s">
        <v>198</v>
      </c>
      <c r="C187" s="3" t="s">
        <v>198</v>
      </c>
      <c r="D187" s="3" t="s">
        <v>198</v>
      </c>
      <c r="E187" s="3" t="s">
        <v>89</v>
      </c>
      <c r="F187" s="3" t="s">
        <v>54</v>
      </c>
      <c r="G187" s="3" t="s">
        <v>97</v>
      </c>
      <c r="H187" s="3" t="s">
        <v>92</v>
      </c>
      <c r="I187" s="3">
        <v>32442</v>
      </c>
      <c r="J187" s="3"/>
      <c r="K187" s="3">
        <v>0</v>
      </c>
      <c r="L187" s="3">
        <v>1654.54</v>
      </c>
      <c r="M187" s="3"/>
      <c r="N187" s="3"/>
      <c r="O187" s="88" t="str">
        <f>""</f>
        <v/>
      </c>
      <c r="P187" s="35" t="str">
        <f t="shared" si="29"/>
        <v>2021-03-31</v>
      </c>
      <c r="Q187" t="str">
        <f t="shared" si="30"/>
        <v>XCB</v>
      </c>
      <c r="R187">
        <f t="shared" si="31"/>
        <v>0</v>
      </c>
      <c r="S187">
        <f t="shared" si="32"/>
        <v>32442</v>
      </c>
      <c r="T187">
        <f t="shared" si="33"/>
        <v>1654.54</v>
      </c>
      <c r="U187" t="str">
        <f t="shared" si="34"/>
        <v>3-31-1--20</v>
      </c>
      <c r="V187">
        <f t="shared" si="37"/>
        <v>5.0999938351519634E-2</v>
      </c>
      <c r="W187">
        <f t="shared" si="38"/>
        <v>0</v>
      </c>
      <c r="X187" t="str">
        <f t="shared" si="39"/>
        <v>3-31-1--20</v>
      </c>
      <c r="Y187" t="str">
        <f t="shared" si="40"/>
        <v>3-31-1--20</v>
      </c>
      <c r="Z187" t="str">
        <f t="shared" si="41"/>
        <v>3-31-1--20</v>
      </c>
      <c r="AA187" t="str">
        <f t="shared" si="35"/>
        <v>2021-03-31</v>
      </c>
      <c r="AB187" t="b">
        <f t="shared" si="42"/>
        <v>1</v>
      </c>
      <c r="AC187">
        <f t="shared" si="36"/>
        <v>0</v>
      </c>
    </row>
    <row r="188" spans="1:29">
      <c r="A188" s="3" t="s">
        <v>87</v>
      </c>
      <c r="B188" s="3" t="s">
        <v>198</v>
      </c>
      <c r="C188" s="3" t="s">
        <v>198</v>
      </c>
      <c r="D188" s="3" t="s">
        <v>199</v>
      </c>
      <c r="E188" s="3" t="s">
        <v>89</v>
      </c>
      <c r="F188" s="3" t="s">
        <v>90</v>
      </c>
      <c r="G188" s="3" t="s">
        <v>91</v>
      </c>
      <c r="H188" s="3" t="s">
        <v>128</v>
      </c>
      <c r="I188" s="3">
        <v>0</v>
      </c>
      <c r="J188" s="3"/>
      <c r="K188" s="3">
        <v>0</v>
      </c>
      <c r="L188" s="3">
        <v>9.76</v>
      </c>
      <c r="M188" s="3"/>
      <c r="N188" s="3"/>
      <c r="O188" s="88" t="str">
        <f>""</f>
        <v/>
      </c>
      <c r="P188" s="35" t="str">
        <f t="shared" si="29"/>
        <v>2021-03-31</v>
      </c>
      <c r="Q188" t="str">
        <f t="shared" si="30"/>
        <v>XBB</v>
      </c>
      <c r="R188">
        <f t="shared" si="31"/>
        <v>0</v>
      </c>
      <c r="S188">
        <f t="shared" si="32"/>
        <v>0</v>
      </c>
      <c r="T188">
        <f t="shared" si="33"/>
        <v>0</v>
      </c>
      <c r="U188" t="str">
        <f t="shared" si="34"/>
        <v>3-31-1--20</v>
      </c>
      <c r="V188">
        <f t="shared" si="37"/>
        <v>0</v>
      </c>
      <c r="W188">
        <f t="shared" si="38"/>
        <v>0</v>
      </c>
      <c r="X188" t="str">
        <f t="shared" si="39"/>
        <v>3-31-1--20</v>
      </c>
      <c r="Y188" t="str">
        <f t="shared" si="40"/>
        <v>3-31-1--20</v>
      </c>
      <c r="Z188" t="str">
        <f t="shared" si="41"/>
        <v>4-07-1--20</v>
      </c>
      <c r="AA188" t="str">
        <f t="shared" si="35"/>
        <v>2021-04-07</v>
      </c>
      <c r="AB188" t="b">
        <f t="shared" si="42"/>
        <v>0</v>
      </c>
      <c r="AC188" t="str">
        <f t="shared" si="36"/>
        <v>Fraction</v>
      </c>
    </row>
    <row r="189" spans="1:29">
      <c r="A189" s="3" t="s">
        <v>87</v>
      </c>
      <c r="B189" s="3" t="s">
        <v>198</v>
      </c>
      <c r="C189" s="3" t="s">
        <v>198</v>
      </c>
      <c r="D189" s="3" t="s">
        <v>199</v>
      </c>
      <c r="E189" s="3" t="s">
        <v>89</v>
      </c>
      <c r="F189" s="3" t="s">
        <v>90</v>
      </c>
      <c r="G189" s="3" t="s">
        <v>200</v>
      </c>
      <c r="H189" s="3" t="s">
        <v>125</v>
      </c>
      <c r="I189" s="3">
        <v>88</v>
      </c>
      <c r="J189" s="3"/>
      <c r="K189" s="3">
        <v>0</v>
      </c>
      <c r="L189" s="3"/>
      <c r="M189" s="3"/>
      <c r="N189" s="3"/>
      <c r="O189" s="88" t="str">
        <f>""</f>
        <v/>
      </c>
      <c r="P189" s="35" t="str">
        <f t="shared" si="29"/>
        <v>2021-03-31</v>
      </c>
      <c r="Q189" t="str">
        <f t="shared" si="30"/>
        <v>XBB</v>
      </c>
      <c r="R189">
        <f t="shared" si="31"/>
        <v>31.680113636363636</v>
      </c>
      <c r="S189">
        <f t="shared" si="32"/>
        <v>88</v>
      </c>
      <c r="T189">
        <f t="shared" si="33"/>
        <v>0</v>
      </c>
      <c r="U189" t="str">
        <f t="shared" si="34"/>
        <v>3-31-1--20</v>
      </c>
      <c r="V189">
        <f t="shared" si="37"/>
        <v>0</v>
      </c>
      <c r="W189">
        <f t="shared" si="38"/>
        <v>0</v>
      </c>
      <c r="X189" t="str">
        <f t="shared" si="39"/>
        <v>3-31-1--20</v>
      </c>
      <c r="Y189" t="str">
        <f t="shared" si="40"/>
        <v>3-31-1--20</v>
      </c>
      <c r="Z189" t="str">
        <f t="shared" si="41"/>
        <v>4-07-1--20</v>
      </c>
      <c r="AA189" t="str">
        <f t="shared" si="35"/>
        <v>2021-04-07</v>
      </c>
      <c r="AB189" t="b">
        <f t="shared" si="42"/>
        <v>0</v>
      </c>
      <c r="AC189" t="str">
        <f t="shared" si="36"/>
        <v>Div Reinv</v>
      </c>
    </row>
    <row r="190" spans="1:29">
      <c r="A190" s="3" t="s">
        <v>87</v>
      </c>
      <c r="B190" s="3" t="s">
        <v>198</v>
      </c>
      <c r="C190" s="3" t="s">
        <v>198</v>
      </c>
      <c r="D190" s="3" t="s">
        <v>199</v>
      </c>
      <c r="E190" s="3" t="s">
        <v>89</v>
      </c>
      <c r="F190" s="3" t="s">
        <v>93</v>
      </c>
      <c r="G190" s="3" t="s">
        <v>94</v>
      </c>
      <c r="H190" s="3" t="s">
        <v>128</v>
      </c>
      <c r="I190" s="3">
        <v>0</v>
      </c>
      <c r="J190" s="3"/>
      <c r="K190" s="3">
        <v>0</v>
      </c>
      <c r="L190" s="3">
        <v>15.6</v>
      </c>
      <c r="M190" s="3"/>
      <c r="N190" s="3"/>
      <c r="O190" s="88" t="str">
        <f>""</f>
        <v/>
      </c>
      <c r="P190" s="35" t="str">
        <f t="shared" si="29"/>
        <v>2021-03-31</v>
      </c>
      <c r="Q190" t="str">
        <f t="shared" si="30"/>
        <v>XIG</v>
      </c>
      <c r="R190">
        <f t="shared" si="31"/>
        <v>0</v>
      </c>
      <c r="S190">
        <f t="shared" si="32"/>
        <v>0</v>
      </c>
      <c r="T190">
        <f t="shared" si="33"/>
        <v>0</v>
      </c>
      <c r="U190" t="str">
        <f t="shared" si="34"/>
        <v>3-31-1--20</v>
      </c>
      <c r="V190">
        <f t="shared" si="37"/>
        <v>0</v>
      </c>
      <c r="W190">
        <f t="shared" si="38"/>
        <v>0</v>
      </c>
      <c r="X190" t="str">
        <f t="shared" si="39"/>
        <v>3-31-1--20</v>
      </c>
      <c r="Y190" t="str">
        <f t="shared" si="40"/>
        <v>3-31-1--20</v>
      </c>
      <c r="Z190" t="str">
        <f t="shared" si="41"/>
        <v>4-07-1--20</v>
      </c>
      <c r="AA190" t="str">
        <f t="shared" si="35"/>
        <v>2021-04-07</v>
      </c>
      <c r="AB190" t="b">
        <f t="shared" si="42"/>
        <v>0</v>
      </c>
      <c r="AC190" t="str">
        <f t="shared" si="36"/>
        <v>Fraction</v>
      </c>
    </row>
    <row r="191" spans="1:29">
      <c r="A191" s="3" t="s">
        <v>87</v>
      </c>
      <c r="B191" s="3" t="s">
        <v>198</v>
      </c>
      <c r="C191" s="3" t="s">
        <v>198</v>
      </c>
      <c r="D191" s="3" t="s">
        <v>199</v>
      </c>
      <c r="E191" s="3" t="s">
        <v>89</v>
      </c>
      <c r="F191" s="3" t="s">
        <v>93</v>
      </c>
      <c r="G191" s="3" t="s">
        <v>201</v>
      </c>
      <c r="H191" s="3" t="s">
        <v>125</v>
      </c>
      <c r="I191" s="3">
        <v>10</v>
      </c>
      <c r="J191" s="3"/>
      <c r="K191" s="3">
        <v>0</v>
      </c>
      <c r="L191" s="3"/>
      <c r="M191" s="3"/>
      <c r="N191" s="3"/>
      <c r="O191" s="88" t="str">
        <f>""</f>
        <v/>
      </c>
      <c r="P191" s="35" t="str">
        <f t="shared" si="29"/>
        <v>2021-03-31</v>
      </c>
      <c r="Q191" t="str">
        <f t="shared" si="30"/>
        <v>XIG</v>
      </c>
      <c r="R191">
        <f t="shared" si="31"/>
        <v>24.68</v>
      </c>
      <c r="S191">
        <f t="shared" si="32"/>
        <v>10</v>
      </c>
      <c r="T191">
        <f t="shared" si="33"/>
        <v>0</v>
      </c>
      <c r="U191" t="str">
        <f t="shared" si="34"/>
        <v>3-31-1--20</v>
      </c>
      <c r="V191">
        <f t="shared" si="37"/>
        <v>0</v>
      </c>
      <c r="W191">
        <f t="shared" si="38"/>
        <v>0</v>
      </c>
      <c r="X191" t="str">
        <f t="shared" si="39"/>
        <v>3-31-1--20</v>
      </c>
      <c r="Y191" t="str">
        <f t="shared" si="40"/>
        <v>3-31-1--20</v>
      </c>
      <c r="Z191" t="str">
        <f t="shared" si="41"/>
        <v>4-07-1--20</v>
      </c>
      <c r="AA191" t="str">
        <f t="shared" si="35"/>
        <v>2021-04-07</v>
      </c>
      <c r="AB191" t="b">
        <f t="shared" si="42"/>
        <v>0</v>
      </c>
      <c r="AC191" t="str">
        <f t="shared" si="36"/>
        <v>Div Reinv</v>
      </c>
    </row>
    <row r="192" spans="1:29">
      <c r="A192" s="3" t="s">
        <v>87</v>
      </c>
      <c r="B192" s="3" t="s">
        <v>198</v>
      </c>
      <c r="C192" s="3" t="s">
        <v>198</v>
      </c>
      <c r="D192" s="3" t="s">
        <v>199</v>
      </c>
      <c r="E192" s="3" t="s">
        <v>89</v>
      </c>
      <c r="F192" s="3" t="s">
        <v>95</v>
      </c>
      <c r="G192" s="3" t="s">
        <v>96</v>
      </c>
      <c r="H192" s="3" t="s">
        <v>128</v>
      </c>
      <c r="I192" s="3">
        <v>0</v>
      </c>
      <c r="J192" s="3"/>
      <c r="K192" s="3">
        <v>0</v>
      </c>
      <c r="L192" s="3">
        <v>9.4700000000000006</v>
      </c>
      <c r="M192" s="3"/>
      <c r="N192" s="3"/>
      <c r="O192" s="88" t="str">
        <f>""</f>
        <v/>
      </c>
      <c r="P192" s="35" t="str">
        <f t="shared" si="29"/>
        <v>2021-03-31</v>
      </c>
      <c r="Q192" t="str">
        <f t="shared" si="30"/>
        <v>XHY</v>
      </c>
      <c r="R192">
        <f t="shared" si="31"/>
        <v>0</v>
      </c>
      <c r="S192">
        <f t="shared" si="32"/>
        <v>0</v>
      </c>
      <c r="T192">
        <f t="shared" si="33"/>
        <v>0</v>
      </c>
      <c r="U192" t="str">
        <f t="shared" si="34"/>
        <v>3-31-1--20</v>
      </c>
      <c r="V192">
        <f t="shared" si="37"/>
        <v>0</v>
      </c>
      <c r="W192">
        <f t="shared" si="38"/>
        <v>0</v>
      </c>
      <c r="X192" t="str">
        <f t="shared" si="39"/>
        <v>3-31-1--20</v>
      </c>
      <c r="Y192" t="str">
        <f t="shared" si="40"/>
        <v>3-31-1--20</v>
      </c>
      <c r="Z192" t="str">
        <f t="shared" si="41"/>
        <v>4-07-1--20</v>
      </c>
      <c r="AA192" t="str">
        <f t="shared" si="35"/>
        <v>2021-04-07</v>
      </c>
      <c r="AB192" t="b">
        <f t="shared" si="42"/>
        <v>0</v>
      </c>
      <c r="AC192" t="str">
        <f t="shared" si="36"/>
        <v>Fraction</v>
      </c>
    </row>
    <row r="193" spans="1:29">
      <c r="A193" s="3" t="s">
        <v>87</v>
      </c>
      <c r="B193" s="3" t="s">
        <v>198</v>
      </c>
      <c r="C193" s="3" t="s">
        <v>198</v>
      </c>
      <c r="D193" s="3" t="s">
        <v>199</v>
      </c>
      <c r="E193" s="3" t="s">
        <v>89</v>
      </c>
      <c r="F193" s="3" t="s">
        <v>95</v>
      </c>
      <c r="G193" s="3" t="s">
        <v>202</v>
      </c>
      <c r="H193" s="3" t="s">
        <v>125</v>
      </c>
      <c r="I193" s="3">
        <v>19</v>
      </c>
      <c r="J193" s="3"/>
      <c r="K193" s="3">
        <v>0</v>
      </c>
      <c r="L193" s="3"/>
      <c r="M193" s="3"/>
      <c r="N193" s="3"/>
      <c r="O193" s="88" t="str">
        <f>""</f>
        <v/>
      </c>
      <c r="P193" s="35" t="str">
        <f t="shared" si="29"/>
        <v>2021-03-31</v>
      </c>
      <c r="Q193" t="str">
        <f t="shared" si="30"/>
        <v>XHY</v>
      </c>
      <c r="R193">
        <f t="shared" si="31"/>
        <v>18.8</v>
      </c>
      <c r="S193">
        <f t="shared" si="32"/>
        <v>19</v>
      </c>
      <c r="T193">
        <f t="shared" si="33"/>
        <v>0</v>
      </c>
      <c r="U193" t="str">
        <f t="shared" si="34"/>
        <v>3-31-1--20</v>
      </c>
      <c r="V193">
        <f t="shared" si="37"/>
        <v>0</v>
      </c>
      <c r="W193">
        <f t="shared" si="38"/>
        <v>0</v>
      </c>
      <c r="X193" t="str">
        <f t="shared" si="39"/>
        <v>3-31-1--20</v>
      </c>
      <c r="Y193" t="str">
        <f t="shared" si="40"/>
        <v>3-31-1--20</v>
      </c>
      <c r="Z193" t="str">
        <f t="shared" si="41"/>
        <v>4-07-1--20</v>
      </c>
      <c r="AA193" t="str">
        <f t="shared" si="35"/>
        <v>2021-04-07</v>
      </c>
      <c r="AB193" t="b">
        <f t="shared" si="42"/>
        <v>0</v>
      </c>
      <c r="AC193" t="str">
        <f t="shared" si="36"/>
        <v>Div Reinv</v>
      </c>
    </row>
    <row r="194" spans="1:29">
      <c r="A194" s="3" t="s">
        <v>87</v>
      </c>
      <c r="B194" s="3" t="s">
        <v>198</v>
      </c>
      <c r="C194" s="3" t="s">
        <v>198</v>
      </c>
      <c r="D194" s="3" t="s">
        <v>199</v>
      </c>
      <c r="E194" s="3" t="s">
        <v>89</v>
      </c>
      <c r="F194" s="3" t="s">
        <v>54</v>
      </c>
      <c r="G194" s="3" t="s">
        <v>97</v>
      </c>
      <c r="H194" s="3" t="s">
        <v>128</v>
      </c>
      <c r="I194" s="3">
        <v>0</v>
      </c>
      <c r="J194" s="3"/>
      <c r="K194" s="3">
        <v>0</v>
      </c>
      <c r="L194" s="3">
        <v>18.399999999999999</v>
      </c>
      <c r="M194" s="3"/>
      <c r="N194" s="3"/>
      <c r="O194" s="88" t="str">
        <f>""</f>
        <v/>
      </c>
      <c r="P194" s="35" t="str">
        <f t="shared" ref="P194:P257" si="43">B194</f>
        <v>2021-03-31</v>
      </c>
      <c r="Q194" t="str">
        <f t="shared" ref="Q194:Q257" si="44">F194</f>
        <v>XCB</v>
      </c>
      <c r="R194">
        <f t="shared" ref="R194:R257" si="45">IFERROR(TRIM(RIGHT(G194,LEN(G194)-SEARCH("=",G194)))/I194,IF(J194="",0,J194))</f>
        <v>0</v>
      </c>
      <c r="S194">
        <f t="shared" ref="S194:S257" si="46">IF(OR(H194="Sell",H194="Vente"),-1,1)*I194</f>
        <v>0</v>
      </c>
      <c r="T194">
        <f t="shared" ref="T194:T257" si="47">IF(L194&lt;&gt;R194*S194,V194,R194)*S194</f>
        <v>0</v>
      </c>
      <c r="U194" t="str">
        <f t="shared" ref="U194:U257" si="48">RIGHT(B194,4)&amp;"-"&amp;LEFT(RIGHT(B194,7),2)&amp;"-"&amp;LEFT(B194,2)</f>
        <v>3-31-1--20</v>
      </c>
      <c r="V194">
        <f t="shared" si="37"/>
        <v>0</v>
      </c>
      <c r="W194">
        <f t="shared" si="38"/>
        <v>0</v>
      </c>
      <c r="X194" t="str">
        <f t="shared" si="39"/>
        <v>3-31-1--20</v>
      </c>
      <c r="Y194" t="str">
        <f t="shared" si="40"/>
        <v>3-31-1--20</v>
      </c>
      <c r="Z194" t="str">
        <f t="shared" si="41"/>
        <v>4-07-1--20</v>
      </c>
      <c r="AA194" t="str">
        <f t="shared" ref="AA194:AA257" si="49">D194</f>
        <v>2021-04-07</v>
      </c>
      <c r="AB194" t="b">
        <f t="shared" si="42"/>
        <v>0</v>
      </c>
      <c r="AC194" t="str">
        <f t="shared" ref="AC194:AC257" si="50">IF(AB194=TRUE,,H194)</f>
        <v>Fraction</v>
      </c>
    </row>
    <row r="195" spans="1:29">
      <c r="A195" s="3" t="s">
        <v>87</v>
      </c>
      <c r="B195" s="3" t="s">
        <v>198</v>
      </c>
      <c r="C195" s="3" t="s">
        <v>198</v>
      </c>
      <c r="D195" s="3" t="s">
        <v>199</v>
      </c>
      <c r="E195" s="3" t="s">
        <v>89</v>
      </c>
      <c r="F195" s="3" t="s">
        <v>54</v>
      </c>
      <c r="G195" s="3" t="s">
        <v>203</v>
      </c>
      <c r="H195" s="3" t="s">
        <v>125</v>
      </c>
      <c r="I195" s="3">
        <v>75</v>
      </c>
      <c r="J195" s="3"/>
      <c r="K195" s="3">
        <v>0</v>
      </c>
      <c r="L195" s="3"/>
      <c r="M195" s="3"/>
      <c r="N195" s="3"/>
      <c r="O195" s="88" t="str">
        <f>""</f>
        <v/>
      </c>
      <c r="P195" s="35" t="str">
        <f t="shared" si="43"/>
        <v>2021-03-31</v>
      </c>
      <c r="Q195" t="str">
        <f t="shared" si="44"/>
        <v>XCB</v>
      </c>
      <c r="R195">
        <f t="shared" si="45"/>
        <v>21.815200000000001</v>
      </c>
      <c r="S195">
        <f t="shared" si="46"/>
        <v>75</v>
      </c>
      <c r="T195">
        <f t="shared" si="47"/>
        <v>0</v>
      </c>
      <c r="U195" t="str">
        <f t="shared" si="48"/>
        <v>3-31-1--20</v>
      </c>
      <c r="V195">
        <f t="shared" ref="V195:V258" si="51">IFERROR(ABS(L195/I195),)</f>
        <v>0</v>
      </c>
      <c r="W195">
        <f t="shared" ref="W195:W258" si="52">IF(OR(R195=0,V195=0),0,ABS(V195)=R195)</f>
        <v>0</v>
      </c>
      <c r="X195" t="str">
        <f t="shared" ref="X195:X258" si="53">RIGHT(B195,4)&amp;"-"&amp;LEFT(RIGHT(B195,7),2)&amp;"-"&amp;LEFT(B195,2)</f>
        <v>3-31-1--20</v>
      </c>
      <c r="Y195" t="str">
        <f t="shared" ref="Y195:Y258" si="54">RIGHT(C195,4)&amp;"-"&amp;LEFT(RIGHT(C195,7),2)&amp;"-"&amp;LEFT(C195,2)</f>
        <v>3-31-1--20</v>
      </c>
      <c r="Z195" t="str">
        <f t="shared" ref="Z195:Z258" si="55">RIGHT(D195,4)&amp;"-"&amp;LEFT(RIGHT(D195,7),2)&amp;"-"&amp;LEFT(D195,2)</f>
        <v>4-07-1--20</v>
      </c>
      <c r="AA195" t="str">
        <f t="shared" si="49"/>
        <v>2021-04-07</v>
      </c>
      <c r="AB195" t="b">
        <f t="shared" ref="AB195:AB258" si="56">B195=D195</f>
        <v>0</v>
      </c>
      <c r="AC195" t="str">
        <f t="shared" si="50"/>
        <v>Div Reinv</v>
      </c>
    </row>
    <row r="196" spans="1:29">
      <c r="A196" s="3" t="s">
        <v>87</v>
      </c>
      <c r="B196" s="3" t="s">
        <v>204</v>
      </c>
      <c r="C196" s="3" t="s">
        <v>205</v>
      </c>
      <c r="D196" s="3" t="s">
        <v>204</v>
      </c>
      <c r="E196" s="3" t="s">
        <v>89</v>
      </c>
      <c r="F196" s="3" t="s">
        <v>105</v>
      </c>
      <c r="G196" s="3" t="s">
        <v>106</v>
      </c>
      <c r="H196" s="3" t="s">
        <v>107</v>
      </c>
      <c r="I196" s="3">
        <v>600</v>
      </c>
      <c r="J196" s="3">
        <v>63.56</v>
      </c>
      <c r="K196" s="3">
        <v>0</v>
      </c>
      <c r="L196" s="3">
        <v>-38136</v>
      </c>
      <c r="M196" s="3"/>
      <c r="N196" s="3"/>
      <c r="O196" s="88" t="str">
        <f>""</f>
        <v/>
      </c>
      <c r="P196" s="35" t="str">
        <f t="shared" si="43"/>
        <v>2021-04-06</v>
      </c>
      <c r="Q196" t="str">
        <f t="shared" si="44"/>
        <v>XUS</v>
      </c>
      <c r="R196">
        <f t="shared" si="45"/>
        <v>63.56</v>
      </c>
      <c r="S196">
        <f t="shared" si="46"/>
        <v>600</v>
      </c>
      <c r="T196">
        <f t="shared" si="47"/>
        <v>38136</v>
      </c>
      <c r="U196" t="str">
        <f t="shared" si="48"/>
        <v>4-06-1--20</v>
      </c>
      <c r="V196">
        <f t="shared" si="51"/>
        <v>63.56</v>
      </c>
      <c r="W196" t="b">
        <f t="shared" si="52"/>
        <v>1</v>
      </c>
      <c r="X196" t="str">
        <f t="shared" si="53"/>
        <v>4-06-1--20</v>
      </c>
      <c r="Y196" t="str">
        <f t="shared" si="54"/>
        <v>4-08-1--20</v>
      </c>
      <c r="Z196" t="str">
        <f t="shared" si="55"/>
        <v>4-06-1--20</v>
      </c>
      <c r="AA196" t="str">
        <f t="shared" si="49"/>
        <v>2021-04-06</v>
      </c>
      <c r="AB196" t="b">
        <f t="shared" si="56"/>
        <v>1</v>
      </c>
      <c r="AC196">
        <f t="shared" si="50"/>
        <v>0</v>
      </c>
    </row>
    <row r="197" spans="1:29">
      <c r="A197" s="3" t="s">
        <v>87</v>
      </c>
      <c r="B197" s="3" t="s">
        <v>204</v>
      </c>
      <c r="C197" s="3" t="s">
        <v>205</v>
      </c>
      <c r="D197" s="3" t="s">
        <v>204</v>
      </c>
      <c r="E197" s="3" t="s">
        <v>89</v>
      </c>
      <c r="F197" s="3" t="s">
        <v>110</v>
      </c>
      <c r="G197" s="3" t="s">
        <v>111</v>
      </c>
      <c r="H197" s="3" t="s">
        <v>107</v>
      </c>
      <c r="I197" s="3">
        <v>1350</v>
      </c>
      <c r="J197" s="3">
        <v>28.84</v>
      </c>
      <c r="K197" s="3">
        <v>0</v>
      </c>
      <c r="L197" s="3">
        <v>-38934</v>
      </c>
      <c r="M197" s="3"/>
      <c r="N197" s="3"/>
      <c r="O197" s="88" t="str">
        <f>""</f>
        <v/>
      </c>
      <c r="P197" s="35" t="str">
        <f t="shared" si="43"/>
        <v>2021-04-06</v>
      </c>
      <c r="Q197" t="str">
        <f t="shared" si="44"/>
        <v>XIU</v>
      </c>
      <c r="R197">
        <f t="shared" si="45"/>
        <v>28.84</v>
      </c>
      <c r="S197">
        <f t="shared" si="46"/>
        <v>1350</v>
      </c>
      <c r="T197">
        <f t="shared" si="47"/>
        <v>38934</v>
      </c>
      <c r="U197" t="str">
        <f t="shared" si="48"/>
        <v>4-06-1--20</v>
      </c>
      <c r="V197">
        <f t="shared" si="51"/>
        <v>28.84</v>
      </c>
      <c r="W197" t="b">
        <f t="shared" si="52"/>
        <v>1</v>
      </c>
      <c r="X197" t="str">
        <f t="shared" si="53"/>
        <v>4-06-1--20</v>
      </c>
      <c r="Y197" t="str">
        <f t="shared" si="54"/>
        <v>4-08-1--20</v>
      </c>
      <c r="Z197" t="str">
        <f t="shared" si="55"/>
        <v>4-06-1--20</v>
      </c>
      <c r="AA197" t="str">
        <f t="shared" si="49"/>
        <v>2021-04-06</v>
      </c>
      <c r="AB197" t="b">
        <f t="shared" si="56"/>
        <v>1</v>
      </c>
      <c r="AC197">
        <f t="shared" si="50"/>
        <v>0</v>
      </c>
    </row>
    <row r="198" spans="1:29">
      <c r="A198" s="3" t="s">
        <v>87</v>
      </c>
      <c r="B198" s="3" t="s">
        <v>204</v>
      </c>
      <c r="C198" s="3" t="s">
        <v>205</v>
      </c>
      <c r="D198" s="3" t="s">
        <v>204</v>
      </c>
      <c r="E198" s="3" t="s">
        <v>89</v>
      </c>
      <c r="F198" s="3" t="s">
        <v>112</v>
      </c>
      <c r="G198" s="3" t="s">
        <v>113</v>
      </c>
      <c r="H198" s="3" t="s">
        <v>104</v>
      </c>
      <c r="I198" s="3">
        <v>1400</v>
      </c>
      <c r="J198" s="3">
        <v>37.860999999999997</v>
      </c>
      <c r="K198" s="3">
        <v>0</v>
      </c>
      <c r="L198" s="3">
        <v>53004.99</v>
      </c>
      <c r="M198" s="3"/>
      <c r="N198" s="3"/>
      <c r="O198" s="88" t="str">
        <f>""</f>
        <v/>
      </c>
      <c r="P198" s="35" t="str">
        <f t="shared" si="43"/>
        <v>2021-04-06</v>
      </c>
      <c r="Q198" t="str">
        <f t="shared" si="44"/>
        <v>XEM</v>
      </c>
      <c r="R198">
        <f t="shared" si="45"/>
        <v>37.860999999999997</v>
      </c>
      <c r="S198">
        <f t="shared" si="46"/>
        <v>-1400</v>
      </c>
      <c r="T198">
        <f t="shared" si="47"/>
        <v>-53004.990000000005</v>
      </c>
      <c r="U198" t="str">
        <f t="shared" si="48"/>
        <v>4-06-1--20</v>
      </c>
      <c r="V198">
        <f t="shared" si="51"/>
        <v>37.860707142857144</v>
      </c>
      <c r="W198" t="b">
        <f t="shared" si="52"/>
        <v>0</v>
      </c>
      <c r="X198" t="str">
        <f t="shared" si="53"/>
        <v>4-06-1--20</v>
      </c>
      <c r="Y198" t="str">
        <f t="shared" si="54"/>
        <v>4-08-1--20</v>
      </c>
      <c r="Z198" t="str">
        <f t="shared" si="55"/>
        <v>4-06-1--20</v>
      </c>
      <c r="AA198" t="str">
        <f t="shared" si="49"/>
        <v>2021-04-06</v>
      </c>
      <c r="AB198" t="b">
        <f t="shared" si="56"/>
        <v>1</v>
      </c>
      <c r="AC198">
        <f t="shared" si="50"/>
        <v>0</v>
      </c>
    </row>
    <row r="199" spans="1:29">
      <c r="A199" s="3" t="s">
        <v>87</v>
      </c>
      <c r="B199" s="3" t="s">
        <v>204</v>
      </c>
      <c r="C199" s="3" t="s">
        <v>205</v>
      </c>
      <c r="D199" s="3" t="s">
        <v>204</v>
      </c>
      <c r="E199" s="3" t="s">
        <v>89</v>
      </c>
      <c r="F199" s="3" t="s">
        <v>90</v>
      </c>
      <c r="G199" s="3" t="s">
        <v>91</v>
      </c>
      <c r="H199" s="3" t="s">
        <v>104</v>
      </c>
      <c r="I199" s="3">
        <v>800</v>
      </c>
      <c r="J199" s="3">
        <v>31.65</v>
      </c>
      <c r="K199" s="3">
        <v>0</v>
      </c>
      <c r="L199" s="3">
        <v>25320</v>
      </c>
      <c r="M199" s="3"/>
      <c r="N199" s="3"/>
      <c r="O199" s="88" t="str">
        <f>""</f>
        <v/>
      </c>
      <c r="P199" s="35" t="str">
        <f t="shared" si="43"/>
        <v>2021-04-06</v>
      </c>
      <c r="Q199" t="str">
        <f t="shared" si="44"/>
        <v>XBB</v>
      </c>
      <c r="R199">
        <f t="shared" si="45"/>
        <v>31.65</v>
      </c>
      <c r="S199">
        <f t="shared" si="46"/>
        <v>-800</v>
      </c>
      <c r="T199">
        <f t="shared" si="47"/>
        <v>-25320</v>
      </c>
      <c r="U199" t="str">
        <f t="shared" si="48"/>
        <v>4-06-1--20</v>
      </c>
      <c r="V199">
        <f t="shared" si="51"/>
        <v>31.65</v>
      </c>
      <c r="W199" t="b">
        <f t="shared" si="52"/>
        <v>1</v>
      </c>
      <c r="X199" t="str">
        <f t="shared" si="53"/>
        <v>4-06-1--20</v>
      </c>
      <c r="Y199" t="str">
        <f t="shared" si="54"/>
        <v>4-08-1--20</v>
      </c>
      <c r="Z199" t="str">
        <f t="shared" si="55"/>
        <v>4-06-1--20</v>
      </c>
      <c r="AA199" t="str">
        <f t="shared" si="49"/>
        <v>2021-04-06</v>
      </c>
      <c r="AB199" t="b">
        <f t="shared" si="56"/>
        <v>1</v>
      </c>
      <c r="AC199">
        <f t="shared" si="50"/>
        <v>0</v>
      </c>
    </row>
    <row r="200" spans="1:29">
      <c r="A200" s="3" t="s">
        <v>87</v>
      </c>
      <c r="B200" s="3" t="s">
        <v>206</v>
      </c>
      <c r="C200" s="3" t="s">
        <v>206</v>
      </c>
      <c r="D200" s="3" t="s">
        <v>207</v>
      </c>
      <c r="E200" s="3" t="s">
        <v>89</v>
      </c>
      <c r="F200" s="3" t="s">
        <v>120</v>
      </c>
      <c r="G200" s="3" t="s">
        <v>208</v>
      </c>
      <c r="H200" s="3" t="s">
        <v>125</v>
      </c>
      <c r="I200" s="3">
        <v>117.07299999999999</v>
      </c>
      <c r="J200" s="3"/>
      <c r="K200" s="3">
        <v>0</v>
      </c>
      <c r="L200" s="3"/>
      <c r="M200" s="3"/>
      <c r="N200" s="3"/>
      <c r="O200" s="88" t="str">
        <f>""</f>
        <v/>
      </c>
      <c r="P200" s="35" t="str">
        <f t="shared" si="43"/>
        <v>2021-04-29</v>
      </c>
      <c r="Q200" t="str">
        <f t="shared" si="44"/>
        <v>TDB778</v>
      </c>
      <c r="R200">
        <f t="shared" si="45"/>
        <v>12.580014179187344</v>
      </c>
      <c r="S200">
        <f t="shared" si="46"/>
        <v>117.07299999999999</v>
      </c>
      <c r="T200">
        <f t="shared" si="47"/>
        <v>0</v>
      </c>
      <c r="U200" t="str">
        <f t="shared" si="48"/>
        <v>4-29-1--20</v>
      </c>
      <c r="V200">
        <f t="shared" si="51"/>
        <v>0</v>
      </c>
      <c r="W200">
        <f t="shared" si="52"/>
        <v>0</v>
      </c>
      <c r="X200" t="str">
        <f t="shared" si="53"/>
        <v>4-29-1--20</v>
      </c>
      <c r="Y200" t="str">
        <f t="shared" si="54"/>
        <v>4-29-1--20</v>
      </c>
      <c r="Z200" t="str">
        <f t="shared" si="55"/>
        <v>5-03-1--20</v>
      </c>
      <c r="AA200" t="str">
        <f t="shared" si="49"/>
        <v>2021-05-03</v>
      </c>
      <c r="AB200" t="b">
        <f t="shared" si="56"/>
        <v>0</v>
      </c>
      <c r="AC200" t="str">
        <f t="shared" si="50"/>
        <v>Div Reinv</v>
      </c>
    </row>
    <row r="201" spans="1:29">
      <c r="A201" s="3" t="s">
        <v>87</v>
      </c>
      <c r="B201" s="3" t="s">
        <v>209</v>
      </c>
      <c r="C201" s="3" t="s">
        <v>209</v>
      </c>
      <c r="D201" s="3" t="s">
        <v>209</v>
      </c>
      <c r="E201" s="3" t="s">
        <v>89</v>
      </c>
      <c r="F201" s="3" t="s">
        <v>90</v>
      </c>
      <c r="G201" s="3" t="s">
        <v>91</v>
      </c>
      <c r="H201" s="3" t="s">
        <v>125</v>
      </c>
      <c r="I201" s="3">
        <v>0</v>
      </c>
      <c r="J201" s="3"/>
      <c r="K201" s="3">
        <v>0</v>
      </c>
      <c r="L201" s="3">
        <v>-2748.48</v>
      </c>
      <c r="M201" s="3"/>
      <c r="N201" s="3"/>
      <c r="O201" s="88" t="str">
        <f>""</f>
        <v/>
      </c>
      <c r="P201" s="35" t="str">
        <f t="shared" si="43"/>
        <v>2021-04-30</v>
      </c>
      <c r="Q201" t="str">
        <f t="shared" si="44"/>
        <v>XBB</v>
      </c>
      <c r="R201">
        <f t="shared" si="45"/>
        <v>0</v>
      </c>
      <c r="S201">
        <f t="shared" si="46"/>
        <v>0</v>
      </c>
      <c r="T201">
        <f t="shared" si="47"/>
        <v>0</v>
      </c>
      <c r="U201" t="str">
        <f t="shared" si="48"/>
        <v>4-30-1--20</v>
      </c>
      <c r="V201">
        <f t="shared" si="51"/>
        <v>0</v>
      </c>
      <c r="W201">
        <f t="shared" si="52"/>
        <v>0</v>
      </c>
      <c r="X201" t="str">
        <f t="shared" si="53"/>
        <v>4-30-1--20</v>
      </c>
      <c r="Y201" t="str">
        <f t="shared" si="54"/>
        <v>4-30-1--20</v>
      </c>
      <c r="Z201" t="str">
        <f t="shared" si="55"/>
        <v>4-30-1--20</v>
      </c>
      <c r="AA201" t="str">
        <f t="shared" si="49"/>
        <v>2021-04-30</v>
      </c>
      <c r="AB201" t="b">
        <f t="shared" si="56"/>
        <v>1</v>
      </c>
      <c r="AC201">
        <f t="shared" si="50"/>
        <v>0</v>
      </c>
    </row>
    <row r="202" spans="1:29">
      <c r="A202" s="3" t="s">
        <v>87</v>
      </c>
      <c r="B202" s="3" t="s">
        <v>209</v>
      </c>
      <c r="C202" s="3" t="s">
        <v>209</v>
      </c>
      <c r="D202" s="3" t="s">
        <v>209</v>
      </c>
      <c r="E202" s="3" t="s">
        <v>89</v>
      </c>
      <c r="F202" s="3" t="s">
        <v>90</v>
      </c>
      <c r="G202" s="3" t="s">
        <v>91</v>
      </c>
      <c r="H202" s="3" t="s">
        <v>92</v>
      </c>
      <c r="I202" s="3">
        <v>39833</v>
      </c>
      <c r="J202" s="3"/>
      <c r="K202" s="3">
        <v>0</v>
      </c>
      <c r="L202" s="3">
        <v>2748.48</v>
      </c>
      <c r="M202" s="3"/>
      <c r="N202" s="3"/>
      <c r="O202" s="88" t="str">
        <f>""</f>
        <v/>
      </c>
      <c r="P202" s="35" t="str">
        <f t="shared" si="43"/>
        <v>2021-04-30</v>
      </c>
      <c r="Q202" t="str">
        <f t="shared" si="44"/>
        <v>XBB</v>
      </c>
      <c r="R202">
        <f t="shared" si="45"/>
        <v>0</v>
      </c>
      <c r="S202">
        <f t="shared" si="46"/>
        <v>39833</v>
      </c>
      <c r="T202">
        <f t="shared" si="47"/>
        <v>2748.48</v>
      </c>
      <c r="U202" t="str">
        <f t="shared" si="48"/>
        <v>4-30-1--20</v>
      </c>
      <c r="V202">
        <f t="shared" si="51"/>
        <v>6.9000075314437775E-2</v>
      </c>
      <c r="W202">
        <f t="shared" si="52"/>
        <v>0</v>
      </c>
      <c r="X202" t="str">
        <f t="shared" si="53"/>
        <v>4-30-1--20</v>
      </c>
      <c r="Y202" t="str">
        <f t="shared" si="54"/>
        <v>4-30-1--20</v>
      </c>
      <c r="Z202" t="str">
        <f t="shared" si="55"/>
        <v>4-30-1--20</v>
      </c>
      <c r="AA202" t="str">
        <f t="shared" si="49"/>
        <v>2021-04-30</v>
      </c>
      <c r="AB202" t="b">
        <f t="shared" si="56"/>
        <v>1</v>
      </c>
      <c r="AC202">
        <f t="shared" si="50"/>
        <v>0</v>
      </c>
    </row>
    <row r="203" spans="1:29">
      <c r="A203" s="3" t="s">
        <v>87</v>
      </c>
      <c r="B203" s="3" t="s">
        <v>209</v>
      </c>
      <c r="C203" s="3" t="s">
        <v>209</v>
      </c>
      <c r="D203" s="3" t="s">
        <v>209</v>
      </c>
      <c r="E203" s="3" t="s">
        <v>89</v>
      </c>
      <c r="F203" s="3" t="s">
        <v>93</v>
      </c>
      <c r="G203" s="3" t="s">
        <v>94</v>
      </c>
      <c r="H203" s="3" t="s">
        <v>125</v>
      </c>
      <c r="I203" s="3">
        <v>0</v>
      </c>
      <c r="J203" s="3"/>
      <c r="K203" s="3">
        <v>0</v>
      </c>
      <c r="L203" s="3">
        <v>-257.52</v>
      </c>
      <c r="M203" s="3"/>
      <c r="N203" s="3"/>
      <c r="O203" s="88" t="str">
        <f>""</f>
        <v/>
      </c>
      <c r="P203" s="35" t="str">
        <f t="shared" si="43"/>
        <v>2021-04-30</v>
      </c>
      <c r="Q203" t="str">
        <f t="shared" si="44"/>
        <v>XIG</v>
      </c>
      <c r="R203">
        <f t="shared" si="45"/>
        <v>0</v>
      </c>
      <c r="S203">
        <f t="shared" si="46"/>
        <v>0</v>
      </c>
      <c r="T203">
        <f t="shared" si="47"/>
        <v>0</v>
      </c>
      <c r="U203" t="str">
        <f t="shared" si="48"/>
        <v>4-30-1--20</v>
      </c>
      <c r="V203">
        <f t="shared" si="51"/>
        <v>0</v>
      </c>
      <c r="W203">
        <f t="shared" si="52"/>
        <v>0</v>
      </c>
      <c r="X203" t="str">
        <f t="shared" si="53"/>
        <v>4-30-1--20</v>
      </c>
      <c r="Y203" t="str">
        <f t="shared" si="54"/>
        <v>4-30-1--20</v>
      </c>
      <c r="Z203" t="str">
        <f t="shared" si="55"/>
        <v>4-30-1--20</v>
      </c>
      <c r="AA203" t="str">
        <f t="shared" si="49"/>
        <v>2021-04-30</v>
      </c>
      <c r="AB203" t="b">
        <f t="shared" si="56"/>
        <v>1</v>
      </c>
      <c r="AC203">
        <f t="shared" si="50"/>
        <v>0</v>
      </c>
    </row>
    <row r="204" spans="1:29">
      <c r="A204" s="3" t="s">
        <v>87</v>
      </c>
      <c r="B204" s="3" t="s">
        <v>209</v>
      </c>
      <c r="C204" s="3" t="s">
        <v>209</v>
      </c>
      <c r="D204" s="3" t="s">
        <v>209</v>
      </c>
      <c r="E204" s="3" t="s">
        <v>89</v>
      </c>
      <c r="F204" s="3" t="s">
        <v>93</v>
      </c>
      <c r="G204" s="3" t="s">
        <v>94</v>
      </c>
      <c r="H204" s="3" t="s">
        <v>92</v>
      </c>
      <c r="I204" s="3">
        <v>5365</v>
      </c>
      <c r="J204" s="3"/>
      <c r="K204" s="3">
        <v>0</v>
      </c>
      <c r="L204" s="3">
        <v>257.52</v>
      </c>
      <c r="M204" s="3"/>
      <c r="N204" s="3"/>
      <c r="O204" s="88" t="str">
        <f>""</f>
        <v/>
      </c>
      <c r="P204" s="35" t="str">
        <f t="shared" si="43"/>
        <v>2021-04-30</v>
      </c>
      <c r="Q204" t="str">
        <f t="shared" si="44"/>
        <v>XIG</v>
      </c>
      <c r="R204">
        <f t="shared" si="45"/>
        <v>0</v>
      </c>
      <c r="S204">
        <f t="shared" si="46"/>
        <v>5365</v>
      </c>
      <c r="T204">
        <f t="shared" si="47"/>
        <v>257.52</v>
      </c>
      <c r="U204" t="str">
        <f t="shared" si="48"/>
        <v>4-30-1--20</v>
      </c>
      <c r="V204">
        <f t="shared" si="51"/>
        <v>4.7999999999999994E-2</v>
      </c>
      <c r="W204">
        <f t="shared" si="52"/>
        <v>0</v>
      </c>
      <c r="X204" t="str">
        <f t="shared" si="53"/>
        <v>4-30-1--20</v>
      </c>
      <c r="Y204" t="str">
        <f t="shared" si="54"/>
        <v>4-30-1--20</v>
      </c>
      <c r="Z204" t="str">
        <f t="shared" si="55"/>
        <v>4-30-1--20</v>
      </c>
      <c r="AA204" t="str">
        <f t="shared" si="49"/>
        <v>2021-04-30</v>
      </c>
      <c r="AB204" t="b">
        <f t="shared" si="56"/>
        <v>1</v>
      </c>
      <c r="AC204">
        <f t="shared" si="50"/>
        <v>0</v>
      </c>
    </row>
    <row r="205" spans="1:29">
      <c r="A205" s="3" t="s">
        <v>87</v>
      </c>
      <c r="B205" s="3" t="s">
        <v>209</v>
      </c>
      <c r="C205" s="3" t="s">
        <v>209</v>
      </c>
      <c r="D205" s="3" t="s">
        <v>209</v>
      </c>
      <c r="E205" s="3" t="s">
        <v>89</v>
      </c>
      <c r="F205" s="3" t="s">
        <v>95</v>
      </c>
      <c r="G205" s="3" t="s">
        <v>96</v>
      </c>
      <c r="H205" s="3" t="s">
        <v>125</v>
      </c>
      <c r="I205" s="3">
        <v>0</v>
      </c>
      <c r="J205" s="3"/>
      <c r="K205" s="3">
        <v>0</v>
      </c>
      <c r="L205" s="3">
        <v>-349.01</v>
      </c>
      <c r="M205" s="3"/>
      <c r="N205" s="3"/>
      <c r="O205" s="88" t="str">
        <f>""</f>
        <v/>
      </c>
      <c r="P205" s="35" t="str">
        <f t="shared" si="43"/>
        <v>2021-04-30</v>
      </c>
      <c r="Q205" t="str">
        <f t="shared" si="44"/>
        <v>XHY</v>
      </c>
      <c r="R205">
        <f t="shared" si="45"/>
        <v>0</v>
      </c>
      <c r="S205">
        <f t="shared" si="46"/>
        <v>0</v>
      </c>
      <c r="T205">
        <f t="shared" si="47"/>
        <v>0</v>
      </c>
      <c r="U205" t="str">
        <f t="shared" si="48"/>
        <v>4-30-1--20</v>
      </c>
      <c r="V205">
        <f t="shared" si="51"/>
        <v>0</v>
      </c>
      <c r="W205">
        <f t="shared" si="52"/>
        <v>0</v>
      </c>
      <c r="X205" t="str">
        <f t="shared" si="53"/>
        <v>4-30-1--20</v>
      </c>
      <c r="Y205" t="str">
        <f t="shared" si="54"/>
        <v>4-30-1--20</v>
      </c>
      <c r="Z205" t="str">
        <f t="shared" si="55"/>
        <v>4-30-1--20</v>
      </c>
      <c r="AA205" t="str">
        <f t="shared" si="49"/>
        <v>2021-04-30</v>
      </c>
      <c r="AB205" t="b">
        <f t="shared" si="56"/>
        <v>1</v>
      </c>
      <c r="AC205">
        <f t="shared" si="50"/>
        <v>0</v>
      </c>
    </row>
    <row r="206" spans="1:29">
      <c r="A206" s="3" t="s">
        <v>87</v>
      </c>
      <c r="B206" s="3" t="s">
        <v>209</v>
      </c>
      <c r="C206" s="3" t="s">
        <v>209</v>
      </c>
      <c r="D206" s="3" t="s">
        <v>209</v>
      </c>
      <c r="E206" s="3" t="s">
        <v>89</v>
      </c>
      <c r="F206" s="3" t="s">
        <v>95</v>
      </c>
      <c r="G206" s="3" t="s">
        <v>96</v>
      </c>
      <c r="H206" s="3" t="s">
        <v>92</v>
      </c>
      <c r="I206" s="3">
        <v>4781</v>
      </c>
      <c r="J206" s="3"/>
      <c r="K206" s="3">
        <v>0</v>
      </c>
      <c r="L206" s="3">
        <v>349.01</v>
      </c>
      <c r="M206" s="3"/>
      <c r="N206" s="3"/>
      <c r="O206" s="88" t="str">
        <f>""</f>
        <v/>
      </c>
      <c r="P206" s="35" t="str">
        <f t="shared" si="43"/>
        <v>2021-04-30</v>
      </c>
      <c r="Q206" t="str">
        <f t="shared" si="44"/>
        <v>XHY</v>
      </c>
      <c r="R206">
        <f t="shared" si="45"/>
        <v>0</v>
      </c>
      <c r="S206">
        <f t="shared" si="46"/>
        <v>4781</v>
      </c>
      <c r="T206">
        <f t="shared" si="47"/>
        <v>349.01</v>
      </c>
      <c r="U206" t="str">
        <f t="shared" si="48"/>
        <v>4-30-1--20</v>
      </c>
      <c r="V206">
        <f t="shared" si="51"/>
        <v>7.2999372516209998E-2</v>
      </c>
      <c r="W206">
        <f t="shared" si="52"/>
        <v>0</v>
      </c>
      <c r="X206" t="str">
        <f t="shared" si="53"/>
        <v>4-30-1--20</v>
      </c>
      <c r="Y206" t="str">
        <f t="shared" si="54"/>
        <v>4-30-1--20</v>
      </c>
      <c r="Z206" t="str">
        <f t="shared" si="55"/>
        <v>4-30-1--20</v>
      </c>
      <c r="AA206" t="str">
        <f t="shared" si="49"/>
        <v>2021-04-30</v>
      </c>
      <c r="AB206" t="b">
        <f t="shared" si="56"/>
        <v>1</v>
      </c>
      <c r="AC206">
        <f t="shared" si="50"/>
        <v>0</v>
      </c>
    </row>
    <row r="207" spans="1:29">
      <c r="A207" s="3" t="s">
        <v>87</v>
      </c>
      <c r="B207" s="3" t="s">
        <v>209</v>
      </c>
      <c r="C207" s="3" t="s">
        <v>209</v>
      </c>
      <c r="D207" s="3" t="s">
        <v>209</v>
      </c>
      <c r="E207" s="3" t="s">
        <v>89</v>
      </c>
      <c r="F207" s="3" t="s">
        <v>54</v>
      </c>
      <c r="G207" s="3" t="s">
        <v>97</v>
      </c>
      <c r="H207" s="3" t="s">
        <v>125</v>
      </c>
      <c r="I207" s="3">
        <v>0</v>
      </c>
      <c r="J207" s="3"/>
      <c r="K207" s="3">
        <v>0</v>
      </c>
      <c r="L207" s="3">
        <v>-1820.95</v>
      </c>
      <c r="M207" s="3"/>
      <c r="N207" s="3"/>
      <c r="O207" s="88" t="str">
        <f>""</f>
        <v/>
      </c>
      <c r="P207" s="35" t="str">
        <f t="shared" si="43"/>
        <v>2021-04-30</v>
      </c>
      <c r="Q207" t="str">
        <f t="shared" si="44"/>
        <v>XCB</v>
      </c>
      <c r="R207">
        <f t="shared" si="45"/>
        <v>0</v>
      </c>
      <c r="S207">
        <f t="shared" si="46"/>
        <v>0</v>
      </c>
      <c r="T207">
        <f t="shared" si="47"/>
        <v>0</v>
      </c>
      <c r="U207" t="str">
        <f t="shared" si="48"/>
        <v>4-30-1--20</v>
      </c>
      <c r="V207">
        <f t="shared" si="51"/>
        <v>0</v>
      </c>
      <c r="W207">
        <f t="shared" si="52"/>
        <v>0</v>
      </c>
      <c r="X207" t="str">
        <f t="shared" si="53"/>
        <v>4-30-1--20</v>
      </c>
      <c r="Y207" t="str">
        <f t="shared" si="54"/>
        <v>4-30-1--20</v>
      </c>
      <c r="Z207" t="str">
        <f t="shared" si="55"/>
        <v>4-30-1--20</v>
      </c>
      <c r="AA207" t="str">
        <f t="shared" si="49"/>
        <v>2021-04-30</v>
      </c>
      <c r="AB207" t="b">
        <f t="shared" si="56"/>
        <v>1</v>
      </c>
      <c r="AC207">
        <f t="shared" si="50"/>
        <v>0</v>
      </c>
    </row>
    <row r="208" spans="1:29">
      <c r="A208" s="3" t="s">
        <v>87</v>
      </c>
      <c r="B208" s="3" t="s">
        <v>209</v>
      </c>
      <c r="C208" s="3" t="s">
        <v>209</v>
      </c>
      <c r="D208" s="3" t="s">
        <v>209</v>
      </c>
      <c r="E208" s="3" t="s">
        <v>89</v>
      </c>
      <c r="F208" s="3" t="s">
        <v>54</v>
      </c>
      <c r="G208" s="3" t="s">
        <v>97</v>
      </c>
      <c r="H208" s="3" t="s">
        <v>92</v>
      </c>
      <c r="I208" s="3">
        <v>32517</v>
      </c>
      <c r="J208" s="3"/>
      <c r="K208" s="3">
        <v>0</v>
      </c>
      <c r="L208" s="3">
        <v>1820.95</v>
      </c>
      <c r="M208" s="3"/>
      <c r="N208" s="3"/>
      <c r="O208" s="88" t="str">
        <f>""</f>
        <v/>
      </c>
      <c r="P208" s="35" t="str">
        <f t="shared" si="43"/>
        <v>2021-04-30</v>
      </c>
      <c r="Q208" t="str">
        <f t="shared" si="44"/>
        <v>XCB</v>
      </c>
      <c r="R208">
        <f t="shared" si="45"/>
        <v>0</v>
      </c>
      <c r="S208">
        <f t="shared" si="46"/>
        <v>32517</v>
      </c>
      <c r="T208">
        <f t="shared" si="47"/>
        <v>1820.95</v>
      </c>
      <c r="U208" t="str">
        <f t="shared" si="48"/>
        <v>4-30-1--20</v>
      </c>
      <c r="V208">
        <f t="shared" si="51"/>
        <v>5.5999938493710981E-2</v>
      </c>
      <c r="W208">
        <f t="shared" si="52"/>
        <v>0</v>
      </c>
      <c r="X208" t="str">
        <f t="shared" si="53"/>
        <v>4-30-1--20</v>
      </c>
      <c r="Y208" t="str">
        <f t="shared" si="54"/>
        <v>4-30-1--20</v>
      </c>
      <c r="Z208" t="str">
        <f t="shared" si="55"/>
        <v>4-30-1--20</v>
      </c>
      <c r="AA208" t="str">
        <f t="shared" si="49"/>
        <v>2021-04-30</v>
      </c>
      <c r="AB208" t="b">
        <f t="shared" si="56"/>
        <v>1</v>
      </c>
      <c r="AC208">
        <f t="shared" si="50"/>
        <v>0</v>
      </c>
    </row>
    <row r="209" spans="1:29">
      <c r="A209" s="3" t="s">
        <v>87</v>
      </c>
      <c r="B209" s="3" t="s">
        <v>209</v>
      </c>
      <c r="C209" s="3" t="s">
        <v>209</v>
      </c>
      <c r="D209" s="3" t="s">
        <v>210</v>
      </c>
      <c r="E209" s="3" t="s">
        <v>89</v>
      </c>
      <c r="F209" s="3" t="s">
        <v>90</v>
      </c>
      <c r="G209" s="3" t="s">
        <v>91</v>
      </c>
      <c r="H209" s="3" t="s">
        <v>128</v>
      </c>
      <c r="I209" s="3">
        <v>0</v>
      </c>
      <c r="J209" s="3"/>
      <c r="K209" s="3">
        <v>0</v>
      </c>
      <c r="L209" s="3">
        <v>2.83</v>
      </c>
      <c r="M209" s="3"/>
      <c r="N209" s="3"/>
      <c r="O209" s="88" t="str">
        <f>""</f>
        <v/>
      </c>
      <c r="P209" s="35" t="str">
        <f t="shared" si="43"/>
        <v>2021-04-30</v>
      </c>
      <c r="Q209" t="str">
        <f t="shared" si="44"/>
        <v>XBB</v>
      </c>
      <c r="R209">
        <f t="shared" si="45"/>
        <v>0</v>
      </c>
      <c r="S209">
        <f t="shared" si="46"/>
        <v>0</v>
      </c>
      <c r="T209">
        <f t="shared" si="47"/>
        <v>0</v>
      </c>
      <c r="U209" t="str">
        <f t="shared" si="48"/>
        <v>4-30-1--20</v>
      </c>
      <c r="V209">
        <f t="shared" si="51"/>
        <v>0</v>
      </c>
      <c r="W209">
        <f t="shared" si="52"/>
        <v>0</v>
      </c>
      <c r="X209" t="str">
        <f t="shared" si="53"/>
        <v>4-30-1--20</v>
      </c>
      <c r="Y209" t="str">
        <f t="shared" si="54"/>
        <v>4-30-1--20</v>
      </c>
      <c r="Z209" t="str">
        <f t="shared" si="55"/>
        <v>5-05-1--20</v>
      </c>
      <c r="AA209" t="str">
        <f t="shared" si="49"/>
        <v>2021-05-05</v>
      </c>
      <c r="AB209" t="b">
        <f t="shared" si="56"/>
        <v>0</v>
      </c>
      <c r="AC209" t="str">
        <f t="shared" si="50"/>
        <v>Fraction</v>
      </c>
    </row>
    <row r="210" spans="1:29">
      <c r="A210" s="3" t="s">
        <v>87</v>
      </c>
      <c r="B210" s="3" t="s">
        <v>209</v>
      </c>
      <c r="C210" s="3" t="s">
        <v>209</v>
      </c>
      <c r="D210" s="3" t="s">
        <v>210</v>
      </c>
      <c r="E210" s="3" t="s">
        <v>89</v>
      </c>
      <c r="F210" s="3" t="s">
        <v>90</v>
      </c>
      <c r="G210" s="3" t="s">
        <v>211</v>
      </c>
      <c r="H210" s="3" t="s">
        <v>125</v>
      </c>
      <c r="I210" s="3">
        <v>87</v>
      </c>
      <c r="J210" s="3"/>
      <c r="K210" s="3">
        <v>0</v>
      </c>
      <c r="L210" s="3"/>
      <c r="M210" s="3"/>
      <c r="N210" s="3"/>
      <c r="O210" s="88" t="str">
        <f>""</f>
        <v/>
      </c>
      <c r="P210" s="35" t="str">
        <f t="shared" si="43"/>
        <v>2021-04-30</v>
      </c>
      <c r="Q210" t="str">
        <f t="shared" si="44"/>
        <v>XBB</v>
      </c>
      <c r="R210">
        <f t="shared" si="45"/>
        <v>31.559195402298851</v>
      </c>
      <c r="S210">
        <f t="shared" si="46"/>
        <v>87</v>
      </c>
      <c r="T210">
        <f t="shared" si="47"/>
        <v>0</v>
      </c>
      <c r="U210" t="str">
        <f t="shared" si="48"/>
        <v>4-30-1--20</v>
      </c>
      <c r="V210">
        <f t="shared" si="51"/>
        <v>0</v>
      </c>
      <c r="W210">
        <f t="shared" si="52"/>
        <v>0</v>
      </c>
      <c r="X210" t="str">
        <f t="shared" si="53"/>
        <v>4-30-1--20</v>
      </c>
      <c r="Y210" t="str">
        <f t="shared" si="54"/>
        <v>4-30-1--20</v>
      </c>
      <c r="Z210" t="str">
        <f t="shared" si="55"/>
        <v>5-05-1--20</v>
      </c>
      <c r="AA210" t="str">
        <f t="shared" si="49"/>
        <v>2021-05-05</v>
      </c>
      <c r="AB210" t="b">
        <f t="shared" si="56"/>
        <v>0</v>
      </c>
      <c r="AC210" t="str">
        <f t="shared" si="50"/>
        <v>Div Reinv</v>
      </c>
    </row>
    <row r="211" spans="1:29">
      <c r="A211" s="3" t="s">
        <v>87</v>
      </c>
      <c r="B211" s="3" t="s">
        <v>209</v>
      </c>
      <c r="C211" s="3" t="s">
        <v>209</v>
      </c>
      <c r="D211" s="3" t="s">
        <v>210</v>
      </c>
      <c r="E211" s="3" t="s">
        <v>89</v>
      </c>
      <c r="F211" s="3" t="s">
        <v>93</v>
      </c>
      <c r="G211" s="3" t="s">
        <v>94</v>
      </c>
      <c r="H211" s="3" t="s">
        <v>128</v>
      </c>
      <c r="I211" s="3">
        <v>0</v>
      </c>
      <c r="J211" s="3"/>
      <c r="K211" s="3">
        <v>0</v>
      </c>
      <c r="L211" s="3">
        <v>9.6199999999999992</v>
      </c>
      <c r="M211" s="3"/>
      <c r="N211" s="3"/>
      <c r="O211" s="88" t="str">
        <f>""</f>
        <v/>
      </c>
      <c r="P211" s="35" t="str">
        <f t="shared" si="43"/>
        <v>2021-04-30</v>
      </c>
      <c r="Q211" t="str">
        <f t="shared" si="44"/>
        <v>XIG</v>
      </c>
      <c r="R211">
        <f t="shared" si="45"/>
        <v>0</v>
      </c>
      <c r="S211">
        <f t="shared" si="46"/>
        <v>0</v>
      </c>
      <c r="T211">
        <f t="shared" si="47"/>
        <v>0</v>
      </c>
      <c r="U211" t="str">
        <f t="shared" si="48"/>
        <v>4-30-1--20</v>
      </c>
      <c r="V211">
        <f t="shared" si="51"/>
        <v>0</v>
      </c>
      <c r="W211">
        <f t="shared" si="52"/>
        <v>0</v>
      </c>
      <c r="X211" t="str">
        <f t="shared" si="53"/>
        <v>4-30-1--20</v>
      </c>
      <c r="Y211" t="str">
        <f t="shared" si="54"/>
        <v>4-30-1--20</v>
      </c>
      <c r="Z211" t="str">
        <f t="shared" si="55"/>
        <v>5-05-1--20</v>
      </c>
      <c r="AA211" t="str">
        <f t="shared" si="49"/>
        <v>2021-05-05</v>
      </c>
      <c r="AB211" t="b">
        <f t="shared" si="56"/>
        <v>0</v>
      </c>
      <c r="AC211" t="str">
        <f t="shared" si="50"/>
        <v>Fraction</v>
      </c>
    </row>
    <row r="212" spans="1:29">
      <c r="A212" s="3" t="s">
        <v>87</v>
      </c>
      <c r="B212" s="3" t="s">
        <v>209</v>
      </c>
      <c r="C212" s="3" t="s">
        <v>209</v>
      </c>
      <c r="D212" s="3" t="s">
        <v>210</v>
      </c>
      <c r="E212" s="3" t="s">
        <v>89</v>
      </c>
      <c r="F212" s="3" t="s">
        <v>93</v>
      </c>
      <c r="G212" s="3" t="s">
        <v>212</v>
      </c>
      <c r="H212" s="3" t="s">
        <v>125</v>
      </c>
      <c r="I212" s="3">
        <v>10</v>
      </c>
      <c r="J212" s="3"/>
      <c r="K212" s="3">
        <v>0</v>
      </c>
      <c r="L212" s="3"/>
      <c r="M212" s="3"/>
      <c r="N212" s="3"/>
      <c r="O212" s="88" t="str">
        <f>""</f>
        <v/>
      </c>
      <c r="P212" s="35" t="str">
        <f t="shared" si="43"/>
        <v>2021-04-30</v>
      </c>
      <c r="Q212" t="str">
        <f t="shared" si="44"/>
        <v>XIG</v>
      </c>
      <c r="R212">
        <f t="shared" si="45"/>
        <v>24.79</v>
      </c>
      <c r="S212">
        <f t="shared" si="46"/>
        <v>10</v>
      </c>
      <c r="T212">
        <f t="shared" si="47"/>
        <v>0</v>
      </c>
      <c r="U212" t="str">
        <f t="shared" si="48"/>
        <v>4-30-1--20</v>
      </c>
      <c r="V212">
        <f t="shared" si="51"/>
        <v>0</v>
      </c>
      <c r="W212">
        <f t="shared" si="52"/>
        <v>0</v>
      </c>
      <c r="X212" t="str">
        <f t="shared" si="53"/>
        <v>4-30-1--20</v>
      </c>
      <c r="Y212" t="str">
        <f t="shared" si="54"/>
        <v>4-30-1--20</v>
      </c>
      <c r="Z212" t="str">
        <f t="shared" si="55"/>
        <v>5-05-1--20</v>
      </c>
      <c r="AA212" t="str">
        <f t="shared" si="49"/>
        <v>2021-05-05</v>
      </c>
      <c r="AB212" t="b">
        <f t="shared" si="56"/>
        <v>0</v>
      </c>
      <c r="AC212" t="str">
        <f t="shared" si="50"/>
        <v>Div Reinv</v>
      </c>
    </row>
    <row r="213" spans="1:29">
      <c r="A213" s="3" t="s">
        <v>87</v>
      </c>
      <c r="B213" s="3" t="s">
        <v>209</v>
      </c>
      <c r="C213" s="8" t="s">
        <v>209</v>
      </c>
      <c r="D213" s="8" t="s">
        <v>210</v>
      </c>
      <c r="E213" s="8" t="s">
        <v>89</v>
      </c>
      <c r="F213" s="8" t="s">
        <v>95</v>
      </c>
      <c r="G213" s="8" t="s">
        <v>96</v>
      </c>
      <c r="H213" s="8" t="s">
        <v>128</v>
      </c>
      <c r="I213" s="8">
        <v>0</v>
      </c>
      <c r="J213" s="8"/>
      <c r="K213" s="8">
        <v>0</v>
      </c>
      <c r="L213" s="8">
        <v>8.27</v>
      </c>
      <c r="M213" s="3"/>
      <c r="N213" s="3"/>
      <c r="O213" s="88" t="str">
        <f>""</f>
        <v/>
      </c>
      <c r="P213" s="35" t="str">
        <f t="shared" si="43"/>
        <v>2021-04-30</v>
      </c>
      <c r="Q213" t="str">
        <f t="shared" si="44"/>
        <v>XHY</v>
      </c>
      <c r="R213">
        <f t="shared" si="45"/>
        <v>0</v>
      </c>
      <c r="S213">
        <f t="shared" si="46"/>
        <v>0</v>
      </c>
      <c r="T213">
        <f t="shared" si="47"/>
        <v>0</v>
      </c>
      <c r="U213" t="str">
        <f t="shared" si="48"/>
        <v>4-30-1--20</v>
      </c>
      <c r="V213">
        <f t="shared" si="51"/>
        <v>0</v>
      </c>
      <c r="W213">
        <f t="shared" si="52"/>
        <v>0</v>
      </c>
      <c r="X213" t="str">
        <f t="shared" si="53"/>
        <v>4-30-1--20</v>
      </c>
      <c r="Y213" t="str">
        <f t="shared" si="54"/>
        <v>4-30-1--20</v>
      </c>
      <c r="Z213" t="str">
        <f t="shared" si="55"/>
        <v>5-05-1--20</v>
      </c>
      <c r="AA213" t="str">
        <f t="shared" si="49"/>
        <v>2021-05-05</v>
      </c>
      <c r="AB213" t="b">
        <f t="shared" si="56"/>
        <v>0</v>
      </c>
      <c r="AC213" t="str">
        <f t="shared" si="50"/>
        <v>Fraction</v>
      </c>
    </row>
    <row r="214" spans="1:29">
      <c r="A214" s="3" t="s">
        <v>87</v>
      </c>
      <c r="B214" s="3" t="s">
        <v>209</v>
      </c>
      <c r="C214" s="8" t="s">
        <v>209</v>
      </c>
      <c r="D214" s="8" t="s">
        <v>210</v>
      </c>
      <c r="E214" s="8" t="s">
        <v>89</v>
      </c>
      <c r="F214" s="8" t="s">
        <v>95</v>
      </c>
      <c r="G214" s="8" t="s">
        <v>213</v>
      </c>
      <c r="H214" s="8" t="s">
        <v>125</v>
      </c>
      <c r="I214" s="8">
        <v>18</v>
      </c>
      <c r="J214" s="8"/>
      <c r="K214" s="8">
        <v>0</v>
      </c>
      <c r="L214" s="8"/>
      <c r="M214" s="3"/>
      <c r="N214" s="3"/>
      <c r="O214" s="88" t="str">
        <f>""</f>
        <v/>
      </c>
      <c r="P214" s="35" t="str">
        <f t="shared" si="43"/>
        <v>2021-04-30</v>
      </c>
      <c r="Q214" t="str">
        <f t="shared" si="44"/>
        <v>XHY</v>
      </c>
      <c r="R214">
        <f t="shared" si="45"/>
        <v>18.93</v>
      </c>
      <c r="S214">
        <f t="shared" si="46"/>
        <v>18</v>
      </c>
      <c r="T214">
        <f t="shared" si="47"/>
        <v>0</v>
      </c>
      <c r="U214" t="str">
        <f t="shared" si="48"/>
        <v>4-30-1--20</v>
      </c>
      <c r="V214">
        <f t="shared" si="51"/>
        <v>0</v>
      </c>
      <c r="W214">
        <f t="shared" si="52"/>
        <v>0</v>
      </c>
      <c r="X214" t="str">
        <f t="shared" si="53"/>
        <v>4-30-1--20</v>
      </c>
      <c r="Y214" t="str">
        <f t="shared" si="54"/>
        <v>4-30-1--20</v>
      </c>
      <c r="Z214" t="str">
        <f t="shared" si="55"/>
        <v>5-05-1--20</v>
      </c>
      <c r="AA214" t="str">
        <f t="shared" si="49"/>
        <v>2021-05-05</v>
      </c>
      <c r="AB214" t="b">
        <f t="shared" si="56"/>
        <v>0</v>
      </c>
      <c r="AC214" t="str">
        <f t="shared" si="50"/>
        <v>Div Reinv</v>
      </c>
    </row>
    <row r="215" spans="1:29">
      <c r="A215" s="3" t="s">
        <v>87</v>
      </c>
      <c r="B215" s="3" t="s">
        <v>209</v>
      </c>
      <c r="C215" s="8" t="s">
        <v>209</v>
      </c>
      <c r="D215" s="8" t="s">
        <v>210</v>
      </c>
      <c r="E215" s="8" t="s">
        <v>89</v>
      </c>
      <c r="F215" s="8" t="s">
        <v>54</v>
      </c>
      <c r="G215" s="8" t="s">
        <v>97</v>
      </c>
      <c r="H215" s="8" t="s">
        <v>128</v>
      </c>
      <c r="I215" s="8">
        <v>0</v>
      </c>
      <c r="J215" s="8"/>
      <c r="K215" s="8">
        <v>0</v>
      </c>
      <c r="L215" s="8">
        <v>19.57</v>
      </c>
      <c r="M215" s="3"/>
      <c r="N215" s="3"/>
      <c r="O215" s="88" t="str">
        <f>""</f>
        <v/>
      </c>
      <c r="P215" s="35" t="str">
        <f t="shared" si="43"/>
        <v>2021-04-30</v>
      </c>
      <c r="Q215" t="str">
        <f t="shared" si="44"/>
        <v>XCB</v>
      </c>
      <c r="R215">
        <f t="shared" si="45"/>
        <v>0</v>
      </c>
      <c r="S215">
        <f t="shared" si="46"/>
        <v>0</v>
      </c>
      <c r="T215">
        <f t="shared" si="47"/>
        <v>0</v>
      </c>
      <c r="U215" t="str">
        <f t="shared" si="48"/>
        <v>4-30-1--20</v>
      </c>
      <c r="V215">
        <f t="shared" si="51"/>
        <v>0</v>
      </c>
      <c r="W215">
        <f t="shared" si="52"/>
        <v>0</v>
      </c>
      <c r="X215" t="str">
        <f t="shared" si="53"/>
        <v>4-30-1--20</v>
      </c>
      <c r="Y215" t="str">
        <f t="shared" si="54"/>
        <v>4-30-1--20</v>
      </c>
      <c r="Z215" t="str">
        <f t="shared" si="55"/>
        <v>5-05-1--20</v>
      </c>
      <c r="AA215" t="str">
        <f t="shared" si="49"/>
        <v>2021-05-05</v>
      </c>
      <c r="AB215" t="b">
        <f t="shared" si="56"/>
        <v>0</v>
      </c>
      <c r="AC215" t="str">
        <f t="shared" si="50"/>
        <v>Fraction</v>
      </c>
    </row>
    <row r="216" spans="1:29">
      <c r="A216" s="3" t="s">
        <v>87</v>
      </c>
      <c r="B216" s="3" t="s">
        <v>209</v>
      </c>
      <c r="C216" s="8" t="s">
        <v>209</v>
      </c>
      <c r="D216" s="8" t="s">
        <v>210</v>
      </c>
      <c r="E216" s="8" t="s">
        <v>89</v>
      </c>
      <c r="F216" s="8" t="s">
        <v>54</v>
      </c>
      <c r="G216" s="8" t="s">
        <v>214</v>
      </c>
      <c r="H216" s="8" t="s">
        <v>125</v>
      </c>
      <c r="I216" s="8">
        <v>83</v>
      </c>
      <c r="J216" s="8"/>
      <c r="K216" s="8">
        <v>0</v>
      </c>
      <c r="L216" s="8"/>
      <c r="M216" s="3"/>
      <c r="N216" s="3"/>
      <c r="O216" s="88" t="str">
        <f>""</f>
        <v/>
      </c>
      <c r="P216" s="35" t="str">
        <f t="shared" si="43"/>
        <v>2021-04-30</v>
      </c>
      <c r="Q216" t="str">
        <f t="shared" si="44"/>
        <v>XCB</v>
      </c>
      <c r="R216">
        <f t="shared" si="45"/>
        <v>21.703373493975906</v>
      </c>
      <c r="S216">
        <f t="shared" si="46"/>
        <v>83</v>
      </c>
      <c r="T216">
        <f t="shared" si="47"/>
        <v>0</v>
      </c>
      <c r="U216" t="str">
        <f t="shared" si="48"/>
        <v>4-30-1--20</v>
      </c>
      <c r="V216">
        <f t="shared" si="51"/>
        <v>0</v>
      </c>
      <c r="W216">
        <f t="shared" si="52"/>
        <v>0</v>
      </c>
      <c r="X216" t="str">
        <f t="shared" si="53"/>
        <v>4-30-1--20</v>
      </c>
      <c r="Y216" t="str">
        <f t="shared" si="54"/>
        <v>4-30-1--20</v>
      </c>
      <c r="Z216" t="str">
        <f t="shared" si="55"/>
        <v>5-05-1--20</v>
      </c>
      <c r="AA216" t="str">
        <f t="shared" si="49"/>
        <v>2021-05-05</v>
      </c>
      <c r="AB216" t="b">
        <f t="shared" si="56"/>
        <v>0</v>
      </c>
      <c r="AC216" t="str">
        <f t="shared" si="50"/>
        <v>Div Reinv</v>
      </c>
    </row>
    <row r="217" spans="1:29">
      <c r="A217" s="3" t="s">
        <v>87</v>
      </c>
      <c r="B217" s="3" t="s">
        <v>215</v>
      </c>
      <c r="C217" s="3" t="s">
        <v>216</v>
      </c>
      <c r="D217" s="3" t="s">
        <v>215</v>
      </c>
      <c r="E217" s="3" t="s">
        <v>89</v>
      </c>
      <c r="F217" s="3" t="s">
        <v>105</v>
      </c>
      <c r="G217" s="3" t="s">
        <v>106</v>
      </c>
      <c r="H217" s="3" t="s">
        <v>104</v>
      </c>
      <c r="I217" s="3">
        <v>300</v>
      </c>
      <c r="J217" s="3">
        <v>62.27</v>
      </c>
      <c r="K217" s="3">
        <v>0</v>
      </c>
      <c r="L217" s="3">
        <v>18681</v>
      </c>
      <c r="M217" s="3"/>
      <c r="N217" s="3"/>
      <c r="O217" s="88" t="str">
        <f>""</f>
        <v/>
      </c>
      <c r="P217" s="35" t="str">
        <f t="shared" si="43"/>
        <v>2021-05-11</v>
      </c>
      <c r="Q217" t="str">
        <f t="shared" si="44"/>
        <v>XUS</v>
      </c>
      <c r="R217">
        <f t="shared" si="45"/>
        <v>62.27</v>
      </c>
      <c r="S217">
        <f t="shared" si="46"/>
        <v>-300</v>
      </c>
      <c r="T217">
        <f t="shared" si="47"/>
        <v>-18681</v>
      </c>
      <c r="U217" t="str">
        <f t="shared" si="48"/>
        <v>5-11-1--20</v>
      </c>
      <c r="V217">
        <f t="shared" si="51"/>
        <v>62.27</v>
      </c>
      <c r="W217" t="b">
        <f t="shared" si="52"/>
        <v>1</v>
      </c>
      <c r="X217" t="str">
        <f t="shared" si="53"/>
        <v>5-11-1--20</v>
      </c>
      <c r="Y217" t="str">
        <f t="shared" si="54"/>
        <v>5-13-1--20</v>
      </c>
      <c r="Z217" t="str">
        <f t="shared" si="55"/>
        <v>5-11-1--20</v>
      </c>
      <c r="AA217" t="str">
        <f t="shared" si="49"/>
        <v>2021-05-11</v>
      </c>
      <c r="AB217" t="b">
        <f t="shared" si="56"/>
        <v>1</v>
      </c>
      <c r="AC217">
        <f t="shared" si="50"/>
        <v>0</v>
      </c>
    </row>
    <row r="218" spans="1:29">
      <c r="A218" s="3" t="s">
        <v>87</v>
      </c>
      <c r="B218" s="3" t="s">
        <v>215</v>
      </c>
      <c r="C218" s="3" t="s">
        <v>216</v>
      </c>
      <c r="D218" s="3" t="s">
        <v>215</v>
      </c>
      <c r="E218" s="3" t="s">
        <v>89</v>
      </c>
      <c r="F218" s="3" t="s">
        <v>108</v>
      </c>
      <c r="G218" s="3" t="s">
        <v>109</v>
      </c>
      <c r="H218" s="3" t="s">
        <v>107</v>
      </c>
      <c r="I218" s="3">
        <v>1250</v>
      </c>
      <c r="J218" s="3">
        <v>33.68</v>
      </c>
      <c r="K218" s="3">
        <v>0</v>
      </c>
      <c r="L218" s="3">
        <v>-42100</v>
      </c>
      <c r="M218" s="3"/>
      <c r="N218" s="3"/>
      <c r="O218" s="88" t="str">
        <f>""</f>
        <v/>
      </c>
      <c r="P218" s="35" t="str">
        <f t="shared" si="43"/>
        <v>2021-05-11</v>
      </c>
      <c r="Q218" t="str">
        <f t="shared" si="44"/>
        <v>XEF</v>
      </c>
      <c r="R218">
        <f t="shared" si="45"/>
        <v>33.68</v>
      </c>
      <c r="S218">
        <f t="shared" si="46"/>
        <v>1250</v>
      </c>
      <c r="T218">
        <f t="shared" si="47"/>
        <v>42100</v>
      </c>
      <c r="U218" t="str">
        <f t="shared" si="48"/>
        <v>5-11-1--20</v>
      </c>
      <c r="V218">
        <f t="shared" si="51"/>
        <v>33.68</v>
      </c>
      <c r="W218" t="b">
        <f t="shared" si="52"/>
        <v>1</v>
      </c>
      <c r="X218" t="str">
        <f t="shared" si="53"/>
        <v>5-11-1--20</v>
      </c>
      <c r="Y218" t="str">
        <f t="shared" si="54"/>
        <v>5-13-1--20</v>
      </c>
      <c r="Z218" t="str">
        <f t="shared" si="55"/>
        <v>5-11-1--20</v>
      </c>
      <c r="AA218" t="str">
        <f t="shared" si="49"/>
        <v>2021-05-11</v>
      </c>
      <c r="AB218" t="b">
        <f t="shared" si="56"/>
        <v>1</v>
      </c>
      <c r="AC218">
        <f t="shared" si="50"/>
        <v>0</v>
      </c>
    </row>
    <row r="219" spans="1:29">
      <c r="A219" s="3" t="s">
        <v>87</v>
      </c>
      <c r="B219" s="3" t="s">
        <v>215</v>
      </c>
      <c r="C219" s="3" t="s">
        <v>216</v>
      </c>
      <c r="D219" s="3" t="s">
        <v>215</v>
      </c>
      <c r="E219" s="3" t="s">
        <v>89</v>
      </c>
      <c r="F219" s="3" t="s">
        <v>110</v>
      </c>
      <c r="G219" s="3" t="s">
        <v>111</v>
      </c>
      <c r="H219" s="3" t="s">
        <v>104</v>
      </c>
      <c r="I219" s="3">
        <v>900</v>
      </c>
      <c r="J219" s="3">
        <v>29.074999999999999</v>
      </c>
      <c r="K219" s="3">
        <v>0</v>
      </c>
      <c r="L219" s="3">
        <v>26167.5</v>
      </c>
      <c r="M219" s="3"/>
      <c r="N219" s="3"/>
      <c r="O219" s="88" t="str">
        <f>""</f>
        <v/>
      </c>
      <c r="P219" s="35" t="str">
        <f t="shared" si="43"/>
        <v>2021-05-11</v>
      </c>
      <c r="Q219" t="str">
        <f t="shared" si="44"/>
        <v>XIU</v>
      </c>
      <c r="R219">
        <f t="shared" si="45"/>
        <v>29.074999999999999</v>
      </c>
      <c r="S219">
        <f t="shared" si="46"/>
        <v>-900</v>
      </c>
      <c r="T219">
        <f t="shared" si="47"/>
        <v>-26167.5</v>
      </c>
      <c r="U219" t="str">
        <f t="shared" si="48"/>
        <v>5-11-1--20</v>
      </c>
      <c r="V219">
        <f t="shared" si="51"/>
        <v>29.074999999999999</v>
      </c>
      <c r="W219" t="b">
        <f t="shared" si="52"/>
        <v>1</v>
      </c>
      <c r="X219" t="str">
        <f t="shared" si="53"/>
        <v>5-11-1--20</v>
      </c>
      <c r="Y219" t="str">
        <f t="shared" si="54"/>
        <v>5-13-1--20</v>
      </c>
      <c r="Z219" t="str">
        <f t="shared" si="55"/>
        <v>5-11-1--20</v>
      </c>
      <c r="AA219" t="str">
        <f t="shared" si="49"/>
        <v>2021-05-11</v>
      </c>
      <c r="AB219" t="b">
        <f t="shared" si="56"/>
        <v>1</v>
      </c>
      <c r="AC219">
        <f t="shared" si="50"/>
        <v>0</v>
      </c>
    </row>
    <row r="220" spans="1:29">
      <c r="A220" s="3" t="s">
        <v>87</v>
      </c>
      <c r="B220" s="3" t="s">
        <v>215</v>
      </c>
      <c r="C220" s="3" t="s">
        <v>216</v>
      </c>
      <c r="D220" s="3" t="s">
        <v>215</v>
      </c>
      <c r="E220" s="3" t="s">
        <v>89</v>
      </c>
      <c r="F220" s="3" t="s">
        <v>112</v>
      </c>
      <c r="G220" s="3" t="s">
        <v>113</v>
      </c>
      <c r="H220" s="3" t="s">
        <v>107</v>
      </c>
      <c r="I220" s="3">
        <v>200</v>
      </c>
      <c r="J220" s="3">
        <v>35.840000000000003</v>
      </c>
      <c r="K220" s="3">
        <v>0</v>
      </c>
      <c r="L220" s="3">
        <v>-7168</v>
      </c>
      <c r="M220" s="3"/>
      <c r="N220" s="3"/>
      <c r="O220" s="88" t="str">
        <f>""</f>
        <v/>
      </c>
      <c r="P220" s="35" t="str">
        <f t="shared" si="43"/>
        <v>2021-05-11</v>
      </c>
      <c r="Q220" t="str">
        <f t="shared" si="44"/>
        <v>XEM</v>
      </c>
      <c r="R220">
        <f t="shared" si="45"/>
        <v>35.840000000000003</v>
      </c>
      <c r="S220">
        <f t="shared" si="46"/>
        <v>200</v>
      </c>
      <c r="T220">
        <f t="shared" si="47"/>
        <v>7168.0000000000009</v>
      </c>
      <c r="U220" t="str">
        <f t="shared" si="48"/>
        <v>5-11-1--20</v>
      </c>
      <c r="V220">
        <f t="shared" si="51"/>
        <v>35.840000000000003</v>
      </c>
      <c r="W220" t="b">
        <f t="shared" si="52"/>
        <v>1</v>
      </c>
      <c r="X220" t="str">
        <f t="shared" si="53"/>
        <v>5-11-1--20</v>
      </c>
      <c r="Y220" t="str">
        <f t="shared" si="54"/>
        <v>5-13-1--20</v>
      </c>
      <c r="Z220" t="str">
        <f t="shared" si="55"/>
        <v>5-11-1--20</v>
      </c>
      <c r="AA220" t="str">
        <f t="shared" si="49"/>
        <v>2021-05-11</v>
      </c>
      <c r="AB220" t="b">
        <f t="shared" si="56"/>
        <v>1</v>
      </c>
      <c r="AC220">
        <f t="shared" si="50"/>
        <v>0</v>
      </c>
    </row>
    <row r="221" spans="1:29">
      <c r="A221" s="3" t="s">
        <v>87</v>
      </c>
      <c r="B221" s="3" t="s">
        <v>215</v>
      </c>
      <c r="C221" s="3" t="s">
        <v>216</v>
      </c>
      <c r="D221" s="3" t="s">
        <v>215</v>
      </c>
      <c r="E221" s="3" t="s">
        <v>89</v>
      </c>
      <c r="F221" s="3" t="s">
        <v>90</v>
      </c>
      <c r="G221" s="3" t="s">
        <v>91</v>
      </c>
      <c r="H221" s="3" t="s">
        <v>104</v>
      </c>
      <c r="I221" s="3">
        <v>50</v>
      </c>
      <c r="J221" s="3">
        <v>31.48</v>
      </c>
      <c r="K221" s="3">
        <v>6.95</v>
      </c>
      <c r="L221" s="3">
        <v>1567.05</v>
      </c>
      <c r="M221" s="3"/>
      <c r="N221" s="3"/>
      <c r="O221" s="88" t="str">
        <f>""</f>
        <v/>
      </c>
      <c r="P221" s="35" t="str">
        <f t="shared" si="43"/>
        <v>2021-05-11</v>
      </c>
      <c r="Q221" t="str">
        <f t="shared" si="44"/>
        <v>XBB</v>
      </c>
      <c r="R221">
        <f t="shared" si="45"/>
        <v>31.48</v>
      </c>
      <c r="S221">
        <f t="shared" si="46"/>
        <v>-50</v>
      </c>
      <c r="T221">
        <f t="shared" si="47"/>
        <v>-1567.05</v>
      </c>
      <c r="U221" t="str">
        <f t="shared" si="48"/>
        <v>5-11-1--20</v>
      </c>
      <c r="V221">
        <f t="shared" si="51"/>
        <v>31.340999999999998</v>
      </c>
      <c r="W221" t="b">
        <f t="shared" si="52"/>
        <v>0</v>
      </c>
      <c r="X221" t="str">
        <f t="shared" si="53"/>
        <v>5-11-1--20</v>
      </c>
      <c r="Y221" t="str">
        <f t="shared" si="54"/>
        <v>5-13-1--20</v>
      </c>
      <c r="Z221" t="str">
        <f t="shared" si="55"/>
        <v>5-11-1--20</v>
      </c>
      <c r="AA221" t="str">
        <f t="shared" si="49"/>
        <v>2021-05-11</v>
      </c>
      <c r="AB221" t="b">
        <f t="shared" si="56"/>
        <v>1</v>
      </c>
      <c r="AC221">
        <f t="shared" si="50"/>
        <v>0</v>
      </c>
    </row>
    <row r="222" spans="1:29">
      <c r="A222" s="3" t="s">
        <v>87</v>
      </c>
      <c r="B222" s="3" t="s">
        <v>217</v>
      </c>
      <c r="C222" s="3" t="s">
        <v>217</v>
      </c>
      <c r="D222" s="3" t="s">
        <v>217</v>
      </c>
      <c r="E222" s="3" t="s">
        <v>89</v>
      </c>
      <c r="F222" s="3" t="s">
        <v>93</v>
      </c>
      <c r="G222" s="3" t="s">
        <v>94</v>
      </c>
      <c r="H222" s="3" t="s">
        <v>125</v>
      </c>
      <c r="I222" s="3">
        <v>0</v>
      </c>
      <c r="J222" s="3"/>
      <c r="K222" s="3">
        <v>0</v>
      </c>
      <c r="L222" s="3">
        <v>-258</v>
      </c>
      <c r="M222" s="3"/>
      <c r="N222" s="3"/>
      <c r="O222" s="88" t="str">
        <f>""</f>
        <v/>
      </c>
      <c r="P222" s="35" t="str">
        <f t="shared" si="43"/>
        <v>2021-05-28</v>
      </c>
      <c r="Q222" t="str">
        <f t="shared" si="44"/>
        <v>XIG</v>
      </c>
      <c r="R222">
        <f t="shared" si="45"/>
        <v>0</v>
      </c>
      <c r="S222">
        <f t="shared" si="46"/>
        <v>0</v>
      </c>
      <c r="T222">
        <f t="shared" si="47"/>
        <v>0</v>
      </c>
      <c r="U222" t="str">
        <f t="shared" si="48"/>
        <v>5-28-1--20</v>
      </c>
      <c r="V222">
        <f t="shared" si="51"/>
        <v>0</v>
      </c>
      <c r="W222">
        <f t="shared" si="52"/>
        <v>0</v>
      </c>
      <c r="X222" t="str">
        <f t="shared" si="53"/>
        <v>5-28-1--20</v>
      </c>
      <c r="Y222" t="str">
        <f t="shared" si="54"/>
        <v>5-28-1--20</v>
      </c>
      <c r="Z222" t="str">
        <f t="shared" si="55"/>
        <v>5-28-1--20</v>
      </c>
      <c r="AA222" t="str">
        <f t="shared" si="49"/>
        <v>2021-05-28</v>
      </c>
      <c r="AB222" t="b">
        <f t="shared" si="56"/>
        <v>1</v>
      </c>
      <c r="AC222">
        <f t="shared" si="50"/>
        <v>0</v>
      </c>
    </row>
    <row r="223" spans="1:29">
      <c r="A223" s="3" t="s">
        <v>87</v>
      </c>
      <c r="B223" s="3" t="s">
        <v>217</v>
      </c>
      <c r="C223" s="3" t="s">
        <v>217</v>
      </c>
      <c r="D223" s="3" t="s">
        <v>217</v>
      </c>
      <c r="E223" s="3" t="s">
        <v>89</v>
      </c>
      <c r="F223" s="3" t="s">
        <v>93</v>
      </c>
      <c r="G223" s="3" t="s">
        <v>94</v>
      </c>
      <c r="H223" s="3" t="s">
        <v>92</v>
      </c>
      <c r="I223" s="3">
        <v>5375</v>
      </c>
      <c r="J223" s="3"/>
      <c r="K223" s="3">
        <v>0</v>
      </c>
      <c r="L223" s="3">
        <v>258</v>
      </c>
      <c r="M223" s="3"/>
      <c r="N223" s="3"/>
      <c r="O223" s="88" t="str">
        <f>""</f>
        <v/>
      </c>
      <c r="P223" s="35" t="str">
        <f t="shared" si="43"/>
        <v>2021-05-28</v>
      </c>
      <c r="Q223" t="str">
        <f t="shared" si="44"/>
        <v>XIG</v>
      </c>
      <c r="R223">
        <f t="shared" si="45"/>
        <v>0</v>
      </c>
      <c r="S223">
        <f t="shared" si="46"/>
        <v>5375</v>
      </c>
      <c r="T223">
        <f t="shared" si="47"/>
        <v>258</v>
      </c>
      <c r="U223" t="str">
        <f t="shared" si="48"/>
        <v>5-28-1--20</v>
      </c>
      <c r="V223">
        <f t="shared" si="51"/>
        <v>4.8000000000000001E-2</v>
      </c>
      <c r="W223">
        <f t="shared" si="52"/>
        <v>0</v>
      </c>
      <c r="X223" t="str">
        <f t="shared" si="53"/>
        <v>5-28-1--20</v>
      </c>
      <c r="Y223" t="str">
        <f t="shared" si="54"/>
        <v>5-28-1--20</v>
      </c>
      <c r="Z223" t="str">
        <f t="shared" si="55"/>
        <v>5-28-1--20</v>
      </c>
      <c r="AA223" t="str">
        <f t="shared" si="49"/>
        <v>2021-05-28</v>
      </c>
      <c r="AB223" t="b">
        <f t="shared" si="56"/>
        <v>1</v>
      </c>
      <c r="AC223">
        <f t="shared" si="50"/>
        <v>0</v>
      </c>
    </row>
    <row r="224" spans="1:29">
      <c r="A224" s="3" t="s">
        <v>87</v>
      </c>
      <c r="B224" s="3" t="s">
        <v>217</v>
      </c>
      <c r="C224" s="3" t="s">
        <v>217</v>
      </c>
      <c r="D224" s="3" t="s">
        <v>217</v>
      </c>
      <c r="E224" s="3" t="s">
        <v>89</v>
      </c>
      <c r="F224" s="3" t="s">
        <v>95</v>
      </c>
      <c r="G224" s="3" t="s">
        <v>96</v>
      </c>
      <c r="H224" s="3" t="s">
        <v>125</v>
      </c>
      <c r="I224" s="3">
        <v>0</v>
      </c>
      <c r="J224" s="3"/>
      <c r="K224" s="3">
        <v>0</v>
      </c>
      <c r="L224" s="3">
        <v>-355.13</v>
      </c>
      <c r="M224" s="3"/>
      <c r="N224" s="3"/>
      <c r="O224" s="88" t="str">
        <f>""</f>
        <v/>
      </c>
      <c r="P224" s="35" t="str">
        <f t="shared" si="43"/>
        <v>2021-05-28</v>
      </c>
      <c r="Q224" t="str">
        <f t="shared" si="44"/>
        <v>XHY</v>
      </c>
      <c r="R224">
        <f t="shared" si="45"/>
        <v>0</v>
      </c>
      <c r="S224">
        <f t="shared" si="46"/>
        <v>0</v>
      </c>
      <c r="T224">
        <f t="shared" si="47"/>
        <v>0</v>
      </c>
      <c r="U224" t="str">
        <f t="shared" si="48"/>
        <v>5-28-1--20</v>
      </c>
      <c r="V224">
        <f t="shared" si="51"/>
        <v>0</v>
      </c>
      <c r="W224">
        <f t="shared" si="52"/>
        <v>0</v>
      </c>
      <c r="X224" t="str">
        <f t="shared" si="53"/>
        <v>5-28-1--20</v>
      </c>
      <c r="Y224" t="str">
        <f t="shared" si="54"/>
        <v>5-28-1--20</v>
      </c>
      <c r="Z224" t="str">
        <f t="shared" si="55"/>
        <v>5-28-1--20</v>
      </c>
      <c r="AA224" t="str">
        <f t="shared" si="49"/>
        <v>2021-05-28</v>
      </c>
      <c r="AB224" t="b">
        <f t="shared" si="56"/>
        <v>1</v>
      </c>
      <c r="AC224">
        <f t="shared" si="50"/>
        <v>0</v>
      </c>
    </row>
    <row r="225" spans="1:29">
      <c r="A225" s="3" t="s">
        <v>87</v>
      </c>
      <c r="B225" s="3" t="s">
        <v>217</v>
      </c>
      <c r="C225" s="3" t="s">
        <v>217</v>
      </c>
      <c r="D225" s="3" t="s">
        <v>217</v>
      </c>
      <c r="E225" s="3" t="s">
        <v>89</v>
      </c>
      <c r="F225" s="3" t="s">
        <v>95</v>
      </c>
      <c r="G225" s="3" t="s">
        <v>96</v>
      </c>
      <c r="H225" s="3" t="s">
        <v>92</v>
      </c>
      <c r="I225" s="3">
        <v>4799</v>
      </c>
      <c r="J225" s="3"/>
      <c r="K225" s="3">
        <v>0</v>
      </c>
      <c r="L225" s="3">
        <v>355.13</v>
      </c>
      <c r="M225" s="3"/>
      <c r="N225" s="3"/>
      <c r="O225" s="88" t="str">
        <f>""</f>
        <v/>
      </c>
      <c r="P225" s="35" t="str">
        <f t="shared" si="43"/>
        <v>2021-05-28</v>
      </c>
      <c r="Q225" t="str">
        <f t="shared" si="44"/>
        <v>XHY</v>
      </c>
      <c r="R225">
        <f t="shared" si="45"/>
        <v>0</v>
      </c>
      <c r="S225">
        <f t="shared" si="46"/>
        <v>4799</v>
      </c>
      <c r="T225">
        <f t="shared" si="47"/>
        <v>355.13000000000005</v>
      </c>
      <c r="U225" t="str">
        <f t="shared" si="48"/>
        <v>5-28-1--20</v>
      </c>
      <c r="V225">
        <f t="shared" si="51"/>
        <v>7.4000833506980626E-2</v>
      </c>
      <c r="W225">
        <f t="shared" si="52"/>
        <v>0</v>
      </c>
      <c r="X225" t="str">
        <f t="shared" si="53"/>
        <v>5-28-1--20</v>
      </c>
      <c r="Y225" t="str">
        <f t="shared" si="54"/>
        <v>5-28-1--20</v>
      </c>
      <c r="Z225" t="str">
        <f t="shared" si="55"/>
        <v>5-28-1--20</v>
      </c>
      <c r="AA225" t="str">
        <f t="shared" si="49"/>
        <v>2021-05-28</v>
      </c>
      <c r="AB225" t="b">
        <f t="shared" si="56"/>
        <v>1</v>
      </c>
      <c r="AC225">
        <f t="shared" si="50"/>
        <v>0</v>
      </c>
    </row>
    <row r="226" spans="1:29">
      <c r="A226" s="3" t="s">
        <v>87</v>
      </c>
      <c r="B226" s="3" t="s">
        <v>217</v>
      </c>
      <c r="C226" s="3" t="s">
        <v>217</v>
      </c>
      <c r="D226" s="3" t="s">
        <v>217</v>
      </c>
      <c r="E226" s="3" t="s">
        <v>89</v>
      </c>
      <c r="F226" s="3" t="s">
        <v>110</v>
      </c>
      <c r="G226" s="3" t="s">
        <v>111</v>
      </c>
      <c r="H226" s="3" t="s">
        <v>125</v>
      </c>
      <c r="I226" s="3">
        <v>0</v>
      </c>
      <c r="J226" s="3"/>
      <c r="K226" s="3">
        <v>0</v>
      </c>
      <c r="L226" s="3">
        <v>-6863.87</v>
      </c>
      <c r="M226" s="3"/>
      <c r="N226" s="3"/>
      <c r="O226" s="88" t="str">
        <f>""</f>
        <v/>
      </c>
      <c r="P226" s="35" t="str">
        <f t="shared" si="43"/>
        <v>2021-05-28</v>
      </c>
      <c r="Q226" t="str">
        <f t="shared" si="44"/>
        <v>XIU</v>
      </c>
      <c r="R226">
        <f t="shared" si="45"/>
        <v>0</v>
      </c>
      <c r="S226">
        <f t="shared" si="46"/>
        <v>0</v>
      </c>
      <c r="T226">
        <f t="shared" si="47"/>
        <v>0</v>
      </c>
      <c r="U226" t="str">
        <f t="shared" si="48"/>
        <v>5-28-1--20</v>
      </c>
      <c r="V226">
        <f t="shared" si="51"/>
        <v>0</v>
      </c>
      <c r="W226">
        <f t="shared" si="52"/>
        <v>0</v>
      </c>
      <c r="X226" t="str">
        <f t="shared" si="53"/>
        <v>5-28-1--20</v>
      </c>
      <c r="Y226" t="str">
        <f t="shared" si="54"/>
        <v>5-28-1--20</v>
      </c>
      <c r="Z226" t="str">
        <f t="shared" si="55"/>
        <v>5-28-1--20</v>
      </c>
      <c r="AA226" t="str">
        <f t="shared" si="49"/>
        <v>2021-05-28</v>
      </c>
      <c r="AB226" t="b">
        <f t="shared" si="56"/>
        <v>1</v>
      </c>
      <c r="AC226">
        <f t="shared" si="50"/>
        <v>0</v>
      </c>
    </row>
    <row r="227" spans="1:29">
      <c r="A227" s="3" t="s">
        <v>87</v>
      </c>
      <c r="B227" s="3" t="s">
        <v>217</v>
      </c>
      <c r="C227" s="3" t="s">
        <v>217</v>
      </c>
      <c r="D227" s="3" t="s">
        <v>217</v>
      </c>
      <c r="E227" s="3" t="s">
        <v>89</v>
      </c>
      <c r="F227" s="3" t="s">
        <v>110</v>
      </c>
      <c r="G227" s="3" t="s">
        <v>111</v>
      </c>
      <c r="H227" s="3" t="s">
        <v>92</v>
      </c>
      <c r="I227" s="3">
        <v>34842</v>
      </c>
      <c r="J227" s="3"/>
      <c r="K227" s="3">
        <v>0</v>
      </c>
      <c r="L227" s="3">
        <v>6863.87</v>
      </c>
      <c r="M227" s="3"/>
      <c r="N227" s="3"/>
      <c r="O227" s="88" t="str">
        <f>""</f>
        <v/>
      </c>
      <c r="P227" s="35" t="str">
        <f t="shared" si="43"/>
        <v>2021-05-28</v>
      </c>
      <c r="Q227" t="str">
        <f t="shared" si="44"/>
        <v>XIU</v>
      </c>
      <c r="R227">
        <f t="shared" si="45"/>
        <v>0</v>
      </c>
      <c r="S227">
        <f t="shared" si="46"/>
        <v>34842</v>
      </c>
      <c r="T227">
        <f t="shared" si="47"/>
        <v>6863.87</v>
      </c>
      <c r="U227" t="str">
        <f t="shared" si="48"/>
        <v>5-28-1--20</v>
      </c>
      <c r="V227">
        <f t="shared" si="51"/>
        <v>0.19699988519602779</v>
      </c>
      <c r="W227">
        <f t="shared" si="52"/>
        <v>0</v>
      </c>
      <c r="X227" t="str">
        <f t="shared" si="53"/>
        <v>5-28-1--20</v>
      </c>
      <c r="Y227" t="str">
        <f t="shared" si="54"/>
        <v>5-28-1--20</v>
      </c>
      <c r="Z227" t="str">
        <f t="shared" si="55"/>
        <v>5-28-1--20</v>
      </c>
      <c r="AA227" t="str">
        <f t="shared" si="49"/>
        <v>2021-05-28</v>
      </c>
      <c r="AB227" t="b">
        <f t="shared" si="56"/>
        <v>1</v>
      </c>
      <c r="AC227">
        <f t="shared" si="50"/>
        <v>0</v>
      </c>
    </row>
    <row r="228" spans="1:29">
      <c r="A228" s="3" t="s">
        <v>87</v>
      </c>
      <c r="B228" s="3" t="s">
        <v>217</v>
      </c>
      <c r="C228" s="3" t="s">
        <v>217</v>
      </c>
      <c r="D228" s="3" t="s">
        <v>217</v>
      </c>
      <c r="E228" s="3" t="s">
        <v>89</v>
      </c>
      <c r="F228" s="3" t="s">
        <v>54</v>
      </c>
      <c r="G228" s="3" t="s">
        <v>97</v>
      </c>
      <c r="H228" s="3" t="s">
        <v>125</v>
      </c>
      <c r="I228" s="3">
        <v>0</v>
      </c>
      <c r="J228" s="3"/>
      <c r="K228" s="3">
        <v>0</v>
      </c>
      <c r="L228" s="3">
        <v>-1825.6</v>
      </c>
      <c r="M228" s="3"/>
      <c r="N228" s="3"/>
      <c r="O228" s="88" t="str">
        <f>""</f>
        <v/>
      </c>
      <c r="P228" s="35" t="str">
        <f t="shared" si="43"/>
        <v>2021-05-28</v>
      </c>
      <c r="Q228" t="str">
        <f t="shared" si="44"/>
        <v>XCB</v>
      </c>
      <c r="R228">
        <f t="shared" si="45"/>
        <v>0</v>
      </c>
      <c r="S228">
        <f t="shared" si="46"/>
        <v>0</v>
      </c>
      <c r="T228">
        <f t="shared" si="47"/>
        <v>0</v>
      </c>
      <c r="U228" t="str">
        <f t="shared" si="48"/>
        <v>5-28-1--20</v>
      </c>
      <c r="V228">
        <f t="shared" si="51"/>
        <v>0</v>
      </c>
      <c r="W228">
        <f t="shared" si="52"/>
        <v>0</v>
      </c>
      <c r="X228" t="str">
        <f t="shared" si="53"/>
        <v>5-28-1--20</v>
      </c>
      <c r="Y228" t="str">
        <f t="shared" si="54"/>
        <v>5-28-1--20</v>
      </c>
      <c r="Z228" t="str">
        <f t="shared" si="55"/>
        <v>5-28-1--20</v>
      </c>
      <c r="AA228" t="str">
        <f t="shared" si="49"/>
        <v>2021-05-28</v>
      </c>
      <c r="AB228" t="b">
        <f t="shared" si="56"/>
        <v>1</v>
      </c>
      <c r="AC228">
        <f t="shared" si="50"/>
        <v>0</v>
      </c>
    </row>
    <row r="229" spans="1:29">
      <c r="A229" s="3" t="s">
        <v>87</v>
      </c>
      <c r="B229" s="3" t="s">
        <v>217</v>
      </c>
      <c r="C229" s="3" t="s">
        <v>217</v>
      </c>
      <c r="D229" s="3" t="s">
        <v>217</v>
      </c>
      <c r="E229" s="3" t="s">
        <v>89</v>
      </c>
      <c r="F229" s="3" t="s">
        <v>54</v>
      </c>
      <c r="G229" s="3" t="s">
        <v>97</v>
      </c>
      <c r="H229" s="3" t="s">
        <v>92</v>
      </c>
      <c r="I229" s="3">
        <v>32600</v>
      </c>
      <c r="J229" s="3"/>
      <c r="K229" s="3">
        <v>0</v>
      </c>
      <c r="L229" s="3">
        <v>1825.6</v>
      </c>
      <c r="M229" s="3"/>
      <c r="N229" s="3"/>
      <c r="O229" s="88" t="str">
        <f>""</f>
        <v/>
      </c>
      <c r="P229" s="35" t="str">
        <f t="shared" si="43"/>
        <v>2021-05-28</v>
      </c>
      <c r="Q229" t="str">
        <f t="shared" si="44"/>
        <v>XCB</v>
      </c>
      <c r="R229">
        <f t="shared" si="45"/>
        <v>0</v>
      </c>
      <c r="S229">
        <f t="shared" si="46"/>
        <v>32600</v>
      </c>
      <c r="T229">
        <f t="shared" si="47"/>
        <v>1825.6</v>
      </c>
      <c r="U229" t="str">
        <f t="shared" si="48"/>
        <v>5-28-1--20</v>
      </c>
      <c r="V229">
        <f t="shared" si="51"/>
        <v>5.5999999999999994E-2</v>
      </c>
      <c r="W229">
        <f t="shared" si="52"/>
        <v>0</v>
      </c>
      <c r="X229" t="str">
        <f t="shared" si="53"/>
        <v>5-28-1--20</v>
      </c>
      <c r="Y229" t="str">
        <f t="shared" si="54"/>
        <v>5-28-1--20</v>
      </c>
      <c r="Z229" t="str">
        <f t="shared" si="55"/>
        <v>5-28-1--20</v>
      </c>
      <c r="AA229" t="str">
        <f t="shared" si="49"/>
        <v>2021-05-28</v>
      </c>
      <c r="AB229" t="b">
        <f t="shared" si="56"/>
        <v>1</v>
      </c>
      <c r="AC229">
        <f t="shared" si="50"/>
        <v>0</v>
      </c>
    </row>
    <row r="230" spans="1:29">
      <c r="A230" s="3" t="s">
        <v>87</v>
      </c>
      <c r="B230" s="3" t="s">
        <v>217</v>
      </c>
      <c r="C230" s="3" t="s">
        <v>217</v>
      </c>
      <c r="D230" s="3" t="s">
        <v>217</v>
      </c>
      <c r="E230" s="3" t="s">
        <v>89</v>
      </c>
      <c r="F230" s="3" t="s">
        <v>90</v>
      </c>
      <c r="G230" s="3" t="s">
        <v>91</v>
      </c>
      <c r="H230" s="3" t="s">
        <v>125</v>
      </c>
      <c r="I230" s="3">
        <v>0</v>
      </c>
      <c r="J230" s="3"/>
      <c r="K230" s="3">
        <v>0</v>
      </c>
      <c r="L230" s="3">
        <v>-2711.16</v>
      </c>
      <c r="M230" s="3"/>
      <c r="N230" s="3"/>
      <c r="O230" s="88" t="str">
        <f>""</f>
        <v/>
      </c>
      <c r="P230" s="35" t="str">
        <f t="shared" si="43"/>
        <v>2021-05-28</v>
      </c>
      <c r="Q230" t="str">
        <f t="shared" si="44"/>
        <v>XBB</v>
      </c>
      <c r="R230">
        <f t="shared" si="45"/>
        <v>0</v>
      </c>
      <c r="S230">
        <f t="shared" si="46"/>
        <v>0</v>
      </c>
      <c r="T230">
        <f t="shared" si="47"/>
        <v>0</v>
      </c>
      <c r="U230" t="str">
        <f t="shared" si="48"/>
        <v>5-28-1--20</v>
      </c>
      <c r="V230">
        <f t="shared" si="51"/>
        <v>0</v>
      </c>
      <c r="W230">
        <f t="shared" si="52"/>
        <v>0</v>
      </c>
      <c r="X230" t="str">
        <f t="shared" si="53"/>
        <v>5-28-1--20</v>
      </c>
      <c r="Y230" t="str">
        <f t="shared" si="54"/>
        <v>5-28-1--20</v>
      </c>
      <c r="Z230" t="str">
        <f t="shared" si="55"/>
        <v>5-28-1--20</v>
      </c>
      <c r="AA230" t="str">
        <f t="shared" si="49"/>
        <v>2021-05-28</v>
      </c>
      <c r="AB230" t="b">
        <f t="shared" si="56"/>
        <v>1</v>
      </c>
      <c r="AC230">
        <f t="shared" si="50"/>
        <v>0</v>
      </c>
    </row>
    <row r="231" spans="1:29">
      <c r="A231" s="3" t="s">
        <v>87</v>
      </c>
      <c r="B231" s="3" t="s">
        <v>217</v>
      </c>
      <c r="C231" s="3" t="s">
        <v>217</v>
      </c>
      <c r="D231" s="3" t="s">
        <v>217</v>
      </c>
      <c r="E231" s="3" t="s">
        <v>89</v>
      </c>
      <c r="F231" s="3" t="s">
        <v>90</v>
      </c>
      <c r="G231" s="3" t="s">
        <v>91</v>
      </c>
      <c r="H231" s="3" t="s">
        <v>92</v>
      </c>
      <c r="I231" s="3">
        <v>39870</v>
      </c>
      <c r="J231" s="3"/>
      <c r="K231" s="3">
        <v>0</v>
      </c>
      <c r="L231" s="3">
        <v>2711.16</v>
      </c>
      <c r="M231" s="3"/>
      <c r="N231" s="3"/>
      <c r="O231" s="88" t="str">
        <f>""</f>
        <v/>
      </c>
      <c r="P231" s="35" t="str">
        <f t="shared" si="43"/>
        <v>2021-05-28</v>
      </c>
      <c r="Q231" t="str">
        <f t="shared" si="44"/>
        <v>XBB</v>
      </c>
      <c r="R231">
        <f t="shared" si="45"/>
        <v>0</v>
      </c>
      <c r="S231">
        <f t="shared" si="46"/>
        <v>39870</v>
      </c>
      <c r="T231">
        <f t="shared" si="47"/>
        <v>2711.16</v>
      </c>
      <c r="U231" t="str">
        <f t="shared" si="48"/>
        <v>5-28-1--20</v>
      </c>
      <c r="V231">
        <f t="shared" si="51"/>
        <v>6.7999999999999991E-2</v>
      </c>
      <c r="W231">
        <f t="shared" si="52"/>
        <v>0</v>
      </c>
      <c r="X231" t="str">
        <f t="shared" si="53"/>
        <v>5-28-1--20</v>
      </c>
      <c r="Y231" t="str">
        <f t="shared" si="54"/>
        <v>5-28-1--20</v>
      </c>
      <c r="Z231" t="str">
        <f t="shared" si="55"/>
        <v>5-28-1--20</v>
      </c>
      <c r="AA231" t="str">
        <f t="shared" si="49"/>
        <v>2021-05-28</v>
      </c>
      <c r="AB231" t="b">
        <f t="shared" si="56"/>
        <v>1</v>
      </c>
      <c r="AC231">
        <f t="shared" si="50"/>
        <v>0</v>
      </c>
    </row>
    <row r="232" spans="1:29">
      <c r="A232" s="3" t="s">
        <v>87</v>
      </c>
      <c r="B232" s="3" t="s">
        <v>217</v>
      </c>
      <c r="C232" s="3" t="s">
        <v>217</v>
      </c>
      <c r="D232" s="3" t="s">
        <v>218</v>
      </c>
      <c r="E232" s="3" t="s">
        <v>89</v>
      </c>
      <c r="F232" s="3" t="s">
        <v>120</v>
      </c>
      <c r="G232" s="3" t="s">
        <v>219</v>
      </c>
      <c r="H232" s="3" t="s">
        <v>125</v>
      </c>
      <c r="I232" s="3">
        <v>92.126000000000005</v>
      </c>
      <c r="J232" s="3"/>
      <c r="K232" s="3">
        <v>0</v>
      </c>
      <c r="L232" s="3"/>
      <c r="M232" s="3"/>
      <c r="N232" s="3"/>
      <c r="O232" s="88" t="str">
        <f>""</f>
        <v/>
      </c>
      <c r="P232" s="35" t="str">
        <f t="shared" si="43"/>
        <v>2021-05-28</v>
      </c>
      <c r="Q232" t="str">
        <f t="shared" si="44"/>
        <v>TDB778</v>
      </c>
      <c r="R232">
        <f t="shared" si="45"/>
        <v>12.629985020515379</v>
      </c>
      <c r="S232">
        <f t="shared" si="46"/>
        <v>92.126000000000005</v>
      </c>
      <c r="T232">
        <f t="shared" si="47"/>
        <v>0</v>
      </c>
      <c r="U232" t="str">
        <f t="shared" si="48"/>
        <v>5-28-1--20</v>
      </c>
      <c r="V232">
        <f t="shared" si="51"/>
        <v>0</v>
      </c>
      <c r="W232">
        <f t="shared" si="52"/>
        <v>0</v>
      </c>
      <c r="X232" t="str">
        <f t="shared" si="53"/>
        <v>5-28-1--20</v>
      </c>
      <c r="Y232" t="str">
        <f t="shared" si="54"/>
        <v>5-28-1--20</v>
      </c>
      <c r="Z232" t="str">
        <f t="shared" si="55"/>
        <v>6-01-1--20</v>
      </c>
      <c r="AA232" t="str">
        <f t="shared" si="49"/>
        <v>2021-06-01</v>
      </c>
      <c r="AB232" t="b">
        <f t="shared" si="56"/>
        <v>0</v>
      </c>
      <c r="AC232" t="str">
        <f t="shared" si="50"/>
        <v>Div Reinv</v>
      </c>
    </row>
    <row r="233" spans="1:29">
      <c r="A233" s="3" t="s">
        <v>87</v>
      </c>
      <c r="B233" s="3" t="s">
        <v>217</v>
      </c>
      <c r="C233" s="3" t="s">
        <v>217</v>
      </c>
      <c r="D233" s="3" t="s">
        <v>220</v>
      </c>
      <c r="E233" s="3" t="s">
        <v>89</v>
      </c>
      <c r="F233" s="3" t="s">
        <v>93</v>
      </c>
      <c r="G233" s="3" t="s">
        <v>94</v>
      </c>
      <c r="H233" s="3" t="s">
        <v>128</v>
      </c>
      <c r="I233" s="3">
        <v>0</v>
      </c>
      <c r="J233" s="3"/>
      <c r="K233" s="3">
        <v>0</v>
      </c>
      <c r="L233" s="3">
        <v>10</v>
      </c>
      <c r="M233" s="3"/>
      <c r="N233" s="3"/>
      <c r="O233" s="88" t="str">
        <f>""</f>
        <v/>
      </c>
      <c r="P233" s="35" t="str">
        <f t="shared" si="43"/>
        <v>2021-05-28</v>
      </c>
      <c r="Q233" t="str">
        <f t="shared" si="44"/>
        <v>XIG</v>
      </c>
      <c r="R233">
        <f t="shared" si="45"/>
        <v>0</v>
      </c>
      <c r="S233">
        <f t="shared" si="46"/>
        <v>0</v>
      </c>
      <c r="T233">
        <f t="shared" si="47"/>
        <v>0</v>
      </c>
      <c r="U233" t="str">
        <f t="shared" si="48"/>
        <v>5-28-1--20</v>
      </c>
      <c r="V233">
        <f t="shared" si="51"/>
        <v>0</v>
      </c>
      <c r="W233">
        <f t="shared" si="52"/>
        <v>0</v>
      </c>
      <c r="X233" t="str">
        <f t="shared" si="53"/>
        <v>5-28-1--20</v>
      </c>
      <c r="Y233" t="str">
        <f t="shared" si="54"/>
        <v>5-28-1--20</v>
      </c>
      <c r="Z233" t="str">
        <f t="shared" si="55"/>
        <v>6-03-1--20</v>
      </c>
      <c r="AA233" t="str">
        <f t="shared" si="49"/>
        <v>2021-06-03</v>
      </c>
      <c r="AB233" t="b">
        <f t="shared" si="56"/>
        <v>0</v>
      </c>
      <c r="AC233" t="str">
        <f t="shared" si="50"/>
        <v>Fraction</v>
      </c>
    </row>
    <row r="234" spans="1:29">
      <c r="A234" s="3" t="s">
        <v>87</v>
      </c>
      <c r="B234" s="3" t="s">
        <v>217</v>
      </c>
      <c r="C234" s="3" t="s">
        <v>217</v>
      </c>
      <c r="D234" s="3" t="s">
        <v>220</v>
      </c>
      <c r="E234" s="3" t="s">
        <v>89</v>
      </c>
      <c r="F234" s="3" t="s">
        <v>93</v>
      </c>
      <c r="G234" s="3" t="s">
        <v>221</v>
      </c>
      <c r="H234" s="3" t="s">
        <v>125</v>
      </c>
      <c r="I234" s="3">
        <v>10</v>
      </c>
      <c r="J234" s="3"/>
      <c r="K234" s="3">
        <v>0</v>
      </c>
      <c r="L234" s="3"/>
      <c r="M234" s="3"/>
      <c r="N234" s="3"/>
      <c r="O234" s="88" t="str">
        <f>""</f>
        <v/>
      </c>
      <c r="P234" s="35" t="str">
        <f t="shared" si="43"/>
        <v>2021-05-28</v>
      </c>
      <c r="Q234" t="str">
        <f t="shared" si="44"/>
        <v>XIG</v>
      </c>
      <c r="R234">
        <f t="shared" si="45"/>
        <v>24.8</v>
      </c>
      <c r="S234">
        <f t="shared" si="46"/>
        <v>10</v>
      </c>
      <c r="T234">
        <f t="shared" si="47"/>
        <v>0</v>
      </c>
      <c r="U234" t="str">
        <f t="shared" si="48"/>
        <v>5-28-1--20</v>
      </c>
      <c r="V234">
        <f t="shared" si="51"/>
        <v>0</v>
      </c>
      <c r="W234">
        <f t="shared" si="52"/>
        <v>0</v>
      </c>
      <c r="X234" t="str">
        <f t="shared" si="53"/>
        <v>5-28-1--20</v>
      </c>
      <c r="Y234" t="str">
        <f t="shared" si="54"/>
        <v>5-28-1--20</v>
      </c>
      <c r="Z234" t="str">
        <f t="shared" si="55"/>
        <v>6-03-1--20</v>
      </c>
      <c r="AA234" t="str">
        <f t="shared" si="49"/>
        <v>2021-06-03</v>
      </c>
      <c r="AB234" t="b">
        <f t="shared" si="56"/>
        <v>0</v>
      </c>
      <c r="AC234" t="str">
        <f t="shared" si="50"/>
        <v>Div Reinv</v>
      </c>
    </row>
    <row r="235" spans="1:29">
      <c r="A235" s="3" t="s">
        <v>87</v>
      </c>
      <c r="B235" s="3" t="s">
        <v>217</v>
      </c>
      <c r="C235" s="3" t="s">
        <v>217</v>
      </c>
      <c r="D235" s="3" t="s">
        <v>220</v>
      </c>
      <c r="E235" s="3" t="s">
        <v>89</v>
      </c>
      <c r="F235" s="3" t="s">
        <v>95</v>
      </c>
      <c r="G235" s="3" t="s">
        <v>96</v>
      </c>
      <c r="H235" s="3" t="s">
        <v>128</v>
      </c>
      <c r="I235" s="3">
        <v>0</v>
      </c>
      <c r="J235" s="3"/>
      <c r="K235" s="3">
        <v>0</v>
      </c>
      <c r="L235" s="3">
        <v>14.93</v>
      </c>
      <c r="M235" s="3"/>
      <c r="N235" s="3"/>
      <c r="O235" s="88" t="str">
        <f>""</f>
        <v/>
      </c>
      <c r="P235" s="35" t="str">
        <f t="shared" si="43"/>
        <v>2021-05-28</v>
      </c>
      <c r="Q235" t="str">
        <f t="shared" si="44"/>
        <v>XHY</v>
      </c>
      <c r="R235">
        <f t="shared" si="45"/>
        <v>0</v>
      </c>
      <c r="S235">
        <f t="shared" si="46"/>
        <v>0</v>
      </c>
      <c r="T235">
        <f t="shared" si="47"/>
        <v>0</v>
      </c>
      <c r="U235" t="str">
        <f t="shared" si="48"/>
        <v>5-28-1--20</v>
      </c>
      <c r="V235">
        <f t="shared" si="51"/>
        <v>0</v>
      </c>
      <c r="W235">
        <f t="shared" si="52"/>
        <v>0</v>
      </c>
      <c r="X235" t="str">
        <f t="shared" si="53"/>
        <v>5-28-1--20</v>
      </c>
      <c r="Y235" t="str">
        <f t="shared" si="54"/>
        <v>5-28-1--20</v>
      </c>
      <c r="Z235" t="str">
        <f t="shared" si="55"/>
        <v>6-03-1--20</v>
      </c>
      <c r="AA235" t="str">
        <f t="shared" si="49"/>
        <v>2021-06-03</v>
      </c>
      <c r="AB235" t="b">
        <f t="shared" si="56"/>
        <v>0</v>
      </c>
      <c r="AC235" t="str">
        <f t="shared" si="50"/>
        <v>Fraction</v>
      </c>
    </row>
    <row r="236" spans="1:29">
      <c r="A236" s="3" t="s">
        <v>87</v>
      </c>
      <c r="B236" s="3" t="s">
        <v>217</v>
      </c>
      <c r="C236" s="3" t="s">
        <v>217</v>
      </c>
      <c r="D236" s="3" t="s">
        <v>220</v>
      </c>
      <c r="E236" s="3" t="s">
        <v>89</v>
      </c>
      <c r="F236" s="3" t="s">
        <v>95</v>
      </c>
      <c r="G236" s="3" t="s">
        <v>222</v>
      </c>
      <c r="H236" s="3" t="s">
        <v>125</v>
      </c>
      <c r="I236" s="3">
        <v>18</v>
      </c>
      <c r="J236" s="3"/>
      <c r="K236" s="3">
        <v>0</v>
      </c>
      <c r="L236" s="3"/>
      <c r="M236" s="3"/>
      <c r="N236" s="3"/>
      <c r="O236" s="88" t="str">
        <f>""</f>
        <v/>
      </c>
      <c r="P236" s="35" t="str">
        <f t="shared" si="43"/>
        <v>2021-05-28</v>
      </c>
      <c r="Q236" t="str">
        <f t="shared" si="44"/>
        <v>XHY</v>
      </c>
      <c r="R236">
        <f t="shared" si="45"/>
        <v>18.899999999999999</v>
      </c>
      <c r="S236">
        <f t="shared" si="46"/>
        <v>18</v>
      </c>
      <c r="T236">
        <f t="shared" si="47"/>
        <v>0</v>
      </c>
      <c r="U236" t="str">
        <f t="shared" si="48"/>
        <v>5-28-1--20</v>
      </c>
      <c r="V236">
        <f t="shared" si="51"/>
        <v>0</v>
      </c>
      <c r="W236">
        <f t="shared" si="52"/>
        <v>0</v>
      </c>
      <c r="X236" t="str">
        <f t="shared" si="53"/>
        <v>5-28-1--20</v>
      </c>
      <c r="Y236" t="str">
        <f t="shared" si="54"/>
        <v>5-28-1--20</v>
      </c>
      <c r="Z236" t="str">
        <f t="shared" si="55"/>
        <v>6-03-1--20</v>
      </c>
      <c r="AA236" t="str">
        <f t="shared" si="49"/>
        <v>2021-06-03</v>
      </c>
      <c r="AB236" t="b">
        <f t="shared" si="56"/>
        <v>0</v>
      </c>
      <c r="AC236" t="str">
        <f t="shared" si="50"/>
        <v>Div Reinv</v>
      </c>
    </row>
    <row r="237" spans="1:29">
      <c r="A237" s="3" t="s">
        <v>87</v>
      </c>
      <c r="B237" s="3" t="s">
        <v>217</v>
      </c>
      <c r="C237" s="3" t="s">
        <v>217</v>
      </c>
      <c r="D237" s="3" t="s">
        <v>220</v>
      </c>
      <c r="E237" s="3" t="s">
        <v>89</v>
      </c>
      <c r="F237" s="3" t="s">
        <v>110</v>
      </c>
      <c r="G237" s="3" t="s">
        <v>111</v>
      </c>
      <c r="H237" s="3" t="s">
        <v>128</v>
      </c>
      <c r="I237" s="3">
        <v>0</v>
      </c>
      <c r="J237" s="3"/>
      <c r="K237" s="3">
        <v>0</v>
      </c>
      <c r="L237" s="3">
        <v>12.17</v>
      </c>
      <c r="M237" s="3"/>
      <c r="N237" s="3"/>
      <c r="O237" s="88" t="str">
        <f>""</f>
        <v/>
      </c>
      <c r="P237" s="35" t="str">
        <f t="shared" si="43"/>
        <v>2021-05-28</v>
      </c>
      <c r="Q237" t="str">
        <f t="shared" si="44"/>
        <v>XIU</v>
      </c>
      <c r="R237">
        <f t="shared" si="45"/>
        <v>0</v>
      </c>
      <c r="S237">
        <f t="shared" si="46"/>
        <v>0</v>
      </c>
      <c r="T237">
        <f t="shared" si="47"/>
        <v>0</v>
      </c>
      <c r="U237" t="str">
        <f t="shared" si="48"/>
        <v>5-28-1--20</v>
      </c>
      <c r="V237">
        <f t="shared" si="51"/>
        <v>0</v>
      </c>
      <c r="W237">
        <f t="shared" si="52"/>
        <v>0</v>
      </c>
      <c r="X237" t="str">
        <f t="shared" si="53"/>
        <v>5-28-1--20</v>
      </c>
      <c r="Y237" t="str">
        <f t="shared" si="54"/>
        <v>5-28-1--20</v>
      </c>
      <c r="Z237" t="str">
        <f t="shared" si="55"/>
        <v>6-03-1--20</v>
      </c>
      <c r="AA237" t="str">
        <f t="shared" si="49"/>
        <v>2021-06-03</v>
      </c>
      <c r="AB237" t="b">
        <f t="shared" si="56"/>
        <v>0</v>
      </c>
      <c r="AC237" t="str">
        <f t="shared" si="50"/>
        <v>Fraction</v>
      </c>
    </row>
    <row r="238" spans="1:29">
      <c r="A238" s="3" t="s">
        <v>87</v>
      </c>
      <c r="B238" s="3" t="s">
        <v>217</v>
      </c>
      <c r="C238" s="3" t="s">
        <v>217</v>
      </c>
      <c r="D238" s="3" t="s">
        <v>220</v>
      </c>
      <c r="E238" s="3" t="s">
        <v>89</v>
      </c>
      <c r="F238" s="3" t="s">
        <v>110</v>
      </c>
      <c r="G238" s="3" t="s">
        <v>223</v>
      </c>
      <c r="H238" s="3" t="s">
        <v>125</v>
      </c>
      <c r="I238" s="3">
        <v>230</v>
      </c>
      <c r="J238" s="3"/>
      <c r="K238" s="3">
        <v>0</v>
      </c>
      <c r="L238" s="3"/>
      <c r="M238" s="3"/>
      <c r="N238" s="3"/>
      <c r="O238" s="88" t="str">
        <f>""</f>
        <v/>
      </c>
      <c r="P238" s="35" t="str">
        <f t="shared" si="43"/>
        <v>2021-05-28</v>
      </c>
      <c r="Q238" t="str">
        <f t="shared" si="44"/>
        <v>XIU</v>
      </c>
      <c r="R238">
        <f t="shared" si="45"/>
        <v>29.79</v>
      </c>
      <c r="S238">
        <f t="shared" si="46"/>
        <v>230</v>
      </c>
      <c r="T238">
        <f t="shared" si="47"/>
        <v>0</v>
      </c>
      <c r="U238" t="str">
        <f t="shared" si="48"/>
        <v>5-28-1--20</v>
      </c>
      <c r="V238">
        <f t="shared" si="51"/>
        <v>0</v>
      </c>
      <c r="W238">
        <f t="shared" si="52"/>
        <v>0</v>
      </c>
      <c r="X238" t="str">
        <f t="shared" si="53"/>
        <v>5-28-1--20</v>
      </c>
      <c r="Y238" t="str">
        <f t="shared" si="54"/>
        <v>5-28-1--20</v>
      </c>
      <c r="Z238" t="str">
        <f t="shared" si="55"/>
        <v>6-03-1--20</v>
      </c>
      <c r="AA238" t="str">
        <f t="shared" si="49"/>
        <v>2021-06-03</v>
      </c>
      <c r="AB238" t="b">
        <f t="shared" si="56"/>
        <v>0</v>
      </c>
      <c r="AC238" t="str">
        <f t="shared" si="50"/>
        <v>Div Reinv</v>
      </c>
    </row>
    <row r="239" spans="1:29">
      <c r="A239" s="3" t="s">
        <v>87</v>
      </c>
      <c r="B239" s="3" t="s">
        <v>217</v>
      </c>
      <c r="C239" s="3" t="s">
        <v>217</v>
      </c>
      <c r="D239" s="3" t="s">
        <v>220</v>
      </c>
      <c r="E239" s="3" t="s">
        <v>89</v>
      </c>
      <c r="F239" s="3" t="s">
        <v>54</v>
      </c>
      <c r="G239" s="3" t="s">
        <v>97</v>
      </c>
      <c r="H239" s="3" t="s">
        <v>128</v>
      </c>
      <c r="I239" s="3">
        <v>0</v>
      </c>
      <c r="J239" s="3"/>
      <c r="K239" s="3">
        <v>0</v>
      </c>
      <c r="L239" s="3">
        <v>21.15</v>
      </c>
      <c r="M239" s="3"/>
      <c r="N239" s="3"/>
      <c r="O239" s="88" t="str">
        <f>""</f>
        <v/>
      </c>
      <c r="P239" s="35" t="str">
        <f t="shared" si="43"/>
        <v>2021-05-28</v>
      </c>
      <c r="Q239" t="str">
        <f t="shared" si="44"/>
        <v>XCB</v>
      </c>
      <c r="R239">
        <f t="shared" si="45"/>
        <v>0</v>
      </c>
      <c r="S239">
        <f t="shared" si="46"/>
        <v>0</v>
      </c>
      <c r="T239">
        <f t="shared" si="47"/>
        <v>0</v>
      </c>
      <c r="U239" t="str">
        <f t="shared" si="48"/>
        <v>5-28-1--20</v>
      </c>
      <c r="V239">
        <f t="shared" si="51"/>
        <v>0</v>
      </c>
      <c r="W239">
        <f t="shared" si="52"/>
        <v>0</v>
      </c>
      <c r="X239" t="str">
        <f t="shared" si="53"/>
        <v>5-28-1--20</v>
      </c>
      <c r="Y239" t="str">
        <f t="shared" si="54"/>
        <v>5-28-1--20</v>
      </c>
      <c r="Z239" t="str">
        <f t="shared" si="55"/>
        <v>6-03-1--20</v>
      </c>
      <c r="AA239" t="str">
        <f t="shared" si="49"/>
        <v>2021-06-03</v>
      </c>
      <c r="AB239" t="b">
        <f t="shared" si="56"/>
        <v>0</v>
      </c>
      <c r="AC239" t="str">
        <f t="shared" si="50"/>
        <v>Fraction</v>
      </c>
    </row>
    <row r="240" spans="1:29">
      <c r="A240" s="3" t="s">
        <v>87</v>
      </c>
      <c r="B240" s="3" t="s">
        <v>217</v>
      </c>
      <c r="C240" s="3" t="s">
        <v>217</v>
      </c>
      <c r="D240" s="3" t="s">
        <v>220</v>
      </c>
      <c r="E240" s="3" t="s">
        <v>89</v>
      </c>
      <c r="F240" s="3" t="s">
        <v>54</v>
      </c>
      <c r="G240" s="3" t="s">
        <v>224</v>
      </c>
      <c r="H240" s="3" t="s">
        <v>125</v>
      </c>
      <c r="I240" s="3">
        <v>83</v>
      </c>
      <c r="J240" s="3"/>
      <c r="K240" s="3">
        <v>0</v>
      </c>
      <c r="L240" s="3"/>
      <c r="M240" s="3"/>
      <c r="N240" s="3"/>
      <c r="O240" s="88" t="str">
        <f>""</f>
        <v/>
      </c>
      <c r="P240" s="35" t="str">
        <f t="shared" si="43"/>
        <v>2021-05-28</v>
      </c>
      <c r="Q240" t="str">
        <f t="shared" si="44"/>
        <v>XCB</v>
      </c>
      <c r="R240">
        <f t="shared" si="45"/>
        <v>21.740361445783133</v>
      </c>
      <c r="S240">
        <f t="shared" si="46"/>
        <v>83</v>
      </c>
      <c r="T240">
        <f t="shared" si="47"/>
        <v>0</v>
      </c>
      <c r="U240" t="str">
        <f t="shared" si="48"/>
        <v>5-28-1--20</v>
      </c>
      <c r="V240">
        <f t="shared" si="51"/>
        <v>0</v>
      </c>
      <c r="W240">
        <f t="shared" si="52"/>
        <v>0</v>
      </c>
      <c r="X240" t="str">
        <f t="shared" si="53"/>
        <v>5-28-1--20</v>
      </c>
      <c r="Y240" t="str">
        <f t="shared" si="54"/>
        <v>5-28-1--20</v>
      </c>
      <c r="Z240" t="str">
        <f t="shared" si="55"/>
        <v>6-03-1--20</v>
      </c>
      <c r="AA240" t="str">
        <f t="shared" si="49"/>
        <v>2021-06-03</v>
      </c>
      <c r="AB240" t="b">
        <f t="shared" si="56"/>
        <v>0</v>
      </c>
      <c r="AC240" t="str">
        <f t="shared" si="50"/>
        <v>Div Reinv</v>
      </c>
    </row>
    <row r="241" spans="1:29">
      <c r="A241" s="3" t="s">
        <v>87</v>
      </c>
      <c r="B241" s="3" t="s">
        <v>217</v>
      </c>
      <c r="C241" s="3" t="s">
        <v>217</v>
      </c>
      <c r="D241" s="3" t="s">
        <v>220</v>
      </c>
      <c r="E241" s="3" t="s">
        <v>89</v>
      </c>
      <c r="F241" s="3" t="s">
        <v>90</v>
      </c>
      <c r="G241" s="3" t="s">
        <v>91</v>
      </c>
      <c r="H241" s="3" t="s">
        <v>128</v>
      </c>
      <c r="I241" s="3">
        <v>0</v>
      </c>
      <c r="J241" s="3"/>
      <c r="K241" s="3">
        <v>0</v>
      </c>
      <c r="L241" s="3">
        <v>20.91</v>
      </c>
      <c r="M241" s="3"/>
      <c r="N241" s="3"/>
      <c r="O241" s="88" t="str">
        <f>""</f>
        <v/>
      </c>
      <c r="P241" s="35" t="str">
        <f t="shared" si="43"/>
        <v>2021-05-28</v>
      </c>
      <c r="Q241" t="str">
        <f t="shared" si="44"/>
        <v>XBB</v>
      </c>
      <c r="R241">
        <f t="shared" si="45"/>
        <v>0</v>
      </c>
      <c r="S241">
        <f t="shared" si="46"/>
        <v>0</v>
      </c>
      <c r="T241">
        <f t="shared" si="47"/>
        <v>0</v>
      </c>
      <c r="U241" t="str">
        <f t="shared" si="48"/>
        <v>5-28-1--20</v>
      </c>
      <c r="V241">
        <f t="shared" si="51"/>
        <v>0</v>
      </c>
      <c r="W241">
        <f t="shared" si="52"/>
        <v>0</v>
      </c>
      <c r="X241" t="str">
        <f t="shared" si="53"/>
        <v>5-28-1--20</v>
      </c>
      <c r="Y241" t="str">
        <f t="shared" si="54"/>
        <v>5-28-1--20</v>
      </c>
      <c r="Z241" t="str">
        <f t="shared" si="55"/>
        <v>6-03-1--20</v>
      </c>
      <c r="AA241" t="str">
        <f t="shared" si="49"/>
        <v>2021-06-03</v>
      </c>
      <c r="AB241" t="b">
        <f t="shared" si="56"/>
        <v>0</v>
      </c>
      <c r="AC241" t="str">
        <f t="shared" si="50"/>
        <v>Fraction</v>
      </c>
    </row>
    <row r="242" spans="1:29">
      <c r="A242" s="3" t="s">
        <v>87</v>
      </c>
      <c r="B242" s="3" t="s">
        <v>217</v>
      </c>
      <c r="C242" s="3" t="s">
        <v>217</v>
      </c>
      <c r="D242" s="3" t="s">
        <v>220</v>
      </c>
      <c r="E242" s="3" t="s">
        <v>89</v>
      </c>
      <c r="F242" s="3" t="s">
        <v>90</v>
      </c>
      <c r="G242" s="3" t="s">
        <v>225</v>
      </c>
      <c r="H242" s="3" t="s">
        <v>125</v>
      </c>
      <c r="I242" s="3">
        <v>85</v>
      </c>
      <c r="J242" s="3"/>
      <c r="K242" s="3">
        <v>0</v>
      </c>
      <c r="L242" s="3"/>
      <c r="M242" s="3"/>
      <c r="N242" s="3"/>
      <c r="O242" s="88" t="str">
        <f>""</f>
        <v/>
      </c>
      <c r="P242" s="35" t="str">
        <f t="shared" si="43"/>
        <v>2021-05-28</v>
      </c>
      <c r="Q242" t="str">
        <f t="shared" si="44"/>
        <v>XBB</v>
      </c>
      <c r="R242">
        <f t="shared" si="45"/>
        <v>31.65</v>
      </c>
      <c r="S242">
        <f t="shared" si="46"/>
        <v>85</v>
      </c>
      <c r="T242">
        <f t="shared" si="47"/>
        <v>0</v>
      </c>
      <c r="U242" t="str">
        <f t="shared" si="48"/>
        <v>5-28-1--20</v>
      </c>
      <c r="V242">
        <f t="shared" si="51"/>
        <v>0</v>
      </c>
      <c r="W242">
        <f t="shared" si="52"/>
        <v>0</v>
      </c>
      <c r="X242" t="str">
        <f t="shared" si="53"/>
        <v>5-28-1--20</v>
      </c>
      <c r="Y242" t="str">
        <f t="shared" si="54"/>
        <v>5-28-1--20</v>
      </c>
      <c r="Z242" t="str">
        <f t="shared" si="55"/>
        <v>6-03-1--20</v>
      </c>
      <c r="AA242" t="str">
        <f t="shared" si="49"/>
        <v>2021-06-03</v>
      </c>
      <c r="AB242" t="b">
        <f t="shared" si="56"/>
        <v>0</v>
      </c>
      <c r="AC242" t="str">
        <f t="shared" si="50"/>
        <v>Div Reinv</v>
      </c>
    </row>
    <row r="243" spans="1:29">
      <c r="A243" s="3" t="s">
        <v>87</v>
      </c>
      <c r="B243" s="3" t="s">
        <v>226</v>
      </c>
      <c r="C243" s="3" t="s">
        <v>226</v>
      </c>
      <c r="D243" s="3" t="s">
        <v>227</v>
      </c>
      <c r="E243" s="3" t="s">
        <v>89</v>
      </c>
      <c r="F243" s="3" t="s">
        <v>120</v>
      </c>
      <c r="G243" s="3" t="s">
        <v>228</v>
      </c>
      <c r="H243" s="3" t="s">
        <v>125</v>
      </c>
      <c r="I243" s="3">
        <v>98.215000000000003</v>
      </c>
      <c r="J243" s="3"/>
      <c r="K243" s="3">
        <v>0</v>
      </c>
      <c r="L243" s="3"/>
      <c r="M243" s="3"/>
      <c r="N243" s="3"/>
      <c r="O243" s="88" t="str">
        <f>""</f>
        <v/>
      </c>
      <c r="P243" s="35" t="str">
        <f t="shared" si="43"/>
        <v>2021-06-29</v>
      </c>
      <c r="Q243" t="str">
        <f t="shared" si="44"/>
        <v>TDB778</v>
      </c>
      <c r="R243">
        <f t="shared" si="45"/>
        <v>12.719951127628162</v>
      </c>
      <c r="S243">
        <f t="shared" si="46"/>
        <v>98.215000000000003</v>
      </c>
      <c r="T243">
        <f t="shared" si="47"/>
        <v>0</v>
      </c>
      <c r="U243" t="str">
        <f t="shared" si="48"/>
        <v>6-29-1--20</v>
      </c>
      <c r="V243">
        <f t="shared" si="51"/>
        <v>0</v>
      </c>
      <c r="W243">
        <f t="shared" si="52"/>
        <v>0</v>
      </c>
      <c r="X243" t="str">
        <f t="shared" si="53"/>
        <v>6-29-1--20</v>
      </c>
      <c r="Y243" t="str">
        <f t="shared" si="54"/>
        <v>6-29-1--20</v>
      </c>
      <c r="Z243" t="str">
        <f t="shared" si="55"/>
        <v>7-02-1--20</v>
      </c>
      <c r="AA243" t="str">
        <f t="shared" si="49"/>
        <v>2021-07-02</v>
      </c>
      <c r="AB243" t="b">
        <f t="shared" si="56"/>
        <v>0</v>
      </c>
      <c r="AC243" t="str">
        <f t="shared" si="50"/>
        <v>Div Reinv</v>
      </c>
    </row>
    <row r="244" spans="1:29">
      <c r="A244" s="3" t="s">
        <v>87</v>
      </c>
      <c r="B244" s="3" t="s">
        <v>229</v>
      </c>
      <c r="C244" s="3" t="s">
        <v>229</v>
      </c>
      <c r="D244" s="3" t="s">
        <v>229</v>
      </c>
      <c r="E244" s="3" t="s">
        <v>89</v>
      </c>
      <c r="F244" s="3" t="s">
        <v>93</v>
      </c>
      <c r="G244" s="3" t="s">
        <v>94</v>
      </c>
      <c r="H244" s="3" t="s">
        <v>125</v>
      </c>
      <c r="I244" s="3">
        <v>0</v>
      </c>
      <c r="J244" s="3"/>
      <c r="K244" s="3">
        <v>0</v>
      </c>
      <c r="L244" s="3">
        <v>-258.48</v>
      </c>
      <c r="M244" s="3"/>
      <c r="N244" s="3"/>
      <c r="O244" s="88" t="str">
        <f>""</f>
        <v/>
      </c>
      <c r="P244" s="35" t="str">
        <f t="shared" si="43"/>
        <v>2021-06-30</v>
      </c>
      <c r="Q244" t="str">
        <f t="shared" si="44"/>
        <v>XIG</v>
      </c>
      <c r="R244">
        <f t="shared" si="45"/>
        <v>0</v>
      </c>
      <c r="S244">
        <f t="shared" si="46"/>
        <v>0</v>
      </c>
      <c r="T244">
        <f t="shared" si="47"/>
        <v>0</v>
      </c>
      <c r="U244" t="str">
        <f t="shared" si="48"/>
        <v>6-30-1--20</v>
      </c>
      <c r="V244">
        <f t="shared" si="51"/>
        <v>0</v>
      </c>
      <c r="W244">
        <f t="shared" si="52"/>
        <v>0</v>
      </c>
      <c r="X244" t="str">
        <f t="shared" si="53"/>
        <v>6-30-1--20</v>
      </c>
      <c r="Y244" t="str">
        <f t="shared" si="54"/>
        <v>6-30-1--20</v>
      </c>
      <c r="Z244" t="str">
        <f t="shared" si="55"/>
        <v>6-30-1--20</v>
      </c>
      <c r="AA244" t="str">
        <f t="shared" si="49"/>
        <v>2021-06-30</v>
      </c>
      <c r="AB244" t="b">
        <f t="shared" si="56"/>
        <v>1</v>
      </c>
      <c r="AC244">
        <f t="shared" si="50"/>
        <v>0</v>
      </c>
    </row>
    <row r="245" spans="1:29">
      <c r="A245" s="3" t="s">
        <v>87</v>
      </c>
      <c r="B245" s="3" t="s">
        <v>229</v>
      </c>
      <c r="C245" s="3" t="s">
        <v>229</v>
      </c>
      <c r="D245" s="3" t="s">
        <v>229</v>
      </c>
      <c r="E245" s="3" t="s">
        <v>89</v>
      </c>
      <c r="F245" s="3" t="s">
        <v>93</v>
      </c>
      <c r="G245" s="3" t="s">
        <v>94</v>
      </c>
      <c r="H245" s="3" t="s">
        <v>92</v>
      </c>
      <c r="I245" s="3">
        <v>5385</v>
      </c>
      <c r="J245" s="3"/>
      <c r="K245" s="3">
        <v>0</v>
      </c>
      <c r="L245" s="3">
        <v>258.48</v>
      </c>
      <c r="M245" s="3"/>
      <c r="N245" s="3"/>
      <c r="O245" s="88" t="str">
        <f>""</f>
        <v/>
      </c>
      <c r="P245" s="35" t="str">
        <f t="shared" si="43"/>
        <v>2021-06-30</v>
      </c>
      <c r="Q245" t="str">
        <f t="shared" si="44"/>
        <v>XIG</v>
      </c>
      <c r="R245">
        <f t="shared" si="45"/>
        <v>0</v>
      </c>
      <c r="S245">
        <f t="shared" si="46"/>
        <v>5385</v>
      </c>
      <c r="T245">
        <f t="shared" si="47"/>
        <v>258.48</v>
      </c>
      <c r="U245" t="str">
        <f t="shared" si="48"/>
        <v>6-30-1--20</v>
      </c>
      <c r="V245">
        <f t="shared" si="51"/>
        <v>4.8000000000000001E-2</v>
      </c>
      <c r="W245">
        <f t="shared" si="52"/>
        <v>0</v>
      </c>
      <c r="X245" t="str">
        <f t="shared" si="53"/>
        <v>6-30-1--20</v>
      </c>
      <c r="Y245" t="str">
        <f t="shared" si="54"/>
        <v>6-30-1--20</v>
      </c>
      <c r="Z245" t="str">
        <f t="shared" si="55"/>
        <v>6-30-1--20</v>
      </c>
      <c r="AA245" t="str">
        <f t="shared" si="49"/>
        <v>2021-06-30</v>
      </c>
      <c r="AB245" t="b">
        <f t="shared" si="56"/>
        <v>1</v>
      </c>
      <c r="AC245">
        <f t="shared" si="50"/>
        <v>0</v>
      </c>
    </row>
    <row r="246" spans="1:29">
      <c r="A246" s="3" t="s">
        <v>87</v>
      </c>
      <c r="B246" s="3" t="s">
        <v>229</v>
      </c>
      <c r="C246" s="3" t="s">
        <v>229</v>
      </c>
      <c r="D246" s="3" t="s">
        <v>229</v>
      </c>
      <c r="E246" s="3" t="s">
        <v>89</v>
      </c>
      <c r="F246" s="3" t="s">
        <v>95</v>
      </c>
      <c r="G246" s="3" t="s">
        <v>96</v>
      </c>
      <c r="H246" s="3" t="s">
        <v>125</v>
      </c>
      <c r="I246" s="3">
        <v>0</v>
      </c>
      <c r="J246" s="3"/>
      <c r="K246" s="3">
        <v>0</v>
      </c>
      <c r="L246" s="3">
        <v>-356.46</v>
      </c>
      <c r="M246" s="3"/>
      <c r="N246" s="3"/>
      <c r="O246" s="88" t="str">
        <f>""</f>
        <v/>
      </c>
      <c r="P246" s="35" t="str">
        <f t="shared" si="43"/>
        <v>2021-06-30</v>
      </c>
      <c r="Q246" t="str">
        <f t="shared" si="44"/>
        <v>XHY</v>
      </c>
      <c r="R246">
        <f t="shared" si="45"/>
        <v>0</v>
      </c>
      <c r="S246">
        <f t="shared" si="46"/>
        <v>0</v>
      </c>
      <c r="T246">
        <f t="shared" si="47"/>
        <v>0</v>
      </c>
      <c r="U246" t="str">
        <f t="shared" si="48"/>
        <v>6-30-1--20</v>
      </c>
      <c r="V246">
        <f t="shared" si="51"/>
        <v>0</v>
      </c>
      <c r="W246">
        <f t="shared" si="52"/>
        <v>0</v>
      </c>
      <c r="X246" t="str">
        <f t="shared" si="53"/>
        <v>6-30-1--20</v>
      </c>
      <c r="Y246" t="str">
        <f t="shared" si="54"/>
        <v>6-30-1--20</v>
      </c>
      <c r="Z246" t="str">
        <f t="shared" si="55"/>
        <v>6-30-1--20</v>
      </c>
      <c r="AA246" t="str">
        <f t="shared" si="49"/>
        <v>2021-06-30</v>
      </c>
      <c r="AB246" t="b">
        <f t="shared" si="56"/>
        <v>1</v>
      </c>
      <c r="AC246">
        <f t="shared" si="50"/>
        <v>0</v>
      </c>
    </row>
    <row r="247" spans="1:29">
      <c r="A247" s="3" t="s">
        <v>87</v>
      </c>
      <c r="B247" s="3" t="s">
        <v>229</v>
      </c>
      <c r="C247" s="3" t="s">
        <v>229</v>
      </c>
      <c r="D247" s="3" t="s">
        <v>229</v>
      </c>
      <c r="E247" s="3" t="s">
        <v>89</v>
      </c>
      <c r="F247" s="3" t="s">
        <v>95</v>
      </c>
      <c r="G247" s="3" t="s">
        <v>96</v>
      </c>
      <c r="H247" s="3" t="s">
        <v>92</v>
      </c>
      <c r="I247" s="3">
        <v>4817</v>
      </c>
      <c r="J247" s="3"/>
      <c r="K247" s="3">
        <v>0</v>
      </c>
      <c r="L247" s="3">
        <v>356.46</v>
      </c>
      <c r="M247" s="3"/>
      <c r="N247" s="3"/>
      <c r="O247" s="88" t="str">
        <f>""</f>
        <v/>
      </c>
      <c r="P247" s="35" t="str">
        <f t="shared" si="43"/>
        <v>2021-06-30</v>
      </c>
      <c r="Q247" t="str">
        <f t="shared" si="44"/>
        <v>XHY</v>
      </c>
      <c r="R247">
        <f t="shared" si="45"/>
        <v>0</v>
      </c>
      <c r="S247">
        <f t="shared" si="46"/>
        <v>4817</v>
      </c>
      <c r="T247">
        <f t="shared" si="47"/>
        <v>356.46000000000004</v>
      </c>
      <c r="U247" t="str">
        <f t="shared" si="48"/>
        <v>6-30-1--20</v>
      </c>
      <c r="V247">
        <f t="shared" si="51"/>
        <v>7.4000415196180197E-2</v>
      </c>
      <c r="W247">
        <f t="shared" si="52"/>
        <v>0</v>
      </c>
      <c r="X247" t="str">
        <f t="shared" si="53"/>
        <v>6-30-1--20</v>
      </c>
      <c r="Y247" t="str">
        <f t="shared" si="54"/>
        <v>6-30-1--20</v>
      </c>
      <c r="Z247" t="str">
        <f t="shared" si="55"/>
        <v>6-30-1--20</v>
      </c>
      <c r="AA247" t="str">
        <f t="shared" si="49"/>
        <v>2021-06-30</v>
      </c>
      <c r="AB247" t="b">
        <f t="shared" si="56"/>
        <v>1</v>
      </c>
      <c r="AC247">
        <f t="shared" si="50"/>
        <v>0</v>
      </c>
    </row>
    <row r="248" spans="1:29">
      <c r="A248" s="3" t="s">
        <v>87</v>
      </c>
      <c r="B248" s="3" t="s">
        <v>229</v>
      </c>
      <c r="C248" s="3" t="s">
        <v>229</v>
      </c>
      <c r="D248" s="3" t="s">
        <v>229</v>
      </c>
      <c r="E248" s="3" t="s">
        <v>89</v>
      </c>
      <c r="F248" s="3" t="s">
        <v>105</v>
      </c>
      <c r="G248" s="3" t="s">
        <v>106</v>
      </c>
      <c r="H248" s="3" t="s">
        <v>125</v>
      </c>
      <c r="I248" s="3">
        <v>0</v>
      </c>
      <c r="J248" s="3"/>
      <c r="K248" s="3">
        <v>0</v>
      </c>
      <c r="L248" s="3">
        <v>-5977.42</v>
      </c>
      <c r="M248" s="3"/>
      <c r="N248" s="3"/>
      <c r="O248" s="88" t="str">
        <f>""</f>
        <v/>
      </c>
      <c r="P248" s="35" t="str">
        <f t="shared" si="43"/>
        <v>2021-06-30</v>
      </c>
      <c r="Q248" t="str">
        <f t="shared" si="44"/>
        <v>XUS</v>
      </c>
      <c r="R248">
        <f t="shared" si="45"/>
        <v>0</v>
      </c>
      <c r="S248">
        <f t="shared" si="46"/>
        <v>0</v>
      </c>
      <c r="T248">
        <f t="shared" si="47"/>
        <v>0</v>
      </c>
      <c r="U248" t="str">
        <f t="shared" si="48"/>
        <v>6-30-1--20</v>
      </c>
      <c r="V248">
        <f t="shared" si="51"/>
        <v>0</v>
      </c>
      <c r="W248">
        <f t="shared" si="52"/>
        <v>0</v>
      </c>
      <c r="X248" t="str">
        <f t="shared" si="53"/>
        <v>6-30-1--20</v>
      </c>
      <c r="Y248" t="str">
        <f t="shared" si="54"/>
        <v>6-30-1--20</v>
      </c>
      <c r="Z248" t="str">
        <f t="shared" si="55"/>
        <v>6-30-1--20</v>
      </c>
      <c r="AA248" t="str">
        <f t="shared" si="49"/>
        <v>2021-06-30</v>
      </c>
      <c r="AB248" t="b">
        <f t="shared" si="56"/>
        <v>1</v>
      </c>
      <c r="AC248">
        <f t="shared" si="50"/>
        <v>0</v>
      </c>
    </row>
    <row r="249" spans="1:29">
      <c r="A249" s="3" t="s">
        <v>87</v>
      </c>
      <c r="B249" s="3" t="s">
        <v>229</v>
      </c>
      <c r="C249" s="3" t="s">
        <v>229</v>
      </c>
      <c r="D249" s="3" t="s">
        <v>229</v>
      </c>
      <c r="E249" s="3" t="s">
        <v>89</v>
      </c>
      <c r="F249" s="3" t="s">
        <v>105</v>
      </c>
      <c r="G249" s="3" t="s">
        <v>106</v>
      </c>
      <c r="H249" s="3" t="s">
        <v>92</v>
      </c>
      <c r="I249" s="3">
        <v>19220</v>
      </c>
      <c r="J249" s="3"/>
      <c r="K249" s="3">
        <v>0</v>
      </c>
      <c r="L249" s="3">
        <v>5977.42</v>
      </c>
      <c r="M249" s="3"/>
      <c r="N249" s="3"/>
      <c r="O249" s="88" t="str">
        <f>""</f>
        <v/>
      </c>
      <c r="P249" s="35" t="str">
        <f t="shared" si="43"/>
        <v>2021-06-30</v>
      </c>
      <c r="Q249" t="str">
        <f t="shared" si="44"/>
        <v>XUS</v>
      </c>
      <c r="R249">
        <f t="shared" si="45"/>
        <v>0</v>
      </c>
      <c r="S249">
        <f t="shared" si="46"/>
        <v>19220</v>
      </c>
      <c r="T249">
        <f t="shared" si="47"/>
        <v>5977.42</v>
      </c>
      <c r="U249" t="str">
        <f t="shared" si="48"/>
        <v>6-30-1--20</v>
      </c>
      <c r="V249">
        <f t="shared" si="51"/>
        <v>0.311</v>
      </c>
      <c r="W249">
        <f t="shared" si="52"/>
        <v>0</v>
      </c>
      <c r="X249" t="str">
        <f t="shared" si="53"/>
        <v>6-30-1--20</v>
      </c>
      <c r="Y249" t="str">
        <f t="shared" si="54"/>
        <v>6-30-1--20</v>
      </c>
      <c r="Z249" t="str">
        <f t="shared" si="55"/>
        <v>6-30-1--20</v>
      </c>
      <c r="AA249" t="str">
        <f t="shared" si="49"/>
        <v>2021-06-30</v>
      </c>
      <c r="AB249" t="b">
        <f t="shared" si="56"/>
        <v>1</v>
      </c>
      <c r="AC249">
        <f t="shared" si="50"/>
        <v>0</v>
      </c>
    </row>
    <row r="250" spans="1:29">
      <c r="A250" s="3" t="s">
        <v>87</v>
      </c>
      <c r="B250" s="3" t="s">
        <v>229</v>
      </c>
      <c r="C250" s="3" t="s">
        <v>229</v>
      </c>
      <c r="D250" s="3" t="s">
        <v>229</v>
      </c>
      <c r="E250" s="3" t="s">
        <v>89</v>
      </c>
      <c r="F250" s="3" t="s">
        <v>108</v>
      </c>
      <c r="G250" s="3" t="s">
        <v>109</v>
      </c>
      <c r="H250" s="3" t="s">
        <v>125</v>
      </c>
      <c r="I250" s="3">
        <v>0</v>
      </c>
      <c r="J250" s="3"/>
      <c r="K250" s="3">
        <v>0</v>
      </c>
      <c r="L250" s="3">
        <v>-4872.45</v>
      </c>
      <c r="M250" s="3"/>
      <c r="N250" s="3"/>
      <c r="O250" s="88" t="str">
        <f>""</f>
        <v/>
      </c>
      <c r="P250" s="35" t="str">
        <f t="shared" si="43"/>
        <v>2021-06-30</v>
      </c>
      <c r="Q250" t="str">
        <f t="shared" si="44"/>
        <v>XEF</v>
      </c>
      <c r="R250">
        <f t="shared" si="45"/>
        <v>0</v>
      </c>
      <c r="S250">
        <f t="shared" si="46"/>
        <v>0</v>
      </c>
      <c r="T250">
        <f t="shared" si="47"/>
        <v>0</v>
      </c>
      <c r="U250" t="str">
        <f t="shared" si="48"/>
        <v>6-30-1--20</v>
      </c>
      <c r="V250">
        <f t="shared" si="51"/>
        <v>0</v>
      </c>
      <c r="W250">
        <f t="shared" si="52"/>
        <v>0</v>
      </c>
      <c r="X250" t="str">
        <f t="shared" si="53"/>
        <v>6-30-1--20</v>
      </c>
      <c r="Y250" t="str">
        <f t="shared" si="54"/>
        <v>6-30-1--20</v>
      </c>
      <c r="Z250" t="str">
        <f t="shared" si="55"/>
        <v>6-30-1--20</v>
      </c>
      <c r="AA250" t="str">
        <f t="shared" si="49"/>
        <v>2021-06-30</v>
      </c>
      <c r="AB250" t="b">
        <f t="shared" si="56"/>
        <v>1</v>
      </c>
      <c r="AC250">
        <f t="shared" si="50"/>
        <v>0</v>
      </c>
    </row>
    <row r="251" spans="1:29">
      <c r="A251" s="3" t="s">
        <v>87</v>
      </c>
      <c r="B251" s="3" t="s">
        <v>229</v>
      </c>
      <c r="C251" s="3" t="s">
        <v>229</v>
      </c>
      <c r="D251" s="3" t="s">
        <v>229</v>
      </c>
      <c r="E251" s="3" t="s">
        <v>89</v>
      </c>
      <c r="F251" s="3" t="s">
        <v>108</v>
      </c>
      <c r="G251" s="3" t="s">
        <v>109</v>
      </c>
      <c r="H251" s="3" t="s">
        <v>92</v>
      </c>
      <c r="I251" s="3">
        <v>10876</v>
      </c>
      <c r="J251" s="3"/>
      <c r="K251" s="3">
        <v>0</v>
      </c>
      <c r="L251" s="3">
        <v>4872.45</v>
      </c>
      <c r="M251" s="3"/>
      <c r="N251" s="3"/>
      <c r="O251" s="88" t="str">
        <f>""</f>
        <v/>
      </c>
      <c r="P251" s="35" t="str">
        <f t="shared" si="43"/>
        <v>2021-06-30</v>
      </c>
      <c r="Q251" t="str">
        <f t="shared" si="44"/>
        <v>XEF</v>
      </c>
      <c r="R251">
        <f t="shared" si="45"/>
        <v>0</v>
      </c>
      <c r="S251">
        <f t="shared" si="46"/>
        <v>10876</v>
      </c>
      <c r="T251">
        <f t="shared" si="47"/>
        <v>4872.45</v>
      </c>
      <c r="U251" t="str">
        <f t="shared" si="48"/>
        <v>6-30-1--20</v>
      </c>
      <c r="V251">
        <f t="shared" si="51"/>
        <v>0.44800018389113644</v>
      </c>
      <c r="W251">
        <f t="shared" si="52"/>
        <v>0</v>
      </c>
      <c r="X251" t="str">
        <f t="shared" si="53"/>
        <v>6-30-1--20</v>
      </c>
      <c r="Y251" t="str">
        <f t="shared" si="54"/>
        <v>6-30-1--20</v>
      </c>
      <c r="Z251" t="str">
        <f t="shared" si="55"/>
        <v>6-30-1--20</v>
      </c>
      <c r="AA251" t="str">
        <f t="shared" si="49"/>
        <v>2021-06-30</v>
      </c>
      <c r="AB251" t="b">
        <f t="shared" si="56"/>
        <v>1</v>
      </c>
      <c r="AC251">
        <f t="shared" si="50"/>
        <v>0</v>
      </c>
    </row>
    <row r="252" spans="1:29">
      <c r="A252" s="3" t="s">
        <v>87</v>
      </c>
      <c r="B252" s="3" t="s">
        <v>229</v>
      </c>
      <c r="C252" s="3" t="s">
        <v>229</v>
      </c>
      <c r="D252" s="3" t="s">
        <v>229</v>
      </c>
      <c r="E252" s="3" t="s">
        <v>89</v>
      </c>
      <c r="F252" s="3" t="s">
        <v>54</v>
      </c>
      <c r="G252" s="3" t="s">
        <v>230</v>
      </c>
      <c r="H252" s="3" t="s">
        <v>125</v>
      </c>
      <c r="I252" s="3">
        <v>0</v>
      </c>
      <c r="J252" s="3"/>
      <c r="K252" s="3">
        <v>0</v>
      </c>
      <c r="L252" s="3">
        <v>-1830.25</v>
      </c>
      <c r="M252" s="3"/>
      <c r="N252" s="3"/>
      <c r="O252" s="88" t="str">
        <f>""</f>
        <v/>
      </c>
      <c r="P252" s="35" t="str">
        <f t="shared" si="43"/>
        <v>2021-06-30</v>
      </c>
      <c r="Q252" t="str">
        <f t="shared" si="44"/>
        <v>XCB</v>
      </c>
      <c r="R252">
        <f t="shared" si="45"/>
        <v>0</v>
      </c>
      <c r="S252">
        <f t="shared" si="46"/>
        <v>0</v>
      </c>
      <c r="T252">
        <f t="shared" si="47"/>
        <v>0</v>
      </c>
      <c r="U252" t="str">
        <f t="shared" si="48"/>
        <v>6-30-1--20</v>
      </c>
      <c r="V252">
        <f t="shared" si="51"/>
        <v>0</v>
      </c>
      <c r="W252">
        <f t="shared" si="52"/>
        <v>0</v>
      </c>
      <c r="X252" t="str">
        <f t="shared" si="53"/>
        <v>6-30-1--20</v>
      </c>
      <c r="Y252" t="str">
        <f t="shared" si="54"/>
        <v>6-30-1--20</v>
      </c>
      <c r="Z252" t="str">
        <f t="shared" si="55"/>
        <v>6-30-1--20</v>
      </c>
      <c r="AA252" t="str">
        <f t="shared" si="49"/>
        <v>2021-06-30</v>
      </c>
      <c r="AB252" t="b">
        <f t="shared" si="56"/>
        <v>1</v>
      </c>
      <c r="AC252">
        <f t="shared" si="50"/>
        <v>0</v>
      </c>
    </row>
    <row r="253" spans="1:29">
      <c r="A253" s="3" t="s">
        <v>87</v>
      </c>
      <c r="B253" s="3" t="s">
        <v>229</v>
      </c>
      <c r="C253" s="3" t="s">
        <v>229</v>
      </c>
      <c r="D253" s="3" t="s">
        <v>229</v>
      </c>
      <c r="E253" s="3" t="s">
        <v>89</v>
      </c>
      <c r="F253" s="3" t="s">
        <v>54</v>
      </c>
      <c r="G253" s="3" t="s">
        <v>230</v>
      </c>
      <c r="H253" s="3" t="s">
        <v>92</v>
      </c>
      <c r="I253" s="3">
        <v>32683</v>
      </c>
      <c r="J253" s="3"/>
      <c r="K253" s="3">
        <v>0</v>
      </c>
      <c r="L253" s="3">
        <v>1830.25</v>
      </c>
      <c r="M253" s="3"/>
      <c r="N253" s="3"/>
      <c r="O253" s="88" t="str">
        <f>""</f>
        <v/>
      </c>
      <c r="P253" s="35" t="str">
        <f t="shared" si="43"/>
        <v>2021-06-30</v>
      </c>
      <c r="Q253" t="str">
        <f t="shared" si="44"/>
        <v>XCB</v>
      </c>
      <c r="R253">
        <f t="shared" si="45"/>
        <v>0</v>
      </c>
      <c r="S253">
        <f t="shared" si="46"/>
        <v>32683</v>
      </c>
      <c r="T253">
        <f t="shared" si="47"/>
        <v>1830.25</v>
      </c>
      <c r="U253" t="str">
        <f t="shared" si="48"/>
        <v>6-30-1--20</v>
      </c>
      <c r="V253">
        <f t="shared" si="51"/>
        <v>5.600006119389285E-2</v>
      </c>
      <c r="W253">
        <f t="shared" si="52"/>
        <v>0</v>
      </c>
      <c r="X253" t="str">
        <f t="shared" si="53"/>
        <v>6-30-1--20</v>
      </c>
      <c r="Y253" t="str">
        <f t="shared" si="54"/>
        <v>6-30-1--20</v>
      </c>
      <c r="Z253" t="str">
        <f t="shared" si="55"/>
        <v>6-30-1--20</v>
      </c>
      <c r="AA253" t="str">
        <f t="shared" si="49"/>
        <v>2021-06-30</v>
      </c>
      <c r="AB253" t="b">
        <f t="shared" si="56"/>
        <v>1</v>
      </c>
      <c r="AC253">
        <f t="shared" si="50"/>
        <v>0</v>
      </c>
    </row>
    <row r="254" spans="1:29">
      <c r="A254" s="3" t="s">
        <v>87</v>
      </c>
      <c r="B254" s="3" t="s">
        <v>229</v>
      </c>
      <c r="C254" s="3" t="s">
        <v>229</v>
      </c>
      <c r="D254" s="3" t="s">
        <v>229</v>
      </c>
      <c r="E254" s="3" t="s">
        <v>89</v>
      </c>
      <c r="F254" s="3" t="s">
        <v>90</v>
      </c>
      <c r="G254" s="3" t="s">
        <v>91</v>
      </c>
      <c r="H254" s="3" t="s">
        <v>125</v>
      </c>
      <c r="I254" s="3">
        <v>0</v>
      </c>
      <c r="J254" s="3"/>
      <c r="K254" s="3">
        <v>0</v>
      </c>
      <c r="L254" s="3">
        <v>-2716.94</v>
      </c>
      <c r="M254" s="3"/>
      <c r="N254" s="3"/>
      <c r="O254" s="88" t="str">
        <f>""</f>
        <v/>
      </c>
      <c r="P254" s="35" t="str">
        <f t="shared" si="43"/>
        <v>2021-06-30</v>
      </c>
      <c r="Q254" t="str">
        <f t="shared" si="44"/>
        <v>XBB</v>
      </c>
      <c r="R254">
        <f t="shared" si="45"/>
        <v>0</v>
      </c>
      <c r="S254">
        <f t="shared" si="46"/>
        <v>0</v>
      </c>
      <c r="T254">
        <f t="shared" si="47"/>
        <v>0</v>
      </c>
      <c r="U254" t="str">
        <f t="shared" si="48"/>
        <v>6-30-1--20</v>
      </c>
      <c r="V254">
        <f t="shared" si="51"/>
        <v>0</v>
      </c>
      <c r="W254">
        <f t="shared" si="52"/>
        <v>0</v>
      </c>
      <c r="X254" t="str">
        <f t="shared" si="53"/>
        <v>6-30-1--20</v>
      </c>
      <c r="Y254" t="str">
        <f t="shared" si="54"/>
        <v>6-30-1--20</v>
      </c>
      <c r="Z254" t="str">
        <f t="shared" si="55"/>
        <v>6-30-1--20</v>
      </c>
      <c r="AA254" t="str">
        <f t="shared" si="49"/>
        <v>2021-06-30</v>
      </c>
      <c r="AB254" t="b">
        <f t="shared" si="56"/>
        <v>1</v>
      </c>
      <c r="AC254">
        <f t="shared" si="50"/>
        <v>0</v>
      </c>
    </row>
    <row r="255" spans="1:29">
      <c r="A255" s="3" t="s">
        <v>87</v>
      </c>
      <c r="B255" s="3" t="s">
        <v>229</v>
      </c>
      <c r="C255" s="3" t="s">
        <v>229</v>
      </c>
      <c r="D255" s="3" t="s">
        <v>229</v>
      </c>
      <c r="E255" s="3" t="s">
        <v>89</v>
      </c>
      <c r="F255" s="3" t="s">
        <v>112</v>
      </c>
      <c r="G255" s="3" t="s">
        <v>113</v>
      </c>
      <c r="H255" s="3" t="s">
        <v>125</v>
      </c>
      <c r="I255" s="3">
        <v>0</v>
      </c>
      <c r="J255" s="3"/>
      <c r="K255" s="3">
        <v>0</v>
      </c>
      <c r="L255" s="3">
        <v>-1296.32</v>
      </c>
      <c r="M255" s="3"/>
      <c r="N255" s="3"/>
      <c r="O255" s="88" t="str">
        <f>""</f>
        <v/>
      </c>
      <c r="P255" s="35" t="str">
        <f t="shared" si="43"/>
        <v>2021-06-30</v>
      </c>
      <c r="Q255" t="str">
        <f t="shared" si="44"/>
        <v>XEM</v>
      </c>
      <c r="R255">
        <f t="shared" si="45"/>
        <v>0</v>
      </c>
      <c r="S255">
        <f t="shared" si="46"/>
        <v>0</v>
      </c>
      <c r="T255">
        <f t="shared" si="47"/>
        <v>0</v>
      </c>
      <c r="U255" t="str">
        <f t="shared" si="48"/>
        <v>6-30-1--20</v>
      </c>
      <c r="V255">
        <f t="shared" si="51"/>
        <v>0</v>
      </c>
      <c r="W255">
        <f t="shared" si="52"/>
        <v>0</v>
      </c>
      <c r="X255" t="str">
        <f t="shared" si="53"/>
        <v>6-30-1--20</v>
      </c>
      <c r="Y255" t="str">
        <f t="shared" si="54"/>
        <v>6-30-1--20</v>
      </c>
      <c r="Z255" t="str">
        <f t="shared" si="55"/>
        <v>6-30-1--20</v>
      </c>
      <c r="AA255" t="str">
        <f t="shared" si="49"/>
        <v>2021-06-30</v>
      </c>
      <c r="AB255" t="b">
        <f t="shared" si="56"/>
        <v>1</v>
      </c>
      <c r="AC255">
        <f t="shared" si="50"/>
        <v>0</v>
      </c>
    </row>
    <row r="256" spans="1:29">
      <c r="A256" s="3" t="s">
        <v>87</v>
      </c>
      <c r="B256" s="3" t="s">
        <v>229</v>
      </c>
      <c r="C256" s="3" t="s">
        <v>229</v>
      </c>
      <c r="D256" s="3" t="s">
        <v>229</v>
      </c>
      <c r="E256" s="3" t="s">
        <v>89</v>
      </c>
      <c r="F256" s="3" t="s">
        <v>112</v>
      </c>
      <c r="G256" s="3" t="s">
        <v>113</v>
      </c>
      <c r="H256" s="3" t="s">
        <v>92</v>
      </c>
      <c r="I256" s="3">
        <v>10049</v>
      </c>
      <c r="J256" s="3"/>
      <c r="K256" s="3">
        <v>0</v>
      </c>
      <c r="L256" s="3">
        <v>1296.32</v>
      </c>
      <c r="M256" s="3"/>
      <c r="N256" s="3"/>
      <c r="O256" s="88" t="str">
        <f>""</f>
        <v/>
      </c>
      <c r="P256" s="35" t="str">
        <f t="shared" si="43"/>
        <v>2021-06-30</v>
      </c>
      <c r="Q256" t="str">
        <f t="shared" si="44"/>
        <v>XEM</v>
      </c>
      <c r="R256">
        <f t="shared" si="45"/>
        <v>0</v>
      </c>
      <c r="S256">
        <f t="shared" si="46"/>
        <v>10049</v>
      </c>
      <c r="T256">
        <f t="shared" si="47"/>
        <v>1296.32</v>
      </c>
      <c r="U256" t="str">
        <f t="shared" si="48"/>
        <v>6-30-1--20</v>
      </c>
      <c r="V256">
        <f t="shared" si="51"/>
        <v>0.1289999004876107</v>
      </c>
      <c r="W256">
        <f t="shared" si="52"/>
        <v>0</v>
      </c>
      <c r="X256" t="str">
        <f t="shared" si="53"/>
        <v>6-30-1--20</v>
      </c>
      <c r="Y256" t="str">
        <f t="shared" si="54"/>
        <v>6-30-1--20</v>
      </c>
      <c r="Z256" t="str">
        <f t="shared" si="55"/>
        <v>6-30-1--20</v>
      </c>
      <c r="AA256" t="str">
        <f t="shared" si="49"/>
        <v>2021-06-30</v>
      </c>
      <c r="AB256" t="b">
        <f t="shared" si="56"/>
        <v>1</v>
      </c>
      <c r="AC256">
        <f t="shared" si="50"/>
        <v>0</v>
      </c>
    </row>
    <row r="257" spans="1:29">
      <c r="A257" s="3" t="s">
        <v>87</v>
      </c>
      <c r="B257" s="3" t="s">
        <v>229</v>
      </c>
      <c r="C257" s="3" t="s">
        <v>229</v>
      </c>
      <c r="D257" s="3" t="s">
        <v>229</v>
      </c>
      <c r="E257" s="3" t="s">
        <v>89</v>
      </c>
      <c r="F257" s="3" t="s">
        <v>90</v>
      </c>
      <c r="G257" s="3" t="s">
        <v>91</v>
      </c>
      <c r="H257" s="3" t="s">
        <v>92</v>
      </c>
      <c r="I257" s="3">
        <v>39955</v>
      </c>
      <c r="J257" s="3"/>
      <c r="K257" s="3">
        <v>0</v>
      </c>
      <c r="L257" s="3">
        <v>2716.94</v>
      </c>
      <c r="M257" s="3"/>
      <c r="N257" s="3"/>
      <c r="O257" s="88" t="str">
        <f>""</f>
        <v/>
      </c>
      <c r="P257" s="35" t="str">
        <f t="shared" si="43"/>
        <v>2021-06-30</v>
      </c>
      <c r="Q257" t="str">
        <f t="shared" si="44"/>
        <v>XBB</v>
      </c>
      <c r="R257">
        <f t="shared" si="45"/>
        <v>0</v>
      </c>
      <c r="S257">
        <f t="shared" si="46"/>
        <v>39955</v>
      </c>
      <c r="T257">
        <f t="shared" si="47"/>
        <v>2716.94</v>
      </c>
      <c r="U257" t="str">
        <f t="shared" si="48"/>
        <v>6-30-1--20</v>
      </c>
      <c r="V257">
        <f t="shared" si="51"/>
        <v>6.8000000000000005E-2</v>
      </c>
      <c r="W257">
        <f t="shared" si="52"/>
        <v>0</v>
      </c>
      <c r="X257" t="str">
        <f t="shared" si="53"/>
        <v>6-30-1--20</v>
      </c>
      <c r="Y257" t="str">
        <f t="shared" si="54"/>
        <v>6-30-1--20</v>
      </c>
      <c r="Z257" t="str">
        <f t="shared" si="55"/>
        <v>6-30-1--20</v>
      </c>
      <c r="AA257" t="str">
        <f t="shared" si="49"/>
        <v>2021-06-30</v>
      </c>
      <c r="AB257" t="b">
        <f t="shared" si="56"/>
        <v>1</v>
      </c>
      <c r="AC257">
        <f t="shared" si="50"/>
        <v>0</v>
      </c>
    </row>
    <row r="258" spans="1:29">
      <c r="A258" s="3" t="s">
        <v>87</v>
      </c>
      <c r="B258" s="3" t="s">
        <v>229</v>
      </c>
      <c r="C258" s="3" t="s">
        <v>229</v>
      </c>
      <c r="D258" s="3" t="s">
        <v>231</v>
      </c>
      <c r="E258" s="3" t="s">
        <v>89</v>
      </c>
      <c r="F258" s="3" t="s">
        <v>95</v>
      </c>
      <c r="G258" s="3" t="s">
        <v>96</v>
      </c>
      <c r="H258" s="3" t="s">
        <v>128</v>
      </c>
      <c r="I258" s="3">
        <v>0</v>
      </c>
      <c r="J258" s="3"/>
      <c r="K258" s="3">
        <v>0</v>
      </c>
      <c r="L258" s="3">
        <v>14.06</v>
      </c>
      <c r="M258" s="3"/>
      <c r="N258" s="3"/>
      <c r="O258" s="88" t="str">
        <f>""</f>
        <v/>
      </c>
      <c r="P258" s="35" t="str">
        <f t="shared" ref="P258:P321" si="57">B258</f>
        <v>2021-06-30</v>
      </c>
      <c r="Q258" t="str">
        <f t="shared" ref="Q258:Q321" si="58">F258</f>
        <v>XHY</v>
      </c>
      <c r="R258">
        <f t="shared" ref="R258:R321" si="59">IFERROR(TRIM(RIGHT(G258,LEN(G258)-SEARCH("=",G258)))/I258,IF(J258="",0,J258))</f>
        <v>0</v>
      </c>
      <c r="S258">
        <f t="shared" ref="S258:S321" si="60">IF(OR(H258="Sell",H258="Vente"),-1,1)*I258</f>
        <v>0</v>
      </c>
      <c r="T258">
        <f t="shared" ref="T258:T321" si="61">IF(L258&lt;&gt;R258*S258,V258,R258)*S258</f>
        <v>0</v>
      </c>
      <c r="U258" t="str">
        <f t="shared" ref="U258:U321" si="62">RIGHT(B258,4)&amp;"-"&amp;LEFT(RIGHT(B258,7),2)&amp;"-"&amp;LEFT(B258,2)</f>
        <v>6-30-1--20</v>
      </c>
      <c r="V258">
        <f t="shared" si="51"/>
        <v>0</v>
      </c>
      <c r="W258">
        <f t="shared" si="52"/>
        <v>0</v>
      </c>
      <c r="X258" t="str">
        <f t="shared" si="53"/>
        <v>6-30-1--20</v>
      </c>
      <c r="Y258" t="str">
        <f t="shared" si="54"/>
        <v>6-30-1--20</v>
      </c>
      <c r="Z258" t="str">
        <f t="shared" si="55"/>
        <v>7-07-1--20</v>
      </c>
      <c r="AA258" t="str">
        <f t="shared" ref="AA258:AA321" si="63">D258</f>
        <v>2021-07-07</v>
      </c>
      <c r="AB258" t="b">
        <f t="shared" si="56"/>
        <v>0</v>
      </c>
      <c r="AC258" t="str">
        <f t="shared" ref="AC258:AC321" si="64">IF(AB258=TRUE,,H258)</f>
        <v>Fraction</v>
      </c>
    </row>
    <row r="259" spans="1:29">
      <c r="A259" s="3" t="s">
        <v>87</v>
      </c>
      <c r="B259" s="3" t="s">
        <v>229</v>
      </c>
      <c r="C259" s="3" t="s">
        <v>229</v>
      </c>
      <c r="D259" s="3" t="s">
        <v>231</v>
      </c>
      <c r="E259" s="3" t="s">
        <v>89</v>
      </c>
      <c r="F259" s="3" t="s">
        <v>95</v>
      </c>
      <c r="G259" s="3" t="s">
        <v>232</v>
      </c>
      <c r="H259" s="3" t="s">
        <v>125</v>
      </c>
      <c r="I259" s="3">
        <v>18</v>
      </c>
      <c r="J259" s="3"/>
      <c r="K259" s="3">
        <v>0</v>
      </c>
      <c r="L259" s="3"/>
      <c r="M259" s="3"/>
      <c r="N259" s="3"/>
      <c r="O259" s="88" t="str">
        <f>""</f>
        <v/>
      </c>
      <c r="P259" s="35" t="str">
        <f t="shared" si="57"/>
        <v>2021-06-30</v>
      </c>
      <c r="Q259" t="str">
        <f t="shared" si="58"/>
        <v>XHY</v>
      </c>
      <c r="R259">
        <f t="shared" si="59"/>
        <v>19.02</v>
      </c>
      <c r="S259">
        <f t="shared" si="60"/>
        <v>18</v>
      </c>
      <c r="T259">
        <f t="shared" si="61"/>
        <v>0</v>
      </c>
      <c r="U259" t="str">
        <f t="shared" si="62"/>
        <v>6-30-1--20</v>
      </c>
      <c r="V259">
        <f t="shared" ref="V259:V322" si="65">IFERROR(ABS(L259/I259),)</f>
        <v>0</v>
      </c>
      <c r="W259">
        <f t="shared" ref="W259:W322" si="66">IF(OR(R259=0,V259=0),0,ABS(V259)=R259)</f>
        <v>0</v>
      </c>
      <c r="X259" t="str">
        <f t="shared" ref="X259:X322" si="67">RIGHT(B259,4)&amp;"-"&amp;LEFT(RIGHT(B259,7),2)&amp;"-"&amp;LEFT(B259,2)</f>
        <v>6-30-1--20</v>
      </c>
      <c r="Y259" t="str">
        <f t="shared" ref="Y259:Y322" si="68">RIGHT(C259,4)&amp;"-"&amp;LEFT(RIGHT(C259,7),2)&amp;"-"&amp;LEFT(C259,2)</f>
        <v>6-30-1--20</v>
      </c>
      <c r="Z259" t="str">
        <f t="shared" ref="Z259:Z322" si="69">RIGHT(D259,4)&amp;"-"&amp;LEFT(RIGHT(D259,7),2)&amp;"-"&amp;LEFT(D259,2)</f>
        <v>7-07-1--20</v>
      </c>
      <c r="AA259" t="str">
        <f t="shared" si="63"/>
        <v>2021-07-07</v>
      </c>
      <c r="AB259" t="b">
        <f t="shared" ref="AB259:AB322" si="70">B259=D259</f>
        <v>0</v>
      </c>
      <c r="AC259" t="str">
        <f t="shared" si="64"/>
        <v>Div Reinv</v>
      </c>
    </row>
    <row r="260" spans="1:29">
      <c r="A260" s="3" t="s">
        <v>87</v>
      </c>
      <c r="B260" s="3" t="s">
        <v>229</v>
      </c>
      <c r="C260" s="3" t="s">
        <v>229</v>
      </c>
      <c r="D260" s="3" t="s">
        <v>231</v>
      </c>
      <c r="E260" s="3" t="s">
        <v>89</v>
      </c>
      <c r="F260" s="3" t="s">
        <v>105</v>
      </c>
      <c r="G260" s="3" t="s">
        <v>106</v>
      </c>
      <c r="H260" s="3" t="s">
        <v>128</v>
      </c>
      <c r="I260" s="3">
        <v>0</v>
      </c>
      <c r="J260" s="3"/>
      <c r="K260" s="3">
        <v>0</v>
      </c>
      <c r="L260" s="3">
        <v>7.37</v>
      </c>
      <c r="M260" s="3"/>
      <c r="N260" s="3"/>
      <c r="O260" s="88" t="str">
        <f>""</f>
        <v/>
      </c>
      <c r="P260" s="35" t="str">
        <f t="shared" si="57"/>
        <v>2021-06-30</v>
      </c>
      <c r="Q260" t="str">
        <f t="shared" si="58"/>
        <v>XUS</v>
      </c>
      <c r="R260">
        <f t="shared" si="59"/>
        <v>0</v>
      </c>
      <c r="S260">
        <f t="shared" si="60"/>
        <v>0</v>
      </c>
      <c r="T260">
        <f t="shared" si="61"/>
        <v>0</v>
      </c>
      <c r="U260" t="str">
        <f t="shared" si="62"/>
        <v>6-30-1--20</v>
      </c>
      <c r="V260">
        <f t="shared" si="65"/>
        <v>0</v>
      </c>
      <c r="W260">
        <f t="shared" si="66"/>
        <v>0</v>
      </c>
      <c r="X260" t="str">
        <f t="shared" si="67"/>
        <v>6-30-1--20</v>
      </c>
      <c r="Y260" t="str">
        <f t="shared" si="68"/>
        <v>6-30-1--20</v>
      </c>
      <c r="Z260" t="str">
        <f t="shared" si="69"/>
        <v>7-07-1--20</v>
      </c>
      <c r="AA260" t="str">
        <f t="shared" si="63"/>
        <v>2021-07-07</v>
      </c>
      <c r="AB260" t="b">
        <f t="shared" si="70"/>
        <v>0</v>
      </c>
      <c r="AC260" t="str">
        <f t="shared" si="64"/>
        <v>Fraction</v>
      </c>
    </row>
    <row r="261" spans="1:29">
      <c r="A261" s="3" t="s">
        <v>87</v>
      </c>
      <c r="B261" s="3" t="s">
        <v>229</v>
      </c>
      <c r="C261" s="3" t="s">
        <v>229</v>
      </c>
      <c r="D261" s="3" t="s">
        <v>231</v>
      </c>
      <c r="E261" s="3" t="s">
        <v>89</v>
      </c>
      <c r="F261" s="3" t="s">
        <v>105</v>
      </c>
      <c r="G261" s="3" t="s">
        <v>233</v>
      </c>
      <c r="H261" s="3" t="s">
        <v>125</v>
      </c>
      <c r="I261" s="3">
        <v>90</v>
      </c>
      <c r="J261" s="3"/>
      <c r="K261" s="3">
        <v>0</v>
      </c>
      <c r="L261" s="3"/>
      <c r="M261" s="3"/>
      <c r="N261" s="3"/>
      <c r="O261" s="88" t="str">
        <f>""</f>
        <v/>
      </c>
      <c r="P261" s="35" t="str">
        <f t="shared" si="57"/>
        <v>2021-06-30</v>
      </c>
      <c r="Q261" t="str">
        <f t="shared" si="58"/>
        <v>XUS</v>
      </c>
      <c r="R261">
        <f t="shared" si="59"/>
        <v>66.334999999999994</v>
      </c>
      <c r="S261">
        <f t="shared" si="60"/>
        <v>90</v>
      </c>
      <c r="T261">
        <f t="shared" si="61"/>
        <v>0</v>
      </c>
      <c r="U261" t="str">
        <f t="shared" si="62"/>
        <v>6-30-1--20</v>
      </c>
      <c r="V261">
        <f t="shared" si="65"/>
        <v>0</v>
      </c>
      <c r="W261">
        <f t="shared" si="66"/>
        <v>0</v>
      </c>
      <c r="X261" t="str">
        <f t="shared" si="67"/>
        <v>6-30-1--20</v>
      </c>
      <c r="Y261" t="str">
        <f t="shared" si="68"/>
        <v>6-30-1--20</v>
      </c>
      <c r="Z261" t="str">
        <f t="shared" si="69"/>
        <v>7-07-1--20</v>
      </c>
      <c r="AA261" t="str">
        <f t="shared" si="63"/>
        <v>2021-07-07</v>
      </c>
      <c r="AB261" t="b">
        <f t="shared" si="70"/>
        <v>0</v>
      </c>
      <c r="AC261" t="str">
        <f t="shared" si="64"/>
        <v>Div Reinv</v>
      </c>
    </row>
    <row r="262" spans="1:29">
      <c r="A262" s="3" t="s">
        <v>87</v>
      </c>
      <c r="B262" s="3" t="s">
        <v>229</v>
      </c>
      <c r="C262" s="3" t="s">
        <v>229</v>
      </c>
      <c r="D262" s="3" t="s">
        <v>231</v>
      </c>
      <c r="E262" s="3" t="s">
        <v>89</v>
      </c>
      <c r="F262" s="3" t="s">
        <v>90</v>
      </c>
      <c r="G262" s="3" t="s">
        <v>91</v>
      </c>
      <c r="H262" s="3" t="s">
        <v>128</v>
      </c>
      <c r="I262" s="3">
        <v>0</v>
      </c>
      <c r="J262" s="3"/>
      <c r="K262" s="3">
        <v>0</v>
      </c>
      <c r="L262" s="3">
        <v>3.76</v>
      </c>
      <c r="M262" s="3"/>
      <c r="N262" s="3"/>
      <c r="O262" s="88" t="str">
        <f>""</f>
        <v/>
      </c>
      <c r="P262" s="35" t="str">
        <f t="shared" si="57"/>
        <v>2021-06-30</v>
      </c>
      <c r="Q262" t="str">
        <f t="shared" si="58"/>
        <v>XBB</v>
      </c>
      <c r="R262">
        <f t="shared" si="59"/>
        <v>0</v>
      </c>
      <c r="S262">
        <f t="shared" si="60"/>
        <v>0</v>
      </c>
      <c r="T262">
        <f t="shared" si="61"/>
        <v>0</v>
      </c>
      <c r="U262" t="str">
        <f t="shared" si="62"/>
        <v>6-30-1--20</v>
      </c>
      <c r="V262">
        <f t="shared" si="65"/>
        <v>0</v>
      </c>
      <c r="W262">
        <f t="shared" si="66"/>
        <v>0</v>
      </c>
      <c r="X262" t="str">
        <f t="shared" si="67"/>
        <v>6-30-1--20</v>
      </c>
      <c r="Y262" t="str">
        <f t="shared" si="68"/>
        <v>6-30-1--20</v>
      </c>
      <c r="Z262" t="str">
        <f t="shared" si="69"/>
        <v>7-07-1--20</v>
      </c>
      <c r="AA262" t="str">
        <f t="shared" si="63"/>
        <v>2021-07-07</v>
      </c>
      <c r="AB262" t="b">
        <f t="shared" si="70"/>
        <v>0</v>
      </c>
      <c r="AC262" t="str">
        <f t="shared" si="64"/>
        <v>Fraction</v>
      </c>
    </row>
    <row r="263" spans="1:29">
      <c r="A263" s="3" t="s">
        <v>87</v>
      </c>
      <c r="B263" s="3" t="s">
        <v>229</v>
      </c>
      <c r="C263" s="3" t="s">
        <v>229</v>
      </c>
      <c r="D263" s="3" t="s">
        <v>231</v>
      </c>
      <c r="E263" s="3" t="s">
        <v>89</v>
      </c>
      <c r="F263" s="3" t="s">
        <v>90</v>
      </c>
      <c r="G263" s="3" t="s">
        <v>234</v>
      </c>
      <c r="H263" s="3" t="s">
        <v>125</v>
      </c>
      <c r="I263" s="3">
        <v>85</v>
      </c>
      <c r="J263" s="3"/>
      <c r="K263" s="3">
        <v>0</v>
      </c>
      <c r="L263" s="3"/>
      <c r="M263" s="3"/>
      <c r="N263" s="3"/>
      <c r="O263" s="88" t="str">
        <f>""</f>
        <v/>
      </c>
      <c r="P263" s="35" t="str">
        <f t="shared" si="57"/>
        <v>2021-06-30</v>
      </c>
      <c r="Q263" t="str">
        <f t="shared" si="58"/>
        <v>XBB</v>
      </c>
      <c r="R263">
        <f t="shared" si="59"/>
        <v>31.919999999999998</v>
      </c>
      <c r="S263">
        <f t="shared" si="60"/>
        <v>85</v>
      </c>
      <c r="T263">
        <f t="shared" si="61"/>
        <v>0</v>
      </c>
      <c r="U263" t="str">
        <f t="shared" si="62"/>
        <v>6-30-1--20</v>
      </c>
      <c r="V263">
        <f t="shared" si="65"/>
        <v>0</v>
      </c>
      <c r="W263">
        <f t="shared" si="66"/>
        <v>0</v>
      </c>
      <c r="X263" t="str">
        <f t="shared" si="67"/>
        <v>6-30-1--20</v>
      </c>
      <c r="Y263" t="str">
        <f t="shared" si="68"/>
        <v>6-30-1--20</v>
      </c>
      <c r="Z263" t="str">
        <f t="shared" si="69"/>
        <v>7-07-1--20</v>
      </c>
      <c r="AA263" t="str">
        <f t="shared" si="63"/>
        <v>2021-07-07</v>
      </c>
      <c r="AB263" t="b">
        <f t="shared" si="70"/>
        <v>0</v>
      </c>
      <c r="AC263" t="str">
        <f t="shared" si="64"/>
        <v>Div Reinv</v>
      </c>
    </row>
    <row r="264" spans="1:29">
      <c r="A264" s="3" t="s">
        <v>87</v>
      </c>
      <c r="B264" s="3" t="s">
        <v>229</v>
      </c>
      <c r="C264" s="3" t="s">
        <v>229</v>
      </c>
      <c r="D264" s="3" t="s">
        <v>235</v>
      </c>
      <c r="E264" s="3" t="s">
        <v>89</v>
      </c>
      <c r="F264" s="3" t="s">
        <v>93</v>
      </c>
      <c r="G264" s="3" t="s">
        <v>94</v>
      </c>
      <c r="H264" s="3" t="s">
        <v>128</v>
      </c>
      <c r="I264" s="3">
        <v>0</v>
      </c>
      <c r="J264" s="3"/>
      <c r="K264" s="3">
        <v>0</v>
      </c>
      <c r="L264" s="3">
        <v>4.72</v>
      </c>
      <c r="M264" s="3"/>
      <c r="N264" s="3"/>
      <c r="O264" s="88" t="str">
        <f>""</f>
        <v/>
      </c>
      <c r="P264" s="35" t="str">
        <f t="shared" si="57"/>
        <v>2021-06-30</v>
      </c>
      <c r="Q264" t="str">
        <f t="shared" si="58"/>
        <v>XIG</v>
      </c>
      <c r="R264">
        <f t="shared" si="59"/>
        <v>0</v>
      </c>
      <c r="S264">
        <f t="shared" si="60"/>
        <v>0</v>
      </c>
      <c r="T264">
        <f t="shared" si="61"/>
        <v>0</v>
      </c>
      <c r="U264" t="str">
        <f t="shared" si="62"/>
        <v>6-30-1--20</v>
      </c>
      <c r="V264">
        <f t="shared" si="65"/>
        <v>0</v>
      </c>
      <c r="W264">
        <f t="shared" si="66"/>
        <v>0</v>
      </c>
      <c r="X264" t="str">
        <f t="shared" si="67"/>
        <v>6-30-1--20</v>
      </c>
      <c r="Y264" t="str">
        <f t="shared" si="68"/>
        <v>6-30-1--20</v>
      </c>
      <c r="Z264" t="str">
        <f t="shared" si="69"/>
        <v>7-08-1--20</v>
      </c>
      <c r="AA264" t="str">
        <f t="shared" si="63"/>
        <v>2021-07-08</v>
      </c>
      <c r="AB264" t="b">
        <f t="shared" si="70"/>
        <v>0</v>
      </c>
      <c r="AC264" t="str">
        <f t="shared" si="64"/>
        <v>Fraction</v>
      </c>
    </row>
    <row r="265" spans="1:29">
      <c r="A265" s="3" t="s">
        <v>87</v>
      </c>
      <c r="B265" s="3" t="s">
        <v>229</v>
      </c>
      <c r="C265" s="3" t="s">
        <v>229</v>
      </c>
      <c r="D265" s="3" t="s">
        <v>235</v>
      </c>
      <c r="E265" s="3" t="s">
        <v>89</v>
      </c>
      <c r="F265" s="3" t="s">
        <v>93</v>
      </c>
      <c r="G265" s="3" t="s">
        <v>236</v>
      </c>
      <c r="H265" s="3" t="s">
        <v>125</v>
      </c>
      <c r="I265" s="3">
        <v>10</v>
      </c>
      <c r="J265" s="3"/>
      <c r="K265" s="3">
        <v>0</v>
      </c>
      <c r="L265" s="3"/>
      <c r="M265" s="3"/>
      <c r="N265" s="3"/>
      <c r="O265" s="88" t="str">
        <f>""</f>
        <v/>
      </c>
      <c r="P265" s="35" t="str">
        <f t="shared" si="57"/>
        <v>2021-06-30</v>
      </c>
      <c r="Q265" t="str">
        <f t="shared" si="58"/>
        <v>XIG</v>
      </c>
      <c r="R265">
        <f t="shared" si="59"/>
        <v>25.380000000000003</v>
      </c>
      <c r="S265">
        <f t="shared" si="60"/>
        <v>10</v>
      </c>
      <c r="T265">
        <f t="shared" si="61"/>
        <v>0</v>
      </c>
      <c r="U265" t="str">
        <f t="shared" si="62"/>
        <v>6-30-1--20</v>
      </c>
      <c r="V265">
        <f t="shared" si="65"/>
        <v>0</v>
      </c>
      <c r="W265">
        <f t="shared" si="66"/>
        <v>0</v>
      </c>
      <c r="X265" t="str">
        <f t="shared" si="67"/>
        <v>6-30-1--20</v>
      </c>
      <c r="Y265" t="str">
        <f t="shared" si="68"/>
        <v>6-30-1--20</v>
      </c>
      <c r="Z265" t="str">
        <f t="shared" si="69"/>
        <v>7-08-1--20</v>
      </c>
      <c r="AA265" t="str">
        <f t="shared" si="63"/>
        <v>2021-07-08</v>
      </c>
      <c r="AB265" t="b">
        <f t="shared" si="70"/>
        <v>0</v>
      </c>
      <c r="AC265" t="str">
        <f t="shared" si="64"/>
        <v>Div Reinv</v>
      </c>
    </row>
    <row r="266" spans="1:29">
      <c r="A266" s="3" t="s">
        <v>87</v>
      </c>
      <c r="B266" s="3" t="s">
        <v>229</v>
      </c>
      <c r="C266" s="3" t="s">
        <v>229</v>
      </c>
      <c r="D266" s="3" t="s">
        <v>235</v>
      </c>
      <c r="E266" s="3" t="s">
        <v>89</v>
      </c>
      <c r="F266" s="3" t="s">
        <v>108</v>
      </c>
      <c r="G266" s="3" t="s">
        <v>109</v>
      </c>
      <c r="H266" s="3" t="s">
        <v>128</v>
      </c>
      <c r="I266" s="3">
        <v>0</v>
      </c>
      <c r="J266" s="3"/>
      <c r="K266" s="3">
        <v>0</v>
      </c>
      <c r="L266" s="3">
        <v>6.27</v>
      </c>
      <c r="M266" s="3"/>
      <c r="N266" s="3"/>
      <c r="O266" s="88" t="str">
        <f>""</f>
        <v/>
      </c>
      <c r="P266" s="35" t="str">
        <f t="shared" si="57"/>
        <v>2021-06-30</v>
      </c>
      <c r="Q266" t="str">
        <f t="shared" si="58"/>
        <v>XEF</v>
      </c>
      <c r="R266">
        <f t="shared" si="59"/>
        <v>0</v>
      </c>
      <c r="S266">
        <f t="shared" si="60"/>
        <v>0</v>
      </c>
      <c r="T266">
        <f t="shared" si="61"/>
        <v>0</v>
      </c>
      <c r="U266" t="str">
        <f t="shared" si="62"/>
        <v>6-30-1--20</v>
      </c>
      <c r="V266">
        <f t="shared" si="65"/>
        <v>0</v>
      </c>
      <c r="W266">
        <f t="shared" si="66"/>
        <v>0</v>
      </c>
      <c r="X266" t="str">
        <f t="shared" si="67"/>
        <v>6-30-1--20</v>
      </c>
      <c r="Y266" t="str">
        <f t="shared" si="68"/>
        <v>6-30-1--20</v>
      </c>
      <c r="Z266" t="str">
        <f t="shared" si="69"/>
        <v>7-08-1--20</v>
      </c>
      <c r="AA266" t="str">
        <f t="shared" si="63"/>
        <v>2021-07-08</v>
      </c>
      <c r="AB266" t="b">
        <f t="shared" si="70"/>
        <v>0</v>
      </c>
      <c r="AC266" t="str">
        <f t="shared" si="64"/>
        <v>Fraction</v>
      </c>
    </row>
    <row r="267" spans="1:29">
      <c r="A267" s="3" t="s">
        <v>87</v>
      </c>
      <c r="B267" s="3" t="s">
        <v>229</v>
      </c>
      <c r="C267" s="3" t="s">
        <v>229</v>
      </c>
      <c r="D267" s="3" t="s">
        <v>235</v>
      </c>
      <c r="E267" s="3" t="s">
        <v>89</v>
      </c>
      <c r="F267" s="3" t="s">
        <v>108</v>
      </c>
      <c r="G267" s="3" t="s">
        <v>237</v>
      </c>
      <c r="H267" s="3" t="s">
        <v>125</v>
      </c>
      <c r="I267" s="3">
        <v>141</v>
      </c>
      <c r="J267" s="3"/>
      <c r="K267" s="3">
        <v>0</v>
      </c>
      <c r="L267" s="3"/>
      <c r="M267" s="3"/>
      <c r="N267" s="3"/>
      <c r="O267" s="88" t="str">
        <f>""</f>
        <v/>
      </c>
      <c r="P267" s="35" t="str">
        <f t="shared" si="57"/>
        <v>2021-06-30</v>
      </c>
      <c r="Q267" t="str">
        <f t="shared" si="58"/>
        <v>XEF</v>
      </c>
      <c r="R267">
        <f t="shared" si="59"/>
        <v>34.511914893617025</v>
      </c>
      <c r="S267">
        <f t="shared" si="60"/>
        <v>141</v>
      </c>
      <c r="T267">
        <f t="shared" si="61"/>
        <v>0</v>
      </c>
      <c r="U267" t="str">
        <f t="shared" si="62"/>
        <v>6-30-1--20</v>
      </c>
      <c r="V267">
        <f t="shared" si="65"/>
        <v>0</v>
      </c>
      <c r="W267">
        <f t="shared" si="66"/>
        <v>0</v>
      </c>
      <c r="X267" t="str">
        <f t="shared" si="67"/>
        <v>6-30-1--20</v>
      </c>
      <c r="Y267" t="str">
        <f t="shared" si="68"/>
        <v>6-30-1--20</v>
      </c>
      <c r="Z267" t="str">
        <f t="shared" si="69"/>
        <v>7-08-1--20</v>
      </c>
      <c r="AA267" t="str">
        <f t="shared" si="63"/>
        <v>2021-07-08</v>
      </c>
      <c r="AB267" t="b">
        <f t="shared" si="70"/>
        <v>0</v>
      </c>
      <c r="AC267" t="str">
        <f t="shared" si="64"/>
        <v>Div Reinv</v>
      </c>
    </row>
    <row r="268" spans="1:29">
      <c r="A268" s="3" t="s">
        <v>87</v>
      </c>
      <c r="B268" s="3" t="s">
        <v>229</v>
      </c>
      <c r="C268" s="3" t="s">
        <v>229</v>
      </c>
      <c r="D268" s="3" t="s">
        <v>235</v>
      </c>
      <c r="E268" s="3" t="s">
        <v>89</v>
      </c>
      <c r="F268" s="3" t="s">
        <v>54</v>
      </c>
      <c r="G268" s="3" t="s">
        <v>230</v>
      </c>
      <c r="H268" s="3" t="s">
        <v>128</v>
      </c>
      <c r="I268" s="3">
        <v>0</v>
      </c>
      <c r="J268" s="3"/>
      <c r="K268" s="3">
        <v>0</v>
      </c>
      <c r="L268" s="3">
        <v>13.46</v>
      </c>
      <c r="M268" s="3"/>
      <c r="N268" s="3"/>
      <c r="O268" s="88" t="str">
        <f>""</f>
        <v/>
      </c>
      <c r="P268" s="35" t="str">
        <f t="shared" si="57"/>
        <v>2021-06-30</v>
      </c>
      <c r="Q268" t="str">
        <f t="shared" si="58"/>
        <v>XCB</v>
      </c>
      <c r="R268">
        <f t="shared" si="59"/>
        <v>0</v>
      </c>
      <c r="S268">
        <f t="shared" si="60"/>
        <v>0</v>
      </c>
      <c r="T268">
        <f t="shared" si="61"/>
        <v>0</v>
      </c>
      <c r="U268" t="str">
        <f t="shared" si="62"/>
        <v>6-30-1--20</v>
      </c>
      <c r="V268">
        <f t="shared" si="65"/>
        <v>0</v>
      </c>
      <c r="W268">
        <f t="shared" si="66"/>
        <v>0</v>
      </c>
      <c r="X268" t="str">
        <f t="shared" si="67"/>
        <v>6-30-1--20</v>
      </c>
      <c r="Y268" t="str">
        <f t="shared" si="68"/>
        <v>6-30-1--20</v>
      </c>
      <c r="Z268" t="str">
        <f t="shared" si="69"/>
        <v>7-08-1--20</v>
      </c>
      <c r="AA268" t="str">
        <f t="shared" si="63"/>
        <v>2021-07-08</v>
      </c>
      <c r="AB268" t="b">
        <f t="shared" si="70"/>
        <v>0</v>
      </c>
      <c r="AC268" t="str">
        <f t="shared" si="64"/>
        <v>Fraction</v>
      </c>
    </row>
    <row r="269" spans="1:29">
      <c r="A269" s="3" t="s">
        <v>87</v>
      </c>
      <c r="B269" s="3" t="s">
        <v>229</v>
      </c>
      <c r="C269" s="3" t="s">
        <v>229</v>
      </c>
      <c r="D269" s="3" t="s">
        <v>235</v>
      </c>
      <c r="E269" s="3" t="s">
        <v>89</v>
      </c>
      <c r="F269" s="3" t="s">
        <v>54</v>
      </c>
      <c r="G269" s="3" t="s">
        <v>238</v>
      </c>
      <c r="H269" s="3" t="s">
        <v>125</v>
      </c>
      <c r="I269" s="3">
        <v>83</v>
      </c>
      <c r="J269" s="3"/>
      <c r="K269" s="3">
        <v>0</v>
      </c>
      <c r="L269" s="3"/>
      <c r="M269" s="3"/>
      <c r="N269" s="3"/>
      <c r="O269" s="88" t="str">
        <f>""</f>
        <v/>
      </c>
      <c r="P269" s="35" t="str">
        <f t="shared" si="57"/>
        <v>2021-06-30</v>
      </c>
      <c r="Q269" t="str">
        <f t="shared" si="58"/>
        <v>XCB</v>
      </c>
      <c r="R269">
        <f t="shared" si="59"/>
        <v>21.889879518072288</v>
      </c>
      <c r="S269">
        <f t="shared" si="60"/>
        <v>83</v>
      </c>
      <c r="T269">
        <f t="shared" si="61"/>
        <v>0</v>
      </c>
      <c r="U269" t="str">
        <f t="shared" si="62"/>
        <v>6-30-1--20</v>
      </c>
      <c r="V269">
        <f t="shared" si="65"/>
        <v>0</v>
      </c>
      <c r="W269">
        <f t="shared" si="66"/>
        <v>0</v>
      </c>
      <c r="X269" t="str">
        <f t="shared" si="67"/>
        <v>6-30-1--20</v>
      </c>
      <c r="Y269" t="str">
        <f t="shared" si="68"/>
        <v>6-30-1--20</v>
      </c>
      <c r="Z269" t="str">
        <f t="shared" si="69"/>
        <v>7-08-1--20</v>
      </c>
      <c r="AA269" t="str">
        <f t="shared" si="63"/>
        <v>2021-07-08</v>
      </c>
      <c r="AB269" t="b">
        <f t="shared" si="70"/>
        <v>0</v>
      </c>
      <c r="AC269" t="str">
        <f t="shared" si="64"/>
        <v>Div Reinv</v>
      </c>
    </row>
    <row r="270" spans="1:29">
      <c r="A270" s="3" t="s">
        <v>87</v>
      </c>
      <c r="B270" s="3" t="s">
        <v>229</v>
      </c>
      <c r="C270" s="3" t="s">
        <v>229</v>
      </c>
      <c r="D270" s="3" t="s">
        <v>235</v>
      </c>
      <c r="E270" s="3" t="s">
        <v>89</v>
      </c>
      <c r="F270" s="3" t="s">
        <v>112</v>
      </c>
      <c r="G270" s="3" t="s">
        <v>113</v>
      </c>
      <c r="H270" s="3" t="s">
        <v>128</v>
      </c>
      <c r="I270" s="3">
        <v>0</v>
      </c>
      <c r="J270" s="3"/>
      <c r="K270" s="3">
        <v>0</v>
      </c>
      <c r="L270" s="3">
        <v>22.89</v>
      </c>
      <c r="M270" s="3"/>
      <c r="N270" s="3"/>
      <c r="O270" s="88" t="str">
        <f>""</f>
        <v/>
      </c>
      <c r="P270" s="35" t="str">
        <f t="shared" si="57"/>
        <v>2021-06-30</v>
      </c>
      <c r="Q270" t="str">
        <f t="shared" si="58"/>
        <v>XEM</v>
      </c>
      <c r="R270">
        <f t="shared" si="59"/>
        <v>0</v>
      </c>
      <c r="S270">
        <f t="shared" si="60"/>
        <v>0</v>
      </c>
      <c r="T270">
        <f t="shared" si="61"/>
        <v>0</v>
      </c>
      <c r="U270" t="str">
        <f t="shared" si="62"/>
        <v>6-30-1--20</v>
      </c>
      <c r="V270">
        <f t="shared" si="65"/>
        <v>0</v>
      </c>
      <c r="W270">
        <f t="shared" si="66"/>
        <v>0</v>
      </c>
      <c r="X270" t="str">
        <f t="shared" si="67"/>
        <v>6-30-1--20</v>
      </c>
      <c r="Y270" t="str">
        <f t="shared" si="68"/>
        <v>6-30-1--20</v>
      </c>
      <c r="Z270" t="str">
        <f t="shared" si="69"/>
        <v>7-08-1--20</v>
      </c>
      <c r="AA270" t="str">
        <f t="shared" si="63"/>
        <v>2021-07-08</v>
      </c>
      <c r="AB270" t="b">
        <f t="shared" si="70"/>
        <v>0</v>
      </c>
      <c r="AC270" t="str">
        <f t="shared" si="64"/>
        <v>Fraction</v>
      </c>
    </row>
    <row r="271" spans="1:29">
      <c r="A271" s="3" t="s">
        <v>87</v>
      </c>
      <c r="B271" s="3" t="s">
        <v>229</v>
      </c>
      <c r="C271" s="3" t="s">
        <v>229</v>
      </c>
      <c r="D271" s="3" t="s">
        <v>235</v>
      </c>
      <c r="E271" s="3" t="s">
        <v>89</v>
      </c>
      <c r="F271" s="3" t="s">
        <v>112</v>
      </c>
      <c r="G271" s="3" t="s">
        <v>239</v>
      </c>
      <c r="H271" s="3" t="s">
        <v>125</v>
      </c>
      <c r="I271" s="3">
        <v>34</v>
      </c>
      <c r="J271" s="3"/>
      <c r="K271" s="3">
        <v>0</v>
      </c>
      <c r="L271" s="3"/>
      <c r="M271" s="3"/>
      <c r="N271" s="3"/>
      <c r="O271" s="88" t="str">
        <f>""</f>
        <v/>
      </c>
      <c r="P271" s="35" t="str">
        <f t="shared" si="57"/>
        <v>2021-06-30</v>
      </c>
      <c r="Q271" t="str">
        <f t="shared" si="58"/>
        <v>XEM</v>
      </c>
      <c r="R271">
        <f t="shared" si="59"/>
        <v>37.44</v>
      </c>
      <c r="S271">
        <f t="shared" si="60"/>
        <v>34</v>
      </c>
      <c r="T271">
        <f t="shared" si="61"/>
        <v>0</v>
      </c>
      <c r="U271" t="str">
        <f t="shared" si="62"/>
        <v>6-30-1--20</v>
      </c>
      <c r="V271">
        <f t="shared" si="65"/>
        <v>0</v>
      </c>
      <c r="W271">
        <f t="shared" si="66"/>
        <v>0</v>
      </c>
      <c r="X271" t="str">
        <f t="shared" si="67"/>
        <v>6-30-1--20</v>
      </c>
      <c r="Y271" t="str">
        <f t="shared" si="68"/>
        <v>6-30-1--20</v>
      </c>
      <c r="Z271" t="str">
        <f t="shared" si="69"/>
        <v>7-08-1--20</v>
      </c>
      <c r="AA271" t="str">
        <f t="shared" si="63"/>
        <v>2021-07-08</v>
      </c>
      <c r="AB271" t="b">
        <f t="shared" si="70"/>
        <v>0</v>
      </c>
      <c r="AC271" t="str">
        <f t="shared" si="64"/>
        <v>Div Reinv</v>
      </c>
    </row>
    <row r="272" spans="1:29">
      <c r="A272" s="3" t="s">
        <v>87</v>
      </c>
      <c r="B272" s="3" t="s">
        <v>240</v>
      </c>
      <c r="C272" s="3" t="s">
        <v>241</v>
      </c>
      <c r="D272" s="3" t="s">
        <v>240</v>
      </c>
      <c r="E272" s="3" t="s">
        <v>89</v>
      </c>
      <c r="F272" s="3" t="s">
        <v>105</v>
      </c>
      <c r="G272" s="3" t="s">
        <v>106</v>
      </c>
      <c r="H272" s="3" t="s">
        <v>107</v>
      </c>
      <c r="I272" s="3">
        <v>100</v>
      </c>
      <c r="J272" s="3">
        <v>67.91</v>
      </c>
      <c r="K272" s="3">
        <v>0</v>
      </c>
      <c r="L272" s="3">
        <v>-6791</v>
      </c>
      <c r="M272" s="3">
        <v>822.58</v>
      </c>
      <c r="N272" s="3">
        <v>3750.08</v>
      </c>
      <c r="O272" s="88" t="str">
        <f>""</f>
        <v/>
      </c>
      <c r="P272" s="35" t="str">
        <f t="shared" si="57"/>
        <v>2021-07-20</v>
      </c>
      <c r="Q272" t="str">
        <f t="shared" si="58"/>
        <v>XUS</v>
      </c>
      <c r="R272">
        <f t="shared" si="59"/>
        <v>67.91</v>
      </c>
      <c r="S272">
        <f t="shared" si="60"/>
        <v>100</v>
      </c>
      <c r="T272">
        <f t="shared" si="61"/>
        <v>6791</v>
      </c>
      <c r="U272" t="str">
        <f t="shared" si="62"/>
        <v>7-20-1--20</v>
      </c>
      <c r="V272">
        <f t="shared" si="65"/>
        <v>67.91</v>
      </c>
      <c r="W272" t="b">
        <f t="shared" si="66"/>
        <v>1</v>
      </c>
      <c r="X272" t="str">
        <f t="shared" si="67"/>
        <v>7-20-1--20</v>
      </c>
      <c r="Y272" t="str">
        <f t="shared" si="68"/>
        <v>7-22-1--20</v>
      </c>
      <c r="Z272" t="str">
        <f t="shared" si="69"/>
        <v>7-20-1--20</v>
      </c>
      <c r="AA272" t="str">
        <f t="shared" si="63"/>
        <v>2021-07-20</v>
      </c>
      <c r="AB272" t="b">
        <f t="shared" si="70"/>
        <v>1</v>
      </c>
      <c r="AC272">
        <f t="shared" si="64"/>
        <v>0</v>
      </c>
    </row>
    <row r="273" spans="1:29">
      <c r="A273" s="3" t="s">
        <v>87</v>
      </c>
      <c r="B273" s="3" t="s">
        <v>240</v>
      </c>
      <c r="C273" s="3" t="s">
        <v>241</v>
      </c>
      <c r="D273" s="3" t="s">
        <v>240</v>
      </c>
      <c r="E273" s="3" t="s">
        <v>89</v>
      </c>
      <c r="F273" s="3" t="s">
        <v>108</v>
      </c>
      <c r="G273" s="3" t="s">
        <v>109</v>
      </c>
      <c r="H273" s="3" t="s">
        <v>107</v>
      </c>
      <c r="I273" s="3">
        <v>300</v>
      </c>
      <c r="J273" s="3">
        <v>34.677999999999997</v>
      </c>
      <c r="K273" s="3">
        <v>0</v>
      </c>
      <c r="L273" s="3">
        <v>-10403.5</v>
      </c>
      <c r="M273" s="3">
        <v>822.58</v>
      </c>
      <c r="N273" s="3">
        <v>3750.08</v>
      </c>
      <c r="O273" s="88" t="str">
        <f>""</f>
        <v/>
      </c>
      <c r="P273" s="35" t="str">
        <f t="shared" si="57"/>
        <v>2021-07-20</v>
      </c>
      <c r="Q273" t="str">
        <f t="shared" si="58"/>
        <v>XEF</v>
      </c>
      <c r="R273">
        <f t="shared" si="59"/>
        <v>34.677999999999997</v>
      </c>
      <c r="S273">
        <f t="shared" si="60"/>
        <v>300</v>
      </c>
      <c r="T273">
        <f t="shared" si="61"/>
        <v>10403.5</v>
      </c>
      <c r="U273" t="str">
        <f t="shared" si="62"/>
        <v>7-20-1--20</v>
      </c>
      <c r="V273">
        <f t="shared" si="65"/>
        <v>34.678333333333335</v>
      </c>
      <c r="W273" t="b">
        <f t="shared" si="66"/>
        <v>0</v>
      </c>
      <c r="X273" t="str">
        <f t="shared" si="67"/>
        <v>7-20-1--20</v>
      </c>
      <c r="Y273" t="str">
        <f t="shared" si="68"/>
        <v>7-22-1--20</v>
      </c>
      <c r="Z273" t="str">
        <f t="shared" si="69"/>
        <v>7-20-1--20</v>
      </c>
      <c r="AA273" t="str">
        <f t="shared" si="63"/>
        <v>2021-07-20</v>
      </c>
      <c r="AB273" t="b">
        <f t="shared" si="70"/>
        <v>1</v>
      </c>
      <c r="AC273">
        <f t="shared" si="64"/>
        <v>0</v>
      </c>
    </row>
    <row r="274" spans="1:29">
      <c r="A274" s="3" t="s">
        <v>87</v>
      </c>
      <c r="B274" s="3" t="s">
        <v>240</v>
      </c>
      <c r="C274" s="3" t="s">
        <v>241</v>
      </c>
      <c r="D274" s="3" t="s">
        <v>240</v>
      </c>
      <c r="E274" s="3" t="s">
        <v>89</v>
      </c>
      <c r="F274" s="3" t="s">
        <v>110</v>
      </c>
      <c r="G274" s="3" t="s">
        <v>111</v>
      </c>
      <c r="H274" s="3" t="s">
        <v>107</v>
      </c>
      <c r="I274" s="3">
        <v>600</v>
      </c>
      <c r="J274" s="3">
        <v>30.274999999999999</v>
      </c>
      <c r="K274" s="3">
        <v>0</v>
      </c>
      <c r="L274" s="3">
        <v>-18165</v>
      </c>
      <c r="M274" s="3">
        <v>822.58</v>
      </c>
      <c r="N274" s="3">
        <v>3750.08</v>
      </c>
      <c r="O274" s="88" t="str">
        <f>""</f>
        <v/>
      </c>
      <c r="P274" s="35" t="str">
        <f t="shared" si="57"/>
        <v>2021-07-20</v>
      </c>
      <c r="Q274" t="str">
        <f t="shared" si="58"/>
        <v>XIU</v>
      </c>
      <c r="R274">
        <f t="shared" si="59"/>
        <v>30.274999999999999</v>
      </c>
      <c r="S274">
        <f t="shared" si="60"/>
        <v>600</v>
      </c>
      <c r="T274">
        <f t="shared" si="61"/>
        <v>18165</v>
      </c>
      <c r="U274" t="str">
        <f t="shared" si="62"/>
        <v>7-20-1--20</v>
      </c>
      <c r="V274">
        <f t="shared" si="65"/>
        <v>30.274999999999999</v>
      </c>
      <c r="W274" t="b">
        <f t="shared" si="66"/>
        <v>1</v>
      </c>
      <c r="X274" t="str">
        <f t="shared" si="67"/>
        <v>7-20-1--20</v>
      </c>
      <c r="Y274" t="str">
        <f t="shared" si="68"/>
        <v>7-22-1--20</v>
      </c>
      <c r="Z274" t="str">
        <f t="shared" si="69"/>
        <v>7-20-1--20</v>
      </c>
      <c r="AA274" t="str">
        <f t="shared" si="63"/>
        <v>2021-07-20</v>
      </c>
      <c r="AB274" t="b">
        <f t="shared" si="70"/>
        <v>1</v>
      </c>
      <c r="AC274">
        <f t="shared" si="64"/>
        <v>0</v>
      </c>
    </row>
    <row r="275" spans="1:29">
      <c r="A275" s="3" t="s">
        <v>87</v>
      </c>
      <c r="B275" s="3" t="s">
        <v>240</v>
      </c>
      <c r="C275" s="3" t="s">
        <v>241</v>
      </c>
      <c r="D275" s="3" t="s">
        <v>240</v>
      </c>
      <c r="E275" s="3" t="s">
        <v>89</v>
      </c>
      <c r="F275" s="3" t="s">
        <v>112</v>
      </c>
      <c r="G275" s="3" t="s">
        <v>113</v>
      </c>
      <c r="H275" s="3" t="s">
        <v>107</v>
      </c>
      <c r="I275" s="3">
        <v>100</v>
      </c>
      <c r="J275" s="3">
        <v>37.200000000000003</v>
      </c>
      <c r="K275" s="3">
        <v>0</v>
      </c>
      <c r="L275" s="3">
        <v>-3720</v>
      </c>
      <c r="M275" s="3">
        <v>822.58</v>
      </c>
      <c r="N275" s="3">
        <v>3750.08</v>
      </c>
      <c r="O275" s="88" t="str">
        <f>""</f>
        <v/>
      </c>
      <c r="P275" s="35" t="str">
        <f t="shared" si="57"/>
        <v>2021-07-20</v>
      </c>
      <c r="Q275" t="str">
        <f t="shared" si="58"/>
        <v>XEM</v>
      </c>
      <c r="R275">
        <f t="shared" si="59"/>
        <v>37.200000000000003</v>
      </c>
      <c r="S275">
        <f t="shared" si="60"/>
        <v>100</v>
      </c>
      <c r="T275">
        <f t="shared" si="61"/>
        <v>3720.0000000000005</v>
      </c>
      <c r="U275" t="str">
        <f t="shared" si="62"/>
        <v>7-20-1--20</v>
      </c>
      <c r="V275">
        <f t="shared" si="65"/>
        <v>37.200000000000003</v>
      </c>
      <c r="W275" t="b">
        <f t="shared" si="66"/>
        <v>1</v>
      </c>
      <c r="X275" t="str">
        <f t="shared" si="67"/>
        <v>7-20-1--20</v>
      </c>
      <c r="Y275" t="str">
        <f t="shared" si="68"/>
        <v>7-22-1--20</v>
      </c>
      <c r="Z275" t="str">
        <f t="shared" si="69"/>
        <v>7-20-1--20</v>
      </c>
      <c r="AA275" t="str">
        <f t="shared" si="63"/>
        <v>2021-07-20</v>
      </c>
      <c r="AB275" t="b">
        <f t="shared" si="70"/>
        <v>1</v>
      </c>
      <c r="AC275">
        <f t="shared" si="64"/>
        <v>0</v>
      </c>
    </row>
    <row r="276" spans="1:29">
      <c r="A276" s="3" t="s">
        <v>87</v>
      </c>
      <c r="B276" s="3" t="s">
        <v>240</v>
      </c>
      <c r="C276" s="3" t="s">
        <v>241</v>
      </c>
      <c r="D276" s="3" t="s">
        <v>240</v>
      </c>
      <c r="E276" s="3" t="s">
        <v>89</v>
      </c>
      <c r="F276" s="3" t="s">
        <v>90</v>
      </c>
      <c r="G276" s="3" t="s">
        <v>91</v>
      </c>
      <c r="H276" s="3" t="s">
        <v>104</v>
      </c>
      <c r="I276" s="3">
        <v>1300</v>
      </c>
      <c r="J276" s="3">
        <v>32.313000000000002</v>
      </c>
      <c r="K276" s="3">
        <v>0</v>
      </c>
      <c r="L276" s="3">
        <v>42007</v>
      </c>
      <c r="M276" s="3">
        <v>822.58</v>
      </c>
      <c r="N276" s="3">
        <v>3750.08</v>
      </c>
      <c r="O276" s="88" t="str">
        <f>""</f>
        <v/>
      </c>
      <c r="P276" s="35" t="str">
        <f t="shared" si="57"/>
        <v>2021-07-20</v>
      </c>
      <c r="Q276" t="str">
        <f t="shared" si="58"/>
        <v>XBB</v>
      </c>
      <c r="R276">
        <f t="shared" si="59"/>
        <v>32.313000000000002</v>
      </c>
      <c r="S276">
        <f t="shared" si="60"/>
        <v>-1300</v>
      </c>
      <c r="T276">
        <f t="shared" si="61"/>
        <v>-42007</v>
      </c>
      <c r="U276" t="str">
        <f t="shared" si="62"/>
        <v>7-20-1--20</v>
      </c>
      <c r="V276">
        <f t="shared" si="65"/>
        <v>32.31307692307692</v>
      </c>
      <c r="W276" t="b">
        <f t="shared" si="66"/>
        <v>0</v>
      </c>
      <c r="X276" t="str">
        <f t="shared" si="67"/>
        <v>7-20-1--20</v>
      </c>
      <c r="Y276" t="str">
        <f t="shared" si="68"/>
        <v>7-22-1--20</v>
      </c>
      <c r="Z276" t="str">
        <f t="shared" si="69"/>
        <v>7-20-1--20</v>
      </c>
      <c r="AA276" t="str">
        <f t="shared" si="63"/>
        <v>2021-07-20</v>
      </c>
      <c r="AB276" t="b">
        <f t="shared" si="70"/>
        <v>1</v>
      </c>
      <c r="AC276">
        <f t="shared" si="64"/>
        <v>0</v>
      </c>
    </row>
    <row r="277" spans="1:29">
      <c r="A277" s="3" t="s">
        <v>87</v>
      </c>
      <c r="B277" s="3" t="s">
        <v>242</v>
      </c>
      <c r="C277" s="3" t="s">
        <v>242</v>
      </c>
      <c r="D277" s="3" t="s">
        <v>243</v>
      </c>
      <c r="E277" s="3" t="s">
        <v>89</v>
      </c>
      <c r="F277" s="3" t="s">
        <v>120</v>
      </c>
      <c r="G277" s="3" t="s">
        <v>244</v>
      </c>
      <c r="H277" s="3" t="s">
        <v>125</v>
      </c>
      <c r="I277" s="3">
        <v>104.446</v>
      </c>
      <c r="J277" s="3"/>
      <c r="K277" s="3">
        <v>0</v>
      </c>
      <c r="L277" s="3"/>
      <c r="M277" s="3">
        <v>3750.08</v>
      </c>
      <c r="N277" s="3">
        <v>3750.08</v>
      </c>
      <c r="O277" s="88" t="str">
        <f>""</f>
        <v/>
      </c>
      <c r="P277" s="35" t="str">
        <f t="shared" si="57"/>
        <v>2021-07-29</v>
      </c>
      <c r="Q277" t="str">
        <f t="shared" si="58"/>
        <v>TDB778</v>
      </c>
      <c r="R277">
        <f t="shared" si="59"/>
        <v>12.809968787698907</v>
      </c>
      <c r="S277">
        <f t="shared" si="60"/>
        <v>104.446</v>
      </c>
      <c r="T277">
        <f t="shared" si="61"/>
        <v>0</v>
      </c>
      <c r="U277" t="str">
        <f t="shared" si="62"/>
        <v>7-29-1--20</v>
      </c>
      <c r="V277">
        <f t="shared" si="65"/>
        <v>0</v>
      </c>
      <c r="W277">
        <f t="shared" si="66"/>
        <v>0</v>
      </c>
      <c r="X277" t="str">
        <f t="shared" si="67"/>
        <v>7-29-1--20</v>
      </c>
      <c r="Y277" t="str">
        <f t="shared" si="68"/>
        <v>7-29-1--20</v>
      </c>
      <c r="Z277" t="str">
        <f t="shared" si="69"/>
        <v>8-03-1--20</v>
      </c>
      <c r="AA277" t="str">
        <f t="shared" si="63"/>
        <v>2021-08-03</v>
      </c>
      <c r="AB277" t="b">
        <f t="shared" si="70"/>
        <v>0</v>
      </c>
      <c r="AC277" t="str">
        <f t="shared" si="64"/>
        <v>Div Reinv</v>
      </c>
    </row>
    <row r="278" spans="1:29">
      <c r="A278" s="3" t="s">
        <v>87</v>
      </c>
      <c r="B278" s="3" t="s">
        <v>245</v>
      </c>
      <c r="C278" s="3" t="s">
        <v>245</v>
      </c>
      <c r="D278" s="3" t="s">
        <v>245</v>
      </c>
      <c r="E278" s="3" t="s">
        <v>89</v>
      </c>
      <c r="F278" s="3" t="s">
        <v>93</v>
      </c>
      <c r="G278" s="3" t="s">
        <v>94</v>
      </c>
      <c r="H278" s="3" t="s">
        <v>92</v>
      </c>
      <c r="I278" s="3">
        <v>5395</v>
      </c>
      <c r="J278" s="3"/>
      <c r="K278" s="3">
        <v>0</v>
      </c>
      <c r="L278" s="3">
        <v>248.17</v>
      </c>
      <c r="M278" s="3">
        <v>3750.08</v>
      </c>
      <c r="N278" s="3">
        <v>3750.08</v>
      </c>
      <c r="O278" s="88" t="str">
        <f>""</f>
        <v/>
      </c>
      <c r="P278" s="35" t="str">
        <f t="shared" si="57"/>
        <v>2021-07-30</v>
      </c>
      <c r="Q278" t="str">
        <f t="shared" si="58"/>
        <v>XIG</v>
      </c>
      <c r="R278">
        <f t="shared" si="59"/>
        <v>0</v>
      </c>
      <c r="S278">
        <f t="shared" si="60"/>
        <v>5395</v>
      </c>
      <c r="T278">
        <f t="shared" si="61"/>
        <v>248.17</v>
      </c>
      <c r="U278" t="str">
        <f t="shared" si="62"/>
        <v>7-30-1--20</v>
      </c>
      <c r="V278">
        <f t="shared" si="65"/>
        <v>4.5999999999999999E-2</v>
      </c>
      <c r="W278">
        <f t="shared" si="66"/>
        <v>0</v>
      </c>
      <c r="X278" t="str">
        <f t="shared" si="67"/>
        <v>7-30-1--20</v>
      </c>
      <c r="Y278" t="str">
        <f t="shared" si="68"/>
        <v>7-30-1--20</v>
      </c>
      <c r="Z278" t="str">
        <f t="shared" si="69"/>
        <v>7-30-1--20</v>
      </c>
      <c r="AA278" t="str">
        <f t="shared" si="63"/>
        <v>2021-07-30</v>
      </c>
      <c r="AB278" t="b">
        <f t="shared" si="70"/>
        <v>1</v>
      </c>
      <c r="AC278">
        <f t="shared" si="64"/>
        <v>0</v>
      </c>
    </row>
    <row r="279" spans="1:29">
      <c r="A279" s="3" t="s">
        <v>87</v>
      </c>
      <c r="B279" s="3" t="s">
        <v>245</v>
      </c>
      <c r="C279" s="3" t="s">
        <v>245</v>
      </c>
      <c r="D279" s="3" t="s">
        <v>245</v>
      </c>
      <c r="E279" s="3" t="s">
        <v>89</v>
      </c>
      <c r="F279" s="3" t="s">
        <v>93</v>
      </c>
      <c r="G279" s="3" t="s">
        <v>94</v>
      </c>
      <c r="H279" s="3" t="s">
        <v>125</v>
      </c>
      <c r="I279" s="3">
        <v>0</v>
      </c>
      <c r="J279" s="3"/>
      <c r="K279" s="3">
        <v>0</v>
      </c>
      <c r="L279" s="3">
        <v>-248.17</v>
      </c>
      <c r="M279" s="3">
        <v>3750.08</v>
      </c>
      <c r="N279" s="3">
        <v>3750.08</v>
      </c>
      <c r="O279" s="88" t="str">
        <f>""</f>
        <v/>
      </c>
      <c r="P279" s="35" t="str">
        <f t="shared" si="57"/>
        <v>2021-07-30</v>
      </c>
      <c r="Q279" t="str">
        <f t="shared" si="58"/>
        <v>XIG</v>
      </c>
      <c r="R279">
        <f t="shared" si="59"/>
        <v>0</v>
      </c>
      <c r="S279">
        <f t="shared" si="60"/>
        <v>0</v>
      </c>
      <c r="T279">
        <f t="shared" si="61"/>
        <v>0</v>
      </c>
      <c r="U279" t="str">
        <f t="shared" si="62"/>
        <v>7-30-1--20</v>
      </c>
      <c r="V279">
        <f t="shared" si="65"/>
        <v>0</v>
      </c>
      <c r="W279">
        <f t="shared" si="66"/>
        <v>0</v>
      </c>
      <c r="X279" t="str">
        <f t="shared" si="67"/>
        <v>7-30-1--20</v>
      </c>
      <c r="Y279" t="str">
        <f t="shared" si="68"/>
        <v>7-30-1--20</v>
      </c>
      <c r="Z279" t="str">
        <f t="shared" si="69"/>
        <v>7-30-1--20</v>
      </c>
      <c r="AA279" t="str">
        <f t="shared" si="63"/>
        <v>2021-07-30</v>
      </c>
      <c r="AB279" t="b">
        <f t="shared" si="70"/>
        <v>1</v>
      </c>
      <c r="AC279">
        <f t="shared" si="64"/>
        <v>0</v>
      </c>
    </row>
    <row r="280" spans="1:29">
      <c r="A280" s="3" t="s">
        <v>87</v>
      </c>
      <c r="B280" s="3" t="s">
        <v>245</v>
      </c>
      <c r="C280" s="3" t="s">
        <v>245</v>
      </c>
      <c r="D280" s="3" t="s">
        <v>245</v>
      </c>
      <c r="E280" s="3" t="s">
        <v>89</v>
      </c>
      <c r="F280" s="3" t="s">
        <v>95</v>
      </c>
      <c r="G280" s="3" t="s">
        <v>96</v>
      </c>
      <c r="H280" s="3" t="s">
        <v>92</v>
      </c>
      <c r="I280" s="3">
        <v>4835</v>
      </c>
      <c r="J280" s="3"/>
      <c r="K280" s="3">
        <v>0</v>
      </c>
      <c r="L280" s="3">
        <v>343.29</v>
      </c>
      <c r="M280" s="3">
        <v>3750.08</v>
      </c>
      <c r="N280" s="3">
        <v>3750.08</v>
      </c>
      <c r="O280" s="88" t="str">
        <f>""</f>
        <v/>
      </c>
      <c r="P280" s="35" t="str">
        <f t="shared" si="57"/>
        <v>2021-07-30</v>
      </c>
      <c r="Q280" t="str">
        <f t="shared" si="58"/>
        <v>XHY</v>
      </c>
      <c r="R280">
        <f t="shared" si="59"/>
        <v>0</v>
      </c>
      <c r="S280">
        <f t="shared" si="60"/>
        <v>4835</v>
      </c>
      <c r="T280">
        <f t="shared" si="61"/>
        <v>343.28999999999996</v>
      </c>
      <c r="U280" t="str">
        <f t="shared" si="62"/>
        <v>7-30-1--20</v>
      </c>
      <c r="V280">
        <f t="shared" si="65"/>
        <v>7.100103412616339E-2</v>
      </c>
      <c r="W280">
        <f t="shared" si="66"/>
        <v>0</v>
      </c>
      <c r="X280" t="str">
        <f t="shared" si="67"/>
        <v>7-30-1--20</v>
      </c>
      <c r="Y280" t="str">
        <f t="shared" si="68"/>
        <v>7-30-1--20</v>
      </c>
      <c r="Z280" t="str">
        <f t="shared" si="69"/>
        <v>7-30-1--20</v>
      </c>
      <c r="AA280" t="str">
        <f t="shared" si="63"/>
        <v>2021-07-30</v>
      </c>
      <c r="AB280" t="b">
        <f t="shared" si="70"/>
        <v>1</v>
      </c>
      <c r="AC280">
        <f t="shared" si="64"/>
        <v>0</v>
      </c>
    </row>
    <row r="281" spans="1:29">
      <c r="A281" s="3" t="s">
        <v>87</v>
      </c>
      <c r="B281" s="3" t="s">
        <v>245</v>
      </c>
      <c r="C281" s="3" t="s">
        <v>245</v>
      </c>
      <c r="D281" s="3" t="s">
        <v>245</v>
      </c>
      <c r="E281" s="3" t="s">
        <v>89</v>
      </c>
      <c r="F281" s="3" t="s">
        <v>95</v>
      </c>
      <c r="G281" s="3" t="s">
        <v>96</v>
      </c>
      <c r="H281" s="3" t="s">
        <v>125</v>
      </c>
      <c r="I281" s="3">
        <v>0</v>
      </c>
      <c r="J281" s="3"/>
      <c r="K281" s="3">
        <v>0</v>
      </c>
      <c r="L281" s="3">
        <v>-343.29</v>
      </c>
      <c r="M281" s="3">
        <v>3750.08</v>
      </c>
      <c r="N281" s="3">
        <v>3750.08</v>
      </c>
      <c r="O281" s="88" t="str">
        <f>""</f>
        <v/>
      </c>
      <c r="P281" s="35" t="str">
        <f t="shared" si="57"/>
        <v>2021-07-30</v>
      </c>
      <c r="Q281" t="str">
        <f t="shared" si="58"/>
        <v>XHY</v>
      </c>
      <c r="R281">
        <f t="shared" si="59"/>
        <v>0</v>
      </c>
      <c r="S281">
        <f t="shared" si="60"/>
        <v>0</v>
      </c>
      <c r="T281">
        <f t="shared" si="61"/>
        <v>0</v>
      </c>
      <c r="U281" t="str">
        <f t="shared" si="62"/>
        <v>7-30-1--20</v>
      </c>
      <c r="V281">
        <f t="shared" si="65"/>
        <v>0</v>
      </c>
      <c r="W281">
        <f t="shared" si="66"/>
        <v>0</v>
      </c>
      <c r="X281" t="str">
        <f t="shared" si="67"/>
        <v>7-30-1--20</v>
      </c>
      <c r="Y281" t="str">
        <f t="shared" si="68"/>
        <v>7-30-1--20</v>
      </c>
      <c r="Z281" t="str">
        <f t="shared" si="69"/>
        <v>7-30-1--20</v>
      </c>
      <c r="AA281" t="str">
        <f t="shared" si="63"/>
        <v>2021-07-30</v>
      </c>
      <c r="AB281" t="b">
        <f t="shared" si="70"/>
        <v>1</v>
      </c>
      <c r="AC281">
        <f t="shared" si="64"/>
        <v>0</v>
      </c>
    </row>
    <row r="282" spans="1:29">
      <c r="A282" s="3" t="s">
        <v>87</v>
      </c>
      <c r="B282" s="3" t="s">
        <v>245</v>
      </c>
      <c r="C282" s="3" t="s">
        <v>245</v>
      </c>
      <c r="D282" s="3" t="s">
        <v>245</v>
      </c>
      <c r="E282" s="3" t="s">
        <v>89</v>
      </c>
      <c r="F282" s="3" t="s">
        <v>54</v>
      </c>
      <c r="G282" s="3" t="s">
        <v>230</v>
      </c>
      <c r="H282" s="3" t="s">
        <v>92</v>
      </c>
      <c r="I282" s="3">
        <v>32766</v>
      </c>
      <c r="J282" s="3"/>
      <c r="K282" s="3">
        <v>0</v>
      </c>
      <c r="L282" s="3">
        <v>1834.9</v>
      </c>
      <c r="M282" s="3">
        <v>3750.08</v>
      </c>
      <c r="N282" s="3">
        <v>3750.08</v>
      </c>
      <c r="O282" s="88" t="str">
        <f>""</f>
        <v/>
      </c>
      <c r="P282" s="35" t="str">
        <f t="shared" si="57"/>
        <v>2021-07-30</v>
      </c>
      <c r="Q282" t="str">
        <f t="shared" si="58"/>
        <v>XCB</v>
      </c>
      <c r="R282">
        <f t="shared" si="59"/>
        <v>0</v>
      </c>
      <c r="S282">
        <f t="shared" si="60"/>
        <v>32766</v>
      </c>
      <c r="T282">
        <f t="shared" si="61"/>
        <v>1834.9</v>
      </c>
      <c r="U282" t="str">
        <f t="shared" si="62"/>
        <v>7-30-1--20</v>
      </c>
      <c r="V282">
        <f t="shared" si="65"/>
        <v>5.6000122077763538E-2</v>
      </c>
      <c r="W282">
        <f t="shared" si="66"/>
        <v>0</v>
      </c>
      <c r="X282" t="str">
        <f t="shared" si="67"/>
        <v>7-30-1--20</v>
      </c>
      <c r="Y282" t="str">
        <f t="shared" si="68"/>
        <v>7-30-1--20</v>
      </c>
      <c r="Z282" t="str">
        <f t="shared" si="69"/>
        <v>7-30-1--20</v>
      </c>
      <c r="AA282" t="str">
        <f t="shared" si="63"/>
        <v>2021-07-30</v>
      </c>
      <c r="AB282" t="b">
        <f t="shared" si="70"/>
        <v>1</v>
      </c>
      <c r="AC282">
        <f t="shared" si="64"/>
        <v>0</v>
      </c>
    </row>
    <row r="283" spans="1:29">
      <c r="A283" s="3" t="s">
        <v>87</v>
      </c>
      <c r="B283" s="3" t="s">
        <v>245</v>
      </c>
      <c r="C283" s="3" t="s">
        <v>245</v>
      </c>
      <c r="D283" s="3" t="s">
        <v>245</v>
      </c>
      <c r="E283" s="3" t="s">
        <v>89</v>
      </c>
      <c r="F283" s="3" t="s">
        <v>54</v>
      </c>
      <c r="G283" s="3" t="s">
        <v>230</v>
      </c>
      <c r="H283" s="3" t="s">
        <v>125</v>
      </c>
      <c r="I283" s="3">
        <v>0</v>
      </c>
      <c r="J283" s="3"/>
      <c r="K283" s="3">
        <v>0</v>
      </c>
      <c r="L283" s="3">
        <v>-1834.9</v>
      </c>
      <c r="M283" s="3">
        <v>3750.08</v>
      </c>
      <c r="N283" s="3">
        <v>3750.08</v>
      </c>
      <c r="O283" s="88" t="str">
        <f>""</f>
        <v/>
      </c>
      <c r="P283" s="35" t="str">
        <f t="shared" si="57"/>
        <v>2021-07-30</v>
      </c>
      <c r="Q283" t="str">
        <f t="shared" si="58"/>
        <v>XCB</v>
      </c>
      <c r="R283">
        <f t="shared" si="59"/>
        <v>0</v>
      </c>
      <c r="S283">
        <f t="shared" si="60"/>
        <v>0</v>
      </c>
      <c r="T283">
        <f t="shared" si="61"/>
        <v>0</v>
      </c>
      <c r="U283" t="str">
        <f t="shared" si="62"/>
        <v>7-30-1--20</v>
      </c>
      <c r="V283">
        <f t="shared" si="65"/>
        <v>0</v>
      </c>
      <c r="W283">
        <f t="shared" si="66"/>
        <v>0</v>
      </c>
      <c r="X283" t="str">
        <f t="shared" si="67"/>
        <v>7-30-1--20</v>
      </c>
      <c r="Y283" t="str">
        <f t="shared" si="68"/>
        <v>7-30-1--20</v>
      </c>
      <c r="Z283" t="str">
        <f t="shared" si="69"/>
        <v>7-30-1--20</v>
      </c>
      <c r="AA283" t="str">
        <f t="shared" si="63"/>
        <v>2021-07-30</v>
      </c>
      <c r="AB283" t="b">
        <f t="shared" si="70"/>
        <v>1</v>
      </c>
      <c r="AC283">
        <f t="shared" si="64"/>
        <v>0</v>
      </c>
    </row>
    <row r="284" spans="1:29">
      <c r="A284" s="3" t="s">
        <v>87</v>
      </c>
      <c r="B284" s="3" t="s">
        <v>245</v>
      </c>
      <c r="C284" s="3" t="s">
        <v>245</v>
      </c>
      <c r="D284" s="3" t="s">
        <v>245</v>
      </c>
      <c r="E284" s="3" t="s">
        <v>89</v>
      </c>
      <c r="F284" s="3" t="s">
        <v>90</v>
      </c>
      <c r="G284" s="3" t="s">
        <v>91</v>
      </c>
      <c r="H284" s="3" t="s">
        <v>92</v>
      </c>
      <c r="I284" s="3">
        <v>38740</v>
      </c>
      <c r="J284" s="3"/>
      <c r="K284" s="3">
        <v>0</v>
      </c>
      <c r="L284" s="3">
        <v>2595.58</v>
      </c>
      <c r="M284" s="3">
        <v>3750.08</v>
      </c>
      <c r="N284" s="3">
        <v>3750.08</v>
      </c>
      <c r="O284" s="88" t="str">
        <f>""</f>
        <v/>
      </c>
      <c r="P284" s="35" t="str">
        <f t="shared" si="57"/>
        <v>2021-07-30</v>
      </c>
      <c r="Q284" t="str">
        <f t="shared" si="58"/>
        <v>XBB</v>
      </c>
      <c r="R284">
        <f t="shared" si="59"/>
        <v>0</v>
      </c>
      <c r="S284">
        <f t="shared" si="60"/>
        <v>38740</v>
      </c>
      <c r="T284">
        <f t="shared" si="61"/>
        <v>2595.5800000000004</v>
      </c>
      <c r="U284" t="str">
        <f t="shared" si="62"/>
        <v>7-30-1--20</v>
      </c>
      <c r="V284">
        <f t="shared" si="65"/>
        <v>6.7000000000000004E-2</v>
      </c>
      <c r="W284">
        <f t="shared" si="66"/>
        <v>0</v>
      </c>
      <c r="X284" t="str">
        <f t="shared" si="67"/>
        <v>7-30-1--20</v>
      </c>
      <c r="Y284" t="str">
        <f t="shared" si="68"/>
        <v>7-30-1--20</v>
      </c>
      <c r="Z284" t="str">
        <f t="shared" si="69"/>
        <v>7-30-1--20</v>
      </c>
      <c r="AA284" t="str">
        <f t="shared" si="63"/>
        <v>2021-07-30</v>
      </c>
      <c r="AB284" t="b">
        <f t="shared" si="70"/>
        <v>1</v>
      </c>
      <c r="AC284">
        <f t="shared" si="64"/>
        <v>0</v>
      </c>
    </row>
    <row r="285" spans="1:29">
      <c r="A285" s="3" t="s">
        <v>87</v>
      </c>
      <c r="B285" s="3" t="s">
        <v>245</v>
      </c>
      <c r="C285" s="3" t="s">
        <v>245</v>
      </c>
      <c r="D285" s="3" t="s">
        <v>245</v>
      </c>
      <c r="E285" s="3" t="s">
        <v>89</v>
      </c>
      <c r="F285" s="3" t="s">
        <v>90</v>
      </c>
      <c r="G285" s="3" t="s">
        <v>91</v>
      </c>
      <c r="H285" s="3" t="s">
        <v>125</v>
      </c>
      <c r="I285" s="3">
        <v>0</v>
      </c>
      <c r="J285" s="3"/>
      <c r="K285" s="3">
        <v>0</v>
      </c>
      <c r="L285" s="3">
        <v>-2595.58</v>
      </c>
      <c r="M285" s="3">
        <v>3750.08</v>
      </c>
      <c r="N285" s="3">
        <v>3750.08</v>
      </c>
      <c r="O285" s="88" t="str">
        <f>""</f>
        <v/>
      </c>
      <c r="P285" s="35" t="str">
        <f t="shared" si="57"/>
        <v>2021-07-30</v>
      </c>
      <c r="Q285" t="str">
        <f t="shared" si="58"/>
        <v>XBB</v>
      </c>
      <c r="R285">
        <f t="shared" si="59"/>
        <v>0</v>
      </c>
      <c r="S285">
        <f t="shared" si="60"/>
        <v>0</v>
      </c>
      <c r="T285">
        <f t="shared" si="61"/>
        <v>0</v>
      </c>
      <c r="U285" t="str">
        <f t="shared" si="62"/>
        <v>7-30-1--20</v>
      </c>
      <c r="V285">
        <f t="shared" si="65"/>
        <v>0</v>
      </c>
      <c r="W285">
        <f t="shared" si="66"/>
        <v>0</v>
      </c>
      <c r="X285" t="str">
        <f t="shared" si="67"/>
        <v>7-30-1--20</v>
      </c>
      <c r="Y285" t="str">
        <f t="shared" si="68"/>
        <v>7-30-1--20</v>
      </c>
      <c r="Z285" t="str">
        <f t="shared" si="69"/>
        <v>7-30-1--20</v>
      </c>
      <c r="AA285" t="str">
        <f t="shared" si="63"/>
        <v>2021-07-30</v>
      </c>
      <c r="AB285" t="b">
        <f t="shared" si="70"/>
        <v>1</v>
      </c>
      <c r="AC285">
        <f t="shared" si="64"/>
        <v>0</v>
      </c>
    </row>
    <row r="286" spans="1:29">
      <c r="A286" s="3" t="s">
        <v>87</v>
      </c>
      <c r="B286" s="3" t="s">
        <v>245</v>
      </c>
      <c r="C286" s="3" t="s">
        <v>245</v>
      </c>
      <c r="D286" s="3" t="s">
        <v>246</v>
      </c>
      <c r="E286" s="3" t="s">
        <v>89</v>
      </c>
      <c r="F286" s="3" t="s">
        <v>93</v>
      </c>
      <c r="G286" s="3" t="s">
        <v>94</v>
      </c>
      <c r="H286" s="3" t="s">
        <v>128</v>
      </c>
      <c r="I286" s="3">
        <v>0</v>
      </c>
      <c r="J286" s="3"/>
      <c r="K286" s="3">
        <v>0</v>
      </c>
      <c r="L286" s="3">
        <v>17.010000000000002</v>
      </c>
      <c r="M286" s="3">
        <v>3797.25</v>
      </c>
      <c r="N286" s="3">
        <v>3797.25</v>
      </c>
      <c r="O286" s="88" t="str">
        <f>""</f>
        <v/>
      </c>
      <c r="P286" s="35" t="str">
        <f t="shared" si="57"/>
        <v>2021-07-30</v>
      </c>
      <c r="Q286" t="str">
        <f t="shared" si="58"/>
        <v>XIG</v>
      </c>
      <c r="R286">
        <f t="shared" si="59"/>
        <v>0</v>
      </c>
      <c r="S286">
        <f t="shared" si="60"/>
        <v>0</v>
      </c>
      <c r="T286">
        <f t="shared" si="61"/>
        <v>0</v>
      </c>
      <c r="U286" t="str">
        <f t="shared" si="62"/>
        <v>7-30-1--20</v>
      </c>
      <c r="V286">
        <f t="shared" si="65"/>
        <v>0</v>
      </c>
      <c r="W286">
        <f t="shared" si="66"/>
        <v>0</v>
      </c>
      <c r="X286" t="str">
        <f t="shared" si="67"/>
        <v>7-30-1--20</v>
      </c>
      <c r="Y286" t="str">
        <f t="shared" si="68"/>
        <v>7-30-1--20</v>
      </c>
      <c r="Z286" t="str">
        <f t="shared" si="69"/>
        <v>8-06-1--20</v>
      </c>
      <c r="AA286" t="str">
        <f t="shared" si="63"/>
        <v>2021-08-06</v>
      </c>
      <c r="AB286" t="b">
        <f t="shared" si="70"/>
        <v>0</v>
      </c>
      <c r="AC286" t="str">
        <f t="shared" si="64"/>
        <v>Fraction</v>
      </c>
    </row>
    <row r="287" spans="1:29">
      <c r="A287" s="3" t="s">
        <v>87</v>
      </c>
      <c r="B287" s="3" t="s">
        <v>245</v>
      </c>
      <c r="C287" s="3" t="s">
        <v>245</v>
      </c>
      <c r="D287" s="3" t="s">
        <v>246</v>
      </c>
      <c r="E287" s="3" t="s">
        <v>89</v>
      </c>
      <c r="F287" s="3" t="s">
        <v>93</v>
      </c>
      <c r="G287" s="3" t="s">
        <v>247</v>
      </c>
      <c r="H287" s="3" t="s">
        <v>125</v>
      </c>
      <c r="I287" s="3">
        <v>9</v>
      </c>
      <c r="J287" s="3"/>
      <c r="K287" s="3">
        <v>0</v>
      </c>
      <c r="L287" s="3"/>
      <c r="M287" s="3">
        <v>3797.25</v>
      </c>
      <c r="N287" s="3">
        <v>3797.25</v>
      </c>
      <c r="O287" s="88" t="str">
        <f>""</f>
        <v/>
      </c>
      <c r="P287" s="35" t="str">
        <f t="shared" si="57"/>
        <v>2021-07-30</v>
      </c>
      <c r="Q287" t="str">
        <f t="shared" si="58"/>
        <v>XIG</v>
      </c>
      <c r="R287">
        <f t="shared" si="59"/>
        <v>25.67</v>
      </c>
      <c r="S287">
        <f t="shared" si="60"/>
        <v>9</v>
      </c>
      <c r="T287">
        <f t="shared" si="61"/>
        <v>0</v>
      </c>
      <c r="U287" t="str">
        <f t="shared" si="62"/>
        <v>7-30-1--20</v>
      </c>
      <c r="V287">
        <f t="shared" si="65"/>
        <v>0</v>
      </c>
      <c r="W287">
        <f t="shared" si="66"/>
        <v>0</v>
      </c>
      <c r="X287" t="str">
        <f t="shared" si="67"/>
        <v>7-30-1--20</v>
      </c>
      <c r="Y287" t="str">
        <f t="shared" si="68"/>
        <v>7-30-1--20</v>
      </c>
      <c r="Z287" t="str">
        <f t="shared" si="69"/>
        <v>8-06-1--20</v>
      </c>
      <c r="AA287" t="str">
        <f t="shared" si="63"/>
        <v>2021-08-06</v>
      </c>
      <c r="AB287" t="b">
        <f t="shared" si="70"/>
        <v>0</v>
      </c>
      <c r="AC287" t="str">
        <f t="shared" si="64"/>
        <v>Div Reinv</v>
      </c>
    </row>
    <row r="288" spans="1:29">
      <c r="A288" s="3" t="s">
        <v>87</v>
      </c>
      <c r="B288" s="3" t="s">
        <v>245</v>
      </c>
      <c r="C288" s="3" t="s">
        <v>245</v>
      </c>
      <c r="D288" s="3" t="s">
        <v>246</v>
      </c>
      <c r="E288" s="3" t="s">
        <v>89</v>
      </c>
      <c r="F288" s="3" t="s">
        <v>95</v>
      </c>
      <c r="G288" s="3" t="s">
        <v>96</v>
      </c>
      <c r="H288" s="3" t="s">
        <v>128</v>
      </c>
      <c r="I288" s="3">
        <v>0</v>
      </c>
      <c r="J288" s="3"/>
      <c r="K288" s="3">
        <v>0</v>
      </c>
      <c r="L288" s="3">
        <v>1.82</v>
      </c>
      <c r="M288" s="3">
        <v>3797.25</v>
      </c>
      <c r="N288" s="3">
        <v>3797.25</v>
      </c>
      <c r="O288" s="88" t="str">
        <f>""</f>
        <v/>
      </c>
      <c r="P288" s="35" t="str">
        <f t="shared" si="57"/>
        <v>2021-07-30</v>
      </c>
      <c r="Q288" t="str">
        <f t="shared" si="58"/>
        <v>XHY</v>
      </c>
      <c r="R288">
        <f t="shared" si="59"/>
        <v>0</v>
      </c>
      <c r="S288">
        <f t="shared" si="60"/>
        <v>0</v>
      </c>
      <c r="T288">
        <f t="shared" si="61"/>
        <v>0</v>
      </c>
      <c r="U288" t="str">
        <f t="shared" si="62"/>
        <v>7-30-1--20</v>
      </c>
      <c r="V288">
        <f t="shared" si="65"/>
        <v>0</v>
      </c>
      <c r="W288">
        <f t="shared" si="66"/>
        <v>0</v>
      </c>
      <c r="X288" t="str">
        <f t="shared" si="67"/>
        <v>7-30-1--20</v>
      </c>
      <c r="Y288" t="str">
        <f t="shared" si="68"/>
        <v>7-30-1--20</v>
      </c>
      <c r="Z288" t="str">
        <f t="shared" si="69"/>
        <v>8-06-1--20</v>
      </c>
      <c r="AA288" t="str">
        <f t="shared" si="63"/>
        <v>2021-08-06</v>
      </c>
      <c r="AB288" t="b">
        <f t="shared" si="70"/>
        <v>0</v>
      </c>
      <c r="AC288" t="str">
        <f t="shared" si="64"/>
        <v>Fraction</v>
      </c>
    </row>
    <row r="289" spans="1:29">
      <c r="A289" s="3" t="s">
        <v>87</v>
      </c>
      <c r="B289" s="3" t="s">
        <v>245</v>
      </c>
      <c r="C289" s="3" t="s">
        <v>245</v>
      </c>
      <c r="D289" s="3" t="s">
        <v>246</v>
      </c>
      <c r="E289" s="3" t="s">
        <v>89</v>
      </c>
      <c r="F289" s="3" t="s">
        <v>95</v>
      </c>
      <c r="G289" s="3" t="s">
        <v>248</v>
      </c>
      <c r="H289" s="3" t="s">
        <v>125</v>
      </c>
      <c r="I289" s="3">
        <v>18</v>
      </c>
      <c r="J289" s="3"/>
      <c r="K289" s="3">
        <v>0</v>
      </c>
      <c r="L289" s="3"/>
      <c r="M289" s="3">
        <v>3797.25</v>
      </c>
      <c r="N289" s="3">
        <v>3797.25</v>
      </c>
      <c r="O289" s="88" t="str">
        <f>""</f>
        <v/>
      </c>
      <c r="P289" s="35" t="str">
        <f t="shared" si="57"/>
        <v>2021-07-30</v>
      </c>
      <c r="Q289" t="str">
        <f t="shared" si="58"/>
        <v>XHY</v>
      </c>
      <c r="R289">
        <f t="shared" si="59"/>
        <v>18.97</v>
      </c>
      <c r="S289">
        <f t="shared" si="60"/>
        <v>18</v>
      </c>
      <c r="T289">
        <f t="shared" si="61"/>
        <v>0</v>
      </c>
      <c r="U289" t="str">
        <f t="shared" si="62"/>
        <v>7-30-1--20</v>
      </c>
      <c r="V289">
        <f t="shared" si="65"/>
        <v>0</v>
      </c>
      <c r="W289">
        <f t="shared" si="66"/>
        <v>0</v>
      </c>
      <c r="X289" t="str">
        <f t="shared" si="67"/>
        <v>7-30-1--20</v>
      </c>
      <c r="Y289" t="str">
        <f t="shared" si="68"/>
        <v>7-30-1--20</v>
      </c>
      <c r="Z289" t="str">
        <f t="shared" si="69"/>
        <v>8-06-1--20</v>
      </c>
      <c r="AA289" t="str">
        <f t="shared" si="63"/>
        <v>2021-08-06</v>
      </c>
      <c r="AB289" t="b">
        <f t="shared" si="70"/>
        <v>0</v>
      </c>
      <c r="AC289" t="str">
        <f t="shared" si="64"/>
        <v>Div Reinv</v>
      </c>
    </row>
    <row r="290" spans="1:29">
      <c r="A290" s="3" t="s">
        <v>87</v>
      </c>
      <c r="B290" s="3" t="s">
        <v>245</v>
      </c>
      <c r="C290" s="3" t="s">
        <v>245</v>
      </c>
      <c r="D290" s="3" t="s">
        <v>246</v>
      </c>
      <c r="E290" s="3" t="s">
        <v>89</v>
      </c>
      <c r="F290" s="3" t="s">
        <v>54</v>
      </c>
      <c r="G290" s="3" t="s">
        <v>230</v>
      </c>
      <c r="H290" s="3" t="s">
        <v>128</v>
      </c>
      <c r="I290" s="3">
        <v>0</v>
      </c>
      <c r="J290" s="3"/>
      <c r="K290" s="3">
        <v>0</v>
      </c>
      <c r="L290" s="3">
        <v>5.57</v>
      </c>
      <c r="M290" s="3">
        <v>3797.25</v>
      </c>
      <c r="N290" s="3">
        <v>3797.25</v>
      </c>
      <c r="O290" s="88" t="str">
        <f>""</f>
        <v/>
      </c>
      <c r="P290" s="35" t="str">
        <f t="shared" si="57"/>
        <v>2021-07-30</v>
      </c>
      <c r="Q290" t="str">
        <f t="shared" si="58"/>
        <v>XCB</v>
      </c>
      <c r="R290">
        <f t="shared" si="59"/>
        <v>0</v>
      </c>
      <c r="S290">
        <f t="shared" si="60"/>
        <v>0</v>
      </c>
      <c r="T290">
        <f t="shared" si="61"/>
        <v>0</v>
      </c>
      <c r="U290" t="str">
        <f t="shared" si="62"/>
        <v>7-30-1--20</v>
      </c>
      <c r="V290">
        <f t="shared" si="65"/>
        <v>0</v>
      </c>
      <c r="W290">
        <f t="shared" si="66"/>
        <v>0</v>
      </c>
      <c r="X290" t="str">
        <f t="shared" si="67"/>
        <v>7-30-1--20</v>
      </c>
      <c r="Y290" t="str">
        <f t="shared" si="68"/>
        <v>7-30-1--20</v>
      </c>
      <c r="Z290" t="str">
        <f t="shared" si="69"/>
        <v>8-06-1--20</v>
      </c>
      <c r="AA290" t="str">
        <f t="shared" si="63"/>
        <v>2021-08-06</v>
      </c>
      <c r="AB290" t="b">
        <f t="shared" si="70"/>
        <v>0</v>
      </c>
      <c r="AC290" t="str">
        <f t="shared" si="64"/>
        <v>Fraction</v>
      </c>
    </row>
    <row r="291" spans="1:29">
      <c r="A291" s="3" t="s">
        <v>87</v>
      </c>
      <c r="B291" s="3" t="s">
        <v>245</v>
      </c>
      <c r="C291" s="3" t="s">
        <v>245</v>
      </c>
      <c r="D291" s="3" t="s">
        <v>246</v>
      </c>
      <c r="E291" s="3" t="s">
        <v>89</v>
      </c>
      <c r="F291" s="3" t="s">
        <v>54</v>
      </c>
      <c r="G291" s="3" t="s">
        <v>249</v>
      </c>
      <c r="H291" s="3" t="s">
        <v>125</v>
      </c>
      <c r="I291" s="3">
        <v>83</v>
      </c>
      <c r="J291" s="3"/>
      <c r="K291" s="3">
        <v>0</v>
      </c>
      <c r="L291" s="3"/>
      <c r="M291" s="3">
        <v>3797.25</v>
      </c>
      <c r="N291" s="3">
        <v>3797.25</v>
      </c>
      <c r="O291" s="88" t="str">
        <f>""</f>
        <v/>
      </c>
      <c r="P291" s="35" t="str">
        <f t="shared" si="57"/>
        <v>2021-07-30</v>
      </c>
      <c r="Q291" t="str">
        <f t="shared" si="58"/>
        <v>XCB</v>
      </c>
      <c r="R291">
        <f t="shared" si="59"/>
        <v>22.04</v>
      </c>
      <c r="S291">
        <f t="shared" si="60"/>
        <v>83</v>
      </c>
      <c r="T291">
        <f t="shared" si="61"/>
        <v>0</v>
      </c>
      <c r="U291" t="str">
        <f t="shared" si="62"/>
        <v>7-30-1--20</v>
      </c>
      <c r="V291">
        <f t="shared" si="65"/>
        <v>0</v>
      </c>
      <c r="W291">
        <f t="shared" si="66"/>
        <v>0</v>
      </c>
      <c r="X291" t="str">
        <f t="shared" si="67"/>
        <v>7-30-1--20</v>
      </c>
      <c r="Y291" t="str">
        <f t="shared" si="68"/>
        <v>7-30-1--20</v>
      </c>
      <c r="Z291" t="str">
        <f t="shared" si="69"/>
        <v>8-06-1--20</v>
      </c>
      <c r="AA291" t="str">
        <f t="shared" si="63"/>
        <v>2021-08-06</v>
      </c>
      <c r="AB291" t="b">
        <f t="shared" si="70"/>
        <v>0</v>
      </c>
      <c r="AC291" t="str">
        <f t="shared" si="64"/>
        <v>Div Reinv</v>
      </c>
    </row>
    <row r="292" spans="1:29">
      <c r="A292" s="3" t="s">
        <v>87</v>
      </c>
      <c r="B292" s="3" t="s">
        <v>245</v>
      </c>
      <c r="C292" s="3" t="s">
        <v>245</v>
      </c>
      <c r="D292" s="3" t="s">
        <v>246</v>
      </c>
      <c r="E292" s="3" t="s">
        <v>89</v>
      </c>
      <c r="F292" s="3" t="s">
        <v>90</v>
      </c>
      <c r="G292" s="3" t="s">
        <v>91</v>
      </c>
      <c r="H292" s="3" t="s">
        <v>128</v>
      </c>
      <c r="I292" s="3">
        <v>0</v>
      </c>
      <c r="J292" s="3"/>
      <c r="K292" s="3">
        <v>0</v>
      </c>
      <c r="L292" s="3">
        <v>22.77</v>
      </c>
      <c r="M292" s="3">
        <v>3797.25</v>
      </c>
      <c r="N292" s="3">
        <v>3797.25</v>
      </c>
      <c r="O292" s="88" t="str">
        <f>""</f>
        <v/>
      </c>
      <c r="P292" s="35" t="str">
        <f t="shared" si="57"/>
        <v>2021-07-30</v>
      </c>
      <c r="Q292" t="str">
        <f t="shared" si="58"/>
        <v>XBB</v>
      </c>
      <c r="R292">
        <f t="shared" si="59"/>
        <v>0</v>
      </c>
      <c r="S292">
        <f t="shared" si="60"/>
        <v>0</v>
      </c>
      <c r="T292">
        <f t="shared" si="61"/>
        <v>0</v>
      </c>
      <c r="U292" t="str">
        <f t="shared" si="62"/>
        <v>7-30-1--20</v>
      </c>
      <c r="V292">
        <f t="shared" si="65"/>
        <v>0</v>
      </c>
      <c r="W292">
        <f t="shared" si="66"/>
        <v>0</v>
      </c>
      <c r="X292" t="str">
        <f t="shared" si="67"/>
        <v>7-30-1--20</v>
      </c>
      <c r="Y292" t="str">
        <f t="shared" si="68"/>
        <v>7-30-1--20</v>
      </c>
      <c r="Z292" t="str">
        <f t="shared" si="69"/>
        <v>8-06-1--20</v>
      </c>
      <c r="AA292" t="str">
        <f t="shared" si="63"/>
        <v>2021-08-06</v>
      </c>
      <c r="AB292" t="b">
        <f t="shared" si="70"/>
        <v>0</v>
      </c>
      <c r="AC292" t="str">
        <f t="shared" si="64"/>
        <v>Fraction</v>
      </c>
    </row>
    <row r="293" spans="1:29">
      <c r="A293" s="3" t="s">
        <v>87</v>
      </c>
      <c r="B293" s="3" t="s">
        <v>245</v>
      </c>
      <c r="C293" s="3" t="s">
        <v>245</v>
      </c>
      <c r="D293" s="3" t="s">
        <v>246</v>
      </c>
      <c r="E293" s="3" t="s">
        <v>89</v>
      </c>
      <c r="F293" s="3" t="s">
        <v>90</v>
      </c>
      <c r="G293" s="3" t="s">
        <v>250</v>
      </c>
      <c r="H293" s="3" t="s">
        <v>125</v>
      </c>
      <c r="I293" s="3">
        <v>80</v>
      </c>
      <c r="J293" s="3"/>
      <c r="K293" s="3">
        <v>0</v>
      </c>
      <c r="L293" s="3"/>
      <c r="M293" s="3">
        <v>3797.25</v>
      </c>
      <c r="N293" s="3">
        <v>3797.25</v>
      </c>
      <c r="O293" s="88" t="str">
        <f>""</f>
        <v/>
      </c>
      <c r="P293" s="35" t="str">
        <f t="shared" si="57"/>
        <v>2021-07-30</v>
      </c>
      <c r="Q293" t="str">
        <f t="shared" si="58"/>
        <v>XBB</v>
      </c>
      <c r="R293">
        <f t="shared" si="59"/>
        <v>32.160000000000004</v>
      </c>
      <c r="S293">
        <f t="shared" si="60"/>
        <v>80</v>
      </c>
      <c r="T293">
        <f t="shared" si="61"/>
        <v>0</v>
      </c>
      <c r="U293" t="str">
        <f t="shared" si="62"/>
        <v>7-30-1--20</v>
      </c>
      <c r="V293">
        <f t="shared" si="65"/>
        <v>0</v>
      </c>
      <c r="W293">
        <f t="shared" si="66"/>
        <v>0</v>
      </c>
      <c r="X293" t="str">
        <f t="shared" si="67"/>
        <v>7-30-1--20</v>
      </c>
      <c r="Y293" t="str">
        <f t="shared" si="68"/>
        <v>7-30-1--20</v>
      </c>
      <c r="Z293" t="str">
        <f t="shared" si="69"/>
        <v>8-06-1--20</v>
      </c>
      <c r="AA293" t="str">
        <f t="shared" si="63"/>
        <v>2021-08-06</v>
      </c>
      <c r="AB293" t="b">
        <f t="shared" si="70"/>
        <v>0</v>
      </c>
      <c r="AC293" t="str">
        <f t="shared" si="64"/>
        <v>Div Reinv</v>
      </c>
    </row>
    <row r="294" spans="1:29">
      <c r="A294" s="3" t="s">
        <v>87</v>
      </c>
      <c r="B294" s="3" t="s">
        <v>251</v>
      </c>
      <c r="C294" s="3" t="s">
        <v>251</v>
      </c>
      <c r="D294" s="3" t="s">
        <v>252</v>
      </c>
      <c r="E294" s="3" t="s">
        <v>89</v>
      </c>
      <c r="F294" s="3" t="s">
        <v>120</v>
      </c>
      <c r="G294" s="3" t="s">
        <v>253</v>
      </c>
      <c r="H294" s="3" t="s">
        <v>125</v>
      </c>
      <c r="I294" s="3">
        <v>96.876000000000005</v>
      </c>
      <c r="J294" s="3"/>
      <c r="K294" s="3">
        <v>0</v>
      </c>
      <c r="L294" s="3"/>
      <c r="M294" s="3">
        <v>3797.25</v>
      </c>
      <c r="N294" s="3">
        <v>3797.25</v>
      </c>
      <c r="O294" s="88" t="str">
        <f>""</f>
        <v/>
      </c>
      <c r="P294" s="35" t="str">
        <f t="shared" si="57"/>
        <v>2021-08-30</v>
      </c>
      <c r="Q294" t="str">
        <f t="shared" si="58"/>
        <v>TDB778</v>
      </c>
      <c r="R294">
        <f t="shared" si="59"/>
        <v>12.780048722077707</v>
      </c>
      <c r="S294">
        <f t="shared" si="60"/>
        <v>96.876000000000005</v>
      </c>
      <c r="T294">
        <f t="shared" si="61"/>
        <v>0</v>
      </c>
      <c r="U294" t="str">
        <f t="shared" si="62"/>
        <v>8-30-1--20</v>
      </c>
      <c r="V294">
        <f t="shared" si="65"/>
        <v>0</v>
      </c>
      <c r="W294">
        <f t="shared" si="66"/>
        <v>0</v>
      </c>
      <c r="X294" t="str">
        <f t="shared" si="67"/>
        <v>8-30-1--20</v>
      </c>
      <c r="Y294" t="str">
        <f t="shared" si="68"/>
        <v>8-30-1--20</v>
      </c>
      <c r="Z294" t="str">
        <f t="shared" si="69"/>
        <v>9-01-1--20</v>
      </c>
      <c r="AA294" t="str">
        <f t="shared" si="63"/>
        <v>2021-09-01</v>
      </c>
      <c r="AB294" t="b">
        <f t="shared" si="70"/>
        <v>0</v>
      </c>
      <c r="AC294" t="str">
        <f t="shared" si="64"/>
        <v>Div Reinv</v>
      </c>
    </row>
    <row r="295" spans="1:29">
      <c r="A295" s="3" t="s">
        <v>87</v>
      </c>
      <c r="B295" s="3" t="s">
        <v>254</v>
      </c>
      <c r="C295" s="3" t="s">
        <v>254</v>
      </c>
      <c r="D295" s="3" t="s">
        <v>254</v>
      </c>
      <c r="E295" s="3" t="s">
        <v>89</v>
      </c>
      <c r="F295" s="3" t="s">
        <v>90</v>
      </c>
      <c r="G295" s="3" t="s">
        <v>91</v>
      </c>
      <c r="H295" s="3" t="s">
        <v>125</v>
      </c>
      <c r="I295" s="3">
        <v>0</v>
      </c>
      <c r="J295" s="3"/>
      <c r="K295" s="3">
        <v>0</v>
      </c>
      <c r="L295" s="3">
        <v>-2562.12</v>
      </c>
      <c r="M295" s="3">
        <v>3797.25</v>
      </c>
      <c r="N295" s="3">
        <v>3797.25</v>
      </c>
      <c r="O295" s="88" t="str">
        <f>""</f>
        <v/>
      </c>
      <c r="P295" s="35" t="str">
        <f t="shared" si="57"/>
        <v>2021-08-31</v>
      </c>
      <c r="Q295" t="str">
        <f t="shared" si="58"/>
        <v>XBB</v>
      </c>
      <c r="R295">
        <f t="shared" si="59"/>
        <v>0</v>
      </c>
      <c r="S295">
        <f t="shared" si="60"/>
        <v>0</v>
      </c>
      <c r="T295">
        <f t="shared" si="61"/>
        <v>0</v>
      </c>
      <c r="U295" t="str">
        <f t="shared" si="62"/>
        <v>8-31-1--20</v>
      </c>
      <c r="V295">
        <f t="shared" si="65"/>
        <v>0</v>
      </c>
      <c r="W295">
        <f t="shared" si="66"/>
        <v>0</v>
      </c>
      <c r="X295" t="str">
        <f t="shared" si="67"/>
        <v>8-31-1--20</v>
      </c>
      <c r="Y295" t="str">
        <f t="shared" si="68"/>
        <v>8-31-1--20</v>
      </c>
      <c r="Z295" t="str">
        <f t="shared" si="69"/>
        <v>8-31-1--20</v>
      </c>
      <c r="AA295" t="str">
        <f t="shared" si="63"/>
        <v>2021-08-31</v>
      </c>
      <c r="AB295" t="b">
        <f t="shared" si="70"/>
        <v>1</v>
      </c>
      <c r="AC295">
        <f t="shared" si="64"/>
        <v>0</v>
      </c>
    </row>
    <row r="296" spans="1:29">
      <c r="A296" s="3" t="s">
        <v>87</v>
      </c>
      <c r="B296" s="3" t="s">
        <v>254</v>
      </c>
      <c r="C296" s="3" t="s">
        <v>254</v>
      </c>
      <c r="D296" s="3" t="s">
        <v>254</v>
      </c>
      <c r="E296" s="3" t="s">
        <v>89</v>
      </c>
      <c r="F296" s="3" t="s">
        <v>90</v>
      </c>
      <c r="G296" s="3" t="s">
        <v>91</v>
      </c>
      <c r="H296" s="3" t="s">
        <v>92</v>
      </c>
      <c r="I296" s="3">
        <v>38820</v>
      </c>
      <c r="J296" s="3"/>
      <c r="K296" s="3">
        <v>0</v>
      </c>
      <c r="L296" s="3">
        <v>2562.12</v>
      </c>
      <c r="M296" s="3">
        <v>3797.25</v>
      </c>
      <c r="N296" s="3">
        <v>3797.25</v>
      </c>
      <c r="O296" s="88" t="str">
        <f>""</f>
        <v/>
      </c>
      <c r="P296" s="35" t="str">
        <f t="shared" si="57"/>
        <v>2021-08-31</v>
      </c>
      <c r="Q296" t="str">
        <f t="shared" si="58"/>
        <v>XBB</v>
      </c>
      <c r="R296">
        <f t="shared" si="59"/>
        <v>0</v>
      </c>
      <c r="S296">
        <f t="shared" si="60"/>
        <v>38820</v>
      </c>
      <c r="T296">
        <f t="shared" si="61"/>
        <v>2562.1200000000003</v>
      </c>
      <c r="U296" t="str">
        <f t="shared" si="62"/>
        <v>8-31-1--20</v>
      </c>
      <c r="V296">
        <f t="shared" si="65"/>
        <v>6.6000000000000003E-2</v>
      </c>
      <c r="W296">
        <f t="shared" si="66"/>
        <v>0</v>
      </c>
      <c r="X296" t="str">
        <f t="shared" si="67"/>
        <v>8-31-1--20</v>
      </c>
      <c r="Y296" t="str">
        <f t="shared" si="68"/>
        <v>8-31-1--20</v>
      </c>
      <c r="Z296" t="str">
        <f t="shared" si="69"/>
        <v>8-31-1--20</v>
      </c>
      <c r="AA296" t="str">
        <f t="shared" si="63"/>
        <v>2021-08-31</v>
      </c>
      <c r="AB296" t="b">
        <f t="shared" si="70"/>
        <v>1</v>
      </c>
      <c r="AC296">
        <f t="shared" si="64"/>
        <v>0</v>
      </c>
    </row>
    <row r="297" spans="1:29">
      <c r="A297" s="3" t="s">
        <v>87</v>
      </c>
      <c r="B297" s="3" t="s">
        <v>254</v>
      </c>
      <c r="C297" s="3" t="s">
        <v>254</v>
      </c>
      <c r="D297" s="3" t="s">
        <v>254</v>
      </c>
      <c r="E297" s="3" t="s">
        <v>89</v>
      </c>
      <c r="F297" s="3" t="s">
        <v>93</v>
      </c>
      <c r="G297" s="3" t="s">
        <v>94</v>
      </c>
      <c r="H297" s="3" t="s">
        <v>125</v>
      </c>
      <c r="I297" s="3">
        <v>0</v>
      </c>
      <c r="J297" s="3"/>
      <c r="K297" s="3">
        <v>0</v>
      </c>
      <c r="L297" s="3">
        <v>-248.58</v>
      </c>
      <c r="M297" s="3">
        <v>3797.25</v>
      </c>
      <c r="N297" s="3">
        <v>3797.25</v>
      </c>
      <c r="O297" s="88" t="str">
        <f>""</f>
        <v/>
      </c>
      <c r="P297" s="35" t="str">
        <f t="shared" si="57"/>
        <v>2021-08-31</v>
      </c>
      <c r="Q297" t="str">
        <f t="shared" si="58"/>
        <v>XIG</v>
      </c>
      <c r="R297">
        <f t="shared" si="59"/>
        <v>0</v>
      </c>
      <c r="S297">
        <f t="shared" si="60"/>
        <v>0</v>
      </c>
      <c r="T297">
        <f t="shared" si="61"/>
        <v>0</v>
      </c>
      <c r="U297" t="str">
        <f t="shared" si="62"/>
        <v>8-31-1--20</v>
      </c>
      <c r="V297">
        <f t="shared" si="65"/>
        <v>0</v>
      </c>
      <c r="W297">
        <f t="shared" si="66"/>
        <v>0</v>
      </c>
      <c r="X297" t="str">
        <f t="shared" si="67"/>
        <v>8-31-1--20</v>
      </c>
      <c r="Y297" t="str">
        <f t="shared" si="68"/>
        <v>8-31-1--20</v>
      </c>
      <c r="Z297" t="str">
        <f t="shared" si="69"/>
        <v>8-31-1--20</v>
      </c>
      <c r="AA297" t="str">
        <f t="shared" si="63"/>
        <v>2021-08-31</v>
      </c>
      <c r="AB297" t="b">
        <f t="shared" si="70"/>
        <v>1</v>
      </c>
      <c r="AC297">
        <f t="shared" si="64"/>
        <v>0</v>
      </c>
    </row>
    <row r="298" spans="1:29">
      <c r="A298" s="3" t="s">
        <v>87</v>
      </c>
      <c r="B298" s="3" t="s">
        <v>254</v>
      </c>
      <c r="C298" s="3" t="s">
        <v>254</v>
      </c>
      <c r="D298" s="3" t="s">
        <v>254</v>
      </c>
      <c r="E298" s="3" t="s">
        <v>89</v>
      </c>
      <c r="F298" s="3" t="s">
        <v>93</v>
      </c>
      <c r="G298" s="3" t="s">
        <v>94</v>
      </c>
      <c r="H298" s="3" t="s">
        <v>92</v>
      </c>
      <c r="I298" s="3">
        <v>5404</v>
      </c>
      <c r="J298" s="3"/>
      <c r="K298" s="3">
        <v>0</v>
      </c>
      <c r="L298" s="3">
        <v>248.58</v>
      </c>
      <c r="M298" s="3">
        <v>3797.25</v>
      </c>
      <c r="N298" s="3">
        <v>3797.25</v>
      </c>
      <c r="O298" s="88" t="str">
        <f>""</f>
        <v/>
      </c>
      <c r="P298" s="35" t="str">
        <f t="shared" si="57"/>
        <v>2021-08-31</v>
      </c>
      <c r="Q298" t="str">
        <f t="shared" si="58"/>
        <v>XIG</v>
      </c>
      <c r="R298">
        <f t="shared" si="59"/>
        <v>0</v>
      </c>
      <c r="S298">
        <f t="shared" si="60"/>
        <v>5404</v>
      </c>
      <c r="T298">
        <f t="shared" si="61"/>
        <v>248.58</v>
      </c>
      <c r="U298" t="str">
        <f t="shared" si="62"/>
        <v>8-31-1--20</v>
      </c>
      <c r="V298">
        <f t="shared" si="65"/>
        <v>4.5999259807549965E-2</v>
      </c>
      <c r="W298">
        <f t="shared" si="66"/>
        <v>0</v>
      </c>
      <c r="X298" t="str">
        <f t="shared" si="67"/>
        <v>8-31-1--20</v>
      </c>
      <c r="Y298" t="str">
        <f t="shared" si="68"/>
        <v>8-31-1--20</v>
      </c>
      <c r="Z298" t="str">
        <f t="shared" si="69"/>
        <v>8-31-1--20</v>
      </c>
      <c r="AA298" t="str">
        <f t="shared" si="63"/>
        <v>2021-08-31</v>
      </c>
      <c r="AB298" t="b">
        <f t="shared" si="70"/>
        <v>1</v>
      </c>
      <c r="AC298">
        <f t="shared" si="64"/>
        <v>0</v>
      </c>
    </row>
    <row r="299" spans="1:29">
      <c r="A299" s="3" t="s">
        <v>87</v>
      </c>
      <c r="B299" s="3" t="s">
        <v>254</v>
      </c>
      <c r="C299" s="3" t="s">
        <v>254</v>
      </c>
      <c r="D299" s="3" t="s">
        <v>254</v>
      </c>
      <c r="E299" s="3" t="s">
        <v>89</v>
      </c>
      <c r="F299" s="3" t="s">
        <v>95</v>
      </c>
      <c r="G299" s="3" t="s">
        <v>96</v>
      </c>
      <c r="H299" s="3" t="s">
        <v>125</v>
      </c>
      <c r="I299" s="3">
        <v>0</v>
      </c>
      <c r="J299" s="3"/>
      <c r="K299" s="3">
        <v>0</v>
      </c>
      <c r="L299" s="3">
        <v>-344.56</v>
      </c>
      <c r="M299" s="3">
        <v>3797.25</v>
      </c>
      <c r="N299" s="3">
        <v>3797.25</v>
      </c>
      <c r="O299" s="88" t="str">
        <f>""</f>
        <v/>
      </c>
      <c r="P299" s="35" t="str">
        <f t="shared" si="57"/>
        <v>2021-08-31</v>
      </c>
      <c r="Q299" t="str">
        <f t="shared" si="58"/>
        <v>XHY</v>
      </c>
      <c r="R299">
        <f t="shared" si="59"/>
        <v>0</v>
      </c>
      <c r="S299">
        <f t="shared" si="60"/>
        <v>0</v>
      </c>
      <c r="T299">
        <f t="shared" si="61"/>
        <v>0</v>
      </c>
      <c r="U299" t="str">
        <f t="shared" si="62"/>
        <v>8-31-1--20</v>
      </c>
      <c r="V299">
        <f t="shared" si="65"/>
        <v>0</v>
      </c>
      <c r="W299">
        <f t="shared" si="66"/>
        <v>0</v>
      </c>
      <c r="X299" t="str">
        <f t="shared" si="67"/>
        <v>8-31-1--20</v>
      </c>
      <c r="Y299" t="str">
        <f t="shared" si="68"/>
        <v>8-31-1--20</v>
      </c>
      <c r="Z299" t="str">
        <f t="shared" si="69"/>
        <v>8-31-1--20</v>
      </c>
      <c r="AA299" t="str">
        <f t="shared" si="63"/>
        <v>2021-08-31</v>
      </c>
      <c r="AB299" t="b">
        <f t="shared" si="70"/>
        <v>1</v>
      </c>
      <c r="AC299">
        <f t="shared" si="64"/>
        <v>0</v>
      </c>
    </row>
    <row r="300" spans="1:29">
      <c r="A300" s="3" t="s">
        <v>87</v>
      </c>
      <c r="B300" s="3" t="s">
        <v>254</v>
      </c>
      <c r="C300" s="3" t="s">
        <v>254</v>
      </c>
      <c r="D300" s="3" t="s">
        <v>254</v>
      </c>
      <c r="E300" s="3" t="s">
        <v>89</v>
      </c>
      <c r="F300" s="3" t="s">
        <v>95</v>
      </c>
      <c r="G300" s="3" t="s">
        <v>96</v>
      </c>
      <c r="H300" s="3" t="s">
        <v>92</v>
      </c>
      <c r="I300" s="3">
        <v>4853</v>
      </c>
      <c r="J300" s="3"/>
      <c r="K300" s="3">
        <v>0</v>
      </c>
      <c r="L300" s="3">
        <v>344.56</v>
      </c>
      <c r="M300" s="3">
        <v>3797.25</v>
      </c>
      <c r="N300" s="3">
        <v>3797.25</v>
      </c>
      <c r="O300" s="88" t="str">
        <f>""</f>
        <v/>
      </c>
      <c r="P300" s="35" t="str">
        <f t="shared" si="57"/>
        <v>2021-08-31</v>
      </c>
      <c r="Q300" t="str">
        <f t="shared" si="58"/>
        <v>XHY</v>
      </c>
      <c r="R300">
        <f t="shared" si="59"/>
        <v>0</v>
      </c>
      <c r="S300">
        <f t="shared" si="60"/>
        <v>4853</v>
      </c>
      <c r="T300">
        <f t="shared" si="61"/>
        <v>344.55999999999995</v>
      </c>
      <c r="U300" t="str">
        <f t="shared" si="62"/>
        <v>8-31-1--20</v>
      </c>
      <c r="V300">
        <f t="shared" si="65"/>
        <v>7.0999381825674834E-2</v>
      </c>
      <c r="W300">
        <f t="shared" si="66"/>
        <v>0</v>
      </c>
      <c r="X300" t="str">
        <f t="shared" si="67"/>
        <v>8-31-1--20</v>
      </c>
      <c r="Y300" t="str">
        <f t="shared" si="68"/>
        <v>8-31-1--20</v>
      </c>
      <c r="Z300" t="str">
        <f t="shared" si="69"/>
        <v>8-31-1--20</v>
      </c>
      <c r="AA300" t="str">
        <f t="shared" si="63"/>
        <v>2021-08-31</v>
      </c>
      <c r="AB300" t="b">
        <f t="shared" si="70"/>
        <v>1</v>
      </c>
      <c r="AC300">
        <f t="shared" si="64"/>
        <v>0</v>
      </c>
    </row>
    <row r="301" spans="1:29">
      <c r="A301" s="3" t="s">
        <v>87</v>
      </c>
      <c r="B301" s="3" t="s">
        <v>254</v>
      </c>
      <c r="C301" s="3" t="s">
        <v>254</v>
      </c>
      <c r="D301" s="3" t="s">
        <v>254</v>
      </c>
      <c r="E301" s="3" t="s">
        <v>89</v>
      </c>
      <c r="F301" s="3" t="s">
        <v>110</v>
      </c>
      <c r="G301" s="3" t="s">
        <v>111</v>
      </c>
      <c r="H301" s="3" t="s">
        <v>125</v>
      </c>
      <c r="I301" s="3">
        <v>0</v>
      </c>
      <c r="J301" s="3"/>
      <c r="K301" s="3">
        <v>0</v>
      </c>
      <c r="L301" s="3">
        <v>-7277.09</v>
      </c>
      <c r="M301" s="3">
        <v>3797.25</v>
      </c>
      <c r="N301" s="3">
        <v>3797.25</v>
      </c>
      <c r="O301" s="88" t="str">
        <f>""</f>
        <v/>
      </c>
      <c r="P301" s="35" t="str">
        <f t="shared" si="57"/>
        <v>2021-08-31</v>
      </c>
      <c r="Q301" t="str">
        <f t="shared" si="58"/>
        <v>XIU</v>
      </c>
      <c r="R301">
        <f t="shared" si="59"/>
        <v>0</v>
      </c>
      <c r="S301">
        <f t="shared" si="60"/>
        <v>0</v>
      </c>
      <c r="T301">
        <f t="shared" si="61"/>
        <v>0</v>
      </c>
      <c r="U301" t="str">
        <f t="shared" si="62"/>
        <v>8-31-1--20</v>
      </c>
      <c r="V301">
        <f t="shared" si="65"/>
        <v>0</v>
      </c>
      <c r="W301">
        <f t="shared" si="66"/>
        <v>0</v>
      </c>
      <c r="X301" t="str">
        <f t="shared" si="67"/>
        <v>8-31-1--20</v>
      </c>
      <c r="Y301" t="str">
        <f t="shared" si="68"/>
        <v>8-31-1--20</v>
      </c>
      <c r="Z301" t="str">
        <f t="shared" si="69"/>
        <v>8-31-1--20</v>
      </c>
      <c r="AA301" t="str">
        <f t="shared" si="63"/>
        <v>2021-08-31</v>
      </c>
      <c r="AB301" t="b">
        <f t="shared" si="70"/>
        <v>1</v>
      </c>
      <c r="AC301">
        <f t="shared" si="64"/>
        <v>0</v>
      </c>
    </row>
    <row r="302" spans="1:29">
      <c r="A302" s="3" t="s">
        <v>87</v>
      </c>
      <c r="B302" s="3" t="s">
        <v>254</v>
      </c>
      <c r="C302" s="3" t="s">
        <v>254</v>
      </c>
      <c r="D302" s="3" t="s">
        <v>254</v>
      </c>
      <c r="E302" s="3" t="s">
        <v>89</v>
      </c>
      <c r="F302" s="3" t="s">
        <v>110</v>
      </c>
      <c r="G302" s="3" t="s">
        <v>111</v>
      </c>
      <c r="H302" s="3" t="s">
        <v>92</v>
      </c>
      <c r="I302" s="3">
        <v>35672</v>
      </c>
      <c r="J302" s="3"/>
      <c r="K302" s="3">
        <v>0</v>
      </c>
      <c r="L302" s="3">
        <v>7277.09</v>
      </c>
      <c r="M302" s="3">
        <v>3797.25</v>
      </c>
      <c r="N302" s="3">
        <v>3797.25</v>
      </c>
      <c r="O302" s="88" t="str">
        <f>""</f>
        <v/>
      </c>
      <c r="P302" s="35" t="str">
        <f t="shared" si="57"/>
        <v>2021-08-31</v>
      </c>
      <c r="Q302" t="str">
        <f t="shared" si="58"/>
        <v>XIU</v>
      </c>
      <c r="R302">
        <f t="shared" si="59"/>
        <v>0</v>
      </c>
      <c r="S302">
        <f t="shared" si="60"/>
        <v>35672</v>
      </c>
      <c r="T302">
        <f t="shared" si="61"/>
        <v>7277.09</v>
      </c>
      <c r="U302" t="str">
        <f t="shared" si="62"/>
        <v>8-31-1--20</v>
      </c>
      <c r="V302">
        <f t="shared" si="65"/>
        <v>0.20400005606638261</v>
      </c>
      <c r="W302">
        <f t="shared" si="66"/>
        <v>0</v>
      </c>
      <c r="X302" t="str">
        <f t="shared" si="67"/>
        <v>8-31-1--20</v>
      </c>
      <c r="Y302" t="str">
        <f t="shared" si="68"/>
        <v>8-31-1--20</v>
      </c>
      <c r="Z302" t="str">
        <f t="shared" si="69"/>
        <v>8-31-1--20</v>
      </c>
      <c r="AA302" t="str">
        <f t="shared" si="63"/>
        <v>2021-08-31</v>
      </c>
      <c r="AB302" t="b">
        <f t="shared" si="70"/>
        <v>1</v>
      </c>
      <c r="AC302">
        <f t="shared" si="64"/>
        <v>0</v>
      </c>
    </row>
    <row r="303" spans="1:29">
      <c r="A303" s="3" t="s">
        <v>87</v>
      </c>
      <c r="B303" s="3" t="s">
        <v>254</v>
      </c>
      <c r="C303" s="3" t="s">
        <v>254</v>
      </c>
      <c r="D303" s="3" t="s">
        <v>254</v>
      </c>
      <c r="E303" s="3" t="s">
        <v>89</v>
      </c>
      <c r="F303" s="3" t="s">
        <v>54</v>
      </c>
      <c r="G303" s="3" t="s">
        <v>230</v>
      </c>
      <c r="H303" s="3" t="s">
        <v>125</v>
      </c>
      <c r="I303" s="3">
        <v>0</v>
      </c>
      <c r="J303" s="3"/>
      <c r="K303" s="3">
        <v>0</v>
      </c>
      <c r="L303" s="3">
        <v>-1839.54</v>
      </c>
      <c r="M303" s="3">
        <v>3797.25</v>
      </c>
      <c r="N303" s="3">
        <v>3797.25</v>
      </c>
      <c r="O303" s="88" t="str">
        <f>""</f>
        <v/>
      </c>
      <c r="P303" s="35" t="str">
        <f t="shared" si="57"/>
        <v>2021-08-31</v>
      </c>
      <c r="Q303" t="str">
        <f t="shared" si="58"/>
        <v>XCB</v>
      </c>
      <c r="R303">
        <f t="shared" si="59"/>
        <v>0</v>
      </c>
      <c r="S303">
        <f t="shared" si="60"/>
        <v>0</v>
      </c>
      <c r="T303">
        <f t="shared" si="61"/>
        <v>0</v>
      </c>
      <c r="U303" t="str">
        <f t="shared" si="62"/>
        <v>8-31-1--20</v>
      </c>
      <c r="V303">
        <f t="shared" si="65"/>
        <v>0</v>
      </c>
      <c r="W303">
        <f t="shared" si="66"/>
        <v>0</v>
      </c>
      <c r="X303" t="str">
        <f t="shared" si="67"/>
        <v>8-31-1--20</v>
      </c>
      <c r="Y303" t="str">
        <f t="shared" si="68"/>
        <v>8-31-1--20</v>
      </c>
      <c r="Z303" t="str">
        <f t="shared" si="69"/>
        <v>8-31-1--20</v>
      </c>
      <c r="AA303" t="str">
        <f t="shared" si="63"/>
        <v>2021-08-31</v>
      </c>
      <c r="AB303" t="b">
        <f t="shared" si="70"/>
        <v>1</v>
      </c>
      <c r="AC303">
        <f t="shared" si="64"/>
        <v>0</v>
      </c>
    </row>
    <row r="304" spans="1:29">
      <c r="A304" s="3" t="s">
        <v>87</v>
      </c>
      <c r="B304" s="3" t="s">
        <v>254</v>
      </c>
      <c r="C304" s="3" t="s">
        <v>254</v>
      </c>
      <c r="D304" s="3" t="s">
        <v>254</v>
      </c>
      <c r="E304" s="3" t="s">
        <v>89</v>
      </c>
      <c r="F304" s="3" t="s">
        <v>54</v>
      </c>
      <c r="G304" s="3" t="s">
        <v>230</v>
      </c>
      <c r="H304" s="3" t="s">
        <v>92</v>
      </c>
      <c r="I304" s="3">
        <v>32849</v>
      </c>
      <c r="J304" s="3"/>
      <c r="K304" s="3">
        <v>0</v>
      </c>
      <c r="L304" s="3">
        <v>1839.54</v>
      </c>
      <c r="M304" s="3">
        <v>3797.25</v>
      </c>
      <c r="N304" s="3">
        <v>3797.25</v>
      </c>
      <c r="O304" s="88" t="str">
        <f>""</f>
        <v/>
      </c>
      <c r="P304" s="35" t="str">
        <f t="shared" si="57"/>
        <v>2021-08-31</v>
      </c>
      <c r="Q304" t="str">
        <f t="shared" si="58"/>
        <v>XCB</v>
      </c>
      <c r="R304">
        <f t="shared" si="59"/>
        <v>0</v>
      </c>
      <c r="S304">
        <f t="shared" si="60"/>
        <v>32849</v>
      </c>
      <c r="T304">
        <f t="shared" si="61"/>
        <v>1839.54</v>
      </c>
      <c r="U304" t="str">
        <f t="shared" si="62"/>
        <v>8-31-1--20</v>
      </c>
      <c r="V304">
        <f t="shared" si="65"/>
        <v>5.5999878230691955E-2</v>
      </c>
      <c r="W304">
        <f t="shared" si="66"/>
        <v>0</v>
      </c>
      <c r="X304" t="str">
        <f t="shared" si="67"/>
        <v>8-31-1--20</v>
      </c>
      <c r="Y304" t="str">
        <f t="shared" si="68"/>
        <v>8-31-1--20</v>
      </c>
      <c r="Z304" t="str">
        <f t="shared" si="69"/>
        <v>8-31-1--20</v>
      </c>
      <c r="AA304" t="str">
        <f t="shared" si="63"/>
        <v>2021-08-31</v>
      </c>
      <c r="AB304" t="b">
        <f t="shared" si="70"/>
        <v>1</v>
      </c>
      <c r="AC304">
        <f t="shared" si="64"/>
        <v>0</v>
      </c>
    </row>
    <row r="305" spans="1:29">
      <c r="A305" s="3" t="s">
        <v>87</v>
      </c>
      <c r="B305" s="3" t="s">
        <v>254</v>
      </c>
      <c r="C305" s="3" t="s">
        <v>254</v>
      </c>
      <c r="D305" s="3" t="s">
        <v>255</v>
      </c>
      <c r="E305" s="3" t="s">
        <v>89</v>
      </c>
      <c r="F305" s="3" t="s">
        <v>90</v>
      </c>
      <c r="G305" s="3" t="s">
        <v>91</v>
      </c>
      <c r="H305" s="3" t="s">
        <v>128</v>
      </c>
      <c r="I305" s="3">
        <v>0</v>
      </c>
      <c r="J305" s="3"/>
      <c r="K305" s="3">
        <v>0</v>
      </c>
      <c r="L305" s="3">
        <v>29.5</v>
      </c>
      <c r="M305" s="3">
        <v>3872.7</v>
      </c>
      <c r="N305" s="3">
        <v>9349.7000000000007</v>
      </c>
      <c r="O305" s="88" t="str">
        <f>""</f>
        <v/>
      </c>
      <c r="P305" s="35" t="str">
        <f t="shared" si="57"/>
        <v>2021-08-31</v>
      </c>
      <c r="Q305" t="str">
        <f t="shared" si="58"/>
        <v>XBB</v>
      </c>
      <c r="R305">
        <f t="shared" si="59"/>
        <v>0</v>
      </c>
      <c r="S305">
        <f t="shared" si="60"/>
        <v>0</v>
      </c>
      <c r="T305">
        <f t="shared" si="61"/>
        <v>0</v>
      </c>
      <c r="U305" t="str">
        <f t="shared" si="62"/>
        <v>8-31-1--20</v>
      </c>
      <c r="V305">
        <f t="shared" si="65"/>
        <v>0</v>
      </c>
      <c r="W305">
        <f t="shared" si="66"/>
        <v>0</v>
      </c>
      <c r="X305" t="str">
        <f t="shared" si="67"/>
        <v>8-31-1--20</v>
      </c>
      <c r="Y305" t="str">
        <f t="shared" si="68"/>
        <v>8-31-1--20</v>
      </c>
      <c r="Z305" t="str">
        <f t="shared" si="69"/>
        <v>9-09-1--20</v>
      </c>
      <c r="AA305" t="str">
        <f t="shared" si="63"/>
        <v>2021-09-09</v>
      </c>
      <c r="AB305" t="b">
        <f t="shared" si="70"/>
        <v>0</v>
      </c>
      <c r="AC305" t="str">
        <f t="shared" si="64"/>
        <v>Fraction</v>
      </c>
    </row>
    <row r="306" spans="1:29">
      <c r="A306" s="3" t="s">
        <v>87</v>
      </c>
      <c r="B306" s="3" t="s">
        <v>254</v>
      </c>
      <c r="C306" s="3" t="s">
        <v>254</v>
      </c>
      <c r="D306" s="3" t="s">
        <v>255</v>
      </c>
      <c r="E306" s="3" t="s">
        <v>89</v>
      </c>
      <c r="F306" s="3" t="s">
        <v>90</v>
      </c>
      <c r="G306" s="3" t="s">
        <v>256</v>
      </c>
      <c r="H306" s="3" t="s">
        <v>125</v>
      </c>
      <c r="I306" s="3">
        <v>79</v>
      </c>
      <c r="J306" s="3"/>
      <c r="K306" s="3">
        <v>0</v>
      </c>
      <c r="L306" s="3"/>
      <c r="M306" s="3">
        <v>3872.7</v>
      </c>
      <c r="N306" s="3">
        <v>9349.7000000000007</v>
      </c>
      <c r="O306" s="88" t="str">
        <f>""</f>
        <v/>
      </c>
      <c r="P306" s="35" t="str">
        <f t="shared" si="57"/>
        <v>2021-08-31</v>
      </c>
      <c r="Q306" t="str">
        <f t="shared" si="58"/>
        <v>XBB</v>
      </c>
      <c r="R306">
        <f t="shared" si="59"/>
        <v>32.059999999999995</v>
      </c>
      <c r="S306">
        <f t="shared" si="60"/>
        <v>79</v>
      </c>
      <c r="T306">
        <f t="shared" si="61"/>
        <v>0</v>
      </c>
      <c r="U306" t="str">
        <f t="shared" si="62"/>
        <v>8-31-1--20</v>
      </c>
      <c r="V306">
        <f t="shared" si="65"/>
        <v>0</v>
      </c>
      <c r="W306">
        <f t="shared" si="66"/>
        <v>0</v>
      </c>
      <c r="X306" t="str">
        <f t="shared" si="67"/>
        <v>8-31-1--20</v>
      </c>
      <c r="Y306" t="str">
        <f t="shared" si="68"/>
        <v>8-31-1--20</v>
      </c>
      <c r="Z306" t="str">
        <f t="shared" si="69"/>
        <v>9-09-1--20</v>
      </c>
      <c r="AA306" t="str">
        <f t="shared" si="63"/>
        <v>2021-09-09</v>
      </c>
      <c r="AB306" t="b">
        <f t="shared" si="70"/>
        <v>0</v>
      </c>
      <c r="AC306" t="str">
        <f t="shared" si="64"/>
        <v>Div Reinv</v>
      </c>
    </row>
    <row r="307" spans="1:29">
      <c r="A307" s="3" t="s">
        <v>87</v>
      </c>
      <c r="B307" s="3" t="s">
        <v>254</v>
      </c>
      <c r="C307" s="3" t="s">
        <v>254</v>
      </c>
      <c r="D307" s="3" t="s">
        <v>255</v>
      </c>
      <c r="E307" s="3" t="s">
        <v>89</v>
      </c>
      <c r="F307" s="3" t="s">
        <v>93</v>
      </c>
      <c r="G307" s="3" t="s">
        <v>94</v>
      </c>
      <c r="H307" s="3" t="s">
        <v>128</v>
      </c>
      <c r="I307" s="3">
        <v>0</v>
      </c>
      <c r="J307" s="3"/>
      <c r="K307" s="3">
        <v>0</v>
      </c>
      <c r="L307" s="3">
        <v>18.670000000000002</v>
      </c>
      <c r="M307" s="3">
        <v>3872.7</v>
      </c>
      <c r="N307" s="3">
        <v>9349.7000000000007</v>
      </c>
      <c r="O307" s="88" t="str">
        <f>""</f>
        <v/>
      </c>
      <c r="P307" s="35" t="str">
        <f t="shared" si="57"/>
        <v>2021-08-31</v>
      </c>
      <c r="Q307" t="str">
        <f t="shared" si="58"/>
        <v>XIG</v>
      </c>
      <c r="R307">
        <f t="shared" si="59"/>
        <v>0</v>
      </c>
      <c r="S307">
        <f t="shared" si="60"/>
        <v>0</v>
      </c>
      <c r="T307">
        <f t="shared" si="61"/>
        <v>0</v>
      </c>
      <c r="U307" t="str">
        <f t="shared" si="62"/>
        <v>8-31-1--20</v>
      </c>
      <c r="V307">
        <f t="shared" si="65"/>
        <v>0</v>
      </c>
      <c r="W307">
        <f t="shared" si="66"/>
        <v>0</v>
      </c>
      <c r="X307" t="str">
        <f t="shared" si="67"/>
        <v>8-31-1--20</v>
      </c>
      <c r="Y307" t="str">
        <f t="shared" si="68"/>
        <v>8-31-1--20</v>
      </c>
      <c r="Z307" t="str">
        <f t="shared" si="69"/>
        <v>9-09-1--20</v>
      </c>
      <c r="AA307" t="str">
        <f t="shared" si="63"/>
        <v>2021-09-09</v>
      </c>
      <c r="AB307" t="b">
        <f t="shared" si="70"/>
        <v>0</v>
      </c>
      <c r="AC307" t="str">
        <f t="shared" si="64"/>
        <v>Fraction</v>
      </c>
    </row>
    <row r="308" spans="1:29">
      <c r="A308" s="3" t="s">
        <v>87</v>
      </c>
      <c r="B308" s="3" t="s">
        <v>254</v>
      </c>
      <c r="C308" s="3" t="s">
        <v>254</v>
      </c>
      <c r="D308" s="3" t="s">
        <v>255</v>
      </c>
      <c r="E308" s="3" t="s">
        <v>89</v>
      </c>
      <c r="F308" s="3" t="s">
        <v>93</v>
      </c>
      <c r="G308" s="3" t="s">
        <v>257</v>
      </c>
      <c r="H308" s="3" t="s">
        <v>125</v>
      </c>
      <c r="I308" s="3">
        <v>9</v>
      </c>
      <c r="J308" s="3"/>
      <c r="K308" s="3">
        <v>0</v>
      </c>
      <c r="L308" s="3"/>
      <c r="M308" s="3">
        <v>3872.7</v>
      </c>
      <c r="N308" s="3">
        <v>9349.7000000000007</v>
      </c>
      <c r="O308" s="88" t="str">
        <f>""</f>
        <v/>
      </c>
      <c r="P308" s="35" t="str">
        <f t="shared" si="57"/>
        <v>2021-08-31</v>
      </c>
      <c r="Q308" t="str">
        <f t="shared" si="58"/>
        <v>XIG</v>
      </c>
      <c r="R308">
        <f t="shared" si="59"/>
        <v>25.549999999999997</v>
      </c>
      <c r="S308">
        <f t="shared" si="60"/>
        <v>9</v>
      </c>
      <c r="T308">
        <f t="shared" si="61"/>
        <v>0</v>
      </c>
      <c r="U308" t="str">
        <f t="shared" si="62"/>
        <v>8-31-1--20</v>
      </c>
      <c r="V308">
        <f t="shared" si="65"/>
        <v>0</v>
      </c>
      <c r="W308">
        <f t="shared" si="66"/>
        <v>0</v>
      </c>
      <c r="X308" t="str">
        <f t="shared" si="67"/>
        <v>8-31-1--20</v>
      </c>
      <c r="Y308" t="str">
        <f t="shared" si="68"/>
        <v>8-31-1--20</v>
      </c>
      <c r="Z308" t="str">
        <f t="shared" si="69"/>
        <v>9-09-1--20</v>
      </c>
      <c r="AA308" t="str">
        <f t="shared" si="63"/>
        <v>2021-09-09</v>
      </c>
      <c r="AB308" t="b">
        <f t="shared" si="70"/>
        <v>0</v>
      </c>
      <c r="AC308" t="str">
        <f t="shared" si="64"/>
        <v>Div Reinv</v>
      </c>
    </row>
    <row r="309" spans="1:29">
      <c r="A309" s="3" t="s">
        <v>87</v>
      </c>
      <c r="B309" s="3" t="s">
        <v>254</v>
      </c>
      <c r="C309" s="3" t="s">
        <v>254</v>
      </c>
      <c r="D309" s="3" t="s">
        <v>255</v>
      </c>
      <c r="E309" s="3" t="s">
        <v>89</v>
      </c>
      <c r="F309" s="3" t="s">
        <v>95</v>
      </c>
      <c r="G309" s="3" t="s">
        <v>96</v>
      </c>
      <c r="H309" s="3" t="s">
        <v>128</v>
      </c>
      <c r="I309" s="3">
        <v>0</v>
      </c>
      <c r="J309" s="3"/>
      <c r="K309" s="3">
        <v>0</v>
      </c>
      <c r="L309" s="3">
        <v>3.61</v>
      </c>
      <c r="M309" s="3">
        <v>3872.7</v>
      </c>
      <c r="N309" s="3">
        <v>9349.7000000000007</v>
      </c>
      <c r="O309" s="88" t="str">
        <f>""</f>
        <v/>
      </c>
      <c r="P309" s="35" t="str">
        <f t="shared" si="57"/>
        <v>2021-08-31</v>
      </c>
      <c r="Q309" t="str">
        <f t="shared" si="58"/>
        <v>XHY</v>
      </c>
      <c r="R309">
        <f t="shared" si="59"/>
        <v>0</v>
      </c>
      <c r="S309">
        <f t="shared" si="60"/>
        <v>0</v>
      </c>
      <c r="T309">
        <f t="shared" si="61"/>
        <v>0</v>
      </c>
      <c r="U309" t="str">
        <f t="shared" si="62"/>
        <v>8-31-1--20</v>
      </c>
      <c r="V309">
        <f t="shared" si="65"/>
        <v>0</v>
      </c>
      <c r="W309">
        <f t="shared" si="66"/>
        <v>0</v>
      </c>
      <c r="X309" t="str">
        <f t="shared" si="67"/>
        <v>8-31-1--20</v>
      </c>
      <c r="Y309" t="str">
        <f t="shared" si="68"/>
        <v>8-31-1--20</v>
      </c>
      <c r="Z309" t="str">
        <f t="shared" si="69"/>
        <v>9-09-1--20</v>
      </c>
      <c r="AA309" t="str">
        <f t="shared" si="63"/>
        <v>2021-09-09</v>
      </c>
      <c r="AB309" t="b">
        <f t="shared" si="70"/>
        <v>0</v>
      </c>
      <c r="AC309" t="str">
        <f t="shared" si="64"/>
        <v>Fraction</v>
      </c>
    </row>
    <row r="310" spans="1:29">
      <c r="A310" s="3" t="s">
        <v>87</v>
      </c>
      <c r="B310" s="3" t="s">
        <v>254</v>
      </c>
      <c r="C310" s="3" t="s">
        <v>254</v>
      </c>
      <c r="D310" s="3" t="s">
        <v>255</v>
      </c>
      <c r="E310" s="3" t="s">
        <v>89</v>
      </c>
      <c r="F310" s="3" t="s">
        <v>95</v>
      </c>
      <c r="G310" s="3" t="s">
        <v>258</v>
      </c>
      <c r="H310" s="3" t="s">
        <v>125</v>
      </c>
      <c r="I310" s="3">
        <v>18</v>
      </c>
      <c r="J310" s="3"/>
      <c r="K310" s="3">
        <v>0</v>
      </c>
      <c r="L310" s="3"/>
      <c r="M310" s="3">
        <v>3872.7</v>
      </c>
      <c r="N310" s="3">
        <v>9349.7000000000007</v>
      </c>
      <c r="O310" s="88" t="str">
        <f>""</f>
        <v/>
      </c>
      <c r="P310" s="35" t="str">
        <f t="shared" si="57"/>
        <v>2021-08-31</v>
      </c>
      <c r="Q310" t="str">
        <f t="shared" si="58"/>
        <v>XHY</v>
      </c>
      <c r="R310">
        <f t="shared" si="59"/>
        <v>18.94222222222222</v>
      </c>
      <c r="S310">
        <f t="shared" si="60"/>
        <v>18</v>
      </c>
      <c r="T310">
        <f t="shared" si="61"/>
        <v>0</v>
      </c>
      <c r="U310" t="str">
        <f t="shared" si="62"/>
        <v>8-31-1--20</v>
      </c>
      <c r="V310">
        <f t="shared" si="65"/>
        <v>0</v>
      </c>
      <c r="W310">
        <f t="shared" si="66"/>
        <v>0</v>
      </c>
      <c r="X310" t="str">
        <f t="shared" si="67"/>
        <v>8-31-1--20</v>
      </c>
      <c r="Y310" t="str">
        <f t="shared" si="68"/>
        <v>8-31-1--20</v>
      </c>
      <c r="Z310" t="str">
        <f t="shared" si="69"/>
        <v>9-09-1--20</v>
      </c>
      <c r="AA310" t="str">
        <f t="shared" si="63"/>
        <v>2021-09-09</v>
      </c>
      <c r="AB310" t="b">
        <f t="shared" si="70"/>
        <v>0</v>
      </c>
      <c r="AC310" t="str">
        <f t="shared" si="64"/>
        <v>Div Reinv</v>
      </c>
    </row>
    <row r="311" spans="1:29">
      <c r="A311" s="3" t="s">
        <v>87</v>
      </c>
      <c r="B311" s="3" t="s">
        <v>254</v>
      </c>
      <c r="C311" s="3" t="s">
        <v>254</v>
      </c>
      <c r="D311" s="3" t="s">
        <v>255</v>
      </c>
      <c r="E311" s="3" t="s">
        <v>89</v>
      </c>
      <c r="F311" s="3" t="s">
        <v>110</v>
      </c>
      <c r="G311" s="3" t="s">
        <v>111</v>
      </c>
      <c r="H311" s="3" t="s">
        <v>128</v>
      </c>
      <c r="I311" s="3">
        <v>0</v>
      </c>
      <c r="J311" s="3"/>
      <c r="K311" s="3">
        <v>0</v>
      </c>
      <c r="L311" s="3">
        <v>6.74</v>
      </c>
      <c r="M311" s="3">
        <v>3872.7</v>
      </c>
      <c r="N311" s="3">
        <v>9349.7000000000007</v>
      </c>
      <c r="O311" s="88" t="str">
        <f>""</f>
        <v/>
      </c>
      <c r="P311" s="35" t="str">
        <f t="shared" si="57"/>
        <v>2021-08-31</v>
      </c>
      <c r="Q311" t="str">
        <f t="shared" si="58"/>
        <v>XIU</v>
      </c>
      <c r="R311">
        <f t="shared" si="59"/>
        <v>0</v>
      </c>
      <c r="S311">
        <f t="shared" si="60"/>
        <v>0</v>
      </c>
      <c r="T311">
        <f t="shared" si="61"/>
        <v>0</v>
      </c>
      <c r="U311" t="str">
        <f t="shared" si="62"/>
        <v>8-31-1--20</v>
      </c>
      <c r="V311">
        <f t="shared" si="65"/>
        <v>0</v>
      </c>
      <c r="W311">
        <f t="shared" si="66"/>
        <v>0</v>
      </c>
      <c r="X311" t="str">
        <f t="shared" si="67"/>
        <v>8-31-1--20</v>
      </c>
      <c r="Y311" t="str">
        <f t="shared" si="68"/>
        <v>8-31-1--20</v>
      </c>
      <c r="Z311" t="str">
        <f t="shared" si="69"/>
        <v>9-09-1--20</v>
      </c>
      <c r="AA311" t="str">
        <f t="shared" si="63"/>
        <v>2021-09-09</v>
      </c>
      <c r="AB311" t="b">
        <f t="shared" si="70"/>
        <v>0</v>
      </c>
      <c r="AC311" t="str">
        <f t="shared" si="64"/>
        <v>Fraction</v>
      </c>
    </row>
    <row r="312" spans="1:29">
      <c r="A312" s="3" t="s">
        <v>87</v>
      </c>
      <c r="B312" s="3" t="s">
        <v>254</v>
      </c>
      <c r="C312" s="3" t="s">
        <v>254</v>
      </c>
      <c r="D312" s="3" t="s">
        <v>255</v>
      </c>
      <c r="E312" s="3" t="s">
        <v>89</v>
      </c>
      <c r="F312" s="3" t="s">
        <v>110</v>
      </c>
      <c r="G312" s="3" t="s">
        <v>259</v>
      </c>
      <c r="H312" s="3" t="s">
        <v>125</v>
      </c>
      <c r="I312" s="3">
        <v>234</v>
      </c>
      <c r="J312" s="3"/>
      <c r="K312" s="3">
        <v>0</v>
      </c>
      <c r="L312" s="3"/>
      <c r="M312" s="3">
        <v>3872.7</v>
      </c>
      <c r="N312" s="3">
        <v>9349.7000000000007</v>
      </c>
      <c r="O312" s="88" t="str">
        <f>""</f>
        <v/>
      </c>
      <c r="P312" s="35" t="str">
        <f t="shared" si="57"/>
        <v>2021-08-31</v>
      </c>
      <c r="Q312" t="str">
        <f t="shared" si="58"/>
        <v>XIU</v>
      </c>
      <c r="R312">
        <f t="shared" si="59"/>
        <v>31.07</v>
      </c>
      <c r="S312">
        <f t="shared" si="60"/>
        <v>234</v>
      </c>
      <c r="T312">
        <f t="shared" si="61"/>
        <v>0</v>
      </c>
      <c r="U312" t="str">
        <f t="shared" si="62"/>
        <v>8-31-1--20</v>
      </c>
      <c r="V312">
        <f t="shared" si="65"/>
        <v>0</v>
      </c>
      <c r="W312">
        <f t="shared" si="66"/>
        <v>0</v>
      </c>
      <c r="X312" t="str">
        <f t="shared" si="67"/>
        <v>8-31-1--20</v>
      </c>
      <c r="Y312" t="str">
        <f t="shared" si="68"/>
        <v>8-31-1--20</v>
      </c>
      <c r="Z312" t="str">
        <f t="shared" si="69"/>
        <v>9-09-1--20</v>
      </c>
      <c r="AA312" t="str">
        <f t="shared" si="63"/>
        <v>2021-09-09</v>
      </c>
      <c r="AB312" t="b">
        <f t="shared" si="70"/>
        <v>0</v>
      </c>
      <c r="AC312" t="str">
        <f t="shared" si="64"/>
        <v>Div Reinv</v>
      </c>
    </row>
    <row r="313" spans="1:29">
      <c r="A313" s="3" t="s">
        <v>87</v>
      </c>
      <c r="B313" s="3" t="s">
        <v>254</v>
      </c>
      <c r="C313" s="3" t="s">
        <v>254</v>
      </c>
      <c r="D313" s="3" t="s">
        <v>255</v>
      </c>
      <c r="E313" s="3" t="s">
        <v>89</v>
      </c>
      <c r="F313" s="3" t="s">
        <v>54</v>
      </c>
      <c r="G313" s="3" t="s">
        <v>230</v>
      </c>
      <c r="H313" s="3" t="s">
        <v>128</v>
      </c>
      <c r="I313" s="3">
        <v>0</v>
      </c>
      <c r="J313" s="3"/>
      <c r="K313" s="3">
        <v>0</v>
      </c>
      <c r="L313" s="3">
        <v>16.93</v>
      </c>
      <c r="M313" s="3">
        <v>3872.7</v>
      </c>
      <c r="N313" s="3">
        <v>9349.7000000000007</v>
      </c>
      <c r="O313" s="88" t="str">
        <f>""</f>
        <v/>
      </c>
      <c r="P313" s="35" t="str">
        <f t="shared" si="57"/>
        <v>2021-08-31</v>
      </c>
      <c r="Q313" t="str">
        <f t="shared" si="58"/>
        <v>XCB</v>
      </c>
      <c r="R313">
        <f t="shared" si="59"/>
        <v>0</v>
      </c>
      <c r="S313">
        <f t="shared" si="60"/>
        <v>0</v>
      </c>
      <c r="T313">
        <f t="shared" si="61"/>
        <v>0</v>
      </c>
      <c r="U313" t="str">
        <f t="shared" si="62"/>
        <v>8-31-1--20</v>
      </c>
      <c r="V313">
        <f t="shared" si="65"/>
        <v>0</v>
      </c>
      <c r="W313">
        <f t="shared" si="66"/>
        <v>0</v>
      </c>
      <c r="X313" t="str">
        <f t="shared" si="67"/>
        <v>8-31-1--20</v>
      </c>
      <c r="Y313" t="str">
        <f t="shared" si="68"/>
        <v>8-31-1--20</v>
      </c>
      <c r="Z313" t="str">
        <f t="shared" si="69"/>
        <v>9-09-1--20</v>
      </c>
      <c r="AA313" t="str">
        <f t="shared" si="63"/>
        <v>2021-09-09</v>
      </c>
      <c r="AB313" t="b">
        <f t="shared" si="70"/>
        <v>0</v>
      </c>
      <c r="AC313" t="str">
        <f t="shared" si="64"/>
        <v>Fraction</v>
      </c>
    </row>
    <row r="314" spans="1:29">
      <c r="A314" s="3" t="s">
        <v>87</v>
      </c>
      <c r="B314" s="3" t="s">
        <v>254</v>
      </c>
      <c r="C314" s="3" t="s">
        <v>254</v>
      </c>
      <c r="D314" s="3" t="s">
        <v>255</v>
      </c>
      <c r="E314" s="3" t="s">
        <v>89</v>
      </c>
      <c r="F314" s="3" t="s">
        <v>54</v>
      </c>
      <c r="G314" s="3" t="s">
        <v>260</v>
      </c>
      <c r="H314" s="3" t="s">
        <v>125</v>
      </c>
      <c r="I314" s="3">
        <v>83</v>
      </c>
      <c r="J314" s="3"/>
      <c r="K314" s="3">
        <v>0</v>
      </c>
      <c r="L314" s="3"/>
      <c r="M314" s="3">
        <v>3872.7</v>
      </c>
      <c r="N314" s="3">
        <v>9349.7000000000007</v>
      </c>
      <c r="O314" s="88" t="str">
        <f>""</f>
        <v/>
      </c>
      <c r="P314" s="35" t="str">
        <f t="shared" si="57"/>
        <v>2021-08-31</v>
      </c>
      <c r="Q314" t="str">
        <f t="shared" si="58"/>
        <v>XCB</v>
      </c>
      <c r="R314">
        <f t="shared" si="59"/>
        <v>21.96</v>
      </c>
      <c r="S314">
        <f t="shared" si="60"/>
        <v>83</v>
      </c>
      <c r="T314">
        <f t="shared" si="61"/>
        <v>0</v>
      </c>
      <c r="U314" t="str">
        <f t="shared" si="62"/>
        <v>8-31-1--20</v>
      </c>
      <c r="V314">
        <f t="shared" si="65"/>
        <v>0</v>
      </c>
      <c r="W314">
        <f t="shared" si="66"/>
        <v>0</v>
      </c>
      <c r="X314" t="str">
        <f t="shared" si="67"/>
        <v>8-31-1--20</v>
      </c>
      <c r="Y314" t="str">
        <f t="shared" si="68"/>
        <v>8-31-1--20</v>
      </c>
      <c r="Z314" t="str">
        <f t="shared" si="69"/>
        <v>9-09-1--20</v>
      </c>
      <c r="AA314" t="str">
        <f t="shared" si="63"/>
        <v>2021-09-09</v>
      </c>
      <c r="AB314" t="b">
        <f t="shared" si="70"/>
        <v>0</v>
      </c>
      <c r="AC314" t="str">
        <f t="shared" si="64"/>
        <v>Div Reinv</v>
      </c>
    </row>
    <row r="315" spans="1:29">
      <c r="A315" s="3" t="s">
        <v>87</v>
      </c>
      <c r="B315" s="3" t="s">
        <v>261</v>
      </c>
      <c r="C315" s="3" t="s">
        <v>262</v>
      </c>
      <c r="D315" s="3" t="s">
        <v>261</v>
      </c>
      <c r="E315" s="3" t="s">
        <v>89</v>
      </c>
      <c r="F315" s="3" t="s">
        <v>105</v>
      </c>
      <c r="G315" s="3" t="s">
        <v>106</v>
      </c>
      <c r="H315" s="3" t="s">
        <v>104</v>
      </c>
      <c r="I315" s="3">
        <v>350</v>
      </c>
      <c r="J315" s="3">
        <v>71.099999999999994</v>
      </c>
      <c r="K315" s="3">
        <v>0</v>
      </c>
      <c r="L315" s="3">
        <v>24885</v>
      </c>
      <c r="M315" s="3">
        <v>3797.25</v>
      </c>
      <c r="N315" s="3">
        <v>9274.25</v>
      </c>
      <c r="O315" s="88" t="str">
        <f>""</f>
        <v/>
      </c>
      <c r="P315" s="35" t="str">
        <f t="shared" si="57"/>
        <v>2021-09-08</v>
      </c>
      <c r="Q315" t="str">
        <f t="shared" si="58"/>
        <v>XUS</v>
      </c>
      <c r="R315">
        <f t="shared" si="59"/>
        <v>71.099999999999994</v>
      </c>
      <c r="S315">
        <f t="shared" si="60"/>
        <v>-350</v>
      </c>
      <c r="T315">
        <f t="shared" si="61"/>
        <v>-24884.999999999996</v>
      </c>
      <c r="U315" t="str">
        <f t="shared" si="62"/>
        <v>9-08-1--20</v>
      </c>
      <c r="V315">
        <f t="shared" si="65"/>
        <v>71.099999999999994</v>
      </c>
      <c r="W315" t="b">
        <f t="shared" si="66"/>
        <v>1</v>
      </c>
      <c r="X315" t="str">
        <f t="shared" si="67"/>
        <v>9-08-1--20</v>
      </c>
      <c r="Y315" t="str">
        <f t="shared" si="68"/>
        <v>9-10-1--20</v>
      </c>
      <c r="Z315" t="str">
        <f t="shared" si="69"/>
        <v>9-08-1--20</v>
      </c>
      <c r="AA315" t="str">
        <f t="shared" si="63"/>
        <v>2021-09-08</v>
      </c>
      <c r="AB315" t="b">
        <f t="shared" si="70"/>
        <v>1</v>
      </c>
      <c r="AC315">
        <f t="shared" si="64"/>
        <v>0</v>
      </c>
    </row>
    <row r="316" spans="1:29">
      <c r="A316" s="3" t="s">
        <v>87</v>
      </c>
      <c r="B316" s="3" t="s">
        <v>261</v>
      </c>
      <c r="C316" s="3" t="s">
        <v>262</v>
      </c>
      <c r="D316" s="3" t="s">
        <v>261</v>
      </c>
      <c r="E316" s="3" t="s">
        <v>89</v>
      </c>
      <c r="F316" s="3" t="s">
        <v>108</v>
      </c>
      <c r="G316" s="3" t="s">
        <v>109</v>
      </c>
      <c r="H316" s="3" t="s">
        <v>104</v>
      </c>
      <c r="I316" s="3">
        <v>300</v>
      </c>
      <c r="J316" s="3">
        <v>36.64</v>
      </c>
      <c r="K316" s="3">
        <v>0</v>
      </c>
      <c r="L316" s="3">
        <v>10992</v>
      </c>
      <c r="M316" s="3">
        <v>3797.25</v>
      </c>
      <c r="N316" s="3">
        <v>9274.25</v>
      </c>
      <c r="O316" s="88" t="str">
        <f>""</f>
        <v/>
      </c>
      <c r="P316" s="35" t="str">
        <f t="shared" si="57"/>
        <v>2021-09-08</v>
      </c>
      <c r="Q316" t="str">
        <f t="shared" si="58"/>
        <v>XEF</v>
      </c>
      <c r="R316">
        <f t="shared" si="59"/>
        <v>36.64</v>
      </c>
      <c r="S316">
        <f t="shared" si="60"/>
        <v>-300</v>
      </c>
      <c r="T316">
        <f t="shared" si="61"/>
        <v>-10992</v>
      </c>
      <c r="U316" t="str">
        <f t="shared" si="62"/>
        <v>9-08-1--20</v>
      </c>
      <c r="V316">
        <f t="shared" si="65"/>
        <v>36.64</v>
      </c>
      <c r="W316" t="b">
        <f t="shared" si="66"/>
        <v>1</v>
      </c>
      <c r="X316" t="str">
        <f t="shared" si="67"/>
        <v>9-08-1--20</v>
      </c>
      <c r="Y316" t="str">
        <f t="shared" si="68"/>
        <v>9-10-1--20</v>
      </c>
      <c r="Z316" t="str">
        <f t="shared" si="69"/>
        <v>9-08-1--20</v>
      </c>
      <c r="AA316" t="str">
        <f t="shared" si="63"/>
        <v>2021-09-08</v>
      </c>
      <c r="AB316" t="b">
        <f t="shared" si="70"/>
        <v>1</v>
      </c>
      <c r="AC316">
        <f t="shared" si="64"/>
        <v>0</v>
      </c>
    </row>
    <row r="317" spans="1:29">
      <c r="A317" s="3" t="s">
        <v>87</v>
      </c>
      <c r="B317" s="3" t="s">
        <v>261</v>
      </c>
      <c r="C317" s="3" t="s">
        <v>262</v>
      </c>
      <c r="D317" s="3" t="s">
        <v>261</v>
      </c>
      <c r="E317" s="3" t="s">
        <v>89</v>
      </c>
      <c r="F317" s="3" t="s">
        <v>110</v>
      </c>
      <c r="G317" s="3" t="s">
        <v>111</v>
      </c>
      <c r="H317" s="3" t="s">
        <v>104</v>
      </c>
      <c r="I317" s="3">
        <v>200</v>
      </c>
      <c r="J317" s="3">
        <v>31.484999999999999</v>
      </c>
      <c r="K317" s="3">
        <v>0</v>
      </c>
      <c r="L317" s="3">
        <v>6297</v>
      </c>
      <c r="M317" s="3">
        <v>3797.25</v>
      </c>
      <c r="N317" s="3">
        <v>9274.25</v>
      </c>
      <c r="O317" s="88" t="str">
        <f>""</f>
        <v/>
      </c>
      <c r="P317" s="35" t="str">
        <f t="shared" si="57"/>
        <v>2021-09-08</v>
      </c>
      <c r="Q317" t="str">
        <f t="shared" si="58"/>
        <v>XIU</v>
      </c>
      <c r="R317">
        <f t="shared" si="59"/>
        <v>31.484999999999999</v>
      </c>
      <c r="S317">
        <f t="shared" si="60"/>
        <v>-200</v>
      </c>
      <c r="T317">
        <f t="shared" si="61"/>
        <v>-6297</v>
      </c>
      <c r="U317" t="str">
        <f t="shared" si="62"/>
        <v>9-08-1--20</v>
      </c>
      <c r="V317">
        <f t="shared" si="65"/>
        <v>31.484999999999999</v>
      </c>
      <c r="W317" t="b">
        <f t="shared" si="66"/>
        <v>1</v>
      </c>
      <c r="X317" t="str">
        <f t="shared" si="67"/>
        <v>9-08-1--20</v>
      </c>
      <c r="Y317" t="str">
        <f t="shared" si="68"/>
        <v>9-10-1--20</v>
      </c>
      <c r="Z317" t="str">
        <f t="shared" si="69"/>
        <v>9-08-1--20</v>
      </c>
      <c r="AA317" t="str">
        <f t="shared" si="63"/>
        <v>2021-09-08</v>
      </c>
      <c r="AB317" t="b">
        <f t="shared" si="70"/>
        <v>1</v>
      </c>
      <c r="AC317">
        <f t="shared" si="64"/>
        <v>0</v>
      </c>
    </row>
    <row r="318" spans="1:29">
      <c r="A318" s="3" t="s">
        <v>87</v>
      </c>
      <c r="B318" s="3" t="s">
        <v>261</v>
      </c>
      <c r="C318" s="3" t="s">
        <v>262</v>
      </c>
      <c r="D318" s="3" t="s">
        <v>261</v>
      </c>
      <c r="E318" s="3" t="s">
        <v>89</v>
      </c>
      <c r="F318" s="3" t="s">
        <v>112</v>
      </c>
      <c r="G318" s="3" t="s">
        <v>113</v>
      </c>
      <c r="H318" s="3" t="s">
        <v>104</v>
      </c>
      <c r="I318" s="3">
        <v>50</v>
      </c>
      <c r="J318" s="3">
        <v>37.18</v>
      </c>
      <c r="K318" s="3">
        <v>0</v>
      </c>
      <c r="L318" s="3">
        <v>1859</v>
      </c>
      <c r="M318" s="3">
        <v>3797.25</v>
      </c>
      <c r="N318" s="3">
        <v>9274.25</v>
      </c>
      <c r="O318" s="88" t="str">
        <f>""</f>
        <v/>
      </c>
      <c r="P318" s="35" t="str">
        <f t="shared" si="57"/>
        <v>2021-09-08</v>
      </c>
      <c r="Q318" t="str">
        <f t="shared" si="58"/>
        <v>XEM</v>
      </c>
      <c r="R318">
        <f t="shared" si="59"/>
        <v>37.18</v>
      </c>
      <c r="S318">
        <f t="shared" si="60"/>
        <v>-50</v>
      </c>
      <c r="T318">
        <f t="shared" si="61"/>
        <v>-1859</v>
      </c>
      <c r="U318" t="str">
        <f t="shared" si="62"/>
        <v>9-08-1--20</v>
      </c>
      <c r="V318">
        <f t="shared" si="65"/>
        <v>37.18</v>
      </c>
      <c r="W318" t="b">
        <f t="shared" si="66"/>
        <v>1</v>
      </c>
      <c r="X318" t="str">
        <f t="shared" si="67"/>
        <v>9-08-1--20</v>
      </c>
      <c r="Y318" t="str">
        <f t="shared" si="68"/>
        <v>9-10-1--20</v>
      </c>
      <c r="Z318" t="str">
        <f t="shared" si="69"/>
        <v>9-08-1--20</v>
      </c>
      <c r="AA318" t="str">
        <f t="shared" si="63"/>
        <v>2021-09-08</v>
      </c>
      <c r="AB318" t="b">
        <f t="shared" si="70"/>
        <v>1</v>
      </c>
      <c r="AC318">
        <f t="shared" si="64"/>
        <v>0</v>
      </c>
    </row>
    <row r="319" spans="1:29">
      <c r="A319" s="3" t="s">
        <v>87</v>
      </c>
      <c r="B319" s="3" t="s">
        <v>261</v>
      </c>
      <c r="C319" s="3" t="s">
        <v>262</v>
      </c>
      <c r="D319" s="3" t="s">
        <v>261</v>
      </c>
      <c r="E319" s="3" t="s">
        <v>89</v>
      </c>
      <c r="F319" s="3" t="s">
        <v>90</v>
      </c>
      <c r="G319" s="3" t="s">
        <v>91</v>
      </c>
      <c r="H319" s="3" t="s">
        <v>107</v>
      </c>
      <c r="I319" s="3">
        <v>1200</v>
      </c>
      <c r="J319" s="3">
        <v>32.130000000000003</v>
      </c>
      <c r="K319" s="3">
        <v>0</v>
      </c>
      <c r="L319" s="3">
        <v>-38556</v>
      </c>
      <c r="M319" s="3">
        <v>3797.25</v>
      </c>
      <c r="N319" s="3">
        <v>9274.25</v>
      </c>
      <c r="O319" s="88" t="str">
        <f>""</f>
        <v/>
      </c>
      <c r="P319" s="35" t="str">
        <f t="shared" si="57"/>
        <v>2021-09-08</v>
      </c>
      <c r="Q319" t="str">
        <f t="shared" si="58"/>
        <v>XBB</v>
      </c>
      <c r="R319">
        <f t="shared" si="59"/>
        <v>32.130000000000003</v>
      </c>
      <c r="S319">
        <f t="shared" si="60"/>
        <v>1200</v>
      </c>
      <c r="T319">
        <f t="shared" si="61"/>
        <v>38556</v>
      </c>
      <c r="U319" t="str">
        <f t="shared" si="62"/>
        <v>9-08-1--20</v>
      </c>
      <c r="V319">
        <f t="shared" si="65"/>
        <v>32.130000000000003</v>
      </c>
      <c r="W319" t="b">
        <f t="shared" si="66"/>
        <v>1</v>
      </c>
      <c r="X319" t="str">
        <f t="shared" si="67"/>
        <v>9-08-1--20</v>
      </c>
      <c r="Y319" t="str">
        <f t="shared" si="68"/>
        <v>9-10-1--20</v>
      </c>
      <c r="Z319" t="str">
        <f t="shared" si="69"/>
        <v>9-08-1--20</v>
      </c>
      <c r="AA319" t="str">
        <f t="shared" si="63"/>
        <v>2021-09-08</v>
      </c>
      <c r="AB319" t="b">
        <f t="shared" si="70"/>
        <v>1</v>
      </c>
      <c r="AC319">
        <f t="shared" si="64"/>
        <v>0</v>
      </c>
    </row>
    <row r="320" spans="1:29">
      <c r="A320" s="3" t="s">
        <v>87</v>
      </c>
      <c r="B320" s="3" t="s">
        <v>263</v>
      </c>
      <c r="C320" s="3" t="s">
        <v>263</v>
      </c>
      <c r="D320" s="3" t="s">
        <v>264</v>
      </c>
      <c r="E320" s="3" t="s">
        <v>89</v>
      </c>
      <c r="F320" s="3" t="s">
        <v>120</v>
      </c>
      <c r="G320" s="3" t="s">
        <v>265</v>
      </c>
      <c r="H320" s="3" t="s">
        <v>125</v>
      </c>
      <c r="I320" s="3">
        <v>96.635000000000005</v>
      </c>
      <c r="J320" s="3"/>
      <c r="K320" s="3">
        <v>0</v>
      </c>
      <c r="L320" s="3"/>
      <c r="M320" s="3">
        <v>9349.7000000000007</v>
      </c>
      <c r="N320" s="3">
        <v>9349.7000000000007</v>
      </c>
      <c r="O320" s="88" t="str">
        <f>""</f>
        <v/>
      </c>
      <c r="P320" s="35" t="str">
        <f t="shared" si="57"/>
        <v>2021-09-29</v>
      </c>
      <c r="Q320" t="str">
        <f t="shared" si="58"/>
        <v>TDB778</v>
      </c>
      <c r="R320">
        <f t="shared" si="59"/>
        <v>12.589951880788535</v>
      </c>
      <c r="S320">
        <f t="shared" si="60"/>
        <v>96.635000000000005</v>
      </c>
      <c r="T320">
        <f t="shared" si="61"/>
        <v>0</v>
      </c>
      <c r="U320" t="str">
        <f t="shared" si="62"/>
        <v>9-29-1--20</v>
      </c>
      <c r="V320">
        <f t="shared" si="65"/>
        <v>0</v>
      </c>
      <c r="W320">
        <f t="shared" si="66"/>
        <v>0</v>
      </c>
      <c r="X320" t="str">
        <f t="shared" si="67"/>
        <v>9-29-1--20</v>
      </c>
      <c r="Y320" t="str">
        <f t="shared" si="68"/>
        <v>9-29-1--20</v>
      </c>
      <c r="Z320" t="str">
        <f t="shared" si="69"/>
        <v>0-01-1--20</v>
      </c>
      <c r="AA320" t="str">
        <f t="shared" si="63"/>
        <v>2021-10-01</v>
      </c>
      <c r="AB320" t="b">
        <f t="shared" si="70"/>
        <v>0</v>
      </c>
      <c r="AC320" t="str">
        <f t="shared" si="64"/>
        <v>Div Reinv</v>
      </c>
    </row>
    <row r="321" spans="1:29">
      <c r="A321" s="3" t="s">
        <v>87</v>
      </c>
      <c r="B321" s="3" t="s">
        <v>264</v>
      </c>
      <c r="C321" s="3" t="s">
        <v>264</v>
      </c>
      <c r="D321" s="3" t="s">
        <v>264</v>
      </c>
      <c r="E321" s="3" t="s">
        <v>89</v>
      </c>
      <c r="F321" s="3" t="s">
        <v>93</v>
      </c>
      <c r="G321" s="3" t="s">
        <v>94</v>
      </c>
      <c r="H321" s="3" t="s">
        <v>125</v>
      </c>
      <c r="I321" s="3">
        <v>0</v>
      </c>
      <c r="J321" s="3"/>
      <c r="K321" s="3">
        <v>0</v>
      </c>
      <c r="L321" s="3">
        <v>-249</v>
      </c>
      <c r="M321" s="3">
        <v>9349.7000000000007</v>
      </c>
      <c r="N321" s="3">
        <v>9349.7000000000007</v>
      </c>
      <c r="O321" s="88" t="str">
        <f>""</f>
        <v/>
      </c>
      <c r="P321" s="35" t="str">
        <f t="shared" si="57"/>
        <v>2021-10-01</v>
      </c>
      <c r="Q321" t="str">
        <f t="shared" si="58"/>
        <v>XIG</v>
      </c>
      <c r="R321">
        <f t="shared" si="59"/>
        <v>0</v>
      </c>
      <c r="S321">
        <f t="shared" si="60"/>
        <v>0</v>
      </c>
      <c r="T321">
        <f t="shared" si="61"/>
        <v>0</v>
      </c>
      <c r="U321" t="str">
        <f t="shared" si="62"/>
        <v>0-01-1--20</v>
      </c>
      <c r="V321">
        <f t="shared" si="65"/>
        <v>0</v>
      </c>
      <c r="W321">
        <f t="shared" si="66"/>
        <v>0</v>
      </c>
      <c r="X321" t="str">
        <f t="shared" si="67"/>
        <v>0-01-1--20</v>
      </c>
      <c r="Y321" t="str">
        <f t="shared" si="68"/>
        <v>0-01-1--20</v>
      </c>
      <c r="Z321" t="str">
        <f t="shared" si="69"/>
        <v>0-01-1--20</v>
      </c>
      <c r="AA321" t="str">
        <f t="shared" si="63"/>
        <v>2021-10-01</v>
      </c>
      <c r="AB321" t="b">
        <f t="shared" si="70"/>
        <v>1</v>
      </c>
      <c r="AC321">
        <f t="shared" si="64"/>
        <v>0</v>
      </c>
    </row>
    <row r="322" spans="1:29">
      <c r="A322" s="3" t="s">
        <v>87</v>
      </c>
      <c r="B322" s="3" t="s">
        <v>264</v>
      </c>
      <c r="C322" s="3" t="s">
        <v>264</v>
      </c>
      <c r="D322" s="3" t="s">
        <v>264</v>
      </c>
      <c r="E322" s="3" t="s">
        <v>89</v>
      </c>
      <c r="F322" s="3" t="s">
        <v>93</v>
      </c>
      <c r="G322" s="3" t="s">
        <v>94</v>
      </c>
      <c r="H322" s="3" t="s">
        <v>92</v>
      </c>
      <c r="I322" s="3">
        <v>5413</v>
      </c>
      <c r="J322" s="3"/>
      <c r="K322" s="3">
        <v>0</v>
      </c>
      <c r="L322" s="3">
        <v>249</v>
      </c>
      <c r="M322" s="3">
        <v>9349.7000000000007</v>
      </c>
      <c r="N322" s="3">
        <v>9349.7000000000007</v>
      </c>
      <c r="O322" s="88" t="str">
        <f>""</f>
        <v/>
      </c>
      <c r="P322" s="35" t="str">
        <f t="shared" ref="P322:P385" si="71">B322</f>
        <v>2021-10-01</v>
      </c>
      <c r="Q322" t="str">
        <f t="shared" ref="Q322:Q385" si="72">F322</f>
        <v>XIG</v>
      </c>
      <c r="R322">
        <f t="shared" ref="R322:R385" si="73">IFERROR(TRIM(RIGHT(G322,LEN(G322)-SEARCH("=",G322)))/I322,IF(J322="",0,J322))</f>
        <v>0</v>
      </c>
      <c r="S322">
        <f t="shared" ref="S322:S385" si="74">IF(OR(H322="Sell",H322="Vente"),-1,1)*I322</f>
        <v>5413</v>
      </c>
      <c r="T322">
        <f t="shared" ref="T322:T385" si="75">IF(L322&lt;&gt;R322*S322,V322,R322)*S322</f>
        <v>249</v>
      </c>
      <c r="U322" t="str">
        <f t="shared" ref="U322:U385" si="76">RIGHT(B322,4)&amp;"-"&amp;LEFT(RIGHT(B322,7),2)&amp;"-"&amp;LEFT(B322,2)</f>
        <v>0-01-1--20</v>
      </c>
      <c r="V322">
        <f t="shared" si="65"/>
        <v>4.6000369480879363E-2</v>
      </c>
      <c r="W322">
        <f t="shared" si="66"/>
        <v>0</v>
      </c>
      <c r="X322" t="str">
        <f t="shared" si="67"/>
        <v>0-01-1--20</v>
      </c>
      <c r="Y322" t="str">
        <f t="shared" si="68"/>
        <v>0-01-1--20</v>
      </c>
      <c r="Z322" t="str">
        <f t="shared" si="69"/>
        <v>0-01-1--20</v>
      </c>
      <c r="AA322" t="str">
        <f t="shared" ref="AA322:AA385" si="77">D322</f>
        <v>2021-10-01</v>
      </c>
      <c r="AB322" t="b">
        <f t="shared" si="70"/>
        <v>1</v>
      </c>
      <c r="AC322">
        <f t="shared" ref="AC322:AC385" si="78">IF(AB322=TRUE,,H322)</f>
        <v>0</v>
      </c>
    </row>
    <row r="323" spans="1:29">
      <c r="A323" s="3" t="s">
        <v>87</v>
      </c>
      <c r="B323" s="3" t="s">
        <v>264</v>
      </c>
      <c r="C323" s="3" t="s">
        <v>264</v>
      </c>
      <c r="D323" s="3" t="s">
        <v>264</v>
      </c>
      <c r="E323" s="3" t="s">
        <v>89</v>
      </c>
      <c r="F323" s="3" t="s">
        <v>95</v>
      </c>
      <c r="G323" s="3" t="s">
        <v>96</v>
      </c>
      <c r="H323" s="3" t="s">
        <v>125</v>
      </c>
      <c r="I323" s="3">
        <v>0</v>
      </c>
      <c r="J323" s="3"/>
      <c r="K323" s="3">
        <v>0</v>
      </c>
      <c r="L323" s="3">
        <v>-345.84</v>
      </c>
      <c r="M323" s="3">
        <v>9349.7000000000007</v>
      </c>
      <c r="N323" s="3">
        <v>9349.7000000000007</v>
      </c>
      <c r="O323" s="88" t="str">
        <f>""</f>
        <v/>
      </c>
      <c r="P323" s="35" t="str">
        <f t="shared" si="71"/>
        <v>2021-10-01</v>
      </c>
      <c r="Q323" t="str">
        <f t="shared" si="72"/>
        <v>XHY</v>
      </c>
      <c r="R323">
        <f t="shared" si="73"/>
        <v>0</v>
      </c>
      <c r="S323">
        <f t="shared" si="74"/>
        <v>0</v>
      </c>
      <c r="T323">
        <f t="shared" si="75"/>
        <v>0</v>
      </c>
      <c r="U323" t="str">
        <f t="shared" si="76"/>
        <v>0-01-1--20</v>
      </c>
      <c r="V323">
        <f t="shared" ref="V323:V386" si="79">IFERROR(ABS(L323/I323),)</f>
        <v>0</v>
      </c>
      <c r="W323">
        <f t="shared" ref="W323:W386" si="80">IF(OR(R323=0,V323=0),0,ABS(V323)=R323)</f>
        <v>0</v>
      </c>
      <c r="X323" t="str">
        <f t="shared" ref="X323:X386" si="81">RIGHT(B323,4)&amp;"-"&amp;LEFT(RIGHT(B323,7),2)&amp;"-"&amp;LEFT(B323,2)</f>
        <v>0-01-1--20</v>
      </c>
      <c r="Y323" t="str">
        <f t="shared" ref="Y323:Y386" si="82">RIGHT(C323,4)&amp;"-"&amp;LEFT(RIGHT(C323,7),2)&amp;"-"&amp;LEFT(C323,2)</f>
        <v>0-01-1--20</v>
      </c>
      <c r="Z323" t="str">
        <f t="shared" ref="Z323:Z386" si="83">RIGHT(D323,4)&amp;"-"&amp;LEFT(RIGHT(D323,7),2)&amp;"-"&amp;LEFT(D323,2)</f>
        <v>0-01-1--20</v>
      </c>
      <c r="AA323" t="str">
        <f t="shared" si="77"/>
        <v>2021-10-01</v>
      </c>
      <c r="AB323" t="b">
        <f t="shared" ref="AB323:AB386" si="84">B323=D323</f>
        <v>1</v>
      </c>
      <c r="AC323">
        <f t="shared" si="78"/>
        <v>0</v>
      </c>
    </row>
    <row r="324" spans="1:29">
      <c r="A324" s="3" t="s">
        <v>87</v>
      </c>
      <c r="B324" s="3" t="s">
        <v>264</v>
      </c>
      <c r="C324" s="3" t="s">
        <v>264</v>
      </c>
      <c r="D324" s="3" t="s">
        <v>264</v>
      </c>
      <c r="E324" s="3" t="s">
        <v>89</v>
      </c>
      <c r="F324" s="3" t="s">
        <v>95</v>
      </c>
      <c r="G324" s="3" t="s">
        <v>96</v>
      </c>
      <c r="H324" s="3" t="s">
        <v>92</v>
      </c>
      <c r="I324" s="3">
        <v>4871</v>
      </c>
      <c r="J324" s="3"/>
      <c r="K324" s="3">
        <v>0</v>
      </c>
      <c r="L324" s="3">
        <v>345.84</v>
      </c>
      <c r="M324" s="3">
        <v>9349.7000000000007</v>
      </c>
      <c r="N324" s="3">
        <v>9349.7000000000007</v>
      </c>
      <c r="O324" s="88" t="str">
        <f>""</f>
        <v/>
      </c>
      <c r="P324" s="35" t="str">
        <f t="shared" si="71"/>
        <v>2021-10-01</v>
      </c>
      <c r="Q324" t="str">
        <f t="shared" si="72"/>
        <v>XHY</v>
      </c>
      <c r="R324">
        <f t="shared" si="73"/>
        <v>0</v>
      </c>
      <c r="S324">
        <f t="shared" si="74"/>
        <v>4871</v>
      </c>
      <c r="T324">
        <f t="shared" si="75"/>
        <v>345.84</v>
      </c>
      <c r="U324" t="str">
        <f t="shared" si="76"/>
        <v>0-01-1--20</v>
      </c>
      <c r="V324">
        <f t="shared" si="79"/>
        <v>7.0999794703346331E-2</v>
      </c>
      <c r="W324">
        <f t="shared" si="80"/>
        <v>0</v>
      </c>
      <c r="X324" t="str">
        <f t="shared" si="81"/>
        <v>0-01-1--20</v>
      </c>
      <c r="Y324" t="str">
        <f t="shared" si="82"/>
        <v>0-01-1--20</v>
      </c>
      <c r="Z324" t="str">
        <f t="shared" si="83"/>
        <v>0-01-1--20</v>
      </c>
      <c r="AA324" t="str">
        <f t="shared" si="77"/>
        <v>2021-10-01</v>
      </c>
      <c r="AB324" t="b">
        <f t="shared" si="84"/>
        <v>1</v>
      </c>
      <c r="AC324">
        <f t="shared" si="78"/>
        <v>0</v>
      </c>
    </row>
    <row r="325" spans="1:29">
      <c r="A325" s="3" t="s">
        <v>87</v>
      </c>
      <c r="B325" s="3" t="s">
        <v>264</v>
      </c>
      <c r="C325" s="3" t="s">
        <v>264</v>
      </c>
      <c r="D325" s="3" t="s">
        <v>264</v>
      </c>
      <c r="E325" s="3" t="s">
        <v>89</v>
      </c>
      <c r="F325" s="3" t="s">
        <v>54</v>
      </c>
      <c r="G325" s="3" t="s">
        <v>230</v>
      </c>
      <c r="H325" s="3" t="s">
        <v>125</v>
      </c>
      <c r="I325" s="3">
        <v>0</v>
      </c>
      <c r="J325" s="3"/>
      <c r="K325" s="3">
        <v>0</v>
      </c>
      <c r="L325" s="3">
        <v>-1811.26</v>
      </c>
      <c r="M325" s="3">
        <v>9349.7000000000007</v>
      </c>
      <c r="N325" s="3">
        <v>9349.7000000000007</v>
      </c>
      <c r="O325" s="88" t="str">
        <f>""</f>
        <v/>
      </c>
      <c r="P325" s="35" t="str">
        <f t="shared" si="71"/>
        <v>2021-10-01</v>
      </c>
      <c r="Q325" t="str">
        <f t="shared" si="72"/>
        <v>XCB</v>
      </c>
      <c r="R325">
        <f t="shared" si="73"/>
        <v>0</v>
      </c>
      <c r="S325">
        <f t="shared" si="74"/>
        <v>0</v>
      </c>
      <c r="T325">
        <f t="shared" si="75"/>
        <v>0</v>
      </c>
      <c r="U325" t="str">
        <f t="shared" si="76"/>
        <v>0-01-1--20</v>
      </c>
      <c r="V325">
        <f t="shared" si="79"/>
        <v>0</v>
      </c>
      <c r="W325">
        <f t="shared" si="80"/>
        <v>0</v>
      </c>
      <c r="X325" t="str">
        <f t="shared" si="81"/>
        <v>0-01-1--20</v>
      </c>
      <c r="Y325" t="str">
        <f t="shared" si="82"/>
        <v>0-01-1--20</v>
      </c>
      <c r="Z325" t="str">
        <f t="shared" si="83"/>
        <v>0-01-1--20</v>
      </c>
      <c r="AA325" t="str">
        <f t="shared" si="77"/>
        <v>2021-10-01</v>
      </c>
      <c r="AB325" t="b">
        <f t="shared" si="84"/>
        <v>1</v>
      </c>
      <c r="AC325">
        <f t="shared" si="78"/>
        <v>0</v>
      </c>
    </row>
    <row r="326" spans="1:29">
      <c r="A326" s="3" t="s">
        <v>87</v>
      </c>
      <c r="B326" s="3" t="s">
        <v>264</v>
      </c>
      <c r="C326" s="3" t="s">
        <v>264</v>
      </c>
      <c r="D326" s="3" t="s">
        <v>264</v>
      </c>
      <c r="E326" s="3" t="s">
        <v>89</v>
      </c>
      <c r="F326" s="3" t="s">
        <v>54</v>
      </c>
      <c r="G326" s="3" t="s">
        <v>230</v>
      </c>
      <c r="H326" s="3" t="s">
        <v>92</v>
      </c>
      <c r="I326" s="3">
        <v>32932</v>
      </c>
      <c r="J326" s="3"/>
      <c r="K326" s="3">
        <v>0</v>
      </c>
      <c r="L326" s="3">
        <v>1811.26</v>
      </c>
      <c r="M326" s="3">
        <v>9349.7000000000007</v>
      </c>
      <c r="N326" s="3">
        <v>9349.7000000000007</v>
      </c>
      <c r="O326" s="88" t="str">
        <f>""</f>
        <v/>
      </c>
      <c r="P326" s="35" t="str">
        <f t="shared" si="71"/>
        <v>2021-10-01</v>
      </c>
      <c r="Q326" t="str">
        <f t="shared" si="72"/>
        <v>XCB</v>
      </c>
      <c r="R326">
        <f t="shared" si="73"/>
        <v>0</v>
      </c>
      <c r="S326">
        <f t="shared" si="74"/>
        <v>32932</v>
      </c>
      <c r="T326">
        <f t="shared" si="75"/>
        <v>1811.26</v>
      </c>
      <c r="U326" t="str">
        <f t="shared" si="76"/>
        <v>0-01-1--20</v>
      </c>
      <c r="V326">
        <f t="shared" si="79"/>
        <v>5.5E-2</v>
      </c>
      <c r="W326">
        <f t="shared" si="80"/>
        <v>0</v>
      </c>
      <c r="X326" t="str">
        <f t="shared" si="81"/>
        <v>0-01-1--20</v>
      </c>
      <c r="Y326" t="str">
        <f t="shared" si="82"/>
        <v>0-01-1--20</v>
      </c>
      <c r="Z326" t="str">
        <f t="shared" si="83"/>
        <v>0-01-1--20</v>
      </c>
      <c r="AA326" t="str">
        <f t="shared" si="77"/>
        <v>2021-10-01</v>
      </c>
      <c r="AB326" t="b">
        <f t="shared" si="84"/>
        <v>1</v>
      </c>
      <c r="AC326">
        <f t="shared" si="78"/>
        <v>0</v>
      </c>
    </row>
    <row r="327" spans="1:29">
      <c r="A327" s="3" t="s">
        <v>87</v>
      </c>
      <c r="B327" s="3" t="s">
        <v>264</v>
      </c>
      <c r="C327" s="3" t="s">
        <v>264</v>
      </c>
      <c r="D327" s="3" t="s">
        <v>264</v>
      </c>
      <c r="E327" s="3" t="s">
        <v>89</v>
      </c>
      <c r="F327" s="3" t="s">
        <v>90</v>
      </c>
      <c r="G327" s="3" t="s">
        <v>91</v>
      </c>
      <c r="H327" s="3" t="s">
        <v>125</v>
      </c>
      <c r="I327" s="3">
        <v>0</v>
      </c>
      <c r="J327" s="3"/>
      <c r="K327" s="3">
        <v>0</v>
      </c>
      <c r="L327" s="3">
        <v>-2646.53</v>
      </c>
      <c r="M327" s="3">
        <v>9349.7000000000007</v>
      </c>
      <c r="N327" s="3">
        <v>9349.7000000000007</v>
      </c>
      <c r="O327" s="88" t="str">
        <f>""</f>
        <v/>
      </c>
      <c r="P327" s="35" t="str">
        <f t="shared" si="71"/>
        <v>2021-10-01</v>
      </c>
      <c r="Q327" t="str">
        <f t="shared" si="72"/>
        <v>XBB</v>
      </c>
      <c r="R327">
        <f t="shared" si="73"/>
        <v>0</v>
      </c>
      <c r="S327">
        <f t="shared" si="74"/>
        <v>0</v>
      </c>
      <c r="T327">
        <f t="shared" si="75"/>
        <v>0</v>
      </c>
      <c r="U327" t="str">
        <f t="shared" si="76"/>
        <v>0-01-1--20</v>
      </c>
      <c r="V327">
        <f t="shared" si="79"/>
        <v>0</v>
      </c>
      <c r="W327">
        <f t="shared" si="80"/>
        <v>0</v>
      </c>
      <c r="X327" t="str">
        <f t="shared" si="81"/>
        <v>0-01-1--20</v>
      </c>
      <c r="Y327" t="str">
        <f t="shared" si="82"/>
        <v>0-01-1--20</v>
      </c>
      <c r="Z327" t="str">
        <f t="shared" si="83"/>
        <v>0-01-1--20</v>
      </c>
      <c r="AA327" t="str">
        <f t="shared" si="77"/>
        <v>2021-10-01</v>
      </c>
      <c r="AB327" t="b">
        <f t="shared" si="84"/>
        <v>1</v>
      </c>
      <c r="AC327">
        <f t="shared" si="78"/>
        <v>0</v>
      </c>
    </row>
    <row r="328" spans="1:29">
      <c r="A328" s="3" t="s">
        <v>87</v>
      </c>
      <c r="B328" s="3" t="s">
        <v>264</v>
      </c>
      <c r="C328" s="3" t="s">
        <v>264</v>
      </c>
      <c r="D328" s="3" t="s">
        <v>264</v>
      </c>
      <c r="E328" s="3" t="s">
        <v>89</v>
      </c>
      <c r="F328" s="3" t="s">
        <v>90</v>
      </c>
      <c r="G328" s="3" t="s">
        <v>91</v>
      </c>
      <c r="H328" s="3" t="s">
        <v>92</v>
      </c>
      <c r="I328" s="3">
        <v>40099</v>
      </c>
      <c r="J328" s="3"/>
      <c r="K328" s="3">
        <v>0</v>
      </c>
      <c r="L328" s="3">
        <v>2646.53</v>
      </c>
      <c r="M328" s="3">
        <v>9349.7000000000007</v>
      </c>
      <c r="N328" s="3">
        <v>9349.7000000000007</v>
      </c>
      <c r="O328" s="88" t="str">
        <f>""</f>
        <v/>
      </c>
      <c r="P328" s="35" t="str">
        <f t="shared" si="71"/>
        <v>2021-10-01</v>
      </c>
      <c r="Q328" t="str">
        <f t="shared" si="72"/>
        <v>XBB</v>
      </c>
      <c r="R328">
        <f t="shared" si="73"/>
        <v>0</v>
      </c>
      <c r="S328">
        <f t="shared" si="74"/>
        <v>40099</v>
      </c>
      <c r="T328">
        <f t="shared" si="75"/>
        <v>2646.53</v>
      </c>
      <c r="U328" t="str">
        <f t="shared" si="76"/>
        <v>0-01-1--20</v>
      </c>
      <c r="V328">
        <f t="shared" si="79"/>
        <v>6.5999900246888954E-2</v>
      </c>
      <c r="W328">
        <f t="shared" si="80"/>
        <v>0</v>
      </c>
      <c r="X328" t="str">
        <f t="shared" si="81"/>
        <v>0-01-1--20</v>
      </c>
      <c r="Y328" t="str">
        <f t="shared" si="82"/>
        <v>0-01-1--20</v>
      </c>
      <c r="Z328" t="str">
        <f t="shared" si="83"/>
        <v>0-01-1--20</v>
      </c>
      <c r="AA328" t="str">
        <f t="shared" si="77"/>
        <v>2021-10-01</v>
      </c>
      <c r="AB328" t="b">
        <f t="shared" si="84"/>
        <v>1</v>
      </c>
      <c r="AC328">
        <f t="shared" si="78"/>
        <v>0</v>
      </c>
    </row>
    <row r="329" spans="1:29">
      <c r="A329" s="3" t="s">
        <v>87</v>
      </c>
      <c r="B329" s="3" t="s">
        <v>264</v>
      </c>
      <c r="C329" s="3" t="s">
        <v>264</v>
      </c>
      <c r="D329" s="3" t="s">
        <v>266</v>
      </c>
      <c r="E329" s="3" t="s">
        <v>89</v>
      </c>
      <c r="F329" s="3" t="s">
        <v>93</v>
      </c>
      <c r="G329" s="3" t="s">
        <v>94</v>
      </c>
      <c r="H329" s="3" t="s">
        <v>128</v>
      </c>
      <c r="I329" s="3">
        <v>0</v>
      </c>
      <c r="J329" s="3"/>
      <c r="K329" s="3">
        <v>0</v>
      </c>
      <c r="L329" s="3">
        <v>21.82</v>
      </c>
      <c r="M329" s="3">
        <v>9414.82</v>
      </c>
      <c r="N329" s="3">
        <v>10088.32</v>
      </c>
      <c r="O329" s="88" t="str">
        <f>""</f>
        <v/>
      </c>
      <c r="P329" s="35" t="str">
        <f t="shared" si="71"/>
        <v>2021-10-01</v>
      </c>
      <c r="Q329" t="str">
        <f t="shared" si="72"/>
        <v>XIG</v>
      </c>
      <c r="R329">
        <f t="shared" si="73"/>
        <v>0</v>
      </c>
      <c r="S329">
        <f t="shared" si="74"/>
        <v>0</v>
      </c>
      <c r="T329">
        <f t="shared" si="75"/>
        <v>0</v>
      </c>
      <c r="U329" t="str">
        <f t="shared" si="76"/>
        <v>0-01-1--20</v>
      </c>
      <c r="V329">
        <f t="shared" si="79"/>
        <v>0</v>
      </c>
      <c r="W329">
        <f t="shared" si="80"/>
        <v>0</v>
      </c>
      <c r="X329" t="str">
        <f t="shared" si="81"/>
        <v>0-01-1--20</v>
      </c>
      <c r="Y329" t="str">
        <f t="shared" si="82"/>
        <v>0-01-1--20</v>
      </c>
      <c r="Z329" t="str">
        <f t="shared" si="83"/>
        <v>0-06-1--20</v>
      </c>
      <c r="AA329" t="str">
        <f t="shared" si="77"/>
        <v>2021-10-06</v>
      </c>
      <c r="AB329" t="b">
        <f t="shared" si="84"/>
        <v>0</v>
      </c>
      <c r="AC329" t="str">
        <f t="shared" si="78"/>
        <v>Fraction</v>
      </c>
    </row>
    <row r="330" spans="1:29">
      <c r="A330" s="3" t="s">
        <v>87</v>
      </c>
      <c r="B330" s="3" t="s">
        <v>264</v>
      </c>
      <c r="C330" s="3" t="s">
        <v>264</v>
      </c>
      <c r="D330" s="3" t="s">
        <v>266</v>
      </c>
      <c r="E330" s="3" t="s">
        <v>89</v>
      </c>
      <c r="F330" s="3" t="s">
        <v>93</v>
      </c>
      <c r="G330" s="3" t="s">
        <v>267</v>
      </c>
      <c r="H330" s="3" t="s">
        <v>125</v>
      </c>
      <c r="I330" s="3">
        <v>9</v>
      </c>
      <c r="J330" s="3"/>
      <c r="K330" s="3">
        <v>0</v>
      </c>
      <c r="L330" s="3"/>
      <c r="M330" s="3">
        <v>9414.82</v>
      </c>
      <c r="N330" s="3">
        <v>10088.32</v>
      </c>
      <c r="O330" s="88" t="str">
        <f>""</f>
        <v/>
      </c>
      <c r="P330" s="35" t="str">
        <f t="shared" si="71"/>
        <v>2021-10-01</v>
      </c>
      <c r="Q330" t="str">
        <f t="shared" si="72"/>
        <v>XIG</v>
      </c>
      <c r="R330">
        <f t="shared" si="73"/>
        <v>25.23</v>
      </c>
      <c r="S330">
        <f t="shared" si="74"/>
        <v>9</v>
      </c>
      <c r="T330">
        <f t="shared" si="75"/>
        <v>0</v>
      </c>
      <c r="U330" t="str">
        <f t="shared" si="76"/>
        <v>0-01-1--20</v>
      </c>
      <c r="V330">
        <f t="shared" si="79"/>
        <v>0</v>
      </c>
      <c r="W330">
        <f t="shared" si="80"/>
        <v>0</v>
      </c>
      <c r="X330" t="str">
        <f t="shared" si="81"/>
        <v>0-01-1--20</v>
      </c>
      <c r="Y330" t="str">
        <f t="shared" si="82"/>
        <v>0-01-1--20</v>
      </c>
      <c r="Z330" t="str">
        <f t="shared" si="83"/>
        <v>0-06-1--20</v>
      </c>
      <c r="AA330" t="str">
        <f t="shared" si="77"/>
        <v>2021-10-06</v>
      </c>
      <c r="AB330" t="b">
        <f t="shared" si="84"/>
        <v>0</v>
      </c>
      <c r="AC330" t="str">
        <f t="shared" si="78"/>
        <v>Div Reinv</v>
      </c>
    </row>
    <row r="331" spans="1:29">
      <c r="A331" s="3" t="s">
        <v>87</v>
      </c>
      <c r="B331" s="3" t="s">
        <v>264</v>
      </c>
      <c r="C331" s="3" t="s">
        <v>264</v>
      </c>
      <c r="D331" s="3" t="s">
        <v>266</v>
      </c>
      <c r="E331" s="3" t="s">
        <v>89</v>
      </c>
      <c r="F331" s="3" t="s">
        <v>95</v>
      </c>
      <c r="G331" s="3" t="s">
        <v>96</v>
      </c>
      <c r="H331" s="3" t="s">
        <v>128</v>
      </c>
      <c r="I331" s="3">
        <v>0</v>
      </c>
      <c r="J331" s="3"/>
      <c r="K331" s="3">
        <v>0</v>
      </c>
      <c r="L331" s="3">
        <v>7.22</v>
      </c>
      <c r="M331" s="3">
        <v>9414.82</v>
      </c>
      <c r="N331" s="3">
        <v>10088.32</v>
      </c>
      <c r="O331" s="88" t="str">
        <f>""</f>
        <v/>
      </c>
      <c r="P331" s="35" t="str">
        <f t="shared" si="71"/>
        <v>2021-10-01</v>
      </c>
      <c r="Q331" t="str">
        <f t="shared" si="72"/>
        <v>XHY</v>
      </c>
      <c r="R331">
        <f t="shared" si="73"/>
        <v>0</v>
      </c>
      <c r="S331">
        <f t="shared" si="74"/>
        <v>0</v>
      </c>
      <c r="T331">
        <f t="shared" si="75"/>
        <v>0</v>
      </c>
      <c r="U331" t="str">
        <f t="shared" si="76"/>
        <v>0-01-1--20</v>
      </c>
      <c r="V331">
        <f t="shared" si="79"/>
        <v>0</v>
      </c>
      <c r="W331">
        <f t="shared" si="80"/>
        <v>0</v>
      </c>
      <c r="X331" t="str">
        <f t="shared" si="81"/>
        <v>0-01-1--20</v>
      </c>
      <c r="Y331" t="str">
        <f t="shared" si="82"/>
        <v>0-01-1--20</v>
      </c>
      <c r="Z331" t="str">
        <f t="shared" si="83"/>
        <v>0-06-1--20</v>
      </c>
      <c r="AA331" t="str">
        <f t="shared" si="77"/>
        <v>2021-10-06</v>
      </c>
      <c r="AB331" t="b">
        <f t="shared" si="84"/>
        <v>0</v>
      </c>
      <c r="AC331" t="str">
        <f t="shared" si="78"/>
        <v>Fraction</v>
      </c>
    </row>
    <row r="332" spans="1:29">
      <c r="A332" s="3" t="s">
        <v>87</v>
      </c>
      <c r="B332" s="3" t="s">
        <v>264</v>
      </c>
      <c r="C332" s="3" t="s">
        <v>264</v>
      </c>
      <c r="D332" s="3" t="s">
        <v>266</v>
      </c>
      <c r="E332" s="3" t="s">
        <v>89</v>
      </c>
      <c r="F332" s="3" t="s">
        <v>95</v>
      </c>
      <c r="G332" s="3" t="s">
        <v>268</v>
      </c>
      <c r="H332" s="3" t="s">
        <v>125</v>
      </c>
      <c r="I332" s="3">
        <v>18</v>
      </c>
      <c r="J332" s="3"/>
      <c r="K332" s="3">
        <v>0</v>
      </c>
      <c r="L332" s="3"/>
      <c r="M332" s="3">
        <v>9414.82</v>
      </c>
      <c r="N332" s="3">
        <v>10088.32</v>
      </c>
      <c r="O332" s="88" t="str">
        <f>""</f>
        <v/>
      </c>
      <c r="P332" s="35" t="str">
        <f t="shared" si="71"/>
        <v>2021-10-01</v>
      </c>
      <c r="Q332" t="str">
        <f t="shared" si="72"/>
        <v>XHY</v>
      </c>
      <c r="R332">
        <f t="shared" si="73"/>
        <v>18.809999999999999</v>
      </c>
      <c r="S332">
        <f t="shared" si="74"/>
        <v>18</v>
      </c>
      <c r="T332">
        <f t="shared" si="75"/>
        <v>0</v>
      </c>
      <c r="U332" t="str">
        <f t="shared" si="76"/>
        <v>0-01-1--20</v>
      </c>
      <c r="V332">
        <f t="shared" si="79"/>
        <v>0</v>
      </c>
      <c r="W332">
        <f t="shared" si="80"/>
        <v>0</v>
      </c>
      <c r="X332" t="str">
        <f t="shared" si="81"/>
        <v>0-01-1--20</v>
      </c>
      <c r="Y332" t="str">
        <f t="shared" si="82"/>
        <v>0-01-1--20</v>
      </c>
      <c r="Z332" t="str">
        <f t="shared" si="83"/>
        <v>0-06-1--20</v>
      </c>
      <c r="AA332" t="str">
        <f t="shared" si="77"/>
        <v>2021-10-06</v>
      </c>
      <c r="AB332" t="b">
        <f t="shared" si="84"/>
        <v>0</v>
      </c>
      <c r="AC332" t="str">
        <f t="shared" si="78"/>
        <v>Div Reinv</v>
      </c>
    </row>
    <row r="333" spans="1:29">
      <c r="A333" s="3" t="s">
        <v>87</v>
      </c>
      <c r="B333" s="3" t="s">
        <v>264</v>
      </c>
      <c r="C333" s="3" t="s">
        <v>264</v>
      </c>
      <c r="D333" s="3" t="s">
        <v>266</v>
      </c>
      <c r="E333" s="3" t="s">
        <v>89</v>
      </c>
      <c r="F333" s="3" t="s">
        <v>54</v>
      </c>
      <c r="G333" s="3" t="s">
        <v>230</v>
      </c>
      <c r="H333" s="3" t="s">
        <v>128</v>
      </c>
      <c r="I333" s="3">
        <v>0</v>
      </c>
      <c r="J333" s="3"/>
      <c r="K333" s="3">
        <v>0</v>
      </c>
      <c r="L333" s="3">
        <v>10.73</v>
      </c>
      <c r="M333" s="3">
        <v>9414.82</v>
      </c>
      <c r="N333" s="3">
        <v>10088.32</v>
      </c>
      <c r="O333" s="88" t="str">
        <f>""</f>
        <v/>
      </c>
      <c r="P333" s="35" t="str">
        <f t="shared" si="71"/>
        <v>2021-10-01</v>
      </c>
      <c r="Q333" t="str">
        <f t="shared" si="72"/>
        <v>XCB</v>
      </c>
      <c r="R333">
        <f t="shared" si="73"/>
        <v>0</v>
      </c>
      <c r="S333">
        <f t="shared" si="74"/>
        <v>0</v>
      </c>
      <c r="T333">
        <f t="shared" si="75"/>
        <v>0</v>
      </c>
      <c r="U333" t="str">
        <f t="shared" si="76"/>
        <v>0-01-1--20</v>
      </c>
      <c r="V333">
        <f t="shared" si="79"/>
        <v>0</v>
      </c>
      <c r="W333">
        <f t="shared" si="80"/>
        <v>0</v>
      </c>
      <c r="X333" t="str">
        <f t="shared" si="81"/>
        <v>0-01-1--20</v>
      </c>
      <c r="Y333" t="str">
        <f t="shared" si="82"/>
        <v>0-01-1--20</v>
      </c>
      <c r="Z333" t="str">
        <f t="shared" si="83"/>
        <v>0-06-1--20</v>
      </c>
      <c r="AA333" t="str">
        <f t="shared" si="77"/>
        <v>2021-10-06</v>
      </c>
      <c r="AB333" t="b">
        <f t="shared" si="84"/>
        <v>0</v>
      </c>
      <c r="AC333" t="str">
        <f t="shared" si="78"/>
        <v>Fraction</v>
      </c>
    </row>
    <row r="334" spans="1:29">
      <c r="A334" s="3" t="s">
        <v>87</v>
      </c>
      <c r="B334" s="3" t="s">
        <v>264</v>
      </c>
      <c r="C334" s="3" t="s">
        <v>264</v>
      </c>
      <c r="D334" s="3" t="s">
        <v>266</v>
      </c>
      <c r="E334" s="3" t="s">
        <v>89</v>
      </c>
      <c r="F334" s="3" t="s">
        <v>54</v>
      </c>
      <c r="G334" s="3" t="s">
        <v>269</v>
      </c>
      <c r="H334" s="3" t="s">
        <v>125</v>
      </c>
      <c r="I334" s="3">
        <v>83</v>
      </c>
      <c r="J334" s="3"/>
      <c r="K334" s="3">
        <v>0</v>
      </c>
      <c r="L334" s="3"/>
      <c r="M334" s="3">
        <v>9414.82</v>
      </c>
      <c r="N334" s="3">
        <v>10088.32</v>
      </c>
      <c r="O334" s="88" t="str">
        <f>""</f>
        <v/>
      </c>
      <c r="P334" s="35" t="str">
        <f t="shared" si="71"/>
        <v>2021-10-01</v>
      </c>
      <c r="Q334" t="str">
        <f t="shared" si="72"/>
        <v>XCB</v>
      </c>
      <c r="R334">
        <f t="shared" si="73"/>
        <v>21.692891566265061</v>
      </c>
      <c r="S334">
        <f t="shared" si="74"/>
        <v>83</v>
      </c>
      <c r="T334">
        <f t="shared" si="75"/>
        <v>0</v>
      </c>
      <c r="U334" t="str">
        <f t="shared" si="76"/>
        <v>0-01-1--20</v>
      </c>
      <c r="V334">
        <f t="shared" si="79"/>
        <v>0</v>
      </c>
      <c r="W334">
        <f t="shared" si="80"/>
        <v>0</v>
      </c>
      <c r="X334" t="str">
        <f t="shared" si="81"/>
        <v>0-01-1--20</v>
      </c>
      <c r="Y334" t="str">
        <f t="shared" si="82"/>
        <v>0-01-1--20</v>
      </c>
      <c r="Z334" t="str">
        <f t="shared" si="83"/>
        <v>0-06-1--20</v>
      </c>
      <c r="AA334" t="str">
        <f t="shared" si="77"/>
        <v>2021-10-06</v>
      </c>
      <c r="AB334" t="b">
        <f t="shared" si="84"/>
        <v>0</v>
      </c>
      <c r="AC334" t="str">
        <f t="shared" si="78"/>
        <v>Div Reinv</v>
      </c>
    </row>
    <row r="335" spans="1:29">
      <c r="A335" s="3" t="s">
        <v>87</v>
      </c>
      <c r="B335" s="3" t="s">
        <v>264</v>
      </c>
      <c r="C335" s="3" t="s">
        <v>264</v>
      </c>
      <c r="D335" s="3" t="s">
        <v>266</v>
      </c>
      <c r="E335" s="3" t="s">
        <v>89</v>
      </c>
      <c r="F335" s="3" t="s">
        <v>90</v>
      </c>
      <c r="G335" s="3" t="s">
        <v>91</v>
      </c>
      <c r="H335" s="3" t="s">
        <v>128</v>
      </c>
      <c r="I335" s="3">
        <v>0</v>
      </c>
      <c r="J335" s="3"/>
      <c r="K335" s="3">
        <v>0</v>
      </c>
      <c r="L335" s="3">
        <v>25.35</v>
      </c>
      <c r="M335" s="3">
        <v>9414.82</v>
      </c>
      <c r="N335" s="3">
        <v>10088.32</v>
      </c>
      <c r="O335" s="88" t="str">
        <f>""</f>
        <v/>
      </c>
      <c r="P335" s="35" t="str">
        <f t="shared" si="71"/>
        <v>2021-10-01</v>
      </c>
      <c r="Q335" t="str">
        <f t="shared" si="72"/>
        <v>XBB</v>
      </c>
      <c r="R335">
        <f t="shared" si="73"/>
        <v>0</v>
      </c>
      <c r="S335">
        <f t="shared" si="74"/>
        <v>0</v>
      </c>
      <c r="T335">
        <f t="shared" si="75"/>
        <v>0</v>
      </c>
      <c r="U335" t="str">
        <f t="shared" si="76"/>
        <v>0-01-1--20</v>
      </c>
      <c r="V335">
        <f t="shared" si="79"/>
        <v>0</v>
      </c>
      <c r="W335">
        <f t="shared" si="80"/>
        <v>0</v>
      </c>
      <c r="X335" t="str">
        <f t="shared" si="81"/>
        <v>0-01-1--20</v>
      </c>
      <c r="Y335" t="str">
        <f t="shared" si="82"/>
        <v>0-01-1--20</v>
      </c>
      <c r="Z335" t="str">
        <f t="shared" si="83"/>
        <v>0-06-1--20</v>
      </c>
      <c r="AA335" t="str">
        <f t="shared" si="77"/>
        <v>2021-10-06</v>
      </c>
      <c r="AB335" t="b">
        <f t="shared" si="84"/>
        <v>0</v>
      </c>
      <c r="AC335" t="str">
        <f t="shared" si="78"/>
        <v>Fraction</v>
      </c>
    </row>
    <row r="336" spans="1:29">
      <c r="A336" s="3" t="s">
        <v>87</v>
      </c>
      <c r="B336" s="3" t="s">
        <v>264</v>
      </c>
      <c r="C336" s="3" t="s">
        <v>264</v>
      </c>
      <c r="D336" s="3" t="s">
        <v>266</v>
      </c>
      <c r="E336" s="3" t="s">
        <v>89</v>
      </c>
      <c r="F336" s="3" t="s">
        <v>90</v>
      </c>
      <c r="G336" s="3" t="s">
        <v>270</v>
      </c>
      <c r="H336" s="3" t="s">
        <v>125</v>
      </c>
      <c r="I336" s="3">
        <v>83</v>
      </c>
      <c r="J336" s="3"/>
      <c r="K336" s="3">
        <v>0</v>
      </c>
      <c r="L336" s="3"/>
      <c r="M336" s="3">
        <v>9414.82</v>
      </c>
      <c r="N336" s="3">
        <v>10088.32</v>
      </c>
      <c r="O336" s="88" t="str">
        <f>""</f>
        <v/>
      </c>
      <c r="P336" s="35" t="str">
        <f t="shared" si="71"/>
        <v>2021-10-01</v>
      </c>
      <c r="Q336" t="str">
        <f t="shared" si="72"/>
        <v>XBB</v>
      </c>
      <c r="R336">
        <f t="shared" si="73"/>
        <v>31.58</v>
      </c>
      <c r="S336">
        <f t="shared" si="74"/>
        <v>83</v>
      </c>
      <c r="T336">
        <f t="shared" si="75"/>
        <v>0</v>
      </c>
      <c r="U336" t="str">
        <f t="shared" si="76"/>
        <v>0-01-1--20</v>
      </c>
      <c r="V336">
        <f t="shared" si="79"/>
        <v>0</v>
      </c>
      <c r="W336">
        <f t="shared" si="80"/>
        <v>0</v>
      </c>
      <c r="X336" t="str">
        <f t="shared" si="81"/>
        <v>0-01-1--20</v>
      </c>
      <c r="Y336" t="str">
        <f t="shared" si="82"/>
        <v>0-01-1--20</v>
      </c>
      <c r="Z336" t="str">
        <f t="shared" si="83"/>
        <v>0-06-1--20</v>
      </c>
      <c r="AA336" t="str">
        <f t="shared" si="77"/>
        <v>2021-10-06</v>
      </c>
      <c r="AB336" t="b">
        <f t="shared" si="84"/>
        <v>0</v>
      </c>
      <c r="AC336" t="str">
        <f t="shared" si="78"/>
        <v>Div Reinv</v>
      </c>
    </row>
    <row r="337" spans="1:29">
      <c r="A337" s="3" t="s">
        <v>87</v>
      </c>
      <c r="B337" s="3" t="s">
        <v>266</v>
      </c>
      <c r="C337" s="3" t="s">
        <v>271</v>
      </c>
      <c r="D337" s="3" t="s">
        <v>266</v>
      </c>
      <c r="E337" s="3" t="s">
        <v>89</v>
      </c>
      <c r="F337" s="3" t="s">
        <v>105</v>
      </c>
      <c r="G337" s="3" t="s">
        <v>106</v>
      </c>
      <c r="H337" s="3" t="s">
        <v>104</v>
      </c>
      <c r="I337" s="3">
        <v>400</v>
      </c>
      <c r="J337" s="3">
        <v>67.650000000000006</v>
      </c>
      <c r="K337" s="3">
        <v>0</v>
      </c>
      <c r="L337" s="3">
        <v>27060</v>
      </c>
      <c r="M337" s="3">
        <v>9414.82</v>
      </c>
      <c r="N337" s="3">
        <v>10088.32</v>
      </c>
      <c r="O337" s="88" t="str">
        <f>""</f>
        <v/>
      </c>
      <c r="P337" s="35" t="str">
        <f t="shared" si="71"/>
        <v>2021-10-06</v>
      </c>
      <c r="Q337" t="str">
        <f t="shared" si="72"/>
        <v>XUS</v>
      </c>
      <c r="R337">
        <f t="shared" si="73"/>
        <v>67.650000000000006</v>
      </c>
      <c r="S337">
        <f t="shared" si="74"/>
        <v>-400</v>
      </c>
      <c r="T337">
        <f t="shared" si="75"/>
        <v>-27060.000000000004</v>
      </c>
      <c r="U337" t="str">
        <f t="shared" si="76"/>
        <v>0-06-1--20</v>
      </c>
      <c r="V337">
        <f t="shared" si="79"/>
        <v>67.650000000000006</v>
      </c>
      <c r="W337" t="b">
        <f t="shared" si="80"/>
        <v>1</v>
      </c>
      <c r="X337" t="str">
        <f t="shared" si="81"/>
        <v>0-06-1--20</v>
      </c>
      <c r="Y337" t="str">
        <f t="shared" si="82"/>
        <v>0-08-1--20</v>
      </c>
      <c r="Z337" t="str">
        <f t="shared" si="83"/>
        <v>0-06-1--20</v>
      </c>
      <c r="AA337" t="str">
        <f t="shared" si="77"/>
        <v>2021-10-06</v>
      </c>
      <c r="AB337" t="b">
        <f t="shared" si="84"/>
        <v>1</v>
      </c>
      <c r="AC337">
        <f t="shared" si="78"/>
        <v>0</v>
      </c>
    </row>
    <row r="338" spans="1:29">
      <c r="A338" s="3" t="s">
        <v>87</v>
      </c>
      <c r="B338" s="3" t="s">
        <v>266</v>
      </c>
      <c r="C338" s="3" t="s">
        <v>271</v>
      </c>
      <c r="D338" s="3" t="s">
        <v>266</v>
      </c>
      <c r="E338" s="3" t="s">
        <v>89</v>
      </c>
      <c r="F338" s="3" t="s">
        <v>108</v>
      </c>
      <c r="G338" s="3" t="s">
        <v>109</v>
      </c>
      <c r="H338" s="3" t="s">
        <v>104</v>
      </c>
      <c r="I338" s="3">
        <v>400</v>
      </c>
      <c r="J338" s="3">
        <v>34.200000000000003</v>
      </c>
      <c r="K338" s="3">
        <v>0</v>
      </c>
      <c r="L338" s="3">
        <v>13680</v>
      </c>
      <c r="M338" s="3">
        <v>9414.82</v>
      </c>
      <c r="N338" s="3">
        <v>10088.32</v>
      </c>
      <c r="O338" s="88" t="str">
        <f>""</f>
        <v/>
      </c>
      <c r="P338" s="35" t="str">
        <f t="shared" si="71"/>
        <v>2021-10-06</v>
      </c>
      <c r="Q338" t="str">
        <f t="shared" si="72"/>
        <v>XEF</v>
      </c>
      <c r="R338">
        <f t="shared" si="73"/>
        <v>34.200000000000003</v>
      </c>
      <c r="S338">
        <f t="shared" si="74"/>
        <v>-400</v>
      </c>
      <c r="T338">
        <f t="shared" si="75"/>
        <v>-13680.000000000002</v>
      </c>
      <c r="U338" t="str">
        <f t="shared" si="76"/>
        <v>0-06-1--20</v>
      </c>
      <c r="V338">
        <f t="shared" si="79"/>
        <v>34.200000000000003</v>
      </c>
      <c r="W338" t="b">
        <f t="shared" si="80"/>
        <v>1</v>
      </c>
      <c r="X338" t="str">
        <f t="shared" si="81"/>
        <v>0-06-1--20</v>
      </c>
      <c r="Y338" t="str">
        <f t="shared" si="82"/>
        <v>0-08-1--20</v>
      </c>
      <c r="Z338" t="str">
        <f t="shared" si="83"/>
        <v>0-06-1--20</v>
      </c>
      <c r="AA338" t="str">
        <f t="shared" si="77"/>
        <v>2021-10-06</v>
      </c>
      <c r="AB338" t="b">
        <f t="shared" si="84"/>
        <v>1</v>
      </c>
      <c r="AC338">
        <f t="shared" si="78"/>
        <v>0</v>
      </c>
    </row>
    <row r="339" spans="1:29">
      <c r="A339" s="3" t="s">
        <v>87</v>
      </c>
      <c r="B339" s="3" t="s">
        <v>266</v>
      </c>
      <c r="C339" s="3" t="s">
        <v>271</v>
      </c>
      <c r="D339" s="3" t="s">
        <v>266</v>
      </c>
      <c r="E339" s="3" t="s">
        <v>89</v>
      </c>
      <c r="F339" s="3" t="s">
        <v>110</v>
      </c>
      <c r="G339" s="3" t="s">
        <v>111</v>
      </c>
      <c r="H339" s="3" t="s">
        <v>104</v>
      </c>
      <c r="I339" s="3">
        <v>700</v>
      </c>
      <c r="J339" s="3">
        <v>30.48</v>
      </c>
      <c r="K339" s="3">
        <v>0</v>
      </c>
      <c r="L339" s="3">
        <v>21336</v>
      </c>
      <c r="M339" s="3">
        <v>9414.82</v>
      </c>
      <c r="N339" s="3">
        <v>10088.32</v>
      </c>
      <c r="O339" s="88" t="str">
        <f>""</f>
        <v/>
      </c>
      <c r="P339" s="35" t="str">
        <f t="shared" si="71"/>
        <v>2021-10-06</v>
      </c>
      <c r="Q339" t="str">
        <f t="shared" si="72"/>
        <v>XIU</v>
      </c>
      <c r="R339">
        <f t="shared" si="73"/>
        <v>30.48</v>
      </c>
      <c r="S339">
        <f t="shared" si="74"/>
        <v>-700</v>
      </c>
      <c r="T339">
        <f t="shared" si="75"/>
        <v>-21336</v>
      </c>
      <c r="U339" t="str">
        <f t="shared" si="76"/>
        <v>0-06-1--20</v>
      </c>
      <c r="V339">
        <f t="shared" si="79"/>
        <v>30.48</v>
      </c>
      <c r="W339" t="b">
        <f t="shared" si="80"/>
        <v>1</v>
      </c>
      <c r="X339" t="str">
        <f t="shared" si="81"/>
        <v>0-06-1--20</v>
      </c>
      <c r="Y339" t="str">
        <f t="shared" si="82"/>
        <v>0-08-1--20</v>
      </c>
      <c r="Z339" t="str">
        <f t="shared" si="83"/>
        <v>0-06-1--20</v>
      </c>
      <c r="AA339" t="str">
        <f t="shared" si="77"/>
        <v>2021-10-06</v>
      </c>
      <c r="AB339" t="b">
        <f t="shared" si="84"/>
        <v>1</v>
      </c>
      <c r="AC339">
        <f t="shared" si="78"/>
        <v>0</v>
      </c>
    </row>
    <row r="340" spans="1:29">
      <c r="A340" s="3" t="s">
        <v>87</v>
      </c>
      <c r="B340" s="3" t="s">
        <v>266</v>
      </c>
      <c r="C340" s="3" t="s">
        <v>271</v>
      </c>
      <c r="D340" s="3" t="s">
        <v>266</v>
      </c>
      <c r="E340" s="3" t="s">
        <v>89</v>
      </c>
      <c r="F340" s="3" t="s">
        <v>112</v>
      </c>
      <c r="G340" s="3" t="s">
        <v>113</v>
      </c>
      <c r="H340" s="3" t="s">
        <v>104</v>
      </c>
      <c r="I340" s="3">
        <v>550</v>
      </c>
      <c r="J340" s="3">
        <v>34.590000000000003</v>
      </c>
      <c r="K340" s="3">
        <v>0</v>
      </c>
      <c r="L340" s="3">
        <v>19024.5</v>
      </c>
      <c r="M340" s="3">
        <v>9414.82</v>
      </c>
      <c r="N340" s="3">
        <v>10088.32</v>
      </c>
      <c r="O340" s="88" t="str">
        <f>""</f>
        <v/>
      </c>
      <c r="P340" s="35" t="str">
        <f t="shared" si="71"/>
        <v>2021-10-06</v>
      </c>
      <c r="Q340" t="str">
        <f t="shared" si="72"/>
        <v>XEM</v>
      </c>
      <c r="R340">
        <f t="shared" si="73"/>
        <v>34.590000000000003</v>
      </c>
      <c r="S340">
        <f t="shared" si="74"/>
        <v>-550</v>
      </c>
      <c r="T340">
        <f t="shared" si="75"/>
        <v>-19024.500000000004</v>
      </c>
      <c r="U340" t="str">
        <f t="shared" si="76"/>
        <v>0-06-1--20</v>
      </c>
      <c r="V340">
        <f t="shared" si="79"/>
        <v>34.590000000000003</v>
      </c>
      <c r="W340" t="b">
        <f t="shared" si="80"/>
        <v>1</v>
      </c>
      <c r="X340" t="str">
        <f t="shared" si="81"/>
        <v>0-06-1--20</v>
      </c>
      <c r="Y340" t="str">
        <f t="shared" si="82"/>
        <v>0-08-1--20</v>
      </c>
      <c r="Z340" t="str">
        <f t="shared" si="83"/>
        <v>0-06-1--20</v>
      </c>
      <c r="AA340" t="str">
        <f t="shared" si="77"/>
        <v>2021-10-06</v>
      </c>
      <c r="AB340" t="b">
        <f t="shared" si="84"/>
        <v>1</v>
      </c>
      <c r="AC340">
        <f t="shared" si="78"/>
        <v>0</v>
      </c>
    </row>
    <row r="341" spans="1:29">
      <c r="A341" s="3" t="s">
        <v>87</v>
      </c>
      <c r="B341" s="3" t="s">
        <v>266</v>
      </c>
      <c r="C341" s="3" t="s">
        <v>271</v>
      </c>
      <c r="D341" s="3" t="s">
        <v>266</v>
      </c>
      <c r="E341" s="3" t="s">
        <v>89</v>
      </c>
      <c r="F341" s="3" t="s">
        <v>90</v>
      </c>
      <c r="G341" s="3" t="s">
        <v>91</v>
      </c>
      <c r="H341" s="3" t="s">
        <v>107</v>
      </c>
      <c r="I341" s="3">
        <v>2550</v>
      </c>
      <c r="J341" s="3">
        <v>31.54</v>
      </c>
      <c r="K341" s="3">
        <v>0</v>
      </c>
      <c r="L341" s="3">
        <v>-80427</v>
      </c>
      <c r="M341" s="3">
        <v>9414.82</v>
      </c>
      <c r="N341" s="3">
        <v>10088.32</v>
      </c>
      <c r="O341" s="88" t="str">
        <f>""</f>
        <v/>
      </c>
      <c r="P341" s="35" t="str">
        <f t="shared" si="71"/>
        <v>2021-10-06</v>
      </c>
      <c r="Q341" t="str">
        <f t="shared" si="72"/>
        <v>XBB</v>
      </c>
      <c r="R341">
        <f t="shared" si="73"/>
        <v>31.54</v>
      </c>
      <c r="S341">
        <f t="shared" si="74"/>
        <v>2550</v>
      </c>
      <c r="T341">
        <f t="shared" si="75"/>
        <v>80427</v>
      </c>
      <c r="U341" t="str">
        <f t="shared" si="76"/>
        <v>0-06-1--20</v>
      </c>
      <c r="V341">
        <f t="shared" si="79"/>
        <v>31.54</v>
      </c>
      <c r="W341" t="b">
        <f t="shared" si="80"/>
        <v>1</v>
      </c>
      <c r="X341" t="str">
        <f t="shared" si="81"/>
        <v>0-06-1--20</v>
      </c>
      <c r="Y341" t="str">
        <f t="shared" si="82"/>
        <v>0-08-1--20</v>
      </c>
      <c r="Z341" t="str">
        <f t="shared" si="83"/>
        <v>0-06-1--20</v>
      </c>
      <c r="AA341" t="str">
        <f t="shared" si="77"/>
        <v>2021-10-06</v>
      </c>
      <c r="AB341" t="b">
        <f t="shared" si="84"/>
        <v>1</v>
      </c>
      <c r="AC341">
        <f t="shared" si="78"/>
        <v>0</v>
      </c>
    </row>
    <row r="342" spans="1:29">
      <c r="A342" s="3" t="s">
        <v>87</v>
      </c>
      <c r="B342" s="3" t="s">
        <v>272</v>
      </c>
      <c r="C342" s="3" t="s">
        <v>272</v>
      </c>
      <c r="D342" s="3" t="s">
        <v>273</v>
      </c>
      <c r="E342" s="3" t="s">
        <v>89</v>
      </c>
      <c r="F342" s="3" t="s">
        <v>120</v>
      </c>
      <c r="G342" s="3" t="s">
        <v>274</v>
      </c>
      <c r="H342" s="3" t="s">
        <v>125</v>
      </c>
      <c r="I342" s="3">
        <v>101.752</v>
      </c>
      <c r="J342" s="3"/>
      <c r="K342" s="3">
        <v>0</v>
      </c>
      <c r="L342" s="3"/>
      <c r="M342" s="3">
        <v>10088.32</v>
      </c>
      <c r="N342" s="3">
        <v>10088.32</v>
      </c>
      <c r="O342" s="88" t="str">
        <f>""</f>
        <v/>
      </c>
      <c r="P342" s="35" t="str">
        <f t="shared" si="71"/>
        <v>2021-10-28</v>
      </c>
      <c r="Q342" t="str">
        <f t="shared" si="72"/>
        <v>TDB778</v>
      </c>
      <c r="R342">
        <f t="shared" si="73"/>
        <v>12.430025945435963</v>
      </c>
      <c r="S342">
        <f t="shared" si="74"/>
        <v>101.752</v>
      </c>
      <c r="T342">
        <f t="shared" si="75"/>
        <v>0</v>
      </c>
      <c r="U342" t="str">
        <f t="shared" si="76"/>
        <v>0-28-1--20</v>
      </c>
      <c r="V342">
        <f t="shared" si="79"/>
        <v>0</v>
      </c>
      <c r="W342">
        <f t="shared" si="80"/>
        <v>0</v>
      </c>
      <c r="X342" t="str">
        <f t="shared" si="81"/>
        <v>0-28-1--20</v>
      </c>
      <c r="Y342" t="str">
        <f t="shared" si="82"/>
        <v>0-28-1--20</v>
      </c>
      <c r="Z342" t="str">
        <f t="shared" si="83"/>
        <v>1-01-1--20</v>
      </c>
      <c r="AA342" t="str">
        <f t="shared" si="77"/>
        <v>2021-11-01</v>
      </c>
      <c r="AB342" t="b">
        <f t="shared" si="84"/>
        <v>0</v>
      </c>
      <c r="AC342" t="str">
        <f t="shared" si="78"/>
        <v>Div Reinv</v>
      </c>
    </row>
    <row r="343" spans="1:29">
      <c r="A343" s="3" t="s">
        <v>87</v>
      </c>
      <c r="B343" s="3" t="s">
        <v>275</v>
      </c>
      <c r="C343" s="8" t="s">
        <v>275</v>
      </c>
      <c r="D343" s="8" t="s">
        <v>275</v>
      </c>
      <c r="E343" s="8" t="s">
        <v>89</v>
      </c>
      <c r="F343" s="8" t="s">
        <v>93</v>
      </c>
      <c r="G343" s="8" t="s">
        <v>94</v>
      </c>
      <c r="H343" s="8" t="s">
        <v>125</v>
      </c>
      <c r="I343" s="8">
        <v>0</v>
      </c>
      <c r="J343" s="8"/>
      <c r="K343" s="8">
        <v>0</v>
      </c>
      <c r="L343" s="8">
        <v>-227.72</v>
      </c>
      <c r="M343" s="3">
        <v>10088.32</v>
      </c>
      <c r="N343" s="3">
        <v>10088.32</v>
      </c>
      <c r="O343" s="88" t="str">
        <f>""</f>
        <v/>
      </c>
      <c r="P343" s="35" t="str">
        <f t="shared" si="71"/>
        <v>2021-10-29</v>
      </c>
      <c r="Q343" t="str">
        <f t="shared" si="72"/>
        <v>XIG</v>
      </c>
      <c r="R343">
        <f t="shared" si="73"/>
        <v>0</v>
      </c>
      <c r="S343">
        <f t="shared" si="74"/>
        <v>0</v>
      </c>
      <c r="T343">
        <f t="shared" si="75"/>
        <v>0</v>
      </c>
      <c r="U343" t="str">
        <f t="shared" si="76"/>
        <v>0-29-1--20</v>
      </c>
      <c r="V343">
        <f t="shared" si="79"/>
        <v>0</v>
      </c>
      <c r="W343">
        <f t="shared" si="80"/>
        <v>0</v>
      </c>
      <c r="X343" t="str">
        <f t="shared" si="81"/>
        <v>0-29-1--20</v>
      </c>
      <c r="Y343" t="str">
        <f t="shared" si="82"/>
        <v>0-29-1--20</v>
      </c>
      <c r="Z343" t="str">
        <f t="shared" si="83"/>
        <v>0-29-1--20</v>
      </c>
      <c r="AA343" t="str">
        <f t="shared" si="77"/>
        <v>2021-10-29</v>
      </c>
      <c r="AB343" t="b">
        <f t="shared" si="84"/>
        <v>1</v>
      </c>
      <c r="AC343">
        <f t="shared" si="78"/>
        <v>0</v>
      </c>
    </row>
    <row r="344" spans="1:29">
      <c r="A344" s="3" t="s">
        <v>87</v>
      </c>
      <c r="B344" s="3" t="s">
        <v>275</v>
      </c>
      <c r="C344" s="3" t="s">
        <v>275</v>
      </c>
      <c r="D344" s="3" t="s">
        <v>275</v>
      </c>
      <c r="E344" s="3" t="s">
        <v>89</v>
      </c>
      <c r="F344" s="3" t="s">
        <v>93</v>
      </c>
      <c r="G344" s="3" t="s">
        <v>94</v>
      </c>
      <c r="H344" s="3" t="s">
        <v>92</v>
      </c>
      <c r="I344" s="3">
        <v>5422</v>
      </c>
      <c r="J344" s="3"/>
      <c r="K344" s="3">
        <v>0</v>
      </c>
      <c r="L344" s="3">
        <v>227.72</v>
      </c>
      <c r="M344" s="3">
        <v>10088.32</v>
      </c>
      <c r="N344" s="3">
        <v>10088.32</v>
      </c>
      <c r="O344" s="88" t="str">
        <f>""</f>
        <v/>
      </c>
      <c r="P344" s="35" t="str">
        <f t="shared" si="71"/>
        <v>2021-10-29</v>
      </c>
      <c r="Q344" t="str">
        <f t="shared" si="72"/>
        <v>XIG</v>
      </c>
      <c r="R344">
        <f t="shared" si="73"/>
        <v>0</v>
      </c>
      <c r="S344">
        <f t="shared" si="74"/>
        <v>5422</v>
      </c>
      <c r="T344">
        <f t="shared" si="75"/>
        <v>227.72</v>
      </c>
      <c r="U344" t="str">
        <f t="shared" si="76"/>
        <v>0-29-1--20</v>
      </c>
      <c r="V344">
        <f t="shared" si="79"/>
        <v>4.1999262264846918E-2</v>
      </c>
      <c r="W344">
        <f t="shared" si="80"/>
        <v>0</v>
      </c>
      <c r="X344" t="str">
        <f t="shared" si="81"/>
        <v>0-29-1--20</v>
      </c>
      <c r="Y344" t="str">
        <f t="shared" si="82"/>
        <v>0-29-1--20</v>
      </c>
      <c r="Z344" t="str">
        <f t="shared" si="83"/>
        <v>0-29-1--20</v>
      </c>
      <c r="AA344" t="str">
        <f t="shared" si="77"/>
        <v>2021-10-29</v>
      </c>
      <c r="AB344" t="b">
        <f t="shared" si="84"/>
        <v>1</v>
      </c>
      <c r="AC344">
        <f t="shared" si="78"/>
        <v>0</v>
      </c>
    </row>
    <row r="345" spans="1:29">
      <c r="A345" s="3" t="s">
        <v>87</v>
      </c>
      <c r="B345" s="3" t="s">
        <v>275</v>
      </c>
      <c r="C345" s="3" t="s">
        <v>275</v>
      </c>
      <c r="D345" s="3" t="s">
        <v>275</v>
      </c>
      <c r="E345" s="3" t="s">
        <v>89</v>
      </c>
      <c r="F345" s="3" t="s">
        <v>95</v>
      </c>
      <c r="G345" s="3" t="s">
        <v>96</v>
      </c>
      <c r="H345" s="3" t="s">
        <v>125</v>
      </c>
      <c r="I345" s="3">
        <v>0</v>
      </c>
      <c r="J345" s="3"/>
      <c r="K345" s="3">
        <v>0</v>
      </c>
      <c r="L345" s="3">
        <v>-352.01</v>
      </c>
      <c r="M345" s="3">
        <v>10088.32</v>
      </c>
      <c r="N345" s="3">
        <v>10088.32</v>
      </c>
      <c r="O345" s="88" t="str">
        <f>""</f>
        <v/>
      </c>
      <c r="P345" s="35" t="str">
        <f t="shared" si="71"/>
        <v>2021-10-29</v>
      </c>
      <c r="Q345" t="str">
        <f t="shared" si="72"/>
        <v>XHY</v>
      </c>
      <c r="R345">
        <f t="shared" si="73"/>
        <v>0</v>
      </c>
      <c r="S345">
        <f t="shared" si="74"/>
        <v>0</v>
      </c>
      <c r="T345">
        <f t="shared" si="75"/>
        <v>0</v>
      </c>
      <c r="U345" t="str">
        <f t="shared" si="76"/>
        <v>0-29-1--20</v>
      </c>
      <c r="V345">
        <f t="shared" si="79"/>
        <v>0</v>
      </c>
      <c r="W345">
        <f t="shared" si="80"/>
        <v>0</v>
      </c>
      <c r="X345" t="str">
        <f t="shared" si="81"/>
        <v>0-29-1--20</v>
      </c>
      <c r="Y345" t="str">
        <f t="shared" si="82"/>
        <v>0-29-1--20</v>
      </c>
      <c r="Z345" t="str">
        <f t="shared" si="83"/>
        <v>0-29-1--20</v>
      </c>
      <c r="AA345" t="str">
        <f t="shared" si="77"/>
        <v>2021-10-29</v>
      </c>
      <c r="AB345" t="b">
        <f t="shared" si="84"/>
        <v>1</v>
      </c>
      <c r="AC345">
        <f t="shared" si="78"/>
        <v>0</v>
      </c>
    </row>
    <row r="346" spans="1:29">
      <c r="A346" s="3" t="s">
        <v>87</v>
      </c>
      <c r="B346" s="3" t="s">
        <v>275</v>
      </c>
      <c r="C346" s="3" t="s">
        <v>275</v>
      </c>
      <c r="D346" s="3" t="s">
        <v>275</v>
      </c>
      <c r="E346" s="3" t="s">
        <v>89</v>
      </c>
      <c r="F346" s="3" t="s">
        <v>95</v>
      </c>
      <c r="G346" s="3" t="s">
        <v>96</v>
      </c>
      <c r="H346" s="3" t="s">
        <v>92</v>
      </c>
      <c r="I346" s="3">
        <v>4889</v>
      </c>
      <c r="J346" s="3"/>
      <c r="K346" s="3">
        <v>0</v>
      </c>
      <c r="L346" s="3">
        <v>352.01</v>
      </c>
      <c r="M346" s="3">
        <v>10088.32</v>
      </c>
      <c r="N346" s="3">
        <v>10088.32</v>
      </c>
      <c r="O346" s="88" t="str">
        <f>""</f>
        <v/>
      </c>
      <c r="P346" s="35" t="str">
        <f t="shared" si="71"/>
        <v>2021-10-29</v>
      </c>
      <c r="Q346" t="str">
        <f t="shared" si="72"/>
        <v>XHY</v>
      </c>
      <c r="R346">
        <f t="shared" si="73"/>
        <v>0</v>
      </c>
      <c r="S346">
        <f t="shared" si="74"/>
        <v>4889</v>
      </c>
      <c r="T346">
        <f t="shared" si="75"/>
        <v>352.01</v>
      </c>
      <c r="U346" t="str">
        <f t="shared" si="76"/>
        <v>0-29-1--20</v>
      </c>
      <c r="V346">
        <f t="shared" si="79"/>
        <v>7.2000409081611774E-2</v>
      </c>
      <c r="W346">
        <f t="shared" si="80"/>
        <v>0</v>
      </c>
      <c r="X346" t="str">
        <f t="shared" si="81"/>
        <v>0-29-1--20</v>
      </c>
      <c r="Y346" t="str">
        <f t="shared" si="82"/>
        <v>0-29-1--20</v>
      </c>
      <c r="Z346" t="str">
        <f t="shared" si="83"/>
        <v>0-29-1--20</v>
      </c>
      <c r="AA346" t="str">
        <f t="shared" si="77"/>
        <v>2021-10-29</v>
      </c>
      <c r="AB346" t="b">
        <f t="shared" si="84"/>
        <v>1</v>
      </c>
      <c r="AC346">
        <f t="shared" si="78"/>
        <v>0</v>
      </c>
    </row>
    <row r="347" spans="1:29">
      <c r="A347" s="3" t="s">
        <v>87</v>
      </c>
      <c r="B347" s="3" t="s">
        <v>275</v>
      </c>
      <c r="C347" s="3" t="s">
        <v>275</v>
      </c>
      <c r="D347" s="3" t="s">
        <v>275</v>
      </c>
      <c r="E347" s="3" t="s">
        <v>89</v>
      </c>
      <c r="F347" s="3" t="s">
        <v>54</v>
      </c>
      <c r="G347" s="3" t="s">
        <v>230</v>
      </c>
      <c r="H347" s="3" t="s">
        <v>125</v>
      </c>
      <c r="I347" s="3">
        <v>0</v>
      </c>
      <c r="J347" s="3"/>
      <c r="K347" s="3">
        <v>0</v>
      </c>
      <c r="L347" s="3">
        <v>-1815.83</v>
      </c>
      <c r="M347" s="3">
        <v>10088.32</v>
      </c>
      <c r="N347" s="3">
        <v>10088.32</v>
      </c>
      <c r="O347" s="88" t="str">
        <f>""</f>
        <v/>
      </c>
      <c r="P347" s="35" t="str">
        <f t="shared" si="71"/>
        <v>2021-10-29</v>
      </c>
      <c r="Q347" t="str">
        <f t="shared" si="72"/>
        <v>XCB</v>
      </c>
      <c r="R347">
        <f t="shared" si="73"/>
        <v>0</v>
      </c>
      <c r="S347">
        <f t="shared" si="74"/>
        <v>0</v>
      </c>
      <c r="T347">
        <f t="shared" si="75"/>
        <v>0</v>
      </c>
      <c r="U347" t="str">
        <f t="shared" si="76"/>
        <v>0-29-1--20</v>
      </c>
      <c r="V347">
        <f t="shared" si="79"/>
        <v>0</v>
      </c>
      <c r="W347">
        <f t="shared" si="80"/>
        <v>0</v>
      </c>
      <c r="X347" t="str">
        <f t="shared" si="81"/>
        <v>0-29-1--20</v>
      </c>
      <c r="Y347" t="str">
        <f t="shared" si="82"/>
        <v>0-29-1--20</v>
      </c>
      <c r="Z347" t="str">
        <f t="shared" si="83"/>
        <v>0-29-1--20</v>
      </c>
      <c r="AA347" t="str">
        <f t="shared" si="77"/>
        <v>2021-10-29</v>
      </c>
      <c r="AB347" t="b">
        <f t="shared" si="84"/>
        <v>1</v>
      </c>
      <c r="AC347">
        <f t="shared" si="78"/>
        <v>0</v>
      </c>
    </row>
    <row r="348" spans="1:29">
      <c r="A348" s="3" t="s">
        <v>87</v>
      </c>
      <c r="B348" s="3" t="s">
        <v>275</v>
      </c>
      <c r="C348" s="3" t="s">
        <v>275</v>
      </c>
      <c r="D348" s="3" t="s">
        <v>275</v>
      </c>
      <c r="E348" s="3" t="s">
        <v>89</v>
      </c>
      <c r="F348" s="3" t="s">
        <v>54</v>
      </c>
      <c r="G348" s="3" t="s">
        <v>230</v>
      </c>
      <c r="H348" s="3" t="s">
        <v>92</v>
      </c>
      <c r="I348" s="3">
        <v>33015</v>
      </c>
      <c r="J348" s="3"/>
      <c r="K348" s="3">
        <v>0</v>
      </c>
      <c r="L348" s="3">
        <v>1815.83</v>
      </c>
      <c r="M348" s="3">
        <v>10088.32</v>
      </c>
      <c r="N348" s="3">
        <v>10088.32</v>
      </c>
      <c r="O348" s="88" t="str">
        <f>""</f>
        <v/>
      </c>
      <c r="P348" s="35" t="str">
        <f t="shared" si="71"/>
        <v>2021-10-29</v>
      </c>
      <c r="Q348" t="str">
        <f t="shared" si="72"/>
        <v>XCB</v>
      </c>
      <c r="R348">
        <f t="shared" si="73"/>
        <v>0</v>
      </c>
      <c r="S348">
        <f t="shared" si="74"/>
        <v>33015</v>
      </c>
      <c r="T348">
        <f t="shared" si="75"/>
        <v>1815.83</v>
      </c>
      <c r="U348" t="str">
        <f t="shared" si="76"/>
        <v>0-29-1--20</v>
      </c>
      <c r="V348">
        <f t="shared" si="79"/>
        <v>5.5000151446312283E-2</v>
      </c>
      <c r="W348">
        <f t="shared" si="80"/>
        <v>0</v>
      </c>
      <c r="X348" t="str">
        <f t="shared" si="81"/>
        <v>0-29-1--20</v>
      </c>
      <c r="Y348" t="str">
        <f t="shared" si="82"/>
        <v>0-29-1--20</v>
      </c>
      <c r="Z348" t="str">
        <f t="shared" si="83"/>
        <v>0-29-1--20</v>
      </c>
      <c r="AA348" t="str">
        <f t="shared" si="77"/>
        <v>2021-10-29</v>
      </c>
      <c r="AB348" t="b">
        <f t="shared" si="84"/>
        <v>1</v>
      </c>
      <c r="AC348">
        <f t="shared" si="78"/>
        <v>0</v>
      </c>
    </row>
    <row r="349" spans="1:29">
      <c r="A349" s="3" t="s">
        <v>87</v>
      </c>
      <c r="B349" s="3" t="s">
        <v>275</v>
      </c>
      <c r="C349" s="3" t="s">
        <v>275</v>
      </c>
      <c r="D349" s="3" t="s">
        <v>275</v>
      </c>
      <c r="E349" s="3" t="s">
        <v>89</v>
      </c>
      <c r="F349" s="3" t="s">
        <v>90</v>
      </c>
      <c r="G349" s="3" t="s">
        <v>91</v>
      </c>
      <c r="H349" s="3" t="s">
        <v>125</v>
      </c>
      <c r="I349" s="3">
        <v>0</v>
      </c>
      <c r="J349" s="3"/>
      <c r="K349" s="3">
        <v>0</v>
      </c>
      <c r="L349" s="3">
        <v>-2820.31</v>
      </c>
      <c r="M349" s="3">
        <v>10088.32</v>
      </c>
      <c r="N349" s="3">
        <v>10088.32</v>
      </c>
      <c r="O349" s="88" t="str">
        <f>""</f>
        <v/>
      </c>
      <c r="P349" s="35" t="str">
        <f t="shared" si="71"/>
        <v>2021-10-29</v>
      </c>
      <c r="Q349" t="str">
        <f t="shared" si="72"/>
        <v>XBB</v>
      </c>
      <c r="R349">
        <f t="shared" si="73"/>
        <v>0</v>
      </c>
      <c r="S349">
        <f t="shared" si="74"/>
        <v>0</v>
      </c>
      <c r="T349">
        <f t="shared" si="75"/>
        <v>0</v>
      </c>
      <c r="U349" t="str">
        <f t="shared" si="76"/>
        <v>0-29-1--20</v>
      </c>
      <c r="V349">
        <f t="shared" si="79"/>
        <v>0</v>
      </c>
      <c r="W349">
        <f t="shared" si="80"/>
        <v>0</v>
      </c>
      <c r="X349" t="str">
        <f t="shared" si="81"/>
        <v>0-29-1--20</v>
      </c>
      <c r="Y349" t="str">
        <f t="shared" si="82"/>
        <v>0-29-1--20</v>
      </c>
      <c r="Z349" t="str">
        <f t="shared" si="83"/>
        <v>0-29-1--20</v>
      </c>
      <c r="AA349" t="str">
        <f t="shared" si="77"/>
        <v>2021-10-29</v>
      </c>
      <c r="AB349" t="b">
        <f t="shared" si="84"/>
        <v>1</v>
      </c>
      <c r="AC349">
        <f t="shared" si="78"/>
        <v>0</v>
      </c>
    </row>
    <row r="350" spans="1:29">
      <c r="A350" s="3" t="s">
        <v>87</v>
      </c>
      <c r="B350" s="3" t="s">
        <v>275</v>
      </c>
      <c r="C350" s="3" t="s">
        <v>275</v>
      </c>
      <c r="D350" s="3" t="s">
        <v>275</v>
      </c>
      <c r="E350" s="3" t="s">
        <v>89</v>
      </c>
      <c r="F350" s="3" t="s">
        <v>90</v>
      </c>
      <c r="G350" s="3" t="s">
        <v>91</v>
      </c>
      <c r="H350" s="3" t="s">
        <v>92</v>
      </c>
      <c r="I350" s="3">
        <v>42732</v>
      </c>
      <c r="J350" s="3"/>
      <c r="K350" s="3">
        <v>0</v>
      </c>
      <c r="L350" s="3">
        <v>2820.31</v>
      </c>
      <c r="M350" s="3">
        <v>10088.32</v>
      </c>
      <c r="N350" s="3">
        <v>10088.32</v>
      </c>
      <c r="O350" s="88" t="str">
        <f>""</f>
        <v/>
      </c>
      <c r="P350" s="35" t="str">
        <f t="shared" si="71"/>
        <v>2021-10-29</v>
      </c>
      <c r="Q350" t="str">
        <f t="shared" si="72"/>
        <v>XBB</v>
      </c>
      <c r="R350">
        <f t="shared" si="73"/>
        <v>0</v>
      </c>
      <c r="S350">
        <f t="shared" si="74"/>
        <v>42732</v>
      </c>
      <c r="T350">
        <f t="shared" si="75"/>
        <v>2820.31</v>
      </c>
      <c r="U350" t="str">
        <f t="shared" si="76"/>
        <v>0-29-1--20</v>
      </c>
      <c r="V350">
        <f t="shared" si="79"/>
        <v>6.5999953196667599E-2</v>
      </c>
      <c r="W350">
        <f t="shared" si="80"/>
        <v>0</v>
      </c>
      <c r="X350" t="str">
        <f t="shared" si="81"/>
        <v>0-29-1--20</v>
      </c>
      <c r="Y350" t="str">
        <f t="shared" si="82"/>
        <v>0-29-1--20</v>
      </c>
      <c r="Z350" t="str">
        <f t="shared" si="83"/>
        <v>0-29-1--20</v>
      </c>
      <c r="AA350" t="str">
        <f t="shared" si="77"/>
        <v>2021-10-29</v>
      </c>
      <c r="AB350" t="b">
        <f t="shared" si="84"/>
        <v>1</v>
      </c>
      <c r="AC350">
        <f t="shared" si="78"/>
        <v>0</v>
      </c>
    </row>
    <row r="351" spans="1:29">
      <c r="A351" s="3" t="s">
        <v>87</v>
      </c>
      <c r="B351" s="3" t="s">
        <v>275</v>
      </c>
      <c r="C351" s="3" t="s">
        <v>275</v>
      </c>
      <c r="D351" s="3" t="s">
        <v>276</v>
      </c>
      <c r="E351" s="3" t="s">
        <v>89</v>
      </c>
      <c r="F351" s="3" t="s">
        <v>93</v>
      </c>
      <c r="G351" s="3" t="s">
        <v>94</v>
      </c>
      <c r="H351" s="3" t="s">
        <v>128</v>
      </c>
      <c r="I351" s="3">
        <v>0</v>
      </c>
      <c r="J351" s="3"/>
      <c r="K351" s="3">
        <v>0</v>
      </c>
      <c r="L351" s="3">
        <v>1.74</v>
      </c>
      <c r="M351" s="3">
        <v>10144.17</v>
      </c>
      <c r="N351" s="3">
        <v>5348.17</v>
      </c>
      <c r="O351" s="88" t="str">
        <f>""</f>
        <v/>
      </c>
      <c r="P351" s="35" t="str">
        <f t="shared" si="71"/>
        <v>2021-10-29</v>
      </c>
      <c r="Q351" t="str">
        <f t="shared" si="72"/>
        <v>XIG</v>
      </c>
      <c r="R351">
        <f t="shared" si="73"/>
        <v>0</v>
      </c>
      <c r="S351">
        <f t="shared" si="74"/>
        <v>0</v>
      </c>
      <c r="T351">
        <f t="shared" si="75"/>
        <v>0</v>
      </c>
      <c r="U351" t="str">
        <f t="shared" si="76"/>
        <v>0-29-1--20</v>
      </c>
      <c r="V351">
        <f t="shared" si="79"/>
        <v>0</v>
      </c>
      <c r="W351">
        <f t="shared" si="80"/>
        <v>0</v>
      </c>
      <c r="X351" t="str">
        <f t="shared" si="81"/>
        <v>0-29-1--20</v>
      </c>
      <c r="Y351" t="str">
        <f t="shared" si="82"/>
        <v>0-29-1--20</v>
      </c>
      <c r="Z351" t="str">
        <f t="shared" si="83"/>
        <v>1-04-1--20</v>
      </c>
      <c r="AA351" t="str">
        <f t="shared" si="77"/>
        <v>2021-11-04</v>
      </c>
      <c r="AB351" t="b">
        <f t="shared" si="84"/>
        <v>0</v>
      </c>
      <c r="AC351" t="str">
        <f t="shared" si="78"/>
        <v>Fraction</v>
      </c>
    </row>
    <row r="352" spans="1:29">
      <c r="A352" s="3" t="s">
        <v>87</v>
      </c>
      <c r="B352" s="3" t="s">
        <v>275</v>
      </c>
      <c r="C352" s="3" t="s">
        <v>275</v>
      </c>
      <c r="D352" s="3" t="s">
        <v>276</v>
      </c>
      <c r="E352" s="3" t="s">
        <v>89</v>
      </c>
      <c r="F352" s="3" t="s">
        <v>93</v>
      </c>
      <c r="G352" s="3" t="s">
        <v>277</v>
      </c>
      <c r="H352" s="3" t="s">
        <v>125</v>
      </c>
      <c r="I352" s="3">
        <v>9</v>
      </c>
      <c r="J352" s="3"/>
      <c r="K352" s="3">
        <v>0</v>
      </c>
      <c r="L352" s="3"/>
      <c r="M352" s="3">
        <v>10144.17</v>
      </c>
      <c r="N352" s="3">
        <v>5348.17</v>
      </c>
      <c r="O352" s="88" t="str">
        <f>""</f>
        <v/>
      </c>
      <c r="P352" s="35" t="str">
        <f t="shared" si="71"/>
        <v>2021-10-29</v>
      </c>
      <c r="Q352" t="str">
        <f t="shared" si="72"/>
        <v>XIG</v>
      </c>
      <c r="R352">
        <f t="shared" si="73"/>
        <v>25.11</v>
      </c>
      <c r="S352">
        <f t="shared" si="74"/>
        <v>9</v>
      </c>
      <c r="T352">
        <f t="shared" si="75"/>
        <v>0</v>
      </c>
      <c r="U352" t="str">
        <f t="shared" si="76"/>
        <v>0-29-1--20</v>
      </c>
      <c r="V352">
        <f t="shared" si="79"/>
        <v>0</v>
      </c>
      <c r="W352">
        <f t="shared" si="80"/>
        <v>0</v>
      </c>
      <c r="X352" t="str">
        <f t="shared" si="81"/>
        <v>0-29-1--20</v>
      </c>
      <c r="Y352" t="str">
        <f t="shared" si="82"/>
        <v>0-29-1--20</v>
      </c>
      <c r="Z352" t="str">
        <f t="shared" si="83"/>
        <v>1-04-1--20</v>
      </c>
      <c r="AA352" t="str">
        <f t="shared" si="77"/>
        <v>2021-11-04</v>
      </c>
      <c r="AB352" t="b">
        <f t="shared" si="84"/>
        <v>0</v>
      </c>
      <c r="AC352" t="str">
        <f t="shared" si="78"/>
        <v>Div Reinv</v>
      </c>
    </row>
    <row r="353" spans="1:29">
      <c r="A353" s="3" t="s">
        <v>87</v>
      </c>
      <c r="B353" s="3" t="s">
        <v>275</v>
      </c>
      <c r="C353" s="3" t="s">
        <v>275</v>
      </c>
      <c r="D353" s="3" t="s">
        <v>276</v>
      </c>
      <c r="E353" s="3" t="s">
        <v>89</v>
      </c>
      <c r="F353" s="3" t="s">
        <v>95</v>
      </c>
      <c r="G353" s="3" t="s">
        <v>278</v>
      </c>
      <c r="H353" s="3" t="s">
        <v>125</v>
      </c>
      <c r="I353" s="3">
        <v>18</v>
      </c>
      <c r="J353" s="3"/>
      <c r="K353" s="3">
        <v>0</v>
      </c>
      <c r="L353" s="3"/>
      <c r="M353" s="3">
        <v>10144.17</v>
      </c>
      <c r="N353" s="3">
        <v>5348.17</v>
      </c>
      <c r="O353" s="88" t="str">
        <f>""</f>
        <v/>
      </c>
      <c r="P353" s="35" t="str">
        <f t="shared" si="71"/>
        <v>2021-10-29</v>
      </c>
      <c r="Q353" t="str">
        <f t="shared" si="72"/>
        <v>XHY</v>
      </c>
      <c r="R353">
        <f t="shared" si="73"/>
        <v>18.66</v>
      </c>
      <c r="S353">
        <f t="shared" si="74"/>
        <v>18</v>
      </c>
      <c r="T353">
        <f t="shared" si="75"/>
        <v>0</v>
      </c>
      <c r="U353" t="str">
        <f t="shared" si="76"/>
        <v>0-29-1--20</v>
      </c>
      <c r="V353">
        <f t="shared" si="79"/>
        <v>0</v>
      </c>
      <c r="W353">
        <f t="shared" si="80"/>
        <v>0</v>
      </c>
      <c r="X353" t="str">
        <f t="shared" si="81"/>
        <v>0-29-1--20</v>
      </c>
      <c r="Y353" t="str">
        <f t="shared" si="82"/>
        <v>0-29-1--20</v>
      </c>
      <c r="Z353" t="str">
        <f t="shared" si="83"/>
        <v>1-04-1--20</v>
      </c>
      <c r="AA353" t="str">
        <f t="shared" si="77"/>
        <v>2021-11-04</v>
      </c>
      <c r="AB353" t="b">
        <f t="shared" si="84"/>
        <v>0</v>
      </c>
      <c r="AC353" t="str">
        <f t="shared" si="78"/>
        <v>Div Reinv</v>
      </c>
    </row>
    <row r="354" spans="1:29">
      <c r="A354" s="3" t="s">
        <v>87</v>
      </c>
      <c r="B354" s="3" t="s">
        <v>275</v>
      </c>
      <c r="C354" s="3" t="s">
        <v>275</v>
      </c>
      <c r="D354" s="3" t="s">
        <v>276</v>
      </c>
      <c r="E354" s="3" t="s">
        <v>89</v>
      </c>
      <c r="F354" s="3" t="s">
        <v>95</v>
      </c>
      <c r="G354" s="3" t="s">
        <v>96</v>
      </c>
      <c r="H354" s="3" t="s">
        <v>128</v>
      </c>
      <c r="I354" s="3">
        <v>0</v>
      </c>
      <c r="J354" s="3"/>
      <c r="K354" s="3">
        <v>0</v>
      </c>
      <c r="L354" s="3">
        <v>16.170000000000002</v>
      </c>
      <c r="M354" s="3">
        <v>10144.17</v>
      </c>
      <c r="N354" s="3">
        <v>5348.17</v>
      </c>
      <c r="O354" s="88" t="str">
        <f>""</f>
        <v/>
      </c>
      <c r="P354" s="35" t="str">
        <f t="shared" si="71"/>
        <v>2021-10-29</v>
      </c>
      <c r="Q354" t="str">
        <f t="shared" si="72"/>
        <v>XHY</v>
      </c>
      <c r="R354">
        <f t="shared" si="73"/>
        <v>0</v>
      </c>
      <c r="S354">
        <f t="shared" si="74"/>
        <v>0</v>
      </c>
      <c r="T354">
        <f t="shared" si="75"/>
        <v>0</v>
      </c>
      <c r="U354" t="str">
        <f t="shared" si="76"/>
        <v>0-29-1--20</v>
      </c>
      <c r="V354">
        <f t="shared" si="79"/>
        <v>0</v>
      </c>
      <c r="W354">
        <f t="shared" si="80"/>
        <v>0</v>
      </c>
      <c r="X354" t="str">
        <f t="shared" si="81"/>
        <v>0-29-1--20</v>
      </c>
      <c r="Y354" t="str">
        <f t="shared" si="82"/>
        <v>0-29-1--20</v>
      </c>
      <c r="Z354" t="str">
        <f t="shared" si="83"/>
        <v>1-04-1--20</v>
      </c>
      <c r="AA354" t="str">
        <f t="shared" si="77"/>
        <v>2021-11-04</v>
      </c>
      <c r="AB354" t="b">
        <f t="shared" si="84"/>
        <v>0</v>
      </c>
      <c r="AC354" t="str">
        <f t="shared" si="78"/>
        <v>Fraction</v>
      </c>
    </row>
    <row r="355" spans="1:29">
      <c r="A355" s="3" t="s">
        <v>87</v>
      </c>
      <c r="B355" s="3" t="s">
        <v>275</v>
      </c>
      <c r="C355" s="3" t="s">
        <v>275</v>
      </c>
      <c r="D355" s="3" t="s">
        <v>276</v>
      </c>
      <c r="E355" s="3" t="s">
        <v>89</v>
      </c>
      <c r="F355" s="3" t="s">
        <v>54</v>
      </c>
      <c r="G355" s="3" t="s">
        <v>230</v>
      </c>
      <c r="H355" s="3" t="s">
        <v>128</v>
      </c>
      <c r="I355" s="3">
        <v>0</v>
      </c>
      <c r="J355" s="3"/>
      <c r="K355" s="3">
        <v>0</v>
      </c>
      <c r="L355" s="3">
        <v>17.440000000000001</v>
      </c>
      <c r="M355" s="3">
        <v>10144.17</v>
      </c>
      <c r="N355" s="3">
        <v>5348.17</v>
      </c>
      <c r="O355" s="88" t="str">
        <f>""</f>
        <v/>
      </c>
      <c r="P355" s="35" t="str">
        <f t="shared" si="71"/>
        <v>2021-10-29</v>
      </c>
      <c r="Q355" t="str">
        <f t="shared" si="72"/>
        <v>XCB</v>
      </c>
      <c r="R355">
        <f t="shared" si="73"/>
        <v>0</v>
      </c>
      <c r="S355">
        <f t="shared" si="74"/>
        <v>0</v>
      </c>
      <c r="T355">
        <f t="shared" si="75"/>
        <v>0</v>
      </c>
      <c r="U355" t="str">
        <f t="shared" si="76"/>
        <v>0-29-1--20</v>
      </c>
      <c r="V355">
        <f t="shared" si="79"/>
        <v>0</v>
      </c>
      <c r="W355">
        <f t="shared" si="80"/>
        <v>0</v>
      </c>
      <c r="X355" t="str">
        <f t="shared" si="81"/>
        <v>0-29-1--20</v>
      </c>
      <c r="Y355" t="str">
        <f t="shared" si="82"/>
        <v>0-29-1--20</v>
      </c>
      <c r="Z355" t="str">
        <f t="shared" si="83"/>
        <v>1-04-1--20</v>
      </c>
      <c r="AA355" t="str">
        <f t="shared" si="77"/>
        <v>2021-11-04</v>
      </c>
      <c r="AB355" t="b">
        <f t="shared" si="84"/>
        <v>0</v>
      </c>
      <c r="AC355" t="str">
        <f t="shared" si="78"/>
        <v>Fraction</v>
      </c>
    </row>
    <row r="356" spans="1:29">
      <c r="A356" s="3" t="s">
        <v>87</v>
      </c>
      <c r="B356" s="3" t="s">
        <v>275</v>
      </c>
      <c r="C356" s="3" t="s">
        <v>275</v>
      </c>
      <c r="D356" s="3" t="s">
        <v>276</v>
      </c>
      <c r="E356" s="3" t="s">
        <v>89</v>
      </c>
      <c r="F356" s="3" t="s">
        <v>54</v>
      </c>
      <c r="G356" s="3" t="s">
        <v>279</v>
      </c>
      <c r="H356" s="3" t="s">
        <v>125</v>
      </c>
      <c r="I356" s="3">
        <v>84</v>
      </c>
      <c r="J356" s="3"/>
      <c r="K356" s="3">
        <v>0</v>
      </c>
      <c r="L356" s="3"/>
      <c r="M356" s="3">
        <v>10144.17</v>
      </c>
      <c r="N356" s="3">
        <v>5348.17</v>
      </c>
      <c r="O356" s="88" t="str">
        <f>""</f>
        <v/>
      </c>
      <c r="P356" s="35" t="str">
        <f t="shared" si="71"/>
        <v>2021-10-29</v>
      </c>
      <c r="Q356" t="str">
        <f t="shared" si="72"/>
        <v>XCB</v>
      </c>
      <c r="R356">
        <f t="shared" si="73"/>
        <v>21.41</v>
      </c>
      <c r="S356">
        <f t="shared" si="74"/>
        <v>84</v>
      </c>
      <c r="T356">
        <f t="shared" si="75"/>
        <v>0</v>
      </c>
      <c r="U356" t="str">
        <f t="shared" si="76"/>
        <v>0-29-1--20</v>
      </c>
      <c r="V356">
        <f t="shared" si="79"/>
        <v>0</v>
      </c>
      <c r="W356">
        <f t="shared" si="80"/>
        <v>0</v>
      </c>
      <c r="X356" t="str">
        <f t="shared" si="81"/>
        <v>0-29-1--20</v>
      </c>
      <c r="Y356" t="str">
        <f t="shared" si="82"/>
        <v>0-29-1--20</v>
      </c>
      <c r="Z356" t="str">
        <f t="shared" si="83"/>
        <v>1-04-1--20</v>
      </c>
      <c r="AA356" t="str">
        <f t="shared" si="77"/>
        <v>2021-11-04</v>
      </c>
      <c r="AB356" t="b">
        <f t="shared" si="84"/>
        <v>0</v>
      </c>
      <c r="AC356" t="str">
        <f t="shared" si="78"/>
        <v>Div Reinv</v>
      </c>
    </row>
    <row r="357" spans="1:29">
      <c r="A357" s="3" t="s">
        <v>87</v>
      </c>
      <c r="B357" s="3" t="s">
        <v>275</v>
      </c>
      <c r="C357" s="3" t="s">
        <v>275</v>
      </c>
      <c r="D357" s="3" t="s">
        <v>276</v>
      </c>
      <c r="E357" s="3" t="s">
        <v>89</v>
      </c>
      <c r="F357" s="3" t="s">
        <v>90</v>
      </c>
      <c r="G357" s="3" t="s">
        <v>91</v>
      </c>
      <c r="H357" s="3" t="s">
        <v>128</v>
      </c>
      <c r="I357" s="3">
        <v>0</v>
      </c>
      <c r="J357" s="3"/>
      <c r="K357" s="3">
        <v>0</v>
      </c>
      <c r="L357" s="3">
        <v>20.5</v>
      </c>
      <c r="M357" s="3">
        <v>10144.17</v>
      </c>
      <c r="N357" s="3">
        <v>5348.17</v>
      </c>
      <c r="O357" s="88" t="str">
        <f>""</f>
        <v/>
      </c>
      <c r="P357" s="35" t="str">
        <f t="shared" si="71"/>
        <v>2021-10-29</v>
      </c>
      <c r="Q357" t="str">
        <f t="shared" si="72"/>
        <v>XBB</v>
      </c>
      <c r="R357">
        <f t="shared" si="73"/>
        <v>0</v>
      </c>
      <c r="S357">
        <f t="shared" si="74"/>
        <v>0</v>
      </c>
      <c r="T357">
        <f t="shared" si="75"/>
        <v>0</v>
      </c>
      <c r="U357" t="str">
        <f t="shared" si="76"/>
        <v>0-29-1--20</v>
      </c>
      <c r="V357">
        <f t="shared" si="79"/>
        <v>0</v>
      </c>
      <c r="W357">
        <f t="shared" si="80"/>
        <v>0</v>
      </c>
      <c r="X357" t="str">
        <f t="shared" si="81"/>
        <v>0-29-1--20</v>
      </c>
      <c r="Y357" t="str">
        <f t="shared" si="82"/>
        <v>0-29-1--20</v>
      </c>
      <c r="Z357" t="str">
        <f t="shared" si="83"/>
        <v>1-04-1--20</v>
      </c>
      <c r="AA357" t="str">
        <f t="shared" si="77"/>
        <v>2021-11-04</v>
      </c>
      <c r="AB357" t="b">
        <f t="shared" si="84"/>
        <v>0</v>
      </c>
      <c r="AC357" t="str">
        <f t="shared" si="78"/>
        <v>Fraction</v>
      </c>
    </row>
    <row r="358" spans="1:29">
      <c r="A358" s="3" t="s">
        <v>87</v>
      </c>
      <c r="B358" s="3" t="s">
        <v>275</v>
      </c>
      <c r="C358" s="3" t="s">
        <v>275</v>
      </c>
      <c r="D358" s="3" t="s">
        <v>276</v>
      </c>
      <c r="E358" s="3" t="s">
        <v>89</v>
      </c>
      <c r="F358" s="3" t="s">
        <v>90</v>
      </c>
      <c r="G358" s="3" t="s">
        <v>280</v>
      </c>
      <c r="H358" s="3" t="s">
        <v>125</v>
      </c>
      <c r="I358" s="3">
        <v>90</v>
      </c>
      <c r="J358" s="3"/>
      <c r="K358" s="3">
        <v>0</v>
      </c>
      <c r="L358" s="3"/>
      <c r="M358" s="3">
        <v>10144.17</v>
      </c>
      <c r="N358" s="3">
        <v>5348.17</v>
      </c>
      <c r="O358" s="88" t="str">
        <f>""</f>
        <v/>
      </c>
      <c r="P358" s="35" t="str">
        <f t="shared" si="71"/>
        <v>2021-10-29</v>
      </c>
      <c r="Q358" t="str">
        <f t="shared" si="72"/>
        <v>XBB</v>
      </c>
      <c r="R358">
        <f t="shared" si="73"/>
        <v>31.11</v>
      </c>
      <c r="S358">
        <f t="shared" si="74"/>
        <v>90</v>
      </c>
      <c r="T358">
        <f t="shared" si="75"/>
        <v>0</v>
      </c>
      <c r="U358" t="str">
        <f t="shared" si="76"/>
        <v>0-29-1--20</v>
      </c>
      <c r="V358">
        <f t="shared" si="79"/>
        <v>0</v>
      </c>
      <c r="W358">
        <f t="shared" si="80"/>
        <v>0</v>
      </c>
      <c r="X358" t="str">
        <f t="shared" si="81"/>
        <v>0-29-1--20</v>
      </c>
      <c r="Y358" t="str">
        <f t="shared" si="82"/>
        <v>0-29-1--20</v>
      </c>
      <c r="Z358" t="str">
        <f t="shared" si="83"/>
        <v>1-04-1--20</v>
      </c>
      <c r="AA358" t="str">
        <f t="shared" si="77"/>
        <v>2021-11-04</v>
      </c>
      <c r="AB358" t="b">
        <f t="shared" si="84"/>
        <v>0</v>
      </c>
      <c r="AC358" t="str">
        <f t="shared" si="78"/>
        <v>Div Reinv</v>
      </c>
    </row>
    <row r="359" spans="1:29">
      <c r="A359" s="3" t="s">
        <v>87</v>
      </c>
      <c r="B359" s="3" t="s">
        <v>281</v>
      </c>
      <c r="C359" s="3" t="s">
        <v>282</v>
      </c>
      <c r="D359" s="3" t="s">
        <v>281</v>
      </c>
      <c r="E359" s="3" t="s">
        <v>89</v>
      </c>
      <c r="F359" s="3" t="s">
        <v>105</v>
      </c>
      <c r="G359" s="3" t="s">
        <v>106</v>
      </c>
      <c r="H359" s="3" t="s">
        <v>107</v>
      </c>
      <c r="I359" s="3">
        <v>750</v>
      </c>
      <c r="J359" s="3">
        <v>71.709999999999994</v>
      </c>
      <c r="K359" s="3">
        <v>0</v>
      </c>
      <c r="L359" s="3">
        <v>-53782.5</v>
      </c>
      <c r="M359" s="3">
        <v>10088.32</v>
      </c>
      <c r="N359" s="3">
        <v>5292.32</v>
      </c>
      <c r="O359" s="88" t="str">
        <f>""</f>
        <v/>
      </c>
      <c r="P359" s="35" t="str">
        <f t="shared" si="71"/>
        <v>2021-11-03</v>
      </c>
      <c r="Q359" t="str">
        <f t="shared" si="72"/>
        <v>XUS</v>
      </c>
      <c r="R359">
        <f t="shared" si="73"/>
        <v>71.709999999999994</v>
      </c>
      <c r="S359">
        <f t="shared" si="74"/>
        <v>750</v>
      </c>
      <c r="T359">
        <f t="shared" si="75"/>
        <v>53782.499999999993</v>
      </c>
      <c r="U359" t="str">
        <f t="shared" si="76"/>
        <v>1-03-1--20</v>
      </c>
      <c r="V359">
        <f t="shared" si="79"/>
        <v>71.709999999999994</v>
      </c>
      <c r="W359" t="b">
        <f t="shared" si="80"/>
        <v>1</v>
      </c>
      <c r="X359" t="str">
        <f t="shared" si="81"/>
        <v>1-03-1--20</v>
      </c>
      <c r="Y359" t="str">
        <f t="shared" si="82"/>
        <v>1-05-1--20</v>
      </c>
      <c r="Z359" t="str">
        <f t="shared" si="83"/>
        <v>1-03-1--20</v>
      </c>
      <c r="AA359" t="str">
        <f t="shared" si="77"/>
        <v>2021-11-03</v>
      </c>
      <c r="AB359" t="b">
        <f t="shared" si="84"/>
        <v>1</v>
      </c>
      <c r="AC359">
        <f t="shared" si="78"/>
        <v>0</v>
      </c>
    </row>
    <row r="360" spans="1:29">
      <c r="A360" s="3" t="s">
        <v>87</v>
      </c>
      <c r="B360" s="3" t="s">
        <v>281</v>
      </c>
      <c r="C360" s="3" t="s">
        <v>282</v>
      </c>
      <c r="D360" s="3" t="s">
        <v>281</v>
      </c>
      <c r="E360" s="3" t="s">
        <v>89</v>
      </c>
      <c r="F360" s="3" t="s">
        <v>108</v>
      </c>
      <c r="G360" s="3" t="s">
        <v>109</v>
      </c>
      <c r="H360" s="3" t="s">
        <v>107</v>
      </c>
      <c r="I360" s="3">
        <v>500</v>
      </c>
      <c r="J360" s="3">
        <v>35.700000000000003</v>
      </c>
      <c r="K360" s="3">
        <v>0</v>
      </c>
      <c r="L360" s="3">
        <v>-17850</v>
      </c>
      <c r="M360" s="3">
        <v>10088.32</v>
      </c>
      <c r="N360" s="3">
        <v>5292.32</v>
      </c>
      <c r="O360" s="88" t="str">
        <f>""</f>
        <v/>
      </c>
      <c r="P360" s="35" t="str">
        <f t="shared" si="71"/>
        <v>2021-11-03</v>
      </c>
      <c r="Q360" t="str">
        <f t="shared" si="72"/>
        <v>XEF</v>
      </c>
      <c r="R360">
        <f t="shared" si="73"/>
        <v>35.700000000000003</v>
      </c>
      <c r="S360">
        <f t="shared" si="74"/>
        <v>500</v>
      </c>
      <c r="T360">
        <f t="shared" si="75"/>
        <v>17850</v>
      </c>
      <c r="U360" t="str">
        <f t="shared" si="76"/>
        <v>1-03-1--20</v>
      </c>
      <c r="V360">
        <f t="shared" si="79"/>
        <v>35.700000000000003</v>
      </c>
      <c r="W360" t="b">
        <f t="shared" si="80"/>
        <v>1</v>
      </c>
      <c r="X360" t="str">
        <f t="shared" si="81"/>
        <v>1-03-1--20</v>
      </c>
      <c r="Y360" t="str">
        <f t="shared" si="82"/>
        <v>1-05-1--20</v>
      </c>
      <c r="Z360" t="str">
        <f t="shared" si="83"/>
        <v>1-03-1--20</v>
      </c>
      <c r="AA360" t="str">
        <f t="shared" si="77"/>
        <v>2021-11-03</v>
      </c>
      <c r="AB360" t="b">
        <f t="shared" si="84"/>
        <v>1</v>
      </c>
      <c r="AC360">
        <f t="shared" si="78"/>
        <v>0</v>
      </c>
    </row>
    <row r="361" spans="1:29">
      <c r="A361" s="3" t="s">
        <v>87</v>
      </c>
      <c r="B361" s="3" t="s">
        <v>281</v>
      </c>
      <c r="C361" s="3" t="s">
        <v>282</v>
      </c>
      <c r="D361" s="3" t="s">
        <v>281</v>
      </c>
      <c r="E361" s="3" t="s">
        <v>89</v>
      </c>
      <c r="F361" s="3" t="s">
        <v>110</v>
      </c>
      <c r="G361" s="3" t="s">
        <v>111</v>
      </c>
      <c r="H361" s="3" t="s">
        <v>107</v>
      </c>
      <c r="I361" s="3">
        <v>800</v>
      </c>
      <c r="J361" s="3">
        <v>32.375</v>
      </c>
      <c r="K361" s="3">
        <v>0</v>
      </c>
      <c r="L361" s="3">
        <v>-25900</v>
      </c>
      <c r="M361" s="3">
        <v>10088.32</v>
      </c>
      <c r="N361" s="3">
        <v>5292.32</v>
      </c>
      <c r="O361" s="88" t="str">
        <f>""</f>
        <v/>
      </c>
      <c r="P361" s="35" t="str">
        <f t="shared" si="71"/>
        <v>2021-11-03</v>
      </c>
      <c r="Q361" t="str">
        <f t="shared" si="72"/>
        <v>XIU</v>
      </c>
      <c r="R361">
        <f t="shared" si="73"/>
        <v>32.375</v>
      </c>
      <c r="S361">
        <f t="shared" si="74"/>
        <v>800</v>
      </c>
      <c r="T361">
        <f t="shared" si="75"/>
        <v>25900</v>
      </c>
      <c r="U361" t="str">
        <f t="shared" si="76"/>
        <v>1-03-1--20</v>
      </c>
      <c r="V361">
        <f t="shared" si="79"/>
        <v>32.375</v>
      </c>
      <c r="W361" t="b">
        <f t="shared" si="80"/>
        <v>1</v>
      </c>
      <c r="X361" t="str">
        <f t="shared" si="81"/>
        <v>1-03-1--20</v>
      </c>
      <c r="Y361" t="str">
        <f t="shared" si="82"/>
        <v>1-05-1--20</v>
      </c>
      <c r="Z361" t="str">
        <f t="shared" si="83"/>
        <v>1-03-1--20</v>
      </c>
      <c r="AA361" t="str">
        <f t="shared" si="77"/>
        <v>2021-11-03</v>
      </c>
      <c r="AB361" t="b">
        <f t="shared" si="84"/>
        <v>1</v>
      </c>
      <c r="AC361">
        <f t="shared" si="78"/>
        <v>0</v>
      </c>
    </row>
    <row r="362" spans="1:29">
      <c r="A362" s="3" t="s">
        <v>87</v>
      </c>
      <c r="B362" s="3" t="s">
        <v>281</v>
      </c>
      <c r="C362" s="3" t="s">
        <v>282</v>
      </c>
      <c r="D362" s="3" t="s">
        <v>281</v>
      </c>
      <c r="E362" s="3" t="s">
        <v>89</v>
      </c>
      <c r="F362" s="3" t="s">
        <v>112</v>
      </c>
      <c r="G362" s="3" t="s">
        <v>113</v>
      </c>
      <c r="H362" s="3" t="s">
        <v>104</v>
      </c>
      <c r="I362" s="3">
        <v>650</v>
      </c>
      <c r="J362" s="3">
        <v>35.18</v>
      </c>
      <c r="K362" s="3">
        <v>0</v>
      </c>
      <c r="L362" s="3">
        <v>22867</v>
      </c>
      <c r="M362" s="3">
        <v>10088.32</v>
      </c>
      <c r="N362" s="3">
        <v>5292.32</v>
      </c>
      <c r="O362" s="88" t="str">
        <f>""</f>
        <v/>
      </c>
      <c r="P362" s="35" t="str">
        <f t="shared" si="71"/>
        <v>2021-11-03</v>
      </c>
      <c r="Q362" t="str">
        <f t="shared" si="72"/>
        <v>XEM</v>
      </c>
      <c r="R362">
        <f t="shared" si="73"/>
        <v>35.18</v>
      </c>
      <c r="S362">
        <f t="shared" si="74"/>
        <v>-650</v>
      </c>
      <c r="T362">
        <f t="shared" si="75"/>
        <v>-22867</v>
      </c>
      <c r="U362" t="str">
        <f t="shared" si="76"/>
        <v>1-03-1--20</v>
      </c>
      <c r="V362">
        <f t="shared" si="79"/>
        <v>35.18</v>
      </c>
      <c r="W362" t="b">
        <f t="shared" si="80"/>
        <v>1</v>
      </c>
      <c r="X362" t="str">
        <f t="shared" si="81"/>
        <v>1-03-1--20</v>
      </c>
      <c r="Y362" t="str">
        <f t="shared" si="82"/>
        <v>1-05-1--20</v>
      </c>
      <c r="Z362" t="str">
        <f t="shared" si="83"/>
        <v>1-03-1--20</v>
      </c>
      <c r="AA362" t="str">
        <f t="shared" si="77"/>
        <v>2021-11-03</v>
      </c>
      <c r="AB362" t="b">
        <f t="shared" si="84"/>
        <v>1</v>
      </c>
      <c r="AC362">
        <f t="shared" si="78"/>
        <v>0</v>
      </c>
    </row>
    <row r="363" spans="1:29">
      <c r="A363" s="3" t="s">
        <v>87</v>
      </c>
      <c r="B363" s="3" t="s">
        <v>281</v>
      </c>
      <c r="C363" s="3" t="s">
        <v>282</v>
      </c>
      <c r="D363" s="3" t="s">
        <v>281</v>
      </c>
      <c r="E363" s="3" t="s">
        <v>89</v>
      </c>
      <c r="F363" s="3" t="s">
        <v>90</v>
      </c>
      <c r="G363" s="3" t="s">
        <v>91</v>
      </c>
      <c r="H363" s="3" t="s">
        <v>104</v>
      </c>
      <c r="I363" s="3">
        <v>2250</v>
      </c>
      <c r="J363" s="3">
        <v>31.053000000000001</v>
      </c>
      <c r="K363" s="3">
        <v>0</v>
      </c>
      <c r="L363" s="3">
        <v>69869.5</v>
      </c>
      <c r="M363" s="3">
        <v>10088.32</v>
      </c>
      <c r="N363" s="3">
        <v>5292.32</v>
      </c>
      <c r="O363" s="88" t="str">
        <f>""</f>
        <v/>
      </c>
      <c r="P363" s="35" t="str">
        <f t="shared" si="71"/>
        <v>2021-11-03</v>
      </c>
      <c r="Q363" t="str">
        <f t="shared" si="72"/>
        <v>XBB</v>
      </c>
      <c r="R363">
        <f t="shared" si="73"/>
        <v>31.053000000000001</v>
      </c>
      <c r="S363">
        <f t="shared" si="74"/>
        <v>-2250</v>
      </c>
      <c r="T363">
        <f t="shared" si="75"/>
        <v>-69869.5</v>
      </c>
      <c r="U363" t="str">
        <f t="shared" si="76"/>
        <v>1-03-1--20</v>
      </c>
      <c r="V363">
        <f t="shared" si="79"/>
        <v>31.053111111111111</v>
      </c>
      <c r="W363" t="b">
        <f t="shared" si="80"/>
        <v>0</v>
      </c>
      <c r="X363" t="str">
        <f t="shared" si="81"/>
        <v>1-03-1--20</v>
      </c>
      <c r="Y363" t="str">
        <f t="shared" si="82"/>
        <v>1-05-1--20</v>
      </c>
      <c r="Z363" t="str">
        <f t="shared" si="83"/>
        <v>1-03-1--20</v>
      </c>
      <c r="AA363" t="str">
        <f t="shared" si="77"/>
        <v>2021-11-03</v>
      </c>
      <c r="AB363" t="b">
        <f t="shared" si="84"/>
        <v>1</v>
      </c>
      <c r="AC363">
        <f t="shared" si="78"/>
        <v>0</v>
      </c>
    </row>
    <row r="364" spans="1:29">
      <c r="A364" s="3" t="s">
        <v>87</v>
      </c>
      <c r="B364" s="3" t="s">
        <v>283</v>
      </c>
      <c r="C364" s="3" t="s">
        <v>283</v>
      </c>
      <c r="D364" s="3" t="s">
        <v>284</v>
      </c>
      <c r="E364" s="3" t="s">
        <v>89</v>
      </c>
      <c r="F364" s="3" t="s">
        <v>120</v>
      </c>
      <c r="G364" s="3" t="s">
        <v>285</v>
      </c>
      <c r="H364" s="3" t="s">
        <v>125</v>
      </c>
      <c r="I364" s="3">
        <v>90.417000000000002</v>
      </c>
      <c r="J364" s="3"/>
      <c r="K364" s="3">
        <v>0</v>
      </c>
      <c r="L364" s="3"/>
      <c r="M364" s="3">
        <v>5348.17</v>
      </c>
      <c r="N364" s="3">
        <v>5348.17</v>
      </c>
      <c r="O364" s="88" t="str">
        <f>""</f>
        <v/>
      </c>
      <c r="P364" s="35" t="str">
        <f t="shared" si="71"/>
        <v>2021-11-29</v>
      </c>
      <c r="Q364" t="str">
        <f t="shared" si="72"/>
        <v>TDB778</v>
      </c>
      <c r="R364">
        <f t="shared" si="73"/>
        <v>12.499972350332349</v>
      </c>
      <c r="S364">
        <f t="shared" si="74"/>
        <v>90.417000000000002</v>
      </c>
      <c r="T364">
        <f t="shared" si="75"/>
        <v>0</v>
      </c>
      <c r="U364" t="str">
        <f t="shared" si="76"/>
        <v>1-29-1--20</v>
      </c>
      <c r="V364">
        <f t="shared" si="79"/>
        <v>0</v>
      </c>
      <c r="W364">
        <f t="shared" si="80"/>
        <v>0</v>
      </c>
      <c r="X364" t="str">
        <f t="shared" si="81"/>
        <v>1-29-1--20</v>
      </c>
      <c r="Y364" t="str">
        <f t="shared" si="82"/>
        <v>1-29-1--20</v>
      </c>
      <c r="Z364" t="str">
        <f t="shared" si="83"/>
        <v>2-01-1--20</v>
      </c>
      <c r="AA364" t="str">
        <f t="shared" si="77"/>
        <v>2021-12-01</v>
      </c>
      <c r="AB364" t="b">
        <f t="shared" si="84"/>
        <v>0</v>
      </c>
      <c r="AC364" t="str">
        <f t="shared" si="78"/>
        <v>Div Reinv</v>
      </c>
    </row>
    <row r="365" spans="1:29">
      <c r="A365" s="3" t="s">
        <v>87</v>
      </c>
      <c r="B365" s="3" t="s">
        <v>286</v>
      </c>
      <c r="C365" s="3" t="s">
        <v>286</v>
      </c>
      <c r="D365" s="3" t="s">
        <v>286</v>
      </c>
      <c r="E365" s="3" t="s">
        <v>89</v>
      </c>
      <c r="F365" s="3" t="s">
        <v>93</v>
      </c>
      <c r="G365" s="3" t="s">
        <v>94</v>
      </c>
      <c r="H365" s="3" t="s">
        <v>125</v>
      </c>
      <c r="I365" s="3">
        <v>0</v>
      </c>
      <c r="J365" s="3"/>
      <c r="K365" s="3">
        <v>0</v>
      </c>
      <c r="L365" s="3">
        <v>-228.1</v>
      </c>
      <c r="M365" s="3">
        <v>5348.17</v>
      </c>
      <c r="N365" s="3">
        <v>5348.17</v>
      </c>
      <c r="O365" s="88" t="str">
        <f>""</f>
        <v/>
      </c>
      <c r="P365" s="35" t="str">
        <f t="shared" si="71"/>
        <v>2021-11-30</v>
      </c>
      <c r="Q365" t="str">
        <f t="shared" si="72"/>
        <v>XIG</v>
      </c>
      <c r="R365">
        <f t="shared" si="73"/>
        <v>0</v>
      </c>
      <c r="S365">
        <f t="shared" si="74"/>
        <v>0</v>
      </c>
      <c r="T365">
        <f t="shared" si="75"/>
        <v>0</v>
      </c>
      <c r="U365" t="str">
        <f t="shared" si="76"/>
        <v>1-30-1--20</v>
      </c>
      <c r="V365">
        <f t="shared" si="79"/>
        <v>0</v>
      </c>
      <c r="W365">
        <f t="shared" si="80"/>
        <v>0</v>
      </c>
      <c r="X365" t="str">
        <f t="shared" si="81"/>
        <v>1-30-1--20</v>
      </c>
      <c r="Y365" t="str">
        <f t="shared" si="82"/>
        <v>1-30-1--20</v>
      </c>
      <c r="Z365" t="str">
        <f t="shared" si="83"/>
        <v>1-30-1--20</v>
      </c>
      <c r="AA365" t="str">
        <f t="shared" si="77"/>
        <v>2021-11-30</v>
      </c>
      <c r="AB365" t="b">
        <f t="shared" si="84"/>
        <v>1</v>
      </c>
      <c r="AC365">
        <f t="shared" si="78"/>
        <v>0</v>
      </c>
    </row>
    <row r="366" spans="1:29">
      <c r="A366" s="3" t="s">
        <v>87</v>
      </c>
      <c r="B366" s="3" t="s">
        <v>286</v>
      </c>
      <c r="C366" s="3" t="s">
        <v>286</v>
      </c>
      <c r="D366" s="3" t="s">
        <v>286</v>
      </c>
      <c r="E366" s="3" t="s">
        <v>89</v>
      </c>
      <c r="F366" s="3" t="s">
        <v>93</v>
      </c>
      <c r="G366" s="3" t="s">
        <v>94</v>
      </c>
      <c r="H366" s="3" t="s">
        <v>92</v>
      </c>
      <c r="I366" s="3">
        <v>5431</v>
      </c>
      <c r="J366" s="3"/>
      <c r="K366" s="3">
        <v>0</v>
      </c>
      <c r="L366" s="3">
        <v>228.1</v>
      </c>
      <c r="M366" s="3">
        <v>5348.17</v>
      </c>
      <c r="N366" s="3">
        <v>5348.17</v>
      </c>
      <c r="O366" s="88" t="str">
        <f>""</f>
        <v/>
      </c>
      <c r="P366" s="35" t="str">
        <f t="shared" si="71"/>
        <v>2021-11-30</v>
      </c>
      <c r="Q366" t="str">
        <f t="shared" si="72"/>
        <v>XIG</v>
      </c>
      <c r="R366">
        <f t="shared" si="73"/>
        <v>0</v>
      </c>
      <c r="S366">
        <f t="shared" si="74"/>
        <v>5431</v>
      </c>
      <c r="T366">
        <f t="shared" si="75"/>
        <v>228.1</v>
      </c>
      <c r="U366" t="str">
        <f t="shared" si="76"/>
        <v>1-30-1--20</v>
      </c>
      <c r="V366">
        <f t="shared" si="79"/>
        <v>4.1999631743693609E-2</v>
      </c>
      <c r="W366">
        <f t="shared" si="80"/>
        <v>0</v>
      </c>
      <c r="X366" t="str">
        <f t="shared" si="81"/>
        <v>1-30-1--20</v>
      </c>
      <c r="Y366" t="str">
        <f t="shared" si="82"/>
        <v>1-30-1--20</v>
      </c>
      <c r="Z366" t="str">
        <f t="shared" si="83"/>
        <v>1-30-1--20</v>
      </c>
      <c r="AA366" t="str">
        <f t="shared" si="77"/>
        <v>2021-11-30</v>
      </c>
      <c r="AB366" t="b">
        <f t="shared" si="84"/>
        <v>1</v>
      </c>
      <c r="AC366">
        <f t="shared" si="78"/>
        <v>0</v>
      </c>
    </row>
    <row r="367" spans="1:29">
      <c r="A367" s="3" t="s">
        <v>87</v>
      </c>
      <c r="B367" s="3" t="s">
        <v>286</v>
      </c>
      <c r="C367" s="3" t="s">
        <v>286</v>
      </c>
      <c r="D367" s="3" t="s">
        <v>286</v>
      </c>
      <c r="E367" s="3" t="s">
        <v>89</v>
      </c>
      <c r="F367" s="3" t="s">
        <v>95</v>
      </c>
      <c r="G367" s="3" t="s">
        <v>96</v>
      </c>
      <c r="H367" s="3" t="s">
        <v>125</v>
      </c>
      <c r="I367" s="3">
        <v>0</v>
      </c>
      <c r="J367" s="3"/>
      <c r="K367" s="3">
        <v>0</v>
      </c>
      <c r="L367" s="3">
        <v>-363.12</v>
      </c>
      <c r="M367" s="3">
        <v>5348.17</v>
      </c>
      <c r="N367" s="3">
        <v>5348.17</v>
      </c>
      <c r="O367" s="88" t="str">
        <f>""</f>
        <v/>
      </c>
      <c r="P367" s="35" t="str">
        <f t="shared" si="71"/>
        <v>2021-11-30</v>
      </c>
      <c r="Q367" t="str">
        <f t="shared" si="72"/>
        <v>XHY</v>
      </c>
      <c r="R367">
        <f t="shared" si="73"/>
        <v>0</v>
      </c>
      <c r="S367">
        <f t="shared" si="74"/>
        <v>0</v>
      </c>
      <c r="T367">
        <f t="shared" si="75"/>
        <v>0</v>
      </c>
      <c r="U367" t="str">
        <f t="shared" si="76"/>
        <v>1-30-1--20</v>
      </c>
      <c r="V367">
        <f t="shared" si="79"/>
        <v>0</v>
      </c>
      <c r="W367">
        <f t="shared" si="80"/>
        <v>0</v>
      </c>
      <c r="X367" t="str">
        <f t="shared" si="81"/>
        <v>1-30-1--20</v>
      </c>
      <c r="Y367" t="str">
        <f t="shared" si="82"/>
        <v>1-30-1--20</v>
      </c>
      <c r="Z367" t="str">
        <f t="shared" si="83"/>
        <v>1-30-1--20</v>
      </c>
      <c r="AA367" t="str">
        <f t="shared" si="77"/>
        <v>2021-11-30</v>
      </c>
      <c r="AB367" t="b">
        <f t="shared" si="84"/>
        <v>1</v>
      </c>
      <c r="AC367">
        <f t="shared" si="78"/>
        <v>0</v>
      </c>
    </row>
    <row r="368" spans="1:29">
      <c r="A368" s="3" t="s">
        <v>87</v>
      </c>
      <c r="B368" s="3" t="s">
        <v>286</v>
      </c>
      <c r="C368" s="3" t="s">
        <v>286</v>
      </c>
      <c r="D368" s="3" t="s">
        <v>286</v>
      </c>
      <c r="E368" s="3" t="s">
        <v>89</v>
      </c>
      <c r="F368" s="3" t="s">
        <v>95</v>
      </c>
      <c r="G368" s="3" t="s">
        <v>96</v>
      </c>
      <c r="H368" s="3" t="s">
        <v>92</v>
      </c>
      <c r="I368" s="3">
        <v>4907</v>
      </c>
      <c r="J368" s="3"/>
      <c r="K368" s="3">
        <v>0</v>
      </c>
      <c r="L368" s="3">
        <v>363.12</v>
      </c>
      <c r="M368" s="3">
        <v>5348.17</v>
      </c>
      <c r="N368" s="3">
        <v>5348.17</v>
      </c>
      <c r="O368" s="88" t="str">
        <f>""</f>
        <v/>
      </c>
      <c r="P368" s="35" t="str">
        <f t="shared" si="71"/>
        <v>2021-11-30</v>
      </c>
      <c r="Q368" t="str">
        <f t="shared" si="72"/>
        <v>XHY</v>
      </c>
      <c r="R368">
        <f t="shared" si="73"/>
        <v>0</v>
      </c>
      <c r="S368">
        <f t="shared" si="74"/>
        <v>4907</v>
      </c>
      <c r="T368">
        <f t="shared" si="75"/>
        <v>363.11999999999995</v>
      </c>
      <c r="U368" t="str">
        <f t="shared" si="76"/>
        <v>1-30-1--20</v>
      </c>
      <c r="V368">
        <f t="shared" si="79"/>
        <v>7.4000407581006719E-2</v>
      </c>
      <c r="W368">
        <f t="shared" si="80"/>
        <v>0</v>
      </c>
      <c r="X368" t="str">
        <f t="shared" si="81"/>
        <v>1-30-1--20</v>
      </c>
      <c r="Y368" t="str">
        <f t="shared" si="82"/>
        <v>1-30-1--20</v>
      </c>
      <c r="Z368" t="str">
        <f t="shared" si="83"/>
        <v>1-30-1--20</v>
      </c>
      <c r="AA368" t="str">
        <f t="shared" si="77"/>
        <v>2021-11-30</v>
      </c>
      <c r="AB368" t="b">
        <f t="shared" si="84"/>
        <v>1</v>
      </c>
      <c r="AC368">
        <f t="shared" si="78"/>
        <v>0</v>
      </c>
    </row>
    <row r="369" spans="1:29">
      <c r="A369" s="3" t="s">
        <v>87</v>
      </c>
      <c r="B369" s="3" t="s">
        <v>286</v>
      </c>
      <c r="C369" s="3" t="s">
        <v>286</v>
      </c>
      <c r="D369" s="3" t="s">
        <v>286</v>
      </c>
      <c r="E369" s="3" t="s">
        <v>89</v>
      </c>
      <c r="F369" s="3" t="s">
        <v>110</v>
      </c>
      <c r="G369" s="3" t="s">
        <v>111</v>
      </c>
      <c r="H369" s="3" t="s">
        <v>125</v>
      </c>
      <c r="I369" s="3">
        <v>0</v>
      </c>
      <c r="J369" s="3"/>
      <c r="K369" s="3">
        <v>0</v>
      </c>
      <c r="L369" s="3">
        <v>-7017.98</v>
      </c>
      <c r="M369" s="3">
        <v>5348.17</v>
      </c>
      <c r="N369" s="3">
        <v>5348.17</v>
      </c>
      <c r="O369" s="88" t="str">
        <f>""</f>
        <v/>
      </c>
      <c r="P369" s="35" t="str">
        <f t="shared" si="71"/>
        <v>2021-11-30</v>
      </c>
      <c r="Q369" t="str">
        <f t="shared" si="72"/>
        <v>XIU</v>
      </c>
      <c r="R369">
        <f t="shared" si="73"/>
        <v>0</v>
      </c>
      <c r="S369">
        <f t="shared" si="74"/>
        <v>0</v>
      </c>
      <c r="T369">
        <f t="shared" si="75"/>
        <v>0</v>
      </c>
      <c r="U369" t="str">
        <f t="shared" si="76"/>
        <v>1-30-1--20</v>
      </c>
      <c r="V369">
        <f t="shared" si="79"/>
        <v>0</v>
      </c>
      <c r="W369">
        <f t="shared" si="80"/>
        <v>0</v>
      </c>
      <c r="X369" t="str">
        <f t="shared" si="81"/>
        <v>1-30-1--20</v>
      </c>
      <c r="Y369" t="str">
        <f t="shared" si="82"/>
        <v>1-30-1--20</v>
      </c>
      <c r="Z369" t="str">
        <f t="shared" si="83"/>
        <v>1-30-1--20</v>
      </c>
      <c r="AA369" t="str">
        <f t="shared" si="77"/>
        <v>2021-11-30</v>
      </c>
      <c r="AB369" t="b">
        <f t="shared" si="84"/>
        <v>1</v>
      </c>
      <c r="AC369">
        <f t="shared" si="78"/>
        <v>0</v>
      </c>
    </row>
    <row r="370" spans="1:29">
      <c r="A370" s="3" t="s">
        <v>87</v>
      </c>
      <c r="B370" s="3" t="s">
        <v>286</v>
      </c>
      <c r="C370" s="3" t="s">
        <v>286</v>
      </c>
      <c r="D370" s="3" t="s">
        <v>286</v>
      </c>
      <c r="E370" s="3" t="s">
        <v>89</v>
      </c>
      <c r="F370" s="3" t="s">
        <v>110</v>
      </c>
      <c r="G370" s="3" t="s">
        <v>111</v>
      </c>
      <c r="H370" s="3" t="s">
        <v>92</v>
      </c>
      <c r="I370" s="3">
        <v>35806</v>
      </c>
      <c r="J370" s="3"/>
      <c r="K370" s="3">
        <v>0</v>
      </c>
      <c r="L370" s="3">
        <v>7017.98</v>
      </c>
      <c r="M370" s="3">
        <v>5348.17</v>
      </c>
      <c r="N370" s="3">
        <v>5348.17</v>
      </c>
      <c r="O370" s="88" t="str">
        <f>""</f>
        <v/>
      </c>
      <c r="P370" s="35" t="str">
        <f t="shared" si="71"/>
        <v>2021-11-30</v>
      </c>
      <c r="Q370" t="str">
        <f t="shared" si="72"/>
        <v>XIU</v>
      </c>
      <c r="R370">
        <f t="shared" si="73"/>
        <v>0</v>
      </c>
      <c r="S370">
        <f t="shared" si="74"/>
        <v>35806</v>
      </c>
      <c r="T370">
        <f t="shared" si="75"/>
        <v>7017.98</v>
      </c>
      <c r="U370" t="str">
        <f t="shared" si="76"/>
        <v>1-30-1--20</v>
      </c>
      <c r="V370">
        <f t="shared" si="79"/>
        <v>0.19600011171312071</v>
      </c>
      <c r="W370">
        <f t="shared" si="80"/>
        <v>0</v>
      </c>
      <c r="X370" t="str">
        <f t="shared" si="81"/>
        <v>1-30-1--20</v>
      </c>
      <c r="Y370" t="str">
        <f t="shared" si="82"/>
        <v>1-30-1--20</v>
      </c>
      <c r="Z370" t="str">
        <f t="shared" si="83"/>
        <v>1-30-1--20</v>
      </c>
      <c r="AA370" t="str">
        <f t="shared" si="77"/>
        <v>2021-11-30</v>
      </c>
      <c r="AB370" t="b">
        <f t="shared" si="84"/>
        <v>1</v>
      </c>
      <c r="AC370">
        <f t="shared" si="78"/>
        <v>0</v>
      </c>
    </row>
    <row r="371" spans="1:29">
      <c r="A371" s="3" t="s">
        <v>87</v>
      </c>
      <c r="B371" s="3" t="s">
        <v>286</v>
      </c>
      <c r="C371" s="3" t="s">
        <v>286</v>
      </c>
      <c r="D371" s="3" t="s">
        <v>286</v>
      </c>
      <c r="E371" s="3" t="s">
        <v>89</v>
      </c>
      <c r="F371" s="3" t="s">
        <v>54</v>
      </c>
      <c r="G371" s="3" t="s">
        <v>230</v>
      </c>
      <c r="H371" s="3" t="s">
        <v>125</v>
      </c>
      <c r="I371" s="3">
        <v>0</v>
      </c>
      <c r="J371" s="3"/>
      <c r="K371" s="3">
        <v>0</v>
      </c>
      <c r="L371" s="3">
        <v>-1820.45</v>
      </c>
      <c r="M371" s="3">
        <v>5348.17</v>
      </c>
      <c r="N371" s="3">
        <v>5348.17</v>
      </c>
      <c r="O371" s="88" t="str">
        <f>""</f>
        <v/>
      </c>
      <c r="P371" s="35" t="str">
        <f t="shared" si="71"/>
        <v>2021-11-30</v>
      </c>
      <c r="Q371" t="str">
        <f t="shared" si="72"/>
        <v>XCB</v>
      </c>
      <c r="R371">
        <f t="shared" si="73"/>
        <v>0</v>
      </c>
      <c r="S371">
        <f t="shared" si="74"/>
        <v>0</v>
      </c>
      <c r="T371">
        <f t="shared" si="75"/>
        <v>0</v>
      </c>
      <c r="U371" t="str">
        <f t="shared" si="76"/>
        <v>1-30-1--20</v>
      </c>
      <c r="V371">
        <f t="shared" si="79"/>
        <v>0</v>
      </c>
      <c r="W371">
        <f t="shared" si="80"/>
        <v>0</v>
      </c>
      <c r="X371" t="str">
        <f t="shared" si="81"/>
        <v>1-30-1--20</v>
      </c>
      <c r="Y371" t="str">
        <f t="shared" si="82"/>
        <v>1-30-1--20</v>
      </c>
      <c r="Z371" t="str">
        <f t="shared" si="83"/>
        <v>1-30-1--20</v>
      </c>
      <c r="AA371" t="str">
        <f t="shared" si="77"/>
        <v>2021-11-30</v>
      </c>
      <c r="AB371" t="b">
        <f t="shared" si="84"/>
        <v>1</v>
      </c>
      <c r="AC371">
        <f t="shared" si="78"/>
        <v>0</v>
      </c>
    </row>
    <row r="372" spans="1:29">
      <c r="A372" s="3" t="s">
        <v>87</v>
      </c>
      <c r="B372" s="3" t="s">
        <v>286</v>
      </c>
      <c r="C372" s="3" t="s">
        <v>286</v>
      </c>
      <c r="D372" s="3" t="s">
        <v>286</v>
      </c>
      <c r="E372" s="3" t="s">
        <v>89</v>
      </c>
      <c r="F372" s="3" t="s">
        <v>54</v>
      </c>
      <c r="G372" s="3" t="s">
        <v>230</v>
      </c>
      <c r="H372" s="3" t="s">
        <v>92</v>
      </c>
      <c r="I372" s="3">
        <v>33099</v>
      </c>
      <c r="J372" s="3"/>
      <c r="K372" s="3">
        <v>0</v>
      </c>
      <c r="L372" s="3">
        <v>1820.45</v>
      </c>
      <c r="M372" s="3">
        <v>5348.17</v>
      </c>
      <c r="N372" s="3">
        <v>5348.17</v>
      </c>
      <c r="O372" s="88" t="str">
        <f>""</f>
        <v/>
      </c>
      <c r="P372" s="35" t="str">
        <f t="shared" si="71"/>
        <v>2021-11-30</v>
      </c>
      <c r="Q372" t="str">
        <f t="shared" si="72"/>
        <v>XCB</v>
      </c>
      <c r="R372">
        <f t="shared" si="73"/>
        <v>0</v>
      </c>
      <c r="S372">
        <f t="shared" si="74"/>
        <v>33099</v>
      </c>
      <c r="T372">
        <f t="shared" si="75"/>
        <v>1820.45</v>
      </c>
      <c r="U372" t="str">
        <f t="shared" si="76"/>
        <v>1-30-1--20</v>
      </c>
      <c r="V372">
        <f t="shared" si="79"/>
        <v>5.5000151061965617E-2</v>
      </c>
      <c r="W372">
        <f t="shared" si="80"/>
        <v>0</v>
      </c>
      <c r="X372" t="str">
        <f t="shared" si="81"/>
        <v>1-30-1--20</v>
      </c>
      <c r="Y372" t="str">
        <f t="shared" si="82"/>
        <v>1-30-1--20</v>
      </c>
      <c r="Z372" t="str">
        <f t="shared" si="83"/>
        <v>1-30-1--20</v>
      </c>
      <c r="AA372" t="str">
        <f t="shared" si="77"/>
        <v>2021-11-30</v>
      </c>
      <c r="AB372" t="b">
        <f t="shared" si="84"/>
        <v>1</v>
      </c>
      <c r="AC372">
        <f t="shared" si="78"/>
        <v>0</v>
      </c>
    </row>
    <row r="373" spans="1:29">
      <c r="A373" s="3" t="s">
        <v>87</v>
      </c>
      <c r="B373" s="3" t="s">
        <v>286</v>
      </c>
      <c r="C373" s="3" t="s">
        <v>286</v>
      </c>
      <c r="D373" s="3" t="s">
        <v>286</v>
      </c>
      <c r="E373" s="3" t="s">
        <v>89</v>
      </c>
      <c r="F373" s="3" t="s">
        <v>90</v>
      </c>
      <c r="G373" s="3" t="s">
        <v>91</v>
      </c>
      <c r="H373" s="3" t="s">
        <v>125</v>
      </c>
      <c r="I373" s="3">
        <v>0</v>
      </c>
      <c r="J373" s="3"/>
      <c r="K373" s="3">
        <v>0</v>
      </c>
      <c r="L373" s="3">
        <v>-2677.75</v>
      </c>
      <c r="M373" s="3">
        <v>5348.17</v>
      </c>
      <c r="N373" s="3">
        <v>5348.17</v>
      </c>
      <c r="O373" s="88" t="str">
        <f>""</f>
        <v/>
      </c>
      <c r="P373" s="35" t="str">
        <f t="shared" si="71"/>
        <v>2021-11-30</v>
      </c>
      <c r="Q373" t="str">
        <f t="shared" si="72"/>
        <v>XBB</v>
      </c>
      <c r="R373">
        <f t="shared" si="73"/>
        <v>0</v>
      </c>
      <c r="S373">
        <f t="shared" si="74"/>
        <v>0</v>
      </c>
      <c r="T373">
        <f t="shared" si="75"/>
        <v>0</v>
      </c>
      <c r="U373" t="str">
        <f t="shared" si="76"/>
        <v>1-30-1--20</v>
      </c>
      <c r="V373">
        <f t="shared" si="79"/>
        <v>0</v>
      </c>
      <c r="W373">
        <f t="shared" si="80"/>
        <v>0</v>
      </c>
      <c r="X373" t="str">
        <f t="shared" si="81"/>
        <v>1-30-1--20</v>
      </c>
      <c r="Y373" t="str">
        <f t="shared" si="82"/>
        <v>1-30-1--20</v>
      </c>
      <c r="Z373" t="str">
        <f t="shared" si="83"/>
        <v>1-30-1--20</v>
      </c>
      <c r="AA373" t="str">
        <f t="shared" si="77"/>
        <v>2021-11-30</v>
      </c>
      <c r="AB373" t="b">
        <f t="shared" si="84"/>
        <v>1</v>
      </c>
      <c r="AC373">
        <f t="shared" si="78"/>
        <v>0</v>
      </c>
    </row>
    <row r="374" spans="1:29">
      <c r="A374" s="3" t="s">
        <v>87</v>
      </c>
      <c r="B374" s="3" t="s">
        <v>286</v>
      </c>
      <c r="C374" s="3" t="s">
        <v>286</v>
      </c>
      <c r="D374" s="3" t="s">
        <v>286</v>
      </c>
      <c r="E374" s="3" t="s">
        <v>89</v>
      </c>
      <c r="F374" s="3" t="s">
        <v>90</v>
      </c>
      <c r="G374" s="3" t="s">
        <v>91</v>
      </c>
      <c r="H374" s="3" t="s">
        <v>92</v>
      </c>
      <c r="I374" s="3">
        <v>40572</v>
      </c>
      <c r="J374" s="3"/>
      <c r="K374" s="3">
        <v>0</v>
      </c>
      <c r="L374" s="3">
        <v>2677.75</v>
      </c>
      <c r="M374" s="3">
        <v>5348.17</v>
      </c>
      <c r="N374" s="3">
        <v>5348.17</v>
      </c>
      <c r="O374" s="88" t="str">
        <f>""</f>
        <v/>
      </c>
      <c r="P374" s="35" t="str">
        <f t="shared" si="71"/>
        <v>2021-11-30</v>
      </c>
      <c r="Q374" t="str">
        <f t="shared" si="72"/>
        <v>XBB</v>
      </c>
      <c r="R374">
        <f t="shared" si="73"/>
        <v>0</v>
      </c>
      <c r="S374">
        <f t="shared" si="74"/>
        <v>40572</v>
      </c>
      <c r="T374">
        <f t="shared" si="75"/>
        <v>2677.75</v>
      </c>
      <c r="U374" t="str">
        <f t="shared" si="76"/>
        <v>1-30-1--20</v>
      </c>
      <c r="V374">
        <f t="shared" si="79"/>
        <v>6.5999950704919652E-2</v>
      </c>
      <c r="W374">
        <f t="shared" si="80"/>
        <v>0</v>
      </c>
      <c r="X374" t="str">
        <f t="shared" si="81"/>
        <v>1-30-1--20</v>
      </c>
      <c r="Y374" t="str">
        <f t="shared" si="82"/>
        <v>1-30-1--20</v>
      </c>
      <c r="Z374" t="str">
        <f t="shared" si="83"/>
        <v>1-30-1--20</v>
      </c>
      <c r="AA374" t="str">
        <f t="shared" si="77"/>
        <v>2021-11-30</v>
      </c>
      <c r="AB374" t="b">
        <f t="shared" si="84"/>
        <v>1</v>
      </c>
      <c r="AC374">
        <f t="shared" si="78"/>
        <v>0</v>
      </c>
    </row>
    <row r="375" spans="1:29">
      <c r="A375" s="3" t="s">
        <v>87</v>
      </c>
      <c r="B375" s="3" t="s">
        <v>286</v>
      </c>
      <c r="C375" s="3" t="s">
        <v>286</v>
      </c>
      <c r="D375" s="3" t="s">
        <v>287</v>
      </c>
      <c r="E375" s="3" t="s">
        <v>89</v>
      </c>
      <c r="F375" s="3" t="s">
        <v>93</v>
      </c>
      <c r="G375" s="3" t="s">
        <v>94</v>
      </c>
      <c r="H375" s="3" t="s">
        <v>128</v>
      </c>
      <c r="I375" s="3">
        <v>0</v>
      </c>
      <c r="J375" s="3"/>
      <c r="K375" s="3">
        <v>0</v>
      </c>
      <c r="L375" s="3">
        <v>2.2200000000000002</v>
      </c>
      <c r="M375" s="3">
        <v>5370.08</v>
      </c>
      <c r="N375" s="3">
        <v>5370.08</v>
      </c>
      <c r="O375" s="88" t="str">
        <f>""</f>
        <v/>
      </c>
      <c r="P375" s="35" t="str">
        <f t="shared" si="71"/>
        <v>2021-11-30</v>
      </c>
      <c r="Q375" t="str">
        <f t="shared" si="72"/>
        <v>XIG</v>
      </c>
      <c r="R375">
        <f t="shared" si="73"/>
        <v>0</v>
      </c>
      <c r="S375">
        <f t="shared" si="74"/>
        <v>0</v>
      </c>
      <c r="T375">
        <f t="shared" si="75"/>
        <v>0</v>
      </c>
      <c r="U375" t="str">
        <f t="shared" si="76"/>
        <v>1-30-1--20</v>
      </c>
      <c r="V375">
        <f t="shared" si="79"/>
        <v>0</v>
      </c>
      <c r="W375">
        <f t="shared" si="80"/>
        <v>0</v>
      </c>
      <c r="X375" t="str">
        <f t="shared" si="81"/>
        <v>1-30-1--20</v>
      </c>
      <c r="Y375" t="str">
        <f t="shared" si="82"/>
        <v>1-30-1--20</v>
      </c>
      <c r="Z375" t="str">
        <f t="shared" si="83"/>
        <v>2-03-1--20</v>
      </c>
      <c r="AA375" t="str">
        <f t="shared" si="77"/>
        <v>2021-12-03</v>
      </c>
      <c r="AB375" t="b">
        <f t="shared" si="84"/>
        <v>0</v>
      </c>
      <c r="AC375" t="str">
        <f t="shared" si="78"/>
        <v>Fraction</v>
      </c>
    </row>
    <row r="376" spans="1:29">
      <c r="A376" s="3" t="s">
        <v>87</v>
      </c>
      <c r="B376" s="3" t="s">
        <v>286</v>
      </c>
      <c r="C376" s="3" t="s">
        <v>286</v>
      </c>
      <c r="D376" s="3" t="s">
        <v>287</v>
      </c>
      <c r="E376" s="3" t="s">
        <v>89</v>
      </c>
      <c r="F376" s="3" t="s">
        <v>93</v>
      </c>
      <c r="G376" s="3" t="s">
        <v>288</v>
      </c>
      <c r="H376" s="3" t="s">
        <v>125</v>
      </c>
      <c r="I376" s="3">
        <v>9</v>
      </c>
      <c r="J376" s="3"/>
      <c r="K376" s="3">
        <v>0</v>
      </c>
      <c r="L376" s="3"/>
      <c r="M376" s="3">
        <v>5370.08</v>
      </c>
      <c r="N376" s="3">
        <v>5370.08</v>
      </c>
      <c r="O376" s="88" t="str">
        <f>""</f>
        <v/>
      </c>
      <c r="P376" s="35" t="str">
        <f t="shared" si="71"/>
        <v>2021-11-30</v>
      </c>
      <c r="Q376" t="str">
        <f t="shared" si="72"/>
        <v>XIG</v>
      </c>
      <c r="R376">
        <f t="shared" si="73"/>
        <v>25.1</v>
      </c>
      <c r="S376">
        <f t="shared" si="74"/>
        <v>9</v>
      </c>
      <c r="T376">
        <f t="shared" si="75"/>
        <v>0</v>
      </c>
      <c r="U376" t="str">
        <f t="shared" si="76"/>
        <v>1-30-1--20</v>
      </c>
      <c r="V376">
        <f t="shared" si="79"/>
        <v>0</v>
      </c>
      <c r="W376">
        <f t="shared" si="80"/>
        <v>0</v>
      </c>
      <c r="X376" t="str">
        <f t="shared" si="81"/>
        <v>1-30-1--20</v>
      </c>
      <c r="Y376" t="str">
        <f t="shared" si="82"/>
        <v>1-30-1--20</v>
      </c>
      <c r="Z376" t="str">
        <f t="shared" si="83"/>
        <v>2-03-1--20</v>
      </c>
      <c r="AA376" t="str">
        <f t="shared" si="77"/>
        <v>2021-12-03</v>
      </c>
      <c r="AB376" t="b">
        <f t="shared" si="84"/>
        <v>0</v>
      </c>
      <c r="AC376" t="str">
        <f t="shared" si="78"/>
        <v>Div Reinv</v>
      </c>
    </row>
    <row r="377" spans="1:29">
      <c r="A377" s="3" t="s">
        <v>87</v>
      </c>
      <c r="B377" s="3" t="s">
        <v>286</v>
      </c>
      <c r="C377" s="3" t="s">
        <v>286</v>
      </c>
      <c r="D377" s="3" t="s">
        <v>287</v>
      </c>
      <c r="E377" s="3" t="s">
        <v>89</v>
      </c>
      <c r="F377" s="3" t="s">
        <v>95</v>
      </c>
      <c r="G377" s="3" t="s">
        <v>96</v>
      </c>
      <c r="H377" s="3" t="s">
        <v>128</v>
      </c>
      <c r="I377" s="3">
        <v>0</v>
      </c>
      <c r="J377" s="3"/>
      <c r="K377" s="3">
        <v>0</v>
      </c>
      <c r="L377" s="3">
        <v>15.17</v>
      </c>
      <c r="M377" s="3">
        <v>5370.08</v>
      </c>
      <c r="N377" s="3">
        <v>5370.08</v>
      </c>
      <c r="O377" s="88" t="str">
        <f>""</f>
        <v/>
      </c>
      <c r="P377" s="35" t="str">
        <f t="shared" si="71"/>
        <v>2021-11-30</v>
      </c>
      <c r="Q377" t="str">
        <f t="shared" si="72"/>
        <v>XHY</v>
      </c>
      <c r="R377">
        <f t="shared" si="73"/>
        <v>0</v>
      </c>
      <c r="S377">
        <f t="shared" si="74"/>
        <v>0</v>
      </c>
      <c r="T377">
        <f t="shared" si="75"/>
        <v>0</v>
      </c>
      <c r="U377" t="str">
        <f t="shared" si="76"/>
        <v>1-30-1--20</v>
      </c>
      <c r="V377">
        <f t="shared" si="79"/>
        <v>0</v>
      </c>
      <c r="W377">
        <f t="shared" si="80"/>
        <v>0</v>
      </c>
      <c r="X377" t="str">
        <f t="shared" si="81"/>
        <v>1-30-1--20</v>
      </c>
      <c r="Y377" t="str">
        <f t="shared" si="82"/>
        <v>1-30-1--20</v>
      </c>
      <c r="Z377" t="str">
        <f t="shared" si="83"/>
        <v>2-03-1--20</v>
      </c>
      <c r="AA377" t="str">
        <f t="shared" si="77"/>
        <v>2021-12-03</v>
      </c>
      <c r="AB377" t="b">
        <f t="shared" si="84"/>
        <v>0</v>
      </c>
      <c r="AC377" t="str">
        <f t="shared" si="78"/>
        <v>Fraction</v>
      </c>
    </row>
    <row r="378" spans="1:29">
      <c r="A378" s="3" t="s">
        <v>87</v>
      </c>
      <c r="B378" s="3" t="s">
        <v>286</v>
      </c>
      <c r="C378" s="3" t="s">
        <v>286</v>
      </c>
      <c r="D378" s="3" t="s">
        <v>287</v>
      </c>
      <c r="E378" s="3" t="s">
        <v>89</v>
      </c>
      <c r="F378" s="3" t="s">
        <v>95</v>
      </c>
      <c r="G378" s="3" t="s">
        <v>289</v>
      </c>
      <c r="H378" s="3" t="s">
        <v>125</v>
      </c>
      <c r="I378" s="3">
        <v>19</v>
      </c>
      <c r="J378" s="3"/>
      <c r="K378" s="3">
        <v>0</v>
      </c>
      <c r="L378" s="3"/>
      <c r="M378" s="3">
        <v>5370.08</v>
      </c>
      <c r="N378" s="3">
        <v>5370.08</v>
      </c>
      <c r="O378" s="88" t="str">
        <f>""</f>
        <v/>
      </c>
      <c r="P378" s="35" t="str">
        <f t="shared" si="71"/>
        <v>2021-11-30</v>
      </c>
      <c r="Q378" t="str">
        <f t="shared" si="72"/>
        <v>XHY</v>
      </c>
      <c r="R378">
        <f t="shared" si="73"/>
        <v>18.32</v>
      </c>
      <c r="S378">
        <f t="shared" si="74"/>
        <v>19</v>
      </c>
      <c r="T378">
        <f t="shared" si="75"/>
        <v>0</v>
      </c>
      <c r="U378" t="str">
        <f t="shared" si="76"/>
        <v>1-30-1--20</v>
      </c>
      <c r="V378">
        <f t="shared" si="79"/>
        <v>0</v>
      </c>
      <c r="W378">
        <f t="shared" si="80"/>
        <v>0</v>
      </c>
      <c r="X378" t="str">
        <f t="shared" si="81"/>
        <v>1-30-1--20</v>
      </c>
      <c r="Y378" t="str">
        <f t="shared" si="82"/>
        <v>1-30-1--20</v>
      </c>
      <c r="Z378" t="str">
        <f t="shared" si="83"/>
        <v>2-03-1--20</v>
      </c>
      <c r="AA378" t="str">
        <f t="shared" si="77"/>
        <v>2021-12-03</v>
      </c>
      <c r="AB378" t="b">
        <f t="shared" si="84"/>
        <v>0</v>
      </c>
      <c r="AC378" t="str">
        <f t="shared" si="78"/>
        <v>Div Reinv</v>
      </c>
    </row>
    <row r="379" spans="1:29">
      <c r="A379" s="3" t="s">
        <v>87</v>
      </c>
      <c r="B379" s="3" t="s">
        <v>286</v>
      </c>
      <c r="C379" s="3" t="s">
        <v>286</v>
      </c>
      <c r="D379" s="3" t="s">
        <v>287</v>
      </c>
      <c r="E379" s="3" t="s">
        <v>89</v>
      </c>
      <c r="F379" s="3" t="s">
        <v>90</v>
      </c>
      <c r="G379" s="3" t="s">
        <v>91</v>
      </c>
      <c r="H379" s="3" t="s">
        <v>128</v>
      </c>
      <c r="I379" s="3">
        <v>0</v>
      </c>
      <c r="J379" s="3"/>
      <c r="K379" s="3">
        <v>0</v>
      </c>
      <c r="L379" s="3">
        <v>4.5199999999999996</v>
      </c>
      <c r="M379" s="3">
        <v>5370.08</v>
      </c>
      <c r="N379" s="3">
        <v>5370.08</v>
      </c>
      <c r="O379" s="88" t="str">
        <f>""</f>
        <v/>
      </c>
      <c r="P379" s="35" t="str">
        <f t="shared" si="71"/>
        <v>2021-11-30</v>
      </c>
      <c r="Q379" t="str">
        <f t="shared" si="72"/>
        <v>XBB</v>
      </c>
      <c r="R379">
        <f t="shared" si="73"/>
        <v>0</v>
      </c>
      <c r="S379">
        <f t="shared" si="74"/>
        <v>0</v>
      </c>
      <c r="T379">
        <f t="shared" si="75"/>
        <v>0</v>
      </c>
      <c r="U379" t="str">
        <f t="shared" si="76"/>
        <v>1-30-1--20</v>
      </c>
      <c r="V379">
        <f t="shared" si="79"/>
        <v>0</v>
      </c>
      <c r="W379">
        <f t="shared" si="80"/>
        <v>0</v>
      </c>
      <c r="X379" t="str">
        <f t="shared" si="81"/>
        <v>1-30-1--20</v>
      </c>
      <c r="Y379" t="str">
        <f t="shared" si="82"/>
        <v>1-30-1--20</v>
      </c>
      <c r="Z379" t="str">
        <f t="shared" si="83"/>
        <v>2-03-1--20</v>
      </c>
      <c r="AA379" t="str">
        <f t="shared" si="77"/>
        <v>2021-12-03</v>
      </c>
      <c r="AB379" t="b">
        <f t="shared" si="84"/>
        <v>0</v>
      </c>
      <c r="AC379" t="str">
        <f t="shared" si="78"/>
        <v>Fraction</v>
      </c>
    </row>
    <row r="380" spans="1:29">
      <c r="A380" s="3" t="s">
        <v>87</v>
      </c>
      <c r="B380" s="3" t="s">
        <v>286</v>
      </c>
      <c r="C380" s="3" t="s">
        <v>286</v>
      </c>
      <c r="D380" s="3" t="s">
        <v>287</v>
      </c>
      <c r="E380" s="3" t="s">
        <v>89</v>
      </c>
      <c r="F380" s="3" t="s">
        <v>90</v>
      </c>
      <c r="G380" s="3" t="s">
        <v>290</v>
      </c>
      <c r="H380" s="3" t="s">
        <v>125</v>
      </c>
      <c r="I380" s="3">
        <v>85</v>
      </c>
      <c r="J380" s="3"/>
      <c r="K380" s="3">
        <v>0</v>
      </c>
      <c r="L380" s="3"/>
      <c r="M380" s="3">
        <v>5370.08</v>
      </c>
      <c r="N380" s="3">
        <v>5370.08</v>
      </c>
      <c r="O380" s="88" t="str">
        <f>""</f>
        <v/>
      </c>
      <c r="P380" s="35" t="str">
        <f t="shared" si="71"/>
        <v>2021-11-30</v>
      </c>
      <c r="Q380" t="str">
        <f t="shared" si="72"/>
        <v>XBB</v>
      </c>
      <c r="R380">
        <f t="shared" si="73"/>
        <v>31.45</v>
      </c>
      <c r="S380">
        <f t="shared" si="74"/>
        <v>85</v>
      </c>
      <c r="T380">
        <f t="shared" si="75"/>
        <v>0</v>
      </c>
      <c r="U380" t="str">
        <f t="shared" si="76"/>
        <v>1-30-1--20</v>
      </c>
      <c r="V380">
        <f t="shared" si="79"/>
        <v>0</v>
      </c>
      <c r="W380">
        <f t="shared" si="80"/>
        <v>0</v>
      </c>
      <c r="X380" t="str">
        <f t="shared" si="81"/>
        <v>1-30-1--20</v>
      </c>
      <c r="Y380" t="str">
        <f t="shared" si="82"/>
        <v>1-30-1--20</v>
      </c>
      <c r="Z380" t="str">
        <f t="shared" si="83"/>
        <v>2-03-1--20</v>
      </c>
      <c r="AA380" t="str">
        <f t="shared" si="77"/>
        <v>2021-12-03</v>
      </c>
      <c r="AB380" t="b">
        <f t="shared" si="84"/>
        <v>0</v>
      </c>
      <c r="AC380" t="str">
        <f t="shared" si="78"/>
        <v>Div Reinv</v>
      </c>
    </row>
    <row r="381" spans="1:29">
      <c r="A381" s="3" t="s">
        <v>87</v>
      </c>
      <c r="B381" s="3" t="s">
        <v>286</v>
      </c>
      <c r="C381" s="3" t="s">
        <v>286</v>
      </c>
      <c r="D381" s="3" t="s">
        <v>291</v>
      </c>
      <c r="E381" s="3" t="s">
        <v>89</v>
      </c>
      <c r="F381" s="3" t="s">
        <v>110</v>
      </c>
      <c r="G381" s="3" t="s">
        <v>292</v>
      </c>
      <c r="H381" s="3" t="s">
        <v>125</v>
      </c>
      <c r="I381" s="3">
        <v>223</v>
      </c>
      <c r="J381" s="3"/>
      <c r="K381" s="3">
        <v>0</v>
      </c>
      <c r="L381" s="3"/>
      <c r="M381" s="3">
        <v>5415.16</v>
      </c>
      <c r="N381" s="3">
        <v>2056.16</v>
      </c>
      <c r="O381" s="88" t="str">
        <f>""</f>
        <v/>
      </c>
      <c r="P381" s="35" t="str">
        <f t="shared" si="71"/>
        <v>2021-11-30</v>
      </c>
      <c r="Q381" t="str">
        <f t="shared" si="72"/>
        <v>XIU</v>
      </c>
      <c r="R381">
        <f t="shared" si="73"/>
        <v>31.339910313901346</v>
      </c>
      <c r="S381">
        <f t="shared" si="74"/>
        <v>223</v>
      </c>
      <c r="T381">
        <f t="shared" si="75"/>
        <v>0</v>
      </c>
      <c r="U381" t="str">
        <f t="shared" si="76"/>
        <v>1-30-1--20</v>
      </c>
      <c r="V381">
        <f t="shared" si="79"/>
        <v>0</v>
      </c>
      <c r="W381">
        <f t="shared" si="80"/>
        <v>0</v>
      </c>
      <c r="X381" t="str">
        <f t="shared" si="81"/>
        <v>1-30-1--20</v>
      </c>
      <c r="Y381" t="str">
        <f t="shared" si="82"/>
        <v>1-30-1--20</v>
      </c>
      <c r="Z381" t="str">
        <f t="shared" si="83"/>
        <v>2-07-1--20</v>
      </c>
      <c r="AA381" t="str">
        <f t="shared" si="77"/>
        <v>2021-12-07</v>
      </c>
      <c r="AB381" t="b">
        <f t="shared" si="84"/>
        <v>0</v>
      </c>
      <c r="AC381" t="str">
        <f t="shared" si="78"/>
        <v>Div Reinv</v>
      </c>
    </row>
    <row r="382" spans="1:29">
      <c r="A382" s="3" t="s">
        <v>87</v>
      </c>
      <c r="B382" s="3" t="s">
        <v>286</v>
      </c>
      <c r="C382" s="3" t="s">
        <v>286</v>
      </c>
      <c r="D382" s="3" t="s">
        <v>291</v>
      </c>
      <c r="E382" s="3" t="s">
        <v>89</v>
      </c>
      <c r="F382" s="3" t="s">
        <v>110</v>
      </c>
      <c r="G382" s="3" t="s">
        <v>111</v>
      </c>
      <c r="H382" s="3" t="s">
        <v>128</v>
      </c>
      <c r="I382" s="3">
        <v>0</v>
      </c>
      <c r="J382" s="3"/>
      <c r="K382" s="3">
        <v>0</v>
      </c>
      <c r="L382" s="3">
        <v>30.09</v>
      </c>
      <c r="M382" s="3">
        <v>5415.16</v>
      </c>
      <c r="N382" s="3">
        <v>2056.16</v>
      </c>
      <c r="O382" s="88" t="str">
        <f>""</f>
        <v/>
      </c>
      <c r="P382" s="35" t="str">
        <f t="shared" si="71"/>
        <v>2021-11-30</v>
      </c>
      <c r="Q382" t="str">
        <f t="shared" si="72"/>
        <v>XIU</v>
      </c>
      <c r="R382">
        <f t="shared" si="73"/>
        <v>0</v>
      </c>
      <c r="S382">
        <f t="shared" si="74"/>
        <v>0</v>
      </c>
      <c r="T382">
        <f t="shared" si="75"/>
        <v>0</v>
      </c>
      <c r="U382" t="str">
        <f t="shared" si="76"/>
        <v>1-30-1--20</v>
      </c>
      <c r="V382">
        <f t="shared" si="79"/>
        <v>0</v>
      </c>
      <c r="W382">
        <f t="shared" si="80"/>
        <v>0</v>
      </c>
      <c r="X382" t="str">
        <f t="shared" si="81"/>
        <v>1-30-1--20</v>
      </c>
      <c r="Y382" t="str">
        <f t="shared" si="82"/>
        <v>1-30-1--20</v>
      </c>
      <c r="Z382" t="str">
        <f t="shared" si="83"/>
        <v>2-07-1--20</v>
      </c>
      <c r="AA382" t="str">
        <f t="shared" si="77"/>
        <v>2021-12-07</v>
      </c>
      <c r="AB382" t="b">
        <f t="shared" si="84"/>
        <v>0</v>
      </c>
      <c r="AC382" t="str">
        <f t="shared" si="78"/>
        <v>Fraction</v>
      </c>
    </row>
    <row r="383" spans="1:29">
      <c r="A383" s="3" t="s">
        <v>87</v>
      </c>
      <c r="B383" s="3" t="s">
        <v>286</v>
      </c>
      <c r="C383" s="3" t="s">
        <v>286</v>
      </c>
      <c r="D383" s="3" t="s">
        <v>291</v>
      </c>
      <c r="E383" s="3" t="s">
        <v>89</v>
      </c>
      <c r="F383" s="3" t="s">
        <v>54</v>
      </c>
      <c r="G383" s="3" t="s">
        <v>230</v>
      </c>
      <c r="H383" s="3" t="s">
        <v>128</v>
      </c>
      <c r="I383" s="3">
        <v>0</v>
      </c>
      <c r="J383" s="3"/>
      <c r="K383" s="3">
        <v>0</v>
      </c>
      <c r="L383" s="3">
        <v>14.99</v>
      </c>
      <c r="M383" s="3">
        <v>5415.16</v>
      </c>
      <c r="N383" s="3">
        <v>2056.16</v>
      </c>
      <c r="O383" s="88" t="str">
        <f>""</f>
        <v/>
      </c>
      <c r="P383" s="35" t="str">
        <f t="shared" si="71"/>
        <v>2021-11-30</v>
      </c>
      <c r="Q383" t="str">
        <f t="shared" si="72"/>
        <v>XCB</v>
      </c>
      <c r="R383">
        <f t="shared" si="73"/>
        <v>0</v>
      </c>
      <c r="S383">
        <f t="shared" si="74"/>
        <v>0</v>
      </c>
      <c r="T383">
        <f t="shared" si="75"/>
        <v>0</v>
      </c>
      <c r="U383" t="str">
        <f t="shared" si="76"/>
        <v>1-30-1--20</v>
      </c>
      <c r="V383">
        <f t="shared" si="79"/>
        <v>0</v>
      </c>
      <c r="W383">
        <f t="shared" si="80"/>
        <v>0</v>
      </c>
      <c r="X383" t="str">
        <f t="shared" si="81"/>
        <v>1-30-1--20</v>
      </c>
      <c r="Y383" t="str">
        <f t="shared" si="82"/>
        <v>1-30-1--20</v>
      </c>
      <c r="Z383" t="str">
        <f t="shared" si="83"/>
        <v>2-07-1--20</v>
      </c>
      <c r="AA383" t="str">
        <f t="shared" si="77"/>
        <v>2021-12-07</v>
      </c>
      <c r="AB383" t="b">
        <f t="shared" si="84"/>
        <v>0</v>
      </c>
      <c r="AC383" t="str">
        <f t="shared" si="78"/>
        <v>Fraction</v>
      </c>
    </row>
    <row r="384" spans="1:29">
      <c r="A384" s="3" t="s">
        <v>87</v>
      </c>
      <c r="B384" s="3" t="s">
        <v>286</v>
      </c>
      <c r="C384" s="3" t="s">
        <v>286</v>
      </c>
      <c r="D384" s="3" t="s">
        <v>291</v>
      </c>
      <c r="E384" s="3" t="s">
        <v>89</v>
      </c>
      <c r="F384" s="3" t="s">
        <v>54</v>
      </c>
      <c r="G384" s="3" t="s">
        <v>293</v>
      </c>
      <c r="H384" s="3" t="s">
        <v>125</v>
      </c>
      <c r="I384" s="3">
        <v>84</v>
      </c>
      <c r="J384" s="3"/>
      <c r="K384" s="3">
        <v>0</v>
      </c>
      <c r="L384" s="3"/>
      <c r="M384" s="3">
        <v>5415.16</v>
      </c>
      <c r="N384" s="3">
        <v>2056.16</v>
      </c>
      <c r="O384" s="88" t="str">
        <f>""</f>
        <v/>
      </c>
      <c r="P384" s="35" t="str">
        <f t="shared" si="71"/>
        <v>2021-11-30</v>
      </c>
      <c r="Q384" t="str">
        <f t="shared" si="72"/>
        <v>XCB</v>
      </c>
      <c r="R384">
        <f t="shared" si="73"/>
        <v>21.492857142857144</v>
      </c>
      <c r="S384">
        <f t="shared" si="74"/>
        <v>84</v>
      </c>
      <c r="T384">
        <f t="shared" si="75"/>
        <v>0</v>
      </c>
      <c r="U384" t="str">
        <f t="shared" si="76"/>
        <v>1-30-1--20</v>
      </c>
      <c r="V384">
        <f t="shared" si="79"/>
        <v>0</v>
      </c>
      <c r="W384">
        <f t="shared" si="80"/>
        <v>0</v>
      </c>
      <c r="X384" t="str">
        <f t="shared" si="81"/>
        <v>1-30-1--20</v>
      </c>
      <c r="Y384" t="str">
        <f t="shared" si="82"/>
        <v>1-30-1--20</v>
      </c>
      <c r="Z384" t="str">
        <f t="shared" si="83"/>
        <v>2-07-1--20</v>
      </c>
      <c r="AA384" t="str">
        <f t="shared" si="77"/>
        <v>2021-12-07</v>
      </c>
      <c r="AB384" t="b">
        <f t="shared" si="84"/>
        <v>0</v>
      </c>
      <c r="AC384" t="str">
        <f t="shared" si="78"/>
        <v>Div Reinv</v>
      </c>
    </row>
    <row r="385" spans="1:29">
      <c r="A385" s="3" t="s">
        <v>87</v>
      </c>
      <c r="B385" s="3" t="s">
        <v>294</v>
      </c>
      <c r="C385" s="3" t="s">
        <v>295</v>
      </c>
      <c r="D385" s="3" t="s">
        <v>294</v>
      </c>
      <c r="E385" s="3" t="s">
        <v>89</v>
      </c>
      <c r="F385" s="3" t="s">
        <v>105</v>
      </c>
      <c r="G385" s="3" t="s">
        <v>106</v>
      </c>
      <c r="H385" s="3" t="s">
        <v>104</v>
      </c>
      <c r="I385" s="3">
        <v>300</v>
      </c>
      <c r="J385" s="3">
        <v>73.14</v>
      </c>
      <c r="K385" s="3">
        <v>0</v>
      </c>
      <c r="L385" s="3">
        <v>21942</v>
      </c>
      <c r="M385" s="3">
        <v>5370.08</v>
      </c>
      <c r="N385" s="3">
        <v>2011.08</v>
      </c>
      <c r="O385" s="88" t="str">
        <f>""</f>
        <v/>
      </c>
      <c r="P385" s="35" t="str">
        <f t="shared" si="71"/>
        <v>2021-12-06</v>
      </c>
      <c r="Q385" t="str">
        <f t="shared" si="72"/>
        <v>XUS</v>
      </c>
      <c r="R385">
        <f t="shared" si="73"/>
        <v>73.14</v>
      </c>
      <c r="S385">
        <f t="shared" si="74"/>
        <v>-300</v>
      </c>
      <c r="T385">
        <f t="shared" si="75"/>
        <v>-21942</v>
      </c>
      <c r="U385" t="str">
        <f t="shared" si="76"/>
        <v>2-06-1--20</v>
      </c>
      <c r="V385">
        <f t="shared" si="79"/>
        <v>73.14</v>
      </c>
      <c r="W385" t="b">
        <f t="shared" si="80"/>
        <v>1</v>
      </c>
      <c r="X385" t="str">
        <f t="shared" si="81"/>
        <v>2-06-1--20</v>
      </c>
      <c r="Y385" t="str">
        <f t="shared" si="82"/>
        <v>2-08-1--20</v>
      </c>
      <c r="Z385" t="str">
        <f t="shared" si="83"/>
        <v>2-06-1--20</v>
      </c>
      <c r="AA385" t="str">
        <f t="shared" si="77"/>
        <v>2021-12-06</v>
      </c>
      <c r="AB385" t="b">
        <f t="shared" si="84"/>
        <v>1</v>
      </c>
      <c r="AC385">
        <f t="shared" si="78"/>
        <v>0</v>
      </c>
    </row>
    <row r="386" spans="1:29">
      <c r="A386" s="3" t="s">
        <v>87</v>
      </c>
      <c r="B386" s="3" t="s">
        <v>294</v>
      </c>
      <c r="C386" s="3" t="s">
        <v>295</v>
      </c>
      <c r="D386" s="3" t="s">
        <v>294</v>
      </c>
      <c r="E386" s="3" t="s">
        <v>89</v>
      </c>
      <c r="F386" s="3" t="s">
        <v>108</v>
      </c>
      <c r="G386" s="3" t="s">
        <v>109</v>
      </c>
      <c r="H386" s="3" t="s">
        <v>104</v>
      </c>
      <c r="I386" s="3">
        <v>750</v>
      </c>
      <c r="J386" s="3">
        <v>34.895000000000003</v>
      </c>
      <c r="K386" s="3">
        <v>0</v>
      </c>
      <c r="L386" s="3">
        <v>26171</v>
      </c>
      <c r="M386" s="3">
        <v>5370.08</v>
      </c>
      <c r="N386" s="3">
        <v>2011.08</v>
      </c>
      <c r="O386" s="88" t="str">
        <f>""</f>
        <v/>
      </c>
      <c r="P386" s="35" t="str">
        <f t="shared" ref="P386:P449" si="85">B386</f>
        <v>2021-12-06</v>
      </c>
      <c r="Q386" t="str">
        <f t="shared" ref="Q386:Q449" si="86">F386</f>
        <v>XEF</v>
      </c>
      <c r="R386">
        <f t="shared" ref="R386:R449" si="87">IFERROR(TRIM(RIGHT(G386,LEN(G386)-SEARCH("=",G386)))/I386,IF(J386="",0,J386))</f>
        <v>34.895000000000003</v>
      </c>
      <c r="S386">
        <f t="shared" ref="S386:S449" si="88">IF(OR(H386="Sell",H386="Vente"),-1,1)*I386</f>
        <v>-750</v>
      </c>
      <c r="T386">
        <f t="shared" ref="T386:T449" si="89">IF(L386&lt;&gt;R386*S386,V386,R386)*S386</f>
        <v>-26171</v>
      </c>
      <c r="U386" t="str">
        <f t="shared" ref="U386:U449" si="90">RIGHT(B386,4)&amp;"-"&amp;LEFT(RIGHT(B386,7),2)&amp;"-"&amp;LEFT(B386,2)</f>
        <v>2-06-1--20</v>
      </c>
      <c r="V386">
        <f t="shared" si="79"/>
        <v>34.894666666666666</v>
      </c>
      <c r="W386" t="b">
        <f t="shared" si="80"/>
        <v>0</v>
      </c>
      <c r="X386" t="str">
        <f t="shared" si="81"/>
        <v>2-06-1--20</v>
      </c>
      <c r="Y386" t="str">
        <f t="shared" si="82"/>
        <v>2-08-1--20</v>
      </c>
      <c r="Z386" t="str">
        <f t="shared" si="83"/>
        <v>2-06-1--20</v>
      </c>
      <c r="AA386" t="str">
        <f t="shared" ref="AA386:AA449" si="91">D386</f>
        <v>2021-12-06</v>
      </c>
      <c r="AB386" t="b">
        <f t="shared" si="84"/>
        <v>1</v>
      </c>
      <c r="AC386">
        <f t="shared" ref="AC386:AC449" si="92">IF(AB386=TRUE,,H386)</f>
        <v>0</v>
      </c>
    </row>
    <row r="387" spans="1:29">
      <c r="A387" s="3" t="s">
        <v>87</v>
      </c>
      <c r="B387" s="3" t="s">
        <v>294</v>
      </c>
      <c r="C387" s="3" t="s">
        <v>295</v>
      </c>
      <c r="D387" s="3" t="s">
        <v>294</v>
      </c>
      <c r="E387" s="3" t="s">
        <v>89</v>
      </c>
      <c r="F387" s="3" t="s">
        <v>110</v>
      </c>
      <c r="G387" s="3" t="s">
        <v>111</v>
      </c>
      <c r="H387" s="3" t="s">
        <v>104</v>
      </c>
      <c r="I387" s="3">
        <v>350</v>
      </c>
      <c r="J387" s="3">
        <v>31.84</v>
      </c>
      <c r="K387" s="3">
        <v>0</v>
      </c>
      <c r="L387" s="3">
        <v>11144</v>
      </c>
      <c r="M387" s="3">
        <v>5370.08</v>
      </c>
      <c r="N387" s="3">
        <v>2011.08</v>
      </c>
      <c r="O387" s="88" t="str">
        <f>""</f>
        <v/>
      </c>
      <c r="P387" s="35" t="str">
        <f t="shared" si="85"/>
        <v>2021-12-06</v>
      </c>
      <c r="Q387" t="str">
        <f t="shared" si="86"/>
        <v>XIU</v>
      </c>
      <c r="R387">
        <f t="shared" si="87"/>
        <v>31.84</v>
      </c>
      <c r="S387">
        <f t="shared" si="88"/>
        <v>-350</v>
      </c>
      <c r="T387">
        <f t="shared" si="89"/>
        <v>-11144</v>
      </c>
      <c r="U387" t="str">
        <f t="shared" si="90"/>
        <v>2-06-1--20</v>
      </c>
      <c r="V387">
        <f t="shared" ref="V387:V450" si="93">IFERROR(ABS(L387/I387),)</f>
        <v>31.84</v>
      </c>
      <c r="W387" t="b">
        <f t="shared" ref="W387:W450" si="94">IF(OR(R387=0,V387=0),0,ABS(V387)=R387)</f>
        <v>1</v>
      </c>
      <c r="X387" t="str">
        <f t="shared" ref="X387:X450" si="95">RIGHT(B387,4)&amp;"-"&amp;LEFT(RIGHT(B387,7),2)&amp;"-"&amp;LEFT(B387,2)</f>
        <v>2-06-1--20</v>
      </c>
      <c r="Y387" t="str">
        <f t="shared" ref="Y387:Y450" si="96">RIGHT(C387,4)&amp;"-"&amp;LEFT(RIGHT(C387,7),2)&amp;"-"&amp;LEFT(C387,2)</f>
        <v>2-08-1--20</v>
      </c>
      <c r="Z387" t="str">
        <f t="shared" ref="Z387:Z450" si="97">RIGHT(D387,4)&amp;"-"&amp;LEFT(RIGHT(D387,7),2)&amp;"-"&amp;LEFT(D387,2)</f>
        <v>2-06-1--20</v>
      </c>
      <c r="AA387" t="str">
        <f t="shared" si="91"/>
        <v>2021-12-06</v>
      </c>
      <c r="AB387" t="b">
        <f t="shared" ref="AB387:AB450" si="98">B387=D387</f>
        <v>1</v>
      </c>
      <c r="AC387">
        <f t="shared" si="92"/>
        <v>0</v>
      </c>
    </row>
    <row r="388" spans="1:29">
      <c r="A388" s="3" t="s">
        <v>87</v>
      </c>
      <c r="B388" s="3" t="s">
        <v>294</v>
      </c>
      <c r="C388" s="3" t="s">
        <v>295</v>
      </c>
      <c r="D388" s="3" t="s">
        <v>294</v>
      </c>
      <c r="E388" s="3" t="s">
        <v>89</v>
      </c>
      <c r="F388" s="3" t="s">
        <v>112</v>
      </c>
      <c r="G388" s="3" t="s">
        <v>113</v>
      </c>
      <c r="H388" s="3" t="s">
        <v>104</v>
      </c>
      <c r="I388" s="3">
        <v>100</v>
      </c>
      <c r="J388" s="3">
        <v>34.92</v>
      </c>
      <c r="K388" s="3">
        <v>0</v>
      </c>
      <c r="L388" s="3">
        <v>3492</v>
      </c>
      <c r="M388" s="3">
        <v>5370.08</v>
      </c>
      <c r="N388" s="3">
        <v>2011.08</v>
      </c>
      <c r="O388" s="88" t="str">
        <f>""</f>
        <v/>
      </c>
      <c r="P388" s="35" t="str">
        <f t="shared" si="85"/>
        <v>2021-12-06</v>
      </c>
      <c r="Q388" t="str">
        <f t="shared" si="86"/>
        <v>XEM</v>
      </c>
      <c r="R388">
        <f t="shared" si="87"/>
        <v>34.92</v>
      </c>
      <c r="S388">
        <f t="shared" si="88"/>
        <v>-100</v>
      </c>
      <c r="T388">
        <f t="shared" si="89"/>
        <v>-3492</v>
      </c>
      <c r="U388" t="str">
        <f t="shared" si="90"/>
        <v>2-06-1--20</v>
      </c>
      <c r="V388">
        <f t="shared" si="93"/>
        <v>34.92</v>
      </c>
      <c r="W388" t="b">
        <f t="shared" si="94"/>
        <v>1</v>
      </c>
      <c r="X388" t="str">
        <f t="shared" si="95"/>
        <v>2-06-1--20</v>
      </c>
      <c r="Y388" t="str">
        <f t="shared" si="96"/>
        <v>2-08-1--20</v>
      </c>
      <c r="Z388" t="str">
        <f t="shared" si="97"/>
        <v>2-06-1--20</v>
      </c>
      <c r="AA388" t="str">
        <f t="shared" si="91"/>
        <v>2021-12-06</v>
      </c>
      <c r="AB388" t="b">
        <f t="shared" si="98"/>
        <v>1</v>
      </c>
      <c r="AC388">
        <f t="shared" si="92"/>
        <v>0</v>
      </c>
    </row>
    <row r="389" spans="1:29">
      <c r="A389" s="3" t="s">
        <v>87</v>
      </c>
      <c r="B389" s="3" t="s">
        <v>294</v>
      </c>
      <c r="C389" s="3" t="s">
        <v>295</v>
      </c>
      <c r="D389" s="3" t="s">
        <v>294</v>
      </c>
      <c r="E389" s="3" t="s">
        <v>89</v>
      </c>
      <c r="F389" s="3" t="s">
        <v>90</v>
      </c>
      <c r="G389" s="3" t="s">
        <v>91</v>
      </c>
      <c r="H389" s="3" t="s">
        <v>107</v>
      </c>
      <c r="I389" s="3">
        <v>2100</v>
      </c>
      <c r="J389" s="3">
        <v>31.48</v>
      </c>
      <c r="K389" s="3">
        <v>0</v>
      </c>
      <c r="L389" s="3">
        <v>-66108</v>
      </c>
      <c r="M389" s="3">
        <v>5370.08</v>
      </c>
      <c r="N389" s="3">
        <v>2011.08</v>
      </c>
      <c r="O389" s="88" t="str">
        <f>""</f>
        <v/>
      </c>
      <c r="P389" s="35" t="str">
        <f t="shared" si="85"/>
        <v>2021-12-06</v>
      </c>
      <c r="Q389" t="str">
        <f t="shared" si="86"/>
        <v>XBB</v>
      </c>
      <c r="R389">
        <f t="shared" si="87"/>
        <v>31.48</v>
      </c>
      <c r="S389">
        <f t="shared" si="88"/>
        <v>2100</v>
      </c>
      <c r="T389">
        <f t="shared" si="89"/>
        <v>66108</v>
      </c>
      <c r="U389" t="str">
        <f t="shared" si="90"/>
        <v>2-06-1--20</v>
      </c>
      <c r="V389">
        <f t="shared" si="93"/>
        <v>31.48</v>
      </c>
      <c r="W389" t="b">
        <f t="shared" si="94"/>
        <v>1</v>
      </c>
      <c r="X389" t="str">
        <f t="shared" si="95"/>
        <v>2-06-1--20</v>
      </c>
      <c r="Y389" t="str">
        <f t="shared" si="96"/>
        <v>2-08-1--20</v>
      </c>
      <c r="Z389" t="str">
        <f t="shared" si="97"/>
        <v>2-06-1--20</v>
      </c>
      <c r="AA389" t="str">
        <f t="shared" si="91"/>
        <v>2021-12-06</v>
      </c>
      <c r="AB389" t="b">
        <f t="shared" si="98"/>
        <v>1</v>
      </c>
      <c r="AC389">
        <f t="shared" si="92"/>
        <v>0</v>
      </c>
    </row>
    <row r="390" spans="1:29">
      <c r="A390" s="3" t="s">
        <v>87</v>
      </c>
      <c r="B390" s="3" t="s">
        <v>296</v>
      </c>
      <c r="C390" s="3" t="s">
        <v>296</v>
      </c>
      <c r="D390" s="3" t="s">
        <v>297</v>
      </c>
      <c r="E390" s="3" t="s">
        <v>89</v>
      </c>
      <c r="F390" s="3" t="s">
        <v>120</v>
      </c>
      <c r="G390" s="3" t="s">
        <v>298</v>
      </c>
      <c r="H390" s="3" t="s">
        <v>125</v>
      </c>
      <c r="I390" s="3">
        <v>68.947999999999993</v>
      </c>
      <c r="J390" s="3"/>
      <c r="K390" s="3">
        <v>0</v>
      </c>
      <c r="L390" s="3"/>
      <c r="M390" s="3">
        <v>2056.16</v>
      </c>
      <c r="N390" s="3">
        <v>2056.16</v>
      </c>
      <c r="O390" s="88" t="str">
        <f>""</f>
        <v/>
      </c>
      <c r="P390" s="35" t="str">
        <f t="shared" si="85"/>
        <v>2021-12-15</v>
      </c>
      <c r="Q390" t="str">
        <f t="shared" si="86"/>
        <v>TDB778</v>
      </c>
      <c r="R390">
        <f t="shared" si="87"/>
        <v>12.669983175726637</v>
      </c>
      <c r="S390">
        <f t="shared" si="88"/>
        <v>68.947999999999993</v>
      </c>
      <c r="T390">
        <f t="shared" si="89"/>
        <v>0</v>
      </c>
      <c r="U390" t="str">
        <f t="shared" si="90"/>
        <v>2-15-1--20</v>
      </c>
      <c r="V390">
        <f t="shared" si="93"/>
        <v>0</v>
      </c>
      <c r="W390">
        <f t="shared" si="94"/>
        <v>0</v>
      </c>
      <c r="X390" t="str">
        <f t="shared" si="95"/>
        <v>2-15-1--20</v>
      </c>
      <c r="Y390" t="str">
        <f t="shared" si="96"/>
        <v>2-15-1--20</v>
      </c>
      <c r="Z390" t="str">
        <f t="shared" si="97"/>
        <v>2-17-1--20</v>
      </c>
      <c r="AA390" t="str">
        <f t="shared" si="91"/>
        <v>2021-12-17</v>
      </c>
      <c r="AB390" t="b">
        <f t="shared" si="98"/>
        <v>0</v>
      </c>
      <c r="AC390" t="str">
        <f t="shared" si="92"/>
        <v>Div Reinv</v>
      </c>
    </row>
    <row r="391" spans="1:29">
      <c r="A391" s="3" t="s">
        <v>87</v>
      </c>
      <c r="B391" s="3" t="s">
        <v>299</v>
      </c>
      <c r="C391" s="3" t="s">
        <v>300</v>
      </c>
      <c r="D391" s="3" t="s">
        <v>299</v>
      </c>
      <c r="E391" s="3" t="s">
        <v>89</v>
      </c>
      <c r="F391" s="3" t="s">
        <v>93</v>
      </c>
      <c r="G391" s="3" t="s">
        <v>94</v>
      </c>
      <c r="H391" s="3" t="s">
        <v>107</v>
      </c>
      <c r="I391" s="3">
        <v>2300</v>
      </c>
      <c r="J391" s="3">
        <v>25.02</v>
      </c>
      <c r="K391" s="3">
        <v>0</v>
      </c>
      <c r="L391" s="3">
        <v>-57545.01</v>
      </c>
      <c r="M391" s="3">
        <v>2056.16</v>
      </c>
      <c r="N391" s="3">
        <v>34.57</v>
      </c>
      <c r="O391" s="88" t="str">
        <f>""</f>
        <v/>
      </c>
      <c r="P391" s="35" t="str">
        <f t="shared" si="85"/>
        <v>2021-12-29</v>
      </c>
      <c r="Q391" t="str">
        <f t="shared" si="86"/>
        <v>XIG</v>
      </c>
      <c r="R391">
        <f t="shared" si="87"/>
        <v>25.02</v>
      </c>
      <c r="S391">
        <f t="shared" si="88"/>
        <v>2300</v>
      </c>
      <c r="T391">
        <f t="shared" si="89"/>
        <v>57545.01</v>
      </c>
      <c r="U391" t="str">
        <f t="shared" si="90"/>
        <v>2-29-1--20</v>
      </c>
      <c r="V391">
        <f t="shared" si="93"/>
        <v>25.019569565217392</v>
      </c>
      <c r="W391" t="b">
        <f t="shared" si="94"/>
        <v>0</v>
      </c>
      <c r="X391" t="str">
        <f t="shared" si="95"/>
        <v>2-29-1--20</v>
      </c>
      <c r="Y391" t="str">
        <f t="shared" si="96"/>
        <v>2-31-1--20</v>
      </c>
      <c r="Z391" t="str">
        <f t="shared" si="97"/>
        <v>2-29-1--20</v>
      </c>
      <c r="AA391" t="str">
        <f t="shared" si="91"/>
        <v>2021-12-29</v>
      </c>
      <c r="AB391" t="b">
        <f t="shared" si="98"/>
        <v>1</v>
      </c>
      <c r="AC391">
        <f t="shared" si="92"/>
        <v>0</v>
      </c>
    </row>
    <row r="392" spans="1:29">
      <c r="A392" s="3" t="s">
        <v>87</v>
      </c>
      <c r="B392" s="3" t="s">
        <v>299</v>
      </c>
      <c r="C392" s="3" t="s">
        <v>300</v>
      </c>
      <c r="D392" s="3" t="s">
        <v>299</v>
      </c>
      <c r="E392" s="3" t="s">
        <v>89</v>
      </c>
      <c r="F392" s="3" t="s">
        <v>95</v>
      </c>
      <c r="G392" s="3" t="s">
        <v>96</v>
      </c>
      <c r="H392" s="3" t="s">
        <v>107</v>
      </c>
      <c r="I392" s="3">
        <v>5450</v>
      </c>
      <c r="J392" s="3">
        <v>18.79</v>
      </c>
      <c r="K392" s="3">
        <v>0</v>
      </c>
      <c r="L392" s="3">
        <v>-102405.5</v>
      </c>
      <c r="M392" s="3">
        <v>2056.16</v>
      </c>
      <c r="N392" s="3">
        <v>34.57</v>
      </c>
      <c r="O392" s="88" t="str">
        <f>""</f>
        <v/>
      </c>
      <c r="P392" s="35" t="str">
        <f t="shared" si="85"/>
        <v>2021-12-29</v>
      </c>
      <c r="Q392" t="str">
        <f t="shared" si="86"/>
        <v>XHY</v>
      </c>
      <c r="R392">
        <f t="shared" si="87"/>
        <v>18.79</v>
      </c>
      <c r="S392">
        <f t="shared" si="88"/>
        <v>5450</v>
      </c>
      <c r="T392">
        <f t="shared" si="89"/>
        <v>102405.5</v>
      </c>
      <c r="U392" t="str">
        <f t="shared" si="90"/>
        <v>2-29-1--20</v>
      </c>
      <c r="V392">
        <f t="shared" si="93"/>
        <v>18.79</v>
      </c>
      <c r="W392" t="b">
        <f t="shared" si="94"/>
        <v>1</v>
      </c>
      <c r="X392" t="str">
        <f t="shared" si="95"/>
        <v>2-29-1--20</v>
      </c>
      <c r="Y392" t="str">
        <f t="shared" si="96"/>
        <v>2-31-1--20</v>
      </c>
      <c r="Z392" t="str">
        <f t="shared" si="97"/>
        <v>2-29-1--20</v>
      </c>
      <c r="AA392" t="str">
        <f t="shared" si="91"/>
        <v>2021-12-29</v>
      </c>
      <c r="AB392" t="b">
        <f t="shared" si="98"/>
        <v>1</v>
      </c>
      <c r="AC392">
        <f t="shared" si="92"/>
        <v>0</v>
      </c>
    </row>
    <row r="393" spans="1:29">
      <c r="A393" s="3" t="s">
        <v>87</v>
      </c>
      <c r="B393" s="3" t="s">
        <v>299</v>
      </c>
      <c r="C393" s="3" t="s">
        <v>300</v>
      </c>
      <c r="D393" s="3" t="s">
        <v>299</v>
      </c>
      <c r="E393" s="3" t="s">
        <v>89</v>
      </c>
      <c r="F393" s="3" t="s">
        <v>105</v>
      </c>
      <c r="G393" s="3" t="s">
        <v>106</v>
      </c>
      <c r="H393" s="3" t="s">
        <v>104</v>
      </c>
      <c r="I393" s="3">
        <v>4500</v>
      </c>
      <c r="J393" s="3">
        <v>76.31</v>
      </c>
      <c r="K393" s="3">
        <v>0</v>
      </c>
      <c r="L393" s="3">
        <v>343395</v>
      </c>
      <c r="M393" s="3">
        <v>2056.16</v>
      </c>
      <c r="N393" s="3">
        <v>34.57</v>
      </c>
      <c r="O393" s="88" t="str">
        <f>""</f>
        <v/>
      </c>
      <c r="P393" s="35" t="str">
        <f t="shared" si="85"/>
        <v>2021-12-29</v>
      </c>
      <c r="Q393" t="str">
        <f t="shared" si="86"/>
        <v>XUS</v>
      </c>
      <c r="R393">
        <f t="shared" si="87"/>
        <v>76.31</v>
      </c>
      <c r="S393">
        <f t="shared" si="88"/>
        <v>-4500</v>
      </c>
      <c r="T393">
        <f t="shared" si="89"/>
        <v>-343395</v>
      </c>
      <c r="U393" t="str">
        <f t="shared" si="90"/>
        <v>2-29-1--20</v>
      </c>
      <c r="V393">
        <f t="shared" si="93"/>
        <v>76.31</v>
      </c>
      <c r="W393" t="b">
        <f t="shared" si="94"/>
        <v>1</v>
      </c>
      <c r="X393" t="str">
        <f t="shared" si="95"/>
        <v>2-29-1--20</v>
      </c>
      <c r="Y393" t="str">
        <f t="shared" si="96"/>
        <v>2-31-1--20</v>
      </c>
      <c r="Z393" t="str">
        <f t="shared" si="97"/>
        <v>2-29-1--20</v>
      </c>
      <c r="AA393" t="str">
        <f t="shared" si="91"/>
        <v>2021-12-29</v>
      </c>
      <c r="AB393" t="b">
        <f t="shared" si="98"/>
        <v>1</v>
      </c>
      <c r="AC393">
        <f t="shared" si="92"/>
        <v>0</v>
      </c>
    </row>
    <row r="394" spans="1:29">
      <c r="A394" s="3" t="s">
        <v>87</v>
      </c>
      <c r="B394" s="3" t="s">
        <v>299</v>
      </c>
      <c r="C394" s="3" t="s">
        <v>300</v>
      </c>
      <c r="D394" s="3" t="s">
        <v>299</v>
      </c>
      <c r="E394" s="3" t="s">
        <v>89</v>
      </c>
      <c r="F394" s="3" t="s">
        <v>108</v>
      </c>
      <c r="G394" s="3" t="s">
        <v>109</v>
      </c>
      <c r="H394" s="3" t="s">
        <v>107</v>
      </c>
      <c r="I394" s="3">
        <v>2700</v>
      </c>
      <c r="J394" s="3">
        <v>36.247</v>
      </c>
      <c r="K394" s="3">
        <v>0</v>
      </c>
      <c r="L394" s="3">
        <v>-97867.01</v>
      </c>
      <c r="M394" s="3">
        <v>2056.16</v>
      </c>
      <c r="N394" s="3">
        <v>34.57</v>
      </c>
      <c r="O394" s="88" t="str">
        <f>""</f>
        <v/>
      </c>
      <c r="P394" s="35" t="str">
        <f t="shared" si="85"/>
        <v>2021-12-29</v>
      </c>
      <c r="Q394" t="str">
        <f t="shared" si="86"/>
        <v>XEF</v>
      </c>
      <c r="R394">
        <f t="shared" si="87"/>
        <v>36.247</v>
      </c>
      <c r="S394">
        <f t="shared" si="88"/>
        <v>2700</v>
      </c>
      <c r="T394">
        <f t="shared" si="89"/>
        <v>97867.01</v>
      </c>
      <c r="U394" t="str">
        <f t="shared" si="90"/>
        <v>2-29-1--20</v>
      </c>
      <c r="V394">
        <f t="shared" si="93"/>
        <v>36.247040740740736</v>
      </c>
      <c r="W394" t="b">
        <f t="shared" si="94"/>
        <v>0</v>
      </c>
      <c r="X394" t="str">
        <f t="shared" si="95"/>
        <v>2-29-1--20</v>
      </c>
      <c r="Y394" t="str">
        <f t="shared" si="96"/>
        <v>2-31-1--20</v>
      </c>
      <c r="Z394" t="str">
        <f t="shared" si="97"/>
        <v>2-29-1--20</v>
      </c>
      <c r="AA394" t="str">
        <f t="shared" si="91"/>
        <v>2021-12-29</v>
      </c>
      <c r="AB394" t="b">
        <f t="shared" si="98"/>
        <v>1</v>
      </c>
      <c r="AC394">
        <f t="shared" si="92"/>
        <v>0</v>
      </c>
    </row>
    <row r="395" spans="1:29">
      <c r="A395" s="3" t="s">
        <v>87</v>
      </c>
      <c r="B395" s="3" t="s">
        <v>299</v>
      </c>
      <c r="C395" s="3" t="s">
        <v>300</v>
      </c>
      <c r="D395" s="3" t="s">
        <v>299</v>
      </c>
      <c r="E395" s="3" t="s">
        <v>89</v>
      </c>
      <c r="F395" s="3" t="s">
        <v>110</v>
      </c>
      <c r="G395" s="3" t="s">
        <v>111</v>
      </c>
      <c r="H395" s="3" t="s">
        <v>107</v>
      </c>
      <c r="I395" s="3">
        <v>1800</v>
      </c>
      <c r="J395" s="3">
        <v>32.799999999999997</v>
      </c>
      <c r="K395" s="3">
        <v>0</v>
      </c>
      <c r="L395" s="3">
        <v>-59040</v>
      </c>
      <c r="M395" s="3">
        <v>2056.16</v>
      </c>
      <c r="N395" s="3">
        <v>34.57</v>
      </c>
      <c r="O395" s="88" t="str">
        <f>""</f>
        <v/>
      </c>
      <c r="P395" s="35" t="str">
        <f t="shared" si="85"/>
        <v>2021-12-29</v>
      </c>
      <c r="Q395" t="str">
        <f t="shared" si="86"/>
        <v>XIU</v>
      </c>
      <c r="R395">
        <f t="shared" si="87"/>
        <v>32.799999999999997</v>
      </c>
      <c r="S395">
        <f t="shared" si="88"/>
        <v>1800</v>
      </c>
      <c r="T395">
        <f t="shared" si="89"/>
        <v>59039.999999999993</v>
      </c>
      <c r="U395" t="str">
        <f t="shared" si="90"/>
        <v>2-29-1--20</v>
      </c>
      <c r="V395">
        <f t="shared" si="93"/>
        <v>32.799999999999997</v>
      </c>
      <c r="W395" t="b">
        <f t="shared" si="94"/>
        <v>1</v>
      </c>
      <c r="X395" t="str">
        <f t="shared" si="95"/>
        <v>2-29-1--20</v>
      </c>
      <c r="Y395" t="str">
        <f t="shared" si="96"/>
        <v>2-31-1--20</v>
      </c>
      <c r="Z395" t="str">
        <f t="shared" si="97"/>
        <v>2-29-1--20</v>
      </c>
      <c r="AA395" t="str">
        <f t="shared" si="91"/>
        <v>2021-12-29</v>
      </c>
      <c r="AB395" t="b">
        <f t="shared" si="98"/>
        <v>1</v>
      </c>
      <c r="AC395">
        <f t="shared" si="92"/>
        <v>0</v>
      </c>
    </row>
    <row r="396" spans="1:29">
      <c r="A396" s="3" t="s">
        <v>87</v>
      </c>
      <c r="B396" s="3" t="s">
        <v>299</v>
      </c>
      <c r="C396" s="3" t="s">
        <v>300</v>
      </c>
      <c r="D396" s="3" t="s">
        <v>299</v>
      </c>
      <c r="E396" s="3" t="s">
        <v>89</v>
      </c>
      <c r="F396" s="3" t="s">
        <v>54</v>
      </c>
      <c r="G396" s="3" t="s">
        <v>230</v>
      </c>
      <c r="H396" s="3" t="s">
        <v>107</v>
      </c>
      <c r="I396" s="3">
        <v>800</v>
      </c>
      <c r="J396" s="3">
        <v>21.664999999999999</v>
      </c>
      <c r="K396" s="3">
        <v>0</v>
      </c>
      <c r="L396" s="3">
        <v>-17332</v>
      </c>
      <c r="M396" s="3">
        <v>2056.16</v>
      </c>
      <c r="N396" s="3">
        <v>34.57</v>
      </c>
      <c r="O396" s="88" t="str">
        <f>""</f>
        <v/>
      </c>
      <c r="P396" s="35" t="str">
        <f t="shared" si="85"/>
        <v>2021-12-29</v>
      </c>
      <c r="Q396" t="str">
        <f t="shared" si="86"/>
        <v>XCB</v>
      </c>
      <c r="R396">
        <f t="shared" si="87"/>
        <v>21.664999999999999</v>
      </c>
      <c r="S396">
        <f t="shared" si="88"/>
        <v>800</v>
      </c>
      <c r="T396">
        <f t="shared" si="89"/>
        <v>17332</v>
      </c>
      <c r="U396" t="str">
        <f t="shared" si="90"/>
        <v>2-29-1--20</v>
      </c>
      <c r="V396">
        <f t="shared" si="93"/>
        <v>21.664999999999999</v>
      </c>
      <c r="W396" t="b">
        <f t="shared" si="94"/>
        <v>1</v>
      </c>
      <c r="X396" t="str">
        <f t="shared" si="95"/>
        <v>2-29-1--20</v>
      </c>
      <c r="Y396" t="str">
        <f t="shared" si="96"/>
        <v>2-31-1--20</v>
      </c>
      <c r="Z396" t="str">
        <f t="shared" si="97"/>
        <v>2-29-1--20</v>
      </c>
      <c r="AA396" t="str">
        <f t="shared" si="91"/>
        <v>2021-12-29</v>
      </c>
      <c r="AB396" t="b">
        <f t="shared" si="98"/>
        <v>1</v>
      </c>
      <c r="AC396">
        <f t="shared" si="92"/>
        <v>0</v>
      </c>
    </row>
    <row r="397" spans="1:29">
      <c r="A397" s="3" t="s">
        <v>87</v>
      </c>
      <c r="B397" s="3" t="s">
        <v>299</v>
      </c>
      <c r="C397" s="3" t="s">
        <v>300</v>
      </c>
      <c r="D397" s="3" t="s">
        <v>299</v>
      </c>
      <c r="E397" s="3" t="s">
        <v>89</v>
      </c>
      <c r="F397" s="3" t="s">
        <v>112</v>
      </c>
      <c r="G397" s="3" t="s">
        <v>113</v>
      </c>
      <c r="H397" s="3" t="s">
        <v>107</v>
      </c>
      <c r="I397" s="3">
        <v>150</v>
      </c>
      <c r="J397" s="3">
        <v>34.950000000000003</v>
      </c>
      <c r="K397" s="3">
        <v>0</v>
      </c>
      <c r="L397" s="3">
        <v>-5242.5</v>
      </c>
      <c r="M397" s="3">
        <v>2056.16</v>
      </c>
      <c r="N397" s="3">
        <v>34.57</v>
      </c>
      <c r="O397" s="88" t="str">
        <f>""</f>
        <v/>
      </c>
      <c r="P397" s="35" t="str">
        <f t="shared" si="85"/>
        <v>2021-12-29</v>
      </c>
      <c r="Q397" t="str">
        <f t="shared" si="86"/>
        <v>XEM</v>
      </c>
      <c r="R397">
        <f t="shared" si="87"/>
        <v>34.950000000000003</v>
      </c>
      <c r="S397">
        <f t="shared" si="88"/>
        <v>150</v>
      </c>
      <c r="T397">
        <f t="shared" si="89"/>
        <v>5242.5</v>
      </c>
      <c r="U397" t="str">
        <f t="shared" si="90"/>
        <v>2-29-1--20</v>
      </c>
      <c r="V397">
        <f t="shared" si="93"/>
        <v>34.950000000000003</v>
      </c>
      <c r="W397" t="b">
        <f t="shared" si="94"/>
        <v>1</v>
      </c>
      <c r="X397" t="str">
        <f t="shared" si="95"/>
        <v>2-29-1--20</v>
      </c>
      <c r="Y397" t="str">
        <f t="shared" si="96"/>
        <v>2-31-1--20</v>
      </c>
      <c r="Z397" t="str">
        <f t="shared" si="97"/>
        <v>2-29-1--20</v>
      </c>
      <c r="AA397" t="str">
        <f t="shared" si="91"/>
        <v>2021-12-29</v>
      </c>
      <c r="AB397" t="b">
        <f t="shared" si="98"/>
        <v>1</v>
      </c>
      <c r="AC397">
        <f t="shared" si="92"/>
        <v>0</v>
      </c>
    </row>
    <row r="398" spans="1:29">
      <c r="A398" s="3" t="s">
        <v>87</v>
      </c>
      <c r="B398" s="3" t="s">
        <v>299</v>
      </c>
      <c r="C398" s="3" t="s">
        <v>300</v>
      </c>
      <c r="D398" s="3" t="s">
        <v>299</v>
      </c>
      <c r="E398" s="3" t="s">
        <v>89</v>
      </c>
      <c r="F398" s="3" t="s">
        <v>90</v>
      </c>
      <c r="G398" s="3" t="s">
        <v>91</v>
      </c>
      <c r="H398" s="3" t="s">
        <v>104</v>
      </c>
      <c r="I398" s="3">
        <v>650</v>
      </c>
      <c r="J398" s="3">
        <v>31.62</v>
      </c>
      <c r="K398" s="3">
        <v>0</v>
      </c>
      <c r="L398" s="3">
        <v>20553</v>
      </c>
      <c r="M398" s="3">
        <v>2056.16</v>
      </c>
      <c r="N398" s="3">
        <v>34.57</v>
      </c>
      <c r="O398" s="88" t="str">
        <f>""</f>
        <v/>
      </c>
      <c r="P398" s="35" t="str">
        <f t="shared" si="85"/>
        <v>2021-12-29</v>
      </c>
      <c r="Q398" t="str">
        <f t="shared" si="86"/>
        <v>XBB</v>
      </c>
      <c r="R398">
        <f t="shared" si="87"/>
        <v>31.62</v>
      </c>
      <c r="S398">
        <f t="shared" si="88"/>
        <v>-650</v>
      </c>
      <c r="T398">
        <f t="shared" si="89"/>
        <v>-20553</v>
      </c>
      <c r="U398" t="str">
        <f t="shared" si="90"/>
        <v>2-29-1--20</v>
      </c>
      <c r="V398">
        <f t="shared" si="93"/>
        <v>31.62</v>
      </c>
      <c r="W398" t="b">
        <f t="shared" si="94"/>
        <v>1</v>
      </c>
      <c r="X398" t="str">
        <f t="shared" si="95"/>
        <v>2-29-1--20</v>
      </c>
      <c r="Y398" t="str">
        <f t="shared" si="96"/>
        <v>2-31-1--20</v>
      </c>
      <c r="Z398" t="str">
        <f t="shared" si="97"/>
        <v>2-29-1--20</v>
      </c>
      <c r="AA398" t="str">
        <f t="shared" si="91"/>
        <v>2021-12-29</v>
      </c>
      <c r="AB398" t="b">
        <f t="shared" si="98"/>
        <v>1</v>
      </c>
      <c r="AC398">
        <f t="shared" si="92"/>
        <v>0</v>
      </c>
    </row>
    <row r="399" spans="1:29">
      <c r="A399" s="3" t="s">
        <v>87</v>
      </c>
      <c r="B399" s="3" t="s">
        <v>299</v>
      </c>
      <c r="C399" s="3" t="s">
        <v>300</v>
      </c>
      <c r="D399" s="3" t="s">
        <v>299</v>
      </c>
      <c r="E399" s="3" t="s">
        <v>89</v>
      </c>
      <c r="F399" s="3" t="s">
        <v>90</v>
      </c>
      <c r="G399" s="3" t="s">
        <v>91</v>
      </c>
      <c r="H399" s="3" t="s">
        <v>107</v>
      </c>
      <c r="I399" s="3">
        <v>839</v>
      </c>
      <c r="J399" s="3">
        <v>31.63</v>
      </c>
      <c r="K399" s="3">
        <v>0</v>
      </c>
      <c r="L399" s="3">
        <v>-26537.57</v>
      </c>
      <c r="M399" s="3">
        <v>2056.16</v>
      </c>
      <c r="N399" s="3">
        <v>34.57</v>
      </c>
      <c r="O399" s="88" t="str">
        <f>""</f>
        <v/>
      </c>
      <c r="P399" s="35" t="str">
        <f t="shared" si="85"/>
        <v>2021-12-29</v>
      </c>
      <c r="Q399" t="str">
        <f t="shared" si="86"/>
        <v>XBB</v>
      </c>
      <c r="R399">
        <f t="shared" si="87"/>
        <v>31.63</v>
      </c>
      <c r="S399">
        <f t="shared" si="88"/>
        <v>839</v>
      </c>
      <c r="T399">
        <f t="shared" si="89"/>
        <v>26537.57</v>
      </c>
      <c r="U399" t="str">
        <f t="shared" si="90"/>
        <v>2-29-1--20</v>
      </c>
      <c r="V399">
        <f t="shared" si="93"/>
        <v>31.63</v>
      </c>
      <c r="W399" t="b">
        <f t="shared" si="94"/>
        <v>1</v>
      </c>
      <c r="X399" t="str">
        <f t="shared" si="95"/>
        <v>2-29-1--20</v>
      </c>
      <c r="Y399" t="str">
        <f t="shared" si="96"/>
        <v>2-31-1--20</v>
      </c>
      <c r="Z399" t="str">
        <f t="shared" si="97"/>
        <v>2-29-1--20</v>
      </c>
      <c r="AA399" t="str">
        <f t="shared" si="91"/>
        <v>2021-12-29</v>
      </c>
      <c r="AB399" t="b">
        <f t="shared" si="98"/>
        <v>1</v>
      </c>
      <c r="AC399">
        <f t="shared" si="92"/>
        <v>0</v>
      </c>
    </row>
    <row r="400" spans="1:29">
      <c r="A400" s="3" t="s">
        <v>87</v>
      </c>
      <c r="B400" s="3" t="s">
        <v>301</v>
      </c>
      <c r="C400" s="3" t="s">
        <v>301</v>
      </c>
      <c r="D400" s="3" t="s">
        <v>301</v>
      </c>
      <c r="E400" s="3" t="s">
        <v>89</v>
      </c>
      <c r="F400" s="3" t="s">
        <v>93</v>
      </c>
      <c r="G400" s="3" t="s">
        <v>94</v>
      </c>
      <c r="H400" s="3" t="s">
        <v>125</v>
      </c>
      <c r="I400" s="3">
        <v>0</v>
      </c>
      <c r="J400" s="3"/>
      <c r="K400" s="3">
        <v>0</v>
      </c>
      <c r="L400" s="3">
        <v>-228.48</v>
      </c>
      <c r="M400" s="3">
        <v>-169.78</v>
      </c>
      <c r="N400" s="3">
        <v>-169.78</v>
      </c>
      <c r="O400" s="88" t="str">
        <f>""</f>
        <v/>
      </c>
      <c r="P400" s="35" t="str">
        <f t="shared" si="85"/>
        <v>2022-01-06</v>
      </c>
      <c r="Q400" t="str">
        <f t="shared" si="86"/>
        <v>XIG</v>
      </c>
      <c r="R400">
        <f t="shared" si="87"/>
        <v>0</v>
      </c>
      <c r="S400">
        <f t="shared" si="88"/>
        <v>0</v>
      </c>
      <c r="T400">
        <f t="shared" si="89"/>
        <v>0</v>
      </c>
      <c r="U400" t="str">
        <f t="shared" si="90"/>
        <v>1-06-2--20</v>
      </c>
      <c r="V400">
        <f t="shared" si="93"/>
        <v>0</v>
      </c>
      <c r="W400">
        <f t="shared" si="94"/>
        <v>0</v>
      </c>
      <c r="X400" t="str">
        <f t="shared" si="95"/>
        <v>1-06-2--20</v>
      </c>
      <c r="Y400" t="str">
        <f t="shared" si="96"/>
        <v>1-06-2--20</v>
      </c>
      <c r="Z400" t="str">
        <f t="shared" si="97"/>
        <v>1-06-2--20</v>
      </c>
      <c r="AA400" t="str">
        <f t="shared" si="91"/>
        <v>2022-01-06</v>
      </c>
      <c r="AB400" t="b">
        <f t="shared" si="98"/>
        <v>1</v>
      </c>
      <c r="AC400">
        <f t="shared" si="92"/>
        <v>0</v>
      </c>
    </row>
    <row r="401" spans="1:29">
      <c r="A401" s="3" t="s">
        <v>87</v>
      </c>
      <c r="B401" s="3" t="s">
        <v>301</v>
      </c>
      <c r="C401" s="3" t="s">
        <v>301</v>
      </c>
      <c r="D401" s="3" t="s">
        <v>301</v>
      </c>
      <c r="E401" s="3" t="s">
        <v>89</v>
      </c>
      <c r="F401" s="3" t="s">
        <v>93</v>
      </c>
      <c r="G401" s="3" t="s">
        <v>94</v>
      </c>
      <c r="H401" s="3" t="s">
        <v>92</v>
      </c>
      <c r="I401" s="3">
        <v>7740</v>
      </c>
      <c r="J401" s="3"/>
      <c r="K401" s="3">
        <v>0</v>
      </c>
      <c r="L401" s="3">
        <v>325.08</v>
      </c>
      <c r="M401" s="3">
        <v>-169.78</v>
      </c>
      <c r="N401" s="3">
        <v>-169.78</v>
      </c>
      <c r="O401" s="88" t="str">
        <f>""</f>
        <v/>
      </c>
      <c r="P401" s="35" t="str">
        <f t="shared" si="85"/>
        <v>2022-01-06</v>
      </c>
      <c r="Q401" t="str">
        <f t="shared" si="86"/>
        <v>XIG</v>
      </c>
      <c r="R401">
        <f t="shared" si="87"/>
        <v>0</v>
      </c>
      <c r="S401">
        <f t="shared" si="88"/>
        <v>7740</v>
      </c>
      <c r="T401">
        <f t="shared" si="89"/>
        <v>325.08</v>
      </c>
      <c r="U401" t="str">
        <f t="shared" si="90"/>
        <v>1-06-2--20</v>
      </c>
      <c r="V401">
        <f t="shared" si="93"/>
        <v>4.1999999999999996E-2</v>
      </c>
      <c r="W401">
        <f t="shared" si="94"/>
        <v>0</v>
      </c>
      <c r="X401" t="str">
        <f t="shared" si="95"/>
        <v>1-06-2--20</v>
      </c>
      <c r="Y401" t="str">
        <f t="shared" si="96"/>
        <v>1-06-2--20</v>
      </c>
      <c r="Z401" t="str">
        <f t="shared" si="97"/>
        <v>1-06-2--20</v>
      </c>
      <c r="AA401" t="str">
        <f t="shared" si="91"/>
        <v>2022-01-06</v>
      </c>
      <c r="AB401" t="b">
        <f t="shared" si="98"/>
        <v>1</v>
      </c>
      <c r="AC401">
        <f t="shared" si="92"/>
        <v>0</v>
      </c>
    </row>
    <row r="402" spans="1:29">
      <c r="A402" s="3" t="s">
        <v>87</v>
      </c>
      <c r="B402" s="3" t="s">
        <v>301</v>
      </c>
      <c r="C402" s="3" t="s">
        <v>301</v>
      </c>
      <c r="D402" s="3" t="s">
        <v>301</v>
      </c>
      <c r="E402" s="3" t="s">
        <v>89</v>
      </c>
      <c r="F402" s="3" t="s">
        <v>95</v>
      </c>
      <c r="G402" s="3" t="s">
        <v>96</v>
      </c>
      <c r="H402" s="3" t="s">
        <v>125</v>
      </c>
      <c r="I402" s="3">
        <v>0</v>
      </c>
      <c r="J402" s="3"/>
      <c r="K402" s="3">
        <v>0</v>
      </c>
      <c r="L402" s="3">
        <v>-364.52</v>
      </c>
      <c r="M402" s="3">
        <v>-169.78</v>
      </c>
      <c r="N402" s="3">
        <v>-169.78</v>
      </c>
      <c r="O402" s="88" t="str">
        <f>""</f>
        <v/>
      </c>
      <c r="P402" s="35" t="str">
        <f t="shared" si="85"/>
        <v>2022-01-06</v>
      </c>
      <c r="Q402" t="str">
        <f t="shared" si="86"/>
        <v>XHY</v>
      </c>
      <c r="R402">
        <f t="shared" si="87"/>
        <v>0</v>
      </c>
      <c r="S402">
        <f t="shared" si="88"/>
        <v>0</v>
      </c>
      <c r="T402">
        <f t="shared" si="89"/>
        <v>0</v>
      </c>
      <c r="U402" t="str">
        <f t="shared" si="90"/>
        <v>1-06-2--20</v>
      </c>
      <c r="V402">
        <f t="shared" si="93"/>
        <v>0</v>
      </c>
      <c r="W402">
        <f t="shared" si="94"/>
        <v>0</v>
      </c>
      <c r="X402" t="str">
        <f t="shared" si="95"/>
        <v>1-06-2--20</v>
      </c>
      <c r="Y402" t="str">
        <f t="shared" si="96"/>
        <v>1-06-2--20</v>
      </c>
      <c r="Z402" t="str">
        <f t="shared" si="97"/>
        <v>1-06-2--20</v>
      </c>
      <c r="AA402" t="str">
        <f t="shared" si="91"/>
        <v>2022-01-06</v>
      </c>
      <c r="AB402" t="b">
        <f t="shared" si="98"/>
        <v>1</v>
      </c>
      <c r="AC402">
        <f t="shared" si="92"/>
        <v>0</v>
      </c>
    </row>
    <row r="403" spans="1:29">
      <c r="A403" s="3" t="s">
        <v>87</v>
      </c>
      <c r="B403" s="3" t="s">
        <v>301</v>
      </c>
      <c r="C403" s="3" t="s">
        <v>301</v>
      </c>
      <c r="D403" s="3" t="s">
        <v>301</v>
      </c>
      <c r="E403" s="3" t="s">
        <v>89</v>
      </c>
      <c r="F403" s="3" t="s">
        <v>95</v>
      </c>
      <c r="G403" s="3" t="s">
        <v>96</v>
      </c>
      <c r="H403" s="3" t="s">
        <v>92</v>
      </c>
      <c r="I403" s="3">
        <v>10376</v>
      </c>
      <c r="J403" s="3"/>
      <c r="K403" s="3">
        <v>0</v>
      </c>
      <c r="L403" s="3">
        <v>767.82</v>
      </c>
      <c r="M403" s="3">
        <v>-169.78</v>
      </c>
      <c r="N403" s="3">
        <v>-169.78</v>
      </c>
      <c r="O403" s="88" t="str">
        <f>""</f>
        <v/>
      </c>
      <c r="P403" s="35" t="str">
        <f t="shared" si="85"/>
        <v>2022-01-06</v>
      </c>
      <c r="Q403" t="str">
        <f t="shared" si="86"/>
        <v>XHY</v>
      </c>
      <c r="R403">
        <f t="shared" si="87"/>
        <v>0</v>
      </c>
      <c r="S403">
        <f t="shared" si="88"/>
        <v>10376</v>
      </c>
      <c r="T403">
        <f t="shared" si="89"/>
        <v>767.82</v>
      </c>
      <c r="U403" t="str">
        <f t="shared" si="90"/>
        <v>1-06-2--20</v>
      </c>
      <c r="V403">
        <f t="shared" si="93"/>
        <v>7.3999614494988444E-2</v>
      </c>
      <c r="W403">
        <f t="shared" si="94"/>
        <v>0</v>
      </c>
      <c r="X403" t="str">
        <f t="shared" si="95"/>
        <v>1-06-2--20</v>
      </c>
      <c r="Y403" t="str">
        <f t="shared" si="96"/>
        <v>1-06-2--20</v>
      </c>
      <c r="Z403" t="str">
        <f t="shared" si="97"/>
        <v>1-06-2--20</v>
      </c>
      <c r="AA403" t="str">
        <f t="shared" si="91"/>
        <v>2022-01-06</v>
      </c>
      <c r="AB403" t="b">
        <f t="shared" si="98"/>
        <v>1</v>
      </c>
      <c r="AC403">
        <f t="shared" si="92"/>
        <v>0</v>
      </c>
    </row>
    <row r="404" spans="1:29">
      <c r="A404" s="3" t="s">
        <v>87</v>
      </c>
      <c r="B404" s="3" t="s">
        <v>301</v>
      </c>
      <c r="C404" s="3" t="s">
        <v>301</v>
      </c>
      <c r="D404" s="3" t="s">
        <v>301</v>
      </c>
      <c r="E404" s="3" t="s">
        <v>89</v>
      </c>
      <c r="F404" s="3" t="s">
        <v>105</v>
      </c>
      <c r="G404" s="3" t="s">
        <v>106</v>
      </c>
      <c r="H404" s="3" t="s">
        <v>125</v>
      </c>
      <c r="I404" s="3">
        <v>0</v>
      </c>
      <c r="J404" s="3"/>
      <c r="K404" s="3">
        <v>0</v>
      </c>
      <c r="L404" s="3">
        <v>-8235.65</v>
      </c>
      <c r="M404" s="3">
        <v>-169.78</v>
      </c>
      <c r="N404" s="3">
        <v>-169.78</v>
      </c>
      <c r="O404" s="88" t="str">
        <f>""</f>
        <v/>
      </c>
      <c r="P404" s="35" t="str">
        <f t="shared" si="85"/>
        <v>2022-01-06</v>
      </c>
      <c r="Q404" t="str">
        <f t="shared" si="86"/>
        <v>XUS</v>
      </c>
      <c r="R404">
        <f t="shared" si="87"/>
        <v>0</v>
      </c>
      <c r="S404">
        <f t="shared" si="88"/>
        <v>0</v>
      </c>
      <c r="T404">
        <f t="shared" si="89"/>
        <v>0</v>
      </c>
      <c r="U404" t="str">
        <f t="shared" si="90"/>
        <v>1-06-2--20</v>
      </c>
      <c r="V404">
        <f t="shared" si="93"/>
        <v>0</v>
      </c>
      <c r="W404">
        <f t="shared" si="94"/>
        <v>0</v>
      </c>
      <c r="X404" t="str">
        <f t="shared" si="95"/>
        <v>1-06-2--20</v>
      </c>
      <c r="Y404" t="str">
        <f t="shared" si="96"/>
        <v>1-06-2--20</v>
      </c>
      <c r="Z404" t="str">
        <f t="shared" si="97"/>
        <v>1-06-2--20</v>
      </c>
      <c r="AA404" t="str">
        <f t="shared" si="91"/>
        <v>2022-01-06</v>
      </c>
      <c r="AB404" t="b">
        <f t="shared" si="98"/>
        <v>1</v>
      </c>
      <c r="AC404">
        <f t="shared" si="92"/>
        <v>0</v>
      </c>
    </row>
    <row r="405" spans="1:29">
      <c r="A405" s="3" t="s">
        <v>87</v>
      </c>
      <c r="B405" s="3" t="s">
        <v>301</v>
      </c>
      <c r="C405" s="3" t="s">
        <v>301</v>
      </c>
      <c r="D405" s="3" t="s">
        <v>301</v>
      </c>
      <c r="E405" s="3" t="s">
        <v>89</v>
      </c>
      <c r="F405" s="3" t="s">
        <v>105</v>
      </c>
      <c r="G405" s="3" t="s">
        <v>106</v>
      </c>
      <c r="H405" s="3" t="s">
        <v>92</v>
      </c>
      <c r="I405" s="3">
        <v>14610</v>
      </c>
      <c r="J405" s="3"/>
      <c r="K405" s="3">
        <v>0</v>
      </c>
      <c r="L405" s="3">
        <v>6296.33</v>
      </c>
      <c r="M405" s="3">
        <v>-169.78</v>
      </c>
      <c r="N405" s="3">
        <v>-169.78</v>
      </c>
      <c r="O405" s="88" t="str">
        <f>""</f>
        <v/>
      </c>
      <c r="P405" s="35" t="str">
        <f t="shared" si="85"/>
        <v>2022-01-06</v>
      </c>
      <c r="Q405" t="str">
        <f t="shared" si="86"/>
        <v>XUS</v>
      </c>
      <c r="R405">
        <f t="shared" si="87"/>
        <v>0</v>
      </c>
      <c r="S405">
        <f t="shared" si="88"/>
        <v>14610</v>
      </c>
      <c r="T405">
        <f t="shared" si="89"/>
        <v>6296.33</v>
      </c>
      <c r="U405" t="str">
        <f t="shared" si="90"/>
        <v>1-06-2--20</v>
      </c>
      <c r="V405">
        <f t="shared" si="93"/>
        <v>0.43096030116358658</v>
      </c>
      <c r="W405">
        <f t="shared" si="94"/>
        <v>0</v>
      </c>
      <c r="X405" t="str">
        <f t="shared" si="95"/>
        <v>1-06-2--20</v>
      </c>
      <c r="Y405" t="str">
        <f t="shared" si="96"/>
        <v>1-06-2--20</v>
      </c>
      <c r="Z405" t="str">
        <f t="shared" si="97"/>
        <v>1-06-2--20</v>
      </c>
      <c r="AA405" t="str">
        <f t="shared" si="91"/>
        <v>2022-01-06</v>
      </c>
      <c r="AB405" t="b">
        <f t="shared" si="98"/>
        <v>1</v>
      </c>
      <c r="AC405">
        <f t="shared" si="92"/>
        <v>0</v>
      </c>
    </row>
    <row r="406" spans="1:29">
      <c r="A406" s="3" t="s">
        <v>87</v>
      </c>
      <c r="B406" s="3" t="s">
        <v>301</v>
      </c>
      <c r="C406" s="3" t="s">
        <v>301</v>
      </c>
      <c r="D406" s="3" t="s">
        <v>301</v>
      </c>
      <c r="E406" s="3" t="s">
        <v>89</v>
      </c>
      <c r="F406" s="3" t="s">
        <v>108</v>
      </c>
      <c r="G406" s="3" t="s">
        <v>109</v>
      </c>
      <c r="H406" s="3" t="s">
        <v>125</v>
      </c>
      <c r="I406" s="3">
        <v>0</v>
      </c>
      <c r="J406" s="3"/>
      <c r="K406" s="3">
        <v>0</v>
      </c>
      <c r="L406" s="3">
        <v>-4221.34</v>
      </c>
      <c r="M406" s="3">
        <v>-169.78</v>
      </c>
      <c r="N406" s="3">
        <v>-169.78</v>
      </c>
      <c r="O406" s="88" t="str">
        <f>""</f>
        <v/>
      </c>
      <c r="P406" s="35" t="str">
        <f t="shared" si="85"/>
        <v>2022-01-06</v>
      </c>
      <c r="Q406" t="str">
        <f t="shared" si="86"/>
        <v>XEF</v>
      </c>
      <c r="R406">
        <f t="shared" si="87"/>
        <v>0</v>
      </c>
      <c r="S406">
        <f t="shared" si="88"/>
        <v>0</v>
      </c>
      <c r="T406">
        <f t="shared" si="89"/>
        <v>0</v>
      </c>
      <c r="U406" t="str">
        <f t="shared" si="90"/>
        <v>1-06-2--20</v>
      </c>
      <c r="V406">
        <f t="shared" si="93"/>
        <v>0</v>
      </c>
      <c r="W406">
        <f t="shared" si="94"/>
        <v>0</v>
      </c>
      <c r="X406" t="str">
        <f t="shared" si="95"/>
        <v>1-06-2--20</v>
      </c>
      <c r="Y406" t="str">
        <f t="shared" si="96"/>
        <v>1-06-2--20</v>
      </c>
      <c r="Z406" t="str">
        <f t="shared" si="97"/>
        <v>1-06-2--20</v>
      </c>
      <c r="AA406" t="str">
        <f t="shared" si="91"/>
        <v>2022-01-06</v>
      </c>
      <c r="AB406" t="b">
        <f t="shared" si="98"/>
        <v>1</v>
      </c>
      <c r="AC406">
        <f t="shared" si="92"/>
        <v>0</v>
      </c>
    </row>
    <row r="407" spans="1:29">
      <c r="A407" s="3" t="s">
        <v>87</v>
      </c>
      <c r="B407" s="3" t="s">
        <v>301</v>
      </c>
      <c r="C407" s="3" t="s">
        <v>301</v>
      </c>
      <c r="D407" s="3" t="s">
        <v>301</v>
      </c>
      <c r="E407" s="3" t="s">
        <v>89</v>
      </c>
      <c r="F407" s="3" t="s">
        <v>108</v>
      </c>
      <c r="G407" s="3" t="s">
        <v>109</v>
      </c>
      <c r="H407" s="3" t="s">
        <v>92</v>
      </c>
      <c r="I407" s="3">
        <v>13067</v>
      </c>
      <c r="J407" s="3"/>
      <c r="K407" s="3">
        <v>0</v>
      </c>
      <c r="L407" s="3">
        <v>5320.75</v>
      </c>
      <c r="M407" s="3">
        <v>-169.78</v>
      </c>
      <c r="N407" s="3">
        <v>-169.78</v>
      </c>
      <c r="O407" s="88" t="str">
        <f>""</f>
        <v/>
      </c>
      <c r="P407" s="35" t="str">
        <f t="shared" si="85"/>
        <v>2022-01-06</v>
      </c>
      <c r="Q407" t="str">
        <f t="shared" si="86"/>
        <v>XEF</v>
      </c>
      <c r="R407">
        <f t="shared" si="87"/>
        <v>0</v>
      </c>
      <c r="S407">
        <f t="shared" si="88"/>
        <v>13067</v>
      </c>
      <c r="T407">
        <f t="shared" si="89"/>
        <v>5320.75</v>
      </c>
      <c r="U407" t="str">
        <f t="shared" si="90"/>
        <v>1-06-2--20</v>
      </c>
      <c r="V407">
        <f t="shared" si="93"/>
        <v>0.40718986760541825</v>
      </c>
      <c r="W407">
        <f t="shared" si="94"/>
        <v>0</v>
      </c>
      <c r="X407" t="str">
        <f t="shared" si="95"/>
        <v>1-06-2--20</v>
      </c>
      <c r="Y407" t="str">
        <f t="shared" si="96"/>
        <v>1-06-2--20</v>
      </c>
      <c r="Z407" t="str">
        <f t="shared" si="97"/>
        <v>1-06-2--20</v>
      </c>
      <c r="AA407" t="str">
        <f t="shared" si="91"/>
        <v>2022-01-06</v>
      </c>
      <c r="AB407" t="b">
        <f t="shared" si="98"/>
        <v>1</v>
      </c>
      <c r="AC407">
        <f t="shared" si="92"/>
        <v>0</v>
      </c>
    </row>
    <row r="408" spans="1:29">
      <c r="A408" s="3" t="s">
        <v>87</v>
      </c>
      <c r="B408" s="3" t="s">
        <v>301</v>
      </c>
      <c r="C408" s="3" t="s">
        <v>301</v>
      </c>
      <c r="D408" s="3" t="s">
        <v>301</v>
      </c>
      <c r="E408" s="3" t="s">
        <v>89</v>
      </c>
      <c r="F408" s="3" t="s">
        <v>54</v>
      </c>
      <c r="G408" s="3" t="s">
        <v>230</v>
      </c>
      <c r="H408" s="3" t="s">
        <v>125</v>
      </c>
      <c r="I408" s="3">
        <v>0</v>
      </c>
      <c r="J408" s="3"/>
      <c r="K408" s="3">
        <v>0</v>
      </c>
      <c r="L408" s="3">
        <v>-1825.07</v>
      </c>
      <c r="M408" s="3">
        <v>-169.78</v>
      </c>
      <c r="N408" s="3">
        <v>-169.78</v>
      </c>
      <c r="O408" s="88" t="str">
        <f>""</f>
        <v/>
      </c>
      <c r="P408" s="35" t="str">
        <f t="shared" si="85"/>
        <v>2022-01-06</v>
      </c>
      <c r="Q408" t="str">
        <f t="shared" si="86"/>
        <v>XCB</v>
      </c>
      <c r="R408">
        <f t="shared" si="87"/>
        <v>0</v>
      </c>
      <c r="S408">
        <f t="shared" si="88"/>
        <v>0</v>
      </c>
      <c r="T408">
        <f t="shared" si="89"/>
        <v>0</v>
      </c>
      <c r="U408" t="str">
        <f t="shared" si="90"/>
        <v>1-06-2--20</v>
      </c>
      <c r="V408">
        <f t="shared" si="93"/>
        <v>0</v>
      </c>
      <c r="W408">
        <f t="shared" si="94"/>
        <v>0</v>
      </c>
      <c r="X408" t="str">
        <f t="shared" si="95"/>
        <v>1-06-2--20</v>
      </c>
      <c r="Y408" t="str">
        <f t="shared" si="96"/>
        <v>1-06-2--20</v>
      </c>
      <c r="Z408" t="str">
        <f t="shared" si="97"/>
        <v>1-06-2--20</v>
      </c>
      <c r="AA408" t="str">
        <f t="shared" si="91"/>
        <v>2022-01-06</v>
      </c>
      <c r="AB408" t="b">
        <f t="shared" si="98"/>
        <v>1</v>
      </c>
      <c r="AC408">
        <f t="shared" si="92"/>
        <v>0</v>
      </c>
    </row>
    <row r="409" spans="1:29">
      <c r="A409" s="3" t="s">
        <v>87</v>
      </c>
      <c r="B409" s="3" t="s">
        <v>301</v>
      </c>
      <c r="C409" s="3" t="s">
        <v>301</v>
      </c>
      <c r="D409" s="3" t="s">
        <v>301</v>
      </c>
      <c r="E409" s="3" t="s">
        <v>89</v>
      </c>
      <c r="F409" s="3" t="s">
        <v>54</v>
      </c>
      <c r="G409" s="3" t="s">
        <v>230</v>
      </c>
      <c r="H409" s="3" t="s">
        <v>92</v>
      </c>
      <c r="I409" s="3">
        <v>33983</v>
      </c>
      <c r="J409" s="3"/>
      <c r="K409" s="3">
        <v>0</v>
      </c>
      <c r="L409" s="3">
        <v>1869.07</v>
      </c>
      <c r="M409" s="3">
        <v>-169.78</v>
      </c>
      <c r="N409" s="3">
        <v>-169.78</v>
      </c>
      <c r="O409" s="88" t="str">
        <f>""</f>
        <v/>
      </c>
      <c r="P409" s="35" t="str">
        <f t="shared" si="85"/>
        <v>2022-01-06</v>
      </c>
      <c r="Q409" t="str">
        <f t="shared" si="86"/>
        <v>XCB</v>
      </c>
      <c r="R409">
        <f t="shared" si="87"/>
        <v>0</v>
      </c>
      <c r="S409">
        <f t="shared" si="88"/>
        <v>33983</v>
      </c>
      <c r="T409">
        <f t="shared" si="89"/>
        <v>1869.07</v>
      </c>
      <c r="U409" t="str">
        <f t="shared" si="90"/>
        <v>1-06-2--20</v>
      </c>
      <c r="V409">
        <f t="shared" si="93"/>
        <v>5.5000147132389723E-2</v>
      </c>
      <c r="W409">
        <f t="shared" si="94"/>
        <v>0</v>
      </c>
      <c r="X409" t="str">
        <f t="shared" si="95"/>
        <v>1-06-2--20</v>
      </c>
      <c r="Y409" t="str">
        <f t="shared" si="96"/>
        <v>1-06-2--20</v>
      </c>
      <c r="Z409" t="str">
        <f t="shared" si="97"/>
        <v>1-06-2--20</v>
      </c>
      <c r="AA409" t="str">
        <f t="shared" si="91"/>
        <v>2022-01-06</v>
      </c>
      <c r="AB409" t="b">
        <f t="shared" si="98"/>
        <v>1</v>
      </c>
      <c r="AC409">
        <f t="shared" si="92"/>
        <v>0</v>
      </c>
    </row>
    <row r="410" spans="1:29">
      <c r="A410" s="3" t="s">
        <v>87</v>
      </c>
      <c r="B410" s="3" t="s">
        <v>301</v>
      </c>
      <c r="C410" s="3" t="s">
        <v>301</v>
      </c>
      <c r="D410" s="3" t="s">
        <v>301</v>
      </c>
      <c r="E410" s="3" t="s">
        <v>89</v>
      </c>
      <c r="F410" s="3" t="s">
        <v>112</v>
      </c>
      <c r="G410" s="3" t="s">
        <v>113</v>
      </c>
      <c r="H410" s="3" t="s">
        <v>125</v>
      </c>
      <c r="I410" s="3">
        <v>0</v>
      </c>
      <c r="J410" s="3"/>
      <c r="K410" s="3">
        <v>0</v>
      </c>
      <c r="L410" s="3">
        <v>-4662.32</v>
      </c>
      <c r="M410" s="3">
        <v>-169.78</v>
      </c>
      <c r="N410" s="3">
        <v>-169.78</v>
      </c>
      <c r="O410" s="88" t="str">
        <f>""</f>
        <v/>
      </c>
      <c r="P410" s="35" t="str">
        <f t="shared" si="85"/>
        <v>2022-01-06</v>
      </c>
      <c r="Q410" t="str">
        <f t="shared" si="86"/>
        <v>XEM</v>
      </c>
      <c r="R410">
        <f t="shared" si="87"/>
        <v>0</v>
      </c>
      <c r="S410">
        <f t="shared" si="88"/>
        <v>0</v>
      </c>
      <c r="T410">
        <f t="shared" si="89"/>
        <v>0</v>
      </c>
      <c r="U410" t="str">
        <f t="shared" si="90"/>
        <v>1-06-2--20</v>
      </c>
      <c r="V410">
        <f t="shared" si="93"/>
        <v>0</v>
      </c>
      <c r="W410">
        <f t="shared" si="94"/>
        <v>0</v>
      </c>
      <c r="X410" t="str">
        <f t="shared" si="95"/>
        <v>1-06-2--20</v>
      </c>
      <c r="Y410" t="str">
        <f t="shared" si="96"/>
        <v>1-06-2--20</v>
      </c>
      <c r="Z410" t="str">
        <f t="shared" si="97"/>
        <v>1-06-2--20</v>
      </c>
      <c r="AA410" t="str">
        <f t="shared" si="91"/>
        <v>2022-01-06</v>
      </c>
      <c r="AB410" t="b">
        <f t="shared" si="98"/>
        <v>1</v>
      </c>
      <c r="AC410">
        <f t="shared" si="92"/>
        <v>0</v>
      </c>
    </row>
    <row r="411" spans="1:29">
      <c r="A411" s="3" t="s">
        <v>87</v>
      </c>
      <c r="B411" s="3" t="s">
        <v>301</v>
      </c>
      <c r="C411" s="3" t="s">
        <v>301</v>
      </c>
      <c r="D411" s="3" t="s">
        <v>301</v>
      </c>
      <c r="E411" s="3" t="s">
        <v>89</v>
      </c>
      <c r="F411" s="3" t="s">
        <v>112</v>
      </c>
      <c r="G411" s="3" t="s">
        <v>113</v>
      </c>
      <c r="H411" s="3" t="s">
        <v>92</v>
      </c>
      <c r="I411" s="3">
        <v>8983</v>
      </c>
      <c r="J411" s="3"/>
      <c r="K411" s="3">
        <v>0</v>
      </c>
      <c r="L411" s="3">
        <v>4741.5</v>
      </c>
      <c r="M411" s="3">
        <v>-169.78</v>
      </c>
      <c r="N411" s="3">
        <v>-169.78</v>
      </c>
      <c r="O411" s="88" t="str">
        <f>""</f>
        <v/>
      </c>
      <c r="P411" s="35" t="str">
        <f t="shared" si="85"/>
        <v>2022-01-06</v>
      </c>
      <c r="Q411" t="str">
        <f t="shared" si="86"/>
        <v>XEM</v>
      </c>
      <c r="R411">
        <f t="shared" si="87"/>
        <v>0</v>
      </c>
      <c r="S411">
        <f t="shared" si="88"/>
        <v>8983</v>
      </c>
      <c r="T411">
        <f t="shared" si="89"/>
        <v>4741.5</v>
      </c>
      <c r="U411" t="str">
        <f t="shared" si="90"/>
        <v>1-06-2--20</v>
      </c>
      <c r="V411">
        <f t="shared" si="93"/>
        <v>0.52783034620950686</v>
      </c>
      <c r="W411">
        <f t="shared" si="94"/>
        <v>0</v>
      </c>
      <c r="X411" t="str">
        <f t="shared" si="95"/>
        <v>1-06-2--20</v>
      </c>
      <c r="Y411" t="str">
        <f t="shared" si="96"/>
        <v>1-06-2--20</v>
      </c>
      <c r="Z411" t="str">
        <f t="shared" si="97"/>
        <v>1-06-2--20</v>
      </c>
      <c r="AA411" t="str">
        <f t="shared" si="91"/>
        <v>2022-01-06</v>
      </c>
      <c r="AB411" t="b">
        <f t="shared" si="98"/>
        <v>1</v>
      </c>
      <c r="AC411">
        <f t="shared" si="92"/>
        <v>0</v>
      </c>
    </row>
    <row r="412" spans="1:29">
      <c r="A412" s="3" t="s">
        <v>87</v>
      </c>
      <c r="B412" s="3" t="s">
        <v>301</v>
      </c>
      <c r="C412" s="3" t="s">
        <v>301</v>
      </c>
      <c r="D412" s="3" t="s">
        <v>301</v>
      </c>
      <c r="E412" s="3" t="s">
        <v>89</v>
      </c>
      <c r="F412" s="3" t="s">
        <v>90</v>
      </c>
      <c r="G412" s="3" t="s">
        <v>91</v>
      </c>
      <c r="H412" s="3" t="s">
        <v>125</v>
      </c>
      <c r="I412" s="3">
        <v>0</v>
      </c>
      <c r="J412" s="3"/>
      <c r="K412" s="3">
        <v>0</v>
      </c>
      <c r="L412" s="3">
        <v>-2821.96</v>
      </c>
      <c r="M412" s="3">
        <v>-169.78</v>
      </c>
      <c r="N412" s="3">
        <v>-169.78</v>
      </c>
      <c r="O412" s="88" t="str">
        <f>""</f>
        <v/>
      </c>
      <c r="P412" s="35" t="str">
        <f t="shared" si="85"/>
        <v>2022-01-06</v>
      </c>
      <c r="Q412" t="str">
        <f t="shared" si="86"/>
        <v>XBB</v>
      </c>
      <c r="R412">
        <f t="shared" si="87"/>
        <v>0</v>
      </c>
      <c r="S412">
        <f t="shared" si="88"/>
        <v>0</v>
      </c>
      <c r="T412">
        <f t="shared" si="89"/>
        <v>0</v>
      </c>
      <c r="U412" t="str">
        <f t="shared" si="90"/>
        <v>1-06-2--20</v>
      </c>
      <c r="V412">
        <f t="shared" si="93"/>
        <v>0</v>
      </c>
      <c r="W412">
        <f t="shared" si="94"/>
        <v>0</v>
      </c>
      <c r="X412" t="str">
        <f t="shared" si="95"/>
        <v>1-06-2--20</v>
      </c>
      <c r="Y412" t="str">
        <f t="shared" si="96"/>
        <v>1-06-2--20</v>
      </c>
      <c r="Z412" t="str">
        <f t="shared" si="97"/>
        <v>1-06-2--20</v>
      </c>
      <c r="AA412" t="str">
        <f t="shared" si="91"/>
        <v>2022-01-06</v>
      </c>
      <c r="AB412" t="b">
        <f t="shared" si="98"/>
        <v>1</v>
      </c>
      <c r="AC412">
        <f t="shared" si="92"/>
        <v>0</v>
      </c>
    </row>
    <row r="413" spans="1:29">
      <c r="A413" s="3" t="s">
        <v>87</v>
      </c>
      <c r="B413" s="3" t="s">
        <v>301</v>
      </c>
      <c r="C413" s="3" t="s">
        <v>301</v>
      </c>
      <c r="D413" s="3" t="s">
        <v>301</v>
      </c>
      <c r="E413" s="3" t="s">
        <v>89</v>
      </c>
      <c r="F413" s="3" t="s">
        <v>90</v>
      </c>
      <c r="G413" s="3" t="s">
        <v>91</v>
      </c>
      <c r="H413" s="3" t="s">
        <v>92</v>
      </c>
      <c r="I413" s="3">
        <v>42946</v>
      </c>
      <c r="J413" s="3"/>
      <c r="K413" s="3">
        <v>0</v>
      </c>
      <c r="L413" s="3">
        <v>2834.44</v>
      </c>
      <c r="M413" s="3">
        <v>-169.78</v>
      </c>
      <c r="N413" s="3">
        <v>-169.78</v>
      </c>
      <c r="O413" s="88" t="str">
        <f>""</f>
        <v/>
      </c>
      <c r="P413" s="35" t="str">
        <f t="shared" si="85"/>
        <v>2022-01-06</v>
      </c>
      <c r="Q413" t="str">
        <f t="shared" si="86"/>
        <v>XBB</v>
      </c>
      <c r="R413">
        <f t="shared" si="87"/>
        <v>0</v>
      </c>
      <c r="S413">
        <f t="shared" si="88"/>
        <v>42946</v>
      </c>
      <c r="T413">
        <f t="shared" si="89"/>
        <v>2834.44</v>
      </c>
      <c r="U413" t="str">
        <f t="shared" si="90"/>
        <v>1-06-2--20</v>
      </c>
      <c r="V413">
        <f t="shared" si="93"/>
        <v>6.6000093140222607E-2</v>
      </c>
      <c r="W413">
        <f t="shared" si="94"/>
        <v>0</v>
      </c>
      <c r="X413" t="str">
        <f t="shared" si="95"/>
        <v>1-06-2--20</v>
      </c>
      <c r="Y413" t="str">
        <f t="shared" si="96"/>
        <v>1-06-2--20</v>
      </c>
      <c r="Z413" t="str">
        <f t="shared" si="97"/>
        <v>1-06-2--20</v>
      </c>
      <c r="AA413" t="str">
        <f t="shared" si="91"/>
        <v>2022-01-06</v>
      </c>
      <c r="AB413" t="b">
        <f t="shared" si="98"/>
        <v>1</v>
      </c>
      <c r="AC413">
        <f t="shared" si="92"/>
        <v>0</v>
      </c>
    </row>
    <row r="414" spans="1:29">
      <c r="A414" t="s">
        <v>302</v>
      </c>
      <c r="B414" t="s">
        <v>301</v>
      </c>
      <c r="C414" t="s">
        <v>301</v>
      </c>
      <c r="D414" t="s">
        <v>303</v>
      </c>
      <c r="E414" t="s">
        <v>89</v>
      </c>
      <c r="F414" t="s">
        <v>93</v>
      </c>
      <c r="G414" t="s">
        <v>304</v>
      </c>
      <c r="H414" t="s">
        <v>305</v>
      </c>
      <c r="I414">
        <v>9</v>
      </c>
      <c r="K414">
        <v>0</v>
      </c>
      <c r="M414">
        <v>23189.759999999998</v>
      </c>
      <c r="N414">
        <v>4189.76</v>
      </c>
      <c r="O414" s="88" t="str">
        <f>""</f>
        <v/>
      </c>
      <c r="P414" s="35" t="str">
        <f t="shared" si="85"/>
        <v>2022-01-06</v>
      </c>
      <c r="Q414" t="str">
        <f t="shared" si="86"/>
        <v>XIG</v>
      </c>
      <c r="R414">
        <f t="shared" si="87"/>
        <v>24.549999999999997</v>
      </c>
      <c r="S414">
        <f t="shared" si="88"/>
        <v>9</v>
      </c>
      <c r="T414">
        <f t="shared" si="89"/>
        <v>0</v>
      </c>
      <c r="U414" t="str">
        <f t="shared" si="90"/>
        <v>1-06-2--20</v>
      </c>
      <c r="V414">
        <f t="shared" si="93"/>
        <v>0</v>
      </c>
      <c r="W414">
        <f t="shared" si="94"/>
        <v>0</v>
      </c>
      <c r="X414" t="str">
        <f t="shared" si="95"/>
        <v>1-06-2--20</v>
      </c>
      <c r="Y414" t="str">
        <f t="shared" si="96"/>
        <v>1-06-2--20</v>
      </c>
      <c r="Z414" t="str">
        <f t="shared" si="97"/>
        <v>1-12-2--20</v>
      </c>
      <c r="AA414" t="str">
        <f t="shared" si="91"/>
        <v>2022-01-12</v>
      </c>
      <c r="AB414" t="b">
        <f t="shared" si="98"/>
        <v>0</v>
      </c>
      <c r="AC414" t="str">
        <f t="shared" si="92"/>
        <v>Reinv Div</v>
      </c>
    </row>
    <row r="415" spans="1:29">
      <c r="A415" t="s">
        <v>302</v>
      </c>
      <c r="B415" t="s">
        <v>301</v>
      </c>
      <c r="C415" t="s">
        <v>301</v>
      </c>
      <c r="D415" t="s">
        <v>303</v>
      </c>
      <c r="E415" t="s">
        <v>89</v>
      </c>
      <c r="F415" t="s">
        <v>93</v>
      </c>
      <c r="G415" t="s">
        <v>94</v>
      </c>
      <c r="H415" t="s">
        <v>128</v>
      </c>
      <c r="I415">
        <v>0</v>
      </c>
      <c r="K415">
        <v>0</v>
      </c>
      <c r="L415">
        <v>7.54</v>
      </c>
      <c r="M415">
        <v>23189.759999999998</v>
      </c>
      <c r="N415">
        <v>4189.76</v>
      </c>
      <c r="O415" s="88" t="str">
        <f>""</f>
        <v/>
      </c>
      <c r="P415" s="35" t="str">
        <f t="shared" si="85"/>
        <v>2022-01-06</v>
      </c>
      <c r="Q415" t="str">
        <f t="shared" si="86"/>
        <v>XIG</v>
      </c>
      <c r="R415">
        <f t="shared" si="87"/>
        <v>0</v>
      </c>
      <c r="S415">
        <f t="shared" si="88"/>
        <v>0</v>
      </c>
      <c r="T415">
        <f t="shared" si="89"/>
        <v>0</v>
      </c>
      <c r="U415" t="str">
        <f t="shared" si="90"/>
        <v>1-06-2--20</v>
      </c>
      <c r="V415">
        <f t="shared" si="93"/>
        <v>0</v>
      </c>
      <c r="W415">
        <f t="shared" si="94"/>
        <v>0</v>
      </c>
      <c r="X415" t="str">
        <f t="shared" si="95"/>
        <v>1-06-2--20</v>
      </c>
      <c r="Y415" t="str">
        <f t="shared" si="96"/>
        <v>1-06-2--20</v>
      </c>
      <c r="Z415" t="str">
        <f t="shared" si="97"/>
        <v>1-12-2--20</v>
      </c>
      <c r="AA415" t="str">
        <f t="shared" si="91"/>
        <v>2022-01-12</v>
      </c>
      <c r="AB415" t="b">
        <f t="shared" si="98"/>
        <v>0</v>
      </c>
      <c r="AC415" t="str">
        <f t="shared" si="92"/>
        <v>Fraction</v>
      </c>
    </row>
    <row r="416" spans="1:29">
      <c r="A416" t="s">
        <v>302</v>
      </c>
      <c r="B416" t="s">
        <v>301</v>
      </c>
      <c r="C416" t="s">
        <v>301</v>
      </c>
      <c r="D416" t="s">
        <v>303</v>
      </c>
      <c r="E416" t="s">
        <v>89</v>
      </c>
      <c r="F416" t="s">
        <v>95</v>
      </c>
      <c r="G416" t="s">
        <v>96</v>
      </c>
      <c r="H416" t="s">
        <v>128</v>
      </c>
      <c r="I416">
        <v>0</v>
      </c>
      <c r="K416">
        <v>0</v>
      </c>
      <c r="L416">
        <v>14.05</v>
      </c>
      <c r="M416">
        <v>23189.759999999998</v>
      </c>
      <c r="N416">
        <v>4189.76</v>
      </c>
      <c r="O416" s="88" t="str">
        <f>""</f>
        <v/>
      </c>
      <c r="P416" s="35" t="str">
        <f t="shared" si="85"/>
        <v>2022-01-06</v>
      </c>
      <c r="Q416" t="str">
        <f t="shared" si="86"/>
        <v>XHY</v>
      </c>
      <c r="R416">
        <f t="shared" si="87"/>
        <v>0</v>
      </c>
      <c r="S416">
        <f t="shared" si="88"/>
        <v>0</v>
      </c>
      <c r="T416">
        <f t="shared" si="89"/>
        <v>0</v>
      </c>
      <c r="U416" t="str">
        <f t="shared" si="90"/>
        <v>1-06-2--20</v>
      </c>
      <c r="V416">
        <f t="shared" si="93"/>
        <v>0</v>
      </c>
      <c r="W416">
        <f t="shared" si="94"/>
        <v>0</v>
      </c>
      <c r="X416" t="str">
        <f t="shared" si="95"/>
        <v>1-06-2--20</v>
      </c>
      <c r="Y416" t="str">
        <f t="shared" si="96"/>
        <v>1-06-2--20</v>
      </c>
      <c r="Z416" t="str">
        <f t="shared" si="97"/>
        <v>1-12-2--20</v>
      </c>
      <c r="AA416" t="str">
        <f t="shared" si="91"/>
        <v>2022-01-12</v>
      </c>
      <c r="AB416" t="b">
        <f t="shared" si="98"/>
        <v>0</v>
      </c>
      <c r="AC416" t="str">
        <f t="shared" si="92"/>
        <v>Fraction</v>
      </c>
    </row>
    <row r="417" spans="1:29">
      <c r="A417" t="s">
        <v>302</v>
      </c>
      <c r="B417" t="s">
        <v>301</v>
      </c>
      <c r="C417" t="s">
        <v>301</v>
      </c>
      <c r="D417" t="s">
        <v>303</v>
      </c>
      <c r="E417" t="s">
        <v>89</v>
      </c>
      <c r="F417" t="s">
        <v>95</v>
      </c>
      <c r="G417" t="s">
        <v>306</v>
      </c>
      <c r="H417" t="s">
        <v>305</v>
      </c>
      <c r="I417">
        <v>19</v>
      </c>
      <c r="K417">
        <v>0</v>
      </c>
      <c r="M417">
        <v>23189.759999999998</v>
      </c>
      <c r="N417">
        <v>4189.76</v>
      </c>
      <c r="O417" s="88" t="str">
        <f>""</f>
        <v/>
      </c>
      <c r="P417" s="35" t="str">
        <f t="shared" si="85"/>
        <v>2022-01-06</v>
      </c>
      <c r="Q417" t="str">
        <f t="shared" si="86"/>
        <v>XHY</v>
      </c>
      <c r="R417">
        <f t="shared" si="87"/>
        <v>18.45</v>
      </c>
      <c r="S417">
        <f t="shared" si="88"/>
        <v>19</v>
      </c>
      <c r="T417">
        <f t="shared" si="89"/>
        <v>0</v>
      </c>
      <c r="U417" t="str">
        <f t="shared" si="90"/>
        <v>1-06-2--20</v>
      </c>
      <c r="V417">
        <f t="shared" si="93"/>
        <v>0</v>
      </c>
      <c r="W417">
        <f t="shared" si="94"/>
        <v>0</v>
      </c>
      <c r="X417" t="str">
        <f t="shared" si="95"/>
        <v>1-06-2--20</v>
      </c>
      <c r="Y417" t="str">
        <f t="shared" si="96"/>
        <v>1-06-2--20</v>
      </c>
      <c r="Z417" t="str">
        <f t="shared" si="97"/>
        <v>1-12-2--20</v>
      </c>
      <c r="AA417" t="str">
        <f t="shared" si="91"/>
        <v>2022-01-12</v>
      </c>
      <c r="AB417" t="b">
        <f t="shared" si="98"/>
        <v>0</v>
      </c>
      <c r="AC417" t="str">
        <f t="shared" si="92"/>
        <v>Reinv Div</v>
      </c>
    </row>
    <row r="418" spans="1:29">
      <c r="A418" t="s">
        <v>302</v>
      </c>
      <c r="B418" t="s">
        <v>301</v>
      </c>
      <c r="C418" t="s">
        <v>301</v>
      </c>
      <c r="D418" t="s">
        <v>303</v>
      </c>
      <c r="E418" t="s">
        <v>89</v>
      </c>
      <c r="F418" t="s">
        <v>105</v>
      </c>
      <c r="G418" t="s">
        <v>106</v>
      </c>
      <c r="H418" t="s">
        <v>128</v>
      </c>
      <c r="I418">
        <v>0</v>
      </c>
      <c r="K418">
        <v>0</v>
      </c>
      <c r="L418">
        <v>18.14</v>
      </c>
      <c r="M418">
        <v>23189.759999999998</v>
      </c>
      <c r="N418">
        <v>4189.76</v>
      </c>
      <c r="O418" s="88" t="str">
        <f>""</f>
        <v/>
      </c>
      <c r="P418" s="35" t="str">
        <f t="shared" si="85"/>
        <v>2022-01-06</v>
      </c>
      <c r="Q418" t="str">
        <f t="shared" si="86"/>
        <v>XUS</v>
      </c>
      <c r="R418">
        <f t="shared" si="87"/>
        <v>0</v>
      </c>
      <c r="S418">
        <f t="shared" si="88"/>
        <v>0</v>
      </c>
      <c r="T418">
        <f t="shared" si="89"/>
        <v>0</v>
      </c>
      <c r="U418" t="str">
        <f t="shared" si="90"/>
        <v>1-06-2--20</v>
      </c>
      <c r="V418">
        <f t="shared" si="93"/>
        <v>0</v>
      </c>
      <c r="W418">
        <f t="shared" si="94"/>
        <v>0</v>
      </c>
      <c r="X418" t="str">
        <f t="shared" si="95"/>
        <v>1-06-2--20</v>
      </c>
      <c r="Y418" t="str">
        <f t="shared" si="96"/>
        <v>1-06-2--20</v>
      </c>
      <c r="Z418" t="str">
        <f t="shared" si="97"/>
        <v>1-12-2--20</v>
      </c>
      <c r="AA418" t="str">
        <f t="shared" si="91"/>
        <v>2022-01-12</v>
      </c>
      <c r="AB418" t="b">
        <f t="shared" si="98"/>
        <v>0</v>
      </c>
      <c r="AC418" t="str">
        <f t="shared" si="92"/>
        <v>Fraction</v>
      </c>
    </row>
    <row r="419" spans="1:29">
      <c r="A419" t="s">
        <v>302</v>
      </c>
      <c r="B419" t="s">
        <v>301</v>
      </c>
      <c r="C419" t="s">
        <v>301</v>
      </c>
      <c r="D419" t="s">
        <v>303</v>
      </c>
      <c r="E419" t="s">
        <v>89</v>
      </c>
      <c r="F419" t="s">
        <v>105</v>
      </c>
      <c r="G419" t="s">
        <v>307</v>
      </c>
      <c r="H419" t="s">
        <v>305</v>
      </c>
      <c r="I419">
        <v>112</v>
      </c>
      <c r="K419">
        <v>0</v>
      </c>
      <c r="M419">
        <v>23189.759999999998</v>
      </c>
      <c r="N419">
        <v>4189.76</v>
      </c>
      <c r="O419" s="88" t="str">
        <f>""</f>
        <v/>
      </c>
      <c r="P419" s="35" t="str">
        <f t="shared" si="85"/>
        <v>2022-01-06</v>
      </c>
      <c r="Q419" t="str">
        <f t="shared" si="86"/>
        <v>XUS</v>
      </c>
      <c r="R419">
        <f t="shared" si="87"/>
        <v>73.37</v>
      </c>
      <c r="S419">
        <f t="shared" si="88"/>
        <v>112</v>
      </c>
      <c r="T419">
        <f t="shared" si="89"/>
        <v>0</v>
      </c>
      <c r="U419" t="str">
        <f t="shared" si="90"/>
        <v>1-06-2--20</v>
      </c>
      <c r="V419">
        <f t="shared" si="93"/>
        <v>0</v>
      </c>
      <c r="W419">
        <f t="shared" si="94"/>
        <v>0</v>
      </c>
      <c r="X419" t="str">
        <f t="shared" si="95"/>
        <v>1-06-2--20</v>
      </c>
      <c r="Y419" t="str">
        <f t="shared" si="96"/>
        <v>1-06-2--20</v>
      </c>
      <c r="Z419" t="str">
        <f t="shared" si="97"/>
        <v>1-12-2--20</v>
      </c>
      <c r="AA419" t="str">
        <f t="shared" si="91"/>
        <v>2022-01-12</v>
      </c>
      <c r="AB419" t="b">
        <f t="shared" si="98"/>
        <v>0</v>
      </c>
      <c r="AC419" t="str">
        <f t="shared" si="92"/>
        <v>Reinv Div</v>
      </c>
    </row>
    <row r="420" spans="1:29">
      <c r="A420" t="s">
        <v>302</v>
      </c>
      <c r="B420" t="s">
        <v>301</v>
      </c>
      <c r="C420" t="s">
        <v>301</v>
      </c>
      <c r="D420" t="s">
        <v>303</v>
      </c>
      <c r="E420" t="s">
        <v>89</v>
      </c>
      <c r="F420" t="s">
        <v>108</v>
      </c>
      <c r="G420" t="s">
        <v>109</v>
      </c>
      <c r="H420" t="s">
        <v>128</v>
      </c>
      <c r="I420">
        <v>0</v>
      </c>
      <c r="K420">
        <v>0</v>
      </c>
      <c r="L420">
        <v>23.07</v>
      </c>
      <c r="M420">
        <v>23189.759999999998</v>
      </c>
      <c r="N420">
        <v>4189.76</v>
      </c>
      <c r="O420" s="88" t="str">
        <f>""</f>
        <v/>
      </c>
      <c r="P420" s="35" t="str">
        <f t="shared" si="85"/>
        <v>2022-01-06</v>
      </c>
      <c r="Q420" t="str">
        <f t="shared" si="86"/>
        <v>XEF</v>
      </c>
      <c r="R420">
        <f t="shared" si="87"/>
        <v>0</v>
      </c>
      <c r="S420">
        <f t="shared" si="88"/>
        <v>0</v>
      </c>
      <c r="T420">
        <f t="shared" si="89"/>
        <v>0</v>
      </c>
      <c r="U420" t="str">
        <f t="shared" si="90"/>
        <v>1-06-2--20</v>
      </c>
      <c r="V420">
        <f t="shared" si="93"/>
        <v>0</v>
      </c>
      <c r="W420">
        <f t="shared" si="94"/>
        <v>0</v>
      </c>
      <c r="X420" t="str">
        <f t="shared" si="95"/>
        <v>1-06-2--20</v>
      </c>
      <c r="Y420" t="str">
        <f t="shared" si="96"/>
        <v>1-06-2--20</v>
      </c>
      <c r="Z420" t="str">
        <f t="shared" si="97"/>
        <v>1-12-2--20</v>
      </c>
      <c r="AA420" t="str">
        <f t="shared" si="91"/>
        <v>2022-01-12</v>
      </c>
      <c r="AB420" t="b">
        <f t="shared" si="98"/>
        <v>0</v>
      </c>
      <c r="AC420" t="str">
        <f t="shared" si="92"/>
        <v>Fraction</v>
      </c>
    </row>
    <row r="421" spans="1:29">
      <c r="A421" t="s">
        <v>302</v>
      </c>
      <c r="B421" t="s">
        <v>301</v>
      </c>
      <c r="C421" t="s">
        <v>301</v>
      </c>
      <c r="D421" t="s">
        <v>303</v>
      </c>
      <c r="E421" t="s">
        <v>89</v>
      </c>
      <c r="F421" t="s">
        <v>108</v>
      </c>
      <c r="G421" t="s">
        <v>308</v>
      </c>
      <c r="H421" t="s">
        <v>305</v>
      </c>
      <c r="I421">
        <v>119</v>
      </c>
      <c r="K421">
        <v>0</v>
      </c>
      <c r="M421">
        <v>23189.759999999998</v>
      </c>
      <c r="N421">
        <v>4189.76</v>
      </c>
      <c r="O421" s="88" t="str">
        <f>""</f>
        <v/>
      </c>
      <c r="P421" s="35" t="str">
        <f t="shared" si="85"/>
        <v>2022-01-06</v>
      </c>
      <c r="Q421" t="str">
        <f t="shared" si="86"/>
        <v>XEF</v>
      </c>
      <c r="R421">
        <f t="shared" si="87"/>
        <v>35.279159663865549</v>
      </c>
      <c r="S421">
        <f t="shared" si="88"/>
        <v>119</v>
      </c>
      <c r="T421">
        <f t="shared" si="89"/>
        <v>0</v>
      </c>
      <c r="U421" t="str">
        <f t="shared" si="90"/>
        <v>1-06-2--20</v>
      </c>
      <c r="V421">
        <f t="shared" si="93"/>
        <v>0</v>
      </c>
      <c r="W421">
        <f t="shared" si="94"/>
        <v>0</v>
      </c>
      <c r="X421" t="str">
        <f t="shared" si="95"/>
        <v>1-06-2--20</v>
      </c>
      <c r="Y421" t="str">
        <f t="shared" si="96"/>
        <v>1-06-2--20</v>
      </c>
      <c r="Z421" t="str">
        <f t="shared" si="97"/>
        <v>1-12-2--20</v>
      </c>
      <c r="AA421" t="str">
        <f t="shared" si="91"/>
        <v>2022-01-12</v>
      </c>
      <c r="AB421" t="b">
        <f t="shared" si="98"/>
        <v>0</v>
      </c>
      <c r="AC421" t="str">
        <f t="shared" si="92"/>
        <v>Reinv Div</v>
      </c>
    </row>
    <row r="422" spans="1:29">
      <c r="A422" t="s">
        <v>302</v>
      </c>
      <c r="B422" t="s">
        <v>301</v>
      </c>
      <c r="C422" t="s">
        <v>301</v>
      </c>
      <c r="D422" t="s">
        <v>303</v>
      </c>
      <c r="E422" t="s">
        <v>89</v>
      </c>
      <c r="F422" t="s">
        <v>54</v>
      </c>
      <c r="G422" t="s">
        <v>230</v>
      </c>
      <c r="H422" t="s">
        <v>128</v>
      </c>
      <c r="I422">
        <v>0</v>
      </c>
      <c r="K422">
        <v>0</v>
      </c>
      <c r="L422">
        <v>14.07</v>
      </c>
      <c r="M422">
        <v>23189.759999999998</v>
      </c>
      <c r="N422">
        <v>4189.76</v>
      </c>
      <c r="O422" s="88" t="str">
        <f>""</f>
        <v/>
      </c>
      <c r="P422" s="35" t="str">
        <f t="shared" si="85"/>
        <v>2022-01-06</v>
      </c>
      <c r="Q422" t="str">
        <f t="shared" si="86"/>
        <v>XCB</v>
      </c>
      <c r="R422">
        <f t="shared" si="87"/>
        <v>0</v>
      </c>
      <c r="S422">
        <f t="shared" si="88"/>
        <v>0</v>
      </c>
      <c r="T422">
        <f t="shared" si="89"/>
        <v>0</v>
      </c>
      <c r="U422" t="str">
        <f t="shared" si="90"/>
        <v>1-06-2--20</v>
      </c>
      <c r="V422">
        <f t="shared" si="93"/>
        <v>0</v>
      </c>
      <c r="W422">
        <f t="shared" si="94"/>
        <v>0</v>
      </c>
      <c r="X422" t="str">
        <f t="shared" si="95"/>
        <v>1-06-2--20</v>
      </c>
      <c r="Y422" t="str">
        <f t="shared" si="96"/>
        <v>1-06-2--20</v>
      </c>
      <c r="Z422" t="str">
        <f t="shared" si="97"/>
        <v>1-12-2--20</v>
      </c>
      <c r="AA422" t="str">
        <f t="shared" si="91"/>
        <v>2022-01-12</v>
      </c>
      <c r="AB422" t="b">
        <f t="shared" si="98"/>
        <v>0</v>
      </c>
      <c r="AC422" t="str">
        <f t="shared" si="92"/>
        <v>Fraction</v>
      </c>
    </row>
    <row r="423" spans="1:29">
      <c r="A423" t="s">
        <v>302</v>
      </c>
      <c r="B423" t="s">
        <v>301</v>
      </c>
      <c r="C423" t="s">
        <v>301</v>
      </c>
      <c r="D423" t="s">
        <v>303</v>
      </c>
      <c r="E423" t="s">
        <v>89</v>
      </c>
      <c r="F423" t="s">
        <v>54</v>
      </c>
      <c r="G423" t="s">
        <v>309</v>
      </c>
      <c r="H423" t="s">
        <v>305</v>
      </c>
      <c r="I423">
        <v>85</v>
      </c>
      <c r="K423">
        <v>0</v>
      </c>
      <c r="M423">
        <v>23189.759999999998</v>
      </c>
      <c r="N423">
        <v>4189.76</v>
      </c>
      <c r="O423" s="88" t="str">
        <f>""</f>
        <v/>
      </c>
      <c r="P423" s="35" t="str">
        <f t="shared" si="85"/>
        <v>2022-01-06</v>
      </c>
      <c r="Q423" t="str">
        <f t="shared" si="86"/>
        <v>XCB</v>
      </c>
      <c r="R423">
        <f t="shared" si="87"/>
        <v>21.305647058823531</v>
      </c>
      <c r="S423">
        <f t="shared" si="88"/>
        <v>85</v>
      </c>
      <c r="T423">
        <f t="shared" si="89"/>
        <v>0</v>
      </c>
      <c r="U423" t="str">
        <f t="shared" si="90"/>
        <v>1-06-2--20</v>
      </c>
      <c r="V423">
        <f t="shared" si="93"/>
        <v>0</v>
      </c>
      <c r="W423">
        <f t="shared" si="94"/>
        <v>0</v>
      </c>
      <c r="X423" t="str">
        <f t="shared" si="95"/>
        <v>1-06-2--20</v>
      </c>
      <c r="Y423" t="str">
        <f t="shared" si="96"/>
        <v>1-06-2--20</v>
      </c>
      <c r="Z423" t="str">
        <f t="shared" si="97"/>
        <v>1-12-2--20</v>
      </c>
      <c r="AA423" t="str">
        <f t="shared" si="91"/>
        <v>2022-01-12</v>
      </c>
      <c r="AB423" t="b">
        <f t="shared" si="98"/>
        <v>0</v>
      </c>
      <c r="AC423" t="str">
        <f t="shared" si="92"/>
        <v>Reinv Div</v>
      </c>
    </row>
    <row r="424" spans="1:29">
      <c r="A424" t="s">
        <v>302</v>
      </c>
      <c r="B424" t="s">
        <v>301</v>
      </c>
      <c r="C424" t="s">
        <v>301</v>
      </c>
      <c r="D424" t="s">
        <v>303</v>
      </c>
      <c r="E424" t="s">
        <v>89</v>
      </c>
      <c r="F424" t="s">
        <v>90</v>
      </c>
      <c r="G424" t="s">
        <v>91</v>
      </c>
      <c r="H424" t="s">
        <v>128</v>
      </c>
      <c r="I424">
        <v>0</v>
      </c>
      <c r="K424">
        <v>0</v>
      </c>
      <c r="L424">
        <v>25.93</v>
      </c>
      <c r="M424">
        <v>23189.759999999998</v>
      </c>
      <c r="N424">
        <v>4189.76</v>
      </c>
      <c r="O424" s="88" t="str">
        <f>""</f>
        <v/>
      </c>
      <c r="P424" s="35" t="str">
        <f t="shared" si="85"/>
        <v>2022-01-06</v>
      </c>
      <c r="Q424" t="str">
        <f t="shared" si="86"/>
        <v>XBB</v>
      </c>
      <c r="R424">
        <f t="shared" si="87"/>
        <v>0</v>
      </c>
      <c r="S424">
        <f t="shared" si="88"/>
        <v>0</v>
      </c>
      <c r="T424">
        <f t="shared" si="89"/>
        <v>0</v>
      </c>
      <c r="U424" t="str">
        <f t="shared" si="90"/>
        <v>1-06-2--20</v>
      </c>
      <c r="V424">
        <f t="shared" si="93"/>
        <v>0</v>
      </c>
      <c r="W424">
        <f t="shared" si="94"/>
        <v>0</v>
      </c>
      <c r="X424" t="str">
        <f t="shared" si="95"/>
        <v>1-06-2--20</v>
      </c>
      <c r="Y424" t="str">
        <f t="shared" si="96"/>
        <v>1-06-2--20</v>
      </c>
      <c r="Z424" t="str">
        <f t="shared" si="97"/>
        <v>1-12-2--20</v>
      </c>
      <c r="AA424" t="str">
        <f t="shared" si="91"/>
        <v>2022-01-12</v>
      </c>
      <c r="AB424" t="b">
        <f t="shared" si="98"/>
        <v>0</v>
      </c>
      <c r="AC424" t="str">
        <f t="shared" si="92"/>
        <v>Fraction</v>
      </c>
    </row>
    <row r="425" spans="1:29">
      <c r="A425" t="s">
        <v>302</v>
      </c>
      <c r="B425" t="s">
        <v>301</v>
      </c>
      <c r="C425" t="s">
        <v>301</v>
      </c>
      <c r="D425" t="s">
        <v>303</v>
      </c>
      <c r="E425" t="s">
        <v>89</v>
      </c>
      <c r="F425" t="s">
        <v>90</v>
      </c>
      <c r="G425" t="s">
        <v>310</v>
      </c>
      <c r="H425" t="s">
        <v>305</v>
      </c>
      <c r="I425">
        <v>90</v>
      </c>
      <c r="K425">
        <v>0</v>
      </c>
      <c r="M425">
        <v>23189.759999999998</v>
      </c>
      <c r="N425">
        <v>4189.76</v>
      </c>
      <c r="O425" s="88" t="str">
        <f>""</f>
        <v/>
      </c>
      <c r="P425" s="35" t="str">
        <f t="shared" si="85"/>
        <v>2022-01-06</v>
      </c>
      <c r="Q425" t="str">
        <f t="shared" si="86"/>
        <v>XBB</v>
      </c>
      <c r="R425">
        <f t="shared" si="87"/>
        <v>31.066666666666666</v>
      </c>
      <c r="S425">
        <f t="shared" si="88"/>
        <v>90</v>
      </c>
      <c r="T425">
        <f t="shared" si="89"/>
        <v>0</v>
      </c>
      <c r="U425" t="str">
        <f t="shared" si="90"/>
        <v>1-06-2--20</v>
      </c>
      <c r="V425">
        <f t="shared" si="93"/>
        <v>0</v>
      </c>
      <c r="W425">
        <f t="shared" si="94"/>
        <v>0</v>
      </c>
      <c r="X425" t="str">
        <f t="shared" si="95"/>
        <v>1-06-2--20</v>
      </c>
      <c r="Y425" t="str">
        <f t="shared" si="96"/>
        <v>1-06-2--20</v>
      </c>
      <c r="Z425" t="str">
        <f t="shared" si="97"/>
        <v>1-12-2--20</v>
      </c>
      <c r="AA425" t="str">
        <f t="shared" si="91"/>
        <v>2022-01-12</v>
      </c>
      <c r="AB425" t="b">
        <f t="shared" si="98"/>
        <v>0</v>
      </c>
      <c r="AC425" t="str">
        <f t="shared" si="92"/>
        <v>Reinv Div</v>
      </c>
    </row>
    <row r="426" spans="1:29">
      <c r="A426" t="s">
        <v>302</v>
      </c>
      <c r="B426" t="s">
        <v>301</v>
      </c>
      <c r="C426" t="s">
        <v>301</v>
      </c>
      <c r="D426" t="s">
        <v>303</v>
      </c>
      <c r="E426" t="s">
        <v>89</v>
      </c>
      <c r="F426" t="s">
        <v>112</v>
      </c>
      <c r="G426" t="s">
        <v>113</v>
      </c>
      <c r="H426" t="s">
        <v>128</v>
      </c>
      <c r="I426">
        <v>0</v>
      </c>
      <c r="K426">
        <v>0</v>
      </c>
      <c r="L426">
        <v>4.4400000000000004</v>
      </c>
      <c r="M426">
        <v>23189.759999999998</v>
      </c>
      <c r="N426">
        <v>4189.76</v>
      </c>
      <c r="O426" s="88" t="str">
        <f>""</f>
        <v/>
      </c>
      <c r="P426" s="35" t="str">
        <f t="shared" si="85"/>
        <v>2022-01-06</v>
      </c>
      <c r="Q426" t="str">
        <f t="shared" si="86"/>
        <v>XEM</v>
      </c>
      <c r="R426">
        <f t="shared" si="87"/>
        <v>0</v>
      </c>
      <c r="S426">
        <f t="shared" si="88"/>
        <v>0</v>
      </c>
      <c r="T426">
        <f t="shared" si="89"/>
        <v>0</v>
      </c>
      <c r="U426" t="str">
        <f t="shared" si="90"/>
        <v>1-06-2--20</v>
      </c>
      <c r="V426">
        <f t="shared" si="93"/>
        <v>0</v>
      </c>
      <c r="W426">
        <f t="shared" si="94"/>
        <v>0</v>
      </c>
      <c r="X426" t="str">
        <f t="shared" si="95"/>
        <v>1-06-2--20</v>
      </c>
      <c r="Y426" t="str">
        <f t="shared" si="96"/>
        <v>1-06-2--20</v>
      </c>
      <c r="Z426" t="str">
        <f t="shared" si="97"/>
        <v>1-12-2--20</v>
      </c>
      <c r="AA426" t="str">
        <f t="shared" si="91"/>
        <v>2022-01-12</v>
      </c>
      <c r="AB426" t="b">
        <f t="shared" si="98"/>
        <v>0</v>
      </c>
      <c r="AC426" t="str">
        <f t="shared" si="92"/>
        <v>Fraction</v>
      </c>
    </row>
    <row r="427" spans="1:29">
      <c r="A427" t="s">
        <v>302</v>
      </c>
      <c r="B427" t="s">
        <v>301</v>
      </c>
      <c r="C427" t="s">
        <v>301</v>
      </c>
      <c r="D427" t="s">
        <v>303</v>
      </c>
      <c r="E427" t="s">
        <v>89</v>
      </c>
      <c r="F427" t="s">
        <v>112</v>
      </c>
      <c r="G427" t="s">
        <v>311</v>
      </c>
      <c r="H427" t="s">
        <v>305</v>
      </c>
      <c r="I427">
        <v>136</v>
      </c>
      <c r="K427">
        <v>0</v>
      </c>
      <c r="M427">
        <v>23189.759999999998</v>
      </c>
      <c r="N427">
        <v>4189.76</v>
      </c>
      <c r="O427" s="88" t="str">
        <f>""</f>
        <v/>
      </c>
      <c r="P427" s="35" t="str">
        <f t="shared" si="85"/>
        <v>2022-01-06</v>
      </c>
      <c r="Q427" t="str">
        <f t="shared" si="86"/>
        <v>XEM</v>
      </c>
      <c r="R427">
        <f t="shared" si="87"/>
        <v>34.25</v>
      </c>
      <c r="S427">
        <f t="shared" si="88"/>
        <v>136</v>
      </c>
      <c r="T427">
        <f t="shared" si="89"/>
        <v>0</v>
      </c>
      <c r="U427" t="str">
        <f t="shared" si="90"/>
        <v>1-06-2--20</v>
      </c>
      <c r="V427">
        <f t="shared" si="93"/>
        <v>0</v>
      </c>
      <c r="W427">
        <f t="shared" si="94"/>
        <v>0</v>
      </c>
      <c r="X427" t="str">
        <f t="shared" si="95"/>
        <v>1-06-2--20</v>
      </c>
      <c r="Y427" t="str">
        <f t="shared" si="96"/>
        <v>1-06-2--20</v>
      </c>
      <c r="Z427" t="str">
        <f t="shared" si="97"/>
        <v>1-12-2--20</v>
      </c>
      <c r="AA427" t="str">
        <f t="shared" si="91"/>
        <v>2022-01-12</v>
      </c>
      <c r="AB427" t="b">
        <f t="shared" si="98"/>
        <v>0</v>
      </c>
      <c r="AC427" t="str">
        <f t="shared" si="92"/>
        <v>Reinv Div</v>
      </c>
    </row>
    <row r="428" spans="1:29">
      <c r="A428" t="s">
        <v>302</v>
      </c>
      <c r="B428" t="s">
        <v>312</v>
      </c>
      <c r="C428" t="s">
        <v>303</v>
      </c>
      <c r="D428" t="s">
        <v>312</v>
      </c>
      <c r="E428" t="s">
        <v>89</v>
      </c>
      <c r="F428" t="s">
        <v>105</v>
      </c>
      <c r="G428" t="s">
        <v>106</v>
      </c>
      <c r="H428" t="s">
        <v>313</v>
      </c>
      <c r="I428">
        <v>300</v>
      </c>
      <c r="J428">
        <v>72.2</v>
      </c>
      <c r="K428">
        <v>0</v>
      </c>
      <c r="L428">
        <v>21660</v>
      </c>
      <c r="M428">
        <v>-169.78</v>
      </c>
      <c r="N428">
        <v>23082.52</v>
      </c>
      <c r="O428" s="88" t="str">
        <f>""</f>
        <v/>
      </c>
      <c r="P428" s="35" t="str">
        <f t="shared" si="85"/>
        <v>2022-01-10</v>
      </c>
      <c r="Q428" t="str">
        <f t="shared" si="86"/>
        <v>XUS</v>
      </c>
      <c r="R428">
        <f t="shared" si="87"/>
        <v>72.2</v>
      </c>
      <c r="S428">
        <f t="shared" si="88"/>
        <v>-300</v>
      </c>
      <c r="T428">
        <f t="shared" si="89"/>
        <v>-21660</v>
      </c>
      <c r="U428" t="str">
        <f t="shared" si="90"/>
        <v>1-10-2--20</v>
      </c>
      <c r="V428">
        <f t="shared" si="93"/>
        <v>72.2</v>
      </c>
      <c r="W428" t="b">
        <f t="shared" si="94"/>
        <v>1</v>
      </c>
      <c r="X428" t="str">
        <f t="shared" si="95"/>
        <v>1-10-2--20</v>
      </c>
      <c r="Y428" t="str">
        <f t="shared" si="96"/>
        <v>1-12-2--20</v>
      </c>
      <c r="Z428" t="str">
        <f t="shared" si="97"/>
        <v>1-10-2--20</v>
      </c>
      <c r="AA428" t="str">
        <f t="shared" si="91"/>
        <v>2022-01-10</v>
      </c>
      <c r="AB428" t="b">
        <f t="shared" si="98"/>
        <v>1</v>
      </c>
      <c r="AC428">
        <f t="shared" si="92"/>
        <v>0</v>
      </c>
    </row>
    <row r="429" spans="1:29">
      <c r="A429" t="s">
        <v>302</v>
      </c>
      <c r="B429" t="s">
        <v>312</v>
      </c>
      <c r="C429" t="s">
        <v>303</v>
      </c>
      <c r="D429" t="s">
        <v>312</v>
      </c>
      <c r="E429" t="s">
        <v>89</v>
      </c>
      <c r="F429" t="s">
        <v>108</v>
      </c>
      <c r="G429" t="s">
        <v>109</v>
      </c>
      <c r="H429" t="s">
        <v>314</v>
      </c>
      <c r="I429">
        <v>800</v>
      </c>
      <c r="J429">
        <v>34.799999999999997</v>
      </c>
      <c r="K429">
        <v>0</v>
      </c>
      <c r="L429">
        <v>-27840</v>
      </c>
      <c r="M429">
        <v>-169.78</v>
      </c>
      <c r="N429">
        <v>23082.52</v>
      </c>
      <c r="O429" s="88" t="str">
        <f>""</f>
        <v/>
      </c>
      <c r="P429" s="35" t="str">
        <f t="shared" si="85"/>
        <v>2022-01-10</v>
      </c>
      <c r="Q429" t="str">
        <f t="shared" si="86"/>
        <v>XEF</v>
      </c>
      <c r="R429">
        <f t="shared" si="87"/>
        <v>34.799999999999997</v>
      </c>
      <c r="S429">
        <f t="shared" si="88"/>
        <v>800</v>
      </c>
      <c r="T429">
        <f t="shared" si="89"/>
        <v>27839.999999999996</v>
      </c>
      <c r="U429" t="str">
        <f t="shared" si="90"/>
        <v>1-10-2--20</v>
      </c>
      <c r="V429">
        <f t="shared" si="93"/>
        <v>34.799999999999997</v>
      </c>
      <c r="W429" t="b">
        <f t="shared" si="94"/>
        <v>1</v>
      </c>
      <c r="X429" t="str">
        <f t="shared" si="95"/>
        <v>1-10-2--20</v>
      </c>
      <c r="Y429" t="str">
        <f t="shared" si="96"/>
        <v>1-12-2--20</v>
      </c>
      <c r="Z429" t="str">
        <f t="shared" si="97"/>
        <v>1-10-2--20</v>
      </c>
      <c r="AA429" t="str">
        <f t="shared" si="91"/>
        <v>2022-01-10</v>
      </c>
      <c r="AB429" t="b">
        <f t="shared" si="98"/>
        <v>1</v>
      </c>
      <c r="AC429">
        <f t="shared" si="92"/>
        <v>0</v>
      </c>
    </row>
    <row r="430" spans="1:29">
      <c r="A430" t="s">
        <v>302</v>
      </c>
      <c r="B430" t="s">
        <v>312</v>
      </c>
      <c r="C430" t="s">
        <v>303</v>
      </c>
      <c r="D430" t="s">
        <v>312</v>
      </c>
      <c r="E430" t="s">
        <v>89</v>
      </c>
      <c r="F430" t="s">
        <v>110</v>
      </c>
      <c r="G430" t="s">
        <v>111</v>
      </c>
      <c r="H430" t="s">
        <v>313</v>
      </c>
      <c r="I430">
        <v>950</v>
      </c>
      <c r="J430">
        <v>32.06</v>
      </c>
      <c r="K430">
        <v>0</v>
      </c>
      <c r="L430">
        <v>30457</v>
      </c>
      <c r="M430">
        <v>-169.78</v>
      </c>
      <c r="N430">
        <v>23082.52</v>
      </c>
      <c r="O430" s="88" t="str">
        <f>""</f>
        <v/>
      </c>
      <c r="P430" s="35" t="str">
        <f t="shared" si="85"/>
        <v>2022-01-10</v>
      </c>
      <c r="Q430" t="str">
        <f t="shared" si="86"/>
        <v>XIU</v>
      </c>
      <c r="R430">
        <f t="shared" si="87"/>
        <v>32.06</v>
      </c>
      <c r="S430">
        <f t="shared" si="88"/>
        <v>-950</v>
      </c>
      <c r="T430">
        <f t="shared" si="89"/>
        <v>-30457.000000000004</v>
      </c>
      <c r="U430" t="str">
        <f t="shared" si="90"/>
        <v>1-10-2--20</v>
      </c>
      <c r="V430">
        <f t="shared" si="93"/>
        <v>32.06</v>
      </c>
      <c r="W430" t="b">
        <f t="shared" si="94"/>
        <v>1</v>
      </c>
      <c r="X430" t="str">
        <f t="shared" si="95"/>
        <v>1-10-2--20</v>
      </c>
      <c r="Y430" t="str">
        <f t="shared" si="96"/>
        <v>1-12-2--20</v>
      </c>
      <c r="Z430" t="str">
        <f t="shared" si="97"/>
        <v>1-10-2--20</v>
      </c>
      <c r="AA430" t="str">
        <f t="shared" si="91"/>
        <v>2022-01-10</v>
      </c>
      <c r="AB430" t="b">
        <f t="shared" si="98"/>
        <v>1</v>
      </c>
      <c r="AC430">
        <f t="shared" si="92"/>
        <v>0</v>
      </c>
    </row>
    <row r="431" spans="1:29">
      <c r="A431" t="s">
        <v>302</v>
      </c>
      <c r="B431" t="s">
        <v>312</v>
      </c>
      <c r="C431" t="s">
        <v>303</v>
      </c>
      <c r="D431" t="s">
        <v>312</v>
      </c>
      <c r="E431" t="s">
        <v>89</v>
      </c>
      <c r="F431" t="s">
        <v>90</v>
      </c>
      <c r="G431" t="s">
        <v>91</v>
      </c>
      <c r="H431" t="s">
        <v>314</v>
      </c>
      <c r="I431">
        <v>700</v>
      </c>
      <c r="J431">
        <v>31.01</v>
      </c>
      <c r="K431">
        <v>0</v>
      </c>
      <c r="L431">
        <v>-21707</v>
      </c>
      <c r="M431">
        <v>-169.78</v>
      </c>
      <c r="N431">
        <v>23082.52</v>
      </c>
      <c r="O431" s="88" t="str">
        <f>""</f>
        <v/>
      </c>
      <c r="P431" s="35" t="str">
        <f t="shared" si="85"/>
        <v>2022-01-10</v>
      </c>
      <c r="Q431" t="str">
        <f t="shared" si="86"/>
        <v>XBB</v>
      </c>
      <c r="R431">
        <f t="shared" si="87"/>
        <v>31.01</v>
      </c>
      <c r="S431">
        <f t="shared" si="88"/>
        <v>700</v>
      </c>
      <c r="T431">
        <f t="shared" si="89"/>
        <v>21707</v>
      </c>
      <c r="U431" t="str">
        <f t="shared" si="90"/>
        <v>1-10-2--20</v>
      </c>
      <c r="V431">
        <f t="shared" si="93"/>
        <v>31.01</v>
      </c>
      <c r="W431" t="b">
        <f t="shared" si="94"/>
        <v>1</v>
      </c>
      <c r="X431" t="str">
        <f t="shared" si="95"/>
        <v>1-10-2--20</v>
      </c>
      <c r="Y431" t="str">
        <f t="shared" si="96"/>
        <v>1-12-2--20</v>
      </c>
      <c r="Z431" t="str">
        <f t="shared" si="97"/>
        <v>1-10-2--20</v>
      </c>
      <c r="AA431" t="str">
        <f t="shared" si="91"/>
        <v>2022-01-10</v>
      </c>
      <c r="AB431" t="b">
        <f t="shared" si="98"/>
        <v>1</v>
      </c>
      <c r="AC431">
        <f t="shared" si="92"/>
        <v>0</v>
      </c>
    </row>
    <row r="432" spans="1:29">
      <c r="A432" t="s">
        <v>302</v>
      </c>
      <c r="B432" t="s">
        <v>312</v>
      </c>
      <c r="C432" t="s">
        <v>303</v>
      </c>
      <c r="D432" t="s">
        <v>312</v>
      </c>
      <c r="E432" t="s">
        <v>89</v>
      </c>
      <c r="F432" t="s">
        <v>112</v>
      </c>
      <c r="G432" t="s">
        <v>113</v>
      </c>
      <c r="H432" t="s">
        <v>313</v>
      </c>
      <c r="I432">
        <v>600</v>
      </c>
      <c r="J432">
        <v>34.159999999999997</v>
      </c>
      <c r="K432">
        <v>0</v>
      </c>
      <c r="L432">
        <v>20496</v>
      </c>
      <c r="M432">
        <v>-169.78</v>
      </c>
      <c r="N432">
        <v>23082.52</v>
      </c>
      <c r="O432" s="88" t="str">
        <f>""</f>
        <v/>
      </c>
      <c r="P432" s="35" t="str">
        <f t="shared" si="85"/>
        <v>2022-01-10</v>
      </c>
      <c r="Q432" t="str">
        <f t="shared" si="86"/>
        <v>XEM</v>
      </c>
      <c r="R432">
        <f t="shared" si="87"/>
        <v>34.159999999999997</v>
      </c>
      <c r="S432">
        <f t="shared" si="88"/>
        <v>-600</v>
      </c>
      <c r="T432">
        <f t="shared" si="89"/>
        <v>-20495.999999999996</v>
      </c>
      <c r="U432" t="str">
        <f t="shared" si="90"/>
        <v>1-10-2--20</v>
      </c>
      <c r="V432">
        <f t="shared" si="93"/>
        <v>34.159999999999997</v>
      </c>
      <c r="W432" t="b">
        <f t="shared" si="94"/>
        <v>1</v>
      </c>
      <c r="X432" t="str">
        <f t="shared" si="95"/>
        <v>1-10-2--20</v>
      </c>
      <c r="Y432" t="str">
        <f t="shared" si="96"/>
        <v>1-12-2--20</v>
      </c>
      <c r="Z432" t="str">
        <f t="shared" si="97"/>
        <v>1-10-2--20</v>
      </c>
      <c r="AA432" t="str">
        <f t="shared" si="91"/>
        <v>2022-01-10</v>
      </c>
      <c r="AB432" t="b">
        <f t="shared" si="98"/>
        <v>1</v>
      </c>
      <c r="AC432">
        <f t="shared" si="92"/>
        <v>0</v>
      </c>
    </row>
    <row r="433" spans="1:29">
      <c r="A433" t="s">
        <v>302</v>
      </c>
      <c r="B433" t="s">
        <v>315</v>
      </c>
      <c r="C433" t="s">
        <v>316</v>
      </c>
      <c r="D433" t="s">
        <v>303</v>
      </c>
      <c r="E433" t="s">
        <v>89</v>
      </c>
      <c r="F433" t="s">
        <v>120</v>
      </c>
      <c r="G433" t="s">
        <v>317</v>
      </c>
      <c r="H433" t="s">
        <v>314</v>
      </c>
      <c r="I433">
        <v>1529.7909999999999</v>
      </c>
      <c r="J433">
        <v>12.42</v>
      </c>
      <c r="K433">
        <v>0</v>
      </c>
      <c r="L433">
        <v>-19000</v>
      </c>
      <c r="M433">
        <v>23189.759999999998</v>
      </c>
      <c r="N433">
        <v>4189.76</v>
      </c>
      <c r="O433" s="88" t="str">
        <f>""</f>
        <v/>
      </c>
      <c r="P433" s="35" t="str">
        <f t="shared" si="85"/>
        <v>2022-01-11</v>
      </c>
      <c r="Q433" t="str">
        <f t="shared" si="86"/>
        <v>TDB778</v>
      </c>
      <c r="R433">
        <f t="shared" si="87"/>
        <v>12.42</v>
      </c>
      <c r="S433">
        <f t="shared" si="88"/>
        <v>1529.7909999999999</v>
      </c>
      <c r="T433">
        <f t="shared" si="89"/>
        <v>19000</v>
      </c>
      <c r="U433" t="str">
        <f t="shared" si="90"/>
        <v>1-11-2--20</v>
      </c>
      <c r="V433">
        <f t="shared" si="93"/>
        <v>12.419997241453245</v>
      </c>
      <c r="W433" t="b">
        <f t="shared" si="94"/>
        <v>0</v>
      </c>
      <c r="X433" t="str">
        <f t="shared" si="95"/>
        <v>1-11-2--20</v>
      </c>
      <c r="Y433" t="str">
        <f t="shared" si="96"/>
        <v>1-13-2--20</v>
      </c>
      <c r="Z433" t="str">
        <f t="shared" si="97"/>
        <v>1-12-2--20</v>
      </c>
      <c r="AA433" t="str">
        <f t="shared" si="91"/>
        <v>2022-01-12</v>
      </c>
      <c r="AB433" t="b">
        <f t="shared" si="98"/>
        <v>0</v>
      </c>
      <c r="AC433" t="str">
        <f t="shared" si="92"/>
        <v>Buy</v>
      </c>
    </row>
    <row r="434" spans="1:29">
      <c r="A434" t="s">
        <v>302</v>
      </c>
      <c r="B434" t="s">
        <v>318</v>
      </c>
      <c r="C434" t="s">
        <v>318</v>
      </c>
      <c r="D434" t="s">
        <v>319</v>
      </c>
      <c r="E434" t="s">
        <v>89</v>
      </c>
      <c r="F434" t="s">
        <v>120</v>
      </c>
      <c r="G434" t="s">
        <v>320</v>
      </c>
      <c r="H434" t="s">
        <v>305</v>
      </c>
      <c r="I434">
        <v>130.29400000000001</v>
      </c>
      <c r="K434">
        <v>0</v>
      </c>
      <c r="M434">
        <v>4189.76</v>
      </c>
      <c r="N434">
        <v>4189.76</v>
      </c>
      <c r="O434" s="88" t="str">
        <f>""</f>
        <v/>
      </c>
      <c r="P434" s="35" t="str">
        <f t="shared" si="85"/>
        <v>2022-01-28</v>
      </c>
      <c r="Q434" t="str">
        <f t="shared" si="86"/>
        <v>TDB778</v>
      </c>
      <c r="R434">
        <f t="shared" si="87"/>
        <v>12.229956866778208</v>
      </c>
      <c r="S434">
        <f t="shared" si="88"/>
        <v>130.29400000000001</v>
      </c>
      <c r="T434">
        <f t="shared" si="89"/>
        <v>0</v>
      </c>
      <c r="U434" t="str">
        <f t="shared" si="90"/>
        <v>1-28-2--20</v>
      </c>
      <c r="V434">
        <f t="shared" si="93"/>
        <v>0</v>
      </c>
      <c r="W434">
        <f t="shared" si="94"/>
        <v>0</v>
      </c>
      <c r="X434" t="str">
        <f t="shared" si="95"/>
        <v>1-28-2--20</v>
      </c>
      <c r="Y434" t="str">
        <f t="shared" si="96"/>
        <v>1-28-2--20</v>
      </c>
      <c r="Z434" t="str">
        <f t="shared" si="97"/>
        <v>2-01-2--20</v>
      </c>
      <c r="AA434" t="str">
        <f t="shared" si="91"/>
        <v>2022-02-01</v>
      </c>
      <c r="AB434" t="b">
        <f t="shared" si="98"/>
        <v>0</v>
      </c>
      <c r="AC434" t="str">
        <f t="shared" si="92"/>
        <v>Reinv Div</v>
      </c>
    </row>
    <row r="435" spans="1:29">
      <c r="A435" t="s">
        <v>302</v>
      </c>
      <c r="B435" t="s">
        <v>321</v>
      </c>
      <c r="C435" t="s">
        <v>321</v>
      </c>
      <c r="D435" t="s">
        <v>322</v>
      </c>
      <c r="E435" t="s">
        <v>89</v>
      </c>
      <c r="F435" t="s">
        <v>95</v>
      </c>
      <c r="G435" t="s">
        <v>96</v>
      </c>
      <c r="H435" t="s">
        <v>128</v>
      </c>
      <c r="I435">
        <v>0</v>
      </c>
      <c r="K435">
        <v>0</v>
      </c>
      <c r="L435">
        <v>1.53</v>
      </c>
      <c r="M435">
        <v>4246.9799999999996</v>
      </c>
      <c r="N435">
        <v>5972.48</v>
      </c>
      <c r="O435" s="88" t="str">
        <f>""</f>
        <v/>
      </c>
      <c r="P435" s="35" t="str">
        <f t="shared" si="85"/>
        <v>2022-01-31</v>
      </c>
      <c r="Q435" t="str">
        <f t="shared" si="86"/>
        <v>XHY</v>
      </c>
      <c r="R435">
        <f t="shared" si="87"/>
        <v>0</v>
      </c>
      <c r="S435">
        <f t="shared" si="88"/>
        <v>0</v>
      </c>
      <c r="T435">
        <f t="shared" si="89"/>
        <v>0</v>
      </c>
      <c r="U435" t="str">
        <f t="shared" si="90"/>
        <v>1-31-2--20</v>
      </c>
      <c r="V435">
        <f t="shared" si="93"/>
        <v>0</v>
      </c>
      <c r="W435">
        <f t="shared" si="94"/>
        <v>0</v>
      </c>
      <c r="X435" t="str">
        <f t="shared" si="95"/>
        <v>1-31-2--20</v>
      </c>
      <c r="Y435" t="str">
        <f t="shared" si="96"/>
        <v>1-31-2--20</v>
      </c>
      <c r="Z435" t="str">
        <f t="shared" si="97"/>
        <v>2-07-2--20</v>
      </c>
      <c r="AA435" t="str">
        <f t="shared" si="91"/>
        <v>2022-02-07</v>
      </c>
      <c r="AB435" t="b">
        <f t="shared" si="98"/>
        <v>0</v>
      </c>
      <c r="AC435" t="str">
        <f t="shared" si="92"/>
        <v>Fraction</v>
      </c>
    </row>
    <row r="436" spans="1:29">
      <c r="A436" t="s">
        <v>302</v>
      </c>
      <c r="B436" t="s">
        <v>321</v>
      </c>
      <c r="C436" t="s">
        <v>321</v>
      </c>
      <c r="D436" t="s">
        <v>322</v>
      </c>
      <c r="E436" t="s">
        <v>89</v>
      </c>
      <c r="F436" t="s">
        <v>95</v>
      </c>
      <c r="G436" t="s">
        <v>323</v>
      </c>
      <c r="H436" t="s">
        <v>305</v>
      </c>
      <c r="I436">
        <v>40</v>
      </c>
      <c r="K436">
        <v>0</v>
      </c>
      <c r="M436">
        <v>4246.9799999999996</v>
      </c>
      <c r="N436">
        <v>5972.48</v>
      </c>
      <c r="O436" s="88" t="str">
        <f>""</f>
        <v/>
      </c>
      <c r="P436" s="35" t="str">
        <f t="shared" si="85"/>
        <v>2022-01-31</v>
      </c>
      <c r="Q436" t="str">
        <f t="shared" si="86"/>
        <v>XHY</v>
      </c>
      <c r="R436">
        <f t="shared" si="87"/>
        <v>18.1525</v>
      </c>
      <c r="S436">
        <f t="shared" si="88"/>
        <v>40</v>
      </c>
      <c r="T436">
        <f t="shared" si="89"/>
        <v>0</v>
      </c>
      <c r="U436" t="str">
        <f t="shared" si="90"/>
        <v>1-31-2--20</v>
      </c>
      <c r="V436">
        <f t="shared" si="93"/>
        <v>0</v>
      </c>
      <c r="W436">
        <f t="shared" si="94"/>
        <v>0</v>
      </c>
      <c r="X436" t="str">
        <f t="shared" si="95"/>
        <v>1-31-2--20</v>
      </c>
      <c r="Y436" t="str">
        <f t="shared" si="96"/>
        <v>1-31-2--20</v>
      </c>
      <c r="Z436" t="str">
        <f t="shared" si="97"/>
        <v>2-07-2--20</v>
      </c>
      <c r="AA436" t="str">
        <f t="shared" si="91"/>
        <v>2022-02-07</v>
      </c>
      <c r="AB436" t="b">
        <f t="shared" si="98"/>
        <v>0</v>
      </c>
      <c r="AC436" t="str">
        <f t="shared" si="92"/>
        <v>Reinv Div</v>
      </c>
    </row>
    <row r="437" spans="1:29">
      <c r="A437" t="s">
        <v>302</v>
      </c>
      <c r="B437" t="s">
        <v>321</v>
      </c>
      <c r="C437" t="s">
        <v>321</v>
      </c>
      <c r="D437" t="s">
        <v>324</v>
      </c>
      <c r="E437" t="s">
        <v>89</v>
      </c>
      <c r="F437" t="s">
        <v>93</v>
      </c>
      <c r="G437" t="s">
        <v>94</v>
      </c>
      <c r="H437" t="s">
        <v>128</v>
      </c>
      <c r="I437">
        <v>0</v>
      </c>
      <c r="K437">
        <v>0</v>
      </c>
      <c r="L437">
        <v>17.57</v>
      </c>
      <c r="M437">
        <v>4245.45</v>
      </c>
      <c r="N437">
        <v>5970.95</v>
      </c>
      <c r="O437" s="88" t="str">
        <f>""</f>
        <v/>
      </c>
      <c r="P437" s="35" t="str">
        <f t="shared" si="85"/>
        <v>2022-01-31</v>
      </c>
      <c r="Q437" t="str">
        <f t="shared" si="86"/>
        <v>XIG</v>
      </c>
      <c r="R437">
        <f t="shared" si="87"/>
        <v>0</v>
      </c>
      <c r="S437">
        <f t="shared" si="88"/>
        <v>0</v>
      </c>
      <c r="T437">
        <f t="shared" si="89"/>
        <v>0</v>
      </c>
      <c r="U437" t="str">
        <f t="shared" si="90"/>
        <v>1-31-2--20</v>
      </c>
      <c r="V437">
        <f t="shared" si="93"/>
        <v>0</v>
      </c>
      <c r="W437">
        <f t="shared" si="94"/>
        <v>0</v>
      </c>
      <c r="X437" t="str">
        <f t="shared" si="95"/>
        <v>1-31-2--20</v>
      </c>
      <c r="Y437" t="str">
        <f t="shared" si="96"/>
        <v>1-31-2--20</v>
      </c>
      <c r="Z437" t="str">
        <f t="shared" si="97"/>
        <v>2-04-2--20</v>
      </c>
      <c r="AA437" t="str">
        <f t="shared" si="91"/>
        <v>2022-02-04</v>
      </c>
      <c r="AB437" t="b">
        <f t="shared" si="98"/>
        <v>0</v>
      </c>
      <c r="AC437" t="str">
        <f t="shared" si="92"/>
        <v>Fraction</v>
      </c>
    </row>
    <row r="438" spans="1:29">
      <c r="A438" t="s">
        <v>302</v>
      </c>
      <c r="B438" t="s">
        <v>321</v>
      </c>
      <c r="C438" t="s">
        <v>321</v>
      </c>
      <c r="D438" t="s">
        <v>324</v>
      </c>
      <c r="E438" t="s">
        <v>89</v>
      </c>
      <c r="F438" t="s">
        <v>93</v>
      </c>
      <c r="G438" t="s">
        <v>325</v>
      </c>
      <c r="H438" t="s">
        <v>305</v>
      </c>
      <c r="I438">
        <v>15</v>
      </c>
      <c r="K438">
        <v>0</v>
      </c>
      <c r="M438">
        <v>4245.45</v>
      </c>
      <c r="N438">
        <v>5970.95</v>
      </c>
      <c r="O438" s="88" t="str">
        <f>""</f>
        <v/>
      </c>
      <c r="P438" s="35" t="str">
        <f t="shared" si="85"/>
        <v>2022-01-31</v>
      </c>
      <c r="Q438" t="str">
        <f t="shared" si="86"/>
        <v>XIG</v>
      </c>
      <c r="R438">
        <f t="shared" si="87"/>
        <v>24.12</v>
      </c>
      <c r="S438">
        <f t="shared" si="88"/>
        <v>15</v>
      </c>
      <c r="T438">
        <f t="shared" si="89"/>
        <v>0</v>
      </c>
      <c r="U438" t="str">
        <f t="shared" si="90"/>
        <v>1-31-2--20</v>
      </c>
      <c r="V438">
        <f t="shared" si="93"/>
        <v>0</v>
      </c>
      <c r="W438">
        <f t="shared" si="94"/>
        <v>0</v>
      </c>
      <c r="X438" t="str">
        <f t="shared" si="95"/>
        <v>1-31-2--20</v>
      </c>
      <c r="Y438" t="str">
        <f t="shared" si="96"/>
        <v>1-31-2--20</v>
      </c>
      <c r="Z438" t="str">
        <f t="shared" si="97"/>
        <v>2-04-2--20</v>
      </c>
      <c r="AA438" t="str">
        <f t="shared" si="91"/>
        <v>2022-02-04</v>
      </c>
      <c r="AB438" t="b">
        <f t="shared" si="98"/>
        <v>0</v>
      </c>
      <c r="AC438" t="str">
        <f t="shared" si="92"/>
        <v>Reinv Div</v>
      </c>
    </row>
    <row r="439" spans="1:29">
      <c r="A439" t="s">
        <v>302</v>
      </c>
      <c r="B439" t="s">
        <v>321</v>
      </c>
      <c r="C439" t="s">
        <v>321</v>
      </c>
      <c r="D439" t="s">
        <v>324</v>
      </c>
      <c r="E439" t="s">
        <v>89</v>
      </c>
      <c r="F439" t="s">
        <v>54</v>
      </c>
      <c r="G439" t="s">
        <v>230</v>
      </c>
      <c r="H439" t="s">
        <v>128</v>
      </c>
      <c r="I439">
        <v>0</v>
      </c>
      <c r="K439">
        <v>0</v>
      </c>
      <c r="L439">
        <v>9.15</v>
      </c>
      <c r="M439">
        <v>4245.45</v>
      </c>
      <c r="N439">
        <v>5970.95</v>
      </c>
      <c r="O439" s="88" t="str">
        <f>""</f>
        <v/>
      </c>
      <c r="P439" s="35" t="str">
        <f t="shared" si="85"/>
        <v>2022-01-31</v>
      </c>
      <c r="Q439" t="str">
        <f t="shared" si="86"/>
        <v>XCB</v>
      </c>
      <c r="R439">
        <f t="shared" si="87"/>
        <v>0</v>
      </c>
      <c r="S439">
        <f t="shared" si="88"/>
        <v>0</v>
      </c>
      <c r="T439">
        <f t="shared" si="89"/>
        <v>0</v>
      </c>
      <c r="U439" t="str">
        <f t="shared" si="90"/>
        <v>1-31-2--20</v>
      </c>
      <c r="V439">
        <f t="shared" si="93"/>
        <v>0</v>
      </c>
      <c r="W439">
        <f t="shared" si="94"/>
        <v>0</v>
      </c>
      <c r="X439" t="str">
        <f t="shared" si="95"/>
        <v>1-31-2--20</v>
      </c>
      <c r="Y439" t="str">
        <f t="shared" si="96"/>
        <v>1-31-2--20</v>
      </c>
      <c r="Z439" t="str">
        <f t="shared" si="97"/>
        <v>2-04-2--20</v>
      </c>
      <c r="AA439" t="str">
        <f t="shared" si="91"/>
        <v>2022-02-04</v>
      </c>
      <c r="AB439" t="b">
        <f t="shared" si="98"/>
        <v>0</v>
      </c>
      <c r="AC439" t="str">
        <f t="shared" si="92"/>
        <v>Fraction</v>
      </c>
    </row>
    <row r="440" spans="1:29">
      <c r="A440" t="s">
        <v>302</v>
      </c>
      <c r="B440" t="s">
        <v>321</v>
      </c>
      <c r="C440" t="s">
        <v>321</v>
      </c>
      <c r="D440" t="s">
        <v>324</v>
      </c>
      <c r="E440" t="s">
        <v>89</v>
      </c>
      <c r="F440" t="s">
        <v>54</v>
      </c>
      <c r="G440" t="s">
        <v>326</v>
      </c>
      <c r="H440" t="s">
        <v>305</v>
      </c>
      <c r="I440">
        <v>89</v>
      </c>
      <c r="K440">
        <v>0</v>
      </c>
      <c r="M440">
        <v>4245.45</v>
      </c>
      <c r="N440">
        <v>5970.95</v>
      </c>
      <c r="O440" s="88" t="str">
        <f>""</f>
        <v/>
      </c>
      <c r="P440" s="35" t="str">
        <f t="shared" si="85"/>
        <v>2022-01-31</v>
      </c>
      <c r="Q440" t="str">
        <f t="shared" si="86"/>
        <v>XCB</v>
      </c>
      <c r="R440">
        <f t="shared" si="87"/>
        <v>20.95</v>
      </c>
      <c r="S440">
        <f t="shared" si="88"/>
        <v>89</v>
      </c>
      <c r="T440">
        <f t="shared" si="89"/>
        <v>0</v>
      </c>
      <c r="U440" t="str">
        <f t="shared" si="90"/>
        <v>1-31-2--20</v>
      </c>
      <c r="V440">
        <f t="shared" si="93"/>
        <v>0</v>
      </c>
      <c r="W440">
        <f t="shared" si="94"/>
        <v>0</v>
      </c>
      <c r="X440" t="str">
        <f t="shared" si="95"/>
        <v>1-31-2--20</v>
      </c>
      <c r="Y440" t="str">
        <f t="shared" si="96"/>
        <v>1-31-2--20</v>
      </c>
      <c r="Z440" t="str">
        <f t="shared" si="97"/>
        <v>2-04-2--20</v>
      </c>
      <c r="AA440" t="str">
        <f t="shared" si="91"/>
        <v>2022-02-04</v>
      </c>
      <c r="AB440" t="b">
        <f t="shared" si="98"/>
        <v>0</v>
      </c>
      <c r="AC440" t="str">
        <f t="shared" si="92"/>
        <v>Reinv Div</v>
      </c>
    </row>
    <row r="441" spans="1:29">
      <c r="A441" t="s">
        <v>302</v>
      </c>
      <c r="B441" t="s">
        <v>321</v>
      </c>
      <c r="C441" t="s">
        <v>321</v>
      </c>
      <c r="D441" t="s">
        <v>324</v>
      </c>
      <c r="E441" t="s">
        <v>89</v>
      </c>
      <c r="F441" t="s">
        <v>90</v>
      </c>
      <c r="G441" t="s">
        <v>91</v>
      </c>
      <c r="H441" t="s">
        <v>128</v>
      </c>
      <c r="I441">
        <v>0</v>
      </c>
      <c r="K441">
        <v>0</v>
      </c>
      <c r="L441">
        <v>28.97</v>
      </c>
      <c r="M441">
        <v>4245.45</v>
      </c>
      <c r="N441">
        <v>5970.95</v>
      </c>
      <c r="O441" s="88" t="str">
        <f>""</f>
        <v/>
      </c>
      <c r="P441" s="35" t="str">
        <f t="shared" si="85"/>
        <v>2022-01-31</v>
      </c>
      <c r="Q441" t="str">
        <f t="shared" si="86"/>
        <v>XBB</v>
      </c>
      <c r="R441">
        <f t="shared" si="87"/>
        <v>0</v>
      </c>
      <c r="S441">
        <f t="shared" si="88"/>
        <v>0</v>
      </c>
      <c r="T441">
        <f t="shared" si="89"/>
        <v>0</v>
      </c>
      <c r="U441" t="str">
        <f t="shared" si="90"/>
        <v>1-31-2--20</v>
      </c>
      <c r="V441">
        <f t="shared" si="93"/>
        <v>0</v>
      </c>
      <c r="W441">
        <f t="shared" si="94"/>
        <v>0</v>
      </c>
      <c r="X441" t="str">
        <f t="shared" si="95"/>
        <v>1-31-2--20</v>
      </c>
      <c r="Y441" t="str">
        <f t="shared" si="96"/>
        <v>1-31-2--20</v>
      </c>
      <c r="Z441" t="str">
        <f t="shared" si="97"/>
        <v>2-04-2--20</v>
      </c>
      <c r="AA441" t="str">
        <f t="shared" si="91"/>
        <v>2022-02-04</v>
      </c>
      <c r="AB441" t="b">
        <f t="shared" si="98"/>
        <v>0</v>
      </c>
      <c r="AC441" t="str">
        <f t="shared" si="92"/>
        <v>Fraction</v>
      </c>
    </row>
    <row r="442" spans="1:29">
      <c r="A442" t="s">
        <v>302</v>
      </c>
      <c r="B442" t="s">
        <v>321</v>
      </c>
      <c r="C442" t="s">
        <v>321</v>
      </c>
      <c r="D442" t="s">
        <v>324</v>
      </c>
      <c r="E442" t="s">
        <v>89</v>
      </c>
      <c r="F442" t="s">
        <v>90</v>
      </c>
      <c r="G442" t="s">
        <v>327</v>
      </c>
      <c r="H442" t="s">
        <v>305</v>
      </c>
      <c r="I442">
        <v>92</v>
      </c>
      <c r="K442">
        <v>0</v>
      </c>
      <c r="M442">
        <v>4245.45</v>
      </c>
      <c r="N442">
        <v>5970.95</v>
      </c>
      <c r="O442" s="88" t="str">
        <f>""</f>
        <v/>
      </c>
      <c r="P442" s="35" t="str">
        <f t="shared" si="85"/>
        <v>2022-01-31</v>
      </c>
      <c r="Q442" t="str">
        <f t="shared" si="86"/>
        <v>XBB</v>
      </c>
      <c r="R442">
        <f t="shared" si="87"/>
        <v>30.580000000000002</v>
      </c>
      <c r="S442">
        <f t="shared" si="88"/>
        <v>92</v>
      </c>
      <c r="T442">
        <f t="shared" si="89"/>
        <v>0</v>
      </c>
      <c r="U442" t="str">
        <f t="shared" si="90"/>
        <v>1-31-2--20</v>
      </c>
      <c r="V442">
        <f t="shared" si="93"/>
        <v>0</v>
      </c>
      <c r="W442">
        <f t="shared" si="94"/>
        <v>0</v>
      </c>
      <c r="X442" t="str">
        <f t="shared" si="95"/>
        <v>1-31-2--20</v>
      </c>
      <c r="Y442" t="str">
        <f t="shared" si="96"/>
        <v>1-31-2--20</v>
      </c>
      <c r="Z442" t="str">
        <f t="shared" si="97"/>
        <v>2-04-2--20</v>
      </c>
      <c r="AA442" t="str">
        <f t="shared" si="91"/>
        <v>2022-02-04</v>
      </c>
      <c r="AB442" t="b">
        <f t="shared" si="98"/>
        <v>0</v>
      </c>
      <c r="AC442" t="str">
        <f t="shared" si="92"/>
        <v>Reinv Div</v>
      </c>
    </row>
    <row r="443" spans="1:29">
      <c r="A443" t="s">
        <v>302</v>
      </c>
      <c r="B443" t="s">
        <v>321</v>
      </c>
      <c r="C443" t="s">
        <v>321</v>
      </c>
      <c r="D443" t="s">
        <v>321</v>
      </c>
      <c r="E443" t="s">
        <v>89</v>
      </c>
      <c r="F443" t="s">
        <v>93</v>
      </c>
      <c r="G443" t="s">
        <v>94</v>
      </c>
      <c r="H443" t="s">
        <v>305</v>
      </c>
      <c r="I443">
        <v>0</v>
      </c>
      <c r="K443">
        <v>0</v>
      </c>
      <c r="L443">
        <v>-379.7</v>
      </c>
      <c r="M443">
        <v>4189.76</v>
      </c>
      <c r="N443">
        <v>4189.76</v>
      </c>
      <c r="O443" s="88" t="str">
        <f>""</f>
        <v/>
      </c>
      <c r="P443" s="35" t="str">
        <f t="shared" si="85"/>
        <v>2022-01-31</v>
      </c>
      <c r="Q443" t="str">
        <f t="shared" si="86"/>
        <v>XIG</v>
      </c>
      <c r="R443">
        <f t="shared" si="87"/>
        <v>0</v>
      </c>
      <c r="S443">
        <f t="shared" si="88"/>
        <v>0</v>
      </c>
      <c r="T443">
        <f t="shared" si="89"/>
        <v>0</v>
      </c>
      <c r="U443" t="str">
        <f t="shared" si="90"/>
        <v>1-31-2--20</v>
      </c>
      <c r="V443">
        <f t="shared" si="93"/>
        <v>0</v>
      </c>
      <c r="W443">
        <f t="shared" si="94"/>
        <v>0</v>
      </c>
      <c r="X443" t="str">
        <f t="shared" si="95"/>
        <v>1-31-2--20</v>
      </c>
      <c r="Y443" t="str">
        <f t="shared" si="96"/>
        <v>1-31-2--20</v>
      </c>
      <c r="Z443" t="str">
        <f t="shared" si="97"/>
        <v>1-31-2--20</v>
      </c>
      <c r="AA443" t="str">
        <f t="shared" si="91"/>
        <v>2022-01-31</v>
      </c>
      <c r="AB443" t="b">
        <f t="shared" si="98"/>
        <v>1</v>
      </c>
      <c r="AC443">
        <f t="shared" si="92"/>
        <v>0</v>
      </c>
    </row>
    <row r="444" spans="1:29">
      <c r="A444" t="s">
        <v>302</v>
      </c>
      <c r="B444" t="s">
        <v>321</v>
      </c>
      <c r="C444" t="s">
        <v>321</v>
      </c>
      <c r="D444" t="s">
        <v>321</v>
      </c>
      <c r="E444" t="s">
        <v>89</v>
      </c>
      <c r="F444" t="s">
        <v>93</v>
      </c>
      <c r="G444" t="s">
        <v>94</v>
      </c>
      <c r="H444" t="s">
        <v>92</v>
      </c>
      <c r="I444">
        <v>7749</v>
      </c>
      <c r="K444">
        <v>0</v>
      </c>
      <c r="L444">
        <v>379.7</v>
      </c>
      <c r="M444">
        <v>4189.76</v>
      </c>
      <c r="N444">
        <v>4189.76</v>
      </c>
      <c r="O444" s="88" t="str">
        <f>""</f>
        <v/>
      </c>
      <c r="P444" s="35" t="str">
        <f t="shared" si="85"/>
        <v>2022-01-31</v>
      </c>
      <c r="Q444" t="str">
        <f t="shared" si="86"/>
        <v>XIG</v>
      </c>
      <c r="R444">
        <f t="shared" si="87"/>
        <v>0</v>
      </c>
      <c r="S444">
        <f t="shared" si="88"/>
        <v>7749</v>
      </c>
      <c r="T444">
        <f t="shared" si="89"/>
        <v>379.7</v>
      </c>
      <c r="U444" t="str">
        <f t="shared" si="90"/>
        <v>1-31-2--20</v>
      </c>
      <c r="V444">
        <f t="shared" si="93"/>
        <v>4.8999870951090464E-2</v>
      </c>
      <c r="W444">
        <f t="shared" si="94"/>
        <v>0</v>
      </c>
      <c r="X444" t="str">
        <f t="shared" si="95"/>
        <v>1-31-2--20</v>
      </c>
      <c r="Y444" t="str">
        <f t="shared" si="96"/>
        <v>1-31-2--20</v>
      </c>
      <c r="Z444" t="str">
        <f t="shared" si="97"/>
        <v>1-31-2--20</v>
      </c>
      <c r="AA444" t="str">
        <f t="shared" si="91"/>
        <v>2022-01-31</v>
      </c>
      <c r="AB444" t="b">
        <f t="shared" si="98"/>
        <v>1</v>
      </c>
      <c r="AC444">
        <f t="shared" si="92"/>
        <v>0</v>
      </c>
    </row>
    <row r="445" spans="1:29">
      <c r="A445" t="s">
        <v>302</v>
      </c>
      <c r="B445" t="s">
        <v>321</v>
      </c>
      <c r="C445" t="s">
        <v>321</v>
      </c>
      <c r="D445" t="s">
        <v>321</v>
      </c>
      <c r="E445" t="s">
        <v>89</v>
      </c>
      <c r="F445" t="s">
        <v>95</v>
      </c>
      <c r="G445" t="s">
        <v>96</v>
      </c>
      <c r="H445" t="s">
        <v>305</v>
      </c>
      <c r="I445">
        <v>0</v>
      </c>
      <c r="K445">
        <v>0</v>
      </c>
      <c r="L445">
        <v>-727.65</v>
      </c>
      <c r="M445">
        <v>4189.76</v>
      </c>
      <c r="N445">
        <v>4189.76</v>
      </c>
      <c r="O445" s="88" t="str">
        <f>""</f>
        <v/>
      </c>
      <c r="P445" s="35" t="str">
        <f t="shared" si="85"/>
        <v>2022-01-31</v>
      </c>
      <c r="Q445" t="str">
        <f t="shared" si="86"/>
        <v>XHY</v>
      </c>
      <c r="R445">
        <f t="shared" si="87"/>
        <v>0</v>
      </c>
      <c r="S445">
        <f t="shared" si="88"/>
        <v>0</v>
      </c>
      <c r="T445">
        <f t="shared" si="89"/>
        <v>0</v>
      </c>
      <c r="U445" t="str">
        <f t="shared" si="90"/>
        <v>1-31-2--20</v>
      </c>
      <c r="V445">
        <f t="shared" si="93"/>
        <v>0</v>
      </c>
      <c r="W445">
        <f t="shared" si="94"/>
        <v>0</v>
      </c>
      <c r="X445" t="str">
        <f t="shared" si="95"/>
        <v>1-31-2--20</v>
      </c>
      <c r="Y445" t="str">
        <f t="shared" si="96"/>
        <v>1-31-2--20</v>
      </c>
      <c r="Z445" t="str">
        <f t="shared" si="97"/>
        <v>1-31-2--20</v>
      </c>
      <c r="AA445" t="str">
        <f t="shared" si="91"/>
        <v>2022-01-31</v>
      </c>
      <c r="AB445" t="b">
        <f t="shared" si="98"/>
        <v>1</v>
      </c>
      <c r="AC445">
        <f t="shared" si="92"/>
        <v>0</v>
      </c>
    </row>
    <row r="446" spans="1:29">
      <c r="A446" t="s">
        <v>302</v>
      </c>
      <c r="B446" t="s">
        <v>321</v>
      </c>
      <c r="C446" t="s">
        <v>321</v>
      </c>
      <c r="D446" t="s">
        <v>321</v>
      </c>
      <c r="E446" t="s">
        <v>89</v>
      </c>
      <c r="F446" t="s">
        <v>95</v>
      </c>
      <c r="G446" t="s">
        <v>96</v>
      </c>
      <c r="H446" t="s">
        <v>92</v>
      </c>
      <c r="I446">
        <v>10395</v>
      </c>
      <c r="K446">
        <v>0</v>
      </c>
      <c r="L446">
        <v>727.65</v>
      </c>
      <c r="M446">
        <v>4189.76</v>
      </c>
      <c r="N446">
        <v>4189.76</v>
      </c>
      <c r="O446" s="88" t="str">
        <f>""</f>
        <v/>
      </c>
      <c r="P446" s="35" t="str">
        <f t="shared" si="85"/>
        <v>2022-01-31</v>
      </c>
      <c r="Q446" t="str">
        <f t="shared" si="86"/>
        <v>XHY</v>
      </c>
      <c r="R446">
        <f t="shared" si="87"/>
        <v>0</v>
      </c>
      <c r="S446">
        <f t="shared" si="88"/>
        <v>10395</v>
      </c>
      <c r="T446">
        <f t="shared" si="89"/>
        <v>727.65</v>
      </c>
      <c r="U446" t="str">
        <f t="shared" si="90"/>
        <v>1-31-2--20</v>
      </c>
      <c r="V446">
        <f t="shared" si="93"/>
        <v>6.9999999999999993E-2</v>
      </c>
      <c r="W446">
        <f t="shared" si="94"/>
        <v>0</v>
      </c>
      <c r="X446" t="str">
        <f t="shared" si="95"/>
        <v>1-31-2--20</v>
      </c>
      <c r="Y446" t="str">
        <f t="shared" si="96"/>
        <v>1-31-2--20</v>
      </c>
      <c r="Z446" t="str">
        <f t="shared" si="97"/>
        <v>1-31-2--20</v>
      </c>
      <c r="AA446" t="str">
        <f t="shared" si="91"/>
        <v>2022-01-31</v>
      </c>
      <c r="AB446" t="b">
        <f t="shared" si="98"/>
        <v>1</v>
      </c>
      <c r="AC446">
        <f t="shared" si="92"/>
        <v>0</v>
      </c>
    </row>
    <row r="447" spans="1:29">
      <c r="A447" t="s">
        <v>302</v>
      </c>
      <c r="B447" t="s">
        <v>321</v>
      </c>
      <c r="C447" t="s">
        <v>321</v>
      </c>
      <c r="D447" t="s">
        <v>321</v>
      </c>
      <c r="E447" t="s">
        <v>89</v>
      </c>
      <c r="F447" t="s">
        <v>54</v>
      </c>
      <c r="G447" t="s">
        <v>230</v>
      </c>
      <c r="H447" t="s">
        <v>305</v>
      </c>
      <c r="I447">
        <v>0</v>
      </c>
      <c r="K447">
        <v>0</v>
      </c>
      <c r="L447">
        <v>-1873.74</v>
      </c>
      <c r="M447">
        <v>4189.76</v>
      </c>
      <c r="N447">
        <v>4189.76</v>
      </c>
      <c r="O447" s="88" t="str">
        <f>""</f>
        <v/>
      </c>
      <c r="P447" s="35" t="str">
        <f t="shared" si="85"/>
        <v>2022-01-31</v>
      </c>
      <c r="Q447" t="str">
        <f t="shared" si="86"/>
        <v>XCB</v>
      </c>
      <c r="R447">
        <f t="shared" si="87"/>
        <v>0</v>
      </c>
      <c r="S447">
        <f t="shared" si="88"/>
        <v>0</v>
      </c>
      <c r="T447">
        <f t="shared" si="89"/>
        <v>0</v>
      </c>
      <c r="U447" t="str">
        <f t="shared" si="90"/>
        <v>1-31-2--20</v>
      </c>
      <c r="V447">
        <f t="shared" si="93"/>
        <v>0</v>
      </c>
      <c r="W447">
        <f t="shared" si="94"/>
        <v>0</v>
      </c>
      <c r="X447" t="str">
        <f t="shared" si="95"/>
        <v>1-31-2--20</v>
      </c>
      <c r="Y447" t="str">
        <f t="shared" si="96"/>
        <v>1-31-2--20</v>
      </c>
      <c r="Z447" t="str">
        <f t="shared" si="97"/>
        <v>1-31-2--20</v>
      </c>
      <c r="AA447" t="str">
        <f t="shared" si="91"/>
        <v>2022-01-31</v>
      </c>
      <c r="AB447" t="b">
        <f t="shared" si="98"/>
        <v>1</v>
      </c>
      <c r="AC447">
        <f t="shared" si="92"/>
        <v>0</v>
      </c>
    </row>
    <row r="448" spans="1:29">
      <c r="A448" t="s">
        <v>302</v>
      </c>
      <c r="B448" t="s">
        <v>321</v>
      </c>
      <c r="C448" t="s">
        <v>321</v>
      </c>
      <c r="D448" t="s">
        <v>321</v>
      </c>
      <c r="E448" t="s">
        <v>89</v>
      </c>
      <c r="F448" t="s">
        <v>54</v>
      </c>
      <c r="G448" t="s">
        <v>230</v>
      </c>
      <c r="H448" t="s">
        <v>92</v>
      </c>
      <c r="I448">
        <v>34068</v>
      </c>
      <c r="K448">
        <v>0</v>
      </c>
      <c r="L448">
        <v>1873.74</v>
      </c>
      <c r="M448">
        <v>4189.76</v>
      </c>
      <c r="N448">
        <v>4189.76</v>
      </c>
      <c r="O448" s="88" t="str">
        <f>""</f>
        <v/>
      </c>
      <c r="P448" s="35" t="str">
        <f t="shared" si="85"/>
        <v>2022-01-31</v>
      </c>
      <c r="Q448" t="str">
        <f t="shared" si="86"/>
        <v>XCB</v>
      </c>
      <c r="R448">
        <f t="shared" si="87"/>
        <v>0</v>
      </c>
      <c r="S448">
        <f t="shared" si="88"/>
        <v>34068</v>
      </c>
      <c r="T448">
        <f t="shared" si="89"/>
        <v>1873.74</v>
      </c>
      <c r="U448" t="str">
        <f t="shared" si="90"/>
        <v>1-31-2--20</v>
      </c>
      <c r="V448">
        <f t="shared" si="93"/>
        <v>5.5E-2</v>
      </c>
      <c r="W448">
        <f t="shared" si="94"/>
        <v>0</v>
      </c>
      <c r="X448" t="str">
        <f t="shared" si="95"/>
        <v>1-31-2--20</v>
      </c>
      <c r="Y448" t="str">
        <f t="shared" si="96"/>
        <v>1-31-2--20</v>
      </c>
      <c r="Z448" t="str">
        <f t="shared" si="97"/>
        <v>1-31-2--20</v>
      </c>
      <c r="AA448" t="str">
        <f t="shared" si="91"/>
        <v>2022-01-31</v>
      </c>
      <c r="AB448" t="b">
        <f t="shared" si="98"/>
        <v>1</v>
      </c>
      <c r="AC448">
        <f t="shared" si="92"/>
        <v>0</v>
      </c>
    </row>
    <row r="449" spans="1:29">
      <c r="A449" t="s">
        <v>302</v>
      </c>
      <c r="B449" t="s">
        <v>321</v>
      </c>
      <c r="C449" t="s">
        <v>321</v>
      </c>
      <c r="D449" t="s">
        <v>321</v>
      </c>
      <c r="E449" t="s">
        <v>89</v>
      </c>
      <c r="F449" t="s">
        <v>90</v>
      </c>
      <c r="G449" t="s">
        <v>91</v>
      </c>
      <c r="H449" t="s">
        <v>305</v>
      </c>
      <c r="I449">
        <v>0</v>
      </c>
      <c r="K449">
        <v>0</v>
      </c>
      <c r="L449">
        <v>-2842.45</v>
      </c>
      <c r="M449">
        <v>4189.76</v>
      </c>
      <c r="N449">
        <v>4189.76</v>
      </c>
      <c r="O449" s="88" t="str">
        <f>""</f>
        <v/>
      </c>
      <c r="P449" s="35" t="str">
        <f t="shared" si="85"/>
        <v>2022-01-31</v>
      </c>
      <c r="Q449" t="str">
        <f t="shared" si="86"/>
        <v>XBB</v>
      </c>
      <c r="R449">
        <f t="shared" si="87"/>
        <v>0</v>
      </c>
      <c r="S449">
        <f t="shared" si="88"/>
        <v>0</v>
      </c>
      <c r="T449">
        <f t="shared" si="89"/>
        <v>0</v>
      </c>
      <c r="U449" t="str">
        <f t="shared" si="90"/>
        <v>1-31-2--20</v>
      </c>
      <c r="V449">
        <f t="shared" si="93"/>
        <v>0</v>
      </c>
      <c r="W449">
        <f t="shared" si="94"/>
        <v>0</v>
      </c>
      <c r="X449" t="str">
        <f t="shared" si="95"/>
        <v>1-31-2--20</v>
      </c>
      <c r="Y449" t="str">
        <f t="shared" si="96"/>
        <v>1-31-2--20</v>
      </c>
      <c r="Z449" t="str">
        <f t="shared" si="97"/>
        <v>1-31-2--20</v>
      </c>
      <c r="AA449" t="str">
        <f t="shared" si="91"/>
        <v>2022-01-31</v>
      </c>
      <c r="AB449" t="b">
        <f t="shared" si="98"/>
        <v>1</v>
      </c>
      <c r="AC449">
        <f t="shared" si="92"/>
        <v>0</v>
      </c>
    </row>
    <row r="450" spans="1:29">
      <c r="A450" t="s">
        <v>302</v>
      </c>
      <c r="B450" t="s">
        <v>321</v>
      </c>
      <c r="C450" t="s">
        <v>321</v>
      </c>
      <c r="D450" t="s">
        <v>321</v>
      </c>
      <c r="E450" t="s">
        <v>89</v>
      </c>
      <c r="F450" t="s">
        <v>90</v>
      </c>
      <c r="G450" t="s">
        <v>91</v>
      </c>
      <c r="H450" t="s">
        <v>92</v>
      </c>
      <c r="I450">
        <v>43730</v>
      </c>
      <c r="K450">
        <v>0</v>
      </c>
      <c r="L450">
        <v>2842.45</v>
      </c>
      <c r="M450">
        <v>4189.76</v>
      </c>
      <c r="N450">
        <v>4189.76</v>
      </c>
      <c r="O450" s="88" t="str">
        <f>""</f>
        <v/>
      </c>
      <c r="P450" s="35" t="str">
        <f t="shared" ref="P450:P513" si="99">B450</f>
        <v>2022-01-31</v>
      </c>
      <c r="Q450" t="str">
        <f t="shared" ref="Q450:Q513" si="100">F450</f>
        <v>XBB</v>
      </c>
      <c r="R450">
        <f t="shared" ref="R450:R513" si="101">IFERROR(TRIM(RIGHT(G450,LEN(G450)-SEARCH("=",G450)))/I450,IF(J450="",0,J450))</f>
        <v>0</v>
      </c>
      <c r="S450">
        <f t="shared" ref="S450:S513" si="102">IF(OR(H450="Sell",H450="Vente"),-1,1)*I450</f>
        <v>43730</v>
      </c>
      <c r="T450">
        <f t="shared" ref="T450:T513" si="103">IF(L450&lt;&gt;R450*S450,V450,R450)*S450</f>
        <v>2842.4500000000003</v>
      </c>
      <c r="U450" t="str">
        <f t="shared" ref="U450:U513" si="104">RIGHT(B450,4)&amp;"-"&amp;LEFT(RIGHT(B450,7),2)&amp;"-"&amp;LEFT(B450,2)</f>
        <v>1-31-2--20</v>
      </c>
      <c r="V450">
        <f t="shared" si="93"/>
        <v>6.5000000000000002E-2</v>
      </c>
      <c r="W450">
        <f t="shared" si="94"/>
        <v>0</v>
      </c>
      <c r="X450" t="str">
        <f t="shared" si="95"/>
        <v>1-31-2--20</v>
      </c>
      <c r="Y450" t="str">
        <f t="shared" si="96"/>
        <v>1-31-2--20</v>
      </c>
      <c r="Z450" t="str">
        <f t="shared" si="97"/>
        <v>1-31-2--20</v>
      </c>
      <c r="AA450" t="str">
        <f t="shared" ref="AA450:AA513" si="105">D450</f>
        <v>2022-01-31</v>
      </c>
      <c r="AB450" t="b">
        <f t="shared" si="98"/>
        <v>1</v>
      </c>
      <c r="AC450">
        <f t="shared" ref="AC450:AC513" si="106">IF(AB450=TRUE,,H450)</f>
        <v>0</v>
      </c>
    </row>
    <row r="451" spans="1:29">
      <c r="A451" t="s">
        <v>302</v>
      </c>
      <c r="B451" t="s">
        <v>324</v>
      </c>
      <c r="C451" t="s">
        <v>328</v>
      </c>
      <c r="D451" t="s">
        <v>324</v>
      </c>
      <c r="E451" t="s">
        <v>89</v>
      </c>
      <c r="F451" t="s">
        <v>105</v>
      </c>
      <c r="G451" t="s">
        <v>106</v>
      </c>
      <c r="H451" t="s">
        <v>313</v>
      </c>
      <c r="I451">
        <v>100</v>
      </c>
      <c r="J451">
        <v>70.650000000000006</v>
      </c>
      <c r="K451">
        <v>0</v>
      </c>
      <c r="L451">
        <v>7065</v>
      </c>
      <c r="M451">
        <v>4245.45</v>
      </c>
      <c r="N451">
        <v>5970.95</v>
      </c>
      <c r="O451" s="88" t="str">
        <f>""</f>
        <v/>
      </c>
      <c r="P451" s="35" t="str">
        <f t="shared" si="99"/>
        <v>2022-02-04</v>
      </c>
      <c r="Q451" t="str">
        <f t="shared" si="100"/>
        <v>XUS</v>
      </c>
      <c r="R451">
        <f t="shared" si="101"/>
        <v>70.650000000000006</v>
      </c>
      <c r="S451">
        <f t="shared" si="102"/>
        <v>-100</v>
      </c>
      <c r="T451">
        <f t="shared" si="103"/>
        <v>-7065.0000000000009</v>
      </c>
      <c r="U451" t="str">
        <f t="shared" si="104"/>
        <v>2-04-2--20</v>
      </c>
      <c r="V451">
        <f t="shared" ref="V451:V513" si="107">IFERROR(ABS(L451/I451),)</f>
        <v>70.650000000000006</v>
      </c>
      <c r="W451" t="b">
        <f t="shared" ref="W451:W513" si="108">IF(OR(R451=0,V451=0),0,ABS(V451)=R451)</f>
        <v>1</v>
      </c>
      <c r="X451" t="str">
        <f t="shared" ref="X451:X513" si="109">RIGHT(B451,4)&amp;"-"&amp;LEFT(RIGHT(B451,7),2)&amp;"-"&amp;LEFT(B451,2)</f>
        <v>2-04-2--20</v>
      </c>
      <c r="Y451" t="str">
        <f t="shared" ref="Y451:Y513" si="110">RIGHT(C451,4)&amp;"-"&amp;LEFT(RIGHT(C451,7),2)&amp;"-"&amp;LEFT(C451,2)</f>
        <v>2-08-2--20</v>
      </c>
      <c r="Z451" t="str">
        <f t="shared" ref="Z451:Z513" si="111">RIGHT(D451,4)&amp;"-"&amp;LEFT(RIGHT(D451,7),2)&amp;"-"&amp;LEFT(D451,2)</f>
        <v>2-04-2--20</v>
      </c>
      <c r="AA451" t="str">
        <f t="shared" si="105"/>
        <v>2022-02-04</v>
      </c>
      <c r="AB451" t="b">
        <f t="shared" ref="AB451:AB514" si="112">B451=D451</f>
        <v>1</v>
      </c>
      <c r="AC451">
        <f t="shared" si="106"/>
        <v>0</v>
      </c>
    </row>
    <row r="452" spans="1:29">
      <c r="A452" t="s">
        <v>302</v>
      </c>
      <c r="B452" t="s">
        <v>324</v>
      </c>
      <c r="C452" t="s">
        <v>328</v>
      </c>
      <c r="D452" t="s">
        <v>324</v>
      </c>
      <c r="E452" t="s">
        <v>89</v>
      </c>
      <c r="F452" t="s">
        <v>108</v>
      </c>
      <c r="G452" t="s">
        <v>109</v>
      </c>
      <c r="H452" t="s">
        <v>313</v>
      </c>
      <c r="I452">
        <v>1050</v>
      </c>
      <c r="J452">
        <v>34.119999999999997</v>
      </c>
      <c r="K452">
        <v>0</v>
      </c>
      <c r="L452">
        <v>35826</v>
      </c>
      <c r="M452">
        <v>4245.45</v>
      </c>
      <c r="N452">
        <v>5970.95</v>
      </c>
      <c r="O452" s="88" t="str">
        <f>""</f>
        <v/>
      </c>
      <c r="P452" s="35" t="str">
        <f t="shared" si="99"/>
        <v>2022-02-04</v>
      </c>
      <c r="Q452" t="str">
        <f t="shared" si="100"/>
        <v>XEF</v>
      </c>
      <c r="R452">
        <f t="shared" si="101"/>
        <v>34.119999999999997</v>
      </c>
      <c r="S452">
        <f t="shared" si="102"/>
        <v>-1050</v>
      </c>
      <c r="T452">
        <f t="shared" si="103"/>
        <v>-35826</v>
      </c>
      <c r="U452" t="str">
        <f t="shared" si="104"/>
        <v>2-04-2--20</v>
      </c>
      <c r="V452">
        <f t="shared" si="107"/>
        <v>34.119999999999997</v>
      </c>
      <c r="W452" t="b">
        <f t="shared" si="108"/>
        <v>1</v>
      </c>
      <c r="X452" t="str">
        <f t="shared" si="109"/>
        <v>2-04-2--20</v>
      </c>
      <c r="Y452" t="str">
        <f t="shared" si="110"/>
        <v>2-08-2--20</v>
      </c>
      <c r="Z452" t="str">
        <f t="shared" si="111"/>
        <v>2-04-2--20</v>
      </c>
      <c r="AA452" t="str">
        <f t="shared" si="105"/>
        <v>2022-02-04</v>
      </c>
      <c r="AB452" t="b">
        <f t="shared" si="112"/>
        <v>1</v>
      </c>
      <c r="AC452">
        <f t="shared" si="106"/>
        <v>0</v>
      </c>
    </row>
    <row r="453" spans="1:29">
      <c r="A453" t="s">
        <v>302</v>
      </c>
      <c r="B453" t="s">
        <v>324</v>
      </c>
      <c r="C453" t="s">
        <v>328</v>
      </c>
      <c r="D453" t="s">
        <v>324</v>
      </c>
      <c r="E453" t="s">
        <v>89</v>
      </c>
      <c r="F453" t="s">
        <v>110</v>
      </c>
      <c r="G453" t="s">
        <v>111</v>
      </c>
      <c r="H453" t="s">
        <v>314</v>
      </c>
      <c r="I453">
        <v>100</v>
      </c>
      <c r="J453">
        <v>32.659999999999997</v>
      </c>
      <c r="K453">
        <v>0</v>
      </c>
      <c r="L453">
        <v>-3266</v>
      </c>
      <c r="M453">
        <v>4245.45</v>
      </c>
      <c r="N453">
        <v>5970.95</v>
      </c>
      <c r="O453" s="88" t="str">
        <f>""</f>
        <v/>
      </c>
      <c r="P453" s="35" t="str">
        <f t="shared" si="99"/>
        <v>2022-02-04</v>
      </c>
      <c r="Q453" t="str">
        <f t="shared" si="100"/>
        <v>XIU</v>
      </c>
      <c r="R453">
        <f t="shared" si="101"/>
        <v>32.659999999999997</v>
      </c>
      <c r="S453">
        <f t="shared" si="102"/>
        <v>100</v>
      </c>
      <c r="T453">
        <f t="shared" si="103"/>
        <v>3265.9999999999995</v>
      </c>
      <c r="U453" t="str">
        <f t="shared" si="104"/>
        <v>2-04-2--20</v>
      </c>
      <c r="V453">
        <f t="shared" si="107"/>
        <v>32.659999999999997</v>
      </c>
      <c r="W453" t="b">
        <f t="shared" si="108"/>
        <v>1</v>
      </c>
      <c r="X453" t="str">
        <f t="shared" si="109"/>
        <v>2-04-2--20</v>
      </c>
      <c r="Y453" t="str">
        <f t="shared" si="110"/>
        <v>2-08-2--20</v>
      </c>
      <c r="Z453" t="str">
        <f t="shared" si="111"/>
        <v>2-04-2--20</v>
      </c>
      <c r="AA453" t="str">
        <f t="shared" si="105"/>
        <v>2022-02-04</v>
      </c>
      <c r="AB453" t="b">
        <f t="shared" si="112"/>
        <v>1</v>
      </c>
      <c r="AC453">
        <f t="shared" si="106"/>
        <v>0</v>
      </c>
    </row>
    <row r="454" spans="1:29">
      <c r="A454" t="s">
        <v>302</v>
      </c>
      <c r="B454" t="s">
        <v>324</v>
      </c>
      <c r="C454" t="s">
        <v>328</v>
      </c>
      <c r="D454" t="s">
        <v>324</v>
      </c>
      <c r="E454" t="s">
        <v>89</v>
      </c>
      <c r="F454" t="s">
        <v>90</v>
      </c>
      <c r="G454" t="s">
        <v>91</v>
      </c>
      <c r="H454" t="s">
        <v>314</v>
      </c>
      <c r="I454">
        <v>400</v>
      </c>
      <c r="J454">
        <v>30.454999999999998</v>
      </c>
      <c r="K454">
        <v>0</v>
      </c>
      <c r="L454">
        <v>-12182</v>
      </c>
      <c r="M454">
        <v>4245.45</v>
      </c>
      <c r="N454">
        <v>5970.95</v>
      </c>
      <c r="O454" s="88" t="str">
        <f>""</f>
        <v/>
      </c>
      <c r="P454" s="35" t="str">
        <f t="shared" si="99"/>
        <v>2022-02-04</v>
      </c>
      <c r="Q454" t="str">
        <f t="shared" si="100"/>
        <v>XBB</v>
      </c>
      <c r="R454">
        <f t="shared" si="101"/>
        <v>30.454999999999998</v>
      </c>
      <c r="S454">
        <f t="shared" si="102"/>
        <v>400</v>
      </c>
      <c r="T454">
        <f t="shared" si="103"/>
        <v>12182</v>
      </c>
      <c r="U454" t="str">
        <f t="shared" si="104"/>
        <v>2-04-2--20</v>
      </c>
      <c r="V454">
        <f t="shared" si="107"/>
        <v>30.454999999999998</v>
      </c>
      <c r="W454" t="b">
        <f t="shared" si="108"/>
        <v>1</v>
      </c>
      <c r="X454" t="str">
        <f t="shared" si="109"/>
        <v>2-04-2--20</v>
      </c>
      <c r="Y454" t="str">
        <f t="shared" si="110"/>
        <v>2-08-2--20</v>
      </c>
      <c r="Z454" t="str">
        <f t="shared" si="111"/>
        <v>2-04-2--20</v>
      </c>
      <c r="AA454" t="str">
        <f t="shared" si="105"/>
        <v>2022-02-04</v>
      </c>
      <c r="AB454" t="b">
        <f t="shared" si="112"/>
        <v>1</v>
      </c>
      <c r="AC454">
        <f t="shared" si="106"/>
        <v>0</v>
      </c>
    </row>
    <row r="455" spans="1:29">
      <c r="A455" t="s">
        <v>302</v>
      </c>
      <c r="B455" t="s">
        <v>324</v>
      </c>
      <c r="C455" t="s">
        <v>328</v>
      </c>
      <c r="D455" t="s">
        <v>324</v>
      </c>
      <c r="E455" t="s">
        <v>89</v>
      </c>
      <c r="F455" t="s">
        <v>112</v>
      </c>
      <c r="G455" t="s">
        <v>113</v>
      </c>
      <c r="H455" t="s">
        <v>314</v>
      </c>
      <c r="I455">
        <v>750</v>
      </c>
      <c r="J455">
        <v>34.29</v>
      </c>
      <c r="K455">
        <v>0</v>
      </c>
      <c r="L455">
        <v>-25717.5</v>
      </c>
      <c r="M455">
        <v>4245.45</v>
      </c>
      <c r="N455">
        <v>5970.95</v>
      </c>
      <c r="O455" s="88" t="str">
        <f>""</f>
        <v/>
      </c>
      <c r="P455" s="35" t="str">
        <f t="shared" si="99"/>
        <v>2022-02-04</v>
      </c>
      <c r="Q455" t="str">
        <f t="shared" si="100"/>
        <v>XEM</v>
      </c>
      <c r="R455">
        <f t="shared" si="101"/>
        <v>34.29</v>
      </c>
      <c r="S455">
        <f t="shared" si="102"/>
        <v>750</v>
      </c>
      <c r="T455">
        <f t="shared" si="103"/>
        <v>25717.5</v>
      </c>
      <c r="U455" t="str">
        <f t="shared" si="104"/>
        <v>2-04-2--20</v>
      </c>
      <c r="V455">
        <f t="shared" si="107"/>
        <v>34.29</v>
      </c>
      <c r="W455" t="b">
        <f t="shared" si="108"/>
        <v>1</v>
      </c>
      <c r="X455" t="str">
        <f t="shared" si="109"/>
        <v>2-04-2--20</v>
      </c>
      <c r="Y455" t="str">
        <f t="shared" si="110"/>
        <v>2-08-2--20</v>
      </c>
      <c r="Z455" t="str">
        <f t="shared" si="111"/>
        <v>2-04-2--20</v>
      </c>
      <c r="AA455" t="str">
        <f t="shared" si="105"/>
        <v>2022-02-04</v>
      </c>
      <c r="AB455" t="b">
        <f t="shared" si="112"/>
        <v>1</v>
      </c>
      <c r="AC455">
        <f t="shared" si="106"/>
        <v>0</v>
      </c>
    </row>
    <row r="456" spans="1:29">
      <c r="A456" s="3" t="s">
        <v>302</v>
      </c>
      <c r="B456" s="3" t="s">
        <v>329</v>
      </c>
      <c r="C456" s="3" t="s">
        <v>329</v>
      </c>
      <c r="D456" s="3" t="s">
        <v>330</v>
      </c>
      <c r="E456" s="3" t="s">
        <v>89</v>
      </c>
      <c r="F456" s="3" t="s">
        <v>120</v>
      </c>
      <c r="G456" s="3" t="s">
        <v>331</v>
      </c>
      <c r="H456" s="3" t="s">
        <v>305</v>
      </c>
      <c r="I456" s="3">
        <v>74.774000000000001</v>
      </c>
      <c r="J456" s="3"/>
      <c r="K456" s="3">
        <v>0</v>
      </c>
      <c r="L456" s="3"/>
      <c r="M456" s="3">
        <v>5972.48</v>
      </c>
      <c r="N456" s="3">
        <v>5972.48</v>
      </c>
      <c r="O456" s="88" t="str">
        <f>""</f>
        <v/>
      </c>
      <c r="P456" s="35" t="str">
        <f t="shared" si="99"/>
        <v>2022-02-25</v>
      </c>
      <c r="Q456" t="str">
        <f t="shared" si="100"/>
        <v>TDB778</v>
      </c>
      <c r="R456">
        <f t="shared" si="101"/>
        <v>12.090031294300157</v>
      </c>
      <c r="S456">
        <f t="shared" si="102"/>
        <v>74.774000000000001</v>
      </c>
      <c r="T456">
        <f t="shared" si="103"/>
        <v>0</v>
      </c>
      <c r="U456" t="str">
        <f t="shared" si="104"/>
        <v>2-25-2--20</v>
      </c>
      <c r="V456">
        <f t="shared" si="107"/>
        <v>0</v>
      </c>
      <c r="W456">
        <f t="shared" si="108"/>
        <v>0</v>
      </c>
      <c r="X456" t="str">
        <f t="shared" si="109"/>
        <v>2-25-2--20</v>
      </c>
      <c r="Y456" t="str">
        <f t="shared" si="110"/>
        <v>2-25-2--20</v>
      </c>
      <c r="Z456" t="str">
        <f t="shared" si="111"/>
        <v>3-01-2--20</v>
      </c>
      <c r="AA456" t="str">
        <f t="shared" si="105"/>
        <v>2022-03-01</v>
      </c>
      <c r="AB456" t="b">
        <f t="shared" si="112"/>
        <v>0</v>
      </c>
      <c r="AC456" t="str">
        <f t="shared" si="106"/>
        <v>Reinv Div</v>
      </c>
    </row>
    <row r="457" spans="1:29">
      <c r="A457" s="3" t="s">
        <v>302</v>
      </c>
      <c r="B457" s="3" t="s">
        <v>332</v>
      </c>
      <c r="C457" s="3" t="s">
        <v>332</v>
      </c>
      <c r="D457" s="3" t="s">
        <v>333</v>
      </c>
      <c r="E457" s="3" t="s">
        <v>89</v>
      </c>
      <c r="F457" s="3" t="s">
        <v>93</v>
      </c>
      <c r="G457" s="3" t="s">
        <v>334</v>
      </c>
      <c r="H457" s="3" t="s">
        <v>305</v>
      </c>
      <c r="I457" s="3">
        <v>16</v>
      </c>
      <c r="J457" s="3"/>
      <c r="K457" s="3">
        <v>0</v>
      </c>
      <c r="L457" s="3"/>
      <c r="M457" s="3">
        <v>7563.93</v>
      </c>
      <c r="N457" s="3">
        <v>7563.93</v>
      </c>
      <c r="O457" s="88" t="str">
        <f>""</f>
        <v/>
      </c>
      <c r="P457" s="35" t="str">
        <f t="shared" si="99"/>
        <v>2022-02-28</v>
      </c>
      <c r="Q457" t="str">
        <f t="shared" si="100"/>
        <v>XIG</v>
      </c>
      <c r="R457">
        <f t="shared" si="101"/>
        <v>23.62</v>
      </c>
      <c r="S457">
        <f t="shared" si="102"/>
        <v>16</v>
      </c>
      <c r="T457">
        <f t="shared" si="103"/>
        <v>0</v>
      </c>
      <c r="U457" t="str">
        <f t="shared" si="104"/>
        <v>2-28-2--20</v>
      </c>
      <c r="V457">
        <f t="shared" si="107"/>
        <v>0</v>
      </c>
      <c r="W457">
        <f t="shared" si="108"/>
        <v>0</v>
      </c>
      <c r="X457" t="str">
        <f t="shared" si="109"/>
        <v>2-28-2--20</v>
      </c>
      <c r="Y457" t="str">
        <f t="shared" si="110"/>
        <v>2-28-2--20</v>
      </c>
      <c r="Z457" t="str">
        <f t="shared" si="111"/>
        <v>3-04-2--20</v>
      </c>
      <c r="AA457" t="str">
        <f t="shared" si="105"/>
        <v>2022-03-04</v>
      </c>
      <c r="AB457" t="b">
        <f t="shared" si="112"/>
        <v>0</v>
      </c>
      <c r="AC457" t="str">
        <f t="shared" si="106"/>
        <v>Reinv Div</v>
      </c>
    </row>
    <row r="458" spans="1:29">
      <c r="A458" s="3" t="s">
        <v>302</v>
      </c>
      <c r="B458" s="3" t="s">
        <v>332</v>
      </c>
      <c r="C458" s="3" t="s">
        <v>332</v>
      </c>
      <c r="D458" s="3" t="s">
        <v>333</v>
      </c>
      <c r="E458" s="3" t="s">
        <v>89</v>
      </c>
      <c r="F458" s="3" t="s">
        <v>93</v>
      </c>
      <c r="G458" s="3" t="s">
        <v>94</v>
      </c>
      <c r="H458" s="3" t="s">
        <v>128</v>
      </c>
      <c r="I458" s="3">
        <v>0</v>
      </c>
      <c r="J458" s="3"/>
      <c r="K458" s="3">
        <v>0</v>
      </c>
      <c r="L458" s="3">
        <v>2.4900000000000002</v>
      </c>
      <c r="M458" s="3">
        <v>7563.93</v>
      </c>
      <c r="N458" s="3">
        <v>7563.93</v>
      </c>
      <c r="O458" s="88" t="str">
        <f>""</f>
        <v/>
      </c>
      <c r="P458" s="35" t="str">
        <f t="shared" si="99"/>
        <v>2022-02-28</v>
      </c>
      <c r="Q458" t="str">
        <f t="shared" si="100"/>
        <v>XIG</v>
      </c>
      <c r="R458">
        <f t="shared" si="101"/>
        <v>0</v>
      </c>
      <c r="S458">
        <f t="shared" si="102"/>
        <v>0</v>
      </c>
      <c r="T458">
        <f t="shared" si="103"/>
        <v>0</v>
      </c>
      <c r="U458" t="str">
        <f t="shared" si="104"/>
        <v>2-28-2--20</v>
      </c>
      <c r="V458">
        <f t="shared" si="107"/>
        <v>0</v>
      </c>
      <c r="W458">
        <f t="shared" si="108"/>
        <v>0</v>
      </c>
      <c r="X458" t="str">
        <f t="shared" si="109"/>
        <v>2-28-2--20</v>
      </c>
      <c r="Y458" t="str">
        <f t="shared" si="110"/>
        <v>2-28-2--20</v>
      </c>
      <c r="Z458" t="str">
        <f t="shared" si="111"/>
        <v>3-04-2--20</v>
      </c>
      <c r="AA458" t="str">
        <f t="shared" si="105"/>
        <v>2022-03-04</v>
      </c>
      <c r="AB458" t="b">
        <f t="shared" si="112"/>
        <v>0</v>
      </c>
      <c r="AC458" t="str">
        <f t="shared" si="106"/>
        <v>Fraction</v>
      </c>
    </row>
    <row r="459" spans="1:29">
      <c r="A459" s="3" t="s">
        <v>302</v>
      </c>
      <c r="B459" s="3" t="s">
        <v>332</v>
      </c>
      <c r="C459" s="3" t="s">
        <v>332</v>
      </c>
      <c r="D459" s="3" t="s">
        <v>333</v>
      </c>
      <c r="E459" s="3" t="s">
        <v>89</v>
      </c>
      <c r="F459" s="3" t="s">
        <v>95</v>
      </c>
      <c r="G459" s="3" t="s">
        <v>96</v>
      </c>
      <c r="H459" s="3" t="s">
        <v>128</v>
      </c>
      <c r="I459" s="3">
        <v>0</v>
      </c>
      <c r="J459" s="3"/>
      <c r="K459" s="3">
        <v>0</v>
      </c>
      <c r="L459" s="3">
        <v>2.44</v>
      </c>
      <c r="M459" s="3">
        <v>7563.93</v>
      </c>
      <c r="N459" s="3">
        <v>7563.93</v>
      </c>
      <c r="O459" s="88" t="str">
        <f>""</f>
        <v/>
      </c>
      <c r="P459" s="35" t="str">
        <f t="shared" si="99"/>
        <v>2022-02-28</v>
      </c>
      <c r="Q459" t="str">
        <f t="shared" si="100"/>
        <v>XHY</v>
      </c>
      <c r="R459">
        <f t="shared" si="101"/>
        <v>0</v>
      </c>
      <c r="S459">
        <f t="shared" si="102"/>
        <v>0</v>
      </c>
      <c r="T459">
        <f t="shared" si="103"/>
        <v>0</v>
      </c>
      <c r="U459" t="str">
        <f t="shared" si="104"/>
        <v>2-28-2--20</v>
      </c>
      <c r="V459">
        <f t="shared" si="107"/>
        <v>0</v>
      </c>
      <c r="W459">
        <f t="shared" si="108"/>
        <v>0</v>
      </c>
      <c r="X459" t="str">
        <f t="shared" si="109"/>
        <v>2-28-2--20</v>
      </c>
      <c r="Y459" t="str">
        <f t="shared" si="110"/>
        <v>2-28-2--20</v>
      </c>
      <c r="Z459" t="str">
        <f t="shared" si="111"/>
        <v>3-04-2--20</v>
      </c>
      <c r="AA459" t="str">
        <f t="shared" si="105"/>
        <v>2022-03-04</v>
      </c>
      <c r="AB459" t="b">
        <f t="shared" si="112"/>
        <v>0</v>
      </c>
      <c r="AC459" t="str">
        <f t="shared" si="106"/>
        <v>Fraction</v>
      </c>
    </row>
    <row r="460" spans="1:29">
      <c r="A460" s="3" t="s">
        <v>302</v>
      </c>
      <c r="B460" s="3" t="s">
        <v>332</v>
      </c>
      <c r="C460" s="3" t="s">
        <v>332</v>
      </c>
      <c r="D460" s="3" t="s">
        <v>333</v>
      </c>
      <c r="E460" s="3" t="s">
        <v>89</v>
      </c>
      <c r="F460" s="3" t="s">
        <v>95</v>
      </c>
      <c r="G460" s="3" t="s">
        <v>335</v>
      </c>
      <c r="H460" s="3" t="s">
        <v>305</v>
      </c>
      <c r="I460" s="3">
        <v>42</v>
      </c>
      <c r="J460" s="3"/>
      <c r="K460" s="3">
        <v>0</v>
      </c>
      <c r="L460" s="3"/>
      <c r="M460" s="3">
        <v>7563.93</v>
      </c>
      <c r="N460" s="3">
        <v>7563.93</v>
      </c>
      <c r="O460" s="88" t="str">
        <f>""</f>
        <v/>
      </c>
      <c r="P460" s="35" t="str">
        <f t="shared" si="99"/>
        <v>2022-02-28</v>
      </c>
      <c r="Q460" t="str">
        <f t="shared" si="100"/>
        <v>XHY</v>
      </c>
      <c r="R460">
        <f t="shared" si="101"/>
        <v>17.830000000000002</v>
      </c>
      <c r="S460">
        <f t="shared" si="102"/>
        <v>42</v>
      </c>
      <c r="T460">
        <f t="shared" si="103"/>
        <v>0</v>
      </c>
      <c r="U460" t="str">
        <f t="shared" si="104"/>
        <v>2-28-2--20</v>
      </c>
      <c r="V460">
        <f t="shared" si="107"/>
        <v>0</v>
      </c>
      <c r="W460">
        <f t="shared" si="108"/>
        <v>0</v>
      </c>
      <c r="X460" t="str">
        <f t="shared" si="109"/>
        <v>2-28-2--20</v>
      </c>
      <c r="Y460" t="str">
        <f t="shared" si="110"/>
        <v>2-28-2--20</v>
      </c>
      <c r="Z460" t="str">
        <f t="shared" si="111"/>
        <v>3-04-2--20</v>
      </c>
      <c r="AA460" t="str">
        <f t="shared" si="105"/>
        <v>2022-03-04</v>
      </c>
      <c r="AB460" t="b">
        <f t="shared" si="112"/>
        <v>0</v>
      </c>
      <c r="AC460" t="str">
        <f t="shared" si="106"/>
        <v>Reinv Div</v>
      </c>
    </row>
    <row r="461" spans="1:29">
      <c r="A461" s="3" t="s">
        <v>302</v>
      </c>
      <c r="B461" s="3" t="s">
        <v>332</v>
      </c>
      <c r="C461" s="3" t="s">
        <v>332</v>
      </c>
      <c r="D461" s="3" t="s">
        <v>333</v>
      </c>
      <c r="E461" s="3" t="s">
        <v>89</v>
      </c>
      <c r="F461" s="3" t="s">
        <v>110</v>
      </c>
      <c r="G461" s="3" t="s">
        <v>111</v>
      </c>
      <c r="H461" s="3" t="s">
        <v>128</v>
      </c>
      <c r="I461" s="3">
        <v>0</v>
      </c>
      <c r="J461" s="3"/>
      <c r="K461" s="3">
        <v>0</v>
      </c>
      <c r="L461" s="3">
        <v>24.8</v>
      </c>
      <c r="M461" s="3">
        <v>7563.93</v>
      </c>
      <c r="N461" s="3">
        <v>7563.93</v>
      </c>
      <c r="O461" s="88" t="str">
        <f>""</f>
        <v/>
      </c>
      <c r="P461" s="35" t="str">
        <f t="shared" si="99"/>
        <v>2022-02-28</v>
      </c>
      <c r="Q461" t="str">
        <f t="shared" si="100"/>
        <v>XIU</v>
      </c>
      <c r="R461">
        <f t="shared" si="101"/>
        <v>0</v>
      </c>
      <c r="S461">
        <f t="shared" si="102"/>
        <v>0</v>
      </c>
      <c r="T461">
        <f t="shared" si="103"/>
        <v>0</v>
      </c>
      <c r="U461" t="str">
        <f t="shared" si="104"/>
        <v>2-28-2--20</v>
      </c>
      <c r="V461">
        <f t="shared" si="107"/>
        <v>0</v>
      </c>
      <c r="W461">
        <f t="shared" si="108"/>
        <v>0</v>
      </c>
      <c r="X461" t="str">
        <f t="shared" si="109"/>
        <v>2-28-2--20</v>
      </c>
      <c r="Y461" t="str">
        <f t="shared" si="110"/>
        <v>2-28-2--20</v>
      </c>
      <c r="Z461" t="str">
        <f t="shared" si="111"/>
        <v>3-04-2--20</v>
      </c>
      <c r="AA461" t="str">
        <f t="shared" si="105"/>
        <v>2022-03-04</v>
      </c>
      <c r="AB461" t="b">
        <f t="shared" si="112"/>
        <v>0</v>
      </c>
      <c r="AC461" t="str">
        <f t="shared" si="106"/>
        <v>Fraction</v>
      </c>
    </row>
    <row r="462" spans="1:29">
      <c r="A462" s="3" t="s">
        <v>302</v>
      </c>
      <c r="B462" s="3" t="s">
        <v>332</v>
      </c>
      <c r="C462" s="3" t="s">
        <v>332</v>
      </c>
      <c r="D462" s="3" t="s">
        <v>333</v>
      </c>
      <c r="E462" s="3" t="s">
        <v>89</v>
      </c>
      <c r="F462" s="3" t="s">
        <v>110</v>
      </c>
      <c r="G462" s="3" t="s">
        <v>336</v>
      </c>
      <c r="H462" s="3" t="s">
        <v>305</v>
      </c>
      <c r="I462" s="3">
        <v>238</v>
      </c>
      <c r="J462" s="3"/>
      <c r="K462" s="3">
        <v>0</v>
      </c>
      <c r="L462" s="3"/>
      <c r="M462" s="3">
        <v>7563.93</v>
      </c>
      <c r="N462" s="3">
        <v>7563.93</v>
      </c>
      <c r="O462" s="88" t="str">
        <f>""</f>
        <v/>
      </c>
      <c r="P462" s="35" t="str">
        <f t="shared" si="99"/>
        <v>2022-02-28</v>
      </c>
      <c r="Q462" t="str">
        <f t="shared" si="100"/>
        <v>XIU</v>
      </c>
      <c r="R462">
        <f t="shared" si="101"/>
        <v>31.91</v>
      </c>
      <c r="S462">
        <f t="shared" si="102"/>
        <v>238</v>
      </c>
      <c r="T462">
        <f t="shared" si="103"/>
        <v>0</v>
      </c>
      <c r="U462" t="str">
        <f t="shared" si="104"/>
        <v>2-28-2--20</v>
      </c>
      <c r="V462">
        <f t="shared" si="107"/>
        <v>0</v>
      </c>
      <c r="W462">
        <f t="shared" si="108"/>
        <v>0</v>
      </c>
      <c r="X462" t="str">
        <f t="shared" si="109"/>
        <v>2-28-2--20</v>
      </c>
      <c r="Y462" t="str">
        <f t="shared" si="110"/>
        <v>2-28-2--20</v>
      </c>
      <c r="Z462" t="str">
        <f t="shared" si="111"/>
        <v>3-04-2--20</v>
      </c>
      <c r="AA462" t="str">
        <f t="shared" si="105"/>
        <v>2022-03-04</v>
      </c>
      <c r="AB462" t="b">
        <f t="shared" si="112"/>
        <v>0</v>
      </c>
      <c r="AC462" t="str">
        <f t="shared" si="106"/>
        <v>Reinv Div</v>
      </c>
    </row>
    <row r="463" spans="1:29">
      <c r="A463" s="3" t="s">
        <v>302</v>
      </c>
      <c r="B463" s="3" t="s">
        <v>332</v>
      </c>
      <c r="C463" s="3" t="s">
        <v>332</v>
      </c>
      <c r="D463" s="3" t="s">
        <v>333</v>
      </c>
      <c r="E463" s="3" t="s">
        <v>89</v>
      </c>
      <c r="F463" s="3" t="s">
        <v>54</v>
      </c>
      <c r="G463" s="3" t="s">
        <v>230</v>
      </c>
      <c r="H463" s="3" t="s">
        <v>128</v>
      </c>
      <c r="I463" s="3">
        <v>0</v>
      </c>
      <c r="J463" s="3"/>
      <c r="K463" s="3">
        <v>0</v>
      </c>
      <c r="L463" s="3">
        <v>0.34</v>
      </c>
      <c r="M463" s="3">
        <v>7563.93</v>
      </c>
      <c r="N463" s="3">
        <v>7563.93</v>
      </c>
      <c r="O463" s="88" t="str">
        <f>""</f>
        <v/>
      </c>
      <c r="P463" s="35" t="str">
        <f t="shared" si="99"/>
        <v>2022-02-28</v>
      </c>
      <c r="Q463" t="str">
        <f t="shared" si="100"/>
        <v>XCB</v>
      </c>
      <c r="R463">
        <f t="shared" si="101"/>
        <v>0</v>
      </c>
      <c r="S463">
        <f t="shared" si="102"/>
        <v>0</v>
      </c>
      <c r="T463">
        <f t="shared" si="103"/>
        <v>0</v>
      </c>
      <c r="U463" t="str">
        <f t="shared" si="104"/>
        <v>2-28-2--20</v>
      </c>
      <c r="V463">
        <f t="shared" si="107"/>
        <v>0</v>
      </c>
      <c r="W463">
        <f t="shared" si="108"/>
        <v>0</v>
      </c>
      <c r="X463" t="str">
        <f t="shared" si="109"/>
        <v>2-28-2--20</v>
      </c>
      <c r="Y463" t="str">
        <f t="shared" si="110"/>
        <v>2-28-2--20</v>
      </c>
      <c r="Z463" t="str">
        <f t="shared" si="111"/>
        <v>3-04-2--20</v>
      </c>
      <c r="AA463" t="str">
        <f t="shared" si="105"/>
        <v>2022-03-04</v>
      </c>
      <c r="AB463" t="b">
        <f t="shared" si="112"/>
        <v>0</v>
      </c>
      <c r="AC463" t="str">
        <f t="shared" si="106"/>
        <v>Fraction</v>
      </c>
    </row>
    <row r="464" spans="1:29">
      <c r="A464" s="3" t="s">
        <v>302</v>
      </c>
      <c r="B464" s="3" t="s">
        <v>332</v>
      </c>
      <c r="C464" s="3" t="s">
        <v>332</v>
      </c>
      <c r="D464" s="3" t="s">
        <v>333</v>
      </c>
      <c r="E464" s="3" t="s">
        <v>89</v>
      </c>
      <c r="F464" s="3" t="s">
        <v>54</v>
      </c>
      <c r="G464" s="3" t="s">
        <v>337</v>
      </c>
      <c r="H464" s="3" t="s">
        <v>305</v>
      </c>
      <c r="I464" s="3">
        <v>90</v>
      </c>
      <c r="J464" s="3"/>
      <c r="K464" s="3">
        <v>0</v>
      </c>
      <c r="L464" s="3"/>
      <c r="M464" s="3">
        <v>7563.93</v>
      </c>
      <c r="N464" s="3">
        <v>7563.93</v>
      </c>
      <c r="O464" s="88" t="str">
        <f>""</f>
        <v/>
      </c>
      <c r="P464" s="35" t="str">
        <f t="shared" si="99"/>
        <v>2022-02-28</v>
      </c>
      <c r="Q464" t="str">
        <f t="shared" si="100"/>
        <v>XCB</v>
      </c>
      <c r="R464">
        <f t="shared" si="101"/>
        <v>20.87</v>
      </c>
      <c r="S464">
        <f t="shared" si="102"/>
        <v>90</v>
      </c>
      <c r="T464">
        <f t="shared" si="103"/>
        <v>0</v>
      </c>
      <c r="U464" t="str">
        <f t="shared" si="104"/>
        <v>2-28-2--20</v>
      </c>
      <c r="V464">
        <f t="shared" si="107"/>
        <v>0</v>
      </c>
      <c r="W464">
        <f t="shared" si="108"/>
        <v>0</v>
      </c>
      <c r="X464" t="str">
        <f t="shared" si="109"/>
        <v>2-28-2--20</v>
      </c>
      <c r="Y464" t="str">
        <f t="shared" si="110"/>
        <v>2-28-2--20</v>
      </c>
      <c r="Z464" t="str">
        <f t="shared" si="111"/>
        <v>3-04-2--20</v>
      </c>
      <c r="AA464" t="str">
        <f t="shared" si="105"/>
        <v>2022-03-04</v>
      </c>
      <c r="AB464" t="b">
        <f t="shared" si="112"/>
        <v>0</v>
      </c>
      <c r="AC464" t="str">
        <f t="shared" si="106"/>
        <v>Reinv Div</v>
      </c>
    </row>
    <row r="465" spans="1:29">
      <c r="A465" s="3" t="s">
        <v>302</v>
      </c>
      <c r="B465" s="3" t="s">
        <v>332</v>
      </c>
      <c r="C465" s="3" t="s">
        <v>332</v>
      </c>
      <c r="D465" s="3" t="s">
        <v>333</v>
      </c>
      <c r="E465" s="3" t="s">
        <v>89</v>
      </c>
      <c r="F465" s="3" t="s">
        <v>90</v>
      </c>
      <c r="G465" s="3" t="s">
        <v>91</v>
      </c>
      <c r="H465" s="3" t="s">
        <v>128</v>
      </c>
      <c r="I465" s="3">
        <v>0</v>
      </c>
      <c r="J465" s="3"/>
      <c r="K465" s="3">
        <v>0</v>
      </c>
      <c r="L465" s="3">
        <v>25.88</v>
      </c>
      <c r="M465" s="3">
        <v>7563.93</v>
      </c>
      <c r="N465" s="3">
        <v>7563.93</v>
      </c>
      <c r="O465" s="88" t="str">
        <f>""</f>
        <v/>
      </c>
      <c r="P465" s="35" t="str">
        <f t="shared" si="99"/>
        <v>2022-02-28</v>
      </c>
      <c r="Q465" t="str">
        <f t="shared" si="100"/>
        <v>XBB</v>
      </c>
      <c r="R465">
        <f t="shared" si="101"/>
        <v>0</v>
      </c>
      <c r="S465">
        <f t="shared" si="102"/>
        <v>0</v>
      </c>
      <c r="T465">
        <f t="shared" si="103"/>
        <v>0</v>
      </c>
      <c r="U465" t="str">
        <f t="shared" si="104"/>
        <v>2-28-2--20</v>
      </c>
      <c r="V465">
        <f t="shared" si="107"/>
        <v>0</v>
      </c>
      <c r="W465">
        <f t="shared" si="108"/>
        <v>0</v>
      </c>
      <c r="X465" t="str">
        <f t="shared" si="109"/>
        <v>2-28-2--20</v>
      </c>
      <c r="Y465" t="str">
        <f t="shared" si="110"/>
        <v>2-28-2--20</v>
      </c>
      <c r="Z465" t="str">
        <f t="shared" si="111"/>
        <v>3-04-2--20</v>
      </c>
      <c r="AA465" t="str">
        <f t="shared" si="105"/>
        <v>2022-03-04</v>
      </c>
      <c r="AB465" t="b">
        <f t="shared" si="112"/>
        <v>0</v>
      </c>
      <c r="AC465" t="str">
        <f t="shared" si="106"/>
        <v>Fraction</v>
      </c>
    </row>
    <row r="466" spans="1:29">
      <c r="A466" s="3" t="s">
        <v>302</v>
      </c>
      <c r="B466" s="3" t="s">
        <v>332</v>
      </c>
      <c r="C466" s="3" t="s">
        <v>332</v>
      </c>
      <c r="D466" s="3" t="s">
        <v>333</v>
      </c>
      <c r="E466" s="3" t="s">
        <v>89</v>
      </c>
      <c r="F466" s="3" t="s">
        <v>90</v>
      </c>
      <c r="G466" s="3" t="s">
        <v>338</v>
      </c>
      <c r="H466" s="3" t="s">
        <v>305</v>
      </c>
      <c r="I466" s="3">
        <v>93</v>
      </c>
      <c r="J466" s="3"/>
      <c r="K466" s="3">
        <v>0</v>
      </c>
      <c r="L466" s="3"/>
      <c r="M466" s="3">
        <v>7563.93</v>
      </c>
      <c r="N466" s="3">
        <v>7563.93</v>
      </c>
      <c r="O466" s="88" t="str">
        <f>""</f>
        <v/>
      </c>
      <c r="P466" s="35" t="str">
        <f t="shared" si="99"/>
        <v>2022-02-28</v>
      </c>
      <c r="Q466" t="str">
        <f t="shared" si="100"/>
        <v>XBB</v>
      </c>
      <c r="R466">
        <f t="shared" si="101"/>
        <v>30.629354838709681</v>
      </c>
      <c r="S466">
        <f t="shared" si="102"/>
        <v>93</v>
      </c>
      <c r="T466">
        <f t="shared" si="103"/>
        <v>0</v>
      </c>
      <c r="U466" t="str">
        <f t="shared" si="104"/>
        <v>2-28-2--20</v>
      </c>
      <c r="V466">
        <f t="shared" si="107"/>
        <v>0</v>
      </c>
      <c r="W466">
        <f t="shared" si="108"/>
        <v>0</v>
      </c>
      <c r="X466" t="str">
        <f t="shared" si="109"/>
        <v>2-28-2--20</v>
      </c>
      <c r="Y466" t="str">
        <f t="shared" si="110"/>
        <v>2-28-2--20</v>
      </c>
      <c r="Z466" t="str">
        <f t="shared" si="111"/>
        <v>3-04-2--20</v>
      </c>
      <c r="AA466" t="str">
        <f t="shared" si="105"/>
        <v>2022-03-04</v>
      </c>
      <c r="AB466" t="b">
        <f t="shared" si="112"/>
        <v>0</v>
      </c>
      <c r="AC466" t="str">
        <f t="shared" si="106"/>
        <v>Reinv Div</v>
      </c>
    </row>
    <row r="467" spans="1:29">
      <c r="A467" s="3" t="s">
        <v>302</v>
      </c>
      <c r="B467" s="3" t="s">
        <v>332</v>
      </c>
      <c r="C467" s="3" t="s">
        <v>332</v>
      </c>
      <c r="D467" s="3" t="s">
        <v>332</v>
      </c>
      <c r="E467" s="3" t="s">
        <v>89</v>
      </c>
      <c r="F467" s="3" t="s">
        <v>93</v>
      </c>
      <c r="G467" s="3" t="s">
        <v>94</v>
      </c>
      <c r="H467" s="3" t="s">
        <v>305</v>
      </c>
      <c r="I467" s="3">
        <v>0</v>
      </c>
      <c r="J467" s="3"/>
      <c r="K467" s="3">
        <v>0</v>
      </c>
      <c r="L467" s="3">
        <v>-380.44</v>
      </c>
      <c r="M467" s="3">
        <v>5972.48</v>
      </c>
      <c r="N467" s="3">
        <v>5972.48</v>
      </c>
      <c r="O467" s="88" t="str">
        <f>""</f>
        <v/>
      </c>
      <c r="P467" s="35" t="str">
        <f t="shared" si="99"/>
        <v>2022-02-28</v>
      </c>
      <c r="Q467" t="str">
        <f t="shared" si="100"/>
        <v>XIG</v>
      </c>
      <c r="R467">
        <f t="shared" si="101"/>
        <v>0</v>
      </c>
      <c r="S467">
        <f t="shared" si="102"/>
        <v>0</v>
      </c>
      <c r="T467">
        <f t="shared" si="103"/>
        <v>0</v>
      </c>
      <c r="U467" t="str">
        <f t="shared" si="104"/>
        <v>2-28-2--20</v>
      </c>
      <c r="V467">
        <f t="shared" si="107"/>
        <v>0</v>
      </c>
      <c r="W467">
        <f t="shared" si="108"/>
        <v>0</v>
      </c>
      <c r="X467" t="str">
        <f t="shared" si="109"/>
        <v>2-28-2--20</v>
      </c>
      <c r="Y467" t="str">
        <f t="shared" si="110"/>
        <v>2-28-2--20</v>
      </c>
      <c r="Z467" t="str">
        <f t="shared" si="111"/>
        <v>2-28-2--20</v>
      </c>
      <c r="AA467" t="str">
        <f t="shared" si="105"/>
        <v>2022-02-28</v>
      </c>
      <c r="AB467" t="b">
        <f t="shared" si="112"/>
        <v>1</v>
      </c>
      <c r="AC467">
        <f t="shared" si="106"/>
        <v>0</v>
      </c>
    </row>
    <row r="468" spans="1:29">
      <c r="A468" s="3" t="s">
        <v>302</v>
      </c>
      <c r="B468" s="3" t="s">
        <v>332</v>
      </c>
      <c r="C468" s="3" t="s">
        <v>332</v>
      </c>
      <c r="D468" s="3" t="s">
        <v>332</v>
      </c>
      <c r="E468" s="3" t="s">
        <v>89</v>
      </c>
      <c r="F468" s="3" t="s">
        <v>93</v>
      </c>
      <c r="G468" s="3" t="s">
        <v>94</v>
      </c>
      <c r="H468" s="3" t="s">
        <v>92</v>
      </c>
      <c r="I468" s="3">
        <v>7764</v>
      </c>
      <c r="J468" s="3"/>
      <c r="K468" s="3">
        <v>0</v>
      </c>
      <c r="L468" s="3">
        <v>380.44</v>
      </c>
      <c r="M468" s="3">
        <v>5972.48</v>
      </c>
      <c r="N468" s="3">
        <v>5972.48</v>
      </c>
      <c r="O468" s="88" t="str">
        <f>""</f>
        <v/>
      </c>
      <c r="P468" s="35" t="str">
        <f t="shared" si="99"/>
        <v>2022-02-28</v>
      </c>
      <c r="Q468" t="str">
        <f t="shared" si="100"/>
        <v>XIG</v>
      </c>
      <c r="R468">
        <f t="shared" si="101"/>
        <v>0</v>
      </c>
      <c r="S468">
        <f t="shared" si="102"/>
        <v>7764</v>
      </c>
      <c r="T468">
        <f t="shared" si="103"/>
        <v>380.44</v>
      </c>
      <c r="U468" t="str">
        <f t="shared" si="104"/>
        <v>2-28-2--20</v>
      </c>
      <c r="V468">
        <f t="shared" si="107"/>
        <v>4.9000515198351365E-2</v>
      </c>
      <c r="W468">
        <f t="shared" si="108"/>
        <v>0</v>
      </c>
      <c r="X468" t="str">
        <f t="shared" si="109"/>
        <v>2-28-2--20</v>
      </c>
      <c r="Y468" t="str">
        <f t="shared" si="110"/>
        <v>2-28-2--20</v>
      </c>
      <c r="Z468" t="str">
        <f t="shared" si="111"/>
        <v>2-28-2--20</v>
      </c>
      <c r="AA468" t="str">
        <f t="shared" si="105"/>
        <v>2022-02-28</v>
      </c>
      <c r="AB468" t="b">
        <f t="shared" si="112"/>
        <v>1</v>
      </c>
      <c r="AC468">
        <f t="shared" si="106"/>
        <v>0</v>
      </c>
    </row>
    <row r="469" spans="1:29">
      <c r="A469" s="3" t="s">
        <v>302</v>
      </c>
      <c r="B469" s="3" t="s">
        <v>332</v>
      </c>
      <c r="C469" s="3" t="s">
        <v>332</v>
      </c>
      <c r="D469" s="3" t="s">
        <v>332</v>
      </c>
      <c r="E469" s="3" t="s">
        <v>89</v>
      </c>
      <c r="F469" s="3" t="s">
        <v>95</v>
      </c>
      <c r="G469" s="3" t="s">
        <v>96</v>
      </c>
      <c r="H469" s="3" t="s">
        <v>305</v>
      </c>
      <c r="I469" s="3">
        <v>0</v>
      </c>
      <c r="J469" s="3"/>
      <c r="K469" s="3">
        <v>0</v>
      </c>
      <c r="L469" s="3">
        <v>-751.32</v>
      </c>
      <c r="M469" s="3">
        <v>5972.48</v>
      </c>
      <c r="N469" s="3">
        <v>5972.48</v>
      </c>
      <c r="O469" s="88" t="str">
        <f>""</f>
        <v/>
      </c>
      <c r="P469" s="35" t="str">
        <f t="shared" si="99"/>
        <v>2022-02-28</v>
      </c>
      <c r="Q469" t="str">
        <f t="shared" si="100"/>
        <v>XHY</v>
      </c>
      <c r="R469">
        <f t="shared" si="101"/>
        <v>0</v>
      </c>
      <c r="S469">
        <f t="shared" si="102"/>
        <v>0</v>
      </c>
      <c r="T469">
        <f t="shared" si="103"/>
        <v>0</v>
      </c>
      <c r="U469" t="str">
        <f t="shared" si="104"/>
        <v>2-28-2--20</v>
      </c>
      <c r="V469">
        <f t="shared" si="107"/>
        <v>0</v>
      </c>
      <c r="W469">
        <f t="shared" si="108"/>
        <v>0</v>
      </c>
      <c r="X469" t="str">
        <f t="shared" si="109"/>
        <v>2-28-2--20</v>
      </c>
      <c r="Y469" t="str">
        <f t="shared" si="110"/>
        <v>2-28-2--20</v>
      </c>
      <c r="Z469" t="str">
        <f t="shared" si="111"/>
        <v>2-28-2--20</v>
      </c>
      <c r="AA469" t="str">
        <f t="shared" si="105"/>
        <v>2022-02-28</v>
      </c>
      <c r="AB469" t="b">
        <f t="shared" si="112"/>
        <v>1</v>
      </c>
      <c r="AC469">
        <f t="shared" si="106"/>
        <v>0</v>
      </c>
    </row>
    <row r="470" spans="1:29">
      <c r="A470" s="3" t="s">
        <v>302</v>
      </c>
      <c r="B470" s="3" t="s">
        <v>332</v>
      </c>
      <c r="C470" s="3" t="s">
        <v>332</v>
      </c>
      <c r="D470" s="3" t="s">
        <v>332</v>
      </c>
      <c r="E470" s="3" t="s">
        <v>89</v>
      </c>
      <c r="F470" s="3" t="s">
        <v>95</v>
      </c>
      <c r="G470" s="3" t="s">
        <v>96</v>
      </c>
      <c r="H470" s="3" t="s">
        <v>92</v>
      </c>
      <c r="I470" s="3">
        <v>10435</v>
      </c>
      <c r="J470" s="3"/>
      <c r="K470" s="3">
        <v>0</v>
      </c>
      <c r="L470" s="3">
        <v>751.32</v>
      </c>
      <c r="M470" s="3">
        <v>5972.48</v>
      </c>
      <c r="N470" s="3">
        <v>5972.48</v>
      </c>
      <c r="O470" s="88" t="str">
        <f>""</f>
        <v/>
      </c>
      <c r="P470" s="35" t="str">
        <f t="shared" si="99"/>
        <v>2022-02-28</v>
      </c>
      <c r="Q470" t="str">
        <f t="shared" si="100"/>
        <v>XHY</v>
      </c>
      <c r="R470">
        <f t="shared" si="101"/>
        <v>0</v>
      </c>
      <c r="S470">
        <f t="shared" si="102"/>
        <v>10435</v>
      </c>
      <c r="T470">
        <f t="shared" si="103"/>
        <v>751.32</v>
      </c>
      <c r="U470" t="str">
        <f t="shared" si="104"/>
        <v>2-28-2--20</v>
      </c>
      <c r="V470">
        <f t="shared" si="107"/>
        <v>7.2000000000000008E-2</v>
      </c>
      <c r="W470">
        <f t="shared" si="108"/>
        <v>0</v>
      </c>
      <c r="X470" t="str">
        <f t="shared" si="109"/>
        <v>2-28-2--20</v>
      </c>
      <c r="Y470" t="str">
        <f t="shared" si="110"/>
        <v>2-28-2--20</v>
      </c>
      <c r="Z470" t="str">
        <f t="shared" si="111"/>
        <v>2-28-2--20</v>
      </c>
      <c r="AA470" t="str">
        <f t="shared" si="105"/>
        <v>2022-02-28</v>
      </c>
      <c r="AB470" t="b">
        <f t="shared" si="112"/>
        <v>1</v>
      </c>
      <c r="AC470">
        <f t="shared" si="106"/>
        <v>0</v>
      </c>
    </row>
    <row r="471" spans="1:29">
      <c r="A471" s="3" t="s">
        <v>302</v>
      </c>
      <c r="B471" s="3" t="s">
        <v>332</v>
      </c>
      <c r="C471" s="3" t="s">
        <v>332</v>
      </c>
      <c r="D471" s="3" t="s">
        <v>332</v>
      </c>
      <c r="E471" s="3" t="s">
        <v>89</v>
      </c>
      <c r="F471" s="3" t="s">
        <v>110</v>
      </c>
      <c r="G471" s="3" t="s">
        <v>111</v>
      </c>
      <c r="H471" s="3" t="s">
        <v>305</v>
      </c>
      <c r="I471" s="3">
        <v>0</v>
      </c>
      <c r="J471" s="3"/>
      <c r="K471" s="3">
        <v>0</v>
      </c>
      <c r="L471" s="3">
        <v>-7618.83</v>
      </c>
      <c r="M471" s="3">
        <v>5972.48</v>
      </c>
      <c r="N471" s="3">
        <v>5972.48</v>
      </c>
      <c r="O471" s="88" t="str">
        <f>""</f>
        <v/>
      </c>
      <c r="P471" s="35" t="str">
        <f t="shared" si="99"/>
        <v>2022-02-28</v>
      </c>
      <c r="Q471" t="str">
        <f t="shared" si="100"/>
        <v>XIU</v>
      </c>
      <c r="R471">
        <f t="shared" si="101"/>
        <v>0</v>
      </c>
      <c r="S471">
        <f t="shared" si="102"/>
        <v>0</v>
      </c>
      <c r="T471">
        <f t="shared" si="103"/>
        <v>0</v>
      </c>
      <c r="U471" t="str">
        <f t="shared" si="104"/>
        <v>2-28-2--20</v>
      </c>
      <c r="V471">
        <f t="shared" si="107"/>
        <v>0</v>
      </c>
      <c r="W471">
        <f t="shared" si="108"/>
        <v>0</v>
      </c>
      <c r="X471" t="str">
        <f t="shared" si="109"/>
        <v>2-28-2--20</v>
      </c>
      <c r="Y471" t="str">
        <f t="shared" si="110"/>
        <v>2-28-2--20</v>
      </c>
      <c r="Z471" t="str">
        <f t="shared" si="111"/>
        <v>2-28-2--20</v>
      </c>
      <c r="AA471" t="str">
        <f t="shared" si="105"/>
        <v>2022-02-28</v>
      </c>
      <c r="AB471" t="b">
        <f t="shared" si="112"/>
        <v>1</v>
      </c>
      <c r="AC471">
        <f t="shared" si="106"/>
        <v>0</v>
      </c>
    </row>
    <row r="472" spans="1:29">
      <c r="A472" s="3" t="s">
        <v>302</v>
      </c>
      <c r="B472" s="3" t="s">
        <v>332</v>
      </c>
      <c r="C472" s="3" t="s">
        <v>332</v>
      </c>
      <c r="D472" s="3" t="s">
        <v>332</v>
      </c>
      <c r="E472" s="3" t="s">
        <v>89</v>
      </c>
      <c r="F472" s="3" t="s">
        <v>110</v>
      </c>
      <c r="G472" s="3" t="s">
        <v>111</v>
      </c>
      <c r="H472" s="3" t="s">
        <v>92</v>
      </c>
      <c r="I472" s="3">
        <v>36629</v>
      </c>
      <c r="J472" s="3"/>
      <c r="K472" s="3">
        <v>0</v>
      </c>
      <c r="L472" s="3">
        <v>7618.83</v>
      </c>
      <c r="M472" s="3">
        <v>5972.48</v>
      </c>
      <c r="N472" s="3">
        <v>5972.48</v>
      </c>
      <c r="O472" s="88" t="str">
        <f>""</f>
        <v/>
      </c>
      <c r="P472" s="35" t="str">
        <f t="shared" si="99"/>
        <v>2022-02-28</v>
      </c>
      <c r="Q472" t="str">
        <f t="shared" si="100"/>
        <v>XIU</v>
      </c>
      <c r="R472">
        <f t="shared" si="101"/>
        <v>0</v>
      </c>
      <c r="S472">
        <f t="shared" si="102"/>
        <v>36629</v>
      </c>
      <c r="T472">
        <f t="shared" si="103"/>
        <v>7618.829999999999</v>
      </c>
      <c r="U472" t="str">
        <f t="shared" si="104"/>
        <v>2-28-2--20</v>
      </c>
      <c r="V472">
        <f t="shared" si="107"/>
        <v>0.20799994539845476</v>
      </c>
      <c r="W472">
        <f t="shared" si="108"/>
        <v>0</v>
      </c>
      <c r="X472" t="str">
        <f t="shared" si="109"/>
        <v>2-28-2--20</v>
      </c>
      <c r="Y472" t="str">
        <f t="shared" si="110"/>
        <v>2-28-2--20</v>
      </c>
      <c r="Z472" t="str">
        <f t="shared" si="111"/>
        <v>2-28-2--20</v>
      </c>
      <c r="AA472" t="str">
        <f t="shared" si="105"/>
        <v>2022-02-28</v>
      </c>
      <c r="AB472" t="b">
        <f t="shared" si="112"/>
        <v>1</v>
      </c>
      <c r="AC472">
        <f t="shared" si="106"/>
        <v>0</v>
      </c>
    </row>
    <row r="473" spans="1:29">
      <c r="A473" s="3" t="s">
        <v>302</v>
      </c>
      <c r="B473" s="3" t="s">
        <v>332</v>
      </c>
      <c r="C473" s="3" t="s">
        <v>332</v>
      </c>
      <c r="D473" s="3" t="s">
        <v>332</v>
      </c>
      <c r="E473" s="3" t="s">
        <v>89</v>
      </c>
      <c r="F473" s="3" t="s">
        <v>54</v>
      </c>
      <c r="G473" s="3" t="s">
        <v>230</v>
      </c>
      <c r="H473" s="3" t="s">
        <v>305</v>
      </c>
      <c r="I473" s="3">
        <v>0</v>
      </c>
      <c r="J473" s="3"/>
      <c r="K473" s="3">
        <v>0</v>
      </c>
      <c r="L473" s="3">
        <v>-1878.64</v>
      </c>
      <c r="M473" s="3">
        <v>5972.48</v>
      </c>
      <c r="N473" s="3">
        <v>5972.48</v>
      </c>
      <c r="O473" s="88" t="str">
        <f>""</f>
        <v/>
      </c>
      <c r="P473" s="35" t="str">
        <f t="shared" si="99"/>
        <v>2022-02-28</v>
      </c>
      <c r="Q473" t="str">
        <f t="shared" si="100"/>
        <v>XCB</v>
      </c>
      <c r="R473">
        <f t="shared" si="101"/>
        <v>0</v>
      </c>
      <c r="S473">
        <f t="shared" si="102"/>
        <v>0</v>
      </c>
      <c r="T473">
        <f t="shared" si="103"/>
        <v>0</v>
      </c>
      <c r="U473" t="str">
        <f t="shared" si="104"/>
        <v>2-28-2--20</v>
      </c>
      <c r="V473">
        <f t="shared" si="107"/>
        <v>0</v>
      </c>
      <c r="W473">
        <f t="shared" si="108"/>
        <v>0</v>
      </c>
      <c r="X473" t="str">
        <f t="shared" si="109"/>
        <v>2-28-2--20</v>
      </c>
      <c r="Y473" t="str">
        <f t="shared" si="110"/>
        <v>2-28-2--20</v>
      </c>
      <c r="Z473" t="str">
        <f t="shared" si="111"/>
        <v>2-28-2--20</v>
      </c>
      <c r="AA473" t="str">
        <f t="shared" si="105"/>
        <v>2022-02-28</v>
      </c>
      <c r="AB473" t="b">
        <f t="shared" si="112"/>
        <v>1</v>
      </c>
      <c r="AC473">
        <f t="shared" si="106"/>
        <v>0</v>
      </c>
    </row>
    <row r="474" spans="1:29">
      <c r="A474" s="3" t="s">
        <v>302</v>
      </c>
      <c r="B474" s="3" t="s">
        <v>332</v>
      </c>
      <c r="C474" s="3" t="s">
        <v>332</v>
      </c>
      <c r="D474" s="3" t="s">
        <v>332</v>
      </c>
      <c r="E474" s="3" t="s">
        <v>89</v>
      </c>
      <c r="F474" s="3" t="s">
        <v>54</v>
      </c>
      <c r="G474" s="3" t="s">
        <v>230</v>
      </c>
      <c r="H474" s="3" t="s">
        <v>92</v>
      </c>
      <c r="I474" s="3">
        <v>34157</v>
      </c>
      <c r="J474" s="3"/>
      <c r="K474" s="3">
        <v>0</v>
      </c>
      <c r="L474" s="3">
        <v>1878.64</v>
      </c>
      <c r="M474" s="3">
        <v>5972.48</v>
      </c>
      <c r="N474" s="3">
        <v>5972.48</v>
      </c>
      <c r="O474" s="88" t="str">
        <f>""</f>
        <v/>
      </c>
      <c r="P474" s="35" t="str">
        <f t="shared" si="99"/>
        <v>2022-02-28</v>
      </c>
      <c r="Q474" t="str">
        <f t="shared" si="100"/>
        <v>XCB</v>
      </c>
      <c r="R474">
        <f t="shared" si="101"/>
        <v>0</v>
      </c>
      <c r="S474">
        <f t="shared" si="102"/>
        <v>34157</v>
      </c>
      <c r="T474">
        <f t="shared" si="103"/>
        <v>1878.64</v>
      </c>
      <c r="U474" t="str">
        <f t="shared" si="104"/>
        <v>2-28-2--20</v>
      </c>
      <c r="V474">
        <f t="shared" si="107"/>
        <v>5.5000146382879062E-2</v>
      </c>
      <c r="W474">
        <f t="shared" si="108"/>
        <v>0</v>
      </c>
      <c r="X474" t="str">
        <f t="shared" si="109"/>
        <v>2-28-2--20</v>
      </c>
      <c r="Y474" t="str">
        <f t="shared" si="110"/>
        <v>2-28-2--20</v>
      </c>
      <c r="Z474" t="str">
        <f t="shared" si="111"/>
        <v>2-28-2--20</v>
      </c>
      <c r="AA474" t="str">
        <f t="shared" si="105"/>
        <v>2022-02-28</v>
      </c>
      <c r="AB474" t="b">
        <f t="shared" si="112"/>
        <v>1</v>
      </c>
      <c r="AC474">
        <f t="shared" si="106"/>
        <v>0</v>
      </c>
    </row>
    <row r="475" spans="1:29">
      <c r="A475" s="3" t="s">
        <v>302</v>
      </c>
      <c r="B475" s="3" t="s">
        <v>332</v>
      </c>
      <c r="C475" s="3" t="s">
        <v>332</v>
      </c>
      <c r="D475" s="3" t="s">
        <v>332</v>
      </c>
      <c r="E475" s="3" t="s">
        <v>89</v>
      </c>
      <c r="F475" s="3" t="s">
        <v>90</v>
      </c>
      <c r="G475" s="3" t="s">
        <v>91</v>
      </c>
      <c r="H475" s="3" t="s">
        <v>305</v>
      </c>
      <c r="I475" s="3">
        <v>0</v>
      </c>
      <c r="J475" s="3"/>
      <c r="K475" s="3">
        <v>0</v>
      </c>
      <c r="L475" s="3">
        <v>-2874.43</v>
      </c>
      <c r="M475" s="3">
        <v>5972.48</v>
      </c>
      <c r="N475" s="3">
        <v>5972.48</v>
      </c>
      <c r="O475" s="88" t="str">
        <f>""</f>
        <v/>
      </c>
      <c r="P475" s="35" t="str">
        <f t="shared" si="99"/>
        <v>2022-02-28</v>
      </c>
      <c r="Q475" t="str">
        <f t="shared" si="100"/>
        <v>XBB</v>
      </c>
      <c r="R475">
        <f t="shared" si="101"/>
        <v>0</v>
      </c>
      <c r="S475">
        <f t="shared" si="102"/>
        <v>0</v>
      </c>
      <c r="T475">
        <f t="shared" si="103"/>
        <v>0</v>
      </c>
      <c r="U475" t="str">
        <f t="shared" si="104"/>
        <v>2-28-2--20</v>
      </c>
      <c r="V475">
        <f t="shared" si="107"/>
        <v>0</v>
      </c>
      <c r="W475">
        <f t="shared" si="108"/>
        <v>0</v>
      </c>
      <c r="X475" t="str">
        <f t="shared" si="109"/>
        <v>2-28-2--20</v>
      </c>
      <c r="Y475" t="str">
        <f t="shared" si="110"/>
        <v>2-28-2--20</v>
      </c>
      <c r="Z475" t="str">
        <f t="shared" si="111"/>
        <v>2-28-2--20</v>
      </c>
      <c r="AA475" t="str">
        <f t="shared" si="105"/>
        <v>2022-02-28</v>
      </c>
      <c r="AB475" t="b">
        <f t="shared" si="112"/>
        <v>1</v>
      </c>
      <c r="AC475">
        <f t="shared" si="106"/>
        <v>0</v>
      </c>
    </row>
    <row r="476" spans="1:29">
      <c r="A476" s="3" t="s">
        <v>302</v>
      </c>
      <c r="B476" s="3" t="s">
        <v>332</v>
      </c>
      <c r="C476" s="3" t="s">
        <v>332</v>
      </c>
      <c r="D476" s="3" t="s">
        <v>332</v>
      </c>
      <c r="E476" s="3" t="s">
        <v>89</v>
      </c>
      <c r="F476" s="3" t="s">
        <v>90</v>
      </c>
      <c r="G476" s="3" t="s">
        <v>91</v>
      </c>
      <c r="H476" s="3" t="s">
        <v>92</v>
      </c>
      <c r="I476" s="3">
        <v>44222</v>
      </c>
      <c r="J476" s="3"/>
      <c r="K476" s="3">
        <v>0</v>
      </c>
      <c r="L476" s="3">
        <v>2874.43</v>
      </c>
      <c r="M476" s="3">
        <v>5972.48</v>
      </c>
      <c r="N476" s="3">
        <v>5972.48</v>
      </c>
      <c r="O476" s="88" t="str">
        <f>""</f>
        <v/>
      </c>
      <c r="P476" s="35" t="str">
        <f t="shared" si="99"/>
        <v>2022-02-28</v>
      </c>
      <c r="Q476" t="str">
        <f t="shared" si="100"/>
        <v>XBB</v>
      </c>
      <c r="R476">
        <f t="shared" si="101"/>
        <v>0</v>
      </c>
      <c r="S476">
        <f t="shared" si="102"/>
        <v>44222</v>
      </c>
      <c r="T476">
        <f t="shared" si="103"/>
        <v>2874.4300000000003</v>
      </c>
      <c r="U476" t="str">
        <f t="shared" si="104"/>
        <v>2-28-2--20</v>
      </c>
      <c r="V476">
        <f t="shared" si="107"/>
        <v>6.5000000000000002E-2</v>
      </c>
      <c r="W476">
        <f t="shared" si="108"/>
        <v>0</v>
      </c>
      <c r="X476" t="str">
        <f t="shared" si="109"/>
        <v>2-28-2--20</v>
      </c>
      <c r="Y476" t="str">
        <f t="shared" si="110"/>
        <v>2-28-2--20</v>
      </c>
      <c r="Z476" t="str">
        <f t="shared" si="111"/>
        <v>2-28-2--20</v>
      </c>
      <c r="AA476" t="str">
        <f t="shared" si="105"/>
        <v>2022-02-28</v>
      </c>
      <c r="AB476" t="b">
        <f t="shared" si="112"/>
        <v>1</v>
      </c>
      <c r="AC476">
        <f t="shared" si="106"/>
        <v>0</v>
      </c>
    </row>
    <row r="477" spans="1:29">
      <c r="A477" s="3" t="s">
        <v>302</v>
      </c>
      <c r="B477" s="3" t="s">
        <v>339</v>
      </c>
      <c r="C477" s="3" t="s">
        <v>333</v>
      </c>
      <c r="D477" s="3" t="s">
        <v>339</v>
      </c>
      <c r="E477" s="3" t="s">
        <v>89</v>
      </c>
      <c r="F477" s="3" t="s">
        <v>105</v>
      </c>
      <c r="G477" s="3" t="s">
        <v>106</v>
      </c>
      <c r="H477" s="3" t="s">
        <v>313</v>
      </c>
      <c r="I477" s="3">
        <v>150</v>
      </c>
      <c r="J477" s="3">
        <v>68.849999999999994</v>
      </c>
      <c r="K477" s="3">
        <v>0</v>
      </c>
      <c r="L477" s="3">
        <v>10327.5</v>
      </c>
      <c r="M477" s="3">
        <v>5972.48</v>
      </c>
      <c r="N477" s="3">
        <v>7507.98</v>
      </c>
      <c r="O477" s="88" t="str">
        <f>""</f>
        <v/>
      </c>
      <c r="P477" s="35" t="str">
        <f t="shared" si="99"/>
        <v>2022-03-02</v>
      </c>
      <c r="Q477" t="str">
        <f t="shared" si="100"/>
        <v>XUS</v>
      </c>
      <c r="R477">
        <f t="shared" si="101"/>
        <v>68.849999999999994</v>
      </c>
      <c r="S477">
        <f t="shared" si="102"/>
        <v>-150</v>
      </c>
      <c r="T477">
        <f t="shared" si="103"/>
        <v>-10327.5</v>
      </c>
      <c r="U477" t="str">
        <f t="shared" si="104"/>
        <v>3-02-2--20</v>
      </c>
      <c r="V477">
        <f t="shared" si="107"/>
        <v>68.849999999999994</v>
      </c>
      <c r="W477" t="b">
        <f t="shared" si="108"/>
        <v>1</v>
      </c>
      <c r="X477" t="str">
        <f t="shared" si="109"/>
        <v>3-02-2--20</v>
      </c>
      <c r="Y477" t="str">
        <f t="shared" si="110"/>
        <v>3-04-2--20</v>
      </c>
      <c r="Z477" t="str">
        <f t="shared" si="111"/>
        <v>3-02-2--20</v>
      </c>
      <c r="AA477" t="str">
        <f t="shared" si="105"/>
        <v>2022-03-02</v>
      </c>
      <c r="AB477" t="b">
        <f t="shared" si="112"/>
        <v>1</v>
      </c>
      <c r="AC477">
        <f t="shared" si="106"/>
        <v>0</v>
      </c>
    </row>
    <row r="478" spans="1:29">
      <c r="A478" s="3" t="s">
        <v>302</v>
      </c>
      <c r="B478" s="3" t="s">
        <v>339</v>
      </c>
      <c r="C478" s="3" t="s">
        <v>333</v>
      </c>
      <c r="D478" s="3" t="s">
        <v>339</v>
      </c>
      <c r="E478" s="3" t="s">
        <v>89</v>
      </c>
      <c r="F478" s="3" t="s">
        <v>108</v>
      </c>
      <c r="G478" s="3" t="s">
        <v>109</v>
      </c>
      <c r="H478" s="3" t="s">
        <v>313</v>
      </c>
      <c r="I478" s="3">
        <v>850</v>
      </c>
      <c r="J478" s="3">
        <v>32.399000000000001</v>
      </c>
      <c r="K478" s="3">
        <v>0</v>
      </c>
      <c r="L478" s="3">
        <v>27539.5</v>
      </c>
      <c r="M478" s="3">
        <v>5972.48</v>
      </c>
      <c r="N478" s="3">
        <v>7507.98</v>
      </c>
      <c r="O478" s="88" t="str">
        <f>""</f>
        <v/>
      </c>
      <c r="P478" s="35" t="str">
        <f t="shared" si="99"/>
        <v>2022-03-02</v>
      </c>
      <c r="Q478" t="str">
        <f t="shared" si="100"/>
        <v>XEF</v>
      </c>
      <c r="R478" s="80">
        <f t="shared" si="101"/>
        <v>32.399000000000001</v>
      </c>
      <c r="S478">
        <f t="shared" si="102"/>
        <v>-850</v>
      </c>
      <c r="T478">
        <f t="shared" si="103"/>
        <v>-27539.5</v>
      </c>
      <c r="U478" t="str">
        <f t="shared" si="104"/>
        <v>3-02-2--20</v>
      </c>
      <c r="V478">
        <f t="shared" si="107"/>
        <v>32.399411764705881</v>
      </c>
      <c r="W478" t="b">
        <f t="shared" si="108"/>
        <v>0</v>
      </c>
      <c r="X478" t="str">
        <f t="shared" si="109"/>
        <v>3-02-2--20</v>
      </c>
      <c r="Y478" t="str">
        <f t="shared" si="110"/>
        <v>3-04-2--20</v>
      </c>
      <c r="Z478" t="str">
        <f t="shared" si="111"/>
        <v>3-02-2--20</v>
      </c>
      <c r="AA478" t="str">
        <f t="shared" si="105"/>
        <v>2022-03-02</v>
      </c>
      <c r="AB478" t="b">
        <f t="shared" si="112"/>
        <v>1</v>
      </c>
      <c r="AC478">
        <f t="shared" si="106"/>
        <v>0</v>
      </c>
    </row>
    <row r="479" spans="1:29">
      <c r="A479" s="3" t="s">
        <v>302</v>
      </c>
      <c r="B479" s="3" t="s">
        <v>339</v>
      </c>
      <c r="C479" s="3" t="s">
        <v>333</v>
      </c>
      <c r="D479" s="3" t="s">
        <v>339</v>
      </c>
      <c r="E479" s="3" t="s">
        <v>89</v>
      </c>
      <c r="F479" s="3" t="s">
        <v>110</v>
      </c>
      <c r="G479" s="3" t="s">
        <v>111</v>
      </c>
      <c r="H479" s="3" t="s">
        <v>313</v>
      </c>
      <c r="I479" s="3">
        <v>500</v>
      </c>
      <c r="J479" s="3">
        <v>32.375</v>
      </c>
      <c r="K479" s="3">
        <v>0</v>
      </c>
      <c r="L479" s="3">
        <v>16187.5</v>
      </c>
      <c r="M479" s="3">
        <v>5972.48</v>
      </c>
      <c r="N479" s="3">
        <v>7507.98</v>
      </c>
      <c r="O479" s="88" t="str">
        <f>""</f>
        <v/>
      </c>
      <c r="P479" s="35" t="str">
        <f t="shared" si="99"/>
        <v>2022-03-02</v>
      </c>
      <c r="Q479" t="str">
        <f t="shared" si="100"/>
        <v>XIU</v>
      </c>
      <c r="R479">
        <f t="shared" si="101"/>
        <v>32.375</v>
      </c>
      <c r="S479">
        <f t="shared" si="102"/>
        <v>-500</v>
      </c>
      <c r="T479">
        <f t="shared" si="103"/>
        <v>-16187.5</v>
      </c>
      <c r="U479" t="str">
        <f t="shared" si="104"/>
        <v>3-02-2--20</v>
      </c>
      <c r="V479">
        <f t="shared" si="107"/>
        <v>32.375</v>
      </c>
      <c r="W479" t="b">
        <f t="shared" si="108"/>
        <v>1</v>
      </c>
      <c r="X479" t="str">
        <f t="shared" si="109"/>
        <v>3-02-2--20</v>
      </c>
      <c r="Y479" t="str">
        <f t="shared" si="110"/>
        <v>3-04-2--20</v>
      </c>
      <c r="Z479" t="str">
        <f t="shared" si="111"/>
        <v>3-02-2--20</v>
      </c>
      <c r="AA479" t="str">
        <f t="shared" si="105"/>
        <v>2022-03-02</v>
      </c>
      <c r="AB479" t="b">
        <f t="shared" si="112"/>
        <v>1</v>
      </c>
      <c r="AC479">
        <f t="shared" si="106"/>
        <v>0</v>
      </c>
    </row>
    <row r="480" spans="1:29">
      <c r="A480" s="3" t="s">
        <v>302</v>
      </c>
      <c r="B480" s="3" t="s">
        <v>339</v>
      </c>
      <c r="C480" s="3" t="s">
        <v>333</v>
      </c>
      <c r="D480" s="3" t="s">
        <v>339</v>
      </c>
      <c r="E480" s="3" t="s">
        <v>89</v>
      </c>
      <c r="F480" s="3" t="s">
        <v>90</v>
      </c>
      <c r="G480" s="3" t="s">
        <v>91</v>
      </c>
      <c r="H480" s="3" t="s">
        <v>314</v>
      </c>
      <c r="I480" s="3">
        <v>1350</v>
      </c>
      <c r="J480" s="3">
        <v>30.5</v>
      </c>
      <c r="K480" s="3">
        <v>0</v>
      </c>
      <c r="L480" s="3">
        <v>-41175</v>
      </c>
      <c r="M480" s="3">
        <v>5972.48</v>
      </c>
      <c r="N480" s="3">
        <v>7507.98</v>
      </c>
      <c r="O480" s="88" t="str">
        <f>""</f>
        <v/>
      </c>
      <c r="P480" s="35" t="str">
        <f t="shared" si="99"/>
        <v>2022-03-02</v>
      </c>
      <c r="Q480" t="str">
        <f t="shared" si="100"/>
        <v>XBB</v>
      </c>
      <c r="R480">
        <f t="shared" si="101"/>
        <v>30.5</v>
      </c>
      <c r="S480">
        <f t="shared" si="102"/>
        <v>1350</v>
      </c>
      <c r="T480">
        <f t="shared" si="103"/>
        <v>41175</v>
      </c>
      <c r="U480" t="str">
        <f t="shared" si="104"/>
        <v>3-02-2--20</v>
      </c>
      <c r="V480">
        <f t="shared" si="107"/>
        <v>30.5</v>
      </c>
      <c r="W480" t="b">
        <f t="shared" si="108"/>
        <v>1</v>
      </c>
      <c r="X480" t="str">
        <f t="shared" si="109"/>
        <v>3-02-2--20</v>
      </c>
      <c r="Y480" t="str">
        <f t="shared" si="110"/>
        <v>3-04-2--20</v>
      </c>
      <c r="Z480" t="str">
        <f t="shared" si="111"/>
        <v>3-02-2--20</v>
      </c>
      <c r="AA480" t="str">
        <f t="shared" si="105"/>
        <v>2022-03-02</v>
      </c>
      <c r="AB480" t="b">
        <f t="shared" si="112"/>
        <v>1</v>
      </c>
      <c r="AC480">
        <f t="shared" si="106"/>
        <v>0</v>
      </c>
    </row>
    <row r="481" spans="1:29">
      <c r="A481" s="3" t="s">
        <v>302</v>
      </c>
      <c r="B481" s="3" t="s">
        <v>339</v>
      </c>
      <c r="C481" s="3" t="s">
        <v>333</v>
      </c>
      <c r="D481" s="3" t="s">
        <v>339</v>
      </c>
      <c r="E481" s="3" t="s">
        <v>89</v>
      </c>
      <c r="F481" s="3" t="s">
        <v>112</v>
      </c>
      <c r="G481" s="3" t="s">
        <v>113</v>
      </c>
      <c r="H481" s="3" t="s">
        <v>314</v>
      </c>
      <c r="I481" s="3">
        <v>350</v>
      </c>
      <c r="J481" s="3">
        <v>32.411000000000001</v>
      </c>
      <c r="K481" s="3">
        <v>0</v>
      </c>
      <c r="L481" s="3">
        <v>-11344</v>
      </c>
      <c r="M481" s="3">
        <v>5972.48</v>
      </c>
      <c r="N481" s="3">
        <v>7507.98</v>
      </c>
      <c r="O481" s="88" t="str">
        <f>""</f>
        <v/>
      </c>
      <c r="P481" s="35" t="str">
        <f t="shared" si="99"/>
        <v>2022-03-02</v>
      </c>
      <c r="Q481" t="str">
        <f t="shared" si="100"/>
        <v>XEM</v>
      </c>
      <c r="R481">
        <f t="shared" si="101"/>
        <v>32.411000000000001</v>
      </c>
      <c r="S481">
        <f t="shared" si="102"/>
        <v>350</v>
      </c>
      <c r="T481">
        <f t="shared" si="103"/>
        <v>11344</v>
      </c>
      <c r="U481" t="str">
        <f t="shared" si="104"/>
        <v>3-02-2--20</v>
      </c>
      <c r="V481">
        <f t="shared" si="107"/>
        <v>32.411428571428573</v>
      </c>
      <c r="W481" t="b">
        <f t="shared" si="108"/>
        <v>0</v>
      </c>
      <c r="X481" t="str">
        <f t="shared" si="109"/>
        <v>3-02-2--20</v>
      </c>
      <c r="Y481" t="str">
        <f t="shared" si="110"/>
        <v>3-04-2--20</v>
      </c>
      <c r="Z481" t="str">
        <f t="shared" si="111"/>
        <v>3-02-2--20</v>
      </c>
      <c r="AA481" t="str">
        <f t="shared" si="105"/>
        <v>2022-03-02</v>
      </c>
      <c r="AB481" t="b">
        <f t="shared" si="112"/>
        <v>1</v>
      </c>
      <c r="AC481">
        <f t="shared" si="106"/>
        <v>0</v>
      </c>
    </row>
    <row r="482" spans="1:29">
      <c r="A482" t="s">
        <v>302</v>
      </c>
      <c r="B482" t="s">
        <v>340</v>
      </c>
      <c r="C482" t="s">
        <v>340</v>
      </c>
      <c r="D482" t="s">
        <v>341</v>
      </c>
      <c r="E482" t="s">
        <v>89</v>
      </c>
      <c r="F482" t="s">
        <v>120</v>
      </c>
      <c r="G482" t="s">
        <v>342</v>
      </c>
      <c r="H482" t="s">
        <v>305</v>
      </c>
      <c r="I482">
        <v>109.74</v>
      </c>
      <c r="K482">
        <v>0</v>
      </c>
      <c r="M482">
        <v>7563.93</v>
      </c>
      <c r="N482">
        <v>7563.93</v>
      </c>
      <c r="O482" s="88" t="str">
        <f>""</f>
        <v/>
      </c>
      <c r="P482" s="35" t="str">
        <f t="shared" si="99"/>
        <v>2022-03-30</v>
      </c>
      <c r="Q482" t="str">
        <f t="shared" si="100"/>
        <v>TDB778</v>
      </c>
      <c r="R482">
        <f t="shared" si="101"/>
        <v>11.700018224895208</v>
      </c>
      <c r="S482">
        <f t="shared" si="102"/>
        <v>109.74</v>
      </c>
      <c r="T482">
        <f t="shared" si="103"/>
        <v>0</v>
      </c>
      <c r="U482" t="str">
        <f t="shared" si="104"/>
        <v>3-30-2--20</v>
      </c>
      <c r="V482">
        <f t="shared" si="107"/>
        <v>0</v>
      </c>
      <c r="W482">
        <f t="shared" si="108"/>
        <v>0</v>
      </c>
      <c r="X482" t="str">
        <f t="shared" si="109"/>
        <v>3-30-2--20</v>
      </c>
      <c r="Y482" t="str">
        <f t="shared" si="110"/>
        <v>3-30-2--20</v>
      </c>
      <c r="Z482" t="str">
        <f t="shared" si="111"/>
        <v>4-01-2--20</v>
      </c>
      <c r="AA482" t="str">
        <f t="shared" si="105"/>
        <v>2022-04-01</v>
      </c>
      <c r="AB482" t="b">
        <f t="shared" si="112"/>
        <v>0</v>
      </c>
      <c r="AC482" t="str">
        <f t="shared" si="106"/>
        <v>Reinv Div</v>
      </c>
    </row>
    <row r="483" spans="1:29">
      <c r="A483" s="3" t="s">
        <v>302</v>
      </c>
      <c r="B483" s="3" t="s">
        <v>343</v>
      </c>
      <c r="C483" s="3" t="s">
        <v>343</v>
      </c>
      <c r="D483" s="3" t="s">
        <v>343</v>
      </c>
      <c r="E483" s="3" t="s">
        <v>89</v>
      </c>
      <c r="F483" s="3" t="s">
        <v>93</v>
      </c>
      <c r="G483" s="3" t="s">
        <v>94</v>
      </c>
      <c r="H483" s="3" t="s">
        <v>305</v>
      </c>
      <c r="I483" s="3">
        <v>0</v>
      </c>
      <c r="J483" s="3"/>
      <c r="K483" s="3">
        <v>0</v>
      </c>
      <c r="L483" s="3">
        <v>-381.22</v>
      </c>
      <c r="M483" s="3">
        <v>7563.93</v>
      </c>
      <c r="N483" s="3">
        <v>7563.93</v>
      </c>
      <c r="O483" s="88" t="str">
        <f>""</f>
        <v/>
      </c>
      <c r="P483" s="35" t="str">
        <f t="shared" si="99"/>
        <v>2022-03-31</v>
      </c>
      <c r="Q483" t="str">
        <f t="shared" si="100"/>
        <v>XIG</v>
      </c>
      <c r="R483">
        <f t="shared" si="101"/>
        <v>0</v>
      </c>
      <c r="S483">
        <f t="shared" si="102"/>
        <v>0</v>
      </c>
      <c r="T483">
        <f t="shared" si="103"/>
        <v>0</v>
      </c>
      <c r="U483" t="str">
        <f t="shared" si="104"/>
        <v>3-31-2--20</v>
      </c>
      <c r="V483">
        <f t="shared" si="107"/>
        <v>0</v>
      </c>
      <c r="W483">
        <f t="shared" si="108"/>
        <v>0</v>
      </c>
      <c r="X483" t="str">
        <f t="shared" si="109"/>
        <v>3-31-2--20</v>
      </c>
      <c r="Y483" t="str">
        <f t="shared" si="110"/>
        <v>3-31-2--20</v>
      </c>
      <c r="Z483" t="str">
        <f t="shared" si="111"/>
        <v>3-31-2--20</v>
      </c>
      <c r="AA483" t="str">
        <f t="shared" si="105"/>
        <v>2022-03-31</v>
      </c>
      <c r="AB483" t="b">
        <f t="shared" si="112"/>
        <v>1</v>
      </c>
      <c r="AC483">
        <f t="shared" si="106"/>
        <v>0</v>
      </c>
    </row>
    <row r="484" spans="1:29">
      <c r="A484" s="3" t="s">
        <v>302</v>
      </c>
      <c r="B484" s="3" t="s">
        <v>343</v>
      </c>
      <c r="C484" s="3" t="s">
        <v>343</v>
      </c>
      <c r="D484" s="3" t="s">
        <v>343</v>
      </c>
      <c r="E484" s="3" t="s">
        <v>89</v>
      </c>
      <c r="F484" s="3" t="s">
        <v>93</v>
      </c>
      <c r="G484" s="3" t="s">
        <v>94</v>
      </c>
      <c r="H484" s="3" t="s">
        <v>92</v>
      </c>
      <c r="I484" s="3">
        <v>7780</v>
      </c>
      <c r="J484" s="3"/>
      <c r="K484" s="3">
        <v>0</v>
      </c>
      <c r="L484" s="3">
        <v>381.22</v>
      </c>
      <c r="M484" s="3">
        <v>7563.93</v>
      </c>
      <c r="N484" s="3">
        <v>7563.93</v>
      </c>
      <c r="O484" s="88" t="str">
        <f>""</f>
        <v/>
      </c>
      <c r="P484" s="35" t="str">
        <f t="shared" si="99"/>
        <v>2022-03-31</v>
      </c>
      <c r="Q484" t="str">
        <f t="shared" si="100"/>
        <v>XIG</v>
      </c>
      <c r="R484">
        <f t="shared" si="101"/>
        <v>0</v>
      </c>
      <c r="S484">
        <f t="shared" si="102"/>
        <v>7780</v>
      </c>
      <c r="T484">
        <f t="shared" si="103"/>
        <v>381.22</v>
      </c>
      <c r="U484" t="str">
        <f t="shared" si="104"/>
        <v>3-31-2--20</v>
      </c>
      <c r="V484">
        <f t="shared" si="107"/>
        <v>4.9000000000000002E-2</v>
      </c>
      <c r="W484">
        <f t="shared" si="108"/>
        <v>0</v>
      </c>
      <c r="X484" t="str">
        <f t="shared" si="109"/>
        <v>3-31-2--20</v>
      </c>
      <c r="Y484" t="str">
        <f t="shared" si="110"/>
        <v>3-31-2--20</v>
      </c>
      <c r="Z484" t="str">
        <f t="shared" si="111"/>
        <v>3-31-2--20</v>
      </c>
      <c r="AA484" t="str">
        <f t="shared" si="105"/>
        <v>2022-03-31</v>
      </c>
      <c r="AB484" t="b">
        <f t="shared" si="112"/>
        <v>1</v>
      </c>
      <c r="AC484">
        <f t="shared" si="106"/>
        <v>0</v>
      </c>
    </row>
    <row r="485" spans="1:29">
      <c r="A485" s="3" t="s">
        <v>302</v>
      </c>
      <c r="B485" s="3" t="s">
        <v>343</v>
      </c>
      <c r="C485" s="3" t="s">
        <v>343</v>
      </c>
      <c r="D485" s="3" t="s">
        <v>343</v>
      </c>
      <c r="E485" s="3" t="s">
        <v>89</v>
      </c>
      <c r="F485" s="3" t="s">
        <v>95</v>
      </c>
      <c r="G485" s="3" t="s">
        <v>96</v>
      </c>
      <c r="H485" s="3" t="s">
        <v>305</v>
      </c>
      <c r="I485" s="3">
        <v>0</v>
      </c>
      <c r="J485" s="3"/>
      <c r="K485" s="3">
        <v>0</v>
      </c>
      <c r="L485" s="3">
        <v>-743.87</v>
      </c>
      <c r="M485" s="3">
        <v>7563.93</v>
      </c>
      <c r="N485" s="3">
        <v>7563.93</v>
      </c>
      <c r="O485" s="88" t="str">
        <f>""</f>
        <v/>
      </c>
      <c r="P485" s="35" t="str">
        <f t="shared" si="99"/>
        <v>2022-03-31</v>
      </c>
      <c r="Q485" t="str">
        <f t="shared" si="100"/>
        <v>XHY</v>
      </c>
      <c r="R485">
        <f t="shared" si="101"/>
        <v>0</v>
      </c>
      <c r="S485">
        <f t="shared" si="102"/>
        <v>0</v>
      </c>
      <c r="T485">
        <f t="shared" si="103"/>
        <v>0</v>
      </c>
      <c r="U485" t="str">
        <f t="shared" si="104"/>
        <v>3-31-2--20</v>
      </c>
      <c r="V485">
        <f t="shared" si="107"/>
        <v>0</v>
      </c>
      <c r="W485">
        <f t="shared" si="108"/>
        <v>0</v>
      </c>
      <c r="X485" t="str">
        <f t="shared" si="109"/>
        <v>3-31-2--20</v>
      </c>
      <c r="Y485" t="str">
        <f t="shared" si="110"/>
        <v>3-31-2--20</v>
      </c>
      <c r="Z485" t="str">
        <f t="shared" si="111"/>
        <v>3-31-2--20</v>
      </c>
      <c r="AA485" t="str">
        <f t="shared" si="105"/>
        <v>2022-03-31</v>
      </c>
      <c r="AB485" t="b">
        <f t="shared" si="112"/>
        <v>1</v>
      </c>
      <c r="AC485">
        <f t="shared" si="106"/>
        <v>0</v>
      </c>
    </row>
    <row r="486" spans="1:29">
      <c r="A486" s="3" t="s">
        <v>302</v>
      </c>
      <c r="B486" s="3" t="s">
        <v>343</v>
      </c>
      <c r="C486" s="3" t="s">
        <v>343</v>
      </c>
      <c r="D486" s="3" t="s">
        <v>343</v>
      </c>
      <c r="E486" s="3" t="s">
        <v>89</v>
      </c>
      <c r="F486" s="3" t="s">
        <v>95</v>
      </c>
      <c r="G486" s="3" t="s">
        <v>96</v>
      </c>
      <c r="H486" s="3" t="s">
        <v>92</v>
      </c>
      <c r="I486" s="3">
        <v>10477</v>
      </c>
      <c r="J486" s="3"/>
      <c r="K486" s="3">
        <v>0</v>
      </c>
      <c r="L486" s="3">
        <v>743.87</v>
      </c>
      <c r="M486" s="3">
        <v>7563.93</v>
      </c>
      <c r="N486" s="3">
        <v>7563.93</v>
      </c>
      <c r="O486" s="88" t="str">
        <f>""</f>
        <v/>
      </c>
      <c r="P486" s="35" t="str">
        <f t="shared" si="99"/>
        <v>2022-03-31</v>
      </c>
      <c r="Q486" t="str">
        <f t="shared" si="100"/>
        <v>XHY</v>
      </c>
      <c r="R486">
        <f t="shared" si="101"/>
        <v>0</v>
      </c>
      <c r="S486">
        <f t="shared" si="102"/>
        <v>10477</v>
      </c>
      <c r="T486">
        <f t="shared" si="103"/>
        <v>743.86999999999989</v>
      </c>
      <c r="U486" t="str">
        <f t="shared" si="104"/>
        <v>3-31-2--20</v>
      </c>
      <c r="V486">
        <f t="shared" si="107"/>
        <v>7.1000286341509969E-2</v>
      </c>
      <c r="W486">
        <f t="shared" si="108"/>
        <v>0</v>
      </c>
      <c r="X486" t="str">
        <f t="shared" si="109"/>
        <v>3-31-2--20</v>
      </c>
      <c r="Y486" t="str">
        <f t="shared" si="110"/>
        <v>3-31-2--20</v>
      </c>
      <c r="Z486" t="str">
        <f t="shared" si="111"/>
        <v>3-31-2--20</v>
      </c>
      <c r="AA486" t="str">
        <f t="shared" si="105"/>
        <v>2022-03-31</v>
      </c>
      <c r="AB486" t="b">
        <f t="shared" si="112"/>
        <v>1</v>
      </c>
      <c r="AC486">
        <f t="shared" si="106"/>
        <v>0</v>
      </c>
    </row>
    <row r="487" spans="1:29">
      <c r="A487" s="3" t="s">
        <v>302</v>
      </c>
      <c r="B487" s="3" t="s">
        <v>343</v>
      </c>
      <c r="C487" s="3" t="s">
        <v>343</v>
      </c>
      <c r="D487" s="3" t="s">
        <v>343</v>
      </c>
      <c r="E487" s="3" t="s">
        <v>89</v>
      </c>
      <c r="F487" s="3" t="s">
        <v>54</v>
      </c>
      <c r="G487" s="3" t="s">
        <v>230</v>
      </c>
      <c r="H487" s="3" t="s">
        <v>305</v>
      </c>
      <c r="I487" s="3">
        <v>0</v>
      </c>
      <c r="J487" s="3"/>
      <c r="K487" s="3">
        <v>0</v>
      </c>
      <c r="L487" s="3">
        <v>-1883.59</v>
      </c>
      <c r="M487" s="3">
        <v>7563.93</v>
      </c>
      <c r="N487" s="3">
        <v>7563.93</v>
      </c>
      <c r="O487" s="88" t="str">
        <f>""</f>
        <v/>
      </c>
      <c r="P487" s="35" t="str">
        <f t="shared" si="99"/>
        <v>2022-03-31</v>
      </c>
      <c r="Q487" t="str">
        <f t="shared" si="100"/>
        <v>XCB</v>
      </c>
      <c r="R487">
        <f t="shared" si="101"/>
        <v>0</v>
      </c>
      <c r="S487">
        <f t="shared" si="102"/>
        <v>0</v>
      </c>
      <c r="T487">
        <f t="shared" si="103"/>
        <v>0</v>
      </c>
      <c r="U487" t="str">
        <f t="shared" si="104"/>
        <v>3-31-2--20</v>
      </c>
      <c r="V487">
        <f t="shared" si="107"/>
        <v>0</v>
      </c>
      <c r="W487">
        <f t="shared" si="108"/>
        <v>0</v>
      </c>
      <c r="X487" t="str">
        <f t="shared" si="109"/>
        <v>3-31-2--20</v>
      </c>
      <c r="Y487" t="str">
        <f t="shared" si="110"/>
        <v>3-31-2--20</v>
      </c>
      <c r="Z487" t="str">
        <f t="shared" si="111"/>
        <v>3-31-2--20</v>
      </c>
      <c r="AA487" t="str">
        <f t="shared" si="105"/>
        <v>2022-03-31</v>
      </c>
      <c r="AB487" t="b">
        <f t="shared" si="112"/>
        <v>1</v>
      </c>
      <c r="AC487">
        <f t="shared" si="106"/>
        <v>0</v>
      </c>
    </row>
    <row r="488" spans="1:29">
      <c r="A488" s="3" t="s">
        <v>302</v>
      </c>
      <c r="B488" s="3" t="s">
        <v>343</v>
      </c>
      <c r="C488" s="3" t="s">
        <v>343</v>
      </c>
      <c r="D488" s="3" t="s">
        <v>343</v>
      </c>
      <c r="E488" s="3" t="s">
        <v>89</v>
      </c>
      <c r="F488" s="3" t="s">
        <v>54</v>
      </c>
      <c r="G488" s="3" t="s">
        <v>230</v>
      </c>
      <c r="H488" s="3" t="s">
        <v>92</v>
      </c>
      <c r="I488" s="3">
        <v>34247</v>
      </c>
      <c r="J488" s="3"/>
      <c r="K488" s="3">
        <v>0</v>
      </c>
      <c r="L488" s="3">
        <v>1883.59</v>
      </c>
      <c r="M488" s="3">
        <v>7563.93</v>
      </c>
      <c r="N488" s="3">
        <v>7563.93</v>
      </c>
      <c r="O488" s="88" t="str">
        <f>""</f>
        <v/>
      </c>
      <c r="P488" s="35" t="str">
        <f t="shared" si="99"/>
        <v>2022-03-31</v>
      </c>
      <c r="Q488" t="str">
        <f t="shared" si="100"/>
        <v>XCB</v>
      </c>
      <c r="R488">
        <f t="shared" si="101"/>
        <v>0</v>
      </c>
      <c r="S488">
        <f t="shared" si="102"/>
        <v>34247</v>
      </c>
      <c r="T488">
        <f t="shared" si="103"/>
        <v>1883.59</v>
      </c>
      <c r="U488" t="str">
        <f t="shared" si="104"/>
        <v>3-31-2--20</v>
      </c>
      <c r="V488">
        <f t="shared" si="107"/>
        <v>5.5000145998189622E-2</v>
      </c>
      <c r="W488">
        <f t="shared" si="108"/>
        <v>0</v>
      </c>
      <c r="X488" t="str">
        <f t="shared" si="109"/>
        <v>3-31-2--20</v>
      </c>
      <c r="Y488" t="str">
        <f t="shared" si="110"/>
        <v>3-31-2--20</v>
      </c>
      <c r="Z488" t="str">
        <f t="shared" si="111"/>
        <v>3-31-2--20</v>
      </c>
      <c r="AA488" t="str">
        <f t="shared" si="105"/>
        <v>2022-03-31</v>
      </c>
      <c r="AB488" t="b">
        <f t="shared" si="112"/>
        <v>1</v>
      </c>
      <c r="AC488">
        <f t="shared" si="106"/>
        <v>0</v>
      </c>
    </row>
    <row r="489" spans="1:29">
      <c r="A489" s="3" t="s">
        <v>302</v>
      </c>
      <c r="B489" s="3" t="s">
        <v>343</v>
      </c>
      <c r="C489" s="3" t="s">
        <v>343</v>
      </c>
      <c r="D489" s="3" t="s">
        <v>343</v>
      </c>
      <c r="E489" s="3" t="s">
        <v>89</v>
      </c>
      <c r="F489" s="3" t="s">
        <v>90</v>
      </c>
      <c r="G489" s="3" t="s">
        <v>91</v>
      </c>
      <c r="H489" s="3" t="s">
        <v>305</v>
      </c>
      <c r="I489" s="3">
        <v>0</v>
      </c>
      <c r="J489" s="3"/>
      <c r="K489" s="3">
        <v>0</v>
      </c>
      <c r="L489" s="3">
        <v>-3013.89</v>
      </c>
      <c r="M489" s="3">
        <v>7563.93</v>
      </c>
      <c r="N489" s="3">
        <v>7563.93</v>
      </c>
      <c r="O489" s="88" t="str">
        <f>""</f>
        <v/>
      </c>
      <c r="P489" s="35" t="str">
        <f t="shared" si="99"/>
        <v>2022-03-31</v>
      </c>
      <c r="Q489" t="str">
        <f t="shared" si="100"/>
        <v>XBB</v>
      </c>
      <c r="R489">
        <f t="shared" si="101"/>
        <v>0</v>
      </c>
      <c r="S489">
        <f t="shared" si="102"/>
        <v>0</v>
      </c>
      <c r="T489">
        <f t="shared" si="103"/>
        <v>0</v>
      </c>
      <c r="U489" t="str">
        <f t="shared" si="104"/>
        <v>3-31-2--20</v>
      </c>
      <c r="V489">
        <f t="shared" si="107"/>
        <v>0</v>
      </c>
      <c r="W489">
        <f t="shared" si="108"/>
        <v>0</v>
      </c>
      <c r="X489" t="str">
        <f t="shared" si="109"/>
        <v>3-31-2--20</v>
      </c>
      <c r="Y489" t="str">
        <f t="shared" si="110"/>
        <v>3-31-2--20</v>
      </c>
      <c r="Z489" t="str">
        <f t="shared" si="111"/>
        <v>3-31-2--20</v>
      </c>
      <c r="AA489" t="str">
        <f t="shared" si="105"/>
        <v>2022-03-31</v>
      </c>
      <c r="AB489" t="b">
        <f t="shared" si="112"/>
        <v>1</v>
      </c>
      <c r="AC489">
        <f t="shared" si="106"/>
        <v>0</v>
      </c>
    </row>
    <row r="490" spans="1:29">
      <c r="A490" s="3" t="s">
        <v>302</v>
      </c>
      <c r="B490" s="3" t="s">
        <v>343</v>
      </c>
      <c r="C490" s="3" t="s">
        <v>343</v>
      </c>
      <c r="D490" s="3" t="s">
        <v>343</v>
      </c>
      <c r="E490" s="3" t="s">
        <v>89</v>
      </c>
      <c r="F490" s="3" t="s">
        <v>90</v>
      </c>
      <c r="G490" s="3" t="s">
        <v>91</v>
      </c>
      <c r="H490" s="3" t="s">
        <v>92</v>
      </c>
      <c r="I490" s="3">
        <v>45665</v>
      </c>
      <c r="J490" s="3"/>
      <c r="K490" s="3">
        <v>0</v>
      </c>
      <c r="L490" s="3">
        <v>3013.89</v>
      </c>
      <c r="M490" s="3">
        <v>7563.93</v>
      </c>
      <c r="N490" s="3">
        <v>7563.93</v>
      </c>
      <c r="O490" s="88" t="str">
        <f>""</f>
        <v/>
      </c>
      <c r="P490" s="35" t="str">
        <f t="shared" si="99"/>
        <v>2022-03-31</v>
      </c>
      <c r="Q490" t="str">
        <f t="shared" si="100"/>
        <v>XBB</v>
      </c>
      <c r="R490">
        <f t="shared" si="101"/>
        <v>0</v>
      </c>
      <c r="S490">
        <f t="shared" si="102"/>
        <v>45665</v>
      </c>
      <c r="T490">
        <f t="shared" si="103"/>
        <v>3013.8900000000003</v>
      </c>
      <c r="U490" t="str">
        <f t="shared" si="104"/>
        <v>3-31-2--20</v>
      </c>
      <c r="V490">
        <f t="shared" si="107"/>
        <v>6.6000000000000003E-2</v>
      </c>
      <c r="W490">
        <f t="shared" si="108"/>
        <v>0</v>
      </c>
      <c r="X490" t="str">
        <f t="shared" si="109"/>
        <v>3-31-2--20</v>
      </c>
      <c r="Y490" t="str">
        <f t="shared" si="110"/>
        <v>3-31-2--20</v>
      </c>
      <c r="Z490" t="str">
        <f t="shared" si="111"/>
        <v>3-31-2--20</v>
      </c>
      <c r="AA490" t="str">
        <f t="shared" si="105"/>
        <v>2022-03-31</v>
      </c>
      <c r="AB490" t="b">
        <f t="shared" si="112"/>
        <v>1</v>
      </c>
      <c r="AC490">
        <f t="shared" si="106"/>
        <v>0</v>
      </c>
    </row>
    <row r="491" spans="1:29">
      <c r="A491" t="s">
        <v>302</v>
      </c>
      <c r="B491" t="s">
        <v>343</v>
      </c>
      <c r="C491" t="s">
        <v>343</v>
      </c>
      <c r="D491" t="s">
        <v>344</v>
      </c>
      <c r="E491" t="s">
        <v>89</v>
      </c>
      <c r="F491" t="s">
        <v>93</v>
      </c>
      <c r="G491" t="s">
        <v>94</v>
      </c>
      <c r="H491" t="s">
        <v>128</v>
      </c>
      <c r="I491">
        <v>0</v>
      </c>
      <c r="K491">
        <v>0</v>
      </c>
      <c r="L491">
        <v>14.93</v>
      </c>
      <c r="M491">
        <v>7609.53</v>
      </c>
      <c r="N491">
        <v>9031.5300000000007</v>
      </c>
      <c r="O491" s="88" t="str">
        <f>""</f>
        <v/>
      </c>
      <c r="P491" s="35" t="str">
        <f t="shared" si="99"/>
        <v>2022-03-31</v>
      </c>
      <c r="Q491" t="str">
        <f t="shared" si="100"/>
        <v>XIG</v>
      </c>
      <c r="R491">
        <f t="shared" si="101"/>
        <v>0</v>
      </c>
      <c r="S491">
        <f t="shared" si="102"/>
        <v>0</v>
      </c>
      <c r="T491">
        <f t="shared" si="103"/>
        <v>0</v>
      </c>
      <c r="U491" t="str">
        <f t="shared" si="104"/>
        <v>3-31-2--20</v>
      </c>
      <c r="V491">
        <f t="shared" si="107"/>
        <v>0</v>
      </c>
      <c r="W491">
        <f t="shared" si="108"/>
        <v>0</v>
      </c>
      <c r="X491" t="str">
        <f t="shared" si="109"/>
        <v>3-31-2--20</v>
      </c>
      <c r="Y491" t="str">
        <f t="shared" si="110"/>
        <v>3-31-2--20</v>
      </c>
      <c r="Z491" t="str">
        <f t="shared" si="111"/>
        <v>4-05-2--20</v>
      </c>
      <c r="AA491" t="str">
        <f t="shared" si="105"/>
        <v>2022-04-05</v>
      </c>
      <c r="AB491" t="b">
        <f t="shared" si="112"/>
        <v>0</v>
      </c>
      <c r="AC491" t="str">
        <f t="shared" si="106"/>
        <v>Fraction</v>
      </c>
    </row>
    <row r="492" spans="1:29">
      <c r="A492" t="s">
        <v>302</v>
      </c>
      <c r="B492" t="s">
        <v>343</v>
      </c>
      <c r="C492" t="s">
        <v>343</v>
      </c>
      <c r="D492" t="s">
        <v>344</v>
      </c>
      <c r="E492" t="s">
        <v>89</v>
      </c>
      <c r="F492" t="s">
        <v>93</v>
      </c>
      <c r="G492" t="s">
        <v>345</v>
      </c>
      <c r="H492" t="s">
        <v>305</v>
      </c>
      <c r="I492">
        <v>16</v>
      </c>
      <c r="K492">
        <v>0</v>
      </c>
      <c r="M492">
        <v>7609.53</v>
      </c>
      <c r="N492">
        <v>9031.5300000000007</v>
      </c>
      <c r="O492" s="88" t="str">
        <f>""</f>
        <v/>
      </c>
      <c r="P492" s="35" t="str">
        <f t="shared" si="99"/>
        <v>2022-03-31</v>
      </c>
      <c r="Q492" t="str">
        <f t="shared" si="100"/>
        <v>XIG</v>
      </c>
      <c r="R492">
        <f t="shared" si="101"/>
        <v>22.88</v>
      </c>
      <c r="S492">
        <f t="shared" si="102"/>
        <v>16</v>
      </c>
      <c r="T492">
        <f t="shared" si="103"/>
        <v>0</v>
      </c>
      <c r="U492" t="str">
        <f t="shared" si="104"/>
        <v>3-31-2--20</v>
      </c>
      <c r="V492">
        <f t="shared" si="107"/>
        <v>0</v>
      </c>
      <c r="W492">
        <f t="shared" si="108"/>
        <v>0</v>
      </c>
      <c r="X492" t="str">
        <f t="shared" si="109"/>
        <v>3-31-2--20</v>
      </c>
      <c r="Y492" t="str">
        <f t="shared" si="110"/>
        <v>3-31-2--20</v>
      </c>
      <c r="Z492" t="str">
        <f t="shared" si="111"/>
        <v>4-05-2--20</v>
      </c>
      <c r="AA492" t="str">
        <f t="shared" si="105"/>
        <v>2022-04-05</v>
      </c>
      <c r="AB492" t="b">
        <f t="shared" si="112"/>
        <v>0</v>
      </c>
      <c r="AC492" t="str">
        <f t="shared" si="106"/>
        <v>Reinv Div</v>
      </c>
    </row>
    <row r="493" spans="1:29">
      <c r="A493" t="s">
        <v>302</v>
      </c>
      <c r="B493" t="s">
        <v>343</v>
      </c>
      <c r="C493" t="s">
        <v>343</v>
      </c>
      <c r="D493" t="s">
        <v>344</v>
      </c>
      <c r="E493" t="s">
        <v>89</v>
      </c>
      <c r="F493" t="s">
        <v>95</v>
      </c>
      <c r="G493" t="s">
        <v>96</v>
      </c>
      <c r="H493" t="s">
        <v>128</v>
      </c>
      <c r="I493">
        <v>0</v>
      </c>
      <c r="K493">
        <v>0</v>
      </c>
      <c r="L493">
        <v>1.3</v>
      </c>
      <c r="M493">
        <v>7609.53</v>
      </c>
      <c r="N493">
        <v>9031.5300000000007</v>
      </c>
      <c r="O493" s="88" t="str">
        <f>""</f>
        <v/>
      </c>
      <c r="P493" s="35" t="str">
        <f t="shared" si="99"/>
        <v>2022-03-31</v>
      </c>
      <c r="Q493" t="str">
        <f t="shared" si="100"/>
        <v>XHY</v>
      </c>
      <c r="R493">
        <f t="shared" si="101"/>
        <v>0</v>
      </c>
      <c r="S493">
        <f t="shared" si="102"/>
        <v>0</v>
      </c>
      <c r="T493">
        <f t="shared" si="103"/>
        <v>0</v>
      </c>
      <c r="U493" t="str">
        <f t="shared" si="104"/>
        <v>3-31-2--20</v>
      </c>
      <c r="V493">
        <f t="shared" si="107"/>
        <v>0</v>
      </c>
      <c r="W493">
        <f t="shared" si="108"/>
        <v>0</v>
      </c>
      <c r="X493" t="str">
        <f t="shared" si="109"/>
        <v>3-31-2--20</v>
      </c>
      <c r="Y493" t="str">
        <f t="shared" si="110"/>
        <v>3-31-2--20</v>
      </c>
      <c r="Z493" t="str">
        <f t="shared" si="111"/>
        <v>4-05-2--20</v>
      </c>
      <c r="AA493" t="str">
        <f t="shared" si="105"/>
        <v>2022-04-05</v>
      </c>
      <c r="AB493" t="b">
        <f t="shared" si="112"/>
        <v>0</v>
      </c>
      <c r="AC493" t="str">
        <f t="shared" si="106"/>
        <v>Fraction</v>
      </c>
    </row>
    <row r="494" spans="1:29">
      <c r="A494" t="s">
        <v>302</v>
      </c>
      <c r="B494" t="s">
        <v>343</v>
      </c>
      <c r="C494" t="s">
        <v>343</v>
      </c>
      <c r="D494" t="s">
        <v>344</v>
      </c>
      <c r="E494" t="s">
        <v>89</v>
      </c>
      <c r="F494" t="s">
        <v>95</v>
      </c>
      <c r="G494" t="s">
        <v>346</v>
      </c>
      <c r="H494" t="s">
        <v>305</v>
      </c>
      <c r="I494">
        <v>42</v>
      </c>
      <c r="K494">
        <v>0</v>
      </c>
      <c r="M494">
        <v>7609.53</v>
      </c>
      <c r="N494">
        <v>9031.5300000000007</v>
      </c>
      <c r="O494" s="88" t="str">
        <f>""</f>
        <v/>
      </c>
      <c r="P494" s="35" t="str">
        <f t="shared" si="99"/>
        <v>2022-03-31</v>
      </c>
      <c r="Q494" t="str">
        <f t="shared" si="100"/>
        <v>XHY</v>
      </c>
      <c r="R494">
        <f t="shared" si="101"/>
        <v>17.68</v>
      </c>
      <c r="S494">
        <f t="shared" si="102"/>
        <v>42</v>
      </c>
      <c r="T494">
        <f t="shared" si="103"/>
        <v>0</v>
      </c>
      <c r="U494" t="str">
        <f t="shared" si="104"/>
        <v>3-31-2--20</v>
      </c>
      <c r="V494">
        <f t="shared" si="107"/>
        <v>0</v>
      </c>
      <c r="W494">
        <f t="shared" si="108"/>
        <v>0</v>
      </c>
      <c r="X494" t="str">
        <f t="shared" si="109"/>
        <v>3-31-2--20</v>
      </c>
      <c r="Y494" t="str">
        <f t="shared" si="110"/>
        <v>3-31-2--20</v>
      </c>
      <c r="Z494" t="str">
        <f t="shared" si="111"/>
        <v>4-05-2--20</v>
      </c>
      <c r="AA494" t="str">
        <f t="shared" si="105"/>
        <v>2022-04-05</v>
      </c>
      <c r="AB494" t="b">
        <f t="shared" si="112"/>
        <v>0</v>
      </c>
      <c r="AC494" t="str">
        <f t="shared" si="106"/>
        <v>Reinv Div</v>
      </c>
    </row>
    <row r="495" spans="1:29">
      <c r="A495" t="s">
        <v>302</v>
      </c>
      <c r="B495" t="s">
        <v>343</v>
      </c>
      <c r="C495" t="s">
        <v>343</v>
      </c>
      <c r="D495" t="s">
        <v>344</v>
      </c>
      <c r="E495" t="s">
        <v>89</v>
      </c>
      <c r="F495" t="s">
        <v>54</v>
      </c>
      <c r="G495" t="s">
        <v>347</v>
      </c>
      <c r="H495" t="s">
        <v>305</v>
      </c>
      <c r="I495">
        <v>93</v>
      </c>
      <c r="K495">
        <v>0</v>
      </c>
      <c r="M495">
        <v>7609.53</v>
      </c>
      <c r="N495">
        <v>9031.5300000000007</v>
      </c>
      <c r="O495" s="88" t="str">
        <f>""</f>
        <v/>
      </c>
      <c r="P495" s="35" t="str">
        <f t="shared" si="99"/>
        <v>2022-03-31</v>
      </c>
      <c r="Q495" t="str">
        <f t="shared" si="100"/>
        <v>XCB</v>
      </c>
      <c r="R495">
        <f t="shared" si="101"/>
        <v>20.119354838709675</v>
      </c>
      <c r="S495">
        <f t="shared" si="102"/>
        <v>93</v>
      </c>
      <c r="T495">
        <f t="shared" si="103"/>
        <v>0</v>
      </c>
      <c r="U495" t="str">
        <f t="shared" si="104"/>
        <v>3-31-2--20</v>
      </c>
      <c r="V495">
        <f t="shared" si="107"/>
        <v>0</v>
      </c>
      <c r="W495">
        <f t="shared" si="108"/>
        <v>0</v>
      </c>
      <c r="X495" t="str">
        <f t="shared" si="109"/>
        <v>3-31-2--20</v>
      </c>
      <c r="Y495" t="str">
        <f t="shared" si="110"/>
        <v>3-31-2--20</v>
      </c>
      <c r="Z495" t="str">
        <f t="shared" si="111"/>
        <v>4-05-2--20</v>
      </c>
      <c r="AA495" t="str">
        <f t="shared" si="105"/>
        <v>2022-04-05</v>
      </c>
      <c r="AB495" t="b">
        <f t="shared" si="112"/>
        <v>0</v>
      </c>
      <c r="AC495" t="str">
        <f t="shared" si="106"/>
        <v>Reinv Div</v>
      </c>
    </row>
    <row r="496" spans="1:29">
      <c r="A496" t="s">
        <v>302</v>
      </c>
      <c r="B496" t="s">
        <v>343</v>
      </c>
      <c r="C496" t="s">
        <v>343</v>
      </c>
      <c r="D496" t="s">
        <v>344</v>
      </c>
      <c r="E496" t="s">
        <v>89</v>
      </c>
      <c r="F496" t="s">
        <v>54</v>
      </c>
      <c r="G496" t="s">
        <v>230</v>
      </c>
      <c r="H496" t="s">
        <v>128</v>
      </c>
      <c r="I496">
        <v>0</v>
      </c>
      <c r="K496">
        <v>0</v>
      </c>
      <c r="L496">
        <v>12.4</v>
      </c>
      <c r="M496">
        <v>7609.53</v>
      </c>
      <c r="N496">
        <v>9031.5300000000007</v>
      </c>
      <c r="O496" s="88" t="str">
        <f>""</f>
        <v/>
      </c>
      <c r="P496" s="35" t="str">
        <f t="shared" si="99"/>
        <v>2022-03-31</v>
      </c>
      <c r="Q496" t="str">
        <f t="shared" si="100"/>
        <v>XCB</v>
      </c>
      <c r="R496">
        <f t="shared" si="101"/>
        <v>0</v>
      </c>
      <c r="S496">
        <f t="shared" si="102"/>
        <v>0</v>
      </c>
      <c r="T496">
        <f t="shared" si="103"/>
        <v>0</v>
      </c>
      <c r="U496" t="str">
        <f t="shared" si="104"/>
        <v>3-31-2--20</v>
      </c>
      <c r="V496">
        <f t="shared" si="107"/>
        <v>0</v>
      </c>
      <c r="W496">
        <f t="shared" si="108"/>
        <v>0</v>
      </c>
      <c r="X496" t="str">
        <f t="shared" si="109"/>
        <v>3-31-2--20</v>
      </c>
      <c r="Y496" t="str">
        <f t="shared" si="110"/>
        <v>3-31-2--20</v>
      </c>
      <c r="Z496" t="str">
        <f t="shared" si="111"/>
        <v>4-05-2--20</v>
      </c>
      <c r="AA496" t="str">
        <f t="shared" si="105"/>
        <v>2022-04-05</v>
      </c>
      <c r="AB496" t="b">
        <f t="shared" si="112"/>
        <v>0</v>
      </c>
      <c r="AC496" t="str">
        <f t="shared" si="106"/>
        <v>Fraction</v>
      </c>
    </row>
    <row r="497" spans="1:29">
      <c r="A497" t="s">
        <v>302</v>
      </c>
      <c r="B497" t="s">
        <v>343</v>
      </c>
      <c r="C497" t="s">
        <v>343</v>
      </c>
      <c r="D497" t="s">
        <v>344</v>
      </c>
      <c r="E497" t="s">
        <v>89</v>
      </c>
      <c r="F497" t="s">
        <v>90</v>
      </c>
      <c r="G497" t="s">
        <v>91</v>
      </c>
      <c r="H497" t="s">
        <v>128</v>
      </c>
      <c r="I497">
        <v>0</v>
      </c>
      <c r="K497">
        <v>0</v>
      </c>
      <c r="L497">
        <v>16.97</v>
      </c>
      <c r="M497">
        <v>7609.53</v>
      </c>
      <c r="N497">
        <v>9031.5300000000007</v>
      </c>
      <c r="O497" s="88" t="str">
        <f>""</f>
        <v/>
      </c>
      <c r="P497" s="35" t="str">
        <f t="shared" si="99"/>
        <v>2022-03-31</v>
      </c>
      <c r="Q497" t="str">
        <f t="shared" si="100"/>
        <v>XBB</v>
      </c>
      <c r="R497">
        <f t="shared" si="101"/>
        <v>0</v>
      </c>
      <c r="S497">
        <f t="shared" si="102"/>
        <v>0</v>
      </c>
      <c r="T497">
        <f t="shared" si="103"/>
        <v>0</v>
      </c>
      <c r="U497" t="str">
        <f t="shared" si="104"/>
        <v>3-31-2--20</v>
      </c>
      <c r="V497">
        <f t="shared" si="107"/>
        <v>0</v>
      </c>
      <c r="W497">
        <f t="shared" si="108"/>
        <v>0</v>
      </c>
      <c r="X497" t="str">
        <f t="shared" si="109"/>
        <v>3-31-2--20</v>
      </c>
      <c r="Y497" t="str">
        <f t="shared" si="110"/>
        <v>3-31-2--20</v>
      </c>
      <c r="Z497" t="str">
        <f t="shared" si="111"/>
        <v>4-05-2--20</v>
      </c>
      <c r="AA497" t="str">
        <f t="shared" si="105"/>
        <v>2022-04-05</v>
      </c>
      <c r="AB497" t="b">
        <f t="shared" si="112"/>
        <v>0</v>
      </c>
      <c r="AC497" t="str">
        <f t="shared" si="106"/>
        <v>Fraction</v>
      </c>
    </row>
    <row r="498" spans="1:29">
      <c r="A498" t="s">
        <v>302</v>
      </c>
      <c r="B498" t="s">
        <v>343</v>
      </c>
      <c r="C498" t="s">
        <v>343</v>
      </c>
      <c r="D498" t="s">
        <v>344</v>
      </c>
      <c r="E498" t="s">
        <v>89</v>
      </c>
      <c r="F498" t="s">
        <v>90</v>
      </c>
      <c r="G498" t="s">
        <v>348</v>
      </c>
      <c r="H498" t="s">
        <v>305</v>
      </c>
      <c r="I498">
        <v>102</v>
      </c>
      <c r="K498">
        <v>0</v>
      </c>
      <c r="M498">
        <v>7609.53</v>
      </c>
      <c r="N498">
        <v>9031.5300000000007</v>
      </c>
      <c r="O498" s="88" t="str">
        <f>""</f>
        <v/>
      </c>
      <c r="P498" s="35" t="str">
        <f t="shared" si="99"/>
        <v>2022-03-31</v>
      </c>
      <c r="Q498" t="str">
        <f t="shared" si="100"/>
        <v>XBB</v>
      </c>
      <c r="R498">
        <f t="shared" si="101"/>
        <v>29.380000000000003</v>
      </c>
      <c r="S498">
        <f t="shared" si="102"/>
        <v>102</v>
      </c>
      <c r="T498">
        <f t="shared" si="103"/>
        <v>0</v>
      </c>
      <c r="U498" t="str">
        <f t="shared" si="104"/>
        <v>3-31-2--20</v>
      </c>
      <c r="V498">
        <f t="shared" si="107"/>
        <v>0</v>
      </c>
      <c r="W498">
        <f t="shared" si="108"/>
        <v>0</v>
      </c>
      <c r="X498" t="str">
        <f t="shared" si="109"/>
        <v>3-31-2--20</v>
      </c>
      <c r="Y498" t="str">
        <f t="shared" si="110"/>
        <v>3-31-2--20</v>
      </c>
      <c r="Z498" t="str">
        <f t="shared" si="111"/>
        <v>4-05-2--20</v>
      </c>
      <c r="AA498" t="str">
        <f t="shared" si="105"/>
        <v>2022-04-05</v>
      </c>
      <c r="AB498" t="b">
        <f t="shared" si="112"/>
        <v>0</v>
      </c>
      <c r="AC498" t="str">
        <f t="shared" si="106"/>
        <v>Reinv Div</v>
      </c>
    </row>
    <row r="499" spans="1:29">
      <c r="A499" t="s">
        <v>302</v>
      </c>
      <c r="B499" t="s">
        <v>343</v>
      </c>
      <c r="C499" t="s">
        <v>343</v>
      </c>
      <c r="D499" t="s">
        <v>343</v>
      </c>
      <c r="E499" t="s">
        <v>89</v>
      </c>
      <c r="F499" t="s">
        <v>93</v>
      </c>
      <c r="G499" t="s">
        <v>94</v>
      </c>
      <c r="H499" t="s">
        <v>305</v>
      </c>
      <c r="I499">
        <v>0</v>
      </c>
      <c r="K499">
        <v>0</v>
      </c>
      <c r="L499">
        <v>-381.22</v>
      </c>
      <c r="M499">
        <v>7563.93</v>
      </c>
      <c r="N499">
        <v>7563.93</v>
      </c>
      <c r="O499" s="88" t="str">
        <f>""</f>
        <v/>
      </c>
      <c r="P499" s="35" t="str">
        <f t="shared" si="99"/>
        <v>2022-03-31</v>
      </c>
      <c r="Q499" t="str">
        <f t="shared" si="100"/>
        <v>XIG</v>
      </c>
      <c r="R499">
        <f t="shared" si="101"/>
        <v>0</v>
      </c>
      <c r="S499">
        <f t="shared" si="102"/>
        <v>0</v>
      </c>
      <c r="T499">
        <f t="shared" si="103"/>
        <v>0</v>
      </c>
      <c r="U499" t="str">
        <f t="shared" si="104"/>
        <v>3-31-2--20</v>
      </c>
      <c r="V499">
        <f t="shared" si="107"/>
        <v>0</v>
      </c>
      <c r="W499">
        <f t="shared" si="108"/>
        <v>0</v>
      </c>
      <c r="X499" t="str">
        <f t="shared" si="109"/>
        <v>3-31-2--20</v>
      </c>
      <c r="Y499" t="str">
        <f t="shared" si="110"/>
        <v>3-31-2--20</v>
      </c>
      <c r="Z499" t="str">
        <f t="shared" si="111"/>
        <v>3-31-2--20</v>
      </c>
      <c r="AA499" t="str">
        <f t="shared" si="105"/>
        <v>2022-03-31</v>
      </c>
      <c r="AB499" t="b">
        <f t="shared" si="112"/>
        <v>1</v>
      </c>
      <c r="AC499">
        <f t="shared" si="106"/>
        <v>0</v>
      </c>
    </row>
    <row r="500" spans="1:29">
      <c r="A500" t="s">
        <v>302</v>
      </c>
      <c r="B500" t="s">
        <v>343</v>
      </c>
      <c r="C500" t="s">
        <v>343</v>
      </c>
      <c r="D500" t="s">
        <v>343</v>
      </c>
      <c r="E500" t="s">
        <v>89</v>
      </c>
      <c r="F500" t="s">
        <v>93</v>
      </c>
      <c r="G500" t="s">
        <v>94</v>
      </c>
      <c r="H500" t="s">
        <v>92</v>
      </c>
      <c r="I500">
        <v>7780</v>
      </c>
      <c r="K500">
        <v>0</v>
      </c>
      <c r="L500">
        <v>381.22</v>
      </c>
      <c r="M500">
        <v>7563.93</v>
      </c>
      <c r="N500">
        <v>7563.93</v>
      </c>
      <c r="O500" s="88" t="str">
        <f>""</f>
        <v/>
      </c>
      <c r="P500" s="35" t="str">
        <f t="shared" si="99"/>
        <v>2022-03-31</v>
      </c>
      <c r="Q500" t="str">
        <f t="shared" si="100"/>
        <v>XIG</v>
      </c>
      <c r="R500">
        <f t="shared" si="101"/>
        <v>0</v>
      </c>
      <c r="S500">
        <f t="shared" si="102"/>
        <v>7780</v>
      </c>
      <c r="T500">
        <f t="shared" si="103"/>
        <v>381.22</v>
      </c>
      <c r="U500" t="str">
        <f t="shared" si="104"/>
        <v>3-31-2--20</v>
      </c>
      <c r="V500">
        <f t="shared" si="107"/>
        <v>4.9000000000000002E-2</v>
      </c>
      <c r="W500">
        <f t="shared" si="108"/>
        <v>0</v>
      </c>
      <c r="X500" t="str">
        <f t="shared" si="109"/>
        <v>3-31-2--20</v>
      </c>
      <c r="Y500" t="str">
        <f t="shared" si="110"/>
        <v>3-31-2--20</v>
      </c>
      <c r="Z500" t="str">
        <f t="shared" si="111"/>
        <v>3-31-2--20</v>
      </c>
      <c r="AA500" t="str">
        <f t="shared" si="105"/>
        <v>2022-03-31</v>
      </c>
      <c r="AB500" t="b">
        <f t="shared" si="112"/>
        <v>1</v>
      </c>
      <c r="AC500">
        <f t="shared" si="106"/>
        <v>0</v>
      </c>
    </row>
    <row r="501" spans="1:29">
      <c r="A501" t="s">
        <v>302</v>
      </c>
      <c r="B501" t="s">
        <v>343</v>
      </c>
      <c r="C501" t="s">
        <v>343</v>
      </c>
      <c r="D501" t="s">
        <v>343</v>
      </c>
      <c r="E501" t="s">
        <v>89</v>
      </c>
      <c r="F501" t="s">
        <v>95</v>
      </c>
      <c r="G501" t="s">
        <v>96</v>
      </c>
      <c r="H501" t="s">
        <v>305</v>
      </c>
      <c r="I501">
        <v>0</v>
      </c>
      <c r="K501">
        <v>0</v>
      </c>
      <c r="L501">
        <v>-743.87</v>
      </c>
      <c r="M501">
        <v>7563.93</v>
      </c>
      <c r="N501">
        <v>7563.93</v>
      </c>
      <c r="O501" s="88" t="str">
        <f>""</f>
        <v/>
      </c>
      <c r="P501" s="35" t="str">
        <f t="shared" si="99"/>
        <v>2022-03-31</v>
      </c>
      <c r="Q501" t="str">
        <f t="shared" si="100"/>
        <v>XHY</v>
      </c>
      <c r="R501">
        <f t="shared" si="101"/>
        <v>0</v>
      </c>
      <c r="S501">
        <f t="shared" si="102"/>
        <v>0</v>
      </c>
      <c r="T501">
        <f t="shared" si="103"/>
        <v>0</v>
      </c>
      <c r="U501" t="str">
        <f t="shared" si="104"/>
        <v>3-31-2--20</v>
      </c>
      <c r="V501">
        <f t="shared" si="107"/>
        <v>0</v>
      </c>
      <c r="W501">
        <f t="shared" si="108"/>
        <v>0</v>
      </c>
      <c r="X501" t="str">
        <f t="shared" si="109"/>
        <v>3-31-2--20</v>
      </c>
      <c r="Y501" t="str">
        <f t="shared" si="110"/>
        <v>3-31-2--20</v>
      </c>
      <c r="Z501" t="str">
        <f t="shared" si="111"/>
        <v>3-31-2--20</v>
      </c>
      <c r="AA501" t="str">
        <f t="shared" si="105"/>
        <v>2022-03-31</v>
      </c>
      <c r="AB501" t="b">
        <f t="shared" si="112"/>
        <v>1</v>
      </c>
      <c r="AC501">
        <f t="shared" si="106"/>
        <v>0</v>
      </c>
    </row>
    <row r="502" spans="1:29">
      <c r="A502" t="s">
        <v>302</v>
      </c>
      <c r="B502" t="s">
        <v>343</v>
      </c>
      <c r="C502" t="s">
        <v>343</v>
      </c>
      <c r="D502" t="s">
        <v>343</v>
      </c>
      <c r="E502" t="s">
        <v>89</v>
      </c>
      <c r="F502" t="s">
        <v>95</v>
      </c>
      <c r="G502" t="s">
        <v>96</v>
      </c>
      <c r="H502" t="s">
        <v>92</v>
      </c>
      <c r="I502">
        <v>10477</v>
      </c>
      <c r="K502">
        <v>0</v>
      </c>
      <c r="L502">
        <v>743.87</v>
      </c>
      <c r="M502">
        <v>7563.93</v>
      </c>
      <c r="N502">
        <v>7563.93</v>
      </c>
      <c r="O502" s="88" t="str">
        <f>""</f>
        <v/>
      </c>
      <c r="P502" s="35" t="str">
        <f t="shared" si="99"/>
        <v>2022-03-31</v>
      </c>
      <c r="Q502" t="str">
        <f t="shared" si="100"/>
        <v>XHY</v>
      </c>
      <c r="R502">
        <f t="shared" si="101"/>
        <v>0</v>
      </c>
      <c r="S502">
        <f t="shared" si="102"/>
        <v>10477</v>
      </c>
      <c r="T502">
        <f t="shared" si="103"/>
        <v>743.86999999999989</v>
      </c>
      <c r="U502" t="str">
        <f t="shared" si="104"/>
        <v>3-31-2--20</v>
      </c>
      <c r="V502">
        <f t="shared" si="107"/>
        <v>7.1000286341509969E-2</v>
      </c>
      <c r="W502">
        <f t="shared" si="108"/>
        <v>0</v>
      </c>
      <c r="X502" t="str">
        <f t="shared" si="109"/>
        <v>3-31-2--20</v>
      </c>
      <c r="Y502" t="str">
        <f t="shared" si="110"/>
        <v>3-31-2--20</v>
      </c>
      <c r="Z502" t="str">
        <f t="shared" si="111"/>
        <v>3-31-2--20</v>
      </c>
      <c r="AA502" t="str">
        <f t="shared" si="105"/>
        <v>2022-03-31</v>
      </c>
      <c r="AB502" t="b">
        <f t="shared" si="112"/>
        <v>1</v>
      </c>
      <c r="AC502">
        <f t="shared" si="106"/>
        <v>0</v>
      </c>
    </row>
    <row r="503" spans="1:29">
      <c r="A503" t="s">
        <v>302</v>
      </c>
      <c r="B503" t="s">
        <v>343</v>
      </c>
      <c r="C503" t="s">
        <v>343</v>
      </c>
      <c r="D503" t="s">
        <v>343</v>
      </c>
      <c r="E503" t="s">
        <v>89</v>
      </c>
      <c r="F503" t="s">
        <v>54</v>
      </c>
      <c r="G503" t="s">
        <v>230</v>
      </c>
      <c r="H503" t="s">
        <v>305</v>
      </c>
      <c r="I503">
        <v>0</v>
      </c>
      <c r="K503">
        <v>0</v>
      </c>
      <c r="L503">
        <v>-1883.59</v>
      </c>
      <c r="M503">
        <v>7563.93</v>
      </c>
      <c r="N503">
        <v>7563.93</v>
      </c>
      <c r="O503" s="88" t="str">
        <f>""</f>
        <v/>
      </c>
      <c r="P503" s="35" t="str">
        <f t="shared" si="99"/>
        <v>2022-03-31</v>
      </c>
      <c r="Q503" t="str">
        <f t="shared" si="100"/>
        <v>XCB</v>
      </c>
      <c r="R503">
        <f t="shared" si="101"/>
        <v>0</v>
      </c>
      <c r="S503">
        <f t="shared" si="102"/>
        <v>0</v>
      </c>
      <c r="T503">
        <f t="shared" si="103"/>
        <v>0</v>
      </c>
      <c r="U503" t="str">
        <f t="shared" si="104"/>
        <v>3-31-2--20</v>
      </c>
      <c r="V503">
        <f t="shared" si="107"/>
        <v>0</v>
      </c>
      <c r="W503">
        <f t="shared" si="108"/>
        <v>0</v>
      </c>
      <c r="X503" t="str">
        <f t="shared" si="109"/>
        <v>3-31-2--20</v>
      </c>
      <c r="Y503" t="str">
        <f t="shared" si="110"/>
        <v>3-31-2--20</v>
      </c>
      <c r="Z503" t="str">
        <f t="shared" si="111"/>
        <v>3-31-2--20</v>
      </c>
      <c r="AA503" t="str">
        <f t="shared" si="105"/>
        <v>2022-03-31</v>
      </c>
      <c r="AB503" t="b">
        <f t="shared" si="112"/>
        <v>1</v>
      </c>
      <c r="AC503">
        <f t="shared" si="106"/>
        <v>0</v>
      </c>
    </row>
    <row r="504" spans="1:29">
      <c r="A504" t="s">
        <v>302</v>
      </c>
      <c r="B504" t="s">
        <v>343</v>
      </c>
      <c r="C504" t="s">
        <v>343</v>
      </c>
      <c r="D504" t="s">
        <v>343</v>
      </c>
      <c r="E504" t="s">
        <v>89</v>
      </c>
      <c r="F504" t="s">
        <v>54</v>
      </c>
      <c r="G504" t="s">
        <v>230</v>
      </c>
      <c r="H504" t="s">
        <v>92</v>
      </c>
      <c r="I504">
        <v>34247</v>
      </c>
      <c r="K504">
        <v>0</v>
      </c>
      <c r="L504">
        <v>1883.59</v>
      </c>
      <c r="M504">
        <v>7563.93</v>
      </c>
      <c r="N504">
        <v>7563.93</v>
      </c>
      <c r="O504" s="88" t="str">
        <f>""</f>
        <v/>
      </c>
      <c r="P504" s="35" t="str">
        <f t="shared" si="99"/>
        <v>2022-03-31</v>
      </c>
      <c r="Q504" t="str">
        <f t="shared" si="100"/>
        <v>XCB</v>
      </c>
      <c r="R504">
        <f t="shared" si="101"/>
        <v>0</v>
      </c>
      <c r="S504">
        <f t="shared" si="102"/>
        <v>34247</v>
      </c>
      <c r="T504">
        <f t="shared" si="103"/>
        <v>1883.59</v>
      </c>
      <c r="U504" t="str">
        <f t="shared" si="104"/>
        <v>3-31-2--20</v>
      </c>
      <c r="V504">
        <f t="shared" si="107"/>
        <v>5.5000145998189622E-2</v>
      </c>
      <c r="W504">
        <f t="shared" si="108"/>
        <v>0</v>
      </c>
      <c r="X504" t="str">
        <f t="shared" si="109"/>
        <v>3-31-2--20</v>
      </c>
      <c r="Y504" t="str">
        <f t="shared" si="110"/>
        <v>3-31-2--20</v>
      </c>
      <c r="Z504" t="str">
        <f t="shared" si="111"/>
        <v>3-31-2--20</v>
      </c>
      <c r="AA504" t="str">
        <f t="shared" si="105"/>
        <v>2022-03-31</v>
      </c>
      <c r="AB504" t="b">
        <f t="shared" si="112"/>
        <v>1</v>
      </c>
      <c r="AC504">
        <f t="shared" si="106"/>
        <v>0</v>
      </c>
    </row>
    <row r="505" spans="1:29">
      <c r="A505" t="s">
        <v>302</v>
      </c>
      <c r="B505" t="s">
        <v>343</v>
      </c>
      <c r="C505" t="s">
        <v>343</v>
      </c>
      <c r="D505" t="s">
        <v>343</v>
      </c>
      <c r="E505" t="s">
        <v>89</v>
      </c>
      <c r="F505" t="s">
        <v>90</v>
      </c>
      <c r="G505" t="s">
        <v>91</v>
      </c>
      <c r="H505" t="s">
        <v>305</v>
      </c>
      <c r="I505">
        <v>0</v>
      </c>
      <c r="K505">
        <v>0</v>
      </c>
      <c r="L505">
        <v>-3013.89</v>
      </c>
      <c r="M505">
        <v>7563.93</v>
      </c>
      <c r="N505">
        <v>7563.93</v>
      </c>
      <c r="O505" s="88" t="str">
        <f>""</f>
        <v/>
      </c>
      <c r="P505" s="35" t="str">
        <f t="shared" si="99"/>
        <v>2022-03-31</v>
      </c>
      <c r="Q505" t="str">
        <f t="shared" si="100"/>
        <v>XBB</v>
      </c>
      <c r="R505">
        <f t="shared" si="101"/>
        <v>0</v>
      </c>
      <c r="S505">
        <f t="shared" si="102"/>
        <v>0</v>
      </c>
      <c r="T505">
        <f t="shared" si="103"/>
        <v>0</v>
      </c>
      <c r="U505" t="str">
        <f t="shared" si="104"/>
        <v>3-31-2--20</v>
      </c>
      <c r="V505">
        <f t="shared" si="107"/>
        <v>0</v>
      </c>
      <c r="W505">
        <f t="shared" si="108"/>
        <v>0</v>
      </c>
      <c r="X505" t="str">
        <f t="shared" si="109"/>
        <v>3-31-2--20</v>
      </c>
      <c r="Y505" t="str">
        <f t="shared" si="110"/>
        <v>3-31-2--20</v>
      </c>
      <c r="Z505" t="str">
        <f t="shared" si="111"/>
        <v>3-31-2--20</v>
      </c>
      <c r="AA505" t="str">
        <f t="shared" si="105"/>
        <v>2022-03-31</v>
      </c>
      <c r="AB505" t="b">
        <f t="shared" si="112"/>
        <v>1</v>
      </c>
      <c r="AC505">
        <f t="shared" si="106"/>
        <v>0</v>
      </c>
    </row>
    <row r="506" spans="1:29">
      <c r="A506" t="s">
        <v>302</v>
      </c>
      <c r="B506" t="s">
        <v>343</v>
      </c>
      <c r="C506" t="s">
        <v>343</v>
      </c>
      <c r="D506" t="s">
        <v>343</v>
      </c>
      <c r="E506" t="s">
        <v>89</v>
      </c>
      <c r="F506" t="s">
        <v>90</v>
      </c>
      <c r="G506" t="s">
        <v>91</v>
      </c>
      <c r="H506" t="s">
        <v>92</v>
      </c>
      <c r="I506">
        <v>45665</v>
      </c>
      <c r="K506">
        <v>0</v>
      </c>
      <c r="L506">
        <v>3013.89</v>
      </c>
      <c r="M506">
        <v>7563.93</v>
      </c>
      <c r="N506">
        <v>7563.93</v>
      </c>
      <c r="O506" s="88" t="str">
        <f>""</f>
        <v/>
      </c>
      <c r="P506" s="35" t="str">
        <f t="shared" si="99"/>
        <v>2022-03-31</v>
      </c>
      <c r="Q506" t="str">
        <f t="shared" si="100"/>
        <v>XBB</v>
      </c>
      <c r="R506">
        <f t="shared" si="101"/>
        <v>0</v>
      </c>
      <c r="S506">
        <f t="shared" si="102"/>
        <v>45665</v>
      </c>
      <c r="T506">
        <f t="shared" si="103"/>
        <v>3013.8900000000003</v>
      </c>
      <c r="U506" t="str">
        <f t="shared" si="104"/>
        <v>3-31-2--20</v>
      </c>
      <c r="V506">
        <f t="shared" si="107"/>
        <v>6.6000000000000003E-2</v>
      </c>
      <c r="W506">
        <f t="shared" si="108"/>
        <v>0</v>
      </c>
      <c r="X506" t="str">
        <f t="shared" si="109"/>
        <v>3-31-2--20</v>
      </c>
      <c r="Y506" t="str">
        <f t="shared" si="110"/>
        <v>3-31-2--20</v>
      </c>
      <c r="Z506" t="str">
        <f t="shared" si="111"/>
        <v>3-31-2--20</v>
      </c>
      <c r="AA506" t="str">
        <f t="shared" si="105"/>
        <v>2022-03-31</v>
      </c>
      <c r="AB506" t="b">
        <f t="shared" si="112"/>
        <v>1</v>
      </c>
      <c r="AC506">
        <f t="shared" si="106"/>
        <v>0</v>
      </c>
    </row>
    <row r="507" spans="1:29">
      <c r="A507" t="s">
        <v>302</v>
      </c>
      <c r="B507" t="s">
        <v>349</v>
      </c>
      <c r="C507" t="s">
        <v>350</v>
      </c>
      <c r="D507" t="s">
        <v>349</v>
      </c>
      <c r="E507" t="s">
        <v>89</v>
      </c>
      <c r="F507" t="s">
        <v>105</v>
      </c>
      <c r="G507" t="s">
        <v>106</v>
      </c>
      <c r="H507" t="s">
        <v>313</v>
      </c>
      <c r="I507">
        <v>150</v>
      </c>
      <c r="J507">
        <v>70.95</v>
      </c>
      <c r="K507">
        <v>0</v>
      </c>
      <c r="L507">
        <v>10642.5</v>
      </c>
      <c r="M507">
        <v>7563.93</v>
      </c>
      <c r="N507">
        <v>8985.93</v>
      </c>
      <c r="O507" s="88" t="str">
        <f>""</f>
        <v/>
      </c>
      <c r="P507" s="35" t="str">
        <f t="shared" si="99"/>
        <v>2022-04-04</v>
      </c>
      <c r="Q507" t="str">
        <f t="shared" si="100"/>
        <v>XUS</v>
      </c>
      <c r="R507">
        <f t="shared" si="101"/>
        <v>70.95</v>
      </c>
      <c r="S507">
        <f t="shared" si="102"/>
        <v>-150</v>
      </c>
      <c r="T507">
        <f t="shared" si="103"/>
        <v>-10642.5</v>
      </c>
      <c r="U507" t="str">
        <f t="shared" si="104"/>
        <v>4-04-2--20</v>
      </c>
      <c r="V507">
        <f t="shared" si="107"/>
        <v>70.95</v>
      </c>
      <c r="W507" t="b">
        <f t="shared" si="108"/>
        <v>1</v>
      </c>
      <c r="X507" t="str">
        <f t="shared" si="109"/>
        <v>4-04-2--20</v>
      </c>
      <c r="Y507" t="str">
        <f t="shared" si="110"/>
        <v>4-06-2--20</v>
      </c>
      <c r="Z507" t="str">
        <f t="shared" si="111"/>
        <v>4-04-2--20</v>
      </c>
      <c r="AA507" t="str">
        <f t="shared" si="105"/>
        <v>2022-04-04</v>
      </c>
      <c r="AB507" t="b">
        <f t="shared" si="112"/>
        <v>1</v>
      </c>
      <c r="AC507">
        <f t="shared" si="106"/>
        <v>0</v>
      </c>
    </row>
    <row r="508" spans="1:29">
      <c r="A508" t="s">
        <v>302</v>
      </c>
      <c r="B508" t="s">
        <v>349</v>
      </c>
      <c r="C508" t="s">
        <v>350</v>
      </c>
      <c r="D508" t="s">
        <v>349</v>
      </c>
      <c r="E508" t="s">
        <v>89</v>
      </c>
      <c r="F508" t="s">
        <v>108</v>
      </c>
      <c r="G508" t="s">
        <v>109</v>
      </c>
      <c r="H508" t="s">
        <v>314</v>
      </c>
      <c r="I508">
        <v>50</v>
      </c>
      <c r="J508">
        <v>32.869999999999997</v>
      </c>
      <c r="K508">
        <v>0</v>
      </c>
      <c r="L508">
        <v>-1643.5</v>
      </c>
      <c r="M508">
        <v>7563.93</v>
      </c>
      <c r="N508">
        <v>8985.93</v>
      </c>
      <c r="O508" s="88" t="str">
        <f>""</f>
        <v/>
      </c>
      <c r="P508" s="35" t="str">
        <f t="shared" si="99"/>
        <v>2022-04-04</v>
      </c>
      <c r="Q508" t="str">
        <f t="shared" si="100"/>
        <v>XEF</v>
      </c>
      <c r="R508">
        <f t="shared" si="101"/>
        <v>32.869999999999997</v>
      </c>
      <c r="S508">
        <f t="shared" si="102"/>
        <v>50</v>
      </c>
      <c r="T508">
        <f t="shared" si="103"/>
        <v>1643.4999999999998</v>
      </c>
      <c r="U508" t="str">
        <f t="shared" si="104"/>
        <v>4-04-2--20</v>
      </c>
      <c r="V508">
        <f t="shared" si="107"/>
        <v>32.869999999999997</v>
      </c>
      <c r="W508" t="b">
        <f t="shared" si="108"/>
        <v>1</v>
      </c>
      <c r="X508" t="str">
        <f t="shared" si="109"/>
        <v>4-04-2--20</v>
      </c>
      <c r="Y508" t="str">
        <f t="shared" si="110"/>
        <v>4-06-2--20</v>
      </c>
      <c r="Z508" t="str">
        <f t="shared" si="111"/>
        <v>4-04-2--20</v>
      </c>
      <c r="AA508" t="str">
        <f t="shared" si="105"/>
        <v>2022-04-04</v>
      </c>
      <c r="AB508" t="b">
        <f t="shared" si="112"/>
        <v>1</v>
      </c>
      <c r="AC508">
        <f t="shared" si="106"/>
        <v>0</v>
      </c>
    </row>
    <row r="509" spans="1:29">
      <c r="A509" t="s">
        <v>302</v>
      </c>
      <c r="B509" t="s">
        <v>349</v>
      </c>
      <c r="C509" t="s">
        <v>350</v>
      </c>
      <c r="D509" t="s">
        <v>349</v>
      </c>
      <c r="E509" t="s">
        <v>89</v>
      </c>
      <c r="F509" t="s">
        <v>110</v>
      </c>
      <c r="G509" t="s">
        <v>111</v>
      </c>
      <c r="H509" t="s">
        <v>313</v>
      </c>
      <c r="I509">
        <v>800</v>
      </c>
      <c r="J509">
        <v>33.75</v>
      </c>
      <c r="K509">
        <v>0</v>
      </c>
      <c r="L509">
        <v>27000</v>
      </c>
      <c r="M509">
        <v>7563.93</v>
      </c>
      <c r="N509">
        <v>8985.93</v>
      </c>
      <c r="O509" s="88" t="str">
        <f>""</f>
        <v/>
      </c>
      <c r="P509" s="35" t="str">
        <f t="shared" si="99"/>
        <v>2022-04-04</v>
      </c>
      <c r="Q509" t="str">
        <f t="shared" si="100"/>
        <v>XIU</v>
      </c>
      <c r="R509">
        <f t="shared" si="101"/>
        <v>33.75</v>
      </c>
      <c r="S509">
        <f t="shared" si="102"/>
        <v>-800</v>
      </c>
      <c r="T509">
        <f t="shared" si="103"/>
        <v>-27000</v>
      </c>
      <c r="U509" t="str">
        <f t="shared" si="104"/>
        <v>4-04-2--20</v>
      </c>
      <c r="V509">
        <f t="shared" si="107"/>
        <v>33.75</v>
      </c>
      <c r="W509" t="b">
        <f t="shared" si="108"/>
        <v>1</v>
      </c>
      <c r="X509" t="str">
        <f t="shared" si="109"/>
        <v>4-04-2--20</v>
      </c>
      <c r="Y509" t="str">
        <f t="shared" si="110"/>
        <v>4-06-2--20</v>
      </c>
      <c r="Z509" t="str">
        <f t="shared" si="111"/>
        <v>4-04-2--20</v>
      </c>
      <c r="AA509" t="str">
        <f t="shared" si="105"/>
        <v>2022-04-04</v>
      </c>
      <c r="AB509" t="b">
        <f t="shared" si="112"/>
        <v>1</v>
      </c>
      <c r="AC509">
        <f t="shared" si="106"/>
        <v>0</v>
      </c>
    </row>
    <row r="510" spans="1:29">
      <c r="A510" t="s">
        <v>302</v>
      </c>
      <c r="B510" t="s">
        <v>349</v>
      </c>
      <c r="C510" t="s">
        <v>350</v>
      </c>
      <c r="D510" t="s">
        <v>349</v>
      </c>
      <c r="E510" t="s">
        <v>89</v>
      </c>
      <c r="F510" t="s">
        <v>90</v>
      </c>
      <c r="G510" t="s">
        <v>91</v>
      </c>
      <c r="H510" t="s">
        <v>314</v>
      </c>
      <c r="I510">
        <v>1400</v>
      </c>
      <c r="J510">
        <v>29.31</v>
      </c>
      <c r="K510">
        <v>0</v>
      </c>
      <c r="L510">
        <v>-41034</v>
      </c>
      <c r="M510">
        <v>7563.93</v>
      </c>
      <c r="N510">
        <v>8985.93</v>
      </c>
      <c r="O510" s="88" t="str">
        <f>""</f>
        <v/>
      </c>
      <c r="P510" s="35" t="str">
        <f t="shared" si="99"/>
        <v>2022-04-04</v>
      </c>
      <c r="Q510" t="str">
        <f t="shared" si="100"/>
        <v>XBB</v>
      </c>
      <c r="R510">
        <f t="shared" si="101"/>
        <v>29.31</v>
      </c>
      <c r="S510">
        <f t="shared" si="102"/>
        <v>1400</v>
      </c>
      <c r="T510">
        <f t="shared" si="103"/>
        <v>41034</v>
      </c>
      <c r="U510" t="str">
        <f t="shared" si="104"/>
        <v>4-04-2--20</v>
      </c>
      <c r="V510">
        <f t="shared" si="107"/>
        <v>29.31</v>
      </c>
      <c r="W510" t="b">
        <f t="shared" si="108"/>
        <v>1</v>
      </c>
      <c r="X510" t="str">
        <f t="shared" si="109"/>
        <v>4-04-2--20</v>
      </c>
      <c r="Y510" t="str">
        <f t="shared" si="110"/>
        <v>4-06-2--20</v>
      </c>
      <c r="Z510" t="str">
        <f t="shared" si="111"/>
        <v>4-04-2--20</v>
      </c>
      <c r="AA510" t="str">
        <f t="shared" si="105"/>
        <v>2022-04-04</v>
      </c>
      <c r="AB510" t="b">
        <f t="shared" si="112"/>
        <v>1</v>
      </c>
      <c r="AC510">
        <f t="shared" si="106"/>
        <v>0</v>
      </c>
    </row>
    <row r="511" spans="1:29">
      <c r="A511" t="s">
        <v>302</v>
      </c>
      <c r="B511" t="s">
        <v>349</v>
      </c>
      <c r="C511" t="s">
        <v>350</v>
      </c>
      <c r="D511" t="s">
        <v>349</v>
      </c>
      <c r="E511" t="s">
        <v>89</v>
      </c>
      <c r="F511" t="s">
        <v>112</v>
      </c>
      <c r="G511" t="s">
        <v>113</v>
      </c>
      <c r="H511" t="s">
        <v>313</v>
      </c>
      <c r="I511">
        <v>200</v>
      </c>
      <c r="J511">
        <v>32.284999999999997</v>
      </c>
      <c r="K511">
        <v>0</v>
      </c>
      <c r="L511">
        <v>6457</v>
      </c>
      <c r="M511">
        <v>7563.93</v>
      </c>
      <c r="N511">
        <v>8985.93</v>
      </c>
      <c r="O511" s="88" t="str">
        <f>""</f>
        <v/>
      </c>
      <c r="P511" s="35" t="str">
        <f t="shared" si="99"/>
        <v>2022-04-04</v>
      </c>
      <c r="Q511" t="str">
        <f t="shared" si="100"/>
        <v>XEM</v>
      </c>
      <c r="R511">
        <f t="shared" si="101"/>
        <v>32.284999999999997</v>
      </c>
      <c r="S511">
        <f t="shared" si="102"/>
        <v>-200</v>
      </c>
      <c r="T511">
        <f t="shared" si="103"/>
        <v>-6456.9999999999991</v>
      </c>
      <c r="U511" t="str">
        <f t="shared" si="104"/>
        <v>4-04-2--20</v>
      </c>
      <c r="V511">
        <f t="shared" si="107"/>
        <v>32.284999999999997</v>
      </c>
      <c r="W511" t="b">
        <f t="shared" si="108"/>
        <v>1</v>
      </c>
      <c r="X511" t="str">
        <f t="shared" si="109"/>
        <v>4-04-2--20</v>
      </c>
      <c r="Y511" t="str">
        <f t="shared" si="110"/>
        <v>4-06-2--20</v>
      </c>
      <c r="Z511" t="str">
        <f t="shared" si="111"/>
        <v>4-04-2--20</v>
      </c>
      <c r="AA511" t="str">
        <f t="shared" si="105"/>
        <v>2022-04-04</v>
      </c>
      <c r="AB511" t="b">
        <f t="shared" si="112"/>
        <v>1</v>
      </c>
      <c r="AC511">
        <f t="shared" si="106"/>
        <v>0</v>
      </c>
    </row>
    <row r="512" spans="1:29">
      <c r="A512" s="3" t="s">
        <v>302</v>
      </c>
      <c r="B512" s="3" t="s">
        <v>351</v>
      </c>
      <c r="C512" s="3" t="s">
        <v>351</v>
      </c>
      <c r="D512" s="3" t="s">
        <v>352</v>
      </c>
      <c r="E512" s="3" t="s">
        <v>89</v>
      </c>
      <c r="F512" s="3" t="s">
        <v>120</v>
      </c>
      <c r="G512" s="3" t="s">
        <v>353</v>
      </c>
      <c r="H512" s="3" t="s">
        <v>305</v>
      </c>
      <c r="I512" s="3">
        <v>104.21599999999999</v>
      </c>
      <c r="J512" s="3"/>
      <c r="K512" s="3">
        <v>0</v>
      </c>
      <c r="L512" s="3"/>
      <c r="M512" s="3">
        <v>9031.5300000000007</v>
      </c>
      <c r="N512" s="3">
        <v>9031.5300000000007</v>
      </c>
      <c r="O512" s="88" t="str">
        <f>""</f>
        <v/>
      </c>
      <c r="P512" s="35" t="str">
        <f t="shared" si="99"/>
        <v>2022-04-28</v>
      </c>
      <c r="Q512" t="str">
        <f t="shared" si="100"/>
        <v>TDB778</v>
      </c>
      <c r="R512">
        <f t="shared" si="101"/>
        <v>11.269958547631843</v>
      </c>
      <c r="S512">
        <f t="shared" si="102"/>
        <v>104.21599999999999</v>
      </c>
      <c r="T512">
        <f t="shared" si="103"/>
        <v>0</v>
      </c>
      <c r="U512" t="str">
        <f t="shared" si="104"/>
        <v>4-28-2--20</v>
      </c>
      <c r="V512">
        <f t="shared" si="107"/>
        <v>0</v>
      </c>
      <c r="W512">
        <f t="shared" si="108"/>
        <v>0</v>
      </c>
      <c r="X512" t="str">
        <f t="shared" si="109"/>
        <v>4-28-2--20</v>
      </c>
      <c r="Y512" t="str">
        <f t="shared" si="110"/>
        <v>4-28-2--20</v>
      </c>
      <c r="Z512" t="str">
        <f t="shared" si="111"/>
        <v>5-02-2--20</v>
      </c>
      <c r="AA512" t="str">
        <f t="shared" si="105"/>
        <v>2022-05-02</v>
      </c>
      <c r="AB512" t="b">
        <f t="shared" si="112"/>
        <v>0</v>
      </c>
      <c r="AC512" t="str">
        <f t="shared" si="106"/>
        <v>Reinv Div</v>
      </c>
    </row>
    <row r="513" spans="1:29">
      <c r="A513" s="3" t="s">
        <v>302</v>
      </c>
      <c r="B513" s="3" t="s">
        <v>354</v>
      </c>
      <c r="C513" s="3" t="s">
        <v>354</v>
      </c>
      <c r="D513" s="3" t="s">
        <v>355</v>
      </c>
      <c r="E513" s="3" t="s">
        <v>89</v>
      </c>
      <c r="F513" s="3" t="s">
        <v>93</v>
      </c>
      <c r="G513" s="3" t="s">
        <v>94</v>
      </c>
      <c r="H513" s="3" t="s">
        <v>128</v>
      </c>
      <c r="I513" s="3">
        <v>0</v>
      </c>
      <c r="J513" s="3"/>
      <c r="K513" s="3">
        <v>0</v>
      </c>
      <c r="L513" s="3">
        <v>18.739999999999998</v>
      </c>
      <c r="M513" s="3">
        <v>9092.86</v>
      </c>
      <c r="N513" s="3">
        <v>9092.86</v>
      </c>
      <c r="O513" s="88" t="str">
        <f>""</f>
        <v/>
      </c>
      <c r="P513" s="35" t="str">
        <f t="shared" si="99"/>
        <v>2022-04-29</v>
      </c>
      <c r="Q513" t="str">
        <f t="shared" si="100"/>
        <v>XIG</v>
      </c>
      <c r="R513">
        <f t="shared" si="101"/>
        <v>0</v>
      </c>
      <c r="S513">
        <f t="shared" si="102"/>
        <v>0</v>
      </c>
      <c r="T513">
        <f t="shared" si="103"/>
        <v>0</v>
      </c>
      <c r="U513" t="str">
        <f t="shared" si="104"/>
        <v>4-29-2--20</v>
      </c>
      <c r="V513">
        <f t="shared" si="107"/>
        <v>0</v>
      </c>
      <c r="W513">
        <f t="shared" si="108"/>
        <v>0</v>
      </c>
      <c r="X513" t="str">
        <f t="shared" si="109"/>
        <v>4-29-2--20</v>
      </c>
      <c r="Y513" t="str">
        <f t="shared" si="110"/>
        <v>4-29-2--20</v>
      </c>
      <c r="Z513" t="str">
        <f t="shared" si="111"/>
        <v>5-04-2--20</v>
      </c>
      <c r="AA513" t="str">
        <f t="shared" si="105"/>
        <v>2022-05-04</v>
      </c>
      <c r="AB513" t="b">
        <f t="shared" si="112"/>
        <v>0</v>
      </c>
      <c r="AC513" t="str">
        <f t="shared" si="106"/>
        <v>Fraction</v>
      </c>
    </row>
    <row r="514" spans="1:29">
      <c r="A514" s="3" t="s">
        <v>302</v>
      </c>
      <c r="B514" s="3" t="s">
        <v>354</v>
      </c>
      <c r="C514" s="3" t="s">
        <v>354</v>
      </c>
      <c r="D514" s="3" t="s">
        <v>355</v>
      </c>
      <c r="E514" s="3" t="s">
        <v>89</v>
      </c>
      <c r="F514" s="3" t="s">
        <v>93</v>
      </c>
      <c r="G514" s="3" t="s">
        <v>356</v>
      </c>
      <c r="H514" s="3" t="s">
        <v>305</v>
      </c>
      <c r="I514" s="3">
        <v>16</v>
      </c>
      <c r="J514" s="3"/>
      <c r="K514" s="3">
        <v>0</v>
      </c>
      <c r="L514" s="3"/>
      <c r="M514" s="3">
        <v>9092.86</v>
      </c>
      <c r="N514" s="3">
        <v>9092.86</v>
      </c>
      <c r="O514" s="88" t="str">
        <f>""</f>
        <v/>
      </c>
      <c r="P514" s="35" t="str">
        <f t="shared" ref="P514:P577" si="113">B514</f>
        <v>2022-04-29</v>
      </c>
      <c r="Q514" t="str">
        <f t="shared" ref="Q514:Q577" si="114">F514</f>
        <v>XIG</v>
      </c>
      <c r="R514">
        <f t="shared" ref="R514:R577" si="115">IFERROR(TRIM(RIGHT(G514,LEN(G514)-SEARCH("=",G514)))/I514,IF(J514="",0,J514))</f>
        <v>21.24</v>
      </c>
      <c r="S514">
        <f t="shared" ref="S514:S577" si="116">IF(OR(H514="Sell",H514="Vente"),-1,1)*I514</f>
        <v>16</v>
      </c>
      <c r="T514">
        <f t="shared" ref="T514:T577" si="117">IF(L514&lt;&gt;R514*S514,V514,R514)*S514</f>
        <v>0</v>
      </c>
      <c r="U514" t="str">
        <f t="shared" ref="U514:U577" si="118">RIGHT(B514,4)&amp;"-"&amp;LEFT(RIGHT(B514,7),2)&amp;"-"&amp;LEFT(B514,2)</f>
        <v>4-29-2--20</v>
      </c>
      <c r="V514">
        <f t="shared" ref="V514:V561" si="119">IFERROR(ABS(L514/I514),)</f>
        <v>0</v>
      </c>
      <c r="W514">
        <f t="shared" ref="W514:W561" si="120">IF(OR(R514=0,V514=0),0,ABS(V514)=R514)</f>
        <v>0</v>
      </c>
      <c r="X514" t="str">
        <f t="shared" ref="X514:X561" si="121">RIGHT(B514,4)&amp;"-"&amp;LEFT(RIGHT(B514,7),2)&amp;"-"&amp;LEFT(B514,2)</f>
        <v>4-29-2--20</v>
      </c>
      <c r="Y514" t="str">
        <f t="shared" ref="Y514:Y561" si="122">RIGHT(C514,4)&amp;"-"&amp;LEFT(RIGHT(C514,7),2)&amp;"-"&amp;LEFT(C514,2)</f>
        <v>4-29-2--20</v>
      </c>
      <c r="Z514" t="str">
        <f t="shared" ref="Z514:Z561" si="123">RIGHT(D514,4)&amp;"-"&amp;LEFT(RIGHT(D514,7),2)&amp;"-"&amp;LEFT(D514,2)</f>
        <v>5-04-2--20</v>
      </c>
      <c r="AA514" t="str">
        <f t="shared" ref="AA514:AA577" si="124">D514</f>
        <v>2022-05-04</v>
      </c>
      <c r="AB514" t="b">
        <f t="shared" si="112"/>
        <v>0</v>
      </c>
      <c r="AC514" t="str">
        <f t="shared" ref="AC514:AC577" si="125">IF(AB514=TRUE,,H514)</f>
        <v>Reinv Div</v>
      </c>
    </row>
    <row r="515" spans="1:29">
      <c r="A515" s="3" t="s">
        <v>302</v>
      </c>
      <c r="B515" s="3" t="s">
        <v>354</v>
      </c>
      <c r="C515" s="3" t="s">
        <v>354</v>
      </c>
      <c r="D515" s="3" t="s">
        <v>355</v>
      </c>
      <c r="E515" s="3" t="s">
        <v>89</v>
      </c>
      <c r="F515" s="3" t="s">
        <v>95</v>
      </c>
      <c r="G515" s="3" t="s">
        <v>96</v>
      </c>
      <c r="H515" s="3" t="s">
        <v>128</v>
      </c>
      <c r="I515" s="3">
        <v>0</v>
      </c>
      <c r="J515" s="3"/>
      <c r="K515" s="3">
        <v>0</v>
      </c>
      <c r="L515" s="3">
        <v>11.9</v>
      </c>
      <c r="M515" s="3">
        <v>9092.86</v>
      </c>
      <c r="N515" s="3">
        <v>9092.86</v>
      </c>
      <c r="O515" s="88" t="str">
        <f>""</f>
        <v/>
      </c>
      <c r="P515" s="35" t="str">
        <f t="shared" si="113"/>
        <v>2022-04-29</v>
      </c>
      <c r="Q515" t="str">
        <f t="shared" si="114"/>
        <v>XHY</v>
      </c>
      <c r="R515">
        <f t="shared" si="115"/>
        <v>0</v>
      </c>
      <c r="S515">
        <f t="shared" si="116"/>
        <v>0</v>
      </c>
      <c r="T515">
        <f t="shared" si="117"/>
        <v>0</v>
      </c>
      <c r="U515" t="str">
        <f t="shared" si="118"/>
        <v>4-29-2--20</v>
      </c>
      <c r="V515">
        <f t="shared" si="119"/>
        <v>0</v>
      </c>
      <c r="W515">
        <f t="shared" si="120"/>
        <v>0</v>
      </c>
      <c r="X515" t="str">
        <f t="shared" si="121"/>
        <v>4-29-2--20</v>
      </c>
      <c r="Y515" t="str">
        <f t="shared" si="122"/>
        <v>4-29-2--20</v>
      </c>
      <c r="Z515" t="str">
        <f t="shared" si="123"/>
        <v>5-04-2--20</v>
      </c>
      <c r="AA515" t="str">
        <f t="shared" si="124"/>
        <v>2022-05-04</v>
      </c>
      <c r="AB515" t="b">
        <f t="shared" ref="AB515:AB578" si="126">B515=D515</f>
        <v>0</v>
      </c>
      <c r="AC515" t="str">
        <f t="shared" si="125"/>
        <v>Fraction</v>
      </c>
    </row>
    <row r="516" spans="1:29">
      <c r="A516" s="3" t="s">
        <v>302</v>
      </c>
      <c r="B516" s="3" t="s">
        <v>354</v>
      </c>
      <c r="C516" s="3" t="s">
        <v>354</v>
      </c>
      <c r="D516" s="3" t="s">
        <v>355</v>
      </c>
      <c r="E516" s="3" t="s">
        <v>89</v>
      </c>
      <c r="F516" s="3" t="s">
        <v>95</v>
      </c>
      <c r="G516" s="3" t="s">
        <v>357</v>
      </c>
      <c r="H516" s="3" t="s">
        <v>305</v>
      </c>
      <c r="I516" s="3">
        <v>45</v>
      </c>
      <c r="J516" s="3"/>
      <c r="K516" s="3">
        <v>0</v>
      </c>
      <c r="L516" s="3"/>
      <c r="M516" s="3">
        <v>9092.86</v>
      </c>
      <c r="N516" s="3">
        <v>9092.86</v>
      </c>
      <c r="O516" s="88" t="str">
        <f>""</f>
        <v/>
      </c>
      <c r="P516" s="35" t="str">
        <f t="shared" si="113"/>
        <v>2022-04-29</v>
      </c>
      <c r="Q516" t="str">
        <f t="shared" si="114"/>
        <v>XHY</v>
      </c>
      <c r="R516">
        <f t="shared" si="115"/>
        <v>16.8</v>
      </c>
      <c r="S516">
        <f t="shared" si="116"/>
        <v>45</v>
      </c>
      <c r="T516">
        <f t="shared" si="117"/>
        <v>0</v>
      </c>
      <c r="U516" t="str">
        <f t="shared" si="118"/>
        <v>4-29-2--20</v>
      </c>
      <c r="V516">
        <f t="shared" si="119"/>
        <v>0</v>
      </c>
      <c r="W516">
        <f t="shared" si="120"/>
        <v>0</v>
      </c>
      <c r="X516" t="str">
        <f t="shared" si="121"/>
        <v>4-29-2--20</v>
      </c>
      <c r="Y516" t="str">
        <f t="shared" si="122"/>
        <v>4-29-2--20</v>
      </c>
      <c r="Z516" t="str">
        <f t="shared" si="123"/>
        <v>5-04-2--20</v>
      </c>
      <c r="AA516" t="str">
        <f t="shared" si="124"/>
        <v>2022-05-04</v>
      </c>
      <c r="AB516" t="b">
        <f t="shared" si="126"/>
        <v>0</v>
      </c>
      <c r="AC516" t="str">
        <f t="shared" si="125"/>
        <v>Reinv Div</v>
      </c>
    </row>
    <row r="517" spans="1:29">
      <c r="A517" s="3" t="s">
        <v>302</v>
      </c>
      <c r="B517" s="3" t="s">
        <v>354</v>
      </c>
      <c r="C517" s="3" t="s">
        <v>354</v>
      </c>
      <c r="D517" s="3" t="s">
        <v>355</v>
      </c>
      <c r="E517" s="3" t="s">
        <v>89</v>
      </c>
      <c r="F517" s="3" t="s">
        <v>54</v>
      </c>
      <c r="G517" s="3" t="s">
        <v>230</v>
      </c>
      <c r="H517" s="3" t="s">
        <v>128</v>
      </c>
      <c r="I517" s="3">
        <v>0</v>
      </c>
      <c r="J517" s="3"/>
      <c r="K517" s="3">
        <v>0</v>
      </c>
      <c r="L517" s="3">
        <v>5.89</v>
      </c>
      <c r="M517" s="3">
        <v>9092.86</v>
      </c>
      <c r="N517" s="3">
        <v>9092.86</v>
      </c>
      <c r="O517" s="88" t="str">
        <f>""</f>
        <v/>
      </c>
      <c r="P517" s="35" t="str">
        <f t="shared" si="113"/>
        <v>2022-04-29</v>
      </c>
      <c r="Q517" t="str">
        <f t="shared" si="114"/>
        <v>XCB</v>
      </c>
      <c r="R517">
        <f t="shared" si="115"/>
        <v>0</v>
      </c>
      <c r="S517">
        <f t="shared" si="116"/>
        <v>0</v>
      </c>
      <c r="T517">
        <f t="shared" si="117"/>
        <v>0</v>
      </c>
      <c r="U517" t="str">
        <f t="shared" si="118"/>
        <v>4-29-2--20</v>
      </c>
      <c r="V517">
        <f t="shared" si="119"/>
        <v>0</v>
      </c>
      <c r="W517">
        <f t="shared" si="120"/>
        <v>0</v>
      </c>
      <c r="X517" t="str">
        <f t="shared" si="121"/>
        <v>4-29-2--20</v>
      </c>
      <c r="Y517" t="str">
        <f t="shared" si="122"/>
        <v>4-29-2--20</v>
      </c>
      <c r="Z517" t="str">
        <f t="shared" si="123"/>
        <v>5-04-2--20</v>
      </c>
      <c r="AA517" t="str">
        <f t="shared" si="124"/>
        <v>2022-05-04</v>
      </c>
      <c r="AB517" t="b">
        <f t="shared" si="126"/>
        <v>0</v>
      </c>
      <c r="AC517" t="str">
        <f t="shared" si="125"/>
        <v>Fraction</v>
      </c>
    </row>
    <row r="518" spans="1:29">
      <c r="A518" s="3" t="s">
        <v>302</v>
      </c>
      <c r="B518" s="3" t="s">
        <v>354</v>
      </c>
      <c r="C518" s="3" t="s">
        <v>354</v>
      </c>
      <c r="D518" s="3" t="s">
        <v>355</v>
      </c>
      <c r="E518" s="3" t="s">
        <v>89</v>
      </c>
      <c r="F518" s="3" t="s">
        <v>54</v>
      </c>
      <c r="G518" s="3" t="s">
        <v>358</v>
      </c>
      <c r="H518" s="3" t="s">
        <v>305</v>
      </c>
      <c r="I518" s="3">
        <v>97</v>
      </c>
      <c r="J518" s="3"/>
      <c r="K518" s="3">
        <v>0</v>
      </c>
      <c r="L518" s="3"/>
      <c r="M518" s="3">
        <v>9092.86</v>
      </c>
      <c r="N518" s="3">
        <v>9092.86</v>
      </c>
      <c r="O518" s="88" t="str">
        <f>""</f>
        <v/>
      </c>
      <c r="P518" s="35" t="str">
        <f t="shared" si="113"/>
        <v>2022-04-29</v>
      </c>
      <c r="Q518" t="str">
        <f t="shared" si="114"/>
        <v>XCB</v>
      </c>
      <c r="R518">
        <f t="shared" si="115"/>
        <v>19.41</v>
      </c>
      <c r="S518">
        <f t="shared" si="116"/>
        <v>97</v>
      </c>
      <c r="T518">
        <f t="shared" si="117"/>
        <v>0</v>
      </c>
      <c r="U518" t="str">
        <f t="shared" si="118"/>
        <v>4-29-2--20</v>
      </c>
      <c r="V518">
        <f t="shared" si="119"/>
        <v>0</v>
      </c>
      <c r="W518">
        <f t="shared" si="120"/>
        <v>0</v>
      </c>
      <c r="X518" t="str">
        <f t="shared" si="121"/>
        <v>4-29-2--20</v>
      </c>
      <c r="Y518" t="str">
        <f t="shared" si="122"/>
        <v>4-29-2--20</v>
      </c>
      <c r="Z518" t="str">
        <f t="shared" si="123"/>
        <v>5-04-2--20</v>
      </c>
      <c r="AA518" t="str">
        <f t="shared" si="124"/>
        <v>2022-05-04</v>
      </c>
      <c r="AB518" t="b">
        <f t="shared" si="126"/>
        <v>0</v>
      </c>
      <c r="AC518" t="str">
        <f t="shared" si="125"/>
        <v>Reinv Div</v>
      </c>
    </row>
    <row r="519" spans="1:29">
      <c r="A519" s="3" t="s">
        <v>302</v>
      </c>
      <c r="B519" s="3" t="s">
        <v>354</v>
      </c>
      <c r="C519" s="3" t="s">
        <v>354</v>
      </c>
      <c r="D519" s="3" t="s">
        <v>355</v>
      </c>
      <c r="E519" s="3" t="s">
        <v>89</v>
      </c>
      <c r="F519" s="3" t="s">
        <v>90</v>
      </c>
      <c r="G519" s="3" t="s">
        <v>91</v>
      </c>
      <c r="H519" s="3" t="s">
        <v>128</v>
      </c>
      <c r="I519" s="3">
        <v>0</v>
      </c>
      <c r="J519" s="3"/>
      <c r="K519" s="3">
        <v>0</v>
      </c>
      <c r="L519" s="3">
        <v>24.8</v>
      </c>
      <c r="M519" s="3">
        <v>9092.86</v>
      </c>
      <c r="N519" s="3">
        <v>9092.86</v>
      </c>
      <c r="O519" s="88" t="str">
        <f>""</f>
        <v/>
      </c>
      <c r="P519" s="35" t="str">
        <f t="shared" si="113"/>
        <v>2022-04-29</v>
      </c>
      <c r="Q519" t="str">
        <f t="shared" si="114"/>
        <v>XBB</v>
      </c>
      <c r="R519">
        <f t="shared" si="115"/>
        <v>0</v>
      </c>
      <c r="S519">
        <f t="shared" si="116"/>
        <v>0</v>
      </c>
      <c r="T519">
        <f t="shared" si="117"/>
        <v>0</v>
      </c>
      <c r="U519" t="str">
        <f t="shared" si="118"/>
        <v>4-29-2--20</v>
      </c>
      <c r="V519">
        <f t="shared" si="119"/>
        <v>0</v>
      </c>
      <c r="W519">
        <f t="shared" si="120"/>
        <v>0</v>
      </c>
      <c r="X519" t="str">
        <f t="shared" si="121"/>
        <v>4-29-2--20</v>
      </c>
      <c r="Y519" t="str">
        <f t="shared" si="122"/>
        <v>4-29-2--20</v>
      </c>
      <c r="Z519" t="str">
        <f t="shared" si="123"/>
        <v>5-04-2--20</v>
      </c>
      <c r="AA519" t="str">
        <f t="shared" si="124"/>
        <v>2022-05-04</v>
      </c>
      <c r="AB519" t="b">
        <f t="shared" si="126"/>
        <v>0</v>
      </c>
      <c r="AC519" t="str">
        <f t="shared" si="125"/>
        <v>Fraction</v>
      </c>
    </row>
    <row r="520" spans="1:29">
      <c r="A520" s="3" t="s">
        <v>302</v>
      </c>
      <c r="B520" s="3" t="s">
        <v>354</v>
      </c>
      <c r="C520" s="3" t="s">
        <v>354</v>
      </c>
      <c r="D520" s="3" t="s">
        <v>355</v>
      </c>
      <c r="E520" s="3" t="s">
        <v>89</v>
      </c>
      <c r="F520" s="3" t="s">
        <v>90</v>
      </c>
      <c r="G520" s="3" t="s">
        <v>359</v>
      </c>
      <c r="H520" s="3" t="s">
        <v>305</v>
      </c>
      <c r="I520" s="3">
        <v>109</v>
      </c>
      <c r="J520" s="3"/>
      <c r="K520" s="3">
        <v>0</v>
      </c>
      <c r="L520" s="3"/>
      <c r="M520" s="3">
        <v>9092.86</v>
      </c>
      <c r="N520" s="3">
        <v>9092.86</v>
      </c>
      <c r="O520" s="88" t="str">
        <f>""</f>
        <v/>
      </c>
      <c r="P520" s="35" t="str">
        <f t="shared" si="113"/>
        <v>2022-04-29</v>
      </c>
      <c r="Q520" t="str">
        <f t="shared" si="114"/>
        <v>XBB</v>
      </c>
      <c r="R520">
        <f t="shared" si="115"/>
        <v>28.33</v>
      </c>
      <c r="S520">
        <f t="shared" si="116"/>
        <v>109</v>
      </c>
      <c r="T520">
        <f t="shared" si="117"/>
        <v>0</v>
      </c>
      <c r="U520" t="str">
        <f t="shared" si="118"/>
        <v>4-29-2--20</v>
      </c>
      <c r="V520">
        <f t="shared" si="119"/>
        <v>0</v>
      </c>
      <c r="W520">
        <f t="shared" si="120"/>
        <v>0</v>
      </c>
      <c r="X520" t="str">
        <f t="shared" si="121"/>
        <v>4-29-2--20</v>
      </c>
      <c r="Y520" t="str">
        <f t="shared" si="122"/>
        <v>4-29-2--20</v>
      </c>
      <c r="Z520" t="str">
        <f t="shared" si="123"/>
        <v>5-04-2--20</v>
      </c>
      <c r="AA520" t="str">
        <f t="shared" si="124"/>
        <v>2022-05-04</v>
      </c>
      <c r="AB520" t="b">
        <f t="shared" si="126"/>
        <v>0</v>
      </c>
      <c r="AC520" t="str">
        <f t="shared" si="125"/>
        <v>Reinv Div</v>
      </c>
    </row>
    <row r="521" spans="1:29">
      <c r="A521" s="3" t="s">
        <v>302</v>
      </c>
      <c r="B521" s="3" t="s">
        <v>354</v>
      </c>
      <c r="C521" s="3" t="s">
        <v>354</v>
      </c>
      <c r="D521" s="3" t="s">
        <v>354</v>
      </c>
      <c r="E521" s="3" t="s">
        <v>89</v>
      </c>
      <c r="F521" s="3" t="s">
        <v>93</v>
      </c>
      <c r="G521" s="3" t="s">
        <v>94</v>
      </c>
      <c r="H521" s="3" t="s">
        <v>305</v>
      </c>
      <c r="I521" s="3">
        <v>0</v>
      </c>
      <c r="J521" s="3"/>
      <c r="K521" s="3">
        <v>0</v>
      </c>
      <c r="L521" s="3">
        <v>-358.62</v>
      </c>
      <c r="M521" s="3">
        <v>9031.5300000000007</v>
      </c>
      <c r="N521" s="3">
        <v>9031.5300000000007</v>
      </c>
      <c r="O521" s="88" t="str">
        <f>""</f>
        <v/>
      </c>
      <c r="P521" s="35" t="str">
        <f t="shared" si="113"/>
        <v>2022-04-29</v>
      </c>
      <c r="Q521" t="str">
        <f t="shared" si="114"/>
        <v>XIG</v>
      </c>
      <c r="R521">
        <f t="shared" si="115"/>
        <v>0</v>
      </c>
      <c r="S521">
        <f t="shared" si="116"/>
        <v>0</v>
      </c>
      <c r="T521">
        <f t="shared" si="117"/>
        <v>0</v>
      </c>
      <c r="U521" t="str">
        <f t="shared" si="118"/>
        <v>4-29-2--20</v>
      </c>
      <c r="V521">
        <f t="shared" si="119"/>
        <v>0</v>
      </c>
      <c r="W521">
        <f t="shared" si="120"/>
        <v>0</v>
      </c>
      <c r="X521" t="str">
        <f t="shared" si="121"/>
        <v>4-29-2--20</v>
      </c>
      <c r="Y521" t="str">
        <f t="shared" si="122"/>
        <v>4-29-2--20</v>
      </c>
      <c r="Z521" t="str">
        <f t="shared" si="123"/>
        <v>4-29-2--20</v>
      </c>
      <c r="AA521" t="str">
        <f t="shared" si="124"/>
        <v>2022-04-29</v>
      </c>
      <c r="AB521" t="b">
        <f t="shared" si="126"/>
        <v>1</v>
      </c>
      <c r="AC521">
        <f t="shared" si="125"/>
        <v>0</v>
      </c>
    </row>
    <row r="522" spans="1:29">
      <c r="A522" s="3" t="s">
        <v>302</v>
      </c>
      <c r="B522" s="3" t="s">
        <v>354</v>
      </c>
      <c r="C522" s="3" t="s">
        <v>354</v>
      </c>
      <c r="D522" s="3" t="s">
        <v>354</v>
      </c>
      <c r="E522" s="3" t="s">
        <v>89</v>
      </c>
      <c r="F522" s="3" t="s">
        <v>93</v>
      </c>
      <c r="G522" s="3" t="s">
        <v>94</v>
      </c>
      <c r="H522" s="3" t="s">
        <v>92</v>
      </c>
      <c r="I522" s="3">
        <v>7796</v>
      </c>
      <c r="J522" s="3"/>
      <c r="K522" s="3">
        <v>0</v>
      </c>
      <c r="L522" s="3">
        <v>358.62</v>
      </c>
      <c r="M522" s="3">
        <v>9031.5300000000007</v>
      </c>
      <c r="N522" s="3">
        <v>9031.5300000000007</v>
      </c>
      <c r="O522" s="88" t="str">
        <f>""</f>
        <v/>
      </c>
      <c r="P522" s="35" t="str">
        <f t="shared" si="113"/>
        <v>2022-04-29</v>
      </c>
      <c r="Q522" t="str">
        <f t="shared" si="114"/>
        <v>XIG</v>
      </c>
      <c r="R522">
        <f t="shared" si="115"/>
        <v>0</v>
      </c>
      <c r="S522">
        <f t="shared" si="116"/>
        <v>7796</v>
      </c>
      <c r="T522">
        <f t="shared" si="117"/>
        <v>358.62</v>
      </c>
      <c r="U522" t="str">
        <f t="shared" si="118"/>
        <v>4-29-2--20</v>
      </c>
      <c r="V522">
        <f t="shared" si="119"/>
        <v>4.6000513083632635E-2</v>
      </c>
      <c r="W522">
        <f t="shared" si="120"/>
        <v>0</v>
      </c>
      <c r="X522" t="str">
        <f t="shared" si="121"/>
        <v>4-29-2--20</v>
      </c>
      <c r="Y522" t="str">
        <f t="shared" si="122"/>
        <v>4-29-2--20</v>
      </c>
      <c r="Z522" t="str">
        <f t="shared" si="123"/>
        <v>4-29-2--20</v>
      </c>
      <c r="AA522" t="str">
        <f t="shared" si="124"/>
        <v>2022-04-29</v>
      </c>
      <c r="AB522" t="b">
        <f t="shared" si="126"/>
        <v>1</v>
      </c>
      <c r="AC522">
        <f t="shared" si="125"/>
        <v>0</v>
      </c>
    </row>
    <row r="523" spans="1:29">
      <c r="A523" s="3" t="s">
        <v>302</v>
      </c>
      <c r="B523" s="3" t="s">
        <v>354</v>
      </c>
      <c r="C523" s="3" t="s">
        <v>354</v>
      </c>
      <c r="D523" s="3" t="s">
        <v>354</v>
      </c>
      <c r="E523" s="3" t="s">
        <v>89</v>
      </c>
      <c r="F523" s="3" t="s">
        <v>95</v>
      </c>
      <c r="G523" s="3" t="s">
        <v>96</v>
      </c>
      <c r="H523" s="3" t="s">
        <v>305</v>
      </c>
      <c r="I523" s="3">
        <v>0</v>
      </c>
      <c r="J523" s="3"/>
      <c r="K523" s="3">
        <v>0</v>
      </c>
      <c r="L523" s="3">
        <v>-767.89</v>
      </c>
      <c r="M523" s="3">
        <v>9031.5300000000007</v>
      </c>
      <c r="N523" s="3">
        <v>9031.5300000000007</v>
      </c>
      <c r="O523" s="88" t="str">
        <f>""</f>
        <v/>
      </c>
      <c r="P523" s="35" t="str">
        <f t="shared" si="113"/>
        <v>2022-04-29</v>
      </c>
      <c r="Q523" t="str">
        <f t="shared" si="114"/>
        <v>XHY</v>
      </c>
      <c r="R523">
        <f t="shared" si="115"/>
        <v>0</v>
      </c>
      <c r="S523">
        <f t="shared" si="116"/>
        <v>0</v>
      </c>
      <c r="T523">
        <f t="shared" si="117"/>
        <v>0</v>
      </c>
      <c r="U523" t="str">
        <f t="shared" si="118"/>
        <v>4-29-2--20</v>
      </c>
      <c r="V523">
        <f t="shared" si="119"/>
        <v>0</v>
      </c>
      <c r="W523">
        <f t="shared" si="120"/>
        <v>0</v>
      </c>
      <c r="X523" t="str">
        <f t="shared" si="121"/>
        <v>4-29-2--20</v>
      </c>
      <c r="Y523" t="str">
        <f t="shared" si="122"/>
        <v>4-29-2--20</v>
      </c>
      <c r="Z523" t="str">
        <f t="shared" si="123"/>
        <v>4-29-2--20</v>
      </c>
      <c r="AA523" t="str">
        <f t="shared" si="124"/>
        <v>2022-04-29</v>
      </c>
      <c r="AB523" t="b">
        <f t="shared" si="126"/>
        <v>1</v>
      </c>
      <c r="AC523">
        <f t="shared" si="125"/>
        <v>0</v>
      </c>
    </row>
    <row r="524" spans="1:29">
      <c r="A524" s="3" t="s">
        <v>302</v>
      </c>
      <c r="B524" s="3" t="s">
        <v>354</v>
      </c>
      <c r="C524" s="3" t="s">
        <v>354</v>
      </c>
      <c r="D524" s="3" t="s">
        <v>354</v>
      </c>
      <c r="E524" s="3" t="s">
        <v>89</v>
      </c>
      <c r="F524" s="3" t="s">
        <v>95</v>
      </c>
      <c r="G524" s="3" t="s">
        <v>96</v>
      </c>
      <c r="H524" s="3" t="s">
        <v>92</v>
      </c>
      <c r="I524" s="3">
        <v>10519</v>
      </c>
      <c r="J524" s="3"/>
      <c r="K524" s="3">
        <v>0</v>
      </c>
      <c r="L524" s="3">
        <v>767.89</v>
      </c>
      <c r="M524" s="3">
        <v>9031.5300000000007</v>
      </c>
      <c r="N524" s="3">
        <v>9031.5300000000007</v>
      </c>
      <c r="O524" s="88" t="str">
        <f>""</f>
        <v/>
      </c>
      <c r="P524" s="35" t="str">
        <f t="shared" si="113"/>
        <v>2022-04-29</v>
      </c>
      <c r="Q524" t="str">
        <f t="shared" si="114"/>
        <v>XHY</v>
      </c>
      <c r="R524">
        <f t="shared" si="115"/>
        <v>0</v>
      </c>
      <c r="S524">
        <f t="shared" si="116"/>
        <v>10519</v>
      </c>
      <c r="T524">
        <f t="shared" si="117"/>
        <v>767.88999999999987</v>
      </c>
      <c r="U524" t="str">
        <f t="shared" si="118"/>
        <v>4-29-2--20</v>
      </c>
      <c r="V524">
        <f t="shared" si="119"/>
        <v>7.300028519821275E-2</v>
      </c>
      <c r="W524">
        <f t="shared" si="120"/>
        <v>0</v>
      </c>
      <c r="X524" t="str">
        <f t="shared" si="121"/>
        <v>4-29-2--20</v>
      </c>
      <c r="Y524" t="str">
        <f t="shared" si="122"/>
        <v>4-29-2--20</v>
      </c>
      <c r="Z524" t="str">
        <f t="shared" si="123"/>
        <v>4-29-2--20</v>
      </c>
      <c r="AA524" t="str">
        <f t="shared" si="124"/>
        <v>2022-04-29</v>
      </c>
      <c r="AB524" t="b">
        <f t="shared" si="126"/>
        <v>1</v>
      </c>
      <c r="AC524">
        <f t="shared" si="125"/>
        <v>0</v>
      </c>
    </row>
    <row r="525" spans="1:29">
      <c r="A525" s="3" t="s">
        <v>302</v>
      </c>
      <c r="B525" s="3" t="s">
        <v>354</v>
      </c>
      <c r="C525" s="3" t="s">
        <v>354</v>
      </c>
      <c r="D525" s="3" t="s">
        <v>354</v>
      </c>
      <c r="E525" s="3" t="s">
        <v>89</v>
      </c>
      <c r="F525" s="3" t="s">
        <v>54</v>
      </c>
      <c r="G525" s="3" t="s">
        <v>230</v>
      </c>
      <c r="H525" s="3" t="s">
        <v>305</v>
      </c>
      <c r="I525" s="3">
        <v>0</v>
      </c>
      <c r="J525" s="3"/>
      <c r="K525" s="3">
        <v>0</v>
      </c>
      <c r="L525" s="3">
        <v>-1888.7</v>
      </c>
      <c r="M525" s="3">
        <v>9031.5300000000007</v>
      </c>
      <c r="N525" s="3">
        <v>9031.5300000000007</v>
      </c>
      <c r="O525" s="88" t="str">
        <f>""</f>
        <v/>
      </c>
      <c r="P525" s="35" t="str">
        <f t="shared" si="113"/>
        <v>2022-04-29</v>
      </c>
      <c r="Q525" t="str">
        <f t="shared" si="114"/>
        <v>XCB</v>
      </c>
      <c r="R525">
        <f t="shared" si="115"/>
        <v>0</v>
      </c>
      <c r="S525">
        <f t="shared" si="116"/>
        <v>0</v>
      </c>
      <c r="T525">
        <f t="shared" si="117"/>
        <v>0</v>
      </c>
      <c r="U525" t="str">
        <f t="shared" si="118"/>
        <v>4-29-2--20</v>
      </c>
      <c r="V525">
        <f t="shared" si="119"/>
        <v>0</v>
      </c>
      <c r="W525">
        <f t="shared" si="120"/>
        <v>0</v>
      </c>
      <c r="X525" t="str">
        <f t="shared" si="121"/>
        <v>4-29-2--20</v>
      </c>
      <c r="Y525" t="str">
        <f t="shared" si="122"/>
        <v>4-29-2--20</v>
      </c>
      <c r="Z525" t="str">
        <f t="shared" si="123"/>
        <v>4-29-2--20</v>
      </c>
      <c r="AA525" t="str">
        <f t="shared" si="124"/>
        <v>2022-04-29</v>
      </c>
      <c r="AB525" t="b">
        <f t="shared" si="126"/>
        <v>1</v>
      </c>
      <c r="AC525">
        <f t="shared" si="125"/>
        <v>0</v>
      </c>
    </row>
    <row r="526" spans="1:29">
      <c r="A526" s="3" t="s">
        <v>302</v>
      </c>
      <c r="B526" s="3" t="s">
        <v>354</v>
      </c>
      <c r="C526" s="3" t="s">
        <v>354</v>
      </c>
      <c r="D526" s="3" t="s">
        <v>354</v>
      </c>
      <c r="E526" s="3" t="s">
        <v>89</v>
      </c>
      <c r="F526" s="3" t="s">
        <v>54</v>
      </c>
      <c r="G526" s="3" t="s">
        <v>230</v>
      </c>
      <c r="H526" s="3" t="s">
        <v>92</v>
      </c>
      <c r="I526" s="3">
        <v>34340</v>
      </c>
      <c r="J526" s="3"/>
      <c r="K526" s="3">
        <v>0</v>
      </c>
      <c r="L526" s="3">
        <v>1888.7</v>
      </c>
      <c r="M526" s="3">
        <v>9031.5300000000007</v>
      </c>
      <c r="N526" s="3">
        <v>9031.5300000000007</v>
      </c>
      <c r="O526" s="88" t="str">
        <f>""</f>
        <v/>
      </c>
      <c r="P526" s="35" t="str">
        <f t="shared" si="113"/>
        <v>2022-04-29</v>
      </c>
      <c r="Q526" t="str">
        <f t="shared" si="114"/>
        <v>XCB</v>
      </c>
      <c r="R526">
        <f t="shared" si="115"/>
        <v>0</v>
      </c>
      <c r="S526">
        <f t="shared" si="116"/>
        <v>34340</v>
      </c>
      <c r="T526">
        <f t="shared" si="117"/>
        <v>1888.7</v>
      </c>
      <c r="U526" t="str">
        <f t="shared" si="118"/>
        <v>4-29-2--20</v>
      </c>
      <c r="V526">
        <f t="shared" si="119"/>
        <v>5.5E-2</v>
      </c>
      <c r="W526">
        <f t="shared" si="120"/>
        <v>0</v>
      </c>
      <c r="X526" t="str">
        <f t="shared" si="121"/>
        <v>4-29-2--20</v>
      </c>
      <c r="Y526" t="str">
        <f t="shared" si="122"/>
        <v>4-29-2--20</v>
      </c>
      <c r="Z526" t="str">
        <f t="shared" si="123"/>
        <v>4-29-2--20</v>
      </c>
      <c r="AA526" t="str">
        <f t="shared" si="124"/>
        <v>2022-04-29</v>
      </c>
      <c r="AB526" t="b">
        <f t="shared" si="126"/>
        <v>1</v>
      </c>
      <c r="AC526">
        <f t="shared" si="125"/>
        <v>0</v>
      </c>
    </row>
    <row r="527" spans="1:29">
      <c r="A527" s="3" t="s">
        <v>302</v>
      </c>
      <c r="B527" s="3" t="s">
        <v>354</v>
      </c>
      <c r="C527" s="3" t="s">
        <v>354</v>
      </c>
      <c r="D527" s="3" t="s">
        <v>354</v>
      </c>
      <c r="E527" s="3" t="s">
        <v>89</v>
      </c>
      <c r="F527" s="3" t="s">
        <v>90</v>
      </c>
      <c r="G527" s="3" t="s">
        <v>91</v>
      </c>
      <c r="H527" s="3" t="s">
        <v>305</v>
      </c>
      <c r="I527" s="3">
        <v>0</v>
      </c>
      <c r="J527" s="3"/>
      <c r="K527" s="3">
        <v>0</v>
      </c>
      <c r="L527" s="3">
        <v>-3113.02</v>
      </c>
      <c r="M527" s="3">
        <v>9031.5300000000007</v>
      </c>
      <c r="N527" s="3">
        <v>9031.5300000000007</v>
      </c>
      <c r="O527" s="88" t="str">
        <f>""</f>
        <v/>
      </c>
      <c r="P527" s="35" t="str">
        <f t="shared" si="113"/>
        <v>2022-04-29</v>
      </c>
      <c r="Q527" t="str">
        <f t="shared" si="114"/>
        <v>XBB</v>
      </c>
      <c r="R527">
        <f t="shared" si="115"/>
        <v>0</v>
      </c>
      <c r="S527">
        <f t="shared" si="116"/>
        <v>0</v>
      </c>
      <c r="T527">
        <f t="shared" si="117"/>
        <v>0</v>
      </c>
      <c r="U527" t="str">
        <f t="shared" si="118"/>
        <v>4-29-2--20</v>
      </c>
      <c r="V527">
        <f t="shared" si="119"/>
        <v>0</v>
      </c>
      <c r="W527">
        <f t="shared" si="120"/>
        <v>0</v>
      </c>
      <c r="X527" t="str">
        <f t="shared" si="121"/>
        <v>4-29-2--20</v>
      </c>
      <c r="Y527" t="str">
        <f t="shared" si="122"/>
        <v>4-29-2--20</v>
      </c>
      <c r="Z527" t="str">
        <f t="shared" si="123"/>
        <v>4-29-2--20</v>
      </c>
      <c r="AA527" t="str">
        <f t="shared" si="124"/>
        <v>2022-04-29</v>
      </c>
      <c r="AB527" t="b">
        <f t="shared" si="126"/>
        <v>1</v>
      </c>
      <c r="AC527">
        <f t="shared" si="125"/>
        <v>0</v>
      </c>
    </row>
    <row r="528" spans="1:29">
      <c r="A528" s="3" t="s">
        <v>302</v>
      </c>
      <c r="B528" s="3" t="s">
        <v>354</v>
      </c>
      <c r="C528" s="3" t="s">
        <v>354</v>
      </c>
      <c r="D528" s="3" t="s">
        <v>354</v>
      </c>
      <c r="E528" s="3" t="s">
        <v>89</v>
      </c>
      <c r="F528" s="3" t="s">
        <v>90</v>
      </c>
      <c r="G528" s="3" t="s">
        <v>91</v>
      </c>
      <c r="H528" s="3" t="s">
        <v>92</v>
      </c>
      <c r="I528" s="3">
        <v>47167</v>
      </c>
      <c r="J528" s="3"/>
      <c r="K528" s="3">
        <v>0</v>
      </c>
      <c r="L528" s="3">
        <v>3113.02</v>
      </c>
      <c r="M528" s="3">
        <v>9031.5300000000007</v>
      </c>
      <c r="N528" s="3">
        <v>9031.5300000000007</v>
      </c>
      <c r="O528" s="88" t="str">
        <f>""</f>
        <v/>
      </c>
      <c r="P528" s="35" t="str">
        <f t="shared" si="113"/>
        <v>2022-04-29</v>
      </c>
      <c r="Q528" t="str">
        <f t="shared" si="114"/>
        <v>XBB</v>
      </c>
      <c r="R528">
        <f t="shared" si="115"/>
        <v>0</v>
      </c>
      <c r="S528">
        <f t="shared" si="116"/>
        <v>47167</v>
      </c>
      <c r="T528">
        <f t="shared" si="117"/>
        <v>3113.02</v>
      </c>
      <c r="U528" t="str">
        <f t="shared" si="118"/>
        <v>4-29-2--20</v>
      </c>
      <c r="V528">
        <f t="shared" si="119"/>
        <v>6.5999957597472805E-2</v>
      </c>
      <c r="W528">
        <f t="shared" si="120"/>
        <v>0</v>
      </c>
      <c r="X528" t="str">
        <f t="shared" si="121"/>
        <v>4-29-2--20</v>
      </c>
      <c r="Y528" t="str">
        <f t="shared" si="122"/>
        <v>4-29-2--20</v>
      </c>
      <c r="Z528" t="str">
        <f t="shared" si="123"/>
        <v>4-29-2--20</v>
      </c>
      <c r="AA528" t="str">
        <f t="shared" si="124"/>
        <v>2022-04-29</v>
      </c>
      <c r="AB528" t="b">
        <f t="shared" si="126"/>
        <v>1</v>
      </c>
      <c r="AC528">
        <f t="shared" si="125"/>
        <v>0</v>
      </c>
    </row>
    <row r="529" spans="1:29">
      <c r="A529" s="3" t="s">
        <v>302</v>
      </c>
      <c r="B529" s="3" t="s">
        <v>360</v>
      </c>
      <c r="C529" s="3" t="s">
        <v>361</v>
      </c>
      <c r="D529" s="3" t="s">
        <v>360</v>
      </c>
      <c r="E529" s="3" t="s">
        <v>89</v>
      </c>
      <c r="F529" s="3" t="s">
        <v>105</v>
      </c>
      <c r="G529" s="3" t="s">
        <v>106</v>
      </c>
      <c r="H529" s="3" t="s">
        <v>313</v>
      </c>
      <c r="I529" s="3">
        <v>600</v>
      </c>
      <c r="J529" s="3">
        <v>64.67</v>
      </c>
      <c r="K529" s="3">
        <v>0</v>
      </c>
      <c r="L529" s="3">
        <v>38802</v>
      </c>
      <c r="M529" s="3">
        <v>9092.86</v>
      </c>
      <c r="N529" s="3">
        <v>2782.35</v>
      </c>
      <c r="O529" s="88" t="str">
        <f>""</f>
        <v/>
      </c>
      <c r="P529" s="35" t="str">
        <f t="shared" si="113"/>
        <v>2022-05-09</v>
      </c>
      <c r="Q529" t="str">
        <f t="shared" si="114"/>
        <v>XUS</v>
      </c>
      <c r="R529">
        <f t="shared" si="115"/>
        <v>64.67</v>
      </c>
      <c r="S529">
        <f t="shared" si="116"/>
        <v>-600</v>
      </c>
      <c r="T529">
        <f t="shared" si="117"/>
        <v>-38802</v>
      </c>
      <c r="U529" t="str">
        <f t="shared" si="118"/>
        <v>5-09-2--20</v>
      </c>
      <c r="V529">
        <f t="shared" si="119"/>
        <v>64.67</v>
      </c>
      <c r="W529" t="b">
        <f t="shared" si="120"/>
        <v>1</v>
      </c>
      <c r="X529" t="str">
        <f t="shared" si="121"/>
        <v>5-09-2--20</v>
      </c>
      <c r="Y529" t="str">
        <f t="shared" si="122"/>
        <v>5-11-2--20</v>
      </c>
      <c r="Z529" t="str">
        <f t="shared" si="123"/>
        <v>5-09-2--20</v>
      </c>
      <c r="AA529" t="str">
        <f t="shared" si="124"/>
        <v>2022-05-09</v>
      </c>
      <c r="AB529" t="b">
        <f t="shared" si="126"/>
        <v>1</v>
      </c>
      <c r="AC529">
        <f t="shared" si="125"/>
        <v>0</v>
      </c>
    </row>
    <row r="530" spans="1:29">
      <c r="A530" s="3" t="s">
        <v>302</v>
      </c>
      <c r="B530" s="3" t="s">
        <v>360</v>
      </c>
      <c r="C530" s="3" t="s">
        <v>361</v>
      </c>
      <c r="D530" s="3" t="s">
        <v>360</v>
      </c>
      <c r="E530" s="3" t="s">
        <v>89</v>
      </c>
      <c r="F530" s="3" t="s">
        <v>108</v>
      </c>
      <c r="G530" s="3" t="s">
        <v>109</v>
      </c>
      <c r="H530" s="3" t="s">
        <v>314</v>
      </c>
      <c r="I530" s="3">
        <v>800</v>
      </c>
      <c r="J530" s="3">
        <v>29.88</v>
      </c>
      <c r="K530" s="3">
        <v>0</v>
      </c>
      <c r="L530" s="3">
        <v>-23904</v>
      </c>
      <c r="M530" s="3">
        <v>9092.86</v>
      </c>
      <c r="N530" s="3">
        <v>2782.35</v>
      </c>
      <c r="O530" s="88" t="str">
        <f>""</f>
        <v/>
      </c>
      <c r="P530" s="35" t="str">
        <f t="shared" si="113"/>
        <v>2022-05-09</v>
      </c>
      <c r="Q530" t="str">
        <f t="shared" si="114"/>
        <v>XEF</v>
      </c>
      <c r="R530">
        <f t="shared" si="115"/>
        <v>29.88</v>
      </c>
      <c r="S530">
        <f t="shared" si="116"/>
        <v>800</v>
      </c>
      <c r="T530">
        <f t="shared" si="117"/>
        <v>23904</v>
      </c>
      <c r="U530" t="str">
        <f t="shared" si="118"/>
        <v>5-09-2--20</v>
      </c>
      <c r="V530">
        <f t="shared" si="119"/>
        <v>29.88</v>
      </c>
      <c r="W530" t="b">
        <f t="shared" si="120"/>
        <v>1</v>
      </c>
      <c r="X530" t="str">
        <f t="shared" si="121"/>
        <v>5-09-2--20</v>
      </c>
      <c r="Y530" t="str">
        <f t="shared" si="122"/>
        <v>5-11-2--20</v>
      </c>
      <c r="Z530" t="str">
        <f t="shared" si="123"/>
        <v>5-09-2--20</v>
      </c>
      <c r="AA530" t="str">
        <f t="shared" si="124"/>
        <v>2022-05-09</v>
      </c>
      <c r="AB530" t="b">
        <f t="shared" si="126"/>
        <v>1</v>
      </c>
      <c r="AC530">
        <f t="shared" si="125"/>
        <v>0</v>
      </c>
    </row>
    <row r="531" spans="1:29">
      <c r="A531" s="3" t="s">
        <v>302</v>
      </c>
      <c r="B531" s="3" t="s">
        <v>360</v>
      </c>
      <c r="C531" s="3" t="s">
        <v>361</v>
      </c>
      <c r="D531" s="3" t="s">
        <v>360</v>
      </c>
      <c r="E531" s="3" t="s">
        <v>89</v>
      </c>
      <c r="F531" s="3" t="s">
        <v>110</v>
      </c>
      <c r="G531" s="3" t="s">
        <v>111</v>
      </c>
      <c r="H531" s="3" t="s">
        <v>313</v>
      </c>
      <c r="I531" s="3">
        <v>1900</v>
      </c>
      <c r="J531" s="3">
        <v>30.86</v>
      </c>
      <c r="K531" s="3">
        <v>0</v>
      </c>
      <c r="L531" s="3">
        <v>58634</v>
      </c>
      <c r="M531" s="3">
        <v>9092.86</v>
      </c>
      <c r="N531" s="3">
        <v>2782.35</v>
      </c>
      <c r="O531" s="88" t="str">
        <f>""</f>
        <v/>
      </c>
      <c r="P531" s="35" t="str">
        <f t="shared" si="113"/>
        <v>2022-05-09</v>
      </c>
      <c r="Q531" t="str">
        <f t="shared" si="114"/>
        <v>XIU</v>
      </c>
      <c r="R531">
        <f t="shared" si="115"/>
        <v>30.86</v>
      </c>
      <c r="S531">
        <f t="shared" si="116"/>
        <v>-1900</v>
      </c>
      <c r="T531">
        <f t="shared" si="117"/>
        <v>-58634</v>
      </c>
      <c r="U531" t="str">
        <f t="shared" si="118"/>
        <v>5-09-2--20</v>
      </c>
      <c r="V531">
        <f t="shared" si="119"/>
        <v>30.86</v>
      </c>
      <c r="W531" t="b">
        <f t="shared" si="120"/>
        <v>1</v>
      </c>
      <c r="X531" t="str">
        <f t="shared" si="121"/>
        <v>5-09-2--20</v>
      </c>
      <c r="Y531" t="str">
        <f t="shared" si="122"/>
        <v>5-11-2--20</v>
      </c>
      <c r="Z531" t="str">
        <f t="shared" si="123"/>
        <v>5-09-2--20</v>
      </c>
      <c r="AA531" t="str">
        <f t="shared" si="124"/>
        <v>2022-05-09</v>
      </c>
      <c r="AB531" t="b">
        <f t="shared" si="126"/>
        <v>1</v>
      </c>
      <c r="AC531">
        <f t="shared" si="125"/>
        <v>0</v>
      </c>
    </row>
    <row r="532" spans="1:29">
      <c r="A532" s="3" t="s">
        <v>302</v>
      </c>
      <c r="B532" s="3" t="s">
        <v>360</v>
      </c>
      <c r="C532" s="3" t="s">
        <v>361</v>
      </c>
      <c r="D532" s="3" t="s">
        <v>360</v>
      </c>
      <c r="E532" s="3" t="s">
        <v>89</v>
      </c>
      <c r="F532" s="3" t="s">
        <v>90</v>
      </c>
      <c r="G532" s="3" t="s">
        <v>91</v>
      </c>
      <c r="H532" s="3" t="s">
        <v>314</v>
      </c>
      <c r="I532" s="3">
        <v>2400</v>
      </c>
      <c r="J532" s="3">
        <v>27.887</v>
      </c>
      <c r="K532" s="3">
        <v>0</v>
      </c>
      <c r="L532" s="3">
        <v>-66928.509999999995</v>
      </c>
      <c r="M532" s="3">
        <v>9092.86</v>
      </c>
      <c r="N532" s="3">
        <v>2782.35</v>
      </c>
      <c r="O532" s="88" t="str">
        <f>""</f>
        <v/>
      </c>
      <c r="P532" s="35" t="str">
        <f t="shared" si="113"/>
        <v>2022-05-09</v>
      </c>
      <c r="Q532" t="str">
        <f t="shared" si="114"/>
        <v>XBB</v>
      </c>
      <c r="R532">
        <f t="shared" si="115"/>
        <v>27.887</v>
      </c>
      <c r="S532">
        <f t="shared" si="116"/>
        <v>2400</v>
      </c>
      <c r="T532">
        <f t="shared" si="117"/>
        <v>66928.509999999995</v>
      </c>
      <c r="U532" t="str">
        <f t="shared" si="118"/>
        <v>5-09-2--20</v>
      </c>
      <c r="V532">
        <f t="shared" si="119"/>
        <v>27.886879166666663</v>
      </c>
      <c r="W532" t="b">
        <f t="shared" si="120"/>
        <v>0</v>
      </c>
      <c r="X532" t="str">
        <f t="shared" si="121"/>
        <v>5-09-2--20</v>
      </c>
      <c r="Y532" t="str">
        <f t="shared" si="122"/>
        <v>5-11-2--20</v>
      </c>
      <c r="Z532" t="str">
        <f t="shared" si="123"/>
        <v>5-09-2--20</v>
      </c>
      <c r="AA532" t="str">
        <f t="shared" si="124"/>
        <v>2022-05-09</v>
      </c>
      <c r="AB532" t="b">
        <f t="shared" si="126"/>
        <v>1</v>
      </c>
      <c r="AC532">
        <f t="shared" si="125"/>
        <v>0</v>
      </c>
    </row>
    <row r="533" spans="1:29">
      <c r="A533" s="3" t="s">
        <v>302</v>
      </c>
      <c r="B533" s="3" t="s">
        <v>360</v>
      </c>
      <c r="C533" s="3" t="s">
        <v>361</v>
      </c>
      <c r="D533" s="3" t="s">
        <v>360</v>
      </c>
      <c r="E533" s="3" t="s">
        <v>89</v>
      </c>
      <c r="F533" s="3" t="s">
        <v>112</v>
      </c>
      <c r="G533" s="3" t="s">
        <v>113</v>
      </c>
      <c r="H533" s="3" t="s">
        <v>314</v>
      </c>
      <c r="I533" s="3">
        <v>450</v>
      </c>
      <c r="J533" s="3">
        <v>28.698</v>
      </c>
      <c r="K533" s="3">
        <v>0</v>
      </c>
      <c r="L533" s="3">
        <v>-12914</v>
      </c>
      <c r="M533" s="3">
        <v>9092.86</v>
      </c>
      <c r="N533" s="3">
        <v>2782.35</v>
      </c>
      <c r="O533" s="88" t="str">
        <f>""</f>
        <v/>
      </c>
      <c r="P533" s="35" t="str">
        <f t="shared" si="113"/>
        <v>2022-05-09</v>
      </c>
      <c r="Q533" t="str">
        <f t="shared" si="114"/>
        <v>XEM</v>
      </c>
      <c r="R533">
        <f t="shared" si="115"/>
        <v>28.698</v>
      </c>
      <c r="S533">
        <f t="shared" si="116"/>
        <v>450</v>
      </c>
      <c r="T533">
        <f t="shared" si="117"/>
        <v>12914</v>
      </c>
      <c r="U533" t="str">
        <f t="shared" si="118"/>
        <v>5-09-2--20</v>
      </c>
      <c r="V533">
        <f t="shared" si="119"/>
        <v>28.697777777777777</v>
      </c>
      <c r="W533" t="b">
        <f t="shared" si="120"/>
        <v>0</v>
      </c>
      <c r="X533" t="str">
        <f t="shared" si="121"/>
        <v>5-09-2--20</v>
      </c>
      <c r="Y533" t="str">
        <f t="shared" si="122"/>
        <v>5-11-2--20</v>
      </c>
      <c r="Z533" t="str">
        <f t="shared" si="123"/>
        <v>5-09-2--20</v>
      </c>
      <c r="AA533" t="str">
        <f t="shared" si="124"/>
        <v>2022-05-09</v>
      </c>
      <c r="AB533" t="b">
        <f t="shared" si="126"/>
        <v>1</v>
      </c>
      <c r="AC533">
        <f t="shared" si="125"/>
        <v>0</v>
      </c>
    </row>
    <row r="534" spans="1:29">
      <c r="A534" s="3" t="s">
        <v>302</v>
      </c>
      <c r="B534" s="3" t="s">
        <v>362</v>
      </c>
      <c r="C534" s="3" t="s">
        <v>362</v>
      </c>
      <c r="D534" s="3" t="s">
        <v>363</v>
      </c>
      <c r="E534" s="3" t="s">
        <v>89</v>
      </c>
      <c r="F534" s="3" t="s">
        <v>120</v>
      </c>
      <c r="G534" s="3" t="s">
        <v>364</v>
      </c>
      <c r="H534" s="3" t="s">
        <v>305</v>
      </c>
      <c r="I534" s="3">
        <v>82.522999999999996</v>
      </c>
      <c r="J534" s="3"/>
      <c r="K534" s="3">
        <v>0</v>
      </c>
      <c r="L534" s="3"/>
      <c r="M534" s="3">
        <v>2782.35</v>
      </c>
      <c r="N534" s="3">
        <v>2782.35</v>
      </c>
      <c r="O534" s="88" t="str">
        <f>""</f>
        <v/>
      </c>
      <c r="P534" s="35" t="str">
        <f t="shared" si="113"/>
        <v>2022-05-30</v>
      </c>
      <c r="Q534" t="str">
        <f t="shared" si="114"/>
        <v>TDB778</v>
      </c>
      <c r="R534">
        <f t="shared" si="115"/>
        <v>11.200029082801159</v>
      </c>
      <c r="S534">
        <f t="shared" si="116"/>
        <v>82.522999999999996</v>
      </c>
      <c r="T534">
        <f t="shared" si="117"/>
        <v>0</v>
      </c>
      <c r="U534" t="str">
        <f t="shared" si="118"/>
        <v>5-30-2--20</v>
      </c>
      <c r="V534">
        <f t="shared" si="119"/>
        <v>0</v>
      </c>
      <c r="W534">
        <f t="shared" si="120"/>
        <v>0</v>
      </c>
      <c r="X534" t="str">
        <f t="shared" si="121"/>
        <v>5-30-2--20</v>
      </c>
      <c r="Y534" t="str">
        <f t="shared" si="122"/>
        <v>5-30-2--20</v>
      </c>
      <c r="Z534" t="str">
        <f t="shared" si="123"/>
        <v>6-01-2--20</v>
      </c>
      <c r="AA534" t="str">
        <f t="shared" si="124"/>
        <v>2022-06-01</v>
      </c>
      <c r="AB534" t="b">
        <f t="shared" si="126"/>
        <v>0</v>
      </c>
      <c r="AC534" t="str">
        <f t="shared" si="125"/>
        <v>Reinv Div</v>
      </c>
    </row>
    <row r="535" spans="1:29">
      <c r="A535" s="3" t="s">
        <v>302</v>
      </c>
      <c r="B535" s="3" t="s">
        <v>365</v>
      </c>
      <c r="C535" s="3" t="s">
        <v>365</v>
      </c>
      <c r="D535" s="3" t="s">
        <v>366</v>
      </c>
      <c r="E535" s="3" t="s">
        <v>89</v>
      </c>
      <c r="F535" s="3" t="s">
        <v>93</v>
      </c>
      <c r="G535" s="3" t="s">
        <v>94</v>
      </c>
      <c r="H535" s="3" t="s">
        <v>128</v>
      </c>
      <c r="I535" s="3">
        <v>0</v>
      </c>
      <c r="J535" s="3"/>
      <c r="K535" s="3">
        <v>0</v>
      </c>
      <c r="L535" s="3">
        <v>16.54</v>
      </c>
      <c r="M535" s="3">
        <v>2860.29</v>
      </c>
      <c r="N535" s="3">
        <v>2860.29</v>
      </c>
      <c r="O535" s="88" t="str">
        <f>""</f>
        <v/>
      </c>
      <c r="P535" s="35" t="str">
        <f t="shared" si="113"/>
        <v>2022-05-31</v>
      </c>
      <c r="Q535" t="str">
        <f t="shared" si="114"/>
        <v>XIG</v>
      </c>
      <c r="R535">
        <f t="shared" si="115"/>
        <v>0</v>
      </c>
      <c r="S535">
        <f t="shared" si="116"/>
        <v>0</v>
      </c>
      <c r="T535">
        <f t="shared" si="117"/>
        <v>0</v>
      </c>
      <c r="U535" t="str">
        <f t="shared" si="118"/>
        <v>5-31-2--20</v>
      </c>
      <c r="V535">
        <f t="shared" si="119"/>
        <v>0</v>
      </c>
      <c r="W535">
        <f t="shared" si="120"/>
        <v>0</v>
      </c>
      <c r="X535" t="str">
        <f t="shared" si="121"/>
        <v>5-31-2--20</v>
      </c>
      <c r="Y535" t="str">
        <f t="shared" si="122"/>
        <v>5-31-2--20</v>
      </c>
      <c r="Z535" t="str">
        <f t="shared" si="123"/>
        <v>6-03-2--20</v>
      </c>
      <c r="AA535" t="str">
        <f t="shared" si="124"/>
        <v>2022-06-03</v>
      </c>
      <c r="AB535" t="b">
        <f t="shared" si="126"/>
        <v>0</v>
      </c>
      <c r="AC535" t="str">
        <f t="shared" si="125"/>
        <v>Fraction</v>
      </c>
    </row>
    <row r="536" spans="1:29">
      <c r="A536" s="3" t="s">
        <v>302</v>
      </c>
      <c r="B536" s="3" t="s">
        <v>365</v>
      </c>
      <c r="C536" s="3" t="s">
        <v>365</v>
      </c>
      <c r="D536" s="3" t="s">
        <v>366</v>
      </c>
      <c r="E536" s="3" t="s">
        <v>89</v>
      </c>
      <c r="F536" s="3" t="s">
        <v>93</v>
      </c>
      <c r="G536" s="3" t="s">
        <v>367</v>
      </c>
      <c r="H536" s="3" t="s">
        <v>305</v>
      </c>
      <c r="I536" s="3">
        <v>16</v>
      </c>
      <c r="J536" s="3"/>
      <c r="K536" s="3">
        <v>0</v>
      </c>
      <c r="L536" s="3"/>
      <c r="M536" s="3">
        <v>2860.29</v>
      </c>
      <c r="N536" s="3">
        <v>2860.29</v>
      </c>
      <c r="O536" s="88" t="str">
        <f>""</f>
        <v/>
      </c>
      <c r="P536" s="35" t="str">
        <f t="shared" si="113"/>
        <v>2022-05-31</v>
      </c>
      <c r="Q536" t="str">
        <f t="shared" si="114"/>
        <v>XIG</v>
      </c>
      <c r="R536">
        <f t="shared" si="115"/>
        <v>21.42</v>
      </c>
      <c r="S536">
        <f t="shared" si="116"/>
        <v>16</v>
      </c>
      <c r="T536">
        <f t="shared" si="117"/>
        <v>0</v>
      </c>
      <c r="U536" t="str">
        <f t="shared" si="118"/>
        <v>5-31-2--20</v>
      </c>
      <c r="V536">
        <f t="shared" si="119"/>
        <v>0</v>
      </c>
      <c r="W536">
        <f t="shared" si="120"/>
        <v>0</v>
      </c>
      <c r="X536" t="str">
        <f t="shared" si="121"/>
        <v>5-31-2--20</v>
      </c>
      <c r="Y536" t="str">
        <f t="shared" si="122"/>
        <v>5-31-2--20</v>
      </c>
      <c r="Z536" t="str">
        <f t="shared" si="123"/>
        <v>6-03-2--20</v>
      </c>
      <c r="AA536" t="str">
        <f t="shared" si="124"/>
        <v>2022-06-03</v>
      </c>
      <c r="AB536" t="b">
        <f t="shared" si="126"/>
        <v>0</v>
      </c>
      <c r="AC536" t="str">
        <f t="shared" si="125"/>
        <v>Reinv Div</v>
      </c>
    </row>
    <row r="537" spans="1:29">
      <c r="A537" s="3" t="s">
        <v>302</v>
      </c>
      <c r="B537" s="3" t="s">
        <v>365</v>
      </c>
      <c r="C537" s="3" t="s">
        <v>365</v>
      </c>
      <c r="D537" s="3" t="s">
        <v>366</v>
      </c>
      <c r="E537" s="3" t="s">
        <v>89</v>
      </c>
      <c r="F537" s="3" t="s">
        <v>95</v>
      </c>
      <c r="G537" s="3" t="s">
        <v>96</v>
      </c>
      <c r="H537" s="3" t="s">
        <v>128</v>
      </c>
      <c r="I537" s="3">
        <v>0</v>
      </c>
      <c r="J537" s="3"/>
      <c r="K537" s="3">
        <v>0</v>
      </c>
      <c r="L537" s="3">
        <v>3.28</v>
      </c>
      <c r="M537" s="3">
        <v>2860.29</v>
      </c>
      <c r="N537" s="3">
        <v>2860.29</v>
      </c>
      <c r="O537" s="88" t="str">
        <f>""</f>
        <v/>
      </c>
      <c r="P537" s="35" t="str">
        <f t="shared" si="113"/>
        <v>2022-05-31</v>
      </c>
      <c r="Q537" t="str">
        <f t="shared" si="114"/>
        <v>XHY</v>
      </c>
      <c r="R537">
        <f t="shared" si="115"/>
        <v>0</v>
      </c>
      <c r="S537">
        <f t="shared" si="116"/>
        <v>0</v>
      </c>
      <c r="T537">
        <f t="shared" si="117"/>
        <v>0</v>
      </c>
      <c r="U537" t="str">
        <f t="shared" si="118"/>
        <v>5-31-2--20</v>
      </c>
      <c r="V537">
        <f t="shared" si="119"/>
        <v>0</v>
      </c>
      <c r="W537">
        <f t="shared" si="120"/>
        <v>0</v>
      </c>
      <c r="X537" t="str">
        <f t="shared" si="121"/>
        <v>5-31-2--20</v>
      </c>
      <c r="Y537" t="str">
        <f t="shared" si="122"/>
        <v>5-31-2--20</v>
      </c>
      <c r="Z537" t="str">
        <f t="shared" si="123"/>
        <v>6-03-2--20</v>
      </c>
      <c r="AA537" t="str">
        <f t="shared" si="124"/>
        <v>2022-06-03</v>
      </c>
      <c r="AB537" t="b">
        <f t="shared" si="126"/>
        <v>0</v>
      </c>
      <c r="AC537" t="str">
        <f t="shared" si="125"/>
        <v>Fraction</v>
      </c>
    </row>
    <row r="538" spans="1:29">
      <c r="A538" s="3" t="s">
        <v>302</v>
      </c>
      <c r="B538" s="3" t="s">
        <v>365</v>
      </c>
      <c r="C538" s="3" t="s">
        <v>365</v>
      </c>
      <c r="D538" s="3" t="s">
        <v>366</v>
      </c>
      <c r="E538" s="3" t="s">
        <v>89</v>
      </c>
      <c r="F538" s="3" t="s">
        <v>95</v>
      </c>
      <c r="G538" s="3" t="s">
        <v>368</v>
      </c>
      <c r="H538" s="3" t="s">
        <v>305</v>
      </c>
      <c r="I538" s="3">
        <v>46</v>
      </c>
      <c r="J538" s="3"/>
      <c r="K538" s="3">
        <v>0</v>
      </c>
      <c r="L538" s="3"/>
      <c r="M538" s="3">
        <v>2860.29</v>
      </c>
      <c r="N538" s="3">
        <v>2860.29</v>
      </c>
      <c r="O538" s="88" t="str">
        <f>""</f>
        <v/>
      </c>
      <c r="P538" s="35" t="str">
        <f t="shared" si="113"/>
        <v>2022-05-31</v>
      </c>
      <c r="Q538" t="str">
        <f t="shared" si="114"/>
        <v>XHY</v>
      </c>
      <c r="R538">
        <f t="shared" si="115"/>
        <v>16.922608695652176</v>
      </c>
      <c r="S538">
        <f t="shared" si="116"/>
        <v>46</v>
      </c>
      <c r="T538">
        <f t="shared" si="117"/>
        <v>0</v>
      </c>
      <c r="U538" t="str">
        <f t="shared" si="118"/>
        <v>5-31-2--20</v>
      </c>
      <c r="V538">
        <f t="shared" si="119"/>
        <v>0</v>
      </c>
      <c r="W538">
        <f t="shared" si="120"/>
        <v>0</v>
      </c>
      <c r="X538" t="str">
        <f t="shared" si="121"/>
        <v>5-31-2--20</v>
      </c>
      <c r="Y538" t="str">
        <f t="shared" si="122"/>
        <v>5-31-2--20</v>
      </c>
      <c r="Z538" t="str">
        <f t="shared" si="123"/>
        <v>6-03-2--20</v>
      </c>
      <c r="AA538" t="str">
        <f t="shared" si="124"/>
        <v>2022-06-03</v>
      </c>
      <c r="AB538" t="b">
        <f t="shared" si="126"/>
        <v>0</v>
      </c>
      <c r="AC538" t="str">
        <f t="shared" si="125"/>
        <v>Reinv Div</v>
      </c>
    </row>
    <row r="539" spans="1:29">
      <c r="A539" s="3" t="s">
        <v>302</v>
      </c>
      <c r="B539" s="3" t="s">
        <v>365</v>
      </c>
      <c r="C539" s="3" t="s">
        <v>365</v>
      </c>
      <c r="D539" s="3" t="s">
        <v>366</v>
      </c>
      <c r="E539" s="3" t="s">
        <v>89</v>
      </c>
      <c r="F539" s="3" t="s">
        <v>110</v>
      </c>
      <c r="G539" s="3" t="s">
        <v>111</v>
      </c>
      <c r="H539" s="3" t="s">
        <v>128</v>
      </c>
      <c r="I539" s="3">
        <v>0</v>
      </c>
      <c r="J539" s="3"/>
      <c r="K539" s="3">
        <v>0</v>
      </c>
      <c r="L539" s="3">
        <v>29.71</v>
      </c>
      <c r="M539" s="3">
        <v>2860.29</v>
      </c>
      <c r="N539" s="3">
        <v>2860.29</v>
      </c>
      <c r="O539" s="88" t="str">
        <f>""</f>
        <v/>
      </c>
      <c r="P539" s="35" t="str">
        <f t="shared" si="113"/>
        <v>2022-05-31</v>
      </c>
      <c r="Q539" t="str">
        <f t="shared" si="114"/>
        <v>XIU</v>
      </c>
      <c r="R539">
        <f t="shared" si="115"/>
        <v>0</v>
      </c>
      <c r="S539">
        <f t="shared" si="116"/>
        <v>0</v>
      </c>
      <c r="T539">
        <f t="shared" si="117"/>
        <v>0</v>
      </c>
      <c r="U539" t="str">
        <f t="shared" si="118"/>
        <v>5-31-2--20</v>
      </c>
      <c r="V539">
        <f t="shared" si="119"/>
        <v>0</v>
      </c>
      <c r="W539">
        <f t="shared" si="120"/>
        <v>0</v>
      </c>
      <c r="X539" t="str">
        <f t="shared" si="121"/>
        <v>5-31-2--20</v>
      </c>
      <c r="Y539" t="str">
        <f t="shared" si="122"/>
        <v>5-31-2--20</v>
      </c>
      <c r="Z539" t="str">
        <f t="shared" si="123"/>
        <v>6-03-2--20</v>
      </c>
      <c r="AA539" t="str">
        <f t="shared" si="124"/>
        <v>2022-06-03</v>
      </c>
      <c r="AB539" t="b">
        <f t="shared" si="126"/>
        <v>0</v>
      </c>
      <c r="AC539" t="str">
        <f t="shared" si="125"/>
        <v>Fraction</v>
      </c>
    </row>
    <row r="540" spans="1:29">
      <c r="A540" s="3" t="s">
        <v>302</v>
      </c>
      <c r="B540" s="3" t="s">
        <v>365</v>
      </c>
      <c r="C540" s="3" t="s">
        <v>365</v>
      </c>
      <c r="D540" s="3" t="s">
        <v>366</v>
      </c>
      <c r="E540" s="3" t="s">
        <v>89</v>
      </c>
      <c r="F540" s="3" t="s">
        <v>110</v>
      </c>
      <c r="G540" s="3" t="s">
        <v>369</v>
      </c>
      <c r="H540" s="3" t="s">
        <v>305</v>
      </c>
      <c r="I540" s="3">
        <v>234</v>
      </c>
      <c r="J540" s="3"/>
      <c r="K540" s="3">
        <v>0</v>
      </c>
      <c r="L540" s="3"/>
      <c r="M540" s="3">
        <v>2860.29</v>
      </c>
      <c r="N540" s="3">
        <v>2860.29</v>
      </c>
      <c r="O540" s="88" t="str">
        <f>""</f>
        <v/>
      </c>
      <c r="P540" s="35" t="str">
        <f t="shared" si="113"/>
        <v>2022-05-31</v>
      </c>
      <c r="Q540" t="str">
        <f t="shared" si="114"/>
        <v>XIU</v>
      </c>
      <c r="R540">
        <f t="shared" si="115"/>
        <v>31.669914529914532</v>
      </c>
      <c r="S540">
        <f t="shared" si="116"/>
        <v>234</v>
      </c>
      <c r="T540">
        <f t="shared" si="117"/>
        <v>0</v>
      </c>
      <c r="U540" t="str">
        <f t="shared" si="118"/>
        <v>5-31-2--20</v>
      </c>
      <c r="V540">
        <f t="shared" si="119"/>
        <v>0</v>
      </c>
      <c r="W540">
        <f t="shared" si="120"/>
        <v>0</v>
      </c>
      <c r="X540" t="str">
        <f t="shared" si="121"/>
        <v>5-31-2--20</v>
      </c>
      <c r="Y540" t="str">
        <f t="shared" si="122"/>
        <v>5-31-2--20</v>
      </c>
      <c r="Z540" t="str">
        <f t="shared" si="123"/>
        <v>6-03-2--20</v>
      </c>
      <c r="AA540" t="str">
        <f t="shared" si="124"/>
        <v>2022-06-03</v>
      </c>
      <c r="AB540" t="b">
        <f t="shared" si="126"/>
        <v>0</v>
      </c>
      <c r="AC540" t="str">
        <f t="shared" si="125"/>
        <v>Reinv Div</v>
      </c>
    </row>
    <row r="541" spans="1:29">
      <c r="A541" s="3" t="s">
        <v>302</v>
      </c>
      <c r="B541" s="3" t="s">
        <v>365</v>
      </c>
      <c r="C541" s="3" t="s">
        <v>365</v>
      </c>
      <c r="D541" s="3" t="s">
        <v>366</v>
      </c>
      <c r="E541" s="3" t="s">
        <v>89</v>
      </c>
      <c r="F541" s="3" t="s">
        <v>54</v>
      </c>
      <c r="G541" s="3" t="s">
        <v>230</v>
      </c>
      <c r="H541" s="3" t="s">
        <v>128</v>
      </c>
      <c r="I541" s="3">
        <v>0</v>
      </c>
      <c r="J541" s="3"/>
      <c r="K541" s="3">
        <v>0</v>
      </c>
      <c r="L541" s="3">
        <v>16.53</v>
      </c>
      <c r="M541" s="3">
        <v>2860.29</v>
      </c>
      <c r="N541" s="3">
        <v>2860.29</v>
      </c>
      <c r="O541" s="88" t="str">
        <f>""</f>
        <v/>
      </c>
      <c r="P541" s="35" t="str">
        <f t="shared" si="113"/>
        <v>2022-05-31</v>
      </c>
      <c r="Q541" t="str">
        <f t="shared" si="114"/>
        <v>XCB</v>
      </c>
      <c r="R541">
        <f t="shared" si="115"/>
        <v>0</v>
      </c>
      <c r="S541">
        <f t="shared" si="116"/>
        <v>0</v>
      </c>
      <c r="T541">
        <f t="shared" si="117"/>
        <v>0</v>
      </c>
      <c r="U541" t="str">
        <f t="shared" si="118"/>
        <v>5-31-2--20</v>
      </c>
      <c r="V541">
        <f t="shared" si="119"/>
        <v>0</v>
      </c>
      <c r="W541">
        <f t="shared" si="120"/>
        <v>0</v>
      </c>
      <c r="X541" t="str">
        <f t="shared" si="121"/>
        <v>5-31-2--20</v>
      </c>
      <c r="Y541" t="str">
        <f t="shared" si="122"/>
        <v>5-31-2--20</v>
      </c>
      <c r="Z541" t="str">
        <f t="shared" si="123"/>
        <v>6-03-2--20</v>
      </c>
      <c r="AA541" t="str">
        <f t="shared" si="124"/>
        <v>2022-06-03</v>
      </c>
      <c r="AB541" t="b">
        <f t="shared" si="126"/>
        <v>0</v>
      </c>
      <c r="AC541" t="str">
        <f t="shared" si="125"/>
        <v>Fraction</v>
      </c>
    </row>
    <row r="542" spans="1:29">
      <c r="A542" s="3" t="s">
        <v>302</v>
      </c>
      <c r="B542" s="3" t="s">
        <v>365</v>
      </c>
      <c r="C542" s="3" t="s">
        <v>365</v>
      </c>
      <c r="D542" s="3" t="s">
        <v>366</v>
      </c>
      <c r="E542" s="3" t="s">
        <v>89</v>
      </c>
      <c r="F542" s="3" t="s">
        <v>54</v>
      </c>
      <c r="G542" s="3" t="s">
        <v>370</v>
      </c>
      <c r="H542" s="3" t="s">
        <v>305</v>
      </c>
      <c r="I542" s="3">
        <v>101</v>
      </c>
      <c r="J542" s="3"/>
      <c r="K542" s="3">
        <v>0</v>
      </c>
      <c r="L542" s="3"/>
      <c r="M542" s="3">
        <v>2860.29</v>
      </c>
      <c r="N542" s="3">
        <v>2860.29</v>
      </c>
      <c r="O542" s="88" t="str">
        <f>""</f>
        <v/>
      </c>
      <c r="P542" s="35" t="str">
        <f t="shared" si="113"/>
        <v>2022-05-31</v>
      </c>
      <c r="Q542" t="str">
        <f t="shared" si="114"/>
        <v>XCB</v>
      </c>
      <c r="R542">
        <f t="shared" si="115"/>
        <v>19.27</v>
      </c>
      <c r="S542">
        <f t="shared" si="116"/>
        <v>101</v>
      </c>
      <c r="T542">
        <f t="shared" si="117"/>
        <v>0</v>
      </c>
      <c r="U542" t="str">
        <f t="shared" si="118"/>
        <v>5-31-2--20</v>
      </c>
      <c r="V542">
        <f t="shared" si="119"/>
        <v>0</v>
      </c>
      <c r="W542">
        <f t="shared" si="120"/>
        <v>0</v>
      </c>
      <c r="X542" t="str">
        <f t="shared" si="121"/>
        <v>5-31-2--20</v>
      </c>
      <c r="Y542" t="str">
        <f t="shared" si="122"/>
        <v>5-31-2--20</v>
      </c>
      <c r="Z542" t="str">
        <f t="shared" si="123"/>
        <v>6-03-2--20</v>
      </c>
      <c r="AA542" t="str">
        <f t="shared" si="124"/>
        <v>2022-06-03</v>
      </c>
      <c r="AB542" t="b">
        <f t="shared" si="126"/>
        <v>0</v>
      </c>
      <c r="AC542" t="str">
        <f t="shared" si="125"/>
        <v>Reinv Div</v>
      </c>
    </row>
    <row r="543" spans="1:29">
      <c r="A543" s="3" t="s">
        <v>302</v>
      </c>
      <c r="B543" s="3" t="s">
        <v>365</v>
      </c>
      <c r="C543" s="3" t="s">
        <v>365</v>
      </c>
      <c r="D543" s="3" t="s">
        <v>366</v>
      </c>
      <c r="E543" s="3" t="s">
        <v>89</v>
      </c>
      <c r="F543" s="3" t="s">
        <v>90</v>
      </c>
      <c r="G543" s="3" t="s">
        <v>91</v>
      </c>
      <c r="H543" s="3" t="s">
        <v>128</v>
      </c>
      <c r="I543" s="3">
        <v>0</v>
      </c>
      <c r="J543" s="3"/>
      <c r="K543" s="3">
        <v>0</v>
      </c>
      <c r="L543" s="3">
        <v>11.88</v>
      </c>
      <c r="M543" s="3">
        <v>2860.29</v>
      </c>
      <c r="N543" s="3">
        <v>2860.29</v>
      </c>
      <c r="O543" s="88" t="str">
        <f>""</f>
        <v/>
      </c>
      <c r="P543" s="35" t="str">
        <f t="shared" si="113"/>
        <v>2022-05-31</v>
      </c>
      <c r="Q543" t="str">
        <f t="shared" si="114"/>
        <v>XBB</v>
      </c>
      <c r="R543">
        <f t="shared" si="115"/>
        <v>0</v>
      </c>
      <c r="S543">
        <f t="shared" si="116"/>
        <v>0</v>
      </c>
      <c r="T543">
        <f t="shared" si="117"/>
        <v>0</v>
      </c>
      <c r="U543" t="str">
        <f t="shared" si="118"/>
        <v>5-31-2--20</v>
      </c>
      <c r="V543">
        <f t="shared" si="119"/>
        <v>0</v>
      </c>
      <c r="W543">
        <f t="shared" si="120"/>
        <v>0</v>
      </c>
      <c r="X543" t="str">
        <f t="shared" si="121"/>
        <v>5-31-2--20</v>
      </c>
      <c r="Y543" t="str">
        <f t="shared" si="122"/>
        <v>5-31-2--20</v>
      </c>
      <c r="Z543" t="str">
        <f t="shared" si="123"/>
        <v>6-03-2--20</v>
      </c>
      <c r="AA543" t="str">
        <f t="shared" si="124"/>
        <v>2022-06-03</v>
      </c>
      <c r="AB543" t="b">
        <f t="shared" si="126"/>
        <v>0</v>
      </c>
      <c r="AC543" t="str">
        <f t="shared" si="125"/>
        <v>Fraction</v>
      </c>
    </row>
    <row r="544" spans="1:29">
      <c r="A544" s="3" t="s">
        <v>302</v>
      </c>
      <c r="B544" s="3" t="s">
        <v>365</v>
      </c>
      <c r="C544" s="3" t="s">
        <v>365</v>
      </c>
      <c r="D544" s="3" t="s">
        <v>366</v>
      </c>
      <c r="E544" s="3" t="s">
        <v>89</v>
      </c>
      <c r="F544" s="3" t="s">
        <v>90</v>
      </c>
      <c r="G544" s="3" t="s">
        <v>371</v>
      </c>
      <c r="H544" s="3" t="s">
        <v>305</v>
      </c>
      <c r="I544" s="3">
        <v>120</v>
      </c>
      <c r="J544" s="3"/>
      <c r="K544" s="3">
        <v>0</v>
      </c>
      <c r="L544" s="3"/>
      <c r="M544" s="3">
        <v>2860.29</v>
      </c>
      <c r="N544" s="3">
        <v>2860.29</v>
      </c>
      <c r="O544" s="88" t="str">
        <f>""</f>
        <v/>
      </c>
      <c r="P544" s="35" t="str">
        <f t="shared" si="113"/>
        <v>2022-05-31</v>
      </c>
      <c r="Q544" t="str">
        <f t="shared" si="114"/>
        <v>XBB</v>
      </c>
      <c r="R544">
        <f t="shared" si="115"/>
        <v>28.05</v>
      </c>
      <c r="S544">
        <f t="shared" si="116"/>
        <v>120</v>
      </c>
      <c r="T544">
        <f t="shared" si="117"/>
        <v>0</v>
      </c>
      <c r="U544" t="str">
        <f t="shared" si="118"/>
        <v>5-31-2--20</v>
      </c>
      <c r="V544">
        <f t="shared" si="119"/>
        <v>0</v>
      </c>
      <c r="W544">
        <f t="shared" si="120"/>
        <v>0</v>
      </c>
      <c r="X544" t="str">
        <f t="shared" si="121"/>
        <v>5-31-2--20</v>
      </c>
      <c r="Y544" t="str">
        <f t="shared" si="122"/>
        <v>5-31-2--20</v>
      </c>
      <c r="Z544" t="str">
        <f t="shared" si="123"/>
        <v>6-03-2--20</v>
      </c>
      <c r="AA544" t="str">
        <f t="shared" si="124"/>
        <v>2022-06-03</v>
      </c>
      <c r="AB544" t="b">
        <f t="shared" si="126"/>
        <v>0</v>
      </c>
      <c r="AC544" t="str">
        <f t="shared" si="125"/>
        <v>Reinv Div</v>
      </c>
    </row>
    <row r="545" spans="1:29">
      <c r="A545" s="3" t="s">
        <v>302</v>
      </c>
      <c r="B545" s="3" t="s">
        <v>365</v>
      </c>
      <c r="C545" s="3" t="s">
        <v>365</v>
      </c>
      <c r="D545" s="3" t="s">
        <v>365</v>
      </c>
      <c r="E545" s="3" t="s">
        <v>89</v>
      </c>
      <c r="F545" s="3" t="s">
        <v>93</v>
      </c>
      <c r="G545" s="3" t="s">
        <v>94</v>
      </c>
      <c r="H545" s="3" t="s">
        <v>305</v>
      </c>
      <c r="I545" s="3">
        <v>0</v>
      </c>
      <c r="J545" s="3"/>
      <c r="K545" s="3">
        <v>0</v>
      </c>
      <c r="L545" s="3">
        <v>-359.35</v>
      </c>
      <c r="M545" s="3">
        <v>2782.35</v>
      </c>
      <c r="N545" s="3">
        <v>2782.35</v>
      </c>
      <c r="O545" s="88" t="str">
        <f>""</f>
        <v/>
      </c>
      <c r="P545" s="35" t="str">
        <f t="shared" si="113"/>
        <v>2022-05-31</v>
      </c>
      <c r="Q545" t="str">
        <f t="shared" si="114"/>
        <v>XIG</v>
      </c>
      <c r="R545">
        <f t="shared" si="115"/>
        <v>0</v>
      </c>
      <c r="S545">
        <f t="shared" si="116"/>
        <v>0</v>
      </c>
      <c r="T545">
        <f t="shared" si="117"/>
        <v>0</v>
      </c>
      <c r="U545" t="str">
        <f t="shared" si="118"/>
        <v>5-31-2--20</v>
      </c>
      <c r="V545">
        <f t="shared" si="119"/>
        <v>0</v>
      </c>
      <c r="W545">
        <f t="shared" si="120"/>
        <v>0</v>
      </c>
      <c r="X545" t="str">
        <f t="shared" si="121"/>
        <v>5-31-2--20</v>
      </c>
      <c r="Y545" t="str">
        <f t="shared" si="122"/>
        <v>5-31-2--20</v>
      </c>
      <c r="Z545" t="str">
        <f t="shared" si="123"/>
        <v>5-31-2--20</v>
      </c>
      <c r="AA545" t="str">
        <f t="shared" si="124"/>
        <v>2022-05-31</v>
      </c>
      <c r="AB545" t="b">
        <f t="shared" si="126"/>
        <v>1</v>
      </c>
      <c r="AC545">
        <f t="shared" si="125"/>
        <v>0</v>
      </c>
    </row>
    <row r="546" spans="1:29">
      <c r="A546" s="3" t="s">
        <v>302</v>
      </c>
      <c r="B546" s="3" t="s">
        <v>365</v>
      </c>
      <c r="C546" s="3" t="s">
        <v>365</v>
      </c>
      <c r="D546" s="3" t="s">
        <v>365</v>
      </c>
      <c r="E546" s="3" t="s">
        <v>89</v>
      </c>
      <c r="F546" s="3" t="s">
        <v>93</v>
      </c>
      <c r="G546" s="3" t="s">
        <v>94</v>
      </c>
      <c r="H546" s="3" t="s">
        <v>92</v>
      </c>
      <c r="I546" s="3">
        <v>7812</v>
      </c>
      <c r="J546" s="3"/>
      <c r="K546" s="3">
        <v>0</v>
      </c>
      <c r="L546" s="3">
        <v>359.35</v>
      </c>
      <c r="M546" s="3">
        <v>2782.35</v>
      </c>
      <c r="N546" s="3">
        <v>2782.35</v>
      </c>
      <c r="O546" s="88" t="str">
        <f>""</f>
        <v/>
      </c>
      <c r="P546" s="35" t="str">
        <f t="shared" si="113"/>
        <v>2022-05-31</v>
      </c>
      <c r="Q546" t="str">
        <f t="shared" si="114"/>
        <v>XIG</v>
      </c>
      <c r="R546">
        <f t="shared" si="115"/>
        <v>0</v>
      </c>
      <c r="S546">
        <f t="shared" si="116"/>
        <v>7812</v>
      </c>
      <c r="T546">
        <f t="shared" si="117"/>
        <v>359.35</v>
      </c>
      <c r="U546" t="str">
        <f t="shared" si="118"/>
        <v>5-31-2--20</v>
      </c>
      <c r="V546">
        <f t="shared" si="119"/>
        <v>4.5999743983614956E-2</v>
      </c>
      <c r="W546">
        <f t="shared" si="120"/>
        <v>0</v>
      </c>
      <c r="X546" t="str">
        <f t="shared" si="121"/>
        <v>5-31-2--20</v>
      </c>
      <c r="Y546" t="str">
        <f t="shared" si="122"/>
        <v>5-31-2--20</v>
      </c>
      <c r="Z546" t="str">
        <f t="shared" si="123"/>
        <v>5-31-2--20</v>
      </c>
      <c r="AA546" t="str">
        <f t="shared" si="124"/>
        <v>2022-05-31</v>
      </c>
      <c r="AB546" t="b">
        <f t="shared" si="126"/>
        <v>1</v>
      </c>
      <c r="AC546">
        <f t="shared" si="125"/>
        <v>0</v>
      </c>
    </row>
    <row r="547" spans="1:29">
      <c r="A547" s="3" t="s">
        <v>302</v>
      </c>
      <c r="B547" s="3" t="s">
        <v>365</v>
      </c>
      <c r="C547" s="3" t="s">
        <v>365</v>
      </c>
      <c r="D547" s="3" t="s">
        <v>365</v>
      </c>
      <c r="E547" s="3" t="s">
        <v>89</v>
      </c>
      <c r="F547" s="3" t="s">
        <v>95</v>
      </c>
      <c r="G547" s="3" t="s">
        <v>96</v>
      </c>
      <c r="H547" s="3" t="s">
        <v>305</v>
      </c>
      <c r="I547" s="3">
        <v>0</v>
      </c>
      <c r="J547" s="3"/>
      <c r="K547" s="3">
        <v>0</v>
      </c>
      <c r="L547" s="3">
        <v>-781.74</v>
      </c>
      <c r="M547" s="3">
        <v>2782.35</v>
      </c>
      <c r="N547" s="3">
        <v>2782.35</v>
      </c>
      <c r="O547" s="88" t="str">
        <f>""</f>
        <v/>
      </c>
      <c r="P547" s="35" t="str">
        <f t="shared" si="113"/>
        <v>2022-05-31</v>
      </c>
      <c r="Q547" t="str">
        <f t="shared" si="114"/>
        <v>XHY</v>
      </c>
      <c r="R547">
        <f t="shared" si="115"/>
        <v>0</v>
      </c>
      <c r="S547">
        <f t="shared" si="116"/>
        <v>0</v>
      </c>
      <c r="T547">
        <f t="shared" si="117"/>
        <v>0</v>
      </c>
      <c r="U547" t="str">
        <f t="shared" si="118"/>
        <v>5-31-2--20</v>
      </c>
      <c r="V547">
        <f t="shared" si="119"/>
        <v>0</v>
      </c>
      <c r="W547">
        <f t="shared" si="120"/>
        <v>0</v>
      </c>
      <c r="X547" t="str">
        <f t="shared" si="121"/>
        <v>5-31-2--20</v>
      </c>
      <c r="Y547" t="str">
        <f t="shared" si="122"/>
        <v>5-31-2--20</v>
      </c>
      <c r="Z547" t="str">
        <f t="shared" si="123"/>
        <v>5-31-2--20</v>
      </c>
      <c r="AA547" t="str">
        <f t="shared" si="124"/>
        <v>2022-05-31</v>
      </c>
      <c r="AB547" t="b">
        <f t="shared" si="126"/>
        <v>1</v>
      </c>
      <c r="AC547">
        <f t="shared" si="125"/>
        <v>0</v>
      </c>
    </row>
    <row r="548" spans="1:29">
      <c r="A548" s="3" t="s">
        <v>302</v>
      </c>
      <c r="B548" s="3" t="s">
        <v>365</v>
      </c>
      <c r="C548" s="3" t="s">
        <v>365</v>
      </c>
      <c r="D548" s="3" t="s">
        <v>365</v>
      </c>
      <c r="E548" s="3" t="s">
        <v>89</v>
      </c>
      <c r="F548" s="3" t="s">
        <v>95</v>
      </c>
      <c r="G548" s="3" t="s">
        <v>96</v>
      </c>
      <c r="H548" s="3" t="s">
        <v>92</v>
      </c>
      <c r="I548" s="3">
        <v>10564</v>
      </c>
      <c r="J548" s="3"/>
      <c r="K548" s="3">
        <v>0</v>
      </c>
      <c r="L548" s="3">
        <v>781.74</v>
      </c>
      <c r="M548" s="3">
        <v>2782.35</v>
      </c>
      <c r="N548" s="3">
        <v>2782.35</v>
      </c>
      <c r="O548" s="88" t="str">
        <f>""</f>
        <v/>
      </c>
      <c r="P548" s="35" t="str">
        <f t="shared" si="113"/>
        <v>2022-05-31</v>
      </c>
      <c r="Q548" t="str">
        <f t="shared" si="114"/>
        <v>XHY</v>
      </c>
      <c r="R548">
        <f t="shared" si="115"/>
        <v>0</v>
      </c>
      <c r="S548">
        <f t="shared" si="116"/>
        <v>10564</v>
      </c>
      <c r="T548">
        <f t="shared" si="117"/>
        <v>781.74</v>
      </c>
      <c r="U548" t="str">
        <f t="shared" si="118"/>
        <v>5-31-2--20</v>
      </c>
      <c r="V548">
        <f t="shared" si="119"/>
        <v>7.4000378644452858E-2</v>
      </c>
      <c r="W548">
        <f t="shared" si="120"/>
        <v>0</v>
      </c>
      <c r="X548" t="str">
        <f t="shared" si="121"/>
        <v>5-31-2--20</v>
      </c>
      <c r="Y548" t="str">
        <f t="shared" si="122"/>
        <v>5-31-2--20</v>
      </c>
      <c r="Z548" t="str">
        <f t="shared" si="123"/>
        <v>5-31-2--20</v>
      </c>
      <c r="AA548" t="str">
        <f t="shared" si="124"/>
        <v>2022-05-31</v>
      </c>
      <c r="AB548" t="b">
        <f t="shared" si="126"/>
        <v>1</v>
      </c>
      <c r="AC548">
        <f t="shared" si="125"/>
        <v>0</v>
      </c>
    </row>
    <row r="549" spans="1:29">
      <c r="A549" s="3" t="s">
        <v>302</v>
      </c>
      <c r="B549" s="3" t="s">
        <v>365</v>
      </c>
      <c r="C549" s="3" t="s">
        <v>365</v>
      </c>
      <c r="D549" s="3" t="s">
        <v>365</v>
      </c>
      <c r="E549" s="3" t="s">
        <v>89</v>
      </c>
      <c r="F549" s="3" t="s">
        <v>110</v>
      </c>
      <c r="G549" s="3" t="s">
        <v>111</v>
      </c>
      <c r="H549" s="3" t="s">
        <v>305</v>
      </c>
      <c r="I549" s="3">
        <v>0</v>
      </c>
      <c r="J549" s="3"/>
      <c r="K549" s="3">
        <v>0</v>
      </c>
      <c r="L549" s="3">
        <v>-7440.41</v>
      </c>
      <c r="M549" s="3">
        <v>2782.35</v>
      </c>
      <c r="N549" s="3">
        <v>2782.35</v>
      </c>
      <c r="O549" s="88" t="str">
        <f>""</f>
        <v/>
      </c>
      <c r="P549" s="35" t="str">
        <f t="shared" si="113"/>
        <v>2022-05-31</v>
      </c>
      <c r="Q549" t="str">
        <f t="shared" si="114"/>
        <v>XIU</v>
      </c>
      <c r="R549">
        <f t="shared" si="115"/>
        <v>0</v>
      </c>
      <c r="S549">
        <f t="shared" si="116"/>
        <v>0</v>
      </c>
      <c r="T549">
        <f t="shared" si="117"/>
        <v>0</v>
      </c>
      <c r="U549" t="str">
        <f t="shared" si="118"/>
        <v>5-31-2--20</v>
      </c>
      <c r="V549">
        <f t="shared" si="119"/>
        <v>0</v>
      </c>
      <c r="W549">
        <f t="shared" si="120"/>
        <v>0</v>
      </c>
      <c r="X549" t="str">
        <f t="shared" si="121"/>
        <v>5-31-2--20</v>
      </c>
      <c r="Y549" t="str">
        <f t="shared" si="122"/>
        <v>5-31-2--20</v>
      </c>
      <c r="Z549" t="str">
        <f t="shared" si="123"/>
        <v>5-31-2--20</v>
      </c>
      <c r="AA549" t="str">
        <f t="shared" si="124"/>
        <v>2022-05-31</v>
      </c>
      <c r="AB549" t="b">
        <f t="shared" si="126"/>
        <v>1</v>
      </c>
      <c r="AC549">
        <f t="shared" si="125"/>
        <v>0</v>
      </c>
    </row>
    <row r="550" spans="1:29">
      <c r="A550" s="3" t="s">
        <v>302</v>
      </c>
      <c r="B550" s="3" t="s">
        <v>365</v>
      </c>
      <c r="C550" s="3" t="s">
        <v>365</v>
      </c>
      <c r="D550" s="3" t="s">
        <v>365</v>
      </c>
      <c r="E550" s="3" t="s">
        <v>89</v>
      </c>
      <c r="F550" s="3" t="s">
        <v>110</v>
      </c>
      <c r="G550" s="3" t="s">
        <v>111</v>
      </c>
      <c r="H550" s="3" t="s">
        <v>92</v>
      </c>
      <c r="I550" s="3">
        <v>33667</v>
      </c>
      <c r="J550" s="3"/>
      <c r="K550" s="3">
        <v>0</v>
      </c>
      <c r="L550" s="3">
        <v>7440.41</v>
      </c>
      <c r="M550" s="3">
        <v>2782.35</v>
      </c>
      <c r="N550" s="3">
        <v>2782.35</v>
      </c>
      <c r="O550" s="88" t="str">
        <f>""</f>
        <v/>
      </c>
      <c r="P550" s="35" t="str">
        <f t="shared" si="113"/>
        <v>2022-05-31</v>
      </c>
      <c r="Q550" t="str">
        <f t="shared" si="114"/>
        <v>XIU</v>
      </c>
      <c r="R550">
        <f t="shared" si="115"/>
        <v>0</v>
      </c>
      <c r="S550">
        <f t="shared" si="116"/>
        <v>33667</v>
      </c>
      <c r="T550">
        <f t="shared" si="117"/>
        <v>7440.41</v>
      </c>
      <c r="U550" t="str">
        <f t="shared" si="118"/>
        <v>5-31-2--20</v>
      </c>
      <c r="V550">
        <f t="shared" si="119"/>
        <v>0.22100008910802862</v>
      </c>
      <c r="W550">
        <f t="shared" si="120"/>
        <v>0</v>
      </c>
      <c r="X550" t="str">
        <f t="shared" si="121"/>
        <v>5-31-2--20</v>
      </c>
      <c r="Y550" t="str">
        <f t="shared" si="122"/>
        <v>5-31-2--20</v>
      </c>
      <c r="Z550" t="str">
        <f t="shared" si="123"/>
        <v>5-31-2--20</v>
      </c>
      <c r="AA550" t="str">
        <f t="shared" si="124"/>
        <v>2022-05-31</v>
      </c>
      <c r="AB550" t="b">
        <f t="shared" si="126"/>
        <v>1</v>
      </c>
      <c r="AC550">
        <f t="shared" si="125"/>
        <v>0</v>
      </c>
    </row>
    <row r="551" spans="1:29">
      <c r="A551" s="3" t="s">
        <v>302</v>
      </c>
      <c r="B551" s="3" t="s">
        <v>365</v>
      </c>
      <c r="C551" s="3" t="s">
        <v>365</v>
      </c>
      <c r="D551" s="3" t="s">
        <v>365</v>
      </c>
      <c r="E551" s="3" t="s">
        <v>89</v>
      </c>
      <c r="F551" s="3" t="s">
        <v>54</v>
      </c>
      <c r="G551" s="3" t="s">
        <v>230</v>
      </c>
      <c r="H551" s="3" t="s">
        <v>305</v>
      </c>
      <c r="I551" s="3">
        <v>0</v>
      </c>
      <c r="J551" s="3"/>
      <c r="K551" s="3">
        <v>0</v>
      </c>
      <c r="L551" s="3">
        <v>-1962.91</v>
      </c>
      <c r="M551" s="3">
        <v>2782.35</v>
      </c>
      <c r="N551" s="3">
        <v>2782.35</v>
      </c>
      <c r="O551" s="88" t="str">
        <f>""</f>
        <v/>
      </c>
      <c r="P551" s="35" t="str">
        <f t="shared" si="113"/>
        <v>2022-05-31</v>
      </c>
      <c r="Q551" t="str">
        <f t="shared" si="114"/>
        <v>XCB</v>
      </c>
      <c r="R551">
        <f t="shared" si="115"/>
        <v>0</v>
      </c>
      <c r="S551">
        <f t="shared" si="116"/>
        <v>0</v>
      </c>
      <c r="T551">
        <f t="shared" si="117"/>
        <v>0</v>
      </c>
      <c r="U551" t="str">
        <f t="shared" si="118"/>
        <v>5-31-2--20</v>
      </c>
      <c r="V551">
        <f t="shared" si="119"/>
        <v>0</v>
      </c>
      <c r="W551">
        <f t="shared" si="120"/>
        <v>0</v>
      </c>
      <c r="X551" t="str">
        <f t="shared" si="121"/>
        <v>5-31-2--20</v>
      </c>
      <c r="Y551" t="str">
        <f t="shared" si="122"/>
        <v>5-31-2--20</v>
      </c>
      <c r="Z551" t="str">
        <f t="shared" si="123"/>
        <v>5-31-2--20</v>
      </c>
      <c r="AA551" t="str">
        <f t="shared" si="124"/>
        <v>2022-05-31</v>
      </c>
      <c r="AB551" t="b">
        <f t="shared" si="126"/>
        <v>1</v>
      </c>
      <c r="AC551">
        <f t="shared" si="125"/>
        <v>0</v>
      </c>
    </row>
    <row r="552" spans="1:29">
      <c r="A552" s="3" t="s">
        <v>302</v>
      </c>
      <c r="B552" s="3" t="s">
        <v>365</v>
      </c>
      <c r="C552" s="3" t="s">
        <v>365</v>
      </c>
      <c r="D552" s="3" t="s">
        <v>365</v>
      </c>
      <c r="E552" s="3" t="s">
        <v>89</v>
      </c>
      <c r="F552" s="3" t="s">
        <v>54</v>
      </c>
      <c r="G552" s="3" t="s">
        <v>230</v>
      </c>
      <c r="H552" s="3" t="s">
        <v>92</v>
      </c>
      <c r="I552" s="3">
        <v>34437</v>
      </c>
      <c r="J552" s="3"/>
      <c r="K552" s="3">
        <v>0</v>
      </c>
      <c r="L552" s="3">
        <v>1962.91</v>
      </c>
      <c r="M552" s="3">
        <v>2782.35</v>
      </c>
      <c r="N552" s="3">
        <v>2782.35</v>
      </c>
      <c r="O552" s="88" t="str">
        <f>""</f>
        <v/>
      </c>
      <c r="P552" s="35" t="str">
        <f t="shared" si="113"/>
        <v>2022-05-31</v>
      </c>
      <c r="Q552" t="str">
        <f t="shared" si="114"/>
        <v>XCB</v>
      </c>
      <c r="R552">
        <f t="shared" si="115"/>
        <v>0</v>
      </c>
      <c r="S552">
        <f t="shared" si="116"/>
        <v>34437</v>
      </c>
      <c r="T552">
        <f t="shared" si="117"/>
        <v>1962.91</v>
      </c>
      <c r="U552" t="str">
        <f t="shared" si="118"/>
        <v>5-31-2--20</v>
      </c>
      <c r="V552">
        <f t="shared" si="119"/>
        <v>5.7000029038534135E-2</v>
      </c>
      <c r="W552">
        <f t="shared" si="120"/>
        <v>0</v>
      </c>
      <c r="X552" t="str">
        <f t="shared" si="121"/>
        <v>5-31-2--20</v>
      </c>
      <c r="Y552" t="str">
        <f t="shared" si="122"/>
        <v>5-31-2--20</v>
      </c>
      <c r="Z552" t="str">
        <f t="shared" si="123"/>
        <v>5-31-2--20</v>
      </c>
      <c r="AA552" t="str">
        <f t="shared" si="124"/>
        <v>2022-05-31</v>
      </c>
      <c r="AB552" t="b">
        <f t="shared" si="126"/>
        <v>1</v>
      </c>
      <c r="AC552">
        <f t="shared" si="125"/>
        <v>0</v>
      </c>
    </row>
    <row r="553" spans="1:29">
      <c r="A553" s="3" t="s">
        <v>302</v>
      </c>
      <c r="B553" s="3" t="s">
        <v>365</v>
      </c>
      <c r="C553" s="3" t="s">
        <v>365</v>
      </c>
      <c r="D553" s="3" t="s">
        <v>365</v>
      </c>
      <c r="E553" s="3" t="s">
        <v>89</v>
      </c>
      <c r="F553" s="3" t="s">
        <v>90</v>
      </c>
      <c r="G553" s="3" t="s">
        <v>91</v>
      </c>
      <c r="H553" s="3" t="s">
        <v>305</v>
      </c>
      <c r="I553" s="3">
        <v>0</v>
      </c>
      <c r="J553" s="3"/>
      <c r="K553" s="3">
        <v>0</v>
      </c>
      <c r="L553" s="3">
        <v>-3377.97</v>
      </c>
      <c r="M553" s="3">
        <v>2782.35</v>
      </c>
      <c r="N553" s="3">
        <v>2782.35</v>
      </c>
      <c r="O553" s="88" t="str">
        <f>""</f>
        <v/>
      </c>
      <c r="P553" s="35" t="str">
        <f t="shared" si="113"/>
        <v>2022-05-31</v>
      </c>
      <c r="Q553" t="str">
        <f t="shared" si="114"/>
        <v>XBB</v>
      </c>
      <c r="R553">
        <f t="shared" si="115"/>
        <v>0</v>
      </c>
      <c r="S553">
        <f t="shared" si="116"/>
        <v>0</v>
      </c>
      <c r="T553">
        <f t="shared" si="117"/>
        <v>0</v>
      </c>
      <c r="U553" t="str">
        <f t="shared" si="118"/>
        <v>5-31-2--20</v>
      </c>
      <c r="V553">
        <f t="shared" si="119"/>
        <v>0</v>
      </c>
      <c r="W553">
        <f t="shared" si="120"/>
        <v>0</v>
      </c>
      <c r="X553" t="str">
        <f t="shared" si="121"/>
        <v>5-31-2--20</v>
      </c>
      <c r="Y553" t="str">
        <f t="shared" si="122"/>
        <v>5-31-2--20</v>
      </c>
      <c r="Z553" t="str">
        <f t="shared" si="123"/>
        <v>5-31-2--20</v>
      </c>
      <c r="AA553" t="str">
        <f t="shared" si="124"/>
        <v>2022-05-31</v>
      </c>
      <c r="AB553" t="b">
        <f t="shared" si="126"/>
        <v>1</v>
      </c>
      <c r="AC553">
        <f t="shared" si="125"/>
        <v>0</v>
      </c>
    </row>
    <row r="554" spans="1:29">
      <c r="A554" s="3" t="s">
        <v>302</v>
      </c>
      <c r="B554" s="3" t="s">
        <v>365</v>
      </c>
      <c r="C554" s="3" t="s">
        <v>365</v>
      </c>
      <c r="D554" s="3" t="s">
        <v>365</v>
      </c>
      <c r="E554" s="3" t="s">
        <v>89</v>
      </c>
      <c r="F554" s="3" t="s">
        <v>90</v>
      </c>
      <c r="G554" s="3" t="s">
        <v>91</v>
      </c>
      <c r="H554" s="3" t="s">
        <v>92</v>
      </c>
      <c r="I554" s="3">
        <v>49676</v>
      </c>
      <c r="J554" s="3"/>
      <c r="K554" s="3">
        <v>0</v>
      </c>
      <c r="L554" s="3">
        <v>3377.97</v>
      </c>
      <c r="M554" s="3">
        <v>2782.35</v>
      </c>
      <c r="N554" s="3">
        <v>2782.35</v>
      </c>
      <c r="O554" s="88" t="str">
        <f>""</f>
        <v/>
      </c>
      <c r="P554" s="35" t="str">
        <f t="shared" si="113"/>
        <v>2022-05-31</v>
      </c>
      <c r="Q554" t="str">
        <f t="shared" si="114"/>
        <v>XBB</v>
      </c>
      <c r="R554">
        <f t="shared" si="115"/>
        <v>0</v>
      </c>
      <c r="S554">
        <f t="shared" si="116"/>
        <v>49676</v>
      </c>
      <c r="T554">
        <f t="shared" si="117"/>
        <v>3377.97</v>
      </c>
      <c r="U554" t="str">
        <f t="shared" si="118"/>
        <v>5-31-2--20</v>
      </c>
      <c r="V554">
        <f t="shared" si="119"/>
        <v>6.8000040260890571E-2</v>
      </c>
      <c r="W554">
        <f t="shared" si="120"/>
        <v>0</v>
      </c>
      <c r="X554" t="str">
        <f t="shared" si="121"/>
        <v>5-31-2--20</v>
      </c>
      <c r="Y554" t="str">
        <f t="shared" si="122"/>
        <v>5-31-2--20</v>
      </c>
      <c r="Z554" t="str">
        <f t="shared" si="123"/>
        <v>5-31-2--20</v>
      </c>
      <c r="AA554" t="str">
        <f t="shared" si="124"/>
        <v>2022-05-31</v>
      </c>
      <c r="AB554" t="b">
        <f t="shared" si="126"/>
        <v>1</v>
      </c>
      <c r="AC554">
        <f t="shared" si="125"/>
        <v>0</v>
      </c>
    </row>
    <row r="555" spans="1:29">
      <c r="A555" s="3" t="s">
        <v>302</v>
      </c>
      <c r="B555" s="3" t="s">
        <v>372</v>
      </c>
      <c r="C555" s="3" t="s">
        <v>372</v>
      </c>
      <c r="D555" s="3" t="s">
        <v>373</v>
      </c>
      <c r="E555" s="3" t="s">
        <v>89</v>
      </c>
      <c r="F555" s="3" t="s">
        <v>120</v>
      </c>
      <c r="G555" s="3" t="s">
        <v>374</v>
      </c>
      <c r="H555" s="3" t="s">
        <v>305</v>
      </c>
      <c r="I555" s="3">
        <v>29.853999999999999</v>
      </c>
      <c r="J555" s="3"/>
      <c r="K555" s="3">
        <v>0</v>
      </c>
      <c r="L555" s="3"/>
      <c r="M555" s="3">
        <v>2860.29</v>
      </c>
      <c r="N555" s="3">
        <v>2860.29</v>
      </c>
      <c r="O555" s="88" t="str">
        <f>""</f>
        <v/>
      </c>
      <c r="P555" s="35" t="str">
        <f t="shared" si="113"/>
        <v>2022-06-29</v>
      </c>
      <c r="Q555" t="str">
        <f t="shared" si="114"/>
        <v>TDB778</v>
      </c>
      <c r="R555">
        <f t="shared" si="115"/>
        <v>10.939907550077043</v>
      </c>
      <c r="S555">
        <f t="shared" si="116"/>
        <v>29.853999999999999</v>
      </c>
      <c r="T555">
        <f t="shared" si="117"/>
        <v>0</v>
      </c>
      <c r="U555" t="str">
        <f t="shared" si="118"/>
        <v>6-29-2--20</v>
      </c>
      <c r="V555">
        <f t="shared" si="119"/>
        <v>0</v>
      </c>
      <c r="W555">
        <f t="shared" si="120"/>
        <v>0</v>
      </c>
      <c r="X555" t="str">
        <f t="shared" si="121"/>
        <v>6-29-2--20</v>
      </c>
      <c r="Y555" t="str">
        <f t="shared" si="122"/>
        <v>6-29-2--20</v>
      </c>
      <c r="Z555" t="str">
        <f t="shared" si="123"/>
        <v>7-04-2--20</v>
      </c>
      <c r="AA555" t="str">
        <f t="shared" si="124"/>
        <v>2022-07-04</v>
      </c>
      <c r="AB555" t="b">
        <f t="shared" si="126"/>
        <v>0</v>
      </c>
      <c r="AC555" t="str">
        <f t="shared" si="125"/>
        <v>Reinv Div</v>
      </c>
    </row>
    <row r="556" spans="1:29">
      <c r="A556" s="3" t="s">
        <v>302</v>
      </c>
      <c r="B556" s="3" t="s">
        <v>375</v>
      </c>
      <c r="C556" s="3" t="s">
        <v>375</v>
      </c>
      <c r="D556" s="3" t="s">
        <v>376</v>
      </c>
      <c r="E556" s="3" t="s">
        <v>89</v>
      </c>
      <c r="F556" s="3" t="s">
        <v>108</v>
      </c>
      <c r="G556" s="3" t="s">
        <v>377</v>
      </c>
      <c r="H556" s="3" t="s">
        <v>305</v>
      </c>
      <c r="I556" s="3">
        <v>251</v>
      </c>
      <c r="J556" s="3"/>
      <c r="K556" s="3">
        <v>0</v>
      </c>
      <c r="L556" s="3"/>
      <c r="M556" s="3">
        <v>2923.9</v>
      </c>
      <c r="N556" s="3">
        <v>2923.9</v>
      </c>
      <c r="O556" s="88" t="str">
        <f>""</f>
        <v/>
      </c>
      <c r="P556" s="35" t="str">
        <f t="shared" si="113"/>
        <v>2022-06-30</v>
      </c>
      <c r="Q556" t="str">
        <f t="shared" si="114"/>
        <v>XEF</v>
      </c>
      <c r="R556">
        <f t="shared" si="115"/>
        <v>28.39749003984064</v>
      </c>
      <c r="S556">
        <f t="shared" si="116"/>
        <v>251</v>
      </c>
      <c r="T556">
        <f t="shared" si="117"/>
        <v>0</v>
      </c>
      <c r="U556" t="str">
        <f t="shared" si="118"/>
        <v>6-30-2--20</v>
      </c>
      <c r="V556">
        <f t="shared" si="119"/>
        <v>0</v>
      </c>
      <c r="W556">
        <f t="shared" si="120"/>
        <v>0</v>
      </c>
      <c r="X556" t="str">
        <f t="shared" si="121"/>
        <v>6-30-2--20</v>
      </c>
      <c r="Y556" t="str">
        <f t="shared" si="122"/>
        <v>6-30-2--20</v>
      </c>
      <c r="Z556" t="str">
        <f t="shared" si="123"/>
        <v>7-12-2--20</v>
      </c>
      <c r="AA556" t="str">
        <f t="shared" si="124"/>
        <v>2022-07-12</v>
      </c>
      <c r="AB556" t="b">
        <f t="shared" si="126"/>
        <v>0</v>
      </c>
      <c r="AC556" t="str">
        <f t="shared" si="125"/>
        <v>Reinv Div</v>
      </c>
    </row>
    <row r="557" spans="1:29">
      <c r="A557" s="3" t="s">
        <v>302</v>
      </c>
      <c r="B557" s="3" t="s">
        <v>375</v>
      </c>
      <c r="C557" s="3" t="s">
        <v>375</v>
      </c>
      <c r="D557" s="3" t="s">
        <v>376</v>
      </c>
      <c r="E557" s="3" t="s">
        <v>89</v>
      </c>
      <c r="F557" s="3" t="s">
        <v>108</v>
      </c>
      <c r="G557" s="3" t="s">
        <v>109</v>
      </c>
      <c r="H557" s="3" t="s">
        <v>128</v>
      </c>
      <c r="I557" s="3">
        <v>0</v>
      </c>
      <c r="J557" s="3"/>
      <c r="K557" s="3">
        <v>0</v>
      </c>
      <c r="L557" s="3">
        <v>12.83</v>
      </c>
      <c r="M557" s="3">
        <v>2923.9</v>
      </c>
      <c r="N557" s="3">
        <v>2923.9</v>
      </c>
      <c r="O557" s="88" t="str">
        <f>""</f>
        <v/>
      </c>
      <c r="P557" s="35" t="str">
        <f t="shared" si="113"/>
        <v>2022-06-30</v>
      </c>
      <c r="Q557" t="str">
        <f t="shared" si="114"/>
        <v>XEF</v>
      </c>
      <c r="R557">
        <f t="shared" si="115"/>
        <v>0</v>
      </c>
      <c r="S557">
        <f t="shared" si="116"/>
        <v>0</v>
      </c>
      <c r="T557">
        <f t="shared" si="117"/>
        <v>0</v>
      </c>
      <c r="U557" t="str">
        <f t="shared" si="118"/>
        <v>6-30-2--20</v>
      </c>
      <c r="V557">
        <f t="shared" si="119"/>
        <v>0</v>
      </c>
      <c r="W557">
        <f t="shared" si="120"/>
        <v>0</v>
      </c>
      <c r="X557" t="str">
        <f t="shared" si="121"/>
        <v>6-30-2--20</v>
      </c>
      <c r="Y557" t="str">
        <f t="shared" si="122"/>
        <v>6-30-2--20</v>
      </c>
      <c r="Z557" t="str">
        <f t="shared" si="123"/>
        <v>7-12-2--20</v>
      </c>
      <c r="AA557" t="str">
        <f t="shared" si="124"/>
        <v>2022-07-12</v>
      </c>
      <c r="AB557" t="b">
        <f t="shared" si="126"/>
        <v>0</v>
      </c>
      <c r="AC557" t="str">
        <f t="shared" si="125"/>
        <v>Fraction</v>
      </c>
    </row>
    <row r="558" spans="1:29">
      <c r="A558" s="3" t="s">
        <v>302</v>
      </c>
      <c r="B558" s="3" t="s">
        <v>375</v>
      </c>
      <c r="C558" s="3" t="s">
        <v>375</v>
      </c>
      <c r="D558" s="3" t="s">
        <v>378</v>
      </c>
      <c r="E558" s="3" t="s">
        <v>89</v>
      </c>
      <c r="F558" s="3" t="s">
        <v>93</v>
      </c>
      <c r="G558" s="3" t="s">
        <v>94</v>
      </c>
      <c r="H558" s="3" t="s">
        <v>128</v>
      </c>
      <c r="I558" s="3">
        <v>0</v>
      </c>
      <c r="J558" s="3"/>
      <c r="K558" s="3">
        <v>0</v>
      </c>
      <c r="L558" s="3">
        <v>3.92</v>
      </c>
      <c r="M558" s="3">
        <v>2911.07</v>
      </c>
      <c r="N558" s="3">
        <v>2911.07</v>
      </c>
      <c r="O558" s="88" t="str">
        <f>""</f>
        <v/>
      </c>
      <c r="P558" s="35" t="str">
        <f t="shared" si="113"/>
        <v>2022-06-30</v>
      </c>
      <c r="Q558" t="str">
        <f t="shared" si="114"/>
        <v>XIG</v>
      </c>
      <c r="R558">
        <f t="shared" si="115"/>
        <v>0</v>
      </c>
      <c r="S558">
        <f t="shared" si="116"/>
        <v>0</v>
      </c>
      <c r="T558">
        <f t="shared" si="117"/>
        <v>0</v>
      </c>
      <c r="U558" t="str">
        <f t="shared" si="118"/>
        <v>6-30-2--20</v>
      </c>
      <c r="V558">
        <f t="shared" si="119"/>
        <v>0</v>
      </c>
      <c r="W558">
        <f t="shared" si="120"/>
        <v>0</v>
      </c>
      <c r="X558" t="str">
        <f t="shared" si="121"/>
        <v>6-30-2--20</v>
      </c>
      <c r="Y558" t="str">
        <f t="shared" si="122"/>
        <v>6-30-2--20</v>
      </c>
      <c r="Z558" t="str">
        <f t="shared" si="123"/>
        <v>7-11-2--20</v>
      </c>
      <c r="AA558" t="str">
        <f t="shared" si="124"/>
        <v>2022-07-11</v>
      </c>
      <c r="AB558" t="b">
        <f t="shared" si="126"/>
        <v>0</v>
      </c>
      <c r="AC558" t="str">
        <f t="shared" si="125"/>
        <v>Fraction</v>
      </c>
    </row>
    <row r="559" spans="1:29">
      <c r="A559" s="3" t="s">
        <v>302</v>
      </c>
      <c r="B559" s="3" t="s">
        <v>375</v>
      </c>
      <c r="C559" s="3" t="s">
        <v>375</v>
      </c>
      <c r="D559" s="3" t="s">
        <v>378</v>
      </c>
      <c r="E559" s="3" t="s">
        <v>89</v>
      </c>
      <c r="F559" s="3" t="s">
        <v>93</v>
      </c>
      <c r="G559" s="3" t="s">
        <v>379</v>
      </c>
      <c r="H559" s="3" t="s">
        <v>305</v>
      </c>
      <c r="I559" s="3">
        <v>17</v>
      </c>
      <c r="J559" s="3"/>
      <c r="K559" s="3">
        <v>0</v>
      </c>
      <c r="L559" s="3"/>
      <c r="M559" s="3">
        <v>2911.07</v>
      </c>
      <c r="N559" s="3">
        <v>2911.07</v>
      </c>
      <c r="O559" s="88" t="str">
        <f>""</f>
        <v/>
      </c>
      <c r="P559" s="35" t="str">
        <f t="shared" si="113"/>
        <v>2022-06-30</v>
      </c>
      <c r="Q559" t="str">
        <f t="shared" si="114"/>
        <v>XIG</v>
      </c>
      <c r="R559">
        <f t="shared" si="115"/>
        <v>20.95058823529412</v>
      </c>
      <c r="S559">
        <f t="shared" si="116"/>
        <v>17</v>
      </c>
      <c r="T559">
        <f t="shared" si="117"/>
        <v>0</v>
      </c>
      <c r="U559" t="str">
        <f t="shared" si="118"/>
        <v>6-30-2--20</v>
      </c>
      <c r="V559">
        <f t="shared" si="119"/>
        <v>0</v>
      </c>
      <c r="W559">
        <f t="shared" si="120"/>
        <v>0</v>
      </c>
      <c r="X559" t="str">
        <f t="shared" si="121"/>
        <v>6-30-2--20</v>
      </c>
      <c r="Y559" t="str">
        <f t="shared" si="122"/>
        <v>6-30-2--20</v>
      </c>
      <c r="Z559" t="str">
        <f t="shared" si="123"/>
        <v>7-11-2--20</v>
      </c>
      <c r="AA559" t="str">
        <f t="shared" si="124"/>
        <v>2022-07-11</v>
      </c>
      <c r="AB559" t="b">
        <f t="shared" si="126"/>
        <v>0</v>
      </c>
      <c r="AC559" t="str">
        <f t="shared" si="125"/>
        <v>Reinv Div</v>
      </c>
    </row>
    <row r="560" spans="1:29">
      <c r="A560" s="3" t="s">
        <v>302</v>
      </c>
      <c r="B560" s="3" t="s">
        <v>375</v>
      </c>
      <c r="C560" s="3" t="s">
        <v>375</v>
      </c>
      <c r="D560" s="3" t="s">
        <v>378</v>
      </c>
      <c r="E560" s="3" t="s">
        <v>89</v>
      </c>
      <c r="F560" s="3" t="s">
        <v>95</v>
      </c>
      <c r="G560" s="3" t="s">
        <v>96</v>
      </c>
      <c r="H560" s="3" t="s">
        <v>128</v>
      </c>
      <c r="I560" s="3">
        <v>0</v>
      </c>
      <c r="J560" s="3"/>
      <c r="K560" s="3">
        <v>0</v>
      </c>
      <c r="L560" s="3">
        <v>7.39</v>
      </c>
      <c r="M560" s="3">
        <v>2911.07</v>
      </c>
      <c r="N560" s="3">
        <v>2911.07</v>
      </c>
      <c r="O560" s="88" t="str">
        <f>""</f>
        <v/>
      </c>
      <c r="P560" s="35" t="str">
        <f t="shared" si="113"/>
        <v>2022-06-30</v>
      </c>
      <c r="Q560" t="str">
        <f t="shared" si="114"/>
        <v>XHY</v>
      </c>
      <c r="R560">
        <f t="shared" si="115"/>
        <v>0</v>
      </c>
      <c r="S560">
        <f t="shared" si="116"/>
        <v>0</v>
      </c>
      <c r="T560">
        <f t="shared" si="117"/>
        <v>0</v>
      </c>
      <c r="U560" t="str">
        <f t="shared" si="118"/>
        <v>6-30-2--20</v>
      </c>
      <c r="V560">
        <f t="shared" si="119"/>
        <v>0</v>
      </c>
      <c r="W560">
        <f t="shared" si="120"/>
        <v>0</v>
      </c>
      <c r="X560" t="str">
        <f t="shared" si="121"/>
        <v>6-30-2--20</v>
      </c>
      <c r="Y560" t="str">
        <f t="shared" si="122"/>
        <v>6-30-2--20</v>
      </c>
      <c r="Z560" t="str">
        <f t="shared" si="123"/>
        <v>7-11-2--20</v>
      </c>
      <c r="AA560" t="str">
        <f t="shared" si="124"/>
        <v>2022-07-11</v>
      </c>
      <c r="AB560" t="b">
        <f t="shared" si="126"/>
        <v>0</v>
      </c>
      <c r="AC560" t="str">
        <f t="shared" si="125"/>
        <v>Fraction</v>
      </c>
    </row>
    <row r="561" spans="1:29">
      <c r="A561" s="3" t="s">
        <v>302</v>
      </c>
      <c r="B561" s="3" t="s">
        <v>375</v>
      </c>
      <c r="C561" s="3" t="s">
        <v>375</v>
      </c>
      <c r="D561" s="3" t="s">
        <v>378</v>
      </c>
      <c r="E561" s="3" t="s">
        <v>89</v>
      </c>
      <c r="F561" s="3" t="s">
        <v>95</v>
      </c>
      <c r="G561" s="3" t="s">
        <v>380</v>
      </c>
      <c r="H561" s="3" t="s">
        <v>305</v>
      </c>
      <c r="I561" s="3">
        <v>48</v>
      </c>
      <c r="J561" s="3"/>
      <c r="K561" s="3">
        <v>0</v>
      </c>
      <c r="L561" s="3"/>
      <c r="M561" s="3">
        <v>2911.07</v>
      </c>
      <c r="N561" s="3">
        <v>2911.07</v>
      </c>
      <c r="O561" s="88" t="str">
        <f>""</f>
        <v/>
      </c>
      <c r="P561" s="35" t="str">
        <f t="shared" si="113"/>
        <v>2022-06-30</v>
      </c>
      <c r="Q561" t="str">
        <f t="shared" si="114"/>
        <v>XHY</v>
      </c>
      <c r="R561">
        <f t="shared" si="115"/>
        <v>15.763541666666667</v>
      </c>
      <c r="S561">
        <f t="shared" si="116"/>
        <v>48</v>
      </c>
      <c r="T561">
        <f t="shared" si="117"/>
        <v>0</v>
      </c>
      <c r="U561" t="str">
        <f t="shared" si="118"/>
        <v>6-30-2--20</v>
      </c>
      <c r="V561">
        <f t="shared" si="119"/>
        <v>0</v>
      </c>
      <c r="W561">
        <f t="shared" si="120"/>
        <v>0</v>
      </c>
      <c r="X561" t="str">
        <f t="shared" si="121"/>
        <v>6-30-2--20</v>
      </c>
      <c r="Y561" t="str">
        <f t="shared" si="122"/>
        <v>6-30-2--20</v>
      </c>
      <c r="Z561" t="str">
        <f t="shared" si="123"/>
        <v>7-11-2--20</v>
      </c>
      <c r="AA561" t="str">
        <f t="shared" si="124"/>
        <v>2022-07-11</v>
      </c>
      <c r="AB561" t="b">
        <f t="shared" si="126"/>
        <v>0</v>
      </c>
      <c r="AC561" t="str">
        <f t="shared" si="125"/>
        <v>Reinv Div</v>
      </c>
    </row>
    <row r="562" spans="1:29">
      <c r="A562" s="3" t="s">
        <v>302</v>
      </c>
      <c r="B562" s="3" t="s">
        <v>375</v>
      </c>
      <c r="C562" s="3" t="s">
        <v>375</v>
      </c>
      <c r="D562" s="3" t="s">
        <v>378</v>
      </c>
      <c r="E562" s="3" t="s">
        <v>89</v>
      </c>
      <c r="F562" s="3" t="s">
        <v>105</v>
      </c>
      <c r="G562" s="3" t="s">
        <v>106</v>
      </c>
      <c r="H562" s="3" t="s">
        <v>128</v>
      </c>
      <c r="I562" s="3">
        <v>0</v>
      </c>
      <c r="J562" s="3"/>
      <c r="K562" s="3">
        <v>0</v>
      </c>
      <c r="L562" s="3">
        <v>25.95</v>
      </c>
      <c r="M562" s="3">
        <v>2911.07</v>
      </c>
      <c r="N562" s="3">
        <v>2911.07</v>
      </c>
      <c r="O562" s="88" t="str">
        <f>""</f>
        <v/>
      </c>
      <c r="P562" s="35" t="str">
        <f t="shared" si="113"/>
        <v>2022-06-30</v>
      </c>
      <c r="Q562" t="str">
        <f t="shared" si="114"/>
        <v>XUS</v>
      </c>
      <c r="R562">
        <f t="shared" si="115"/>
        <v>0</v>
      </c>
      <c r="S562">
        <f t="shared" si="116"/>
        <v>0</v>
      </c>
      <c r="T562">
        <f t="shared" si="117"/>
        <v>0</v>
      </c>
      <c r="U562" t="str">
        <f t="shared" si="118"/>
        <v>6-30-2--20</v>
      </c>
      <c r="V562">
        <f t="shared" ref="V562:V590" si="127">IFERROR(ABS(L562/I562),)</f>
        <v>0</v>
      </c>
      <c r="W562">
        <f t="shared" ref="W562:W590" si="128">IF(OR(R562=0,V562=0),0,ABS(V562)=R562)</f>
        <v>0</v>
      </c>
      <c r="X562" t="str">
        <f t="shared" ref="X562:X590" si="129">RIGHT(B562,4)&amp;"-"&amp;LEFT(RIGHT(B562,7),2)&amp;"-"&amp;LEFT(B562,2)</f>
        <v>6-30-2--20</v>
      </c>
      <c r="Y562" t="str">
        <f t="shared" ref="Y562:Y590" si="130">RIGHT(C562,4)&amp;"-"&amp;LEFT(RIGHT(C562,7),2)&amp;"-"&amp;LEFT(C562,2)</f>
        <v>6-30-2--20</v>
      </c>
      <c r="Z562" t="str">
        <f t="shared" ref="Z562:Z590" si="131">RIGHT(D562,4)&amp;"-"&amp;LEFT(RIGHT(D562,7),2)&amp;"-"&amp;LEFT(D562,2)</f>
        <v>7-11-2--20</v>
      </c>
      <c r="AA562" t="str">
        <f t="shared" si="124"/>
        <v>2022-07-11</v>
      </c>
      <c r="AB562" t="b">
        <f t="shared" si="126"/>
        <v>0</v>
      </c>
      <c r="AC562" t="str">
        <f t="shared" si="125"/>
        <v>Fraction</v>
      </c>
    </row>
    <row r="563" spans="1:29">
      <c r="A563" s="3" t="s">
        <v>302</v>
      </c>
      <c r="B563" s="3" t="s">
        <v>375</v>
      </c>
      <c r="C563" s="3" t="s">
        <v>375</v>
      </c>
      <c r="D563" s="3" t="s">
        <v>378</v>
      </c>
      <c r="E563" s="3" t="s">
        <v>89</v>
      </c>
      <c r="F563" s="3" t="s">
        <v>105</v>
      </c>
      <c r="G563" s="3" t="s">
        <v>381</v>
      </c>
      <c r="H563" s="3" t="s">
        <v>305</v>
      </c>
      <c r="I563" s="3">
        <v>75</v>
      </c>
      <c r="J563" s="3"/>
      <c r="K563" s="3">
        <v>0</v>
      </c>
      <c r="L563" s="3"/>
      <c r="M563" s="3">
        <v>2911.07</v>
      </c>
      <c r="N563" s="3">
        <v>2911.07</v>
      </c>
      <c r="O563" s="88" t="str">
        <f>""</f>
        <v/>
      </c>
      <c r="P563" s="35" t="str">
        <f t="shared" si="113"/>
        <v>2022-06-30</v>
      </c>
      <c r="Q563" t="str">
        <f t="shared" si="114"/>
        <v>XUS</v>
      </c>
      <c r="R563">
        <f t="shared" si="115"/>
        <v>61.043466666666667</v>
      </c>
      <c r="S563">
        <f t="shared" si="116"/>
        <v>75</v>
      </c>
      <c r="T563">
        <f t="shared" si="117"/>
        <v>0</v>
      </c>
      <c r="U563" t="str">
        <f t="shared" si="118"/>
        <v>6-30-2--20</v>
      </c>
      <c r="V563">
        <f t="shared" si="127"/>
        <v>0</v>
      </c>
      <c r="W563">
        <f t="shared" si="128"/>
        <v>0</v>
      </c>
      <c r="X563" t="str">
        <f t="shared" si="129"/>
        <v>6-30-2--20</v>
      </c>
      <c r="Y563" t="str">
        <f t="shared" si="130"/>
        <v>6-30-2--20</v>
      </c>
      <c r="Z563" t="str">
        <f t="shared" si="131"/>
        <v>7-11-2--20</v>
      </c>
      <c r="AA563" t="str">
        <f t="shared" si="124"/>
        <v>2022-07-11</v>
      </c>
      <c r="AB563" t="b">
        <f t="shared" si="126"/>
        <v>0</v>
      </c>
      <c r="AC563" t="str">
        <f t="shared" si="125"/>
        <v>Reinv Div</v>
      </c>
    </row>
    <row r="564" spans="1:29">
      <c r="A564" s="3" t="s">
        <v>302</v>
      </c>
      <c r="B564" s="3" t="s">
        <v>375</v>
      </c>
      <c r="C564" s="3" t="s">
        <v>375</v>
      </c>
      <c r="D564" s="3" t="s">
        <v>378</v>
      </c>
      <c r="E564" s="3" t="s">
        <v>89</v>
      </c>
      <c r="F564" s="3" t="s">
        <v>54</v>
      </c>
      <c r="G564" s="3" t="s">
        <v>230</v>
      </c>
      <c r="H564" s="3" t="s">
        <v>128</v>
      </c>
      <c r="I564" s="3">
        <v>0</v>
      </c>
      <c r="J564" s="3"/>
      <c r="K564" s="3">
        <v>0</v>
      </c>
      <c r="L564" s="3">
        <v>0.59</v>
      </c>
      <c r="M564" s="3">
        <v>2911.07</v>
      </c>
      <c r="N564" s="3">
        <v>2911.07</v>
      </c>
      <c r="O564" s="88" t="str">
        <f>""</f>
        <v/>
      </c>
      <c r="P564" s="35" t="str">
        <f t="shared" si="113"/>
        <v>2022-06-30</v>
      </c>
      <c r="Q564" t="str">
        <f t="shared" si="114"/>
        <v>XCB</v>
      </c>
      <c r="R564">
        <f t="shared" si="115"/>
        <v>0</v>
      </c>
      <c r="S564">
        <f t="shared" si="116"/>
        <v>0</v>
      </c>
      <c r="T564">
        <f t="shared" si="117"/>
        <v>0</v>
      </c>
      <c r="U564" t="str">
        <f t="shared" si="118"/>
        <v>6-30-2--20</v>
      </c>
      <c r="V564">
        <f t="shared" si="127"/>
        <v>0</v>
      </c>
      <c r="W564">
        <f t="shared" si="128"/>
        <v>0</v>
      </c>
      <c r="X564" t="str">
        <f t="shared" si="129"/>
        <v>6-30-2--20</v>
      </c>
      <c r="Y564" t="str">
        <f t="shared" si="130"/>
        <v>6-30-2--20</v>
      </c>
      <c r="Z564" t="str">
        <f t="shared" si="131"/>
        <v>7-11-2--20</v>
      </c>
      <c r="AA564" t="str">
        <f t="shared" si="124"/>
        <v>2022-07-11</v>
      </c>
      <c r="AB564" t="b">
        <f t="shared" si="126"/>
        <v>0</v>
      </c>
      <c r="AC564" t="str">
        <f t="shared" si="125"/>
        <v>Fraction</v>
      </c>
    </row>
    <row r="565" spans="1:29">
      <c r="A565" s="3" t="s">
        <v>302</v>
      </c>
      <c r="B565" s="3" t="s">
        <v>375</v>
      </c>
      <c r="C565" s="3" t="s">
        <v>375</v>
      </c>
      <c r="D565" s="3" t="s">
        <v>378</v>
      </c>
      <c r="E565" s="3" t="s">
        <v>89</v>
      </c>
      <c r="F565" s="3" t="s">
        <v>54</v>
      </c>
      <c r="G565" s="3" t="s">
        <v>382</v>
      </c>
      <c r="H565" s="3" t="s">
        <v>305</v>
      </c>
      <c r="I565" s="3">
        <v>100</v>
      </c>
      <c r="J565" s="3"/>
      <c r="K565" s="3">
        <v>0</v>
      </c>
      <c r="L565" s="3"/>
      <c r="M565" s="3">
        <v>2911.07</v>
      </c>
      <c r="N565" s="3">
        <v>2911.07</v>
      </c>
      <c r="O565" s="88" t="str">
        <f>""</f>
        <v/>
      </c>
      <c r="P565" s="35" t="str">
        <f t="shared" si="113"/>
        <v>2022-06-30</v>
      </c>
      <c r="Q565" t="str">
        <f t="shared" si="114"/>
        <v>XCB</v>
      </c>
      <c r="R565">
        <f t="shared" si="115"/>
        <v>18.989999999999998</v>
      </c>
      <c r="S565">
        <f t="shared" si="116"/>
        <v>100</v>
      </c>
      <c r="T565">
        <f t="shared" si="117"/>
        <v>0</v>
      </c>
      <c r="U565" t="str">
        <f t="shared" si="118"/>
        <v>6-30-2--20</v>
      </c>
      <c r="V565">
        <f t="shared" si="127"/>
        <v>0</v>
      </c>
      <c r="W565">
        <f t="shared" si="128"/>
        <v>0</v>
      </c>
      <c r="X565" t="str">
        <f t="shared" si="129"/>
        <v>6-30-2--20</v>
      </c>
      <c r="Y565" t="str">
        <f t="shared" si="130"/>
        <v>6-30-2--20</v>
      </c>
      <c r="Z565" t="str">
        <f t="shared" si="131"/>
        <v>7-11-2--20</v>
      </c>
      <c r="AA565" t="str">
        <f t="shared" si="124"/>
        <v>2022-07-11</v>
      </c>
      <c r="AB565" t="b">
        <f t="shared" si="126"/>
        <v>0</v>
      </c>
      <c r="AC565" t="str">
        <f t="shared" si="125"/>
        <v>Reinv Div</v>
      </c>
    </row>
    <row r="566" spans="1:29">
      <c r="A566" s="3" t="s">
        <v>302</v>
      </c>
      <c r="B566" s="3" t="s">
        <v>375</v>
      </c>
      <c r="C566" s="3" t="s">
        <v>375</v>
      </c>
      <c r="D566" s="3" t="s">
        <v>378</v>
      </c>
      <c r="E566" s="3" t="s">
        <v>89</v>
      </c>
      <c r="F566" s="3" t="s">
        <v>90</v>
      </c>
      <c r="G566" s="3" t="s">
        <v>91</v>
      </c>
      <c r="H566" s="3" t="s">
        <v>128</v>
      </c>
      <c r="I566" s="3">
        <v>0</v>
      </c>
      <c r="J566" s="3"/>
      <c r="K566" s="3">
        <v>0</v>
      </c>
      <c r="L566" s="3">
        <v>3.37</v>
      </c>
      <c r="M566" s="3">
        <v>2911.07</v>
      </c>
      <c r="N566" s="3">
        <v>2911.07</v>
      </c>
      <c r="O566" s="88" t="str">
        <f>""</f>
        <v/>
      </c>
      <c r="P566" s="35" t="str">
        <f t="shared" si="113"/>
        <v>2022-06-30</v>
      </c>
      <c r="Q566" t="str">
        <f t="shared" si="114"/>
        <v>XBB</v>
      </c>
      <c r="R566">
        <f t="shared" si="115"/>
        <v>0</v>
      </c>
      <c r="S566">
        <f t="shared" si="116"/>
        <v>0</v>
      </c>
      <c r="T566">
        <f t="shared" si="117"/>
        <v>0</v>
      </c>
      <c r="U566" t="str">
        <f t="shared" si="118"/>
        <v>6-30-2--20</v>
      </c>
      <c r="V566">
        <f t="shared" si="127"/>
        <v>0</v>
      </c>
      <c r="W566">
        <f t="shared" si="128"/>
        <v>0</v>
      </c>
      <c r="X566" t="str">
        <f t="shared" si="129"/>
        <v>6-30-2--20</v>
      </c>
      <c r="Y566" t="str">
        <f t="shared" si="130"/>
        <v>6-30-2--20</v>
      </c>
      <c r="Z566" t="str">
        <f t="shared" si="131"/>
        <v>7-11-2--20</v>
      </c>
      <c r="AA566" t="str">
        <f t="shared" si="124"/>
        <v>2022-07-11</v>
      </c>
      <c r="AB566" t="b">
        <f t="shared" si="126"/>
        <v>0</v>
      </c>
      <c r="AC566" t="str">
        <f t="shared" si="125"/>
        <v>Fraction</v>
      </c>
    </row>
    <row r="567" spans="1:29">
      <c r="A567" s="3" t="s">
        <v>302</v>
      </c>
      <c r="B567" s="3" t="s">
        <v>375</v>
      </c>
      <c r="C567" s="3" t="s">
        <v>375</v>
      </c>
      <c r="D567" s="3" t="s">
        <v>378</v>
      </c>
      <c r="E567" s="3" t="s">
        <v>89</v>
      </c>
      <c r="F567" s="3" t="s">
        <v>90</v>
      </c>
      <c r="G567" s="3" t="s">
        <v>383</v>
      </c>
      <c r="H567" s="3" t="s">
        <v>305</v>
      </c>
      <c r="I567" s="3">
        <v>119</v>
      </c>
      <c r="J567" s="3"/>
      <c r="K567" s="3">
        <v>0</v>
      </c>
      <c r="L567" s="3"/>
      <c r="M567" s="3">
        <v>2911.07</v>
      </c>
      <c r="N567" s="3">
        <v>2911.07</v>
      </c>
      <c r="O567" s="88" t="str">
        <f>""</f>
        <v/>
      </c>
      <c r="P567" s="35" t="str">
        <f t="shared" si="113"/>
        <v>2022-06-30</v>
      </c>
      <c r="Q567" t="str">
        <f t="shared" si="114"/>
        <v>XBB</v>
      </c>
      <c r="R567">
        <f t="shared" si="115"/>
        <v>27.58949579831933</v>
      </c>
      <c r="S567">
        <f t="shared" si="116"/>
        <v>119</v>
      </c>
      <c r="T567">
        <f t="shared" si="117"/>
        <v>0</v>
      </c>
      <c r="U567" t="str">
        <f t="shared" si="118"/>
        <v>6-30-2--20</v>
      </c>
      <c r="V567">
        <f t="shared" si="127"/>
        <v>0</v>
      </c>
      <c r="W567">
        <f t="shared" si="128"/>
        <v>0</v>
      </c>
      <c r="X567" t="str">
        <f t="shared" si="129"/>
        <v>6-30-2--20</v>
      </c>
      <c r="Y567" t="str">
        <f t="shared" si="130"/>
        <v>6-30-2--20</v>
      </c>
      <c r="Z567" t="str">
        <f t="shared" si="131"/>
        <v>7-11-2--20</v>
      </c>
      <c r="AA567" t="str">
        <f t="shared" si="124"/>
        <v>2022-07-11</v>
      </c>
      <c r="AB567" t="b">
        <f t="shared" si="126"/>
        <v>0</v>
      </c>
      <c r="AC567" t="str">
        <f t="shared" si="125"/>
        <v>Reinv Div</v>
      </c>
    </row>
    <row r="568" spans="1:29">
      <c r="A568" s="3" t="s">
        <v>302</v>
      </c>
      <c r="B568" s="3" t="s">
        <v>375</v>
      </c>
      <c r="C568" s="3" t="s">
        <v>375</v>
      </c>
      <c r="D568" s="3" t="s">
        <v>378</v>
      </c>
      <c r="E568" s="3" t="s">
        <v>89</v>
      </c>
      <c r="F568" s="3" t="s">
        <v>112</v>
      </c>
      <c r="G568" s="3" t="s">
        <v>113</v>
      </c>
      <c r="H568" s="3" t="s">
        <v>128</v>
      </c>
      <c r="I568" s="3">
        <v>0</v>
      </c>
      <c r="J568" s="3"/>
      <c r="K568" s="3">
        <v>0</v>
      </c>
      <c r="L568" s="3">
        <v>9.56</v>
      </c>
      <c r="M568" s="3">
        <v>2911.07</v>
      </c>
      <c r="N568" s="3">
        <v>2911.07</v>
      </c>
      <c r="O568" s="88" t="str">
        <f>""</f>
        <v/>
      </c>
      <c r="P568" s="35" t="str">
        <f t="shared" si="113"/>
        <v>2022-06-30</v>
      </c>
      <c r="Q568" t="str">
        <f t="shared" si="114"/>
        <v>XEM</v>
      </c>
      <c r="R568">
        <f t="shared" si="115"/>
        <v>0</v>
      </c>
      <c r="S568">
        <f t="shared" si="116"/>
        <v>0</v>
      </c>
      <c r="T568">
        <f t="shared" si="117"/>
        <v>0</v>
      </c>
      <c r="U568" t="str">
        <f t="shared" si="118"/>
        <v>6-30-2--20</v>
      </c>
      <c r="V568">
        <f t="shared" si="127"/>
        <v>0</v>
      </c>
      <c r="W568">
        <f t="shared" si="128"/>
        <v>0</v>
      </c>
      <c r="X568" t="str">
        <f t="shared" si="129"/>
        <v>6-30-2--20</v>
      </c>
      <c r="Y568" t="str">
        <f t="shared" si="130"/>
        <v>6-30-2--20</v>
      </c>
      <c r="Z568" t="str">
        <f t="shared" si="131"/>
        <v>7-11-2--20</v>
      </c>
      <c r="AA568" t="str">
        <f t="shared" si="124"/>
        <v>2022-07-11</v>
      </c>
      <c r="AB568" t="b">
        <f t="shared" si="126"/>
        <v>0</v>
      </c>
      <c r="AC568" t="str">
        <f t="shared" si="125"/>
        <v>Fraction</v>
      </c>
    </row>
    <row r="569" spans="1:29">
      <c r="A569" s="3" t="s">
        <v>302</v>
      </c>
      <c r="B569" s="3" t="s">
        <v>375</v>
      </c>
      <c r="C569" s="3" t="s">
        <v>375</v>
      </c>
      <c r="D569" s="3" t="s">
        <v>378</v>
      </c>
      <c r="E569" s="3" t="s">
        <v>89</v>
      </c>
      <c r="F569" s="3" t="s">
        <v>112</v>
      </c>
      <c r="G569" s="3" t="s">
        <v>384</v>
      </c>
      <c r="H569" s="3" t="s">
        <v>305</v>
      </c>
      <c r="I569" s="3">
        <v>69</v>
      </c>
      <c r="J569" s="3"/>
      <c r="K569" s="3">
        <v>0</v>
      </c>
      <c r="L569" s="3"/>
      <c r="M569" s="3">
        <v>2911.07</v>
      </c>
      <c r="N569" s="3">
        <v>2911.07</v>
      </c>
      <c r="O569" s="88" t="str">
        <f>""</f>
        <v/>
      </c>
      <c r="P569" s="35" t="str">
        <f t="shared" si="113"/>
        <v>2022-06-30</v>
      </c>
      <c r="Q569" t="str">
        <f t="shared" si="114"/>
        <v>XEM</v>
      </c>
      <c r="R569">
        <f t="shared" si="115"/>
        <v>28.607826086956521</v>
      </c>
      <c r="S569">
        <f t="shared" si="116"/>
        <v>69</v>
      </c>
      <c r="T569">
        <f t="shared" si="117"/>
        <v>0</v>
      </c>
      <c r="U569" t="str">
        <f t="shared" si="118"/>
        <v>6-30-2--20</v>
      </c>
      <c r="V569">
        <f t="shared" si="127"/>
        <v>0</v>
      </c>
      <c r="W569">
        <f t="shared" si="128"/>
        <v>0</v>
      </c>
      <c r="X569" t="str">
        <f t="shared" si="129"/>
        <v>6-30-2--20</v>
      </c>
      <c r="Y569" t="str">
        <f t="shared" si="130"/>
        <v>6-30-2--20</v>
      </c>
      <c r="Z569" t="str">
        <f t="shared" si="131"/>
        <v>7-11-2--20</v>
      </c>
      <c r="AA569" t="str">
        <f t="shared" si="124"/>
        <v>2022-07-11</v>
      </c>
      <c r="AB569" t="b">
        <f t="shared" si="126"/>
        <v>0</v>
      </c>
      <c r="AC569" t="str">
        <f t="shared" si="125"/>
        <v>Reinv Div</v>
      </c>
    </row>
    <row r="570" spans="1:29">
      <c r="A570" s="3" t="s">
        <v>302</v>
      </c>
      <c r="B570" s="3" t="s">
        <v>375</v>
      </c>
      <c r="C570" s="3" t="s">
        <v>375</v>
      </c>
      <c r="D570" s="3" t="s">
        <v>375</v>
      </c>
      <c r="E570" s="3" t="s">
        <v>89</v>
      </c>
      <c r="F570" s="3" t="s">
        <v>93</v>
      </c>
      <c r="G570" s="3" t="s">
        <v>94</v>
      </c>
      <c r="H570" s="3" t="s">
        <v>305</v>
      </c>
      <c r="I570" s="3">
        <v>0</v>
      </c>
      <c r="J570" s="3"/>
      <c r="K570" s="3">
        <v>0</v>
      </c>
      <c r="L570" s="3">
        <v>-360.09</v>
      </c>
      <c r="M570" s="3">
        <v>2860.29</v>
      </c>
      <c r="N570" s="3">
        <v>2860.29</v>
      </c>
      <c r="O570" s="88" t="str">
        <f>""</f>
        <v/>
      </c>
      <c r="P570" s="35" t="str">
        <f t="shared" si="113"/>
        <v>2022-06-30</v>
      </c>
      <c r="Q570" t="str">
        <f t="shared" si="114"/>
        <v>XIG</v>
      </c>
      <c r="R570">
        <f t="shared" si="115"/>
        <v>0</v>
      </c>
      <c r="S570">
        <f t="shared" si="116"/>
        <v>0</v>
      </c>
      <c r="T570">
        <f t="shared" si="117"/>
        <v>0</v>
      </c>
      <c r="U570" t="str">
        <f t="shared" si="118"/>
        <v>6-30-2--20</v>
      </c>
      <c r="V570">
        <f t="shared" si="127"/>
        <v>0</v>
      </c>
      <c r="W570">
        <f t="shared" si="128"/>
        <v>0</v>
      </c>
      <c r="X570" t="str">
        <f t="shared" si="129"/>
        <v>6-30-2--20</v>
      </c>
      <c r="Y570" t="str">
        <f t="shared" si="130"/>
        <v>6-30-2--20</v>
      </c>
      <c r="Z570" t="str">
        <f t="shared" si="131"/>
        <v>6-30-2--20</v>
      </c>
      <c r="AA570" t="str">
        <f t="shared" si="124"/>
        <v>2022-06-30</v>
      </c>
      <c r="AB570" t="b">
        <f t="shared" si="126"/>
        <v>1</v>
      </c>
      <c r="AC570">
        <f t="shared" si="125"/>
        <v>0</v>
      </c>
    </row>
    <row r="571" spans="1:29">
      <c r="A571" s="3" t="s">
        <v>302</v>
      </c>
      <c r="B571" s="3" t="s">
        <v>375</v>
      </c>
      <c r="C571" s="3" t="s">
        <v>375</v>
      </c>
      <c r="D571" s="3" t="s">
        <v>375</v>
      </c>
      <c r="E571" s="3" t="s">
        <v>89</v>
      </c>
      <c r="F571" s="3" t="s">
        <v>93</v>
      </c>
      <c r="G571" s="3" t="s">
        <v>94</v>
      </c>
      <c r="H571" s="3" t="s">
        <v>92</v>
      </c>
      <c r="I571" s="3">
        <v>7828</v>
      </c>
      <c r="J571" s="3"/>
      <c r="K571" s="3">
        <v>0</v>
      </c>
      <c r="L571" s="3">
        <v>360.09</v>
      </c>
      <c r="M571" s="3">
        <v>2860.29</v>
      </c>
      <c r="N571" s="3">
        <v>2860.29</v>
      </c>
      <c r="O571" s="88" t="str">
        <f>""</f>
        <v/>
      </c>
      <c r="P571" s="35" t="str">
        <f t="shared" si="113"/>
        <v>2022-06-30</v>
      </c>
      <c r="Q571" t="str">
        <f t="shared" si="114"/>
        <v>XIG</v>
      </c>
      <c r="R571">
        <f t="shared" si="115"/>
        <v>0</v>
      </c>
      <c r="S571">
        <f t="shared" si="116"/>
        <v>7828</v>
      </c>
      <c r="T571">
        <f t="shared" si="117"/>
        <v>360.09</v>
      </c>
      <c r="U571" t="str">
        <f t="shared" si="118"/>
        <v>6-30-2--20</v>
      </c>
      <c r="V571">
        <f t="shared" si="127"/>
        <v>4.6000255493101681E-2</v>
      </c>
      <c r="W571">
        <f t="shared" si="128"/>
        <v>0</v>
      </c>
      <c r="X571" t="str">
        <f t="shared" si="129"/>
        <v>6-30-2--20</v>
      </c>
      <c r="Y571" t="str">
        <f t="shared" si="130"/>
        <v>6-30-2--20</v>
      </c>
      <c r="Z571" t="str">
        <f t="shared" si="131"/>
        <v>6-30-2--20</v>
      </c>
      <c r="AA571" t="str">
        <f t="shared" si="124"/>
        <v>2022-06-30</v>
      </c>
      <c r="AB571" t="b">
        <f t="shared" si="126"/>
        <v>1</v>
      </c>
      <c r="AC571">
        <f t="shared" si="125"/>
        <v>0</v>
      </c>
    </row>
    <row r="572" spans="1:29">
      <c r="A572" s="3" t="s">
        <v>302</v>
      </c>
      <c r="B572" s="3" t="s">
        <v>375</v>
      </c>
      <c r="C572" s="3" t="s">
        <v>375</v>
      </c>
      <c r="D572" s="3" t="s">
        <v>375</v>
      </c>
      <c r="E572" s="3" t="s">
        <v>89</v>
      </c>
      <c r="F572" s="3" t="s">
        <v>95</v>
      </c>
      <c r="G572" s="3" t="s">
        <v>96</v>
      </c>
      <c r="H572" s="3" t="s">
        <v>305</v>
      </c>
      <c r="I572" s="3">
        <v>0</v>
      </c>
      <c r="J572" s="3"/>
      <c r="K572" s="3">
        <v>0</v>
      </c>
      <c r="L572" s="3">
        <v>-763.92</v>
      </c>
      <c r="M572" s="3">
        <v>2860.29</v>
      </c>
      <c r="N572" s="3">
        <v>2860.29</v>
      </c>
      <c r="O572" s="88" t="str">
        <f>""</f>
        <v/>
      </c>
      <c r="P572" s="35" t="str">
        <f t="shared" si="113"/>
        <v>2022-06-30</v>
      </c>
      <c r="Q572" t="str">
        <f t="shared" si="114"/>
        <v>XHY</v>
      </c>
      <c r="R572">
        <f t="shared" si="115"/>
        <v>0</v>
      </c>
      <c r="S572">
        <f t="shared" si="116"/>
        <v>0</v>
      </c>
      <c r="T572">
        <f t="shared" si="117"/>
        <v>0</v>
      </c>
      <c r="U572" t="str">
        <f t="shared" si="118"/>
        <v>6-30-2--20</v>
      </c>
      <c r="V572">
        <f t="shared" si="127"/>
        <v>0</v>
      </c>
      <c r="W572">
        <f t="shared" si="128"/>
        <v>0</v>
      </c>
      <c r="X572" t="str">
        <f t="shared" si="129"/>
        <v>6-30-2--20</v>
      </c>
      <c r="Y572" t="str">
        <f t="shared" si="130"/>
        <v>6-30-2--20</v>
      </c>
      <c r="Z572" t="str">
        <f t="shared" si="131"/>
        <v>6-30-2--20</v>
      </c>
      <c r="AA572" t="str">
        <f t="shared" si="124"/>
        <v>2022-06-30</v>
      </c>
      <c r="AB572" t="b">
        <f t="shared" si="126"/>
        <v>1</v>
      </c>
      <c r="AC572">
        <f t="shared" si="125"/>
        <v>0</v>
      </c>
    </row>
    <row r="573" spans="1:29">
      <c r="A573" s="3" t="s">
        <v>302</v>
      </c>
      <c r="B573" s="3" t="s">
        <v>375</v>
      </c>
      <c r="C573" s="3" t="s">
        <v>375</v>
      </c>
      <c r="D573" s="3" t="s">
        <v>375</v>
      </c>
      <c r="E573" s="3" t="s">
        <v>89</v>
      </c>
      <c r="F573" s="3" t="s">
        <v>95</v>
      </c>
      <c r="G573" s="3" t="s">
        <v>96</v>
      </c>
      <c r="H573" s="3" t="s">
        <v>92</v>
      </c>
      <c r="I573" s="3">
        <v>10610</v>
      </c>
      <c r="J573" s="3"/>
      <c r="K573" s="3">
        <v>0</v>
      </c>
      <c r="L573" s="3">
        <v>763.92</v>
      </c>
      <c r="M573" s="3">
        <v>2860.29</v>
      </c>
      <c r="N573" s="3">
        <v>2860.29</v>
      </c>
      <c r="O573" s="88" t="str">
        <f>""</f>
        <v/>
      </c>
      <c r="P573" s="35" t="str">
        <f t="shared" si="113"/>
        <v>2022-06-30</v>
      </c>
      <c r="Q573" t="str">
        <f t="shared" si="114"/>
        <v>XHY</v>
      </c>
      <c r="R573">
        <f t="shared" si="115"/>
        <v>0</v>
      </c>
      <c r="S573">
        <f t="shared" si="116"/>
        <v>10610</v>
      </c>
      <c r="T573">
        <f t="shared" si="117"/>
        <v>763.92</v>
      </c>
      <c r="U573" t="str">
        <f t="shared" si="118"/>
        <v>6-30-2--20</v>
      </c>
      <c r="V573">
        <f t="shared" si="127"/>
        <v>7.1999999999999995E-2</v>
      </c>
      <c r="W573">
        <f t="shared" si="128"/>
        <v>0</v>
      </c>
      <c r="X573" t="str">
        <f t="shared" si="129"/>
        <v>6-30-2--20</v>
      </c>
      <c r="Y573" t="str">
        <f t="shared" si="130"/>
        <v>6-30-2--20</v>
      </c>
      <c r="Z573" t="str">
        <f t="shared" si="131"/>
        <v>6-30-2--20</v>
      </c>
      <c r="AA573" t="str">
        <f t="shared" si="124"/>
        <v>2022-06-30</v>
      </c>
      <c r="AB573" t="b">
        <f t="shared" si="126"/>
        <v>1</v>
      </c>
      <c r="AC573">
        <f t="shared" si="125"/>
        <v>0</v>
      </c>
    </row>
    <row r="574" spans="1:29">
      <c r="A574" s="3" t="s">
        <v>302</v>
      </c>
      <c r="B574" s="3" t="s">
        <v>375</v>
      </c>
      <c r="C574" s="3" t="s">
        <v>375</v>
      </c>
      <c r="D574" s="3" t="s">
        <v>375</v>
      </c>
      <c r="E574" s="3" t="s">
        <v>89</v>
      </c>
      <c r="F574" s="3" t="s">
        <v>105</v>
      </c>
      <c r="G574" s="3" t="s">
        <v>106</v>
      </c>
      <c r="H574" s="3" t="s">
        <v>305</v>
      </c>
      <c r="I574" s="3">
        <v>0</v>
      </c>
      <c r="J574" s="3"/>
      <c r="K574" s="3">
        <v>0</v>
      </c>
      <c r="L574" s="3">
        <v>-4603.75</v>
      </c>
      <c r="M574" s="3">
        <v>2860.29</v>
      </c>
      <c r="N574" s="3">
        <v>2860.29</v>
      </c>
      <c r="O574" s="88" t="str">
        <f>""</f>
        <v/>
      </c>
      <c r="P574" s="35" t="str">
        <f t="shared" si="113"/>
        <v>2022-06-30</v>
      </c>
      <c r="Q574" t="str">
        <f t="shared" si="114"/>
        <v>XUS</v>
      </c>
      <c r="R574">
        <f t="shared" si="115"/>
        <v>0</v>
      </c>
      <c r="S574">
        <f t="shared" si="116"/>
        <v>0</v>
      </c>
      <c r="T574">
        <f t="shared" si="117"/>
        <v>0</v>
      </c>
      <c r="U574" t="str">
        <f t="shared" si="118"/>
        <v>6-30-2--20</v>
      </c>
      <c r="V574">
        <f t="shared" si="127"/>
        <v>0</v>
      </c>
      <c r="W574">
        <f t="shared" si="128"/>
        <v>0</v>
      </c>
      <c r="X574" t="str">
        <f t="shared" si="129"/>
        <v>6-30-2--20</v>
      </c>
      <c r="Y574" t="str">
        <f t="shared" si="130"/>
        <v>6-30-2--20</v>
      </c>
      <c r="Z574" t="str">
        <f t="shared" si="131"/>
        <v>6-30-2--20</v>
      </c>
      <c r="AA574" t="str">
        <f t="shared" si="124"/>
        <v>2022-06-30</v>
      </c>
      <c r="AB574" t="b">
        <f t="shared" si="126"/>
        <v>1</v>
      </c>
      <c r="AC574">
        <f t="shared" si="125"/>
        <v>0</v>
      </c>
    </row>
    <row r="575" spans="1:29">
      <c r="A575" s="3" t="s">
        <v>302</v>
      </c>
      <c r="B575" s="3" t="s">
        <v>375</v>
      </c>
      <c r="C575" s="3" t="s">
        <v>375</v>
      </c>
      <c r="D575" s="3" t="s">
        <v>375</v>
      </c>
      <c r="E575" s="3" t="s">
        <v>89</v>
      </c>
      <c r="F575" s="3" t="s">
        <v>105</v>
      </c>
      <c r="G575" s="3" t="s">
        <v>106</v>
      </c>
      <c r="H575" s="3" t="s">
        <v>92</v>
      </c>
      <c r="I575" s="3">
        <v>13422</v>
      </c>
      <c r="J575" s="3"/>
      <c r="K575" s="3">
        <v>0</v>
      </c>
      <c r="L575" s="3">
        <v>4603.75</v>
      </c>
      <c r="M575" s="3">
        <v>2860.29</v>
      </c>
      <c r="N575" s="3">
        <v>2860.29</v>
      </c>
      <c r="O575" s="88" t="str">
        <f>""</f>
        <v/>
      </c>
      <c r="P575" s="35" t="str">
        <f t="shared" si="113"/>
        <v>2022-06-30</v>
      </c>
      <c r="Q575" t="str">
        <f t="shared" si="114"/>
        <v>XUS</v>
      </c>
      <c r="R575">
        <f t="shared" si="115"/>
        <v>0</v>
      </c>
      <c r="S575">
        <f t="shared" si="116"/>
        <v>13422</v>
      </c>
      <c r="T575">
        <f t="shared" si="117"/>
        <v>4603.75</v>
      </c>
      <c r="U575" t="str">
        <f t="shared" si="118"/>
        <v>6-30-2--20</v>
      </c>
      <c r="V575">
        <f t="shared" si="127"/>
        <v>0.34300029801817911</v>
      </c>
      <c r="W575">
        <f t="shared" si="128"/>
        <v>0</v>
      </c>
      <c r="X575" t="str">
        <f t="shared" si="129"/>
        <v>6-30-2--20</v>
      </c>
      <c r="Y575" t="str">
        <f t="shared" si="130"/>
        <v>6-30-2--20</v>
      </c>
      <c r="Z575" t="str">
        <f t="shared" si="131"/>
        <v>6-30-2--20</v>
      </c>
      <c r="AA575" t="str">
        <f t="shared" si="124"/>
        <v>2022-06-30</v>
      </c>
      <c r="AB575" t="b">
        <f t="shared" si="126"/>
        <v>1</v>
      </c>
      <c r="AC575">
        <f t="shared" si="125"/>
        <v>0</v>
      </c>
    </row>
    <row r="576" spans="1:29">
      <c r="A576" s="3" t="s">
        <v>302</v>
      </c>
      <c r="B576" s="3" t="s">
        <v>375</v>
      </c>
      <c r="C576" s="3" t="s">
        <v>375</v>
      </c>
      <c r="D576" s="3" t="s">
        <v>375</v>
      </c>
      <c r="E576" s="3" t="s">
        <v>89</v>
      </c>
      <c r="F576" s="3" t="s">
        <v>108</v>
      </c>
      <c r="G576" s="3" t="s">
        <v>109</v>
      </c>
      <c r="H576" s="3" t="s">
        <v>305</v>
      </c>
      <c r="I576" s="3">
        <v>0</v>
      </c>
      <c r="J576" s="3"/>
      <c r="K576" s="3">
        <v>0</v>
      </c>
      <c r="L576" s="3">
        <v>-7140.67</v>
      </c>
      <c r="M576" s="3">
        <v>2860.29</v>
      </c>
      <c r="N576" s="3">
        <v>2860.29</v>
      </c>
      <c r="O576" s="88" t="str">
        <f>""</f>
        <v/>
      </c>
      <c r="P576" s="35" t="str">
        <f t="shared" si="113"/>
        <v>2022-06-30</v>
      </c>
      <c r="Q576" t="str">
        <f t="shared" si="114"/>
        <v>XEF</v>
      </c>
      <c r="R576">
        <f t="shared" si="115"/>
        <v>0</v>
      </c>
      <c r="S576">
        <f t="shared" si="116"/>
        <v>0</v>
      </c>
      <c r="T576">
        <f t="shared" si="117"/>
        <v>0</v>
      </c>
      <c r="U576" t="str">
        <f t="shared" si="118"/>
        <v>6-30-2--20</v>
      </c>
      <c r="V576">
        <f t="shared" si="127"/>
        <v>0</v>
      </c>
      <c r="W576">
        <f t="shared" si="128"/>
        <v>0</v>
      </c>
      <c r="X576" t="str">
        <f t="shared" si="129"/>
        <v>6-30-2--20</v>
      </c>
      <c r="Y576" t="str">
        <f t="shared" si="130"/>
        <v>6-30-2--20</v>
      </c>
      <c r="Z576" t="str">
        <f t="shared" si="131"/>
        <v>6-30-2--20</v>
      </c>
      <c r="AA576" t="str">
        <f t="shared" si="124"/>
        <v>2022-06-30</v>
      </c>
      <c r="AB576" t="b">
        <f t="shared" si="126"/>
        <v>1</v>
      </c>
      <c r="AC576">
        <f t="shared" si="125"/>
        <v>0</v>
      </c>
    </row>
    <row r="577" spans="1:29">
      <c r="A577" s="3" t="s">
        <v>302</v>
      </c>
      <c r="B577" s="3" t="s">
        <v>375</v>
      </c>
      <c r="C577" s="3" t="s">
        <v>375</v>
      </c>
      <c r="D577" s="3" t="s">
        <v>375</v>
      </c>
      <c r="E577" s="3" t="s">
        <v>89</v>
      </c>
      <c r="F577" s="3" t="s">
        <v>108</v>
      </c>
      <c r="G577" s="3" t="s">
        <v>109</v>
      </c>
      <c r="H577" s="3" t="s">
        <v>92</v>
      </c>
      <c r="I577" s="3">
        <v>12936</v>
      </c>
      <c r="J577" s="3"/>
      <c r="K577" s="3">
        <v>0</v>
      </c>
      <c r="L577" s="3">
        <v>7140.67</v>
      </c>
      <c r="M577" s="3">
        <v>2860.29</v>
      </c>
      <c r="N577" s="3">
        <v>2860.29</v>
      </c>
      <c r="O577" s="88" t="str">
        <f>""</f>
        <v/>
      </c>
      <c r="P577" s="35" t="str">
        <f t="shared" si="113"/>
        <v>2022-06-30</v>
      </c>
      <c r="Q577" t="str">
        <f t="shared" si="114"/>
        <v>XEF</v>
      </c>
      <c r="R577">
        <f t="shared" si="115"/>
        <v>0</v>
      </c>
      <c r="S577">
        <f t="shared" si="116"/>
        <v>12936</v>
      </c>
      <c r="T577">
        <f t="shared" si="117"/>
        <v>7140.67</v>
      </c>
      <c r="U577" t="str">
        <f t="shared" si="118"/>
        <v>6-30-2--20</v>
      </c>
      <c r="V577">
        <f t="shared" si="127"/>
        <v>0.55199984539270253</v>
      </c>
      <c r="W577">
        <f t="shared" si="128"/>
        <v>0</v>
      </c>
      <c r="X577" t="str">
        <f t="shared" si="129"/>
        <v>6-30-2--20</v>
      </c>
      <c r="Y577" t="str">
        <f t="shared" si="130"/>
        <v>6-30-2--20</v>
      </c>
      <c r="Z577" t="str">
        <f t="shared" si="131"/>
        <v>6-30-2--20</v>
      </c>
      <c r="AA577" t="str">
        <f t="shared" si="124"/>
        <v>2022-06-30</v>
      </c>
      <c r="AB577" t="b">
        <f t="shared" si="126"/>
        <v>1</v>
      </c>
      <c r="AC577">
        <f t="shared" si="125"/>
        <v>0</v>
      </c>
    </row>
    <row r="578" spans="1:29">
      <c r="A578" s="3" t="s">
        <v>302</v>
      </c>
      <c r="B578" s="3" t="s">
        <v>375</v>
      </c>
      <c r="C578" s="3" t="s">
        <v>375</v>
      </c>
      <c r="D578" s="3" t="s">
        <v>375</v>
      </c>
      <c r="E578" s="3" t="s">
        <v>89</v>
      </c>
      <c r="F578" s="3" t="s">
        <v>54</v>
      </c>
      <c r="G578" s="3" t="s">
        <v>230</v>
      </c>
      <c r="H578" s="3" t="s">
        <v>305</v>
      </c>
      <c r="I578" s="3">
        <v>0</v>
      </c>
      <c r="J578" s="3"/>
      <c r="K578" s="3">
        <v>0</v>
      </c>
      <c r="L578" s="3">
        <v>-1899.59</v>
      </c>
      <c r="M578" s="3">
        <v>2860.29</v>
      </c>
      <c r="N578" s="3">
        <v>2860.29</v>
      </c>
      <c r="O578" s="88" t="str">
        <f>""</f>
        <v/>
      </c>
      <c r="P578" s="35" t="str">
        <f t="shared" ref="P578:P641" si="132">B578</f>
        <v>2022-06-30</v>
      </c>
      <c r="Q578" t="str">
        <f t="shared" ref="Q578:Q641" si="133">F578</f>
        <v>XCB</v>
      </c>
      <c r="R578">
        <f t="shared" ref="R578:R641" si="134">IFERROR(TRIM(RIGHT(G578,LEN(G578)-SEARCH("=",G578)))/I578,IF(J578="",0,J578))</f>
        <v>0</v>
      </c>
      <c r="S578">
        <f t="shared" ref="S578:S641" si="135">IF(OR(H578="Sell",H578="Vente"),-1,1)*I578</f>
        <v>0</v>
      </c>
      <c r="T578">
        <f t="shared" ref="T578:T641" si="136">IF(L578&lt;&gt;R578*S578,V578,R578)*S578</f>
        <v>0</v>
      </c>
      <c r="U578" t="str">
        <f t="shared" ref="U578:U641" si="137">RIGHT(B578,4)&amp;"-"&amp;LEFT(RIGHT(B578,7),2)&amp;"-"&amp;LEFT(B578,2)</f>
        <v>6-30-2--20</v>
      </c>
      <c r="V578">
        <f t="shared" si="127"/>
        <v>0</v>
      </c>
      <c r="W578">
        <f t="shared" si="128"/>
        <v>0</v>
      </c>
      <c r="X578" t="str">
        <f t="shared" si="129"/>
        <v>6-30-2--20</v>
      </c>
      <c r="Y578" t="str">
        <f t="shared" si="130"/>
        <v>6-30-2--20</v>
      </c>
      <c r="Z578" t="str">
        <f t="shared" si="131"/>
        <v>6-30-2--20</v>
      </c>
      <c r="AA578" t="str">
        <f t="shared" ref="AA578:AA641" si="138">D578</f>
        <v>2022-06-30</v>
      </c>
      <c r="AB578" t="b">
        <f t="shared" si="126"/>
        <v>1</v>
      </c>
      <c r="AC578">
        <f t="shared" ref="AC578:AC641" si="139">IF(AB578=TRUE,,H578)</f>
        <v>0</v>
      </c>
    </row>
    <row r="579" spans="1:29">
      <c r="A579" s="3" t="s">
        <v>302</v>
      </c>
      <c r="B579" s="3" t="s">
        <v>375</v>
      </c>
      <c r="C579" s="3" t="s">
        <v>375</v>
      </c>
      <c r="D579" s="3" t="s">
        <v>375</v>
      </c>
      <c r="E579" s="3" t="s">
        <v>89</v>
      </c>
      <c r="F579" s="3" t="s">
        <v>54</v>
      </c>
      <c r="G579" s="3" t="s">
        <v>230</v>
      </c>
      <c r="H579" s="3" t="s">
        <v>92</v>
      </c>
      <c r="I579" s="3">
        <v>34538</v>
      </c>
      <c r="J579" s="3"/>
      <c r="K579" s="3">
        <v>0</v>
      </c>
      <c r="L579" s="3">
        <v>1899.59</v>
      </c>
      <c r="M579" s="3">
        <v>2860.29</v>
      </c>
      <c r="N579" s="3">
        <v>2860.29</v>
      </c>
      <c r="O579" s="88" t="str">
        <f>""</f>
        <v/>
      </c>
      <c r="P579" s="35" t="str">
        <f t="shared" si="132"/>
        <v>2022-06-30</v>
      </c>
      <c r="Q579" t="str">
        <f t="shared" si="133"/>
        <v>XCB</v>
      </c>
      <c r="R579">
        <f t="shared" si="134"/>
        <v>0</v>
      </c>
      <c r="S579">
        <f t="shared" si="135"/>
        <v>34538</v>
      </c>
      <c r="T579">
        <f t="shared" si="136"/>
        <v>1899.59</v>
      </c>
      <c r="U579" t="str">
        <f t="shared" si="137"/>
        <v>6-30-2--20</v>
      </c>
      <c r="V579">
        <f t="shared" si="127"/>
        <v>5.5E-2</v>
      </c>
      <c r="W579">
        <f t="shared" si="128"/>
        <v>0</v>
      </c>
      <c r="X579" t="str">
        <f t="shared" si="129"/>
        <v>6-30-2--20</v>
      </c>
      <c r="Y579" t="str">
        <f t="shared" si="130"/>
        <v>6-30-2--20</v>
      </c>
      <c r="Z579" t="str">
        <f t="shared" si="131"/>
        <v>6-30-2--20</v>
      </c>
      <c r="AA579" t="str">
        <f t="shared" si="138"/>
        <v>2022-06-30</v>
      </c>
      <c r="AB579" t="b">
        <f t="shared" ref="AB579:AB642" si="140">B579=D579</f>
        <v>1</v>
      </c>
      <c r="AC579">
        <f t="shared" si="139"/>
        <v>0</v>
      </c>
    </row>
    <row r="580" spans="1:29">
      <c r="A580" s="3" t="s">
        <v>302</v>
      </c>
      <c r="B580" s="3" t="s">
        <v>375</v>
      </c>
      <c r="C580" s="3" t="s">
        <v>375</v>
      </c>
      <c r="D580" s="3" t="s">
        <v>375</v>
      </c>
      <c r="E580" s="3" t="s">
        <v>89</v>
      </c>
      <c r="F580" s="3" t="s">
        <v>90</v>
      </c>
      <c r="G580" s="3" t="s">
        <v>91</v>
      </c>
      <c r="H580" s="3" t="s">
        <v>305</v>
      </c>
      <c r="I580" s="3">
        <v>0</v>
      </c>
      <c r="J580" s="3"/>
      <c r="K580" s="3">
        <v>0</v>
      </c>
      <c r="L580" s="3">
        <v>-3286.54</v>
      </c>
      <c r="M580" s="3">
        <v>2860.29</v>
      </c>
      <c r="N580" s="3">
        <v>2860.29</v>
      </c>
      <c r="O580" s="88" t="str">
        <f>""</f>
        <v/>
      </c>
      <c r="P580" s="35" t="str">
        <f t="shared" si="132"/>
        <v>2022-06-30</v>
      </c>
      <c r="Q580" t="str">
        <f t="shared" si="133"/>
        <v>XBB</v>
      </c>
      <c r="R580">
        <f t="shared" si="134"/>
        <v>0</v>
      </c>
      <c r="S580">
        <f t="shared" si="135"/>
        <v>0</v>
      </c>
      <c r="T580">
        <f t="shared" si="136"/>
        <v>0</v>
      </c>
      <c r="U580" t="str">
        <f t="shared" si="137"/>
        <v>6-30-2--20</v>
      </c>
      <c r="V580">
        <f t="shared" si="127"/>
        <v>0</v>
      </c>
      <c r="W580">
        <f t="shared" si="128"/>
        <v>0</v>
      </c>
      <c r="X580" t="str">
        <f t="shared" si="129"/>
        <v>6-30-2--20</v>
      </c>
      <c r="Y580" t="str">
        <f t="shared" si="130"/>
        <v>6-30-2--20</v>
      </c>
      <c r="Z580" t="str">
        <f t="shared" si="131"/>
        <v>6-30-2--20</v>
      </c>
      <c r="AA580" t="str">
        <f t="shared" si="138"/>
        <v>2022-06-30</v>
      </c>
      <c r="AB580" t="b">
        <f t="shared" si="140"/>
        <v>1</v>
      </c>
      <c r="AC580">
        <f t="shared" si="139"/>
        <v>0</v>
      </c>
    </row>
    <row r="581" spans="1:29">
      <c r="A581" s="3" t="s">
        <v>302</v>
      </c>
      <c r="B581" s="3" t="s">
        <v>375</v>
      </c>
      <c r="C581" s="3" t="s">
        <v>375</v>
      </c>
      <c r="D581" s="3" t="s">
        <v>375</v>
      </c>
      <c r="E581" s="3" t="s">
        <v>89</v>
      </c>
      <c r="F581" s="3" t="s">
        <v>90</v>
      </c>
      <c r="G581" s="3" t="s">
        <v>91</v>
      </c>
      <c r="H581" s="3" t="s">
        <v>92</v>
      </c>
      <c r="I581" s="3">
        <v>49796</v>
      </c>
      <c r="J581" s="3"/>
      <c r="K581" s="3">
        <v>0</v>
      </c>
      <c r="L581" s="3">
        <v>3286.54</v>
      </c>
      <c r="M581" s="3">
        <v>2860.29</v>
      </c>
      <c r="N581" s="3">
        <v>2860.29</v>
      </c>
      <c r="O581" s="88" t="str">
        <f>""</f>
        <v/>
      </c>
      <c r="P581" s="35" t="str">
        <f t="shared" si="132"/>
        <v>2022-06-30</v>
      </c>
      <c r="Q581" t="str">
        <f t="shared" si="133"/>
        <v>XBB</v>
      </c>
      <c r="R581">
        <f t="shared" si="134"/>
        <v>0</v>
      </c>
      <c r="S581">
        <f t="shared" si="135"/>
        <v>49796</v>
      </c>
      <c r="T581">
        <f t="shared" si="136"/>
        <v>3286.5400000000004</v>
      </c>
      <c r="U581" t="str">
        <f t="shared" si="137"/>
        <v>6-30-2--20</v>
      </c>
      <c r="V581">
        <f t="shared" si="127"/>
        <v>6.6000080327737173E-2</v>
      </c>
      <c r="W581">
        <f t="shared" si="128"/>
        <v>0</v>
      </c>
      <c r="X581" t="str">
        <f t="shared" si="129"/>
        <v>6-30-2--20</v>
      </c>
      <c r="Y581" t="str">
        <f t="shared" si="130"/>
        <v>6-30-2--20</v>
      </c>
      <c r="Z581" t="str">
        <f t="shared" si="131"/>
        <v>6-30-2--20</v>
      </c>
      <c r="AA581" t="str">
        <f t="shared" si="138"/>
        <v>2022-06-30</v>
      </c>
      <c r="AB581" t="b">
        <f t="shared" si="140"/>
        <v>1</v>
      </c>
      <c r="AC581">
        <f t="shared" si="139"/>
        <v>0</v>
      </c>
    </row>
    <row r="582" spans="1:29">
      <c r="A582" s="3" t="s">
        <v>302</v>
      </c>
      <c r="B582" s="3" t="s">
        <v>375</v>
      </c>
      <c r="C582" s="3" t="s">
        <v>375</v>
      </c>
      <c r="D582" s="3" t="s">
        <v>375</v>
      </c>
      <c r="E582" s="3" t="s">
        <v>89</v>
      </c>
      <c r="F582" s="3" t="s">
        <v>112</v>
      </c>
      <c r="G582" s="3" t="s">
        <v>113</v>
      </c>
      <c r="H582" s="3" t="s">
        <v>305</v>
      </c>
      <c r="I582" s="3">
        <v>0</v>
      </c>
      <c r="J582" s="3"/>
      <c r="K582" s="3">
        <v>0</v>
      </c>
      <c r="L582" s="3">
        <v>-1983.67</v>
      </c>
      <c r="M582" s="3">
        <v>2860.29</v>
      </c>
      <c r="N582" s="3">
        <v>2860.29</v>
      </c>
      <c r="O582" s="88" t="str">
        <f>""</f>
        <v/>
      </c>
      <c r="P582" s="35" t="str">
        <f t="shared" si="132"/>
        <v>2022-06-30</v>
      </c>
      <c r="Q582" t="str">
        <f t="shared" si="133"/>
        <v>XEM</v>
      </c>
      <c r="R582">
        <f t="shared" si="134"/>
        <v>0</v>
      </c>
      <c r="S582">
        <f t="shared" si="135"/>
        <v>0</v>
      </c>
      <c r="T582">
        <f t="shared" si="136"/>
        <v>0</v>
      </c>
      <c r="U582" t="str">
        <f t="shared" si="137"/>
        <v>6-30-2--20</v>
      </c>
      <c r="V582">
        <f t="shared" si="127"/>
        <v>0</v>
      </c>
      <c r="W582">
        <f t="shared" si="128"/>
        <v>0</v>
      </c>
      <c r="X582" t="str">
        <f t="shared" si="129"/>
        <v>6-30-2--20</v>
      </c>
      <c r="Y582" t="str">
        <f t="shared" si="130"/>
        <v>6-30-2--20</v>
      </c>
      <c r="Z582" t="str">
        <f t="shared" si="131"/>
        <v>6-30-2--20</v>
      </c>
      <c r="AA582" t="str">
        <f t="shared" si="138"/>
        <v>2022-06-30</v>
      </c>
      <c r="AB582" t="b">
        <f t="shared" si="140"/>
        <v>1</v>
      </c>
      <c r="AC582">
        <f t="shared" si="139"/>
        <v>0</v>
      </c>
    </row>
    <row r="583" spans="1:29">
      <c r="A583" s="3" t="s">
        <v>302</v>
      </c>
      <c r="B583" s="3" t="s">
        <v>375</v>
      </c>
      <c r="C583" s="3" t="s">
        <v>375</v>
      </c>
      <c r="D583" s="3" t="s">
        <v>375</v>
      </c>
      <c r="E583" s="3" t="s">
        <v>89</v>
      </c>
      <c r="F583" s="3" t="s">
        <v>112</v>
      </c>
      <c r="G583" s="3" t="s">
        <v>113</v>
      </c>
      <c r="H583" s="3" t="s">
        <v>92</v>
      </c>
      <c r="I583" s="3">
        <v>9869</v>
      </c>
      <c r="J583" s="3"/>
      <c r="K583" s="3">
        <v>0</v>
      </c>
      <c r="L583" s="3">
        <v>1983.67</v>
      </c>
      <c r="M583" s="3">
        <v>2860.29</v>
      </c>
      <c r="N583" s="3">
        <v>2860.29</v>
      </c>
      <c r="O583" s="88" t="str">
        <f>""</f>
        <v/>
      </c>
      <c r="P583" s="35" t="str">
        <f t="shared" si="132"/>
        <v>2022-06-30</v>
      </c>
      <c r="Q583" t="str">
        <f t="shared" si="133"/>
        <v>XEM</v>
      </c>
      <c r="R583">
        <f t="shared" si="134"/>
        <v>0</v>
      </c>
      <c r="S583">
        <f t="shared" si="135"/>
        <v>9869</v>
      </c>
      <c r="T583">
        <f t="shared" si="136"/>
        <v>1983.67</v>
      </c>
      <c r="U583" t="str">
        <f t="shared" si="137"/>
        <v>6-30-2--20</v>
      </c>
      <c r="V583">
        <f t="shared" si="127"/>
        <v>0.2010001013273888</v>
      </c>
      <c r="W583">
        <f t="shared" si="128"/>
        <v>0</v>
      </c>
      <c r="X583" t="str">
        <f t="shared" si="129"/>
        <v>6-30-2--20</v>
      </c>
      <c r="Y583" t="str">
        <f t="shared" si="130"/>
        <v>6-30-2--20</v>
      </c>
      <c r="Z583" t="str">
        <f t="shared" si="131"/>
        <v>6-30-2--20</v>
      </c>
      <c r="AA583" t="str">
        <f t="shared" si="138"/>
        <v>2022-06-30</v>
      </c>
      <c r="AB583" t="b">
        <f t="shared" si="140"/>
        <v>1</v>
      </c>
      <c r="AC583">
        <f t="shared" si="139"/>
        <v>0</v>
      </c>
    </row>
    <row r="584" spans="1:29">
      <c r="A584" s="3" t="s">
        <v>302</v>
      </c>
      <c r="B584" s="3" t="s">
        <v>385</v>
      </c>
      <c r="C584" s="3" t="s">
        <v>385</v>
      </c>
      <c r="D584" s="3" t="s">
        <v>386</v>
      </c>
      <c r="E584" s="3" t="s">
        <v>89</v>
      </c>
      <c r="F584" s="3" t="s">
        <v>120</v>
      </c>
      <c r="G584" s="3" t="s">
        <v>387</v>
      </c>
      <c r="H584" s="3" t="s">
        <v>305</v>
      </c>
      <c r="I584" s="3">
        <v>104.283</v>
      </c>
      <c r="J584" s="3"/>
      <c r="K584" s="3">
        <v>0</v>
      </c>
      <c r="L584" s="3"/>
      <c r="M584" s="3">
        <v>2923.9</v>
      </c>
      <c r="N584" s="3">
        <v>2923.9</v>
      </c>
      <c r="O584" s="88" t="str">
        <f>""</f>
        <v/>
      </c>
      <c r="P584" s="35" t="str">
        <f t="shared" si="132"/>
        <v>2022-07-28</v>
      </c>
      <c r="Q584" t="str">
        <f t="shared" si="133"/>
        <v>TDB778</v>
      </c>
      <c r="R584">
        <f t="shared" si="134"/>
        <v>11.340007479646729</v>
      </c>
      <c r="S584">
        <f t="shared" si="135"/>
        <v>104.283</v>
      </c>
      <c r="T584">
        <f t="shared" si="136"/>
        <v>0</v>
      </c>
      <c r="U584" t="str">
        <f t="shared" si="137"/>
        <v>7-28-2--20</v>
      </c>
      <c r="V584">
        <f t="shared" si="127"/>
        <v>0</v>
      </c>
      <c r="W584">
        <f t="shared" si="128"/>
        <v>0</v>
      </c>
      <c r="X584" t="str">
        <f t="shared" si="129"/>
        <v>7-28-2--20</v>
      </c>
      <c r="Y584" t="str">
        <f t="shared" si="130"/>
        <v>7-28-2--20</v>
      </c>
      <c r="Z584" t="str">
        <f t="shared" si="131"/>
        <v>8-02-2--20</v>
      </c>
      <c r="AA584" t="str">
        <f t="shared" si="138"/>
        <v>2022-08-02</v>
      </c>
      <c r="AB584" t="b">
        <f t="shared" si="140"/>
        <v>0</v>
      </c>
      <c r="AC584" t="str">
        <f t="shared" si="139"/>
        <v>Reinv Div</v>
      </c>
    </row>
    <row r="585" spans="1:29">
      <c r="A585" s="3" t="s">
        <v>302</v>
      </c>
      <c r="B585" s="3" t="s">
        <v>388</v>
      </c>
      <c r="C585" s="3" t="s">
        <v>388</v>
      </c>
      <c r="D585" s="3" t="s">
        <v>389</v>
      </c>
      <c r="E585" s="3" t="s">
        <v>89</v>
      </c>
      <c r="F585" s="3" t="s">
        <v>93</v>
      </c>
      <c r="G585" s="3" t="s">
        <v>94</v>
      </c>
      <c r="H585" s="3" t="s">
        <v>128</v>
      </c>
      <c r="I585" s="3">
        <v>0</v>
      </c>
      <c r="J585" s="3"/>
      <c r="K585" s="3">
        <v>0</v>
      </c>
      <c r="L585" s="3">
        <v>4.9000000000000004</v>
      </c>
      <c r="M585" s="3">
        <v>2956.13</v>
      </c>
      <c r="N585" s="3">
        <v>1457.63</v>
      </c>
      <c r="O585" s="88" t="str">
        <f>""</f>
        <v/>
      </c>
      <c r="P585" s="35" t="str">
        <f t="shared" si="132"/>
        <v>2022-07-29</v>
      </c>
      <c r="Q585" t="str">
        <f t="shared" si="133"/>
        <v>XIG</v>
      </c>
      <c r="R585">
        <f t="shared" si="134"/>
        <v>0</v>
      </c>
      <c r="S585">
        <f t="shared" si="135"/>
        <v>0</v>
      </c>
      <c r="T585">
        <f t="shared" si="136"/>
        <v>0</v>
      </c>
      <c r="U585" t="str">
        <f t="shared" si="137"/>
        <v>7-29-2--20</v>
      </c>
      <c r="V585">
        <f t="shared" si="127"/>
        <v>0</v>
      </c>
      <c r="W585">
        <f t="shared" si="128"/>
        <v>0</v>
      </c>
      <c r="X585" t="str">
        <f t="shared" si="129"/>
        <v>7-29-2--20</v>
      </c>
      <c r="Y585" t="str">
        <f t="shared" si="130"/>
        <v>7-29-2--20</v>
      </c>
      <c r="Z585" t="str">
        <f t="shared" si="131"/>
        <v>8-05-2--20</v>
      </c>
      <c r="AA585" t="str">
        <f t="shared" si="138"/>
        <v>2022-08-05</v>
      </c>
      <c r="AB585" t="b">
        <f t="shared" si="140"/>
        <v>0</v>
      </c>
      <c r="AC585" t="str">
        <f t="shared" si="139"/>
        <v>Fraction</v>
      </c>
    </row>
    <row r="586" spans="1:29">
      <c r="A586" s="3" t="s">
        <v>302</v>
      </c>
      <c r="B586" s="3" t="s">
        <v>388</v>
      </c>
      <c r="C586" s="3" t="s">
        <v>388</v>
      </c>
      <c r="D586" s="3" t="s">
        <v>389</v>
      </c>
      <c r="E586" s="3" t="s">
        <v>89</v>
      </c>
      <c r="F586" s="3" t="s">
        <v>93</v>
      </c>
      <c r="G586" s="3" t="s">
        <v>390</v>
      </c>
      <c r="H586" s="3" t="s">
        <v>305</v>
      </c>
      <c r="I586" s="3">
        <v>17</v>
      </c>
      <c r="J586" s="3"/>
      <c r="K586" s="3">
        <v>0</v>
      </c>
      <c r="L586" s="3"/>
      <c r="M586" s="3">
        <v>2956.13</v>
      </c>
      <c r="N586" s="3">
        <v>1457.63</v>
      </c>
      <c r="O586" s="88" t="str">
        <f>""</f>
        <v/>
      </c>
      <c r="P586" s="35" t="str">
        <f t="shared" si="132"/>
        <v>2022-07-29</v>
      </c>
      <c r="Q586" t="str">
        <f t="shared" si="133"/>
        <v>XIG</v>
      </c>
      <c r="R586">
        <f t="shared" si="134"/>
        <v>21.399411764705885</v>
      </c>
      <c r="S586">
        <f t="shared" si="135"/>
        <v>17</v>
      </c>
      <c r="T586">
        <f t="shared" si="136"/>
        <v>0</v>
      </c>
      <c r="U586" t="str">
        <f t="shared" si="137"/>
        <v>7-29-2--20</v>
      </c>
      <c r="V586">
        <f t="shared" si="127"/>
        <v>0</v>
      </c>
      <c r="W586">
        <f t="shared" si="128"/>
        <v>0</v>
      </c>
      <c r="X586" t="str">
        <f t="shared" si="129"/>
        <v>7-29-2--20</v>
      </c>
      <c r="Y586" t="str">
        <f t="shared" si="130"/>
        <v>7-29-2--20</v>
      </c>
      <c r="Z586" t="str">
        <f t="shared" si="131"/>
        <v>8-05-2--20</v>
      </c>
      <c r="AA586" t="str">
        <f t="shared" si="138"/>
        <v>2022-08-05</v>
      </c>
      <c r="AB586" t="b">
        <f t="shared" si="140"/>
        <v>0</v>
      </c>
      <c r="AC586" t="str">
        <f t="shared" si="139"/>
        <v>Reinv Div</v>
      </c>
    </row>
    <row r="587" spans="1:29">
      <c r="A587" s="3" t="s">
        <v>302</v>
      </c>
      <c r="B587" s="3" t="s">
        <v>388</v>
      </c>
      <c r="C587" s="3" t="s">
        <v>388</v>
      </c>
      <c r="D587" s="3" t="s">
        <v>389</v>
      </c>
      <c r="E587" s="3" t="s">
        <v>89</v>
      </c>
      <c r="F587" s="3" t="s">
        <v>95</v>
      </c>
      <c r="G587" s="3" t="s">
        <v>391</v>
      </c>
      <c r="H587" s="3" t="s">
        <v>305</v>
      </c>
      <c r="I587" s="3">
        <v>46</v>
      </c>
      <c r="J587" s="3"/>
      <c r="K587" s="3">
        <v>0</v>
      </c>
      <c r="L587" s="3"/>
      <c r="M587" s="3">
        <v>2956.13</v>
      </c>
      <c r="N587" s="3">
        <v>1457.63</v>
      </c>
      <c r="O587" s="88" t="str">
        <f>""</f>
        <v/>
      </c>
      <c r="P587" s="35" t="str">
        <f t="shared" si="132"/>
        <v>2022-07-29</v>
      </c>
      <c r="Q587" t="str">
        <f t="shared" si="133"/>
        <v>XHY</v>
      </c>
      <c r="R587">
        <f t="shared" si="134"/>
        <v>16.73</v>
      </c>
      <c r="S587">
        <f t="shared" si="135"/>
        <v>46</v>
      </c>
      <c r="T587">
        <f t="shared" si="136"/>
        <v>0</v>
      </c>
      <c r="U587" t="str">
        <f t="shared" si="137"/>
        <v>7-29-2--20</v>
      </c>
      <c r="V587">
        <f t="shared" si="127"/>
        <v>0</v>
      </c>
      <c r="W587">
        <f t="shared" si="128"/>
        <v>0</v>
      </c>
      <c r="X587" t="str">
        <f t="shared" si="129"/>
        <v>7-29-2--20</v>
      </c>
      <c r="Y587" t="str">
        <f t="shared" si="130"/>
        <v>7-29-2--20</v>
      </c>
      <c r="Z587" t="str">
        <f t="shared" si="131"/>
        <v>8-05-2--20</v>
      </c>
      <c r="AA587" t="str">
        <f t="shared" si="138"/>
        <v>2022-08-05</v>
      </c>
      <c r="AB587" t="b">
        <f t="shared" si="140"/>
        <v>0</v>
      </c>
      <c r="AC587" t="str">
        <f t="shared" si="139"/>
        <v>Reinv Div</v>
      </c>
    </row>
    <row r="588" spans="1:29">
      <c r="A588" s="3" t="s">
        <v>302</v>
      </c>
      <c r="B588" s="3" t="s">
        <v>388</v>
      </c>
      <c r="C588" s="3" t="s">
        <v>388</v>
      </c>
      <c r="D588" s="3" t="s">
        <v>389</v>
      </c>
      <c r="E588" s="3" t="s">
        <v>89</v>
      </c>
      <c r="F588" s="3" t="s">
        <v>95</v>
      </c>
      <c r="G588" s="3" t="s">
        <v>96</v>
      </c>
      <c r="H588" s="3" t="s">
        <v>128</v>
      </c>
      <c r="I588" s="3">
        <v>0</v>
      </c>
      <c r="J588" s="3"/>
      <c r="K588" s="3">
        <v>0</v>
      </c>
      <c r="L588" s="3">
        <v>8.48</v>
      </c>
      <c r="M588" s="3">
        <v>2956.13</v>
      </c>
      <c r="N588" s="3">
        <v>1457.63</v>
      </c>
      <c r="O588" s="88" t="str">
        <f>""</f>
        <v/>
      </c>
      <c r="P588" s="35" t="str">
        <f t="shared" si="132"/>
        <v>2022-07-29</v>
      </c>
      <c r="Q588" t="str">
        <f t="shared" si="133"/>
        <v>XHY</v>
      </c>
      <c r="R588">
        <f t="shared" si="134"/>
        <v>0</v>
      </c>
      <c r="S588">
        <f t="shared" si="135"/>
        <v>0</v>
      </c>
      <c r="T588">
        <f t="shared" si="136"/>
        <v>0</v>
      </c>
      <c r="U588" t="str">
        <f t="shared" si="137"/>
        <v>7-29-2--20</v>
      </c>
      <c r="V588">
        <f t="shared" si="127"/>
        <v>0</v>
      </c>
      <c r="W588">
        <f t="shared" si="128"/>
        <v>0</v>
      </c>
      <c r="X588" t="str">
        <f t="shared" si="129"/>
        <v>7-29-2--20</v>
      </c>
      <c r="Y588" t="str">
        <f t="shared" si="130"/>
        <v>7-29-2--20</v>
      </c>
      <c r="Z588" t="str">
        <f t="shared" si="131"/>
        <v>8-05-2--20</v>
      </c>
      <c r="AA588" t="str">
        <f t="shared" si="138"/>
        <v>2022-08-05</v>
      </c>
      <c r="AB588" t="b">
        <f t="shared" si="140"/>
        <v>0</v>
      </c>
      <c r="AC588" t="str">
        <f t="shared" si="139"/>
        <v>Fraction</v>
      </c>
    </row>
    <row r="589" spans="1:29">
      <c r="A589" s="3" t="s">
        <v>302</v>
      </c>
      <c r="B589" s="3" t="s">
        <v>388</v>
      </c>
      <c r="C589" s="3" t="s">
        <v>388</v>
      </c>
      <c r="D589" s="3" t="s">
        <v>389</v>
      </c>
      <c r="E589" s="3" t="s">
        <v>89</v>
      </c>
      <c r="F589" s="3" t="s">
        <v>54</v>
      </c>
      <c r="G589" s="3" t="s">
        <v>230</v>
      </c>
      <c r="H589" s="3" t="s">
        <v>128</v>
      </c>
      <c r="I589" s="3">
        <v>0</v>
      </c>
      <c r="J589" s="3"/>
      <c r="K589" s="3">
        <v>0</v>
      </c>
      <c r="L589" s="3">
        <v>13.08</v>
      </c>
      <c r="M589" s="3">
        <v>2956.13</v>
      </c>
      <c r="N589" s="3">
        <v>1457.63</v>
      </c>
      <c r="O589" s="88" t="str">
        <f>""</f>
        <v/>
      </c>
      <c r="P589" s="35" t="str">
        <f t="shared" si="132"/>
        <v>2022-07-29</v>
      </c>
      <c r="Q589" t="str">
        <f t="shared" si="133"/>
        <v>XCB</v>
      </c>
      <c r="R589">
        <f t="shared" si="134"/>
        <v>0</v>
      </c>
      <c r="S589">
        <f t="shared" si="135"/>
        <v>0</v>
      </c>
      <c r="T589">
        <f t="shared" si="136"/>
        <v>0</v>
      </c>
      <c r="U589" t="str">
        <f t="shared" si="137"/>
        <v>7-29-2--20</v>
      </c>
      <c r="V589">
        <f t="shared" si="127"/>
        <v>0</v>
      </c>
      <c r="W589">
        <f t="shared" si="128"/>
        <v>0</v>
      </c>
      <c r="X589" t="str">
        <f t="shared" si="129"/>
        <v>7-29-2--20</v>
      </c>
      <c r="Y589" t="str">
        <f t="shared" si="130"/>
        <v>7-29-2--20</v>
      </c>
      <c r="Z589" t="str">
        <f t="shared" si="131"/>
        <v>8-05-2--20</v>
      </c>
      <c r="AA589" t="str">
        <f t="shared" si="138"/>
        <v>2022-08-05</v>
      </c>
      <c r="AB589" t="b">
        <f t="shared" si="140"/>
        <v>0</v>
      </c>
      <c r="AC589" t="str">
        <f t="shared" si="139"/>
        <v>Fraction</v>
      </c>
    </row>
    <row r="590" spans="1:29">
      <c r="A590" s="3" t="s">
        <v>302</v>
      </c>
      <c r="B590" s="3" t="s">
        <v>388</v>
      </c>
      <c r="C590" s="3" t="s">
        <v>388</v>
      </c>
      <c r="D590" s="3" t="s">
        <v>389</v>
      </c>
      <c r="E590" s="3" t="s">
        <v>89</v>
      </c>
      <c r="F590" s="3" t="s">
        <v>54</v>
      </c>
      <c r="G590" s="3" t="s">
        <v>392</v>
      </c>
      <c r="H590" s="3" t="s">
        <v>305</v>
      </c>
      <c r="I590" s="3">
        <v>99</v>
      </c>
      <c r="J590" s="3"/>
      <c r="K590" s="3">
        <v>0</v>
      </c>
      <c r="L590" s="3"/>
      <c r="M590" s="3">
        <v>2956.13</v>
      </c>
      <c r="N590" s="3">
        <v>1457.63</v>
      </c>
      <c r="O590" s="88" t="str">
        <f>""</f>
        <v/>
      </c>
      <c r="P590" s="35" t="str">
        <f t="shared" si="132"/>
        <v>2022-07-29</v>
      </c>
      <c r="Q590" t="str">
        <f t="shared" si="133"/>
        <v>XCB</v>
      </c>
      <c r="R590">
        <f t="shared" si="134"/>
        <v>19.460808080808079</v>
      </c>
      <c r="S590">
        <f t="shared" si="135"/>
        <v>99</v>
      </c>
      <c r="T590">
        <f t="shared" si="136"/>
        <v>0</v>
      </c>
      <c r="U590" t="str">
        <f t="shared" si="137"/>
        <v>7-29-2--20</v>
      </c>
      <c r="V590">
        <f t="shared" si="127"/>
        <v>0</v>
      </c>
      <c r="W590">
        <f t="shared" si="128"/>
        <v>0</v>
      </c>
      <c r="X590" t="str">
        <f t="shared" si="129"/>
        <v>7-29-2--20</v>
      </c>
      <c r="Y590" t="str">
        <f t="shared" si="130"/>
        <v>7-29-2--20</v>
      </c>
      <c r="Z590" t="str">
        <f t="shared" si="131"/>
        <v>8-05-2--20</v>
      </c>
      <c r="AA590" t="str">
        <f t="shared" si="138"/>
        <v>2022-08-05</v>
      </c>
      <c r="AB590" t="b">
        <f t="shared" si="140"/>
        <v>0</v>
      </c>
      <c r="AC590" t="str">
        <f t="shared" si="139"/>
        <v>Reinv Div</v>
      </c>
    </row>
    <row r="591" spans="1:29">
      <c r="A591" s="3" t="s">
        <v>302</v>
      </c>
      <c r="B591" s="3" t="s">
        <v>388</v>
      </c>
      <c r="C591" s="3" t="s">
        <v>388</v>
      </c>
      <c r="D591" s="3" t="s">
        <v>389</v>
      </c>
      <c r="E591" s="3" t="s">
        <v>89</v>
      </c>
      <c r="F591" s="3" t="s">
        <v>90</v>
      </c>
      <c r="G591" s="3" t="s">
        <v>91</v>
      </c>
      <c r="H591" s="3" t="s">
        <v>128</v>
      </c>
      <c r="I591" s="3">
        <v>0</v>
      </c>
      <c r="J591" s="3"/>
      <c r="K591" s="3">
        <v>0</v>
      </c>
      <c r="L591" s="3">
        <v>5.77</v>
      </c>
      <c r="M591" s="3">
        <v>2956.13</v>
      </c>
      <c r="N591" s="3">
        <v>1457.63</v>
      </c>
      <c r="O591" s="88" t="str">
        <f>""</f>
        <v/>
      </c>
      <c r="P591" s="35" t="str">
        <f t="shared" si="132"/>
        <v>2022-07-29</v>
      </c>
      <c r="Q591" t="str">
        <f t="shared" si="133"/>
        <v>XBB</v>
      </c>
      <c r="R591">
        <f t="shared" si="134"/>
        <v>0</v>
      </c>
      <c r="S591">
        <f t="shared" si="135"/>
        <v>0</v>
      </c>
      <c r="T591">
        <f t="shared" si="136"/>
        <v>0</v>
      </c>
      <c r="U591" t="str">
        <f t="shared" si="137"/>
        <v>7-29-2--20</v>
      </c>
      <c r="V591">
        <f t="shared" ref="V591:V654" si="141">IFERROR(ABS(L591/I591),)</f>
        <v>0</v>
      </c>
      <c r="W591">
        <f t="shared" ref="W591:W654" si="142">IF(OR(R591=0,V591=0),0,ABS(V591)=R591)</f>
        <v>0</v>
      </c>
      <c r="X591" t="str">
        <f t="shared" ref="X591:X654" si="143">RIGHT(B591,4)&amp;"-"&amp;LEFT(RIGHT(B591,7),2)&amp;"-"&amp;LEFT(B591,2)</f>
        <v>7-29-2--20</v>
      </c>
      <c r="Y591" t="str">
        <f t="shared" ref="Y591:Y654" si="144">RIGHT(C591,4)&amp;"-"&amp;LEFT(RIGHT(C591,7),2)&amp;"-"&amp;LEFT(C591,2)</f>
        <v>7-29-2--20</v>
      </c>
      <c r="Z591" t="str">
        <f t="shared" ref="Z591:Z654" si="145">RIGHT(D591,4)&amp;"-"&amp;LEFT(RIGHT(D591,7),2)&amp;"-"&amp;LEFT(D591,2)</f>
        <v>8-05-2--20</v>
      </c>
      <c r="AA591" t="str">
        <f t="shared" si="138"/>
        <v>2022-08-05</v>
      </c>
      <c r="AB591" t="b">
        <f t="shared" si="140"/>
        <v>0</v>
      </c>
      <c r="AC591" t="str">
        <f t="shared" si="139"/>
        <v>Fraction</v>
      </c>
    </row>
    <row r="592" spans="1:29">
      <c r="A592" s="3" t="s">
        <v>302</v>
      </c>
      <c r="B592" s="3" t="s">
        <v>388</v>
      </c>
      <c r="C592" s="3" t="s">
        <v>388</v>
      </c>
      <c r="D592" s="3" t="s">
        <v>389</v>
      </c>
      <c r="E592" s="3" t="s">
        <v>89</v>
      </c>
      <c r="F592" s="3" t="s">
        <v>90</v>
      </c>
      <c r="G592" s="3" t="s">
        <v>393</v>
      </c>
      <c r="H592" s="3" t="s">
        <v>305</v>
      </c>
      <c r="I592" s="3">
        <v>116</v>
      </c>
      <c r="J592" s="3"/>
      <c r="K592" s="3">
        <v>0</v>
      </c>
      <c r="L592" s="3"/>
      <c r="M592" s="3">
        <v>2956.13</v>
      </c>
      <c r="N592" s="3">
        <v>1457.63</v>
      </c>
      <c r="O592" s="88" t="str">
        <f>""</f>
        <v/>
      </c>
      <c r="P592" s="35" t="str">
        <f t="shared" si="132"/>
        <v>2022-07-29</v>
      </c>
      <c r="Q592" t="str">
        <f t="shared" si="133"/>
        <v>XBB</v>
      </c>
      <c r="R592">
        <f t="shared" si="134"/>
        <v>28.349999999999998</v>
      </c>
      <c r="S592">
        <f t="shared" si="135"/>
        <v>116</v>
      </c>
      <c r="T592">
        <f t="shared" si="136"/>
        <v>0</v>
      </c>
      <c r="U592" t="str">
        <f t="shared" si="137"/>
        <v>7-29-2--20</v>
      </c>
      <c r="V592">
        <f t="shared" si="141"/>
        <v>0</v>
      </c>
      <c r="W592">
        <f t="shared" si="142"/>
        <v>0</v>
      </c>
      <c r="X592" t="str">
        <f t="shared" si="143"/>
        <v>7-29-2--20</v>
      </c>
      <c r="Y592" t="str">
        <f t="shared" si="144"/>
        <v>7-29-2--20</v>
      </c>
      <c r="Z592" t="str">
        <f t="shared" si="145"/>
        <v>8-05-2--20</v>
      </c>
      <c r="AA592" t="str">
        <f t="shared" si="138"/>
        <v>2022-08-05</v>
      </c>
      <c r="AB592" t="b">
        <f t="shared" si="140"/>
        <v>0</v>
      </c>
      <c r="AC592" t="str">
        <f t="shared" si="139"/>
        <v>Reinv Div</v>
      </c>
    </row>
    <row r="593" spans="1:29">
      <c r="A593" s="3" t="s">
        <v>302</v>
      </c>
      <c r="B593" s="3" t="s">
        <v>388</v>
      </c>
      <c r="C593" s="3" t="s">
        <v>388</v>
      </c>
      <c r="D593" s="3" t="s">
        <v>388</v>
      </c>
      <c r="E593" s="3" t="s">
        <v>89</v>
      </c>
      <c r="F593" s="3" t="s">
        <v>93</v>
      </c>
      <c r="G593" s="3" t="s">
        <v>94</v>
      </c>
      <c r="H593" s="3" t="s">
        <v>305</v>
      </c>
      <c r="I593" s="3">
        <v>0</v>
      </c>
      <c r="J593" s="3"/>
      <c r="K593" s="3">
        <v>0</v>
      </c>
      <c r="L593" s="3">
        <v>-368.72</v>
      </c>
      <c r="M593" s="3">
        <v>2923.9</v>
      </c>
      <c r="N593" s="3">
        <v>2923.9</v>
      </c>
      <c r="O593" s="88" t="str">
        <f>""</f>
        <v/>
      </c>
      <c r="P593" s="35" t="str">
        <f t="shared" si="132"/>
        <v>2022-07-29</v>
      </c>
      <c r="Q593" t="str">
        <f t="shared" si="133"/>
        <v>XIG</v>
      </c>
      <c r="R593">
        <f t="shared" si="134"/>
        <v>0</v>
      </c>
      <c r="S593">
        <f t="shared" si="135"/>
        <v>0</v>
      </c>
      <c r="T593">
        <f t="shared" si="136"/>
        <v>0</v>
      </c>
      <c r="U593" t="str">
        <f t="shared" si="137"/>
        <v>7-29-2--20</v>
      </c>
      <c r="V593">
        <f t="shared" si="141"/>
        <v>0</v>
      </c>
      <c r="W593">
        <f t="shared" si="142"/>
        <v>0</v>
      </c>
      <c r="X593" t="str">
        <f t="shared" si="143"/>
        <v>7-29-2--20</v>
      </c>
      <c r="Y593" t="str">
        <f t="shared" si="144"/>
        <v>7-29-2--20</v>
      </c>
      <c r="Z593" t="str">
        <f t="shared" si="145"/>
        <v>7-29-2--20</v>
      </c>
      <c r="AA593" t="str">
        <f t="shared" si="138"/>
        <v>2022-07-29</v>
      </c>
      <c r="AB593" t="b">
        <f t="shared" si="140"/>
        <v>1</v>
      </c>
      <c r="AC593">
        <f t="shared" si="139"/>
        <v>0</v>
      </c>
    </row>
    <row r="594" spans="1:29">
      <c r="A594" s="3" t="s">
        <v>302</v>
      </c>
      <c r="B594" s="3" t="s">
        <v>388</v>
      </c>
      <c r="C594" s="3" t="s">
        <v>388</v>
      </c>
      <c r="D594" s="3" t="s">
        <v>388</v>
      </c>
      <c r="E594" s="3" t="s">
        <v>89</v>
      </c>
      <c r="F594" s="3" t="s">
        <v>93</v>
      </c>
      <c r="G594" s="3" t="s">
        <v>94</v>
      </c>
      <c r="H594" s="3" t="s">
        <v>92</v>
      </c>
      <c r="I594" s="3">
        <v>7845</v>
      </c>
      <c r="J594" s="3"/>
      <c r="K594" s="3">
        <v>0</v>
      </c>
      <c r="L594" s="3">
        <v>368.72</v>
      </c>
      <c r="M594" s="3">
        <v>2923.9</v>
      </c>
      <c r="N594" s="3">
        <v>2923.9</v>
      </c>
      <c r="O594" s="88" t="str">
        <f>""</f>
        <v/>
      </c>
      <c r="P594" s="35" t="str">
        <f t="shared" si="132"/>
        <v>2022-07-29</v>
      </c>
      <c r="Q594" t="str">
        <f t="shared" si="133"/>
        <v>XIG</v>
      </c>
      <c r="R594">
        <f t="shared" si="134"/>
        <v>0</v>
      </c>
      <c r="S594">
        <f t="shared" si="135"/>
        <v>7845</v>
      </c>
      <c r="T594">
        <f t="shared" si="136"/>
        <v>368.72</v>
      </c>
      <c r="U594" t="str">
        <f t="shared" si="137"/>
        <v>7-29-2--20</v>
      </c>
      <c r="V594">
        <f t="shared" si="141"/>
        <v>4.7000637348629706E-2</v>
      </c>
      <c r="W594">
        <f t="shared" si="142"/>
        <v>0</v>
      </c>
      <c r="X594" t="str">
        <f t="shared" si="143"/>
        <v>7-29-2--20</v>
      </c>
      <c r="Y594" t="str">
        <f t="shared" si="144"/>
        <v>7-29-2--20</v>
      </c>
      <c r="Z594" t="str">
        <f t="shared" si="145"/>
        <v>7-29-2--20</v>
      </c>
      <c r="AA594" t="str">
        <f t="shared" si="138"/>
        <v>2022-07-29</v>
      </c>
      <c r="AB594" t="b">
        <f t="shared" si="140"/>
        <v>1</v>
      </c>
      <c r="AC594">
        <f t="shared" si="139"/>
        <v>0</v>
      </c>
    </row>
    <row r="595" spans="1:29">
      <c r="A595" s="3" t="s">
        <v>302</v>
      </c>
      <c r="B595" s="3" t="s">
        <v>388</v>
      </c>
      <c r="C595" s="3" t="s">
        <v>388</v>
      </c>
      <c r="D595" s="3" t="s">
        <v>388</v>
      </c>
      <c r="E595" s="3" t="s">
        <v>89</v>
      </c>
      <c r="F595" s="3" t="s">
        <v>95</v>
      </c>
      <c r="G595" s="3" t="s">
        <v>96</v>
      </c>
      <c r="H595" s="3" t="s">
        <v>305</v>
      </c>
      <c r="I595" s="3">
        <v>0</v>
      </c>
      <c r="J595" s="3"/>
      <c r="K595" s="3">
        <v>0</v>
      </c>
      <c r="L595" s="3">
        <v>-778.03</v>
      </c>
      <c r="M595" s="3">
        <v>2923.9</v>
      </c>
      <c r="N595" s="3">
        <v>2923.9</v>
      </c>
      <c r="O595" s="88" t="str">
        <f>""</f>
        <v/>
      </c>
      <c r="P595" s="35" t="str">
        <f t="shared" si="132"/>
        <v>2022-07-29</v>
      </c>
      <c r="Q595" t="str">
        <f t="shared" si="133"/>
        <v>XHY</v>
      </c>
      <c r="R595">
        <f t="shared" si="134"/>
        <v>0</v>
      </c>
      <c r="S595">
        <f t="shared" si="135"/>
        <v>0</v>
      </c>
      <c r="T595">
        <f t="shared" si="136"/>
        <v>0</v>
      </c>
      <c r="U595" t="str">
        <f t="shared" si="137"/>
        <v>7-29-2--20</v>
      </c>
      <c r="V595">
        <f t="shared" si="141"/>
        <v>0</v>
      </c>
      <c r="W595">
        <f t="shared" si="142"/>
        <v>0</v>
      </c>
      <c r="X595" t="str">
        <f t="shared" si="143"/>
        <v>7-29-2--20</v>
      </c>
      <c r="Y595" t="str">
        <f t="shared" si="144"/>
        <v>7-29-2--20</v>
      </c>
      <c r="Z595" t="str">
        <f t="shared" si="145"/>
        <v>7-29-2--20</v>
      </c>
      <c r="AA595" t="str">
        <f t="shared" si="138"/>
        <v>2022-07-29</v>
      </c>
      <c r="AB595" t="b">
        <f t="shared" si="140"/>
        <v>1</v>
      </c>
      <c r="AC595">
        <f t="shared" si="139"/>
        <v>0</v>
      </c>
    </row>
    <row r="596" spans="1:29">
      <c r="A596" s="3" t="s">
        <v>302</v>
      </c>
      <c r="B596" s="3" t="s">
        <v>388</v>
      </c>
      <c r="C596" s="3" t="s">
        <v>388</v>
      </c>
      <c r="D596" s="3" t="s">
        <v>388</v>
      </c>
      <c r="E596" s="3" t="s">
        <v>89</v>
      </c>
      <c r="F596" s="3" t="s">
        <v>95</v>
      </c>
      <c r="G596" s="3" t="s">
        <v>96</v>
      </c>
      <c r="H596" s="3" t="s">
        <v>92</v>
      </c>
      <c r="I596" s="3">
        <v>10658</v>
      </c>
      <c r="J596" s="3"/>
      <c r="K596" s="3">
        <v>0</v>
      </c>
      <c r="L596" s="3">
        <v>778.03</v>
      </c>
      <c r="M596" s="3">
        <v>2923.9</v>
      </c>
      <c r="N596" s="3">
        <v>2923.9</v>
      </c>
      <c r="O596" s="88" t="str">
        <f>""</f>
        <v/>
      </c>
      <c r="P596" s="35" t="str">
        <f t="shared" si="132"/>
        <v>2022-07-29</v>
      </c>
      <c r="Q596" t="str">
        <f t="shared" si="133"/>
        <v>XHY</v>
      </c>
      <c r="R596">
        <f t="shared" si="134"/>
        <v>0</v>
      </c>
      <c r="S596">
        <f t="shared" si="135"/>
        <v>10658</v>
      </c>
      <c r="T596">
        <f t="shared" si="136"/>
        <v>778.03</v>
      </c>
      <c r="U596" t="str">
        <f t="shared" si="137"/>
        <v>7-29-2--20</v>
      </c>
      <c r="V596">
        <f t="shared" si="141"/>
        <v>7.2999624695064741E-2</v>
      </c>
      <c r="W596">
        <f t="shared" si="142"/>
        <v>0</v>
      </c>
      <c r="X596" t="str">
        <f t="shared" si="143"/>
        <v>7-29-2--20</v>
      </c>
      <c r="Y596" t="str">
        <f t="shared" si="144"/>
        <v>7-29-2--20</v>
      </c>
      <c r="Z596" t="str">
        <f t="shared" si="145"/>
        <v>7-29-2--20</v>
      </c>
      <c r="AA596" t="str">
        <f t="shared" si="138"/>
        <v>2022-07-29</v>
      </c>
      <c r="AB596" t="b">
        <f t="shared" si="140"/>
        <v>1</v>
      </c>
      <c r="AC596">
        <f t="shared" si="139"/>
        <v>0</v>
      </c>
    </row>
    <row r="597" spans="1:29">
      <c r="A597" s="3" t="s">
        <v>302</v>
      </c>
      <c r="B597" s="3" t="s">
        <v>388</v>
      </c>
      <c r="C597" s="3" t="s">
        <v>388</v>
      </c>
      <c r="D597" s="3" t="s">
        <v>388</v>
      </c>
      <c r="E597" s="3" t="s">
        <v>89</v>
      </c>
      <c r="F597" s="3" t="s">
        <v>54</v>
      </c>
      <c r="G597" s="3" t="s">
        <v>230</v>
      </c>
      <c r="H597" s="3" t="s">
        <v>305</v>
      </c>
      <c r="I597" s="3">
        <v>0</v>
      </c>
      <c r="J597" s="3"/>
      <c r="K597" s="3">
        <v>0</v>
      </c>
      <c r="L597" s="3">
        <v>-1939.73</v>
      </c>
      <c r="M597" s="3">
        <v>2923.9</v>
      </c>
      <c r="N597" s="3">
        <v>2923.9</v>
      </c>
      <c r="O597" s="88" t="str">
        <f>""</f>
        <v/>
      </c>
      <c r="P597" s="35" t="str">
        <f t="shared" si="132"/>
        <v>2022-07-29</v>
      </c>
      <c r="Q597" t="str">
        <f t="shared" si="133"/>
        <v>XCB</v>
      </c>
      <c r="R597">
        <f t="shared" si="134"/>
        <v>0</v>
      </c>
      <c r="S597">
        <f t="shared" si="135"/>
        <v>0</v>
      </c>
      <c r="T597">
        <f t="shared" si="136"/>
        <v>0</v>
      </c>
      <c r="U597" t="str">
        <f t="shared" si="137"/>
        <v>7-29-2--20</v>
      </c>
      <c r="V597">
        <f t="shared" si="141"/>
        <v>0</v>
      </c>
      <c r="W597">
        <f t="shared" si="142"/>
        <v>0</v>
      </c>
      <c r="X597" t="str">
        <f t="shared" si="143"/>
        <v>7-29-2--20</v>
      </c>
      <c r="Y597" t="str">
        <f t="shared" si="144"/>
        <v>7-29-2--20</v>
      </c>
      <c r="Z597" t="str">
        <f t="shared" si="145"/>
        <v>7-29-2--20</v>
      </c>
      <c r="AA597" t="str">
        <f t="shared" si="138"/>
        <v>2022-07-29</v>
      </c>
      <c r="AB597" t="b">
        <f t="shared" si="140"/>
        <v>1</v>
      </c>
      <c r="AC597">
        <f t="shared" si="139"/>
        <v>0</v>
      </c>
    </row>
    <row r="598" spans="1:29">
      <c r="A598" s="3" t="s">
        <v>302</v>
      </c>
      <c r="B598" s="3" t="s">
        <v>388</v>
      </c>
      <c r="C598" s="3" t="s">
        <v>388</v>
      </c>
      <c r="D598" s="3" t="s">
        <v>388</v>
      </c>
      <c r="E598" s="3" t="s">
        <v>89</v>
      </c>
      <c r="F598" s="3" t="s">
        <v>54</v>
      </c>
      <c r="G598" s="3" t="s">
        <v>230</v>
      </c>
      <c r="H598" s="3" t="s">
        <v>92</v>
      </c>
      <c r="I598" s="3">
        <v>34638</v>
      </c>
      <c r="J598" s="3"/>
      <c r="K598" s="3">
        <v>0</v>
      </c>
      <c r="L598" s="3">
        <v>1939.73</v>
      </c>
      <c r="M598" s="3">
        <v>2923.9</v>
      </c>
      <c r="N598" s="3">
        <v>2923.9</v>
      </c>
      <c r="O598" s="88" t="str">
        <f>""</f>
        <v/>
      </c>
      <c r="P598" s="35" t="str">
        <f t="shared" si="132"/>
        <v>2022-07-29</v>
      </c>
      <c r="Q598" t="str">
        <f t="shared" si="133"/>
        <v>XCB</v>
      </c>
      <c r="R598">
        <f t="shared" si="134"/>
        <v>0</v>
      </c>
      <c r="S598">
        <f t="shared" si="135"/>
        <v>34638</v>
      </c>
      <c r="T598">
        <f t="shared" si="136"/>
        <v>1939.73</v>
      </c>
      <c r="U598" t="str">
        <f t="shared" si="137"/>
        <v>7-29-2--20</v>
      </c>
      <c r="V598">
        <f t="shared" si="141"/>
        <v>5.6000057740054274E-2</v>
      </c>
      <c r="W598">
        <f t="shared" si="142"/>
        <v>0</v>
      </c>
      <c r="X598" t="str">
        <f t="shared" si="143"/>
        <v>7-29-2--20</v>
      </c>
      <c r="Y598" t="str">
        <f t="shared" si="144"/>
        <v>7-29-2--20</v>
      </c>
      <c r="Z598" t="str">
        <f t="shared" si="145"/>
        <v>7-29-2--20</v>
      </c>
      <c r="AA598" t="str">
        <f t="shared" si="138"/>
        <v>2022-07-29</v>
      </c>
      <c r="AB598" t="b">
        <f t="shared" si="140"/>
        <v>1</v>
      </c>
      <c r="AC598">
        <f t="shared" si="139"/>
        <v>0</v>
      </c>
    </row>
    <row r="599" spans="1:29">
      <c r="A599" s="3" t="s">
        <v>302</v>
      </c>
      <c r="B599" s="3" t="s">
        <v>388</v>
      </c>
      <c r="C599" s="3" t="s">
        <v>388</v>
      </c>
      <c r="D599" s="3" t="s">
        <v>388</v>
      </c>
      <c r="E599" s="3" t="s">
        <v>89</v>
      </c>
      <c r="F599" s="3" t="s">
        <v>90</v>
      </c>
      <c r="G599" s="3" t="s">
        <v>91</v>
      </c>
      <c r="H599" s="3" t="s">
        <v>305</v>
      </c>
      <c r="I599" s="3">
        <v>0</v>
      </c>
      <c r="J599" s="3"/>
      <c r="K599" s="3">
        <v>0</v>
      </c>
      <c r="L599" s="3">
        <v>-3294.39</v>
      </c>
      <c r="M599" s="3">
        <v>2923.9</v>
      </c>
      <c r="N599" s="3">
        <v>2923.9</v>
      </c>
      <c r="O599" s="88" t="str">
        <f>""</f>
        <v/>
      </c>
      <c r="P599" s="35" t="str">
        <f t="shared" si="132"/>
        <v>2022-07-29</v>
      </c>
      <c r="Q599" t="str">
        <f t="shared" si="133"/>
        <v>XBB</v>
      </c>
      <c r="R599">
        <f t="shared" si="134"/>
        <v>0</v>
      </c>
      <c r="S599">
        <f t="shared" si="135"/>
        <v>0</v>
      </c>
      <c r="T599">
        <f t="shared" si="136"/>
        <v>0</v>
      </c>
      <c r="U599" t="str">
        <f t="shared" si="137"/>
        <v>7-29-2--20</v>
      </c>
      <c r="V599">
        <f t="shared" si="141"/>
        <v>0</v>
      </c>
      <c r="W599">
        <f t="shared" si="142"/>
        <v>0</v>
      </c>
      <c r="X599" t="str">
        <f t="shared" si="143"/>
        <v>7-29-2--20</v>
      </c>
      <c r="Y599" t="str">
        <f t="shared" si="144"/>
        <v>7-29-2--20</v>
      </c>
      <c r="Z599" t="str">
        <f t="shared" si="145"/>
        <v>7-29-2--20</v>
      </c>
      <c r="AA599" t="str">
        <f t="shared" si="138"/>
        <v>2022-07-29</v>
      </c>
      <c r="AB599" t="b">
        <f t="shared" si="140"/>
        <v>1</v>
      </c>
      <c r="AC599">
        <f t="shared" si="139"/>
        <v>0</v>
      </c>
    </row>
    <row r="600" spans="1:29">
      <c r="A600" s="3" t="s">
        <v>302</v>
      </c>
      <c r="B600" s="3" t="s">
        <v>388</v>
      </c>
      <c r="C600" s="3" t="s">
        <v>388</v>
      </c>
      <c r="D600" s="3" t="s">
        <v>388</v>
      </c>
      <c r="E600" s="3" t="s">
        <v>89</v>
      </c>
      <c r="F600" s="3" t="s">
        <v>90</v>
      </c>
      <c r="G600" s="3" t="s">
        <v>91</v>
      </c>
      <c r="H600" s="3" t="s">
        <v>92</v>
      </c>
      <c r="I600" s="3">
        <v>49915</v>
      </c>
      <c r="J600" s="3"/>
      <c r="K600" s="3">
        <v>0</v>
      </c>
      <c r="L600" s="3">
        <v>3294.39</v>
      </c>
      <c r="M600" s="3">
        <v>2923.9</v>
      </c>
      <c r="N600" s="3">
        <v>2923.9</v>
      </c>
      <c r="O600" s="88" t="str">
        <f>""</f>
        <v/>
      </c>
      <c r="P600" s="35" t="str">
        <f t="shared" si="132"/>
        <v>2022-07-29</v>
      </c>
      <c r="Q600" t="str">
        <f t="shared" si="133"/>
        <v>XBB</v>
      </c>
      <c r="R600">
        <f t="shared" si="134"/>
        <v>0</v>
      </c>
      <c r="S600">
        <f t="shared" si="135"/>
        <v>49915</v>
      </c>
      <c r="T600">
        <f t="shared" si="136"/>
        <v>3294.3900000000003</v>
      </c>
      <c r="U600" t="str">
        <f t="shared" si="137"/>
        <v>7-29-2--20</v>
      </c>
      <c r="V600">
        <f t="shared" si="141"/>
        <v>6.6000000000000003E-2</v>
      </c>
      <c r="W600">
        <f t="shared" si="142"/>
        <v>0</v>
      </c>
      <c r="X600" t="str">
        <f t="shared" si="143"/>
        <v>7-29-2--20</v>
      </c>
      <c r="Y600" t="str">
        <f t="shared" si="144"/>
        <v>7-29-2--20</v>
      </c>
      <c r="Z600" t="str">
        <f t="shared" si="145"/>
        <v>7-29-2--20</v>
      </c>
      <c r="AA600" t="str">
        <f t="shared" si="138"/>
        <v>2022-07-29</v>
      </c>
      <c r="AB600" t="b">
        <f t="shared" si="140"/>
        <v>1</v>
      </c>
      <c r="AC600">
        <f t="shared" si="139"/>
        <v>0</v>
      </c>
    </row>
    <row r="601" spans="1:29">
      <c r="A601" s="3" t="s">
        <v>302</v>
      </c>
      <c r="B601" s="3" t="s">
        <v>394</v>
      </c>
      <c r="C601" s="3" t="s">
        <v>395</v>
      </c>
      <c r="D601" s="3" t="s">
        <v>394</v>
      </c>
      <c r="E601" s="3" t="s">
        <v>89</v>
      </c>
      <c r="F601" s="3" t="s">
        <v>105</v>
      </c>
      <c r="G601" s="3" t="s">
        <v>106</v>
      </c>
      <c r="H601" s="3" t="s">
        <v>313</v>
      </c>
      <c r="I601" s="3">
        <v>250</v>
      </c>
      <c r="J601" s="3">
        <v>66.11</v>
      </c>
      <c r="K601" s="3">
        <v>0</v>
      </c>
      <c r="L601" s="3">
        <v>16527.5</v>
      </c>
      <c r="M601" s="3">
        <v>2923.9</v>
      </c>
      <c r="N601" s="3">
        <v>1425.4</v>
      </c>
      <c r="O601" s="88" t="str">
        <f>""</f>
        <v/>
      </c>
      <c r="P601" s="35" t="str">
        <f t="shared" si="132"/>
        <v>2022-08-04</v>
      </c>
      <c r="Q601" t="str">
        <f t="shared" si="133"/>
        <v>XUS</v>
      </c>
      <c r="R601">
        <f t="shared" si="134"/>
        <v>66.11</v>
      </c>
      <c r="S601">
        <f t="shared" si="135"/>
        <v>-250</v>
      </c>
      <c r="T601">
        <f t="shared" si="136"/>
        <v>-16527.5</v>
      </c>
      <c r="U601" t="str">
        <f t="shared" si="137"/>
        <v>8-04-2--20</v>
      </c>
      <c r="V601">
        <f t="shared" si="141"/>
        <v>66.11</v>
      </c>
      <c r="W601" t="b">
        <f t="shared" si="142"/>
        <v>1</v>
      </c>
      <c r="X601" t="str">
        <f t="shared" si="143"/>
        <v>8-04-2--20</v>
      </c>
      <c r="Y601" t="str">
        <f t="shared" si="144"/>
        <v>8-08-2--20</v>
      </c>
      <c r="Z601" t="str">
        <f t="shared" si="145"/>
        <v>8-04-2--20</v>
      </c>
      <c r="AA601" t="str">
        <f t="shared" si="138"/>
        <v>2022-08-04</v>
      </c>
      <c r="AB601" t="b">
        <f t="shared" si="140"/>
        <v>1</v>
      </c>
      <c r="AC601">
        <f t="shared" si="139"/>
        <v>0</v>
      </c>
    </row>
    <row r="602" spans="1:29">
      <c r="A602" s="3" t="s">
        <v>302</v>
      </c>
      <c r="B602" s="3" t="s">
        <v>394</v>
      </c>
      <c r="C602" s="3" t="s">
        <v>395</v>
      </c>
      <c r="D602" s="3" t="s">
        <v>394</v>
      </c>
      <c r="E602" s="3" t="s">
        <v>89</v>
      </c>
      <c r="F602" s="3" t="s">
        <v>108</v>
      </c>
      <c r="G602" s="3" t="s">
        <v>109</v>
      </c>
      <c r="H602" s="3" t="s">
        <v>313</v>
      </c>
      <c r="I602" s="3">
        <v>500</v>
      </c>
      <c r="J602" s="3">
        <v>29.73</v>
      </c>
      <c r="K602" s="3">
        <v>0</v>
      </c>
      <c r="L602" s="3">
        <v>14865</v>
      </c>
      <c r="M602" s="3">
        <v>2923.9</v>
      </c>
      <c r="N602" s="3">
        <v>1425.4</v>
      </c>
      <c r="O602" s="88" t="str">
        <f>""</f>
        <v/>
      </c>
      <c r="P602" s="35" t="str">
        <f t="shared" si="132"/>
        <v>2022-08-04</v>
      </c>
      <c r="Q602" t="str">
        <f t="shared" si="133"/>
        <v>XEF</v>
      </c>
      <c r="R602">
        <f t="shared" si="134"/>
        <v>29.73</v>
      </c>
      <c r="S602">
        <f t="shared" si="135"/>
        <v>-500</v>
      </c>
      <c r="T602">
        <f t="shared" si="136"/>
        <v>-14865</v>
      </c>
      <c r="U602" t="str">
        <f t="shared" si="137"/>
        <v>8-04-2--20</v>
      </c>
      <c r="V602">
        <f t="shared" si="141"/>
        <v>29.73</v>
      </c>
      <c r="W602" t="b">
        <f t="shared" si="142"/>
        <v>1</v>
      </c>
      <c r="X602" t="str">
        <f t="shared" si="143"/>
        <v>8-04-2--20</v>
      </c>
      <c r="Y602" t="str">
        <f t="shared" si="144"/>
        <v>8-08-2--20</v>
      </c>
      <c r="Z602" t="str">
        <f t="shared" si="145"/>
        <v>8-04-2--20</v>
      </c>
      <c r="AA602" t="str">
        <f t="shared" si="138"/>
        <v>2022-08-04</v>
      </c>
      <c r="AB602" t="b">
        <f t="shared" si="140"/>
        <v>1</v>
      </c>
      <c r="AC602">
        <f t="shared" si="139"/>
        <v>0</v>
      </c>
    </row>
    <row r="603" spans="1:29">
      <c r="A603" s="3" t="s">
        <v>302</v>
      </c>
      <c r="B603" s="3" t="s">
        <v>394</v>
      </c>
      <c r="C603" s="3" t="s">
        <v>395</v>
      </c>
      <c r="D603" s="3" t="s">
        <v>394</v>
      </c>
      <c r="E603" s="3" t="s">
        <v>89</v>
      </c>
      <c r="F603" s="3" t="s">
        <v>110</v>
      </c>
      <c r="G603" s="3" t="s">
        <v>111</v>
      </c>
      <c r="H603" s="3" t="s">
        <v>314</v>
      </c>
      <c r="I603" s="3">
        <v>150</v>
      </c>
      <c r="J603" s="3">
        <v>30.007000000000001</v>
      </c>
      <c r="K603" s="3">
        <v>0</v>
      </c>
      <c r="L603" s="3">
        <v>-4501</v>
      </c>
      <c r="M603" s="3">
        <v>2923.9</v>
      </c>
      <c r="N603" s="3">
        <v>1425.4</v>
      </c>
      <c r="O603" s="88" t="str">
        <f>""</f>
        <v/>
      </c>
      <c r="P603" s="35" t="str">
        <f t="shared" si="132"/>
        <v>2022-08-04</v>
      </c>
      <c r="Q603" t="str">
        <f t="shared" si="133"/>
        <v>XIU</v>
      </c>
      <c r="R603">
        <f t="shared" si="134"/>
        <v>30.007000000000001</v>
      </c>
      <c r="S603">
        <f t="shared" si="135"/>
        <v>150</v>
      </c>
      <c r="T603">
        <f t="shared" si="136"/>
        <v>4501</v>
      </c>
      <c r="U603" t="str">
        <f t="shared" si="137"/>
        <v>8-04-2--20</v>
      </c>
      <c r="V603">
        <f t="shared" si="141"/>
        <v>30.006666666666668</v>
      </c>
      <c r="W603" t="b">
        <f t="shared" si="142"/>
        <v>0</v>
      </c>
      <c r="X603" t="str">
        <f t="shared" si="143"/>
        <v>8-04-2--20</v>
      </c>
      <c r="Y603" t="str">
        <f t="shared" si="144"/>
        <v>8-08-2--20</v>
      </c>
      <c r="Z603" t="str">
        <f t="shared" si="145"/>
        <v>8-04-2--20</v>
      </c>
      <c r="AA603" t="str">
        <f t="shared" si="138"/>
        <v>2022-08-04</v>
      </c>
      <c r="AB603" t="b">
        <f t="shared" si="140"/>
        <v>1</v>
      </c>
      <c r="AC603">
        <f t="shared" si="139"/>
        <v>0</v>
      </c>
    </row>
    <row r="604" spans="1:29">
      <c r="A604" s="3" t="s">
        <v>302</v>
      </c>
      <c r="B604" s="3" t="s">
        <v>394</v>
      </c>
      <c r="C604" s="3" t="s">
        <v>395</v>
      </c>
      <c r="D604" s="3" t="s">
        <v>394</v>
      </c>
      <c r="E604" s="3" t="s">
        <v>89</v>
      </c>
      <c r="F604" s="3" t="s">
        <v>90</v>
      </c>
      <c r="G604" s="3" t="s">
        <v>91</v>
      </c>
      <c r="H604" s="3" t="s">
        <v>314</v>
      </c>
      <c r="I604" s="3">
        <v>1000</v>
      </c>
      <c r="J604" s="3">
        <v>28.39</v>
      </c>
      <c r="K604" s="3">
        <v>0</v>
      </c>
      <c r="L604" s="3">
        <v>-28390</v>
      </c>
      <c r="M604" s="3">
        <v>2923.9</v>
      </c>
      <c r="N604" s="3">
        <v>1425.4</v>
      </c>
      <c r="O604" s="88" t="str">
        <f>""</f>
        <v/>
      </c>
      <c r="P604" s="35" t="str">
        <f t="shared" si="132"/>
        <v>2022-08-04</v>
      </c>
      <c r="Q604" t="str">
        <f t="shared" si="133"/>
        <v>XBB</v>
      </c>
      <c r="R604">
        <f t="shared" si="134"/>
        <v>28.39</v>
      </c>
      <c r="S604">
        <f t="shared" si="135"/>
        <v>1000</v>
      </c>
      <c r="T604">
        <f t="shared" si="136"/>
        <v>28390</v>
      </c>
      <c r="U604" t="str">
        <f t="shared" si="137"/>
        <v>8-04-2--20</v>
      </c>
      <c r="V604">
        <f t="shared" si="141"/>
        <v>28.39</v>
      </c>
      <c r="W604" t="b">
        <f t="shared" si="142"/>
        <v>1</v>
      </c>
      <c r="X604" t="str">
        <f t="shared" si="143"/>
        <v>8-04-2--20</v>
      </c>
      <c r="Y604" t="str">
        <f t="shared" si="144"/>
        <v>8-08-2--20</v>
      </c>
      <c r="Z604" t="str">
        <f t="shared" si="145"/>
        <v>8-04-2--20</v>
      </c>
      <c r="AA604" t="str">
        <f t="shared" si="138"/>
        <v>2022-08-04</v>
      </c>
      <c r="AB604" t="b">
        <f t="shared" si="140"/>
        <v>1</v>
      </c>
      <c r="AC604">
        <f t="shared" si="139"/>
        <v>0</v>
      </c>
    </row>
    <row r="605" spans="1:29">
      <c r="A605" t="s">
        <v>302</v>
      </c>
      <c r="B605" t="s">
        <v>396</v>
      </c>
      <c r="C605" t="s">
        <v>396</v>
      </c>
      <c r="D605" t="s">
        <v>397</v>
      </c>
      <c r="E605" t="s">
        <v>89</v>
      </c>
      <c r="F605" t="s">
        <v>120</v>
      </c>
      <c r="G605" t="s">
        <v>398</v>
      </c>
      <c r="H605" t="s">
        <v>305</v>
      </c>
      <c r="I605">
        <v>130.488</v>
      </c>
      <c r="K605">
        <v>0</v>
      </c>
      <c r="M605">
        <v>1457.63</v>
      </c>
      <c r="N605">
        <v>1457.63</v>
      </c>
      <c r="O605" s="88" t="str">
        <f>""</f>
        <v/>
      </c>
      <c r="P605" s="35" t="str">
        <f t="shared" si="132"/>
        <v>2022-08-30</v>
      </c>
      <c r="Q605" t="str">
        <f t="shared" si="133"/>
        <v>TDB778</v>
      </c>
      <c r="R605">
        <f t="shared" si="134"/>
        <v>11.02001716632947</v>
      </c>
      <c r="S605">
        <f t="shared" si="135"/>
        <v>130.488</v>
      </c>
      <c r="T605">
        <f t="shared" si="136"/>
        <v>0</v>
      </c>
      <c r="U605" t="str">
        <f t="shared" si="137"/>
        <v>8-30-2--20</v>
      </c>
      <c r="V605">
        <f t="shared" si="141"/>
        <v>0</v>
      </c>
      <c r="W605">
        <f t="shared" si="142"/>
        <v>0</v>
      </c>
      <c r="X605" t="str">
        <f t="shared" si="143"/>
        <v>8-30-2--20</v>
      </c>
      <c r="Y605" t="str">
        <f t="shared" si="144"/>
        <v>8-30-2--20</v>
      </c>
      <c r="Z605" t="str">
        <f t="shared" si="145"/>
        <v>9-01-2--20</v>
      </c>
      <c r="AA605" t="str">
        <f t="shared" si="138"/>
        <v>2022-09-01</v>
      </c>
      <c r="AB605" t="b">
        <f t="shared" si="140"/>
        <v>0</v>
      </c>
      <c r="AC605" t="str">
        <f t="shared" si="139"/>
        <v>Reinv Div</v>
      </c>
    </row>
    <row r="606" spans="1:29">
      <c r="A606" t="s">
        <v>302</v>
      </c>
      <c r="B606" t="s">
        <v>399</v>
      </c>
      <c r="C606" t="s">
        <v>399</v>
      </c>
      <c r="D606" t="s">
        <v>400</v>
      </c>
      <c r="E606" t="s">
        <v>89</v>
      </c>
      <c r="F606" t="s">
        <v>95</v>
      </c>
      <c r="G606" t="s">
        <v>96</v>
      </c>
      <c r="H606" t="s">
        <v>128</v>
      </c>
      <c r="I606">
        <v>0</v>
      </c>
      <c r="K606">
        <v>0</v>
      </c>
      <c r="L606">
        <v>2.16</v>
      </c>
      <c r="M606">
        <v>1489</v>
      </c>
      <c r="N606">
        <v>1489</v>
      </c>
      <c r="O606" s="88" t="str">
        <f>""</f>
        <v/>
      </c>
      <c r="P606" s="35" t="str">
        <f t="shared" si="132"/>
        <v>2022-08-31</v>
      </c>
      <c r="Q606" t="str">
        <f t="shared" si="133"/>
        <v>XHY</v>
      </c>
      <c r="R606">
        <f t="shared" si="134"/>
        <v>0</v>
      </c>
      <c r="S606">
        <f t="shared" si="135"/>
        <v>0</v>
      </c>
      <c r="T606">
        <f t="shared" si="136"/>
        <v>0</v>
      </c>
      <c r="U606" t="str">
        <f t="shared" si="137"/>
        <v>8-31-2--20</v>
      </c>
      <c r="V606">
        <f t="shared" si="141"/>
        <v>0</v>
      </c>
      <c r="W606">
        <f t="shared" si="142"/>
        <v>0</v>
      </c>
      <c r="X606" t="str">
        <f t="shared" si="143"/>
        <v>8-31-2--20</v>
      </c>
      <c r="Y606" t="str">
        <f t="shared" si="144"/>
        <v>8-31-2--20</v>
      </c>
      <c r="Z606" t="str">
        <f t="shared" si="145"/>
        <v>9-12-2--20</v>
      </c>
      <c r="AA606" t="str">
        <f t="shared" si="138"/>
        <v>2022-09-12</v>
      </c>
      <c r="AB606" t="b">
        <f t="shared" si="140"/>
        <v>0</v>
      </c>
      <c r="AC606" t="str">
        <f t="shared" si="139"/>
        <v>Fraction</v>
      </c>
    </row>
    <row r="607" spans="1:29">
      <c r="A607" t="s">
        <v>302</v>
      </c>
      <c r="B607" t="s">
        <v>399</v>
      </c>
      <c r="C607" t="s">
        <v>399</v>
      </c>
      <c r="D607" t="s">
        <v>400</v>
      </c>
      <c r="E607" t="s">
        <v>89</v>
      </c>
      <c r="F607" t="s">
        <v>95</v>
      </c>
      <c r="G607" t="s">
        <v>401</v>
      </c>
      <c r="H607" t="s">
        <v>305</v>
      </c>
      <c r="I607">
        <v>50</v>
      </c>
      <c r="K607">
        <v>0</v>
      </c>
      <c r="M607">
        <v>1489</v>
      </c>
      <c r="N607">
        <v>1489</v>
      </c>
      <c r="O607" s="88" t="str">
        <f>""</f>
        <v/>
      </c>
      <c r="P607" s="35" t="str">
        <f t="shared" si="132"/>
        <v>2022-08-31</v>
      </c>
      <c r="Q607" t="str">
        <f t="shared" si="133"/>
        <v>XHY</v>
      </c>
      <c r="R607">
        <f t="shared" si="134"/>
        <v>15.8</v>
      </c>
      <c r="S607">
        <f t="shared" si="135"/>
        <v>50</v>
      </c>
      <c r="T607">
        <f t="shared" si="136"/>
        <v>0</v>
      </c>
      <c r="U607" t="str">
        <f t="shared" si="137"/>
        <v>8-31-2--20</v>
      </c>
      <c r="V607">
        <f t="shared" si="141"/>
        <v>0</v>
      </c>
      <c r="W607">
        <f t="shared" si="142"/>
        <v>0</v>
      </c>
      <c r="X607" t="str">
        <f t="shared" si="143"/>
        <v>8-31-2--20</v>
      </c>
      <c r="Y607" t="str">
        <f t="shared" si="144"/>
        <v>8-31-2--20</v>
      </c>
      <c r="Z607" t="str">
        <f t="shared" si="145"/>
        <v>9-12-2--20</v>
      </c>
      <c r="AA607" t="str">
        <f t="shared" si="138"/>
        <v>2022-09-12</v>
      </c>
      <c r="AB607" t="b">
        <f t="shared" si="140"/>
        <v>0</v>
      </c>
      <c r="AC607" t="str">
        <f t="shared" si="139"/>
        <v>Reinv Div</v>
      </c>
    </row>
    <row r="608" spans="1:29">
      <c r="A608" t="s">
        <v>302</v>
      </c>
      <c r="B608" t="s">
        <v>399</v>
      </c>
      <c r="C608" t="s">
        <v>399</v>
      </c>
      <c r="D608" t="s">
        <v>400</v>
      </c>
      <c r="E608" t="s">
        <v>89</v>
      </c>
      <c r="F608" t="s">
        <v>54</v>
      </c>
      <c r="G608" t="s">
        <v>230</v>
      </c>
      <c r="H608" t="s">
        <v>128</v>
      </c>
      <c r="I608">
        <v>0</v>
      </c>
      <c r="K608">
        <v>0</v>
      </c>
      <c r="L608">
        <v>3.93</v>
      </c>
      <c r="M608">
        <v>1489</v>
      </c>
      <c r="N608">
        <v>1489</v>
      </c>
      <c r="O608" s="88" t="str">
        <f>""</f>
        <v/>
      </c>
      <c r="P608" s="35" t="str">
        <f t="shared" si="132"/>
        <v>2022-08-31</v>
      </c>
      <c r="Q608" t="str">
        <f t="shared" si="133"/>
        <v>XCB</v>
      </c>
      <c r="R608">
        <f t="shared" si="134"/>
        <v>0</v>
      </c>
      <c r="S608">
        <f t="shared" si="135"/>
        <v>0</v>
      </c>
      <c r="T608">
        <f t="shared" si="136"/>
        <v>0</v>
      </c>
      <c r="U608" t="str">
        <f t="shared" si="137"/>
        <v>8-31-2--20</v>
      </c>
      <c r="V608">
        <f t="shared" si="141"/>
        <v>0</v>
      </c>
      <c r="W608">
        <f t="shared" si="142"/>
        <v>0</v>
      </c>
      <c r="X608" t="str">
        <f t="shared" si="143"/>
        <v>8-31-2--20</v>
      </c>
      <c r="Y608" t="str">
        <f t="shared" si="144"/>
        <v>8-31-2--20</v>
      </c>
      <c r="Z608" t="str">
        <f t="shared" si="145"/>
        <v>9-12-2--20</v>
      </c>
      <c r="AA608" t="str">
        <f t="shared" si="138"/>
        <v>2022-09-12</v>
      </c>
      <c r="AB608" t="b">
        <f t="shared" si="140"/>
        <v>0</v>
      </c>
      <c r="AC608" t="str">
        <f t="shared" si="139"/>
        <v>Fraction</v>
      </c>
    </row>
    <row r="609" spans="1:29">
      <c r="A609" t="s">
        <v>302</v>
      </c>
      <c r="B609" t="s">
        <v>399</v>
      </c>
      <c r="C609" t="s">
        <v>399</v>
      </c>
      <c r="D609" t="s">
        <v>400</v>
      </c>
      <c r="E609" t="s">
        <v>89</v>
      </c>
      <c r="F609" t="s">
        <v>54</v>
      </c>
      <c r="G609" t="s">
        <v>402</v>
      </c>
      <c r="H609" t="s">
        <v>305</v>
      </c>
      <c r="I609">
        <v>102</v>
      </c>
      <c r="K609">
        <v>0</v>
      </c>
      <c r="M609">
        <v>1489</v>
      </c>
      <c r="N609">
        <v>1489</v>
      </c>
      <c r="O609" s="88" t="str">
        <f>""</f>
        <v/>
      </c>
      <c r="P609" s="35" t="str">
        <f t="shared" si="132"/>
        <v>2022-08-31</v>
      </c>
      <c r="Q609" t="str">
        <f t="shared" si="133"/>
        <v>XCB</v>
      </c>
      <c r="R609">
        <f t="shared" si="134"/>
        <v>19.032745098039214</v>
      </c>
      <c r="S609">
        <f t="shared" si="135"/>
        <v>102</v>
      </c>
      <c r="T609">
        <f t="shared" si="136"/>
        <v>0</v>
      </c>
      <c r="U609" t="str">
        <f t="shared" si="137"/>
        <v>8-31-2--20</v>
      </c>
      <c r="V609">
        <f t="shared" si="141"/>
        <v>0</v>
      </c>
      <c r="W609">
        <f t="shared" si="142"/>
        <v>0</v>
      </c>
      <c r="X609" t="str">
        <f t="shared" si="143"/>
        <v>8-31-2--20</v>
      </c>
      <c r="Y609" t="str">
        <f t="shared" si="144"/>
        <v>8-31-2--20</v>
      </c>
      <c r="Z609" t="str">
        <f t="shared" si="145"/>
        <v>9-12-2--20</v>
      </c>
      <c r="AA609" t="str">
        <f t="shared" si="138"/>
        <v>2022-09-12</v>
      </c>
      <c r="AB609" t="b">
        <f t="shared" si="140"/>
        <v>0</v>
      </c>
      <c r="AC609" t="str">
        <f t="shared" si="139"/>
        <v>Reinv Div</v>
      </c>
    </row>
    <row r="610" spans="1:29">
      <c r="A610" t="s">
        <v>302</v>
      </c>
      <c r="B610" t="s">
        <v>399</v>
      </c>
      <c r="C610" t="s">
        <v>399</v>
      </c>
      <c r="D610" t="s">
        <v>400</v>
      </c>
      <c r="E610" t="s">
        <v>89</v>
      </c>
      <c r="F610" t="s">
        <v>90</v>
      </c>
      <c r="G610" t="s">
        <v>91</v>
      </c>
      <c r="H610" t="s">
        <v>128</v>
      </c>
      <c r="I610">
        <v>0</v>
      </c>
      <c r="K610">
        <v>0</v>
      </c>
      <c r="L610">
        <v>10.61</v>
      </c>
      <c r="M610">
        <v>1489</v>
      </c>
      <c r="N610">
        <v>1489</v>
      </c>
      <c r="O610" s="88" t="str">
        <f>""</f>
        <v/>
      </c>
      <c r="P610" s="35" t="str">
        <f t="shared" si="132"/>
        <v>2022-08-31</v>
      </c>
      <c r="Q610" t="str">
        <f t="shared" si="133"/>
        <v>XBB</v>
      </c>
      <c r="R610">
        <f t="shared" si="134"/>
        <v>0</v>
      </c>
      <c r="S610">
        <f t="shared" si="135"/>
        <v>0</v>
      </c>
      <c r="T610">
        <f t="shared" si="136"/>
        <v>0</v>
      </c>
      <c r="U610" t="str">
        <f t="shared" si="137"/>
        <v>8-31-2--20</v>
      </c>
      <c r="V610">
        <f t="shared" si="141"/>
        <v>0</v>
      </c>
      <c r="W610">
        <f t="shared" si="142"/>
        <v>0</v>
      </c>
      <c r="X610" t="str">
        <f t="shared" si="143"/>
        <v>8-31-2--20</v>
      </c>
      <c r="Y610" t="str">
        <f t="shared" si="144"/>
        <v>8-31-2--20</v>
      </c>
      <c r="Z610" t="str">
        <f t="shared" si="145"/>
        <v>9-12-2--20</v>
      </c>
      <c r="AA610" t="str">
        <f t="shared" si="138"/>
        <v>2022-09-12</v>
      </c>
      <c r="AB610" t="b">
        <f t="shared" si="140"/>
        <v>0</v>
      </c>
      <c r="AC610" t="str">
        <f t="shared" si="139"/>
        <v>Fraction</v>
      </c>
    </row>
    <row r="611" spans="1:29">
      <c r="A611" t="s">
        <v>302</v>
      </c>
      <c r="B611" t="s">
        <v>399</v>
      </c>
      <c r="C611" t="s">
        <v>399</v>
      </c>
      <c r="D611" t="s">
        <v>400</v>
      </c>
      <c r="E611" t="s">
        <v>89</v>
      </c>
      <c r="F611" t="s">
        <v>90</v>
      </c>
      <c r="G611" t="s">
        <v>403</v>
      </c>
      <c r="H611" t="s">
        <v>305</v>
      </c>
      <c r="I611">
        <v>122</v>
      </c>
      <c r="K611">
        <v>0</v>
      </c>
      <c r="M611">
        <v>1489</v>
      </c>
      <c r="N611">
        <v>1489</v>
      </c>
      <c r="O611" s="88" t="str">
        <f>""</f>
        <v/>
      </c>
      <c r="P611" s="35" t="str">
        <f t="shared" si="132"/>
        <v>2022-08-31</v>
      </c>
      <c r="Q611" t="str">
        <f t="shared" si="133"/>
        <v>XBB</v>
      </c>
      <c r="R611">
        <f t="shared" si="134"/>
        <v>27.52</v>
      </c>
      <c r="S611">
        <f t="shared" si="135"/>
        <v>122</v>
      </c>
      <c r="T611">
        <f t="shared" si="136"/>
        <v>0</v>
      </c>
      <c r="U611" t="str">
        <f t="shared" si="137"/>
        <v>8-31-2--20</v>
      </c>
      <c r="V611">
        <f t="shared" si="141"/>
        <v>0</v>
      </c>
      <c r="W611">
        <f t="shared" si="142"/>
        <v>0</v>
      </c>
      <c r="X611" t="str">
        <f t="shared" si="143"/>
        <v>8-31-2--20</v>
      </c>
      <c r="Y611" t="str">
        <f t="shared" si="144"/>
        <v>8-31-2--20</v>
      </c>
      <c r="Z611" t="str">
        <f t="shared" si="145"/>
        <v>9-12-2--20</v>
      </c>
      <c r="AA611" t="str">
        <f t="shared" si="138"/>
        <v>2022-09-12</v>
      </c>
      <c r="AB611" t="b">
        <f t="shared" si="140"/>
        <v>0</v>
      </c>
      <c r="AC611" t="str">
        <f t="shared" si="139"/>
        <v>Reinv Div</v>
      </c>
    </row>
    <row r="612" spans="1:29">
      <c r="A612" t="s">
        <v>302</v>
      </c>
      <c r="B612" t="s">
        <v>399</v>
      </c>
      <c r="C612" t="s">
        <v>399</v>
      </c>
      <c r="D612" t="s">
        <v>404</v>
      </c>
      <c r="E612" t="s">
        <v>89</v>
      </c>
      <c r="F612" t="s">
        <v>93</v>
      </c>
      <c r="G612" t="s">
        <v>94</v>
      </c>
      <c r="H612" t="s">
        <v>128</v>
      </c>
      <c r="I612">
        <v>0</v>
      </c>
      <c r="K612">
        <v>0</v>
      </c>
      <c r="L612">
        <v>3.19</v>
      </c>
      <c r="M612">
        <v>1472.3</v>
      </c>
      <c r="N612">
        <v>1472.3</v>
      </c>
      <c r="O612" s="88" t="str">
        <f>""</f>
        <v/>
      </c>
      <c r="P612" s="35" t="str">
        <f t="shared" si="132"/>
        <v>2022-08-31</v>
      </c>
      <c r="Q612" t="str">
        <f t="shared" si="133"/>
        <v>XIG</v>
      </c>
      <c r="R612">
        <f t="shared" si="134"/>
        <v>0</v>
      </c>
      <c r="S612">
        <f t="shared" si="135"/>
        <v>0</v>
      </c>
      <c r="T612">
        <f t="shared" si="136"/>
        <v>0</v>
      </c>
      <c r="U612" t="str">
        <f t="shared" si="137"/>
        <v>8-31-2--20</v>
      </c>
      <c r="V612">
        <f t="shared" si="141"/>
        <v>0</v>
      </c>
      <c r="W612">
        <f t="shared" si="142"/>
        <v>0</v>
      </c>
      <c r="X612" t="str">
        <f t="shared" si="143"/>
        <v>8-31-2--20</v>
      </c>
      <c r="Y612" t="str">
        <f t="shared" si="144"/>
        <v>8-31-2--20</v>
      </c>
      <c r="Z612" t="str">
        <f t="shared" si="145"/>
        <v>9-06-2--20</v>
      </c>
      <c r="AA612" t="str">
        <f t="shared" si="138"/>
        <v>2022-09-06</v>
      </c>
      <c r="AB612" t="b">
        <f t="shared" si="140"/>
        <v>0</v>
      </c>
      <c r="AC612" t="str">
        <f t="shared" si="139"/>
        <v>Fraction</v>
      </c>
    </row>
    <row r="613" spans="1:29">
      <c r="A613" t="s">
        <v>302</v>
      </c>
      <c r="B613" t="s">
        <v>399</v>
      </c>
      <c r="C613" t="s">
        <v>399</v>
      </c>
      <c r="D613" t="s">
        <v>404</v>
      </c>
      <c r="E613" t="s">
        <v>89</v>
      </c>
      <c r="F613" t="s">
        <v>93</v>
      </c>
      <c r="G613" t="s">
        <v>405</v>
      </c>
      <c r="H613" t="s">
        <v>305</v>
      </c>
      <c r="I613">
        <v>18</v>
      </c>
      <c r="K613">
        <v>0</v>
      </c>
      <c r="M613">
        <v>1472.3</v>
      </c>
      <c r="N613">
        <v>1472.3</v>
      </c>
      <c r="O613" s="88" t="str">
        <f>""</f>
        <v/>
      </c>
      <c r="P613" s="35" t="str">
        <f t="shared" si="132"/>
        <v>2022-08-31</v>
      </c>
      <c r="Q613" t="str">
        <f t="shared" si="133"/>
        <v>XIG</v>
      </c>
      <c r="R613">
        <f t="shared" si="134"/>
        <v>20.350000000000001</v>
      </c>
      <c r="S613">
        <f t="shared" si="135"/>
        <v>18</v>
      </c>
      <c r="T613">
        <f t="shared" si="136"/>
        <v>0</v>
      </c>
      <c r="U613" t="str">
        <f t="shared" si="137"/>
        <v>8-31-2--20</v>
      </c>
      <c r="V613">
        <f t="shared" si="141"/>
        <v>0</v>
      </c>
      <c r="W613">
        <f t="shared" si="142"/>
        <v>0</v>
      </c>
      <c r="X613" t="str">
        <f t="shared" si="143"/>
        <v>8-31-2--20</v>
      </c>
      <c r="Y613" t="str">
        <f t="shared" si="144"/>
        <v>8-31-2--20</v>
      </c>
      <c r="Z613" t="str">
        <f t="shared" si="145"/>
        <v>9-06-2--20</v>
      </c>
      <c r="AA613" t="str">
        <f t="shared" si="138"/>
        <v>2022-09-06</v>
      </c>
      <c r="AB613" t="b">
        <f t="shared" si="140"/>
        <v>0</v>
      </c>
      <c r="AC613" t="str">
        <f t="shared" si="139"/>
        <v>Reinv Div</v>
      </c>
    </row>
    <row r="614" spans="1:29">
      <c r="A614" t="s">
        <v>302</v>
      </c>
      <c r="B614" t="s">
        <v>399</v>
      </c>
      <c r="C614" t="s">
        <v>399</v>
      </c>
      <c r="D614" t="s">
        <v>404</v>
      </c>
      <c r="E614" t="s">
        <v>89</v>
      </c>
      <c r="F614" t="s">
        <v>110</v>
      </c>
      <c r="G614" t="s">
        <v>111</v>
      </c>
      <c r="H614" t="s">
        <v>128</v>
      </c>
      <c r="I614">
        <v>0</v>
      </c>
      <c r="K614">
        <v>0</v>
      </c>
      <c r="L614">
        <v>11.48</v>
      </c>
      <c r="M614">
        <v>1472.3</v>
      </c>
      <c r="N614">
        <v>1472.3</v>
      </c>
      <c r="O614" s="88" t="str">
        <f>""</f>
        <v/>
      </c>
      <c r="P614" s="35" t="str">
        <f t="shared" si="132"/>
        <v>2022-08-31</v>
      </c>
      <c r="Q614" t="str">
        <f t="shared" si="133"/>
        <v>XIU</v>
      </c>
      <c r="R614">
        <f t="shared" si="134"/>
        <v>0</v>
      </c>
      <c r="S614">
        <f t="shared" si="135"/>
        <v>0</v>
      </c>
      <c r="T614">
        <f t="shared" si="136"/>
        <v>0</v>
      </c>
      <c r="U614" t="str">
        <f t="shared" si="137"/>
        <v>8-31-2--20</v>
      </c>
      <c r="V614">
        <f t="shared" si="141"/>
        <v>0</v>
      </c>
      <c r="W614">
        <f t="shared" si="142"/>
        <v>0</v>
      </c>
      <c r="X614" t="str">
        <f t="shared" si="143"/>
        <v>8-31-2--20</v>
      </c>
      <c r="Y614" t="str">
        <f t="shared" si="144"/>
        <v>8-31-2--20</v>
      </c>
      <c r="Z614" t="str">
        <f t="shared" si="145"/>
        <v>9-06-2--20</v>
      </c>
      <c r="AA614" t="str">
        <f t="shared" si="138"/>
        <v>2022-09-06</v>
      </c>
      <c r="AB614" t="b">
        <f t="shared" si="140"/>
        <v>0</v>
      </c>
      <c r="AC614" t="str">
        <f t="shared" si="139"/>
        <v>Fraction</v>
      </c>
    </row>
    <row r="615" spans="1:29">
      <c r="A615" t="s">
        <v>302</v>
      </c>
      <c r="B615" t="s">
        <v>399</v>
      </c>
      <c r="C615" t="s">
        <v>399</v>
      </c>
      <c r="D615" t="s">
        <v>404</v>
      </c>
      <c r="E615" t="s">
        <v>89</v>
      </c>
      <c r="F615" t="s">
        <v>110</v>
      </c>
      <c r="G615" t="s">
        <v>406</v>
      </c>
      <c r="H615" t="s">
        <v>305</v>
      </c>
      <c r="I615">
        <v>268</v>
      </c>
      <c r="K615">
        <v>0</v>
      </c>
      <c r="M615">
        <v>1472.3</v>
      </c>
      <c r="N615">
        <v>1472.3</v>
      </c>
      <c r="O615" s="88" t="str">
        <f>""</f>
        <v/>
      </c>
      <c r="P615" s="35" t="str">
        <f t="shared" si="132"/>
        <v>2022-08-31</v>
      </c>
      <c r="Q615" t="str">
        <f t="shared" si="133"/>
        <v>XIU</v>
      </c>
      <c r="R615">
        <f t="shared" si="134"/>
        <v>29.18</v>
      </c>
      <c r="S615">
        <f t="shared" si="135"/>
        <v>268</v>
      </c>
      <c r="T615">
        <f t="shared" si="136"/>
        <v>0</v>
      </c>
      <c r="U615" t="str">
        <f t="shared" si="137"/>
        <v>8-31-2--20</v>
      </c>
      <c r="V615">
        <f t="shared" si="141"/>
        <v>0</v>
      </c>
      <c r="W615">
        <f t="shared" si="142"/>
        <v>0</v>
      </c>
      <c r="X615" t="str">
        <f t="shared" si="143"/>
        <v>8-31-2--20</v>
      </c>
      <c r="Y615" t="str">
        <f t="shared" si="144"/>
        <v>8-31-2--20</v>
      </c>
      <c r="Z615" t="str">
        <f t="shared" si="145"/>
        <v>9-06-2--20</v>
      </c>
      <c r="AA615" t="str">
        <f t="shared" si="138"/>
        <v>2022-09-06</v>
      </c>
      <c r="AB615" t="b">
        <f t="shared" si="140"/>
        <v>0</v>
      </c>
      <c r="AC615" t="str">
        <f t="shared" si="139"/>
        <v>Reinv Div</v>
      </c>
    </row>
    <row r="616" spans="1:29">
      <c r="A616" t="s">
        <v>302</v>
      </c>
      <c r="B616" t="s">
        <v>399</v>
      </c>
      <c r="C616" t="s">
        <v>399</v>
      </c>
      <c r="D616" t="s">
        <v>399</v>
      </c>
      <c r="E616" t="s">
        <v>89</v>
      </c>
      <c r="F616" t="s">
        <v>93</v>
      </c>
      <c r="G616" t="s">
        <v>94</v>
      </c>
      <c r="H616" t="s">
        <v>305</v>
      </c>
      <c r="I616">
        <v>0</v>
      </c>
      <c r="K616">
        <v>0</v>
      </c>
      <c r="L616">
        <v>-369.51</v>
      </c>
      <c r="M616">
        <v>1457.63</v>
      </c>
      <c r="N616">
        <v>1457.63</v>
      </c>
      <c r="O616" s="88" t="str">
        <f>""</f>
        <v/>
      </c>
      <c r="P616" s="35" t="str">
        <f t="shared" si="132"/>
        <v>2022-08-31</v>
      </c>
      <c r="Q616" t="str">
        <f t="shared" si="133"/>
        <v>XIG</v>
      </c>
      <c r="R616">
        <f t="shared" si="134"/>
        <v>0</v>
      </c>
      <c r="S616">
        <f t="shared" si="135"/>
        <v>0</v>
      </c>
      <c r="T616">
        <f t="shared" si="136"/>
        <v>0</v>
      </c>
      <c r="U616" t="str">
        <f t="shared" si="137"/>
        <v>8-31-2--20</v>
      </c>
      <c r="V616">
        <f t="shared" si="141"/>
        <v>0</v>
      </c>
      <c r="W616">
        <f t="shared" si="142"/>
        <v>0</v>
      </c>
      <c r="X616" t="str">
        <f t="shared" si="143"/>
        <v>8-31-2--20</v>
      </c>
      <c r="Y616" t="str">
        <f t="shared" si="144"/>
        <v>8-31-2--20</v>
      </c>
      <c r="Z616" t="str">
        <f t="shared" si="145"/>
        <v>8-31-2--20</v>
      </c>
      <c r="AA616" t="str">
        <f t="shared" si="138"/>
        <v>2022-08-31</v>
      </c>
      <c r="AB616" t="b">
        <f t="shared" si="140"/>
        <v>1</v>
      </c>
      <c r="AC616">
        <f t="shared" si="139"/>
        <v>0</v>
      </c>
    </row>
    <row r="617" spans="1:29">
      <c r="A617" t="s">
        <v>302</v>
      </c>
      <c r="B617" t="s">
        <v>399</v>
      </c>
      <c r="C617" t="s">
        <v>399</v>
      </c>
      <c r="D617" t="s">
        <v>399</v>
      </c>
      <c r="E617" t="s">
        <v>89</v>
      </c>
      <c r="F617" t="s">
        <v>93</v>
      </c>
      <c r="G617" t="s">
        <v>94</v>
      </c>
      <c r="H617" t="s">
        <v>92</v>
      </c>
      <c r="I617">
        <v>7862</v>
      </c>
      <c r="K617">
        <v>0</v>
      </c>
      <c r="L617">
        <v>369.51</v>
      </c>
      <c r="M617">
        <v>1457.63</v>
      </c>
      <c r="N617">
        <v>1457.63</v>
      </c>
      <c r="O617" s="88" t="str">
        <f>""</f>
        <v/>
      </c>
      <c r="P617" s="35" t="str">
        <f t="shared" si="132"/>
        <v>2022-08-31</v>
      </c>
      <c r="Q617" t="str">
        <f t="shared" si="133"/>
        <v>XIG</v>
      </c>
      <c r="R617">
        <f t="shared" si="134"/>
        <v>0</v>
      </c>
      <c r="S617">
        <f t="shared" si="135"/>
        <v>7862</v>
      </c>
      <c r="T617">
        <f t="shared" si="136"/>
        <v>369.51</v>
      </c>
      <c r="U617" t="str">
        <f t="shared" si="137"/>
        <v>8-31-2--20</v>
      </c>
      <c r="V617">
        <f t="shared" si="141"/>
        <v>4.699949122360722E-2</v>
      </c>
      <c r="W617">
        <f t="shared" si="142"/>
        <v>0</v>
      </c>
      <c r="X617" t="str">
        <f t="shared" si="143"/>
        <v>8-31-2--20</v>
      </c>
      <c r="Y617" t="str">
        <f t="shared" si="144"/>
        <v>8-31-2--20</v>
      </c>
      <c r="Z617" t="str">
        <f t="shared" si="145"/>
        <v>8-31-2--20</v>
      </c>
      <c r="AA617" t="str">
        <f t="shared" si="138"/>
        <v>2022-08-31</v>
      </c>
      <c r="AB617" t="b">
        <f t="shared" si="140"/>
        <v>1</v>
      </c>
      <c r="AC617">
        <f t="shared" si="139"/>
        <v>0</v>
      </c>
    </row>
    <row r="618" spans="1:29">
      <c r="A618" t="s">
        <v>302</v>
      </c>
      <c r="B618" t="s">
        <v>399</v>
      </c>
      <c r="C618" t="s">
        <v>399</v>
      </c>
      <c r="D618" t="s">
        <v>399</v>
      </c>
      <c r="E618" t="s">
        <v>89</v>
      </c>
      <c r="F618" t="s">
        <v>95</v>
      </c>
      <c r="G618" t="s">
        <v>96</v>
      </c>
      <c r="H618" t="s">
        <v>305</v>
      </c>
      <c r="I618">
        <v>0</v>
      </c>
      <c r="K618">
        <v>0</v>
      </c>
      <c r="L618">
        <v>-792.1</v>
      </c>
      <c r="M618">
        <v>1457.63</v>
      </c>
      <c r="N618">
        <v>1457.63</v>
      </c>
      <c r="O618" s="88" t="str">
        <f>""</f>
        <v/>
      </c>
      <c r="P618" s="35" t="str">
        <f t="shared" si="132"/>
        <v>2022-08-31</v>
      </c>
      <c r="Q618" t="str">
        <f t="shared" si="133"/>
        <v>XHY</v>
      </c>
      <c r="R618">
        <f t="shared" si="134"/>
        <v>0</v>
      </c>
      <c r="S618">
        <f t="shared" si="135"/>
        <v>0</v>
      </c>
      <c r="T618">
        <f t="shared" si="136"/>
        <v>0</v>
      </c>
      <c r="U618" t="str">
        <f t="shared" si="137"/>
        <v>8-31-2--20</v>
      </c>
      <c r="V618">
        <f t="shared" si="141"/>
        <v>0</v>
      </c>
      <c r="W618">
        <f t="shared" si="142"/>
        <v>0</v>
      </c>
      <c r="X618" t="str">
        <f t="shared" si="143"/>
        <v>8-31-2--20</v>
      </c>
      <c r="Y618" t="str">
        <f t="shared" si="144"/>
        <v>8-31-2--20</v>
      </c>
      <c r="Z618" t="str">
        <f t="shared" si="145"/>
        <v>8-31-2--20</v>
      </c>
      <c r="AA618" t="str">
        <f t="shared" si="138"/>
        <v>2022-08-31</v>
      </c>
      <c r="AB618" t="b">
        <f t="shared" si="140"/>
        <v>1</v>
      </c>
      <c r="AC618">
        <f t="shared" si="139"/>
        <v>0</v>
      </c>
    </row>
    <row r="619" spans="1:29">
      <c r="A619" t="s">
        <v>302</v>
      </c>
      <c r="B619" t="s">
        <v>399</v>
      </c>
      <c r="C619" t="s">
        <v>399</v>
      </c>
      <c r="D619" t="s">
        <v>399</v>
      </c>
      <c r="E619" t="s">
        <v>89</v>
      </c>
      <c r="F619" t="s">
        <v>95</v>
      </c>
      <c r="G619" t="s">
        <v>96</v>
      </c>
      <c r="H619" t="s">
        <v>92</v>
      </c>
      <c r="I619">
        <v>10704</v>
      </c>
      <c r="K619">
        <v>0</v>
      </c>
      <c r="L619">
        <v>792.1</v>
      </c>
      <c r="M619">
        <v>1457.63</v>
      </c>
      <c r="N619">
        <v>1457.63</v>
      </c>
      <c r="O619" s="88" t="str">
        <f>""</f>
        <v/>
      </c>
      <c r="P619" s="35" t="str">
        <f t="shared" si="132"/>
        <v>2022-08-31</v>
      </c>
      <c r="Q619" t="str">
        <f t="shared" si="133"/>
        <v>XHY</v>
      </c>
      <c r="R619">
        <f t="shared" si="134"/>
        <v>0</v>
      </c>
      <c r="S619">
        <f t="shared" si="135"/>
        <v>10704</v>
      </c>
      <c r="T619">
        <f t="shared" si="136"/>
        <v>792.10000000000014</v>
      </c>
      <c r="U619" t="str">
        <f t="shared" si="137"/>
        <v>8-31-2--20</v>
      </c>
      <c r="V619">
        <f t="shared" si="141"/>
        <v>7.4000373692077737E-2</v>
      </c>
      <c r="W619">
        <f t="shared" si="142"/>
        <v>0</v>
      </c>
      <c r="X619" t="str">
        <f t="shared" si="143"/>
        <v>8-31-2--20</v>
      </c>
      <c r="Y619" t="str">
        <f t="shared" si="144"/>
        <v>8-31-2--20</v>
      </c>
      <c r="Z619" t="str">
        <f t="shared" si="145"/>
        <v>8-31-2--20</v>
      </c>
      <c r="AA619" t="str">
        <f t="shared" si="138"/>
        <v>2022-08-31</v>
      </c>
      <c r="AB619" t="b">
        <f t="shared" si="140"/>
        <v>1</v>
      </c>
      <c r="AC619">
        <f t="shared" si="139"/>
        <v>0</v>
      </c>
    </row>
    <row r="620" spans="1:29">
      <c r="A620" t="s">
        <v>302</v>
      </c>
      <c r="B620" t="s">
        <v>399</v>
      </c>
      <c r="C620" t="s">
        <v>399</v>
      </c>
      <c r="D620" t="s">
        <v>399</v>
      </c>
      <c r="E620" t="s">
        <v>89</v>
      </c>
      <c r="F620" t="s">
        <v>110</v>
      </c>
      <c r="G620" t="s">
        <v>111</v>
      </c>
      <c r="H620" t="s">
        <v>305</v>
      </c>
      <c r="I620">
        <v>0</v>
      </c>
      <c r="K620">
        <v>0</v>
      </c>
      <c r="L620">
        <v>-7831.73</v>
      </c>
      <c r="M620">
        <v>1457.63</v>
      </c>
      <c r="N620">
        <v>1457.63</v>
      </c>
      <c r="O620" s="88" t="str">
        <f>""</f>
        <v/>
      </c>
      <c r="P620" s="35" t="str">
        <f t="shared" si="132"/>
        <v>2022-08-31</v>
      </c>
      <c r="Q620" t="str">
        <f t="shared" si="133"/>
        <v>XIU</v>
      </c>
      <c r="R620">
        <f t="shared" si="134"/>
        <v>0</v>
      </c>
      <c r="S620">
        <f t="shared" si="135"/>
        <v>0</v>
      </c>
      <c r="T620">
        <f t="shared" si="136"/>
        <v>0</v>
      </c>
      <c r="U620" t="str">
        <f t="shared" si="137"/>
        <v>8-31-2--20</v>
      </c>
      <c r="V620">
        <f t="shared" si="141"/>
        <v>0</v>
      </c>
      <c r="W620">
        <f t="shared" si="142"/>
        <v>0</v>
      </c>
      <c r="X620" t="str">
        <f t="shared" si="143"/>
        <v>8-31-2--20</v>
      </c>
      <c r="Y620" t="str">
        <f t="shared" si="144"/>
        <v>8-31-2--20</v>
      </c>
      <c r="Z620" t="str">
        <f t="shared" si="145"/>
        <v>8-31-2--20</v>
      </c>
      <c r="AA620" t="str">
        <f t="shared" si="138"/>
        <v>2022-08-31</v>
      </c>
      <c r="AB620" t="b">
        <f t="shared" si="140"/>
        <v>1</v>
      </c>
      <c r="AC620">
        <f t="shared" si="139"/>
        <v>0</v>
      </c>
    </row>
    <row r="621" spans="1:29">
      <c r="A621" t="s">
        <v>302</v>
      </c>
      <c r="B621" t="s">
        <v>399</v>
      </c>
      <c r="C621" t="s">
        <v>399</v>
      </c>
      <c r="D621" t="s">
        <v>399</v>
      </c>
      <c r="E621" t="s">
        <v>89</v>
      </c>
      <c r="F621" t="s">
        <v>110</v>
      </c>
      <c r="G621" t="s">
        <v>111</v>
      </c>
      <c r="H621" t="s">
        <v>92</v>
      </c>
      <c r="I621">
        <v>34051</v>
      </c>
      <c r="K621">
        <v>0</v>
      </c>
      <c r="L621">
        <v>7831.73</v>
      </c>
      <c r="M621">
        <v>1457.63</v>
      </c>
      <c r="N621">
        <v>1457.63</v>
      </c>
      <c r="O621" s="88" t="str">
        <f>""</f>
        <v/>
      </c>
      <c r="P621" s="35" t="str">
        <f t="shared" si="132"/>
        <v>2022-08-31</v>
      </c>
      <c r="Q621" t="str">
        <f t="shared" si="133"/>
        <v>XIU</v>
      </c>
      <c r="R621">
        <f t="shared" si="134"/>
        <v>0</v>
      </c>
      <c r="S621">
        <f t="shared" si="135"/>
        <v>34051</v>
      </c>
      <c r="T621">
        <f t="shared" si="136"/>
        <v>7831.73</v>
      </c>
      <c r="U621" t="str">
        <f t="shared" si="137"/>
        <v>8-31-2--20</v>
      </c>
      <c r="V621">
        <f t="shared" si="141"/>
        <v>0.22999999999999998</v>
      </c>
      <c r="W621">
        <f t="shared" si="142"/>
        <v>0</v>
      </c>
      <c r="X621" t="str">
        <f t="shared" si="143"/>
        <v>8-31-2--20</v>
      </c>
      <c r="Y621" t="str">
        <f t="shared" si="144"/>
        <v>8-31-2--20</v>
      </c>
      <c r="Z621" t="str">
        <f t="shared" si="145"/>
        <v>8-31-2--20</v>
      </c>
      <c r="AA621" t="str">
        <f t="shared" si="138"/>
        <v>2022-08-31</v>
      </c>
      <c r="AB621" t="b">
        <f t="shared" si="140"/>
        <v>1</v>
      </c>
      <c r="AC621">
        <f t="shared" si="139"/>
        <v>0</v>
      </c>
    </row>
    <row r="622" spans="1:29">
      <c r="A622" t="s">
        <v>302</v>
      </c>
      <c r="B622" t="s">
        <v>399</v>
      </c>
      <c r="C622" t="s">
        <v>399</v>
      </c>
      <c r="D622" t="s">
        <v>399</v>
      </c>
      <c r="E622" t="s">
        <v>89</v>
      </c>
      <c r="F622" t="s">
        <v>54</v>
      </c>
      <c r="G622" t="s">
        <v>230</v>
      </c>
      <c r="H622" t="s">
        <v>305</v>
      </c>
      <c r="I622">
        <v>0</v>
      </c>
      <c r="K622">
        <v>0</v>
      </c>
      <c r="L622">
        <v>-1945.27</v>
      </c>
      <c r="M622">
        <v>1457.63</v>
      </c>
      <c r="N622">
        <v>1457.63</v>
      </c>
      <c r="O622" s="88" t="str">
        <f>""</f>
        <v/>
      </c>
      <c r="P622" s="35" t="str">
        <f t="shared" si="132"/>
        <v>2022-08-31</v>
      </c>
      <c r="Q622" t="str">
        <f t="shared" si="133"/>
        <v>XCB</v>
      </c>
      <c r="R622">
        <f t="shared" si="134"/>
        <v>0</v>
      </c>
      <c r="S622">
        <f t="shared" si="135"/>
        <v>0</v>
      </c>
      <c r="T622">
        <f t="shared" si="136"/>
        <v>0</v>
      </c>
      <c r="U622" t="str">
        <f t="shared" si="137"/>
        <v>8-31-2--20</v>
      </c>
      <c r="V622">
        <f t="shared" si="141"/>
        <v>0</v>
      </c>
      <c r="W622">
        <f t="shared" si="142"/>
        <v>0</v>
      </c>
      <c r="X622" t="str">
        <f t="shared" si="143"/>
        <v>8-31-2--20</v>
      </c>
      <c r="Y622" t="str">
        <f t="shared" si="144"/>
        <v>8-31-2--20</v>
      </c>
      <c r="Z622" t="str">
        <f t="shared" si="145"/>
        <v>8-31-2--20</v>
      </c>
      <c r="AA622" t="str">
        <f t="shared" si="138"/>
        <v>2022-08-31</v>
      </c>
      <c r="AB622" t="b">
        <f t="shared" si="140"/>
        <v>1</v>
      </c>
      <c r="AC622">
        <f t="shared" si="139"/>
        <v>0</v>
      </c>
    </row>
    <row r="623" spans="1:29">
      <c r="A623" t="s">
        <v>302</v>
      </c>
      <c r="B623" t="s">
        <v>399</v>
      </c>
      <c r="C623" t="s">
        <v>399</v>
      </c>
      <c r="D623" t="s">
        <v>399</v>
      </c>
      <c r="E623" t="s">
        <v>89</v>
      </c>
      <c r="F623" t="s">
        <v>54</v>
      </c>
      <c r="G623" t="s">
        <v>230</v>
      </c>
      <c r="H623" t="s">
        <v>92</v>
      </c>
      <c r="I623">
        <v>34737</v>
      </c>
      <c r="K623">
        <v>0</v>
      </c>
      <c r="L623">
        <v>1945.27</v>
      </c>
      <c r="M623">
        <v>1457.63</v>
      </c>
      <c r="N623">
        <v>1457.63</v>
      </c>
      <c r="O623" s="88" t="str">
        <f>""</f>
        <v/>
      </c>
      <c r="P623" s="35" t="str">
        <f t="shared" si="132"/>
        <v>2022-08-31</v>
      </c>
      <c r="Q623" t="str">
        <f t="shared" si="133"/>
        <v>XCB</v>
      </c>
      <c r="R623">
        <f t="shared" si="134"/>
        <v>0</v>
      </c>
      <c r="S623">
        <f t="shared" si="135"/>
        <v>34737</v>
      </c>
      <c r="T623">
        <f t="shared" si="136"/>
        <v>1945.27</v>
      </c>
      <c r="U623" t="str">
        <f t="shared" si="137"/>
        <v>8-31-2--20</v>
      </c>
      <c r="V623">
        <f t="shared" si="141"/>
        <v>5.599994242450413E-2</v>
      </c>
      <c r="W623">
        <f t="shared" si="142"/>
        <v>0</v>
      </c>
      <c r="X623" t="str">
        <f t="shared" si="143"/>
        <v>8-31-2--20</v>
      </c>
      <c r="Y623" t="str">
        <f t="shared" si="144"/>
        <v>8-31-2--20</v>
      </c>
      <c r="Z623" t="str">
        <f t="shared" si="145"/>
        <v>8-31-2--20</v>
      </c>
      <c r="AA623" t="str">
        <f t="shared" si="138"/>
        <v>2022-08-31</v>
      </c>
      <c r="AB623" t="b">
        <f t="shared" si="140"/>
        <v>1</v>
      </c>
      <c r="AC623">
        <f t="shared" si="139"/>
        <v>0</v>
      </c>
    </row>
    <row r="624" spans="1:29">
      <c r="A624" t="s">
        <v>302</v>
      </c>
      <c r="B624" t="s">
        <v>399</v>
      </c>
      <c r="C624" t="s">
        <v>399</v>
      </c>
      <c r="D624" t="s">
        <v>399</v>
      </c>
      <c r="E624" t="s">
        <v>89</v>
      </c>
      <c r="F624" t="s">
        <v>90</v>
      </c>
      <c r="G624" t="s">
        <v>91</v>
      </c>
      <c r="H624" t="s">
        <v>305</v>
      </c>
      <c r="I624">
        <v>0</v>
      </c>
      <c r="K624">
        <v>0</v>
      </c>
      <c r="L624">
        <v>-3368.05</v>
      </c>
      <c r="M624">
        <v>1457.63</v>
      </c>
      <c r="N624">
        <v>1457.63</v>
      </c>
      <c r="O624" s="88" t="str">
        <f>""</f>
        <v/>
      </c>
      <c r="P624" s="35" t="str">
        <f t="shared" si="132"/>
        <v>2022-08-31</v>
      </c>
      <c r="Q624" t="str">
        <f t="shared" si="133"/>
        <v>XBB</v>
      </c>
      <c r="R624">
        <f t="shared" si="134"/>
        <v>0</v>
      </c>
      <c r="S624">
        <f t="shared" si="135"/>
        <v>0</v>
      </c>
      <c r="T624">
        <f t="shared" si="136"/>
        <v>0</v>
      </c>
      <c r="U624" t="str">
        <f t="shared" si="137"/>
        <v>8-31-2--20</v>
      </c>
      <c r="V624">
        <f t="shared" si="141"/>
        <v>0</v>
      </c>
      <c r="W624">
        <f t="shared" si="142"/>
        <v>0</v>
      </c>
      <c r="X624" t="str">
        <f t="shared" si="143"/>
        <v>8-31-2--20</v>
      </c>
      <c r="Y624" t="str">
        <f t="shared" si="144"/>
        <v>8-31-2--20</v>
      </c>
      <c r="Z624" t="str">
        <f t="shared" si="145"/>
        <v>8-31-2--20</v>
      </c>
      <c r="AA624" t="str">
        <f t="shared" si="138"/>
        <v>2022-08-31</v>
      </c>
      <c r="AB624" t="b">
        <f t="shared" si="140"/>
        <v>1</v>
      </c>
      <c r="AC624">
        <f t="shared" si="139"/>
        <v>0</v>
      </c>
    </row>
    <row r="625" spans="1:29">
      <c r="A625" t="s">
        <v>302</v>
      </c>
      <c r="B625" t="s">
        <v>399</v>
      </c>
      <c r="C625" t="s">
        <v>399</v>
      </c>
      <c r="D625" t="s">
        <v>399</v>
      </c>
      <c r="E625" t="s">
        <v>89</v>
      </c>
      <c r="F625" t="s">
        <v>90</v>
      </c>
      <c r="G625" t="s">
        <v>91</v>
      </c>
      <c r="H625" t="s">
        <v>92</v>
      </c>
      <c r="I625">
        <v>51031</v>
      </c>
      <c r="K625">
        <v>0</v>
      </c>
      <c r="L625">
        <v>3368.05</v>
      </c>
      <c r="M625">
        <v>1457.63</v>
      </c>
      <c r="N625">
        <v>1457.63</v>
      </c>
      <c r="O625" s="88" t="str">
        <f>""</f>
        <v/>
      </c>
      <c r="P625" s="35" t="str">
        <f t="shared" si="132"/>
        <v>2022-08-31</v>
      </c>
      <c r="Q625" t="str">
        <f t="shared" si="133"/>
        <v>XBB</v>
      </c>
      <c r="R625">
        <f t="shared" si="134"/>
        <v>0</v>
      </c>
      <c r="S625">
        <f t="shared" si="135"/>
        <v>51031</v>
      </c>
      <c r="T625">
        <f t="shared" si="136"/>
        <v>3368.05</v>
      </c>
      <c r="U625" t="str">
        <f t="shared" si="137"/>
        <v>8-31-2--20</v>
      </c>
      <c r="V625">
        <f t="shared" si="141"/>
        <v>6.600007838372754E-2</v>
      </c>
      <c r="W625">
        <f t="shared" si="142"/>
        <v>0</v>
      </c>
      <c r="X625" t="str">
        <f t="shared" si="143"/>
        <v>8-31-2--20</v>
      </c>
      <c r="Y625" t="str">
        <f t="shared" si="144"/>
        <v>8-31-2--20</v>
      </c>
      <c r="Z625" t="str">
        <f t="shared" si="145"/>
        <v>8-31-2--20</v>
      </c>
      <c r="AA625" t="str">
        <f t="shared" si="138"/>
        <v>2022-08-31</v>
      </c>
      <c r="AB625" t="b">
        <f t="shared" si="140"/>
        <v>1</v>
      </c>
      <c r="AC625">
        <f t="shared" si="139"/>
        <v>0</v>
      </c>
    </row>
    <row r="626" spans="1:29">
      <c r="A626" s="3" t="s">
        <v>302</v>
      </c>
      <c r="B626" s="3" t="s">
        <v>407</v>
      </c>
      <c r="C626" s="3" t="s">
        <v>407</v>
      </c>
      <c r="D626" s="3" t="s">
        <v>408</v>
      </c>
      <c r="E626" s="3" t="s">
        <v>89</v>
      </c>
      <c r="F626" s="3" t="s">
        <v>93</v>
      </c>
      <c r="G626" s="3" t="s">
        <v>94</v>
      </c>
      <c r="H626" s="3" t="s">
        <v>128</v>
      </c>
      <c r="I626" s="3">
        <v>0</v>
      </c>
      <c r="J626" s="3"/>
      <c r="K626" s="3">
        <v>0</v>
      </c>
      <c r="L626" s="3">
        <v>18.78</v>
      </c>
      <c r="M626" s="3">
        <v>1533.19</v>
      </c>
      <c r="N626" s="3">
        <v>1373.69</v>
      </c>
      <c r="O626" s="88" t="str">
        <f>""</f>
        <v/>
      </c>
      <c r="P626" s="35" t="str">
        <f t="shared" si="132"/>
        <v>2022-09-29</v>
      </c>
      <c r="Q626" t="str">
        <f t="shared" si="133"/>
        <v>XIG</v>
      </c>
      <c r="R626">
        <f t="shared" si="134"/>
        <v>0</v>
      </c>
      <c r="S626">
        <f t="shared" si="135"/>
        <v>0</v>
      </c>
      <c r="T626">
        <f t="shared" si="136"/>
        <v>0</v>
      </c>
      <c r="U626" t="str">
        <f t="shared" si="137"/>
        <v>9-29-2--20</v>
      </c>
      <c r="V626">
        <f t="shared" si="141"/>
        <v>0</v>
      </c>
      <c r="W626">
        <f t="shared" si="142"/>
        <v>0</v>
      </c>
      <c r="X626" t="str">
        <f t="shared" si="143"/>
        <v>9-29-2--20</v>
      </c>
      <c r="Y626" t="str">
        <f t="shared" si="144"/>
        <v>9-29-2--20</v>
      </c>
      <c r="Z626" t="str">
        <f t="shared" si="145"/>
        <v>0-06-2--20</v>
      </c>
      <c r="AA626" t="str">
        <f t="shared" si="138"/>
        <v>2022-10-06</v>
      </c>
      <c r="AB626" t="b">
        <f t="shared" si="140"/>
        <v>0</v>
      </c>
      <c r="AC626" t="str">
        <f t="shared" si="139"/>
        <v>Fraction</v>
      </c>
    </row>
    <row r="627" spans="1:29">
      <c r="A627" s="3" t="s">
        <v>302</v>
      </c>
      <c r="B627" s="3" t="s">
        <v>407</v>
      </c>
      <c r="C627" s="3" t="s">
        <v>407</v>
      </c>
      <c r="D627" s="3" t="s">
        <v>408</v>
      </c>
      <c r="E627" s="3" t="s">
        <v>89</v>
      </c>
      <c r="F627" s="3" t="s">
        <v>93</v>
      </c>
      <c r="G627" s="3" t="s">
        <v>409</v>
      </c>
      <c r="H627" s="3" t="s">
        <v>305</v>
      </c>
      <c r="I627" s="3">
        <v>18</v>
      </c>
      <c r="J627" s="3"/>
      <c r="K627" s="3">
        <v>0</v>
      </c>
      <c r="L627" s="3"/>
      <c r="M627" s="3">
        <v>1533.19</v>
      </c>
      <c r="N627" s="3">
        <v>1373.69</v>
      </c>
      <c r="O627" s="88" t="str">
        <f>""</f>
        <v/>
      </c>
      <c r="P627" s="35" t="str">
        <f t="shared" si="132"/>
        <v>2022-09-29</v>
      </c>
      <c r="Q627" t="str">
        <f t="shared" si="133"/>
        <v>XIG</v>
      </c>
      <c r="R627">
        <f t="shared" si="134"/>
        <v>19.53</v>
      </c>
      <c r="S627">
        <f t="shared" si="135"/>
        <v>18</v>
      </c>
      <c r="T627">
        <f t="shared" si="136"/>
        <v>0</v>
      </c>
      <c r="U627" t="str">
        <f t="shared" si="137"/>
        <v>9-29-2--20</v>
      </c>
      <c r="V627">
        <f t="shared" si="141"/>
        <v>0</v>
      </c>
      <c r="W627">
        <f t="shared" si="142"/>
        <v>0</v>
      </c>
      <c r="X627" t="str">
        <f t="shared" si="143"/>
        <v>9-29-2--20</v>
      </c>
      <c r="Y627" t="str">
        <f t="shared" si="144"/>
        <v>9-29-2--20</v>
      </c>
      <c r="Z627" t="str">
        <f t="shared" si="145"/>
        <v>0-06-2--20</v>
      </c>
      <c r="AA627" t="str">
        <f t="shared" si="138"/>
        <v>2022-10-06</v>
      </c>
      <c r="AB627" t="b">
        <f t="shared" si="140"/>
        <v>0</v>
      </c>
      <c r="AC627" t="str">
        <f t="shared" si="139"/>
        <v>Reinv Div</v>
      </c>
    </row>
    <row r="628" spans="1:29">
      <c r="A628" s="3" t="s">
        <v>302</v>
      </c>
      <c r="B628" s="3" t="s">
        <v>407</v>
      </c>
      <c r="C628" s="3" t="s">
        <v>407</v>
      </c>
      <c r="D628" s="3" t="s">
        <v>408</v>
      </c>
      <c r="E628" s="3" t="s">
        <v>89</v>
      </c>
      <c r="F628" s="3" t="s">
        <v>95</v>
      </c>
      <c r="G628" s="3" t="s">
        <v>96</v>
      </c>
      <c r="H628" s="3" t="s">
        <v>128</v>
      </c>
      <c r="I628" s="3">
        <v>0</v>
      </c>
      <c r="J628" s="3"/>
      <c r="K628" s="3">
        <v>0</v>
      </c>
      <c r="L628" s="3">
        <v>9.4</v>
      </c>
      <c r="M628" s="3">
        <v>1533.19</v>
      </c>
      <c r="N628" s="3">
        <v>1373.69</v>
      </c>
      <c r="O628" s="88" t="str">
        <f>""</f>
        <v/>
      </c>
      <c r="P628" s="35" t="str">
        <f t="shared" si="132"/>
        <v>2022-09-29</v>
      </c>
      <c r="Q628" t="str">
        <f t="shared" si="133"/>
        <v>XHY</v>
      </c>
      <c r="R628">
        <f t="shared" si="134"/>
        <v>0</v>
      </c>
      <c r="S628">
        <f t="shared" si="135"/>
        <v>0</v>
      </c>
      <c r="T628">
        <f t="shared" si="136"/>
        <v>0</v>
      </c>
      <c r="U628" t="str">
        <f t="shared" si="137"/>
        <v>9-29-2--20</v>
      </c>
      <c r="V628">
        <f t="shared" si="141"/>
        <v>0</v>
      </c>
      <c r="W628">
        <f t="shared" si="142"/>
        <v>0</v>
      </c>
      <c r="X628" t="str">
        <f t="shared" si="143"/>
        <v>9-29-2--20</v>
      </c>
      <c r="Y628" t="str">
        <f t="shared" si="144"/>
        <v>9-29-2--20</v>
      </c>
      <c r="Z628" t="str">
        <f t="shared" si="145"/>
        <v>0-06-2--20</v>
      </c>
      <c r="AA628" t="str">
        <f t="shared" si="138"/>
        <v>2022-10-06</v>
      </c>
      <c r="AB628" t="b">
        <f t="shared" si="140"/>
        <v>0</v>
      </c>
      <c r="AC628" t="str">
        <f t="shared" si="139"/>
        <v>Fraction</v>
      </c>
    </row>
    <row r="629" spans="1:29">
      <c r="A629" s="3" t="s">
        <v>302</v>
      </c>
      <c r="B629" s="3" t="s">
        <v>407</v>
      </c>
      <c r="C629" s="3" t="s">
        <v>407</v>
      </c>
      <c r="D629" s="3" t="s">
        <v>408</v>
      </c>
      <c r="E629" s="3" t="s">
        <v>89</v>
      </c>
      <c r="F629" s="3" t="s">
        <v>95</v>
      </c>
      <c r="G629" s="3" t="s">
        <v>410</v>
      </c>
      <c r="H629" s="3" t="s">
        <v>305</v>
      </c>
      <c r="I629" s="3">
        <v>51</v>
      </c>
      <c r="J629" s="3"/>
      <c r="K629" s="3">
        <v>0</v>
      </c>
      <c r="L629" s="3"/>
      <c r="M629" s="3">
        <v>1533.19</v>
      </c>
      <c r="N629" s="3">
        <v>1373.69</v>
      </c>
      <c r="O629" s="88" t="str">
        <f>""</f>
        <v/>
      </c>
      <c r="P629" s="35" t="str">
        <f t="shared" si="132"/>
        <v>2022-09-29</v>
      </c>
      <c r="Q629" t="str">
        <f t="shared" si="133"/>
        <v>XHY</v>
      </c>
      <c r="R629">
        <f t="shared" si="134"/>
        <v>15.423137254901961</v>
      </c>
      <c r="S629">
        <f t="shared" si="135"/>
        <v>51</v>
      </c>
      <c r="T629">
        <f t="shared" si="136"/>
        <v>0</v>
      </c>
      <c r="U629" t="str">
        <f t="shared" si="137"/>
        <v>9-29-2--20</v>
      </c>
      <c r="V629">
        <f t="shared" si="141"/>
        <v>0</v>
      </c>
      <c r="W629">
        <f t="shared" si="142"/>
        <v>0</v>
      </c>
      <c r="X629" t="str">
        <f t="shared" si="143"/>
        <v>9-29-2--20</v>
      </c>
      <c r="Y629" t="str">
        <f t="shared" si="144"/>
        <v>9-29-2--20</v>
      </c>
      <c r="Z629" t="str">
        <f t="shared" si="145"/>
        <v>0-06-2--20</v>
      </c>
      <c r="AA629" t="str">
        <f t="shared" si="138"/>
        <v>2022-10-06</v>
      </c>
      <c r="AB629" t="b">
        <f t="shared" si="140"/>
        <v>0</v>
      </c>
      <c r="AC629" t="str">
        <f t="shared" si="139"/>
        <v>Reinv Div</v>
      </c>
    </row>
    <row r="630" spans="1:29">
      <c r="A630" s="3" t="s">
        <v>302</v>
      </c>
      <c r="B630" s="3" t="s">
        <v>407</v>
      </c>
      <c r="C630" s="3" t="s">
        <v>407</v>
      </c>
      <c r="D630" s="3" t="s">
        <v>408</v>
      </c>
      <c r="E630" s="3" t="s">
        <v>89</v>
      </c>
      <c r="F630" s="3" t="s">
        <v>54</v>
      </c>
      <c r="G630" s="3" t="s">
        <v>230</v>
      </c>
      <c r="H630" s="3" t="s">
        <v>128</v>
      </c>
      <c r="I630" s="3">
        <v>0</v>
      </c>
      <c r="J630" s="3"/>
      <c r="K630" s="3">
        <v>0</v>
      </c>
      <c r="L630" s="3">
        <v>11.39</v>
      </c>
      <c r="M630" s="3">
        <v>1533.19</v>
      </c>
      <c r="N630" s="3">
        <v>1373.69</v>
      </c>
      <c r="O630" s="88" t="str">
        <f>""</f>
        <v/>
      </c>
      <c r="P630" s="35" t="str">
        <f t="shared" si="132"/>
        <v>2022-09-29</v>
      </c>
      <c r="Q630" t="str">
        <f t="shared" si="133"/>
        <v>XCB</v>
      </c>
      <c r="R630">
        <f t="shared" si="134"/>
        <v>0</v>
      </c>
      <c r="S630">
        <f t="shared" si="135"/>
        <v>0</v>
      </c>
      <c r="T630">
        <f t="shared" si="136"/>
        <v>0</v>
      </c>
      <c r="U630" t="str">
        <f t="shared" si="137"/>
        <v>9-29-2--20</v>
      </c>
      <c r="V630">
        <f t="shared" si="141"/>
        <v>0</v>
      </c>
      <c r="W630">
        <f t="shared" si="142"/>
        <v>0</v>
      </c>
      <c r="X630" t="str">
        <f t="shared" si="143"/>
        <v>9-29-2--20</v>
      </c>
      <c r="Y630" t="str">
        <f t="shared" si="144"/>
        <v>9-29-2--20</v>
      </c>
      <c r="Z630" t="str">
        <f t="shared" si="145"/>
        <v>0-06-2--20</v>
      </c>
      <c r="AA630" t="str">
        <f t="shared" si="138"/>
        <v>2022-10-06</v>
      </c>
      <c r="AB630" t="b">
        <f t="shared" si="140"/>
        <v>0</v>
      </c>
      <c r="AC630" t="str">
        <f t="shared" si="139"/>
        <v>Fraction</v>
      </c>
    </row>
    <row r="631" spans="1:29">
      <c r="A631" s="3" t="s">
        <v>302</v>
      </c>
      <c r="B631" s="3" t="s">
        <v>407</v>
      </c>
      <c r="C631" s="3" t="s">
        <v>407</v>
      </c>
      <c r="D631" s="3" t="s">
        <v>408</v>
      </c>
      <c r="E631" s="3" t="s">
        <v>89</v>
      </c>
      <c r="F631" s="3" t="s">
        <v>54</v>
      </c>
      <c r="G631" s="3" t="s">
        <v>411</v>
      </c>
      <c r="H631" s="3" t="s">
        <v>305</v>
      </c>
      <c r="I631" s="3">
        <v>103</v>
      </c>
      <c r="J631" s="3"/>
      <c r="K631" s="3">
        <v>0</v>
      </c>
      <c r="L631" s="3"/>
      <c r="M631" s="3">
        <v>1533.19</v>
      </c>
      <c r="N631" s="3">
        <v>1373.69</v>
      </c>
      <c r="O631" s="88" t="str">
        <f>""</f>
        <v/>
      </c>
      <c r="P631" s="35" t="str">
        <f t="shared" si="132"/>
        <v>2022-09-29</v>
      </c>
      <c r="Q631" t="str">
        <f t="shared" si="133"/>
        <v>XCB</v>
      </c>
      <c r="R631">
        <f t="shared" si="134"/>
        <v>18.830000000000002</v>
      </c>
      <c r="S631">
        <f t="shared" si="135"/>
        <v>103</v>
      </c>
      <c r="T631">
        <f t="shared" si="136"/>
        <v>0</v>
      </c>
      <c r="U631" t="str">
        <f t="shared" si="137"/>
        <v>9-29-2--20</v>
      </c>
      <c r="V631">
        <f t="shared" si="141"/>
        <v>0</v>
      </c>
      <c r="W631">
        <f t="shared" si="142"/>
        <v>0</v>
      </c>
      <c r="X631" t="str">
        <f t="shared" si="143"/>
        <v>9-29-2--20</v>
      </c>
      <c r="Y631" t="str">
        <f t="shared" si="144"/>
        <v>9-29-2--20</v>
      </c>
      <c r="Z631" t="str">
        <f t="shared" si="145"/>
        <v>0-06-2--20</v>
      </c>
      <c r="AA631" t="str">
        <f t="shared" si="138"/>
        <v>2022-10-06</v>
      </c>
      <c r="AB631" t="b">
        <f t="shared" si="140"/>
        <v>0</v>
      </c>
      <c r="AC631" t="str">
        <f t="shared" si="139"/>
        <v>Reinv Div</v>
      </c>
    </row>
    <row r="632" spans="1:29">
      <c r="A632" s="3" t="s">
        <v>302</v>
      </c>
      <c r="B632" s="3" t="s">
        <v>407</v>
      </c>
      <c r="C632" s="3" t="s">
        <v>407</v>
      </c>
      <c r="D632" s="3" t="s">
        <v>408</v>
      </c>
      <c r="E632" s="3" t="s">
        <v>89</v>
      </c>
      <c r="F632" s="3" t="s">
        <v>90</v>
      </c>
      <c r="G632" s="3" t="s">
        <v>91</v>
      </c>
      <c r="H632" s="3" t="s">
        <v>128</v>
      </c>
      <c r="I632" s="3">
        <v>0</v>
      </c>
      <c r="J632" s="3"/>
      <c r="K632" s="3">
        <v>0</v>
      </c>
      <c r="L632" s="3">
        <v>4.62</v>
      </c>
      <c r="M632" s="3">
        <v>1533.19</v>
      </c>
      <c r="N632" s="3">
        <v>1373.69</v>
      </c>
      <c r="O632" s="88" t="str">
        <f>""</f>
        <v/>
      </c>
      <c r="P632" s="35" t="str">
        <f t="shared" si="132"/>
        <v>2022-09-29</v>
      </c>
      <c r="Q632" t="str">
        <f t="shared" si="133"/>
        <v>XBB</v>
      </c>
      <c r="R632">
        <f t="shared" si="134"/>
        <v>0</v>
      </c>
      <c r="S632">
        <f t="shared" si="135"/>
        <v>0</v>
      </c>
      <c r="T632">
        <f t="shared" si="136"/>
        <v>0</v>
      </c>
      <c r="U632" t="str">
        <f t="shared" si="137"/>
        <v>9-29-2--20</v>
      </c>
      <c r="V632">
        <f t="shared" si="141"/>
        <v>0</v>
      </c>
      <c r="W632">
        <f t="shared" si="142"/>
        <v>0</v>
      </c>
      <c r="X632" t="str">
        <f t="shared" si="143"/>
        <v>9-29-2--20</v>
      </c>
      <c r="Y632" t="str">
        <f t="shared" si="144"/>
        <v>9-29-2--20</v>
      </c>
      <c r="Z632" t="str">
        <f t="shared" si="145"/>
        <v>0-06-2--20</v>
      </c>
      <c r="AA632" t="str">
        <f t="shared" si="138"/>
        <v>2022-10-06</v>
      </c>
      <c r="AB632" t="b">
        <f t="shared" si="140"/>
        <v>0</v>
      </c>
      <c r="AC632" t="str">
        <f t="shared" si="139"/>
        <v>Fraction</v>
      </c>
    </row>
    <row r="633" spans="1:29">
      <c r="A633" s="3" t="s">
        <v>302</v>
      </c>
      <c r="B633" s="3" t="s">
        <v>407</v>
      </c>
      <c r="C633" s="3" t="s">
        <v>407</v>
      </c>
      <c r="D633" s="3" t="s">
        <v>408</v>
      </c>
      <c r="E633" s="3" t="s">
        <v>89</v>
      </c>
      <c r="F633" s="3" t="s">
        <v>90</v>
      </c>
      <c r="G633" s="3" t="s">
        <v>412</v>
      </c>
      <c r="H633" s="3" t="s">
        <v>305</v>
      </c>
      <c r="I633" s="3">
        <v>123</v>
      </c>
      <c r="J633" s="3"/>
      <c r="K633" s="3">
        <v>0</v>
      </c>
      <c r="L633" s="3"/>
      <c r="M633" s="3">
        <v>1533.19</v>
      </c>
      <c r="N633" s="3">
        <v>1373.69</v>
      </c>
      <c r="O633" s="88" t="str">
        <f>""</f>
        <v/>
      </c>
      <c r="P633" s="35" t="str">
        <f t="shared" si="132"/>
        <v>2022-09-29</v>
      </c>
      <c r="Q633" t="str">
        <f t="shared" si="133"/>
        <v>XBB</v>
      </c>
      <c r="R633">
        <f t="shared" si="134"/>
        <v>27.41</v>
      </c>
      <c r="S633">
        <f t="shared" si="135"/>
        <v>123</v>
      </c>
      <c r="T633">
        <f t="shared" si="136"/>
        <v>0</v>
      </c>
      <c r="U633" t="str">
        <f t="shared" si="137"/>
        <v>9-29-2--20</v>
      </c>
      <c r="V633">
        <f t="shared" si="141"/>
        <v>0</v>
      </c>
      <c r="W633">
        <f t="shared" si="142"/>
        <v>0</v>
      </c>
      <c r="X633" t="str">
        <f t="shared" si="143"/>
        <v>9-29-2--20</v>
      </c>
      <c r="Y633" t="str">
        <f t="shared" si="144"/>
        <v>9-29-2--20</v>
      </c>
      <c r="Z633" t="str">
        <f t="shared" si="145"/>
        <v>0-06-2--20</v>
      </c>
      <c r="AA633" t="str">
        <f t="shared" si="138"/>
        <v>2022-10-06</v>
      </c>
      <c r="AB633" t="b">
        <f t="shared" si="140"/>
        <v>0</v>
      </c>
      <c r="AC633" t="str">
        <f t="shared" si="139"/>
        <v>Reinv Div</v>
      </c>
    </row>
    <row r="634" spans="1:29">
      <c r="A634" s="3" t="s">
        <v>302</v>
      </c>
      <c r="B634" s="3" t="s">
        <v>407</v>
      </c>
      <c r="C634" s="3" t="s">
        <v>407</v>
      </c>
      <c r="D634" s="3" t="s">
        <v>413</v>
      </c>
      <c r="E634" s="3" t="s">
        <v>89</v>
      </c>
      <c r="F634" s="3" t="s">
        <v>120</v>
      </c>
      <c r="G634" s="3" t="s">
        <v>414</v>
      </c>
      <c r="H634" s="3" t="s">
        <v>305</v>
      </c>
      <c r="I634" s="3">
        <v>119.39100000000001</v>
      </c>
      <c r="J634" s="3"/>
      <c r="K634" s="3">
        <v>0</v>
      </c>
      <c r="L634" s="3"/>
      <c r="M634" s="3">
        <v>1489</v>
      </c>
      <c r="N634" s="3">
        <v>1489</v>
      </c>
      <c r="O634" s="88" t="str">
        <f>""</f>
        <v/>
      </c>
      <c r="P634" s="35" t="str">
        <f t="shared" si="132"/>
        <v>2022-09-29</v>
      </c>
      <c r="Q634" t="str">
        <f t="shared" si="133"/>
        <v>TDB778</v>
      </c>
      <c r="R634">
        <f t="shared" si="134"/>
        <v>10.910035094772637</v>
      </c>
      <c r="S634">
        <f t="shared" si="135"/>
        <v>119.39100000000001</v>
      </c>
      <c r="T634">
        <f t="shared" si="136"/>
        <v>0</v>
      </c>
      <c r="U634" t="str">
        <f t="shared" si="137"/>
        <v>9-29-2--20</v>
      </c>
      <c r="V634">
        <f t="shared" si="141"/>
        <v>0</v>
      </c>
      <c r="W634">
        <f t="shared" si="142"/>
        <v>0</v>
      </c>
      <c r="X634" t="str">
        <f t="shared" si="143"/>
        <v>9-29-2--20</v>
      </c>
      <c r="Y634" t="str">
        <f t="shared" si="144"/>
        <v>9-29-2--20</v>
      </c>
      <c r="Z634" t="str">
        <f t="shared" si="145"/>
        <v>0-03-2--20</v>
      </c>
      <c r="AA634" t="str">
        <f t="shared" si="138"/>
        <v>2022-10-03</v>
      </c>
      <c r="AB634" t="b">
        <f t="shared" si="140"/>
        <v>0</v>
      </c>
      <c r="AC634" t="str">
        <f t="shared" si="139"/>
        <v>Reinv Div</v>
      </c>
    </row>
    <row r="635" spans="1:29">
      <c r="A635" s="3" t="s">
        <v>302</v>
      </c>
      <c r="B635" s="3" t="s">
        <v>407</v>
      </c>
      <c r="C635" s="3" t="s">
        <v>407</v>
      </c>
      <c r="D635" s="3" t="s">
        <v>407</v>
      </c>
      <c r="E635" s="3" t="s">
        <v>89</v>
      </c>
      <c r="F635" s="3" t="s">
        <v>93</v>
      </c>
      <c r="G635" s="3" t="s">
        <v>94</v>
      </c>
      <c r="H635" s="3" t="s">
        <v>305</v>
      </c>
      <c r="I635" s="3">
        <v>0</v>
      </c>
      <c r="J635" s="3"/>
      <c r="K635" s="3">
        <v>0</v>
      </c>
      <c r="L635" s="3">
        <v>-370.36</v>
      </c>
      <c r="M635" s="3">
        <v>1489</v>
      </c>
      <c r="N635" s="3">
        <v>1489</v>
      </c>
      <c r="O635" s="88" t="str">
        <f>""</f>
        <v/>
      </c>
      <c r="P635" s="35" t="str">
        <f t="shared" si="132"/>
        <v>2022-09-29</v>
      </c>
      <c r="Q635" t="str">
        <f t="shared" si="133"/>
        <v>XIG</v>
      </c>
      <c r="R635">
        <f t="shared" si="134"/>
        <v>0</v>
      </c>
      <c r="S635">
        <f t="shared" si="135"/>
        <v>0</v>
      </c>
      <c r="T635">
        <f t="shared" si="136"/>
        <v>0</v>
      </c>
      <c r="U635" t="str">
        <f t="shared" si="137"/>
        <v>9-29-2--20</v>
      </c>
      <c r="V635">
        <f t="shared" si="141"/>
        <v>0</v>
      </c>
      <c r="W635">
        <f t="shared" si="142"/>
        <v>0</v>
      </c>
      <c r="X635" t="str">
        <f t="shared" si="143"/>
        <v>9-29-2--20</v>
      </c>
      <c r="Y635" t="str">
        <f t="shared" si="144"/>
        <v>9-29-2--20</v>
      </c>
      <c r="Z635" t="str">
        <f t="shared" si="145"/>
        <v>9-29-2--20</v>
      </c>
      <c r="AA635" t="str">
        <f t="shared" si="138"/>
        <v>2022-09-29</v>
      </c>
      <c r="AB635" t="b">
        <f t="shared" si="140"/>
        <v>1</v>
      </c>
      <c r="AC635">
        <f t="shared" si="139"/>
        <v>0</v>
      </c>
    </row>
    <row r="636" spans="1:29">
      <c r="A636" s="3" t="s">
        <v>302</v>
      </c>
      <c r="B636" s="3" t="s">
        <v>407</v>
      </c>
      <c r="C636" s="3" t="s">
        <v>407</v>
      </c>
      <c r="D636" s="3" t="s">
        <v>407</v>
      </c>
      <c r="E636" s="3" t="s">
        <v>89</v>
      </c>
      <c r="F636" s="3" t="s">
        <v>93</v>
      </c>
      <c r="G636" s="3" t="s">
        <v>94</v>
      </c>
      <c r="H636" s="3" t="s">
        <v>92</v>
      </c>
      <c r="I636" s="3">
        <v>7880</v>
      </c>
      <c r="J636" s="3"/>
      <c r="K636" s="3">
        <v>0</v>
      </c>
      <c r="L636" s="3">
        <v>370.36</v>
      </c>
      <c r="M636" s="3">
        <v>1489</v>
      </c>
      <c r="N636" s="3">
        <v>1489</v>
      </c>
      <c r="O636" s="88" t="str">
        <f>""</f>
        <v/>
      </c>
      <c r="P636" s="35" t="str">
        <f t="shared" si="132"/>
        <v>2022-09-29</v>
      </c>
      <c r="Q636" t="str">
        <f t="shared" si="133"/>
        <v>XIG</v>
      </c>
      <c r="R636">
        <f t="shared" si="134"/>
        <v>0</v>
      </c>
      <c r="S636">
        <f t="shared" si="135"/>
        <v>7880</v>
      </c>
      <c r="T636">
        <f t="shared" si="136"/>
        <v>370.36</v>
      </c>
      <c r="U636" t="str">
        <f t="shared" si="137"/>
        <v>9-29-2--20</v>
      </c>
      <c r="V636">
        <f t="shared" si="141"/>
        <v>4.7E-2</v>
      </c>
      <c r="W636">
        <f t="shared" si="142"/>
        <v>0</v>
      </c>
      <c r="X636" t="str">
        <f t="shared" si="143"/>
        <v>9-29-2--20</v>
      </c>
      <c r="Y636" t="str">
        <f t="shared" si="144"/>
        <v>9-29-2--20</v>
      </c>
      <c r="Z636" t="str">
        <f t="shared" si="145"/>
        <v>9-29-2--20</v>
      </c>
      <c r="AA636" t="str">
        <f t="shared" si="138"/>
        <v>2022-09-29</v>
      </c>
      <c r="AB636" t="b">
        <f t="shared" si="140"/>
        <v>1</v>
      </c>
      <c r="AC636">
        <f t="shared" si="139"/>
        <v>0</v>
      </c>
    </row>
    <row r="637" spans="1:29">
      <c r="A637" s="3" t="s">
        <v>302</v>
      </c>
      <c r="B637" s="3" t="s">
        <v>407</v>
      </c>
      <c r="C637" s="3" t="s">
        <v>407</v>
      </c>
      <c r="D637" s="3" t="s">
        <v>407</v>
      </c>
      <c r="E637" s="3" t="s">
        <v>89</v>
      </c>
      <c r="F637" s="3" t="s">
        <v>95</v>
      </c>
      <c r="G637" s="3" t="s">
        <v>96</v>
      </c>
      <c r="H637" s="3" t="s">
        <v>305</v>
      </c>
      <c r="I637" s="3">
        <v>0</v>
      </c>
      <c r="J637" s="3"/>
      <c r="K637" s="3">
        <v>0</v>
      </c>
      <c r="L637" s="3">
        <v>-795.8</v>
      </c>
      <c r="M637" s="3">
        <v>1489</v>
      </c>
      <c r="N637" s="3">
        <v>1489</v>
      </c>
      <c r="O637" s="88" t="str">
        <f>""</f>
        <v/>
      </c>
      <c r="P637" s="35" t="str">
        <f t="shared" si="132"/>
        <v>2022-09-29</v>
      </c>
      <c r="Q637" t="str">
        <f t="shared" si="133"/>
        <v>XHY</v>
      </c>
      <c r="R637">
        <f t="shared" si="134"/>
        <v>0</v>
      </c>
      <c r="S637">
        <f t="shared" si="135"/>
        <v>0</v>
      </c>
      <c r="T637">
        <f t="shared" si="136"/>
        <v>0</v>
      </c>
      <c r="U637" t="str">
        <f t="shared" si="137"/>
        <v>9-29-2--20</v>
      </c>
      <c r="V637">
        <f t="shared" si="141"/>
        <v>0</v>
      </c>
      <c r="W637">
        <f t="shared" si="142"/>
        <v>0</v>
      </c>
      <c r="X637" t="str">
        <f t="shared" si="143"/>
        <v>9-29-2--20</v>
      </c>
      <c r="Y637" t="str">
        <f t="shared" si="144"/>
        <v>9-29-2--20</v>
      </c>
      <c r="Z637" t="str">
        <f t="shared" si="145"/>
        <v>9-29-2--20</v>
      </c>
      <c r="AA637" t="str">
        <f t="shared" si="138"/>
        <v>2022-09-29</v>
      </c>
      <c r="AB637" t="b">
        <f t="shared" si="140"/>
        <v>1</v>
      </c>
      <c r="AC637">
        <f t="shared" si="139"/>
        <v>0</v>
      </c>
    </row>
    <row r="638" spans="1:29">
      <c r="A638" s="3" t="s">
        <v>302</v>
      </c>
      <c r="B638" s="3" t="s">
        <v>407</v>
      </c>
      <c r="C638" s="3" t="s">
        <v>407</v>
      </c>
      <c r="D638" s="3" t="s">
        <v>407</v>
      </c>
      <c r="E638" s="3" t="s">
        <v>89</v>
      </c>
      <c r="F638" s="3" t="s">
        <v>95</v>
      </c>
      <c r="G638" s="3" t="s">
        <v>96</v>
      </c>
      <c r="H638" s="3" t="s">
        <v>92</v>
      </c>
      <c r="I638" s="3">
        <v>10754</v>
      </c>
      <c r="J638" s="3"/>
      <c r="K638" s="3">
        <v>0</v>
      </c>
      <c r="L638" s="3">
        <v>795.8</v>
      </c>
      <c r="M638" s="3">
        <v>1489</v>
      </c>
      <c r="N638" s="3">
        <v>1489</v>
      </c>
      <c r="O638" s="88" t="str">
        <f>""</f>
        <v/>
      </c>
      <c r="P638" s="35" t="str">
        <f t="shared" si="132"/>
        <v>2022-09-29</v>
      </c>
      <c r="Q638" t="str">
        <f t="shared" si="133"/>
        <v>XHY</v>
      </c>
      <c r="R638">
        <f t="shared" si="134"/>
        <v>0</v>
      </c>
      <c r="S638">
        <f t="shared" si="135"/>
        <v>10754</v>
      </c>
      <c r="T638">
        <f t="shared" si="136"/>
        <v>795.8</v>
      </c>
      <c r="U638" t="str">
        <f t="shared" si="137"/>
        <v>9-29-2--20</v>
      </c>
      <c r="V638">
        <f t="shared" si="141"/>
        <v>7.400037195462153E-2</v>
      </c>
      <c r="W638">
        <f t="shared" si="142"/>
        <v>0</v>
      </c>
      <c r="X638" t="str">
        <f t="shared" si="143"/>
        <v>9-29-2--20</v>
      </c>
      <c r="Y638" t="str">
        <f t="shared" si="144"/>
        <v>9-29-2--20</v>
      </c>
      <c r="Z638" t="str">
        <f t="shared" si="145"/>
        <v>9-29-2--20</v>
      </c>
      <c r="AA638" t="str">
        <f t="shared" si="138"/>
        <v>2022-09-29</v>
      </c>
      <c r="AB638" t="b">
        <f t="shared" si="140"/>
        <v>1</v>
      </c>
      <c r="AC638">
        <f t="shared" si="139"/>
        <v>0</v>
      </c>
    </row>
    <row r="639" spans="1:29">
      <c r="A639" s="3" t="s">
        <v>302</v>
      </c>
      <c r="B639" s="3" t="s">
        <v>407</v>
      </c>
      <c r="C639" s="3" t="s">
        <v>407</v>
      </c>
      <c r="D639" s="3" t="s">
        <v>407</v>
      </c>
      <c r="E639" s="3" t="s">
        <v>89</v>
      </c>
      <c r="F639" s="3" t="s">
        <v>54</v>
      </c>
      <c r="G639" s="3" t="s">
        <v>230</v>
      </c>
      <c r="H639" s="3" t="s">
        <v>305</v>
      </c>
      <c r="I639" s="3">
        <v>0</v>
      </c>
      <c r="J639" s="3"/>
      <c r="K639" s="3">
        <v>0</v>
      </c>
      <c r="L639" s="3">
        <v>-1950.98</v>
      </c>
      <c r="M639" s="3">
        <v>1489</v>
      </c>
      <c r="N639" s="3">
        <v>1489</v>
      </c>
      <c r="O639" s="88" t="str">
        <f>""</f>
        <v/>
      </c>
      <c r="P639" s="35" t="str">
        <f t="shared" si="132"/>
        <v>2022-09-29</v>
      </c>
      <c r="Q639" t="str">
        <f t="shared" si="133"/>
        <v>XCB</v>
      </c>
      <c r="R639">
        <f t="shared" si="134"/>
        <v>0</v>
      </c>
      <c r="S639">
        <f t="shared" si="135"/>
        <v>0</v>
      </c>
      <c r="T639">
        <f t="shared" si="136"/>
        <v>0</v>
      </c>
      <c r="U639" t="str">
        <f t="shared" si="137"/>
        <v>9-29-2--20</v>
      </c>
      <c r="V639">
        <f t="shared" si="141"/>
        <v>0</v>
      </c>
      <c r="W639">
        <f t="shared" si="142"/>
        <v>0</v>
      </c>
      <c r="X639" t="str">
        <f t="shared" si="143"/>
        <v>9-29-2--20</v>
      </c>
      <c r="Y639" t="str">
        <f t="shared" si="144"/>
        <v>9-29-2--20</v>
      </c>
      <c r="Z639" t="str">
        <f t="shared" si="145"/>
        <v>9-29-2--20</v>
      </c>
      <c r="AA639" t="str">
        <f t="shared" si="138"/>
        <v>2022-09-29</v>
      </c>
      <c r="AB639" t="b">
        <f t="shared" si="140"/>
        <v>1</v>
      </c>
      <c r="AC639">
        <f t="shared" si="139"/>
        <v>0</v>
      </c>
    </row>
    <row r="640" spans="1:29">
      <c r="A640" s="3" t="s">
        <v>302</v>
      </c>
      <c r="B640" s="3" t="s">
        <v>407</v>
      </c>
      <c r="C640" s="3" t="s">
        <v>407</v>
      </c>
      <c r="D640" s="3" t="s">
        <v>407</v>
      </c>
      <c r="E640" s="3" t="s">
        <v>89</v>
      </c>
      <c r="F640" s="3" t="s">
        <v>54</v>
      </c>
      <c r="G640" s="3" t="s">
        <v>230</v>
      </c>
      <c r="H640" s="3" t="s">
        <v>92</v>
      </c>
      <c r="I640" s="3">
        <v>34839</v>
      </c>
      <c r="J640" s="3"/>
      <c r="K640" s="3">
        <v>0</v>
      </c>
      <c r="L640" s="3">
        <v>1950.98</v>
      </c>
      <c r="M640" s="3">
        <v>1489</v>
      </c>
      <c r="N640" s="3">
        <v>1489</v>
      </c>
      <c r="O640" s="88" t="str">
        <f>""</f>
        <v/>
      </c>
      <c r="P640" s="35" t="str">
        <f t="shared" si="132"/>
        <v>2022-09-29</v>
      </c>
      <c r="Q640" t="str">
        <f t="shared" si="133"/>
        <v>XCB</v>
      </c>
      <c r="R640">
        <f t="shared" si="134"/>
        <v>0</v>
      </c>
      <c r="S640">
        <f t="shared" si="135"/>
        <v>34839</v>
      </c>
      <c r="T640">
        <f t="shared" si="136"/>
        <v>1950.98</v>
      </c>
      <c r="U640" t="str">
        <f t="shared" si="137"/>
        <v>9-29-2--20</v>
      </c>
      <c r="V640">
        <f t="shared" si="141"/>
        <v>5.5999885186141969E-2</v>
      </c>
      <c r="W640">
        <f t="shared" si="142"/>
        <v>0</v>
      </c>
      <c r="X640" t="str">
        <f t="shared" si="143"/>
        <v>9-29-2--20</v>
      </c>
      <c r="Y640" t="str">
        <f t="shared" si="144"/>
        <v>9-29-2--20</v>
      </c>
      <c r="Z640" t="str">
        <f t="shared" si="145"/>
        <v>9-29-2--20</v>
      </c>
      <c r="AA640" t="str">
        <f t="shared" si="138"/>
        <v>2022-09-29</v>
      </c>
      <c r="AB640" t="b">
        <f t="shared" si="140"/>
        <v>1</v>
      </c>
      <c r="AC640">
        <f t="shared" si="139"/>
        <v>0</v>
      </c>
    </row>
    <row r="641" spans="1:29">
      <c r="A641" s="3" t="s">
        <v>302</v>
      </c>
      <c r="B641" s="3" t="s">
        <v>407</v>
      </c>
      <c r="C641" s="3" t="s">
        <v>407</v>
      </c>
      <c r="D641" s="3" t="s">
        <v>407</v>
      </c>
      <c r="E641" s="3" t="s">
        <v>89</v>
      </c>
      <c r="F641" s="3" t="s">
        <v>90</v>
      </c>
      <c r="G641" s="3" t="s">
        <v>91</v>
      </c>
      <c r="H641" s="3" t="s">
        <v>305</v>
      </c>
      <c r="I641" s="3">
        <v>0</v>
      </c>
      <c r="J641" s="3"/>
      <c r="K641" s="3">
        <v>0</v>
      </c>
      <c r="L641" s="3">
        <v>-3376.1</v>
      </c>
      <c r="M641" s="3">
        <v>1489</v>
      </c>
      <c r="N641" s="3">
        <v>1489</v>
      </c>
      <c r="O641" s="88" t="str">
        <f>""</f>
        <v/>
      </c>
      <c r="P641" s="35" t="str">
        <f t="shared" si="132"/>
        <v>2022-09-29</v>
      </c>
      <c r="Q641" t="str">
        <f t="shared" si="133"/>
        <v>XBB</v>
      </c>
      <c r="R641">
        <f t="shared" si="134"/>
        <v>0</v>
      </c>
      <c r="S641">
        <f t="shared" si="135"/>
        <v>0</v>
      </c>
      <c r="T641">
        <f t="shared" si="136"/>
        <v>0</v>
      </c>
      <c r="U641" t="str">
        <f t="shared" si="137"/>
        <v>9-29-2--20</v>
      </c>
      <c r="V641">
        <f t="shared" si="141"/>
        <v>0</v>
      </c>
      <c r="W641">
        <f t="shared" si="142"/>
        <v>0</v>
      </c>
      <c r="X641" t="str">
        <f t="shared" si="143"/>
        <v>9-29-2--20</v>
      </c>
      <c r="Y641" t="str">
        <f t="shared" si="144"/>
        <v>9-29-2--20</v>
      </c>
      <c r="Z641" t="str">
        <f t="shared" si="145"/>
        <v>9-29-2--20</v>
      </c>
      <c r="AA641" t="str">
        <f t="shared" si="138"/>
        <v>2022-09-29</v>
      </c>
      <c r="AB641" t="b">
        <f t="shared" si="140"/>
        <v>1</v>
      </c>
      <c r="AC641">
        <f t="shared" si="139"/>
        <v>0</v>
      </c>
    </row>
    <row r="642" spans="1:29">
      <c r="A642" s="3" t="s">
        <v>302</v>
      </c>
      <c r="B642" s="3" t="s">
        <v>407</v>
      </c>
      <c r="C642" s="3" t="s">
        <v>407</v>
      </c>
      <c r="D642" s="3" t="s">
        <v>407</v>
      </c>
      <c r="E642" s="3" t="s">
        <v>89</v>
      </c>
      <c r="F642" s="3" t="s">
        <v>90</v>
      </c>
      <c r="G642" s="3" t="s">
        <v>91</v>
      </c>
      <c r="H642" s="3" t="s">
        <v>92</v>
      </c>
      <c r="I642" s="3">
        <v>51153</v>
      </c>
      <c r="J642" s="3"/>
      <c r="K642" s="3">
        <v>0</v>
      </c>
      <c r="L642" s="3">
        <v>3376.1</v>
      </c>
      <c r="M642" s="3">
        <v>1489</v>
      </c>
      <c r="N642" s="3">
        <v>1489</v>
      </c>
      <c r="O642" s="88" t="str">
        <f>""</f>
        <v/>
      </c>
      <c r="P642" s="35" t="str">
        <f t="shared" ref="P642:P705" si="146">B642</f>
        <v>2022-09-29</v>
      </c>
      <c r="Q642" t="str">
        <f t="shared" ref="Q642:Q705" si="147">F642</f>
        <v>XBB</v>
      </c>
      <c r="R642">
        <f t="shared" ref="R642:R705" si="148">IFERROR(TRIM(RIGHT(G642,LEN(G642)-SEARCH("=",G642)))/I642,IF(J642="",0,J642))</f>
        <v>0</v>
      </c>
      <c r="S642">
        <f t="shared" ref="S642:S705" si="149">IF(OR(H642="Sell",H642="Vente"),-1,1)*I642</f>
        <v>51153</v>
      </c>
      <c r="T642">
        <f t="shared" ref="T642:T705" si="150">IF(L642&lt;&gt;R642*S642,V642,R642)*S642</f>
        <v>3376.1</v>
      </c>
      <c r="U642" t="str">
        <f t="shared" ref="U642:U705" si="151">RIGHT(B642,4)&amp;"-"&amp;LEFT(RIGHT(B642,7),2)&amp;"-"&amp;LEFT(B642,2)</f>
        <v>9-29-2--20</v>
      </c>
      <c r="V642">
        <f t="shared" si="141"/>
        <v>6.6000039098391097E-2</v>
      </c>
      <c r="W642">
        <f t="shared" si="142"/>
        <v>0</v>
      </c>
      <c r="X642" t="str">
        <f t="shared" si="143"/>
        <v>9-29-2--20</v>
      </c>
      <c r="Y642" t="str">
        <f t="shared" si="144"/>
        <v>9-29-2--20</v>
      </c>
      <c r="Z642" t="str">
        <f t="shared" si="145"/>
        <v>9-29-2--20</v>
      </c>
      <c r="AA642" t="str">
        <f t="shared" ref="AA642:AA705" si="152">D642</f>
        <v>2022-09-29</v>
      </c>
      <c r="AB642" t="b">
        <f t="shared" si="140"/>
        <v>1</v>
      </c>
      <c r="AC642">
        <f t="shared" ref="AC642:AC705" si="153">IF(AB642=TRUE,,H642)</f>
        <v>0</v>
      </c>
    </row>
    <row r="643" spans="1:29">
      <c r="A643" s="3" t="s">
        <v>302</v>
      </c>
      <c r="B643" s="3" t="s">
        <v>408</v>
      </c>
      <c r="C643" s="3" t="s">
        <v>415</v>
      </c>
      <c r="D643" s="3" t="s">
        <v>408</v>
      </c>
      <c r="E643" s="3" t="s">
        <v>89</v>
      </c>
      <c r="F643" s="3" t="s">
        <v>105</v>
      </c>
      <c r="G643" s="3" t="s">
        <v>106</v>
      </c>
      <c r="H643" s="3" t="s">
        <v>314</v>
      </c>
      <c r="I643" s="3">
        <v>200</v>
      </c>
      <c r="J643" s="3">
        <v>64.099999999999994</v>
      </c>
      <c r="K643" s="3">
        <v>0</v>
      </c>
      <c r="L643" s="3">
        <v>-12820</v>
      </c>
      <c r="M643" s="3">
        <v>1533.19</v>
      </c>
      <c r="N643" s="3">
        <v>1373.69</v>
      </c>
      <c r="O643" s="88" t="str">
        <f>""</f>
        <v/>
      </c>
      <c r="P643" s="35" t="str">
        <f t="shared" si="146"/>
        <v>2022-10-06</v>
      </c>
      <c r="Q643" t="str">
        <f t="shared" si="147"/>
        <v>XUS</v>
      </c>
      <c r="R643">
        <f t="shared" si="148"/>
        <v>64.099999999999994</v>
      </c>
      <c r="S643">
        <f t="shared" si="149"/>
        <v>200</v>
      </c>
      <c r="T643">
        <f t="shared" si="150"/>
        <v>12819.999999999998</v>
      </c>
      <c r="U643" t="str">
        <f t="shared" si="151"/>
        <v>0-06-2--20</v>
      </c>
      <c r="V643">
        <f t="shared" si="141"/>
        <v>64.099999999999994</v>
      </c>
      <c r="W643" t="b">
        <f t="shared" si="142"/>
        <v>1</v>
      </c>
      <c r="X643" t="str">
        <f t="shared" si="143"/>
        <v>0-06-2--20</v>
      </c>
      <c r="Y643" t="str">
        <f t="shared" si="144"/>
        <v>0-11-2--20</v>
      </c>
      <c r="Z643" t="str">
        <f t="shared" si="145"/>
        <v>0-06-2--20</v>
      </c>
      <c r="AA643" t="str">
        <f t="shared" si="152"/>
        <v>2022-10-06</v>
      </c>
      <c r="AB643" t="b">
        <f t="shared" ref="AB643:AB706" si="154">B643=D643</f>
        <v>1</v>
      </c>
      <c r="AC643">
        <f t="shared" si="153"/>
        <v>0</v>
      </c>
    </row>
    <row r="644" spans="1:29">
      <c r="A644" s="3" t="s">
        <v>302</v>
      </c>
      <c r="B644" s="3" t="s">
        <v>408</v>
      </c>
      <c r="C644" s="3" t="s">
        <v>415</v>
      </c>
      <c r="D644" s="3" t="s">
        <v>408</v>
      </c>
      <c r="E644" s="3" t="s">
        <v>89</v>
      </c>
      <c r="F644" s="3" t="s">
        <v>108</v>
      </c>
      <c r="G644" s="3" t="s">
        <v>109</v>
      </c>
      <c r="H644" s="3" t="s">
        <v>313</v>
      </c>
      <c r="I644" s="3">
        <v>450</v>
      </c>
      <c r="J644" s="3">
        <v>28.06</v>
      </c>
      <c r="K644" s="3">
        <v>0</v>
      </c>
      <c r="L644" s="3">
        <v>12627</v>
      </c>
      <c r="M644" s="3">
        <v>1533.19</v>
      </c>
      <c r="N644" s="3">
        <v>1373.69</v>
      </c>
      <c r="O644" s="88" t="str">
        <f>""</f>
        <v/>
      </c>
      <c r="P644" s="35" t="str">
        <f t="shared" si="146"/>
        <v>2022-10-06</v>
      </c>
      <c r="Q644" t="str">
        <f t="shared" si="147"/>
        <v>XEF</v>
      </c>
      <c r="R644">
        <f t="shared" si="148"/>
        <v>28.06</v>
      </c>
      <c r="S644">
        <f t="shared" si="149"/>
        <v>-450</v>
      </c>
      <c r="T644">
        <f t="shared" si="150"/>
        <v>-12627</v>
      </c>
      <c r="U644" t="str">
        <f t="shared" si="151"/>
        <v>0-06-2--20</v>
      </c>
      <c r="V644">
        <f t="shared" si="141"/>
        <v>28.06</v>
      </c>
      <c r="W644" t="b">
        <f t="shared" si="142"/>
        <v>1</v>
      </c>
      <c r="X644" t="str">
        <f t="shared" si="143"/>
        <v>0-06-2--20</v>
      </c>
      <c r="Y644" t="str">
        <f t="shared" si="144"/>
        <v>0-11-2--20</v>
      </c>
      <c r="Z644" t="str">
        <f t="shared" si="145"/>
        <v>0-06-2--20</v>
      </c>
      <c r="AA644" t="str">
        <f t="shared" si="152"/>
        <v>2022-10-06</v>
      </c>
      <c r="AB644" t="b">
        <f t="shared" si="154"/>
        <v>1</v>
      </c>
      <c r="AC644">
        <f t="shared" si="153"/>
        <v>0</v>
      </c>
    </row>
    <row r="645" spans="1:29">
      <c r="A645" s="3" t="s">
        <v>302</v>
      </c>
      <c r="B645" s="3" t="s">
        <v>408</v>
      </c>
      <c r="C645" s="3" t="s">
        <v>415</v>
      </c>
      <c r="D645" s="3" t="s">
        <v>408</v>
      </c>
      <c r="E645" s="3" t="s">
        <v>89</v>
      </c>
      <c r="F645" s="3" t="s">
        <v>110</v>
      </c>
      <c r="G645" s="3" t="s">
        <v>111</v>
      </c>
      <c r="H645" s="3" t="s">
        <v>314</v>
      </c>
      <c r="I645" s="3">
        <v>600</v>
      </c>
      <c r="J645" s="3">
        <v>29.21</v>
      </c>
      <c r="K645" s="3">
        <v>0</v>
      </c>
      <c r="L645" s="3">
        <v>-17526</v>
      </c>
      <c r="M645" s="3">
        <v>1533.19</v>
      </c>
      <c r="N645" s="3">
        <v>1373.69</v>
      </c>
      <c r="O645" s="88" t="str">
        <f>""</f>
        <v/>
      </c>
      <c r="P645" s="35" t="str">
        <f t="shared" si="146"/>
        <v>2022-10-06</v>
      </c>
      <c r="Q645" t="str">
        <f t="shared" si="147"/>
        <v>XIU</v>
      </c>
      <c r="R645">
        <f t="shared" si="148"/>
        <v>29.21</v>
      </c>
      <c r="S645">
        <f t="shared" si="149"/>
        <v>600</v>
      </c>
      <c r="T645">
        <f t="shared" si="150"/>
        <v>17526</v>
      </c>
      <c r="U645" t="str">
        <f t="shared" si="151"/>
        <v>0-06-2--20</v>
      </c>
      <c r="V645">
        <f t="shared" si="141"/>
        <v>29.21</v>
      </c>
      <c r="W645" t="b">
        <f t="shared" si="142"/>
        <v>1</v>
      </c>
      <c r="X645" t="str">
        <f t="shared" si="143"/>
        <v>0-06-2--20</v>
      </c>
      <c r="Y645" t="str">
        <f t="shared" si="144"/>
        <v>0-11-2--20</v>
      </c>
      <c r="Z645" t="str">
        <f t="shared" si="145"/>
        <v>0-06-2--20</v>
      </c>
      <c r="AA645" t="str">
        <f t="shared" si="152"/>
        <v>2022-10-06</v>
      </c>
      <c r="AB645" t="b">
        <f t="shared" si="154"/>
        <v>1</v>
      </c>
      <c r="AC645">
        <f t="shared" si="153"/>
        <v>0</v>
      </c>
    </row>
    <row r="646" spans="1:29">
      <c r="A646" s="3" t="s">
        <v>302</v>
      </c>
      <c r="B646" s="3" t="s">
        <v>408</v>
      </c>
      <c r="C646" s="3" t="s">
        <v>415</v>
      </c>
      <c r="D646" s="3" t="s">
        <v>408</v>
      </c>
      <c r="E646" s="3" t="s">
        <v>89</v>
      </c>
      <c r="F646" s="3" t="s">
        <v>90</v>
      </c>
      <c r="G646" s="3" t="s">
        <v>91</v>
      </c>
      <c r="H646" s="3" t="s">
        <v>313</v>
      </c>
      <c r="I646" s="3">
        <v>750</v>
      </c>
      <c r="J646" s="3">
        <v>27.11</v>
      </c>
      <c r="K646" s="3">
        <v>0</v>
      </c>
      <c r="L646" s="3">
        <v>20332.5</v>
      </c>
      <c r="M646" s="3">
        <v>1533.19</v>
      </c>
      <c r="N646" s="3">
        <v>1373.69</v>
      </c>
      <c r="O646" s="88" t="str">
        <f>""</f>
        <v/>
      </c>
      <c r="P646" s="35" t="str">
        <f t="shared" si="146"/>
        <v>2022-10-06</v>
      </c>
      <c r="Q646" t="str">
        <f t="shared" si="147"/>
        <v>XBB</v>
      </c>
      <c r="R646">
        <f t="shared" si="148"/>
        <v>27.11</v>
      </c>
      <c r="S646">
        <f t="shared" si="149"/>
        <v>-750</v>
      </c>
      <c r="T646">
        <f t="shared" si="150"/>
        <v>-20332.5</v>
      </c>
      <c r="U646" t="str">
        <f t="shared" si="151"/>
        <v>0-06-2--20</v>
      </c>
      <c r="V646">
        <f t="shared" si="141"/>
        <v>27.11</v>
      </c>
      <c r="W646" t="b">
        <f t="shared" si="142"/>
        <v>1</v>
      </c>
      <c r="X646" t="str">
        <f t="shared" si="143"/>
        <v>0-06-2--20</v>
      </c>
      <c r="Y646" t="str">
        <f t="shared" si="144"/>
        <v>0-11-2--20</v>
      </c>
      <c r="Z646" t="str">
        <f t="shared" si="145"/>
        <v>0-06-2--20</v>
      </c>
      <c r="AA646" t="str">
        <f t="shared" si="152"/>
        <v>2022-10-06</v>
      </c>
      <c r="AB646" t="b">
        <f t="shared" si="154"/>
        <v>1</v>
      </c>
      <c r="AC646">
        <f t="shared" si="153"/>
        <v>0</v>
      </c>
    </row>
    <row r="647" spans="1:29">
      <c r="A647" s="3" t="s">
        <v>302</v>
      </c>
      <c r="B647" s="3" t="s">
        <v>408</v>
      </c>
      <c r="C647" s="3" t="s">
        <v>415</v>
      </c>
      <c r="D647" s="3" t="s">
        <v>408</v>
      </c>
      <c r="E647" s="3" t="s">
        <v>89</v>
      </c>
      <c r="F647" s="3" t="s">
        <v>112</v>
      </c>
      <c r="G647" s="3" t="s">
        <v>113</v>
      </c>
      <c r="H647" s="3" t="s">
        <v>314</v>
      </c>
      <c r="I647" s="3">
        <v>100</v>
      </c>
      <c r="J647" s="3">
        <v>27.73</v>
      </c>
      <c r="K647" s="3">
        <v>0</v>
      </c>
      <c r="L647" s="3">
        <v>-2773</v>
      </c>
      <c r="M647" s="3">
        <v>1533.19</v>
      </c>
      <c r="N647" s="3">
        <v>1373.69</v>
      </c>
      <c r="O647" s="88" t="str">
        <f>""</f>
        <v/>
      </c>
      <c r="P647" s="35" t="str">
        <f t="shared" si="146"/>
        <v>2022-10-06</v>
      </c>
      <c r="Q647" t="str">
        <f t="shared" si="147"/>
        <v>XEM</v>
      </c>
      <c r="R647">
        <f t="shared" si="148"/>
        <v>27.73</v>
      </c>
      <c r="S647">
        <f t="shared" si="149"/>
        <v>100</v>
      </c>
      <c r="T647">
        <f t="shared" si="150"/>
        <v>2773</v>
      </c>
      <c r="U647" t="str">
        <f t="shared" si="151"/>
        <v>0-06-2--20</v>
      </c>
      <c r="V647">
        <f t="shared" si="141"/>
        <v>27.73</v>
      </c>
      <c r="W647" t="b">
        <f t="shared" si="142"/>
        <v>1</v>
      </c>
      <c r="X647" t="str">
        <f t="shared" si="143"/>
        <v>0-06-2--20</v>
      </c>
      <c r="Y647" t="str">
        <f t="shared" si="144"/>
        <v>0-11-2--20</v>
      </c>
      <c r="Z647" t="str">
        <f t="shared" si="145"/>
        <v>0-06-2--20</v>
      </c>
      <c r="AA647" t="str">
        <f t="shared" si="152"/>
        <v>2022-10-06</v>
      </c>
      <c r="AB647" t="b">
        <f t="shared" si="154"/>
        <v>1</v>
      </c>
      <c r="AC647">
        <f t="shared" si="153"/>
        <v>0</v>
      </c>
    </row>
    <row r="648" spans="1:29">
      <c r="A648" s="3" t="s">
        <v>302</v>
      </c>
      <c r="B648" s="3" t="s">
        <v>416</v>
      </c>
      <c r="C648" s="3" t="s">
        <v>416</v>
      </c>
      <c r="D648" s="3" t="s">
        <v>417</v>
      </c>
      <c r="E648" s="3" t="s">
        <v>89</v>
      </c>
      <c r="F648" s="3" t="s">
        <v>120</v>
      </c>
      <c r="G648" s="3" t="s">
        <v>418</v>
      </c>
      <c r="H648" s="3" t="s">
        <v>305</v>
      </c>
      <c r="I648" s="3">
        <v>102.324</v>
      </c>
      <c r="J648" s="3"/>
      <c r="K648" s="3">
        <v>0</v>
      </c>
      <c r="L648" s="3"/>
      <c r="M648" s="3"/>
      <c r="N648" s="3"/>
      <c r="O648" s="88" t="str">
        <f>""</f>
        <v/>
      </c>
      <c r="P648" s="35" t="str">
        <f t="shared" si="146"/>
        <v>2022-10-28</v>
      </c>
      <c r="Q648" t="str">
        <f t="shared" si="147"/>
        <v>TDB778</v>
      </c>
      <c r="R648">
        <f t="shared" si="148"/>
        <v>10.740002345490794</v>
      </c>
      <c r="S648">
        <f t="shared" si="149"/>
        <v>102.324</v>
      </c>
      <c r="T648">
        <f t="shared" si="150"/>
        <v>0</v>
      </c>
      <c r="U648" t="str">
        <f t="shared" si="151"/>
        <v>0-28-2--20</v>
      </c>
      <c r="V648">
        <f t="shared" si="141"/>
        <v>0</v>
      </c>
      <c r="W648">
        <f t="shared" si="142"/>
        <v>0</v>
      </c>
      <c r="X648" t="str">
        <f t="shared" si="143"/>
        <v>0-28-2--20</v>
      </c>
      <c r="Y648" t="str">
        <f t="shared" si="144"/>
        <v>0-28-2--20</v>
      </c>
      <c r="Z648" t="str">
        <f t="shared" si="145"/>
        <v>1-01-2--20</v>
      </c>
      <c r="AA648" t="str">
        <f t="shared" si="152"/>
        <v>2022-11-01</v>
      </c>
      <c r="AB648" t="b">
        <f t="shared" si="154"/>
        <v>0</v>
      </c>
      <c r="AC648" t="str">
        <f t="shared" si="153"/>
        <v>Reinv Div</v>
      </c>
    </row>
    <row r="649" spans="1:29">
      <c r="A649" s="3" t="s">
        <v>302</v>
      </c>
      <c r="B649" s="3" t="s">
        <v>419</v>
      </c>
      <c r="C649" s="3" t="s">
        <v>419</v>
      </c>
      <c r="D649" s="3" t="s">
        <v>420</v>
      </c>
      <c r="E649" s="3" t="s">
        <v>89</v>
      </c>
      <c r="F649" s="3" t="s">
        <v>93</v>
      </c>
      <c r="G649" s="3" t="s">
        <v>94</v>
      </c>
      <c r="H649" s="3" t="s">
        <v>128</v>
      </c>
      <c r="I649" s="3">
        <v>0</v>
      </c>
      <c r="J649" s="3"/>
      <c r="K649" s="3">
        <v>0</v>
      </c>
      <c r="L649" s="3">
        <v>15.61</v>
      </c>
      <c r="M649" s="3"/>
      <c r="N649" s="3"/>
      <c r="O649" s="88" t="str">
        <f>""</f>
        <v/>
      </c>
      <c r="P649" s="35" t="str">
        <f t="shared" si="146"/>
        <v>2022-10-31</v>
      </c>
      <c r="Q649" t="str">
        <f t="shared" si="147"/>
        <v>XIG</v>
      </c>
      <c r="R649">
        <f t="shared" si="148"/>
        <v>0</v>
      </c>
      <c r="S649">
        <f t="shared" si="149"/>
        <v>0</v>
      </c>
      <c r="T649">
        <f t="shared" si="150"/>
        <v>0</v>
      </c>
      <c r="U649" t="str">
        <f t="shared" si="151"/>
        <v>0-31-2--20</v>
      </c>
      <c r="V649">
        <f t="shared" si="141"/>
        <v>0</v>
      </c>
      <c r="W649">
        <f t="shared" si="142"/>
        <v>0</v>
      </c>
      <c r="X649" t="str">
        <f t="shared" si="143"/>
        <v>0-31-2--20</v>
      </c>
      <c r="Y649" t="str">
        <f t="shared" si="144"/>
        <v>0-31-2--20</v>
      </c>
      <c r="Z649" t="str">
        <f t="shared" si="145"/>
        <v>1-04-2--20</v>
      </c>
      <c r="AA649" t="str">
        <f t="shared" si="152"/>
        <v>2022-11-04</v>
      </c>
      <c r="AB649" t="b">
        <f t="shared" si="154"/>
        <v>0</v>
      </c>
      <c r="AC649" t="str">
        <f t="shared" si="153"/>
        <v>Fraction</v>
      </c>
    </row>
    <row r="650" spans="1:29">
      <c r="A650" s="3" t="s">
        <v>302</v>
      </c>
      <c r="B650" s="3" t="s">
        <v>419</v>
      </c>
      <c r="C650" s="3" t="s">
        <v>419</v>
      </c>
      <c r="D650" s="3" t="s">
        <v>420</v>
      </c>
      <c r="E650" s="3" t="s">
        <v>89</v>
      </c>
      <c r="F650" s="3" t="s">
        <v>93</v>
      </c>
      <c r="G650" s="3" t="s">
        <v>421</v>
      </c>
      <c r="H650" s="3" t="s">
        <v>305</v>
      </c>
      <c r="I650" s="3">
        <v>26</v>
      </c>
      <c r="J650" s="3"/>
      <c r="K650" s="3">
        <v>0</v>
      </c>
      <c r="L650" s="3"/>
      <c r="M650" s="3"/>
      <c r="N650" s="3"/>
      <c r="O650" s="88" t="str">
        <f>""</f>
        <v/>
      </c>
      <c r="P650" s="35" t="str">
        <f t="shared" si="146"/>
        <v>2022-10-31</v>
      </c>
      <c r="Q650" t="str">
        <f t="shared" si="147"/>
        <v>XIG</v>
      </c>
      <c r="R650">
        <f t="shared" si="148"/>
        <v>19.14</v>
      </c>
      <c r="S650">
        <f t="shared" si="149"/>
        <v>26</v>
      </c>
      <c r="T650">
        <f t="shared" si="150"/>
        <v>0</v>
      </c>
      <c r="U650" t="str">
        <f t="shared" si="151"/>
        <v>0-31-2--20</v>
      </c>
      <c r="V650">
        <f t="shared" si="141"/>
        <v>0</v>
      </c>
      <c r="W650">
        <f t="shared" si="142"/>
        <v>0</v>
      </c>
      <c r="X650" t="str">
        <f t="shared" si="143"/>
        <v>0-31-2--20</v>
      </c>
      <c r="Y650" t="str">
        <f t="shared" si="144"/>
        <v>0-31-2--20</v>
      </c>
      <c r="Z650" t="str">
        <f t="shared" si="145"/>
        <v>1-04-2--20</v>
      </c>
      <c r="AA650" t="str">
        <f t="shared" si="152"/>
        <v>2022-11-04</v>
      </c>
      <c r="AB650" t="b">
        <f t="shared" si="154"/>
        <v>0</v>
      </c>
      <c r="AC650" t="str">
        <f t="shared" si="153"/>
        <v>Reinv Div</v>
      </c>
    </row>
    <row r="651" spans="1:29">
      <c r="A651" s="3" t="s">
        <v>302</v>
      </c>
      <c r="B651" s="3" t="s">
        <v>419</v>
      </c>
      <c r="C651" s="3" t="s">
        <v>419</v>
      </c>
      <c r="D651" s="3" t="s">
        <v>420</v>
      </c>
      <c r="E651" s="3" t="s">
        <v>89</v>
      </c>
      <c r="F651" s="3" t="s">
        <v>95</v>
      </c>
      <c r="G651" s="3" t="s">
        <v>96</v>
      </c>
      <c r="H651" s="3" t="s">
        <v>128</v>
      </c>
      <c r="I651" s="3">
        <v>0</v>
      </c>
      <c r="J651" s="3"/>
      <c r="K651" s="3">
        <v>0</v>
      </c>
      <c r="L651" s="3">
        <v>5.79</v>
      </c>
      <c r="M651" s="3"/>
      <c r="N651" s="3"/>
      <c r="O651" s="88" t="str">
        <f>""</f>
        <v/>
      </c>
      <c r="P651" s="35" t="str">
        <f t="shared" si="146"/>
        <v>2022-10-31</v>
      </c>
      <c r="Q651" t="str">
        <f t="shared" si="147"/>
        <v>XHY</v>
      </c>
      <c r="R651">
        <f t="shared" si="148"/>
        <v>0</v>
      </c>
      <c r="S651">
        <f t="shared" si="149"/>
        <v>0</v>
      </c>
      <c r="T651">
        <f t="shared" si="150"/>
        <v>0</v>
      </c>
      <c r="U651" t="str">
        <f t="shared" si="151"/>
        <v>0-31-2--20</v>
      </c>
      <c r="V651">
        <f t="shared" si="141"/>
        <v>0</v>
      </c>
      <c r="W651">
        <f t="shared" si="142"/>
        <v>0</v>
      </c>
      <c r="X651" t="str">
        <f t="shared" si="143"/>
        <v>0-31-2--20</v>
      </c>
      <c r="Y651" t="str">
        <f t="shared" si="144"/>
        <v>0-31-2--20</v>
      </c>
      <c r="Z651" t="str">
        <f t="shared" si="145"/>
        <v>1-04-2--20</v>
      </c>
      <c r="AA651" t="str">
        <f t="shared" si="152"/>
        <v>2022-11-04</v>
      </c>
      <c r="AB651" t="b">
        <f t="shared" si="154"/>
        <v>0</v>
      </c>
      <c r="AC651" t="str">
        <f t="shared" si="153"/>
        <v>Fraction</v>
      </c>
    </row>
    <row r="652" spans="1:29">
      <c r="A652" s="3" t="s">
        <v>302</v>
      </c>
      <c r="B652" s="3" t="s">
        <v>419</v>
      </c>
      <c r="C652" s="3" t="s">
        <v>419</v>
      </c>
      <c r="D652" s="3" t="s">
        <v>420</v>
      </c>
      <c r="E652" s="3" t="s">
        <v>89</v>
      </c>
      <c r="F652" s="3" t="s">
        <v>95</v>
      </c>
      <c r="G652" s="3" t="s">
        <v>422</v>
      </c>
      <c r="H652" s="3" t="s">
        <v>305</v>
      </c>
      <c r="I652" s="3">
        <v>52</v>
      </c>
      <c r="J652" s="3"/>
      <c r="K652" s="3">
        <v>0</v>
      </c>
      <c r="L652" s="3"/>
      <c r="M652" s="3"/>
      <c r="N652" s="3"/>
      <c r="O652" s="88" t="str">
        <f>""</f>
        <v/>
      </c>
      <c r="P652" s="35" t="str">
        <f t="shared" si="146"/>
        <v>2022-10-31</v>
      </c>
      <c r="Q652" t="str">
        <f t="shared" si="147"/>
        <v>XHY</v>
      </c>
      <c r="R652">
        <f t="shared" si="148"/>
        <v>15.68</v>
      </c>
      <c r="S652">
        <f t="shared" si="149"/>
        <v>52</v>
      </c>
      <c r="T652">
        <f t="shared" si="150"/>
        <v>0</v>
      </c>
      <c r="U652" t="str">
        <f t="shared" si="151"/>
        <v>0-31-2--20</v>
      </c>
      <c r="V652">
        <f t="shared" si="141"/>
        <v>0</v>
      </c>
      <c r="W652">
        <f t="shared" si="142"/>
        <v>0</v>
      </c>
      <c r="X652" t="str">
        <f t="shared" si="143"/>
        <v>0-31-2--20</v>
      </c>
      <c r="Y652" t="str">
        <f t="shared" si="144"/>
        <v>0-31-2--20</v>
      </c>
      <c r="Z652" t="str">
        <f t="shared" si="145"/>
        <v>1-04-2--20</v>
      </c>
      <c r="AA652" t="str">
        <f t="shared" si="152"/>
        <v>2022-11-04</v>
      </c>
      <c r="AB652" t="b">
        <f t="shared" si="154"/>
        <v>0</v>
      </c>
      <c r="AC652" t="str">
        <f t="shared" si="153"/>
        <v>Reinv Div</v>
      </c>
    </row>
    <row r="653" spans="1:29">
      <c r="A653" s="3" t="s">
        <v>302</v>
      </c>
      <c r="B653" s="3" t="s">
        <v>419</v>
      </c>
      <c r="C653" s="3" t="s">
        <v>419</v>
      </c>
      <c r="D653" s="3" t="s">
        <v>420</v>
      </c>
      <c r="E653" s="3" t="s">
        <v>89</v>
      </c>
      <c r="F653" s="3" t="s">
        <v>54</v>
      </c>
      <c r="G653" s="3" t="s">
        <v>230</v>
      </c>
      <c r="H653" s="3" t="s">
        <v>128</v>
      </c>
      <c r="I653" s="3">
        <v>0</v>
      </c>
      <c r="J653" s="3"/>
      <c r="K653" s="3">
        <v>0</v>
      </c>
      <c r="L653" s="3">
        <v>10.61</v>
      </c>
      <c r="M653" s="3"/>
      <c r="N653" s="3"/>
      <c r="O653" s="88" t="str">
        <f>""</f>
        <v/>
      </c>
      <c r="P653" s="35" t="str">
        <f t="shared" si="146"/>
        <v>2022-10-31</v>
      </c>
      <c r="Q653" t="str">
        <f t="shared" si="147"/>
        <v>XCB</v>
      </c>
      <c r="R653">
        <f t="shared" si="148"/>
        <v>0</v>
      </c>
      <c r="S653">
        <f t="shared" si="149"/>
        <v>0</v>
      </c>
      <c r="T653">
        <f t="shared" si="150"/>
        <v>0</v>
      </c>
      <c r="U653" t="str">
        <f t="shared" si="151"/>
        <v>0-31-2--20</v>
      </c>
      <c r="V653">
        <f t="shared" si="141"/>
        <v>0</v>
      </c>
      <c r="W653">
        <f t="shared" si="142"/>
        <v>0</v>
      </c>
      <c r="X653" t="str">
        <f t="shared" si="143"/>
        <v>0-31-2--20</v>
      </c>
      <c r="Y653" t="str">
        <f t="shared" si="144"/>
        <v>0-31-2--20</v>
      </c>
      <c r="Z653" t="str">
        <f t="shared" si="145"/>
        <v>1-04-2--20</v>
      </c>
      <c r="AA653" t="str">
        <f t="shared" si="152"/>
        <v>2022-11-04</v>
      </c>
      <c r="AB653" t="b">
        <f t="shared" si="154"/>
        <v>0</v>
      </c>
      <c r="AC653" t="str">
        <f t="shared" si="153"/>
        <v>Fraction</v>
      </c>
    </row>
    <row r="654" spans="1:29">
      <c r="A654" s="3" t="s">
        <v>302</v>
      </c>
      <c r="B654" s="3" t="s">
        <v>419</v>
      </c>
      <c r="C654" s="3" t="s">
        <v>419</v>
      </c>
      <c r="D654" s="3" t="s">
        <v>420</v>
      </c>
      <c r="E654" s="3" t="s">
        <v>89</v>
      </c>
      <c r="F654" s="3" t="s">
        <v>54</v>
      </c>
      <c r="G654" s="3" t="s">
        <v>423</v>
      </c>
      <c r="H654" s="3" t="s">
        <v>305</v>
      </c>
      <c r="I654" s="3">
        <v>106</v>
      </c>
      <c r="J654" s="3"/>
      <c r="K654" s="3">
        <v>0</v>
      </c>
      <c r="L654" s="3"/>
      <c r="M654" s="3"/>
      <c r="N654" s="3"/>
      <c r="O654" s="88" t="str">
        <f>""</f>
        <v/>
      </c>
      <c r="P654" s="35" t="str">
        <f t="shared" si="146"/>
        <v>2022-10-31</v>
      </c>
      <c r="Q654" t="str">
        <f t="shared" si="147"/>
        <v>XCB</v>
      </c>
      <c r="R654">
        <f t="shared" si="148"/>
        <v>18.68801886792453</v>
      </c>
      <c r="S654">
        <f t="shared" si="149"/>
        <v>106</v>
      </c>
      <c r="T654">
        <f t="shared" si="150"/>
        <v>0</v>
      </c>
      <c r="U654" t="str">
        <f t="shared" si="151"/>
        <v>0-31-2--20</v>
      </c>
      <c r="V654">
        <f t="shared" si="141"/>
        <v>0</v>
      </c>
      <c r="W654">
        <f t="shared" si="142"/>
        <v>0</v>
      </c>
      <c r="X654" t="str">
        <f t="shared" si="143"/>
        <v>0-31-2--20</v>
      </c>
      <c r="Y654" t="str">
        <f t="shared" si="144"/>
        <v>0-31-2--20</v>
      </c>
      <c r="Z654" t="str">
        <f t="shared" si="145"/>
        <v>1-04-2--20</v>
      </c>
      <c r="AA654" t="str">
        <f t="shared" si="152"/>
        <v>2022-11-04</v>
      </c>
      <c r="AB654" t="b">
        <f t="shared" si="154"/>
        <v>0</v>
      </c>
      <c r="AC654" t="str">
        <f t="shared" si="153"/>
        <v>Reinv Div</v>
      </c>
    </row>
    <row r="655" spans="1:29">
      <c r="A655" s="3" t="s">
        <v>302</v>
      </c>
      <c r="B655" s="3" t="s">
        <v>419</v>
      </c>
      <c r="C655" s="3" t="s">
        <v>419</v>
      </c>
      <c r="D655" s="3" t="s">
        <v>420</v>
      </c>
      <c r="E655" s="3" t="s">
        <v>89</v>
      </c>
      <c r="F655" s="3" t="s">
        <v>90</v>
      </c>
      <c r="G655" s="3" t="s">
        <v>91</v>
      </c>
      <c r="H655" s="3" t="s">
        <v>128</v>
      </c>
      <c r="I655" s="3">
        <v>0</v>
      </c>
      <c r="J655" s="3"/>
      <c r="K655" s="3">
        <v>0</v>
      </c>
      <c r="L655" s="3">
        <v>18.329999999999998</v>
      </c>
      <c r="M655" s="3"/>
      <c r="N655" s="3"/>
      <c r="O655" s="88" t="str">
        <f>""</f>
        <v/>
      </c>
      <c r="P655" s="35" t="str">
        <f t="shared" si="146"/>
        <v>2022-10-31</v>
      </c>
      <c r="Q655" t="str">
        <f t="shared" si="147"/>
        <v>XBB</v>
      </c>
      <c r="R655">
        <f t="shared" si="148"/>
        <v>0</v>
      </c>
      <c r="S655">
        <f t="shared" si="149"/>
        <v>0</v>
      </c>
      <c r="T655">
        <f t="shared" si="150"/>
        <v>0</v>
      </c>
      <c r="U655" t="str">
        <f t="shared" si="151"/>
        <v>0-31-2--20</v>
      </c>
      <c r="V655">
        <f t="shared" ref="V655:V718" si="155">IFERROR(ABS(L655/I655),)</f>
        <v>0</v>
      </c>
      <c r="W655">
        <f t="shared" ref="W655:W718" si="156">IF(OR(R655=0,V655=0),0,ABS(V655)=R655)</f>
        <v>0</v>
      </c>
      <c r="X655" t="str">
        <f t="shared" ref="X655:X718" si="157">RIGHT(B655,4)&amp;"-"&amp;LEFT(RIGHT(B655,7),2)&amp;"-"&amp;LEFT(B655,2)</f>
        <v>0-31-2--20</v>
      </c>
      <c r="Y655" t="str">
        <f t="shared" ref="Y655:Y718" si="158">RIGHT(C655,4)&amp;"-"&amp;LEFT(RIGHT(C655,7),2)&amp;"-"&amp;LEFT(C655,2)</f>
        <v>0-31-2--20</v>
      </c>
      <c r="Z655" t="str">
        <f t="shared" ref="Z655:Z718" si="159">RIGHT(D655,4)&amp;"-"&amp;LEFT(RIGHT(D655,7),2)&amp;"-"&amp;LEFT(D655,2)</f>
        <v>1-04-2--20</v>
      </c>
      <c r="AA655" t="str">
        <f t="shared" si="152"/>
        <v>2022-11-04</v>
      </c>
      <c r="AB655" t="b">
        <f t="shared" si="154"/>
        <v>0</v>
      </c>
      <c r="AC655" t="str">
        <f t="shared" si="153"/>
        <v>Fraction</v>
      </c>
    </row>
    <row r="656" spans="1:29">
      <c r="A656" s="3" t="s">
        <v>302</v>
      </c>
      <c r="B656" s="3" t="s">
        <v>419</v>
      </c>
      <c r="C656" s="3" t="s">
        <v>419</v>
      </c>
      <c r="D656" s="3" t="s">
        <v>420</v>
      </c>
      <c r="E656" s="3" t="s">
        <v>89</v>
      </c>
      <c r="F656" s="3" t="s">
        <v>90</v>
      </c>
      <c r="G656" s="3" t="s">
        <v>424</v>
      </c>
      <c r="H656" s="3" t="s">
        <v>305</v>
      </c>
      <c r="I656" s="3">
        <v>124</v>
      </c>
      <c r="J656" s="3"/>
      <c r="K656" s="3">
        <v>0</v>
      </c>
      <c r="L656" s="3"/>
      <c r="M656" s="3"/>
      <c r="N656" s="3"/>
      <c r="O656" s="88" t="str">
        <f>""</f>
        <v/>
      </c>
      <c r="P656" s="35" t="str">
        <f t="shared" si="146"/>
        <v>2022-10-31</v>
      </c>
      <c r="Q656" t="str">
        <f t="shared" si="147"/>
        <v>XBB</v>
      </c>
      <c r="R656">
        <f t="shared" si="148"/>
        <v>27.15</v>
      </c>
      <c r="S656">
        <f t="shared" si="149"/>
        <v>124</v>
      </c>
      <c r="T656">
        <f t="shared" si="150"/>
        <v>0</v>
      </c>
      <c r="U656" t="str">
        <f t="shared" si="151"/>
        <v>0-31-2--20</v>
      </c>
      <c r="V656">
        <f t="shared" si="155"/>
        <v>0</v>
      </c>
      <c r="W656">
        <f t="shared" si="156"/>
        <v>0</v>
      </c>
      <c r="X656" t="str">
        <f t="shared" si="157"/>
        <v>0-31-2--20</v>
      </c>
      <c r="Y656" t="str">
        <f t="shared" si="158"/>
        <v>0-31-2--20</v>
      </c>
      <c r="Z656" t="str">
        <f t="shared" si="159"/>
        <v>1-04-2--20</v>
      </c>
      <c r="AA656" t="str">
        <f t="shared" si="152"/>
        <v>2022-11-04</v>
      </c>
      <c r="AB656" t="b">
        <f t="shared" si="154"/>
        <v>0</v>
      </c>
      <c r="AC656" t="str">
        <f t="shared" si="153"/>
        <v>Reinv Div</v>
      </c>
    </row>
    <row r="657" spans="1:29">
      <c r="A657" s="3" t="s">
        <v>302</v>
      </c>
      <c r="B657" s="3" t="s">
        <v>419</v>
      </c>
      <c r="C657" s="3" t="s">
        <v>419</v>
      </c>
      <c r="D657" s="3" t="s">
        <v>419</v>
      </c>
      <c r="E657" s="3" t="s">
        <v>89</v>
      </c>
      <c r="F657" s="3" t="s">
        <v>93</v>
      </c>
      <c r="G657" s="3" t="s">
        <v>94</v>
      </c>
      <c r="H657" s="3" t="s">
        <v>305</v>
      </c>
      <c r="I657" s="3">
        <v>0</v>
      </c>
      <c r="J657" s="3"/>
      <c r="K657" s="3">
        <v>0</v>
      </c>
      <c r="L657" s="3">
        <v>-513.37</v>
      </c>
      <c r="M657" s="3"/>
      <c r="N657" s="3"/>
      <c r="O657" s="88" t="str">
        <f>""</f>
        <v/>
      </c>
      <c r="P657" s="35" t="str">
        <f t="shared" si="146"/>
        <v>2022-10-31</v>
      </c>
      <c r="Q657" t="str">
        <f t="shared" si="147"/>
        <v>XIG</v>
      </c>
      <c r="R657">
        <f t="shared" si="148"/>
        <v>0</v>
      </c>
      <c r="S657">
        <f t="shared" si="149"/>
        <v>0</v>
      </c>
      <c r="T657">
        <f t="shared" si="150"/>
        <v>0</v>
      </c>
      <c r="U657" t="str">
        <f t="shared" si="151"/>
        <v>0-31-2--20</v>
      </c>
      <c r="V657">
        <f t="shared" si="155"/>
        <v>0</v>
      </c>
      <c r="W657">
        <f t="shared" si="156"/>
        <v>0</v>
      </c>
      <c r="X657" t="str">
        <f t="shared" si="157"/>
        <v>0-31-2--20</v>
      </c>
      <c r="Y657" t="str">
        <f t="shared" si="158"/>
        <v>0-31-2--20</v>
      </c>
      <c r="Z657" t="str">
        <f t="shared" si="159"/>
        <v>0-31-2--20</v>
      </c>
      <c r="AA657" t="str">
        <f t="shared" si="152"/>
        <v>2022-10-31</v>
      </c>
      <c r="AB657" t="b">
        <f t="shared" si="154"/>
        <v>1</v>
      </c>
      <c r="AC657">
        <f t="shared" si="153"/>
        <v>0</v>
      </c>
    </row>
    <row r="658" spans="1:29">
      <c r="A658" s="3" t="s">
        <v>302</v>
      </c>
      <c r="B658" s="3" t="s">
        <v>419</v>
      </c>
      <c r="C658" s="3" t="s">
        <v>419</v>
      </c>
      <c r="D658" s="3" t="s">
        <v>419</v>
      </c>
      <c r="E658" s="3" t="s">
        <v>89</v>
      </c>
      <c r="F658" s="3" t="s">
        <v>93</v>
      </c>
      <c r="G658" s="3" t="s">
        <v>94</v>
      </c>
      <c r="H658" s="3" t="s">
        <v>92</v>
      </c>
      <c r="I658" s="3">
        <v>7898</v>
      </c>
      <c r="J658" s="3"/>
      <c r="K658" s="3">
        <v>0</v>
      </c>
      <c r="L658" s="3">
        <v>513.37</v>
      </c>
      <c r="M658" s="3"/>
      <c r="N658" s="3"/>
      <c r="O658" s="88" t="str">
        <f>""</f>
        <v/>
      </c>
      <c r="P658" s="35" t="str">
        <f t="shared" si="146"/>
        <v>2022-10-31</v>
      </c>
      <c r="Q658" t="str">
        <f t="shared" si="147"/>
        <v>XIG</v>
      </c>
      <c r="R658">
        <f t="shared" si="148"/>
        <v>0</v>
      </c>
      <c r="S658">
        <f t="shared" si="149"/>
        <v>7898</v>
      </c>
      <c r="T658">
        <f t="shared" si="150"/>
        <v>513.37</v>
      </c>
      <c r="U658" t="str">
        <f t="shared" si="151"/>
        <v>0-31-2--20</v>
      </c>
      <c r="V658">
        <f t="shared" si="155"/>
        <v>6.5000000000000002E-2</v>
      </c>
      <c r="W658">
        <f t="shared" si="156"/>
        <v>0</v>
      </c>
      <c r="X658" t="str">
        <f t="shared" si="157"/>
        <v>0-31-2--20</v>
      </c>
      <c r="Y658" t="str">
        <f t="shared" si="158"/>
        <v>0-31-2--20</v>
      </c>
      <c r="Z658" t="str">
        <f t="shared" si="159"/>
        <v>0-31-2--20</v>
      </c>
      <c r="AA658" t="str">
        <f t="shared" si="152"/>
        <v>2022-10-31</v>
      </c>
      <c r="AB658" t="b">
        <f t="shared" si="154"/>
        <v>1</v>
      </c>
      <c r="AC658">
        <f t="shared" si="153"/>
        <v>0</v>
      </c>
    </row>
    <row r="659" spans="1:29">
      <c r="A659" s="3" t="s">
        <v>302</v>
      </c>
      <c r="B659" s="3" t="s">
        <v>419</v>
      </c>
      <c r="C659" s="3" t="s">
        <v>419</v>
      </c>
      <c r="D659" s="3" t="s">
        <v>419</v>
      </c>
      <c r="E659" s="3" t="s">
        <v>89</v>
      </c>
      <c r="F659" s="3" t="s">
        <v>95</v>
      </c>
      <c r="G659" s="3" t="s">
        <v>96</v>
      </c>
      <c r="H659" s="3" t="s">
        <v>305</v>
      </c>
      <c r="I659" s="3">
        <v>0</v>
      </c>
      <c r="J659" s="3"/>
      <c r="K659" s="3">
        <v>0</v>
      </c>
      <c r="L659" s="3">
        <v>-821.18</v>
      </c>
      <c r="M659" s="3"/>
      <c r="N659" s="3"/>
      <c r="O659" s="88" t="str">
        <f>""</f>
        <v/>
      </c>
      <c r="P659" s="35" t="str">
        <f t="shared" si="146"/>
        <v>2022-10-31</v>
      </c>
      <c r="Q659" t="str">
        <f t="shared" si="147"/>
        <v>XHY</v>
      </c>
      <c r="R659">
        <f t="shared" si="148"/>
        <v>0</v>
      </c>
      <c r="S659">
        <f t="shared" si="149"/>
        <v>0</v>
      </c>
      <c r="T659">
        <f t="shared" si="150"/>
        <v>0</v>
      </c>
      <c r="U659" t="str">
        <f t="shared" si="151"/>
        <v>0-31-2--20</v>
      </c>
      <c r="V659">
        <f t="shared" si="155"/>
        <v>0</v>
      </c>
      <c r="W659">
        <f t="shared" si="156"/>
        <v>0</v>
      </c>
      <c r="X659" t="str">
        <f t="shared" si="157"/>
        <v>0-31-2--20</v>
      </c>
      <c r="Y659" t="str">
        <f t="shared" si="158"/>
        <v>0-31-2--20</v>
      </c>
      <c r="Z659" t="str">
        <f t="shared" si="159"/>
        <v>0-31-2--20</v>
      </c>
      <c r="AA659" t="str">
        <f t="shared" si="152"/>
        <v>2022-10-31</v>
      </c>
      <c r="AB659" t="b">
        <f t="shared" si="154"/>
        <v>1</v>
      </c>
      <c r="AC659">
        <f t="shared" si="153"/>
        <v>0</v>
      </c>
    </row>
    <row r="660" spans="1:29">
      <c r="A660" s="3" t="s">
        <v>302</v>
      </c>
      <c r="B660" s="3" t="s">
        <v>419</v>
      </c>
      <c r="C660" s="3" t="s">
        <v>419</v>
      </c>
      <c r="D660" s="3" t="s">
        <v>419</v>
      </c>
      <c r="E660" s="3" t="s">
        <v>89</v>
      </c>
      <c r="F660" s="3" t="s">
        <v>95</v>
      </c>
      <c r="G660" s="3" t="s">
        <v>96</v>
      </c>
      <c r="H660" s="3" t="s">
        <v>92</v>
      </c>
      <c r="I660" s="3">
        <v>10805</v>
      </c>
      <c r="J660" s="3"/>
      <c r="K660" s="3">
        <v>0</v>
      </c>
      <c r="L660" s="3">
        <v>821.18</v>
      </c>
      <c r="M660" s="3"/>
      <c r="N660" s="3"/>
      <c r="O660" s="88" t="str">
        <f>""</f>
        <v/>
      </c>
      <c r="P660" s="35" t="str">
        <f t="shared" si="146"/>
        <v>2022-10-31</v>
      </c>
      <c r="Q660" t="str">
        <f t="shared" si="147"/>
        <v>XHY</v>
      </c>
      <c r="R660">
        <f t="shared" si="148"/>
        <v>0</v>
      </c>
      <c r="S660">
        <f t="shared" si="149"/>
        <v>10805</v>
      </c>
      <c r="T660">
        <f t="shared" si="150"/>
        <v>821.18</v>
      </c>
      <c r="U660" t="str">
        <f t="shared" si="151"/>
        <v>0-31-2--20</v>
      </c>
      <c r="V660">
        <f t="shared" si="155"/>
        <v>7.5999999999999998E-2</v>
      </c>
      <c r="W660">
        <f t="shared" si="156"/>
        <v>0</v>
      </c>
      <c r="X660" t="str">
        <f t="shared" si="157"/>
        <v>0-31-2--20</v>
      </c>
      <c r="Y660" t="str">
        <f t="shared" si="158"/>
        <v>0-31-2--20</v>
      </c>
      <c r="Z660" t="str">
        <f t="shared" si="159"/>
        <v>0-31-2--20</v>
      </c>
      <c r="AA660" t="str">
        <f t="shared" si="152"/>
        <v>2022-10-31</v>
      </c>
      <c r="AB660" t="b">
        <f t="shared" si="154"/>
        <v>1</v>
      </c>
      <c r="AC660">
        <f t="shared" si="153"/>
        <v>0</v>
      </c>
    </row>
    <row r="661" spans="1:29">
      <c r="A661" s="3" t="s">
        <v>302</v>
      </c>
      <c r="B661" s="3" t="s">
        <v>419</v>
      </c>
      <c r="C661" s="3" t="s">
        <v>419</v>
      </c>
      <c r="D661" s="3" t="s">
        <v>419</v>
      </c>
      <c r="E661" s="3" t="s">
        <v>89</v>
      </c>
      <c r="F661" s="3" t="s">
        <v>54</v>
      </c>
      <c r="G661" s="3" t="s">
        <v>230</v>
      </c>
      <c r="H661" s="3" t="s">
        <v>305</v>
      </c>
      <c r="I661" s="3">
        <v>0</v>
      </c>
      <c r="J661" s="3"/>
      <c r="K661" s="3">
        <v>0</v>
      </c>
      <c r="L661" s="3">
        <v>-1991.69</v>
      </c>
      <c r="M661" s="3"/>
      <c r="N661" s="3"/>
      <c r="O661" s="88" t="str">
        <f>""</f>
        <v/>
      </c>
      <c r="P661" s="35" t="str">
        <f t="shared" si="146"/>
        <v>2022-10-31</v>
      </c>
      <c r="Q661" t="str">
        <f t="shared" si="147"/>
        <v>XCB</v>
      </c>
      <c r="R661">
        <f t="shared" si="148"/>
        <v>0</v>
      </c>
      <c r="S661">
        <f t="shared" si="149"/>
        <v>0</v>
      </c>
      <c r="T661">
        <f t="shared" si="150"/>
        <v>0</v>
      </c>
      <c r="U661" t="str">
        <f t="shared" si="151"/>
        <v>0-31-2--20</v>
      </c>
      <c r="V661">
        <f t="shared" si="155"/>
        <v>0</v>
      </c>
      <c r="W661">
        <f t="shared" si="156"/>
        <v>0</v>
      </c>
      <c r="X661" t="str">
        <f t="shared" si="157"/>
        <v>0-31-2--20</v>
      </c>
      <c r="Y661" t="str">
        <f t="shared" si="158"/>
        <v>0-31-2--20</v>
      </c>
      <c r="Z661" t="str">
        <f t="shared" si="159"/>
        <v>0-31-2--20</v>
      </c>
      <c r="AA661" t="str">
        <f t="shared" si="152"/>
        <v>2022-10-31</v>
      </c>
      <c r="AB661" t="b">
        <f t="shared" si="154"/>
        <v>1</v>
      </c>
      <c r="AC661">
        <f t="shared" si="153"/>
        <v>0</v>
      </c>
    </row>
    <row r="662" spans="1:29">
      <c r="A662" s="3" t="s">
        <v>302</v>
      </c>
      <c r="B662" s="3" t="s">
        <v>419</v>
      </c>
      <c r="C662" s="3" t="s">
        <v>419</v>
      </c>
      <c r="D662" s="3" t="s">
        <v>419</v>
      </c>
      <c r="E662" s="3" t="s">
        <v>89</v>
      </c>
      <c r="F662" s="3" t="s">
        <v>54</v>
      </c>
      <c r="G662" s="3" t="s">
        <v>230</v>
      </c>
      <c r="H662" s="3" t="s">
        <v>92</v>
      </c>
      <c r="I662" s="3">
        <v>34942</v>
      </c>
      <c r="J662" s="3"/>
      <c r="K662" s="3">
        <v>0</v>
      </c>
      <c r="L662" s="3">
        <v>1991.69</v>
      </c>
      <c r="M662" s="3"/>
      <c r="N662" s="3"/>
      <c r="O662" s="88" t="str">
        <f>""</f>
        <v/>
      </c>
      <c r="P662" s="35" t="str">
        <f t="shared" si="146"/>
        <v>2022-10-31</v>
      </c>
      <c r="Q662" t="str">
        <f t="shared" si="147"/>
        <v>XCB</v>
      </c>
      <c r="R662">
        <f t="shared" si="148"/>
        <v>0</v>
      </c>
      <c r="S662">
        <f t="shared" si="149"/>
        <v>34942</v>
      </c>
      <c r="T662">
        <f t="shared" si="150"/>
        <v>1991.69</v>
      </c>
      <c r="U662" t="str">
        <f t="shared" si="151"/>
        <v>0-31-2--20</v>
      </c>
      <c r="V662">
        <f t="shared" si="155"/>
        <v>5.6999885524583599E-2</v>
      </c>
      <c r="W662">
        <f t="shared" si="156"/>
        <v>0</v>
      </c>
      <c r="X662" t="str">
        <f t="shared" si="157"/>
        <v>0-31-2--20</v>
      </c>
      <c r="Y662" t="str">
        <f t="shared" si="158"/>
        <v>0-31-2--20</v>
      </c>
      <c r="Z662" t="str">
        <f t="shared" si="159"/>
        <v>0-31-2--20</v>
      </c>
      <c r="AA662" t="str">
        <f t="shared" si="152"/>
        <v>2022-10-31</v>
      </c>
      <c r="AB662" t="b">
        <f t="shared" si="154"/>
        <v>1</v>
      </c>
      <c r="AC662">
        <f t="shared" si="153"/>
        <v>0</v>
      </c>
    </row>
    <row r="663" spans="1:29">
      <c r="A663" s="3" t="s">
        <v>302</v>
      </c>
      <c r="B663" s="3" t="s">
        <v>419</v>
      </c>
      <c r="C663" s="3" t="s">
        <v>419</v>
      </c>
      <c r="D663" s="3" t="s">
        <v>419</v>
      </c>
      <c r="E663" s="3" t="s">
        <v>89</v>
      </c>
      <c r="F663" s="3" t="s">
        <v>90</v>
      </c>
      <c r="G663" s="3" t="s">
        <v>91</v>
      </c>
      <c r="H663" s="3" t="s">
        <v>305</v>
      </c>
      <c r="I663" s="3">
        <v>0</v>
      </c>
      <c r="J663" s="3"/>
      <c r="K663" s="3">
        <v>0</v>
      </c>
      <c r="L663" s="3">
        <v>-3385.24</v>
      </c>
      <c r="M663" s="3"/>
      <c r="N663" s="3"/>
      <c r="O663" s="88" t="str">
        <f>""</f>
        <v/>
      </c>
      <c r="P663" s="35" t="str">
        <f t="shared" si="146"/>
        <v>2022-10-31</v>
      </c>
      <c r="Q663" t="str">
        <f t="shared" si="147"/>
        <v>XBB</v>
      </c>
      <c r="R663">
        <f t="shared" si="148"/>
        <v>0</v>
      </c>
      <c r="S663">
        <f t="shared" si="149"/>
        <v>0</v>
      </c>
      <c r="T663">
        <f t="shared" si="150"/>
        <v>0</v>
      </c>
      <c r="U663" t="str">
        <f t="shared" si="151"/>
        <v>0-31-2--20</v>
      </c>
      <c r="V663">
        <f t="shared" si="155"/>
        <v>0</v>
      </c>
      <c r="W663">
        <f t="shared" si="156"/>
        <v>0</v>
      </c>
      <c r="X663" t="str">
        <f t="shared" si="157"/>
        <v>0-31-2--20</v>
      </c>
      <c r="Y663" t="str">
        <f t="shared" si="158"/>
        <v>0-31-2--20</v>
      </c>
      <c r="Z663" t="str">
        <f t="shared" si="159"/>
        <v>0-31-2--20</v>
      </c>
      <c r="AA663" t="str">
        <f t="shared" si="152"/>
        <v>2022-10-31</v>
      </c>
      <c r="AB663" t="b">
        <f t="shared" si="154"/>
        <v>1</v>
      </c>
      <c r="AC663">
        <f t="shared" si="153"/>
        <v>0</v>
      </c>
    </row>
    <row r="664" spans="1:29">
      <c r="A664" s="3" t="s">
        <v>302</v>
      </c>
      <c r="B664" s="3" t="s">
        <v>419</v>
      </c>
      <c r="C664" s="3" t="s">
        <v>419</v>
      </c>
      <c r="D664" s="3" t="s">
        <v>419</v>
      </c>
      <c r="E664" s="3" t="s">
        <v>89</v>
      </c>
      <c r="F664" s="3" t="s">
        <v>90</v>
      </c>
      <c r="G664" s="3" t="s">
        <v>91</v>
      </c>
      <c r="H664" s="3" t="s">
        <v>92</v>
      </c>
      <c r="I664" s="3">
        <v>50526</v>
      </c>
      <c r="J664" s="3"/>
      <c r="K664" s="3">
        <v>0</v>
      </c>
      <c r="L664" s="3">
        <v>3385.24</v>
      </c>
      <c r="M664" s="3"/>
      <c r="N664" s="3"/>
      <c r="O664" s="88" t="str">
        <f>""</f>
        <v/>
      </c>
      <c r="P664" s="35" t="str">
        <f t="shared" si="146"/>
        <v>2022-10-31</v>
      </c>
      <c r="Q664" t="str">
        <f t="shared" si="147"/>
        <v>XBB</v>
      </c>
      <c r="R664">
        <f t="shared" si="148"/>
        <v>0</v>
      </c>
      <c r="S664">
        <f t="shared" si="149"/>
        <v>50526</v>
      </c>
      <c r="T664">
        <f t="shared" si="150"/>
        <v>3385.2400000000002</v>
      </c>
      <c r="U664" t="str">
        <f t="shared" si="151"/>
        <v>0-31-2--20</v>
      </c>
      <c r="V664">
        <f t="shared" si="155"/>
        <v>6.6999960416419271E-2</v>
      </c>
      <c r="W664">
        <f t="shared" si="156"/>
        <v>0</v>
      </c>
      <c r="X664" t="str">
        <f t="shared" si="157"/>
        <v>0-31-2--20</v>
      </c>
      <c r="Y664" t="str">
        <f t="shared" si="158"/>
        <v>0-31-2--20</v>
      </c>
      <c r="Z664" t="str">
        <f t="shared" si="159"/>
        <v>0-31-2--20</v>
      </c>
      <c r="AA664" t="str">
        <f t="shared" si="152"/>
        <v>2022-10-31</v>
      </c>
      <c r="AB664" t="b">
        <f t="shared" si="154"/>
        <v>1</v>
      </c>
      <c r="AC664">
        <f t="shared" si="153"/>
        <v>0</v>
      </c>
    </row>
    <row r="665" spans="1:29">
      <c r="A665" s="3" t="s">
        <v>302</v>
      </c>
      <c r="B665" s="3" t="s">
        <v>420</v>
      </c>
      <c r="C665" s="3" t="s">
        <v>425</v>
      </c>
      <c r="D665" s="3" t="s">
        <v>420</v>
      </c>
      <c r="E665" s="3" t="s">
        <v>89</v>
      </c>
      <c r="F665" s="3" t="s">
        <v>105</v>
      </c>
      <c r="G665" s="3" t="s">
        <v>106</v>
      </c>
      <c r="H665" s="3" t="s">
        <v>313</v>
      </c>
      <c r="I665" s="3">
        <v>50</v>
      </c>
      <c r="J665" s="3">
        <v>62.98</v>
      </c>
      <c r="K665" s="3">
        <v>0</v>
      </c>
      <c r="L665" s="3">
        <v>3149</v>
      </c>
      <c r="M665" s="3"/>
      <c r="N665" s="3"/>
      <c r="O665" s="88" t="str">
        <f>""</f>
        <v/>
      </c>
      <c r="P665" s="35" t="str">
        <f t="shared" si="146"/>
        <v>2022-11-04</v>
      </c>
      <c r="Q665" t="str">
        <f t="shared" si="147"/>
        <v>XUS</v>
      </c>
      <c r="R665">
        <f t="shared" si="148"/>
        <v>62.98</v>
      </c>
      <c r="S665">
        <f t="shared" si="149"/>
        <v>-50</v>
      </c>
      <c r="T665">
        <f t="shared" si="150"/>
        <v>-3149</v>
      </c>
      <c r="U665" t="str">
        <f t="shared" si="151"/>
        <v>1-04-2--20</v>
      </c>
      <c r="V665">
        <f t="shared" si="155"/>
        <v>62.98</v>
      </c>
      <c r="W665" t="b">
        <f t="shared" si="156"/>
        <v>1</v>
      </c>
      <c r="X665" t="str">
        <f t="shared" si="157"/>
        <v>1-04-2--20</v>
      </c>
      <c r="Y665" t="str">
        <f t="shared" si="158"/>
        <v>1-08-2--20</v>
      </c>
      <c r="Z665" t="str">
        <f t="shared" si="159"/>
        <v>1-04-2--20</v>
      </c>
      <c r="AA665" t="str">
        <f t="shared" si="152"/>
        <v>2022-11-04</v>
      </c>
      <c r="AB665" t="b">
        <f t="shared" si="154"/>
        <v>1</v>
      </c>
      <c r="AC665">
        <f t="shared" si="153"/>
        <v>0</v>
      </c>
    </row>
    <row r="666" spans="1:29">
      <c r="A666" s="3" t="s">
        <v>302</v>
      </c>
      <c r="B666" s="3" t="s">
        <v>420</v>
      </c>
      <c r="C666" s="3" t="s">
        <v>425</v>
      </c>
      <c r="D666" s="3" t="s">
        <v>420</v>
      </c>
      <c r="E666" s="3" t="s">
        <v>89</v>
      </c>
      <c r="F666" s="3" t="s">
        <v>108</v>
      </c>
      <c r="G666" s="3" t="s">
        <v>109</v>
      </c>
      <c r="H666" s="3" t="s">
        <v>314</v>
      </c>
      <c r="I666" s="3">
        <v>50</v>
      </c>
      <c r="J666" s="3">
        <v>28.68</v>
      </c>
      <c r="K666" s="3">
        <v>0</v>
      </c>
      <c r="L666" s="3">
        <v>-1434</v>
      </c>
      <c r="M666" s="3"/>
      <c r="N666" s="3"/>
      <c r="O666" s="88" t="str">
        <f>""</f>
        <v/>
      </c>
      <c r="P666" s="35" t="str">
        <f t="shared" si="146"/>
        <v>2022-11-04</v>
      </c>
      <c r="Q666" t="str">
        <f t="shared" si="147"/>
        <v>XEF</v>
      </c>
      <c r="R666">
        <f t="shared" si="148"/>
        <v>28.68</v>
      </c>
      <c r="S666">
        <f t="shared" si="149"/>
        <v>50</v>
      </c>
      <c r="T666">
        <f t="shared" si="150"/>
        <v>1434</v>
      </c>
      <c r="U666" t="str">
        <f t="shared" si="151"/>
        <v>1-04-2--20</v>
      </c>
      <c r="V666">
        <f t="shared" si="155"/>
        <v>28.68</v>
      </c>
      <c r="W666" t="b">
        <f t="shared" si="156"/>
        <v>1</v>
      </c>
      <c r="X666" t="str">
        <f t="shared" si="157"/>
        <v>1-04-2--20</v>
      </c>
      <c r="Y666" t="str">
        <f t="shared" si="158"/>
        <v>1-08-2--20</v>
      </c>
      <c r="Z666" t="str">
        <f t="shared" si="159"/>
        <v>1-04-2--20</v>
      </c>
      <c r="AA666" t="str">
        <f t="shared" si="152"/>
        <v>2022-11-04</v>
      </c>
      <c r="AB666" t="b">
        <f t="shared" si="154"/>
        <v>1</v>
      </c>
      <c r="AC666">
        <f t="shared" si="153"/>
        <v>0</v>
      </c>
    </row>
    <row r="667" spans="1:29">
      <c r="A667" s="3" t="s">
        <v>302</v>
      </c>
      <c r="B667" s="3" t="s">
        <v>420</v>
      </c>
      <c r="C667" s="3" t="s">
        <v>425</v>
      </c>
      <c r="D667" s="3" t="s">
        <v>420</v>
      </c>
      <c r="E667" s="3" t="s">
        <v>89</v>
      </c>
      <c r="F667" s="3" t="s">
        <v>90</v>
      </c>
      <c r="G667" s="3" t="s">
        <v>91</v>
      </c>
      <c r="H667" s="3" t="s">
        <v>314</v>
      </c>
      <c r="I667" s="3">
        <v>200</v>
      </c>
      <c r="J667" s="3">
        <v>26.69</v>
      </c>
      <c r="K667" s="3">
        <v>0</v>
      </c>
      <c r="L667" s="3">
        <v>-5338</v>
      </c>
      <c r="M667" s="3"/>
      <c r="N667" s="3"/>
      <c r="O667" s="88" t="str">
        <f>""</f>
        <v/>
      </c>
      <c r="P667" s="35" t="str">
        <f t="shared" si="146"/>
        <v>2022-11-04</v>
      </c>
      <c r="Q667" t="str">
        <f t="shared" si="147"/>
        <v>XBB</v>
      </c>
      <c r="R667">
        <f t="shared" si="148"/>
        <v>26.69</v>
      </c>
      <c r="S667">
        <f t="shared" si="149"/>
        <v>200</v>
      </c>
      <c r="T667">
        <f t="shared" si="150"/>
        <v>5338</v>
      </c>
      <c r="U667" t="str">
        <f t="shared" si="151"/>
        <v>1-04-2--20</v>
      </c>
      <c r="V667">
        <f t="shared" si="155"/>
        <v>26.69</v>
      </c>
      <c r="W667" t="b">
        <f t="shared" si="156"/>
        <v>1</v>
      </c>
      <c r="X667" t="str">
        <f t="shared" si="157"/>
        <v>1-04-2--20</v>
      </c>
      <c r="Y667" t="str">
        <f t="shared" si="158"/>
        <v>1-08-2--20</v>
      </c>
      <c r="Z667" t="str">
        <f t="shared" si="159"/>
        <v>1-04-2--20</v>
      </c>
      <c r="AA667" t="str">
        <f t="shared" si="152"/>
        <v>2022-11-04</v>
      </c>
      <c r="AB667" t="b">
        <f t="shared" si="154"/>
        <v>1</v>
      </c>
      <c r="AC667">
        <f t="shared" si="153"/>
        <v>0</v>
      </c>
    </row>
    <row r="668" spans="1:29">
      <c r="A668" s="3" t="s">
        <v>302</v>
      </c>
      <c r="B668" s="3" t="s">
        <v>420</v>
      </c>
      <c r="C668" s="3" t="s">
        <v>425</v>
      </c>
      <c r="D668" s="3" t="s">
        <v>420</v>
      </c>
      <c r="E668" s="3" t="s">
        <v>89</v>
      </c>
      <c r="F668" s="3" t="s">
        <v>112</v>
      </c>
      <c r="G668" s="3" t="s">
        <v>113</v>
      </c>
      <c r="H668" s="3" t="s">
        <v>313</v>
      </c>
      <c r="I668" s="3">
        <v>150</v>
      </c>
      <c r="J668" s="3">
        <v>26.98</v>
      </c>
      <c r="K668" s="3">
        <v>0</v>
      </c>
      <c r="L668" s="3">
        <v>4047</v>
      </c>
      <c r="M668" s="3"/>
      <c r="N668" s="3"/>
      <c r="O668" s="88" t="str">
        <f>""</f>
        <v/>
      </c>
      <c r="P668" s="35" t="str">
        <f t="shared" si="146"/>
        <v>2022-11-04</v>
      </c>
      <c r="Q668" t="str">
        <f t="shared" si="147"/>
        <v>XEM</v>
      </c>
      <c r="R668">
        <f t="shared" si="148"/>
        <v>26.98</v>
      </c>
      <c r="S668">
        <f t="shared" si="149"/>
        <v>-150</v>
      </c>
      <c r="T668">
        <f t="shared" si="150"/>
        <v>-4047</v>
      </c>
      <c r="U668" t="str">
        <f t="shared" si="151"/>
        <v>1-04-2--20</v>
      </c>
      <c r="V668">
        <f t="shared" si="155"/>
        <v>26.98</v>
      </c>
      <c r="W668" t="b">
        <f t="shared" si="156"/>
        <v>1</v>
      </c>
      <c r="X668" t="str">
        <f t="shared" si="157"/>
        <v>1-04-2--20</v>
      </c>
      <c r="Y668" t="str">
        <f t="shared" si="158"/>
        <v>1-08-2--20</v>
      </c>
      <c r="Z668" t="str">
        <f t="shared" si="159"/>
        <v>1-04-2--20</v>
      </c>
      <c r="AA668" t="str">
        <f t="shared" si="152"/>
        <v>2022-11-04</v>
      </c>
      <c r="AB668" t="b">
        <f t="shared" si="154"/>
        <v>1</v>
      </c>
      <c r="AC668">
        <f t="shared" si="153"/>
        <v>0</v>
      </c>
    </row>
    <row r="669" spans="1:29">
      <c r="A669" s="3" t="s">
        <v>302</v>
      </c>
      <c r="B669" s="3" t="s">
        <v>426</v>
      </c>
      <c r="C669" s="3" t="s">
        <v>426</v>
      </c>
      <c r="D669" s="3" t="s">
        <v>427</v>
      </c>
      <c r="E669" s="3" t="s">
        <v>89</v>
      </c>
      <c r="F669" s="3" t="s">
        <v>120</v>
      </c>
      <c r="G669" s="3" t="s">
        <v>428</v>
      </c>
      <c r="H669" s="3" t="s">
        <v>305</v>
      </c>
      <c r="I669" s="3">
        <v>129.46100000000001</v>
      </c>
      <c r="J669" s="3"/>
      <c r="K669" s="3">
        <v>0</v>
      </c>
      <c r="L669" s="3"/>
      <c r="M669" s="3"/>
      <c r="N669" s="3"/>
      <c r="O669" s="88" t="str">
        <f>""</f>
        <v/>
      </c>
      <c r="P669" s="35" t="str">
        <f t="shared" si="146"/>
        <v>2022-11-29</v>
      </c>
      <c r="Q669" t="str">
        <f t="shared" si="147"/>
        <v>TDB778</v>
      </c>
      <c r="R669">
        <f t="shared" si="148"/>
        <v>11.03003993480662</v>
      </c>
      <c r="S669">
        <f t="shared" si="149"/>
        <v>129.46100000000001</v>
      </c>
      <c r="T669">
        <f t="shared" si="150"/>
        <v>0</v>
      </c>
      <c r="U669" t="str">
        <f t="shared" si="151"/>
        <v>1-29-2--20</v>
      </c>
      <c r="V669">
        <f t="shared" si="155"/>
        <v>0</v>
      </c>
      <c r="W669">
        <f t="shared" si="156"/>
        <v>0</v>
      </c>
      <c r="X669" t="str">
        <f t="shared" si="157"/>
        <v>1-29-2--20</v>
      </c>
      <c r="Y669" t="str">
        <f t="shared" si="158"/>
        <v>1-29-2--20</v>
      </c>
      <c r="Z669" t="str">
        <f t="shared" si="159"/>
        <v>2-01-2--20</v>
      </c>
      <c r="AA669" t="str">
        <f t="shared" si="152"/>
        <v>2022-12-01</v>
      </c>
      <c r="AB669" t="b">
        <f t="shared" si="154"/>
        <v>0</v>
      </c>
      <c r="AC669" t="str">
        <f t="shared" si="153"/>
        <v>Reinv Div</v>
      </c>
    </row>
    <row r="670" spans="1:29">
      <c r="A670" s="3" t="s">
        <v>302</v>
      </c>
      <c r="B670" s="3" t="s">
        <v>429</v>
      </c>
      <c r="C670" s="3" t="s">
        <v>429</v>
      </c>
      <c r="D670" s="3" t="s">
        <v>430</v>
      </c>
      <c r="E670" s="3" t="s">
        <v>89</v>
      </c>
      <c r="F670" s="3" t="s">
        <v>93</v>
      </c>
      <c r="G670" s="3" t="s">
        <v>94</v>
      </c>
      <c r="H670" s="3" t="s">
        <v>128</v>
      </c>
      <c r="I670" s="3">
        <v>0</v>
      </c>
      <c r="J670" s="3"/>
      <c r="K670" s="3">
        <v>0</v>
      </c>
      <c r="L670" s="3">
        <v>5.82</v>
      </c>
      <c r="M670" s="3"/>
      <c r="N670" s="3"/>
      <c r="O670" s="88" t="str">
        <f>""</f>
        <v/>
      </c>
      <c r="P670" s="35" t="str">
        <f t="shared" si="146"/>
        <v>2022-11-30</v>
      </c>
      <c r="Q670" t="str">
        <f t="shared" si="147"/>
        <v>XIG</v>
      </c>
      <c r="R670">
        <f t="shared" si="148"/>
        <v>0</v>
      </c>
      <c r="S670">
        <f t="shared" si="149"/>
        <v>0</v>
      </c>
      <c r="T670">
        <f t="shared" si="150"/>
        <v>0</v>
      </c>
      <c r="U670" t="str">
        <f t="shared" si="151"/>
        <v>1-30-2--20</v>
      </c>
      <c r="V670">
        <f t="shared" si="155"/>
        <v>0</v>
      </c>
      <c r="W670">
        <f t="shared" si="156"/>
        <v>0</v>
      </c>
      <c r="X670" t="str">
        <f t="shared" si="157"/>
        <v>1-30-2--20</v>
      </c>
      <c r="Y670" t="str">
        <f t="shared" si="158"/>
        <v>1-30-2--20</v>
      </c>
      <c r="Z670" t="str">
        <f t="shared" si="159"/>
        <v>2-06-2--20</v>
      </c>
      <c r="AA670" t="str">
        <f t="shared" si="152"/>
        <v>2022-12-06</v>
      </c>
      <c r="AB670" t="b">
        <f t="shared" si="154"/>
        <v>0</v>
      </c>
      <c r="AC670" t="str">
        <f t="shared" si="153"/>
        <v>Fraction</v>
      </c>
    </row>
    <row r="671" spans="1:29">
      <c r="A671" s="3" t="s">
        <v>302</v>
      </c>
      <c r="B671" s="3" t="s">
        <v>429</v>
      </c>
      <c r="C671" s="3" t="s">
        <v>429</v>
      </c>
      <c r="D671" s="3" t="s">
        <v>430</v>
      </c>
      <c r="E671" s="3" t="s">
        <v>89</v>
      </c>
      <c r="F671" s="3" t="s">
        <v>93</v>
      </c>
      <c r="G671" s="3" t="s">
        <v>431</v>
      </c>
      <c r="H671" s="3" t="s">
        <v>305</v>
      </c>
      <c r="I671" s="3">
        <v>25</v>
      </c>
      <c r="J671" s="3"/>
      <c r="K671" s="3">
        <v>0</v>
      </c>
      <c r="L671" s="3"/>
      <c r="M671" s="3"/>
      <c r="N671" s="3"/>
      <c r="O671" s="88" t="str">
        <f>""</f>
        <v/>
      </c>
      <c r="P671" s="35" t="str">
        <f t="shared" si="146"/>
        <v>2022-11-30</v>
      </c>
      <c r="Q671" t="str">
        <f t="shared" si="147"/>
        <v>XIG</v>
      </c>
      <c r="R671">
        <f t="shared" si="148"/>
        <v>20.37</v>
      </c>
      <c r="S671">
        <f t="shared" si="149"/>
        <v>25</v>
      </c>
      <c r="T671">
        <f t="shared" si="150"/>
        <v>0</v>
      </c>
      <c r="U671" t="str">
        <f t="shared" si="151"/>
        <v>1-30-2--20</v>
      </c>
      <c r="V671">
        <f t="shared" si="155"/>
        <v>0</v>
      </c>
      <c r="W671">
        <f t="shared" si="156"/>
        <v>0</v>
      </c>
      <c r="X671" t="str">
        <f t="shared" si="157"/>
        <v>1-30-2--20</v>
      </c>
      <c r="Y671" t="str">
        <f t="shared" si="158"/>
        <v>1-30-2--20</v>
      </c>
      <c r="Z671" t="str">
        <f t="shared" si="159"/>
        <v>2-06-2--20</v>
      </c>
      <c r="AA671" t="str">
        <f t="shared" si="152"/>
        <v>2022-12-06</v>
      </c>
      <c r="AB671" t="b">
        <f t="shared" si="154"/>
        <v>0</v>
      </c>
      <c r="AC671" t="str">
        <f t="shared" si="153"/>
        <v>Reinv Div</v>
      </c>
    </row>
    <row r="672" spans="1:29">
      <c r="A672" s="3" t="s">
        <v>302</v>
      </c>
      <c r="B672" s="3" t="s">
        <v>429</v>
      </c>
      <c r="C672" s="3" t="s">
        <v>429</v>
      </c>
      <c r="D672" s="3" t="s">
        <v>430</v>
      </c>
      <c r="E672" s="3" t="s">
        <v>89</v>
      </c>
      <c r="F672" s="3" t="s">
        <v>95</v>
      </c>
      <c r="G672" s="3" t="s">
        <v>96</v>
      </c>
      <c r="H672" s="3" t="s">
        <v>128</v>
      </c>
      <c r="I672" s="3">
        <v>0</v>
      </c>
      <c r="J672" s="3"/>
      <c r="K672" s="3">
        <v>0</v>
      </c>
      <c r="L672" s="3">
        <v>8.1199999999999992</v>
      </c>
      <c r="M672" s="3"/>
      <c r="N672" s="3"/>
      <c r="O672" s="88" t="str">
        <f>""</f>
        <v/>
      </c>
      <c r="P672" s="35" t="str">
        <f t="shared" si="146"/>
        <v>2022-11-30</v>
      </c>
      <c r="Q672" t="str">
        <f t="shared" si="147"/>
        <v>XHY</v>
      </c>
      <c r="R672">
        <f t="shared" si="148"/>
        <v>0</v>
      </c>
      <c r="S672">
        <f t="shared" si="149"/>
        <v>0</v>
      </c>
      <c r="T672">
        <f t="shared" si="150"/>
        <v>0</v>
      </c>
      <c r="U672" t="str">
        <f t="shared" si="151"/>
        <v>1-30-2--20</v>
      </c>
      <c r="V672">
        <f t="shared" si="155"/>
        <v>0</v>
      </c>
      <c r="W672">
        <f t="shared" si="156"/>
        <v>0</v>
      </c>
      <c r="X672" t="str">
        <f t="shared" si="157"/>
        <v>1-30-2--20</v>
      </c>
      <c r="Y672" t="str">
        <f t="shared" si="158"/>
        <v>1-30-2--20</v>
      </c>
      <c r="Z672" t="str">
        <f t="shared" si="159"/>
        <v>2-06-2--20</v>
      </c>
      <c r="AA672" t="str">
        <f t="shared" si="152"/>
        <v>2022-12-06</v>
      </c>
      <c r="AB672" t="b">
        <f t="shared" si="154"/>
        <v>0</v>
      </c>
      <c r="AC672" t="str">
        <f t="shared" si="153"/>
        <v>Fraction</v>
      </c>
    </row>
    <row r="673" spans="1:29">
      <c r="A673" s="3" t="s">
        <v>302</v>
      </c>
      <c r="B673" s="3" t="s">
        <v>429</v>
      </c>
      <c r="C673" s="3" t="s">
        <v>429</v>
      </c>
      <c r="D673" s="3" t="s">
        <v>430</v>
      </c>
      <c r="E673" s="3" t="s">
        <v>89</v>
      </c>
      <c r="F673" s="3" t="s">
        <v>95</v>
      </c>
      <c r="G673" s="3" t="s">
        <v>432</v>
      </c>
      <c r="H673" s="3" t="s">
        <v>305</v>
      </c>
      <c r="I673" s="3">
        <v>50</v>
      </c>
      <c r="J673" s="3"/>
      <c r="K673" s="3">
        <v>0</v>
      </c>
      <c r="L673" s="3"/>
      <c r="M673" s="3"/>
      <c r="N673" s="3"/>
      <c r="O673" s="88" t="str">
        <f>""</f>
        <v/>
      </c>
      <c r="P673" s="35" t="str">
        <f t="shared" si="146"/>
        <v>2022-11-30</v>
      </c>
      <c r="Q673" t="str">
        <f t="shared" si="147"/>
        <v>XHY</v>
      </c>
      <c r="R673">
        <f t="shared" si="148"/>
        <v>16.121600000000001</v>
      </c>
      <c r="S673">
        <f t="shared" si="149"/>
        <v>50</v>
      </c>
      <c r="T673">
        <f t="shared" si="150"/>
        <v>0</v>
      </c>
      <c r="U673" t="str">
        <f t="shared" si="151"/>
        <v>1-30-2--20</v>
      </c>
      <c r="V673">
        <f t="shared" si="155"/>
        <v>0</v>
      </c>
      <c r="W673">
        <f t="shared" si="156"/>
        <v>0</v>
      </c>
      <c r="X673" t="str">
        <f t="shared" si="157"/>
        <v>1-30-2--20</v>
      </c>
      <c r="Y673" t="str">
        <f t="shared" si="158"/>
        <v>1-30-2--20</v>
      </c>
      <c r="Z673" t="str">
        <f t="shared" si="159"/>
        <v>2-06-2--20</v>
      </c>
      <c r="AA673" t="str">
        <f t="shared" si="152"/>
        <v>2022-12-06</v>
      </c>
      <c r="AB673" t="b">
        <f t="shared" si="154"/>
        <v>0</v>
      </c>
      <c r="AC673" t="str">
        <f t="shared" si="153"/>
        <v>Reinv Div</v>
      </c>
    </row>
    <row r="674" spans="1:29">
      <c r="A674" s="3" t="s">
        <v>302</v>
      </c>
      <c r="B674" s="3" t="s">
        <v>429</v>
      </c>
      <c r="C674" s="3" t="s">
        <v>429</v>
      </c>
      <c r="D674" s="3" t="s">
        <v>430</v>
      </c>
      <c r="E674" s="3" t="s">
        <v>89</v>
      </c>
      <c r="F674" s="3" t="s">
        <v>110</v>
      </c>
      <c r="G674" s="3" t="s">
        <v>111</v>
      </c>
      <c r="H674" s="3" t="s">
        <v>128</v>
      </c>
      <c r="I674" s="3">
        <v>0</v>
      </c>
      <c r="J674" s="3"/>
      <c r="K674" s="3">
        <v>0</v>
      </c>
      <c r="L674" s="3">
        <v>26.58</v>
      </c>
      <c r="M674" s="3"/>
      <c r="N674" s="3"/>
      <c r="O674" s="88" t="str">
        <f>""</f>
        <v/>
      </c>
      <c r="P674" s="35" t="str">
        <f t="shared" si="146"/>
        <v>2022-11-30</v>
      </c>
      <c r="Q674" t="str">
        <f t="shared" si="147"/>
        <v>XIU</v>
      </c>
      <c r="R674">
        <f t="shared" si="148"/>
        <v>0</v>
      </c>
      <c r="S674">
        <f t="shared" si="149"/>
        <v>0</v>
      </c>
      <c r="T674">
        <f t="shared" si="150"/>
        <v>0</v>
      </c>
      <c r="U674" t="str">
        <f t="shared" si="151"/>
        <v>1-30-2--20</v>
      </c>
      <c r="V674">
        <f t="shared" si="155"/>
        <v>0</v>
      </c>
      <c r="W674">
        <f t="shared" si="156"/>
        <v>0</v>
      </c>
      <c r="X674" t="str">
        <f t="shared" si="157"/>
        <v>1-30-2--20</v>
      </c>
      <c r="Y674" t="str">
        <f t="shared" si="158"/>
        <v>1-30-2--20</v>
      </c>
      <c r="Z674" t="str">
        <f t="shared" si="159"/>
        <v>2-06-2--20</v>
      </c>
      <c r="AA674" t="str">
        <f t="shared" si="152"/>
        <v>2022-12-06</v>
      </c>
      <c r="AB674" t="b">
        <f t="shared" si="154"/>
        <v>0</v>
      </c>
      <c r="AC674" t="str">
        <f t="shared" si="153"/>
        <v>Fraction</v>
      </c>
    </row>
    <row r="675" spans="1:29">
      <c r="A675" s="3" t="s">
        <v>302</v>
      </c>
      <c r="B675" s="3" t="s">
        <v>429</v>
      </c>
      <c r="C675" s="3" t="s">
        <v>429</v>
      </c>
      <c r="D675" s="3" t="s">
        <v>430</v>
      </c>
      <c r="E675" s="3" t="s">
        <v>89</v>
      </c>
      <c r="F675" s="3" t="s">
        <v>110</v>
      </c>
      <c r="G675" s="3" t="s">
        <v>433</v>
      </c>
      <c r="H675" s="3" t="s">
        <v>305</v>
      </c>
      <c r="I675" s="3">
        <v>262</v>
      </c>
      <c r="J675" s="3"/>
      <c r="K675" s="3">
        <v>0</v>
      </c>
      <c r="L675" s="3"/>
      <c r="M675" s="3"/>
      <c r="N675" s="3"/>
      <c r="O675" s="88" t="str">
        <f>""</f>
        <v/>
      </c>
      <c r="P675" s="35" t="str">
        <f t="shared" si="146"/>
        <v>2022-11-30</v>
      </c>
      <c r="Q675" t="str">
        <f t="shared" si="147"/>
        <v>XIU</v>
      </c>
      <c r="R675">
        <f t="shared" si="148"/>
        <v>31.349885496183205</v>
      </c>
      <c r="S675">
        <f t="shared" si="149"/>
        <v>262</v>
      </c>
      <c r="T675">
        <f t="shared" si="150"/>
        <v>0</v>
      </c>
      <c r="U675" t="str">
        <f t="shared" si="151"/>
        <v>1-30-2--20</v>
      </c>
      <c r="V675">
        <f t="shared" si="155"/>
        <v>0</v>
      </c>
      <c r="W675">
        <f t="shared" si="156"/>
        <v>0</v>
      </c>
      <c r="X675" t="str">
        <f t="shared" si="157"/>
        <v>1-30-2--20</v>
      </c>
      <c r="Y675" t="str">
        <f t="shared" si="158"/>
        <v>1-30-2--20</v>
      </c>
      <c r="Z675" t="str">
        <f t="shared" si="159"/>
        <v>2-06-2--20</v>
      </c>
      <c r="AA675" t="str">
        <f t="shared" si="152"/>
        <v>2022-12-06</v>
      </c>
      <c r="AB675" t="b">
        <f t="shared" si="154"/>
        <v>0</v>
      </c>
      <c r="AC675" t="str">
        <f t="shared" si="153"/>
        <v>Reinv Div</v>
      </c>
    </row>
    <row r="676" spans="1:29">
      <c r="A676" s="3" t="s">
        <v>302</v>
      </c>
      <c r="B676" s="3" t="s">
        <v>429</v>
      </c>
      <c r="C676" s="3" t="s">
        <v>429</v>
      </c>
      <c r="D676" s="3" t="s">
        <v>430</v>
      </c>
      <c r="E676" s="3" t="s">
        <v>89</v>
      </c>
      <c r="F676" s="3" t="s">
        <v>54</v>
      </c>
      <c r="G676" s="3" t="s">
        <v>230</v>
      </c>
      <c r="H676" s="3" t="s">
        <v>128</v>
      </c>
      <c r="I676" s="3">
        <v>0</v>
      </c>
      <c r="J676" s="3"/>
      <c r="K676" s="3">
        <v>0</v>
      </c>
      <c r="L676" s="3">
        <v>10.9</v>
      </c>
      <c r="M676" s="3"/>
      <c r="N676" s="3"/>
      <c r="O676" s="88" t="str">
        <f>""</f>
        <v/>
      </c>
      <c r="P676" s="35" t="str">
        <f t="shared" si="146"/>
        <v>2022-11-30</v>
      </c>
      <c r="Q676" t="str">
        <f t="shared" si="147"/>
        <v>XCB</v>
      </c>
      <c r="R676">
        <f t="shared" si="148"/>
        <v>0</v>
      </c>
      <c r="S676">
        <f t="shared" si="149"/>
        <v>0</v>
      </c>
      <c r="T676">
        <f t="shared" si="150"/>
        <v>0</v>
      </c>
      <c r="U676" t="str">
        <f t="shared" si="151"/>
        <v>1-30-2--20</v>
      </c>
      <c r="V676">
        <f t="shared" si="155"/>
        <v>0</v>
      </c>
      <c r="W676">
        <f t="shared" si="156"/>
        <v>0</v>
      </c>
      <c r="X676" t="str">
        <f t="shared" si="157"/>
        <v>1-30-2--20</v>
      </c>
      <c r="Y676" t="str">
        <f t="shared" si="158"/>
        <v>1-30-2--20</v>
      </c>
      <c r="Z676" t="str">
        <f t="shared" si="159"/>
        <v>2-06-2--20</v>
      </c>
      <c r="AA676" t="str">
        <f t="shared" si="152"/>
        <v>2022-12-06</v>
      </c>
      <c r="AB676" t="b">
        <f t="shared" si="154"/>
        <v>0</v>
      </c>
      <c r="AC676" t="str">
        <f t="shared" si="153"/>
        <v>Fraction</v>
      </c>
    </row>
    <row r="677" spans="1:29">
      <c r="A677" s="3" t="s">
        <v>302</v>
      </c>
      <c r="B677" s="3" t="s">
        <v>429</v>
      </c>
      <c r="C677" s="3" t="s">
        <v>429</v>
      </c>
      <c r="D677" s="3" t="s">
        <v>430</v>
      </c>
      <c r="E677" s="3" t="s">
        <v>89</v>
      </c>
      <c r="F677" s="3" t="s">
        <v>54</v>
      </c>
      <c r="G677" s="3" t="s">
        <v>434</v>
      </c>
      <c r="H677" s="3" t="s">
        <v>305</v>
      </c>
      <c r="I677" s="3">
        <v>103</v>
      </c>
      <c r="J677" s="3"/>
      <c r="K677" s="3">
        <v>0</v>
      </c>
      <c r="L677" s="3"/>
      <c r="M677" s="3"/>
      <c r="N677" s="3"/>
      <c r="O677" s="88" t="str">
        <f>""</f>
        <v/>
      </c>
      <c r="P677" s="35" t="str">
        <f t="shared" si="146"/>
        <v>2022-11-30</v>
      </c>
      <c r="Q677" t="str">
        <f t="shared" si="147"/>
        <v>XCB</v>
      </c>
      <c r="R677">
        <f t="shared" si="148"/>
        <v>19.29</v>
      </c>
      <c r="S677">
        <f t="shared" si="149"/>
        <v>103</v>
      </c>
      <c r="T677">
        <f t="shared" si="150"/>
        <v>0</v>
      </c>
      <c r="U677" t="str">
        <f t="shared" si="151"/>
        <v>1-30-2--20</v>
      </c>
      <c r="V677">
        <f t="shared" si="155"/>
        <v>0</v>
      </c>
      <c r="W677">
        <f t="shared" si="156"/>
        <v>0</v>
      </c>
      <c r="X677" t="str">
        <f t="shared" si="157"/>
        <v>1-30-2--20</v>
      </c>
      <c r="Y677" t="str">
        <f t="shared" si="158"/>
        <v>1-30-2--20</v>
      </c>
      <c r="Z677" t="str">
        <f t="shared" si="159"/>
        <v>2-06-2--20</v>
      </c>
      <c r="AA677" t="str">
        <f t="shared" si="152"/>
        <v>2022-12-06</v>
      </c>
      <c r="AB677" t="b">
        <f t="shared" si="154"/>
        <v>0</v>
      </c>
      <c r="AC677" t="str">
        <f t="shared" si="153"/>
        <v>Reinv Div</v>
      </c>
    </row>
    <row r="678" spans="1:29">
      <c r="A678" s="3" t="s">
        <v>302</v>
      </c>
      <c r="B678" s="3" t="s">
        <v>429</v>
      </c>
      <c r="C678" s="3" t="s">
        <v>429</v>
      </c>
      <c r="D678" s="3" t="s">
        <v>430</v>
      </c>
      <c r="E678" s="3" t="s">
        <v>89</v>
      </c>
      <c r="F678" s="3" t="s">
        <v>90</v>
      </c>
      <c r="G678" s="3" t="s">
        <v>91</v>
      </c>
      <c r="H678" s="3" t="s">
        <v>128</v>
      </c>
      <c r="I678" s="3">
        <v>0</v>
      </c>
      <c r="J678" s="3"/>
      <c r="K678" s="3">
        <v>0</v>
      </c>
      <c r="L678" s="3">
        <v>10.54</v>
      </c>
      <c r="M678" s="3"/>
      <c r="N678" s="3"/>
      <c r="O678" s="88" t="str">
        <f>""</f>
        <v/>
      </c>
      <c r="P678" s="35" t="str">
        <f t="shared" si="146"/>
        <v>2022-11-30</v>
      </c>
      <c r="Q678" t="str">
        <f t="shared" si="147"/>
        <v>XBB</v>
      </c>
      <c r="R678">
        <f t="shared" si="148"/>
        <v>0</v>
      </c>
      <c r="S678">
        <f t="shared" si="149"/>
        <v>0</v>
      </c>
      <c r="T678">
        <f t="shared" si="150"/>
        <v>0</v>
      </c>
      <c r="U678" t="str">
        <f t="shared" si="151"/>
        <v>1-30-2--20</v>
      </c>
      <c r="V678">
        <f t="shared" si="155"/>
        <v>0</v>
      </c>
      <c r="W678">
        <f t="shared" si="156"/>
        <v>0</v>
      </c>
      <c r="X678" t="str">
        <f t="shared" si="157"/>
        <v>1-30-2--20</v>
      </c>
      <c r="Y678" t="str">
        <f t="shared" si="158"/>
        <v>1-30-2--20</v>
      </c>
      <c r="Z678" t="str">
        <f t="shared" si="159"/>
        <v>2-06-2--20</v>
      </c>
      <c r="AA678" t="str">
        <f t="shared" si="152"/>
        <v>2022-12-06</v>
      </c>
      <c r="AB678" t="b">
        <f t="shared" si="154"/>
        <v>0</v>
      </c>
      <c r="AC678" t="str">
        <f t="shared" si="153"/>
        <v>Fraction</v>
      </c>
    </row>
    <row r="679" spans="1:29">
      <c r="A679" s="3" t="s">
        <v>302</v>
      </c>
      <c r="B679" s="3" t="s">
        <v>429</v>
      </c>
      <c r="C679" s="3" t="s">
        <v>429</v>
      </c>
      <c r="D679" s="3" t="s">
        <v>430</v>
      </c>
      <c r="E679" s="3" t="s">
        <v>89</v>
      </c>
      <c r="F679" s="3" t="s">
        <v>90</v>
      </c>
      <c r="G679" s="3" t="s">
        <v>435</v>
      </c>
      <c r="H679" s="3" t="s">
        <v>305</v>
      </c>
      <c r="I679" s="3">
        <v>121</v>
      </c>
      <c r="J679" s="3"/>
      <c r="K679" s="3">
        <v>0</v>
      </c>
      <c r="L679" s="3"/>
      <c r="M679" s="3"/>
      <c r="N679" s="3"/>
      <c r="O679" s="88" t="str">
        <f>""</f>
        <v/>
      </c>
      <c r="P679" s="35" t="str">
        <f t="shared" si="146"/>
        <v>2022-11-30</v>
      </c>
      <c r="Q679" t="str">
        <f t="shared" si="147"/>
        <v>XBB</v>
      </c>
      <c r="R679">
        <f t="shared" si="148"/>
        <v>28.069999999999997</v>
      </c>
      <c r="S679">
        <f t="shared" si="149"/>
        <v>121</v>
      </c>
      <c r="T679">
        <f t="shared" si="150"/>
        <v>0</v>
      </c>
      <c r="U679" t="str">
        <f t="shared" si="151"/>
        <v>1-30-2--20</v>
      </c>
      <c r="V679">
        <f t="shared" si="155"/>
        <v>0</v>
      </c>
      <c r="W679">
        <f t="shared" si="156"/>
        <v>0</v>
      </c>
      <c r="X679" t="str">
        <f t="shared" si="157"/>
        <v>1-30-2--20</v>
      </c>
      <c r="Y679" t="str">
        <f t="shared" si="158"/>
        <v>1-30-2--20</v>
      </c>
      <c r="Z679" t="str">
        <f t="shared" si="159"/>
        <v>2-06-2--20</v>
      </c>
      <c r="AA679" t="str">
        <f t="shared" si="152"/>
        <v>2022-12-06</v>
      </c>
      <c r="AB679" t="b">
        <f t="shared" si="154"/>
        <v>0</v>
      </c>
      <c r="AC679" t="str">
        <f t="shared" si="153"/>
        <v>Reinv Div</v>
      </c>
    </row>
    <row r="680" spans="1:29">
      <c r="A680" s="3" t="s">
        <v>302</v>
      </c>
      <c r="B680" s="3" t="s">
        <v>429</v>
      </c>
      <c r="C680" s="3" t="s">
        <v>429</v>
      </c>
      <c r="D680" s="3" t="s">
        <v>429</v>
      </c>
      <c r="E680" s="3" t="s">
        <v>89</v>
      </c>
      <c r="F680" s="3" t="s">
        <v>93</v>
      </c>
      <c r="G680" s="3" t="s">
        <v>94</v>
      </c>
      <c r="H680" s="3" t="s">
        <v>305</v>
      </c>
      <c r="I680" s="3">
        <v>0</v>
      </c>
      <c r="J680" s="3"/>
      <c r="K680" s="3">
        <v>0</v>
      </c>
      <c r="L680" s="3">
        <v>-515.05999999999995</v>
      </c>
      <c r="M680" s="3"/>
      <c r="N680" s="3"/>
      <c r="O680" s="88" t="str">
        <f>""</f>
        <v/>
      </c>
      <c r="P680" s="35" t="str">
        <f t="shared" si="146"/>
        <v>2022-11-30</v>
      </c>
      <c r="Q680" t="str">
        <f t="shared" si="147"/>
        <v>XIG</v>
      </c>
      <c r="R680">
        <f t="shared" si="148"/>
        <v>0</v>
      </c>
      <c r="S680">
        <f t="shared" si="149"/>
        <v>0</v>
      </c>
      <c r="T680">
        <f t="shared" si="150"/>
        <v>0</v>
      </c>
      <c r="U680" t="str">
        <f t="shared" si="151"/>
        <v>1-30-2--20</v>
      </c>
      <c r="V680">
        <f t="shared" si="155"/>
        <v>0</v>
      </c>
      <c r="W680">
        <f t="shared" si="156"/>
        <v>0</v>
      </c>
      <c r="X680" t="str">
        <f t="shared" si="157"/>
        <v>1-30-2--20</v>
      </c>
      <c r="Y680" t="str">
        <f t="shared" si="158"/>
        <v>1-30-2--20</v>
      </c>
      <c r="Z680" t="str">
        <f t="shared" si="159"/>
        <v>1-30-2--20</v>
      </c>
      <c r="AA680" t="str">
        <f t="shared" si="152"/>
        <v>2022-11-30</v>
      </c>
      <c r="AB680" t="b">
        <f t="shared" si="154"/>
        <v>1</v>
      </c>
      <c r="AC680">
        <f t="shared" si="153"/>
        <v>0</v>
      </c>
    </row>
    <row r="681" spans="1:29">
      <c r="A681" s="3" t="s">
        <v>302</v>
      </c>
      <c r="B681" s="3" t="s">
        <v>429</v>
      </c>
      <c r="C681" s="3" t="s">
        <v>429</v>
      </c>
      <c r="D681" s="3" t="s">
        <v>429</v>
      </c>
      <c r="E681" s="3" t="s">
        <v>89</v>
      </c>
      <c r="F681" s="3" t="s">
        <v>93</v>
      </c>
      <c r="G681" s="3" t="s">
        <v>94</v>
      </c>
      <c r="H681" s="3" t="s">
        <v>92</v>
      </c>
      <c r="I681" s="3">
        <v>7924</v>
      </c>
      <c r="J681" s="3"/>
      <c r="K681" s="3">
        <v>0</v>
      </c>
      <c r="L681" s="3">
        <v>515.05999999999995</v>
      </c>
      <c r="M681" s="3"/>
      <c r="N681" s="3"/>
      <c r="O681" s="88" t="str">
        <f>""</f>
        <v/>
      </c>
      <c r="P681" s="35" t="str">
        <f t="shared" si="146"/>
        <v>2022-11-30</v>
      </c>
      <c r="Q681" t="str">
        <f t="shared" si="147"/>
        <v>XIG</v>
      </c>
      <c r="R681">
        <f t="shared" si="148"/>
        <v>0</v>
      </c>
      <c r="S681">
        <f t="shared" si="149"/>
        <v>7924</v>
      </c>
      <c r="T681">
        <f t="shared" si="150"/>
        <v>515.05999999999995</v>
      </c>
      <c r="U681" t="str">
        <f t="shared" si="151"/>
        <v>1-30-2--20</v>
      </c>
      <c r="V681">
        <f t="shared" si="155"/>
        <v>6.4999999999999988E-2</v>
      </c>
      <c r="W681">
        <f t="shared" si="156"/>
        <v>0</v>
      </c>
      <c r="X681" t="str">
        <f t="shared" si="157"/>
        <v>1-30-2--20</v>
      </c>
      <c r="Y681" t="str">
        <f t="shared" si="158"/>
        <v>1-30-2--20</v>
      </c>
      <c r="Z681" t="str">
        <f t="shared" si="159"/>
        <v>1-30-2--20</v>
      </c>
      <c r="AA681" t="str">
        <f t="shared" si="152"/>
        <v>2022-11-30</v>
      </c>
      <c r="AB681" t="b">
        <f t="shared" si="154"/>
        <v>1</v>
      </c>
      <c r="AC681">
        <f t="shared" si="153"/>
        <v>0</v>
      </c>
    </row>
    <row r="682" spans="1:29">
      <c r="A682" s="3" t="s">
        <v>302</v>
      </c>
      <c r="B682" s="3" t="s">
        <v>429</v>
      </c>
      <c r="C682" s="3" t="s">
        <v>429</v>
      </c>
      <c r="D682" s="3" t="s">
        <v>429</v>
      </c>
      <c r="E682" s="3" t="s">
        <v>89</v>
      </c>
      <c r="F682" s="3" t="s">
        <v>95</v>
      </c>
      <c r="G682" s="3" t="s">
        <v>96</v>
      </c>
      <c r="H682" s="3" t="s">
        <v>305</v>
      </c>
      <c r="I682" s="3">
        <v>0</v>
      </c>
      <c r="J682" s="3"/>
      <c r="K682" s="3">
        <v>0</v>
      </c>
      <c r="L682" s="3">
        <v>-814.28</v>
      </c>
      <c r="M682" s="3"/>
      <c r="N682" s="3"/>
      <c r="O682" s="88" t="str">
        <f>""</f>
        <v/>
      </c>
      <c r="P682" s="35" t="str">
        <f t="shared" si="146"/>
        <v>2022-11-30</v>
      </c>
      <c r="Q682" t="str">
        <f t="shared" si="147"/>
        <v>XHY</v>
      </c>
      <c r="R682">
        <f t="shared" si="148"/>
        <v>0</v>
      </c>
      <c r="S682">
        <f t="shared" si="149"/>
        <v>0</v>
      </c>
      <c r="T682">
        <f t="shared" si="150"/>
        <v>0</v>
      </c>
      <c r="U682" t="str">
        <f t="shared" si="151"/>
        <v>1-30-2--20</v>
      </c>
      <c r="V682">
        <f t="shared" si="155"/>
        <v>0</v>
      </c>
      <c r="W682">
        <f t="shared" si="156"/>
        <v>0</v>
      </c>
      <c r="X682" t="str">
        <f t="shared" si="157"/>
        <v>1-30-2--20</v>
      </c>
      <c r="Y682" t="str">
        <f t="shared" si="158"/>
        <v>1-30-2--20</v>
      </c>
      <c r="Z682" t="str">
        <f t="shared" si="159"/>
        <v>1-30-2--20</v>
      </c>
      <c r="AA682" t="str">
        <f t="shared" si="152"/>
        <v>2022-11-30</v>
      </c>
      <c r="AB682" t="b">
        <f t="shared" si="154"/>
        <v>1</v>
      </c>
      <c r="AC682">
        <f t="shared" si="153"/>
        <v>0</v>
      </c>
    </row>
    <row r="683" spans="1:29">
      <c r="A683" s="3" t="s">
        <v>302</v>
      </c>
      <c r="B683" s="3" t="s">
        <v>429</v>
      </c>
      <c r="C683" s="3" t="s">
        <v>429</v>
      </c>
      <c r="D683" s="3" t="s">
        <v>429</v>
      </c>
      <c r="E683" s="3" t="s">
        <v>89</v>
      </c>
      <c r="F683" s="3" t="s">
        <v>95</v>
      </c>
      <c r="G683" s="3" t="s">
        <v>96</v>
      </c>
      <c r="H683" s="3" t="s">
        <v>92</v>
      </c>
      <c r="I683" s="3">
        <v>10857</v>
      </c>
      <c r="J683" s="3"/>
      <c r="K683" s="3">
        <v>0</v>
      </c>
      <c r="L683" s="3">
        <v>814.28</v>
      </c>
      <c r="M683" s="3"/>
      <c r="N683" s="3"/>
      <c r="O683" s="88" t="str">
        <f>""</f>
        <v/>
      </c>
      <c r="P683" s="35" t="str">
        <f t="shared" si="146"/>
        <v>2022-11-30</v>
      </c>
      <c r="Q683" t="str">
        <f t="shared" si="147"/>
        <v>XHY</v>
      </c>
      <c r="R683">
        <f t="shared" si="148"/>
        <v>0</v>
      </c>
      <c r="S683">
        <f t="shared" si="149"/>
        <v>10857</v>
      </c>
      <c r="T683">
        <f t="shared" si="150"/>
        <v>814.28</v>
      </c>
      <c r="U683" t="str">
        <f t="shared" si="151"/>
        <v>1-30-2--20</v>
      </c>
      <c r="V683">
        <f t="shared" si="155"/>
        <v>7.5000460532375426E-2</v>
      </c>
      <c r="W683">
        <f t="shared" si="156"/>
        <v>0</v>
      </c>
      <c r="X683" t="str">
        <f t="shared" si="157"/>
        <v>1-30-2--20</v>
      </c>
      <c r="Y683" t="str">
        <f t="shared" si="158"/>
        <v>1-30-2--20</v>
      </c>
      <c r="Z683" t="str">
        <f t="shared" si="159"/>
        <v>1-30-2--20</v>
      </c>
      <c r="AA683" t="str">
        <f t="shared" si="152"/>
        <v>2022-11-30</v>
      </c>
      <c r="AB683" t="b">
        <f t="shared" si="154"/>
        <v>1</v>
      </c>
      <c r="AC683">
        <f t="shared" si="153"/>
        <v>0</v>
      </c>
    </row>
    <row r="684" spans="1:29">
      <c r="A684" s="3" t="s">
        <v>302</v>
      </c>
      <c r="B684" s="3" t="s">
        <v>429</v>
      </c>
      <c r="C684" s="3" t="s">
        <v>429</v>
      </c>
      <c r="D684" s="3" t="s">
        <v>429</v>
      </c>
      <c r="E684" s="3" t="s">
        <v>89</v>
      </c>
      <c r="F684" s="3" t="s">
        <v>110</v>
      </c>
      <c r="G684" s="3" t="s">
        <v>111</v>
      </c>
      <c r="H684" s="3" t="s">
        <v>305</v>
      </c>
      <c r="I684" s="3">
        <v>0</v>
      </c>
      <c r="J684" s="3"/>
      <c r="K684" s="3">
        <v>0</v>
      </c>
      <c r="L684" s="3">
        <v>-8240.8799999999992</v>
      </c>
      <c r="M684" s="3"/>
      <c r="N684" s="3"/>
      <c r="O684" s="88" t="str">
        <f>""</f>
        <v/>
      </c>
      <c r="P684" s="35" t="str">
        <f t="shared" si="146"/>
        <v>2022-11-30</v>
      </c>
      <c r="Q684" t="str">
        <f t="shared" si="147"/>
        <v>XIU</v>
      </c>
      <c r="R684">
        <f t="shared" si="148"/>
        <v>0</v>
      </c>
      <c r="S684">
        <f t="shared" si="149"/>
        <v>0</v>
      </c>
      <c r="T684">
        <f t="shared" si="150"/>
        <v>0</v>
      </c>
      <c r="U684" t="str">
        <f t="shared" si="151"/>
        <v>1-30-2--20</v>
      </c>
      <c r="V684">
        <f t="shared" si="155"/>
        <v>0</v>
      </c>
      <c r="W684">
        <f t="shared" si="156"/>
        <v>0</v>
      </c>
      <c r="X684" t="str">
        <f t="shared" si="157"/>
        <v>1-30-2--20</v>
      </c>
      <c r="Y684" t="str">
        <f t="shared" si="158"/>
        <v>1-30-2--20</v>
      </c>
      <c r="Z684" t="str">
        <f t="shared" si="159"/>
        <v>1-30-2--20</v>
      </c>
      <c r="AA684" t="str">
        <f t="shared" si="152"/>
        <v>2022-11-30</v>
      </c>
      <c r="AB684" t="b">
        <f t="shared" si="154"/>
        <v>1</v>
      </c>
      <c r="AC684">
        <f t="shared" si="153"/>
        <v>0</v>
      </c>
    </row>
    <row r="685" spans="1:29">
      <c r="A685" s="3" t="s">
        <v>302</v>
      </c>
      <c r="B685" s="3" t="s">
        <v>429</v>
      </c>
      <c r="C685" s="3" t="s">
        <v>429</v>
      </c>
      <c r="D685" s="3" t="s">
        <v>429</v>
      </c>
      <c r="E685" s="3" t="s">
        <v>89</v>
      </c>
      <c r="F685" s="3" t="s">
        <v>110</v>
      </c>
      <c r="G685" s="3" t="s">
        <v>111</v>
      </c>
      <c r="H685" s="3" t="s">
        <v>92</v>
      </c>
      <c r="I685" s="3">
        <v>34919</v>
      </c>
      <c r="J685" s="3"/>
      <c r="K685" s="3">
        <v>0</v>
      </c>
      <c r="L685" s="3">
        <v>8240.8799999999992</v>
      </c>
      <c r="M685" s="3"/>
      <c r="N685" s="3"/>
      <c r="O685" s="88" t="str">
        <f>""</f>
        <v/>
      </c>
      <c r="P685" s="35" t="str">
        <f t="shared" si="146"/>
        <v>2022-11-30</v>
      </c>
      <c r="Q685" t="str">
        <f t="shared" si="147"/>
        <v>XIU</v>
      </c>
      <c r="R685">
        <f t="shared" si="148"/>
        <v>0</v>
      </c>
      <c r="S685">
        <f t="shared" si="149"/>
        <v>34919</v>
      </c>
      <c r="T685">
        <f t="shared" si="150"/>
        <v>8240.8799999999992</v>
      </c>
      <c r="U685" t="str">
        <f t="shared" si="151"/>
        <v>1-30-2--20</v>
      </c>
      <c r="V685">
        <f t="shared" si="155"/>
        <v>0.23599988544918238</v>
      </c>
      <c r="W685">
        <f t="shared" si="156"/>
        <v>0</v>
      </c>
      <c r="X685" t="str">
        <f t="shared" si="157"/>
        <v>1-30-2--20</v>
      </c>
      <c r="Y685" t="str">
        <f t="shared" si="158"/>
        <v>1-30-2--20</v>
      </c>
      <c r="Z685" t="str">
        <f t="shared" si="159"/>
        <v>1-30-2--20</v>
      </c>
      <c r="AA685" t="str">
        <f t="shared" si="152"/>
        <v>2022-11-30</v>
      </c>
      <c r="AB685" t="b">
        <f t="shared" si="154"/>
        <v>1</v>
      </c>
      <c r="AC685">
        <f t="shared" si="153"/>
        <v>0</v>
      </c>
    </row>
    <row r="686" spans="1:29">
      <c r="A686" s="3" t="s">
        <v>302</v>
      </c>
      <c r="B686" s="3" t="s">
        <v>429</v>
      </c>
      <c r="C686" s="3" t="s">
        <v>429</v>
      </c>
      <c r="D686" s="3" t="s">
        <v>429</v>
      </c>
      <c r="E686" s="3" t="s">
        <v>89</v>
      </c>
      <c r="F686" s="3" t="s">
        <v>54</v>
      </c>
      <c r="G686" s="3" t="s">
        <v>230</v>
      </c>
      <c r="H686" s="3" t="s">
        <v>305</v>
      </c>
      <c r="I686" s="3">
        <v>0</v>
      </c>
      <c r="J686" s="3"/>
      <c r="K686" s="3">
        <v>0</v>
      </c>
      <c r="L686" s="3">
        <v>-1997.74</v>
      </c>
      <c r="M686" s="3"/>
      <c r="N686" s="3"/>
      <c r="O686" s="88" t="str">
        <f>""</f>
        <v/>
      </c>
      <c r="P686" s="35" t="str">
        <f t="shared" si="146"/>
        <v>2022-11-30</v>
      </c>
      <c r="Q686" t="str">
        <f t="shared" si="147"/>
        <v>XCB</v>
      </c>
      <c r="R686">
        <f t="shared" si="148"/>
        <v>0</v>
      </c>
      <c r="S686">
        <f t="shared" si="149"/>
        <v>0</v>
      </c>
      <c r="T686">
        <f t="shared" si="150"/>
        <v>0</v>
      </c>
      <c r="U686" t="str">
        <f t="shared" si="151"/>
        <v>1-30-2--20</v>
      </c>
      <c r="V686">
        <f t="shared" si="155"/>
        <v>0</v>
      </c>
      <c r="W686">
        <f t="shared" si="156"/>
        <v>0</v>
      </c>
      <c r="X686" t="str">
        <f t="shared" si="157"/>
        <v>1-30-2--20</v>
      </c>
      <c r="Y686" t="str">
        <f t="shared" si="158"/>
        <v>1-30-2--20</v>
      </c>
      <c r="Z686" t="str">
        <f t="shared" si="159"/>
        <v>1-30-2--20</v>
      </c>
      <c r="AA686" t="str">
        <f t="shared" si="152"/>
        <v>2022-11-30</v>
      </c>
      <c r="AB686" t="b">
        <f t="shared" si="154"/>
        <v>1</v>
      </c>
      <c r="AC686">
        <f t="shared" si="153"/>
        <v>0</v>
      </c>
    </row>
    <row r="687" spans="1:29">
      <c r="A687" s="3" t="s">
        <v>302</v>
      </c>
      <c r="B687" s="3" t="s">
        <v>429</v>
      </c>
      <c r="C687" s="3" t="s">
        <v>429</v>
      </c>
      <c r="D687" s="3" t="s">
        <v>429</v>
      </c>
      <c r="E687" s="3" t="s">
        <v>89</v>
      </c>
      <c r="F687" s="3" t="s">
        <v>54</v>
      </c>
      <c r="G687" s="3" t="s">
        <v>230</v>
      </c>
      <c r="H687" s="3" t="s">
        <v>92</v>
      </c>
      <c r="I687" s="3">
        <v>35048</v>
      </c>
      <c r="J687" s="3"/>
      <c r="K687" s="3">
        <v>0</v>
      </c>
      <c r="L687" s="3">
        <v>1997.74</v>
      </c>
      <c r="M687" s="3"/>
      <c r="N687" s="3"/>
      <c r="O687" s="88" t="str">
        <f>""</f>
        <v/>
      </c>
      <c r="P687" s="35" t="str">
        <f t="shared" si="146"/>
        <v>2022-11-30</v>
      </c>
      <c r="Q687" t="str">
        <f t="shared" si="147"/>
        <v>XCB</v>
      </c>
      <c r="R687">
        <f t="shared" si="148"/>
        <v>0</v>
      </c>
      <c r="S687">
        <f t="shared" si="149"/>
        <v>35048</v>
      </c>
      <c r="T687">
        <f t="shared" si="150"/>
        <v>1997.74</v>
      </c>
      <c r="U687" t="str">
        <f t="shared" si="151"/>
        <v>1-30-2--20</v>
      </c>
      <c r="V687">
        <f t="shared" si="155"/>
        <v>5.700011412919425E-2</v>
      </c>
      <c r="W687">
        <f t="shared" si="156"/>
        <v>0</v>
      </c>
      <c r="X687" t="str">
        <f t="shared" si="157"/>
        <v>1-30-2--20</v>
      </c>
      <c r="Y687" t="str">
        <f t="shared" si="158"/>
        <v>1-30-2--20</v>
      </c>
      <c r="Z687" t="str">
        <f t="shared" si="159"/>
        <v>1-30-2--20</v>
      </c>
      <c r="AA687" t="str">
        <f t="shared" si="152"/>
        <v>2022-11-30</v>
      </c>
      <c r="AB687" t="b">
        <f t="shared" si="154"/>
        <v>1</v>
      </c>
      <c r="AC687">
        <f t="shared" si="153"/>
        <v>0</v>
      </c>
    </row>
    <row r="688" spans="1:29">
      <c r="A688" s="3" t="s">
        <v>302</v>
      </c>
      <c r="B688" s="3" t="s">
        <v>429</v>
      </c>
      <c r="C688" s="3" t="s">
        <v>429</v>
      </c>
      <c r="D688" s="3" t="s">
        <v>429</v>
      </c>
      <c r="E688" s="3" t="s">
        <v>89</v>
      </c>
      <c r="F688" s="3" t="s">
        <v>90</v>
      </c>
      <c r="G688" s="3" t="s">
        <v>91</v>
      </c>
      <c r="H688" s="3" t="s">
        <v>305</v>
      </c>
      <c r="I688" s="3">
        <v>0</v>
      </c>
      <c r="J688" s="3"/>
      <c r="K688" s="3">
        <v>0</v>
      </c>
      <c r="L688" s="3">
        <v>-3406.95</v>
      </c>
      <c r="M688" s="3"/>
      <c r="N688" s="3"/>
      <c r="O688" s="88" t="str">
        <f>""</f>
        <v/>
      </c>
      <c r="P688" s="35" t="str">
        <f t="shared" si="146"/>
        <v>2022-11-30</v>
      </c>
      <c r="Q688" t="str">
        <f t="shared" si="147"/>
        <v>XBB</v>
      </c>
      <c r="R688">
        <f t="shared" si="148"/>
        <v>0</v>
      </c>
      <c r="S688">
        <f t="shared" si="149"/>
        <v>0</v>
      </c>
      <c r="T688">
        <f t="shared" si="150"/>
        <v>0</v>
      </c>
      <c r="U688" t="str">
        <f t="shared" si="151"/>
        <v>1-30-2--20</v>
      </c>
      <c r="V688">
        <f t="shared" si="155"/>
        <v>0</v>
      </c>
      <c r="W688">
        <f t="shared" si="156"/>
        <v>0</v>
      </c>
      <c r="X688" t="str">
        <f t="shared" si="157"/>
        <v>1-30-2--20</v>
      </c>
      <c r="Y688" t="str">
        <f t="shared" si="158"/>
        <v>1-30-2--20</v>
      </c>
      <c r="Z688" t="str">
        <f t="shared" si="159"/>
        <v>1-30-2--20</v>
      </c>
      <c r="AA688" t="str">
        <f t="shared" si="152"/>
        <v>2022-11-30</v>
      </c>
      <c r="AB688" t="b">
        <f t="shared" si="154"/>
        <v>1</v>
      </c>
      <c r="AC688">
        <f t="shared" si="153"/>
        <v>0</v>
      </c>
    </row>
    <row r="689" spans="1:29">
      <c r="A689" s="3" t="s">
        <v>302</v>
      </c>
      <c r="B689" s="3" t="s">
        <v>429</v>
      </c>
      <c r="C689" s="3" t="s">
        <v>429</v>
      </c>
      <c r="D689" s="3" t="s">
        <v>429</v>
      </c>
      <c r="E689" s="3" t="s">
        <v>89</v>
      </c>
      <c r="F689" s="3" t="s">
        <v>90</v>
      </c>
      <c r="G689" s="3" t="s">
        <v>91</v>
      </c>
      <c r="H689" s="3" t="s">
        <v>92</v>
      </c>
      <c r="I689" s="3">
        <v>50850</v>
      </c>
      <c r="J689" s="3"/>
      <c r="K689" s="3">
        <v>0</v>
      </c>
      <c r="L689" s="3">
        <v>3406.95</v>
      </c>
      <c r="M689" s="3"/>
      <c r="N689" s="3"/>
      <c r="O689" s="88" t="str">
        <f>""</f>
        <v/>
      </c>
      <c r="P689" s="35" t="str">
        <f t="shared" si="146"/>
        <v>2022-11-30</v>
      </c>
      <c r="Q689" t="str">
        <f t="shared" si="147"/>
        <v>XBB</v>
      </c>
      <c r="R689">
        <f t="shared" si="148"/>
        <v>0</v>
      </c>
      <c r="S689">
        <f t="shared" si="149"/>
        <v>50850</v>
      </c>
      <c r="T689">
        <f t="shared" si="150"/>
        <v>3406.9499999999994</v>
      </c>
      <c r="U689" t="str">
        <f t="shared" si="151"/>
        <v>1-30-2--20</v>
      </c>
      <c r="V689">
        <f t="shared" si="155"/>
        <v>6.699999999999999E-2</v>
      </c>
      <c r="W689">
        <f t="shared" si="156"/>
        <v>0</v>
      </c>
      <c r="X689" t="str">
        <f t="shared" si="157"/>
        <v>1-30-2--20</v>
      </c>
      <c r="Y689" t="str">
        <f t="shared" si="158"/>
        <v>1-30-2--20</v>
      </c>
      <c r="Z689" t="str">
        <f t="shared" si="159"/>
        <v>1-30-2--20</v>
      </c>
      <c r="AA689" t="str">
        <f t="shared" si="152"/>
        <v>2022-11-30</v>
      </c>
      <c r="AB689" t="b">
        <f t="shared" si="154"/>
        <v>1</v>
      </c>
      <c r="AC689">
        <f t="shared" si="153"/>
        <v>0</v>
      </c>
    </row>
    <row r="690" spans="1:29">
      <c r="A690" s="3" t="s">
        <v>302</v>
      </c>
      <c r="B690" s="3" t="s">
        <v>436</v>
      </c>
      <c r="C690" s="3" t="s">
        <v>437</v>
      </c>
      <c r="D690" s="3" t="s">
        <v>436</v>
      </c>
      <c r="E690" s="3" t="s">
        <v>89</v>
      </c>
      <c r="F690" s="3" t="s">
        <v>105</v>
      </c>
      <c r="G690" s="3" t="s">
        <v>106</v>
      </c>
      <c r="H690" s="3" t="s">
        <v>314</v>
      </c>
      <c r="I690" s="3">
        <v>150</v>
      </c>
      <c r="J690" s="3">
        <v>67.08</v>
      </c>
      <c r="K690" s="3">
        <v>0</v>
      </c>
      <c r="L690" s="3">
        <v>-10062</v>
      </c>
      <c r="M690" s="3"/>
      <c r="N690" s="3"/>
      <c r="O690" s="88" t="str">
        <f>""</f>
        <v/>
      </c>
      <c r="P690" s="35" t="str">
        <f t="shared" si="146"/>
        <v>2022-12-08</v>
      </c>
      <c r="Q690" t="str">
        <f t="shared" si="147"/>
        <v>XUS</v>
      </c>
      <c r="R690">
        <f t="shared" si="148"/>
        <v>67.08</v>
      </c>
      <c r="S690">
        <f t="shared" si="149"/>
        <v>150</v>
      </c>
      <c r="T690">
        <f t="shared" si="150"/>
        <v>10062</v>
      </c>
      <c r="U690" t="str">
        <f t="shared" si="151"/>
        <v>2-08-2--20</v>
      </c>
      <c r="V690">
        <f t="shared" si="155"/>
        <v>67.08</v>
      </c>
      <c r="W690" t="b">
        <f t="shared" si="156"/>
        <v>1</v>
      </c>
      <c r="X690" t="str">
        <f t="shared" si="157"/>
        <v>2-08-2--20</v>
      </c>
      <c r="Y690" t="str">
        <f t="shared" si="158"/>
        <v>2-12-2--20</v>
      </c>
      <c r="Z690" t="str">
        <f t="shared" si="159"/>
        <v>2-08-2--20</v>
      </c>
      <c r="AA690" t="str">
        <f t="shared" si="152"/>
        <v>2022-12-08</v>
      </c>
      <c r="AB690" t="b">
        <f t="shared" si="154"/>
        <v>1</v>
      </c>
      <c r="AC690">
        <f t="shared" si="153"/>
        <v>0</v>
      </c>
    </row>
    <row r="691" spans="1:29">
      <c r="A691" s="3" t="s">
        <v>302</v>
      </c>
      <c r="B691" s="3" t="s">
        <v>436</v>
      </c>
      <c r="C691" s="3" t="s">
        <v>437</v>
      </c>
      <c r="D691" s="3" t="s">
        <v>436</v>
      </c>
      <c r="E691" s="3" t="s">
        <v>89</v>
      </c>
      <c r="F691" s="3" t="s">
        <v>108</v>
      </c>
      <c r="G691" s="3" t="s">
        <v>109</v>
      </c>
      <c r="H691" s="3" t="s">
        <v>314</v>
      </c>
      <c r="I691" s="3">
        <v>100</v>
      </c>
      <c r="J691" s="3">
        <v>31.774999999999999</v>
      </c>
      <c r="K691" s="3">
        <v>0</v>
      </c>
      <c r="L691" s="3">
        <v>-3177.5</v>
      </c>
      <c r="M691" s="3"/>
      <c r="N691" s="3"/>
      <c r="O691" s="88" t="str">
        <f>""</f>
        <v/>
      </c>
      <c r="P691" s="35" t="str">
        <f t="shared" si="146"/>
        <v>2022-12-08</v>
      </c>
      <c r="Q691" t="str">
        <f t="shared" si="147"/>
        <v>XEF</v>
      </c>
      <c r="R691">
        <f t="shared" si="148"/>
        <v>31.774999999999999</v>
      </c>
      <c r="S691">
        <f t="shared" si="149"/>
        <v>100</v>
      </c>
      <c r="T691">
        <f t="shared" si="150"/>
        <v>3177.5</v>
      </c>
      <c r="U691" t="str">
        <f t="shared" si="151"/>
        <v>2-08-2--20</v>
      </c>
      <c r="V691">
        <f t="shared" si="155"/>
        <v>31.774999999999999</v>
      </c>
      <c r="W691" t="b">
        <f t="shared" si="156"/>
        <v>1</v>
      </c>
      <c r="X691" t="str">
        <f t="shared" si="157"/>
        <v>2-08-2--20</v>
      </c>
      <c r="Y691" t="str">
        <f t="shared" si="158"/>
        <v>2-12-2--20</v>
      </c>
      <c r="Z691" t="str">
        <f t="shared" si="159"/>
        <v>2-08-2--20</v>
      </c>
      <c r="AA691" t="str">
        <f t="shared" si="152"/>
        <v>2022-12-08</v>
      </c>
      <c r="AB691" t="b">
        <f t="shared" si="154"/>
        <v>1</v>
      </c>
      <c r="AC691">
        <f t="shared" si="153"/>
        <v>0</v>
      </c>
    </row>
    <row r="692" spans="1:29">
      <c r="A692" s="3" t="s">
        <v>302</v>
      </c>
      <c r="B692" s="3" t="s">
        <v>436</v>
      </c>
      <c r="C692" s="3" t="s">
        <v>437</v>
      </c>
      <c r="D692" s="3" t="s">
        <v>436</v>
      </c>
      <c r="E692" s="3" t="s">
        <v>89</v>
      </c>
      <c r="F692" s="3" t="s">
        <v>110</v>
      </c>
      <c r="G692" s="3" t="s">
        <v>111</v>
      </c>
      <c r="H692" s="3" t="s">
        <v>314</v>
      </c>
      <c r="I692" s="3">
        <v>100</v>
      </c>
      <c r="J692" s="3">
        <v>30.55</v>
      </c>
      <c r="K692" s="3">
        <v>0</v>
      </c>
      <c r="L692" s="3">
        <v>-3055</v>
      </c>
      <c r="M692" s="3"/>
      <c r="N692" s="3"/>
      <c r="O692" s="88" t="str">
        <f>""</f>
        <v/>
      </c>
      <c r="P692" s="35" t="str">
        <f t="shared" si="146"/>
        <v>2022-12-08</v>
      </c>
      <c r="Q692" t="str">
        <f t="shared" si="147"/>
        <v>XIU</v>
      </c>
      <c r="R692">
        <f t="shared" si="148"/>
        <v>30.55</v>
      </c>
      <c r="S692">
        <f t="shared" si="149"/>
        <v>100</v>
      </c>
      <c r="T692">
        <f t="shared" si="150"/>
        <v>3055</v>
      </c>
      <c r="U692" t="str">
        <f t="shared" si="151"/>
        <v>2-08-2--20</v>
      </c>
      <c r="V692">
        <f t="shared" si="155"/>
        <v>30.55</v>
      </c>
      <c r="W692" t="b">
        <f t="shared" si="156"/>
        <v>1</v>
      </c>
      <c r="X692" t="str">
        <f t="shared" si="157"/>
        <v>2-08-2--20</v>
      </c>
      <c r="Y692" t="str">
        <f t="shared" si="158"/>
        <v>2-12-2--20</v>
      </c>
      <c r="Z692" t="str">
        <f t="shared" si="159"/>
        <v>2-08-2--20</v>
      </c>
      <c r="AA692" t="str">
        <f t="shared" si="152"/>
        <v>2022-12-08</v>
      </c>
      <c r="AB692" t="b">
        <f t="shared" si="154"/>
        <v>1</v>
      </c>
      <c r="AC692">
        <f t="shared" si="153"/>
        <v>0</v>
      </c>
    </row>
    <row r="693" spans="1:29">
      <c r="A693" s="3" t="s">
        <v>302</v>
      </c>
      <c r="B693" s="3" t="s">
        <v>436</v>
      </c>
      <c r="C693" s="3" t="s">
        <v>437</v>
      </c>
      <c r="D693" s="3" t="s">
        <v>436</v>
      </c>
      <c r="E693" s="3" t="s">
        <v>89</v>
      </c>
      <c r="F693" s="3" t="s">
        <v>90</v>
      </c>
      <c r="G693" s="3" t="s">
        <v>91</v>
      </c>
      <c r="H693" s="3" t="s">
        <v>313</v>
      </c>
      <c r="I693" s="3">
        <v>950</v>
      </c>
      <c r="J693" s="3">
        <v>28.245000000000001</v>
      </c>
      <c r="K693" s="3">
        <v>0</v>
      </c>
      <c r="L693" s="3">
        <v>26832.5</v>
      </c>
      <c r="M693" s="3"/>
      <c r="N693" s="3"/>
      <c r="O693" s="88" t="str">
        <f>""</f>
        <v/>
      </c>
      <c r="P693" s="35" t="str">
        <f t="shared" si="146"/>
        <v>2022-12-08</v>
      </c>
      <c r="Q693" t="str">
        <f t="shared" si="147"/>
        <v>XBB</v>
      </c>
      <c r="R693">
        <f t="shared" si="148"/>
        <v>28.245000000000001</v>
      </c>
      <c r="S693">
        <f t="shared" si="149"/>
        <v>-950</v>
      </c>
      <c r="T693">
        <f t="shared" si="150"/>
        <v>-26832.5</v>
      </c>
      <c r="U693" t="str">
        <f t="shared" si="151"/>
        <v>2-08-2--20</v>
      </c>
      <c r="V693">
        <f t="shared" si="155"/>
        <v>28.244736842105262</v>
      </c>
      <c r="W693" t="b">
        <f t="shared" si="156"/>
        <v>0</v>
      </c>
      <c r="X693" t="str">
        <f t="shared" si="157"/>
        <v>2-08-2--20</v>
      </c>
      <c r="Y693" t="str">
        <f t="shared" si="158"/>
        <v>2-12-2--20</v>
      </c>
      <c r="Z693" t="str">
        <f t="shared" si="159"/>
        <v>2-08-2--20</v>
      </c>
      <c r="AA693" t="str">
        <f t="shared" si="152"/>
        <v>2022-12-08</v>
      </c>
      <c r="AB693" t="b">
        <f t="shared" si="154"/>
        <v>1</v>
      </c>
      <c r="AC693">
        <f t="shared" si="153"/>
        <v>0</v>
      </c>
    </row>
    <row r="694" spans="1:29">
      <c r="A694" s="3" t="s">
        <v>302</v>
      </c>
      <c r="B694" s="3" t="s">
        <v>436</v>
      </c>
      <c r="C694" s="3" t="s">
        <v>437</v>
      </c>
      <c r="D694" s="3" t="s">
        <v>436</v>
      </c>
      <c r="E694" s="3" t="s">
        <v>89</v>
      </c>
      <c r="F694" s="3" t="s">
        <v>112</v>
      </c>
      <c r="G694" s="3" t="s">
        <v>113</v>
      </c>
      <c r="H694" s="3" t="s">
        <v>314</v>
      </c>
      <c r="I694" s="3">
        <v>350</v>
      </c>
      <c r="J694" s="3">
        <v>29.5</v>
      </c>
      <c r="K694" s="3">
        <v>0</v>
      </c>
      <c r="L694" s="3">
        <v>-10325</v>
      </c>
      <c r="M694" s="3"/>
      <c r="N694" s="3"/>
      <c r="O694" s="88" t="str">
        <f>""</f>
        <v/>
      </c>
      <c r="P694" s="35" t="str">
        <f t="shared" si="146"/>
        <v>2022-12-08</v>
      </c>
      <c r="Q694" t="str">
        <f t="shared" si="147"/>
        <v>XEM</v>
      </c>
      <c r="R694">
        <f t="shared" si="148"/>
        <v>29.5</v>
      </c>
      <c r="S694">
        <f t="shared" si="149"/>
        <v>350</v>
      </c>
      <c r="T694">
        <f t="shared" si="150"/>
        <v>10325</v>
      </c>
      <c r="U694" t="str">
        <f t="shared" si="151"/>
        <v>2-08-2--20</v>
      </c>
      <c r="V694">
        <f t="shared" si="155"/>
        <v>29.5</v>
      </c>
      <c r="W694" t="b">
        <f t="shared" si="156"/>
        <v>1</v>
      </c>
      <c r="X694" t="str">
        <f t="shared" si="157"/>
        <v>2-08-2--20</v>
      </c>
      <c r="Y694" t="str">
        <f t="shared" si="158"/>
        <v>2-12-2--20</v>
      </c>
      <c r="Z694" t="str">
        <f t="shared" si="159"/>
        <v>2-08-2--20</v>
      </c>
      <c r="AA694" t="str">
        <f t="shared" si="152"/>
        <v>2022-12-08</v>
      </c>
      <c r="AB694" t="b">
        <f t="shared" si="154"/>
        <v>1</v>
      </c>
      <c r="AC694">
        <f t="shared" si="153"/>
        <v>0</v>
      </c>
    </row>
    <row r="695" spans="1:29">
      <c r="A695" s="3" t="s">
        <v>302</v>
      </c>
      <c r="B695" s="3" t="s">
        <v>438</v>
      </c>
      <c r="C695" s="3" t="s">
        <v>438</v>
      </c>
      <c r="D695" s="3" t="s">
        <v>439</v>
      </c>
      <c r="E695" s="3" t="s">
        <v>89</v>
      </c>
      <c r="F695" s="3" t="s">
        <v>120</v>
      </c>
      <c r="G695" s="3" t="s">
        <v>440</v>
      </c>
      <c r="H695" s="3" t="s">
        <v>305</v>
      </c>
      <c r="I695" s="3">
        <v>87.414000000000001</v>
      </c>
      <c r="J695" s="3"/>
      <c r="K695" s="3">
        <v>0</v>
      </c>
      <c r="L695" s="3"/>
      <c r="M695" s="3"/>
      <c r="N695" s="3"/>
      <c r="O695" s="88" t="str">
        <f>""</f>
        <v/>
      </c>
      <c r="P695" s="35" t="str">
        <f t="shared" si="146"/>
        <v>2022-12-15</v>
      </c>
      <c r="Q695" t="str">
        <f t="shared" si="147"/>
        <v>TDB778</v>
      </c>
      <c r="R695">
        <f t="shared" si="148"/>
        <v>11.189969570091748</v>
      </c>
      <c r="S695">
        <f t="shared" si="149"/>
        <v>87.414000000000001</v>
      </c>
      <c r="T695">
        <f t="shared" si="150"/>
        <v>0</v>
      </c>
      <c r="U695" t="str">
        <f t="shared" si="151"/>
        <v>2-15-2--20</v>
      </c>
      <c r="V695">
        <f t="shared" si="155"/>
        <v>0</v>
      </c>
      <c r="W695">
        <f t="shared" si="156"/>
        <v>0</v>
      </c>
      <c r="X695" t="str">
        <f t="shared" si="157"/>
        <v>2-15-2--20</v>
      </c>
      <c r="Y695" t="str">
        <f t="shared" si="158"/>
        <v>2-15-2--20</v>
      </c>
      <c r="Z695" t="str">
        <f t="shared" si="159"/>
        <v>2-19-2--20</v>
      </c>
      <c r="AA695" t="str">
        <f t="shared" si="152"/>
        <v>2022-12-19</v>
      </c>
      <c r="AB695" t="b">
        <f t="shared" si="154"/>
        <v>0</v>
      </c>
      <c r="AC695" t="str">
        <f t="shared" si="153"/>
        <v>Reinv Div</v>
      </c>
    </row>
    <row r="696" spans="1:29">
      <c r="A696" s="3" t="s">
        <v>302</v>
      </c>
      <c r="B696" s="3" t="s">
        <v>441</v>
      </c>
      <c r="C696" s="3" t="s">
        <v>441</v>
      </c>
      <c r="D696" s="3" t="s">
        <v>442</v>
      </c>
      <c r="E696" s="3" t="s">
        <v>89</v>
      </c>
      <c r="F696" s="3" t="s">
        <v>93</v>
      </c>
      <c r="G696" s="3" t="s">
        <v>94</v>
      </c>
      <c r="H696" s="3" t="s">
        <v>128</v>
      </c>
      <c r="I696" s="3">
        <v>0</v>
      </c>
      <c r="J696" s="3"/>
      <c r="K696" s="3">
        <v>0</v>
      </c>
      <c r="L696" s="3">
        <v>13.13</v>
      </c>
      <c r="M696" s="3"/>
      <c r="N696" s="3"/>
      <c r="O696" s="88" t="str">
        <f>""</f>
        <v/>
      </c>
      <c r="P696" s="35" t="str">
        <f t="shared" si="146"/>
        <v>2023-01-05</v>
      </c>
      <c r="Q696" t="str">
        <f t="shared" si="147"/>
        <v>XIG</v>
      </c>
      <c r="R696">
        <f t="shared" si="148"/>
        <v>0</v>
      </c>
      <c r="S696">
        <f t="shared" si="149"/>
        <v>0</v>
      </c>
      <c r="T696">
        <f t="shared" si="150"/>
        <v>0</v>
      </c>
      <c r="U696" t="str">
        <f t="shared" si="151"/>
        <v>1-05-3--20</v>
      </c>
      <c r="V696">
        <f t="shared" si="155"/>
        <v>0</v>
      </c>
      <c r="W696">
        <f t="shared" si="156"/>
        <v>0</v>
      </c>
      <c r="X696" t="str">
        <f t="shared" si="157"/>
        <v>1-05-3--20</v>
      </c>
      <c r="Y696" t="str">
        <f t="shared" si="158"/>
        <v>1-05-3--20</v>
      </c>
      <c r="Z696" t="str">
        <f t="shared" si="159"/>
        <v>1-11-3--20</v>
      </c>
      <c r="AA696" t="str">
        <f t="shared" si="152"/>
        <v>2023-01-11</v>
      </c>
      <c r="AB696" t="b">
        <f t="shared" si="154"/>
        <v>0</v>
      </c>
      <c r="AC696" t="str">
        <f t="shared" si="153"/>
        <v>Fraction</v>
      </c>
    </row>
    <row r="697" spans="1:29">
      <c r="A697" s="3" t="s">
        <v>302</v>
      </c>
      <c r="B697" s="3" t="s">
        <v>441</v>
      </c>
      <c r="C697" s="3" t="s">
        <v>441</v>
      </c>
      <c r="D697" s="3" t="s">
        <v>442</v>
      </c>
      <c r="E697" s="3" t="s">
        <v>89</v>
      </c>
      <c r="F697" s="3" t="s">
        <v>93</v>
      </c>
      <c r="G697" s="3" t="s">
        <v>443</v>
      </c>
      <c r="H697" s="3" t="s">
        <v>305</v>
      </c>
      <c r="I697" s="3">
        <v>32</v>
      </c>
      <c r="J697" s="3"/>
      <c r="K697" s="3">
        <v>0</v>
      </c>
      <c r="L697" s="3"/>
      <c r="M697" s="3"/>
      <c r="N697" s="3"/>
      <c r="O697" s="88" t="str">
        <f>""</f>
        <v/>
      </c>
      <c r="P697" s="35" t="str">
        <f t="shared" si="146"/>
        <v>2023-01-05</v>
      </c>
      <c r="Q697" t="str">
        <f t="shared" si="147"/>
        <v>XIG</v>
      </c>
      <c r="R697">
        <f t="shared" si="148"/>
        <v>20.03</v>
      </c>
      <c r="S697">
        <f t="shared" si="149"/>
        <v>32</v>
      </c>
      <c r="T697">
        <f t="shared" si="150"/>
        <v>0</v>
      </c>
      <c r="U697" t="str">
        <f t="shared" si="151"/>
        <v>1-05-3--20</v>
      </c>
      <c r="V697">
        <f t="shared" si="155"/>
        <v>0</v>
      </c>
      <c r="W697">
        <f t="shared" si="156"/>
        <v>0</v>
      </c>
      <c r="X697" t="str">
        <f t="shared" si="157"/>
        <v>1-05-3--20</v>
      </c>
      <c r="Y697" t="str">
        <f t="shared" si="158"/>
        <v>1-05-3--20</v>
      </c>
      <c r="Z697" t="str">
        <f t="shared" si="159"/>
        <v>1-11-3--20</v>
      </c>
      <c r="AA697" t="str">
        <f t="shared" si="152"/>
        <v>2023-01-11</v>
      </c>
      <c r="AB697" t="b">
        <f t="shared" si="154"/>
        <v>0</v>
      </c>
      <c r="AC697" t="str">
        <f t="shared" si="153"/>
        <v>Reinv Div</v>
      </c>
    </row>
    <row r="698" spans="1:29">
      <c r="A698" s="3" t="s">
        <v>302</v>
      </c>
      <c r="B698" s="3" t="s">
        <v>441</v>
      </c>
      <c r="C698" s="3" t="s">
        <v>441</v>
      </c>
      <c r="D698" s="3" t="s">
        <v>442</v>
      </c>
      <c r="E698" s="3" t="s">
        <v>89</v>
      </c>
      <c r="F698" s="3" t="s">
        <v>95</v>
      </c>
      <c r="G698" s="3" t="s">
        <v>96</v>
      </c>
      <c r="H698" s="3" t="s">
        <v>128</v>
      </c>
      <c r="I698" s="3">
        <v>0</v>
      </c>
      <c r="J698" s="3"/>
      <c r="K698" s="3">
        <v>0</v>
      </c>
      <c r="L698" s="3">
        <v>10.81</v>
      </c>
      <c r="M698" s="3"/>
      <c r="N698" s="3"/>
      <c r="O698" s="88" t="str">
        <f>""</f>
        <v/>
      </c>
      <c r="P698" s="35" t="str">
        <f t="shared" si="146"/>
        <v>2023-01-05</v>
      </c>
      <c r="Q698" t="str">
        <f t="shared" si="147"/>
        <v>XHY</v>
      </c>
      <c r="R698">
        <f t="shared" si="148"/>
        <v>0</v>
      </c>
      <c r="S698">
        <f t="shared" si="149"/>
        <v>0</v>
      </c>
      <c r="T698">
        <f t="shared" si="150"/>
        <v>0</v>
      </c>
      <c r="U698" t="str">
        <f t="shared" si="151"/>
        <v>1-05-3--20</v>
      </c>
      <c r="V698">
        <f t="shared" si="155"/>
        <v>0</v>
      </c>
      <c r="W698">
        <f t="shared" si="156"/>
        <v>0</v>
      </c>
      <c r="X698" t="str">
        <f t="shared" si="157"/>
        <v>1-05-3--20</v>
      </c>
      <c r="Y698" t="str">
        <f t="shared" si="158"/>
        <v>1-05-3--20</v>
      </c>
      <c r="Z698" t="str">
        <f t="shared" si="159"/>
        <v>1-11-3--20</v>
      </c>
      <c r="AA698" t="str">
        <f t="shared" si="152"/>
        <v>2023-01-11</v>
      </c>
      <c r="AB698" t="b">
        <f t="shared" si="154"/>
        <v>0</v>
      </c>
      <c r="AC698" t="str">
        <f t="shared" si="153"/>
        <v>Fraction</v>
      </c>
    </row>
    <row r="699" spans="1:29">
      <c r="A699" s="3" t="s">
        <v>302</v>
      </c>
      <c r="B699" s="3" t="s">
        <v>441</v>
      </c>
      <c r="C699" s="3" t="s">
        <v>441</v>
      </c>
      <c r="D699" s="3" t="s">
        <v>442</v>
      </c>
      <c r="E699" s="3" t="s">
        <v>89</v>
      </c>
      <c r="F699" s="3" t="s">
        <v>95</v>
      </c>
      <c r="G699" s="3" t="s">
        <v>444</v>
      </c>
      <c r="H699" s="3" t="s">
        <v>305</v>
      </c>
      <c r="I699" s="3">
        <v>62</v>
      </c>
      <c r="J699" s="3"/>
      <c r="K699" s="3">
        <v>0</v>
      </c>
      <c r="L699" s="3"/>
      <c r="M699" s="3"/>
      <c r="N699" s="3"/>
      <c r="O699" s="88" t="str">
        <f>""</f>
        <v/>
      </c>
      <c r="P699" s="35" t="str">
        <f t="shared" si="146"/>
        <v>2023-01-05</v>
      </c>
      <c r="Q699" t="str">
        <f t="shared" si="147"/>
        <v>XHY</v>
      </c>
      <c r="R699">
        <f t="shared" si="148"/>
        <v>15.860322580645162</v>
      </c>
      <c r="S699">
        <f t="shared" si="149"/>
        <v>62</v>
      </c>
      <c r="T699">
        <f t="shared" si="150"/>
        <v>0</v>
      </c>
      <c r="U699" t="str">
        <f t="shared" si="151"/>
        <v>1-05-3--20</v>
      </c>
      <c r="V699">
        <f t="shared" si="155"/>
        <v>0</v>
      </c>
      <c r="W699">
        <f t="shared" si="156"/>
        <v>0</v>
      </c>
      <c r="X699" t="str">
        <f t="shared" si="157"/>
        <v>1-05-3--20</v>
      </c>
      <c r="Y699" t="str">
        <f t="shared" si="158"/>
        <v>1-05-3--20</v>
      </c>
      <c r="Z699" t="str">
        <f t="shared" si="159"/>
        <v>1-11-3--20</v>
      </c>
      <c r="AA699" t="str">
        <f t="shared" si="152"/>
        <v>2023-01-11</v>
      </c>
      <c r="AB699" t="b">
        <f t="shared" si="154"/>
        <v>0</v>
      </c>
      <c r="AC699" t="str">
        <f t="shared" si="153"/>
        <v>Reinv Div</v>
      </c>
    </row>
    <row r="700" spans="1:29">
      <c r="A700" s="3" t="s">
        <v>302</v>
      </c>
      <c r="B700" s="3" t="s">
        <v>441</v>
      </c>
      <c r="C700" s="3" t="s">
        <v>441</v>
      </c>
      <c r="D700" s="3" t="s">
        <v>442</v>
      </c>
      <c r="E700" s="3" t="s">
        <v>89</v>
      </c>
      <c r="F700" s="3" t="s">
        <v>54</v>
      </c>
      <c r="G700" s="3" t="s">
        <v>230</v>
      </c>
      <c r="H700" s="3" t="s">
        <v>128</v>
      </c>
      <c r="I700" s="3">
        <v>0</v>
      </c>
      <c r="J700" s="3"/>
      <c r="K700" s="3">
        <v>0</v>
      </c>
      <c r="L700" s="3">
        <v>7.63</v>
      </c>
      <c r="M700" s="3"/>
      <c r="N700" s="3"/>
      <c r="O700" s="88" t="str">
        <f>""</f>
        <v/>
      </c>
      <c r="P700" s="35" t="str">
        <f t="shared" si="146"/>
        <v>2023-01-05</v>
      </c>
      <c r="Q700" t="str">
        <f t="shared" si="147"/>
        <v>XCB</v>
      </c>
      <c r="R700">
        <f t="shared" si="148"/>
        <v>0</v>
      </c>
      <c r="S700">
        <f t="shared" si="149"/>
        <v>0</v>
      </c>
      <c r="T700">
        <f t="shared" si="150"/>
        <v>0</v>
      </c>
      <c r="U700" t="str">
        <f t="shared" si="151"/>
        <v>1-05-3--20</v>
      </c>
      <c r="V700">
        <f t="shared" si="155"/>
        <v>0</v>
      </c>
      <c r="W700">
        <f t="shared" si="156"/>
        <v>0</v>
      </c>
      <c r="X700" t="str">
        <f t="shared" si="157"/>
        <v>1-05-3--20</v>
      </c>
      <c r="Y700" t="str">
        <f t="shared" si="158"/>
        <v>1-05-3--20</v>
      </c>
      <c r="Z700" t="str">
        <f t="shared" si="159"/>
        <v>1-11-3--20</v>
      </c>
      <c r="AA700" t="str">
        <f t="shared" si="152"/>
        <v>2023-01-11</v>
      </c>
      <c r="AB700" t="b">
        <f t="shared" si="154"/>
        <v>0</v>
      </c>
      <c r="AC700" t="str">
        <f t="shared" si="153"/>
        <v>Fraction</v>
      </c>
    </row>
    <row r="701" spans="1:29">
      <c r="A701" s="3" t="s">
        <v>302</v>
      </c>
      <c r="B701" s="3" t="s">
        <v>441</v>
      </c>
      <c r="C701" s="3" t="s">
        <v>441</v>
      </c>
      <c r="D701" s="3" t="s">
        <v>442</v>
      </c>
      <c r="E701" s="3" t="s">
        <v>89</v>
      </c>
      <c r="F701" s="3" t="s">
        <v>54</v>
      </c>
      <c r="G701" s="3" t="s">
        <v>445</v>
      </c>
      <c r="H701" s="3" t="s">
        <v>305</v>
      </c>
      <c r="I701" s="3">
        <v>105</v>
      </c>
      <c r="J701" s="3"/>
      <c r="K701" s="3">
        <v>0</v>
      </c>
      <c r="L701" s="3"/>
      <c r="M701" s="3"/>
      <c r="N701" s="3"/>
      <c r="O701" s="88" t="str">
        <f>""</f>
        <v/>
      </c>
      <c r="P701" s="35" t="str">
        <f t="shared" si="146"/>
        <v>2023-01-05</v>
      </c>
      <c r="Q701" t="str">
        <f t="shared" si="147"/>
        <v>XCB</v>
      </c>
      <c r="R701">
        <f t="shared" si="148"/>
        <v>19.009999999999998</v>
      </c>
      <c r="S701">
        <f t="shared" si="149"/>
        <v>105</v>
      </c>
      <c r="T701">
        <f t="shared" si="150"/>
        <v>0</v>
      </c>
      <c r="U701" t="str">
        <f t="shared" si="151"/>
        <v>1-05-3--20</v>
      </c>
      <c r="V701">
        <f t="shared" si="155"/>
        <v>0</v>
      </c>
      <c r="W701">
        <f t="shared" si="156"/>
        <v>0</v>
      </c>
      <c r="X701" t="str">
        <f t="shared" si="157"/>
        <v>1-05-3--20</v>
      </c>
      <c r="Y701" t="str">
        <f t="shared" si="158"/>
        <v>1-05-3--20</v>
      </c>
      <c r="Z701" t="str">
        <f t="shared" si="159"/>
        <v>1-11-3--20</v>
      </c>
      <c r="AA701" t="str">
        <f t="shared" si="152"/>
        <v>2023-01-11</v>
      </c>
      <c r="AB701" t="b">
        <f t="shared" si="154"/>
        <v>0</v>
      </c>
      <c r="AC701" t="str">
        <f t="shared" si="153"/>
        <v>Reinv Div</v>
      </c>
    </row>
    <row r="702" spans="1:29">
      <c r="A702" s="3" t="s">
        <v>302</v>
      </c>
      <c r="B702" s="3" t="s">
        <v>441</v>
      </c>
      <c r="C702" s="3" t="s">
        <v>441</v>
      </c>
      <c r="D702" s="3" t="s">
        <v>442</v>
      </c>
      <c r="E702" s="3" t="s">
        <v>89</v>
      </c>
      <c r="F702" s="3" t="s">
        <v>90</v>
      </c>
      <c r="G702" s="3" t="s">
        <v>91</v>
      </c>
      <c r="H702" s="3" t="s">
        <v>128</v>
      </c>
      <c r="I702" s="3">
        <v>0</v>
      </c>
      <c r="J702" s="3"/>
      <c r="K702" s="3">
        <v>0</v>
      </c>
      <c r="L702" s="3">
        <v>23.37</v>
      </c>
      <c r="M702" s="3"/>
      <c r="N702" s="3"/>
      <c r="O702" s="88" t="str">
        <f>""</f>
        <v/>
      </c>
      <c r="P702" s="35" t="str">
        <f t="shared" si="146"/>
        <v>2023-01-05</v>
      </c>
      <c r="Q702" t="str">
        <f t="shared" si="147"/>
        <v>XBB</v>
      </c>
      <c r="R702">
        <f t="shared" si="148"/>
        <v>0</v>
      </c>
      <c r="S702">
        <f t="shared" si="149"/>
        <v>0</v>
      </c>
      <c r="T702">
        <f t="shared" si="150"/>
        <v>0</v>
      </c>
      <c r="U702" t="str">
        <f t="shared" si="151"/>
        <v>1-05-3--20</v>
      </c>
      <c r="V702">
        <f t="shared" si="155"/>
        <v>0</v>
      </c>
      <c r="W702">
        <f t="shared" si="156"/>
        <v>0</v>
      </c>
      <c r="X702" t="str">
        <f t="shared" si="157"/>
        <v>1-05-3--20</v>
      </c>
      <c r="Y702" t="str">
        <f t="shared" si="158"/>
        <v>1-05-3--20</v>
      </c>
      <c r="Z702" t="str">
        <f t="shared" si="159"/>
        <v>1-11-3--20</v>
      </c>
      <c r="AA702" t="str">
        <f t="shared" si="152"/>
        <v>2023-01-11</v>
      </c>
      <c r="AB702" t="b">
        <f t="shared" si="154"/>
        <v>0</v>
      </c>
      <c r="AC702" t="str">
        <f t="shared" si="153"/>
        <v>Fraction</v>
      </c>
    </row>
    <row r="703" spans="1:29">
      <c r="A703" s="3" t="s">
        <v>302</v>
      </c>
      <c r="B703" s="3" t="s">
        <v>441</v>
      </c>
      <c r="C703" s="3" t="s">
        <v>441</v>
      </c>
      <c r="D703" s="3" t="s">
        <v>442</v>
      </c>
      <c r="E703" s="3" t="s">
        <v>89</v>
      </c>
      <c r="F703" s="3" t="s">
        <v>90</v>
      </c>
      <c r="G703" s="3" t="s">
        <v>446</v>
      </c>
      <c r="H703" s="3" t="s">
        <v>305</v>
      </c>
      <c r="I703" s="3">
        <v>121</v>
      </c>
      <c r="J703" s="3"/>
      <c r="K703" s="3">
        <v>0</v>
      </c>
      <c r="L703" s="3"/>
      <c r="M703" s="3"/>
      <c r="N703" s="3"/>
      <c r="O703" s="88" t="str">
        <f>""</f>
        <v/>
      </c>
      <c r="P703" s="35" t="str">
        <f t="shared" si="146"/>
        <v>2023-01-05</v>
      </c>
      <c r="Q703" t="str">
        <f t="shared" si="147"/>
        <v>XBB</v>
      </c>
      <c r="R703">
        <f t="shared" si="148"/>
        <v>27.506611570247934</v>
      </c>
      <c r="S703">
        <f t="shared" si="149"/>
        <v>121</v>
      </c>
      <c r="T703">
        <f t="shared" si="150"/>
        <v>0</v>
      </c>
      <c r="U703" t="str">
        <f t="shared" si="151"/>
        <v>1-05-3--20</v>
      </c>
      <c r="V703">
        <f t="shared" si="155"/>
        <v>0</v>
      </c>
      <c r="W703">
        <f t="shared" si="156"/>
        <v>0</v>
      </c>
      <c r="X703" t="str">
        <f t="shared" si="157"/>
        <v>1-05-3--20</v>
      </c>
      <c r="Y703" t="str">
        <f t="shared" si="158"/>
        <v>1-05-3--20</v>
      </c>
      <c r="Z703" t="str">
        <f t="shared" si="159"/>
        <v>1-11-3--20</v>
      </c>
      <c r="AA703" t="str">
        <f t="shared" si="152"/>
        <v>2023-01-11</v>
      </c>
      <c r="AB703" t="b">
        <f t="shared" si="154"/>
        <v>0</v>
      </c>
      <c r="AC703" t="str">
        <f t="shared" si="153"/>
        <v>Reinv Div</v>
      </c>
    </row>
    <row r="704" spans="1:29">
      <c r="A704" s="3" t="s">
        <v>302</v>
      </c>
      <c r="B704" s="3" t="s">
        <v>441</v>
      </c>
      <c r="C704" s="3" t="s">
        <v>441</v>
      </c>
      <c r="D704" s="3" t="s">
        <v>442</v>
      </c>
      <c r="E704" s="3" t="s">
        <v>89</v>
      </c>
      <c r="F704" s="3" t="s">
        <v>112</v>
      </c>
      <c r="G704" s="3" t="s">
        <v>113</v>
      </c>
      <c r="H704" s="3" t="s">
        <v>128</v>
      </c>
      <c r="I704" s="3">
        <v>0</v>
      </c>
      <c r="J704" s="3"/>
      <c r="K704" s="3">
        <v>0</v>
      </c>
      <c r="L704" s="3">
        <v>23.23</v>
      </c>
      <c r="M704" s="3"/>
      <c r="N704" s="3"/>
      <c r="O704" s="88" t="str">
        <f>""</f>
        <v/>
      </c>
      <c r="P704" s="35" t="str">
        <f t="shared" si="146"/>
        <v>2023-01-05</v>
      </c>
      <c r="Q704" t="str">
        <f t="shared" si="147"/>
        <v>XEM</v>
      </c>
      <c r="R704">
        <f t="shared" si="148"/>
        <v>0</v>
      </c>
      <c r="S704">
        <f t="shared" si="149"/>
        <v>0</v>
      </c>
      <c r="T704">
        <f t="shared" si="150"/>
        <v>0</v>
      </c>
      <c r="U704" t="str">
        <f t="shared" si="151"/>
        <v>1-05-3--20</v>
      </c>
      <c r="V704">
        <f t="shared" si="155"/>
        <v>0</v>
      </c>
      <c r="W704">
        <f t="shared" si="156"/>
        <v>0</v>
      </c>
      <c r="X704" t="str">
        <f t="shared" si="157"/>
        <v>1-05-3--20</v>
      </c>
      <c r="Y704" t="str">
        <f t="shared" si="158"/>
        <v>1-05-3--20</v>
      </c>
      <c r="Z704" t="str">
        <f t="shared" si="159"/>
        <v>1-11-3--20</v>
      </c>
      <c r="AA704" t="str">
        <f t="shared" si="152"/>
        <v>2023-01-11</v>
      </c>
      <c r="AB704" t="b">
        <f t="shared" si="154"/>
        <v>0</v>
      </c>
      <c r="AC704" t="str">
        <f t="shared" si="153"/>
        <v>Fraction</v>
      </c>
    </row>
    <row r="705" spans="1:29">
      <c r="A705" s="3" t="s">
        <v>302</v>
      </c>
      <c r="B705" s="3" t="s">
        <v>441</v>
      </c>
      <c r="C705" s="3" t="s">
        <v>441</v>
      </c>
      <c r="D705" s="3" t="s">
        <v>442</v>
      </c>
      <c r="E705" s="3" t="s">
        <v>89</v>
      </c>
      <c r="F705" s="3" t="s">
        <v>112</v>
      </c>
      <c r="G705" s="3" t="s">
        <v>447</v>
      </c>
      <c r="H705" s="3" t="s">
        <v>305</v>
      </c>
      <c r="I705" s="3">
        <v>136</v>
      </c>
      <c r="J705" s="3"/>
      <c r="K705" s="3">
        <v>0</v>
      </c>
      <c r="L705" s="3"/>
      <c r="M705" s="3"/>
      <c r="N705" s="3"/>
      <c r="O705" s="88" t="str">
        <f>""</f>
        <v/>
      </c>
      <c r="P705" s="35" t="str">
        <f t="shared" si="146"/>
        <v>2023-01-05</v>
      </c>
      <c r="Q705" t="str">
        <f t="shared" si="147"/>
        <v>XEM</v>
      </c>
      <c r="R705">
        <f t="shared" si="148"/>
        <v>29.528970588235296</v>
      </c>
      <c r="S705">
        <f t="shared" si="149"/>
        <v>136</v>
      </c>
      <c r="T705">
        <f t="shared" si="150"/>
        <v>0</v>
      </c>
      <c r="U705" t="str">
        <f t="shared" si="151"/>
        <v>1-05-3--20</v>
      </c>
      <c r="V705">
        <f t="shared" si="155"/>
        <v>0</v>
      </c>
      <c r="W705">
        <f t="shared" si="156"/>
        <v>0</v>
      </c>
      <c r="X705" t="str">
        <f t="shared" si="157"/>
        <v>1-05-3--20</v>
      </c>
      <c r="Y705" t="str">
        <f t="shared" si="158"/>
        <v>1-05-3--20</v>
      </c>
      <c r="Z705" t="str">
        <f t="shared" si="159"/>
        <v>1-11-3--20</v>
      </c>
      <c r="AA705" t="str">
        <f t="shared" si="152"/>
        <v>2023-01-11</v>
      </c>
      <c r="AB705" t="b">
        <f t="shared" si="154"/>
        <v>0</v>
      </c>
      <c r="AC705" t="str">
        <f t="shared" si="153"/>
        <v>Reinv Div</v>
      </c>
    </row>
    <row r="706" spans="1:29">
      <c r="A706" s="3" t="s">
        <v>302</v>
      </c>
      <c r="B706" s="3" t="s">
        <v>441</v>
      </c>
      <c r="C706" s="3" t="s">
        <v>441</v>
      </c>
      <c r="D706" s="3" t="s">
        <v>448</v>
      </c>
      <c r="E706" s="3" t="s">
        <v>89</v>
      </c>
      <c r="F706" s="3" t="s">
        <v>105</v>
      </c>
      <c r="G706" s="3" t="s">
        <v>106</v>
      </c>
      <c r="H706" s="3" t="s">
        <v>128</v>
      </c>
      <c r="I706" s="3">
        <v>0</v>
      </c>
      <c r="J706" s="3"/>
      <c r="K706" s="3">
        <v>0</v>
      </c>
      <c r="L706" s="3">
        <v>11.41</v>
      </c>
      <c r="M706" s="3"/>
      <c r="N706" s="3"/>
      <c r="O706" s="88" t="str">
        <f>""</f>
        <v/>
      </c>
      <c r="P706" s="35" t="str">
        <f t="shared" ref="P706:P769" si="160">B706</f>
        <v>2023-01-05</v>
      </c>
      <c r="Q706" t="str">
        <f t="shared" ref="Q706:Q769" si="161">F706</f>
        <v>XUS</v>
      </c>
      <c r="R706">
        <f t="shared" ref="R706:R769" si="162">IFERROR(TRIM(RIGHT(G706,LEN(G706)-SEARCH("=",G706)))/I706,IF(J706="",0,J706))</f>
        <v>0</v>
      </c>
      <c r="S706">
        <f t="shared" ref="S706:S769" si="163">IF(OR(H706="Sell",H706="Vente"),-1,1)*I706</f>
        <v>0</v>
      </c>
      <c r="T706">
        <f t="shared" ref="T706:T769" si="164">IF(L706&lt;&gt;R706*S706,V706,R706)*S706</f>
        <v>0</v>
      </c>
      <c r="U706" t="str">
        <f t="shared" ref="U706:U769" si="165">RIGHT(B706,4)&amp;"-"&amp;LEFT(RIGHT(B706,7),2)&amp;"-"&amp;LEFT(B706,2)</f>
        <v>1-05-3--20</v>
      </c>
      <c r="V706">
        <f t="shared" si="155"/>
        <v>0</v>
      </c>
      <c r="W706">
        <f t="shared" si="156"/>
        <v>0</v>
      </c>
      <c r="X706" t="str">
        <f t="shared" si="157"/>
        <v>1-05-3--20</v>
      </c>
      <c r="Y706" t="str">
        <f t="shared" si="158"/>
        <v>1-05-3--20</v>
      </c>
      <c r="Z706" t="str">
        <f t="shared" si="159"/>
        <v>1-10-3--20</v>
      </c>
      <c r="AA706" t="str">
        <f t="shared" ref="AA706:AA769" si="166">D706</f>
        <v>2023-01-10</v>
      </c>
      <c r="AB706" t="b">
        <f t="shared" si="154"/>
        <v>0</v>
      </c>
      <c r="AC706" t="str">
        <f t="shared" ref="AC706:AC769" si="167">IF(AB706=TRUE,,H706)</f>
        <v>Fraction</v>
      </c>
    </row>
    <row r="707" spans="1:29">
      <c r="A707" s="3" t="s">
        <v>302</v>
      </c>
      <c r="B707" s="3" t="s">
        <v>441</v>
      </c>
      <c r="C707" s="3" t="s">
        <v>441</v>
      </c>
      <c r="D707" s="3" t="s">
        <v>448</v>
      </c>
      <c r="E707" s="3" t="s">
        <v>89</v>
      </c>
      <c r="F707" s="3" t="s">
        <v>105</v>
      </c>
      <c r="G707" s="3" t="s">
        <v>449</v>
      </c>
      <c r="H707" s="3" t="s">
        <v>305</v>
      </c>
      <c r="I707" s="3">
        <v>115</v>
      </c>
      <c r="J707" s="3"/>
      <c r="K707" s="3">
        <v>0</v>
      </c>
      <c r="L707" s="3"/>
      <c r="M707" s="3"/>
      <c r="N707" s="3"/>
      <c r="O707" s="88" t="str">
        <f>""</f>
        <v/>
      </c>
      <c r="P707" s="35" t="str">
        <f t="shared" si="160"/>
        <v>2023-01-05</v>
      </c>
      <c r="Q707" t="str">
        <f t="shared" si="161"/>
        <v>XUS</v>
      </c>
      <c r="R707">
        <f t="shared" si="162"/>
        <v>64.060695652173905</v>
      </c>
      <c r="S707">
        <f t="shared" si="163"/>
        <v>115</v>
      </c>
      <c r="T707">
        <f t="shared" si="164"/>
        <v>0</v>
      </c>
      <c r="U707" t="str">
        <f t="shared" si="165"/>
        <v>1-05-3--20</v>
      </c>
      <c r="V707">
        <f t="shared" si="155"/>
        <v>0</v>
      </c>
      <c r="W707">
        <f t="shared" si="156"/>
        <v>0</v>
      </c>
      <c r="X707" t="str">
        <f t="shared" si="157"/>
        <v>1-05-3--20</v>
      </c>
      <c r="Y707" t="str">
        <f t="shared" si="158"/>
        <v>1-05-3--20</v>
      </c>
      <c r="Z707" t="str">
        <f t="shared" si="159"/>
        <v>1-10-3--20</v>
      </c>
      <c r="AA707" t="str">
        <f t="shared" si="166"/>
        <v>2023-01-10</v>
      </c>
      <c r="AB707" t="b">
        <f t="shared" ref="AB707:AB770" si="168">B707=D707</f>
        <v>0</v>
      </c>
      <c r="AC707" t="str">
        <f t="shared" si="167"/>
        <v>Reinv Div</v>
      </c>
    </row>
    <row r="708" spans="1:29">
      <c r="A708" s="3" t="s">
        <v>302</v>
      </c>
      <c r="B708" s="3" t="s">
        <v>441</v>
      </c>
      <c r="C708" s="3" t="s">
        <v>441</v>
      </c>
      <c r="D708" s="3" t="s">
        <v>448</v>
      </c>
      <c r="E708" s="3" t="s">
        <v>89</v>
      </c>
      <c r="F708" s="3" t="s">
        <v>108</v>
      </c>
      <c r="G708" s="3" t="s">
        <v>109</v>
      </c>
      <c r="H708" s="3" t="s">
        <v>128</v>
      </c>
      <c r="I708" s="3">
        <v>0</v>
      </c>
      <c r="J708" s="3"/>
      <c r="K708" s="3">
        <v>0</v>
      </c>
      <c r="L708" s="3">
        <v>1.84</v>
      </c>
      <c r="M708" s="3"/>
      <c r="N708" s="3"/>
      <c r="O708" s="88" t="str">
        <f>""</f>
        <v/>
      </c>
      <c r="P708" s="35" t="str">
        <f t="shared" si="160"/>
        <v>2023-01-05</v>
      </c>
      <c r="Q708" t="str">
        <f t="shared" si="161"/>
        <v>XEF</v>
      </c>
      <c r="R708">
        <f t="shared" si="162"/>
        <v>0</v>
      </c>
      <c r="S708">
        <f t="shared" si="163"/>
        <v>0</v>
      </c>
      <c r="T708">
        <f t="shared" si="164"/>
        <v>0</v>
      </c>
      <c r="U708" t="str">
        <f t="shared" si="165"/>
        <v>1-05-3--20</v>
      </c>
      <c r="V708">
        <f t="shared" si="155"/>
        <v>0</v>
      </c>
      <c r="W708">
        <f t="shared" si="156"/>
        <v>0</v>
      </c>
      <c r="X708" t="str">
        <f t="shared" si="157"/>
        <v>1-05-3--20</v>
      </c>
      <c r="Y708" t="str">
        <f t="shared" si="158"/>
        <v>1-05-3--20</v>
      </c>
      <c r="Z708" t="str">
        <f t="shared" si="159"/>
        <v>1-10-3--20</v>
      </c>
      <c r="AA708" t="str">
        <f t="shared" si="166"/>
        <v>2023-01-10</v>
      </c>
      <c r="AB708" t="b">
        <f t="shared" si="168"/>
        <v>0</v>
      </c>
      <c r="AC708" t="str">
        <f t="shared" si="167"/>
        <v>Fraction</v>
      </c>
    </row>
    <row r="709" spans="1:29">
      <c r="A709" s="3" t="s">
        <v>302</v>
      </c>
      <c r="B709" s="3" t="s">
        <v>441</v>
      </c>
      <c r="C709" s="3" t="s">
        <v>441</v>
      </c>
      <c r="D709" s="3" t="s">
        <v>448</v>
      </c>
      <c r="E709" s="3" t="s">
        <v>89</v>
      </c>
      <c r="F709" s="3" t="s">
        <v>108</v>
      </c>
      <c r="G709" s="3" t="s">
        <v>450</v>
      </c>
      <c r="H709" s="3" t="s">
        <v>305</v>
      </c>
      <c r="I709" s="3">
        <v>140</v>
      </c>
      <c r="J709" s="3"/>
      <c r="K709" s="3">
        <v>0</v>
      </c>
      <c r="L709" s="3"/>
      <c r="M709" s="3"/>
      <c r="N709" s="3"/>
      <c r="O709" s="88" t="str">
        <f>""</f>
        <v/>
      </c>
      <c r="P709" s="35" t="str">
        <f t="shared" si="160"/>
        <v>2023-01-05</v>
      </c>
      <c r="Q709" t="str">
        <f t="shared" si="161"/>
        <v>XEF</v>
      </c>
      <c r="R709">
        <f t="shared" si="162"/>
        <v>31.425285714285714</v>
      </c>
      <c r="S709">
        <f t="shared" si="163"/>
        <v>140</v>
      </c>
      <c r="T709">
        <f t="shared" si="164"/>
        <v>0</v>
      </c>
      <c r="U709" t="str">
        <f t="shared" si="165"/>
        <v>1-05-3--20</v>
      </c>
      <c r="V709">
        <f t="shared" si="155"/>
        <v>0</v>
      </c>
      <c r="W709">
        <f t="shared" si="156"/>
        <v>0</v>
      </c>
      <c r="X709" t="str">
        <f t="shared" si="157"/>
        <v>1-05-3--20</v>
      </c>
      <c r="Y709" t="str">
        <f t="shared" si="158"/>
        <v>1-05-3--20</v>
      </c>
      <c r="Z709" t="str">
        <f t="shared" si="159"/>
        <v>1-10-3--20</v>
      </c>
      <c r="AA709" t="str">
        <f t="shared" si="166"/>
        <v>2023-01-10</v>
      </c>
      <c r="AB709" t="b">
        <f t="shared" si="168"/>
        <v>0</v>
      </c>
      <c r="AC709" t="str">
        <f t="shared" si="167"/>
        <v>Reinv Div</v>
      </c>
    </row>
    <row r="710" spans="1:29">
      <c r="A710" s="3" t="s">
        <v>302</v>
      </c>
      <c r="B710" s="3" t="s">
        <v>441</v>
      </c>
      <c r="C710" s="3" t="s">
        <v>441</v>
      </c>
      <c r="D710" s="3" t="s">
        <v>441</v>
      </c>
      <c r="E710" s="3" t="s">
        <v>89</v>
      </c>
      <c r="F710" s="3" t="s">
        <v>93</v>
      </c>
      <c r="G710" s="3" t="s">
        <v>94</v>
      </c>
      <c r="H710" s="3" t="s">
        <v>305</v>
      </c>
      <c r="I710" s="3">
        <v>0</v>
      </c>
      <c r="J710" s="3"/>
      <c r="K710" s="3">
        <v>0</v>
      </c>
      <c r="L710" s="3">
        <v>-653.80999999999995</v>
      </c>
      <c r="M710" s="3"/>
      <c r="N710" s="3"/>
      <c r="O710" s="88" t="str">
        <f>""</f>
        <v/>
      </c>
      <c r="P710" s="35" t="str">
        <f t="shared" si="160"/>
        <v>2023-01-05</v>
      </c>
      <c r="Q710" t="str">
        <f t="shared" si="161"/>
        <v>XIG</v>
      </c>
      <c r="R710">
        <f t="shared" si="162"/>
        <v>0</v>
      </c>
      <c r="S710">
        <f t="shared" si="163"/>
        <v>0</v>
      </c>
      <c r="T710">
        <f t="shared" si="164"/>
        <v>0</v>
      </c>
      <c r="U710" t="str">
        <f t="shared" si="165"/>
        <v>1-05-3--20</v>
      </c>
      <c r="V710">
        <f t="shared" si="155"/>
        <v>0</v>
      </c>
      <c r="W710">
        <f t="shared" si="156"/>
        <v>0</v>
      </c>
      <c r="X710" t="str">
        <f t="shared" si="157"/>
        <v>1-05-3--20</v>
      </c>
      <c r="Y710" t="str">
        <f t="shared" si="158"/>
        <v>1-05-3--20</v>
      </c>
      <c r="Z710" t="str">
        <f t="shared" si="159"/>
        <v>1-05-3--20</v>
      </c>
      <c r="AA710" t="str">
        <f t="shared" si="166"/>
        <v>2023-01-05</v>
      </c>
      <c r="AB710" t="b">
        <f t="shared" si="168"/>
        <v>1</v>
      </c>
      <c r="AC710">
        <f t="shared" si="167"/>
        <v>0</v>
      </c>
    </row>
    <row r="711" spans="1:29">
      <c r="A711" s="3" t="s">
        <v>302</v>
      </c>
      <c r="B711" s="3" t="s">
        <v>441</v>
      </c>
      <c r="C711" s="3" t="s">
        <v>441</v>
      </c>
      <c r="D711" s="3" t="s">
        <v>441</v>
      </c>
      <c r="E711" s="3" t="s">
        <v>89</v>
      </c>
      <c r="F711" s="3" t="s">
        <v>93</v>
      </c>
      <c r="G711" s="3" t="s">
        <v>94</v>
      </c>
      <c r="H711" s="3" t="s">
        <v>92</v>
      </c>
      <c r="I711" s="3">
        <v>7949</v>
      </c>
      <c r="J711" s="3"/>
      <c r="K711" s="3">
        <v>0</v>
      </c>
      <c r="L711" s="3">
        <v>653.80999999999995</v>
      </c>
      <c r="M711" s="3"/>
      <c r="N711" s="3"/>
      <c r="O711" s="88" t="str">
        <f>""</f>
        <v/>
      </c>
      <c r="P711" s="35" t="str">
        <f t="shared" si="160"/>
        <v>2023-01-05</v>
      </c>
      <c r="Q711" t="str">
        <f t="shared" si="161"/>
        <v>XIG</v>
      </c>
      <c r="R711">
        <f t="shared" si="162"/>
        <v>0</v>
      </c>
      <c r="S711">
        <f t="shared" si="163"/>
        <v>7949</v>
      </c>
      <c r="T711">
        <f t="shared" si="164"/>
        <v>653.80999999999995</v>
      </c>
      <c r="U711" t="str">
        <f t="shared" si="165"/>
        <v>1-05-3--20</v>
      </c>
      <c r="V711">
        <f t="shared" si="155"/>
        <v>8.2250597559441432E-2</v>
      </c>
      <c r="W711">
        <f t="shared" si="156"/>
        <v>0</v>
      </c>
      <c r="X711" t="str">
        <f t="shared" si="157"/>
        <v>1-05-3--20</v>
      </c>
      <c r="Y711" t="str">
        <f t="shared" si="158"/>
        <v>1-05-3--20</v>
      </c>
      <c r="Z711" t="str">
        <f t="shared" si="159"/>
        <v>1-05-3--20</v>
      </c>
      <c r="AA711" t="str">
        <f t="shared" si="166"/>
        <v>2023-01-05</v>
      </c>
      <c r="AB711" t="b">
        <f t="shared" si="168"/>
        <v>1</v>
      </c>
      <c r="AC711">
        <f t="shared" si="167"/>
        <v>0</v>
      </c>
    </row>
    <row r="712" spans="1:29">
      <c r="A712" s="3" t="s">
        <v>302</v>
      </c>
      <c r="B712" s="3" t="s">
        <v>441</v>
      </c>
      <c r="C712" s="3" t="s">
        <v>441</v>
      </c>
      <c r="D712" s="3" t="s">
        <v>441</v>
      </c>
      <c r="E712" s="3" t="s">
        <v>89</v>
      </c>
      <c r="F712" s="3" t="s">
        <v>95</v>
      </c>
      <c r="G712" s="3" t="s">
        <v>96</v>
      </c>
      <c r="H712" s="3" t="s">
        <v>305</v>
      </c>
      <c r="I712" s="3">
        <v>0</v>
      </c>
      <c r="J712" s="3"/>
      <c r="K712" s="3">
        <v>0</v>
      </c>
      <c r="L712" s="3">
        <v>-993.95</v>
      </c>
      <c r="M712" s="3"/>
      <c r="N712" s="3"/>
      <c r="O712" s="88" t="str">
        <f>""</f>
        <v/>
      </c>
      <c r="P712" s="35" t="str">
        <f t="shared" si="160"/>
        <v>2023-01-05</v>
      </c>
      <c r="Q712" t="str">
        <f t="shared" si="161"/>
        <v>XHY</v>
      </c>
      <c r="R712">
        <f t="shared" si="162"/>
        <v>0</v>
      </c>
      <c r="S712">
        <f t="shared" si="163"/>
        <v>0</v>
      </c>
      <c r="T712">
        <f t="shared" si="164"/>
        <v>0</v>
      </c>
      <c r="U712" t="str">
        <f t="shared" si="165"/>
        <v>1-05-3--20</v>
      </c>
      <c r="V712">
        <f t="shared" si="155"/>
        <v>0</v>
      </c>
      <c r="W712">
        <f t="shared" si="156"/>
        <v>0</v>
      </c>
      <c r="X712" t="str">
        <f t="shared" si="157"/>
        <v>1-05-3--20</v>
      </c>
      <c r="Y712" t="str">
        <f t="shared" si="158"/>
        <v>1-05-3--20</v>
      </c>
      <c r="Z712" t="str">
        <f t="shared" si="159"/>
        <v>1-05-3--20</v>
      </c>
      <c r="AA712" t="str">
        <f t="shared" si="166"/>
        <v>2023-01-05</v>
      </c>
      <c r="AB712" t="b">
        <f t="shared" si="168"/>
        <v>1</v>
      </c>
      <c r="AC712">
        <f t="shared" si="167"/>
        <v>0</v>
      </c>
    </row>
    <row r="713" spans="1:29">
      <c r="A713" s="3" t="s">
        <v>302</v>
      </c>
      <c r="B713" s="3" t="s">
        <v>441</v>
      </c>
      <c r="C713" s="3" t="s">
        <v>441</v>
      </c>
      <c r="D713" s="3" t="s">
        <v>441</v>
      </c>
      <c r="E713" s="3" t="s">
        <v>89</v>
      </c>
      <c r="F713" s="3" t="s">
        <v>95</v>
      </c>
      <c r="G713" s="3" t="s">
        <v>96</v>
      </c>
      <c r="H713" s="3" t="s">
        <v>92</v>
      </c>
      <c r="I713" s="3">
        <v>10907</v>
      </c>
      <c r="J713" s="3"/>
      <c r="K713" s="3">
        <v>0</v>
      </c>
      <c r="L713" s="3">
        <v>993.95</v>
      </c>
      <c r="M713" s="3"/>
      <c r="N713" s="3"/>
      <c r="O713" s="88" t="str">
        <f>""</f>
        <v/>
      </c>
      <c r="P713" s="35" t="str">
        <f t="shared" si="160"/>
        <v>2023-01-05</v>
      </c>
      <c r="Q713" t="str">
        <f t="shared" si="161"/>
        <v>XHY</v>
      </c>
      <c r="R713">
        <f t="shared" si="162"/>
        <v>0</v>
      </c>
      <c r="S713">
        <f t="shared" si="163"/>
        <v>10907</v>
      </c>
      <c r="T713">
        <f t="shared" si="164"/>
        <v>993.94999999999993</v>
      </c>
      <c r="U713" t="str">
        <f t="shared" si="165"/>
        <v>1-05-3--20</v>
      </c>
      <c r="V713">
        <f t="shared" si="155"/>
        <v>9.1129549830384154E-2</v>
      </c>
      <c r="W713">
        <f t="shared" si="156"/>
        <v>0</v>
      </c>
      <c r="X713" t="str">
        <f t="shared" si="157"/>
        <v>1-05-3--20</v>
      </c>
      <c r="Y713" t="str">
        <f t="shared" si="158"/>
        <v>1-05-3--20</v>
      </c>
      <c r="Z713" t="str">
        <f t="shared" si="159"/>
        <v>1-05-3--20</v>
      </c>
      <c r="AA713" t="str">
        <f t="shared" si="166"/>
        <v>2023-01-05</v>
      </c>
      <c r="AB713" t="b">
        <f t="shared" si="168"/>
        <v>1</v>
      </c>
      <c r="AC713">
        <f t="shared" si="167"/>
        <v>0</v>
      </c>
    </row>
    <row r="714" spans="1:29">
      <c r="A714" s="3" t="s">
        <v>302</v>
      </c>
      <c r="B714" s="3" t="s">
        <v>441</v>
      </c>
      <c r="C714" s="3" t="s">
        <v>441</v>
      </c>
      <c r="D714" s="3" t="s">
        <v>441</v>
      </c>
      <c r="E714" s="3" t="s">
        <v>89</v>
      </c>
      <c r="F714" s="3" t="s">
        <v>105</v>
      </c>
      <c r="G714" s="3" t="s">
        <v>106</v>
      </c>
      <c r="H714" s="3" t="s">
        <v>305</v>
      </c>
      <c r="I714" s="3">
        <v>0</v>
      </c>
      <c r="J714" s="3"/>
      <c r="K714" s="3">
        <v>0</v>
      </c>
      <c r="L714" s="3">
        <v>-7378.24</v>
      </c>
      <c r="M714" s="3"/>
      <c r="N714" s="3"/>
      <c r="O714" s="88" t="str">
        <f>""</f>
        <v/>
      </c>
      <c r="P714" s="35" t="str">
        <f t="shared" si="160"/>
        <v>2023-01-05</v>
      </c>
      <c r="Q714" t="str">
        <f t="shared" si="161"/>
        <v>XUS</v>
      </c>
      <c r="R714">
        <f t="shared" si="162"/>
        <v>0</v>
      </c>
      <c r="S714">
        <f t="shared" si="163"/>
        <v>0</v>
      </c>
      <c r="T714">
        <f t="shared" si="164"/>
        <v>0</v>
      </c>
      <c r="U714" t="str">
        <f t="shared" si="165"/>
        <v>1-05-3--20</v>
      </c>
      <c r="V714">
        <f t="shared" si="155"/>
        <v>0</v>
      </c>
      <c r="W714">
        <f t="shared" si="156"/>
        <v>0</v>
      </c>
      <c r="X714" t="str">
        <f t="shared" si="157"/>
        <v>1-05-3--20</v>
      </c>
      <c r="Y714" t="str">
        <f t="shared" si="158"/>
        <v>1-05-3--20</v>
      </c>
      <c r="Z714" t="str">
        <f t="shared" si="159"/>
        <v>1-05-3--20</v>
      </c>
      <c r="AA714" t="str">
        <f t="shared" si="166"/>
        <v>2023-01-05</v>
      </c>
      <c r="AB714" t="b">
        <f t="shared" si="168"/>
        <v>1</v>
      </c>
      <c r="AC714">
        <f t="shared" si="167"/>
        <v>0</v>
      </c>
    </row>
    <row r="715" spans="1:29">
      <c r="A715" s="3" t="s">
        <v>302</v>
      </c>
      <c r="B715" s="3" t="s">
        <v>441</v>
      </c>
      <c r="C715" s="3" t="s">
        <v>441</v>
      </c>
      <c r="D715" s="3" t="s">
        <v>441</v>
      </c>
      <c r="E715" s="3" t="s">
        <v>89</v>
      </c>
      <c r="F715" s="3" t="s">
        <v>105</v>
      </c>
      <c r="G715" s="3" t="s">
        <v>106</v>
      </c>
      <c r="H715" s="3" t="s">
        <v>92</v>
      </c>
      <c r="I715" s="3">
        <v>13547</v>
      </c>
      <c r="J715" s="3"/>
      <c r="K715" s="3">
        <v>0</v>
      </c>
      <c r="L715" s="3">
        <v>7378.24</v>
      </c>
      <c r="M715" s="3"/>
      <c r="N715" s="3"/>
      <c r="O715" s="88" t="str">
        <f>""</f>
        <v/>
      </c>
      <c r="P715" s="35" t="str">
        <f t="shared" si="160"/>
        <v>2023-01-05</v>
      </c>
      <c r="Q715" t="str">
        <f t="shared" si="161"/>
        <v>XUS</v>
      </c>
      <c r="R715">
        <f t="shared" si="162"/>
        <v>0</v>
      </c>
      <c r="S715">
        <f t="shared" si="163"/>
        <v>13547</v>
      </c>
      <c r="T715">
        <f t="shared" si="164"/>
        <v>7378.24</v>
      </c>
      <c r="U715" t="str">
        <f t="shared" si="165"/>
        <v>1-05-3--20</v>
      </c>
      <c r="V715">
        <f t="shared" si="155"/>
        <v>0.54464014172879605</v>
      </c>
      <c r="W715">
        <f t="shared" si="156"/>
        <v>0</v>
      </c>
      <c r="X715" t="str">
        <f t="shared" si="157"/>
        <v>1-05-3--20</v>
      </c>
      <c r="Y715" t="str">
        <f t="shared" si="158"/>
        <v>1-05-3--20</v>
      </c>
      <c r="Z715" t="str">
        <f t="shared" si="159"/>
        <v>1-05-3--20</v>
      </c>
      <c r="AA715" t="str">
        <f t="shared" si="166"/>
        <v>2023-01-05</v>
      </c>
      <c r="AB715" t="b">
        <f t="shared" si="168"/>
        <v>1</v>
      </c>
      <c r="AC715">
        <f t="shared" si="167"/>
        <v>0</v>
      </c>
    </row>
    <row r="716" spans="1:29">
      <c r="A716" s="3" t="s">
        <v>302</v>
      </c>
      <c r="B716" s="3" t="s">
        <v>441</v>
      </c>
      <c r="C716" s="3" t="s">
        <v>441</v>
      </c>
      <c r="D716" s="3" t="s">
        <v>441</v>
      </c>
      <c r="E716" s="3" t="s">
        <v>89</v>
      </c>
      <c r="F716" s="3" t="s">
        <v>108</v>
      </c>
      <c r="G716" s="3" t="s">
        <v>109</v>
      </c>
      <c r="H716" s="3" t="s">
        <v>305</v>
      </c>
      <c r="I716" s="3">
        <v>0</v>
      </c>
      <c r="J716" s="3"/>
      <c r="K716" s="3">
        <v>0</v>
      </c>
      <c r="L716" s="3">
        <v>-4401.3500000000004</v>
      </c>
      <c r="M716" s="3"/>
      <c r="N716" s="3"/>
      <c r="O716" s="88" t="str">
        <f>""</f>
        <v/>
      </c>
      <c r="P716" s="35" t="str">
        <f t="shared" si="160"/>
        <v>2023-01-05</v>
      </c>
      <c r="Q716" t="str">
        <f t="shared" si="161"/>
        <v>XEF</v>
      </c>
      <c r="R716">
        <f t="shared" si="162"/>
        <v>0</v>
      </c>
      <c r="S716">
        <f t="shared" si="163"/>
        <v>0</v>
      </c>
      <c r="T716">
        <f t="shared" si="164"/>
        <v>0</v>
      </c>
      <c r="U716" t="str">
        <f t="shared" si="165"/>
        <v>1-05-3--20</v>
      </c>
      <c r="V716">
        <f t="shared" si="155"/>
        <v>0</v>
      </c>
      <c r="W716">
        <f t="shared" si="156"/>
        <v>0</v>
      </c>
      <c r="X716" t="str">
        <f t="shared" si="157"/>
        <v>1-05-3--20</v>
      </c>
      <c r="Y716" t="str">
        <f t="shared" si="158"/>
        <v>1-05-3--20</v>
      </c>
      <c r="Z716" t="str">
        <f t="shared" si="159"/>
        <v>1-05-3--20</v>
      </c>
      <c r="AA716" t="str">
        <f t="shared" si="166"/>
        <v>2023-01-05</v>
      </c>
      <c r="AB716" t="b">
        <f t="shared" si="168"/>
        <v>1</v>
      </c>
      <c r="AC716">
        <f t="shared" si="167"/>
        <v>0</v>
      </c>
    </row>
    <row r="717" spans="1:29">
      <c r="A717" s="3" t="s">
        <v>302</v>
      </c>
      <c r="B717" s="3" t="s">
        <v>441</v>
      </c>
      <c r="C717" s="3" t="s">
        <v>441</v>
      </c>
      <c r="D717" s="3" t="s">
        <v>441</v>
      </c>
      <c r="E717" s="3" t="s">
        <v>89</v>
      </c>
      <c r="F717" s="3" t="s">
        <v>108</v>
      </c>
      <c r="G717" s="3" t="s">
        <v>109</v>
      </c>
      <c r="H717" s="3" t="s">
        <v>92</v>
      </c>
      <c r="I717" s="3">
        <v>12387</v>
      </c>
      <c r="J717" s="3"/>
      <c r="K717" s="3">
        <v>0</v>
      </c>
      <c r="L717" s="3">
        <v>4401.3500000000004</v>
      </c>
      <c r="M717" s="3"/>
      <c r="N717" s="3"/>
      <c r="O717" s="88" t="str">
        <f>""</f>
        <v/>
      </c>
      <c r="P717" s="35" t="str">
        <f t="shared" si="160"/>
        <v>2023-01-05</v>
      </c>
      <c r="Q717" t="str">
        <f t="shared" si="161"/>
        <v>XEF</v>
      </c>
      <c r="R717">
        <f t="shared" si="162"/>
        <v>0</v>
      </c>
      <c r="S717">
        <f t="shared" si="163"/>
        <v>12387</v>
      </c>
      <c r="T717">
        <f t="shared" si="164"/>
        <v>4401.3500000000004</v>
      </c>
      <c r="U717" t="str">
        <f t="shared" si="165"/>
        <v>1-05-3--20</v>
      </c>
      <c r="V717">
        <f t="shared" si="155"/>
        <v>0.35532009364656497</v>
      </c>
      <c r="W717">
        <f t="shared" si="156"/>
        <v>0</v>
      </c>
      <c r="X717" t="str">
        <f t="shared" si="157"/>
        <v>1-05-3--20</v>
      </c>
      <c r="Y717" t="str">
        <f t="shared" si="158"/>
        <v>1-05-3--20</v>
      </c>
      <c r="Z717" t="str">
        <f t="shared" si="159"/>
        <v>1-05-3--20</v>
      </c>
      <c r="AA717" t="str">
        <f t="shared" si="166"/>
        <v>2023-01-05</v>
      </c>
      <c r="AB717" t="b">
        <f t="shared" si="168"/>
        <v>1</v>
      </c>
      <c r="AC717">
        <f t="shared" si="167"/>
        <v>0</v>
      </c>
    </row>
    <row r="718" spans="1:29">
      <c r="A718" s="3" t="s">
        <v>302</v>
      </c>
      <c r="B718" s="3" t="s">
        <v>441</v>
      </c>
      <c r="C718" s="3" t="s">
        <v>441</v>
      </c>
      <c r="D718" s="3" t="s">
        <v>441</v>
      </c>
      <c r="E718" s="3" t="s">
        <v>89</v>
      </c>
      <c r="F718" s="3" t="s">
        <v>54</v>
      </c>
      <c r="G718" s="3" t="s">
        <v>230</v>
      </c>
      <c r="H718" s="3" t="s">
        <v>305</v>
      </c>
      <c r="I718" s="3">
        <v>0</v>
      </c>
      <c r="J718" s="3"/>
      <c r="K718" s="3">
        <v>0</v>
      </c>
      <c r="L718" s="3">
        <v>-2003.61</v>
      </c>
      <c r="M718" s="3"/>
      <c r="N718" s="3"/>
      <c r="O718" s="88" t="str">
        <f>""</f>
        <v/>
      </c>
      <c r="P718" s="35" t="str">
        <f t="shared" si="160"/>
        <v>2023-01-05</v>
      </c>
      <c r="Q718" t="str">
        <f t="shared" si="161"/>
        <v>XCB</v>
      </c>
      <c r="R718">
        <f t="shared" si="162"/>
        <v>0</v>
      </c>
      <c r="S718">
        <f t="shared" si="163"/>
        <v>0</v>
      </c>
      <c r="T718">
        <f t="shared" si="164"/>
        <v>0</v>
      </c>
      <c r="U718" t="str">
        <f t="shared" si="165"/>
        <v>1-05-3--20</v>
      </c>
      <c r="V718">
        <f t="shared" si="155"/>
        <v>0</v>
      </c>
      <c r="W718">
        <f t="shared" si="156"/>
        <v>0</v>
      </c>
      <c r="X718" t="str">
        <f t="shared" si="157"/>
        <v>1-05-3--20</v>
      </c>
      <c r="Y718" t="str">
        <f t="shared" si="158"/>
        <v>1-05-3--20</v>
      </c>
      <c r="Z718" t="str">
        <f t="shared" si="159"/>
        <v>1-05-3--20</v>
      </c>
      <c r="AA718" t="str">
        <f t="shared" si="166"/>
        <v>2023-01-05</v>
      </c>
      <c r="AB718" t="b">
        <f t="shared" si="168"/>
        <v>1</v>
      </c>
      <c r="AC718">
        <f t="shared" si="167"/>
        <v>0</v>
      </c>
    </row>
    <row r="719" spans="1:29">
      <c r="A719" s="3" t="s">
        <v>302</v>
      </c>
      <c r="B719" s="3" t="s">
        <v>441</v>
      </c>
      <c r="C719" s="3" t="s">
        <v>441</v>
      </c>
      <c r="D719" s="3" t="s">
        <v>441</v>
      </c>
      <c r="E719" s="3" t="s">
        <v>89</v>
      </c>
      <c r="F719" s="3" t="s">
        <v>54</v>
      </c>
      <c r="G719" s="3" t="s">
        <v>230</v>
      </c>
      <c r="H719" s="3" t="s">
        <v>92</v>
      </c>
      <c r="I719" s="3">
        <v>35151</v>
      </c>
      <c r="J719" s="3"/>
      <c r="K719" s="3">
        <v>0</v>
      </c>
      <c r="L719" s="3">
        <v>2003.61</v>
      </c>
      <c r="M719" s="3"/>
      <c r="N719" s="3"/>
      <c r="O719" s="88" t="str">
        <f>""</f>
        <v/>
      </c>
      <c r="P719" s="35" t="str">
        <f t="shared" si="160"/>
        <v>2023-01-05</v>
      </c>
      <c r="Q719" t="str">
        <f t="shared" si="161"/>
        <v>XCB</v>
      </c>
      <c r="R719">
        <f t="shared" si="162"/>
        <v>0</v>
      </c>
      <c r="S719">
        <f t="shared" si="163"/>
        <v>35151</v>
      </c>
      <c r="T719">
        <f t="shared" si="164"/>
        <v>2003.61</v>
      </c>
      <c r="U719" t="str">
        <f t="shared" si="165"/>
        <v>1-05-3--20</v>
      </c>
      <c r="V719">
        <f t="shared" ref="V719:V782" si="169">IFERROR(ABS(L719/I719),)</f>
        <v>5.7000085346078345E-2</v>
      </c>
      <c r="W719">
        <f t="shared" ref="W719:W782" si="170">IF(OR(R719=0,V719=0),0,ABS(V719)=R719)</f>
        <v>0</v>
      </c>
      <c r="X719" t="str">
        <f t="shared" ref="X719:X782" si="171">RIGHT(B719,4)&amp;"-"&amp;LEFT(RIGHT(B719,7),2)&amp;"-"&amp;LEFT(B719,2)</f>
        <v>1-05-3--20</v>
      </c>
      <c r="Y719" t="str">
        <f t="shared" ref="Y719:Y782" si="172">RIGHT(C719,4)&amp;"-"&amp;LEFT(RIGHT(C719,7),2)&amp;"-"&amp;LEFT(C719,2)</f>
        <v>1-05-3--20</v>
      </c>
      <c r="Z719" t="str">
        <f t="shared" ref="Z719:Z782" si="173">RIGHT(D719,4)&amp;"-"&amp;LEFT(RIGHT(D719,7),2)&amp;"-"&amp;LEFT(D719,2)</f>
        <v>1-05-3--20</v>
      </c>
      <c r="AA719" t="str">
        <f t="shared" si="166"/>
        <v>2023-01-05</v>
      </c>
      <c r="AB719" t="b">
        <f t="shared" si="168"/>
        <v>1</v>
      </c>
      <c r="AC719">
        <f t="shared" si="167"/>
        <v>0</v>
      </c>
    </row>
    <row r="720" spans="1:29">
      <c r="A720" s="3" t="s">
        <v>302</v>
      </c>
      <c r="B720" s="3" t="s">
        <v>441</v>
      </c>
      <c r="C720" s="3" t="s">
        <v>441</v>
      </c>
      <c r="D720" s="3" t="s">
        <v>441</v>
      </c>
      <c r="E720" s="3" t="s">
        <v>89</v>
      </c>
      <c r="F720" s="3" t="s">
        <v>90</v>
      </c>
      <c r="G720" s="3" t="s">
        <v>91</v>
      </c>
      <c r="H720" s="3" t="s">
        <v>305</v>
      </c>
      <c r="I720" s="3">
        <v>0</v>
      </c>
      <c r="J720" s="3"/>
      <c r="K720" s="3">
        <v>0</v>
      </c>
      <c r="L720" s="3">
        <v>-3351.41</v>
      </c>
      <c r="M720" s="3"/>
      <c r="N720" s="3"/>
      <c r="O720" s="88" t="str">
        <f>""</f>
        <v/>
      </c>
      <c r="P720" s="35" t="str">
        <f t="shared" si="160"/>
        <v>2023-01-05</v>
      </c>
      <c r="Q720" t="str">
        <f t="shared" si="161"/>
        <v>XBB</v>
      </c>
      <c r="R720">
        <f t="shared" si="162"/>
        <v>0</v>
      </c>
      <c r="S720">
        <f t="shared" si="163"/>
        <v>0</v>
      </c>
      <c r="T720">
        <f t="shared" si="164"/>
        <v>0</v>
      </c>
      <c r="U720" t="str">
        <f t="shared" si="165"/>
        <v>1-05-3--20</v>
      </c>
      <c r="V720">
        <f t="shared" si="169"/>
        <v>0</v>
      </c>
      <c r="W720">
        <f t="shared" si="170"/>
        <v>0</v>
      </c>
      <c r="X720" t="str">
        <f t="shared" si="171"/>
        <v>1-05-3--20</v>
      </c>
      <c r="Y720" t="str">
        <f t="shared" si="172"/>
        <v>1-05-3--20</v>
      </c>
      <c r="Z720" t="str">
        <f t="shared" si="173"/>
        <v>1-05-3--20</v>
      </c>
      <c r="AA720" t="str">
        <f t="shared" si="166"/>
        <v>2023-01-05</v>
      </c>
      <c r="AB720" t="b">
        <f t="shared" si="168"/>
        <v>1</v>
      </c>
      <c r="AC720">
        <f t="shared" si="167"/>
        <v>0</v>
      </c>
    </row>
    <row r="721" spans="1:29">
      <c r="A721" s="3" t="s">
        <v>302</v>
      </c>
      <c r="B721" s="3" t="s">
        <v>441</v>
      </c>
      <c r="C721" s="3" t="s">
        <v>441</v>
      </c>
      <c r="D721" s="3" t="s">
        <v>441</v>
      </c>
      <c r="E721" s="3" t="s">
        <v>89</v>
      </c>
      <c r="F721" s="3" t="s">
        <v>90</v>
      </c>
      <c r="G721" s="3" t="s">
        <v>91</v>
      </c>
      <c r="H721" s="3" t="s">
        <v>92</v>
      </c>
      <c r="I721" s="3">
        <v>50021</v>
      </c>
      <c r="J721" s="3"/>
      <c r="K721" s="3">
        <v>0</v>
      </c>
      <c r="L721" s="3">
        <v>3351.41</v>
      </c>
      <c r="M721" s="3"/>
      <c r="N721" s="3"/>
      <c r="O721" s="88" t="str">
        <f>""</f>
        <v/>
      </c>
      <c r="P721" s="35" t="str">
        <f t="shared" si="160"/>
        <v>2023-01-05</v>
      </c>
      <c r="Q721" t="str">
        <f t="shared" si="161"/>
        <v>XBB</v>
      </c>
      <c r="R721">
        <f t="shared" si="162"/>
        <v>0</v>
      </c>
      <c r="S721">
        <f t="shared" si="163"/>
        <v>50021</v>
      </c>
      <c r="T721">
        <f t="shared" si="164"/>
        <v>3351.41</v>
      </c>
      <c r="U721" t="str">
        <f t="shared" si="165"/>
        <v>1-05-3--20</v>
      </c>
      <c r="V721">
        <f t="shared" si="169"/>
        <v>6.700005997481058E-2</v>
      </c>
      <c r="W721">
        <f t="shared" si="170"/>
        <v>0</v>
      </c>
      <c r="X721" t="str">
        <f t="shared" si="171"/>
        <v>1-05-3--20</v>
      </c>
      <c r="Y721" t="str">
        <f t="shared" si="172"/>
        <v>1-05-3--20</v>
      </c>
      <c r="Z721" t="str">
        <f t="shared" si="173"/>
        <v>1-05-3--20</v>
      </c>
      <c r="AA721" t="str">
        <f t="shared" si="166"/>
        <v>2023-01-05</v>
      </c>
      <c r="AB721" t="b">
        <f t="shared" si="168"/>
        <v>1</v>
      </c>
      <c r="AC721">
        <f t="shared" si="167"/>
        <v>0</v>
      </c>
    </row>
    <row r="722" spans="1:29">
      <c r="A722" s="3" t="s">
        <v>302</v>
      </c>
      <c r="B722" s="3" t="s">
        <v>441</v>
      </c>
      <c r="C722" s="3" t="s">
        <v>441</v>
      </c>
      <c r="D722" s="3" t="s">
        <v>441</v>
      </c>
      <c r="E722" s="3" t="s">
        <v>89</v>
      </c>
      <c r="F722" s="3" t="s">
        <v>112</v>
      </c>
      <c r="G722" s="3" t="s">
        <v>113</v>
      </c>
      <c r="H722" s="3" t="s">
        <v>305</v>
      </c>
      <c r="I722" s="3">
        <v>0</v>
      </c>
      <c r="J722" s="3"/>
      <c r="K722" s="3">
        <v>0</v>
      </c>
      <c r="L722" s="3">
        <v>-4038.58</v>
      </c>
      <c r="M722" s="3"/>
      <c r="N722" s="3"/>
      <c r="O722" s="88" t="str">
        <f>""</f>
        <v/>
      </c>
      <c r="P722" s="35" t="str">
        <f t="shared" si="160"/>
        <v>2023-01-05</v>
      </c>
      <c r="Q722" t="str">
        <f t="shared" si="161"/>
        <v>XEM</v>
      </c>
      <c r="R722">
        <f t="shared" si="162"/>
        <v>0</v>
      </c>
      <c r="S722">
        <f t="shared" si="163"/>
        <v>0</v>
      </c>
      <c r="T722">
        <f t="shared" si="164"/>
        <v>0</v>
      </c>
      <c r="U722" t="str">
        <f t="shared" si="165"/>
        <v>1-05-3--20</v>
      </c>
      <c r="V722">
        <f t="shared" si="169"/>
        <v>0</v>
      </c>
      <c r="W722">
        <f t="shared" si="170"/>
        <v>0</v>
      </c>
      <c r="X722" t="str">
        <f t="shared" si="171"/>
        <v>1-05-3--20</v>
      </c>
      <c r="Y722" t="str">
        <f t="shared" si="172"/>
        <v>1-05-3--20</v>
      </c>
      <c r="Z722" t="str">
        <f t="shared" si="173"/>
        <v>1-05-3--20</v>
      </c>
      <c r="AA722" t="str">
        <f t="shared" si="166"/>
        <v>2023-01-05</v>
      </c>
      <c r="AB722" t="b">
        <f t="shared" si="168"/>
        <v>1</v>
      </c>
      <c r="AC722">
        <f t="shared" si="167"/>
        <v>0</v>
      </c>
    </row>
    <row r="723" spans="1:29">
      <c r="A723" s="3" t="s">
        <v>302</v>
      </c>
      <c r="B723" s="3" t="s">
        <v>441</v>
      </c>
      <c r="C723" s="3" t="s">
        <v>441</v>
      </c>
      <c r="D723" s="3" t="s">
        <v>441</v>
      </c>
      <c r="E723" s="3" t="s">
        <v>89</v>
      </c>
      <c r="F723" s="3" t="s">
        <v>112</v>
      </c>
      <c r="G723" s="3" t="s">
        <v>113</v>
      </c>
      <c r="H723" s="3" t="s">
        <v>92</v>
      </c>
      <c r="I723" s="3">
        <v>10238</v>
      </c>
      <c r="J723" s="3"/>
      <c r="K723" s="3">
        <v>0</v>
      </c>
      <c r="L723" s="3">
        <v>4038.58</v>
      </c>
      <c r="M723" s="3"/>
      <c r="N723" s="3"/>
      <c r="O723" s="88" t="str">
        <f>""</f>
        <v/>
      </c>
      <c r="P723" s="35" t="str">
        <f t="shared" si="160"/>
        <v>2023-01-05</v>
      </c>
      <c r="Q723" t="str">
        <f t="shared" si="161"/>
        <v>XEM</v>
      </c>
      <c r="R723">
        <f t="shared" si="162"/>
        <v>0</v>
      </c>
      <c r="S723">
        <f t="shared" si="163"/>
        <v>10238</v>
      </c>
      <c r="T723">
        <f t="shared" si="164"/>
        <v>4038.58</v>
      </c>
      <c r="U723" t="str">
        <f t="shared" si="165"/>
        <v>1-05-3--20</v>
      </c>
      <c r="V723">
        <f t="shared" si="169"/>
        <v>0.39446962297323696</v>
      </c>
      <c r="W723">
        <f t="shared" si="170"/>
        <v>0</v>
      </c>
      <c r="X723" t="str">
        <f t="shared" si="171"/>
        <v>1-05-3--20</v>
      </c>
      <c r="Y723" t="str">
        <f t="shared" si="172"/>
        <v>1-05-3--20</v>
      </c>
      <c r="Z723" t="str">
        <f t="shared" si="173"/>
        <v>1-05-3--20</v>
      </c>
      <c r="AA723" t="str">
        <f t="shared" si="166"/>
        <v>2023-01-05</v>
      </c>
      <c r="AB723" t="b">
        <f t="shared" si="168"/>
        <v>1</v>
      </c>
      <c r="AC723">
        <f t="shared" si="167"/>
        <v>0</v>
      </c>
    </row>
    <row r="724" spans="1:29">
      <c r="A724" s="3" t="s">
        <v>302</v>
      </c>
      <c r="B724" s="3" t="s">
        <v>451</v>
      </c>
      <c r="C724" s="3" t="s">
        <v>451</v>
      </c>
      <c r="D724" s="3" t="s">
        <v>452</v>
      </c>
      <c r="E724" s="3" t="s">
        <v>89</v>
      </c>
      <c r="F724" s="3" t="s">
        <v>120</v>
      </c>
      <c r="G724" s="3" t="s">
        <v>453</v>
      </c>
      <c r="H724" s="3" t="s">
        <v>305</v>
      </c>
      <c r="I724" s="3">
        <v>157.60599999999999</v>
      </c>
      <c r="J724" s="3"/>
      <c r="K724" s="3">
        <v>0</v>
      </c>
      <c r="L724" s="3"/>
      <c r="M724" s="3"/>
      <c r="N724" s="3"/>
      <c r="O724" s="88" t="str">
        <f>""</f>
        <v/>
      </c>
      <c r="P724" s="35" t="str">
        <f t="shared" si="160"/>
        <v>2023-01-30</v>
      </c>
      <c r="Q724" t="str">
        <f t="shared" si="161"/>
        <v>TDB778</v>
      </c>
      <c r="R724">
        <f t="shared" si="162"/>
        <v>11.15001966930193</v>
      </c>
      <c r="S724">
        <f t="shared" si="163"/>
        <v>157.60599999999999</v>
      </c>
      <c r="T724">
        <f t="shared" si="164"/>
        <v>0</v>
      </c>
      <c r="U724" t="str">
        <f t="shared" si="165"/>
        <v>1-30-3--20</v>
      </c>
      <c r="V724">
        <f t="shared" si="169"/>
        <v>0</v>
      </c>
      <c r="W724">
        <f t="shared" si="170"/>
        <v>0</v>
      </c>
      <c r="X724" t="str">
        <f t="shared" si="171"/>
        <v>1-30-3--20</v>
      </c>
      <c r="Y724" t="str">
        <f t="shared" si="172"/>
        <v>1-30-3--20</v>
      </c>
      <c r="Z724" t="str">
        <f t="shared" si="173"/>
        <v>2-01-3--20</v>
      </c>
      <c r="AA724" t="str">
        <f t="shared" si="166"/>
        <v>2023-02-01</v>
      </c>
      <c r="AB724" t="b">
        <f t="shared" si="168"/>
        <v>0</v>
      </c>
      <c r="AC724" t="str">
        <f t="shared" si="167"/>
        <v>Reinv Div</v>
      </c>
    </row>
    <row r="725" spans="1:29">
      <c r="A725" s="3" t="s">
        <v>302</v>
      </c>
      <c r="B725" s="3" t="s">
        <v>454</v>
      </c>
      <c r="C725" s="3" t="s">
        <v>454</v>
      </c>
      <c r="D725" s="3" t="s">
        <v>455</v>
      </c>
      <c r="E725" s="3" t="s">
        <v>89</v>
      </c>
      <c r="F725" s="3" t="s">
        <v>93</v>
      </c>
      <c r="G725" s="3" t="s">
        <v>94</v>
      </c>
      <c r="H725" s="3" t="s">
        <v>128</v>
      </c>
      <c r="I725" s="3">
        <v>0</v>
      </c>
      <c r="J725" s="3"/>
      <c r="K725" s="3">
        <v>0</v>
      </c>
      <c r="L725" s="3">
        <v>7.54</v>
      </c>
      <c r="M725" s="3"/>
      <c r="N725" s="3"/>
      <c r="O725" s="88" t="str">
        <f>""</f>
        <v/>
      </c>
      <c r="P725" s="35" t="str">
        <f t="shared" si="160"/>
        <v>2023-01-31</v>
      </c>
      <c r="Q725" t="str">
        <f t="shared" si="161"/>
        <v>XIG</v>
      </c>
      <c r="R725">
        <f t="shared" si="162"/>
        <v>0</v>
      </c>
      <c r="S725">
        <f t="shared" si="163"/>
        <v>0</v>
      </c>
      <c r="T725">
        <f t="shared" si="164"/>
        <v>0</v>
      </c>
      <c r="U725" t="str">
        <f t="shared" si="165"/>
        <v>1-31-3--20</v>
      </c>
      <c r="V725">
        <f t="shared" si="169"/>
        <v>0</v>
      </c>
      <c r="W725">
        <f t="shared" si="170"/>
        <v>0</v>
      </c>
      <c r="X725" t="str">
        <f t="shared" si="171"/>
        <v>1-31-3--20</v>
      </c>
      <c r="Y725" t="str">
        <f t="shared" si="172"/>
        <v>1-31-3--20</v>
      </c>
      <c r="Z725" t="str">
        <f t="shared" si="173"/>
        <v>2-03-3--20</v>
      </c>
      <c r="AA725" t="str">
        <f t="shared" si="166"/>
        <v>2023-02-03</v>
      </c>
      <c r="AB725" t="b">
        <f t="shared" si="168"/>
        <v>0</v>
      </c>
      <c r="AC725" t="str">
        <f t="shared" si="167"/>
        <v>Fraction</v>
      </c>
    </row>
    <row r="726" spans="1:29">
      <c r="A726" s="3" t="s">
        <v>302</v>
      </c>
      <c r="B726" s="3" t="s">
        <v>454</v>
      </c>
      <c r="C726" s="3" t="s">
        <v>454</v>
      </c>
      <c r="D726" s="3" t="s">
        <v>455</v>
      </c>
      <c r="E726" s="3" t="s">
        <v>89</v>
      </c>
      <c r="F726" s="3" t="s">
        <v>93</v>
      </c>
      <c r="G726" s="3" t="s">
        <v>456</v>
      </c>
      <c r="H726" s="3" t="s">
        <v>305</v>
      </c>
      <c r="I726" s="3">
        <v>21</v>
      </c>
      <c r="J726" s="3"/>
      <c r="K726" s="3">
        <v>0</v>
      </c>
      <c r="L726" s="3"/>
      <c r="M726" s="3"/>
      <c r="N726" s="3"/>
      <c r="O726" s="88" t="str">
        <f>""</f>
        <v/>
      </c>
      <c r="P726" s="35" t="str">
        <f t="shared" si="160"/>
        <v>2023-01-31</v>
      </c>
      <c r="Q726" t="str">
        <f t="shared" si="161"/>
        <v>XIG</v>
      </c>
      <c r="R726">
        <f t="shared" si="162"/>
        <v>20.919999999999998</v>
      </c>
      <c r="S726">
        <f t="shared" si="163"/>
        <v>21</v>
      </c>
      <c r="T726">
        <f t="shared" si="164"/>
        <v>0</v>
      </c>
      <c r="U726" t="str">
        <f t="shared" si="165"/>
        <v>1-31-3--20</v>
      </c>
      <c r="V726">
        <f t="shared" si="169"/>
        <v>0</v>
      </c>
      <c r="W726">
        <f t="shared" si="170"/>
        <v>0</v>
      </c>
      <c r="X726" t="str">
        <f t="shared" si="171"/>
        <v>1-31-3--20</v>
      </c>
      <c r="Y726" t="str">
        <f t="shared" si="172"/>
        <v>1-31-3--20</v>
      </c>
      <c r="Z726" t="str">
        <f t="shared" si="173"/>
        <v>2-03-3--20</v>
      </c>
      <c r="AA726" t="str">
        <f t="shared" si="166"/>
        <v>2023-02-03</v>
      </c>
      <c r="AB726" t="b">
        <f t="shared" si="168"/>
        <v>0</v>
      </c>
      <c r="AC726" t="str">
        <f t="shared" si="167"/>
        <v>Reinv Div</v>
      </c>
    </row>
    <row r="727" spans="1:29">
      <c r="A727" s="3" t="s">
        <v>302</v>
      </c>
      <c r="B727" s="3" t="s">
        <v>454</v>
      </c>
      <c r="C727" s="3" t="s">
        <v>454</v>
      </c>
      <c r="D727" s="3" t="s">
        <v>455</v>
      </c>
      <c r="E727" s="3" t="s">
        <v>89</v>
      </c>
      <c r="F727" s="3" t="s">
        <v>95</v>
      </c>
      <c r="G727" s="3" t="s">
        <v>96</v>
      </c>
      <c r="H727" s="3" t="s">
        <v>128</v>
      </c>
      <c r="I727" s="3">
        <v>0</v>
      </c>
      <c r="J727" s="3"/>
      <c r="K727" s="3">
        <v>0</v>
      </c>
      <c r="L727" s="3">
        <v>4.8099999999999996</v>
      </c>
      <c r="M727" s="3"/>
      <c r="N727" s="3"/>
      <c r="O727" s="88" t="str">
        <f>""</f>
        <v/>
      </c>
      <c r="P727" s="35" t="str">
        <f t="shared" si="160"/>
        <v>2023-01-31</v>
      </c>
      <c r="Q727" t="str">
        <f t="shared" si="161"/>
        <v>XHY</v>
      </c>
      <c r="R727">
        <f t="shared" si="162"/>
        <v>0</v>
      </c>
      <c r="S727">
        <f t="shared" si="163"/>
        <v>0</v>
      </c>
      <c r="T727">
        <f t="shared" si="164"/>
        <v>0</v>
      </c>
      <c r="U727" t="str">
        <f t="shared" si="165"/>
        <v>1-31-3--20</v>
      </c>
      <c r="V727">
        <f t="shared" si="169"/>
        <v>0</v>
      </c>
      <c r="W727">
        <f t="shared" si="170"/>
        <v>0</v>
      </c>
      <c r="X727" t="str">
        <f t="shared" si="171"/>
        <v>1-31-3--20</v>
      </c>
      <c r="Y727" t="str">
        <f t="shared" si="172"/>
        <v>1-31-3--20</v>
      </c>
      <c r="Z727" t="str">
        <f t="shared" si="173"/>
        <v>2-03-3--20</v>
      </c>
      <c r="AA727" t="str">
        <f t="shared" si="166"/>
        <v>2023-02-03</v>
      </c>
      <c r="AB727" t="b">
        <f t="shared" si="168"/>
        <v>0</v>
      </c>
      <c r="AC727" t="str">
        <f t="shared" si="167"/>
        <v>Fraction</v>
      </c>
    </row>
    <row r="728" spans="1:29">
      <c r="A728" s="3" t="s">
        <v>302</v>
      </c>
      <c r="B728" s="3" t="s">
        <v>454</v>
      </c>
      <c r="C728" s="3" t="s">
        <v>454</v>
      </c>
      <c r="D728" s="3" t="s">
        <v>455</v>
      </c>
      <c r="E728" s="3" t="s">
        <v>89</v>
      </c>
      <c r="F728" s="3" t="s">
        <v>95</v>
      </c>
      <c r="G728" s="3" t="s">
        <v>457</v>
      </c>
      <c r="H728" s="3" t="s">
        <v>305</v>
      </c>
      <c r="I728" s="3">
        <v>50</v>
      </c>
      <c r="J728" s="3"/>
      <c r="K728" s="3">
        <v>0</v>
      </c>
      <c r="L728" s="3"/>
      <c r="M728" s="3"/>
      <c r="N728" s="3"/>
      <c r="O728" s="88" t="str">
        <f>""</f>
        <v/>
      </c>
      <c r="P728" s="35" t="str">
        <f t="shared" si="160"/>
        <v>2023-01-31</v>
      </c>
      <c r="Q728" t="str">
        <f t="shared" si="161"/>
        <v>XHY</v>
      </c>
      <c r="R728">
        <f t="shared" si="162"/>
        <v>16.357399999999998</v>
      </c>
      <c r="S728">
        <f t="shared" si="163"/>
        <v>50</v>
      </c>
      <c r="T728">
        <f t="shared" si="164"/>
        <v>0</v>
      </c>
      <c r="U728" t="str">
        <f t="shared" si="165"/>
        <v>1-31-3--20</v>
      </c>
      <c r="V728">
        <f t="shared" si="169"/>
        <v>0</v>
      </c>
      <c r="W728">
        <f t="shared" si="170"/>
        <v>0</v>
      </c>
      <c r="X728" t="str">
        <f t="shared" si="171"/>
        <v>1-31-3--20</v>
      </c>
      <c r="Y728" t="str">
        <f t="shared" si="172"/>
        <v>1-31-3--20</v>
      </c>
      <c r="Z728" t="str">
        <f t="shared" si="173"/>
        <v>2-03-3--20</v>
      </c>
      <c r="AA728" t="str">
        <f t="shared" si="166"/>
        <v>2023-02-03</v>
      </c>
      <c r="AB728" t="b">
        <f t="shared" si="168"/>
        <v>0</v>
      </c>
      <c r="AC728" t="str">
        <f t="shared" si="167"/>
        <v>Reinv Div</v>
      </c>
    </row>
    <row r="729" spans="1:29">
      <c r="A729" s="3" t="s">
        <v>302</v>
      </c>
      <c r="B729" s="3" t="s">
        <v>454</v>
      </c>
      <c r="C729" s="3" t="s">
        <v>454</v>
      </c>
      <c r="D729" s="3" t="s">
        <v>455</v>
      </c>
      <c r="E729" s="3" t="s">
        <v>89</v>
      </c>
      <c r="F729" s="3" t="s">
        <v>54</v>
      </c>
      <c r="G729" s="3" t="s">
        <v>230</v>
      </c>
      <c r="H729" s="3" t="s">
        <v>128</v>
      </c>
      <c r="I729" s="3">
        <v>0</v>
      </c>
      <c r="J729" s="3"/>
      <c r="K729" s="3">
        <v>0</v>
      </c>
      <c r="L729" s="3">
        <v>15.81</v>
      </c>
      <c r="M729" s="3"/>
      <c r="N729" s="3"/>
      <c r="O729" s="88" t="str">
        <f>""</f>
        <v/>
      </c>
      <c r="P729" s="35" t="str">
        <f t="shared" si="160"/>
        <v>2023-01-31</v>
      </c>
      <c r="Q729" t="str">
        <f t="shared" si="161"/>
        <v>XCB</v>
      </c>
      <c r="R729">
        <f t="shared" si="162"/>
        <v>0</v>
      </c>
      <c r="S729">
        <f t="shared" si="163"/>
        <v>0</v>
      </c>
      <c r="T729">
        <f t="shared" si="164"/>
        <v>0</v>
      </c>
      <c r="U729" t="str">
        <f t="shared" si="165"/>
        <v>1-31-3--20</v>
      </c>
      <c r="V729">
        <f t="shared" si="169"/>
        <v>0</v>
      </c>
      <c r="W729">
        <f t="shared" si="170"/>
        <v>0</v>
      </c>
      <c r="X729" t="str">
        <f t="shared" si="171"/>
        <v>1-31-3--20</v>
      </c>
      <c r="Y729" t="str">
        <f t="shared" si="172"/>
        <v>1-31-3--20</v>
      </c>
      <c r="Z729" t="str">
        <f t="shared" si="173"/>
        <v>2-03-3--20</v>
      </c>
      <c r="AA729" t="str">
        <f t="shared" si="166"/>
        <v>2023-02-03</v>
      </c>
      <c r="AB729" t="b">
        <f t="shared" si="168"/>
        <v>0</v>
      </c>
      <c r="AC729" t="str">
        <f t="shared" si="167"/>
        <v>Fraction</v>
      </c>
    </row>
    <row r="730" spans="1:29">
      <c r="A730" s="3" t="s">
        <v>302</v>
      </c>
      <c r="B730" s="3" t="s">
        <v>454</v>
      </c>
      <c r="C730" s="3" t="s">
        <v>454</v>
      </c>
      <c r="D730" s="3" t="s">
        <v>455</v>
      </c>
      <c r="E730" s="3" t="s">
        <v>89</v>
      </c>
      <c r="F730" s="3" t="s">
        <v>54</v>
      </c>
      <c r="G730" s="3" t="s">
        <v>458</v>
      </c>
      <c r="H730" s="3" t="s">
        <v>305</v>
      </c>
      <c r="I730" s="3">
        <v>104</v>
      </c>
      <c r="J730" s="3"/>
      <c r="K730" s="3">
        <v>0</v>
      </c>
      <c r="L730" s="3"/>
      <c r="M730" s="3"/>
      <c r="N730" s="3"/>
      <c r="O730" s="88" t="str">
        <f>""</f>
        <v/>
      </c>
      <c r="P730" s="35" t="str">
        <f t="shared" si="160"/>
        <v>2023-01-31</v>
      </c>
      <c r="Q730" t="str">
        <f t="shared" si="161"/>
        <v>XCB</v>
      </c>
      <c r="R730">
        <f t="shared" si="162"/>
        <v>19.509519230769232</v>
      </c>
      <c r="S730">
        <f t="shared" si="163"/>
        <v>104</v>
      </c>
      <c r="T730">
        <f t="shared" si="164"/>
        <v>0</v>
      </c>
      <c r="U730" t="str">
        <f t="shared" si="165"/>
        <v>1-31-3--20</v>
      </c>
      <c r="V730">
        <f t="shared" si="169"/>
        <v>0</v>
      </c>
      <c r="W730">
        <f t="shared" si="170"/>
        <v>0</v>
      </c>
      <c r="X730" t="str">
        <f t="shared" si="171"/>
        <v>1-31-3--20</v>
      </c>
      <c r="Y730" t="str">
        <f t="shared" si="172"/>
        <v>1-31-3--20</v>
      </c>
      <c r="Z730" t="str">
        <f t="shared" si="173"/>
        <v>2-03-3--20</v>
      </c>
      <c r="AA730" t="str">
        <f t="shared" si="166"/>
        <v>2023-02-03</v>
      </c>
      <c r="AB730" t="b">
        <f t="shared" si="168"/>
        <v>0</v>
      </c>
      <c r="AC730" t="str">
        <f t="shared" si="167"/>
        <v>Reinv Div</v>
      </c>
    </row>
    <row r="731" spans="1:29">
      <c r="A731" s="3" t="s">
        <v>302</v>
      </c>
      <c r="B731" s="3" t="s">
        <v>454</v>
      </c>
      <c r="C731" s="3" t="s">
        <v>454</v>
      </c>
      <c r="D731" s="3" t="s">
        <v>455</v>
      </c>
      <c r="E731" s="3" t="s">
        <v>89</v>
      </c>
      <c r="F731" s="3" t="s">
        <v>90</v>
      </c>
      <c r="G731" s="3" t="s">
        <v>91</v>
      </c>
      <c r="H731" s="3" t="s">
        <v>128</v>
      </c>
      <c r="I731" s="3">
        <v>0</v>
      </c>
      <c r="J731" s="3"/>
      <c r="K731" s="3">
        <v>0</v>
      </c>
      <c r="L731" s="3">
        <v>25.65</v>
      </c>
      <c r="M731" s="3"/>
      <c r="N731" s="3"/>
      <c r="O731" s="88" t="str">
        <f>""</f>
        <v/>
      </c>
      <c r="P731" s="35" t="str">
        <f t="shared" si="160"/>
        <v>2023-01-31</v>
      </c>
      <c r="Q731" t="str">
        <f t="shared" si="161"/>
        <v>XBB</v>
      </c>
      <c r="R731">
        <f t="shared" si="162"/>
        <v>0</v>
      </c>
      <c r="S731">
        <f t="shared" si="163"/>
        <v>0</v>
      </c>
      <c r="T731">
        <f t="shared" si="164"/>
        <v>0</v>
      </c>
      <c r="U731" t="str">
        <f t="shared" si="165"/>
        <v>1-31-3--20</v>
      </c>
      <c r="V731">
        <f t="shared" si="169"/>
        <v>0</v>
      </c>
      <c r="W731">
        <f t="shared" si="170"/>
        <v>0</v>
      </c>
      <c r="X731" t="str">
        <f t="shared" si="171"/>
        <v>1-31-3--20</v>
      </c>
      <c r="Y731" t="str">
        <f t="shared" si="172"/>
        <v>1-31-3--20</v>
      </c>
      <c r="Z731" t="str">
        <f t="shared" si="173"/>
        <v>2-03-3--20</v>
      </c>
      <c r="AA731" t="str">
        <f t="shared" si="166"/>
        <v>2023-02-03</v>
      </c>
      <c r="AB731" t="b">
        <f t="shared" si="168"/>
        <v>0</v>
      </c>
      <c r="AC731" t="str">
        <f t="shared" si="167"/>
        <v>Fraction</v>
      </c>
    </row>
    <row r="732" spans="1:29">
      <c r="A732" s="3" t="s">
        <v>302</v>
      </c>
      <c r="B732" s="3" t="s">
        <v>454</v>
      </c>
      <c r="C732" s="3" t="s">
        <v>454</v>
      </c>
      <c r="D732" s="3" t="s">
        <v>455</v>
      </c>
      <c r="E732" s="3" t="s">
        <v>89</v>
      </c>
      <c r="F732" s="3" t="s">
        <v>90</v>
      </c>
      <c r="G732" s="3" t="s">
        <v>459</v>
      </c>
      <c r="H732" s="3" t="s">
        <v>305</v>
      </c>
      <c r="I732" s="3">
        <v>120</v>
      </c>
      <c r="J732" s="3"/>
      <c r="K732" s="3">
        <v>0</v>
      </c>
      <c r="L732" s="3"/>
      <c r="M732" s="3"/>
      <c r="N732" s="3"/>
      <c r="O732" s="88" t="str">
        <f>""</f>
        <v/>
      </c>
      <c r="P732" s="35" t="str">
        <f t="shared" si="160"/>
        <v>2023-01-31</v>
      </c>
      <c r="Q732" t="str">
        <f t="shared" si="161"/>
        <v>XBB</v>
      </c>
      <c r="R732">
        <f t="shared" si="162"/>
        <v>28.198916666666666</v>
      </c>
      <c r="S732">
        <f t="shared" si="163"/>
        <v>120</v>
      </c>
      <c r="T732">
        <f t="shared" si="164"/>
        <v>0</v>
      </c>
      <c r="U732" t="str">
        <f t="shared" si="165"/>
        <v>1-31-3--20</v>
      </c>
      <c r="V732">
        <f t="shared" si="169"/>
        <v>0</v>
      </c>
      <c r="W732">
        <f t="shared" si="170"/>
        <v>0</v>
      </c>
      <c r="X732" t="str">
        <f t="shared" si="171"/>
        <v>1-31-3--20</v>
      </c>
      <c r="Y732" t="str">
        <f t="shared" si="172"/>
        <v>1-31-3--20</v>
      </c>
      <c r="Z732" t="str">
        <f t="shared" si="173"/>
        <v>2-03-3--20</v>
      </c>
      <c r="AA732" t="str">
        <f t="shared" si="166"/>
        <v>2023-02-03</v>
      </c>
      <c r="AB732" t="b">
        <f t="shared" si="168"/>
        <v>0</v>
      </c>
      <c r="AC732" t="str">
        <f t="shared" si="167"/>
        <v>Reinv Div</v>
      </c>
    </row>
    <row r="733" spans="1:29">
      <c r="A733" s="3" t="s">
        <v>302</v>
      </c>
      <c r="B733" s="3" t="s">
        <v>454</v>
      </c>
      <c r="C733" s="3" t="s">
        <v>454</v>
      </c>
      <c r="D733" s="3" t="s">
        <v>454</v>
      </c>
      <c r="E733" s="3" t="s">
        <v>89</v>
      </c>
      <c r="F733" s="3" t="s">
        <v>93</v>
      </c>
      <c r="G733" s="3" t="s">
        <v>94</v>
      </c>
      <c r="H733" s="3" t="s">
        <v>305</v>
      </c>
      <c r="I733" s="3">
        <v>0</v>
      </c>
      <c r="J733" s="3"/>
      <c r="K733" s="3">
        <v>0</v>
      </c>
      <c r="L733" s="3">
        <v>-446.94</v>
      </c>
      <c r="M733" s="3"/>
      <c r="N733" s="3"/>
      <c r="O733" s="88" t="str">
        <f>""</f>
        <v/>
      </c>
      <c r="P733" s="35" t="str">
        <f t="shared" si="160"/>
        <v>2023-01-31</v>
      </c>
      <c r="Q733" t="str">
        <f t="shared" si="161"/>
        <v>XIG</v>
      </c>
      <c r="R733">
        <f t="shared" si="162"/>
        <v>0</v>
      </c>
      <c r="S733">
        <f t="shared" si="163"/>
        <v>0</v>
      </c>
      <c r="T733">
        <f t="shared" si="164"/>
        <v>0</v>
      </c>
      <c r="U733" t="str">
        <f t="shared" si="165"/>
        <v>1-31-3--20</v>
      </c>
      <c r="V733">
        <f t="shared" si="169"/>
        <v>0</v>
      </c>
      <c r="W733">
        <f t="shared" si="170"/>
        <v>0</v>
      </c>
      <c r="X733" t="str">
        <f t="shared" si="171"/>
        <v>1-31-3--20</v>
      </c>
      <c r="Y733" t="str">
        <f t="shared" si="172"/>
        <v>1-31-3--20</v>
      </c>
      <c r="Z733" t="str">
        <f t="shared" si="173"/>
        <v>1-31-3--20</v>
      </c>
      <c r="AA733" t="str">
        <f t="shared" si="166"/>
        <v>2023-01-31</v>
      </c>
      <c r="AB733" t="b">
        <f t="shared" si="168"/>
        <v>1</v>
      </c>
      <c r="AC733">
        <f t="shared" si="167"/>
        <v>0</v>
      </c>
    </row>
    <row r="734" spans="1:29">
      <c r="A734" s="3" t="s">
        <v>302</v>
      </c>
      <c r="B734" s="3" t="s">
        <v>454</v>
      </c>
      <c r="C734" s="3" t="s">
        <v>454</v>
      </c>
      <c r="D734" s="3" t="s">
        <v>454</v>
      </c>
      <c r="E734" s="3" t="s">
        <v>89</v>
      </c>
      <c r="F734" s="3" t="s">
        <v>93</v>
      </c>
      <c r="G734" s="3" t="s">
        <v>94</v>
      </c>
      <c r="H734" s="3" t="s">
        <v>92</v>
      </c>
      <c r="I734" s="3">
        <v>7981</v>
      </c>
      <c r="J734" s="3"/>
      <c r="K734" s="3">
        <v>0</v>
      </c>
      <c r="L734" s="3">
        <v>446.94</v>
      </c>
      <c r="M734" s="3"/>
      <c r="N734" s="3"/>
      <c r="O734" s="88" t="str">
        <f>""</f>
        <v/>
      </c>
      <c r="P734" s="35" t="str">
        <f t="shared" si="160"/>
        <v>2023-01-31</v>
      </c>
      <c r="Q734" t="str">
        <f t="shared" si="161"/>
        <v>XIG</v>
      </c>
      <c r="R734">
        <f t="shared" si="162"/>
        <v>0</v>
      </c>
      <c r="S734">
        <f t="shared" si="163"/>
        <v>7981</v>
      </c>
      <c r="T734">
        <f t="shared" si="164"/>
        <v>446.94</v>
      </c>
      <c r="U734" t="str">
        <f t="shared" si="165"/>
        <v>1-31-3--20</v>
      </c>
      <c r="V734">
        <f t="shared" si="169"/>
        <v>5.6000501190327026E-2</v>
      </c>
      <c r="W734">
        <f t="shared" si="170"/>
        <v>0</v>
      </c>
      <c r="X734" t="str">
        <f t="shared" si="171"/>
        <v>1-31-3--20</v>
      </c>
      <c r="Y734" t="str">
        <f t="shared" si="172"/>
        <v>1-31-3--20</v>
      </c>
      <c r="Z734" t="str">
        <f t="shared" si="173"/>
        <v>1-31-3--20</v>
      </c>
      <c r="AA734" t="str">
        <f t="shared" si="166"/>
        <v>2023-01-31</v>
      </c>
      <c r="AB734" t="b">
        <f t="shared" si="168"/>
        <v>1</v>
      </c>
      <c r="AC734">
        <f t="shared" si="167"/>
        <v>0</v>
      </c>
    </row>
    <row r="735" spans="1:29">
      <c r="A735" s="3" t="s">
        <v>302</v>
      </c>
      <c r="B735" s="3" t="s">
        <v>454</v>
      </c>
      <c r="C735" s="3" t="s">
        <v>454</v>
      </c>
      <c r="D735" s="3" t="s">
        <v>454</v>
      </c>
      <c r="E735" s="3" t="s">
        <v>89</v>
      </c>
      <c r="F735" s="3" t="s">
        <v>95</v>
      </c>
      <c r="G735" s="3" t="s">
        <v>96</v>
      </c>
      <c r="H735" s="3" t="s">
        <v>305</v>
      </c>
      <c r="I735" s="3">
        <v>0</v>
      </c>
      <c r="J735" s="3"/>
      <c r="K735" s="3">
        <v>0</v>
      </c>
      <c r="L735" s="3">
        <v>-822.68</v>
      </c>
      <c r="M735" s="3"/>
      <c r="N735" s="3"/>
      <c r="O735" s="88" t="str">
        <f>""</f>
        <v/>
      </c>
      <c r="P735" s="35" t="str">
        <f t="shared" si="160"/>
        <v>2023-01-31</v>
      </c>
      <c r="Q735" t="str">
        <f t="shared" si="161"/>
        <v>XHY</v>
      </c>
      <c r="R735">
        <f t="shared" si="162"/>
        <v>0</v>
      </c>
      <c r="S735">
        <f t="shared" si="163"/>
        <v>0</v>
      </c>
      <c r="T735">
        <f t="shared" si="164"/>
        <v>0</v>
      </c>
      <c r="U735" t="str">
        <f t="shared" si="165"/>
        <v>1-31-3--20</v>
      </c>
      <c r="V735">
        <f t="shared" si="169"/>
        <v>0</v>
      </c>
      <c r="W735">
        <f t="shared" si="170"/>
        <v>0</v>
      </c>
      <c r="X735" t="str">
        <f t="shared" si="171"/>
        <v>1-31-3--20</v>
      </c>
      <c r="Y735" t="str">
        <f t="shared" si="172"/>
        <v>1-31-3--20</v>
      </c>
      <c r="Z735" t="str">
        <f t="shared" si="173"/>
        <v>1-31-3--20</v>
      </c>
      <c r="AA735" t="str">
        <f t="shared" si="166"/>
        <v>2023-01-31</v>
      </c>
      <c r="AB735" t="b">
        <f t="shared" si="168"/>
        <v>1</v>
      </c>
      <c r="AC735">
        <f t="shared" si="167"/>
        <v>0</v>
      </c>
    </row>
    <row r="736" spans="1:29">
      <c r="A736" s="3" t="s">
        <v>302</v>
      </c>
      <c r="B736" s="3" t="s">
        <v>454</v>
      </c>
      <c r="C736" s="3" t="s">
        <v>454</v>
      </c>
      <c r="D736" s="3" t="s">
        <v>454</v>
      </c>
      <c r="E736" s="3" t="s">
        <v>89</v>
      </c>
      <c r="F736" s="3" t="s">
        <v>95</v>
      </c>
      <c r="G736" s="3" t="s">
        <v>96</v>
      </c>
      <c r="H736" s="3" t="s">
        <v>92</v>
      </c>
      <c r="I736" s="3">
        <v>10969</v>
      </c>
      <c r="J736" s="3"/>
      <c r="K736" s="3">
        <v>0</v>
      </c>
      <c r="L736" s="3">
        <v>822.68</v>
      </c>
      <c r="M736" s="3"/>
      <c r="N736" s="3"/>
      <c r="O736" s="88" t="str">
        <f>""</f>
        <v/>
      </c>
      <c r="P736" s="35" t="str">
        <f t="shared" si="160"/>
        <v>2023-01-31</v>
      </c>
      <c r="Q736" t="str">
        <f t="shared" si="161"/>
        <v>XHY</v>
      </c>
      <c r="R736">
        <f t="shared" si="162"/>
        <v>0</v>
      </c>
      <c r="S736">
        <f t="shared" si="163"/>
        <v>10969</v>
      </c>
      <c r="T736">
        <f t="shared" si="164"/>
        <v>822.68</v>
      </c>
      <c r="U736" t="str">
        <f t="shared" si="165"/>
        <v>1-31-3--20</v>
      </c>
      <c r="V736">
        <f t="shared" si="169"/>
        <v>7.5000455830066551E-2</v>
      </c>
      <c r="W736">
        <f t="shared" si="170"/>
        <v>0</v>
      </c>
      <c r="X736" t="str">
        <f t="shared" si="171"/>
        <v>1-31-3--20</v>
      </c>
      <c r="Y736" t="str">
        <f t="shared" si="172"/>
        <v>1-31-3--20</v>
      </c>
      <c r="Z736" t="str">
        <f t="shared" si="173"/>
        <v>1-31-3--20</v>
      </c>
      <c r="AA736" t="str">
        <f t="shared" si="166"/>
        <v>2023-01-31</v>
      </c>
      <c r="AB736" t="b">
        <f t="shared" si="168"/>
        <v>1</v>
      </c>
      <c r="AC736">
        <f t="shared" si="167"/>
        <v>0</v>
      </c>
    </row>
    <row r="737" spans="1:29">
      <c r="A737" s="3" t="s">
        <v>302</v>
      </c>
      <c r="B737" s="3" t="s">
        <v>454</v>
      </c>
      <c r="C737" s="3" t="s">
        <v>454</v>
      </c>
      <c r="D737" s="3" t="s">
        <v>454</v>
      </c>
      <c r="E737" s="3" t="s">
        <v>89</v>
      </c>
      <c r="F737" s="3" t="s">
        <v>54</v>
      </c>
      <c r="G737" s="3" t="s">
        <v>230</v>
      </c>
      <c r="H737" s="3" t="s">
        <v>305</v>
      </c>
      <c r="I737" s="3">
        <v>0</v>
      </c>
      <c r="J737" s="3"/>
      <c r="K737" s="3">
        <v>0</v>
      </c>
      <c r="L737" s="3">
        <v>-2044.85</v>
      </c>
      <c r="M737" s="3"/>
      <c r="N737" s="3"/>
      <c r="O737" s="88" t="str">
        <f>""</f>
        <v/>
      </c>
      <c r="P737" s="35" t="str">
        <f t="shared" si="160"/>
        <v>2023-01-31</v>
      </c>
      <c r="Q737" t="str">
        <f t="shared" si="161"/>
        <v>XCB</v>
      </c>
      <c r="R737">
        <f t="shared" si="162"/>
        <v>0</v>
      </c>
      <c r="S737">
        <f t="shared" si="163"/>
        <v>0</v>
      </c>
      <c r="T737">
        <f t="shared" si="164"/>
        <v>0</v>
      </c>
      <c r="U737" t="str">
        <f t="shared" si="165"/>
        <v>1-31-3--20</v>
      </c>
      <c r="V737">
        <f t="shared" si="169"/>
        <v>0</v>
      </c>
      <c r="W737">
        <f t="shared" si="170"/>
        <v>0</v>
      </c>
      <c r="X737" t="str">
        <f t="shared" si="171"/>
        <v>1-31-3--20</v>
      </c>
      <c r="Y737" t="str">
        <f t="shared" si="172"/>
        <v>1-31-3--20</v>
      </c>
      <c r="Z737" t="str">
        <f t="shared" si="173"/>
        <v>1-31-3--20</v>
      </c>
      <c r="AA737" t="str">
        <f t="shared" si="166"/>
        <v>2023-01-31</v>
      </c>
      <c r="AB737" t="b">
        <f t="shared" si="168"/>
        <v>1</v>
      </c>
      <c r="AC737">
        <f t="shared" si="167"/>
        <v>0</v>
      </c>
    </row>
    <row r="738" spans="1:29">
      <c r="A738" s="3" t="s">
        <v>302</v>
      </c>
      <c r="B738" s="3" t="s">
        <v>454</v>
      </c>
      <c r="C738" s="3" t="s">
        <v>454</v>
      </c>
      <c r="D738" s="3" t="s">
        <v>454</v>
      </c>
      <c r="E738" s="3" t="s">
        <v>89</v>
      </c>
      <c r="F738" s="3" t="s">
        <v>54</v>
      </c>
      <c r="G738" s="3" t="s">
        <v>230</v>
      </c>
      <c r="H738" s="3" t="s">
        <v>92</v>
      </c>
      <c r="I738" s="3">
        <v>35256</v>
      </c>
      <c r="J738" s="3"/>
      <c r="K738" s="3">
        <v>0</v>
      </c>
      <c r="L738" s="3">
        <v>2044.85</v>
      </c>
      <c r="M738" s="3"/>
      <c r="N738" s="3"/>
      <c r="O738" s="88" t="str">
        <f>""</f>
        <v/>
      </c>
      <c r="P738" s="35" t="str">
        <f t="shared" si="160"/>
        <v>2023-01-31</v>
      </c>
      <c r="Q738" t="str">
        <f t="shared" si="161"/>
        <v>XCB</v>
      </c>
      <c r="R738">
        <f t="shared" si="162"/>
        <v>0</v>
      </c>
      <c r="S738">
        <f t="shared" si="163"/>
        <v>35256</v>
      </c>
      <c r="T738">
        <f t="shared" si="164"/>
        <v>2044.85</v>
      </c>
      <c r="U738" t="str">
        <f t="shared" si="165"/>
        <v>1-31-3--20</v>
      </c>
      <c r="V738">
        <f t="shared" si="169"/>
        <v>5.8000056727932833E-2</v>
      </c>
      <c r="W738">
        <f t="shared" si="170"/>
        <v>0</v>
      </c>
      <c r="X738" t="str">
        <f t="shared" si="171"/>
        <v>1-31-3--20</v>
      </c>
      <c r="Y738" t="str">
        <f t="shared" si="172"/>
        <v>1-31-3--20</v>
      </c>
      <c r="Z738" t="str">
        <f t="shared" si="173"/>
        <v>1-31-3--20</v>
      </c>
      <c r="AA738" t="str">
        <f t="shared" si="166"/>
        <v>2023-01-31</v>
      </c>
      <c r="AB738" t="b">
        <f t="shared" si="168"/>
        <v>1</v>
      </c>
      <c r="AC738">
        <f t="shared" si="167"/>
        <v>0</v>
      </c>
    </row>
    <row r="739" spans="1:29">
      <c r="A739" s="3" t="s">
        <v>302</v>
      </c>
      <c r="B739" s="3" t="s">
        <v>454</v>
      </c>
      <c r="C739" s="3" t="s">
        <v>454</v>
      </c>
      <c r="D739" s="3" t="s">
        <v>454</v>
      </c>
      <c r="E739" s="3" t="s">
        <v>89</v>
      </c>
      <c r="F739" s="3" t="s">
        <v>90</v>
      </c>
      <c r="G739" s="3" t="s">
        <v>91</v>
      </c>
      <c r="H739" s="3" t="s">
        <v>305</v>
      </c>
      <c r="I739" s="3">
        <v>0</v>
      </c>
      <c r="J739" s="3"/>
      <c r="K739" s="3">
        <v>0</v>
      </c>
      <c r="L739" s="3">
        <v>-3409.66</v>
      </c>
      <c r="M739" s="3"/>
      <c r="N739" s="3"/>
      <c r="O739" s="88" t="str">
        <f>""</f>
        <v/>
      </c>
      <c r="P739" s="35" t="str">
        <f t="shared" si="160"/>
        <v>2023-01-31</v>
      </c>
      <c r="Q739" t="str">
        <f t="shared" si="161"/>
        <v>XBB</v>
      </c>
      <c r="R739">
        <f t="shared" si="162"/>
        <v>0</v>
      </c>
      <c r="S739">
        <f t="shared" si="163"/>
        <v>0</v>
      </c>
      <c r="T739">
        <f t="shared" si="164"/>
        <v>0</v>
      </c>
      <c r="U739" t="str">
        <f t="shared" si="165"/>
        <v>1-31-3--20</v>
      </c>
      <c r="V739">
        <f t="shared" si="169"/>
        <v>0</v>
      </c>
      <c r="W739">
        <f t="shared" si="170"/>
        <v>0</v>
      </c>
      <c r="X739" t="str">
        <f t="shared" si="171"/>
        <v>1-31-3--20</v>
      </c>
      <c r="Y739" t="str">
        <f t="shared" si="172"/>
        <v>1-31-3--20</v>
      </c>
      <c r="Z739" t="str">
        <f t="shared" si="173"/>
        <v>1-31-3--20</v>
      </c>
      <c r="AA739" t="str">
        <f t="shared" si="166"/>
        <v>2023-01-31</v>
      </c>
      <c r="AB739" t="b">
        <f t="shared" si="168"/>
        <v>1</v>
      </c>
      <c r="AC739">
        <f t="shared" si="167"/>
        <v>0</v>
      </c>
    </row>
    <row r="740" spans="1:29">
      <c r="A740" s="3" t="s">
        <v>302</v>
      </c>
      <c r="B740" s="3" t="s">
        <v>454</v>
      </c>
      <c r="C740" s="3" t="s">
        <v>454</v>
      </c>
      <c r="D740" s="3" t="s">
        <v>454</v>
      </c>
      <c r="E740" s="3" t="s">
        <v>89</v>
      </c>
      <c r="F740" s="3" t="s">
        <v>90</v>
      </c>
      <c r="G740" s="3" t="s">
        <v>91</v>
      </c>
      <c r="H740" s="3" t="s">
        <v>92</v>
      </c>
      <c r="I740" s="3">
        <v>50142</v>
      </c>
      <c r="J740" s="3"/>
      <c r="K740" s="3">
        <v>0</v>
      </c>
      <c r="L740" s="3">
        <v>3409.66</v>
      </c>
      <c r="M740" s="3"/>
      <c r="N740" s="3"/>
      <c r="O740" s="88" t="str">
        <f>""</f>
        <v/>
      </c>
      <c r="P740" s="35" t="str">
        <f t="shared" si="160"/>
        <v>2023-01-31</v>
      </c>
      <c r="Q740" t="str">
        <f t="shared" si="161"/>
        <v>XBB</v>
      </c>
      <c r="R740">
        <f t="shared" si="162"/>
        <v>0</v>
      </c>
      <c r="S740">
        <f t="shared" si="163"/>
        <v>50142</v>
      </c>
      <c r="T740">
        <f t="shared" si="164"/>
        <v>3409.6599999999994</v>
      </c>
      <c r="U740" t="str">
        <f t="shared" si="165"/>
        <v>1-31-3--20</v>
      </c>
      <c r="V740">
        <f t="shared" si="169"/>
        <v>6.8000079773443411E-2</v>
      </c>
      <c r="W740">
        <f t="shared" si="170"/>
        <v>0</v>
      </c>
      <c r="X740" t="str">
        <f t="shared" si="171"/>
        <v>1-31-3--20</v>
      </c>
      <c r="Y740" t="str">
        <f t="shared" si="172"/>
        <v>1-31-3--20</v>
      </c>
      <c r="Z740" t="str">
        <f t="shared" si="173"/>
        <v>1-31-3--20</v>
      </c>
      <c r="AA740" t="str">
        <f t="shared" si="166"/>
        <v>2023-01-31</v>
      </c>
      <c r="AB740" t="b">
        <f t="shared" si="168"/>
        <v>1</v>
      </c>
      <c r="AC740">
        <f t="shared" si="167"/>
        <v>0</v>
      </c>
    </row>
    <row r="741" spans="1:29">
      <c r="A741" s="3" t="s">
        <v>302</v>
      </c>
      <c r="B741" s="3" t="s">
        <v>460</v>
      </c>
      <c r="C741" s="3" t="s">
        <v>461</v>
      </c>
      <c r="D741" s="3" t="s">
        <v>460</v>
      </c>
      <c r="E741" s="3" t="s">
        <v>89</v>
      </c>
      <c r="F741" s="3" t="s">
        <v>105</v>
      </c>
      <c r="G741" s="3" t="s">
        <v>106</v>
      </c>
      <c r="H741" s="3" t="s">
        <v>313</v>
      </c>
      <c r="I741" s="3">
        <v>50</v>
      </c>
      <c r="J741" s="3">
        <v>68.67</v>
      </c>
      <c r="K741" s="3">
        <v>0</v>
      </c>
      <c r="L741" s="3">
        <v>3433.5</v>
      </c>
      <c r="M741" s="3"/>
      <c r="N741" s="3"/>
      <c r="O741" s="88" t="str">
        <f>""</f>
        <v/>
      </c>
      <c r="P741" s="35" t="str">
        <f t="shared" si="160"/>
        <v>2023-02-07</v>
      </c>
      <c r="Q741" t="str">
        <f t="shared" si="161"/>
        <v>XUS</v>
      </c>
      <c r="R741">
        <f t="shared" si="162"/>
        <v>68.67</v>
      </c>
      <c r="S741">
        <f t="shared" si="163"/>
        <v>-50</v>
      </c>
      <c r="T741">
        <f t="shared" si="164"/>
        <v>-3433.5</v>
      </c>
      <c r="U741" t="str">
        <f t="shared" si="165"/>
        <v>2-07-3--20</v>
      </c>
      <c r="V741">
        <f t="shared" si="169"/>
        <v>68.67</v>
      </c>
      <c r="W741" t="b">
        <f t="shared" si="170"/>
        <v>1</v>
      </c>
      <c r="X741" t="str">
        <f t="shared" si="171"/>
        <v>2-07-3--20</v>
      </c>
      <c r="Y741" t="str">
        <f t="shared" si="172"/>
        <v>2-09-3--20</v>
      </c>
      <c r="Z741" t="str">
        <f t="shared" si="173"/>
        <v>2-07-3--20</v>
      </c>
      <c r="AA741" t="str">
        <f t="shared" si="166"/>
        <v>2023-02-07</v>
      </c>
      <c r="AB741" t="b">
        <f t="shared" si="168"/>
        <v>1</v>
      </c>
      <c r="AC741">
        <f t="shared" si="167"/>
        <v>0</v>
      </c>
    </row>
    <row r="742" spans="1:29">
      <c r="A742" s="3" t="s">
        <v>302</v>
      </c>
      <c r="B742" s="3" t="s">
        <v>460</v>
      </c>
      <c r="C742" s="3" t="s">
        <v>461</v>
      </c>
      <c r="D742" s="3" t="s">
        <v>460</v>
      </c>
      <c r="E742" s="3" t="s">
        <v>89</v>
      </c>
      <c r="F742" s="3" t="s">
        <v>105</v>
      </c>
      <c r="G742" s="3" t="s">
        <v>106</v>
      </c>
      <c r="H742" s="3" t="s">
        <v>314</v>
      </c>
      <c r="I742" s="3">
        <v>100</v>
      </c>
      <c r="J742" s="3">
        <v>68.73</v>
      </c>
      <c r="K742" s="3">
        <v>0</v>
      </c>
      <c r="L742" s="3">
        <v>-6873</v>
      </c>
      <c r="M742" s="3"/>
      <c r="N742" s="3"/>
      <c r="O742" s="88" t="str">
        <f>""</f>
        <v/>
      </c>
      <c r="P742" s="35" t="str">
        <f t="shared" si="160"/>
        <v>2023-02-07</v>
      </c>
      <c r="Q742" t="str">
        <f t="shared" si="161"/>
        <v>XUS</v>
      </c>
      <c r="R742">
        <f t="shared" si="162"/>
        <v>68.73</v>
      </c>
      <c r="S742">
        <f t="shared" si="163"/>
        <v>100</v>
      </c>
      <c r="T742">
        <f t="shared" si="164"/>
        <v>6873</v>
      </c>
      <c r="U742" t="str">
        <f t="shared" si="165"/>
        <v>2-07-3--20</v>
      </c>
      <c r="V742">
        <f t="shared" si="169"/>
        <v>68.73</v>
      </c>
      <c r="W742" t="b">
        <f t="shared" si="170"/>
        <v>1</v>
      </c>
      <c r="X742" t="str">
        <f t="shared" si="171"/>
        <v>2-07-3--20</v>
      </c>
      <c r="Y742" t="str">
        <f t="shared" si="172"/>
        <v>2-09-3--20</v>
      </c>
      <c r="Z742" t="str">
        <f t="shared" si="173"/>
        <v>2-07-3--20</v>
      </c>
      <c r="AA742" t="str">
        <f t="shared" si="166"/>
        <v>2023-02-07</v>
      </c>
      <c r="AB742" t="b">
        <f t="shared" si="168"/>
        <v>1</v>
      </c>
      <c r="AC742">
        <f t="shared" si="167"/>
        <v>0</v>
      </c>
    </row>
    <row r="743" spans="1:29">
      <c r="A743" s="3" t="s">
        <v>302</v>
      </c>
      <c r="B743" s="3" t="s">
        <v>460</v>
      </c>
      <c r="C743" s="3" t="s">
        <v>461</v>
      </c>
      <c r="D743" s="3" t="s">
        <v>460</v>
      </c>
      <c r="E743" s="3" t="s">
        <v>89</v>
      </c>
      <c r="F743" s="3" t="s">
        <v>108</v>
      </c>
      <c r="G743" s="3" t="s">
        <v>109</v>
      </c>
      <c r="H743" s="3" t="s">
        <v>314</v>
      </c>
      <c r="I743" s="3">
        <v>250</v>
      </c>
      <c r="J743" s="3">
        <v>33.119999999999997</v>
      </c>
      <c r="K743" s="3">
        <v>0</v>
      </c>
      <c r="L743" s="3">
        <v>-8280</v>
      </c>
      <c r="M743" s="3"/>
      <c r="N743" s="3"/>
      <c r="O743" s="88" t="str">
        <f>""</f>
        <v/>
      </c>
      <c r="P743" s="35" t="str">
        <f t="shared" si="160"/>
        <v>2023-02-07</v>
      </c>
      <c r="Q743" t="str">
        <f t="shared" si="161"/>
        <v>XEF</v>
      </c>
      <c r="R743">
        <f t="shared" si="162"/>
        <v>33.119999999999997</v>
      </c>
      <c r="S743">
        <f t="shared" si="163"/>
        <v>250</v>
      </c>
      <c r="T743">
        <f t="shared" si="164"/>
        <v>8280</v>
      </c>
      <c r="U743" t="str">
        <f t="shared" si="165"/>
        <v>2-07-3--20</v>
      </c>
      <c r="V743">
        <f t="shared" si="169"/>
        <v>33.119999999999997</v>
      </c>
      <c r="W743" t="b">
        <f t="shared" si="170"/>
        <v>1</v>
      </c>
      <c r="X743" t="str">
        <f t="shared" si="171"/>
        <v>2-07-3--20</v>
      </c>
      <c r="Y743" t="str">
        <f t="shared" si="172"/>
        <v>2-09-3--20</v>
      </c>
      <c r="Z743" t="str">
        <f t="shared" si="173"/>
        <v>2-07-3--20</v>
      </c>
      <c r="AA743" t="str">
        <f t="shared" si="166"/>
        <v>2023-02-07</v>
      </c>
      <c r="AB743" t="b">
        <f t="shared" si="168"/>
        <v>1</v>
      </c>
      <c r="AC743">
        <f t="shared" si="167"/>
        <v>0</v>
      </c>
    </row>
    <row r="744" spans="1:29">
      <c r="A744" s="3" t="s">
        <v>302</v>
      </c>
      <c r="B744" s="3" t="s">
        <v>460</v>
      </c>
      <c r="C744" s="3" t="s">
        <v>461</v>
      </c>
      <c r="D744" s="3" t="s">
        <v>460</v>
      </c>
      <c r="E744" s="3" t="s">
        <v>89</v>
      </c>
      <c r="F744" s="3" t="s">
        <v>110</v>
      </c>
      <c r="G744" s="3" t="s">
        <v>111</v>
      </c>
      <c r="H744" s="3" t="s">
        <v>313</v>
      </c>
      <c r="I744" s="3">
        <v>100</v>
      </c>
      <c r="J744" s="3">
        <v>31.645</v>
      </c>
      <c r="K744" s="3">
        <v>0</v>
      </c>
      <c r="L744" s="3">
        <v>3164.5</v>
      </c>
      <c r="M744" s="3"/>
      <c r="N744" s="3"/>
      <c r="O744" s="88" t="str">
        <f>""</f>
        <v/>
      </c>
      <c r="P744" s="35" t="str">
        <f t="shared" si="160"/>
        <v>2023-02-07</v>
      </c>
      <c r="Q744" t="str">
        <f t="shared" si="161"/>
        <v>XIU</v>
      </c>
      <c r="R744">
        <f t="shared" si="162"/>
        <v>31.645</v>
      </c>
      <c r="S744">
        <f t="shared" si="163"/>
        <v>-100</v>
      </c>
      <c r="T744">
        <f t="shared" si="164"/>
        <v>-3164.5</v>
      </c>
      <c r="U744" t="str">
        <f t="shared" si="165"/>
        <v>2-07-3--20</v>
      </c>
      <c r="V744">
        <f t="shared" si="169"/>
        <v>31.645</v>
      </c>
      <c r="W744" t="b">
        <f t="shared" si="170"/>
        <v>1</v>
      </c>
      <c r="X744" t="str">
        <f t="shared" si="171"/>
        <v>2-07-3--20</v>
      </c>
      <c r="Y744" t="str">
        <f t="shared" si="172"/>
        <v>2-09-3--20</v>
      </c>
      <c r="Z744" t="str">
        <f t="shared" si="173"/>
        <v>2-07-3--20</v>
      </c>
      <c r="AA744" t="str">
        <f t="shared" si="166"/>
        <v>2023-02-07</v>
      </c>
      <c r="AB744" t="b">
        <f t="shared" si="168"/>
        <v>1</v>
      </c>
      <c r="AC744">
        <f t="shared" si="167"/>
        <v>0</v>
      </c>
    </row>
    <row r="745" spans="1:29">
      <c r="A745" s="3" t="s">
        <v>302</v>
      </c>
      <c r="B745" s="3" t="s">
        <v>460</v>
      </c>
      <c r="C745" s="3" t="s">
        <v>461</v>
      </c>
      <c r="D745" s="3" t="s">
        <v>460</v>
      </c>
      <c r="E745" s="3" t="s">
        <v>89</v>
      </c>
      <c r="F745" s="3" t="s">
        <v>90</v>
      </c>
      <c r="G745" s="3" t="s">
        <v>91</v>
      </c>
      <c r="H745" s="3" t="s">
        <v>313</v>
      </c>
      <c r="I745" s="3">
        <v>400</v>
      </c>
      <c r="J745" s="3">
        <v>27.75</v>
      </c>
      <c r="K745" s="3">
        <v>0</v>
      </c>
      <c r="L745" s="3">
        <v>11100</v>
      </c>
      <c r="M745" s="3"/>
      <c r="N745" s="3"/>
      <c r="O745" s="88" t="str">
        <f>""</f>
        <v/>
      </c>
      <c r="P745" s="35" t="str">
        <f t="shared" si="160"/>
        <v>2023-02-07</v>
      </c>
      <c r="Q745" t="str">
        <f t="shared" si="161"/>
        <v>XBB</v>
      </c>
      <c r="R745">
        <f t="shared" si="162"/>
        <v>27.75</v>
      </c>
      <c r="S745">
        <f t="shared" si="163"/>
        <v>-400</v>
      </c>
      <c r="T745">
        <f t="shared" si="164"/>
        <v>-11100</v>
      </c>
      <c r="U745" t="str">
        <f t="shared" si="165"/>
        <v>2-07-3--20</v>
      </c>
      <c r="V745">
        <f t="shared" si="169"/>
        <v>27.75</v>
      </c>
      <c r="W745" t="b">
        <f t="shared" si="170"/>
        <v>1</v>
      </c>
      <c r="X745" t="str">
        <f t="shared" si="171"/>
        <v>2-07-3--20</v>
      </c>
      <c r="Y745" t="str">
        <f t="shared" si="172"/>
        <v>2-09-3--20</v>
      </c>
      <c r="Z745" t="str">
        <f t="shared" si="173"/>
        <v>2-07-3--20</v>
      </c>
      <c r="AA745" t="str">
        <f t="shared" si="166"/>
        <v>2023-02-07</v>
      </c>
      <c r="AB745" t="b">
        <f t="shared" si="168"/>
        <v>1</v>
      </c>
      <c r="AC745">
        <f t="shared" si="167"/>
        <v>0</v>
      </c>
    </row>
    <row r="746" spans="1:29">
      <c r="A746" s="3" t="s">
        <v>302</v>
      </c>
      <c r="B746" s="3" t="s">
        <v>460</v>
      </c>
      <c r="C746" s="3" t="s">
        <v>461</v>
      </c>
      <c r="D746" s="3" t="s">
        <v>460</v>
      </c>
      <c r="E746" s="3" t="s">
        <v>89</v>
      </c>
      <c r="F746" s="3" t="s">
        <v>112</v>
      </c>
      <c r="G746" s="3" t="s">
        <v>113</v>
      </c>
      <c r="H746" s="3" t="s">
        <v>314</v>
      </c>
      <c r="I746" s="3">
        <v>50</v>
      </c>
      <c r="J746" s="3">
        <v>29.94</v>
      </c>
      <c r="K746" s="3">
        <v>0</v>
      </c>
      <c r="L746" s="3">
        <v>-1497</v>
      </c>
      <c r="M746" s="3"/>
      <c r="N746" s="3"/>
      <c r="O746" s="88" t="str">
        <f>""</f>
        <v/>
      </c>
      <c r="P746" s="35" t="str">
        <f t="shared" si="160"/>
        <v>2023-02-07</v>
      </c>
      <c r="Q746" t="str">
        <f t="shared" si="161"/>
        <v>XEM</v>
      </c>
      <c r="R746">
        <f t="shared" si="162"/>
        <v>29.94</v>
      </c>
      <c r="S746">
        <f t="shared" si="163"/>
        <v>50</v>
      </c>
      <c r="T746">
        <f t="shared" si="164"/>
        <v>1497</v>
      </c>
      <c r="U746" t="str">
        <f t="shared" si="165"/>
        <v>2-07-3--20</v>
      </c>
      <c r="V746">
        <f t="shared" si="169"/>
        <v>29.94</v>
      </c>
      <c r="W746" t="b">
        <f t="shared" si="170"/>
        <v>1</v>
      </c>
      <c r="X746" t="str">
        <f t="shared" si="171"/>
        <v>2-07-3--20</v>
      </c>
      <c r="Y746" t="str">
        <f t="shared" si="172"/>
        <v>2-09-3--20</v>
      </c>
      <c r="Z746" t="str">
        <f t="shared" si="173"/>
        <v>2-07-3--20</v>
      </c>
      <c r="AA746" t="str">
        <f t="shared" si="166"/>
        <v>2023-02-07</v>
      </c>
      <c r="AB746" t="b">
        <f t="shared" si="168"/>
        <v>1</v>
      </c>
      <c r="AC746">
        <f t="shared" si="167"/>
        <v>0</v>
      </c>
    </row>
    <row r="747" spans="1:29">
      <c r="A747" s="3" t="s">
        <v>302</v>
      </c>
      <c r="B747" s="3" t="s">
        <v>462</v>
      </c>
      <c r="C747" s="3" t="s">
        <v>462</v>
      </c>
      <c r="D747" s="3" t="s">
        <v>463</v>
      </c>
      <c r="E747" s="3" t="s">
        <v>89</v>
      </c>
      <c r="F747" s="3" t="s">
        <v>120</v>
      </c>
      <c r="G747" s="3" t="s">
        <v>464</v>
      </c>
      <c r="H747" s="3" t="s">
        <v>305</v>
      </c>
      <c r="I747" s="3">
        <v>98.394000000000005</v>
      </c>
      <c r="J747" s="3"/>
      <c r="K747" s="3">
        <v>0</v>
      </c>
      <c r="L747" s="3"/>
      <c r="M747" s="3"/>
      <c r="N747" s="3"/>
      <c r="O747" s="88" t="str">
        <f>""</f>
        <v/>
      </c>
      <c r="P747" s="35" t="str">
        <f t="shared" si="160"/>
        <v>2023-02-27</v>
      </c>
      <c r="Q747" t="str">
        <f t="shared" si="161"/>
        <v>TDB778</v>
      </c>
      <c r="R747">
        <f t="shared" si="162"/>
        <v>10.910014838303148</v>
      </c>
      <c r="S747">
        <f t="shared" si="163"/>
        <v>98.394000000000005</v>
      </c>
      <c r="T747">
        <f t="shared" si="164"/>
        <v>0</v>
      </c>
      <c r="U747" t="str">
        <f t="shared" si="165"/>
        <v>2-27-3--20</v>
      </c>
      <c r="V747">
        <f t="shared" si="169"/>
        <v>0</v>
      </c>
      <c r="W747">
        <f t="shared" si="170"/>
        <v>0</v>
      </c>
      <c r="X747" t="str">
        <f t="shared" si="171"/>
        <v>2-27-3--20</v>
      </c>
      <c r="Y747" t="str">
        <f t="shared" si="172"/>
        <v>2-27-3--20</v>
      </c>
      <c r="Z747" t="str">
        <f t="shared" si="173"/>
        <v>3-01-3--20</v>
      </c>
      <c r="AA747" t="str">
        <f t="shared" si="166"/>
        <v>2023-03-01</v>
      </c>
      <c r="AB747" t="b">
        <f t="shared" si="168"/>
        <v>0</v>
      </c>
      <c r="AC747" t="str">
        <f t="shared" si="167"/>
        <v>Reinv Div</v>
      </c>
    </row>
    <row r="748" spans="1:29">
      <c r="A748" s="3" t="s">
        <v>302</v>
      </c>
      <c r="B748" s="3" t="s">
        <v>465</v>
      </c>
      <c r="C748" s="3" t="s">
        <v>465</v>
      </c>
      <c r="D748" s="3" t="s">
        <v>466</v>
      </c>
      <c r="E748" s="3" t="s">
        <v>89</v>
      </c>
      <c r="F748" s="3" t="s">
        <v>93</v>
      </c>
      <c r="G748" s="3" t="s">
        <v>94</v>
      </c>
      <c r="H748" s="3" t="s">
        <v>128</v>
      </c>
      <c r="I748" s="3">
        <v>0</v>
      </c>
      <c r="J748" s="3"/>
      <c r="K748" s="3">
        <v>0</v>
      </c>
      <c r="L748" s="3">
        <v>16.440000000000001</v>
      </c>
      <c r="M748" s="3"/>
      <c r="N748" s="3"/>
      <c r="O748" s="88" t="str">
        <f>""</f>
        <v/>
      </c>
      <c r="P748" s="35" t="str">
        <f t="shared" si="160"/>
        <v>2023-02-28</v>
      </c>
      <c r="Q748" t="str">
        <f t="shared" si="161"/>
        <v>XIG</v>
      </c>
      <c r="R748">
        <f t="shared" si="162"/>
        <v>0</v>
      </c>
      <c r="S748">
        <f t="shared" si="163"/>
        <v>0</v>
      </c>
      <c r="T748">
        <f t="shared" si="164"/>
        <v>0</v>
      </c>
      <c r="U748" t="str">
        <f t="shared" si="165"/>
        <v>2-28-3--20</v>
      </c>
      <c r="V748">
        <f t="shared" si="169"/>
        <v>0</v>
      </c>
      <c r="W748">
        <f t="shared" si="170"/>
        <v>0</v>
      </c>
      <c r="X748" t="str">
        <f t="shared" si="171"/>
        <v>2-28-3--20</v>
      </c>
      <c r="Y748" t="str">
        <f t="shared" si="172"/>
        <v>2-28-3--20</v>
      </c>
      <c r="Z748" t="str">
        <f t="shared" si="173"/>
        <v>3-06-3--20</v>
      </c>
      <c r="AA748" t="str">
        <f t="shared" si="166"/>
        <v>2023-03-06</v>
      </c>
      <c r="AB748" t="b">
        <f t="shared" si="168"/>
        <v>0</v>
      </c>
      <c r="AC748" t="str">
        <f t="shared" si="167"/>
        <v>Fraction</v>
      </c>
    </row>
    <row r="749" spans="1:29">
      <c r="A749" s="3" t="s">
        <v>302</v>
      </c>
      <c r="B749" s="3" t="s">
        <v>465</v>
      </c>
      <c r="C749" s="3" t="s">
        <v>465</v>
      </c>
      <c r="D749" s="3" t="s">
        <v>466</v>
      </c>
      <c r="E749" s="3" t="s">
        <v>89</v>
      </c>
      <c r="F749" s="3" t="s">
        <v>93</v>
      </c>
      <c r="G749" s="3" t="s">
        <v>467</v>
      </c>
      <c r="H749" s="3" t="s">
        <v>305</v>
      </c>
      <c r="I749" s="3">
        <v>22</v>
      </c>
      <c r="J749" s="3"/>
      <c r="K749" s="3">
        <v>0</v>
      </c>
      <c r="L749" s="3"/>
      <c r="M749" s="3"/>
      <c r="N749" s="3"/>
      <c r="O749" s="88" t="str">
        <f>""</f>
        <v/>
      </c>
      <c r="P749" s="35" t="str">
        <f t="shared" si="160"/>
        <v>2023-02-28</v>
      </c>
      <c r="Q749" t="str">
        <f t="shared" si="161"/>
        <v>XIG</v>
      </c>
      <c r="R749">
        <f t="shared" si="162"/>
        <v>19.628181818181819</v>
      </c>
      <c r="S749">
        <f t="shared" si="163"/>
        <v>22</v>
      </c>
      <c r="T749">
        <f t="shared" si="164"/>
        <v>0</v>
      </c>
      <c r="U749" t="str">
        <f t="shared" si="165"/>
        <v>2-28-3--20</v>
      </c>
      <c r="V749">
        <f t="shared" si="169"/>
        <v>0</v>
      </c>
      <c r="W749">
        <f t="shared" si="170"/>
        <v>0</v>
      </c>
      <c r="X749" t="str">
        <f t="shared" si="171"/>
        <v>2-28-3--20</v>
      </c>
      <c r="Y749" t="str">
        <f t="shared" si="172"/>
        <v>2-28-3--20</v>
      </c>
      <c r="Z749" t="str">
        <f t="shared" si="173"/>
        <v>3-06-3--20</v>
      </c>
      <c r="AA749" t="str">
        <f t="shared" si="166"/>
        <v>2023-03-06</v>
      </c>
      <c r="AB749" t="b">
        <f t="shared" si="168"/>
        <v>0</v>
      </c>
      <c r="AC749" t="str">
        <f t="shared" si="167"/>
        <v>Reinv Div</v>
      </c>
    </row>
    <row r="750" spans="1:29">
      <c r="A750" s="3" t="s">
        <v>302</v>
      </c>
      <c r="B750" s="3" t="s">
        <v>465</v>
      </c>
      <c r="C750" s="3" t="s">
        <v>465</v>
      </c>
      <c r="D750" s="3" t="s">
        <v>466</v>
      </c>
      <c r="E750" s="3" t="s">
        <v>89</v>
      </c>
      <c r="F750" s="3" t="s">
        <v>95</v>
      </c>
      <c r="G750" s="3" t="s">
        <v>96</v>
      </c>
      <c r="H750" s="3" t="s">
        <v>128</v>
      </c>
      <c r="I750" s="3">
        <v>0</v>
      </c>
      <c r="J750" s="3"/>
      <c r="K750" s="3">
        <v>0</v>
      </c>
      <c r="L750" s="3">
        <v>2.71</v>
      </c>
      <c r="M750" s="3"/>
      <c r="N750" s="3"/>
      <c r="O750" s="88" t="str">
        <f>""</f>
        <v/>
      </c>
      <c r="P750" s="35" t="str">
        <f t="shared" si="160"/>
        <v>2023-02-28</v>
      </c>
      <c r="Q750" t="str">
        <f t="shared" si="161"/>
        <v>XHY</v>
      </c>
      <c r="R750">
        <f t="shared" si="162"/>
        <v>0</v>
      </c>
      <c r="S750">
        <f t="shared" si="163"/>
        <v>0</v>
      </c>
      <c r="T750">
        <f t="shared" si="164"/>
        <v>0</v>
      </c>
      <c r="U750" t="str">
        <f t="shared" si="165"/>
        <v>2-28-3--20</v>
      </c>
      <c r="V750">
        <f t="shared" si="169"/>
        <v>0</v>
      </c>
      <c r="W750">
        <f t="shared" si="170"/>
        <v>0</v>
      </c>
      <c r="X750" t="str">
        <f t="shared" si="171"/>
        <v>2-28-3--20</v>
      </c>
      <c r="Y750" t="str">
        <f t="shared" si="172"/>
        <v>2-28-3--20</v>
      </c>
      <c r="Z750" t="str">
        <f t="shared" si="173"/>
        <v>3-06-3--20</v>
      </c>
      <c r="AA750" t="str">
        <f t="shared" si="166"/>
        <v>2023-03-06</v>
      </c>
      <c r="AB750" t="b">
        <f t="shared" si="168"/>
        <v>0</v>
      </c>
      <c r="AC750" t="str">
        <f t="shared" si="167"/>
        <v>Fraction</v>
      </c>
    </row>
    <row r="751" spans="1:29">
      <c r="A751" s="3" t="s">
        <v>302</v>
      </c>
      <c r="B751" s="3" t="s">
        <v>465</v>
      </c>
      <c r="C751" s="3" t="s">
        <v>465</v>
      </c>
      <c r="D751" s="3" t="s">
        <v>466</v>
      </c>
      <c r="E751" s="3" t="s">
        <v>89</v>
      </c>
      <c r="F751" s="3" t="s">
        <v>95</v>
      </c>
      <c r="G751" s="3" t="s">
        <v>468</v>
      </c>
      <c r="H751" s="3" t="s">
        <v>305</v>
      </c>
      <c r="I751" s="3">
        <v>53</v>
      </c>
      <c r="J751" s="3"/>
      <c r="K751" s="3">
        <v>0</v>
      </c>
      <c r="L751" s="3"/>
      <c r="M751" s="3"/>
      <c r="N751" s="3"/>
      <c r="O751" s="88" t="str">
        <f>""</f>
        <v/>
      </c>
      <c r="P751" s="35" t="str">
        <f t="shared" si="160"/>
        <v>2023-02-28</v>
      </c>
      <c r="Q751" t="str">
        <f t="shared" si="161"/>
        <v>XHY</v>
      </c>
      <c r="R751">
        <f t="shared" si="162"/>
        <v>15.75</v>
      </c>
      <c r="S751">
        <f t="shared" si="163"/>
        <v>53</v>
      </c>
      <c r="T751">
        <f t="shared" si="164"/>
        <v>0</v>
      </c>
      <c r="U751" t="str">
        <f t="shared" si="165"/>
        <v>2-28-3--20</v>
      </c>
      <c r="V751">
        <f t="shared" si="169"/>
        <v>0</v>
      </c>
      <c r="W751">
        <f t="shared" si="170"/>
        <v>0</v>
      </c>
      <c r="X751" t="str">
        <f t="shared" si="171"/>
        <v>2-28-3--20</v>
      </c>
      <c r="Y751" t="str">
        <f t="shared" si="172"/>
        <v>2-28-3--20</v>
      </c>
      <c r="Z751" t="str">
        <f t="shared" si="173"/>
        <v>3-06-3--20</v>
      </c>
      <c r="AA751" t="str">
        <f t="shared" si="166"/>
        <v>2023-03-06</v>
      </c>
      <c r="AB751" t="b">
        <f t="shared" si="168"/>
        <v>0</v>
      </c>
      <c r="AC751" t="str">
        <f t="shared" si="167"/>
        <v>Reinv Div</v>
      </c>
    </row>
    <row r="752" spans="1:29">
      <c r="A752" s="3" t="s">
        <v>302</v>
      </c>
      <c r="B752" s="3" t="s">
        <v>465</v>
      </c>
      <c r="C752" s="3" t="s">
        <v>465</v>
      </c>
      <c r="D752" s="3" t="s">
        <v>466</v>
      </c>
      <c r="E752" s="3" t="s">
        <v>89</v>
      </c>
      <c r="F752" s="3" t="s">
        <v>54</v>
      </c>
      <c r="G752" s="3" t="s">
        <v>230</v>
      </c>
      <c r="H752" s="3" t="s">
        <v>128</v>
      </c>
      <c r="I752" s="3">
        <v>0</v>
      </c>
      <c r="J752" s="3"/>
      <c r="K752" s="3">
        <v>0</v>
      </c>
      <c r="L752" s="3">
        <v>0.64</v>
      </c>
      <c r="M752" s="3"/>
      <c r="N752" s="3"/>
      <c r="O752" s="88" t="str">
        <f>""</f>
        <v/>
      </c>
      <c r="P752" s="35" t="str">
        <f t="shared" si="160"/>
        <v>2023-02-28</v>
      </c>
      <c r="Q752" t="str">
        <f t="shared" si="161"/>
        <v>XCB</v>
      </c>
      <c r="R752">
        <f t="shared" si="162"/>
        <v>0</v>
      </c>
      <c r="S752">
        <f t="shared" si="163"/>
        <v>0</v>
      </c>
      <c r="T752">
        <f t="shared" si="164"/>
        <v>0</v>
      </c>
      <c r="U752" t="str">
        <f t="shared" si="165"/>
        <v>2-28-3--20</v>
      </c>
      <c r="V752">
        <f t="shared" si="169"/>
        <v>0</v>
      </c>
      <c r="W752">
        <f t="shared" si="170"/>
        <v>0</v>
      </c>
      <c r="X752" t="str">
        <f t="shared" si="171"/>
        <v>2-28-3--20</v>
      </c>
      <c r="Y752" t="str">
        <f t="shared" si="172"/>
        <v>2-28-3--20</v>
      </c>
      <c r="Z752" t="str">
        <f t="shared" si="173"/>
        <v>3-06-3--20</v>
      </c>
      <c r="AA752" t="str">
        <f t="shared" si="166"/>
        <v>2023-03-06</v>
      </c>
      <c r="AB752" t="b">
        <f t="shared" si="168"/>
        <v>0</v>
      </c>
      <c r="AC752" t="str">
        <f t="shared" si="167"/>
        <v>Fraction</v>
      </c>
    </row>
    <row r="753" spans="1:29">
      <c r="A753" s="3" t="s">
        <v>302</v>
      </c>
      <c r="B753" s="3" t="s">
        <v>465</v>
      </c>
      <c r="C753" s="3" t="s">
        <v>465</v>
      </c>
      <c r="D753" s="3" t="s">
        <v>466</v>
      </c>
      <c r="E753" s="3" t="s">
        <v>89</v>
      </c>
      <c r="F753" s="3" t="s">
        <v>54</v>
      </c>
      <c r="G753" s="3" t="s">
        <v>469</v>
      </c>
      <c r="H753" s="3" t="s">
        <v>305</v>
      </c>
      <c r="I753" s="3">
        <v>110</v>
      </c>
      <c r="J753" s="3"/>
      <c r="K753" s="3">
        <v>0</v>
      </c>
      <c r="L753" s="3"/>
      <c r="M753" s="3"/>
      <c r="N753" s="3"/>
      <c r="O753" s="88" t="str">
        <f>""</f>
        <v/>
      </c>
      <c r="P753" s="35" t="str">
        <f t="shared" si="160"/>
        <v>2023-02-28</v>
      </c>
      <c r="Q753" t="str">
        <f t="shared" si="161"/>
        <v>XCB</v>
      </c>
      <c r="R753">
        <f t="shared" si="162"/>
        <v>18.96</v>
      </c>
      <c r="S753">
        <f t="shared" si="163"/>
        <v>110</v>
      </c>
      <c r="T753">
        <f t="shared" si="164"/>
        <v>0</v>
      </c>
      <c r="U753" t="str">
        <f t="shared" si="165"/>
        <v>2-28-3--20</v>
      </c>
      <c r="V753">
        <f t="shared" si="169"/>
        <v>0</v>
      </c>
      <c r="W753">
        <f t="shared" si="170"/>
        <v>0</v>
      </c>
      <c r="X753" t="str">
        <f t="shared" si="171"/>
        <v>2-28-3--20</v>
      </c>
      <c r="Y753" t="str">
        <f t="shared" si="172"/>
        <v>2-28-3--20</v>
      </c>
      <c r="Z753" t="str">
        <f t="shared" si="173"/>
        <v>3-06-3--20</v>
      </c>
      <c r="AA753" t="str">
        <f t="shared" si="166"/>
        <v>2023-03-06</v>
      </c>
      <c r="AB753" t="b">
        <f t="shared" si="168"/>
        <v>0</v>
      </c>
      <c r="AC753" t="str">
        <f t="shared" si="167"/>
        <v>Reinv Div</v>
      </c>
    </row>
    <row r="754" spans="1:29">
      <c r="A754" s="3" t="s">
        <v>302</v>
      </c>
      <c r="B754" s="3" t="s">
        <v>465</v>
      </c>
      <c r="C754" s="3" t="s">
        <v>465</v>
      </c>
      <c r="D754" s="3" t="s">
        <v>466</v>
      </c>
      <c r="E754" s="3" t="s">
        <v>89</v>
      </c>
      <c r="F754" s="3" t="s">
        <v>90</v>
      </c>
      <c r="G754" s="3" t="s">
        <v>91</v>
      </c>
      <c r="H754" s="3" t="s">
        <v>128</v>
      </c>
      <c r="I754" s="3">
        <v>0</v>
      </c>
      <c r="J754" s="3"/>
      <c r="K754" s="3">
        <v>0</v>
      </c>
      <c r="L754" s="3">
        <v>3.36</v>
      </c>
      <c r="M754" s="3"/>
      <c r="N754" s="3"/>
      <c r="O754" s="88" t="str">
        <f>""</f>
        <v/>
      </c>
      <c r="P754" s="35" t="str">
        <f t="shared" si="160"/>
        <v>2023-02-28</v>
      </c>
      <c r="Q754" t="str">
        <f t="shared" si="161"/>
        <v>XBB</v>
      </c>
      <c r="R754">
        <f t="shared" si="162"/>
        <v>0</v>
      </c>
      <c r="S754">
        <f t="shared" si="163"/>
        <v>0</v>
      </c>
      <c r="T754">
        <f t="shared" si="164"/>
        <v>0</v>
      </c>
      <c r="U754" t="str">
        <f t="shared" si="165"/>
        <v>2-28-3--20</v>
      </c>
      <c r="V754">
        <f t="shared" si="169"/>
        <v>0</v>
      </c>
      <c r="W754">
        <f t="shared" si="170"/>
        <v>0</v>
      </c>
      <c r="X754" t="str">
        <f t="shared" si="171"/>
        <v>2-28-3--20</v>
      </c>
      <c r="Y754" t="str">
        <f t="shared" si="172"/>
        <v>2-28-3--20</v>
      </c>
      <c r="Z754" t="str">
        <f t="shared" si="173"/>
        <v>3-06-3--20</v>
      </c>
      <c r="AA754" t="str">
        <f t="shared" si="166"/>
        <v>2023-03-06</v>
      </c>
      <c r="AB754" t="b">
        <f t="shared" si="168"/>
        <v>0</v>
      </c>
      <c r="AC754" t="str">
        <f t="shared" si="167"/>
        <v>Fraction</v>
      </c>
    </row>
    <row r="755" spans="1:29">
      <c r="A755" s="3" t="s">
        <v>302</v>
      </c>
      <c r="B755" s="3" t="s">
        <v>465</v>
      </c>
      <c r="C755" s="3" t="s">
        <v>465</v>
      </c>
      <c r="D755" s="3" t="s">
        <v>466</v>
      </c>
      <c r="E755" s="3" t="s">
        <v>89</v>
      </c>
      <c r="F755" s="3" t="s">
        <v>90</v>
      </c>
      <c r="G755" s="3" t="s">
        <v>470</v>
      </c>
      <c r="H755" s="3" t="s">
        <v>305</v>
      </c>
      <c r="I755" s="3">
        <v>126</v>
      </c>
      <c r="J755" s="3"/>
      <c r="K755" s="3">
        <v>0</v>
      </c>
      <c r="L755" s="3"/>
      <c r="M755" s="3"/>
      <c r="N755" s="3"/>
      <c r="O755" s="88" t="str">
        <f>""</f>
        <v/>
      </c>
      <c r="P755" s="35" t="str">
        <f t="shared" si="160"/>
        <v>2023-02-28</v>
      </c>
      <c r="Q755" t="str">
        <f t="shared" si="161"/>
        <v>XBB</v>
      </c>
      <c r="R755">
        <f t="shared" si="162"/>
        <v>27.278809523809525</v>
      </c>
      <c r="S755">
        <f t="shared" si="163"/>
        <v>126</v>
      </c>
      <c r="T755">
        <f t="shared" si="164"/>
        <v>0</v>
      </c>
      <c r="U755" t="str">
        <f t="shared" si="165"/>
        <v>2-28-3--20</v>
      </c>
      <c r="V755">
        <f t="shared" si="169"/>
        <v>0</v>
      </c>
      <c r="W755">
        <f t="shared" si="170"/>
        <v>0</v>
      </c>
      <c r="X755" t="str">
        <f t="shared" si="171"/>
        <v>2-28-3--20</v>
      </c>
      <c r="Y755" t="str">
        <f t="shared" si="172"/>
        <v>2-28-3--20</v>
      </c>
      <c r="Z755" t="str">
        <f t="shared" si="173"/>
        <v>3-06-3--20</v>
      </c>
      <c r="AA755" t="str">
        <f t="shared" si="166"/>
        <v>2023-03-06</v>
      </c>
      <c r="AB755" t="b">
        <f t="shared" si="168"/>
        <v>0</v>
      </c>
      <c r="AC755" t="str">
        <f t="shared" si="167"/>
        <v>Reinv Div</v>
      </c>
    </row>
    <row r="756" spans="1:29">
      <c r="A756" s="3" t="s">
        <v>302</v>
      </c>
      <c r="B756" s="3" t="s">
        <v>465</v>
      </c>
      <c r="C756" s="3" t="s">
        <v>465</v>
      </c>
      <c r="D756" s="3" t="s">
        <v>471</v>
      </c>
      <c r="E756" s="3" t="s">
        <v>89</v>
      </c>
      <c r="F756" s="3" t="s">
        <v>110</v>
      </c>
      <c r="G756" s="3" t="s">
        <v>111</v>
      </c>
      <c r="H756" s="3" t="s">
        <v>128</v>
      </c>
      <c r="I756" s="3">
        <v>0</v>
      </c>
      <c r="J756" s="3"/>
      <c r="K756" s="3">
        <v>0</v>
      </c>
      <c r="L756" s="3">
        <v>16.350000000000001</v>
      </c>
      <c r="M756" s="3"/>
      <c r="N756" s="3"/>
      <c r="O756" s="88" t="str">
        <f>""</f>
        <v/>
      </c>
      <c r="P756" s="35" t="str">
        <f t="shared" si="160"/>
        <v>2023-02-28</v>
      </c>
      <c r="Q756" t="str">
        <f t="shared" si="161"/>
        <v>XIU</v>
      </c>
      <c r="R756">
        <f t="shared" si="162"/>
        <v>0</v>
      </c>
      <c r="S756">
        <f t="shared" si="163"/>
        <v>0</v>
      </c>
      <c r="T756">
        <f t="shared" si="164"/>
        <v>0</v>
      </c>
      <c r="U756" t="str">
        <f t="shared" si="165"/>
        <v>2-28-3--20</v>
      </c>
      <c r="V756">
        <f t="shared" si="169"/>
        <v>0</v>
      </c>
      <c r="W756">
        <f t="shared" si="170"/>
        <v>0</v>
      </c>
      <c r="X756" t="str">
        <f t="shared" si="171"/>
        <v>2-28-3--20</v>
      </c>
      <c r="Y756" t="str">
        <f t="shared" si="172"/>
        <v>2-28-3--20</v>
      </c>
      <c r="Z756" t="str">
        <f t="shared" si="173"/>
        <v>3-03-3--20</v>
      </c>
      <c r="AA756" t="str">
        <f t="shared" si="166"/>
        <v>2023-03-03</v>
      </c>
      <c r="AB756" t="b">
        <f t="shared" si="168"/>
        <v>0</v>
      </c>
      <c r="AC756" t="str">
        <f t="shared" si="167"/>
        <v>Fraction</v>
      </c>
    </row>
    <row r="757" spans="1:29">
      <c r="A757" s="3" t="s">
        <v>302</v>
      </c>
      <c r="B757" s="3" t="s">
        <v>465</v>
      </c>
      <c r="C757" s="3" t="s">
        <v>465</v>
      </c>
      <c r="D757" s="3" t="s">
        <v>471</v>
      </c>
      <c r="E757" s="3" t="s">
        <v>89</v>
      </c>
      <c r="F757" s="3" t="s">
        <v>110</v>
      </c>
      <c r="G757" s="3" t="s">
        <v>472</v>
      </c>
      <c r="H757" s="3" t="s">
        <v>305</v>
      </c>
      <c r="I757" s="3">
        <v>296</v>
      </c>
      <c r="J757" s="3"/>
      <c r="K757" s="3">
        <v>0</v>
      </c>
      <c r="L757" s="3"/>
      <c r="M757" s="3"/>
      <c r="N757" s="3"/>
      <c r="O757" s="88" t="str">
        <f>""</f>
        <v/>
      </c>
      <c r="P757" s="35" t="str">
        <f t="shared" si="160"/>
        <v>2023-02-28</v>
      </c>
      <c r="Q757" t="str">
        <f t="shared" si="161"/>
        <v>XIU</v>
      </c>
      <c r="R757">
        <f t="shared" si="162"/>
        <v>30.728986486486487</v>
      </c>
      <c r="S757">
        <f t="shared" si="163"/>
        <v>296</v>
      </c>
      <c r="T757">
        <f t="shared" si="164"/>
        <v>0</v>
      </c>
      <c r="U757" t="str">
        <f t="shared" si="165"/>
        <v>2-28-3--20</v>
      </c>
      <c r="V757">
        <f t="shared" si="169"/>
        <v>0</v>
      </c>
      <c r="W757">
        <f t="shared" si="170"/>
        <v>0</v>
      </c>
      <c r="X757" t="str">
        <f t="shared" si="171"/>
        <v>2-28-3--20</v>
      </c>
      <c r="Y757" t="str">
        <f t="shared" si="172"/>
        <v>2-28-3--20</v>
      </c>
      <c r="Z757" t="str">
        <f t="shared" si="173"/>
        <v>3-03-3--20</v>
      </c>
      <c r="AA757" t="str">
        <f t="shared" si="166"/>
        <v>2023-03-03</v>
      </c>
      <c r="AB757" t="b">
        <f t="shared" si="168"/>
        <v>0</v>
      </c>
      <c r="AC757" t="str">
        <f t="shared" si="167"/>
        <v>Reinv Div</v>
      </c>
    </row>
    <row r="758" spans="1:29">
      <c r="A758" s="3" t="s">
        <v>302</v>
      </c>
      <c r="B758" s="3" t="s">
        <v>465</v>
      </c>
      <c r="C758" s="3" t="s">
        <v>465</v>
      </c>
      <c r="D758" s="3" t="s">
        <v>465</v>
      </c>
      <c r="E758" s="3" t="s">
        <v>89</v>
      </c>
      <c r="F758" s="3" t="s">
        <v>93</v>
      </c>
      <c r="G758" s="3" t="s">
        <v>94</v>
      </c>
      <c r="H758" s="3" t="s">
        <v>305</v>
      </c>
      <c r="I758" s="3">
        <v>0</v>
      </c>
      <c r="J758" s="3"/>
      <c r="K758" s="3">
        <v>0</v>
      </c>
      <c r="L758" s="3">
        <v>-448.11</v>
      </c>
      <c r="M758" s="3"/>
      <c r="N758" s="3"/>
      <c r="O758" s="88" t="str">
        <f>""</f>
        <v/>
      </c>
      <c r="P758" s="35" t="str">
        <f t="shared" si="160"/>
        <v>2023-02-28</v>
      </c>
      <c r="Q758" t="str">
        <f t="shared" si="161"/>
        <v>XIG</v>
      </c>
      <c r="R758">
        <f t="shared" si="162"/>
        <v>0</v>
      </c>
      <c r="S758">
        <f t="shared" si="163"/>
        <v>0</v>
      </c>
      <c r="T758">
        <f t="shared" si="164"/>
        <v>0</v>
      </c>
      <c r="U758" t="str">
        <f t="shared" si="165"/>
        <v>2-28-3--20</v>
      </c>
      <c r="V758">
        <f t="shared" si="169"/>
        <v>0</v>
      </c>
      <c r="W758">
        <f t="shared" si="170"/>
        <v>0</v>
      </c>
      <c r="X758" t="str">
        <f t="shared" si="171"/>
        <v>2-28-3--20</v>
      </c>
      <c r="Y758" t="str">
        <f t="shared" si="172"/>
        <v>2-28-3--20</v>
      </c>
      <c r="Z758" t="str">
        <f t="shared" si="173"/>
        <v>2-28-3--20</v>
      </c>
      <c r="AA758" t="str">
        <f t="shared" si="166"/>
        <v>2023-02-28</v>
      </c>
      <c r="AB758" t="b">
        <f t="shared" si="168"/>
        <v>1</v>
      </c>
      <c r="AC758">
        <f t="shared" si="167"/>
        <v>0</v>
      </c>
    </row>
    <row r="759" spans="1:29">
      <c r="A759" s="3" t="s">
        <v>302</v>
      </c>
      <c r="B759" s="3" t="s">
        <v>465</v>
      </c>
      <c r="C759" s="3" t="s">
        <v>465</v>
      </c>
      <c r="D759" s="3" t="s">
        <v>465</v>
      </c>
      <c r="E759" s="3" t="s">
        <v>89</v>
      </c>
      <c r="F759" s="3" t="s">
        <v>93</v>
      </c>
      <c r="G759" s="3" t="s">
        <v>94</v>
      </c>
      <c r="H759" s="3" t="s">
        <v>92</v>
      </c>
      <c r="I759" s="3">
        <v>8002</v>
      </c>
      <c r="J759" s="3"/>
      <c r="K759" s="3">
        <v>0</v>
      </c>
      <c r="L759" s="3">
        <v>448.11</v>
      </c>
      <c r="M759" s="3"/>
      <c r="N759" s="3"/>
      <c r="O759" s="88" t="str">
        <f>""</f>
        <v/>
      </c>
      <c r="P759" s="35" t="str">
        <f t="shared" si="160"/>
        <v>2023-02-28</v>
      </c>
      <c r="Q759" t="str">
        <f t="shared" si="161"/>
        <v>XIG</v>
      </c>
      <c r="R759">
        <f t="shared" si="162"/>
        <v>0</v>
      </c>
      <c r="S759">
        <f t="shared" si="163"/>
        <v>8002</v>
      </c>
      <c r="T759">
        <f t="shared" si="164"/>
        <v>448.11</v>
      </c>
      <c r="U759" t="str">
        <f t="shared" si="165"/>
        <v>2-28-3--20</v>
      </c>
      <c r="V759">
        <f t="shared" si="169"/>
        <v>5.599975006248438E-2</v>
      </c>
      <c r="W759">
        <f t="shared" si="170"/>
        <v>0</v>
      </c>
      <c r="X759" t="str">
        <f t="shared" si="171"/>
        <v>2-28-3--20</v>
      </c>
      <c r="Y759" t="str">
        <f t="shared" si="172"/>
        <v>2-28-3--20</v>
      </c>
      <c r="Z759" t="str">
        <f t="shared" si="173"/>
        <v>2-28-3--20</v>
      </c>
      <c r="AA759" t="str">
        <f t="shared" si="166"/>
        <v>2023-02-28</v>
      </c>
      <c r="AB759" t="b">
        <f t="shared" si="168"/>
        <v>1</v>
      </c>
      <c r="AC759">
        <f t="shared" si="167"/>
        <v>0</v>
      </c>
    </row>
    <row r="760" spans="1:29">
      <c r="A760" s="3" t="s">
        <v>302</v>
      </c>
      <c r="B760" s="3" t="s">
        <v>465</v>
      </c>
      <c r="C760" s="3" t="s">
        <v>465</v>
      </c>
      <c r="D760" s="3" t="s">
        <v>465</v>
      </c>
      <c r="E760" s="3" t="s">
        <v>89</v>
      </c>
      <c r="F760" s="3" t="s">
        <v>95</v>
      </c>
      <c r="G760" s="3" t="s">
        <v>96</v>
      </c>
      <c r="H760" s="3" t="s">
        <v>305</v>
      </c>
      <c r="I760" s="3">
        <v>0</v>
      </c>
      <c r="J760" s="3"/>
      <c r="K760" s="3">
        <v>0</v>
      </c>
      <c r="L760" s="3">
        <v>-837.44</v>
      </c>
      <c r="M760" s="3"/>
      <c r="N760" s="3"/>
      <c r="O760" s="88" t="str">
        <f>""</f>
        <v/>
      </c>
      <c r="P760" s="35" t="str">
        <f t="shared" si="160"/>
        <v>2023-02-28</v>
      </c>
      <c r="Q760" t="str">
        <f t="shared" si="161"/>
        <v>XHY</v>
      </c>
      <c r="R760">
        <f t="shared" si="162"/>
        <v>0</v>
      </c>
      <c r="S760">
        <f t="shared" si="163"/>
        <v>0</v>
      </c>
      <c r="T760">
        <f t="shared" si="164"/>
        <v>0</v>
      </c>
      <c r="U760" t="str">
        <f t="shared" si="165"/>
        <v>2-28-3--20</v>
      </c>
      <c r="V760">
        <f t="shared" si="169"/>
        <v>0</v>
      </c>
      <c r="W760">
        <f t="shared" si="170"/>
        <v>0</v>
      </c>
      <c r="X760" t="str">
        <f t="shared" si="171"/>
        <v>2-28-3--20</v>
      </c>
      <c r="Y760" t="str">
        <f t="shared" si="172"/>
        <v>2-28-3--20</v>
      </c>
      <c r="Z760" t="str">
        <f t="shared" si="173"/>
        <v>2-28-3--20</v>
      </c>
      <c r="AA760" t="str">
        <f t="shared" si="166"/>
        <v>2023-02-28</v>
      </c>
      <c r="AB760" t="b">
        <f t="shared" si="168"/>
        <v>1</v>
      </c>
      <c r="AC760">
        <f t="shared" si="167"/>
        <v>0</v>
      </c>
    </row>
    <row r="761" spans="1:29">
      <c r="A761" s="3" t="s">
        <v>302</v>
      </c>
      <c r="B761" s="3" t="s">
        <v>465</v>
      </c>
      <c r="C761" s="3" t="s">
        <v>465</v>
      </c>
      <c r="D761" s="3" t="s">
        <v>465</v>
      </c>
      <c r="E761" s="3" t="s">
        <v>89</v>
      </c>
      <c r="F761" s="3" t="s">
        <v>95</v>
      </c>
      <c r="G761" s="3" t="s">
        <v>96</v>
      </c>
      <c r="H761" s="3" t="s">
        <v>92</v>
      </c>
      <c r="I761" s="3">
        <v>11019</v>
      </c>
      <c r="J761" s="3"/>
      <c r="K761" s="3">
        <v>0</v>
      </c>
      <c r="L761" s="3">
        <v>837.44</v>
      </c>
      <c r="M761" s="3"/>
      <c r="N761" s="3"/>
      <c r="O761" s="88" t="str">
        <f>""</f>
        <v/>
      </c>
      <c r="P761" s="35" t="str">
        <f t="shared" si="160"/>
        <v>2023-02-28</v>
      </c>
      <c r="Q761" t="str">
        <f t="shared" si="161"/>
        <v>XHY</v>
      </c>
      <c r="R761">
        <f t="shared" si="162"/>
        <v>0</v>
      </c>
      <c r="S761">
        <f t="shared" si="163"/>
        <v>11019</v>
      </c>
      <c r="T761">
        <f t="shared" si="164"/>
        <v>837.44</v>
      </c>
      <c r="U761" t="str">
        <f t="shared" si="165"/>
        <v>2-28-3--20</v>
      </c>
      <c r="V761">
        <f t="shared" si="169"/>
        <v>7.5999636990652514E-2</v>
      </c>
      <c r="W761">
        <f t="shared" si="170"/>
        <v>0</v>
      </c>
      <c r="X761" t="str">
        <f t="shared" si="171"/>
        <v>2-28-3--20</v>
      </c>
      <c r="Y761" t="str">
        <f t="shared" si="172"/>
        <v>2-28-3--20</v>
      </c>
      <c r="Z761" t="str">
        <f t="shared" si="173"/>
        <v>2-28-3--20</v>
      </c>
      <c r="AA761" t="str">
        <f t="shared" si="166"/>
        <v>2023-02-28</v>
      </c>
      <c r="AB761" t="b">
        <f t="shared" si="168"/>
        <v>1</v>
      </c>
      <c r="AC761">
        <f t="shared" si="167"/>
        <v>0</v>
      </c>
    </row>
    <row r="762" spans="1:29">
      <c r="A762" s="3" t="s">
        <v>302</v>
      </c>
      <c r="B762" s="3" t="s">
        <v>465</v>
      </c>
      <c r="C762" s="3" t="s">
        <v>465</v>
      </c>
      <c r="D762" s="3" t="s">
        <v>465</v>
      </c>
      <c r="E762" s="3" t="s">
        <v>89</v>
      </c>
      <c r="F762" s="3" t="s">
        <v>110</v>
      </c>
      <c r="G762" s="3" t="s">
        <v>111</v>
      </c>
      <c r="H762" s="3" t="s">
        <v>305</v>
      </c>
      <c r="I762" s="3">
        <v>0</v>
      </c>
      <c r="J762" s="3"/>
      <c r="K762" s="3">
        <v>0</v>
      </c>
      <c r="L762" s="3">
        <v>-9111.8799999999992</v>
      </c>
      <c r="M762" s="3"/>
      <c r="N762" s="3"/>
      <c r="O762" s="88" t="str">
        <f>""</f>
        <v/>
      </c>
      <c r="P762" s="35" t="str">
        <f t="shared" si="160"/>
        <v>2023-02-28</v>
      </c>
      <c r="Q762" t="str">
        <f t="shared" si="161"/>
        <v>XIU</v>
      </c>
      <c r="R762">
        <f t="shared" si="162"/>
        <v>0</v>
      </c>
      <c r="S762">
        <f t="shared" si="163"/>
        <v>0</v>
      </c>
      <c r="T762">
        <f t="shared" si="164"/>
        <v>0</v>
      </c>
      <c r="U762" t="str">
        <f t="shared" si="165"/>
        <v>2-28-3--20</v>
      </c>
      <c r="V762">
        <f t="shared" si="169"/>
        <v>0</v>
      </c>
      <c r="W762">
        <f t="shared" si="170"/>
        <v>0</v>
      </c>
      <c r="X762" t="str">
        <f t="shared" si="171"/>
        <v>2-28-3--20</v>
      </c>
      <c r="Y762" t="str">
        <f t="shared" si="172"/>
        <v>2-28-3--20</v>
      </c>
      <c r="Z762" t="str">
        <f t="shared" si="173"/>
        <v>2-28-3--20</v>
      </c>
      <c r="AA762" t="str">
        <f t="shared" si="166"/>
        <v>2023-02-28</v>
      </c>
      <c r="AB762" t="b">
        <f t="shared" si="168"/>
        <v>1</v>
      </c>
      <c r="AC762">
        <f t="shared" si="167"/>
        <v>0</v>
      </c>
    </row>
    <row r="763" spans="1:29">
      <c r="A763" s="3" t="s">
        <v>302</v>
      </c>
      <c r="B763" s="3" t="s">
        <v>465</v>
      </c>
      <c r="C763" s="3" t="s">
        <v>465</v>
      </c>
      <c r="D763" s="3" t="s">
        <v>465</v>
      </c>
      <c r="E763" s="3" t="s">
        <v>89</v>
      </c>
      <c r="F763" s="3" t="s">
        <v>110</v>
      </c>
      <c r="G763" s="3" t="s">
        <v>111</v>
      </c>
      <c r="H763" s="3" t="s">
        <v>92</v>
      </c>
      <c r="I763" s="3">
        <v>35181</v>
      </c>
      <c r="J763" s="3"/>
      <c r="K763" s="3">
        <v>0</v>
      </c>
      <c r="L763" s="3">
        <v>9111.8799999999992</v>
      </c>
      <c r="M763" s="3"/>
      <c r="N763" s="3"/>
      <c r="O763" s="88" t="str">
        <f>""</f>
        <v/>
      </c>
      <c r="P763" s="35" t="str">
        <f t="shared" si="160"/>
        <v>2023-02-28</v>
      </c>
      <c r="Q763" t="str">
        <f t="shared" si="161"/>
        <v>XIU</v>
      </c>
      <c r="R763">
        <f t="shared" si="162"/>
        <v>0</v>
      </c>
      <c r="S763">
        <f t="shared" si="163"/>
        <v>35181</v>
      </c>
      <c r="T763">
        <f t="shared" si="164"/>
        <v>9111.880000000001</v>
      </c>
      <c r="U763" t="str">
        <f t="shared" si="165"/>
        <v>2-28-3--20</v>
      </c>
      <c r="V763">
        <f t="shared" si="169"/>
        <v>0.25900002842443365</v>
      </c>
      <c r="W763">
        <f t="shared" si="170"/>
        <v>0</v>
      </c>
      <c r="X763" t="str">
        <f t="shared" si="171"/>
        <v>2-28-3--20</v>
      </c>
      <c r="Y763" t="str">
        <f t="shared" si="172"/>
        <v>2-28-3--20</v>
      </c>
      <c r="Z763" t="str">
        <f t="shared" si="173"/>
        <v>2-28-3--20</v>
      </c>
      <c r="AA763" t="str">
        <f t="shared" si="166"/>
        <v>2023-02-28</v>
      </c>
      <c r="AB763" t="b">
        <f t="shared" si="168"/>
        <v>1</v>
      </c>
      <c r="AC763">
        <f t="shared" si="167"/>
        <v>0</v>
      </c>
    </row>
    <row r="764" spans="1:29">
      <c r="A764" s="3" t="s">
        <v>302</v>
      </c>
      <c r="B764" s="3" t="s">
        <v>465</v>
      </c>
      <c r="C764" s="3" t="s">
        <v>465</v>
      </c>
      <c r="D764" s="3" t="s">
        <v>465</v>
      </c>
      <c r="E764" s="3" t="s">
        <v>89</v>
      </c>
      <c r="F764" s="3" t="s">
        <v>54</v>
      </c>
      <c r="G764" s="3" t="s">
        <v>230</v>
      </c>
      <c r="H764" s="3" t="s">
        <v>305</v>
      </c>
      <c r="I764" s="3">
        <v>0</v>
      </c>
      <c r="J764" s="3"/>
      <c r="K764" s="3">
        <v>0</v>
      </c>
      <c r="L764" s="3">
        <v>-2086.2399999999998</v>
      </c>
      <c r="M764" s="3"/>
      <c r="N764" s="3"/>
      <c r="O764" s="88" t="str">
        <f>""</f>
        <v/>
      </c>
      <c r="P764" s="35" t="str">
        <f t="shared" si="160"/>
        <v>2023-02-28</v>
      </c>
      <c r="Q764" t="str">
        <f t="shared" si="161"/>
        <v>XCB</v>
      </c>
      <c r="R764">
        <f t="shared" si="162"/>
        <v>0</v>
      </c>
      <c r="S764">
        <f t="shared" si="163"/>
        <v>0</v>
      </c>
      <c r="T764">
        <f t="shared" si="164"/>
        <v>0</v>
      </c>
      <c r="U764" t="str">
        <f t="shared" si="165"/>
        <v>2-28-3--20</v>
      </c>
      <c r="V764">
        <f t="shared" si="169"/>
        <v>0</v>
      </c>
      <c r="W764">
        <f t="shared" si="170"/>
        <v>0</v>
      </c>
      <c r="X764" t="str">
        <f t="shared" si="171"/>
        <v>2-28-3--20</v>
      </c>
      <c r="Y764" t="str">
        <f t="shared" si="172"/>
        <v>2-28-3--20</v>
      </c>
      <c r="Z764" t="str">
        <f t="shared" si="173"/>
        <v>2-28-3--20</v>
      </c>
      <c r="AA764" t="str">
        <f t="shared" si="166"/>
        <v>2023-02-28</v>
      </c>
      <c r="AB764" t="b">
        <f t="shared" si="168"/>
        <v>1</v>
      </c>
      <c r="AC764">
        <f t="shared" si="167"/>
        <v>0</v>
      </c>
    </row>
    <row r="765" spans="1:29">
      <c r="A765" s="3" t="s">
        <v>302</v>
      </c>
      <c r="B765" s="3" t="s">
        <v>465</v>
      </c>
      <c r="C765" s="3" t="s">
        <v>465</v>
      </c>
      <c r="D765" s="3" t="s">
        <v>465</v>
      </c>
      <c r="E765" s="3" t="s">
        <v>89</v>
      </c>
      <c r="F765" s="3" t="s">
        <v>54</v>
      </c>
      <c r="G765" s="3" t="s">
        <v>230</v>
      </c>
      <c r="H765" s="3" t="s">
        <v>92</v>
      </c>
      <c r="I765" s="3">
        <v>35360</v>
      </c>
      <c r="J765" s="3"/>
      <c r="K765" s="3">
        <v>0</v>
      </c>
      <c r="L765" s="3">
        <v>2086.2399999999998</v>
      </c>
      <c r="M765" s="3"/>
      <c r="N765" s="3"/>
      <c r="O765" s="88" t="str">
        <f>""</f>
        <v/>
      </c>
      <c r="P765" s="35" t="str">
        <f t="shared" si="160"/>
        <v>2023-02-28</v>
      </c>
      <c r="Q765" t="str">
        <f t="shared" si="161"/>
        <v>XCB</v>
      </c>
      <c r="R765">
        <f t="shared" si="162"/>
        <v>0</v>
      </c>
      <c r="S765">
        <f t="shared" si="163"/>
        <v>35360</v>
      </c>
      <c r="T765">
        <f t="shared" si="164"/>
        <v>2086.2399999999998</v>
      </c>
      <c r="U765" t="str">
        <f t="shared" si="165"/>
        <v>2-28-3--20</v>
      </c>
      <c r="V765">
        <f t="shared" si="169"/>
        <v>5.8999999999999997E-2</v>
      </c>
      <c r="W765">
        <f t="shared" si="170"/>
        <v>0</v>
      </c>
      <c r="X765" t="str">
        <f t="shared" si="171"/>
        <v>2-28-3--20</v>
      </c>
      <c r="Y765" t="str">
        <f t="shared" si="172"/>
        <v>2-28-3--20</v>
      </c>
      <c r="Z765" t="str">
        <f t="shared" si="173"/>
        <v>2-28-3--20</v>
      </c>
      <c r="AA765" t="str">
        <f t="shared" si="166"/>
        <v>2023-02-28</v>
      </c>
      <c r="AB765" t="b">
        <f t="shared" si="168"/>
        <v>1</v>
      </c>
      <c r="AC765">
        <f t="shared" si="167"/>
        <v>0</v>
      </c>
    </row>
    <row r="766" spans="1:29">
      <c r="A766" s="3" t="s">
        <v>302</v>
      </c>
      <c r="B766" s="3" t="s">
        <v>465</v>
      </c>
      <c r="C766" s="3" t="s">
        <v>465</v>
      </c>
      <c r="D766" s="3" t="s">
        <v>465</v>
      </c>
      <c r="E766" s="3" t="s">
        <v>89</v>
      </c>
      <c r="F766" s="3" t="s">
        <v>90</v>
      </c>
      <c r="G766" s="3" t="s">
        <v>91</v>
      </c>
      <c r="H766" s="3" t="s">
        <v>305</v>
      </c>
      <c r="I766" s="3">
        <v>0</v>
      </c>
      <c r="J766" s="3"/>
      <c r="K766" s="3">
        <v>0</v>
      </c>
      <c r="L766" s="3">
        <v>-3440.48</v>
      </c>
      <c r="M766" s="3"/>
      <c r="N766" s="3"/>
      <c r="O766" s="88" t="str">
        <f>""</f>
        <v/>
      </c>
      <c r="P766" s="35" t="str">
        <f t="shared" si="160"/>
        <v>2023-02-28</v>
      </c>
      <c r="Q766" t="str">
        <f t="shared" si="161"/>
        <v>XBB</v>
      </c>
      <c r="R766">
        <f t="shared" si="162"/>
        <v>0</v>
      </c>
      <c r="S766">
        <f t="shared" si="163"/>
        <v>0</v>
      </c>
      <c r="T766">
        <f t="shared" si="164"/>
        <v>0</v>
      </c>
      <c r="U766" t="str">
        <f t="shared" si="165"/>
        <v>2-28-3--20</v>
      </c>
      <c r="V766">
        <f t="shared" si="169"/>
        <v>0</v>
      </c>
      <c r="W766">
        <f t="shared" si="170"/>
        <v>0</v>
      </c>
      <c r="X766" t="str">
        <f t="shared" si="171"/>
        <v>2-28-3--20</v>
      </c>
      <c r="Y766" t="str">
        <f t="shared" si="172"/>
        <v>2-28-3--20</v>
      </c>
      <c r="Z766" t="str">
        <f t="shared" si="173"/>
        <v>2-28-3--20</v>
      </c>
      <c r="AA766" t="str">
        <f t="shared" si="166"/>
        <v>2023-02-28</v>
      </c>
      <c r="AB766" t="b">
        <f t="shared" si="168"/>
        <v>1</v>
      </c>
      <c r="AC766">
        <f t="shared" si="167"/>
        <v>0</v>
      </c>
    </row>
    <row r="767" spans="1:29">
      <c r="A767" s="3" t="s">
        <v>302</v>
      </c>
      <c r="B767" s="3" t="s">
        <v>465</v>
      </c>
      <c r="C767" s="3" t="s">
        <v>465</v>
      </c>
      <c r="D767" s="3" t="s">
        <v>465</v>
      </c>
      <c r="E767" s="3" t="s">
        <v>89</v>
      </c>
      <c r="F767" s="3" t="s">
        <v>90</v>
      </c>
      <c r="G767" s="3" t="s">
        <v>91</v>
      </c>
      <c r="H767" s="3" t="s">
        <v>92</v>
      </c>
      <c r="I767" s="3">
        <v>49862</v>
      </c>
      <c r="J767" s="3"/>
      <c r="K767" s="3">
        <v>0</v>
      </c>
      <c r="L767" s="3">
        <v>3440.48</v>
      </c>
      <c r="M767" s="3"/>
      <c r="N767" s="3"/>
      <c r="O767" s="88" t="str">
        <f>""</f>
        <v/>
      </c>
      <c r="P767" s="35" t="str">
        <f t="shared" si="160"/>
        <v>2023-02-28</v>
      </c>
      <c r="Q767" t="str">
        <f t="shared" si="161"/>
        <v>XBB</v>
      </c>
      <c r="R767">
        <f t="shared" si="162"/>
        <v>0</v>
      </c>
      <c r="S767">
        <f t="shared" si="163"/>
        <v>49862</v>
      </c>
      <c r="T767">
        <f t="shared" si="164"/>
        <v>3440.4800000000005</v>
      </c>
      <c r="U767" t="str">
        <f t="shared" si="165"/>
        <v>2-28-3--20</v>
      </c>
      <c r="V767">
        <f t="shared" si="169"/>
        <v>6.9000040110705554E-2</v>
      </c>
      <c r="W767">
        <f t="shared" si="170"/>
        <v>0</v>
      </c>
      <c r="X767" t="str">
        <f t="shared" si="171"/>
        <v>2-28-3--20</v>
      </c>
      <c r="Y767" t="str">
        <f t="shared" si="172"/>
        <v>2-28-3--20</v>
      </c>
      <c r="Z767" t="str">
        <f t="shared" si="173"/>
        <v>2-28-3--20</v>
      </c>
      <c r="AA767" t="str">
        <f t="shared" si="166"/>
        <v>2023-02-28</v>
      </c>
      <c r="AB767" t="b">
        <f t="shared" si="168"/>
        <v>1</v>
      </c>
      <c r="AC767">
        <f t="shared" si="167"/>
        <v>0</v>
      </c>
    </row>
    <row r="768" spans="1:29">
      <c r="A768" s="3" t="s">
        <v>302</v>
      </c>
      <c r="B768" s="3" t="s">
        <v>473</v>
      </c>
      <c r="C768" s="3" t="s">
        <v>474</v>
      </c>
      <c r="D768" s="3" t="s">
        <v>473</v>
      </c>
      <c r="E768" s="3" t="s">
        <v>89</v>
      </c>
      <c r="F768" s="3" t="s">
        <v>105</v>
      </c>
      <c r="G768" s="3" t="s">
        <v>106</v>
      </c>
      <c r="H768" s="3" t="s">
        <v>313</v>
      </c>
      <c r="I768" s="3">
        <v>150</v>
      </c>
      <c r="J768" s="3">
        <v>67.34</v>
      </c>
      <c r="K768" s="3">
        <v>0</v>
      </c>
      <c r="L768" s="3">
        <v>10101</v>
      </c>
      <c r="M768" s="3"/>
      <c r="N768" s="3"/>
      <c r="O768" s="88" t="str">
        <f>""</f>
        <v/>
      </c>
      <c r="P768" s="35" t="str">
        <f t="shared" si="160"/>
        <v>2023-03-09</v>
      </c>
      <c r="Q768" t="str">
        <f t="shared" si="161"/>
        <v>XUS</v>
      </c>
      <c r="R768">
        <f t="shared" si="162"/>
        <v>67.34</v>
      </c>
      <c r="S768">
        <f t="shared" si="163"/>
        <v>-150</v>
      </c>
      <c r="T768">
        <f t="shared" si="164"/>
        <v>-10101</v>
      </c>
      <c r="U768" t="str">
        <f t="shared" si="165"/>
        <v>3-09-3--20</v>
      </c>
      <c r="V768">
        <f t="shared" si="169"/>
        <v>67.34</v>
      </c>
      <c r="W768" t="b">
        <f t="shared" si="170"/>
        <v>1</v>
      </c>
      <c r="X768" t="str">
        <f t="shared" si="171"/>
        <v>3-09-3--20</v>
      </c>
      <c r="Y768" t="str">
        <f t="shared" si="172"/>
        <v>3-13-3--20</v>
      </c>
      <c r="Z768" t="str">
        <f t="shared" si="173"/>
        <v>3-09-3--20</v>
      </c>
      <c r="AA768" t="str">
        <f t="shared" si="166"/>
        <v>2023-03-09</v>
      </c>
      <c r="AB768" t="b">
        <f t="shared" si="168"/>
        <v>1</v>
      </c>
      <c r="AC768">
        <f t="shared" si="167"/>
        <v>0</v>
      </c>
    </row>
    <row r="769" spans="1:29">
      <c r="A769" s="3" t="s">
        <v>302</v>
      </c>
      <c r="B769" s="3" t="s">
        <v>473</v>
      </c>
      <c r="C769" s="3" t="s">
        <v>474</v>
      </c>
      <c r="D769" s="3" t="s">
        <v>473</v>
      </c>
      <c r="E769" s="3" t="s">
        <v>89</v>
      </c>
      <c r="F769" s="3" t="s">
        <v>108</v>
      </c>
      <c r="G769" s="3" t="s">
        <v>109</v>
      </c>
      <c r="H769" s="3" t="s">
        <v>314</v>
      </c>
      <c r="I769" s="3">
        <v>50</v>
      </c>
      <c r="J769" s="3">
        <v>33.4</v>
      </c>
      <c r="K769" s="3">
        <v>0</v>
      </c>
      <c r="L769" s="3">
        <v>-1670</v>
      </c>
      <c r="M769" s="3"/>
      <c r="N769" s="3"/>
      <c r="O769" s="88" t="str">
        <f>""</f>
        <v/>
      </c>
      <c r="P769" s="35" t="str">
        <f t="shared" si="160"/>
        <v>2023-03-09</v>
      </c>
      <c r="Q769" t="str">
        <f t="shared" si="161"/>
        <v>XEF</v>
      </c>
      <c r="R769">
        <f t="shared" si="162"/>
        <v>33.4</v>
      </c>
      <c r="S769">
        <f t="shared" si="163"/>
        <v>50</v>
      </c>
      <c r="T769">
        <f t="shared" si="164"/>
        <v>1670</v>
      </c>
      <c r="U769" t="str">
        <f t="shared" si="165"/>
        <v>3-09-3--20</v>
      </c>
      <c r="V769">
        <f t="shared" si="169"/>
        <v>33.4</v>
      </c>
      <c r="W769" t="b">
        <f t="shared" si="170"/>
        <v>1</v>
      </c>
      <c r="X769" t="str">
        <f t="shared" si="171"/>
        <v>3-09-3--20</v>
      </c>
      <c r="Y769" t="str">
        <f t="shared" si="172"/>
        <v>3-13-3--20</v>
      </c>
      <c r="Z769" t="str">
        <f t="shared" si="173"/>
        <v>3-09-3--20</v>
      </c>
      <c r="AA769" t="str">
        <f t="shared" si="166"/>
        <v>2023-03-09</v>
      </c>
      <c r="AB769" t="b">
        <f t="shared" si="168"/>
        <v>1</v>
      </c>
      <c r="AC769">
        <f t="shared" si="167"/>
        <v>0</v>
      </c>
    </row>
    <row r="770" spans="1:29">
      <c r="A770" s="3" t="s">
        <v>302</v>
      </c>
      <c r="B770" s="3" t="s">
        <v>473</v>
      </c>
      <c r="C770" s="3" t="s">
        <v>474</v>
      </c>
      <c r="D770" s="3" t="s">
        <v>473</v>
      </c>
      <c r="E770" s="3" t="s">
        <v>89</v>
      </c>
      <c r="F770" s="3" t="s">
        <v>110</v>
      </c>
      <c r="G770" s="3" t="s">
        <v>111</v>
      </c>
      <c r="H770" s="3" t="s">
        <v>314</v>
      </c>
      <c r="I770" s="3">
        <v>450</v>
      </c>
      <c r="J770" s="3">
        <v>30.515999999999998</v>
      </c>
      <c r="K770" s="3">
        <v>0</v>
      </c>
      <c r="L770" s="3">
        <v>-13732</v>
      </c>
      <c r="M770" s="3"/>
      <c r="N770" s="3"/>
      <c r="O770" s="88" t="str">
        <f>""</f>
        <v/>
      </c>
      <c r="P770" s="35" t="str">
        <f t="shared" ref="P770:P833" si="174">B770</f>
        <v>2023-03-09</v>
      </c>
      <c r="Q770" t="str">
        <f t="shared" ref="Q770:Q833" si="175">F770</f>
        <v>XIU</v>
      </c>
      <c r="R770">
        <f t="shared" ref="R770:R833" si="176">IFERROR(TRIM(RIGHT(G770,LEN(G770)-SEARCH("=",G770)))/I770,IF(J770="",0,J770))</f>
        <v>30.515999999999998</v>
      </c>
      <c r="S770">
        <f t="shared" ref="S770:S833" si="177">IF(OR(H770="Sell",H770="Vente"),-1,1)*I770</f>
        <v>450</v>
      </c>
      <c r="T770">
        <f t="shared" ref="T770:T833" si="178">IF(L770&lt;&gt;R770*S770,V770,R770)*S770</f>
        <v>13732</v>
      </c>
      <c r="U770" t="str">
        <f t="shared" ref="U770:U833" si="179">RIGHT(B770,4)&amp;"-"&amp;LEFT(RIGHT(B770,7),2)&amp;"-"&amp;LEFT(B770,2)</f>
        <v>3-09-3--20</v>
      </c>
      <c r="V770">
        <f t="shared" si="169"/>
        <v>30.515555555555554</v>
      </c>
      <c r="W770" t="b">
        <f t="shared" si="170"/>
        <v>0</v>
      </c>
      <c r="X770" t="str">
        <f t="shared" si="171"/>
        <v>3-09-3--20</v>
      </c>
      <c r="Y770" t="str">
        <f t="shared" si="172"/>
        <v>3-13-3--20</v>
      </c>
      <c r="Z770" t="str">
        <f t="shared" si="173"/>
        <v>3-09-3--20</v>
      </c>
      <c r="AA770" t="str">
        <f t="shared" ref="AA770:AA833" si="180">D770</f>
        <v>2023-03-09</v>
      </c>
      <c r="AB770" t="b">
        <f t="shared" si="168"/>
        <v>1</v>
      </c>
      <c r="AC770">
        <f t="shared" ref="AC770:AC833" si="181">IF(AB770=TRUE,,H770)</f>
        <v>0</v>
      </c>
    </row>
    <row r="771" spans="1:29">
      <c r="A771" s="3" t="s">
        <v>302</v>
      </c>
      <c r="B771" s="3" t="s">
        <v>473</v>
      </c>
      <c r="C771" s="3" t="s">
        <v>474</v>
      </c>
      <c r="D771" s="3" t="s">
        <v>473</v>
      </c>
      <c r="E771" s="3" t="s">
        <v>89</v>
      </c>
      <c r="F771" s="3" t="s">
        <v>90</v>
      </c>
      <c r="G771" s="3" t="s">
        <v>91</v>
      </c>
      <c r="H771" s="3" t="s">
        <v>313</v>
      </c>
      <c r="I771" s="3">
        <v>50</v>
      </c>
      <c r="J771" s="3">
        <v>27.67</v>
      </c>
      <c r="K771" s="3">
        <v>0</v>
      </c>
      <c r="L771" s="3">
        <v>1383.5</v>
      </c>
      <c r="M771" s="3"/>
      <c r="N771" s="3"/>
      <c r="O771" s="88" t="str">
        <f>""</f>
        <v/>
      </c>
      <c r="P771" s="35" t="str">
        <f t="shared" si="174"/>
        <v>2023-03-09</v>
      </c>
      <c r="Q771" t="str">
        <f t="shared" si="175"/>
        <v>XBB</v>
      </c>
      <c r="R771">
        <f t="shared" si="176"/>
        <v>27.67</v>
      </c>
      <c r="S771">
        <f t="shared" si="177"/>
        <v>-50</v>
      </c>
      <c r="T771">
        <f t="shared" si="178"/>
        <v>-1383.5</v>
      </c>
      <c r="U771" t="str">
        <f t="shared" si="179"/>
        <v>3-09-3--20</v>
      </c>
      <c r="V771">
        <f t="shared" si="169"/>
        <v>27.67</v>
      </c>
      <c r="W771" t="b">
        <f t="shared" si="170"/>
        <v>1</v>
      </c>
      <c r="X771" t="str">
        <f t="shared" si="171"/>
        <v>3-09-3--20</v>
      </c>
      <c r="Y771" t="str">
        <f t="shared" si="172"/>
        <v>3-13-3--20</v>
      </c>
      <c r="Z771" t="str">
        <f t="shared" si="173"/>
        <v>3-09-3--20</v>
      </c>
      <c r="AA771" t="str">
        <f t="shared" si="180"/>
        <v>2023-03-09</v>
      </c>
      <c r="AB771" t="b">
        <f t="shared" ref="AB771:AB834" si="182">B771=D771</f>
        <v>1</v>
      </c>
      <c r="AC771">
        <f t="shared" si="181"/>
        <v>0</v>
      </c>
    </row>
    <row r="772" spans="1:29">
      <c r="A772" s="3" t="s">
        <v>302</v>
      </c>
      <c r="B772" s="3" t="s">
        <v>473</v>
      </c>
      <c r="C772" s="3" t="s">
        <v>474</v>
      </c>
      <c r="D772" s="3" t="s">
        <v>473</v>
      </c>
      <c r="E772" s="3" t="s">
        <v>89</v>
      </c>
      <c r="F772" s="3" t="s">
        <v>112</v>
      </c>
      <c r="G772" s="3" t="s">
        <v>113</v>
      </c>
      <c r="H772" s="3" t="s">
        <v>313</v>
      </c>
      <c r="I772" s="3">
        <v>150</v>
      </c>
      <c r="J772" s="3">
        <v>29.11</v>
      </c>
      <c r="K772" s="3">
        <v>0</v>
      </c>
      <c r="L772" s="3">
        <v>4366.5</v>
      </c>
      <c r="M772" s="3"/>
      <c r="N772" s="3"/>
      <c r="O772" s="88" t="str">
        <f>""</f>
        <v/>
      </c>
      <c r="P772" s="35" t="str">
        <f t="shared" si="174"/>
        <v>2023-03-09</v>
      </c>
      <c r="Q772" t="str">
        <f t="shared" si="175"/>
        <v>XEM</v>
      </c>
      <c r="R772">
        <f t="shared" si="176"/>
        <v>29.11</v>
      </c>
      <c r="S772">
        <f t="shared" si="177"/>
        <v>-150</v>
      </c>
      <c r="T772">
        <f t="shared" si="178"/>
        <v>-4366.5</v>
      </c>
      <c r="U772" t="str">
        <f t="shared" si="179"/>
        <v>3-09-3--20</v>
      </c>
      <c r="V772">
        <f t="shared" si="169"/>
        <v>29.11</v>
      </c>
      <c r="W772" t="b">
        <f t="shared" si="170"/>
        <v>1</v>
      </c>
      <c r="X772" t="str">
        <f t="shared" si="171"/>
        <v>3-09-3--20</v>
      </c>
      <c r="Y772" t="str">
        <f t="shared" si="172"/>
        <v>3-13-3--20</v>
      </c>
      <c r="Z772" t="str">
        <f t="shared" si="173"/>
        <v>3-09-3--20</v>
      </c>
      <c r="AA772" t="str">
        <f t="shared" si="180"/>
        <v>2023-03-09</v>
      </c>
      <c r="AB772" t="b">
        <f t="shared" si="182"/>
        <v>1</v>
      </c>
      <c r="AC772">
        <f t="shared" si="181"/>
        <v>0</v>
      </c>
    </row>
    <row r="773" spans="1:29">
      <c r="A773" s="3" t="s">
        <v>302</v>
      </c>
      <c r="B773" s="3" t="s">
        <v>475</v>
      </c>
      <c r="C773" s="3" t="s">
        <v>475</v>
      </c>
      <c r="D773" s="3" t="s">
        <v>476</v>
      </c>
      <c r="E773" s="3" t="s">
        <v>89</v>
      </c>
      <c r="F773" s="3" t="s">
        <v>120</v>
      </c>
      <c r="G773" s="3" t="s">
        <v>477</v>
      </c>
      <c r="H773" s="3" t="s">
        <v>305</v>
      </c>
      <c r="I773" s="3">
        <v>142.89599999999999</v>
      </c>
      <c r="J773" s="3"/>
      <c r="K773" s="3">
        <v>0</v>
      </c>
      <c r="L773" s="3"/>
      <c r="M773" s="3"/>
      <c r="N773" s="3"/>
      <c r="O773" s="88" t="str">
        <f>""</f>
        <v/>
      </c>
      <c r="P773" s="35" t="str">
        <f t="shared" si="174"/>
        <v>2023-03-30</v>
      </c>
      <c r="Q773" t="str">
        <f t="shared" si="175"/>
        <v>TDB778</v>
      </c>
      <c r="R773">
        <f t="shared" si="176"/>
        <v>11.110038069645057</v>
      </c>
      <c r="S773">
        <f t="shared" si="177"/>
        <v>142.89599999999999</v>
      </c>
      <c r="T773">
        <f t="shared" si="178"/>
        <v>0</v>
      </c>
      <c r="U773" t="str">
        <f t="shared" si="179"/>
        <v>3-30-3--20</v>
      </c>
      <c r="V773">
        <f t="shared" si="169"/>
        <v>0</v>
      </c>
      <c r="W773">
        <f t="shared" si="170"/>
        <v>0</v>
      </c>
      <c r="X773" t="str">
        <f t="shared" si="171"/>
        <v>3-30-3--20</v>
      </c>
      <c r="Y773" t="str">
        <f t="shared" si="172"/>
        <v>3-30-3--20</v>
      </c>
      <c r="Z773" t="str">
        <f t="shared" si="173"/>
        <v>4-03-3--20</v>
      </c>
      <c r="AA773" t="str">
        <f t="shared" si="180"/>
        <v>2023-04-03</v>
      </c>
      <c r="AB773" t="b">
        <f t="shared" si="182"/>
        <v>0</v>
      </c>
      <c r="AC773" t="str">
        <f t="shared" si="181"/>
        <v>Reinv Div</v>
      </c>
    </row>
    <row r="774" spans="1:29">
      <c r="A774" s="3" t="s">
        <v>302</v>
      </c>
      <c r="B774" s="3" t="s">
        <v>478</v>
      </c>
      <c r="C774" s="3" t="s">
        <v>478</v>
      </c>
      <c r="D774" s="3" t="s">
        <v>479</v>
      </c>
      <c r="E774" s="3" t="s">
        <v>89</v>
      </c>
      <c r="F774" s="3" t="s">
        <v>93</v>
      </c>
      <c r="G774" s="3" t="s">
        <v>94</v>
      </c>
      <c r="H774" s="3" t="s">
        <v>128</v>
      </c>
      <c r="I774" s="3">
        <v>0</v>
      </c>
      <c r="J774" s="3"/>
      <c r="K774" s="3">
        <v>0</v>
      </c>
      <c r="L774" s="3">
        <v>17.579999999999998</v>
      </c>
      <c r="M774" s="3"/>
      <c r="N774" s="3"/>
      <c r="O774" s="88" t="str">
        <f>""</f>
        <v/>
      </c>
      <c r="P774" s="35" t="str">
        <f t="shared" si="174"/>
        <v>2023-03-31</v>
      </c>
      <c r="Q774" t="str">
        <f t="shared" si="175"/>
        <v>XIG</v>
      </c>
      <c r="R774">
        <f t="shared" si="176"/>
        <v>0</v>
      </c>
      <c r="S774">
        <f t="shared" si="177"/>
        <v>0</v>
      </c>
      <c r="T774">
        <f t="shared" si="178"/>
        <v>0</v>
      </c>
      <c r="U774" t="str">
        <f t="shared" si="179"/>
        <v>3-31-3--20</v>
      </c>
      <c r="V774">
        <f t="shared" si="169"/>
        <v>0</v>
      </c>
      <c r="W774">
        <f t="shared" si="170"/>
        <v>0</v>
      </c>
      <c r="X774" t="str">
        <f t="shared" si="171"/>
        <v>3-31-3--20</v>
      </c>
      <c r="Y774" t="str">
        <f t="shared" si="172"/>
        <v>3-31-3--20</v>
      </c>
      <c r="Z774" t="str">
        <f t="shared" si="173"/>
        <v>4-06-3--20</v>
      </c>
      <c r="AA774" t="str">
        <f t="shared" si="180"/>
        <v>2023-04-06</v>
      </c>
      <c r="AB774" t="b">
        <f t="shared" si="182"/>
        <v>0</v>
      </c>
      <c r="AC774" t="str">
        <f t="shared" si="181"/>
        <v>Fraction</v>
      </c>
    </row>
    <row r="775" spans="1:29">
      <c r="A775" s="3" t="s">
        <v>302</v>
      </c>
      <c r="B775" s="3" t="s">
        <v>478</v>
      </c>
      <c r="C775" s="3" t="s">
        <v>478</v>
      </c>
      <c r="D775" s="3" t="s">
        <v>479</v>
      </c>
      <c r="E775" s="3" t="s">
        <v>89</v>
      </c>
      <c r="F775" s="3" t="s">
        <v>93</v>
      </c>
      <c r="G775" s="3" t="s">
        <v>480</v>
      </c>
      <c r="H775" s="3" t="s">
        <v>305</v>
      </c>
      <c r="I775" s="3">
        <v>21</v>
      </c>
      <c r="J775" s="3"/>
      <c r="K775" s="3">
        <v>0</v>
      </c>
      <c r="L775" s="3"/>
      <c r="M775" s="3"/>
      <c r="N775" s="3"/>
      <c r="O775" s="88" t="str">
        <f>""</f>
        <v/>
      </c>
      <c r="P775" s="35" t="str">
        <f t="shared" si="174"/>
        <v>2023-03-31</v>
      </c>
      <c r="Q775" t="str">
        <f t="shared" si="175"/>
        <v>XIG</v>
      </c>
      <c r="R775">
        <f t="shared" si="176"/>
        <v>20.56</v>
      </c>
      <c r="S775">
        <f t="shared" si="177"/>
        <v>21</v>
      </c>
      <c r="T775">
        <f t="shared" si="178"/>
        <v>0</v>
      </c>
      <c r="U775" t="str">
        <f t="shared" si="179"/>
        <v>3-31-3--20</v>
      </c>
      <c r="V775">
        <f t="shared" si="169"/>
        <v>0</v>
      </c>
      <c r="W775">
        <f t="shared" si="170"/>
        <v>0</v>
      </c>
      <c r="X775" t="str">
        <f t="shared" si="171"/>
        <v>3-31-3--20</v>
      </c>
      <c r="Y775" t="str">
        <f t="shared" si="172"/>
        <v>3-31-3--20</v>
      </c>
      <c r="Z775" t="str">
        <f t="shared" si="173"/>
        <v>4-06-3--20</v>
      </c>
      <c r="AA775" t="str">
        <f t="shared" si="180"/>
        <v>2023-04-06</v>
      </c>
      <c r="AB775" t="b">
        <f t="shared" si="182"/>
        <v>0</v>
      </c>
      <c r="AC775" t="str">
        <f t="shared" si="181"/>
        <v>Reinv Div</v>
      </c>
    </row>
    <row r="776" spans="1:29">
      <c r="A776" s="3" t="s">
        <v>302</v>
      </c>
      <c r="B776" s="3" t="s">
        <v>478</v>
      </c>
      <c r="C776" s="3" t="s">
        <v>478</v>
      </c>
      <c r="D776" s="3" t="s">
        <v>479</v>
      </c>
      <c r="E776" s="3" t="s">
        <v>89</v>
      </c>
      <c r="F776" s="3" t="s">
        <v>95</v>
      </c>
      <c r="G776" s="3" t="s">
        <v>96</v>
      </c>
      <c r="H776" s="3" t="s">
        <v>128</v>
      </c>
      <c r="I776" s="3">
        <v>0</v>
      </c>
      <c r="J776" s="3"/>
      <c r="K776" s="3">
        <v>0</v>
      </c>
      <c r="L776" s="3">
        <v>13.38</v>
      </c>
      <c r="M776" s="3"/>
      <c r="N776" s="3"/>
      <c r="O776" s="88" t="str">
        <f>""</f>
        <v/>
      </c>
      <c r="P776" s="35" t="str">
        <f t="shared" si="174"/>
        <v>2023-03-31</v>
      </c>
      <c r="Q776" t="str">
        <f t="shared" si="175"/>
        <v>XHY</v>
      </c>
      <c r="R776">
        <f t="shared" si="176"/>
        <v>0</v>
      </c>
      <c r="S776">
        <f t="shared" si="177"/>
        <v>0</v>
      </c>
      <c r="T776">
        <f t="shared" si="178"/>
        <v>0</v>
      </c>
      <c r="U776" t="str">
        <f t="shared" si="179"/>
        <v>3-31-3--20</v>
      </c>
      <c r="V776">
        <f t="shared" si="169"/>
        <v>0</v>
      </c>
      <c r="W776">
        <f t="shared" si="170"/>
        <v>0</v>
      </c>
      <c r="X776" t="str">
        <f t="shared" si="171"/>
        <v>3-31-3--20</v>
      </c>
      <c r="Y776" t="str">
        <f t="shared" si="172"/>
        <v>3-31-3--20</v>
      </c>
      <c r="Z776" t="str">
        <f t="shared" si="173"/>
        <v>4-06-3--20</v>
      </c>
      <c r="AA776" t="str">
        <f t="shared" si="180"/>
        <v>2023-04-06</v>
      </c>
      <c r="AB776" t="b">
        <f t="shared" si="182"/>
        <v>0</v>
      </c>
      <c r="AC776" t="str">
        <f t="shared" si="181"/>
        <v>Fraction</v>
      </c>
    </row>
    <row r="777" spans="1:29">
      <c r="A777" s="3" t="s">
        <v>302</v>
      </c>
      <c r="B777" s="3" t="s">
        <v>478</v>
      </c>
      <c r="C777" s="3" t="s">
        <v>478</v>
      </c>
      <c r="D777" s="3" t="s">
        <v>479</v>
      </c>
      <c r="E777" s="3" t="s">
        <v>89</v>
      </c>
      <c r="F777" s="3" t="s">
        <v>95</v>
      </c>
      <c r="G777" s="3" t="s">
        <v>481</v>
      </c>
      <c r="H777" s="3" t="s">
        <v>305</v>
      </c>
      <c r="I777" s="3">
        <v>51</v>
      </c>
      <c r="J777" s="3"/>
      <c r="K777" s="3">
        <v>0</v>
      </c>
      <c r="L777" s="3"/>
      <c r="M777" s="3"/>
      <c r="N777" s="3"/>
      <c r="O777" s="88" t="str">
        <f>""</f>
        <v/>
      </c>
      <c r="P777" s="35" t="str">
        <f t="shared" si="174"/>
        <v>2023-03-31</v>
      </c>
      <c r="Q777" t="str">
        <f t="shared" si="175"/>
        <v>XHY</v>
      </c>
      <c r="R777">
        <f t="shared" si="176"/>
        <v>16.02</v>
      </c>
      <c r="S777">
        <f t="shared" si="177"/>
        <v>51</v>
      </c>
      <c r="T777">
        <f t="shared" si="178"/>
        <v>0</v>
      </c>
      <c r="U777" t="str">
        <f t="shared" si="179"/>
        <v>3-31-3--20</v>
      </c>
      <c r="V777">
        <f t="shared" si="169"/>
        <v>0</v>
      </c>
      <c r="W777">
        <f t="shared" si="170"/>
        <v>0</v>
      </c>
      <c r="X777" t="str">
        <f t="shared" si="171"/>
        <v>3-31-3--20</v>
      </c>
      <c r="Y777" t="str">
        <f t="shared" si="172"/>
        <v>3-31-3--20</v>
      </c>
      <c r="Z777" t="str">
        <f t="shared" si="173"/>
        <v>4-06-3--20</v>
      </c>
      <c r="AA777" t="str">
        <f t="shared" si="180"/>
        <v>2023-04-06</v>
      </c>
      <c r="AB777" t="b">
        <f t="shared" si="182"/>
        <v>0</v>
      </c>
      <c r="AC777" t="str">
        <f t="shared" si="181"/>
        <v>Reinv Div</v>
      </c>
    </row>
    <row r="778" spans="1:29">
      <c r="A778" s="3" t="s">
        <v>302</v>
      </c>
      <c r="B778" s="3" t="s">
        <v>478</v>
      </c>
      <c r="C778" s="3" t="s">
        <v>478</v>
      </c>
      <c r="D778" s="3" t="s">
        <v>479</v>
      </c>
      <c r="E778" s="3" t="s">
        <v>89</v>
      </c>
      <c r="F778" s="3" t="s">
        <v>54</v>
      </c>
      <c r="G778" s="3" t="s">
        <v>230</v>
      </c>
      <c r="H778" s="3" t="s">
        <v>128</v>
      </c>
      <c r="I778" s="3">
        <v>0</v>
      </c>
      <c r="J778" s="3"/>
      <c r="K778" s="3">
        <v>0</v>
      </c>
      <c r="L778" s="3">
        <v>4.74</v>
      </c>
      <c r="M778" s="3"/>
      <c r="N778" s="3"/>
      <c r="O778" s="88" t="str">
        <f>""</f>
        <v/>
      </c>
      <c r="P778" s="35" t="str">
        <f t="shared" si="174"/>
        <v>2023-03-31</v>
      </c>
      <c r="Q778" t="str">
        <f t="shared" si="175"/>
        <v>XCB</v>
      </c>
      <c r="R778">
        <f t="shared" si="176"/>
        <v>0</v>
      </c>
      <c r="S778">
        <f t="shared" si="177"/>
        <v>0</v>
      </c>
      <c r="T778">
        <f t="shared" si="178"/>
        <v>0</v>
      </c>
      <c r="U778" t="str">
        <f t="shared" si="179"/>
        <v>3-31-3--20</v>
      </c>
      <c r="V778">
        <f t="shared" si="169"/>
        <v>0</v>
      </c>
      <c r="W778">
        <f t="shared" si="170"/>
        <v>0</v>
      </c>
      <c r="X778" t="str">
        <f t="shared" si="171"/>
        <v>3-31-3--20</v>
      </c>
      <c r="Y778" t="str">
        <f t="shared" si="172"/>
        <v>3-31-3--20</v>
      </c>
      <c r="Z778" t="str">
        <f t="shared" si="173"/>
        <v>4-06-3--20</v>
      </c>
      <c r="AA778" t="str">
        <f t="shared" si="180"/>
        <v>2023-04-06</v>
      </c>
      <c r="AB778" t="b">
        <f t="shared" si="182"/>
        <v>0</v>
      </c>
      <c r="AC778" t="str">
        <f t="shared" si="181"/>
        <v>Fraction</v>
      </c>
    </row>
    <row r="779" spans="1:29">
      <c r="A779" s="3" t="s">
        <v>302</v>
      </c>
      <c r="B779" s="3" t="s">
        <v>478</v>
      </c>
      <c r="C779" s="3" t="s">
        <v>478</v>
      </c>
      <c r="D779" s="3" t="s">
        <v>479</v>
      </c>
      <c r="E779" s="3" t="s">
        <v>89</v>
      </c>
      <c r="F779" s="3" t="s">
        <v>54</v>
      </c>
      <c r="G779" s="3" t="s">
        <v>482</v>
      </c>
      <c r="H779" s="3" t="s">
        <v>305</v>
      </c>
      <c r="I779" s="3">
        <v>108</v>
      </c>
      <c r="J779" s="3"/>
      <c r="K779" s="3">
        <v>0</v>
      </c>
      <c r="L779" s="3"/>
      <c r="M779" s="3"/>
      <c r="N779" s="3"/>
      <c r="O779" s="88" t="str">
        <f>""</f>
        <v/>
      </c>
      <c r="P779" s="35" t="str">
        <f t="shared" si="174"/>
        <v>2023-03-31</v>
      </c>
      <c r="Q779" t="str">
        <f t="shared" si="175"/>
        <v>XCB</v>
      </c>
      <c r="R779">
        <f t="shared" si="176"/>
        <v>19.333240740740738</v>
      </c>
      <c r="S779">
        <f t="shared" si="177"/>
        <v>108</v>
      </c>
      <c r="T779">
        <f t="shared" si="178"/>
        <v>0</v>
      </c>
      <c r="U779" t="str">
        <f t="shared" si="179"/>
        <v>3-31-3--20</v>
      </c>
      <c r="V779">
        <f t="shared" si="169"/>
        <v>0</v>
      </c>
      <c r="W779">
        <f t="shared" si="170"/>
        <v>0</v>
      </c>
      <c r="X779" t="str">
        <f t="shared" si="171"/>
        <v>3-31-3--20</v>
      </c>
      <c r="Y779" t="str">
        <f t="shared" si="172"/>
        <v>3-31-3--20</v>
      </c>
      <c r="Z779" t="str">
        <f t="shared" si="173"/>
        <v>4-06-3--20</v>
      </c>
      <c r="AA779" t="str">
        <f t="shared" si="180"/>
        <v>2023-04-06</v>
      </c>
      <c r="AB779" t="b">
        <f t="shared" si="182"/>
        <v>0</v>
      </c>
      <c r="AC779" t="str">
        <f t="shared" si="181"/>
        <v>Reinv Div</v>
      </c>
    </row>
    <row r="780" spans="1:29">
      <c r="A780" s="3" t="s">
        <v>302</v>
      </c>
      <c r="B780" s="3" t="s">
        <v>478</v>
      </c>
      <c r="C780" s="3" t="s">
        <v>478</v>
      </c>
      <c r="D780" s="3" t="s">
        <v>479</v>
      </c>
      <c r="E780" s="3" t="s">
        <v>89</v>
      </c>
      <c r="F780" s="3" t="s">
        <v>90</v>
      </c>
      <c r="G780" s="3" t="s">
        <v>91</v>
      </c>
      <c r="H780" s="3" t="s">
        <v>128</v>
      </c>
      <c r="I780" s="3">
        <v>0</v>
      </c>
      <c r="J780" s="3"/>
      <c r="K780" s="3">
        <v>0</v>
      </c>
      <c r="L780" s="3">
        <v>27.28</v>
      </c>
      <c r="M780" s="3"/>
      <c r="N780" s="3"/>
      <c r="O780" s="88" t="str">
        <f>""</f>
        <v/>
      </c>
      <c r="P780" s="35" t="str">
        <f t="shared" si="174"/>
        <v>2023-03-31</v>
      </c>
      <c r="Q780" t="str">
        <f t="shared" si="175"/>
        <v>XBB</v>
      </c>
      <c r="R780">
        <f t="shared" si="176"/>
        <v>0</v>
      </c>
      <c r="S780">
        <f t="shared" si="177"/>
        <v>0</v>
      </c>
      <c r="T780">
        <f t="shared" si="178"/>
        <v>0</v>
      </c>
      <c r="U780" t="str">
        <f t="shared" si="179"/>
        <v>3-31-3--20</v>
      </c>
      <c r="V780">
        <f t="shared" si="169"/>
        <v>0</v>
      </c>
      <c r="W780">
        <f t="shared" si="170"/>
        <v>0</v>
      </c>
      <c r="X780" t="str">
        <f t="shared" si="171"/>
        <v>3-31-3--20</v>
      </c>
      <c r="Y780" t="str">
        <f t="shared" si="172"/>
        <v>3-31-3--20</v>
      </c>
      <c r="Z780" t="str">
        <f t="shared" si="173"/>
        <v>4-06-3--20</v>
      </c>
      <c r="AA780" t="str">
        <f t="shared" si="180"/>
        <v>2023-04-06</v>
      </c>
      <c r="AB780" t="b">
        <f t="shared" si="182"/>
        <v>0</v>
      </c>
      <c r="AC780" t="str">
        <f t="shared" si="181"/>
        <v>Fraction</v>
      </c>
    </row>
    <row r="781" spans="1:29">
      <c r="A781" s="3" t="s">
        <v>302</v>
      </c>
      <c r="B781" s="3" t="s">
        <v>478</v>
      </c>
      <c r="C781" s="3" t="s">
        <v>478</v>
      </c>
      <c r="D781" s="3" t="s">
        <v>479</v>
      </c>
      <c r="E781" s="3" t="s">
        <v>89</v>
      </c>
      <c r="F781" s="3" t="s">
        <v>90</v>
      </c>
      <c r="G781" s="3" t="s">
        <v>483</v>
      </c>
      <c r="H781" s="3" t="s">
        <v>305</v>
      </c>
      <c r="I781" s="3">
        <v>122</v>
      </c>
      <c r="J781" s="3"/>
      <c r="K781" s="3">
        <v>0</v>
      </c>
      <c r="L781" s="3"/>
      <c r="M781" s="3"/>
      <c r="N781" s="3"/>
      <c r="O781" s="88" t="str">
        <f>""</f>
        <v/>
      </c>
      <c r="P781" s="35" t="str">
        <f t="shared" si="174"/>
        <v>2023-03-31</v>
      </c>
      <c r="Q781" t="str">
        <f t="shared" si="175"/>
        <v>XBB</v>
      </c>
      <c r="R781">
        <f t="shared" si="176"/>
        <v>28.02</v>
      </c>
      <c r="S781">
        <f t="shared" si="177"/>
        <v>122</v>
      </c>
      <c r="T781">
        <f t="shared" si="178"/>
        <v>0</v>
      </c>
      <c r="U781" t="str">
        <f t="shared" si="179"/>
        <v>3-31-3--20</v>
      </c>
      <c r="V781">
        <f t="shared" si="169"/>
        <v>0</v>
      </c>
      <c r="W781">
        <f t="shared" si="170"/>
        <v>0</v>
      </c>
      <c r="X781" t="str">
        <f t="shared" si="171"/>
        <v>3-31-3--20</v>
      </c>
      <c r="Y781" t="str">
        <f t="shared" si="172"/>
        <v>3-31-3--20</v>
      </c>
      <c r="Z781" t="str">
        <f t="shared" si="173"/>
        <v>4-06-3--20</v>
      </c>
      <c r="AA781" t="str">
        <f t="shared" si="180"/>
        <v>2023-04-06</v>
      </c>
      <c r="AB781" t="b">
        <f t="shared" si="182"/>
        <v>0</v>
      </c>
      <c r="AC781" t="str">
        <f t="shared" si="181"/>
        <v>Reinv Div</v>
      </c>
    </row>
    <row r="782" spans="1:29">
      <c r="A782" s="3" t="s">
        <v>302</v>
      </c>
      <c r="B782" s="3" t="s">
        <v>478</v>
      </c>
      <c r="C782" s="3" t="s">
        <v>478</v>
      </c>
      <c r="D782" s="3" t="s">
        <v>478</v>
      </c>
      <c r="E782" s="3" t="s">
        <v>89</v>
      </c>
      <c r="F782" s="3" t="s">
        <v>93</v>
      </c>
      <c r="G782" s="3" t="s">
        <v>94</v>
      </c>
      <c r="H782" s="3" t="s">
        <v>305</v>
      </c>
      <c r="I782" s="3">
        <v>0</v>
      </c>
      <c r="J782" s="3"/>
      <c r="K782" s="3">
        <v>0</v>
      </c>
      <c r="L782" s="3">
        <v>-449.34</v>
      </c>
      <c r="M782" s="3"/>
      <c r="N782" s="3"/>
      <c r="O782" s="88" t="str">
        <f>""</f>
        <v/>
      </c>
      <c r="P782" s="35" t="str">
        <f t="shared" si="174"/>
        <v>2023-03-31</v>
      </c>
      <c r="Q782" t="str">
        <f t="shared" si="175"/>
        <v>XIG</v>
      </c>
      <c r="R782">
        <f t="shared" si="176"/>
        <v>0</v>
      </c>
      <c r="S782">
        <f t="shared" si="177"/>
        <v>0</v>
      </c>
      <c r="T782">
        <f t="shared" si="178"/>
        <v>0</v>
      </c>
      <c r="U782" t="str">
        <f t="shared" si="179"/>
        <v>3-31-3--20</v>
      </c>
      <c r="V782">
        <f t="shared" si="169"/>
        <v>0</v>
      </c>
      <c r="W782">
        <f t="shared" si="170"/>
        <v>0</v>
      </c>
      <c r="X782" t="str">
        <f t="shared" si="171"/>
        <v>3-31-3--20</v>
      </c>
      <c r="Y782" t="str">
        <f t="shared" si="172"/>
        <v>3-31-3--20</v>
      </c>
      <c r="Z782" t="str">
        <f t="shared" si="173"/>
        <v>3-31-3--20</v>
      </c>
      <c r="AA782" t="str">
        <f t="shared" si="180"/>
        <v>2023-03-31</v>
      </c>
      <c r="AB782" t="b">
        <f t="shared" si="182"/>
        <v>1</v>
      </c>
      <c r="AC782">
        <f t="shared" si="181"/>
        <v>0</v>
      </c>
    </row>
    <row r="783" spans="1:29">
      <c r="A783" s="3" t="s">
        <v>302</v>
      </c>
      <c r="B783" s="3" t="s">
        <v>478</v>
      </c>
      <c r="C783" s="3" t="s">
        <v>478</v>
      </c>
      <c r="D783" s="3" t="s">
        <v>478</v>
      </c>
      <c r="E783" s="3" t="s">
        <v>89</v>
      </c>
      <c r="F783" s="3" t="s">
        <v>93</v>
      </c>
      <c r="G783" s="3" t="s">
        <v>94</v>
      </c>
      <c r="H783" s="3" t="s">
        <v>92</v>
      </c>
      <c r="I783" s="3">
        <v>8024</v>
      </c>
      <c r="J783" s="3"/>
      <c r="K783" s="3">
        <v>0</v>
      </c>
      <c r="L783" s="3">
        <v>449.34</v>
      </c>
      <c r="M783" s="3"/>
      <c r="N783" s="3"/>
      <c r="O783" s="88" t="str">
        <f>""</f>
        <v/>
      </c>
      <c r="P783" s="35" t="str">
        <f t="shared" si="174"/>
        <v>2023-03-31</v>
      </c>
      <c r="Q783" t="str">
        <f t="shared" si="175"/>
        <v>XIG</v>
      </c>
      <c r="R783">
        <f t="shared" si="176"/>
        <v>0</v>
      </c>
      <c r="S783">
        <f t="shared" si="177"/>
        <v>8024</v>
      </c>
      <c r="T783">
        <f t="shared" si="178"/>
        <v>449.34</v>
      </c>
      <c r="U783" t="str">
        <f t="shared" si="179"/>
        <v>3-31-3--20</v>
      </c>
      <c r="V783">
        <f t="shared" ref="V783:V846" si="183">IFERROR(ABS(L783/I783),)</f>
        <v>5.5999501495513457E-2</v>
      </c>
      <c r="W783">
        <f t="shared" ref="W783:W846" si="184">IF(OR(R783=0,V783=0),0,ABS(V783)=R783)</f>
        <v>0</v>
      </c>
      <c r="X783" t="str">
        <f t="shared" ref="X783:X846" si="185">RIGHT(B783,4)&amp;"-"&amp;LEFT(RIGHT(B783,7),2)&amp;"-"&amp;LEFT(B783,2)</f>
        <v>3-31-3--20</v>
      </c>
      <c r="Y783" t="str">
        <f t="shared" ref="Y783:Y846" si="186">RIGHT(C783,4)&amp;"-"&amp;LEFT(RIGHT(C783,7),2)&amp;"-"&amp;LEFT(C783,2)</f>
        <v>3-31-3--20</v>
      </c>
      <c r="Z783" t="str">
        <f t="shared" ref="Z783:Z846" si="187">RIGHT(D783,4)&amp;"-"&amp;LEFT(RIGHT(D783,7),2)&amp;"-"&amp;LEFT(D783,2)</f>
        <v>3-31-3--20</v>
      </c>
      <c r="AA783" t="str">
        <f t="shared" si="180"/>
        <v>2023-03-31</v>
      </c>
      <c r="AB783" t="b">
        <f t="shared" si="182"/>
        <v>1</v>
      </c>
      <c r="AC783">
        <f t="shared" si="181"/>
        <v>0</v>
      </c>
    </row>
    <row r="784" spans="1:29">
      <c r="A784" s="3" t="s">
        <v>302</v>
      </c>
      <c r="B784" s="3" t="s">
        <v>478</v>
      </c>
      <c r="C784" s="3" t="s">
        <v>478</v>
      </c>
      <c r="D784" s="3" t="s">
        <v>478</v>
      </c>
      <c r="E784" s="3" t="s">
        <v>89</v>
      </c>
      <c r="F784" s="3" t="s">
        <v>95</v>
      </c>
      <c r="G784" s="3" t="s">
        <v>96</v>
      </c>
      <c r="H784" s="3" t="s">
        <v>305</v>
      </c>
      <c r="I784" s="3">
        <v>0</v>
      </c>
      <c r="J784" s="3"/>
      <c r="K784" s="3">
        <v>0</v>
      </c>
      <c r="L784" s="3">
        <v>-830.4</v>
      </c>
      <c r="M784" s="3"/>
      <c r="N784" s="3"/>
      <c r="O784" s="88" t="str">
        <f>""</f>
        <v/>
      </c>
      <c r="P784" s="35" t="str">
        <f t="shared" si="174"/>
        <v>2023-03-31</v>
      </c>
      <c r="Q784" t="str">
        <f t="shared" si="175"/>
        <v>XHY</v>
      </c>
      <c r="R784">
        <f t="shared" si="176"/>
        <v>0</v>
      </c>
      <c r="S784">
        <f t="shared" si="177"/>
        <v>0</v>
      </c>
      <c r="T784">
        <f t="shared" si="178"/>
        <v>0</v>
      </c>
      <c r="U784" t="str">
        <f t="shared" si="179"/>
        <v>3-31-3--20</v>
      </c>
      <c r="V784">
        <f t="shared" si="183"/>
        <v>0</v>
      </c>
      <c r="W784">
        <f t="shared" si="184"/>
        <v>0</v>
      </c>
      <c r="X784" t="str">
        <f t="shared" si="185"/>
        <v>3-31-3--20</v>
      </c>
      <c r="Y784" t="str">
        <f t="shared" si="186"/>
        <v>3-31-3--20</v>
      </c>
      <c r="Z784" t="str">
        <f t="shared" si="187"/>
        <v>3-31-3--20</v>
      </c>
      <c r="AA784" t="str">
        <f t="shared" si="180"/>
        <v>2023-03-31</v>
      </c>
      <c r="AB784" t="b">
        <f t="shared" si="182"/>
        <v>1</v>
      </c>
      <c r="AC784">
        <f t="shared" si="181"/>
        <v>0</v>
      </c>
    </row>
    <row r="785" spans="1:29">
      <c r="A785" s="3" t="s">
        <v>302</v>
      </c>
      <c r="B785" s="3" t="s">
        <v>478</v>
      </c>
      <c r="C785" s="3" t="s">
        <v>478</v>
      </c>
      <c r="D785" s="3" t="s">
        <v>478</v>
      </c>
      <c r="E785" s="3" t="s">
        <v>89</v>
      </c>
      <c r="F785" s="3" t="s">
        <v>95</v>
      </c>
      <c r="G785" s="3" t="s">
        <v>96</v>
      </c>
      <c r="H785" s="3" t="s">
        <v>92</v>
      </c>
      <c r="I785" s="3">
        <v>11072</v>
      </c>
      <c r="J785" s="3"/>
      <c r="K785" s="3">
        <v>0</v>
      </c>
      <c r="L785" s="3">
        <v>830.4</v>
      </c>
      <c r="M785" s="3"/>
      <c r="N785" s="3"/>
      <c r="O785" s="88" t="str">
        <f>""</f>
        <v/>
      </c>
      <c r="P785" s="35" t="str">
        <f t="shared" si="174"/>
        <v>2023-03-31</v>
      </c>
      <c r="Q785" t="str">
        <f t="shared" si="175"/>
        <v>XHY</v>
      </c>
      <c r="R785">
        <f t="shared" si="176"/>
        <v>0</v>
      </c>
      <c r="S785">
        <f t="shared" si="177"/>
        <v>11072</v>
      </c>
      <c r="T785">
        <f t="shared" si="178"/>
        <v>830.4</v>
      </c>
      <c r="U785" t="str">
        <f t="shared" si="179"/>
        <v>3-31-3--20</v>
      </c>
      <c r="V785">
        <f t="shared" si="183"/>
        <v>7.4999999999999997E-2</v>
      </c>
      <c r="W785">
        <f t="shared" si="184"/>
        <v>0</v>
      </c>
      <c r="X785" t="str">
        <f t="shared" si="185"/>
        <v>3-31-3--20</v>
      </c>
      <c r="Y785" t="str">
        <f t="shared" si="186"/>
        <v>3-31-3--20</v>
      </c>
      <c r="Z785" t="str">
        <f t="shared" si="187"/>
        <v>3-31-3--20</v>
      </c>
      <c r="AA785" t="str">
        <f t="shared" si="180"/>
        <v>2023-03-31</v>
      </c>
      <c r="AB785" t="b">
        <f t="shared" si="182"/>
        <v>1</v>
      </c>
      <c r="AC785">
        <f t="shared" si="181"/>
        <v>0</v>
      </c>
    </row>
    <row r="786" spans="1:29">
      <c r="A786" s="3" t="s">
        <v>302</v>
      </c>
      <c r="B786" s="3" t="s">
        <v>478</v>
      </c>
      <c r="C786" s="3" t="s">
        <v>478</v>
      </c>
      <c r="D786" s="3" t="s">
        <v>478</v>
      </c>
      <c r="E786" s="3" t="s">
        <v>89</v>
      </c>
      <c r="F786" s="3" t="s">
        <v>54</v>
      </c>
      <c r="G786" s="3" t="s">
        <v>230</v>
      </c>
      <c r="H786" s="3" t="s">
        <v>305</v>
      </c>
      <c r="I786" s="3">
        <v>0</v>
      </c>
      <c r="J786" s="3"/>
      <c r="K786" s="3">
        <v>0</v>
      </c>
      <c r="L786" s="3">
        <v>-2092.73</v>
      </c>
      <c r="M786" s="3"/>
      <c r="N786" s="3"/>
      <c r="O786" s="88" t="str">
        <f>""</f>
        <v/>
      </c>
      <c r="P786" s="35" t="str">
        <f t="shared" si="174"/>
        <v>2023-03-31</v>
      </c>
      <c r="Q786" t="str">
        <f t="shared" si="175"/>
        <v>XCB</v>
      </c>
      <c r="R786">
        <f t="shared" si="176"/>
        <v>0</v>
      </c>
      <c r="S786">
        <f t="shared" si="177"/>
        <v>0</v>
      </c>
      <c r="T786">
        <f t="shared" si="178"/>
        <v>0</v>
      </c>
      <c r="U786" t="str">
        <f t="shared" si="179"/>
        <v>3-31-3--20</v>
      </c>
      <c r="V786">
        <f t="shared" si="183"/>
        <v>0</v>
      </c>
      <c r="W786">
        <f t="shared" si="184"/>
        <v>0</v>
      </c>
      <c r="X786" t="str">
        <f t="shared" si="185"/>
        <v>3-31-3--20</v>
      </c>
      <c r="Y786" t="str">
        <f t="shared" si="186"/>
        <v>3-31-3--20</v>
      </c>
      <c r="Z786" t="str">
        <f t="shared" si="187"/>
        <v>3-31-3--20</v>
      </c>
      <c r="AA786" t="str">
        <f t="shared" si="180"/>
        <v>2023-03-31</v>
      </c>
      <c r="AB786" t="b">
        <f t="shared" si="182"/>
        <v>1</v>
      </c>
      <c r="AC786">
        <f t="shared" si="181"/>
        <v>0</v>
      </c>
    </row>
    <row r="787" spans="1:29">
      <c r="A787" s="3" t="s">
        <v>302</v>
      </c>
      <c r="B787" s="3" t="s">
        <v>478</v>
      </c>
      <c r="C787" s="3" t="s">
        <v>478</v>
      </c>
      <c r="D787" s="3" t="s">
        <v>478</v>
      </c>
      <c r="E787" s="3" t="s">
        <v>89</v>
      </c>
      <c r="F787" s="3" t="s">
        <v>54</v>
      </c>
      <c r="G787" s="3" t="s">
        <v>230</v>
      </c>
      <c r="H787" s="3" t="s">
        <v>92</v>
      </c>
      <c r="I787" s="3">
        <v>35470</v>
      </c>
      <c r="J787" s="3"/>
      <c r="K787" s="3">
        <v>0</v>
      </c>
      <c r="L787" s="3">
        <v>2092.73</v>
      </c>
      <c r="M787" s="3"/>
      <c r="N787" s="3"/>
      <c r="O787" s="88" t="str">
        <f>""</f>
        <v/>
      </c>
      <c r="P787" s="35" t="str">
        <f t="shared" si="174"/>
        <v>2023-03-31</v>
      </c>
      <c r="Q787" t="str">
        <f t="shared" si="175"/>
        <v>XCB</v>
      </c>
      <c r="R787">
        <f t="shared" si="176"/>
        <v>0</v>
      </c>
      <c r="S787">
        <f t="shared" si="177"/>
        <v>35470</v>
      </c>
      <c r="T787">
        <f t="shared" si="178"/>
        <v>2092.73</v>
      </c>
      <c r="U787" t="str">
        <f t="shared" si="179"/>
        <v>3-31-3--20</v>
      </c>
      <c r="V787">
        <f t="shared" si="183"/>
        <v>5.9000000000000004E-2</v>
      </c>
      <c r="W787">
        <f t="shared" si="184"/>
        <v>0</v>
      </c>
      <c r="X787" t="str">
        <f t="shared" si="185"/>
        <v>3-31-3--20</v>
      </c>
      <c r="Y787" t="str">
        <f t="shared" si="186"/>
        <v>3-31-3--20</v>
      </c>
      <c r="Z787" t="str">
        <f t="shared" si="187"/>
        <v>3-31-3--20</v>
      </c>
      <c r="AA787" t="str">
        <f t="shared" si="180"/>
        <v>2023-03-31</v>
      </c>
      <c r="AB787" t="b">
        <f t="shared" si="182"/>
        <v>1</v>
      </c>
      <c r="AC787">
        <f t="shared" si="181"/>
        <v>0</v>
      </c>
    </row>
    <row r="788" spans="1:29">
      <c r="A788" s="3" t="s">
        <v>302</v>
      </c>
      <c r="B788" s="3" t="s">
        <v>478</v>
      </c>
      <c r="C788" s="3" t="s">
        <v>478</v>
      </c>
      <c r="D788" s="3" t="s">
        <v>478</v>
      </c>
      <c r="E788" s="3" t="s">
        <v>89</v>
      </c>
      <c r="F788" s="3" t="s">
        <v>90</v>
      </c>
      <c r="G788" s="3" t="s">
        <v>91</v>
      </c>
      <c r="H788" s="3" t="s">
        <v>305</v>
      </c>
      <c r="I788" s="3">
        <v>0</v>
      </c>
      <c r="J788" s="3"/>
      <c r="K788" s="3">
        <v>0</v>
      </c>
      <c r="L788" s="3">
        <v>-3445.72</v>
      </c>
      <c r="M788" s="3"/>
      <c r="N788" s="3"/>
      <c r="O788" s="88" t="str">
        <f>""</f>
        <v/>
      </c>
      <c r="P788" s="35" t="str">
        <f t="shared" si="174"/>
        <v>2023-03-31</v>
      </c>
      <c r="Q788" t="str">
        <f t="shared" si="175"/>
        <v>XBB</v>
      </c>
      <c r="R788">
        <f t="shared" si="176"/>
        <v>0</v>
      </c>
      <c r="S788">
        <f t="shared" si="177"/>
        <v>0</v>
      </c>
      <c r="T788">
        <f t="shared" si="178"/>
        <v>0</v>
      </c>
      <c r="U788" t="str">
        <f t="shared" si="179"/>
        <v>3-31-3--20</v>
      </c>
      <c r="V788">
        <f t="shared" si="183"/>
        <v>0</v>
      </c>
      <c r="W788">
        <f t="shared" si="184"/>
        <v>0</v>
      </c>
      <c r="X788" t="str">
        <f t="shared" si="185"/>
        <v>3-31-3--20</v>
      </c>
      <c r="Y788" t="str">
        <f t="shared" si="186"/>
        <v>3-31-3--20</v>
      </c>
      <c r="Z788" t="str">
        <f t="shared" si="187"/>
        <v>3-31-3--20</v>
      </c>
      <c r="AA788" t="str">
        <f t="shared" si="180"/>
        <v>2023-03-31</v>
      </c>
      <c r="AB788" t="b">
        <f t="shared" si="182"/>
        <v>1</v>
      </c>
      <c r="AC788">
        <f t="shared" si="181"/>
        <v>0</v>
      </c>
    </row>
    <row r="789" spans="1:29">
      <c r="A789" s="3" t="s">
        <v>302</v>
      </c>
      <c r="B789" s="3" t="s">
        <v>478</v>
      </c>
      <c r="C789" s="3" t="s">
        <v>478</v>
      </c>
      <c r="D789" s="3" t="s">
        <v>478</v>
      </c>
      <c r="E789" s="3" t="s">
        <v>89</v>
      </c>
      <c r="F789" s="3" t="s">
        <v>90</v>
      </c>
      <c r="G789" s="3" t="s">
        <v>91</v>
      </c>
      <c r="H789" s="3" t="s">
        <v>92</v>
      </c>
      <c r="I789" s="3">
        <v>49938</v>
      </c>
      <c r="J789" s="3"/>
      <c r="K789" s="3">
        <v>0</v>
      </c>
      <c r="L789" s="3">
        <v>3445.72</v>
      </c>
      <c r="M789" s="3"/>
      <c r="N789" s="3"/>
      <c r="O789" s="88" t="str">
        <f>""</f>
        <v/>
      </c>
      <c r="P789" s="35" t="str">
        <f t="shared" si="174"/>
        <v>2023-03-31</v>
      </c>
      <c r="Q789" t="str">
        <f t="shared" si="175"/>
        <v>XBB</v>
      </c>
      <c r="R789">
        <f t="shared" si="176"/>
        <v>0</v>
      </c>
      <c r="S789">
        <f t="shared" si="177"/>
        <v>49938</v>
      </c>
      <c r="T789">
        <f t="shared" si="178"/>
        <v>3445.72</v>
      </c>
      <c r="U789" t="str">
        <f t="shared" si="179"/>
        <v>3-31-3--20</v>
      </c>
      <c r="V789">
        <f t="shared" si="183"/>
        <v>6.8999959950338419E-2</v>
      </c>
      <c r="W789">
        <f t="shared" si="184"/>
        <v>0</v>
      </c>
      <c r="X789" t="str">
        <f t="shared" si="185"/>
        <v>3-31-3--20</v>
      </c>
      <c r="Y789" t="str">
        <f t="shared" si="186"/>
        <v>3-31-3--20</v>
      </c>
      <c r="Z789" t="str">
        <f t="shared" si="187"/>
        <v>3-31-3--20</v>
      </c>
      <c r="AA789" t="str">
        <f t="shared" si="180"/>
        <v>2023-03-31</v>
      </c>
      <c r="AB789" t="b">
        <f t="shared" si="182"/>
        <v>1</v>
      </c>
      <c r="AC789">
        <f t="shared" si="181"/>
        <v>0</v>
      </c>
    </row>
    <row r="790" spans="1:29">
      <c r="A790" s="3" t="s">
        <v>302</v>
      </c>
      <c r="B790" s="3" t="s">
        <v>484</v>
      </c>
      <c r="C790" s="3" t="s">
        <v>485</v>
      </c>
      <c r="D790" s="3" t="s">
        <v>484</v>
      </c>
      <c r="E790" s="3" t="s">
        <v>89</v>
      </c>
      <c r="F790" s="3" t="s">
        <v>105</v>
      </c>
      <c r="G790" s="3" t="s">
        <v>106</v>
      </c>
      <c r="H790" s="3" t="s">
        <v>314</v>
      </c>
      <c r="I790" s="3">
        <v>50</v>
      </c>
      <c r="J790" s="3">
        <v>68.27</v>
      </c>
      <c r="K790" s="3">
        <v>0</v>
      </c>
      <c r="L790" s="3">
        <v>-3413.5</v>
      </c>
      <c r="M790" s="3"/>
      <c r="N790" s="3"/>
      <c r="O790" s="88" t="str">
        <f>""</f>
        <v/>
      </c>
      <c r="P790" s="35" t="str">
        <f t="shared" si="174"/>
        <v>2023-04-05</v>
      </c>
      <c r="Q790" t="str">
        <f t="shared" si="175"/>
        <v>XUS</v>
      </c>
      <c r="R790">
        <f t="shared" si="176"/>
        <v>68.27</v>
      </c>
      <c r="S790">
        <f t="shared" si="177"/>
        <v>50</v>
      </c>
      <c r="T790">
        <f t="shared" si="178"/>
        <v>3413.5</v>
      </c>
      <c r="U790" t="str">
        <f t="shared" si="179"/>
        <v>4-05-3--20</v>
      </c>
      <c r="V790">
        <f t="shared" si="183"/>
        <v>68.27</v>
      </c>
      <c r="W790" t="b">
        <f t="shared" si="184"/>
        <v>1</v>
      </c>
      <c r="X790" t="str">
        <f t="shared" si="185"/>
        <v>4-05-3--20</v>
      </c>
      <c r="Y790" t="str">
        <f t="shared" si="186"/>
        <v>4-10-3--20</v>
      </c>
      <c r="Z790" t="str">
        <f t="shared" si="187"/>
        <v>4-05-3--20</v>
      </c>
      <c r="AA790" t="str">
        <f t="shared" si="180"/>
        <v>2023-04-05</v>
      </c>
      <c r="AB790" t="b">
        <f t="shared" si="182"/>
        <v>1</v>
      </c>
      <c r="AC790">
        <f t="shared" si="181"/>
        <v>0</v>
      </c>
    </row>
    <row r="791" spans="1:29">
      <c r="A791" s="3" t="s">
        <v>302</v>
      </c>
      <c r="B791" s="3" t="s">
        <v>484</v>
      </c>
      <c r="C791" s="3" t="s">
        <v>485</v>
      </c>
      <c r="D791" s="3" t="s">
        <v>484</v>
      </c>
      <c r="E791" s="3" t="s">
        <v>89</v>
      </c>
      <c r="F791" s="3" t="s">
        <v>108</v>
      </c>
      <c r="G791" s="3" t="s">
        <v>109</v>
      </c>
      <c r="H791" s="3" t="s">
        <v>314</v>
      </c>
      <c r="I791" s="3">
        <v>250</v>
      </c>
      <c r="J791" s="3">
        <v>33.4</v>
      </c>
      <c r="K791" s="3">
        <v>0</v>
      </c>
      <c r="L791" s="3">
        <v>-8350</v>
      </c>
      <c r="M791" s="3"/>
      <c r="N791" s="3"/>
      <c r="O791" s="88" t="str">
        <f>""</f>
        <v/>
      </c>
      <c r="P791" s="35" t="str">
        <f t="shared" si="174"/>
        <v>2023-04-05</v>
      </c>
      <c r="Q791" t="str">
        <f t="shared" si="175"/>
        <v>XEF</v>
      </c>
      <c r="R791">
        <f t="shared" si="176"/>
        <v>33.4</v>
      </c>
      <c r="S791">
        <f t="shared" si="177"/>
        <v>250</v>
      </c>
      <c r="T791">
        <f t="shared" si="178"/>
        <v>8350</v>
      </c>
      <c r="U791" t="str">
        <f t="shared" si="179"/>
        <v>4-05-3--20</v>
      </c>
      <c r="V791">
        <f t="shared" si="183"/>
        <v>33.4</v>
      </c>
      <c r="W791" t="b">
        <f t="shared" si="184"/>
        <v>1</v>
      </c>
      <c r="X791" t="str">
        <f t="shared" si="185"/>
        <v>4-05-3--20</v>
      </c>
      <c r="Y791" t="str">
        <f t="shared" si="186"/>
        <v>4-10-3--20</v>
      </c>
      <c r="Z791" t="str">
        <f t="shared" si="187"/>
        <v>4-05-3--20</v>
      </c>
      <c r="AA791" t="str">
        <f t="shared" si="180"/>
        <v>2023-04-05</v>
      </c>
      <c r="AB791" t="b">
        <f t="shared" si="182"/>
        <v>1</v>
      </c>
      <c r="AC791">
        <f t="shared" si="181"/>
        <v>0</v>
      </c>
    </row>
    <row r="792" spans="1:29">
      <c r="A792" s="3" t="s">
        <v>302</v>
      </c>
      <c r="B792" s="3" t="s">
        <v>484</v>
      </c>
      <c r="C792" s="3" t="s">
        <v>485</v>
      </c>
      <c r="D792" s="3" t="s">
        <v>484</v>
      </c>
      <c r="E792" s="3" t="s">
        <v>89</v>
      </c>
      <c r="F792" s="3" t="s">
        <v>110</v>
      </c>
      <c r="G792" s="3" t="s">
        <v>111</v>
      </c>
      <c r="H792" s="3" t="s">
        <v>314</v>
      </c>
      <c r="I792" s="3">
        <v>200</v>
      </c>
      <c r="J792" s="3">
        <v>30.745000000000001</v>
      </c>
      <c r="K792" s="3">
        <v>0</v>
      </c>
      <c r="L792" s="3">
        <v>-6149</v>
      </c>
      <c r="M792" s="3"/>
      <c r="N792" s="3"/>
      <c r="O792" s="88" t="str">
        <f>""</f>
        <v/>
      </c>
      <c r="P792" s="35" t="str">
        <f t="shared" si="174"/>
        <v>2023-04-05</v>
      </c>
      <c r="Q792" t="str">
        <f t="shared" si="175"/>
        <v>XIU</v>
      </c>
      <c r="R792">
        <f t="shared" si="176"/>
        <v>30.745000000000001</v>
      </c>
      <c r="S792">
        <f t="shared" si="177"/>
        <v>200</v>
      </c>
      <c r="T792">
        <f t="shared" si="178"/>
        <v>6149</v>
      </c>
      <c r="U792" t="str">
        <f t="shared" si="179"/>
        <v>4-05-3--20</v>
      </c>
      <c r="V792">
        <f t="shared" si="183"/>
        <v>30.745000000000001</v>
      </c>
      <c r="W792" t="b">
        <f t="shared" si="184"/>
        <v>1</v>
      </c>
      <c r="X792" t="str">
        <f t="shared" si="185"/>
        <v>4-05-3--20</v>
      </c>
      <c r="Y792" t="str">
        <f t="shared" si="186"/>
        <v>4-10-3--20</v>
      </c>
      <c r="Z792" t="str">
        <f t="shared" si="187"/>
        <v>4-05-3--20</v>
      </c>
      <c r="AA792" t="str">
        <f t="shared" si="180"/>
        <v>2023-04-05</v>
      </c>
      <c r="AB792" t="b">
        <f t="shared" si="182"/>
        <v>1</v>
      </c>
      <c r="AC792">
        <f t="shared" si="181"/>
        <v>0</v>
      </c>
    </row>
    <row r="793" spans="1:29">
      <c r="A793" s="3" t="s">
        <v>302</v>
      </c>
      <c r="B793" s="3" t="s">
        <v>484</v>
      </c>
      <c r="C793" s="3" t="s">
        <v>485</v>
      </c>
      <c r="D793" s="3" t="s">
        <v>484</v>
      </c>
      <c r="E793" s="3" t="s">
        <v>89</v>
      </c>
      <c r="F793" s="3" t="s">
        <v>90</v>
      </c>
      <c r="G793" s="3" t="s">
        <v>91</v>
      </c>
      <c r="H793" s="3" t="s">
        <v>313</v>
      </c>
      <c r="I793" s="3">
        <v>600</v>
      </c>
      <c r="J793" s="3">
        <v>28.1</v>
      </c>
      <c r="K793" s="3">
        <v>0</v>
      </c>
      <c r="L793" s="3">
        <v>16860</v>
      </c>
      <c r="M793" s="3"/>
      <c r="N793" s="3"/>
      <c r="O793" s="88" t="str">
        <f>""</f>
        <v/>
      </c>
      <c r="P793" s="35" t="str">
        <f t="shared" si="174"/>
        <v>2023-04-05</v>
      </c>
      <c r="Q793" t="str">
        <f t="shared" si="175"/>
        <v>XBB</v>
      </c>
      <c r="R793">
        <f t="shared" si="176"/>
        <v>28.1</v>
      </c>
      <c r="S793">
        <f t="shared" si="177"/>
        <v>-600</v>
      </c>
      <c r="T793">
        <f t="shared" si="178"/>
        <v>-16860</v>
      </c>
      <c r="U793" t="str">
        <f t="shared" si="179"/>
        <v>4-05-3--20</v>
      </c>
      <c r="V793">
        <f t="shared" si="183"/>
        <v>28.1</v>
      </c>
      <c r="W793" t="b">
        <f t="shared" si="184"/>
        <v>1</v>
      </c>
      <c r="X793" t="str">
        <f t="shared" si="185"/>
        <v>4-05-3--20</v>
      </c>
      <c r="Y793" t="str">
        <f t="shared" si="186"/>
        <v>4-10-3--20</v>
      </c>
      <c r="Z793" t="str">
        <f t="shared" si="187"/>
        <v>4-05-3--20</v>
      </c>
      <c r="AA793" t="str">
        <f t="shared" si="180"/>
        <v>2023-04-05</v>
      </c>
      <c r="AB793" t="b">
        <f t="shared" si="182"/>
        <v>1</v>
      </c>
      <c r="AC793">
        <f t="shared" si="181"/>
        <v>0</v>
      </c>
    </row>
    <row r="794" spans="1:29">
      <c r="A794" s="3" t="s">
        <v>302</v>
      </c>
      <c r="B794" s="3" t="s">
        <v>484</v>
      </c>
      <c r="C794" s="3" t="s">
        <v>485</v>
      </c>
      <c r="D794" s="3" t="s">
        <v>484</v>
      </c>
      <c r="E794" s="3" t="s">
        <v>89</v>
      </c>
      <c r="F794" s="3" t="s">
        <v>112</v>
      </c>
      <c r="G794" s="3" t="s">
        <v>113</v>
      </c>
      <c r="H794" s="3" t="s">
        <v>313</v>
      </c>
      <c r="I794" s="3">
        <v>100</v>
      </c>
      <c r="J794" s="3">
        <v>29.17</v>
      </c>
      <c r="K794" s="3">
        <v>0</v>
      </c>
      <c r="L794" s="3">
        <v>2917</v>
      </c>
      <c r="M794" s="3"/>
      <c r="N794" s="3"/>
      <c r="O794" s="88" t="str">
        <f>""</f>
        <v/>
      </c>
      <c r="P794" s="35" t="str">
        <f t="shared" si="174"/>
        <v>2023-04-05</v>
      </c>
      <c r="Q794" t="str">
        <f t="shared" si="175"/>
        <v>XEM</v>
      </c>
      <c r="R794">
        <f t="shared" si="176"/>
        <v>29.17</v>
      </c>
      <c r="S794">
        <f t="shared" si="177"/>
        <v>-100</v>
      </c>
      <c r="T794">
        <f t="shared" si="178"/>
        <v>-2917</v>
      </c>
      <c r="U794" t="str">
        <f t="shared" si="179"/>
        <v>4-05-3--20</v>
      </c>
      <c r="V794">
        <f t="shared" si="183"/>
        <v>29.17</v>
      </c>
      <c r="W794" t="b">
        <f t="shared" si="184"/>
        <v>1</v>
      </c>
      <c r="X794" t="str">
        <f t="shared" si="185"/>
        <v>4-05-3--20</v>
      </c>
      <c r="Y794" t="str">
        <f t="shared" si="186"/>
        <v>4-10-3--20</v>
      </c>
      <c r="Z794" t="str">
        <f t="shared" si="187"/>
        <v>4-05-3--20</v>
      </c>
      <c r="AA794" t="str">
        <f t="shared" si="180"/>
        <v>2023-04-05</v>
      </c>
      <c r="AB794" t="b">
        <f t="shared" si="182"/>
        <v>1</v>
      </c>
      <c r="AC794">
        <f t="shared" si="181"/>
        <v>0</v>
      </c>
    </row>
    <row r="795" spans="1:29">
      <c r="A795" s="3" t="s">
        <v>302</v>
      </c>
      <c r="B795" s="3" t="s">
        <v>486</v>
      </c>
      <c r="C795" s="3" t="s">
        <v>486</v>
      </c>
      <c r="D795" s="3" t="s">
        <v>487</v>
      </c>
      <c r="E795" s="3" t="s">
        <v>89</v>
      </c>
      <c r="F795" s="3" t="s">
        <v>120</v>
      </c>
      <c r="G795" s="3" t="s">
        <v>488</v>
      </c>
      <c r="H795" s="3" t="s">
        <v>305</v>
      </c>
      <c r="I795" s="3">
        <v>130.685</v>
      </c>
      <c r="J795" s="3"/>
      <c r="K795" s="3">
        <v>0</v>
      </c>
      <c r="L795" s="3"/>
      <c r="M795" s="3"/>
      <c r="N795" s="3"/>
      <c r="O795" s="88" t="str">
        <f>""</f>
        <v/>
      </c>
      <c r="P795" s="35" t="str">
        <f t="shared" si="174"/>
        <v>2023-04-27</v>
      </c>
      <c r="Q795" t="str">
        <f t="shared" si="175"/>
        <v>TDB778</v>
      </c>
      <c r="R795">
        <f t="shared" si="176"/>
        <v>11.190037112139878</v>
      </c>
      <c r="S795">
        <f t="shared" si="177"/>
        <v>130.685</v>
      </c>
      <c r="T795">
        <f t="shared" si="178"/>
        <v>0</v>
      </c>
      <c r="U795" t="str">
        <f t="shared" si="179"/>
        <v>4-27-3--20</v>
      </c>
      <c r="V795">
        <f t="shared" si="183"/>
        <v>0</v>
      </c>
      <c r="W795">
        <f t="shared" si="184"/>
        <v>0</v>
      </c>
      <c r="X795" t="str">
        <f t="shared" si="185"/>
        <v>4-27-3--20</v>
      </c>
      <c r="Y795" t="str">
        <f t="shared" si="186"/>
        <v>4-27-3--20</v>
      </c>
      <c r="Z795" t="str">
        <f t="shared" si="187"/>
        <v>5-01-3--20</v>
      </c>
      <c r="AA795" t="str">
        <f t="shared" si="180"/>
        <v>2023-05-01</v>
      </c>
      <c r="AB795" t="b">
        <f t="shared" si="182"/>
        <v>0</v>
      </c>
      <c r="AC795" t="str">
        <f t="shared" si="181"/>
        <v>Reinv Div</v>
      </c>
    </row>
    <row r="796" spans="1:29">
      <c r="A796" s="3" t="s">
        <v>302</v>
      </c>
      <c r="B796" s="3" t="s">
        <v>489</v>
      </c>
      <c r="C796" s="3" t="s">
        <v>489</v>
      </c>
      <c r="D796" s="3" t="s">
        <v>490</v>
      </c>
      <c r="E796" s="3" t="s">
        <v>89</v>
      </c>
      <c r="F796" s="3" t="s">
        <v>93</v>
      </c>
      <c r="G796" s="3" t="s">
        <v>94</v>
      </c>
      <c r="H796" s="3" t="s">
        <v>128</v>
      </c>
      <c r="I796" s="3">
        <v>0</v>
      </c>
      <c r="J796" s="3"/>
      <c r="K796" s="3">
        <v>0</v>
      </c>
      <c r="L796" s="3">
        <v>14.05</v>
      </c>
      <c r="M796" s="3"/>
      <c r="N796" s="3"/>
      <c r="O796" s="88" t="str">
        <f>""</f>
        <v/>
      </c>
      <c r="P796" s="35" t="str">
        <f t="shared" si="174"/>
        <v>2023-04-28</v>
      </c>
      <c r="Q796" t="str">
        <f t="shared" si="175"/>
        <v>XIG</v>
      </c>
      <c r="R796">
        <f t="shared" si="176"/>
        <v>0</v>
      </c>
      <c r="S796">
        <f t="shared" si="177"/>
        <v>0</v>
      </c>
      <c r="T796">
        <f t="shared" si="178"/>
        <v>0</v>
      </c>
      <c r="U796" t="str">
        <f t="shared" si="179"/>
        <v>4-28-3--20</v>
      </c>
      <c r="V796">
        <f t="shared" si="183"/>
        <v>0</v>
      </c>
      <c r="W796">
        <f t="shared" si="184"/>
        <v>0</v>
      </c>
      <c r="X796" t="str">
        <f t="shared" si="185"/>
        <v>4-28-3--20</v>
      </c>
      <c r="Y796" t="str">
        <f t="shared" si="186"/>
        <v>4-28-3--20</v>
      </c>
      <c r="Z796" t="str">
        <f t="shared" si="187"/>
        <v>5-04-3--20</v>
      </c>
      <c r="AA796" t="str">
        <f t="shared" si="180"/>
        <v>2023-05-04</v>
      </c>
      <c r="AB796" t="b">
        <f t="shared" si="182"/>
        <v>0</v>
      </c>
      <c r="AC796" t="str">
        <f t="shared" si="181"/>
        <v>Fraction</v>
      </c>
    </row>
    <row r="797" spans="1:29">
      <c r="A797" s="3" t="s">
        <v>302</v>
      </c>
      <c r="B797" s="3" t="s">
        <v>489</v>
      </c>
      <c r="C797" s="3" t="s">
        <v>489</v>
      </c>
      <c r="D797" s="3" t="s">
        <v>490</v>
      </c>
      <c r="E797" s="3" t="s">
        <v>89</v>
      </c>
      <c r="F797" s="3" t="s">
        <v>93</v>
      </c>
      <c r="G797" s="3" t="s">
        <v>491</v>
      </c>
      <c r="H797" s="3" t="s">
        <v>305</v>
      </c>
      <c r="I797" s="3">
        <v>22</v>
      </c>
      <c r="J797" s="3"/>
      <c r="K797" s="3">
        <v>0</v>
      </c>
      <c r="L797" s="3"/>
      <c r="M797" s="3"/>
      <c r="N797" s="3"/>
      <c r="O797" s="88" t="str">
        <f>""</f>
        <v/>
      </c>
      <c r="P797" s="35" t="str">
        <f t="shared" si="174"/>
        <v>2023-04-28</v>
      </c>
      <c r="Q797" t="str">
        <f t="shared" si="175"/>
        <v>XIG</v>
      </c>
      <c r="R797">
        <f t="shared" si="176"/>
        <v>20.21</v>
      </c>
      <c r="S797">
        <f t="shared" si="177"/>
        <v>22</v>
      </c>
      <c r="T797">
        <f t="shared" si="178"/>
        <v>0</v>
      </c>
      <c r="U797" t="str">
        <f t="shared" si="179"/>
        <v>4-28-3--20</v>
      </c>
      <c r="V797">
        <f t="shared" si="183"/>
        <v>0</v>
      </c>
      <c r="W797">
        <f t="shared" si="184"/>
        <v>0</v>
      </c>
      <c r="X797" t="str">
        <f t="shared" si="185"/>
        <v>4-28-3--20</v>
      </c>
      <c r="Y797" t="str">
        <f t="shared" si="186"/>
        <v>4-28-3--20</v>
      </c>
      <c r="Z797" t="str">
        <f t="shared" si="187"/>
        <v>5-04-3--20</v>
      </c>
      <c r="AA797" t="str">
        <f t="shared" si="180"/>
        <v>2023-05-04</v>
      </c>
      <c r="AB797" t="b">
        <f t="shared" si="182"/>
        <v>0</v>
      </c>
      <c r="AC797" t="str">
        <f t="shared" si="181"/>
        <v>Reinv Div</v>
      </c>
    </row>
    <row r="798" spans="1:29">
      <c r="A798" s="3" t="s">
        <v>302</v>
      </c>
      <c r="B798" s="3" t="s">
        <v>489</v>
      </c>
      <c r="C798" s="3" t="s">
        <v>489</v>
      </c>
      <c r="D798" s="3" t="s">
        <v>490</v>
      </c>
      <c r="E798" s="3" t="s">
        <v>89</v>
      </c>
      <c r="F798" s="3" t="s">
        <v>95</v>
      </c>
      <c r="G798" s="3" t="s">
        <v>96</v>
      </c>
      <c r="H798" s="3" t="s">
        <v>128</v>
      </c>
      <c r="I798" s="3">
        <v>0</v>
      </c>
      <c r="J798" s="3"/>
      <c r="K798" s="3">
        <v>0</v>
      </c>
      <c r="L798" s="3">
        <v>3.76</v>
      </c>
      <c r="M798" s="3"/>
      <c r="N798" s="3"/>
      <c r="O798" s="88" t="str">
        <f>""</f>
        <v/>
      </c>
      <c r="P798" s="35" t="str">
        <f t="shared" si="174"/>
        <v>2023-04-28</v>
      </c>
      <c r="Q798" t="str">
        <f t="shared" si="175"/>
        <v>XHY</v>
      </c>
      <c r="R798">
        <f t="shared" si="176"/>
        <v>0</v>
      </c>
      <c r="S798">
        <f t="shared" si="177"/>
        <v>0</v>
      </c>
      <c r="T798">
        <f t="shared" si="178"/>
        <v>0</v>
      </c>
      <c r="U798" t="str">
        <f t="shared" si="179"/>
        <v>4-28-3--20</v>
      </c>
      <c r="V798">
        <f t="shared" si="183"/>
        <v>0</v>
      </c>
      <c r="W798">
        <f t="shared" si="184"/>
        <v>0</v>
      </c>
      <c r="X798" t="str">
        <f t="shared" si="185"/>
        <v>4-28-3--20</v>
      </c>
      <c r="Y798" t="str">
        <f t="shared" si="186"/>
        <v>4-28-3--20</v>
      </c>
      <c r="Z798" t="str">
        <f t="shared" si="187"/>
        <v>5-04-3--20</v>
      </c>
      <c r="AA798" t="str">
        <f t="shared" si="180"/>
        <v>2023-05-04</v>
      </c>
      <c r="AB798" t="b">
        <f t="shared" si="182"/>
        <v>0</v>
      </c>
      <c r="AC798" t="str">
        <f t="shared" si="181"/>
        <v>Fraction</v>
      </c>
    </row>
    <row r="799" spans="1:29">
      <c r="A799" s="3" t="s">
        <v>302</v>
      </c>
      <c r="B799" s="3" t="s">
        <v>489</v>
      </c>
      <c r="C799" s="3" t="s">
        <v>489</v>
      </c>
      <c r="D799" s="3" t="s">
        <v>490</v>
      </c>
      <c r="E799" s="3" t="s">
        <v>89</v>
      </c>
      <c r="F799" s="3" t="s">
        <v>95</v>
      </c>
      <c r="G799" s="3" t="s">
        <v>492</v>
      </c>
      <c r="H799" s="3" t="s">
        <v>305</v>
      </c>
      <c r="I799" s="3">
        <v>52</v>
      </c>
      <c r="J799" s="3"/>
      <c r="K799" s="3">
        <v>0</v>
      </c>
      <c r="L799" s="3"/>
      <c r="M799" s="3"/>
      <c r="N799" s="3"/>
      <c r="O799" s="88" t="str">
        <f>""</f>
        <v/>
      </c>
      <c r="P799" s="35" t="str">
        <f t="shared" si="174"/>
        <v>2023-04-28</v>
      </c>
      <c r="Q799" t="str">
        <f t="shared" si="175"/>
        <v>XHY</v>
      </c>
      <c r="R799">
        <f t="shared" si="176"/>
        <v>15.97</v>
      </c>
      <c r="S799">
        <f t="shared" si="177"/>
        <v>52</v>
      </c>
      <c r="T799">
        <f t="shared" si="178"/>
        <v>0</v>
      </c>
      <c r="U799" t="str">
        <f t="shared" si="179"/>
        <v>4-28-3--20</v>
      </c>
      <c r="V799">
        <f t="shared" si="183"/>
        <v>0</v>
      </c>
      <c r="W799">
        <f t="shared" si="184"/>
        <v>0</v>
      </c>
      <c r="X799" t="str">
        <f t="shared" si="185"/>
        <v>4-28-3--20</v>
      </c>
      <c r="Y799" t="str">
        <f t="shared" si="186"/>
        <v>4-28-3--20</v>
      </c>
      <c r="Z799" t="str">
        <f t="shared" si="187"/>
        <v>5-04-3--20</v>
      </c>
      <c r="AA799" t="str">
        <f t="shared" si="180"/>
        <v>2023-05-04</v>
      </c>
      <c r="AB799" t="b">
        <f t="shared" si="182"/>
        <v>0</v>
      </c>
      <c r="AC799" t="str">
        <f t="shared" si="181"/>
        <v>Reinv Div</v>
      </c>
    </row>
    <row r="800" spans="1:29">
      <c r="A800" s="3" t="s">
        <v>302</v>
      </c>
      <c r="B800" s="3" t="s">
        <v>489</v>
      </c>
      <c r="C800" s="3" t="s">
        <v>489</v>
      </c>
      <c r="D800" s="3" t="s">
        <v>490</v>
      </c>
      <c r="E800" s="3" t="s">
        <v>89</v>
      </c>
      <c r="F800" s="3" t="s">
        <v>54</v>
      </c>
      <c r="G800" s="3" t="s">
        <v>493</v>
      </c>
      <c r="H800" s="3" t="s">
        <v>305</v>
      </c>
      <c r="I800" s="3">
        <v>108</v>
      </c>
      <c r="J800" s="3"/>
      <c r="K800" s="3">
        <v>0</v>
      </c>
      <c r="L800" s="3"/>
      <c r="M800" s="3"/>
      <c r="N800" s="3"/>
      <c r="O800" s="88" t="str">
        <f>""</f>
        <v/>
      </c>
      <c r="P800" s="35" t="str">
        <f t="shared" si="174"/>
        <v>2023-04-28</v>
      </c>
      <c r="Q800" t="str">
        <f t="shared" si="175"/>
        <v>XCB</v>
      </c>
      <c r="R800">
        <f t="shared" si="176"/>
        <v>19.3</v>
      </c>
      <c r="S800">
        <f t="shared" si="177"/>
        <v>108</v>
      </c>
      <c r="T800">
        <f t="shared" si="178"/>
        <v>0</v>
      </c>
      <c r="U800" t="str">
        <f t="shared" si="179"/>
        <v>4-28-3--20</v>
      </c>
      <c r="V800">
        <f t="shared" si="183"/>
        <v>0</v>
      </c>
      <c r="W800">
        <f t="shared" si="184"/>
        <v>0</v>
      </c>
      <c r="X800" t="str">
        <f t="shared" si="185"/>
        <v>4-28-3--20</v>
      </c>
      <c r="Y800" t="str">
        <f t="shared" si="186"/>
        <v>4-28-3--20</v>
      </c>
      <c r="Z800" t="str">
        <f t="shared" si="187"/>
        <v>5-04-3--20</v>
      </c>
      <c r="AA800" t="str">
        <f t="shared" si="180"/>
        <v>2023-05-04</v>
      </c>
      <c r="AB800" t="b">
        <f t="shared" si="182"/>
        <v>0</v>
      </c>
      <c r="AC800" t="str">
        <f t="shared" si="181"/>
        <v>Reinv Div</v>
      </c>
    </row>
    <row r="801" spans="1:29">
      <c r="A801" s="3" t="s">
        <v>302</v>
      </c>
      <c r="B801" s="3" t="s">
        <v>489</v>
      </c>
      <c r="C801" s="3" t="s">
        <v>489</v>
      </c>
      <c r="D801" s="3" t="s">
        <v>490</v>
      </c>
      <c r="E801" s="3" t="s">
        <v>89</v>
      </c>
      <c r="F801" s="3" t="s">
        <v>54</v>
      </c>
      <c r="G801" s="3" t="s">
        <v>230</v>
      </c>
      <c r="H801" s="3" t="s">
        <v>128</v>
      </c>
      <c r="I801" s="3">
        <v>0</v>
      </c>
      <c r="J801" s="3"/>
      <c r="K801" s="3">
        <v>0</v>
      </c>
      <c r="L801" s="3">
        <v>14.8</v>
      </c>
      <c r="M801" s="3"/>
      <c r="N801" s="3"/>
      <c r="O801" s="88" t="str">
        <f>""</f>
        <v/>
      </c>
      <c r="P801" s="35" t="str">
        <f t="shared" si="174"/>
        <v>2023-04-28</v>
      </c>
      <c r="Q801" t="str">
        <f t="shared" si="175"/>
        <v>XCB</v>
      </c>
      <c r="R801">
        <f t="shared" si="176"/>
        <v>0</v>
      </c>
      <c r="S801">
        <f t="shared" si="177"/>
        <v>0</v>
      </c>
      <c r="T801">
        <f t="shared" si="178"/>
        <v>0</v>
      </c>
      <c r="U801" t="str">
        <f t="shared" si="179"/>
        <v>4-28-3--20</v>
      </c>
      <c r="V801">
        <f t="shared" si="183"/>
        <v>0</v>
      </c>
      <c r="W801">
        <f t="shared" si="184"/>
        <v>0</v>
      </c>
      <c r="X801" t="str">
        <f t="shared" si="185"/>
        <v>4-28-3--20</v>
      </c>
      <c r="Y801" t="str">
        <f t="shared" si="186"/>
        <v>4-28-3--20</v>
      </c>
      <c r="Z801" t="str">
        <f t="shared" si="187"/>
        <v>5-04-3--20</v>
      </c>
      <c r="AA801" t="str">
        <f t="shared" si="180"/>
        <v>2023-05-04</v>
      </c>
      <c r="AB801" t="b">
        <f t="shared" si="182"/>
        <v>0</v>
      </c>
      <c r="AC801" t="str">
        <f t="shared" si="181"/>
        <v>Fraction</v>
      </c>
    </row>
    <row r="802" spans="1:29">
      <c r="A802" s="3" t="s">
        <v>302</v>
      </c>
      <c r="B802" s="3" t="s">
        <v>489</v>
      </c>
      <c r="C802" s="3" t="s">
        <v>489</v>
      </c>
      <c r="D802" s="3" t="s">
        <v>490</v>
      </c>
      <c r="E802" s="3" t="s">
        <v>89</v>
      </c>
      <c r="F802" s="3" t="s">
        <v>90</v>
      </c>
      <c r="G802" s="3" t="s">
        <v>91</v>
      </c>
      <c r="H802" s="3" t="s">
        <v>128</v>
      </c>
      <c r="I802" s="3">
        <v>0</v>
      </c>
      <c r="J802" s="3"/>
      <c r="K802" s="3">
        <v>0</v>
      </c>
      <c r="L802" s="3">
        <v>2.63</v>
      </c>
      <c r="M802" s="3"/>
      <c r="N802" s="3"/>
      <c r="O802" s="88" t="str">
        <f>""</f>
        <v/>
      </c>
      <c r="P802" s="35" t="str">
        <f t="shared" si="174"/>
        <v>2023-04-28</v>
      </c>
      <c r="Q802" t="str">
        <f t="shared" si="175"/>
        <v>XBB</v>
      </c>
      <c r="R802">
        <f t="shared" si="176"/>
        <v>0</v>
      </c>
      <c r="S802">
        <f t="shared" si="177"/>
        <v>0</v>
      </c>
      <c r="T802">
        <f t="shared" si="178"/>
        <v>0</v>
      </c>
      <c r="U802" t="str">
        <f t="shared" si="179"/>
        <v>4-28-3--20</v>
      </c>
      <c r="V802">
        <f t="shared" si="183"/>
        <v>0</v>
      </c>
      <c r="W802">
        <f t="shared" si="184"/>
        <v>0</v>
      </c>
      <c r="X802" t="str">
        <f t="shared" si="185"/>
        <v>4-28-3--20</v>
      </c>
      <c r="Y802" t="str">
        <f t="shared" si="186"/>
        <v>4-28-3--20</v>
      </c>
      <c r="Z802" t="str">
        <f t="shared" si="187"/>
        <v>5-04-3--20</v>
      </c>
      <c r="AA802" t="str">
        <f t="shared" si="180"/>
        <v>2023-05-04</v>
      </c>
      <c r="AB802" t="b">
        <f t="shared" si="182"/>
        <v>0</v>
      </c>
      <c r="AC802" t="str">
        <f t="shared" si="181"/>
        <v>Fraction</v>
      </c>
    </row>
    <row r="803" spans="1:29">
      <c r="A803" s="3" t="s">
        <v>302</v>
      </c>
      <c r="B803" s="3" t="s">
        <v>489</v>
      </c>
      <c r="C803" s="3" t="s">
        <v>489</v>
      </c>
      <c r="D803" s="3" t="s">
        <v>490</v>
      </c>
      <c r="E803" s="3" t="s">
        <v>89</v>
      </c>
      <c r="F803" s="3" t="s">
        <v>90</v>
      </c>
      <c r="G803" s="3" t="s">
        <v>494</v>
      </c>
      <c r="H803" s="3" t="s">
        <v>305</v>
      </c>
      <c r="I803" s="3">
        <v>124</v>
      </c>
      <c r="J803" s="3"/>
      <c r="K803" s="3">
        <v>0</v>
      </c>
      <c r="L803" s="3"/>
      <c r="M803" s="3"/>
      <c r="N803" s="3"/>
      <c r="O803" s="88" t="str">
        <f>""</f>
        <v/>
      </c>
      <c r="P803" s="35" t="str">
        <f t="shared" si="174"/>
        <v>2023-04-28</v>
      </c>
      <c r="Q803" t="str">
        <f t="shared" si="175"/>
        <v>XBB</v>
      </c>
      <c r="R803">
        <f t="shared" si="176"/>
        <v>27.9</v>
      </c>
      <c r="S803">
        <f t="shared" si="177"/>
        <v>124</v>
      </c>
      <c r="T803">
        <f t="shared" si="178"/>
        <v>0</v>
      </c>
      <c r="U803" t="str">
        <f t="shared" si="179"/>
        <v>4-28-3--20</v>
      </c>
      <c r="V803">
        <f t="shared" si="183"/>
        <v>0</v>
      </c>
      <c r="W803">
        <f t="shared" si="184"/>
        <v>0</v>
      </c>
      <c r="X803" t="str">
        <f t="shared" si="185"/>
        <v>4-28-3--20</v>
      </c>
      <c r="Y803" t="str">
        <f t="shared" si="186"/>
        <v>4-28-3--20</v>
      </c>
      <c r="Z803" t="str">
        <f t="shared" si="187"/>
        <v>5-04-3--20</v>
      </c>
      <c r="AA803" t="str">
        <f t="shared" si="180"/>
        <v>2023-05-04</v>
      </c>
      <c r="AB803" t="b">
        <f t="shared" si="182"/>
        <v>0</v>
      </c>
      <c r="AC803" t="str">
        <f t="shared" si="181"/>
        <v>Reinv Div</v>
      </c>
    </row>
    <row r="804" spans="1:29">
      <c r="A804" s="3" t="s">
        <v>302</v>
      </c>
      <c r="B804" s="3" t="s">
        <v>489</v>
      </c>
      <c r="C804" s="3" t="s">
        <v>489</v>
      </c>
      <c r="D804" s="3" t="s">
        <v>489</v>
      </c>
      <c r="E804" s="3" t="s">
        <v>89</v>
      </c>
      <c r="F804" s="3" t="s">
        <v>93</v>
      </c>
      <c r="G804" s="3" t="s">
        <v>94</v>
      </c>
      <c r="H804" s="3" t="s">
        <v>305</v>
      </c>
      <c r="I804" s="3">
        <v>0</v>
      </c>
      <c r="J804" s="3"/>
      <c r="K804" s="3">
        <v>0</v>
      </c>
      <c r="L804" s="3">
        <v>-458.57</v>
      </c>
      <c r="M804" s="3"/>
      <c r="N804" s="3"/>
      <c r="O804" s="88" t="str">
        <f>""</f>
        <v/>
      </c>
      <c r="P804" s="35" t="str">
        <f t="shared" si="174"/>
        <v>2023-04-28</v>
      </c>
      <c r="Q804" t="str">
        <f t="shared" si="175"/>
        <v>XIG</v>
      </c>
      <c r="R804">
        <f t="shared" si="176"/>
        <v>0</v>
      </c>
      <c r="S804">
        <f t="shared" si="177"/>
        <v>0</v>
      </c>
      <c r="T804">
        <f t="shared" si="178"/>
        <v>0</v>
      </c>
      <c r="U804" t="str">
        <f t="shared" si="179"/>
        <v>4-28-3--20</v>
      </c>
      <c r="V804">
        <f t="shared" si="183"/>
        <v>0</v>
      </c>
      <c r="W804">
        <f t="shared" si="184"/>
        <v>0</v>
      </c>
      <c r="X804" t="str">
        <f t="shared" si="185"/>
        <v>4-28-3--20</v>
      </c>
      <c r="Y804" t="str">
        <f t="shared" si="186"/>
        <v>4-28-3--20</v>
      </c>
      <c r="Z804" t="str">
        <f t="shared" si="187"/>
        <v>4-28-3--20</v>
      </c>
      <c r="AA804" t="str">
        <f t="shared" si="180"/>
        <v>2023-04-28</v>
      </c>
      <c r="AB804" t="b">
        <f t="shared" si="182"/>
        <v>1</v>
      </c>
      <c r="AC804">
        <f t="shared" si="181"/>
        <v>0</v>
      </c>
    </row>
    <row r="805" spans="1:29">
      <c r="A805" s="3" t="s">
        <v>302</v>
      </c>
      <c r="B805" s="3" t="s">
        <v>489</v>
      </c>
      <c r="C805" s="3" t="s">
        <v>489</v>
      </c>
      <c r="D805" s="3" t="s">
        <v>489</v>
      </c>
      <c r="E805" s="3" t="s">
        <v>89</v>
      </c>
      <c r="F805" s="3" t="s">
        <v>93</v>
      </c>
      <c r="G805" s="3" t="s">
        <v>94</v>
      </c>
      <c r="H805" s="3" t="s">
        <v>92</v>
      </c>
      <c r="I805" s="3">
        <v>8045</v>
      </c>
      <c r="J805" s="3"/>
      <c r="K805" s="3">
        <v>0</v>
      </c>
      <c r="L805" s="3">
        <v>458.57</v>
      </c>
      <c r="M805" s="3"/>
      <c r="N805" s="3"/>
      <c r="O805" s="88" t="str">
        <f>""</f>
        <v/>
      </c>
      <c r="P805" s="35" t="str">
        <f t="shared" si="174"/>
        <v>2023-04-28</v>
      </c>
      <c r="Q805" t="str">
        <f t="shared" si="175"/>
        <v>XIG</v>
      </c>
      <c r="R805">
        <f t="shared" si="176"/>
        <v>0</v>
      </c>
      <c r="S805">
        <f t="shared" si="177"/>
        <v>8045</v>
      </c>
      <c r="T805">
        <f t="shared" si="178"/>
        <v>458.57</v>
      </c>
      <c r="U805" t="str">
        <f t="shared" si="179"/>
        <v>4-28-3--20</v>
      </c>
      <c r="V805">
        <f t="shared" si="183"/>
        <v>5.7000621504039777E-2</v>
      </c>
      <c r="W805">
        <f t="shared" si="184"/>
        <v>0</v>
      </c>
      <c r="X805" t="str">
        <f t="shared" si="185"/>
        <v>4-28-3--20</v>
      </c>
      <c r="Y805" t="str">
        <f t="shared" si="186"/>
        <v>4-28-3--20</v>
      </c>
      <c r="Z805" t="str">
        <f t="shared" si="187"/>
        <v>4-28-3--20</v>
      </c>
      <c r="AA805" t="str">
        <f t="shared" si="180"/>
        <v>2023-04-28</v>
      </c>
      <c r="AB805" t="b">
        <f t="shared" si="182"/>
        <v>1</v>
      </c>
      <c r="AC805">
        <f t="shared" si="181"/>
        <v>0</v>
      </c>
    </row>
    <row r="806" spans="1:29">
      <c r="A806" s="3" t="s">
        <v>302</v>
      </c>
      <c r="B806" s="3" t="s">
        <v>489</v>
      </c>
      <c r="C806" s="3" t="s">
        <v>489</v>
      </c>
      <c r="D806" s="3" t="s">
        <v>489</v>
      </c>
      <c r="E806" s="3" t="s">
        <v>89</v>
      </c>
      <c r="F806" s="3" t="s">
        <v>95</v>
      </c>
      <c r="G806" s="3" t="s">
        <v>96</v>
      </c>
      <c r="H806" s="3" t="s">
        <v>305</v>
      </c>
      <c r="I806" s="3">
        <v>0</v>
      </c>
      <c r="J806" s="3"/>
      <c r="K806" s="3">
        <v>0</v>
      </c>
      <c r="L806" s="3">
        <v>-834.23</v>
      </c>
      <c r="M806" s="3"/>
      <c r="N806" s="3"/>
      <c r="O806" s="88" t="str">
        <f>""</f>
        <v/>
      </c>
      <c r="P806" s="35" t="str">
        <f t="shared" si="174"/>
        <v>2023-04-28</v>
      </c>
      <c r="Q806" t="str">
        <f t="shared" si="175"/>
        <v>XHY</v>
      </c>
      <c r="R806">
        <f t="shared" si="176"/>
        <v>0</v>
      </c>
      <c r="S806">
        <f t="shared" si="177"/>
        <v>0</v>
      </c>
      <c r="T806">
        <f t="shared" si="178"/>
        <v>0</v>
      </c>
      <c r="U806" t="str">
        <f t="shared" si="179"/>
        <v>4-28-3--20</v>
      </c>
      <c r="V806">
        <f t="shared" si="183"/>
        <v>0</v>
      </c>
      <c r="W806">
        <f t="shared" si="184"/>
        <v>0</v>
      </c>
      <c r="X806" t="str">
        <f t="shared" si="185"/>
        <v>4-28-3--20</v>
      </c>
      <c r="Y806" t="str">
        <f t="shared" si="186"/>
        <v>4-28-3--20</v>
      </c>
      <c r="Z806" t="str">
        <f t="shared" si="187"/>
        <v>4-28-3--20</v>
      </c>
      <c r="AA806" t="str">
        <f t="shared" si="180"/>
        <v>2023-04-28</v>
      </c>
      <c r="AB806" t="b">
        <f t="shared" si="182"/>
        <v>1</v>
      </c>
      <c r="AC806">
        <f t="shared" si="181"/>
        <v>0</v>
      </c>
    </row>
    <row r="807" spans="1:29">
      <c r="A807" s="3" t="s">
        <v>302</v>
      </c>
      <c r="B807" s="3" t="s">
        <v>489</v>
      </c>
      <c r="C807" s="3" t="s">
        <v>489</v>
      </c>
      <c r="D807" s="3" t="s">
        <v>489</v>
      </c>
      <c r="E807" s="3" t="s">
        <v>89</v>
      </c>
      <c r="F807" s="3" t="s">
        <v>95</v>
      </c>
      <c r="G807" s="3" t="s">
        <v>96</v>
      </c>
      <c r="H807" s="3" t="s">
        <v>92</v>
      </c>
      <c r="I807" s="3">
        <v>11123</v>
      </c>
      <c r="J807" s="3"/>
      <c r="K807" s="3">
        <v>0</v>
      </c>
      <c r="L807" s="3">
        <v>834.23</v>
      </c>
      <c r="M807" s="3"/>
      <c r="N807" s="3"/>
      <c r="O807" s="88" t="str">
        <f>""</f>
        <v/>
      </c>
      <c r="P807" s="35" t="str">
        <f t="shared" si="174"/>
        <v>2023-04-28</v>
      </c>
      <c r="Q807" t="str">
        <f t="shared" si="175"/>
        <v>XHY</v>
      </c>
      <c r="R807">
        <f t="shared" si="176"/>
        <v>0</v>
      </c>
      <c r="S807">
        <f t="shared" si="177"/>
        <v>11123</v>
      </c>
      <c r="T807">
        <f t="shared" si="178"/>
        <v>834.23000000000013</v>
      </c>
      <c r="U807" t="str">
        <f t="shared" si="179"/>
        <v>4-28-3--20</v>
      </c>
      <c r="V807">
        <f t="shared" si="183"/>
        <v>7.5000449519014661E-2</v>
      </c>
      <c r="W807">
        <f t="shared" si="184"/>
        <v>0</v>
      </c>
      <c r="X807" t="str">
        <f t="shared" si="185"/>
        <v>4-28-3--20</v>
      </c>
      <c r="Y807" t="str">
        <f t="shared" si="186"/>
        <v>4-28-3--20</v>
      </c>
      <c r="Z807" t="str">
        <f t="shared" si="187"/>
        <v>4-28-3--20</v>
      </c>
      <c r="AA807" t="str">
        <f t="shared" si="180"/>
        <v>2023-04-28</v>
      </c>
      <c r="AB807" t="b">
        <f t="shared" si="182"/>
        <v>1</v>
      </c>
      <c r="AC807">
        <f t="shared" si="181"/>
        <v>0</v>
      </c>
    </row>
    <row r="808" spans="1:29">
      <c r="A808" s="3" t="s">
        <v>302</v>
      </c>
      <c r="B808" s="3" t="s">
        <v>489</v>
      </c>
      <c r="C808" s="3" t="s">
        <v>489</v>
      </c>
      <c r="D808" s="3" t="s">
        <v>489</v>
      </c>
      <c r="E808" s="3" t="s">
        <v>89</v>
      </c>
      <c r="F808" s="3" t="s">
        <v>54</v>
      </c>
      <c r="G808" s="3" t="s">
        <v>230</v>
      </c>
      <c r="H808" s="3" t="s">
        <v>305</v>
      </c>
      <c r="I808" s="3">
        <v>0</v>
      </c>
      <c r="J808" s="3"/>
      <c r="K808" s="3">
        <v>0</v>
      </c>
      <c r="L808" s="3">
        <v>-2099.1</v>
      </c>
      <c r="M808" s="3"/>
      <c r="N808" s="3"/>
      <c r="O808" s="88" t="str">
        <f>""</f>
        <v/>
      </c>
      <c r="P808" s="35" t="str">
        <f t="shared" si="174"/>
        <v>2023-04-28</v>
      </c>
      <c r="Q808" t="str">
        <f t="shared" si="175"/>
        <v>XCB</v>
      </c>
      <c r="R808">
        <f t="shared" si="176"/>
        <v>0</v>
      </c>
      <c r="S808">
        <f t="shared" si="177"/>
        <v>0</v>
      </c>
      <c r="T808">
        <f t="shared" si="178"/>
        <v>0</v>
      </c>
      <c r="U808" t="str">
        <f t="shared" si="179"/>
        <v>4-28-3--20</v>
      </c>
      <c r="V808">
        <f t="shared" si="183"/>
        <v>0</v>
      </c>
      <c r="W808">
        <f t="shared" si="184"/>
        <v>0</v>
      </c>
      <c r="X808" t="str">
        <f t="shared" si="185"/>
        <v>4-28-3--20</v>
      </c>
      <c r="Y808" t="str">
        <f t="shared" si="186"/>
        <v>4-28-3--20</v>
      </c>
      <c r="Z808" t="str">
        <f t="shared" si="187"/>
        <v>4-28-3--20</v>
      </c>
      <c r="AA808" t="str">
        <f t="shared" si="180"/>
        <v>2023-04-28</v>
      </c>
      <c r="AB808" t="b">
        <f t="shared" si="182"/>
        <v>1</v>
      </c>
      <c r="AC808">
        <f t="shared" si="181"/>
        <v>0</v>
      </c>
    </row>
    <row r="809" spans="1:29">
      <c r="A809" s="3" t="s">
        <v>302</v>
      </c>
      <c r="B809" s="3" t="s">
        <v>489</v>
      </c>
      <c r="C809" s="3" t="s">
        <v>489</v>
      </c>
      <c r="D809" s="3" t="s">
        <v>489</v>
      </c>
      <c r="E809" s="3" t="s">
        <v>89</v>
      </c>
      <c r="F809" s="3" t="s">
        <v>54</v>
      </c>
      <c r="G809" s="3" t="s">
        <v>230</v>
      </c>
      <c r="H809" s="3" t="s">
        <v>92</v>
      </c>
      <c r="I809" s="3">
        <v>35578</v>
      </c>
      <c r="J809" s="3"/>
      <c r="K809" s="3">
        <v>0</v>
      </c>
      <c r="L809" s="3">
        <v>2099.1</v>
      </c>
      <c r="M809" s="3"/>
      <c r="N809" s="3"/>
      <c r="O809" s="88" t="str">
        <f>""</f>
        <v/>
      </c>
      <c r="P809" s="35" t="str">
        <f t="shared" si="174"/>
        <v>2023-04-28</v>
      </c>
      <c r="Q809" t="str">
        <f t="shared" si="175"/>
        <v>XCB</v>
      </c>
      <c r="R809">
        <f t="shared" si="176"/>
        <v>0</v>
      </c>
      <c r="S809">
        <f t="shared" si="177"/>
        <v>35578</v>
      </c>
      <c r="T809">
        <f t="shared" si="178"/>
        <v>2099.1</v>
      </c>
      <c r="U809" t="str">
        <f t="shared" si="179"/>
        <v>4-28-3--20</v>
      </c>
      <c r="V809">
        <f t="shared" si="183"/>
        <v>5.8999943785485412E-2</v>
      </c>
      <c r="W809">
        <f t="shared" si="184"/>
        <v>0</v>
      </c>
      <c r="X809" t="str">
        <f t="shared" si="185"/>
        <v>4-28-3--20</v>
      </c>
      <c r="Y809" t="str">
        <f t="shared" si="186"/>
        <v>4-28-3--20</v>
      </c>
      <c r="Z809" t="str">
        <f t="shared" si="187"/>
        <v>4-28-3--20</v>
      </c>
      <c r="AA809" t="str">
        <f t="shared" si="180"/>
        <v>2023-04-28</v>
      </c>
      <c r="AB809" t="b">
        <f t="shared" si="182"/>
        <v>1</v>
      </c>
      <c r="AC809">
        <f t="shared" si="181"/>
        <v>0</v>
      </c>
    </row>
    <row r="810" spans="1:29">
      <c r="A810" s="3" t="s">
        <v>302</v>
      </c>
      <c r="B810" s="3" t="s">
        <v>489</v>
      </c>
      <c r="C810" s="3" t="s">
        <v>489</v>
      </c>
      <c r="D810" s="3" t="s">
        <v>489</v>
      </c>
      <c r="E810" s="3" t="s">
        <v>89</v>
      </c>
      <c r="F810" s="3" t="s">
        <v>90</v>
      </c>
      <c r="G810" s="3" t="s">
        <v>91</v>
      </c>
      <c r="H810" s="3" t="s">
        <v>305</v>
      </c>
      <c r="I810" s="3">
        <v>0</v>
      </c>
      <c r="J810" s="3"/>
      <c r="K810" s="3">
        <v>0</v>
      </c>
      <c r="L810" s="3">
        <v>-3462.2</v>
      </c>
      <c r="M810" s="3"/>
      <c r="N810" s="3"/>
      <c r="O810" s="88" t="str">
        <f>""</f>
        <v/>
      </c>
      <c r="P810" s="35" t="str">
        <f t="shared" si="174"/>
        <v>2023-04-28</v>
      </c>
      <c r="Q810" t="str">
        <f t="shared" si="175"/>
        <v>XBB</v>
      </c>
      <c r="R810">
        <f t="shared" si="176"/>
        <v>0</v>
      </c>
      <c r="S810">
        <f t="shared" si="177"/>
        <v>0</v>
      </c>
      <c r="T810">
        <f t="shared" si="178"/>
        <v>0</v>
      </c>
      <c r="U810" t="str">
        <f t="shared" si="179"/>
        <v>4-28-3--20</v>
      </c>
      <c r="V810">
        <f t="shared" si="183"/>
        <v>0</v>
      </c>
      <c r="W810">
        <f t="shared" si="184"/>
        <v>0</v>
      </c>
      <c r="X810" t="str">
        <f t="shared" si="185"/>
        <v>4-28-3--20</v>
      </c>
      <c r="Y810" t="str">
        <f t="shared" si="186"/>
        <v>4-28-3--20</v>
      </c>
      <c r="Z810" t="str">
        <f t="shared" si="187"/>
        <v>4-28-3--20</v>
      </c>
      <c r="AA810" t="str">
        <f t="shared" si="180"/>
        <v>2023-04-28</v>
      </c>
      <c r="AB810" t="b">
        <f t="shared" si="182"/>
        <v>1</v>
      </c>
      <c r="AC810">
        <f t="shared" si="181"/>
        <v>0</v>
      </c>
    </row>
    <row r="811" spans="1:29">
      <c r="A811" s="3" t="s">
        <v>302</v>
      </c>
      <c r="B811" s="3" t="s">
        <v>489</v>
      </c>
      <c r="C811" s="3" t="s">
        <v>489</v>
      </c>
      <c r="D811" s="3" t="s">
        <v>489</v>
      </c>
      <c r="E811" s="3" t="s">
        <v>89</v>
      </c>
      <c r="F811" s="3" t="s">
        <v>90</v>
      </c>
      <c r="G811" s="3" t="s">
        <v>91</v>
      </c>
      <c r="H811" s="3" t="s">
        <v>92</v>
      </c>
      <c r="I811" s="3">
        <v>49460</v>
      </c>
      <c r="J811" s="3"/>
      <c r="K811" s="3">
        <v>0</v>
      </c>
      <c r="L811" s="3">
        <v>3462.2</v>
      </c>
      <c r="M811" s="3"/>
      <c r="N811" s="3"/>
      <c r="O811" s="88" t="str">
        <f>""</f>
        <v/>
      </c>
      <c r="P811" s="35" t="str">
        <f t="shared" si="174"/>
        <v>2023-04-28</v>
      </c>
      <c r="Q811" t="str">
        <f t="shared" si="175"/>
        <v>XBB</v>
      </c>
      <c r="R811">
        <f t="shared" si="176"/>
        <v>0</v>
      </c>
      <c r="S811">
        <f t="shared" si="177"/>
        <v>49460</v>
      </c>
      <c r="T811">
        <f t="shared" si="178"/>
        <v>3462.2</v>
      </c>
      <c r="U811" t="str">
        <f t="shared" si="179"/>
        <v>4-28-3--20</v>
      </c>
      <c r="V811">
        <f t="shared" si="183"/>
        <v>6.9999999999999993E-2</v>
      </c>
      <c r="W811">
        <f t="shared" si="184"/>
        <v>0</v>
      </c>
      <c r="X811" t="str">
        <f t="shared" si="185"/>
        <v>4-28-3--20</v>
      </c>
      <c r="Y811" t="str">
        <f t="shared" si="186"/>
        <v>4-28-3--20</v>
      </c>
      <c r="Z811" t="str">
        <f t="shared" si="187"/>
        <v>4-28-3--20</v>
      </c>
      <c r="AA811" t="str">
        <f t="shared" si="180"/>
        <v>2023-04-28</v>
      </c>
      <c r="AB811" t="b">
        <f t="shared" si="182"/>
        <v>1</v>
      </c>
      <c r="AC811">
        <f t="shared" si="181"/>
        <v>0</v>
      </c>
    </row>
    <row r="812" spans="1:29">
      <c r="A812" s="3" t="s">
        <v>302</v>
      </c>
      <c r="B812" s="3" t="s">
        <v>495</v>
      </c>
      <c r="C812" s="3" t="s">
        <v>496</v>
      </c>
      <c r="D812" s="3" t="s">
        <v>497</v>
      </c>
      <c r="E812" s="3" t="s">
        <v>89</v>
      </c>
      <c r="F812" s="3" t="s">
        <v>498</v>
      </c>
      <c r="G812" s="3" t="s">
        <v>499</v>
      </c>
      <c r="H812" s="3" t="s">
        <v>314</v>
      </c>
      <c r="I812" s="3">
        <v>19329.897000000001</v>
      </c>
      <c r="J812" s="3">
        <v>11.64</v>
      </c>
      <c r="K812" s="3">
        <v>0</v>
      </c>
      <c r="L812" s="3">
        <v>-225000</v>
      </c>
      <c r="M812" s="3"/>
      <c r="N812" s="3"/>
      <c r="O812" s="88" t="str">
        <f>""</f>
        <v/>
      </c>
      <c r="P812" s="35" t="str">
        <f t="shared" si="174"/>
        <v>2023-05-08</v>
      </c>
      <c r="Q812" t="str">
        <f t="shared" si="175"/>
        <v>NBC773</v>
      </c>
      <c r="R812">
        <f t="shared" si="176"/>
        <v>11.64</v>
      </c>
      <c r="S812">
        <f t="shared" si="177"/>
        <v>19329.897000000001</v>
      </c>
      <c r="T812">
        <f t="shared" si="178"/>
        <v>225000</v>
      </c>
      <c r="U812" t="str">
        <f t="shared" si="179"/>
        <v>5-08-3--20</v>
      </c>
      <c r="V812">
        <f t="shared" si="183"/>
        <v>11.639999944128</v>
      </c>
      <c r="W812" t="b">
        <f t="shared" si="184"/>
        <v>0</v>
      </c>
      <c r="X812" t="str">
        <f t="shared" si="185"/>
        <v>5-08-3--20</v>
      </c>
      <c r="Y812" t="str">
        <f t="shared" si="186"/>
        <v>5-10-3--20</v>
      </c>
      <c r="Z812" t="str">
        <f t="shared" si="187"/>
        <v>5-09-3--20</v>
      </c>
      <c r="AA812" t="str">
        <f t="shared" si="180"/>
        <v>2023-05-09</v>
      </c>
      <c r="AB812" t="b">
        <f t="shared" si="182"/>
        <v>0</v>
      </c>
      <c r="AC812" t="str">
        <f t="shared" si="181"/>
        <v>Buy</v>
      </c>
    </row>
    <row r="813" spans="1:29">
      <c r="A813" s="3" t="s">
        <v>302</v>
      </c>
      <c r="B813" s="3" t="s">
        <v>495</v>
      </c>
      <c r="C813" s="3" t="s">
        <v>496</v>
      </c>
      <c r="D813" s="3" t="s">
        <v>495</v>
      </c>
      <c r="E813" s="3" t="s">
        <v>89</v>
      </c>
      <c r="F813" s="3" t="s">
        <v>93</v>
      </c>
      <c r="G813" s="3" t="s">
        <v>94</v>
      </c>
      <c r="H813" s="3" t="s">
        <v>313</v>
      </c>
      <c r="I813" s="3">
        <v>2950</v>
      </c>
      <c r="J813" s="3">
        <v>20.152000000000001</v>
      </c>
      <c r="K813" s="3">
        <v>0</v>
      </c>
      <c r="L813" s="3">
        <v>59447.01</v>
      </c>
      <c r="M813" s="3"/>
      <c r="N813" s="3"/>
      <c r="O813" s="88" t="str">
        <f>""</f>
        <v/>
      </c>
      <c r="P813" s="35" t="str">
        <f t="shared" si="174"/>
        <v>2023-05-08</v>
      </c>
      <c r="Q813" t="str">
        <f t="shared" si="175"/>
        <v>XIG</v>
      </c>
      <c r="R813">
        <f t="shared" si="176"/>
        <v>20.152000000000001</v>
      </c>
      <c r="S813">
        <f t="shared" si="177"/>
        <v>-2950</v>
      </c>
      <c r="T813">
        <f t="shared" si="178"/>
        <v>-59447.01</v>
      </c>
      <c r="U813" t="str">
        <f t="shared" si="179"/>
        <v>5-08-3--20</v>
      </c>
      <c r="V813">
        <f t="shared" si="183"/>
        <v>20.151528813559324</v>
      </c>
      <c r="W813" t="b">
        <f t="shared" si="184"/>
        <v>0</v>
      </c>
      <c r="X813" t="str">
        <f t="shared" si="185"/>
        <v>5-08-3--20</v>
      </c>
      <c r="Y813" t="str">
        <f t="shared" si="186"/>
        <v>5-10-3--20</v>
      </c>
      <c r="Z813" t="str">
        <f t="shared" si="187"/>
        <v>5-08-3--20</v>
      </c>
      <c r="AA813" t="str">
        <f t="shared" si="180"/>
        <v>2023-05-08</v>
      </c>
      <c r="AB813" t="b">
        <f t="shared" si="182"/>
        <v>1</v>
      </c>
      <c r="AC813">
        <f t="shared" si="181"/>
        <v>0</v>
      </c>
    </row>
    <row r="814" spans="1:29">
      <c r="A814" s="3" t="s">
        <v>302</v>
      </c>
      <c r="B814" s="3" t="s">
        <v>495</v>
      </c>
      <c r="C814" s="3" t="s">
        <v>496</v>
      </c>
      <c r="D814" s="3" t="s">
        <v>495</v>
      </c>
      <c r="E814" s="3" t="s">
        <v>89</v>
      </c>
      <c r="F814" s="3" t="s">
        <v>95</v>
      </c>
      <c r="G814" s="3" t="s">
        <v>96</v>
      </c>
      <c r="H814" s="3" t="s">
        <v>313</v>
      </c>
      <c r="I814" s="3">
        <v>8400</v>
      </c>
      <c r="J814" s="3">
        <v>15.878</v>
      </c>
      <c r="K814" s="3">
        <v>0</v>
      </c>
      <c r="L814" s="3">
        <v>133373.01</v>
      </c>
      <c r="M814" s="3"/>
      <c r="N814" s="3"/>
      <c r="O814" s="88" t="str">
        <f>""</f>
        <v/>
      </c>
      <c r="P814" s="35" t="str">
        <f t="shared" si="174"/>
        <v>2023-05-08</v>
      </c>
      <c r="Q814" t="str">
        <f t="shared" si="175"/>
        <v>XHY</v>
      </c>
      <c r="R814">
        <f t="shared" si="176"/>
        <v>15.878</v>
      </c>
      <c r="S814">
        <f t="shared" si="177"/>
        <v>-8400</v>
      </c>
      <c r="T814">
        <f t="shared" si="178"/>
        <v>-133373.01</v>
      </c>
      <c r="U814" t="str">
        <f t="shared" si="179"/>
        <v>5-08-3--20</v>
      </c>
      <c r="V814">
        <f t="shared" si="183"/>
        <v>15.877739285714286</v>
      </c>
      <c r="W814" t="b">
        <f t="shared" si="184"/>
        <v>0</v>
      </c>
      <c r="X814" t="str">
        <f t="shared" si="185"/>
        <v>5-08-3--20</v>
      </c>
      <c r="Y814" t="str">
        <f t="shared" si="186"/>
        <v>5-10-3--20</v>
      </c>
      <c r="Z814" t="str">
        <f t="shared" si="187"/>
        <v>5-08-3--20</v>
      </c>
      <c r="AA814" t="str">
        <f t="shared" si="180"/>
        <v>2023-05-08</v>
      </c>
      <c r="AB814" t="b">
        <f t="shared" si="182"/>
        <v>1</v>
      </c>
      <c r="AC814">
        <f t="shared" si="181"/>
        <v>0</v>
      </c>
    </row>
    <row r="815" spans="1:29">
      <c r="A815" s="3" t="s">
        <v>302</v>
      </c>
      <c r="B815" s="3" t="s">
        <v>495</v>
      </c>
      <c r="C815" s="3" t="s">
        <v>496</v>
      </c>
      <c r="D815" s="3" t="s">
        <v>495</v>
      </c>
      <c r="E815" s="3" t="s">
        <v>89</v>
      </c>
      <c r="F815" s="3" t="s">
        <v>105</v>
      </c>
      <c r="G815" s="3" t="s">
        <v>106</v>
      </c>
      <c r="H815" s="3" t="s">
        <v>313</v>
      </c>
      <c r="I815" s="3">
        <v>2150</v>
      </c>
      <c r="J815" s="3">
        <v>68.52</v>
      </c>
      <c r="K815" s="3">
        <v>0</v>
      </c>
      <c r="L815" s="3">
        <v>147318</v>
      </c>
      <c r="M815" s="3"/>
      <c r="N815" s="3"/>
      <c r="O815" s="88" t="str">
        <f>""</f>
        <v/>
      </c>
      <c r="P815" s="35" t="str">
        <f t="shared" si="174"/>
        <v>2023-05-08</v>
      </c>
      <c r="Q815" t="str">
        <f t="shared" si="175"/>
        <v>XUS</v>
      </c>
      <c r="R815">
        <f t="shared" si="176"/>
        <v>68.52</v>
      </c>
      <c r="S815">
        <f t="shared" si="177"/>
        <v>-2150</v>
      </c>
      <c r="T815">
        <f t="shared" si="178"/>
        <v>-147318</v>
      </c>
      <c r="U815" t="str">
        <f t="shared" si="179"/>
        <v>5-08-3--20</v>
      </c>
      <c r="V815">
        <f t="shared" si="183"/>
        <v>68.52</v>
      </c>
      <c r="W815" t="b">
        <f t="shared" si="184"/>
        <v>1</v>
      </c>
      <c r="X815" t="str">
        <f t="shared" si="185"/>
        <v>5-08-3--20</v>
      </c>
      <c r="Y815" t="str">
        <f t="shared" si="186"/>
        <v>5-10-3--20</v>
      </c>
      <c r="Z815" t="str">
        <f t="shared" si="187"/>
        <v>5-08-3--20</v>
      </c>
      <c r="AA815" t="str">
        <f t="shared" si="180"/>
        <v>2023-05-08</v>
      </c>
      <c r="AB815" t="b">
        <f t="shared" si="182"/>
        <v>1</v>
      </c>
      <c r="AC815">
        <f t="shared" si="181"/>
        <v>0</v>
      </c>
    </row>
    <row r="816" spans="1:29">
      <c r="A816" s="3" t="s">
        <v>302</v>
      </c>
      <c r="B816" s="3" t="s">
        <v>495</v>
      </c>
      <c r="C816" s="3" t="s">
        <v>496</v>
      </c>
      <c r="D816" s="3" t="s">
        <v>495</v>
      </c>
      <c r="E816" s="3" t="s">
        <v>89</v>
      </c>
      <c r="F816" s="3" t="s">
        <v>108</v>
      </c>
      <c r="G816" s="3" t="s">
        <v>109</v>
      </c>
      <c r="H816" s="3" t="s">
        <v>313</v>
      </c>
      <c r="I816" s="3">
        <v>1950</v>
      </c>
      <c r="J816" s="3">
        <v>34.204999999999998</v>
      </c>
      <c r="K816" s="3">
        <v>0</v>
      </c>
      <c r="L816" s="3">
        <v>66699.5</v>
      </c>
      <c r="M816" s="3"/>
      <c r="N816" s="3"/>
      <c r="O816" s="88" t="str">
        <f>""</f>
        <v/>
      </c>
      <c r="P816" s="35" t="str">
        <f t="shared" si="174"/>
        <v>2023-05-08</v>
      </c>
      <c r="Q816" t="str">
        <f t="shared" si="175"/>
        <v>XEF</v>
      </c>
      <c r="R816">
        <f t="shared" si="176"/>
        <v>34.204999999999998</v>
      </c>
      <c r="S816">
        <f t="shared" si="177"/>
        <v>-1950</v>
      </c>
      <c r="T816">
        <f t="shared" si="178"/>
        <v>-66699.5</v>
      </c>
      <c r="U816" t="str">
        <f t="shared" si="179"/>
        <v>5-08-3--20</v>
      </c>
      <c r="V816">
        <f t="shared" si="183"/>
        <v>34.204871794871792</v>
      </c>
      <c r="W816" t="b">
        <f t="shared" si="184"/>
        <v>0</v>
      </c>
      <c r="X816" t="str">
        <f t="shared" si="185"/>
        <v>5-08-3--20</v>
      </c>
      <c r="Y816" t="str">
        <f t="shared" si="186"/>
        <v>5-10-3--20</v>
      </c>
      <c r="Z816" t="str">
        <f t="shared" si="187"/>
        <v>5-08-3--20</v>
      </c>
      <c r="AA816" t="str">
        <f t="shared" si="180"/>
        <v>2023-05-08</v>
      </c>
      <c r="AB816" t="b">
        <f t="shared" si="182"/>
        <v>1</v>
      </c>
      <c r="AC816">
        <f t="shared" si="181"/>
        <v>0</v>
      </c>
    </row>
    <row r="817" spans="1:29">
      <c r="A817" s="3" t="s">
        <v>302</v>
      </c>
      <c r="B817" s="3" t="s">
        <v>495</v>
      </c>
      <c r="C817" s="3" t="s">
        <v>496</v>
      </c>
      <c r="D817" s="3" t="s">
        <v>495</v>
      </c>
      <c r="E817" s="3" t="s">
        <v>89</v>
      </c>
      <c r="F817" s="3" t="s">
        <v>110</v>
      </c>
      <c r="G817" s="3" t="s">
        <v>111</v>
      </c>
      <c r="H817" s="3" t="s">
        <v>313</v>
      </c>
      <c r="I817" s="3">
        <v>9050</v>
      </c>
      <c r="J817" s="3">
        <v>31.57</v>
      </c>
      <c r="K817" s="3">
        <v>0</v>
      </c>
      <c r="L817" s="3">
        <v>285708.5</v>
      </c>
      <c r="M817" s="3"/>
      <c r="N817" s="3"/>
      <c r="O817" s="88" t="str">
        <f>""</f>
        <v/>
      </c>
      <c r="P817" s="35" t="str">
        <f t="shared" si="174"/>
        <v>2023-05-08</v>
      </c>
      <c r="Q817" t="str">
        <f t="shared" si="175"/>
        <v>XIU</v>
      </c>
      <c r="R817">
        <f t="shared" si="176"/>
        <v>31.57</v>
      </c>
      <c r="S817">
        <f t="shared" si="177"/>
        <v>-9050</v>
      </c>
      <c r="T817">
        <f t="shared" si="178"/>
        <v>-285708.5</v>
      </c>
      <c r="U817" t="str">
        <f t="shared" si="179"/>
        <v>5-08-3--20</v>
      </c>
      <c r="V817">
        <f t="shared" si="183"/>
        <v>31.57</v>
      </c>
      <c r="W817" t="b">
        <f t="shared" si="184"/>
        <v>1</v>
      </c>
      <c r="X817" t="str">
        <f t="shared" si="185"/>
        <v>5-08-3--20</v>
      </c>
      <c r="Y817" t="str">
        <f t="shared" si="186"/>
        <v>5-10-3--20</v>
      </c>
      <c r="Z817" t="str">
        <f t="shared" si="187"/>
        <v>5-08-3--20</v>
      </c>
      <c r="AA817" t="str">
        <f t="shared" si="180"/>
        <v>2023-05-08</v>
      </c>
      <c r="AB817" t="b">
        <f t="shared" si="182"/>
        <v>1</v>
      </c>
      <c r="AC817">
        <f t="shared" si="181"/>
        <v>0</v>
      </c>
    </row>
    <row r="818" spans="1:29">
      <c r="A818" s="3" t="s">
        <v>302</v>
      </c>
      <c r="B818" s="3" t="s">
        <v>495</v>
      </c>
      <c r="C818" s="3" t="s">
        <v>496</v>
      </c>
      <c r="D818" s="3" t="s">
        <v>495</v>
      </c>
      <c r="E818" s="3" t="s">
        <v>89</v>
      </c>
      <c r="F818" s="3" t="s">
        <v>54</v>
      </c>
      <c r="G818" s="3" t="s">
        <v>230</v>
      </c>
      <c r="H818" s="3" t="s">
        <v>313</v>
      </c>
      <c r="I818" s="3">
        <v>2850</v>
      </c>
      <c r="J818" s="3">
        <v>19.260000000000002</v>
      </c>
      <c r="K818" s="3">
        <v>0</v>
      </c>
      <c r="L818" s="3">
        <v>54891</v>
      </c>
      <c r="M818" s="3"/>
      <c r="N818" s="3"/>
      <c r="O818" s="88" t="str">
        <f>""</f>
        <v/>
      </c>
      <c r="P818" s="35" t="str">
        <f t="shared" si="174"/>
        <v>2023-05-08</v>
      </c>
      <c r="Q818" t="str">
        <f t="shared" si="175"/>
        <v>XCB</v>
      </c>
      <c r="R818">
        <f t="shared" si="176"/>
        <v>19.260000000000002</v>
      </c>
      <c r="S818">
        <f t="shared" si="177"/>
        <v>-2850</v>
      </c>
      <c r="T818">
        <f t="shared" si="178"/>
        <v>-54891.000000000007</v>
      </c>
      <c r="U818" t="str">
        <f t="shared" si="179"/>
        <v>5-08-3--20</v>
      </c>
      <c r="V818">
        <f t="shared" si="183"/>
        <v>19.260000000000002</v>
      </c>
      <c r="W818" t="b">
        <f t="shared" si="184"/>
        <v>1</v>
      </c>
      <c r="X818" t="str">
        <f t="shared" si="185"/>
        <v>5-08-3--20</v>
      </c>
      <c r="Y818" t="str">
        <f t="shared" si="186"/>
        <v>5-10-3--20</v>
      </c>
      <c r="Z818" t="str">
        <f t="shared" si="187"/>
        <v>5-08-3--20</v>
      </c>
      <c r="AA818" t="str">
        <f t="shared" si="180"/>
        <v>2023-05-08</v>
      </c>
      <c r="AB818" t="b">
        <f t="shared" si="182"/>
        <v>1</v>
      </c>
      <c r="AC818">
        <f t="shared" si="181"/>
        <v>0</v>
      </c>
    </row>
    <row r="819" spans="1:29">
      <c r="A819" s="3" t="s">
        <v>302</v>
      </c>
      <c r="B819" s="3" t="s">
        <v>495</v>
      </c>
      <c r="C819" s="3" t="s">
        <v>496</v>
      </c>
      <c r="D819" s="3" t="s">
        <v>495</v>
      </c>
      <c r="E819" s="3" t="s">
        <v>89</v>
      </c>
      <c r="F819" s="3" t="s">
        <v>90</v>
      </c>
      <c r="G819" s="3" t="s">
        <v>91</v>
      </c>
      <c r="H819" s="3" t="s">
        <v>314</v>
      </c>
      <c r="I819" s="3">
        <v>23500</v>
      </c>
      <c r="J819" s="3">
        <v>27.905000000000001</v>
      </c>
      <c r="K819" s="3">
        <v>0</v>
      </c>
      <c r="L819" s="3">
        <v>-655763</v>
      </c>
      <c r="M819" s="3"/>
      <c r="N819" s="3"/>
      <c r="O819" s="88" t="str">
        <f>""</f>
        <v/>
      </c>
      <c r="P819" s="35" t="str">
        <f t="shared" si="174"/>
        <v>2023-05-08</v>
      </c>
      <c r="Q819" t="str">
        <f t="shared" si="175"/>
        <v>XBB</v>
      </c>
      <c r="R819">
        <f t="shared" si="176"/>
        <v>27.905000000000001</v>
      </c>
      <c r="S819">
        <f t="shared" si="177"/>
        <v>23500</v>
      </c>
      <c r="T819">
        <f t="shared" si="178"/>
        <v>655763</v>
      </c>
      <c r="U819" t="str">
        <f t="shared" si="179"/>
        <v>5-08-3--20</v>
      </c>
      <c r="V819">
        <f t="shared" si="183"/>
        <v>27.904808510638297</v>
      </c>
      <c r="W819" t="b">
        <f t="shared" si="184"/>
        <v>0</v>
      </c>
      <c r="X819" t="str">
        <f t="shared" si="185"/>
        <v>5-08-3--20</v>
      </c>
      <c r="Y819" t="str">
        <f t="shared" si="186"/>
        <v>5-10-3--20</v>
      </c>
      <c r="Z819" t="str">
        <f t="shared" si="187"/>
        <v>5-08-3--20</v>
      </c>
      <c r="AA819" t="str">
        <f t="shared" si="180"/>
        <v>2023-05-08</v>
      </c>
      <c r="AB819" t="b">
        <f t="shared" si="182"/>
        <v>1</v>
      </c>
      <c r="AC819">
        <f t="shared" si="181"/>
        <v>0</v>
      </c>
    </row>
    <row r="820" spans="1:29">
      <c r="A820" s="3" t="s">
        <v>302</v>
      </c>
      <c r="B820" s="3" t="s">
        <v>495</v>
      </c>
      <c r="C820" s="3" t="s">
        <v>496</v>
      </c>
      <c r="D820" s="3" t="s">
        <v>495</v>
      </c>
      <c r="E820" s="3" t="s">
        <v>89</v>
      </c>
      <c r="F820" s="3" t="s">
        <v>112</v>
      </c>
      <c r="G820" s="3" t="s">
        <v>113</v>
      </c>
      <c r="H820" s="3" t="s">
        <v>313</v>
      </c>
      <c r="I820" s="3">
        <v>5450</v>
      </c>
      <c r="J820" s="3">
        <v>29.12</v>
      </c>
      <c r="K820" s="3">
        <v>0</v>
      </c>
      <c r="L820" s="3">
        <v>158704</v>
      </c>
      <c r="M820" s="3"/>
      <c r="N820" s="3"/>
      <c r="O820" s="88" t="str">
        <f>""</f>
        <v/>
      </c>
      <c r="P820" s="35" t="str">
        <f t="shared" si="174"/>
        <v>2023-05-08</v>
      </c>
      <c r="Q820" t="str">
        <f t="shared" si="175"/>
        <v>XEM</v>
      </c>
      <c r="R820">
        <f t="shared" si="176"/>
        <v>29.12</v>
      </c>
      <c r="S820">
        <f t="shared" si="177"/>
        <v>-5450</v>
      </c>
      <c r="T820">
        <f t="shared" si="178"/>
        <v>-158704</v>
      </c>
      <c r="U820" t="str">
        <f t="shared" si="179"/>
        <v>5-08-3--20</v>
      </c>
      <c r="V820">
        <f t="shared" si="183"/>
        <v>29.12</v>
      </c>
      <c r="W820" t="b">
        <f t="shared" si="184"/>
        <v>1</v>
      </c>
      <c r="X820" t="str">
        <f t="shared" si="185"/>
        <v>5-08-3--20</v>
      </c>
      <c r="Y820" t="str">
        <f t="shared" si="186"/>
        <v>5-10-3--20</v>
      </c>
      <c r="Z820" t="str">
        <f t="shared" si="187"/>
        <v>5-08-3--20</v>
      </c>
      <c r="AA820" t="str">
        <f t="shared" si="180"/>
        <v>2023-05-08</v>
      </c>
      <c r="AB820" t="b">
        <f t="shared" si="182"/>
        <v>1</v>
      </c>
      <c r="AC820">
        <f t="shared" si="181"/>
        <v>0</v>
      </c>
    </row>
    <row r="821" spans="1:29">
      <c r="A821" s="3" t="s">
        <v>302</v>
      </c>
      <c r="B821" s="3" t="s">
        <v>496</v>
      </c>
      <c r="C821" s="3" t="s">
        <v>500</v>
      </c>
      <c r="D821" s="3" t="s">
        <v>501</v>
      </c>
      <c r="E821" s="3" t="s">
        <v>89</v>
      </c>
      <c r="F821" s="3" t="s">
        <v>498</v>
      </c>
      <c r="G821" s="3" t="s">
        <v>502</v>
      </c>
      <c r="H821" s="3" t="s">
        <v>314</v>
      </c>
      <c r="I821" s="3">
        <v>603.96900000000005</v>
      </c>
      <c r="J821" s="3">
        <v>11.59</v>
      </c>
      <c r="K821" s="3">
        <v>0</v>
      </c>
      <c r="L821" s="3">
        <v>-7000</v>
      </c>
      <c r="M821" s="3"/>
      <c r="N821" s="3"/>
      <c r="O821" s="88" t="str">
        <f>""</f>
        <v/>
      </c>
      <c r="P821" s="35" t="str">
        <f t="shared" si="174"/>
        <v>2023-05-10</v>
      </c>
      <c r="Q821" t="str">
        <f t="shared" si="175"/>
        <v>NBC773</v>
      </c>
      <c r="R821">
        <f t="shared" si="176"/>
        <v>11.59</v>
      </c>
      <c r="S821">
        <f t="shared" si="177"/>
        <v>603.96900000000005</v>
      </c>
      <c r="T821">
        <f t="shared" si="178"/>
        <v>7000</v>
      </c>
      <c r="U821" t="str">
        <f t="shared" si="179"/>
        <v>5-10-3--20</v>
      </c>
      <c r="V821">
        <f t="shared" si="183"/>
        <v>11.589998824442976</v>
      </c>
      <c r="W821" t="b">
        <f t="shared" si="184"/>
        <v>0</v>
      </c>
      <c r="X821" t="str">
        <f t="shared" si="185"/>
        <v>5-10-3--20</v>
      </c>
      <c r="Y821" t="str">
        <f t="shared" si="186"/>
        <v>5-12-3--20</v>
      </c>
      <c r="Z821" t="str">
        <f t="shared" si="187"/>
        <v>5-11-3--20</v>
      </c>
      <c r="AA821" t="str">
        <f t="shared" si="180"/>
        <v>2023-05-11</v>
      </c>
      <c r="AB821" t="b">
        <f t="shared" si="182"/>
        <v>0</v>
      </c>
      <c r="AC821" t="str">
        <f t="shared" si="181"/>
        <v>Buy</v>
      </c>
    </row>
    <row r="822" spans="1:29">
      <c r="A822" s="3" t="s">
        <v>302</v>
      </c>
      <c r="B822" s="3" t="s">
        <v>496</v>
      </c>
      <c r="C822" s="3" t="s">
        <v>500</v>
      </c>
      <c r="D822" s="3" t="s">
        <v>496</v>
      </c>
      <c r="E822" s="3" t="s">
        <v>89</v>
      </c>
      <c r="F822" s="3" t="s">
        <v>54</v>
      </c>
      <c r="G822" s="3" t="s">
        <v>230</v>
      </c>
      <c r="H822" s="3" t="s">
        <v>314</v>
      </c>
      <c r="I822" s="3">
        <v>362</v>
      </c>
      <c r="J822" s="3">
        <v>19.36</v>
      </c>
      <c r="K822" s="3">
        <v>0</v>
      </c>
      <c r="L822" s="3">
        <v>-7008.32</v>
      </c>
      <c r="M822" s="3"/>
      <c r="N822" s="3"/>
      <c r="O822" s="88" t="str">
        <f>""</f>
        <v/>
      </c>
      <c r="P822" s="35" t="str">
        <f t="shared" si="174"/>
        <v>2023-05-10</v>
      </c>
      <c r="Q822" t="str">
        <f t="shared" si="175"/>
        <v>XCB</v>
      </c>
      <c r="R822">
        <f t="shared" si="176"/>
        <v>19.36</v>
      </c>
      <c r="S822">
        <f t="shared" si="177"/>
        <v>362</v>
      </c>
      <c r="T822">
        <f t="shared" si="178"/>
        <v>7008.32</v>
      </c>
      <c r="U822" t="str">
        <f t="shared" si="179"/>
        <v>5-10-3--20</v>
      </c>
      <c r="V822">
        <f t="shared" si="183"/>
        <v>19.36</v>
      </c>
      <c r="W822" t="b">
        <f t="shared" si="184"/>
        <v>1</v>
      </c>
      <c r="X822" t="str">
        <f t="shared" si="185"/>
        <v>5-10-3--20</v>
      </c>
      <c r="Y822" t="str">
        <f t="shared" si="186"/>
        <v>5-12-3--20</v>
      </c>
      <c r="Z822" t="str">
        <f t="shared" si="187"/>
        <v>5-10-3--20</v>
      </c>
      <c r="AA822" t="str">
        <f t="shared" si="180"/>
        <v>2023-05-10</v>
      </c>
      <c r="AB822" t="b">
        <f t="shared" si="182"/>
        <v>1</v>
      </c>
      <c r="AC822">
        <f t="shared" si="181"/>
        <v>0</v>
      </c>
    </row>
    <row r="823" spans="1:29">
      <c r="A823" s="3" t="s">
        <v>302</v>
      </c>
      <c r="B823" s="3" t="s">
        <v>496</v>
      </c>
      <c r="C823" s="3" t="s">
        <v>500</v>
      </c>
      <c r="D823" s="3" t="s">
        <v>496</v>
      </c>
      <c r="E823" s="3" t="s">
        <v>89</v>
      </c>
      <c r="F823" s="3" t="s">
        <v>90</v>
      </c>
      <c r="G823" s="3" t="s">
        <v>91</v>
      </c>
      <c r="H823" s="3" t="s">
        <v>314</v>
      </c>
      <c r="I823" s="3">
        <v>535</v>
      </c>
      <c r="J823" s="3">
        <v>28.01</v>
      </c>
      <c r="K823" s="3">
        <v>0</v>
      </c>
      <c r="L823" s="3">
        <v>-14985.35</v>
      </c>
      <c r="M823" s="3"/>
      <c r="N823" s="3"/>
      <c r="O823" s="88" t="str">
        <f>""</f>
        <v/>
      </c>
      <c r="P823" s="35" t="str">
        <f t="shared" si="174"/>
        <v>2023-05-10</v>
      </c>
      <c r="Q823" t="str">
        <f t="shared" si="175"/>
        <v>XBB</v>
      </c>
      <c r="R823">
        <f t="shared" si="176"/>
        <v>28.01</v>
      </c>
      <c r="S823">
        <f t="shared" si="177"/>
        <v>535</v>
      </c>
      <c r="T823">
        <f t="shared" si="178"/>
        <v>14985.35</v>
      </c>
      <c r="U823" t="str">
        <f t="shared" si="179"/>
        <v>5-10-3--20</v>
      </c>
      <c r="V823">
        <f t="shared" si="183"/>
        <v>28.01</v>
      </c>
      <c r="W823" t="b">
        <f t="shared" si="184"/>
        <v>1</v>
      </c>
      <c r="X823" t="str">
        <f t="shared" si="185"/>
        <v>5-10-3--20</v>
      </c>
      <c r="Y823" t="str">
        <f t="shared" si="186"/>
        <v>5-12-3--20</v>
      </c>
      <c r="Z823" t="str">
        <f t="shared" si="187"/>
        <v>5-10-3--20</v>
      </c>
      <c r="AA823" t="str">
        <f t="shared" si="180"/>
        <v>2023-05-10</v>
      </c>
      <c r="AB823" t="b">
        <f t="shared" si="182"/>
        <v>1</v>
      </c>
      <c r="AC823">
        <f t="shared" si="181"/>
        <v>0</v>
      </c>
    </row>
    <row r="824" spans="1:29">
      <c r="A824" s="3" t="s">
        <v>302</v>
      </c>
      <c r="B824" s="3" t="s">
        <v>503</v>
      </c>
      <c r="C824" s="3" t="s">
        <v>503</v>
      </c>
      <c r="D824" s="3" t="s">
        <v>504</v>
      </c>
      <c r="E824" s="3"/>
      <c r="F824" s="3"/>
      <c r="G824" s="3" t="s">
        <v>505</v>
      </c>
      <c r="H824" s="3" t="s">
        <v>506</v>
      </c>
      <c r="I824" s="3">
        <v>0</v>
      </c>
      <c r="J824" s="3"/>
      <c r="K824" s="3">
        <v>0</v>
      </c>
      <c r="L824" s="3">
        <v>7.15</v>
      </c>
      <c r="M824" s="3"/>
      <c r="N824" s="3"/>
      <c r="O824" s="88" t="str">
        <f>""</f>
        <v/>
      </c>
      <c r="P824" s="35" t="str">
        <f t="shared" si="174"/>
        <v>2023-05-16</v>
      </c>
      <c r="Q824">
        <f t="shared" si="175"/>
        <v>0</v>
      </c>
      <c r="R824">
        <f t="shared" si="176"/>
        <v>0</v>
      </c>
      <c r="S824">
        <f t="shared" si="177"/>
        <v>0</v>
      </c>
      <c r="T824">
        <f t="shared" si="178"/>
        <v>0</v>
      </c>
      <c r="U824" t="str">
        <f t="shared" si="179"/>
        <v>5-16-3--20</v>
      </c>
      <c r="V824">
        <f t="shared" si="183"/>
        <v>0</v>
      </c>
      <c r="W824">
        <f t="shared" si="184"/>
        <v>0</v>
      </c>
      <c r="X824" t="str">
        <f t="shared" si="185"/>
        <v>5-16-3--20</v>
      </c>
      <c r="Y824" t="str">
        <f t="shared" si="186"/>
        <v>5-16-3--20</v>
      </c>
      <c r="Z824" t="str">
        <f t="shared" si="187"/>
        <v>5-19-3--20</v>
      </c>
      <c r="AA824" t="str">
        <f t="shared" si="180"/>
        <v>2023-05-19</v>
      </c>
      <c r="AB824" t="b">
        <f t="shared" si="182"/>
        <v>0</v>
      </c>
      <c r="AC824" t="str">
        <f t="shared" si="181"/>
        <v>Interest</v>
      </c>
    </row>
    <row r="825" spans="1:29">
      <c r="A825" s="3" t="s">
        <v>302</v>
      </c>
      <c r="B825" s="3" t="s">
        <v>507</v>
      </c>
      <c r="C825" s="3" t="s">
        <v>507</v>
      </c>
      <c r="D825" s="3" t="s">
        <v>508</v>
      </c>
      <c r="E825" s="3" t="s">
        <v>89</v>
      </c>
      <c r="F825" s="3" t="s">
        <v>120</v>
      </c>
      <c r="G825" s="3" t="s">
        <v>509</v>
      </c>
      <c r="H825" s="3" t="s">
        <v>305</v>
      </c>
      <c r="I825" s="3">
        <v>124.401</v>
      </c>
      <c r="J825" s="3"/>
      <c r="K825" s="3">
        <v>0</v>
      </c>
      <c r="L825" s="3"/>
      <c r="M825" s="3"/>
      <c r="N825" s="3"/>
      <c r="O825" s="88" t="str">
        <f>""</f>
        <v/>
      </c>
      <c r="P825" s="35" t="str">
        <f t="shared" si="174"/>
        <v>2023-05-30</v>
      </c>
      <c r="Q825" t="str">
        <f t="shared" si="175"/>
        <v>TDB778</v>
      </c>
      <c r="R825">
        <f t="shared" si="176"/>
        <v>10.940024597873007</v>
      </c>
      <c r="S825">
        <f t="shared" si="177"/>
        <v>124.401</v>
      </c>
      <c r="T825">
        <f t="shared" si="178"/>
        <v>0</v>
      </c>
      <c r="U825" t="str">
        <f t="shared" si="179"/>
        <v>5-30-3--20</v>
      </c>
      <c r="V825">
        <f t="shared" si="183"/>
        <v>0</v>
      </c>
      <c r="W825">
        <f t="shared" si="184"/>
        <v>0</v>
      </c>
      <c r="X825" t="str">
        <f t="shared" si="185"/>
        <v>5-30-3--20</v>
      </c>
      <c r="Y825" t="str">
        <f t="shared" si="186"/>
        <v>5-30-3--20</v>
      </c>
      <c r="Z825" t="str">
        <f t="shared" si="187"/>
        <v>6-01-3--20</v>
      </c>
      <c r="AA825" t="str">
        <f t="shared" si="180"/>
        <v>2023-06-01</v>
      </c>
      <c r="AB825" t="b">
        <f t="shared" si="182"/>
        <v>0</v>
      </c>
      <c r="AC825" t="str">
        <f t="shared" si="181"/>
        <v>Reinv Div</v>
      </c>
    </row>
    <row r="826" spans="1:29">
      <c r="A826" s="3" t="s">
        <v>302</v>
      </c>
      <c r="B826" s="3" t="s">
        <v>510</v>
      </c>
      <c r="C826" s="3" t="s">
        <v>510</v>
      </c>
      <c r="D826" s="3" t="s">
        <v>511</v>
      </c>
      <c r="E826" s="3" t="s">
        <v>89</v>
      </c>
      <c r="F826" s="3" t="s">
        <v>95</v>
      </c>
      <c r="G826" s="3" t="s">
        <v>96</v>
      </c>
      <c r="H826" s="3" t="s">
        <v>128</v>
      </c>
      <c r="I826" s="3">
        <v>0</v>
      </c>
      <c r="J826" s="3"/>
      <c r="K826" s="3">
        <v>0</v>
      </c>
      <c r="L826" s="3">
        <v>2.34</v>
      </c>
      <c r="M826" s="3"/>
      <c r="N826" s="3"/>
      <c r="O826" s="88" t="str">
        <f>""</f>
        <v/>
      </c>
      <c r="P826" s="35" t="str">
        <f t="shared" si="174"/>
        <v>2023-05-31</v>
      </c>
      <c r="Q826" t="str">
        <f t="shared" si="175"/>
        <v>XHY</v>
      </c>
      <c r="R826">
        <f t="shared" si="176"/>
        <v>0</v>
      </c>
      <c r="S826">
        <f t="shared" si="177"/>
        <v>0</v>
      </c>
      <c r="T826">
        <f t="shared" si="178"/>
        <v>0</v>
      </c>
      <c r="U826" t="str">
        <f t="shared" si="179"/>
        <v>5-31-3--20</v>
      </c>
      <c r="V826">
        <f t="shared" si="183"/>
        <v>0</v>
      </c>
      <c r="W826">
        <f t="shared" si="184"/>
        <v>0</v>
      </c>
      <c r="X826" t="str">
        <f t="shared" si="185"/>
        <v>5-31-3--20</v>
      </c>
      <c r="Y826" t="str">
        <f t="shared" si="186"/>
        <v>5-31-3--20</v>
      </c>
      <c r="Z826" t="str">
        <f t="shared" si="187"/>
        <v>6-06-3--20</v>
      </c>
      <c r="AA826" t="str">
        <f t="shared" si="180"/>
        <v>2023-06-06</v>
      </c>
      <c r="AB826" t="b">
        <f t="shared" si="182"/>
        <v>0</v>
      </c>
      <c r="AC826" t="str">
        <f t="shared" si="181"/>
        <v>Fraction</v>
      </c>
    </row>
    <row r="827" spans="1:29">
      <c r="A827" s="3" t="s">
        <v>302</v>
      </c>
      <c r="B827" s="3" t="s">
        <v>510</v>
      </c>
      <c r="C827" s="3" t="s">
        <v>510</v>
      </c>
      <c r="D827" s="3" t="s">
        <v>511</v>
      </c>
      <c r="E827" s="3" t="s">
        <v>89</v>
      </c>
      <c r="F827" s="3" t="s">
        <v>95</v>
      </c>
      <c r="G827" s="3" t="s">
        <v>512</v>
      </c>
      <c r="H827" s="3" t="s">
        <v>305</v>
      </c>
      <c r="I827" s="3">
        <v>13</v>
      </c>
      <c r="J827" s="3"/>
      <c r="K827" s="3">
        <v>0</v>
      </c>
      <c r="L827" s="3"/>
      <c r="M827" s="3"/>
      <c r="N827" s="3"/>
      <c r="O827" s="88" t="str">
        <f>""</f>
        <v/>
      </c>
      <c r="P827" s="35" t="str">
        <f t="shared" si="174"/>
        <v>2023-05-31</v>
      </c>
      <c r="Q827" t="str">
        <f t="shared" si="175"/>
        <v>XHY</v>
      </c>
      <c r="R827">
        <f t="shared" si="176"/>
        <v>15.83</v>
      </c>
      <c r="S827">
        <f t="shared" si="177"/>
        <v>13</v>
      </c>
      <c r="T827">
        <f t="shared" si="178"/>
        <v>0</v>
      </c>
      <c r="U827" t="str">
        <f t="shared" si="179"/>
        <v>5-31-3--20</v>
      </c>
      <c r="V827">
        <f t="shared" si="183"/>
        <v>0</v>
      </c>
      <c r="W827">
        <f t="shared" si="184"/>
        <v>0</v>
      </c>
      <c r="X827" t="str">
        <f t="shared" si="185"/>
        <v>5-31-3--20</v>
      </c>
      <c r="Y827" t="str">
        <f t="shared" si="186"/>
        <v>5-31-3--20</v>
      </c>
      <c r="Z827" t="str">
        <f t="shared" si="187"/>
        <v>6-06-3--20</v>
      </c>
      <c r="AA827" t="str">
        <f t="shared" si="180"/>
        <v>2023-06-06</v>
      </c>
      <c r="AB827" t="b">
        <f t="shared" si="182"/>
        <v>0</v>
      </c>
      <c r="AC827" t="str">
        <f t="shared" si="181"/>
        <v>Reinv Div</v>
      </c>
    </row>
    <row r="828" spans="1:29">
      <c r="A828" s="3" t="s">
        <v>302</v>
      </c>
      <c r="B828" s="3" t="s">
        <v>510</v>
      </c>
      <c r="C828" s="3" t="s">
        <v>510</v>
      </c>
      <c r="D828" s="3" t="s">
        <v>511</v>
      </c>
      <c r="E828" s="3" t="s">
        <v>89</v>
      </c>
      <c r="F828" s="3" t="s">
        <v>54</v>
      </c>
      <c r="G828" s="3" t="s">
        <v>230</v>
      </c>
      <c r="H828" s="3" t="s">
        <v>128</v>
      </c>
      <c r="I828" s="3">
        <v>0</v>
      </c>
      <c r="J828" s="3"/>
      <c r="K828" s="3">
        <v>0</v>
      </c>
      <c r="L828" s="3">
        <v>2.31</v>
      </c>
      <c r="M828" s="3"/>
      <c r="N828" s="3"/>
      <c r="O828" s="88" t="str">
        <f>""</f>
        <v/>
      </c>
      <c r="P828" s="35" t="str">
        <f t="shared" si="174"/>
        <v>2023-05-31</v>
      </c>
      <c r="Q828" t="str">
        <f t="shared" si="175"/>
        <v>XCB</v>
      </c>
      <c r="R828">
        <f t="shared" si="176"/>
        <v>0</v>
      </c>
      <c r="S828">
        <f t="shared" si="177"/>
        <v>0</v>
      </c>
      <c r="T828">
        <f t="shared" si="178"/>
        <v>0</v>
      </c>
      <c r="U828" t="str">
        <f t="shared" si="179"/>
        <v>5-31-3--20</v>
      </c>
      <c r="V828">
        <f t="shared" si="183"/>
        <v>0</v>
      </c>
      <c r="W828">
        <f t="shared" si="184"/>
        <v>0</v>
      </c>
      <c r="X828" t="str">
        <f t="shared" si="185"/>
        <v>5-31-3--20</v>
      </c>
      <c r="Y828" t="str">
        <f t="shared" si="186"/>
        <v>5-31-3--20</v>
      </c>
      <c r="Z828" t="str">
        <f t="shared" si="187"/>
        <v>6-06-3--20</v>
      </c>
      <c r="AA828" t="str">
        <f t="shared" si="180"/>
        <v>2023-06-06</v>
      </c>
      <c r="AB828" t="b">
        <f t="shared" si="182"/>
        <v>0</v>
      </c>
      <c r="AC828" t="str">
        <f t="shared" si="181"/>
        <v>Fraction</v>
      </c>
    </row>
    <row r="829" spans="1:29">
      <c r="A829" s="3" t="s">
        <v>302</v>
      </c>
      <c r="B829" s="3" t="s">
        <v>510</v>
      </c>
      <c r="C829" s="3" t="s">
        <v>510</v>
      </c>
      <c r="D829" s="3" t="s">
        <v>511</v>
      </c>
      <c r="E829" s="3" t="s">
        <v>89</v>
      </c>
      <c r="F829" s="3" t="s">
        <v>54</v>
      </c>
      <c r="G829" s="3" t="s">
        <v>513</v>
      </c>
      <c r="H829" s="3" t="s">
        <v>305</v>
      </c>
      <c r="I829" s="3">
        <v>102</v>
      </c>
      <c r="J829" s="3"/>
      <c r="K829" s="3">
        <v>0</v>
      </c>
      <c r="L829" s="3"/>
      <c r="M829" s="3"/>
      <c r="N829" s="3"/>
      <c r="O829" s="88" t="str">
        <f>""</f>
        <v/>
      </c>
      <c r="P829" s="35" t="str">
        <f t="shared" si="174"/>
        <v>2023-05-31</v>
      </c>
      <c r="Q829" t="str">
        <f t="shared" si="175"/>
        <v>XCB</v>
      </c>
      <c r="R829">
        <f t="shared" si="176"/>
        <v>19.18</v>
      </c>
      <c r="S829">
        <f t="shared" si="177"/>
        <v>102</v>
      </c>
      <c r="T829">
        <f t="shared" si="178"/>
        <v>0</v>
      </c>
      <c r="U829" t="str">
        <f t="shared" si="179"/>
        <v>5-31-3--20</v>
      </c>
      <c r="V829">
        <f t="shared" si="183"/>
        <v>0</v>
      </c>
      <c r="W829">
        <f t="shared" si="184"/>
        <v>0</v>
      </c>
      <c r="X829" t="str">
        <f t="shared" si="185"/>
        <v>5-31-3--20</v>
      </c>
      <c r="Y829" t="str">
        <f t="shared" si="186"/>
        <v>5-31-3--20</v>
      </c>
      <c r="Z829" t="str">
        <f t="shared" si="187"/>
        <v>6-06-3--20</v>
      </c>
      <c r="AA829" t="str">
        <f t="shared" si="180"/>
        <v>2023-06-06</v>
      </c>
      <c r="AB829" t="b">
        <f t="shared" si="182"/>
        <v>0</v>
      </c>
      <c r="AC829" t="str">
        <f t="shared" si="181"/>
        <v>Reinv Div</v>
      </c>
    </row>
    <row r="830" spans="1:29">
      <c r="A830" s="3" t="s">
        <v>302</v>
      </c>
      <c r="B830" s="3" t="s">
        <v>510</v>
      </c>
      <c r="C830" s="3" t="s">
        <v>510</v>
      </c>
      <c r="D830" s="3" t="s">
        <v>511</v>
      </c>
      <c r="E830" s="3" t="s">
        <v>89</v>
      </c>
      <c r="F830" s="3" t="s">
        <v>90</v>
      </c>
      <c r="G830" s="3" t="s">
        <v>91</v>
      </c>
      <c r="H830" s="3" t="s">
        <v>128</v>
      </c>
      <c r="I830" s="3">
        <v>0</v>
      </c>
      <c r="J830" s="3"/>
      <c r="K830" s="3">
        <v>0</v>
      </c>
      <c r="L830" s="3">
        <v>10.51</v>
      </c>
      <c r="M830" s="3"/>
      <c r="N830" s="3"/>
      <c r="O830" s="88" t="str">
        <f>""</f>
        <v/>
      </c>
      <c r="P830" s="35" t="str">
        <f t="shared" si="174"/>
        <v>2023-05-31</v>
      </c>
      <c r="Q830" t="str">
        <f t="shared" si="175"/>
        <v>XBB</v>
      </c>
      <c r="R830">
        <f t="shared" si="176"/>
        <v>0</v>
      </c>
      <c r="S830">
        <f t="shared" si="177"/>
        <v>0</v>
      </c>
      <c r="T830">
        <f t="shared" si="178"/>
        <v>0</v>
      </c>
      <c r="U830" t="str">
        <f t="shared" si="179"/>
        <v>5-31-3--20</v>
      </c>
      <c r="V830">
        <f t="shared" si="183"/>
        <v>0</v>
      </c>
      <c r="W830">
        <f t="shared" si="184"/>
        <v>0</v>
      </c>
      <c r="X830" t="str">
        <f t="shared" si="185"/>
        <v>5-31-3--20</v>
      </c>
      <c r="Y830" t="str">
        <f t="shared" si="186"/>
        <v>5-31-3--20</v>
      </c>
      <c r="Z830" t="str">
        <f t="shared" si="187"/>
        <v>6-06-3--20</v>
      </c>
      <c r="AA830" t="str">
        <f t="shared" si="180"/>
        <v>2023-06-06</v>
      </c>
      <c r="AB830" t="b">
        <f t="shared" si="182"/>
        <v>0</v>
      </c>
      <c r="AC830" t="str">
        <f t="shared" si="181"/>
        <v>Fraction</v>
      </c>
    </row>
    <row r="831" spans="1:29">
      <c r="A831" s="3" t="s">
        <v>302</v>
      </c>
      <c r="B831" s="3" t="s">
        <v>510</v>
      </c>
      <c r="C831" s="3" t="s">
        <v>510</v>
      </c>
      <c r="D831" s="3" t="s">
        <v>511</v>
      </c>
      <c r="E831" s="3" t="s">
        <v>89</v>
      </c>
      <c r="F831" s="3" t="s">
        <v>90</v>
      </c>
      <c r="G831" s="3" t="s">
        <v>514</v>
      </c>
      <c r="H831" s="3" t="s">
        <v>305</v>
      </c>
      <c r="I831" s="3">
        <v>183</v>
      </c>
      <c r="J831" s="3"/>
      <c r="K831" s="3">
        <v>0</v>
      </c>
      <c r="L831" s="3"/>
      <c r="M831" s="3"/>
      <c r="N831" s="3"/>
      <c r="O831" s="88" t="str">
        <f>""</f>
        <v/>
      </c>
      <c r="P831" s="35" t="str">
        <f t="shared" si="174"/>
        <v>2023-05-31</v>
      </c>
      <c r="Q831" t="str">
        <f t="shared" si="175"/>
        <v>XBB</v>
      </c>
      <c r="R831">
        <f t="shared" si="176"/>
        <v>27.700000000000003</v>
      </c>
      <c r="S831">
        <f t="shared" si="177"/>
        <v>183</v>
      </c>
      <c r="T831">
        <f t="shared" si="178"/>
        <v>0</v>
      </c>
      <c r="U831" t="str">
        <f t="shared" si="179"/>
        <v>5-31-3--20</v>
      </c>
      <c r="V831">
        <f t="shared" si="183"/>
        <v>0</v>
      </c>
      <c r="W831">
        <f t="shared" si="184"/>
        <v>0</v>
      </c>
      <c r="X831" t="str">
        <f t="shared" si="185"/>
        <v>5-31-3--20</v>
      </c>
      <c r="Y831" t="str">
        <f t="shared" si="186"/>
        <v>5-31-3--20</v>
      </c>
      <c r="Z831" t="str">
        <f t="shared" si="187"/>
        <v>6-06-3--20</v>
      </c>
      <c r="AA831" t="str">
        <f t="shared" si="180"/>
        <v>2023-06-06</v>
      </c>
      <c r="AB831" t="b">
        <f t="shared" si="182"/>
        <v>0</v>
      </c>
      <c r="AC831" t="str">
        <f t="shared" si="181"/>
        <v>Reinv Div</v>
      </c>
    </row>
    <row r="832" spans="1:29">
      <c r="A832" s="3" t="s">
        <v>302</v>
      </c>
      <c r="B832" s="3" t="s">
        <v>510</v>
      </c>
      <c r="C832" s="3" t="s">
        <v>510</v>
      </c>
      <c r="D832" s="3" t="s">
        <v>515</v>
      </c>
      <c r="E832" s="3" t="s">
        <v>89</v>
      </c>
      <c r="F832" s="3" t="s">
        <v>93</v>
      </c>
      <c r="G832" s="3" t="s">
        <v>94</v>
      </c>
      <c r="H832" s="3" t="s">
        <v>128</v>
      </c>
      <c r="I832" s="3">
        <v>0</v>
      </c>
      <c r="J832" s="3"/>
      <c r="K832" s="3">
        <v>0</v>
      </c>
      <c r="L832" s="3">
        <v>9.86</v>
      </c>
      <c r="M832" s="3"/>
      <c r="N832" s="3"/>
      <c r="O832" s="88" t="str">
        <f>""</f>
        <v/>
      </c>
      <c r="P832" s="35" t="str">
        <f t="shared" si="174"/>
        <v>2023-05-31</v>
      </c>
      <c r="Q832" t="str">
        <f t="shared" si="175"/>
        <v>XIG</v>
      </c>
      <c r="R832">
        <f t="shared" si="176"/>
        <v>0</v>
      </c>
      <c r="S832">
        <f t="shared" si="177"/>
        <v>0</v>
      </c>
      <c r="T832">
        <f t="shared" si="178"/>
        <v>0</v>
      </c>
      <c r="U832" t="str">
        <f t="shared" si="179"/>
        <v>5-31-3--20</v>
      </c>
      <c r="V832">
        <f t="shared" si="183"/>
        <v>0</v>
      </c>
      <c r="W832">
        <f t="shared" si="184"/>
        <v>0</v>
      </c>
      <c r="X832" t="str">
        <f t="shared" si="185"/>
        <v>5-31-3--20</v>
      </c>
      <c r="Y832" t="str">
        <f t="shared" si="186"/>
        <v>5-31-3--20</v>
      </c>
      <c r="Z832" t="str">
        <f t="shared" si="187"/>
        <v>6-05-3--20</v>
      </c>
      <c r="AA832" t="str">
        <f t="shared" si="180"/>
        <v>2023-06-05</v>
      </c>
      <c r="AB832" t="b">
        <f t="shared" si="182"/>
        <v>0</v>
      </c>
      <c r="AC832" t="str">
        <f t="shared" si="181"/>
        <v>Fraction</v>
      </c>
    </row>
    <row r="833" spans="1:29">
      <c r="A833" s="3" t="s">
        <v>302</v>
      </c>
      <c r="B833" s="3" t="s">
        <v>510</v>
      </c>
      <c r="C833" s="3" t="s">
        <v>510</v>
      </c>
      <c r="D833" s="3" t="s">
        <v>515</v>
      </c>
      <c r="E833" s="3" t="s">
        <v>89</v>
      </c>
      <c r="F833" s="3" t="s">
        <v>93</v>
      </c>
      <c r="G833" s="3" t="s">
        <v>516</v>
      </c>
      <c r="H833" s="3" t="s">
        <v>305</v>
      </c>
      <c r="I833" s="3">
        <v>14</v>
      </c>
      <c r="J833" s="3"/>
      <c r="K833" s="3">
        <v>0</v>
      </c>
      <c r="L833" s="3"/>
      <c r="M833" s="3"/>
      <c r="N833" s="3"/>
      <c r="O833" s="88" t="str">
        <f>""</f>
        <v/>
      </c>
      <c r="P833" s="35" t="str">
        <f t="shared" si="174"/>
        <v>2023-05-31</v>
      </c>
      <c r="Q833" t="str">
        <f t="shared" si="175"/>
        <v>XIG</v>
      </c>
      <c r="R833">
        <f t="shared" si="176"/>
        <v>20.125714285714285</v>
      </c>
      <c r="S833">
        <f t="shared" si="177"/>
        <v>14</v>
      </c>
      <c r="T833">
        <f t="shared" si="178"/>
        <v>0</v>
      </c>
      <c r="U833" t="str">
        <f t="shared" si="179"/>
        <v>5-31-3--20</v>
      </c>
      <c r="V833">
        <f t="shared" si="183"/>
        <v>0</v>
      </c>
      <c r="W833">
        <f t="shared" si="184"/>
        <v>0</v>
      </c>
      <c r="X833" t="str">
        <f t="shared" si="185"/>
        <v>5-31-3--20</v>
      </c>
      <c r="Y833" t="str">
        <f t="shared" si="186"/>
        <v>5-31-3--20</v>
      </c>
      <c r="Z833" t="str">
        <f t="shared" si="187"/>
        <v>6-05-3--20</v>
      </c>
      <c r="AA833" t="str">
        <f t="shared" si="180"/>
        <v>2023-06-05</v>
      </c>
      <c r="AB833" t="b">
        <f t="shared" si="182"/>
        <v>0</v>
      </c>
      <c r="AC833" t="str">
        <f t="shared" si="181"/>
        <v>Reinv Div</v>
      </c>
    </row>
    <row r="834" spans="1:29">
      <c r="A834" s="3" t="s">
        <v>302</v>
      </c>
      <c r="B834" s="3" t="s">
        <v>510</v>
      </c>
      <c r="C834" s="3" t="s">
        <v>510</v>
      </c>
      <c r="D834" s="3" t="s">
        <v>515</v>
      </c>
      <c r="E834" s="3" t="s">
        <v>89</v>
      </c>
      <c r="F834" s="3" t="s">
        <v>110</v>
      </c>
      <c r="G834" s="3" t="s">
        <v>111</v>
      </c>
      <c r="H834" s="3" t="s">
        <v>128</v>
      </c>
      <c r="I834" s="3">
        <v>0</v>
      </c>
      <c r="J834" s="3"/>
      <c r="K834" s="3">
        <v>0</v>
      </c>
      <c r="L834" s="3">
        <v>29.42</v>
      </c>
      <c r="M834" s="3"/>
      <c r="N834" s="3"/>
      <c r="O834" s="88" t="str">
        <f>""</f>
        <v/>
      </c>
      <c r="P834" s="35" t="str">
        <f t="shared" ref="P834:P897" si="188">B834</f>
        <v>2023-05-31</v>
      </c>
      <c r="Q834" t="str">
        <f t="shared" ref="Q834:Q897" si="189">F834</f>
        <v>XIU</v>
      </c>
      <c r="R834">
        <f t="shared" ref="R834:R897" si="190">IFERROR(TRIM(RIGHT(G834,LEN(G834)-SEARCH("=",G834)))/I834,IF(J834="",0,J834))</f>
        <v>0</v>
      </c>
      <c r="S834">
        <f t="shared" ref="S834:S897" si="191">IF(OR(H834="Sell",H834="Vente"),-1,1)*I834</f>
        <v>0</v>
      </c>
      <c r="T834">
        <f t="shared" ref="T834:T897" si="192">IF(L834&lt;&gt;R834*S834,V834,R834)*S834</f>
        <v>0</v>
      </c>
      <c r="U834" t="str">
        <f t="shared" ref="U834:U897" si="193">RIGHT(B834,4)&amp;"-"&amp;LEFT(RIGHT(B834,7),2)&amp;"-"&amp;LEFT(B834,2)</f>
        <v>5-31-3--20</v>
      </c>
      <c r="V834">
        <f t="shared" si="183"/>
        <v>0</v>
      </c>
      <c r="W834">
        <f t="shared" si="184"/>
        <v>0</v>
      </c>
      <c r="X834" t="str">
        <f t="shared" si="185"/>
        <v>5-31-3--20</v>
      </c>
      <c r="Y834" t="str">
        <f t="shared" si="186"/>
        <v>5-31-3--20</v>
      </c>
      <c r="Z834" t="str">
        <f t="shared" si="187"/>
        <v>6-05-3--20</v>
      </c>
      <c r="AA834" t="str">
        <f t="shared" ref="AA834:AA897" si="194">D834</f>
        <v>2023-06-05</v>
      </c>
      <c r="AB834" t="b">
        <f t="shared" si="182"/>
        <v>0</v>
      </c>
      <c r="AC834" t="str">
        <f t="shared" ref="AC834:AC897" si="195">IF(AB834=TRUE,,H834)</f>
        <v>Fraction</v>
      </c>
    </row>
    <row r="835" spans="1:29">
      <c r="A835" s="3" t="s">
        <v>302</v>
      </c>
      <c r="B835" s="3" t="s">
        <v>510</v>
      </c>
      <c r="C835" s="3" t="s">
        <v>510</v>
      </c>
      <c r="D835" s="3" t="s">
        <v>515</v>
      </c>
      <c r="E835" s="3" t="s">
        <v>89</v>
      </c>
      <c r="F835" s="3" t="s">
        <v>110</v>
      </c>
      <c r="G835" s="3" t="s">
        <v>517</v>
      </c>
      <c r="H835" s="3" t="s">
        <v>305</v>
      </c>
      <c r="I835" s="3">
        <v>232</v>
      </c>
      <c r="J835" s="3"/>
      <c r="K835" s="3">
        <v>0</v>
      </c>
      <c r="L835" s="3"/>
      <c r="M835" s="3"/>
      <c r="N835" s="3"/>
      <c r="O835" s="88" t="str">
        <f>""</f>
        <v/>
      </c>
      <c r="P835" s="35" t="str">
        <f t="shared" si="188"/>
        <v>2023-05-31</v>
      </c>
      <c r="Q835" t="str">
        <f t="shared" si="189"/>
        <v>XIU</v>
      </c>
      <c r="R835">
        <f t="shared" si="190"/>
        <v>29.869396551724137</v>
      </c>
      <c r="S835">
        <f t="shared" si="191"/>
        <v>232</v>
      </c>
      <c r="T835">
        <f t="shared" si="192"/>
        <v>0</v>
      </c>
      <c r="U835" t="str">
        <f t="shared" si="193"/>
        <v>5-31-3--20</v>
      </c>
      <c r="V835">
        <f t="shared" si="183"/>
        <v>0</v>
      </c>
      <c r="W835">
        <f t="shared" si="184"/>
        <v>0</v>
      </c>
      <c r="X835" t="str">
        <f t="shared" si="185"/>
        <v>5-31-3--20</v>
      </c>
      <c r="Y835" t="str">
        <f t="shared" si="186"/>
        <v>5-31-3--20</v>
      </c>
      <c r="Z835" t="str">
        <f t="shared" si="187"/>
        <v>6-05-3--20</v>
      </c>
      <c r="AA835" t="str">
        <f t="shared" si="194"/>
        <v>2023-06-05</v>
      </c>
      <c r="AB835" t="b">
        <f t="shared" ref="AB835:AB898" si="196">B835=D835</f>
        <v>0</v>
      </c>
      <c r="AC835" t="str">
        <f t="shared" si="195"/>
        <v>Reinv Div</v>
      </c>
    </row>
    <row r="836" spans="1:29">
      <c r="A836" s="3" t="s">
        <v>302</v>
      </c>
      <c r="B836" s="3" t="s">
        <v>510</v>
      </c>
      <c r="C836" s="3" t="s">
        <v>510</v>
      </c>
      <c r="D836" s="3" t="s">
        <v>510</v>
      </c>
      <c r="E836" s="3" t="s">
        <v>89</v>
      </c>
      <c r="F836" s="3" t="s">
        <v>93</v>
      </c>
      <c r="G836" s="3" t="s">
        <v>94</v>
      </c>
      <c r="H836" s="3" t="s">
        <v>92</v>
      </c>
      <c r="I836" s="3">
        <v>5117</v>
      </c>
      <c r="J836" s="3"/>
      <c r="K836" s="3">
        <v>0</v>
      </c>
      <c r="L836" s="3">
        <v>291.67</v>
      </c>
      <c r="M836" s="3"/>
      <c r="N836" s="3"/>
      <c r="O836" s="88" t="str">
        <f>""</f>
        <v/>
      </c>
      <c r="P836" s="35" t="str">
        <f t="shared" si="188"/>
        <v>2023-05-31</v>
      </c>
      <c r="Q836" t="str">
        <f t="shared" si="189"/>
        <v>XIG</v>
      </c>
      <c r="R836">
        <f t="shared" si="190"/>
        <v>0</v>
      </c>
      <c r="S836">
        <f t="shared" si="191"/>
        <v>5117</v>
      </c>
      <c r="T836">
        <f t="shared" si="192"/>
        <v>291.67</v>
      </c>
      <c r="U836" t="str">
        <f t="shared" si="193"/>
        <v>5-31-3--20</v>
      </c>
      <c r="V836">
        <f t="shared" si="183"/>
        <v>5.7000195427008016E-2</v>
      </c>
      <c r="W836">
        <f t="shared" si="184"/>
        <v>0</v>
      </c>
      <c r="X836" t="str">
        <f t="shared" si="185"/>
        <v>5-31-3--20</v>
      </c>
      <c r="Y836" t="str">
        <f t="shared" si="186"/>
        <v>5-31-3--20</v>
      </c>
      <c r="Z836" t="str">
        <f t="shared" si="187"/>
        <v>5-31-3--20</v>
      </c>
      <c r="AA836" t="str">
        <f t="shared" si="194"/>
        <v>2023-05-31</v>
      </c>
      <c r="AB836" t="b">
        <f t="shared" si="196"/>
        <v>1</v>
      </c>
      <c r="AC836">
        <f t="shared" si="195"/>
        <v>0</v>
      </c>
    </row>
    <row r="837" spans="1:29">
      <c r="A837" s="3" t="s">
        <v>302</v>
      </c>
      <c r="B837" s="3" t="s">
        <v>510</v>
      </c>
      <c r="C837" s="3" t="s">
        <v>510</v>
      </c>
      <c r="D837" s="3" t="s">
        <v>510</v>
      </c>
      <c r="E837" s="3" t="s">
        <v>89</v>
      </c>
      <c r="F837" s="3" t="s">
        <v>93</v>
      </c>
      <c r="G837" s="3" t="s">
        <v>94</v>
      </c>
      <c r="H837" s="3" t="s">
        <v>305</v>
      </c>
      <c r="I837" s="3">
        <v>0</v>
      </c>
      <c r="J837" s="3"/>
      <c r="K837" s="3">
        <v>0</v>
      </c>
      <c r="L837" s="3">
        <v>-291.67</v>
      </c>
      <c r="M837" s="3"/>
      <c r="N837" s="3"/>
      <c r="O837" s="88" t="str">
        <f>""</f>
        <v/>
      </c>
      <c r="P837" s="35" t="str">
        <f t="shared" si="188"/>
        <v>2023-05-31</v>
      </c>
      <c r="Q837" t="str">
        <f t="shared" si="189"/>
        <v>XIG</v>
      </c>
      <c r="R837">
        <f t="shared" si="190"/>
        <v>0</v>
      </c>
      <c r="S837">
        <f t="shared" si="191"/>
        <v>0</v>
      </c>
      <c r="T837">
        <f t="shared" si="192"/>
        <v>0</v>
      </c>
      <c r="U837" t="str">
        <f t="shared" si="193"/>
        <v>5-31-3--20</v>
      </c>
      <c r="V837">
        <f t="shared" si="183"/>
        <v>0</v>
      </c>
      <c r="W837">
        <f t="shared" si="184"/>
        <v>0</v>
      </c>
      <c r="X837" t="str">
        <f t="shared" si="185"/>
        <v>5-31-3--20</v>
      </c>
      <c r="Y837" t="str">
        <f t="shared" si="186"/>
        <v>5-31-3--20</v>
      </c>
      <c r="Z837" t="str">
        <f t="shared" si="187"/>
        <v>5-31-3--20</v>
      </c>
      <c r="AA837" t="str">
        <f t="shared" si="194"/>
        <v>2023-05-31</v>
      </c>
      <c r="AB837" t="b">
        <f t="shared" si="196"/>
        <v>1</v>
      </c>
      <c r="AC837">
        <f t="shared" si="195"/>
        <v>0</v>
      </c>
    </row>
    <row r="838" spans="1:29">
      <c r="A838" s="3" t="s">
        <v>302</v>
      </c>
      <c r="B838" s="3" t="s">
        <v>510</v>
      </c>
      <c r="C838" s="3" t="s">
        <v>510</v>
      </c>
      <c r="D838" s="3" t="s">
        <v>510</v>
      </c>
      <c r="E838" s="3" t="s">
        <v>89</v>
      </c>
      <c r="F838" s="3" t="s">
        <v>95</v>
      </c>
      <c r="G838" s="3" t="s">
        <v>96</v>
      </c>
      <c r="H838" s="3" t="s">
        <v>92</v>
      </c>
      <c r="I838" s="3">
        <v>2775</v>
      </c>
      <c r="J838" s="3"/>
      <c r="K838" s="3">
        <v>0</v>
      </c>
      <c r="L838" s="3">
        <v>208.13</v>
      </c>
      <c r="M838" s="3"/>
      <c r="N838" s="3"/>
      <c r="O838" s="88" t="str">
        <f>""</f>
        <v/>
      </c>
      <c r="P838" s="35" t="str">
        <f t="shared" si="188"/>
        <v>2023-05-31</v>
      </c>
      <c r="Q838" t="str">
        <f t="shared" si="189"/>
        <v>XHY</v>
      </c>
      <c r="R838">
        <f t="shared" si="190"/>
        <v>0</v>
      </c>
      <c r="S838">
        <f t="shared" si="191"/>
        <v>2775</v>
      </c>
      <c r="T838">
        <f t="shared" si="192"/>
        <v>208.13</v>
      </c>
      <c r="U838" t="str">
        <f t="shared" si="193"/>
        <v>5-31-3--20</v>
      </c>
      <c r="V838">
        <f t="shared" si="183"/>
        <v>7.5001801801801798E-2</v>
      </c>
      <c r="W838">
        <f t="shared" si="184"/>
        <v>0</v>
      </c>
      <c r="X838" t="str">
        <f t="shared" si="185"/>
        <v>5-31-3--20</v>
      </c>
      <c r="Y838" t="str">
        <f t="shared" si="186"/>
        <v>5-31-3--20</v>
      </c>
      <c r="Z838" t="str">
        <f t="shared" si="187"/>
        <v>5-31-3--20</v>
      </c>
      <c r="AA838" t="str">
        <f t="shared" si="194"/>
        <v>2023-05-31</v>
      </c>
      <c r="AB838" t="b">
        <f t="shared" si="196"/>
        <v>1</v>
      </c>
      <c r="AC838">
        <f t="shared" si="195"/>
        <v>0</v>
      </c>
    </row>
    <row r="839" spans="1:29">
      <c r="A839" s="3" t="s">
        <v>302</v>
      </c>
      <c r="B839" s="3" t="s">
        <v>510</v>
      </c>
      <c r="C839" s="3" t="s">
        <v>510</v>
      </c>
      <c r="D839" s="3" t="s">
        <v>510</v>
      </c>
      <c r="E839" s="3" t="s">
        <v>89</v>
      </c>
      <c r="F839" s="3" t="s">
        <v>95</v>
      </c>
      <c r="G839" s="3" t="s">
        <v>96</v>
      </c>
      <c r="H839" s="3" t="s">
        <v>305</v>
      </c>
      <c r="I839" s="3">
        <v>0</v>
      </c>
      <c r="J839" s="3"/>
      <c r="K839" s="3">
        <v>0</v>
      </c>
      <c r="L839" s="3">
        <v>-208.13</v>
      </c>
      <c r="M839" s="3"/>
      <c r="N839" s="3"/>
      <c r="O839" s="88" t="str">
        <f>""</f>
        <v/>
      </c>
      <c r="P839" s="35" t="str">
        <f t="shared" si="188"/>
        <v>2023-05-31</v>
      </c>
      <c r="Q839" t="str">
        <f t="shared" si="189"/>
        <v>XHY</v>
      </c>
      <c r="R839">
        <f t="shared" si="190"/>
        <v>0</v>
      </c>
      <c r="S839">
        <f t="shared" si="191"/>
        <v>0</v>
      </c>
      <c r="T839">
        <f t="shared" si="192"/>
        <v>0</v>
      </c>
      <c r="U839" t="str">
        <f t="shared" si="193"/>
        <v>5-31-3--20</v>
      </c>
      <c r="V839">
        <f t="shared" si="183"/>
        <v>0</v>
      </c>
      <c r="W839">
        <f t="shared" si="184"/>
        <v>0</v>
      </c>
      <c r="X839" t="str">
        <f t="shared" si="185"/>
        <v>5-31-3--20</v>
      </c>
      <c r="Y839" t="str">
        <f t="shared" si="186"/>
        <v>5-31-3--20</v>
      </c>
      <c r="Z839" t="str">
        <f t="shared" si="187"/>
        <v>5-31-3--20</v>
      </c>
      <c r="AA839" t="str">
        <f t="shared" si="194"/>
        <v>2023-05-31</v>
      </c>
      <c r="AB839" t="b">
        <f t="shared" si="196"/>
        <v>1</v>
      </c>
      <c r="AC839">
        <f t="shared" si="195"/>
        <v>0</v>
      </c>
    </row>
    <row r="840" spans="1:29">
      <c r="A840" s="3" t="s">
        <v>302</v>
      </c>
      <c r="B840" s="3" t="s">
        <v>510</v>
      </c>
      <c r="C840" s="3" t="s">
        <v>510</v>
      </c>
      <c r="D840" s="3" t="s">
        <v>510</v>
      </c>
      <c r="E840" s="3" t="s">
        <v>89</v>
      </c>
      <c r="F840" s="3" t="s">
        <v>110</v>
      </c>
      <c r="G840" s="3" t="s">
        <v>111</v>
      </c>
      <c r="H840" s="3" t="s">
        <v>92</v>
      </c>
      <c r="I840" s="3">
        <v>27077</v>
      </c>
      <c r="J840" s="3"/>
      <c r="K840" s="3">
        <v>0</v>
      </c>
      <c r="L840" s="3">
        <v>6958.79</v>
      </c>
      <c r="M840" s="3"/>
      <c r="N840" s="3"/>
      <c r="O840" s="88" t="str">
        <f>""</f>
        <v/>
      </c>
      <c r="P840" s="35" t="str">
        <f t="shared" si="188"/>
        <v>2023-05-31</v>
      </c>
      <c r="Q840" t="str">
        <f t="shared" si="189"/>
        <v>XIU</v>
      </c>
      <c r="R840">
        <f t="shared" si="190"/>
        <v>0</v>
      </c>
      <c r="S840">
        <f t="shared" si="191"/>
        <v>27077</v>
      </c>
      <c r="T840">
        <f t="shared" si="192"/>
        <v>6958.79</v>
      </c>
      <c r="U840" t="str">
        <f t="shared" si="193"/>
        <v>5-31-3--20</v>
      </c>
      <c r="V840">
        <f t="shared" si="183"/>
        <v>0.25700003693171325</v>
      </c>
      <c r="W840">
        <f t="shared" si="184"/>
        <v>0</v>
      </c>
      <c r="X840" t="str">
        <f t="shared" si="185"/>
        <v>5-31-3--20</v>
      </c>
      <c r="Y840" t="str">
        <f t="shared" si="186"/>
        <v>5-31-3--20</v>
      </c>
      <c r="Z840" t="str">
        <f t="shared" si="187"/>
        <v>5-31-3--20</v>
      </c>
      <c r="AA840" t="str">
        <f t="shared" si="194"/>
        <v>2023-05-31</v>
      </c>
      <c r="AB840" t="b">
        <f t="shared" si="196"/>
        <v>1</v>
      </c>
      <c r="AC840">
        <f t="shared" si="195"/>
        <v>0</v>
      </c>
    </row>
    <row r="841" spans="1:29">
      <c r="A841" s="3" t="s">
        <v>302</v>
      </c>
      <c r="B841" s="3" t="s">
        <v>510</v>
      </c>
      <c r="C841" s="3" t="s">
        <v>510</v>
      </c>
      <c r="D841" s="3" t="s">
        <v>510</v>
      </c>
      <c r="E841" s="3" t="s">
        <v>89</v>
      </c>
      <c r="F841" s="3" t="s">
        <v>110</v>
      </c>
      <c r="G841" s="3" t="s">
        <v>111</v>
      </c>
      <c r="H841" s="3" t="s">
        <v>305</v>
      </c>
      <c r="I841" s="3">
        <v>0</v>
      </c>
      <c r="J841" s="3"/>
      <c r="K841" s="3">
        <v>0</v>
      </c>
      <c r="L841" s="3">
        <v>-6958.79</v>
      </c>
      <c r="M841" s="3"/>
      <c r="N841" s="3"/>
      <c r="O841" s="88" t="str">
        <f>""</f>
        <v/>
      </c>
      <c r="P841" s="35" t="str">
        <f t="shared" si="188"/>
        <v>2023-05-31</v>
      </c>
      <c r="Q841" t="str">
        <f t="shared" si="189"/>
        <v>XIU</v>
      </c>
      <c r="R841">
        <f t="shared" si="190"/>
        <v>0</v>
      </c>
      <c r="S841">
        <f t="shared" si="191"/>
        <v>0</v>
      </c>
      <c r="T841">
        <f t="shared" si="192"/>
        <v>0</v>
      </c>
      <c r="U841" t="str">
        <f t="shared" si="193"/>
        <v>5-31-3--20</v>
      </c>
      <c r="V841">
        <f t="shared" si="183"/>
        <v>0</v>
      </c>
      <c r="W841">
        <f t="shared" si="184"/>
        <v>0</v>
      </c>
      <c r="X841" t="str">
        <f t="shared" si="185"/>
        <v>5-31-3--20</v>
      </c>
      <c r="Y841" t="str">
        <f t="shared" si="186"/>
        <v>5-31-3--20</v>
      </c>
      <c r="Z841" t="str">
        <f t="shared" si="187"/>
        <v>5-31-3--20</v>
      </c>
      <c r="AA841" t="str">
        <f t="shared" si="194"/>
        <v>2023-05-31</v>
      </c>
      <c r="AB841" t="b">
        <f t="shared" si="196"/>
        <v>1</v>
      </c>
      <c r="AC841">
        <f t="shared" si="195"/>
        <v>0</v>
      </c>
    </row>
    <row r="842" spans="1:29">
      <c r="A842" s="3" t="s">
        <v>302</v>
      </c>
      <c r="B842" s="3" t="s">
        <v>510</v>
      </c>
      <c r="C842" s="3" t="s">
        <v>510</v>
      </c>
      <c r="D842" s="3" t="s">
        <v>510</v>
      </c>
      <c r="E842" s="3" t="s">
        <v>89</v>
      </c>
      <c r="F842" s="3" t="s">
        <v>54</v>
      </c>
      <c r="G842" s="3" t="s">
        <v>230</v>
      </c>
      <c r="H842" s="3" t="s">
        <v>92</v>
      </c>
      <c r="I842" s="3">
        <v>33198</v>
      </c>
      <c r="J842" s="3"/>
      <c r="K842" s="3">
        <v>0</v>
      </c>
      <c r="L842" s="3">
        <v>1958.68</v>
      </c>
      <c r="M842" s="3"/>
      <c r="N842" s="3"/>
      <c r="O842" s="88" t="str">
        <f>""</f>
        <v/>
      </c>
      <c r="P842" s="35" t="str">
        <f t="shared" si="188"/>
        <v>2023-05-31</v>
      </c>
      <c r="Q842" t="str">
        <f t="shared" si="189"/>
        <v>XCB</v>
      </c>
      <c r="R842">
        <f t="shared" si="190"/>
        <v>0</v>
      </c>
      <c r="S842">
        <f t="shared" si="191"/>
        <v>33198</v>
      </c>
      <c r="T842">
        <f t="shared" si="192"/>
        <v>1958.68</v>
      </c>
      <c r="U842" t="str">
        <f t="shared" si="193"/>
        <v>5-31-3--20</v>
      </c>
      <c r="V842">
        <f t="shared" si="183"/>
        <v>5.8999939755406954E-2</v>
      </c>
      <c r="W842">
        <f t="shared" si="184"/>
        <v>0</v>
      </c>
      <c r="X842" t="str">
        <f t="shared" si="185"/>
        <v>5-31-3--20</v>
      </c>
      <c r="Y842" t="str">
        <f t="shared" si="186"/>
        <v>5-31-3--20</v>
      </c>
      <c r="Z842" t="str">
        <f t="shared" si="187"/>
        <v>5-31-3--20</v>
      </c>
      <c r="AA842" t="str">
        <f t="shared" si="194"/>
        <v>2023-05-31</v>
      </c>
      <c r="AB842" t="b">
        <f t="shared" si="196"/>
        <v>1</v>
      </c>
      <c r="AC842">
        <f t="shared" si="195"/>
        <v>0</v>
      </c>
    </row>
    <row r="843" spans="1:29">
      <c r="A843" s="3" t="s">
        <v>302</v>
      </c>
      <c r="B843" s="3" t="s">
        <v>510</v>
      </c>
      <c r="C843" s="3" t="s">
        <v>510</v>
      </c>
      <c r="D843" s="3" t="s">
        <v>510</v>
      </c>
      <c r="E843" s="3" t="s">
        <v>89</v>
      </c>
      <c r="F843" s="3" t="s">
        <v>54</v>
      </c>
      <c r="G843" s="3" t="s">
        <v>230</v>
      </c>
      <c r="H843" s="3" t="s">
        <v>305</v>
      </c>
      <c r="I843" s="3">
        <v>0</v>
      </c>
      <c r="J843" s="3"/>
      <c r="K843" s="3">
        <v>0</v>
      </c>
      <c r="L843" s="3">
        <v>-1958.68</v>
      </c>
      <c r="M843" s="3"/>
      <c r="N843" s="3"/>
      <c r="O843" s="88" t="str">
        <f>""</f>
        <v/>
      </c>
      <c r="P843" s="35" t="str">
        <f t="shared" si="188"/>
        <v>2023-05-31</v>
      </c>
      <c r="Q843" t="str">
        <f t="shared" si="189"/>
        <v>XCB</v>
      </c>
      <c r="R843">
        <f t="shared" si="190"/>
        <v>0</v>
      </c>
      <c r="S843">
        <f t="shared" si="191"/>
        <v>0</v>
      </c>
      <c r="T843">
        <f t="shared" si="192"/>
        <v>0</v>
      </c>
      <c r="U843" t="str">
        <f t="shared" si="193"/>
        <v>5-31-3--20</v>
      </c>
      <c r="V843">
        <f t="shared" si="183"/>
        <v>0</v>
      </c>
      <c r="W843">
        <f t="shared" si="184"/>
        <v>0</v>
      </c>
      <c r="X843" t="str">
        <f t="shared" si="185"/>
        <v>5-31-3--20</v>
      </c>
      <c r="Y843" t="str">
        <f t="shared" si="186"/>
        <v>5-31-3--20</v>
      </c>
      <c r="Z843" t="str">
        <f t="shared" si="187"/>
        <v>5-31-3--20</v>
      </c>
      <c r="AA843" t="str">
        <f t="shared" si="194"/>
        <v>2023-05-31</v>
      </c>
      <c r="AB843" t="b">
        <f t="shared" si="196"/>
        <v>1</v>
      </c>
      <c r="AC843">
        <f t="shared" si="195"/>
        <v>0</v>
      </c>
    </row>
    <row r="844" spans="1:29">
      <c r="A844" s="3" t="s">
        <v>302</v>
      </c>
      <c r="B844" s="3" t="s">
        <v>510</v>
      </c>
      <c r="C844" s="3" t="s">
        <v>510</v>
      </c>
      <c r="D844" s="3" t="s">
        <v>510</v>
      </c>
      <c r="E844" s="3" t="s">
        <v>89</v>
      </c>
      <c r="F844" s="3" t="s">
        <v>90</v>
      </c>
      <c r="G844" s="3" t="s">
        <v>91</v>
      </c>
      <c r="H844" s="3" t="s">
        <v>92</v>
      </c>
      <c r="I844" s="3">
        <v>73619</v>
      </c>
      <c r="J844" s="3"/>
      <c r="K844" s="3">
        <v>0</v>
      </c>
      <c r="L844" s="3">
        <v>5079.71</v>
      </c>
      <c r="M844" s="3"/>
      <c r="N844" s="3"/>
      <c r="O844" s="88" t="str">
        <f>""</f>
        <v/>
      </c>
      <c r="P844" s="35" t="str">
        <f t="shared" si="188"/>
        <v>2023-05-31</v>
      </c>
      <c r="Q844" t="str">
        <f t="shared" si="189"/>
        <v>XBB</v>
      </c>
      <c r="R844">
        <f t="shared" si="190"/>
        <v>0</v>
      </c>
      <c r="S844">
        <f t="shared" si="191"/>
        <v>73619</v>
      </c>
      <c r="T844">
        <f t="shared" si="192"/>
        <v>5079.71</v>
      </c>
      <c r="U844" t="str">
        <f t="shared" si="193"/>
        <v>5-31-3--20</v>
      </c>
      <c r="V844">
        <f t="shared" si="183"/>
        <v>6.8999986416550071E-2</v>
      </c>
      <c r="W844">
        <f t="shared" si="184"/>
        <v>0</v>
      </c>
      <c r="X844" t="str">
        <f t="shared" si="185"/>
        <v>5-31-3--20</v>
      </c>
      <c r="Y844" t="str">
        <f t="shared" si="186"/>
        <v>5-31-3--20</v>
      </c>
      <c r="Z844" t="str">
        <f t="shared" si="187"/>
        <v>5-31-3--20</v>
      </c>
      <c r="AA844" t="str">
        <f t="shared" si="194"/>
        <v>2023-05-31</v>
      </c>
      <c r="AB844" t="b">
        <f t="shared" si="196"/>
        <v>1</v>
      </c>
      <c r="AC844">
        <f t="shared" si="195"/>
        <v>0</v>
      </c>
    </row>
    <row r="845" spans="1:29">
      <c r="A845" s="3" t="s">
        <v>302</v>
      </c>
      <c r="B845" s="3" t="s">
        <v>510</v>
      </c>
      <c r="C845" s="3" t="s">
        <v>510</v>
      </c>
      <c r="D845" s="3" t="s">
        <v>510</v>
      </c>
      <c r="E845" s="3" t="s">
        <v>89</v>
      </c>
      <c r="F845" s="3" t="s">
        <v>90</v>
      </c>
      <c r="G845" s="3" t="s">
        <v>91</v>
      </c>
      <c r="H845" s="3" t="s">
        <v>305</v>
      </c>
      <c r="I845" s="3">
        <v>0</v>
      </c>
      <c r="J845" s="3"/>
      <c r="K845" s="3">
        <v>0</v>
      </c>
      <c r="L845" s="3">
        <v>-5079.71</v>
      </c>
      <c r="M845" s="3"/>
      <c r="N845" s="3"/>
      <c r="O845" s="88" t="str">
        <f>""</f>
        <v/>
      </c>
      <c r="P845" s="35" t="str">
        <f t="shared" si="188"/>
        <v>2023-05-31</v>
      </c>
      <c r="Q845" t="str">
        <f t="shared" si="189"/>
        <v>XBB</v>
      </c>
      <c r="R845">
        <f t="shared" si="190"/>
        <v>0</v>
      </c>
      <c r="S845">
        <f t="shared" si="191"/>
        <v>0</v>
      </c>
      <c r="T845">
        <f t="shared" si="192"/>
        <v>0</v>
      </c>
      <c r="U845" t="str">
        <f t="shared" si="193"/>
        <v>5-31-3--20</v>
      </c>
      <c r="V845">
        <f t="shared" si="183"/>
        <v>0</v>
      </c>
      <c r="W845">
        <f t="shared" si="184"/>
        <v>0</v>
      </c>
      <c r="X845" t="str">
        <f t="shared" si="185"/>
        <v>5-31-3--20</v>
      </c>
      <c r="Y845" t="str">
        <f t="shared" si="186"/>
        <v>5-31-3--20</v>
      </c>
      <c r="Z845" t="str">
        <f t="shared" si="187"/>
        <v>5-31-3--20</v>
      </c>
      <c r="AA845" t="str">
        <f t="shared" si="194"/>
        <v>2023-05-31</v>
      </c>
      <c r="AB845" t="b">
        <f t="shared" si="196"/>
        <v>1</v>
      </c>
      <c r="AC845">
        <f t="shared" si="195"/>
        <v>0</v>
      </c>
    </row>
    <row r="846" spans="1:29">
      <c r="A846" s="3" t="s">
        <v>302</v>
      </c>
      <c r="B846" s="3" t="s">
        <v>518</v>
      </c>
      <c r="C846" s="3" t="s">
        <v>518</v>
      </c>
      <c r="D846" s="3" t="s">
        <v>519</v>
      </c>
      <c r="E846" s="3"/>
      <c r="F846" s="3"/>
      <c r="G846" s="3" t="s">
        <v>520</v>
      </c>
      <c r="H846" s="3" t="s">
        <v>521</v>
      </c>
      <c r="I846" s="3">
        <v>0</v>
      </c>
      <c r="J846" s="3"/>
      <c r="K846" s="3">
        <v>0</v>
      </c>
      <c r="L846" s="3">
        <v>15.11</v>
      </c>
      <c r="M846" s="3"/>
      <c r="N846" s="3"/>
      <c r="O846" s="88" t="str">
        <f>""</f>
        <v/>
      </c>
      <c r="P846" s="35" t="str">
        <f t="shared" si="188"/>
        <v>2023-06-23</v>
      </c>
      <c r="Q846">
        <f t="shared" si="189"/>
        <v>0</v>
      </c>
      <c r="R846">
        <f t="shared" si="190"/>
        <v>0</v>
      </c>
      <c r="S846">
        <f t="shared" si="191"/>
        <v>0</v>
      </c>
      <c r="T846">
        <f t="shared" si="192"/>
        <v>0</v>
      </c>
      <c r="U846" t="str">
        <f t="shared" si="193"/>
        <v>6-23-3--20</v>
      </c>
      <c r="V846">
        <f t="shared" si="183"/>
        <v>0</v>
      </c>
      <c r="W846">
        <f t="shared" si="184"/>
        <v>0</v>
      </c>
      <c r="X846" t="str">
        <f t="shared" si="185"/>
        <v>6-23-3--20</v>
      </c>
      <c r="Y846" t="str">
        <f t="shared" si="186"/>
        <v>6-23-3--20</v>
      </c>
      <c r="Z846" t="str">
        <f t="shared" si="187"/>
        <v>6-26-3--20</v>
      </c>
      <c r="AA846" t="str">
        <f t="shared" si="194"/>
        <v>2023-06-26</v>
      </c>
      <c r="AB846" t="b">
        <f t="shared" si="196"/>
        <v>0</v>
      </c>
      <c r="AC846" t="str">
        <f t="shared" si="195"/>
        <v>Fee rebate</v>
      </c>
    </row>
    <row r="847" spans="1:29">
      <c r="A847" s="3" t="s">
        <v>302</v>
      </c>
      <c r="B847" s="3" t="s">
        <v>518</v>
      </c>
      <c r="C847" s="3" t="s">
        <v>518</v>
      </c>
      <c r="D847" s="3" t="s">
        <v>519</v>
      </c>
      <c r="E847" s="3" t="s">
        <v>89</v>
      </c>
      <c r="F847" s="3" t="s">
        <v>498</v>
      </c>
      <c r="G847" s="3" t="s">
        <v>522</v>
      </c>
      <c r="H847" s="3" t="s">
        <v>521</v>
      </c>
      <c r="I847" s="3">
        <v>1.292</v>
      </c>
      <c r="J847" s="3"/>
      <c r="K847" s="3">
        <v>0</v>
      </c>
      <c r="L847" s="3">
        <v>-15.11</v>
      </c>
      <c r="M847" s="3"/>
      <c r="N847" s="3"/>
      <c r="O847" s="88" t="str">
        <f>""</f>
        <v/>
      </c>
      <c r="P847" s="35" t="str">
        <f t="shared" si="188"/>
        <v>2023-06-23</v>
      </c>
      <c r="Q847" t="str">
        <f t="shared" si="189"/>
        <v>NBC773</v>
      </c>
      <c r="R847">
        <f t="shared" si="190"/>
        <v>0</v>
      </c>
      <c r="S847">
        <f t="shared" si="191"/>
        <v>1.292</v>
      </c>
      <c r="T847">
        <f t="shared" si="192"/>
        <v>15.11</v>
      </c>
      <c r="U847" t="str">
        <f t="shared" si="193"/>
        <v>6-23-3--20</v>
      </c>
      <c r="V847">
        <f t="shared" ref="V847:V910" si="197">IFERROR(ABS(L847/I847),)</f>
        <v>11.695046439628483</v>
      </c>
      <c r="W847">
        <f t="shared" ref="W847:W910" si="198">IF(OR(R847=0,V847=0),0,ABS(V847)=R847)</f>
        <v>0</v>
      </c>
      <c r="X847" t="str">
        <f t="shared" ref="X847:X910" si="199">RIGHT(B847,4)&amp;"-"&amp;LEFT(RIGHT(B847,7),2)&amp;"-"&amp;LEFT(B847,2)</f>
        <v>6-23-3--20</v>
      </c>
      <c r="Y847" t="str">
        <f t="shared" ref="Y847:Y910" si="200">RIGHT(C847,4)&amp;"-"&amp;LEFT(RIGHT(C847,7),2)&amp;"-"&amp;LEFT(C847,2)</f>
        <v>6-23-3--20</v>
      </c>
      <c r="Z847" t="str">
        <f t="shared" ref="Z847:Z910" si="201">RIGHT(D847,4)&amp;"-"&amp;LEFT(RIGHT(D847,7),2)&amp;"-"&amp;LEFT(D847,2)</f>
        <v>6-26-3--20</v>
      </c>
      <c r="AA847" t="str">
        <f t="shared" si="194"/>
        <v>2023-06-26</v>
      </c>
      <c r="AB847" t="b">
        <f t="shared" si="196"/>
        <v>0</v>
      </c>
      <c r="AC847" t="str">
        <f t="shared" si="195"/>
        <v>Fee rebate</v>
      </c>
    </row>
    <row r="848" spans="1:29">
      <c r="A848" s="3" t="s">
        <v>302</v>
      </c>
      <c r="B848" s="3" t="s">
        <v>523</v>
      </c>
      <c r="C848" s="3" t="s">
        <v>523</v>
      </c>
      <c r="D848" s="3" t="s">
        <v>524</v>
      </c>
      <c r="E848" s="3" t="s">
        <v>89</v>
      </c>
      <c r="F848" s="3" t="s">
        <v>120</v>
      </c>
      <c r="G848" s="3" t="s">
        <v>525</v>
      </c>
      <c r="H848" s="3" t="s">
        <v>305</v>
      </c>
      <c r="I848" s="3">
        <v>139.56</v>
      </c>
      <c r="J848" s="3"/>
      <c r="K848" s="3">
        <v>0</v>
      </c>
      <c r="L848" s="3"/>
      <c r="M848" s="3"/>
      <c r="N848" s="3"/>
      <c r="O848" s="88" t="str">
        <f>""</f>
        <v/>
      </c>
      <c r="P848" s="35" t="str">
        <f t="shared" si="188"/>
        <v>2023-06-29</v>
      </c>
      <c r="Q848" t="str">
        <f t="shared" si="189"/>
        <v>TDB778</v>
      </c>
      <c r="R848">
        <f t="shared" si="190"/>
        <v>10.899971338492405</v>
      </c>
      <c r="S848">
        <f t="shared" si="191"/>
        <v>139.56</v>
      </c>
      <c r="T848">
        <f t="shared" si="192"/>
        <v>0</v>
      </c>
      <c r="U848" t="str">
        <f t="shared" si="193"/>
        <v>6-29-3--20</v>
      </c>
      <c r="V848">
        <f t="shared" si="197"/>
        <v>0</v>
      </c>
      <c r="W848">
        <f t="shared" si="198"/>
        <v>0</v>
      </c>
      <c r="X848" t="str">
        <f t="shared" si="199"/>
        <v>6-29-3--20</v>
      </c>
      <c r="Y848" t="str">
        <f t="shared" si="200"/>
        <v>6-29-3--20</v>
      </c>
      <c r="Z848" t="str">
        <f t="shared" si="201"/>
        <v>7-04-3--20</v>
      </c>
      <c r="AA848" t="str">
        <f t="shared" si="194"/>
        <v>2023-07-04</v>
      </c>
      <c r="AB848" t="b">
        <f t="shared" si="196"/>
        <v>0</v>
      </c>
      <c r="AC848" t="str">
        <f t="shared" si="195"/>
        <v>Reinv Div</v>
      </c>
    </row>
    <row r="849" spans="1:29">
      <c r="A849" s="3" t="s">
        <v>302</v>
      </c>
      <c r="B849" s="3" t="s">
        <v>526</v>
      </c>
      <c r="C849" s="3" t="s">
        <v>526</v>
      </c>
      <c r="D849" s="3" t="s">
        <v>527</v>
      </c>
      <c r="E849" s="3" t="s">
        <v>89</v>
      </c>
      <c r="F849" s="3" t="s">
        <v>93</v>
      </c>
      <c r="G849" s="3" t="s">
        <v>94</v>
      </c>
      <c r="H849" s="3" t="s">
        <v>128</v>
      </c>
      <c r="I849" s="3">
        <v>0</v>
      </c>
      <c r="J849" s="3"/>
      <c r="K849" s="3">
        <v>0</v>
      </c>
      <c r="L849" s="3">
        <v>11.14</v>
      </c>
      <c r="M849" s="3"/>
      <c r="N849" s="3"/>
      <c r="O849" s="88" t="str">
        <f>""</f>
        <v/>
      </c>
      <c r="P849" s="35" t="str">
        <f t="shared" si="188"/>
        <v>2023-06-30</v>
      </c>
      <c r="Q849" t="str">
        <f t="shared" si="189"/>
        <v>XIG</v>
      </c>
      <c r="R849">
        <f t="shared" si="190"/>
        <v>0</v>
      </c>
      <c r="S849">
        <f t="shared" si="191"/>
        <v>0</v>
      </c>
      <c r="T849">
        <f t="shared" si="192"/>
        <v>0</v>
      </c>
      <c r="U849" t="str">
        <f t="shared" si="193"/>
        <v>6-30-3--20</v>
      </c>
      <c r="V849">
        <f t="shared" si="197"/>
        <v>0</v>
      </c>
      <c r="W849">
        <f t="shared" si="198"/>
        <v>0</v>
      </c>
      <c r="X849" t="str">
        <f t="shared" si="199"/>
        <v>6-30-3--20</v>
      </c>
      <c r="Y849" t="str">
        <f t="shared" si="200"/>
        <v>6-30-3--20</v>
      </c>
      <c r="Z849" t="str">
        <f t="shared" si="201"/>
        <v>7-07-3--20</v>
      </c>
      <c r="AA849" t="str">
        <f t="shared" si="194"/>
        <v>2023-07-07</v>
      </c>
      <c r="AB849" t="b">
        <f t="shared" si="196"/>
        <v>0</v>
      </c>
      <c r="AC849" t="str">
        <f t="shared" si="195"/>
        <v>Fraction</v>
      </c>
    </row>
    <row r="850" spans="1:29">
      <c r="A850" s="3" t="s">
        <v>302</v>
      </c>
      <c r="B850" s="3" t="s">
        <v>526</v>
      </c>
      <c r="C850" s="3" t="s">
        <v>526</v>
      </c>
      <c r="D850" s="3" t="s">
        <v>527</v>
      </c>
      <c r="E850" s="3" t="s">
        <v>89</v>
      </c>
      <c r="F850" s="3" t="s">
        <v>93</v>
      </c>
      <c r="G850" s="3" t="s">
        <v>528</v>
      </c>
      <c r="H850" s="3" t="s">
        <v>305</v>
      </c>
      <c r="I850" s="3">
        <v>14</v>
      </c>
      <c r="J850" s="3"/>
      <c r="K850" s="3">
        <v>0</v>
      </c>
      <c r="L850" s="3"/>
      <c r="M850" s="3"/>
      <c r="N850" s="3"/>
      <c r="O850" s="88" t="str">
        <f>""</f>
        <v/>
      </c>
      <c r="P850" s="35" t="str">
        <f t="shared" si="188"/>
        <v>2023-06-30</v>
      </c>
      <c r="Q850" t="str">
        <f t="shared" si="189"/>
        <v>XIG</v>
      </c>
      <c r="R850">
        <f t="shared" si="190"/>
        <v>20.080000000000002</v>
      </c>
      <c r="S850">
        <f t="shared" si="191"/>
        <v>14</v>
      </c>
      <c r="T850">
        <f t="shared" si="192"/>
        <v>0</v>
      </c>
      <c r="U850" t="str">
        <f t="shared" si="193"/>
        <v>6-30-3--20</v>
      </c>
      <c r="V850">
        <f t="shared" si="197"/>
        <v>0</v>
      </c>
      <c r="W850">
        <f t="shared" si="198"/>
        <v>0</v>
      </c>
      <c r="X850" t="str">
        <f t="shared" si="199"/>
        <v>6-30-3--20</v>
      </c>
      <c r="Y850" t="str">
        <f t="shared" si="200"/>
        <v>6-30-3--20</v>
      </c>
      <c r="Z850" t="str">
        <f t="shared" si="201"/>
        <v>7-07-3--20</v>
      </c>
      <c r="AA850" t="str">
        <f t="shared" si="194"/>
        <v>2023-07-07</v>
      </c>
      <c r="AB850" t="b">
        <f t="shared" si="196"/>
        <v>0</v>
      </c>
      <c r="AC850" t="str">
        <f t="shared" si="195"/>
        <v>Reinv Div</v>
      </c>
    </row>
    <row r="851" spans="1:29">
      <c r="A851" s="3" t="s">
        <v>302</v>
      </c>
      <c r="B851" s="3" t="s">
        <v>526</v>
      </c>
      <c r="C851" s="3" t="s">
        <v>526</v>
      </c>
      <c r="D851" s="3" t="s">
        <v>527</v>
      </c>
      <c r="E851" s="3" t="s">
        <v>89</v>
      </c>
      <c r="F851" s="3" t="s">
        <v>95</v>
      </c>
      <c r="G851" s="3" t="s">
        <v>96</v>
      </c>
      <c r="H851" s="3" t="s">
        <v>128</v>
      </c>
      <c r="I851" s="3">
        <v>0</v>
      </c>
      <c r="J851" s="3"/>
      <c r="K851" s="3">
        <v>0</v>
      </c>
      <c r="L851" s="3">
        <v>5.08</v>
      </c>
      <c r="M851" s="3"/>
      <c r="N851" s="3"/>
      <c r="O851" s="88" t="str">
        <f>""</f>
        <v/>
      </c>
      <c r="P851" s="35" t="str">
        <f t="shared" si="188"/>
        <v>2023-06-30</v>
      </c>
      <c r="Q851" t="str">
        <f t="shared" si="189"/>
        <v>XHY</v>
      </c>
      <c r="R851">
        <f t="shared" si="190"/>
        <v>0</v>
      </c>
      <c r="S851">
        <f t="shared" si="191"/>
        <v>0</v>
      </c>
      <c r="T851">
        <f t="shared" si="192"/>
        <v>0</v>
      </c>
      <c r="U851" t="str">
        <f t="shared" si="193"/>
        <v>6-30-3--20</v>
      </c>
      <c r="V851">
        <f t="shared" si="197"/>
        <v>0</v>
      </c>
      <c r="W851">
        <f t="shared" si="198"/>
        <v>0</v>
      </c>
      <c r="X851" t="str">
        <f t="shared" si="199"/>
        <v>6-30-3--20</v>
      </c>
      <c r="Y851" t="str">
        <f t="shared" si="200"/>
        <v>6-30-3--20</v>
      </c>
      <c r="Z851" t="str">
        <f t="shared" si="201"/>
        <v>7-07-3--20</v>
      </c>
      <c r="AA851" t="str">
        <f t="shared" si="194"/>
        <v>2023-07-07</v>
      </c>
      <c r="AB851" t="b">
        <f t="shared" si="196"/>
        <v>0</v>
      </c>
      <c r="AC851" t="str">
        <f t="shared" si="195"/>
        <v>Fraction</v>
      </c>
    </row>
    <row r="852" spans="1:29">
      <c r="A852" s="3" t="s">
        <v>302</v>
      </c>
      <c r="B852" s="3" t="s">
        <v>526</v>
      </c>
      <c r="C852" s="3" t="s">
        <v>526</v>
      </c>
      <c r="D852" s="3" t="s">
        <v>527</v>
      </c>
      <c r="E852" s="3" t="s">
        <v>89</v>
      </c>
      <c r="F852" s="3" t="s">
        <v>95</v>
      </c>
      <c r="G852" s="3" t="s">
        <v>529</v>
      </c>
      <c r="H852" s="3" t="s">
        <v>305</v>
      </c>
      <c r="I852" s="3">
        <v>13</v>
      </c>
      <c r="J852" s="3"/>
      <c r="K852" s="3">
        <v>0</v>
      </c>
      <c r="L852" s="3"/>
      <c r="M852" s="3"/>
      <c r="N852" s="3"/>
      <c r="O852" s="88" t="str">
        <f>""</f>
        <v/>
      </c>
      <c r="P852" s="35" t="str">
        <f t="shared" si="188"/>
        <v>2023-06-30</v>
      </c>
      <c r="Q852" t="str">
        <f t="shared" si="189"/>
        <v>XHY</v>
      </c>
      <c r="R852">
        <f t="shared" si="190"/>
        <v>15.903076923076924</v>
      </c>
      <c r="S852">
        <f t="shared" si="191"/>
        <v>13</v>
      </c>
      <c r="T852">
        <f t="shared" si="192"/>
        <v>0</v>
      </c>
      <c r="U852" t="str">
        <f t="shared" si="193"/>
        <v>6-30-3--20</v>
      </c>
      <c r="V852">
        <f t="shared" si="197"/>
        <v>0</v>
      </c>
      <c r="W852">
        <f t="shared" si="198"/>
        <v>0</v>
      </c>
      <c r="X852" t="str">
        <f t="shared" si="199"/>
        <v>6-30-3--20</v>
      </c>
      <c r="Y852" t="str">
        <f t="shared" si="200"/>
        <v>6-30-3--20</v>
      </c>
      <c r="Z852" t="str">
        <f t="shared" si="201"/>
        <v>7-07-3--20</v>
      </c>
      <c r="AA852" t="str">
        <f t="shared" si="194"/>
        <v>2023-07-07</v>
      </c>
      <c r="AB852" t="b">
        <f t="shared" si="196"/>
        <v>0</v>
      </c>
      <c r="AC852" t="str">
        <f t="shared" si="195"/>
        <v>Reinv Div</v>
      </c>
    </row>
    <row r="853" spans="1:29">
      <c r="A853" s="3" t="s">
        <v>302</v>
      </c>
      <c r="B853" s="3" t="s">
        <v>526</v>
      </c>
      <c r="C853" s="3" t="s">
        <v>526</v>
      </c>
      <c r="D853" s="3" t="s">
        <v>527</v>
      </c>
      <c r="E853" s="3" t="s">
        <v>89</v>
      </c>
      <c r="F853" s="3" t="s">
        <v>105</v>
      </c>
      <c r="G853" s="3" t="s">
        <v>106</v>
      </c>
      <c r="H853" s="3" t="s">
        <v>128</v>
      </c>
      <c r="I853" s="3">
        <v>0</v>
      </c>
      <c r="J853" s="3"/>
      <c r="K853" s="3">
        <v>0</v>
      </c>
      <c r="L853" s="3">
        <v>46.04</v>
      </c>
      <c r="M853" s="3"/>
      <c r="N853" s="3"/>
      <c r="O853" s="88" t="str">
        <f>""</f>
        <v/>
      </c>
      <c r="P853" s="35" t="str">
        <f t="shared" si="188"/>
        <v>2023-06-30</v>
      </c>
      <c r="Q853" t="str">
        <f t="shared" si="189"/>
        <v>XUS</v>
      </c>
      <c r="R853">
        <f t="shared" si="190"/>
        <v>0</v>
      </c>
      <c r="S853">
        <f t="shared" si="191"/>
        <v>0</v>
      </c>
      <c r="T853">
        <f t="shared" si="192"/>
        <v>0</v>
      </c>
      <c r="U853" t="str">
        <f t="shared" si="193"/>
        <v>6-30-3--20</v>
      </c>
      <c r="V853">
        <f t="shared" si="197"/>
        <v>0</v>
      </c>
      <c r="W853">
        <f t="shared" si="198"/>
        <v>0</v>
      </c>
      <c r="X853" t="str">
        <f t="shared" si="199"/>
        <v>6-30-3--20</v>
      </c>
      <c r="Y853" t="str">
        <f t="shared" si="200"/>
        <v>6-30-3--20</v>
      </c>
      <c r="Z853" t="str">
        <f t="shared" si="201"/>
        <v>7-07-3--20</v>
      </c>
      <c r="AA853" t="str">
        <f t="shared" si="194"/>
        <v>2023-07-07</v>
      </c>
      <c r="AB853" t="b">
        <f t="shared" si="196"/>
        <v>0</v>
      </c>
      <c r="AC853" t="str">
        <f t="shared" si="195"/>
        <v>Fraction</v>
      </c>
    </row>
    <row r="854" spans="1:29">
      <c r="A854" s="3" t="s">
        <v>302</v>
      </c>
      <c r="B854" s="3" t="s">
        <v>526</v>
      </c>
      <c r="C854" s="3" t="s">
        <v>526</v>
      </c>
      <c r="D854" s="3" t="s">
        <v>527</v>
      </c>
      <c r="E854" s="3" t="s">
        <v>89</v>
      </c>
      <c r="F854" s="3" t="s">
        <v>105</v>
      </c>
      <c r="G854" s="3" t="s">
        <v>530</v>
      </c>
      <c r="H854" s="3" t="s">
        <v>305</v>
      </c>
      <c r="I854" s="3">
        <v>64</v>
      </c>
      <c r="J854" s="3"/>
      <c r="K854" s="3">
        <v>0</v>
      </c>
      <c r="L854" s="3"/>
      <c r="M854" s="3"/>
      <c r="N854" s="3"/>
      <c r="O854" s="88" t="str">
        <f>""</f>
        <v/>
      </c>
      <c r="P854" s="35" t="str">
        <f t="shared" si="188"/>
        <v>2023-06-30</v>
      </c>
      <c r="Q854" t="str">
        <f t="shared" si="189"/>
        <v>XUS</v>
      </c>
      <c r="R854">
        <f t="shared" si="190"/>
        <v>72.883437499999999</v>
      </c>
      <c r="S854">
        <f t="shared" si="191"/>
        <v>64</v>
      </c>
      <c r="T854">
        <f t="shared" si="192"/>
        <v>0</v>
      </c>
      <c r="U854" t="str">
        <f t="shared" si="193"/>
        <v>6-30-3--20</v>
      </c>
      <c r="V854">
        <f t="shared" si="197"/>
        <v>0</v>
      </c>
      <c r="W854">
        <f t="shared" si="198"/>
        <v>0</v>
      </c>
      <c r="X854" t="str">
        <f t="shared" si="199"/>
        <v>6-30-3--20</v>
      </c>
      <c r="Y854" t="str">
        <f t="shared" si="200"/>
        <v>6-30-3--20</v>
      </c>
      <c r="Z854" t="str">
        <f t="shared" si="201"/>
        <v>7-07-3--20</v>
      </c>
      <c r="AA854" t="str">
        <f t="shared" si="194"/>
        <v>2023-07-07</v>
      </c>
      <c r="AB854" t="b">
        <f t="shared" si="196"/>
        <v>0</v>
      </c>
      <c r="AC854" t="str">
        <f t="shared" si="195"/>
        <v>Reinv Div</v>
      </c>
    </row>
    <row r="855" spans="1:29">
      <c r="A855" s="3" t="s">
        <v>302</v>
      </c>
      <c r="B855" s="3" t="s">
        <v>526</v>
      </c>
      <c r="C855" s="3" t="s">
        <v>526</v>
      </c>
      <c r="D855" s="3" t="s">
        <v>527</v>
      </c>
      <c r="E855" s="3" t="s">
        <v>89</v>
      </c>
      <c r="F855" s="3" t="s">
        <v>108</v>
      </c>
      <c r="G855" s="3" t="s">
        <v>531</v>
      </c>
      <c r="H855" s="3" t="s">
        <v>305</v>
      </c>
      <c r="I855" s="3">
        <v>204</v>
      </c>
      <c r="J855" s="3"/>
      <c r="K855" s="3">
        <v>0</v>
      </c>
      <c r="L855" s="3"/>
      <c r="M855" s="3"/>
      <c r="N855" s="3"/>
      <c r="O855" s="88" t="str">
        <f>""</f>
        <v/>
      </c>
      <c r="P855" s="35" t="str">
        <f t="shared" si="188"/>
        <v>2023-06-30</v>
      </c>
      <c r="Q855" t="str">
        <f t="shared" si="189"/>
        <v>XEF</v>
      </c>
      <c r="R855">
        <f t="shared" si="190"/>
        <v>33.167009803921566</v>
      </c>
      <c r="S855">
        <f t="shared" si="191"/>
        <v>204</v>
      </c>
      <c r="T855">
        <f t="shared" si="192"/>
        <v>0</v>
      </c>
      <c r="U855" t="str">
        <f t="shared" si="193"/>
        <v>6-30-3--20</v>
      </c>
      <c r="V855">
        <f t="shared" si="197"/>
        <v>0</v>
      </c>
      <c r="W855">
        <f t="shared" si="198"/>
        <v>0</v>
      </c>
      <c r="X855" t="str">
        <f t="shared" si="199"/>
        <v>6-30-3--20</v>
      </c>
      <c r="Y855" t="str">
        <f t="shared" si="200"/>
        <v>6-30-3--20</v>
      </c>
      <c r="Z855" t="str">
        <f t="shared" si="201"/>
        <v>7-07-3--20</v>
      </c>
      <c r="AA855" t="str">
        <f t="shared" si="194"/>
        <v>2023-07-07</v>
      </c>
      <c r="AB855" t="b">
        <f t="shared" si="196"/>
        <v>0</v>
      </c>
      <c r="AC855" t="str">
        <f t="shared" si="195"/>
        <v>Reinv Div</v>
      </c>
    </row>
    <row r="856" spans="1:29">
      <c r="A856" s="3" t="s">
        <v>302</v>
      </c>
      <c r="B856" s="3" t="s">
        <v>526</v>
      </c>
      <c r="C856" s="3" t="s">
        <v>526</v>
      </c>
      <c r="D856" s="3" t="s">
        <v>527</v>
      </c>
      <c r="E856" s="3" t="s">
        <v>89</v>
      </c>
      <c r="F856" s="3" t="s">
        <v>108</v>
      </c>
      <c r="G856" s="3" t="s">
        <v>109</v>
      </c>
      <c r="H856" s="3" t="s">
        <v>128</v>
      </c>
      <c r="I856" s="3">
        <v>0</v>
      </c>
      <c r="J856" s="3"/>
      <c r="K856" s="3">
        <v>0</v>
      </c>
      <c r="L856" s="3">
        <v>10.11</v>
      </c>
      <c r="M856" s="3"/>
      <c r="N856" s="3"/>
      <c r="O856" s="88" t="str">
        <f>""</f>
        <v/>
      </c>
      <c r="P856" s="35" t="str">
        <f t="shared" si="188"/>
        <v>2023-06-30</v>
      </c>
      <c r="Q856" t="str">
        <f t="shared" si="189"/>
        <v>XEF</v>
      </c>
      <c r="R856">
        <f t="shared" si="190"/>
        <v>0</v>
      </c>
      <c r="S856">
        <f t="shared" si="191"/>
        <v>0</v>
      </c>
      <c r="T856">
        <f t="shared" si="192"/>
        <v>0</v>
      </c>
      <c r="U856" t="str">
        <f t="shared" si="193"/>
        <v>6-30-3--20</v>
      </c>
      <c r="V856">
        <f t="shared" si="197"/>
        <v>0</v>
      </c>
      <c r="W856">
        <f t="shared" si="198"/>
        <v>0</v>
      </c>
      <c r="X856" t="str">
        <f t="shared" si="199"/>
        <v>6-30-3--20</v>
      </c>
      <c r="Y856" t="str">
        <f t="shared" si="200"/>
        <v>6-30-3--20</v>
      </c>
      <c r="Z856" t="str">
        <f t="shared" si="201"/>
        <v>7-07-3--20</v>
      </c>
      <c r="AA856" t="str">
        <f t="shared" si="194"/>
        <v>2023-07-07</v>
      </c>
      <c r="AB856" t="b">
        <f t="shared" si="196"/>
        <v>0</v>
      </c>
      <c r="AC856" t="str">
        <f t="shared" si="195"/>
        <v>Fraction</v>
      </c>
    </row>
    <row r="857" spans="1:29">
      <c r="A857" s="3" t="s">
        <v>302</v>
      </c>
      <c r="B857" s="3" t="s">
        <v>526</v>
      </c>
      <c r="C857" s="3" t="s">
        <v>526</v>
      </c>
      <c r="D857" s="3" t="s">
        <v>527</v>
      </c>
      <c r="E857" s="3" t="s">
        <v>89</v>
      </c>
      <c r="F857" s="3" t="s">
        <v>54</v>
      </c>
      <c r="G857" s="3" t="s">
        <v>230</v>
      </c>
      <c r="H857" s="3" t="s">
        <v>128</v>
      </c>
      <c r="I857" s="3">
        <v>0</v>
      </c>
      <c r="J857" s="3"/>
      <c r="K857" s="3">
        <v>0</v>
      </c>
      <c r="L857" s="3">
        <v>1.87</v>
      </c>
      <c r="M857" s="3"/>
      <c r="N857" s="3"/>
      <c r="O857" s="88" t="str">
        <f>""</f>
        <v/>
      </c>
      <c r="P857" s="35" t="str">
        <f t="shared" si="188"/>
        <v>2023-06-30</v>
      </c>
      <c r="Q857" t="str">
        <f t="shared" si="189"/>
        <v>XCB</v>
      </c>
      <c r="R857">
        <f t="shared" si="190"/>
        <v>0</v>
      </c>
      <c r="S857">
        <f t="shared" si="191"/>
        <v>0</v>
      </c>
      <c r="T857">
        <f t="shared" si="192"/>
        <v>0</v>
      </c>
      <c r="U857" t="str">
        <f t="shared" si="193"/>
        <v>6-30-3--20</v>
      </c>
      <c r="V857">
        <f t="shared" si="197"/>
        <v>0</v>
      </c>
      <c r="W857">
        <f t="shared" si="198"/>
        <v>0</v>
      </c>
      <c r="X857" t="str">
        <f t="shared" si="199"/>
        <v>6-30-3--20</v>
      </c>
      <c r="Y857" t="str">
        <f t="shared" si="200"/>
        <v>6-30-3--20</v>
      </c>
      <c r="Z857" t="str">
        <f t="shared" si="201"/>
        <v>7-07-3--20</v>
      </c>
      <c r="AA857" t="str">
        <f t="shared" si="194"/>
        <v>2023-07-07</v>
      </c>
      <c r="AB857" t="b">
        <f t="shared" si="196"/>
        <v>0</v>
      </c>
      <c r="AC857" t="str">
        <f t="shared" si="195"/>
        <v>Fraction</v>
      </c>
    </row>
    <row r="858" spans="1:29">
      <c r="A858" s="3" t="s">
        <v>302</v>
      </c>
      <c r="B858" s="3" t="s">
        <v>526</v>
      </c>
      <c r="C858" s="3" t="s">
        <v>526</v>
      </c>
      <c r="D858" s="3" t="s">
        <v>527</v>
      </c>
      <c r="E858" s="3" t="s">
        <v>89</v>
      </c>
      <c r="F858" s="3" t="s">
        <v>54</v>
      </c>
      <c r="G858" s="3" t="s">
        <v>532</v>
      </c>
      <c r="H858" s="3" t="s">
        <v>305</v>
      </c>
      <c r="I858" s="3">
        <v>105</v>
      </c>
      <c r="J858" s="3"/>
      <c r="K858" s="3">
        <v>0</v>
      </c>
      <c r="L858" s="3"/>
      <c r="M858" s="3"/>
      <c r="N858" s="3"/>
      <c r="O858" s="88" t="str">
        <f>""</f>
        <v/>
      </c>
      <c r="P858" s="35" t="str">
        <f t="shared" si="188"/>
        <v>2023-06-30</v>
      </c>
      <c r="Q858" t="str">
        <f t="shared" si="189"/>
        <v>XCB</v>
      </c>
      <c r="R858">
        <f t="shared" si="190"/>
        <v>19.010571428571428</v>
      </c>
      <c r="S858">
        <f t="shared" si="191"/>
        <v>105</v>
      </c>
      <c r="T858">
        <f t="shared" si="192"/>
        <v>0</v>
      </c>
      <c r="U858" t="str">
        <f t="shared" si="193"/>
        <v>6-30-3--20</v>
      </c>
      <c r="V858">
        <f t="shared" si="197"/>
        <v>0</v>
      </c>
      <c r="W858">
        <f t="shared" si="198"/>
        <v>0</v>
      </c>
      <c r="X858" t="str">
        <f t="shared" si="199"/>
        <v>6-30-3--20</v>
      </c>
      <c r="Y858" t="str">
        <f t="shared" si="200"/>
        <v>6-30-3--20</v>
      </c>
      <c r="Z858" t="str">
        <f t="shared" si="201"/>
        <v>7-07-3--20</v>
      </c>
      <c r="AA858" t="str">
        <f t="shared" si="194"/>
        <v>2023-07-07</v>
      </c>
      <c r="AB858" t="b">
        <f t="shared" si="196"/>
        <v>0</v>
      </c>
      <c r="AC858" t="str">
        <f t="shared" si="195"/>
        <v>Reinv Div</v>
      </c>
    </row>
    <row r="859" spans="1:29">
      <c r="A859" s="3" t="s">
        <v>302</v>
      </c>
      <c r="B859" s="3" t="s">
        <v>526</v>
      </c>
      <c r="C859" s="3" t="s">
        <v>526</v>
      </c>
      <c r="D859" s="3" t="s">
        <v>527</v>
      </c>
      <c r="E859" s="3" t="s">
        <v>89</v>
      </c>
      <c r="F859" s="3" t="s">
        <v>90</v>
      </c>
      <c r="G859" s="3" t="s">
        <v>91</v>
      </c>
      <c r="H859" s="3" t="s">
        <v>128</v>
      </c>
      <c r="I859" s="3">
        <v>0</v>
      </c>
      <c r="J859" s="3"/>
      <c r="K859" s="3">
        <v>0</v>
      </c>
      <c r="L859" s="3">
        <v>0.8</v>
      </c>
      <c r="M859" s="3"/>
      <c r="N859" s="3"/>
      <c r="O859" s="88" t="str">
        <f>""</f>
        <v/>
      </c>
      <c r="P859" s="35" t="str">
        <f t="shared" si="188"/>
        <v>2023-06-30</v>
      </c>
      <c r="Q859" t="str">
        <f t="shared" si="189"/>
        <v>XBB</v>
      </c>
      <c r="R859">
        <f t="shared" si="190"/>
        <v>0</v>
      </c>
      <c r="S859">
        <f t="shared" si="191"/>
        <v>0</v>
      </c>
      <c r="T859">
        <f t="shared" si="192"/>
        <v>0</v>
      </c>
      <c r="U859" t="str">
        <f t="shared" si="193"/>
        <v>6-30-3--20</v>
      </c>
      <c r="V859">
        <f t="shared" si="197"/>
        <v>0</v>
      </c>
      <c r="W859">
        <f t="shared" si="198"/>
        <v>0</v>
      </c>
      <c r="X859" t="str">
        <f t="shared" si="199"/>
        <v>6-30-3--20</v>
      </c>
      <c r="Y859" t="str">
        <f t="shared" si="200"/>
        <v>6-30-3--20</v>
      </c>
      <c r="Z859" t="str">
        <f t="shared" si="201"/>
        <v>7-07-3--20</v>
      </c>
      <c r="AA859" t="str">
        <f t="shared" si="194"/>
        <v>2023-07-07</v>
      </c>
      <c r="AB859" t="b">
        <f t="shared" si="196"/>
        <v>0</v>
      </c>
      <c r="AC859" t="str">
        <f t="shared" si="195"/>
        <v>Fraction</v>
      </c>
    </row>
    <row r="860" spans="1:29">
      <c r="A860" s="3" t="s">
        <v>302</v>
      </c>
      <c r="B860" s="3" t="s">
        <v>526</v>
      </c>
      <c r="C860" s="3" t="s">
        <v>526</v>
      </c>
      <c r="D860" s="3" t="s">
        <v>527</v>
      </c>
      <c r="E860" s="3" t="s">
        <v>89</v>
      </c>
      <c r="F860" s="3" t="s">
        <v>90</v>
      </c>
      <c r="G860" s="3" t="s">
        <v>533</v>
      </c>
      <c r="H860" s="3" t="s">
        <v>305</v>
      </c>
      <c r="I860" s="3">
        <v>191</v>
      </c>
      <c r="J860" s="3"/>
      <c r="K860" s="3">
        <v>0</v>
      </c>
      <c r="L860" s="3"/>
      <c r="M860" s="3"/>
      <c r="N860" s="3"/>
      <c r="O860" s="88" t="str">
        <f>""</f>
        <v/>
      </c>
      <c r="P860" s="35" t="str">
        <f t="shared" si="188"/>
        <v>2023-06-30</v>
      </c>
      <c r="Q860" t="str">
        <f t="shared" si="189"/>
        <v>XBB</v>
      </c>
      <c r="R860">
        <f t="shared" si="190"/>
        <v>27.43</v>
      </c>
      <c r="S860">
        <f t="shared" si="191"/>
        <v>191</v>
      </c>
      <c r="T860">
        <f t="shared" si="192"/>
        <v>0</v>
      </c>
      <c r="U860" t="str">
        <f t="shared" si="193"/>
        <v>6-30-3--20</v>
      </c>
      <c r="V860">
        <f t="shared" si="197"/>
        <v>0</v>
      </c>
      <c r="W860">
        <f t="shared" si="198"/>
        <v>0</v>
      </c>
      <c r="X860" t="str">
        <f t="shared" si="199"/>
        <v>6-30-3--20</v>
      </c>
      <c r="Y860" t="str">
        <f t="shared" si="200"/>
        <v>6-30-3--20</v>
      </c>
      <c r="Z860" t="str">
        <f t="shared" si="201"/>
        <v>7-07-3--20</v>
      </c>
      <c r="AA860" t="str">
        <f t="shared" si="194"/>
        <v>2023-07-07</v>
      </c>
      <c r="AB860" t="b">
        <f t="shared" si="196"/>
        <v>0</v>
      </c>
      <c r="AC860" t="str">
        <f t="shared" si="195"/>
        <v>Reinv Div</v>
      </c>
    </row>
    <row r="861" spans="1:29">
      <c r="A861" s="3" t="s">
        <v>302</v>
      </c>
      <c r="B861" s="3" t="s">
        <v>526</v>
      </c>
      <c r="C861" s="3" t="s">
        <v>526</v>
      </c>
      <c r="D861" s="3" t="s">
        <v>527</v>
      </c>
      <c r="E861" s="3" t="s">
        <v>89</v>
      </c>
      <c r="F861" s="3" t="s">
        <v>112</v>
      </c>
      <c r="G861" s="3" t="s">
        <v>113</v>
      </c>
      <c r="H861" s="3" t="s">
        <v>128</v>
      </c>
      <c r="I861" s="3">
        <v>0</v>
      </c>
      <c r="J861" s="3"/>
      <c r="K861" s="3">
        <v>0</v>
      </c>
      <c r="L861" s="3">
        <v>13.53</v>
      </c>
      <c r="M861" s="3"/>
      <c r="N861" s="3"/>
      <c r="O861" s="88" t="str">
        <f>""</f>
        <v/>
      </c>
      <c r="P861" s="35" t="str">
        <f t="shared" si="188"/>
        <v>2023-06-30</v>
      </c>
      <c r="Q861" t="str">
        <f t="shared" si="189"/>
        <v>XEM</v>
      </c>
      <c r="R861">
        <f t="shared" si="190"/>
        <v>0</v>
      </c>
      <c r="S861">
        <f t="shared" si="191"/>
        <v>0</v>
      </c>
      <c r="T861">
        <f t="shared" si="192"/>
        <v>0</v>
      </c>
      <c r="U861" t="str">
        <f t="shared" si="193"/>
        <v>6-30-3--20</v>
      </c>
      <c r="V861">
        <f t="shared" si="197"/>
        <v>0</v>
      </c>
      <c r="W861">
        <f t="shared" si="198"/>
        <v>0</v>
      </c>
      <c r="X861" t="str">
        <f t="shared" si="199"/>
        <v>6-30-3--20</v>
      </c>
      <c r="Y861" t="str">
        <f t="shared" si="200"/>
        <v>6-30-3--20</v>
      </c>
      <c r="Z861" t="str">
        <f t="shared" si="201"/>
        <v>7-07-3--20</v>
      </c>
      <c r="AA861" t="str">
        <f t="shared" si="194"/>
        <v>2023-07-07</v>
      </c>
      <c r="AB861" t="b">
        <f t="shared" si="196"/>
        <v>0</v>
      </c>
      <c r="AC861" t="str">
        <f t="shared" si="195"/>
        <v>Fraction</v>
      </c>
    </row>
    <row r="862" spans="1:29">
      <c r="A862" s="3" t="s">
        <v>302</v>
      </c>
      <c r="B862" s="3" t="s">
        <v>526</v>
      </c>
      <c r="C862" s="3" t="s">
        <v>526</v>
      </c>
      <c r="D862" s="3" t="s">
        <v>527</v>
      </c>
      <c r="E862" s="3" t="s">
        <v>89</v>
      </c>
      <c r="F862" s="3" t="s">
        <v>112</v>
      </c>
      <c r="G862" s="3" t="s">
        <v>534</v>
      </c>
      <c r="H862" s="3" t="s">
        <v>305</v>
      </c>
      <c r="I862" s="3">
        <v>29</v>
      </c>
      <c r="J862" s="3"/>
      <c r="K862" s="3">
        <v>0</v>
      </c>
      <c r="L862" s="3"/>
      <c r="M862" s="3"/>
      <c r="N862" s="3"/>
      <c r="O862" s="88" t="str">
        <f>""</f>
        <v/>
      </c>
      <c r="P862" s="35" t="str">
        <f t="shared" si="188"/>
        <v>2023-06-30</v>
      </c>
      <c r="Q862" t="str">
        <f t="shared" si="189"/>
        <v>XEM</v>
      </c>
      <c r="R862">
        <f t="shared" si="190"/>
        <v>29.337241379310345</v>
      </c>
      <c r="S862">
        <f t="shared" si="191"/>
        <v>29</v>
      </c>
      <c r="T862">
        <f t="shared" si="192"/>
        <v>0</v>
      </c>
      <c r="U862" t="str">
        <f t="shared" si="193"/>
        <v>6-30-3--20</v>
      </c>
      <c r="V862">
        <f t="shared" si="197"/>
        <v>0</v>
      </c>
      <c r="W862">
        <f t="shared" si="198"/>
        <v>0</v>
      </c>
      <c r="X862" t="str">
        <f t="shared" si="199"/>
        <v>6-30-3--20</v>
      </c>
      <c r="Y862" t="str">
        <f t="shared" si="200"/>
        <v>6-30-3--20</v>
      </c>
      <c r="Z862" t="str">
        <f t="shared" si="201"/>
        <v>7-07-3--20</v>
      </c>
      <c r="AA862" t="str">
        <f t="shared" si="194"/>
        <v>2023-07-07</v>
      </c>
      <c r="AB862" t="b">
        <f t="shared" si="196"/>
        <v>0</v>
      </c>
      <c r="AC862" t="str">
        <f t="shared" si="195"/>
        <v>Reinv Div</v>
      </c>
    </row>
    <row r="863" spans="1:29">
      <c r="A863" s="3" t="s">
        <v>302</v>
      </c>
      <c r="B863" s="3" t="s">
        <v>526</v>
      </c>
      <c r="C863" s="3" t="s">
        <v>526</v>
      </c>
      <c r="D863" s="3" t="s">
        <v>535</v>
      </c>
      <c r="E863" s="3" t="s">
        <v>89</v>
      </c>
      <c r="F863" s="3" t="s">
        <v>498</v>
      </c>
      <c r="G863" s="3" t="s">
        <v>522</v>
      </c>
      <c r="H863" s="3" t="s">
        <v>536</v>
      </c>
      <c r="I863" s="3">
        <v>1E-3</v>
      </c>
      <c r="J863" s="3"/>
      <c r="K863" s="3">
        <v>0</v>
      </c>
      <c r="L863" s="3"/>
      <c r="M863" s="3"/>
      <c r="N863" s="3"/>
      <c r="O863" s="88" t="str">
        <f>""</f>
        <v/>
      </c>
      <c r="P863" s="35" t="str">
        <f t="shared" si="188"/>
        <v>2023-06-30</v>
      </c>
      <c r="Q863" t="str">
        <f t="shared" si="189"/>
        <v>NBC773</v>
      </c>
      <c r="R863">
        <f t="shared" si="190"/>
        <v>0</v>
      </c>
      <c r="S863">
        <f t="shared" si="191"/>
        <v>1E-3</v>
      </c>
      <c r="T863">
        <f t="shared" si="192"/>
        <v>0</v>
      </c>
      <c r="U863" t="str">
        <f t="shared" si="193"/>
        <v>6-30-3--20</v>
      </c>
      <c r="V863">
        <f t="shared" si="197"/>
        <v>0</v>
      </c>
      <c r="W863">
        <f t="shared" si="198"/>
        <v>0</v>
      </c>
      <c r="X863" t="str">
        <f t="shared" si="199"/>
        <v>6-30-3--20</v>
      </c>
      <c r="Y863" t="str">
        <f t="shared" si="200"/>
        <v>6-30-3--20</v>
      </c>
      <c r="Z863" t="str">
        <f t="shared" si="201"/>
        <v>7-06-3--20</v>
      </c>
      <c r="AA863" t="str">
        <f t="shared" si="194"/>
        <v>2023-07-06</v>
      </c>
      <c r="AB863" t="b">
        <f t="shared" si="196"/>
        <v>0</v>
      </c>
      <c r="AC863" t="str">
        <f t="shared" si="195"/>
        <v>Adjustment</v>
      </c>
    </row>
    <row r="864" spans="1:29">
      <c r="A864" s="3" t="s">
        <v>302</v>
      </c>
      <c r="B864" s="3" t="s">
        <v>526</v>
      </c>
      <c r="C864" s="3" t="s">
        <v>526</v>
      </c>
      <c r="D864" s="3" t="s">
        <v>526</v>
      </c>
      <c r="E864" s="3" t="s">
        <v>89</v>
      </c>
      <c r="F864" s="3" t="s">
        <v>93</v>
      </c>
      <c r="G864" s="3" t="s">
        <v>94</v>
      </c>
      <c r="H864" s="3" t="s">
        <v>305</v>
      </c>
      <c r="I864" s="3">
        <v>0</v>
      </c>
      <c r="J864" s="3"/>
      <c r="K864" s="3">
        <v>0</v>
      </c>
      <c r="L864" s="3">
        <v>-292.47000000000003</v>
      </c>
      <c r="M864" s="3"/>
      <c r="N864" s="3"/>
      <c r="O864" s="88" t="str">
        <f>""</f>
        <v/>
      </c>
      <c r="P864" s="35" t="str">
        <f t="shared" si="188"/>
        <v>2023-06-30</v>
      </c>
      <c r="Q864" t="str">
        <f t="shared" si="189"/>
        <v>XIG</v>
      </c>
      <c r="R864">
        <f t="shared" si="190"/>
        <v>0</v>
      </c>
      <c r="S864">
        <f t="shared" si="191"/>
        <v>0</v>
      </c>
      <c r="T864">
        <f t="shared" si="192"/>
        <v>0</v>
      </c>
      <c r="U864" t="str">
        <f t="shared" si="193"/>
        <v>6-30-3--20</v>
      </c>
      <c r="V864">
        <f t="shared" si="197"/>
        <v>0</v>
      </c>
      <c r="W864">
        <f t="shared" si="198"/>
        <v>0</v>
      </c>
      <c r="X864" t="str">
        <f t="shared" si="199"/>
        <v>6-30-3--20</v>
      </c>
      <c r="Y864" t="str">
        <f t="shared" si="200"/>
        <v>6-30-3--20</v>
      </c>
      <c r="Z864" t="str">
        <f t="shared" si="201"/>
        <v>6-30-3--20</v>
      </c>
      <c r="AA864" t="str">
        <f t="shared" si="194"/>
        <v>2023-06-30</v>
      </c>
      <c r="AB864" t="b">
        <f t="shared" si="196"/>
        <v>1</v>
      </c>
      <c r="AC864">
        <f t="shared" si="195"/>
        <v>0</v>
      </c>
    </row>
    <row r="865" spans="1:29">
      <c r="A865" s="3" t="s">
        <v>302</v>
      </c>
      <c r="B865" s="3" t="s">
        <v>526</v>
      </c>
      <c r="C865" s="3" t="s">
        <v>526</v>
      </c>
      <c r="D865" s="3" t="s">
        <v>526</v>
      </c>
      <c r="E865" s="3" t="s">
        <v>89</v>
      </c>
      <c r="F865" s="3" t="s">
        <v>93</v>
      </c>
      <c r="G865" s="3" t="s">
        <v>94</v>
      </c>
      <c r="H865" s="3" t="s">
        <v>92</v>
      </c>
      <c r="I865" s="3">
        <v>5131</v>
      </c>
      <c r="J865" s="3"/>
      <c r="K865" s="3">
        <v>0</v>
      </c>
      <c r="L865" s="3">
        <v>292.47000000000003</v>
      </c>
      <c r="M865" s="3"/>
      <c r="N865" s="3"/>
      <c r="O865" s="88" t="str">
        <f>""</f>
        <v/>
      </c>
      <c r="P865" s="35" t="str">
        <f t="shared" si="188"/>
        <v>2023-06-30</v>
      </c>
      <c r="Q865" t="str">
        <f t="shared" si="189"/>
        <v>XIG</v>
      </c>
      <c r="R865">
        <f t="shared" si="190"/>
        <v>0</v>
      </c>
      <c r="S865">
        <f t="shared" si="191"/>
        <v>5131</v>
      </c>
      <c r="T865">
        <f t="shared" si="192"/>
        <v>292.47000000000003</v>
      </c>
      <c r="U865" t="str">
        <f t="shared" si="193"/>
        <v>6-30-3--20</v>
      </c>
      <c r="V865">
        <f t="shared" si="197"/>
        <v>5.7000584681348672E-2</v>
      </c>
      <c r="W865">
        <f t="shared" si="198"/>
        <v>0</v>
      </c>
      <c r="X865" t="str">
        <f t="shared" si="199"/>
        <v>6-30-3--20</v>
      </c>
      <c r="Y865" t="str">
        <f t="shared" si="200"/>
        <v>6-30-3--20</v>
      </c>
      <c r="Z865" t="str">
        <f t="shared" si="201"/>
        <v>6-30-3--20</v>
      </c>
      <c r="AA865" t="str">
        <f t="shared" si="194"/>
        <v>2023-06-30</v>
      </c>
      <c r="AB865" t="b">
        <f t="shared" si="196"/>
        <v>1</v>
      </c>
      <c r="AC865">
        <f t="shared" si="195"/>
        <v>0</v>
      </c>
    </row>
    <row r="866" spans="1:29">
      <c r="A866" s="3" t="s">
        <v>302</v>
      </c>
      <c r="B866" s="3" t="s">
        <v>526</v>
      </c>
      <c r="C866" s="3" t="s">
        <v>526</v>
      </c>
      <c r="D866" s="3" t="s">
        <v>526</v>
      </c>
      <c r="E866" s="3" t="s">
        <v>89</v>
      </c>
      <c r="F866" s="3" t="s">
        <v>95</v>
      </c>
      <c r="G866" s="3" t="s">
        <v>96</v>
      </c>
      <c r="H866" s="3" t="s">
        <v>305</v>
      </c>
      <c r="I866" s="3">
        <v>0</v>
      </c>
      <c r="J866" s="3"/>
      <c r="K866" s="3">
        <v>0</v>
      </c>
      <c r="L866" s="3">
        <v>-211.89</v>
      </c>
      <c r="M866" s="3"/>
      <c r="N866" s="3"/>
      <c r="O866" s="88" t="str">
        <f>""</f>
        <v/>
      </c>
      <c r="P866" s="35" t="str">
        <f t="shared" si="188"/>
        <v>2023-06-30</v>
      </c>
      <c r="Q866" t="str">
        <f t="shared" si="189"/>
        <v>XHY</v>
      </c>
      <c r="R866">
        <f t="shared" si="190"/>
        <v>0</v>
      </c>
      <c r="S866">
        <f t="shared" si="191"/>
        <v>0</v>
      </c>
      <c r="T866">
        <f t="shared" si="192"/>
        <v>0</v>
      </c>
      <c r="U866" t="str">
        <f t="shared" si="193"/>
        <v>6-30-3--20</v>
      </c>
      <c r="V866">
        <f t="shared" si="197"/>
        <v>0</v>
      </c>
      <c r="W866">
        <f t="shared" si="198"/>
        <v>0</v>
      </c>
      <c r="X866" t="str">
        <f t="shared" si="199"/>
        <v>6-30-3--20</v>
      </c>
      <c r="Y866" t="str">
        <f t="shared" si="200"/>
        <v>6-30-3--20</v>
      </c>
      <c r="Z866" t="str">
        <f t="shared" si="201"/>
        <v>6-30-3--20</v>
      </c>
      <c r="AA866" t="str">
        <f t="shared" si="194"/>
        <v>2023-06-30</v>
      </c>
      <c r="AB866" t="b">
        <f t="shared" si="196"/>
        <v>1</v>
      </c>
      <c r="AC866">
        <f t="shared" si="195"/>
        <v>0</v>
      </c>
    </row>
    <row r="867" spans="1:29">
      <c r="A867" s="3" t="s">
        <v>302</v>
      </c>
      <c r="B867" s="3" t="s">
        <v>526</v>
      </c>
      <c r="C867" s="3" t="s">
        <v>526</v>
      </c>
      <c r="D867" s="3" t="s">
        <v>526</v>
      </c>
      <c r="E867" s="3" t="s">
        <v>89</v>
      </c>
      <c r="F867" s="3" t="s">
        <v>95</v>
      </c>
      <c r="G867" s="3" t="s">
        <v>96</v>
      </c>
      <c r="H867" s="3" t="s">
        <v>92</v>
      </c>
      <c r="I867" s="3">
        <v>2788</v>
      </c>
      <c r="J867" s="3"/>
      <c r="K867" s="3">
        <v>0</v>
      </c>
      <c r="L867" s="3">
        <v>211.89</v>
      </c>
      <c r="M867" s="3"/>
      <c r="N867" s="3"/>
      <c r="O867" s="88" t="str">
        <f>""</f>
        <v/>
      </c>
      <c r="P867" s="35" t="str">
        <f t="shared" si="188"/>
        <v>2023-06-30</v>
      </c>
      <c r="Q867" t="str">
        <f t="shared" si="189"/>
        <v>XHY</v>
      </c>
      <c r="R867">
        <f t="shared" si="190"/>
        <v>0</v>
      </c>
      <c r="S867">
        <f t="shared" si="191"/>
        <v>2788</v>
      </c>
      <c r="T867">
        <f t="shared" si="192"/>
        <v>211.88999999999996</v>
      </c>
      <c r="U867" t="str">
        <f t="shared" si="193"/>
        <v>6-30-3--20</v>
      </c>
      <c r="V867">
        <f t="shared" si="197"/>
        <v>7.6000717360114767E-2</v>
      </c>
      <c r="W867">
        <f t="shared" si="198"/>
        <v>0</v>
      </c>
      <c r="X867" t="str">
        <f t="shared" si="199"/>
        <v>6-30-3--20</v>
      </c>
      <c r="Y867" t="str">
        <f t="shared" si="200"/>
        <v>6-30-3--20</v>
      </c>
      <c r="Z867" t="str">
        <f t="shared" si="201"/>
        <v>6-30-3--20</v>
      </c>
      <c r="AA867" t="str">
        <f t="shared" si="194"/>
        <v>2023-06-30</v>
      </c>
      <c r="AB867" t="b">
        <f t="shared" si="196"/>
        <v>1</v>
      </c>
      <c r="AC867">
        <f t="shared" si="195"/>
        <v>0</v>
      </c>
    </row>
    <row r="868" spans="1:29">
      <c r="A868" s="3" t="s">
        <v>302</v>
      </c>
      <c r="B868" s="3" t="s">
        <v>526</v>
      </c>
      <c r="C868" s="3" t="s">
        <v>526</v>
      </c>
      <c r="D868" s="3" t="s">
        <v>526</v>
      </c>
      <c r="E868" s="3" t="s">
        <v>89</v>
      </c>
      <c r="F868" s="3" t="s">
        <v>105</v>
      </c>
      <c r="G868" s="3" t="s">
        <v>106</v>
      </c>
      <c r="H868" s="3" t="s">
        <v>305</v>
      </c>
      <c r="I868" s="3">
        <v>0</v>
      </c>
      <c r="J868" s="3"/>
      <c r="K868" s="3">
        <v>0</v>
      </c>
      <c r="L868" s="3">
        <v>-4710.88</v>
      </c>
      <c r="M868" s="3"/>
      <c r="N868" s="3"/>
      <c r="O868" s="88" t="str">
        <f>""</f>
        <v/>
      </c>
      <c r="P868" s="35" t="str">
        <f t="shared" si="188"/>
        <v>2023-06-30</v>
      </c>
      <c r="Q868" t="str">
        <f t="shared" si="189"/>
        <v>XUS</v>
      </c>
      <c r="R868">
        <f t="shared" si="190"/>
        <v>0</v>
      </c>
      <c r="S868">
        <f t="shared" si="191"/>
        <v>0</v>
      </c>
      <c r="T868">
        <f t="shared" si="192"/>
        <v>0</v>
      </c>
      <c r="U868" t="str">
        <f t="shared" si="193"/>
        <v>6-30-3--20</v>
      </c>
      <c r="V868">
        <f t="shared" si="197"/>
        <v>0</v>
      </c>
      <c r="W868">
        <f t="shared" si="198"/>
        <v>0</v>
      </c>
      <c r="X868" t="str">
        <f t="shared" si="199"/>
        <v>6-30-3--20</v>
      </c>
      <c r="Y868" t="str">
        <f t="shared" si="200"/>
        <v>6-30-3--20</v>
      </c>
      <c r="Z868" t="str">
        <f t="shared" si="201"/>
        <v>6-30-3--20</v>
      </c>
      <c r="AA868" t="str">
        <f t="shared" si="194"/>
        <v>2023-06-30</v>
      </c>
      <c r="AB868" t="b">
        <f t="shared" si="196"/>
        <v>1</v>
      </c>
      <c r="AC868">
        <f t="shared" si="195"/>
        <v>0</v>
      </c>
    </row>
    <row r="869" spans="1:29">
      <c r="A869" s="3" t="s">
        <v>302</v>
      </c>
      <c r="B869" s="3" t="s">
        <v>526</v>
      </c>
      <c r="C869" s="3" t="s">
        <v>526</v>
      </c>
      <c r="D869" s="3" t="s">
        <v>526</v>
      </c>
      <c r="E869" s="3" t="s">
        <v>89</v>
      </c>
      <c r="F869" s="3" t="s">
        <v>105</v>
      </c>
      <c r="G869" s="3" t="s">
        <v>106</v>
      </c>
      <c r="H869" s="3" t="s">
        <v>92</v>
      </c>
      <c r="I869" s="3">
        <v>11462</v>
      </c>
      <c r="J869" s="3"/>
      <c r="K869" s="3">
        <v>0</v>
      </c>
      <c r="L869" s="3">
        <v>4710.88</v>
      </c>
      <c r="M869" s="3"/>
      <c r="N869" s="3"/>
      <c r="O869" s="88" t="str">
        <f>""</f>
        <v/>
      </c>
      <c r="P869" s="35" t="str">
        <f t="shared" si="188"/>
        <v>2023-06-30</v>
      </c>
      <c r="Q869" t="str">
        <f t="shared" si="189"/>
        <v>XUS</v>
      </c>
      <c r="R869">
        <f t="shared" si="190"/>
        <v>0</v>
      </c>
      <c r="S869">
        <f t="shared" si="191"/>
        <v>11462</v>
      </c>
      <c r="T869">
        <f t="shared" si="192"/>
        <v>4710.88</v>
      </c>
      <c r="U869" t="str">
        <f t="shared" si="193"/>
        <v>6-30-3--20</v>
      </c>
      <c r="V869">
        <f t="shared" si="197"/>
        <v>0.41099982551038217</v>
      </c>
      <c r="W869">
        <f t="shared" si="198"/>
        <v>0</v>
      </c>
      <c r="X869" t="str">
        <f t="shared" si="199"/>
        <v>6-30-3--20</v>
      </c>
      <c r="Y869" t="str">
        <f t="shared" si="200"/>
        <v>6-30-3--20</v>
      </c>
      <c r="Z869" t="str">
        <f t="shared" si="201"/>
        <v>6-30-3--20</v>
      </c>
      <c r="AA869" t="str">
        <f t="shared" si="194"/>
        <v>2023-06-30</v>
      </c>
      <c r="AB869" t="b">
        <f t="shared" si="196"/>
        <v>1</v>
      </c>
      <c r="AC869">
        <f t="shared" si="195"/>
        <v>0</v>
      </c>
    </row>
    <row r="870" spans="1:29">
      <c r="A870" s="3" t="s">
        <v>302</v>
      </c>
      <c r="B870" s="3" t="s">
        <v>526</v>
      </c>
      <c r="C870" s="3" t="s">
        <v>526</v>
      </c>
      <c r="D870" s="3" t="s">
        <v>526</v>
      </c>
      <c r="E870" s="3" t="s">
        <v>89</v>
      </c>
      <c r="F870" s="3" t="s">
        <v>108</v>
      </c>
      <c r="G870" s="3" t="s">
        <v>109</v>
      </c>
      <c r="H870" s="3" t="s">
        <v>305</v>
      </c>
      <c r="I870" s="3">
        <v>0</v>
      </c>
      <c r="J870" s="3"/>
      <c r="K870" s="3">
        <v>0</v>
      </c>
      <c r="L870" s="3">
        <v>-6776.34</v>
      </c>
      <c r="M870" s="3"/>
      <c r="N870" s="3"/>
      <c r="O870" s="88" t="str">
        <f>""</f>
        <v/>
      </c>
      <c r="P870" s="35" t="str">
        <f t="shared" si="188"/>
        <v>2023-06-30</v>
      </c>
      <c r="Q870" t="str">
        <f t="shared" si="189"/>
        <v>XEF</v>
      </c>
      <c r="R870">
        <f t="shared" si="190"/>
        <v>0</v>
      </c>
      <c r="S870">
        <f t="shared" si="191"/>
        <v>0</v>
      </c>
      <c r="T870">
        <f t="shared" si="192"/>
        <v>0</v>
      </c>
      <c r="U870" t="str">
        <f t="shared" si="193"/>
        <v>6-30-3--20</v>
      </c>
      <c r="V870">
        <f t="shared" si="197"/>
        <v>0</v>
      </c>
      <c r="W870">
        <f t="shared" si="198"/>
        <v>0</v>
      </c>
      <c r="X870" t="str">
        <f t="shared" si="199"/>
        <v>6-30-3--20</v>
      </c>
      <c r="Y870" t="str">
        <f t="shared" si="200"/>
        <v>6-30-3--20</v>
      </c>
      <c r="Z870" t="str">
        <f t="shared" si="201"/>
        <v>6-30-3--20</v>
      </c>
      <c r="AA870" t="str">
        <f t="shared" si="194"/>
        <v>2023-06-30</v>
      </c>
      <c r="AB870" t="b">
        <f t="shared" si="196"/>
        <v>1</v>
      </c>
      <c r="AC870">
        <f t="shared" si="195"/>
        <v>0</v>
      </c>
    </row>
    <row r="871" spans="1:29">
      <c r="A871" s="3" t="s">
        <v>302</v>
      </c>
      <c r="B871" s="3" t="s">
        <v>526</v>
      </c>
      <c r="C871" s="3" t="s">
        <v>526</v>
      </c>
      <c r="D871" s="3" t="s">
        <v>526</v>
      </c>
      <c r="E871" s="3" t="s">
        <v>89</v>
      </c>
      <c r="F871" s="3" t="s">
        <v>108</v>
      </c>
      <c r="G871" s="3" t="s">
        <v>109</v>
      </c>
      <c r="H871" s="3" t="s">
        <v>92</v>
      </c>
      <c r="I871" s="3">
        <v>11127</v>
      </c>
      <c r="J871" s="3"/>
      <c r="K871" s="3">
        <v>0</v>
      </c>
      <c r="L871" s="3">
        <v>6776.34</v>
      </c>
      <c r="M871" s="3"/>
      <c r="N871" s="3"/>
      <c r="O871" s="88" t="str">
        <f>""</f>
        <v/>
      </c>
      <c r="P871" s="35" t="str">
        <f t="shared" si="188"/>
        <v>2023-06-30</v>
      </c>
      <c r="Q871" t="str">
        <f t="shared" si="189"/>
        <v>XEF</v>
      </c>
      <c r="R871">
        <f t="shared" si="190"/>
        <v>0</v>
      </c>
      <c r="S871">
        <f t="shared" si="191"/>
        <v>11127</v>
      </c>
      <c r="T871">
        <f t="shared" si="192"/>
        <v>6776.34</v>
      </c>
      <c r="U871" t="str">
        <f t="shared" si="193"/>
        <v>6-30-3--20</v>
      </c>
      <c r="V871">
        <f t="shared" si="197"/>
        <v>0.60899973038554867</v>
      </c>
      <c r="W871">
        <f t="shared" si="198"/>
        <v>0</v>
      </c>
      <c r="X871" t="str">
        <f t="shared" si="199"/>
        <v>6-30-3--20</v>
      </c>
      <c r="Y871" t="str">
        <f t="shared" si="200"/>
        <v>6-30-3--20</v>
      </c>
      <c r="Z871" t="str">
        <f t="shared" si="201"/>
        <v>6-30-3--20</v>
      </c>
      <c r="AA871" t="str">
        <f t="shared" si="194"/>
        <v>2023-06-30</v>
      </c>
      <c r="AB871" t="b">
        <f t="shared" si="196"/>
        <v>1</v>
      </c>
      <c r="AC871">
        <f t="shared" si="195"/>
        <v>0</v>
      </c>
    </row>
    <row r="872" spans="1:29">
      <c r="A872" s="3" t="s">
        <v>302</v>
      </c>
      <c r="B872" s="3" t="s">
        <v>526</v>
      </c>
      <c r="C872" s="3" t="s">
        <v>526</v>
      </c>
      <c r="D872" s="3" t="s">
        <v>526</v>
      </c>
      <c r="E872" s="3" t="s">
        <v>89</v>
      </c>
      <c r="F872" s="3" t="s">
        <v>54</v>
      </c>
      <c r="G872" s="3" t="s">
        <v>230</v>
      </c>
      <c r="H872" s="3" t="s">
        <v>305</v>
      </c>
      <c r="I872" s="3">
        <v>0</v>
      </c>
      <c r="J872" s="3"/>
      <c r="K872" s="3">
        <v>0</v>
      </c>
      <c r="L872" s="3">
        <v>-1998</v>
      </c>
      <c r="M872" s="3"/>
      <c r="N872" s="3"/>
      <c r="O872" s="88" t="str">
        <f>""</f>
        <v/>
      </c>
      <c r="P872" s="35" t="str">
        <f t="shared" si="188"/>
        <v>2023-06-30</v>
      </c>
      <c r="Q872" t="str">
        <f t="shared" si="189"/>
        <v>XCB</v>
      </c>
      <c r="R872">
        <f t="shared" si="190"/>
        <v>0</v>
      </c>
      <c r="S872">
        <f t="shared" si="191"/>
        <v>0</v>
      </c>
      <c r="T872">
        <f t="shared" si="192"/>
        <v>0</v>
      </c>
      <c r="U872" t="str">
        <f t="shared" si="193"/>
        <v>6-30-3--20</v>
      </c>
      <c r="V872">
        <f t="shared" si="197"/>
        <v>0</v>
      </c>
      <c r="W872">
        <f t="shared" si="198"/>
        <v>0</v>
      </c>
      <c r="X872" t="str">
        <f t="shared" si="199"/>
        <v>6-30-3--20</v>
      </c>
      <c r="Y872" t="str">
        <f t="shared" si="200"/>
        <v>6-30-3--20</v>
      </c>
      <c r="Z872" t="str">
        <f t="shared" si="201"/>
        <v>6-30-3--20</v>
      </c>
      <c r="AA872" t="str">
        <f t="shared" si="194"/>
        <v>2023-06-30</v>
      </c>
      <c r="AB872" t="b">
        <f t="shared" si="196"/>
        <v>1</v>
      </c>
      <c r="AC872">
        <f t="shared" si="195"/>
        <v>0</v>
      </c>
    </row>
    <row r="873" spans="1:29">
      <c r="A873" s="3" t="s">
        <v>302</v>
      </c>
      <c r="B873" s="3" t="s">
        <v>526</v>
      </c>
      <c r="C873" s="3" t="s">
        <v>526</v>
      </c>
      <c r="D873" s="3" t="s">
        <v>526</v>
      </c>
      <c r="E873" s="3" t="s">
        <v>89</v>
      </c>
      <c r="F873" s="3" t="s">
        <v>54</v>
      </c>
      <c r="G873" s="3" t="s">
        <v>230</v>
      </c>
      <c r="H873" s="3" t="s">
        <v>92</v>
      </c>
      <c r="I873" s="3">
        <v>33300</v>
      </c>
      <c r="J873" s="3"/>
      <c r="K873" s="3">
        <v>0</v>
      </c>
      <c r="L873" s="3">
        <v>1998</v>
      </c>
      <c r="M873" s="3"/>
      <c r="N873" s="3"/>
      <c r="O873" s="88" t="str">
        <f>""</f>
        <v/>
      </c>
      <c r="P873" s="35" t="str">
        <f t="shared" si="188"/>
        <v>2023-06-30</v>
      </c>
      <c r="Q873" t="str">
        <f t="shared" si="189"/>
        <v>XCB</v>
      </c>
      <c r="R873">
        <f t="shared" si="190"/>
        <v>0</v>
      </c>
      <c r="S873">
        <f t="shared" si="191"/>
        <v>33300</v>
      </c>
      <c r="T873">
        <f t="shared" si="192"/>
        <v>1998</v>
      </c>
      <c r="U873" t="str">
        <f t="shared" si="193"/>
        <v>6-30-3--20</v>
      </c>
      <c r="V873">
        <f t="shared" si="197"/>
        <v>0.06</v>
      </c>
      <c r="W873">
        <f t="shared" si="198"/>
        <v>0</v>
      </c>
      <c r="X873" t="str">
        <f t="shared" si="199"/>
        <v>6-30-3--20</v>
      </c>
      <c r="Y873" t="str">
        <f t="shared" si="200"/>
        <v>6-30-3--20</v>
      </c>
      <c r="Z873" t="str">
        <f t="shared" si="201"/>
        <v>6-30-3--20</v>
      </c>
      <c r="AA873" t="str">
        <f t="shared" si="194"/>
        <v>2023-06-30</v>
      </c>
      <c r="AB873" t="b">
        <f t="shared" si="196"/>
        <v>1</v>
      </c>
      <c r="AC873">
        <f t="shared" si="195"/>
        <v>0</v>
      </c>
    </row>
    <row r="874" spans="1:29">
      <c r="A874" s="3" t="s">
        <v>302</v>
      </c>
      <c r="B874" s="3" t="s">
        <v>526</v>
      </c>
      <c r="C874" s="3" t="s">
        <v>526</v>
      </c>
      <c r="D874" s="3" t="s">
        <v>526</v>
      </c>
      <c r="E874" s="3" t="s">
        <v>89</v>
      </c>
      <c r="F874" s="3" t="s">
        <v>90</v>
      </c>
      <c r="G874" s="3" t="s">
        <v>91</v>
      </c>
      <c r="H874" s="3" t="s">
        <v>305</v>
      </c>
      <c r="I874" s="3">
        <v>0</v>
      </c>
      <c r="J874" s="3"/>
      <c r="K874" s="3">
        <v>0</v>
      </c>
      <c r="L874" s="3">
        <v>-5239.9399999999996</v>
      </c>
      <c r="M874" s="3"/>
      <c r="N874" s="3"/>
      <c r="O874" s="88" t="str">
        <f>""</f>
        <v/>
      </c>
      <c r="P874" s="35" t="str">
        <f t="shared" si="188"/>
        <v>2023-06-30</v>
      </c>
      <c r="Q874" t="str">
        <f t="shared" si="189"/>
        <v>XBB</v>
      </c>
      <c r="R874">
        <f t="shared" si="190"/>
        <v>0</v>
      </c>
      <c r="S874">
        <f t="shared" si="191"/>
        <v>0</v>
      </c>
      <c r="T874">
        <f t="shared" si="192"/>
        <v>0</v>
      </c>
      <c r="U874" t="str">
        <f t="shared" si="193"/>
        <v>6-30-3--20</v>
      </c>
      <c r="V874">
        <f t="shared" si="197"/>
        <v>0</v>
      </c>
      <c r="W874">
        <f t="shared" si="198"/>
        <v>0</v>
      </c>
      <c r="X874" t="str">
        <f t="shared" si="199"/>
        <v>6-30-3--20</v>
      </c>
      <c r="Y874" t="str">
        <f t="shared" si="200"/>
        <v>6-30-3--20</v>
      </c>
      <c r="Z874" t="str">
        <f t="shared" si="201"/>
        <v>6-30-3--20</v>
      </c>
      <c r="AA874" t="str">
        <f t="shared" si="194"/>
        <v>2023-06-30</v>
      </c>
      <c r="AB874" t="b">
        <f t="shared" si="196"/>
        <v>1</v>
      </c>
      <c r="AC874">
        <f t="shared" si="195"/>
        <v>0</v>
      </c>
    </row>
    <row r="875" spans="1:29">
      <c r="A875" s="3" t="s">
        <v>302</v>
      </c>
      <c r="B875" s="3" t="s">
        <v>526</v>
      </c>
      <c r="C875" s="3" t="s">
        <v>526</v>
      </c>
      <c r="D875" s="3" t="s">
        <v>526</v>
      </c>
      <c r="E875" s="3" t="s">
        <v>89</v>
      </c>
      <c r="F875" s="3" t="s">
        <v>90</v>
      </c>
      <c r="G875" s="3" t="s">
        <v>91</v>
      </c>
      <c r="H875" s="3" t="s">
        <v>92</v>
      </c>
      <c r="I875" s="3">
        <v>73802</v>
      </c>
      <c r="J875" s="3"/>
      <c r="K875" s="3">
        <v>0</v>
      </c>
      <c r="L875" s="3">
        <v>5239.9399999999996</v>
      </c>
      <c r="M875" s="3"/>
      <c r="N875" s="3"/>
      <c r="O875" s="88" t="str">
        <f>""</f>
        <v/>
      </c>
      <c r="P875" s="35" t="str">
        <f t="shared" si="188"/>
        <v>2023-06-30</v>
      </c>
      <c r="Q875" t="str">
        <f t="shared" si="189"/>
        <v>XBB</v>
      </c>
      <c r="R875">
        <f t="shared" si="190"/>
        <v>0</v>
      </c>
      <c r="S875">
        <f t="shared" si="191"/>
        <v>73802</v>
      </c>
      <c r="T875">
        <f t="shared" si="192"/>
        <v>5239.9399999999996</v>
      </c>
      <c r="U875" t="str">
        <f t="shared" si="193"/>
        <v>6-30-3--20</v>
      </c>
      <c r="V875">
        <f t="shared" si="197"/>
        <v>7.0999972900463393E-2</v>
      </c>
      <c r="W875">
        <f t="shared" si="198"/>
        <v>0</v>
      </c>
      <c r="X875" t="str">
        <f t="shared" si="199"/>
        <v>6-30-3--20</v>
      </c>
      <c r="Y875" t="str">
        <f t="shared" si="200"/>
        <v>6-30-3--20</v>
      </c>
      <c r="Z875" t="str">
        <f t="shared" si="201"/>
        <v>6-30-3--20</v>
      </c>
      <c r="AA875" t="str">
        <f t="shared" si="194"/>
        <v>2023-06-30</v>
      </c>
      <c r="AB875" t="b">
        <f t="shared" si="196"/>
        <v>1</v>
      </c>
      <c r="AC875">
        <f t="shared" si="195"/>
        <v>0</v>
      </c>
    </row>
    <row r="876" spans="1:29">
      <c r="A876" s="3" t="s">
        <v>302</v>
      </c>
      <c r="B876" s="3" t="s">
        <v>526</v>
      </c>
      <c r="C876" s="3" t="s">
        <v>526</v>
      </c>
      <c r="D876" s="3" t="s">
        <v>526</v>
      </c>
      <c r="E876" s="3" t="s">
        <v>89</v>
      </c>
      <c r="F876" s="3" t="s">
        <v>112</v>
      </c>
      <c r="G876" s="3" t="s">
        <v>113</v>
      </c>
      <c r="H876" s="3" t="s">
        <v>305</v>
      </c>
      <c r="I876" s="3">
        <v>0</v>
      </c>
      <c r="J876" s="3"/>
      <c r="K876" s="3">
        <v>0</v>
      </c>
      <c r="L876" s="3">
        <v>-864.49</v>
      </c>
      <c r="M876" s="3"/>
      <c r="N876" s="3"/>
      <c r="O876" s="88" t="str">
        <f>""</f>
        <v/>
      </c>
      <c r="P876" s="35" t="str">
        <f t="shared" si="188"/>
        <v>2023-06-30</v>
      </c>
      <c r="Q876" t="str">
        <f t="shared" si="189"/>
        <v>XEM</v>
      </c>
      <c r="R876">
        <f t="shared" si="190"/>
        <v>0</v>
      </c>
      <c r="S876">
        <f t="shared" si="191"/>
        <v>0</v>
      </c>
      <c r="T876">
        <f t="shared" si="192"/>
        <v>0</v>
      </c>
      <c r="U876" t="str">
        <f t="shared" si="193"/>
        <v>6-30-3--20</v>
      </c>
      <c r="V876">
        <f t="shared" si="197"/>
        <v>0</v>
      </c>
      <c r="W876">
        <f t="shared" si="198"/>
        <v>0</v>
      </c>
      <c r="X876" t="str">
        <f t="shared" si="199"/>
        <v>6-30-3--20</v>
      </c>
      <c r="Y876" t="str">
        <f t="shared" si="200"/>
        <v>6-30-3--20</v>
      </c>
      <c r="Z876" t="str">
        <f t="shared" si="201"/>
        <v>6-30-3--20</v>
      </c>
      <c r="AA876" t="str">
        <f t="shared" si="194"/>
        <v>2023-06-30</v>
      </c>
      <c r="AB876" t="b">
        <f t="shared" si="196"/>
        <v>1</v>
      </c>
      <c r="AC876">
        <f t="shared" si="195"/>
        <v>0</v>
      </c>
    </row>
    <row r="877" spans="1:29">
      <c r="A877" s="3" t="s">
        <v>302</v>
      </c>
      <c r="B877" s="3" t="s">
        <v>526</v>
      </c>
      <c r="C877" s="3" t="s">
        <v>526</v>
      </c>
      <c r="D877" s="3" t="s">
        <v>526</v>
      </c>
      <c r="E877" s="3" t="s">
        <v>89</v>
      </c>
      <c r="F877" s="3" t="s">
        <v>112</v>
      </c>
      <c r="G877" s="3" t="s">
        <v>113</v>
      </c>
      <c r="H877" s="3" t="s">
        <v>92</v>
      </c>
      <c r="I877" s="3">
        <v>4724</v>
      </c>
      <c r="J877" s="3"/>
      <c r="K877" s="3">
        <v>0</v>
      </c>
      <c r="L877" s="3">
        <v>864.49</v>
      </c>
      <c r="M877" s="3"/>
      <c r="N877" s="3"/>
      <c r="O877" s="88" t="str">
        <f>""</f>
        <v/>
      </c>
      <c r="P877" s="35" t="str">
        <f t="shared" si="188"/>
        <v>2023-06-30</v>
      </c>
      <c r="Q877" t="str">
        <f t="shared" si="189"/>
        <v>XEM</v>
      </c>
      <c r="R877">
        <f t="shared" si="190"/>
        <v>0</v>
      </c>
      <c r="S877">
        <f t="shared" si="191"/>
        <v>4724</v>
      </c>
      <c r="T877">
        <f t="shared" si="192"/>
        <v>864.49</v>
      </c>
      <c r="U877" t="str">
        <f t="shared" si="193"/>
        <v>6-30-3--20</v>
      </c>
      <c r="V877">
        <f t="shared" si="197"/>
        <v>0.1829995766299746</v>
      </c>
      <c r="W877">
        <f t="shared" si="198"/>
        <v>0</v>
      </c>
      <c r="X877" t="str">
        <f t="shared" si="199"/>
        <v>6-30-3--20</v>
      </c>
      <c r="Y877" t="str">
        <f t="shared" si="200"/>
        <v>6-30-3--20</v>
      </c>
      <c r="Z877" t="str">
        <f t="shared" si="201"/>
        <v>6-30-3--20</v>
      </c>
      <c r="AA877" t="str">
        <f t="shared" si="194"/>
        <v>2023-06-30</v>
      </c>
      <c r="AB877" t="b">
        <f t="shared" si="196"/>
        <v>1</v>
      </c>
      <c r="AC877">
        <f t="shared" si="195"/>
        <v>0</v>
      </c>
    </row>
    <row r="878" spans="1:29">
      <c r="A878" s="3" t="s">
        <v>302</v>
      </c>
      <c r="B878" s="3" t="s">
        <v>537</v>
      </c>
      <c r="C878" s="3" t="s">
        <v>537</v>
      </c>
      <c r="D878" s="3" t="s">
        <v>538</v>
      </c>
      <c r="E878" s="3" t="s">
        <v>89</v>
      </c>
      <c r="F878" s="3" t="s">
        <v>120</v>
      </c>
      <c r="G878" s="3" t="s">
        <v>539</v>
      </c>
      <c r="H878" s="3" t="s">
        <v>305</v>
      </c>
      <c r="I878" s="3">
        <v>128.76300000000001</v>
      </c>
      <c r="J878" s="3"/>
      <c r="K878" s="3">
        <v>0</v>
      </c>
      <c r="L878" s="3"/>
      <c r="M878" s="3"/>
      <c r="N878" s="3"/>
      <c r="O878" s="88" t="str">
        <f>""</f>
        <v/>
      </c>
      <c r="P878" s="35" t="str">
        <f t="shared" si="188"/>
        <v>2023-07-28</v>
      </c>
      <c r="Q878" t="str">
        <f t="shared" si="189"/>
        <v>TDB778</v>
      </c>
      <c r="R878">
        <f t="shared" si="190"/>
        <v>10.760000931944735</v>
      </c>
      <c r="S878">
        <f t="shared" si="191"/>
        <v>128.76300000000001</v>
      </c>
      <c r="T878">
        <f t="shared" si="192"/>
        <v>0</v>
      </c>
      <c r="U878" t="str">
        <f t="shared" si="193"/>
        <v>7-28-3--20</v>
      </c>
      <c r="V878">
        <f t="shared" si="197"/>
        <v>0</v>
      </c>
      <c r="W878">
        <f t="shared" si="198"/>
        <v>0</v>
      </c>
      <c r="X878" t="str">
        <f t="shared" si="199"/>
        <v>7-28-3--20</v>
      </c>
      <c r="Y878" t="str">
        <f t="shared" si="200"/>
        <v>7-28-3--20</v>
      </c>
      <c r="Z878" t="str">
        <f t="shared" si="201"/>
        <v>8-01-3--20</v>
      </c>
      <c r="AA878" t="str">
        <f t="shared" si="194"/>
        <v>2023-08-01</v>
      </c>
      <c r="AB878" t="b">
        <f t="shared" si="196"/>
        <v>0</v>
      </c>
      <c r="AC878" t="str">
        <f t="shared" si="195"/>
        <v>Reinv Div</v>
      </c>
    </row>
    <row r="879" spans="1:29">
      <c r="A879" s="3" t="s">
        <v>302</v>
      </c>
      <c r="B879" s="3" t="s">
        <v>540</v>
      </c>
      <c r="C879" s="3" t="s">
        <v>540</v>
      </c>
      <c r="D879" s="3" t="s">
        <v>541</v>
      </c>
      <c r="E879" s="3" t="s">
        <v>89</v>
      </c>
      <c r="F879" s="3" t="s">
        <v>93</v>
      </c>
      <c r="G879" s="3" t="s">
        <v>94</v>
      </c>
      <c r="H879" s="3" t="s">
        <v>128</v>
      </c>
      <c r="I879" s="3">
        <v>0</v>
      </c>
      <c r="J879" s="3"/>
      <c r="K879" s="3">
        <v>0</v>
      </c>
      <c r="L879" s="3">
        <v>7.46</v>
      </c>
      <c r="M879" s="3"/>
      <c r="N879" s="3"/>
      <c r="O879" s="88" t="str">
        <f>""</f>
        <v/>
      </c>
      <c r="P879" s="35" t="str">
        <f t="shared" si="188"/>
        <v>2023-07-31</v>
      </c>
      <c r="Q879" t="str">
        <f t="shared" si="189"/>
        <v>XIG</v>
      </c>
      <c r="R879">
        <f t="shared" si="190"/>
        <v>0</v>
      </c>
      <c r="S879">
        <f t="shared" si="191"/>
        <v>0</v>
      </c>
      <c r="T879">
        <f t="shared" si="192"/>
        <v>0</v>
      </c>
      <c r="U879" t="str">
        <f t="shared" si="193"/>
        <v>7-31-3--20</v>
      </c>
      <c r="V879">
        <f t="shared" si="197"/>
        <v>0</v>
      </c>
      <c r="W879">
        <f t="shared" si="198"/>
        <v>0</v>
      </c>
      <c r="X879" t="str">
        <f t="shared" si="199"/>
        <v>7-31-3--20</v>
      </c>
      <c r="Y879" t="str">
        <f t="shared" si="200"/>
        <v>7-31-3--20</v>
      </c>
      <c r="Z879" t="str">
        <f t="shared" si="201"/>
        <v>8-03-3--20</v>
      </c>
      <c r="AA879" t="str">
        <f t="shared" si="194"/>
        <v>2023-08-03</v>
      </c>
      <c r="AB879" t="b">
        <f t="shared" si="196"/>
        <v>0</v>
      </c>
      <c r="AC879" t="str">
        <f t="shared" si="195"/>
        <v>Fraction</v>
      </c>
    </row>
    <row r="880" spans="1:29">
      <c r="A880" s="3" t="s">
        <v>302</v>
      </c>
      <c r="B880" s="3" t="s">
        <v>540</v>
      </c>
      <c r="C880" s="3" t="s">
        <v>540</v>
      </c>
      <c r="D880" s="3" t="s">
        <v>541</v>
      </c>
      <c r="E880" s="3" t="s">
        <v>89</v>
      </c>
      <c r="F880" s="3" t="s">
        <v>93</v>
      </c>
      <c r="G880" s="3" t="s">
        <v>542</v>
      </c>
      <c r="H880" s="3" t="s">
        <v>305</v>
      </c>
      <c r="I880" s="3">
        <v>15</v>
      </c>
      <c r="J880" s="3"/>
      <c r="K880" s="3">
        <v>0</v>
      </c>
      <c r="L880" s="3"/>
      <c r="M880" s="3"/>
      <c r="N880" s="3"/>
      <c r="O880" s="88" t="str">
        <f>""</f>
        <v/>
      </c>
      <c r="P880" s="35" t="str">
        <f t="shared" si="188"/>
        <v>2023-07-31</v>
      </c>
      <c r="Q880" t="str">
        <f t="shared" si="189"/>
        <v>XIG</v>
      </c>
      <c r="R880">
        <f t="shared" si="190"/>
        <v>20.07</v>
      </c>
      <c r="S880">
        <f t="shared" si="191"/>
        <v>15</v>
      </c>
      <c r="T880">
        <f t="shared" si="192"/>
        <v>0</v>
      </c>
      <c r="U880" t="str">
        <f t="shared" si="193"/>
        <v>7-31-3--20</v>
      </c>
      <c r="V880">
        <f t="shared" si="197"/>
        <v>0</v>
      </c>
      <c r="W880">
        <f t="shared" si="198"/>
        <v>0</v>
      </c>
      <c r="X880" t="str">
        <f t="shared" si="199"/>
        <v>7-31-3--20</v>
      </c>
      <c r="Y880" t="str">
        <f t="shared" si="200"/>
        <v>7-31-3--20</v>
      </c>
      <c r="Z880" t="str">
        <f t="shared" si="201"/>
        <v>8-03-3--20</v>
      </c>
      <c r="AA880" t="str">
        <f t="shared" si="194"/>
        <v>2023-08-03</v>
      </c>
      <c r="AB880" t="b">
        <f t="shared" si="196"/>
        <v>0</v>
      </c>
      <c r="AC880" t="str">
        <f t="shared" si="195"/>
        <v>Reinv Div</v>
      </c>
    </row>
    <row r="881" spans="1:29">
      <c r="A881" s="3" t="s">
        <v>302</v>
      </c>
      <c r="B881" s="3" t="s">
        <v>540</v>
      </c>
      <c r="C881" s="3" t="s">
        <v>540</v>
      </c>
      <c r="D881" s="3" t="s">
        <v>541</v>
      </c>
      <c r="E881" s="3" t="s">
        <v>89</v>
      </c>
      <c r="F881" s="3" t="s">
        <v>95</v>
      </c>
      <c r="G881" s="3" t="s">
        <v>96</v>
      </c>
      <c r="H881" s="3" t="s">
        <v>128</v>
      </c>
      <c r="I881" s="3">
        <v>0</v>
      </c>
      <c r="J881" s="3"/>
      <c r="K881" s="3">
        <v>0</v>
      </c>
      <c r="L881" s="3">
        <v>4.49</v>
      </c>
      <c r="M881" s="3"/>
      <c r="N881" s="3"/>
      <c r="O881" s="88" t="str">
        <f>""</f>
        <v/>
      </c>
      <c r="P881" s="35" t="str">
        <f t="shared" si="188"/>
        <v>2023-07-31</v>
      </c>
      <c r="Q881" t="str">
        <f t="shared" si="189"/>
        <v>XHY</v>
      </c>
      <c r="R881">
        <f t="shared" si="190"/>
        <v>0</v>
      </c>
      <c r="S881">
        <f t="shared" si="191"/>
        <v>0</v>
      </c>
      <c r="T881">
        <f t="shared" si="192"/>
        <v>0</v>
      </c>
      <c r="U881" t="str">
        <f t="shared" si="193"/>
        <v>7-31-3--20</v>
      </c>
      <c r="V881">
        <f t="shared" si="197"/>
        <v>0</v>
      </c>
      <c r="W881">
        <f t="shared" si="198"/>
        <v>0</v>
      </c>
      <c r="X881" t="str">
        <f t="shared" si="199"/>
        <v>7-31-3--20</v>
      </c>
      <c r="Y881" t="str">
        <f t="shared" si="200"/>
        <v>7-31-3--20</v>
      </c>
      <c r="Z881" t="str">
        <f t="shared" si="201"/>
        <v>8-03-3--20</v>
      </c>
      <c r="AA881" t="str">
        <f t="shared" si="194"/>
        <v>2023-08-03</v>
      </c>
      <c r="AB881" t="b">
        <f t="shared" si="196"/>
        <v>0</v>
      </c>
      <c r="AC881" t="str">
        <f t="shared" si="195"/>
        <v>Fraction</v>
      </c>
    </row>
    <row r="882" spans="1:29">
      <c r="A882" s="3" t="s">
        <v>302</v>
      </c>
      <c r="B882" s="3" t="s">
        <v>540</v>
      </c>
      <c r="C882" s="3" t="s">
        <v>540</v>
      </c>
      <c r="D882" s="3" t="s">
        <v>541</v>
      </c>
      <c r="E882" s="3" t="s">
        <v>89</v>
      </c>
      <c r="F882" s="3" t="s">
        <v>95</v>
      </c>
      <c r="G882" s="3" t="s">
        <v>543</v>
      </c>
      <c r="H882" s="3" t="s">
        <v>305</v>
      </c>
      <c r="I882" s="3">
        <v>13</v>
      </c>
      <c r="J882" s="3"/>
      <c r="K882" s="3">
        <v>0</v>
      </c>
      <c r="L882" s="3"/>
      <c r="M882" s="3"/>
      <c r="N882" s="3"/>
      <c r="O882" s="88" t="str">
        <f>""</f>
        <v/>
      </c>
      <c r="P882" s="35" t="str">
        <f t="shared" si="188"/>
        <v>2023-07-31</v>
      </c>
      <c r="Q882" t="str">
        <f t="shared" si="189"/>
        <v>XHY</v>
      </c>
      <c r="R882">
        <f t="shared" si="190"/>
        <v>16.025384615384617</v>
      </c>
      <c r="S882">
        <f t="shared" si="191"/>
        <v>13</v>
      </c>
      <c r="T882">
        <f t="shared" si="192"/>
        <v>0</v>
      </c>
      <c r="U882" t="str">
        <f t="shared" si="193"/>
        <v>7-31-3--20</v>
      </c>
      <c r="V882">
        <f t="shared" si="197"/>
        <v>0</v>
      </c>
      <c r="W882">
        <f t="shared" si="198"/>
        <v>0</v>
      </c>
      <c r="X882" t="str">
        <f t="shared" si="199"/>
        <v>7-31-3--20</v>
      </c>
      <c r="Y882" t="str">
        <f t="shared" si="200"/>
        <v>7-31-3--20</v>
      </c>
      <c r="Z882" t="str">
        <f t="shared" si="201"/>
        <v>8-03-3--20</v>
      </c>
      <c r="AA882" t="str">
        <f t="shared" si="194"/>
        <v>2023-08-03</v>
      </c>
      <c r="AB882" t="b">
        <f t="shared" si="196"/>
        <v>0</v>
      </c>
      <c r="AC882" t="str">
        <f t="shared" si="195"/>
        <v>Reinv Div</v>
      </c>
    </row>
    <row r="883" spans="1:29">
      <c r="A883" s="3" t="s">
        <v>302</v>
      </c>
      <c r="B883" s="3" t="s">
        <v>540</v>
      </c>
      <c r="C883" s="3" t="s">
        <v>540</v>
      </c>
      <c r="D883" s="3" t="s">
        <v>541</v>
      </c>
      <c r="E883" s="3" t="s">
        <v>89</v>
      </c>
      <c r="F883" s="3" t="s">
        <v>54</v>
      </c>
      <c r="G883" s="3" t="s">
        <v>230</v>
      </c>
      <c r="H883" s="3" t="s">
        <v>128</v>
      </c>
      <c r="I883" s="3">
        <v>0</v>
      </c>
      <c r="J883" s="3"/>
      <c r="K883" s="3">
        <v>0</v>
      </c>
      <c r="L883" s="3">
        <v>9.93</v>
      </c>
      <c r="M883" s="3"/>
      <c r="N883" s="3"/>
      <c r="O883" s="88" t="str">
        <f>""</f>
        <v/>
      </c>
      <c r="P883" s="35" t="str">
        <f t="shared" si="188"/>
        <v>2023-07-31</v>
      </c>
      <c r="Q883" t="str">
        <f t="shared" si="189"/>
        <v>XCB</v>
      </c>
      <c r="R883">
        <f t="shared" si="190"/>
        <v>0</v>
      </c>
      <c r="S883">
        <f t="shared" si="191"/>
        <v>0</v>
      </c>
      <c r="T883">
        <f t="shared" si="192"/>
        <v>0</v>
      </c>
      <c r="U883" t="str">
        <f t="shared" si="193"/>
        <v>7-31-3--20</v>
      </c>
      <c r="V883">
        <f t="shared" si="197"/>
        <v>0</v>
      </c>
      <c r="W883">
        <f t="shared" si="198"/>
        <v>0</v>
      </c>
      <c r="X883" t="str">
        <f t="shared" si="199"/>
        <v>7-31-3--20</v>
      </c>
      <c r="Y883" t="str">
        <f t="shared" si="200"/>
        <v>7-31-3--20</v>
      </c>
      <c r="Z883" t="str">
        <f t="shared" si="201"/>
        <v>8-03-3--20</v>
      </c>
      <c r="AA883" t="str">
        <f t="shared" si="194"/>
        <v>2023-08-03</v>
      </c>
      <c r="AB883" t="b">
        <f t="shared" si="196"/>
        <v>0</v>
      </c>
      <c r="AC883" t="str">
        <f t="shared" si="195"/>
        <v>Fraction</v>
      </c>
    </row>
    <row r="884" spans="1:29">
      <c r="A884" s="3" t="s">
        <v>302</v>
      </c>
      <c r="B884" s="3" t="s">
        <v>540</v>
      </c>
      <c r="C884" s="3" t="s">
        <v>540</v>
      </c>
      <c r="D884" s="3" t="s">
        <v>541</v>
      </c>
      <c r="E884" s="3" t="s">
        <v>89</v>
      </c>
      <c r="F884" s="3" t="s">
        <v>54</v>
      </c>
      <c r="G884" s="3" t="s">
        <v>544</v>
      </c>
      <c r="H884" s="3" t="s">
        <v>305</v>
      </c>
      <c r="I884" s="3">
        <v>107</v>
      </c>
      <c r="J884" s="3"/>
      <c r="K884" s="3">
        <v>0</v>
      </c>
      <c r="L884" s="3"/>
      <c r="M884" s="3"/>
      <c r="N884" s="3"/>
      <c r="O884" s="88" t="str">
        <f>""</f>
        <v/>
      </c>
      <c r="P884" s="35" t="str">
        <f t="shared" si="188"/>
        <v>2023-07-31</v>
      </c>
      <c r="Q884" t="str">
        <f t="shared" si="189"/>
        <v>XCB</v>
      </c>
      <c r="R884">
        <f t="shared" si="190"/>
        <v>18.95</v>
      </c>
      <c r="S884">
        <f t="shared" si="191"/>
        <v>107</v>
      </c>
      <c r="T884">
        <f t="shared" si="192"/>
        <v>0</v>
      </c>
      <c r="U884" t="str">
        <f t="shared" si="193"/>
        <v>7-31-3--20</v>
      </c>
      <c r="V884">
        <f t="shared" si="197"/>
        <v>0</v>
      </c>
      <c r="W884">
        <f t="shared" si="198"/>
        <v>0</v>
      </c>
      <c r="X884" t="str">
        <f t="shared" si="199"/>
        <v>7-31-3--20</v>
      </c>
      <c r="Y884" t="str">
        <f t="shared" si="200"/>
        <v>7-31-3--20</v>
      </c>
      <c r="Z884" t="str">
        <f t="shared" si="201"/>
        <v>8-03-3--20</v>
      </c>
      <c r="AA884" t="str">
        <f t="shared" si="194"/>
        <v>2023-08-03</v>
      </c>
      <c r="AB884" t="b">
        <f t="shared" si="196"/>
        <v>0</v>
      </c>
      <c r="AC884" t="str">
        <f t="shared" si="195"/>
        <v>Reinv Div</v>
      </c>
    </row>
    <row r="885" spans="1:29">
      <c r="A885" s="3" t="s">
        <v>302</v>
      </c>
      <c r="B885" s="3" t="s">
        <v>540</v>
      </c>
      <c r="C885" s="3" t="s">
        <v>540</v>
      </c>
      <c r="D885" s="3" t="s">
        <v>541</v>
      </c>
      <c r="E885" s="3" t="s">
        <v>89</v>
      </c>
      <c r="F885" s="3" t="s">
        <v>90</v>
      </c>
      <c r="G885" s="3" t="s">
        <v>91</v>
      </c>
      <c r="H885" s="3" t="s">
        <v>128</v>
      </c>
      <c r="I885" s="3">
        <v>0</v>
      </c>
      <c r="J885" s="3"/>
      <c r="K885" s="3">
        <v>0</v>
      </c>
      <c r="L885" s="3">
        <v>19.09</v>
      </c>
      <c r="M885" s="3"/>
      <c r="N885" s="3"/>
      <c r="O885" s="88" t="str">
        <f>""</f>
        <v/>
      </c>
      <c r="P885" s="35" t="str">
        <f t="shared" si="188"/>
        <v>2023-07-31</v>
      </c>
      <c r="Q885" t="str">
        <f t="shared" si="189"/>
        <v>XBB</v>
      </c>
      <c r="R885">
        <f t="shared" si="190"/>
        <v>0</v>
      </c>
      <c r="S885">
        <f t="shared" si="191"/>
        <v>0</v>
      </c>
      <c r="T885">
        <f t="shared" si="192"/>
        <v>0</v>
      </c>
      <c r="U885" t="str">
        <f t="shared" si="193"/>
        <v>7-31-3--20</v>
      </c>
      <c r="V885">
        <f t="shared" si="197"/>
        <v>0</v>
      </c>
      <c r="W885">
        <f t="shared" si="198"/>
        <v>0</v>
      </c>
      <c r="X885" t="str">
        <f t="shared" si="199"/>
        <v>7-31-3--20</v>
      </c>
      <c r="Y885" t="str">
        <f t="shared" si="200"/>
        <v>7-31-3--20</v>
      </c>
      <c r="Z885" t="str">
        <f t="shared" si="201"/>
        <v>8-03-3--20</v>
      </c>
      <c r="AA885" t="str">
        <f t="shared" si="194"/>
        <v>2023-08-03</v>
      </c>
      <c r="AB885" t="b">
        <f t="shared" si="196"/>
        <v>0</v>
      </c>
      <c r="AC885" t="str">
        <f t="shared" si="195"/>
        <v>Fraction</v>
      </c>
    </row>
    <row r="886" spans="1:29">
      <c r="A886" s="3" t="s">
        <v>302</v>
      </c>
      <c r="B886" s="3" t="s">
        <v>540</v>
      </c>
      <c r="C886" s="3" t="s">
        <v>540</v>
      </c>
      <c r="D886" s="3" t="s">
        <v>541</v>
      </c>
      <c r="E886" s="3" t="s">
        <v>89</v>
      </c>
      <c r="F886" s="3" t="s">
        <v>90</v>
      </c>
      <c r="G886" s="3" t="s">
        <v>545</v>
      </c>
      <c r="H886" s="3" t="s">
        <v>305</v>
      </c>
      <c r="I886" s="3">
        <v>193</v>
      </c>
      <c r="J886" s="3"/>
      <c r="K886" s="3">
        <v>0</v>
      </c>
      <c r="L886" s="3"/>
      <c r="M886" s="3"/>
      <c r="N886" s="3"/>
      <c r="O886" s="88" t="str">
        <f>""</f>
        <v/>
      </c>
      <c r="P886" s="35" t="str">
        <f t="shared" si="188"/>
        <v>2023-07-31</v>
      </c>
      <c r="Q886" t="str">
        <f t="shared" si="189"/>
        <v>XBB</v>
      </c>
      <c r="R886">
        <f t="shared" si="190"/>
        <v>27.11979274611399</v>
      </c>
      <c r="S886">
        <f t="shared" si="191"/>
        <v>193</v>
      </c>
      <c r="T886">
        <f t="shared" si="192"/>
        <v>0</v>
      </c>
      <c r="U886" t="str">
        <f t="shared" si="193"/>
        <v>7-31-3--20</v>
      </c>
      <c r="V886">
        <f t="shared" si="197"/>
        <v>0</v>
      </c>
      <c r="W886">
        <f t="shared" si="198"/>
        <v>0</v>
      </c>
      <c r="X886" t="str">
        <f t="shared" si="199"/>
        <v>7-31-3--20</v>
      </c>
      <c r="Y886" t="str">
        <f t="shared" si="200"/>
        <v>7-31-3--20</v>
      </c>
      <c r="Z886" t="str">
        <f t="shared" si="201"/>
        <v>8-03-3--20</v>
      </c>
      <c r="AA886" t="str">
        <f t="shared" si="194"/>
        <v>2023-08-03</v>
      </c>
      <c r="AB886" t="b">
        <f t="shared" si="196"/>
        <v>0</v>
      </c>
      <c r="AC886" t="str">
        <f t="shared" si="195"/>
        <v>Reinv Div</v>
      </c>
    </row>
    <row r="887" spans="1:29">
      <c r="A887" s="3" t="s">
        <v>302</v>
      </c>
      <c r="B887" s="3" t="s">
        <v>540</v>
      </c>
      <c r="C887" s="3" t="s">
        <v>540</v>
      </c>
      <c r="D887" s="3" t="s">
        <v>540</v>
      </c>
      <c r="E887" s="3" t="s">
        <v>89</v>
      </c>
      <c r="F887" s="3" t="s">
        <v>93</v>
      </c>
      <c r="G887" s="3" t="s">
        <v>94</v>
      </c>
      <c r="H887" s="3" t="s">
        <v>92</v>
      </c>
      <c r="I887" s="3">
        <v>5145</v>
      </c>
      <c r="J887" s="3"/>
      <c r="K887" s="3">
        <v>0</v>
      </c>
      <c r="L887" s="3">
        <v>308.7</v>
      </c>
      <c r="M887" s="3"/>
      <c r="N887" s="3"/>
      <c r="O887" s="88" t="str">
        <f>""</f>
        <v/>
      </c>
      <c r="P887" s="35" t="str">
        <f t="shared" si="188"/>
        <v>2023-07-31</v>
      </c>
      <c r="Q887" t="str">
        <f t="shared" si="189"/>
        <v>XIG</v>
      </c>
      <c r="R887">
        <f t="shared" si="190"/>
        <v>0</v>
      </c>
      <c r="S887">
        <f t="shared" si="191"/>
        <v>5145</v>
      </c>
      <c r="T887">
        <f t="shared" si="192"/>
        <v>308.7</v>
      </c>
      <c r="U887" t="str">
        <f t="shared" si="193"/>
        <v>7-31-3--20</v>
      </c>
      <c r="V887">
        <f t="shared" si="197"/>
        <v>0.06</v>
      </c>
      <c r="W887">
        <f t="shared" si="198"/>
        <v>0</v>
      </c>
      <c r="X887" t="str">
        <f t="shared" si="199"/>
        <v>7-31-3--20</v>
      </c>
      <c r="Y887" t="str">
        <f t="shared" si="200"/>
        <v>7-31-3--20</v>
      </c>
      <c r="Z887" t="str">
        <f t="shared" si="201"/>
        <v>7-31-3--20</v>
      </c>
      <c r="AA887" t="str">
        <f t="shared" si="194"/>
        <v>2023-07-31</v>
      </c>
      <c r="AB887" t="b">
        <f t="shared" si="196"/>
        <v>1</v>
      </c>
      <c r="AC887">
        <f t="shared" si="195"/>
        <v>0</v>
      </c>
    </row>
    <row r="888" spans="1:29">
      <c r="A888" s="3" t="s">
        <v>302</v>
      </c>
      <c r="B888" s="3" t="s">
        <v>540</v>
      </c>
      <c r="C888" s="3" t="s">
        <v>540</v>
      </c>
      <c r="D888" s="3" t="s">
        <v>540</v>
      </c>
      <c r="E888" s="3" t="s">
        <v>89</v>
      </c>
      <c r="F888" s="3" t="s">
        <v>93</v>
      </c>
      <c r="G888" s="3" t="s">
        <v>94</v>
      </c>
      <c r="H888" s="3" t="s">
        <v>305</v>
      </c>
      <c r="I888" s="3">
        <v>0</v>
      </c>
      <c r="J888" s="3"/>
      <c r="K888" s="3">
        <v>0</v>
      </c>
      <c r="L888" s="3">
        <v>-308.7</v>
      </c>
      <c r="M888" s="3"/>
      <c r="N888" s="3"/>
      <c r="O888" s="88" t="str">
        <f>""</f>
        <v/>
      </c>
      <c r="P888" s="35" t="str">
        <f t="shared" si="188"/>
        <v>2023-07-31</v>
      </c>
      <c r="Q888" t="str">
        <f t="shared" si="189"/>
        <v>XIG</v>
      </c>
      <c r="R888">
        <f t="shared" si="190"/>
        <v>0</v>
      </c>
      <c r="S888">
        <f t="shared" si="191"/>
        <v>0</v>
      </c>
      <c r="T888">
        <f t="shared" si="192"/>
        <v>0</v>
      </c>
      <c r="U888" t="str">
        <f t="shared" si="193"/>
        <v>7-31-3--20</v>
      </c>
      <c r="V888">
        <f t="shared" si="197"/>
        <v>0</v>
      </c>
      <c r="W888">
        <f t="shared" si="198"/>
        <v>0</v>
      </c>
      <c r="X888" t="str">
        <f t="shared" si="199"/>
        <v>7-31-3--20</v>
      </c>
      <c r="Y888" t="str">
        <f t="shared" si="200"/>
        <v>7-31-3--20</v>
      </c>
      <c r="Z888" t="str">
        <f t="shared" si="201"/>
        <v>7-31-3--20</v>
      </c>
      <c r="AA888" t="str">
        <f t="shared" si="194"/>
        <v>2023-07-31</v>
      </c>
      <c r="AB888" t="b">
        <f t="shared" si="196"/>
        <v>1</v>
      </c>
      <c r="AC888">
        <f t="shared" si="195"/>
        <v>0</v>
      </c>
    </row>
    <row r="889" spans="1:29">
      <c r="A889" s="3" t="s">
        <v>302</v>
      </c>
      <c r="B889" s="3" t="s">
        <v>540</v>
      </c>
      <c r="C889" s="3" t="s">
        <v>540</v>
      </c>
      <c r="D889" s="3" t="s">
        <v>540</v>
      </c>
      <c r="E889" s="3" t="s">
        <v>89</v>
      </c>
      <c r="F889" s="3" t="s">
        <v>95</v>
      </c>
      <c r="G889" s="3" t="s">
        <v>96</v>
      </c>
      <c r="H889" s="3" t="s">
        <v>92</v>
      </c>
      <c r="I889" s="3">
        <v>2801</v>
      </c>
      <c r="J889" s="3"/>
      <c r="K889" s="3">
        <v>0</v>
      </c>
      <c r="L889" s="3">
        <v>212.88</v>
      </c>
      <c r="M889" s="3"/>
      <c r="N889" s="3"/>
      <c r="O889" s="88" t="str">
        <f>""</f>
        <v/>
      </c>
      <c r="P889" s="35" t="str">
        <f t="shared" si="188"/>
        <v>2023-07-31</v>
      </c>
      <c r="Q889" t="str">
        <f t="shared" si="189"/>
        <v>XHY</v>
      </c>
      <c r="R889">
        <f t="shared" si="190"/>
        <v>0</v>
      </c>
      <c r="S889">
        <f t="shared" si="191"/>
        <v>2801</v>
      </c>
      <c r="T889">
        <f t="shared" si="192"/>
        <v>212.88</v>
      </c>
      <c r="U889" t="str">
        <f t="shared" si="193"/>
        <v>7-31-3--20</v>
      </c>
      <c r="V889">
        <f t="shared" si="197"/>
        <v>7.600142806140664E-2</v>
      </c>
      <c r="W889">
        <f t="shared" si="198"/>
        <v>0</v>
      </c>
      <c r="X889" t="str">
        <f t="shared" si="199"/>
        <v>7-31-3--20</v>
      </c>
      <c r="Y889" t="str">
        <f t="shared" si="200"/>
        <v>7-31-3--20</v>
      </c>
      <c r="Z889" t="str">
        <f t="shared" si="201"/>
        <v>7-31-3--20</v>
      </c>
      <c r="AA889" t="str">
        <f t="shared" si="194"/>
        <v>2023-07-31</v>
      </c>
      <c r="AB889" t="b">
        <f t="shared" si="196"/>
        <v>1</v>
      </c>
      <c r="AC889">
        <f t="shared" si="195"/>
        <v>0</v>
      </c>
    </row>
    <row r="890" spans="1:29">
      <c r="A890" s="3" t="s">
        <v>302</v>
      </c>
      <c r="B890" s="3" t="s">
        <v>540</v>
      </c>
      <c r="C890" s="3" t="s">
        <v>540</v>
      </c>
      <c r="D890" s="3" t="s">
        <v>540</v>
      </c>
      <c r="E890" s="3" t="s">
        <v>89</v>
      </c>
      <c r="F890" s="3" t="s">
        <v>95</v>
      </c>
      <c r="G890" s="3" t="s">
        <v>96</v>
      </c>
      <c r="H890" s="3" t="s">
        <v>305</v>
      </c>
      <c r="I890" s="3">
        <v>0</v>
      </c>
      <c r="J890" s="3"/>
      <c r="K890" s="3">
        <v>0</v>
      </c>
      <c r="L890" s="3">
        <v>-212.88</v>
      </c>
      <c r="M890" s="3"/>
      <c r="N890" s="3"/>
      <c r="O890" s="88" t="str">
        <f>""</f>
        <v/>
      </c>
      <c r="P890" s="35" t="str">
        <f t="shared" si="188"/>
        <v>2023-07-31</v>
      </c>
      <c r="Q890" t="str">
        <f t="shared" si="189"/>
        <v>XHY</v>
      </c>
      <c r="R890">
        <f t="shared" si="190"/>
        <v>0</v>
      </c>
      <c r="S890">
        <f t="shared" si="191"/>
        <v>0</v>
      </c>
      <c r="T890">
        <f t="shared" si="192"/>
        <v>0</v>
      </c>
      <c r="U890" t="str">
        <f t="shared" si="193"/>
        <v>7-31-3--20</v>
      </c>
      <c r="V890">
        <f t="shared" si="197"/>
        <v>0</v>
      </c>
      <c r="W890">
        <f t="shared" si="198"/>
        <v>0</v>
      </c>
      <c r="X890" t="str">
        <f t="shared" si="199"/>
        <v>7-31-3--20</v>
      </c>
      <c r="Y890" t="str">
        <f t="shared" si="200"/>
        <v>7-31-3--20</v>
      </c>
      <c r="Z890" t="str">
        <f t="shared" si="201"/>
        <v>7-31-3--20</v>
      </c>
      <c r="AA890" t="str">
        <f t="shared" si="194"/>
        <v>2023-07-31</v>
      </c>
      <c r="AB890" t="b">
        <f t="shared" si="196"/>
        <v>1</v>
      </c>
      <c r="AC890">
        <f t="shared" si="195"/>
        <v>0</v>
      </c>
    </row>
    <row r="891" spans="1:29">
      <c r="A891" s="3" t="s">
        <v>302</v>
      </c>
      <c r="B891" s="3" t="s">
        <v>540</v>
      </c>
      <c r="C891" s="3" t="s">
        <v>540</v>
      </c>
      <c r="D891" s="3" t="s">
        <v>540</v>
      </c>
      <c r="E891" s="3" t="s">
        <v>89</v>
      </c>
      <c r="F891" s="3" t="s">
        <v>54</v>
      </c>
      <c r="G891" s="3" t="s">
        <v>230</v>
      </c>
      <c r="H891" s="3" t="s">
        <v>92</v>
      </c>
      <c r="I891" s="3">
        <v>33405</v>
      </c>
      <c r="J891" s="3"/>
      <c r="K891" s="3">
        <v>0</v>
      </c>
      <c r="L891" s="3">
        <v>2037.71</v>
      </c>
      <c r="M891" s="3"/>
      <c r="N891" s="3"/>
      <c r="O891" s="88" t="str">
        <f>""</f>
        <v/>
      </c>
      <c r="P891" s="35" t="str">
        <f t="shared" si="188"/>
        <v>2023-07-31</v>
      </c>
      <c r="Q891" t="str">
        <f t="shared" si="189"/>
        <v>XCB</v>
      </c>
      <c r="R891">
        <f t="shared" si="190"/>
        <v>0</v>
      </c>
      <c r="S891">
        <f t="shared" si="191"/>
        <v>33405</v>
      </c>
      <c r="T891">
        <f t="shared" si="192"/>
        <v>2037.71</v>
      </c>
      <c r="U891" t="str">
        <f t="shared" si="193"/>
        <v>7-31-3--20</v>
      </c>
      <c r="V891">
        <f t="shared" si="197"/>
        <v>6.1000149678191888E-2</v>
      </c>
      <c r="W891">
        <f t="shared" si="198"/>
        <v>0</v>
      </c>
      <c r="X891" t="str">
        <f t="shared" si="199"/>
        <v>7-31-3--20</v>
      </c>
      <c r="Y891" t="str">
        <f t="shared" si="200"/>
        <v>7-31-3--20</v>
      </c>
      <c r="Z891" t="str">
        <f t="shared" si="201"/>
        <v>7-31-3--20</v>
      </c>
      <c r="AA891" t="str">
        <f t="shared" si="194"/>
        <v>2023-07-31</v>
      </c>
      <c r="AB891" t="b">
        <f t="shared" si="196"/>
        <v>1</v>
      </c>
      <c r="AC891">
        <f t="shared" si="195"/>
        <v>0</v>
      </c>
    </row>
    <row r="892" spans="1:29">
      <c r="A892" s="3" t="s">
        <v>302</v>
      </c>
      <c r="B892" s="3" t="s">
        <v>540</v>
      </c>
      <c r="C892" s="3" t="s">
        <v>540</v>
      </c>
      <c r="D892" s="3" t="s">
        <v>540</v>
      </c>
      <c r="E892" s="3" t="s">
        <v>89</v>
      </c>
      <c r="F892" s="3" t="s">
        <v>54</v>
      </c>
      <c r="G892" s="3" t="s">
        <v>230</v>
      </c>
      <c r="H892" s="3" t="s">
        <v>305</v>
      </c>
      <c r="I892" s="3">
        <v>0</v>
      </c>
      <c r="J892" s="3"/>
      <c r="K892" s="3">
        <v>0</v>
      </c>
      <c r="L892" s="3">
        <v>-2037.71</v>
      </c>
      <c r="M892" s="3"/>
      <c r="N892" s="3"/>
      <c r="O892" s="88" t="str">
        <f>""</f>
        <v/>
      </c>
      <c r="P892" s="35" t="str">
        <f t="shared" si="188"/>
        <v>2023-07-31</v>
      </c>
      <c r="Q892" t="str">
        <f t="shared" si="189"/>
        <v>XCB</v>
      </c>
      <c r="R892">
        <f t="shared" si="190"/>
        <v>0</v>
      </c>
      <c r="S892">
        <f t="shared" si="191"/>
        <v>0</v>
      </c>
      <c r="T892">
        <f t="shared" si="192"/>
        <v>0</v>
      </c>
      <c r="U892" t="str">
        <f t="shared" si="193"/>
        <v>7-31-3--20</v>
      </c>
      <c r="V892">
        <f t="shared" si="197"/>
        <v>0</v>
      </c>
      <c r="W892">
        <f t="shared" si="198"/>
        <v>0</v>
      </c>
      <c r="X892" t="str">
        <f t="shared" si="199"/>
        <v>7-31-3--20</v>
      </c>
      <c r="Y892" t="str">
        <f t="shared" si="200"/>
        <v>7-31-3--20</v>
      </c>
      <c r="Z892" t="str">
        <f t="shared" si="201"/>
        <v>7-31-3--20</v>
      </c>
      <c r="AA892" t="str">
        <f t="shared" si="194"/>
        <v>2023-07-31</v>
      </c>
      <c r="AB892" t="b">
        <f t="shared" si="196"/>
        <v>1</v>
      </c>
      <c r="AC892">
        <f t="shared" si="195"/>
        <v>0</v>
      </c>
    </row>
    <row r="893" spans="1:29">
      <c r="A893" s="3" t="s">
        <v>302</v>
      </c>
      <c r="B893" s="3" t="s">
        <v>540</v>
      </c>
      <c r="C893" s="3" t="s">
        <v>540</v>
      </c>
      <c r="D893" s="3" t="s">
        <v>540</v>
      </c>
      <c r="E893" s="3" t="s">
        <v>89</v>
      </c>
      <c r="F893" s="3" t="s">
        <v>90</v>
      </c>
      <c r="G893" s="3" t="s">
        <v>91</v>
      </c>
      <c r="H893" s="3" t="s">
        <v>92</v>
      </c>
      <c r="I893" s="3">
        <v>73993</v>
      </c>
      <c r="J893" s="3"/>
      <c r="K893" s="3">
        <v>0</v>
      </c>
      <c r="L893" s="3">
        <v>5253.5</v>
      </c>
      <c r="M893" s="3"/>
      <c r="N893" s="3"/>
      <c r="O893" s="88" t="str">
        <f>""</f>
        <v/>
      </c>
      <c r="P893" s="35" t="str">
        <f t="shared" si="188"/>
        <v>2023-07-31</v>
      </c>
      <c r="Q893" t="str">
        <f t="shared" si="189"/>
        <v>XBB</v>
      </c>
      <c r="R893">
        <f t="shared" si="190"/>
        <v>0</v>
      </c>
      <c r="S893">
        <f t="shared" si="191"/>
        <v>73993</v>
      </c>
      <c r="T893">
        <f t="shared" si="192"/>
        <v>5253.5</v>
      </c>
      <c r="U893" t="str">
        <f t="shared" si="193"/>
        <v>7-31-3--20</v>
      </c>
      <c r="V893">
        <f t="shared" si="197"/>
        <v>7.0999959455624179E-2</v>
      </c>
      <c r="W893">
        <f t="shared" si="198"/>
        <v>0</v>
      </c>
      <c r="X893" t="str">
        <f t="shared" si="199"/>
        <v>7-31-3--20</v>
      </c>
      <c r="Y893" t="str">
        <f t="shared" si="200"/>
        <v>7-31-3--20</v>
      </c>
      <c r="Z893" t="str">
        <f t="shared" si="201"/>
        <v>7-31-3--20</v>
      </c>
      <c r="AA893" t="str">
        <f t="shared" si="194"/>
        <v>2023-07-31</v>
      </c>
      <c r="AB893" t="b">
        <f t="shared" si="196"/>
        <v>1</v>
      </c>
      <c r="AC893">
        <f t="shared" si="195"/>
        <v>0</v>
      </c>
    </row>
    <row r="894" spans="1:29">
      <c r="A894" s="3" t="s">
        <v>302</v>
      </c>
      <c r="B894" s="3" t="s">
        <v>540</v>
      </c>
      <c r="C894" s="3" t="s">
        <v>540</v>
      </c>
      <c r="D894" s="3" t="s">
        <v>540</v>
      </c>
      <c r="E894" s="3" t="s">
        <v>89</v>
      </c>
      <c r="F894" s="3" t="s">
        <v>90</v>
      </c>
      <c r="G894" s="3" t="s">
        <v>91</v>
      </c>
      <c r="H894" s="3" t="s">
        <v>305</v>
      </c>
      <c r="I894" s="3">
        <v>0</v>
      </c>
      <c r="J894" s="3"/>
      <c r="K894" s="3">
        <v>0</v>
      </c>
      <c r="L894" s="3">
        <v>-5253.5</v>
      </c>
      <c r="M894" s="3"/>
      <c r="N894" s="3"/>
      <c r="O894" s="88" t="str">
        <f>""</f>
        <v/>
      </c>
      <c r="P894" s="35" t="str">
        <f t="shared" si="188"/>
        <v>2023-07-31</v>
      </c>
      <c r="Q894" t="str">
        <f t="shared" si="189"/>
        <v>XBB</v>
      </c>
      <c r="R894">
        <f t="shared" si="190"/>
        <v>0</v>
      </c>
      <c r="S894">
        <f t="shared" si="191"/>
        <v>0</v>
      </c>
      <c r="T894">
        <f t="shared" si="192"/>
        <v>0</v>
      </c>
      <c r="U894" t="str">
        <f t="shared" si="193"/>
        <v>7-31-3--20</v>
      </c>
      <c r="V894">
        <f t="shared" si="197"/>
        <v>0</v>
      </c>
      <c r="W894">
        <f t="shared" si="198"/>
        <v>0</v>
      </c>
      <c r="X894" t="str">
        <f t="shared" si="199"/>
        <v>7-31-3--20</v>
      </c>
      <c r="Y894" t="str">
        <f t="shared" si="200"/>
        <v>7-31-3--20</v>
      </c>
      <c r="Z894" t="str">
        <f t="shared" si="201"/>
        <v>7-31-3--20</v>
      </c>
      <c r="AA894" t="str">
        <f t="shared" si="194"/>
        <v>2023-07-31</v>
      </c>
      <c r="AB894" t="b">
        <f t="shared" si="196"/>
        <v>1</v>
      </c>
      <c r="AC894">
        <f t="shared" si="195"/>
        <v>0</v>
      </c>
    </row>
    <row r="895" spans="1:29">
      <c r="A895" s="3" t="s">
        <v>302</v>
      </c>
      <c r="B895" s="3" t="s">
        <v>546</v>
      </c>
      <c r="C895" s="3" t="s">
        <v>546</v>
      </c>
      <c r="D895" s="3" t="s">
        <v>547</v>
      </c>
      <c r="E895" s="3" t="s">
        <v>89</v>
      </c>
      <c r="F895" s="3" t="s">
        <v>120</v>
      </c>
      <c r="G895" s="3" t="s">
        <v>548</v>
      </c>
      <c r="H895" s="3" t="s">
        <v>305</v>
      </c>
      <c r="I895" s="3">
        <v>102.959</v>
      </c>
      <c r="J895" s="3"/>
      <c r="K895" s="3">
        <v>0</v>
      </c>
      <c r="L895" s="3"/>
      <c r="M895" s="3"/>
      <c r="N895" s="3"/>
      <c r="O895" s="88" t="str">
        <f>""</f>
        <v/>
      </c>
      <c r="P895" s="35" t="str">
        <f t="shared" si="188"/>
        <v>2023-08-30</v>
      </c>
      <c r="Q895" t="str">
        <f t="shared" si="189"/>
        <v>TDB778</v>
      </c>
      <c r="R895">
        <f t="shared" si="190"/>
        <v>10.7099913557824</v>
      </c>
      <c r="S895">
        <f t="shared" si="191"/>
        <v>102.959</v>
      </c>
      <c r="T895">
        <f t="shared" si="192"/>
        <v>0</v>
      </c>
      <c r="U895" t="str">
        <f t="shared" si="193"/>
        <v>8-30-3--20</v>
      </c>
      <c r="V895">
        <f t="shared" si="197"/>
        <v>0</v>
      </c>
      <c r="W895">
        <f t="shared" si="198"/>
        <v>0</v>
      </c>
      <c r="X895" t="str">
        <f t="shared" si="199"/>
        <v>8-30-3--20</v>
      </c>
      <c r="Y895" t="str">
        <f t="shared" si="200"/>
        <v>8-30-3--20</v>
      </c>
      <c r="Z895" t="str">
        <f t="shared" si="201"/>
        <v>9-01-3--20</v>
      </c>
      <c r="AA895" t="str">
        <f t="shared" si="194"/>
        <v>2023-09-01</v>
      </c>
      <c r="AB895" t="b">
        <f t="shared" si="196"/>
        <v>0</v>
      </c>
      <c r="AC895" t="str">
        <f t="shared" si="195"/>
        <v>Reinv Div</v>
      </c>
    </row>
    <row r="896" spans="1:29">
      <c r="A896" s="3" t="s">
        <v>302</v>
      </c>
      <c r="B896" s="3" t="s">
        <v>549</v>
      </c>
      <c r="C896" s="3" t="s">
        <v>549</v>
      </c>
      <c r="D896" s="3" t="s">
        <v>550</v>
      </c>
      <c r="E896" s="3" t="s">
        <v>89</v>
      </c>
      <c r="F896" s="3" t="s">
        <v>93</v>
      </c>
      <c r="G896" s="3" t="s">
        <v>94</v>
      </c>
      <c r="H896" s="3" t="s">
        <v>128</v>
      </c>
      <c r="I896" s="3">
        <v>0</v>
      </c>
      <c r="J896" s="3"/>
      <c r="K896" s="3">
        <v>0</v>
      </c>
      <c r="L896" s="3">
        <v>15.07</v>
      </c>
      <c r="M896" s="3"/>
      <c r="N896" s="3"/>
      <c r="O896" s="88" t="str">
        <f>""</f>
        <v/>
      </c>
      <c r="P896" s="35" t="str">
        <f t="shared" si="188"/>
        <v>2023-08-31</v>
      </c>
      <c r="Q896" t="str">
        <f t="shared" si="189"/>
        <v>XIG</v>
      </c>
      <c r="R896">
        <f t="shared" si="190"/>
        <v>0</v>
      </c>
      <c r="S896">
        <f t="shared" si="191"/>
        <v>0</v>
      </c>
      <c r="T896">
        <f t="shared" si="192"/>
        <v>0</v>
      </c>
      <c r="U896" t="str">
        <f t="shared" si="193"/>
        <v>8-31-3--20</v>
      </c>
      <c r="V896">
        <f t="shared" si="197"/>
        <v>0</v>
      </c>
      <c r="W896">
        <f t="shared" si="198"/>
        <v>0</v>
      </c>
      <c r="X896" t="str">
        <f t="shared" si="199"/>
        <v>8-31-3--20</v>
      </c>
      <c r="Y896" t="str">
        <f t="shared" si="200"/>
        <v>8-31-3--20</v>
      </c>
      <c r="Z896" t="str">
        <f t="shared" si="201"/>
        <v>9-07-3--20</v>
      </c>
      <c r="AA896" t="str">
        <f t="shared" si="194"/>
        <v>2023-09-07</v>
      </c>
      <c r="AB896" t="b">
        <f t="shared" si="196"/>
        <v>0</v>
      </c>
      <c r="AC896" t="str">
        <f t="shared" si="195"/>
        <v>Fraction</v>
      </c>
    </row>
    <row r="897" spans="1:29">
      <c r="A897" s="3" t="s">
        <v>302</v>
      </c>
      <c r="B897" s="3" t="s">
        <v>549</v>
      </c>
      <c r="C897" s="3" t="s">
        <v>549</v>
      </c>
      <c r="D897" s="3" t="s">
        <v>550</v>
      </c>
      <c r="E897" s="3" t="s">
        <v>89</v>
      </c>
      <c r="F897" s="3" t="s">
        <v>93</v>
      </c>
      <c r="G897" s="3" t="s">
        <v>551</v>
      </c>
      <c r="H897" s="3" t="s">
        <v>305</v>
      </c>
      <c r="I897" s="3">
        <v>15</v>
      </c>
      <c r="J897" s="3"/>
      <c r="K897" s="3">
        <v>0</v>
      </c>
      <c r="L897" s="3"/>
      <c r="M897" s="3"/>
      <c r="N897" s="3"/>
      <c r="O897" s="88" t="str">
        <f>""</f>
        <v/>
      </c>
      <c r="P897" s="35" t="str">
        <f t="shared" si="188"/>
        <v>2023-08-31</v>
      </c>
      <c r="Q897" t="str">
        <f t="shared" si="189"/>
        <v>XIG</v>
      </c>
      <c r="R897">
        <f t="shared" si="190"/>
        <v>19.63</v>
      </c>
      <c r="S897">
        <f t="shared" si="191"/>
        <v>15</v>
      </c>
      <c r="T897">
        <f t="shared" si="192"/>
        <v>0</v>
      </c>
      <c r="U897" t="str">
        <f t="shared" si="193"/>
        <v>8-31-3--20</v>
      </c>
      <c r="V897">
        <f t="shared" si="197"/>
        <v>0</v>
      </c>
      <c r="W897">
        <f t="shared" si="198"/>
        <v>0</v>
      </c>
      <c r="X897" t="str">
        <f t="shared" si="199"/>
        <v>8-31-3--20</v>
      </c>
      <c r="Y897" t="str">
        <f t="shared" si="200"/>
        <v>8-31-3--20</v>
      </c>
      <c r="Z897" t="str">
        <f t="shared" si="201"/>
        <v>9-07-3--20</v>
      </c>
      <c r="AA897" t="str">
        <f t="shared" si="194"/>
        <v>2023-09-07</v>
      </c>
      <c r="AB897" t="b">
        <f t="shared" si="196"/>
        <v>0</v>
      </c>
      <c r="AC897" t="str">
        <f t="shared" si="195"/>
        <v>Reinv Div</v>
      </c>
    </row>
    <row r="898" spans="1:29">
      <c r="A898" s="3" t="s">
        <v>302</v>
      </c>
      <c r="B898" s="3" t="s">
        <v>549</v>
      </c>
      <c r="C898" s="3" t="s">
        <v>549</v>
      </c>
      <c r="D898" s="3" t="s">
        <v>550</v>
      </c>
      <c r="E898" s="3" t="s">
        <v>89</v>
      </c>
      <c r="F898" s="3" t="s">
        <v>95</v>
      </c>
      <c r="G898" s="3" t="s">
        <v>96</v>
      </c>
      <c r="H898" s="3" t="s">
        <v>128</v>
      </c>
      <c r="I898" s="3">
        <v>0</v>
      </c>
      <c r="J898" s="3"/>
      <c r="K898" s="3">
        <v>0</v>
      </c>
      <c r="L898" s="3">
        <v>9.07</v>
      </c>
      <c r="M898" s="3"/>
      <c r="N898" s="3"/>
      <c r="O898" s="88" t="str">
        <f>""</f>
        <v/>
      </c>
      <c r="P898" s="35" t="str">
        <f t="shared" ref="P898:P961" si="202">B898</f>
        <v>2023-08-31</v>
      </c>
      <c r="Q898" t="str">
        <f t="shared" ref="Q898:Q961" si="203">F898</f>
        <v>XHY</v>
      </c>
      <c r="R898">
        <f t="shared" ref="R898:R961" si="204">IFERROR(TRIM(RIGHT(G898,LEN(G898)-SEARCH("=",G898)))/I898,IF(J898="",0,J898))</f>
        <v>0</v>
      </c>
      <c r="S898">
        <f t="shared" ref="S898:S961" si="205">IF(OR(H898="Sell",H898="Vente"),-1,1)*I898</f>
        <v>0</v>
      </c>
      <c r="T898">
        <f t="shared" ref="T898:T961" si="206">IF(L898&lt;&gt;R898*S898,V898,R898)*S898</f>
        <v>0</v>
      </c>
      <c r="U898" t="str">
        <f t="shared" ref="U898:U961" si="207">RIGHT(B898,4)&amp;"-"&amp;LEFT(RIGHT(B898,7),2)&amp;"-"&amp;LEFT(B898,2)</f>
        <v>8-31-3--20</v>
      </c>
      <c r="V898">
        <f t="shared" si="197"/>
        <v>0</v>
      </c>
      <c r="W898">
        <f t="shared" si="198"/>
        <v>0</v>
      </c>
      <c r="X898" t="str">
        <f t="shared" si="199"/>
        <v>8-31-3--20</v>
      </c>
      <c r="Y898" t="str">
        <f t="shared" si="200"/>
        <v>8-31-3--20</v>
      </c>
      <c r="Z898" t="str">
        <f t="shared" si="201"/>
        <v>9-07-3--20</v>
      </c>
      <c r="AA898" t="str">
        <f t="shared" ref="AA898:AA961" si="208">D898</f>
        <v>2023-09-07</v>
      </c>
      <c r="AB898" t="b">
        <f t="shared" si="196"/>
        <v>0</v>
      </c>
      <c r="AC898" t="str">
        <f t="shared" ref="AC898:AC961" si="209">IF(AB898=TRUE,,H898)</f>
        <v>Fraction</v>
      </c>
    </row>
    <row r="899" spans="1:29">
      <c r="A899" s="3" t="s">
        <v>302</v>
      </c>
      <c r="B899" s="3" t="s">
        <v>549</v>
      </c>
      <c r="C899" s="3" t="s">
        <v>549</v>
      </c>
      <c r="D899" s="3" t="s">
        <v>550</v>
      </c>
      <c r="E899" s="3" t="s">
        <v>89</v>
      </c>
      <c r="F899" s="3" t="s">
        <v>95</v>
      </c>
      <c r="G899" s="3" t="s">
        <v>552</v>
      </c>
      <c r="H899" s="3" t="s">
        <v>305</v>
      </c>
      <c r="I899" s="3">
        <v>13</v>
      </c>
      <c r="J899" s="3"/>
      <c r="K899" s="3">
        <v>0</v>
      </c>
      <c r="L899" s="3"/>
      <c r="M899" s="3"/>
      <c r="N899" s="3"/>
      <c r="O899" s="88" t="str">
        <f>""</f>
        <v/>
      </c>
      <c r="P899" s="35" t="str">
        <f t="shared" si="202"/>
        <v>2023-08-31</v>
      </c>
      <c r="Q899" t="str">
        <f t="shared" si="203"/>
        <v>XHY</v>
      </c>
      <c r="R899">
        <f t="shared" si="204"/>
        <v>15.964615384615383</v>
      </c>
      <c r="S899">
        <f t="shared" si="205"/>
        <v>13</v>
      </c>
      <c r="T899">
        <f t="shared" si="206"/>
        <v>0</v>
      </c>
      <c r="U899" t="str">
        <f t="shared" si="207"/>
        <v>8-31-3--20</v>
      </c>
      <c r="V899">
        <f t="shared" si="197"/>
        <v>0</v>
      </c>
      <c r="W899">
        <f t="shared" si="198"/>
        <v>0</v>
      </c>
      <c r="X899" t="str">
        <f t="shared" si="199"/>
        <v>8-31-3--20</v>
      </c>
      <c r="Y899" t="str">
        <f t="shared" si="200"/>
        <v>8-31-3--20</v>
      </c>
      <c r="Z899" t="str">
        <f t="shared" si="201"/>
        <v>9-07-3--20</v>
      </c>
      <c r="AA899" t="str">
        <f t="shared" si="208"/>
        <v>2023-09-07</v>
      </c>
      <c r="AB899" t="b">
        <f t="shared" ref="AB899:AB962" si="210">B899=D899</f>
        <v>0</v>
      </c>
      <c r="AC899" t="str">
        <f t="shared" si="209"/>
        <v>Reinv Div</v>
      </c>
    </row>
    <row r="900" spans="1:29">
      <c r="A900" s="3" t="s">
        <v>302</v>
      </c>
      <c r="B900" s="3" t="s">
        <v>549</v>
      </c>
      <c r="C900" s="3" t="s">
        <v>549</v>
      </c>
      <c r="D900" s="3" t="s">
        <v>550</v>
      </c>
      <c r="E900" s="3" t="s">
        <v>89</v>
      </c>
      <c r="F900" s="3" t="s">
        <v>110</v>
      </c>
      <c r="G900" s="3" t="s">
        <v>111</v>
      </c>
      <c r="H900" s="3" t="s">
        <v>128</v>
      </c>
      <c r="I900" s="3">
        <v>0</v>
      </c>
      <c r="J900" s="3"/>
      <c r="K900" s="3">
        <v>0</v>
      </c>
      <c r="L900" s="3">
        <v>12.58</v>
      </c>
      <c r="M900" s="3"/>
      <c r="N900" s="3"/>
      <c r="O900" s="88" t="str">
        <f>""</f>
        <v/>
      </c>
      <c r="P900" s="35" t="str">
        <f t="shared" si="202"/>
        <v>2023-08-31</v>
      </c>
      <c r="Q900" t="str">
        <f t="shared" si="203"/>
        <v>XIU</v>
      </c>
      <c r="R900">
        <f t="shared" si="204"/>
        <v>0</v>
      </c>
      <c r="S900">
        <f t="shared" si="205"/>
        <v>0</v>
      </c>
      <c r="T900">
        <f t="shared" si="206"/>
        <v>0</v>
      </c>
      <c r="U900" t="str">
        <f t="shared" si="207"/>
        <v>8-31-3--20</v>
      </c>
      <c r="V900">
        <f t="shared" si="197"/>
        <v>0</v>
      </c>
      <c r="W900">
        <f t="shared" si="198"/>
        <v>0</v>
      </c>
      <c r="X900" t="str">
        <f t="shared" si="199"/>
        <v>8-31-3--20</v>
      </c>
      <c r="Y900" t="str">
        <f t="shared" si="200"/>
        <v>8-31-3--20</v>
      </c>
      <c r="Z900" t="str">
        <f t="shared" si="201"/>
        <v>9-07-3--20</v>
      </c>
      <c r="AA900" t="str">
        <f t="shared" si="208"/>
        <v>2023-09-07</v>
      </c>
      <c r="AB900" t="b">
        <f t="shared" si="210"/>
        <v>0</v>
      </c>
      <c r="AC900" t="str">
        <f t="shared" si="209"/>
        <v>Fraction</v>
      </c>
    </row>
    <row r="901" spans="1:29">
      <c r="A901" s="3" t="s">
        <v>302</v>
      </c>
      <c r="B901" s="3" t="s">
        <v>549</v>
      </c>
      <c r="C901" s="3" t="s">
        <v>549</v>
      </c>
      <c r="D901" s="3" t="s">
        <v>550</v>
      </c>
      <c r="E901" s="3" t="s">
        <v>89</v>
      </c>
      <c r="F901" s="3" t="s">
        <v>110</v>
      </c>
      <c r="G901" s="3" t="s">
        <v>553</v>
      </c>
      <c r="H901" s="3" t="s">
        <v>305</v>
      </c>
      <c r="I901" s="3">
        <v>215</v>
      </c>
      <c r="J901" s="3"/>
      <c r="K901" s="3">
        <v>0</v>
      </c>
      <c r="L901" s="3"/>
      <c r="M901" s="3"/>
      <c r="N901" s="3"/>
      <c r="O901" s="88" t="str">
        <f>""</f>
        <v/>
      </c>
      <c r="P901" s="35" t="str">
        <f t="shared" si="202"/>
        <v>2023-08-31</v>
      </c>
      <c r="Q901" t="str">
        <f t="shared" si="203"/>
        <v>XIU</v>
      </c>
      <c r="R901">
        <f t="shared" si="204"/>
        <v>31.059906976744188</v>
      </c>
      <c r="S901">
        <f t="shared" si="205"/>
        <v>215</v>
      </c>
      <c r="T901">
        <f t="shared" si="206"/>
        <v>0</v>
      </c>
      <c r="U901" t="str">
        <f t="shared" si="207"/>
        <v>8-31-3--20</v>
      </c>
      <c r="V901">
        <f t="shared" si="197"/>
        <v>0</v>
      </c>
      <c r="W901">
        <f t="shared" si="198"/>
        <v>0</v>
      </c>
      <c r="X901" t="str">
        <f t="shared" si="199"/>
        <v>8-31-3--20</v>
      </c>
      <c r="Y901" t="str">
        <f t="shared" si="200"/>
        <v>8-31-3--20</v>
      </c>
      <c r="Z901" t="str">
        <f t="shared" si="201"/>
        <v>9-07-3--20</v>
      </c>
      <c r="AA901" t="str">
        <f t="shared" si="208"/>
        <v>2023-09-07</v>
      </c>
      <c r="AB901" t="b">
        <f t="shared" si="210"/>
        <v>0</v>
      </c>
      <c r="AC901" t="str">
        <f t="shared" si="209"/>
        <v>Reinv Div</v>
      </c>
    </row>
    <row r="902" spans="1:29">
      <c r="A902" s="3" t="s">
        <v>302</v>
      </c>
      <c r="B902" s="3" t="s">
        <v>549</v>
      </c>
      <c r="C902" s="3" t="s">
        <v>549</v>
      </c>
      <c r="D902" s="3" t="s">
        <v>550</v>
      </c>
      <c r="E902" s="3" t="s">
        <v>89</v>
      </c>
      <c r="F902" s="3" t="s">
        <v>54</v>
      </c>
      <c r="G902" s="3" t="s">
        <v>230</v>
      </c>
      <c r="H902" s="3" t="s">
        <v>128</v>
      </c>
      <c r="I902" s="3">
        <v>0</v>
      </c>
      <c r="J902" s="3"/>
      <c r="K902" s="3">
        <v>0</v>
      </c>
      <c r="L902" s="3">
        <v>1.94</v>
      </c>
      <c r="M902" s="3"/>
      <c r="N902" s="3"/>
      <c r="O902" s="88" t="str">
        <f>""</f>
        <v/>
      </c>
      <c r="P902" s="35" t="str">
        <f t="shared" si="202"/>
        <v>2023-08-31</v>
      </c>
      <c r="Q902" t="str">
        <f t="shared" si="203"/>
        <v>XCB</v>
      </c>
      <c r="R902">
        <f t="shared" si="204"/>
        <v>0</v>
      </c>
      <c r="S902">
        <f t="shared" si="205"/>
        <v>0</v>
      </c>
      <c r="T902">
        <f t="shared" si="206"/>
        <v>0</v>
      </c>
      <c r="U902" t="str">
        <f t="shared" si="207"/>
        <v>8-31-3--20</v>
      </c>
      <c r="V902">
        <f t="shared" si="197"/>
        <v>0</v>
      </c>
      <c r="W902">
        <f t="shared" si="198"/>
        <v>0</v>
      </c>
      <c r="X902" t="str">
        <f t="shared" si="199"/>
        <v>8-31-3--20</v>
      </c>
      <c r="Y902" t="str">
        <f t="shared" si="200"/>
        <v>8-31-3--20</v>
      </c>
      <c r="Z902" t="str">
        <f t="shared" si="201"/>
        <v>9-07-3--20</v>
      </c>
      <c r="AA902" t="str">
        <f t="shared" si="208"/>
        <v>2023-09-07</v>
      </c>
      <c r="AB902" t="b">
        <f t="shared" si="210"/>
        <v>0</v>
      </c>
      <c r="AC902" t="str">
        <f t="shared" si="209"/>
        <v>Fraction</v>
      </c>
    </row>
    <row r="903" spans="1:29">
      <c r="A903" s="3" t="s">
        <v>302</v>
      </c>
      <c r="B903" s="3" t="s">
        <v>549</v>
      </c>
      <c r="C903" s="3" t="s">
        <v>549</v>
      </c>
      <c r="D903" s="3" t="s">
        <v>550</v>
      </c>
      <c r="E903" s="3" t="s">
        <v>89</v>
      </c>
      <c r="F903" s="3" t="s">
        <v>54</v>
      </c>
      <c r="G903" s="3" t="s">
        <v>554</v>
      </c>
      <c r="H903" s="3" t="s">
        <v>305</v>
      </c>
      <c r="I903" s="3">
        <v>108</v>
      </c>
      <c r="J903" s="3"/>
      <c r="K903" s="3">
        <v>0</v>
      </c>
      <c r="L903" s="3"/>
      <c r="M903" s="3"/>
      <c r="N903" s="3"/>
      <c r="O903" s="88" t="str">
        <f>""</f>
        <v/>
      </c>
      <c r="P903" s="35" t="str">
        <f t="shared" si="202"/>
        <v>2023-08-31</v>
      </c>
      <c r="Q903" t="str">
        <f t="shared" si="203"/>
        <v>XCB</v>
      </c>
      <c r="R903">
        <f t="shared" si="204"/>
        <v>18.91</v>
      </c>
      <c r="S903">
        <f t="shared" si="205"/>
        <v>108</v>
      </c>
      <c r="T903">
        <f t="shared" si="206"/>
        <v>0</v>
      </c>
      <c r="U903" t="str">
        <f t="shared" si="207"/>
        <v>8-31-3--20</v>
      </c>
      <c r="V903">
        <f t="shared" si="197"/>
        <v>0</v>
      </c>
      <c r="W903">
        <f t="shared" si="198"/>
        <v>0</v>
      </c>
      <c r="X903" t="str">
        <f t="shared" si="199"/>
        <v>8-31-3--20</v>
      </c>
      <c r="Y903" t="str">
        <f t="shared" si="200"/>
        <v>8-31-3--20</v>
      </c>
      <c r="Z903" t="str">
        <f t="shared" si="201"/>
        <v>9-07-3--20</v>
      </c>
      <c r="AA903" t="str">
        <f t="shared" si="208"/>
        <v>2023-09-07</v>
      </c>
      <c r="AB903" t="b">
        <f t="shared" si="210"/>
        <v>0</v>
      </c>
      <c r="AC903" t="str">
        <f t="shared" si="209"/>
        <v>Reinv Div</v>
      </c>
    </row>
    <row r="904" spans="1:29">
      <c r="A904" s="3" t="s">
        <v>302</v>
      </c>
      <c r="B904" s="3" t="s">
        <v>549</v>
      </c>
      <c r="C904" s="3" t="s">
        <v>549</v>
      </c>
      <c r="D904" s="3" t="s">
        <v>550</v>
      </c>
      <c r="E904" s="3" t="s">
        <v>89</v>
      </c>
      <c r="F904" s="3" t="s">
        <v>90</v>
      </c>
      <c r="G904" s="3" t="s">
        <v>91</v>
      </c>
      <c r="H904" s="3" t="s">
        <v>128</v>
      </c>
      <c r="I904" s="3">
        <v>0</v>
      </c>
      <c r="J904" s="3"/>
      <c r="K904" s="3">
        <v>0</v>
      </c>
      <c r="L904" s="3">
        <v>14.63</v>
      </c>
      <c r="M904" s="3"/>
      <c r="N904" s="3"/>
      <c r="O904" s="88" t="str">
        <f>""</f>
        <v/>
      </c>
      <c r="P904" s="35" t="str">
        <f t="shared" si="202"/>
        <v>2023-08-31</v>
      </c>
      <c r="Q904" t="str">
        <f t="shared" si="203"/>
        <v>XBB</v>
      </c>
      <c r="R904">
        <f t="shared" si="204"/>
        <v>0</v>
      </c>
      <c r="S904">
        <f t="shared" si="205"/>
        <v>0</v>
      </c>
      <c r="T904">
        <f t="shared" si="206"/>
        <v>0</v>
      </c>
      <c r="U904" t="str">
        <f t="shared" si="207"/>
        <v>8-31-3--20</v>
      </c>
      <c r="V904">
        <f t="shared" si="197"/>
        <v>0</v>
      </c>
      <c r="W904">
        <f t="shared" si="198"/>
        <v>0</v>
      </c>
      <c r="X904" t="str">
        <f t="shared" si="199"/>
        <v>8-31-3--20</v>
      </c>
      <c r="Y904" t="str">
        <f t="shared" si="200"/>
        <v>8-31-3--20</v>
      </c>
      <c r="Z904" t="str">
        <f t="shared" si="201"/>
        <v>9-07-3--20</v>
      </c>
      <c r="AA904" t="str">
        <f t="shared" si="208"/>
        <v>2023-09-07</v>
      </c>
      <c r="AB904" t="b">
        <f t="shared" si="210"/>
        <v>0</v>
      </c>
      <c r="AC904" t="str">
        <f t="shared" si="209"/>
        <v>Fraction</v>
      </c>
    </row>
    <row r="905" spans="1:29">
      <c r="A905" s="3" t="s">
        <v>302</v>
      </c>
      <c r="B905" s="3" t="s">
        <v>549</v>
      </c>
      <c r="C905" s="3" t="s">
        <v>549</v>
      </c>
      <c r="D905" s="3" t="s">
        <v>550</v>
      </c>
      <c r="E905" s="3" t="s">
        <v>89</v>
      </c>
      <c r="F905" s="3" t="s">
        <v>90</v>
      </c>
      <c r="G905" s="3" t="s">
        <v>555</v>
      </c>
      <c r="H905" s="3" t="s">
        <v>305</v>
      </c>
      <c r="I905" s="3">
        <v>197</v>
      </c>
      <c r="J905" s="3"/>
      <c r="K905" s="3">
        <v>0</v>
      </c>
      <c r="L905" s="3"/>
      <c r="M905" s="3"/>
      <c r="N905" s="3"/>
      <c r="O905" s="88" t="str">
        <f>""</f>
        <v/>
      </c>
      <c r="P905" s="35" t="str">
        <f t="shared" si="202"/>
        <v>2023-08-31</v>
      </c>
      <c r="Q905" t="str">
        <f t="shared" si="203"/>
        <v>XBB</v>
      </c>
      <c r="R905">
        <f t="shared" si="204"/>
        <v>27.038984771573606</v>
      </c>
      <c r="S905">
        <f t="shared" si="205"/>
        <v>197</v>
      </c>
      <c r="T905">
        <f t="shared" si="206"/>
        <v>0</v>
      </c>
      <c r="U905" t="str">
        <f t="shared" si="207"/>
        <v>8-31-3--20</v>
      </c>
      <c r="V905">
        <f t="shared" si="197"/>
        <v>0</v>
      </c>
      <c r="W905">
        <f t="shared" si="198"/>
        <v>0</v>
      </c>
      <c r="X905" t="str">
        <f t="shared" si="199"/>
        <v>8-31-3--20</v>
      </c>
      <c r="Y905" t="str">
        <f t="shared" si="200"/>
        <v>8-31-3--20</v>
      </c>
      <c r="Z905" t="str">
        <f t="shared" si="201"/>
        <v>9-07-3--20</v>
      </c>
      <c r="AA905" t="str">
        <f t="shared" si="208"/>
        <v>2023-09-07</v>
      </c>
      <c r="AB905" t="b">
        <f t="shared" si="210"/>
        <v>0</v>
      </c>
      <c r="AC905" t="str">
        <f t="shared" si="209"/>
        <v>Reinv Div</v>
      </c>
    </row>
    <row r="906" spans="1:29">
      <c r="A906" s="3" t="s">
        <v>302</v>
      </c>
      <c r="B906" s="3" t="s">
        <v>549</v>
      </c>
      <c r="C906" s="3" t="s">
        <v>549</v>
      </c>
      <c r="D906" s="3" t="s">
        <v>549</v>
      </c>
      <c r="E906" s="3" t="s">
        <v>89</v>
      </c>
      <c r="F906" s="3" t="s">
        <v>93</v>
      </c>
      <c r="G906" s="3" t="s">
        <v>94</v>
      </c>
      <c r="H906" s="3" t="s">
        <v>92</v>
      </c>
      <c r="I906" s="3">
        <v>5160</v>
      </c>
      <c r="J906" s="3"/>
      <c r="K906" s="3">
        <v>0</v>
      </c>
      <c r="L906" s="3">
        <v>309.60000000000002</v>
      </c>
      <c r="M906" s="3"/>
      <c r="N906" s="3"/>
      <c r="O906" s="88" t="str">
        <f>""</f>
        <v/>
      </c>
      <c r="P906" s="35" t="str">
        <f t="shared" si="202"/>
        <v>2023-08-31</v>
      </c>
      <c r="Q906" t="str">
        <f t="shared" si="203"/>
        <v>XIG</v>
      </c>
      <c r="R906">
        <f t="shared" si="204"/>
        <v>0</v>
      </c>
      <c r="S906">
        <f t="shared" si="205"/>
        <v>5160</v>
      </c>
      <c r="T906">
        <f t="shared" si="206"/>
        <v>309.60000000000002</v>
      </c>
      <c r="U906" t="str">
        <f t="shared" si="207"/>
        <v>8-31-3--20</v>
      </c>
      <c r="V906">
        <f t="shared" si="197"/>
        <v>6.0000000000000005E-2</v>
      </c>
      <c r="W906">
        <f t="shared" si="198"/>
        <v>0</v>
      </c>
      <c r="X906" t="str">
        <f t="shared" si="199"/>
        <v>8-31-3--20</v>
      </c>
      <c r="Y906" t="str">
        <f t="shared" si="200"/>
        <v>8-31-3--20</v>
      </c>
      <c r="Z906" t="str">
        <f t="shared" si="201"/>
        <v>8-31-3--20</v>
      </c>
      <c r="AA906" t="str">
        <f t="shared" si="208"/>
        <v>2023-08-31</v>
      </c>
      <c r="AB906" t="b">
        <f t="shared" si="210"/>
        <v>1</v>
      </c>
      <c r="AC906">
        <f t="shared" si="209"/>
        <v>0</v>
      </c>
    </row>
    <row r="907" spans="1:29">
      <c r="A907" s="3" t="s">
        <v>302</v>
      </c>
      <c r="B907" s="3" t="s">
        <v>549</v>
      </c>
      <c r="C907" s="3" t="s">
        <v>549</v>
      </c>
      <c r="D907" s="3" t="s">
        <v>549</v>
      </c>
      <c r="E907" s="3" t="s">
        <v>89</v>
      </c>
      <c r="F907" s="3" t="s">
        <v>93</v>
      </c>
      <c r="G907" s="3" t="s">
        <v>94</v>
      </c>
      <c r="H907" s="3" t="s">
        <v>305</v>
      </c>
      <c r="I907" s="3">
        <v>0</v>
      </c>
      <c r="J907" s="3"/>
      <c r="K907" s="3">
        <v>0</v>
      </c>
      <c r="L907" s="3">
        <v>-309.60000000000002</v>
      </c>
      <c r="M907" s="3"/>
      <c r="N907" s="3"/>
      <c r="O907" s="88" t="str">
        <f>""</f>
        <v/>
      </c>
      <c r="P907" s="35" t="str">
        <f t="shared" si="202"/>
        <v>2023-08-31</v>
      </c>
      <c r="Q907" t="str">
        <f t="shared" si="203"/>
        <v>XIG</v>
      </c>
      <c r="R907">
        <f t="shared" si="204"/>
        <v>0</v>
      </c>
      <c r="S907">
        <f t="shared" si="205"/>
        <v>0</v>
      </c>
      <c r="T907">
        <f t="shared" si="206"/>
        <v>0</v>
      </c>
      <c r="U907" t="str">
        <f t="shared" si="207"/>
        <v>8-31-3--20</v>
      </c>
      <c r="V907">
        <f t="shared" si="197"/>
        <v>0</v>
      </c>
      <c r="W907">
        <f t="shared" si="198"/>
        <v>0</v>
      </c>
      <c r="X907" t="str">
        <f t="shared" si="199"/>
        <v>8-31-3--20</v>
      </c>
      <c r="Y907" t="str">
        <f t="shared" si="200"/>
        <v>8-31-3--20</v>
      </c>
      <c r="Z907" t="str">
        <f t="shared" si="201"/>
        <v>8-31-3--20</v>
      </c>
      <c r="AA907" t="str">
        <f t="shared" si="208"/>
        <v>2023-08-31</v>
      </c>
      <c r="AB907" t="b">
        <f t="shared" si="210"/>
        <v>1</v>
      </c>
      <c r="AC907">
        <f t="shared" si="209"/>
        <v>0</v>
      </c>
    </row>
    <row r="908" spans="1:29">
      <c r="A908" s="3" t="s">
        <v>302</v>
      </c>
      <c r="B908" s="3" t="s">
        <v>549</v>
      </c>
      <c r="C908" s="3" t="s">
        <v>549</v>
      </c>
      <c r="D908" s="3" t="s">
        <v>549</v>
      </c>
      <c r="E908" s="3" t="s">
        <v>89</v>
      </c>
      <c r="F908" s="3" t="s">
        <v>95</v>
      </c>
      <c r="G908" s="3" t="s">
        <v>96</v>
      </c>
      <c r="H908" s="3" t="s">
        <v>92</v>
      </c>
      <c r="I908" s="3">
        <v>2814</v>
      </c>
      <c r="J908" s="3"/>
      <c r="K908" s="3">
        <v>0</v>
      </c>
      <c r="L908" s="3">
        <v>216.68</v>
      </c>
      <c r="M908" s="3"/>
      <c r="N908" s="3"/>
      <c r="O908" s="88" t="str">
        <f>""</f>
        <v/>
      </c>
      <c r="P908" s="35" t="str">
        <f t="shared" si="202"/>
        <v>2023-08-31</v>
      </c>
      <c r="Q908" t="str">
        <f t="shared" si="203"/>
        <v>XHY</v>
      </c>
      <c r="R908">
        <f t="shared" si="204"/>
        <v>0</v>
      </c>
      <c r="S908">
        <f t="shared" si="205"/>
        <v>2814</v>
      </c>
      <c r="T908">
        <f t="shared" si="206"/>
        <v>216.68</v>
      </c>
      <c r="U908" t="str">
        <f t="shared" si="207"/>
        <v>8-31-3--20</v>
      </c>
      <c r="V908">
        <f t="shared" si="197"/>
        <v>7.7000710732054015E-2</v>
      </c>
      <c r="W908">
        <f t="shared" si="198"/>
        <v>0</v>
      </c>
      <c r="X908" t="str">
        <f t="shared" si="199"/>
        <v>8-31-3--20</v>
      </c>
      <c r="Y908" t="str">
        <f t="shared" si="200"/>
        <v>8-31-3--20</v>
      </c>
      <c r="Z908" t="str">
        <f t="shared" si="201"/>
        <v>8-31-3--20</v>
      </c>
      <c r="AA908" t="str">
        <f t="shared" si="208"/>
        <v>2023-08-31</v>
      </c>
      <c r="AB908" t="b">
        <f t="shared" si="210"/>
        <v>1</v>
      </c>
      <c r="AC908">
        <f t="shared" si="209"/>
        <v>0</v>
      </c>
    </row>
    <row r="909" spans="1:29">
      <c r="A909" s="3" t="s">
        <v>302</v>
      </c>
      <c r="B909" s="3" t="s">
        <v>549</v>
      </c>
      <c r="C909" s="3" t="s">
        <v>549</v>
      </c>
      <c r="D909" s="3" t="s">
        <v>549</v>
      </c>
      <c r="E909" s="3" t="s">
        <v>89</v>
      </c>
      <c r="F909" s="3" t="s">
        <v>95</v>
      </c>
      <c r="G909" s="3" t="s">
        <v>96</v>
      </c>
      <c r="H909" s="3" t="s">
        <v>305</v>
      </c>
      <c r="I909" s="3">
        <v>0</v>
      </c>
      <c r="J909" s="3"/>
      <c r="K909" s="3">
        <v>0</v>
      </c>
      <c r="L909" s="3">
        <v>-216.68</v>
      </c>
      <c r="M909" s="3"/>
      <c r="N909" s="3"/>
      <c r="O909" s="88" t="str">
        <f>""</f>
        <v/>
      </c>
      <c r="P909" s="35" t="str">
        <f t="shared" si="202"/>
        <v>2023-08-31</v>
      </c>
      <c r="Q909" t="str">
        <f t="shared" si="203"/>
        <v>XHY</v>
      </c>
      <c r="R909">
        <f t="shared" si="204"/>
        <v>0</v>
      </c>
      <c r="S909">
        <f t="shared" si="205"/>
        <v>0</v>
      </c>
      <c r="T909">
        <f t="shared" si="206"/>
        <v>0</v>
      </c>
      <c r="U909" t="str">
        <f t="shared" si="207"/>
        <v>8-31-3--20</v>
      </c>
      <c r="V909">
        <f t="shared" si="197"/>
        <v>0</v>
      </c>
      <c r="W909">
        <f t="shared" si="198"/>
        <v>0</v>
      </c>
      <c r="X909" t="str">
        <f t="shared" si="199"/>
        <v>8-31-3--20</v>
      </c>
      <c r="Y909" t="str">
        <f t="shared" si="200"/>
        <v>8-31-3--20</v>
      </c>
      <c r="Z909" t="str">
        <f t="shared" si="201"/>
        <v>8-31-3--20</v>
      </c>
      <c r="AA909" t="str">
        <f t="shared" si="208"/>
        <v>2023-08-31</v>
      </c>
      <c r="AB909" t="b">
        <f t="shared" si="210"/>
        <v>1</v>
      </c>
      <c r="AC909">
        <f t="shared" si="209"/>
        <v>0</v>
      </c>
    </row>
    <row r="910" spans="1:29">
      <c r="A910" s="3" t="s">
        <v>302</v>
      </c>
      <c r="B910" s="3" t="s">
        <v>549</v>
      </c>
      <c r="C910" s="3" t="s">
        <v>549</v>
      </c>
      <c r="D910" s="3" t="s">
        <v>549</v>
      </c>
      <c r="E910" s="3" t="s">
        <v>89</v>
      </c>
      <c r="F910" s="3" t="s">
        <v>110</v>
      </c>
      <c r="G910" s="3" t="s">
        <v>111</v>
      </c>
      <c r="H910" s="3" t="s">
        <v>92</v>
      </c>
      <c r="I910" s="3">
        <v>27309</v>
      </c>
      <c r="J910" s="3"/>
      <c r="K910" s="3">
        <v>0</v>
      </c>
      <c r="L910" s="3">
        <v>6690.71</v>
      </c>
      <c r="M910" s="3"/>
      <c r="N910" s="3"/>
      <c r="O910" s="88" t="str">
        <f>""</f>
        <v/>
      </c>
      <c r="P910" s="35" t="str">
        <f t="shared" si="202"/>
        <v>2023-08-31</v>
      </c>
      <c r="Q910" t="str">
        <f t="shared" si="203"/>
        <v>XIU</v>
      </c>
      <c r="R910">
        <f t="shared" si="204"/>
        <v>0</v>
      </c>
      <c r="S910">
        <f t="shared" si="205"/>
        <v>27309</v>
      </c>
      <c r="T910">
        <f t="shared" si="206"/>
        <v>6690.71</v>
      </c>
      <c r="U910" t="str">
        <f t="shared" si="207"/>
        <v>8-31-3--20</v>
      </c>
      <c r="V910">
        <f t="shared" si="197"/>
        <v>0.24500018308982388</v>
      </c>
      <c r="W910">
        <f t="shared" si="198"/>
        <v>0</v>
      </c>
      <c r="X910" t="str">
        <f t="shared" si="199"/>
        <v>8-31-3--20</v>
      </c>
      <c r="Y910" t="str">
        <f t="shared" si="200"/>
        <v>8-31-3--20</v>
      </c>
      <c r="Z910" t="str">
        <f t="shared" si="201"/>
        <v>8-31-3--20</v>
      </c>
      <c r="AA910" t="str">
        <f t="shared" si="208"/>
        <v>2023-08-31</v>
      </c>
      <c r="AB910" t="b">
        <f t="shared" si="210"/>
        <v>1</v>
      </c>
      <c r="AC910">
        <f t="shared" si="209"/>
        <v>0</v>
      </c>
    </row>
    <row r="911" spans="1:29">
      <c r="A911" s="3" t="s">
        <v>302</v>
      </c>
      <c r="B911" s="3" t="s">
        <v>549</v>
      </c>
      <c r="C911" s="3" t="s">
        <v>549</v>
      </c>
      <c r="D911" s="3" t="s">
        <v>549</v>
      </c>
      <c r="E911" s="3" t="s">
        <v>89</v>
      </c>
      <c r="F911" s="3" t="s">
        <v>110</v>
      </c>
      <c r="G911" s="3" t="s">
        <v>111</v>
      </c>
      <c r="H911" s="3" t="s">
        <v>305</v>
      </c>
      <c r="I911" s="3">
        <v>0</v>
      </c>
      <c r="J911" s="3"/>
      <c r="K911" s="3">
        <v>0</v>
      </c>
      <c r="L911" s="3">
        <v>-6690.71</v>
      </c>
      <c r="M911" s="3"/>
      <c r="N911" s="3"/>
      <c r="O911" s="88" t="str">
        <f>""</f>
        <v/>
      </c>
      <c r="P911" s="35" t="str">
        <f t="shared" si="202"/>
        <v>2023-08-31</v>
      </c>
      <c r="Q911" t="str">
        <f t="shared" si="203"/>
        <v>XIU</v>
      </c>
      <c r="R911">
        <f t="shared" si="204"/>
        <v>0</v>
      </c>
      <c r="S911">
        <f t="shared" si="205"/>
        <v>0</v>
      </c>
      <c r="T911">
        <f t="shared" si="206"/>
        <v>0</v>
      </c>
      <c r="U911" t="str">
        <f t="shared" si="207"/>
        <v>8-31-3--20</v>
      </c>
      <c r="V911">
        <f t="shared" ref="V911:V974" si="211">IFERROR(ABS(L911/I911),)</f>
        <v>0</v>
      </c>
      <c r="W911">
        <f t="shared" ref="W911:W974" si="212">IF(OR(R911=0,V911=0),0,ABS(V911)=R911)</f>
        <v>0</v>
      </c>
      <c r="X911" t="str">
        <f t="shared" ref="X911:X974" si="213">RIGHT(B911,4)&amp;"-"&amp;LEFT(RIGHT(B911,7),2)&amp;"-"&amp;LEFT(B911,2)</f>
        <v>8-31-3--20</v>
      </c>
      <c r="Y911" t="str">
        <f t="shared" ref="Y911:Y974" si="214">RIGHT(C911,4)&amp;"-"&amp;LEFT(RIGHT(C911,7),2)&amp;"-"&amp;LEFT(C911,2)</f>
        <v>8-31-3--20</v>
      </c>
      <c r="Z911" t="str">
        <f t="shared" ref="Z911:Z974" si="215">RIGHT(D911,4)&amp;"-"&amp;LEFT(RIGHT(D911,7),2)&amp;"-"&amp;LEFT(D911,2)</f>
        <v>8-31-3--20</v>
      </c>
      <c r="AA911" t="str">
        <f t="shared" si="208"/>
        <v>2023-08-31</v>
      </c>
      <c r="AB911" t="b">
        <f t="shared" si="210"/>
        <v>1</v>
      </c>
      <c r="AC911">
        <f t="shared" si="209"/>
        <v>0</v>
      </c>
    </row>
    <row r="912" spans="1:29">
      <c r="A912" s="3" t="s">
        <v>302</v>
      </c>
      <c r="B912" s="3" t="s">
        <v>549</v>
      </c>
      <c r="C912" s="3" t="s">
        <v>549</v>
      </c>
      <c r="D912" s="3" t="s">
        <v>549</v>
      </c>
      <c r="E912" s="3" t="s">
        <v>89</v>
      </c>
      <c r="F912" s="3" t="s">
        <v>54</v>
      </c>
      <c r="G912" s="3" t="s">
        <v>230</v>
      </c>
      <c r="H912" s="3" t="s">
        <v>92</v>
      </c>
      <c r="I912" s="3">
        <v>33512</v>
      </c>
      <c r="J912" s="3"/>
      <c r="K912" s="3">
        <v>0</v>
      </c>
      <c r="L912" s="3">
        <v>2044.23</v>
      </c>
      <c r="M912" s="3"/>
      <c r="N912" s="3"/>
      <c r="O912" s="88" t="str">
        <f>""</f>
        <v/>
      </c>
      <c r="P912" s="35" t="str">
        <f t="shared" si="202"/>
        <v>2023-08-31</v>
      </c>
      <c r="Q912" t="str">
        <f t="shared" si="203"/>
        <v>XCB</v>
      </c>
      <c r="R912">
        <f t="shared" si="204"/>
        <v>0</v>
      </c>
      <c r="S912">
        <f t="shared" si="205"/>
        <v>33512</v>
      </c>
      <c r="T912">
        <f t="shared" si="206"/>
        <v>2044.23</v>
      </c>
      <c r="U912" t="str">
        <f t="shared" si="207"/>
        <v>8-31-3--20</v>
      </c>
      <c r="V912">
        <f t="shared" si="211"/>
        <v>6.0999940319885412E-2</v>
      </c>
      <c r="W912">
        <f t="shared" si="212"/>
        <v>0</v>
      </c>
      <c r="X912" t="str">
        <f t="shared" si="213"/>
        <v>8-31-3--20</v>
      </c>
      <c r="Y912" t="str">
        <f t="shared" si="214"/>
        <v>8-31-3--20</v>
      </c>
      <c r="Z912" t="str">
        <f t="shared" si="215"/>
        <v>8-31-3--20</v>
      </c>
      <c r="AA912" t="str">
        <f t="shared" si="208"/>
        <v>2023-08-31</v>
      </c>
      <c r="AB912" t="b">
        <f t="shared" si="210"/>
        <v>1</v>
      </c>
      <c r="AC912">
        <f t="shared" si="209"/>
        <v>0</v>
      </c>
    </row>
    <row r="913" spans="1:29">
      <c r="A913" s="3" t="s">
        <v>302</v>
      </c>
      <c r="B913" s="3" t="s">
        <v>549</v>
      </c>
      <c r="C913" s="3" t="s">
        <v>549</v>
      </c>
      <c r="D913" s="3" t="s">
        <v>549</v>
      </c>
      <c r="E913" s="3" t="s">
        <v>89</v>
      </c>
      <c r="F913" s="3" t="s">
        <v>54</v>
      </c>
      <c r="G913" s="3" t="s">
        <v>230</v>
      </c>
      <c r="H913" s="3" t="s">
        <v>305</v>
      </c>
      <c r="I913" s="3">
        <v>0</v>
      </c>
      <c r="J913" s="3"/>
      <c r="K913" s="3">
        <v>0</v>
      </c>
      <c r="L913" s="3">
        <v>-2044.23</v>
      </c>
      <c r="M913" s="3"/>
      <c r="N913" s="3"/>
      <c r="O913" s="88" t="str">
        <f>""</f>
        <v/>
      </c>
      <c r="P913" s="35" t="str">
        <f t="shared" si="202"/>
        <v>2023-08-31</v>
      </c>
      <c r="Q913" t="str">
        <f t="shared" si="203"/>
        <v>XCB</v>
      </c>
      <c r="R913">
        <f t="shared" si="204"/>
        <v>0</v>
      </c>
      <c r="S913">
        <f t="shared" si="205"/>
        <v>0</v>
      </c>
      <c r="T913">
        <f t="shared" si="206"/>
        <v>0</v>
      </c>
      <c r="U913" t="str">
        <f t="shared" si="207"/>
        <v>8-31-3--20</v>
      </c>
      <c r="V913">
        <f t="shared" si="211"/>
        <v>0</v>
      </c>
      <c r="W913">
        <f t="shared" si="212"/>
        <v>0</v>
      </c>
      <c r="X913" t="str">
        <f t="shared" si="213"/>
        <v>8-31-3--20</v>
      </c>
      <c r="Y913" t="str">
        <f t="shared" si="214"/>
        <v>8-31-3--20</v>
      </c>
      <c r="Z913" t="str">
        <f t="shared" si="215"/>
        <v>8-31-3--20</v>
      </c>
      <c r="AA913" t="str">
        <f t="shared" si="208"/>
        <v>2023-08-31</v>
      </c>
      <c r="AB913" t="b">
        <f t="shared" si="210"/>
        <v>1</v>
      </c>
      <c r="AC913">
        <f t="shared" si="209"/>
        <v>0</v>
      </c>
    </row>
    <row r="914" spans="1:29">
      <c r="A914" s="3" t="s">
        <v>302</v>
      </c>
      <c r="B914" s="3" t="s">
        <v>549</v>
      </c>
      <c r="C914" s="3" t="s">
        <v>549</v>
      </c>
      <c r="D914" s="3" t="s">
        <v>549</v>
      </c>
      <c r="E914" s="3" t="s">
        <v>89</v>
      </c>
      <c r="F914" s="3" t="s">
        <v>90</v>
      </c>
      <c r="G914" s="3" t="s">
        <v>91</v>
      </c>
      <c r="H914" s="3" t="s">
        <v>92</v>
      </c>
      <c r="I914" s="3">
        <v>74186</v>
      </c>
      <c r="J914" s="3"/>
      <c r="K914" s="3">
        <v>0</v>
      </c>
      <c r="L914" s="3">
        <v>5341.39</v>
      </c>
      <c r="M914" s="3"/>
      <c r="N914" s="3"/>
      <c r="O914" s="88" t="str">
        <f>""</f>
        <v/>
      </c>
      <c r="P914" s="35" t="str">
        <f t="shared" si="202"/>
        <v>2023-08-31</v>
      </c>
      <c r="Q914" t="str">
        <f t="shared" si="203"/>
        <v>XBB</v>
      </c>
      <c r="R914">
        <f t="shared" si="204"/>
        <v>0</v>
      </c>
      <c r="S914">
        <f t="shared" si="205"/>
        <v>74186</v>
      </c>
      <c r="T914">
        <f t="shared" si="206"/>
        <v>5341.39</v>
      </c>
      <c r="U914" t="str">
        <f t="shared" si="207"/>
        <v>8-31-3--20</v>
      </c>
      <c r="V914">
        <f t="shared" si="211"/>
        <v>7.1999973040735452E-2</v>
      </c>
      <c r="W914">
        <f t="shared" si="212"/>
        <v>0</v>
      </c>
      <c r="X914" t="str">
        <f t="shared" si="213"/>
        <v>8-31-3--20</v>
      </c>
      <c r="Y914" t="str">
        <f t="shared" si="214"/>
        <v>8-31-3--20</v>
      </c>
      <c r="Z914" t="str">
        <f t="shared" si="215"/>
        <v>8-31-3--20</v>
      </c>
      <c r="AA914" t="str">
        <f t="shared" si="208"/>
        <v>2023-08-31</v>
      </c>
      <c r="AB914" t="b">
        <f t="shared" si="210"/>
        <v>1</v>
      </c>
      <c r="AC914">
        <f t="shared" si="209"/>
        <v>0</v>
      </c>
    </row>
    <row r="915" spans="1:29">
      <c r="A915" s="3" t="s">
        <v>302</v>
      </c>
      <c r="B915" s="3" t="s">
        <v>549</v>
      </c>
      <c r="C915" s="3" t="s">
        <v>549</v>
      </c>
      <c r="D915" s="3" t="s">
        <v>549</v>
      </c>
      <c r="E915" s="3" t="s">
        <v>89</v>
      </c>
      <c r="F915" s="3" t="s">
        <v>90</v>
      </c>
      <c r="G915" s="3" t="s">
        <v>91</v>
      </c>
      <c r="H915" s="3" t="s">
        <v>305</v>
      </c>
      <c r="I915" s="3">
        <v>0</v>
      </c>
      <c r="J915" s="3"/>
      <c r="K915" s="3">
        <v>0</v>
      </c>
      <c r="L915" s="3">
        <v>-5341.39</v>
      </c>
      <c r="M915" s="3"/>
      <c r="N915" s="3"/>
      <c r="O915" s="88" t="str">
        <f>""</f>
        <v/>
      </c>
      <c r="P915" s="35" t="str">
        <f t="shared" si="202"/>
        <v>2023-08-31</v>
      </c>
      <c r="Q915" t="str">
        <f t="shared" si="203"/>
        <v>XBB</v>
      </c>
      <c r="R915">
        <f t="shared" si="204"/>
        <v>0</v>
      </c>
      <c r="S915">
        <f t="shared" si="205"/>
        <v>0</v>
      </c>
      <c r="T915">
        <f t="shared" si="206"/>
        <v>0</v>
      </c>
      <c r="U915" t="str">
        <f t="shared" si="207"/>
        <v>8-31-3--20</v>
      </c>
      <c r="V915">
        <f t="shared" si="211"/>
        <v>0</v>
      </c>
      <c r="W915">
        <f t="shared" si="212"/>
        <v>0</v>
      </c>
      <c r="X915" t="str">
        <f t="shared" si="213"/>
        <v>8-31-3--20</v>
      </c>
      <c r="Y915" t="str">
        <f t="shared" si="214"/>
        <v>8-31-3--20</v>
      </c>
      <c r="Z915" t="str">
        <f t="shared" si="215"/>
        <v>8-31-3--20</v>
      </c>
      <c r="AA915" t="str">
        <f t="shared" si="208"/>
        <v>2023-08-31</v>
      </c>
      <c r="AB915" t="b">
        <f t="shared" si="210"/>
        <v>1</v>
      </c>
      <c r="AC915">
        <f t="shared" si="209"/>
        <v>0</v>
      </c>
    </row>
    <row r="916" spans="1:29">
      <c r="A916" s="3" t="s">
        <v>302</v>
      </c>
      <c r="B916" s="3" t="s">
        <v>556</v>
      </c>
      <c r="C916" s="3" t="s">
        <v>556</v>
      </c>
      <c r="D916" s="3" t="s">
        <v>557</v>
      </c>
      <c r="E916" s="3"/>
      <c r="F916" s="3"/>
      <c r="G916" s="3" t="s">
        <v>520</v>
      </c>
      <c r="H916" s="3" t="s">
        <v>521</v>
      </c>
      <c r="I916" s="3">
        <v>0</v>
      </c>
      <c r="J916" s="3"/>
      <c r="K916" s="3">
        <v>0</v>
      </c>
      <c r="L916" s="3">
        <v>30.16</v>
      </c>
      <c r="M916" s="3"/>
      <c r="N916" s="3"/>
      <c r="O916" s="88" t="str">
        <f>""</f>
        <v/>
      </c>
      <c r="P916" s="35" t="str">
        <f t="shared" si="202"/>
        <v>2023-09-22</v>
      </c>
      <c r="Q916">
        <f t="shared" si="203"/>
        <v>0</v>
      </c>
      <c r="R916">
        <f t="shared" si="204"/>
        <v>0</v>
      </c>
      <c r="S916">
        <f t="shared" si="205"/>
        <v>0</v>
      </c>
      <c r="T916">
        <f t="shared" si="206"/>
        <v>0</v>
      </c>
      <c r="U916" t="str">
        <f t="shared" si="207"/>
        <v>9-22-3--20</v>
      </c>
      <c r="V916">
        <f t="shared" si="211"/>
        <v>0</v>
      </c>
      <c r="W916">
        <f t="shared" si="212"/>
        <v>0</v>
      </c>
      <c r="X916" t="str">
        <f t="shared" si="213"/>
        <v>9-22-3--20</v>
      </c>
      <c r="Y916" t="str">
        <f t="shared" si="214"/>
        <v>9-22-3--20</v>
      </c>
      <c r="Z916" t="str">
        <f t="shared" si="215"/>
        <v>9-25-3--20</v>
      </c>
      <c r="AA916" t="str">
        <f t="shared" si="208"/>
        <v>2023-09-25</v>
      </c>
      <c r="AB916" t="b">
        <f t="shared" si="210"/>
        <v>0</v>
      </c>
      <c r="AC916" t="str">
        <f t="shared" si="209"/>
        <v>Fee rebate</v>
      </c>
    </row>
    <row r="917" spans="1:29">
      <c r="A917" s="3" t="s">
        <v>302</v>
      </c>
      <c r="B917" s="3" t="s">
        <v>556</v>
      </c>
      <c r="C917" s="3" t="s">
        <v>556</v>
      </c>
      <c r="D917" s="3" t="s">
        <v>557</v>
      </c>
      <c r="E917" s="3" t="s">
        <v>89</v>
      </c>
      <c r="F917" s="3" t="s">
        <v>498</v>
      </c>
      <c r="G917" s="3" t="s">
        <v>522</v>
      </c>
      <c r="H917" s="3" t="s">
        <v>521</v>
      </c>
      <c r="I917" s="3">
        <v>2.5840000000000001</v>
      </c>
      <c r="J917" s="3"/>
      <c r="K917" s="3">
        <v>0</v>
      </c>
      <c r="L917" s="3">
        <v>-30.16</v>
      </c>
      <c r="M917" s="3"/>
      <c r="N917" s="3"/>
      <c r="O917" s="88" t="str">
        <f>""</f>
        <v/>
      </c>
      <c r="P917" s="35" t="str">
        <f t="shared" si="202"/>
        <v>2023-09-22</v>
      </c>
      <c r="Q917" t="str">
        <f t="shared" si="203"/>
        <v>NBC773</v>
      </c>
      <c r="R917">
        <f t="shared" si="204"/>
        <v>0</v>
      </c>
      <c r="S917">
        <f t="shared" si="205"/>
        <v>2.5840000000000001</v>
      </c>
      <c r="T917">
        <f t="shared" si="206"/>
        <v>30.16</v>
      </c>
      <c r="U917" t="str">
        <f t="shared" si="207"/>
        <v>9-22-3--20</v>
      </c>
      <c r="V917">
        <f t="shared" si="211"/>
        <v>11.671826625386997</v>
      </c>
      <c r="W917">
        <f t="shared" si="212"/>
        <v>0</v>
      </c>
      <c r="X917" t="str">
        <f t="shared" si="213"/>
        <v>9-22-3--20</v>
      </c>
      <c r="Y917" t="str">
        <f t="shared" si="214"/>
        <v>9-22-3--20</v>
      </c>
      <c r="Z917" t="str">
        <f t="shared" si="215"/>
        <v>9-25-3--20</v>
      </c>
      <c r="AA917" t="str">
        <f t="shared" si="208"/>
        <v>2023-09-25</v>
      </c>
      <c r="AB917" t="b">
        <f t="shared" si="210"/>
        <v>0</v>
      </c>
      <c r="AC917" t="str">
        <f t="shared" si="209"/>
        <v>Fee rebate</v>
      </c>
    </row>
    <row r="918" spans="1:29">
      <c r="A918" s="3" t="s">
        <v>302</v>
      </c>
      <c r="B918" s="3" t="s">
        <v>558</v>
      </c>
      <c r="C918" s="3" t="s">
        <v>558</v>
      </c>
      <c r="D918" s="3" t="s">
        <v>559</v>
      </c>
      <c r="E918" s="3" t="s">
        <v>89</v>
      </c>
      <c r="F918" s="3" t="s">
        <v>120</v>
      </c>
      <c r="G918" s="3" t="s">
        <v>560</v>
      </c>
      <c r="H918" s="3" t="s">
        <v>305</v>
      </c>
      <c r="I918" s="3">
        <v>146.56</v>
      </c>
      <c r="J918" s="3"/>
      <c r="K918" s="3">
        <v>0</v>
      </c>
      <c r="L918" s="3"/>
      <c r="M918" s="3"/>
      <c r="N918" s="3"/>
      <c r="O918" s="88" t="str">
        <f>""</f>
        <v/>
      </c>
      <c r="P918" s="35" t="str">
        <f t="shared" si="202"/>
        <v>2023-09-28</v>
      </c>
      <c r="Q918" t="str">
        <f t="shared" si="203"/>
        <v>TDB778</v>
      </c>
      <c r="R918">
        <f t="shared" si="204"/>
        <v>10.379980895196507</v>
      </c>
      <c r="S918">
        <f t="shared" si="205"/>
        <v>146.56</v>
      </c>
      <c r="T918">
        <f t="shared" si="206"/>
        <v>0</v>
      </c>
      <c r="U918" t="str">
        <f t="shared" si="207"/>
        <v>9-28-3--20</v>
      </c>
      <c r="V918">
        <f t="shared" si="211"/>
        <v>0</v>
      </c>
      <c r="W918">
        <f t="shared" si="212"/>
        <v>0</v>
      </c>
      <c r="X918" t="str">
        <f t="shared" si="213"/>
        <v>9-28-3--20</v>
      </c>
      <c r="Y918" t="str">
        <f t="shared" si="214"/>
        <v>9-28-3--20</v>
      </c>
      <c r="Z918" t="str">
        <f t="shared" si="215"/>
        <v>0-02-3--20</v>
      </c>
      <c r="AA918" t="str">
        <f t="shared" si="208"/>
        <v>2023-10-02</v>
      </c>
      <c r="AB918" t="b">
        <f t="shared" si="210"/>
        <v>0</v>
      </c>
      <c r="AC918" t="str">
        <f t="shared" si="209"/>
        <v>Reinv Div</v>
      </c>
    </row>
    <row r="919" spans="1:29">
      <c r="A919" s="3" t="s">
        <v>302</v>
      </c>
      <c r="B919" s="3" t="s">
        <v>561</v>
      </c>
      <c r="C919" s="3" t="s">
        <v>561</v>
      </c>
      <c r="D919" s="3" t="s">
        <v>562</v>
      </c>
      <c r="E919" s="3" t="s">
        <v>89</v>
      </c>
      <c r="F919" s="3" t="s">
        <v>93</v>
      </c>
      <c r="G919" s="3" t="s">
        <v>94</v>
      </c>
      <c r="H919" s="3" t="s">
        <v>128</v>
      </c>
      <c r="I919" s="3">
        <v>0</v>
      </c>
      <c r="J919" s="3"/>
      <c r="K919" s="3">
        <v>0</v>
      </c>
      <c r="L919" s="3">
        <v>9.49</v>
      </c>
      <c r="M919" s="3"/>
      <c r="N919" s="3"/>
      <c r="O919" s="88" t="str">
        <f>""</f>
        <v/>
      </c>
      <c r="P919" s="35" t="str">
        <f t="shared" si="202"/>
        <v>2023-09-29</v>
      </c>
      <c r="Q919" t="str">
        <f t="shared" si="203"/>
        <v>XIG</v>
      </c>
      <c r="R919">
        <f t="shared" si="204"/>
        <v>0</v>
      </c>
      <c r="S919">
        <f t="shared" si="205"/>
        <v>0</v>
      </c>
      <c r="T919">
        <f t="shared" si="206"/>
        <v>0</v>
      </c>
      <c r="U919" t="str">
        <f t="shared" si="207"/>
        <v>9-29-3--20</v>
      </c>
      <c r="V919">
        <f t="shared" si="211"/>
        <v>0</v>
      </c>
      <c r="W919">
        <f t="shared" si="212"/>
        <v>0</v>
      </c>
      <c r="X919" t="str">
        <f t="shared" si="213"/>
        <v>9-29-3--20</v>
      </c>
      <c r="Y919" t="str">
        <f t="shared" si="214"/>
        <v>9-29-3--20</v>
      </c>
      <c r="Z919" t="str">
        <f t="shared" si="215"/>
        <v>0-05-3--20</v>
      </c>
      <c r="AA919" t="str">
        <f t="shared" si="208"/>
        <v>2023-10-05</v>
      </c>
      <c r="AB919" t="b">
        <f t="shared" si="210"/>
        <v>0</v>
      </c>
      <c r="AC919" t="str">
        <f t="shared" si="209"/>
        <v>Fraction</v>
      </c>
    </row>
    <row r="920" spans="1:29">
      <c r="A920" s="3" t="s">
        <v>302</v>
      </c>
      <c r="B920" s="3" t="s">
        <v>561</v>
      </c>
      <c r="C920" s="3" t="s">
        <v>561</v>
      </c>
      <c r="D920" s="3" t="s">
        <v>562</v>
      </c>
      <c r="E920" s="3" t="s">
        <v>89</v>
      </c>
      <c r="F920" s="3" t="s">
        <v>93</v>
      </c>
      <c r="G920" s="3" t="s">
        <v>563</v>
      </c>
      <c r="H920" s="3" t="s">
        <v>305</v>
      </c>
      <c r="I920" s="3">
        <v>16</v>
      </c>
      <c r="J920" s="3"/>
      <c r="K920" s="3">
        <v>0</v>
      </c>
      <c r="L920" s="3"/>
      <c r="M920" s="3"/>
      <c r="N920" s="3"/>
      <c r="O920" s="88" t="str">
        <f>""</f>
        <v/>
      </c>
      <c r="P920" s="35" t="str">
        <f t="shared" si="202"/>
        <v>2023-09-29</v>
      </c>
      <c r="Q920" t="str">
        <f t="shared" si="203"/>
        <v>XIG</v>
      </c>
      <c r="R920">
        <f t="shared" si="204"/>
        <v>18.809999999999999</v>
      </c>
      <c r="S920">
        <f t="shared" si="205"/>
        <v>16</v>
      </c>
      <c r="T920">
        <f t="shared" si="206"/>
        <v>0</v>
      </c>
      <c r="U920" t="str">
        <f t="shared" si="207"/>
        <v>9-29-3--20</v>
      </c>
      <c r="V920">
        <f t="shared" si="211"/>
        <v>0</v>
      </c>
      <c r="W920">
        <f t="shared" si="212"/>
        <v>0</v>
      </c>
      <c r="X920" t="str">
        <f t="shared" si="213"/>
        <v>9-29-3--20</v>
      </c>
      <c r="Y920" t="str">
        <f t="shared" si="214"/>
        <v>9-29-3--20</v>
      </c>
      <c r="Z920" t="str">
        <f t="shared" si="215"/>
        <v>0-05-3--20</v>
      </c>
      <c r="AA920" t="str">
        <f t="shared" si="208"/>
        <v>2023-10-05</v>
      </c>
      <c r="AB920" t="b">
        <f t="shared" si="210"/>
        <v>0</v>
      </c>
      <c r="AC920" t="str">
        <f t="shared" si="209"/>
        <v>Reinv Div</v>
      </c>
    </row>
    <row r="921" spans="1:29">
      <c r="A921" s="3" t="s">
        <v>302</v>
      </c>
      <c r="B921" s="3" t="s">
        <v>561</v>
      </c>
      <c r="C921" s="3" t="s">
        <v>561</v>
      </c>
      <c r="D921" s="3" t="s">
        <v>562</v>
      </c>
      <c r="E921" s="3" t="s">
        <v>89</v>
      </c>
      <c r="F921" s="3" t="s">
        <v>95</v>
      </c>
      <c r="G921" s="3" t="s">
        <v>96</v>
      </c>
      <c r="H921" s="3" t="s">
        <v>128</v>
      </c>
      <c r="I921" s="3">
        <v>0</v>
      </c>
      <c r="J921" s="3"/>
      <c r="K921" s="3">
        <v>0</v>
      </c>
      <c r="L921" s="3">
        <v>15.29</v>
      </c>
      <c r="M921" s="3"/>
      <c r="N921" s="3"/>
      <c r="O921" s="88" t="str">
        <f>""</f>
        <v/>
      </c>
      <c r="P921" s="35" t="str">
        <f t="shared" si="202"/>
        <v>2023-09-29</v>
      </c>
      <c r="Q921" t="str">
        <f t="shared" si="203"/>
        <v>XHY</v>
      </c>
      <c r="R921">
        <f t="shared" si="204"/>
        <v>0</v>
      </c>
      <c r="S921">
        <f t="shared" si="205"/>
        <v>0</v>
      </c>
      <c r="T921">
        <f t="shared" si="206"/>
        <v>0</v>
      </c>
      <c r="U921" t="str">
        <f t="shared" si="207"/>
        <v>9-29-3--20</v>
      </c>
      <c r="V921">
        <f t="shared" si="211"/>
        <v>0</v>
      </c>
      <c r="W921">
        <f t="shared" si="212"/>
        <v>0</v>
      </c>
      <c r="X921" t="str">
        <f t="shared" si="213"/>
        <v>9-29-3--20</v>
      </c>
      <c r="Y921" t="str">
        <f t="shared" si="214"/>
        <v>9-29-3--20</v>
      </c>
      <c r="Z921" t="str">
        <f t="shared" si="215"/>
        <v>0-05-3--20</v>
      </c>
      <c r="AA921" t="str">
        <f t="shared" si="208"/>
        <v>2023-10-05</v>
      </c>
      <c r="AB921" t="b">
        <f t="shared" si="210"/>
        <v>0</v>
      </c>
      <c r="AC921" t="str">
        <f t="shared" si="209"/>
        <v>Fraction</v>
      </c>
    </row>
    <row r="922" spans="1:29">
      <c r="A922" s="3" t="s">
        <v>302</v>
      </c>
      <c r="B922" s="3" t="s">
        <v>561</v>
      </c>
      <c r="C922" s="3" t="s">
        <v>561</v>
      </c>
      <c r="D922" s="3" t="s">
        <v>562</v>
      </c>
      <c r="E922" s="3" t="s">
        <v>89</v>
      </c>
      <c r="F922" s="3" t="s">
        <v>95</v>
      </c>
      <c r="G922" s="3" t="s">
        <v>564</v>
      </c>
      <c r="H922" s="3" t="s">
        <v>305</v>
      </c>
      <c r="I922" s="3">
        <v>13</v>
      </c>
      <c r="J922" s="3"/>
      <c r="K922" s="3">
        <v>0</v>
      </c>
      <c r="L922" s="3"/>
      <c r="M922" s="3"/>
      <c r="N922" s="3"/>
      <c r="O922" s="88" t="str">
        <f>""</f>
        <v/>
      </c>
      <c r="P922" s="35" t="str">
        <f t="shared" si="202"/>
        <v>2023-09-29</v>
      </c>
      <c r="Q922" t="str">
        <f t="shared" si="203"/>
        <v>XHY</v>
      </c>
      <c r="R922">
        <f t="shared" si="204"/>
        <v>15.555384615384614</v>
      </c>
      <c r="S922">
        <f t="shared" si="205"/>
        <v>13</v>
      </c>
      <c r="T922">
        <f t="shared" si="206"/>
        <v>0</v>
      </c>
      <c r="U922" t="str">
        <f t="shared" si="207"/>
        <v>9-29-3--20</v>
      </c>
      <c r="V922">
        <f t="shared" si="211"/>
        <v>0</v>
      </c>
      <c r="W922">
        <f t="shared" si="212"/>
        <v>0</v>
      </c>
      <c r="X922" t="str">
        <f t="shared" si="213"/>
        <v>9-29-3--20</v>
      </c>
      <c r="Y922" t="str">
        <f t="shared" si="214"/>
        <v>9-29-3--20</v>
      </c>
      <c r="Z922" t="str">
        <f t="shared" si="215"/>
        <v>0-05-3--20</v>
      </c>
      <c r="AA922" t="str">
        <f t="shared" si="208"/>
        <v>2023-10-05</v>
      </c>
      <c r="AB922" t="b">
        <f t="shared" si="210"/>
        <v>0</v>
      </c>
      <c r="AC922" t="str">
        <f t="shared" si="209"/>
        <v>Reinv Div</v>
      </c>
    </row>
    <row r="923" spans="1:29">
      <c r="A923" s="3" t="s">
        <v>302</v>
      </c>
      <c r="B923" s="3" t="s">
        <v>561</v>
      </c>
      <c r="C923" s="3" t="s">
        <v>561</v>
      </c>
      <c r="D923" s="3" t="s">
        <v>562</v>
      </c>
      <c r="E923" s="3" t="s">
        <v>89</v>
      </c>
      <c r="F923" s="3" t="s">
        <v>54</v>
      </c>
      <c r="G923" s="3" t="s">
        <v>230</v>
      </c>
      <c r="H923" s="3" t="s">
        <v>128</v>
      </c>
      <c r="I923" s="3">
        <v>0</v>
      </c>
      <c r="J923" s="3"/>
      <c r="K923" s="3">
        <v>0</v>
      </c>
      <c r="L923" s="3">
        <v>7.48</v>
      </c>
      <c r="M923" s="3"/>
      <c r="N923" s="3"/>
      <c r="O923" s="88" t="str">
        <f>""</f>
        <v/>
      </c>
      <c r="P923" s="35" t="str">
        <f t="shared" si="202"/>
        <v>2023-09-29</v>
      </c>
      <c r="Q923" t="str">
        <f t="shared" si="203"/>
        <v>XCB</v>
      </c>
      <c r="R923">
        <f t="shared" si="204"/>
        <v>0</v>
      </c>
      <c r="S923">
        <f t="shared" si="205"/>
        <v>0</v>
      </c>
      <c r="T923">
        <f t="shared" si="206"/>
        <v>0</v>
      </c>
      <c r="U923" t="str">
        <f t="shared" si="207"/>
        <v>9-29-3--20</v>
      </c>
      <c r="V923">
        <f t="shared" si="211"/>
        <v>0</v>
      </c>
      <c r="W923">
        <f t="shared" si="212"/>
        <v>0</v>
      </c>
      <c r="X923" t="str">
        <f t="shared" si="213"/>
        <v>9-29-3--20</v>
      </c>
      <c r="Y923" t="str">
        <f t="shared" si="214"/>
        <v>9-29-3--20</v>
      </c>
      <c r="Z923" t="str">
        <f t="shared" si="215"/>
        <v>0-05-3--20</v>
      </c>
      <c r="AA923" t="str">
        <f t="shared" si="208"/>
        <v>2023-10-05</v>
      </c>
      <c r="AB923" t="b">
        <f t="shared" si="210"/>
        <v>0</v>
      </c>
      <c r="AC923" t="str">
        <f t="shared" si="209"/>
        <v>Fraction</v>
      </c>
    </row>
    <row r="924" spans="1:29">
      <c r="A924" s="3" t="s">
        <v>302</v>
      </c>
      <c r="B924" s="3" t="s">
        <v>561</v>
      </c>
      <c r="C924" s="3" t="s">
        <v>561</v>
      </c>
      <c r="D924" s="3" t="s">
        <v>562</v>
      </c>
      <c r="E924" s="3" t="s">
        <v>89</v>
      </c>
      <c r="F924" s="3" t="s">
        <v>54</v>
      </c>
      <c r="G924" s="3" t="s">
        <v>565</v>
      </c>
      <c r="H924" s="3" t="s">
        <v>305</v>
      </c>
      <c r="I924" s="3">
        <v>113</v>
      </c>
      <c r="J924" s="3"/>
      <c r="K924" s="3">
        <v>0</v>
      </c>
      <c r="L924" s="3"/>
      <c r="M924" s="3"/>
      <c r="N924" s="3"/>
      <c r="O924" s="88" t="str">
        <f>""</f>
        <v/>
      </c>
      <c r="P924" s="35" t="str">
        <f t="shared" si="202"/>
        <v>2023-09-29</v>
      </c>
      <c r="Q924" t="str">
        <f t="shared" si="203"/>
        <v>XCB</v>
      </c>
      <c r="R924">
        <f t="shared" si="204"/>
        <v>18.38</v>
      </c>
      <c r="S924">
        <f t="shared" si="205"/>
        <v>113</v>
      </c>
      <c r="T924">
        <f t="shared" si="206"/>
        <v>0</v>
      </c>
      <c r="U924" t="str">
        <f t="shared" si="207"/>
        <v>9-29-3--20</v>
      </c>
      <c r="V924">
        <f t="shared" si="211"/>
        <v>0</v>
      </c>
      <c r="W924">
        <f t="shared" si="212"/>
        <v>0</v>
      </c>
      <c r="X924" t="str">
        <f t="shared" si="213"/>
        <v>9-29-3--20</v>
      </c>
      <c r="Y924" t="str">
        <f t="shared" si="214"/>
        <v>9-29-3--20</v>
      </c>
      <c r="Z924" t="str">
        <f t="shared" si="215"/>
        <v>0-05-3--20</v>
      </c>
      <c r="AA924" t="str">
        <f t="shared" si="208"/>
        <v>2023-10-05</v>
      </c>
      <c r="AB924" t="b">
        <f t="shared" si="210"/>
        <v>0</v>
      </c>
      <c r="AC924" t="str">
        <f t="shared" si="209"/>
        <v>Reinv Div</v>
      </c>
    </row>
    <row r="925" spans="1:29">
      <c r="A925" s="3" t="s">
        <v>302</v>
      </c>
      <c r="B925" s="3" t="s">
        <v>561</v>
      </c>
      <c r="C925" s="3" t="s">
        <v>561</v>
      </c>
      <c r="D925" s="3" t="s">
        <v>562</v>
      </c>
      <c r="E925" s="3" t="s">
        <v>89</v>
      </c>
      <c r="F925" s="3" t="s">
        <v>90</v>
      </c>
      <c r="G925" s="3" t="s">
        <v>91</v>
      </c>
      <c r="H925" s="3" t="s">
        <v>128</v>
      </c>
      <c r="I925" s="3">
        <v>0</v>
      </c>
      <c r="J925" s="3"/>
      <c r="K925" s="3">
        <v>0</v>
      </c>
      <c r="L925" s="3">
        <v>15.07</v>
      </c>
      <c r="M925" s="3"/>
      <c r="N925" s="3"/>
      <c r="O925" s="88" t="str">
        <f>""</f>
        <v/>
      </c>
      <c r="P925" s="35" t="str">
        <f t="shared" si="202"/>
        <v>2023-09-29</v>
      </c>
      <c r="Q925" t="str">
        <f t="shared" si="203"/>
        <v>XBB</v>
      </c>
      <c r="R925">
        <f t="shared" si="204"/>
        <v>0</v>
      </c>
      <c r="S925">
        <f t="shared" si="205"/>
        <v>0</v>
      </c>
      <c r="T925">
        <f t="shared" si="206"/>
        <v>0</v>
      </c>
      <c r="U925" t="str">
        <f t="shared" si="207"/>
        <v>9-29-3--20</v>
      </c>
      <c r="V925">
        <f t="shared" si="211"/>
        <v>0</v>
      </c>
      <c r="W925">
        <f t="shared" si="212"/>
        <v>0</v>
      </c>
      <c r="X925" t="str">
        <f t="shared" si="213"/>
        <v>9-29-3--20</v>
      </c>
      <c r="Y925" t="str">
        <f t="shared" si="214"/>
        <v>9-29-3--20</v>
      </c>
      <c r="Z925" t="str">
        <f t="shared" si="215"/>
        <v>0-05-3--20</v>
      </c>
      <c r="AA925" t="str">
        <f t="shared" si="208"/>
        <v>2023-10-05</v>
      </c>
      <c r="AB925" t="b">
        <f t="shared" si="210"/>
        <v>0</v>
      </c>
      <c r="AC925" t="str">
        <f t="shared" si="209"/>
        <v>Fraction</v>
      </c>
    </row>
    <row r="926" spans="1:29">
      <c r="A926" s="3" t="s">
        <v>302</v>
      </c>
      <c r="B926" s="3" t="s">
        <v>561</v>
      </c>
      <c r="C926" s="3" t="s">
        <v>561</v>
      </c>
      <c r="D926" s="3" t="s">
        <v>562</v>
      </c>
      <c r="E926" s="3" t="s">
        <v>89</v>
      </c>
      <c r="F926" s="3" t="s">
        <v>90</v>
      </c>
      <c r="G926" s="3" t="s">
        <v>566</v>
      </c>
      <c r="H926" s="3" t="s">
        <v>305</v>
      </c>
      <c r="I926" s="3">
        <v>204</v>
      </c>
      <c r="J926" s="3"/>
      <c r="K926" s="3">
        <v>0</v>
      </c>
      <c r="L926" s="3"/>
      <c r="M926" s="3"/>
      <c r="N926" s="3"/>
      <c r="O926" s="88" t="str">
        <f>""</f>
        <v/>
      </c>
      <c r="P926" s="35" t="str">
        <f t="shared" si="202"/>
        <v>2023-09-29</v>
      </c>
      <c r="Q926" t="str">
        <f t="shared" si="203"/>
        <v>XBB</v>
      </c>
      <c r="R926">
        <f t="shared" si="204"/>
        <v>26.178676470588233</v>
      </c>
      <c r="S926">
        <f t="shared" si="205"/>
        <v>204</v>
      </c>
      <c r="T926">
        <f t="shared" si="206"/>
        <v>0</v>
      </c>
      <c r="U926" t="str">
        <f t="shared" si="207"/>
        <v>9-29-3--20</v>
      </c>
      <c r="V926">
        <f t="shared" si="211"/>
        <v>0</v>
      </c>
      <c r="W926">
        <f t="shared" si="212"/>
        <v>0</v>
      </c>
      <c r="X926" t="str">
        <f t="shared" si="213"/>
        <v>9-29-3--20</v>
      </c>
      <c r="Y926" t="str">
        <f t="shared" si="214"/>
        <v>9-29-3--20</v>
      </c>
      <c r="Z926" t="str">
        <f t="shared" si="215"/>
        <v>0-05-3--20</v>
      </c>
      <c r="AA926" t="str">
        <f t="shared" si="208"/>
        <v>2023-10-05</v>
      </c>
      <c r="AB926" t="b">
        <f t="shared" si="210"/>
        <v>0</v>
      </c>
      <c r="AC926" t="str">
        <f t="shared" si="209"/>
        <v>Reinv Div</v>
      </c>
    </row>
    <row r="927" spans="1:29">
      <c r="A927" s="3" t="s">
        <v>302</v>
      </c>
      <c r="B927" s="3" t="s">
        <v>561</v>
      </c>
      <c r="C927" s="3" t="s">
        <v>561</v>
      </c>
      <c r="D927" s="3" t="s">
        <v>567</v>
      </c>
      <c r="E927" s="3" t="s">
        <v>89</v>
      </c>
      <c r="F927" s="3" t="s">
        <v>498</v>
      </c>
      <c r="G927" s="3" t="s">
        <v>522</v>
      </c>
      <c r="H927" s="3" t="s">
        <v>536</v>
      </c>
      <c r="I927" s="3">
        <v>1E-3</v>
      </c>
      <c r="J927" s="3"/>
      <c r="K927" s="3">
        <v>0</v>
      </c>
      <c r="L927" s="3"/>
      <c r="M927" s="3"/>
      <c r="N927" s="3"/>
      <c r="O927" s="88" t="str">
        <f>""</f>
        <v/>
      </c>
      <c r="P927" s="35" t="str">
        <f t="shared" si="202"/>
        <v>2023-09-29</v>
      </c>
      <c r="Q927" t="str">
        <f t="shared" si="203"/>
        <v>NBC773</v>
      </c>
      <c r="R927">
        <f t="shared" si="204"/>
        <v>0</v>
      </c>
      <c r="S927">
        <f t="shared" si="205"/>
        <v>1E-3</v>
      </c>
      <c r="T927">
        <f t="shared" si="206"/>
        <v>0</v>
      </c>
      <c r="U927" t="str">
        <f t="shared" si="207"/>
        <v>9-29-3--20</v>
      </c>
      <c r="V927">
        <f t="shared" si="211"/>
        <v>0</v>
      </c>
      <c r="W927">
        <f t="shared" si="212"/>
        <v>0</v>
      </c>
      <c r="X927" t="str">
        <f t="shared" si="213"/>
        <v>9-29-3--20</v>
      </c>
      <c r="Y927" t="str">
        <f t="shared" si="214"/>
        <v>9-29-3--20</v>
      </c>
      <c r="Z927" t="str">
        <f t="shared" si="215"/>
        <v>0-03-3--20</v>
      </c>
      <c r="AA927" t="str">
        <f t="shared" si="208"/>
        <v>2023-10-03</v>
      </c>
      <c r="AB927" t="b">
        <f t="shared" si="210"/>
        <v>0</v>
      </c>
      <c r="AC927" t="str">
        <f t="shared" si="209"/>
        <v>Adjustment</v>
      </c>
    </row>
    <row r="928" spans="1:29">
      <c r="A928" s="3" t="s">
        <v>302</v>
      </c>
      <c r="B928" s="3" t="s">
        <v>561</v>
      </c>
      <c r="C928" s="3" t="s">
        <v>561</v>
      </c>
      <c r="D928" s="3" t="s">
        <v>561</v>
      </c>
      <c r="E928" s="3" t="s">
        <v>89</v>
      </c>
      <c r="F928" s="3" t="s">
        <v>93</v>
      </c>
      <c r="G928" s="3" t="s">
        <v>94</v>
      </c>
      <c r="H928" s="3" t="s">
        <v>305</v>
      </c>
      <c r="I928" s="3">
        <v>0</v>
      </c>
      <c r="J928" s="3"/>
      <c r="K928" s="3">
        <v>0</v>
      </c>
      <c r="L928" s="3">
        <v>-310.5</v>
      </c>
      <c r="M928" s="3"/>
      <c r="N928" s="3"/>
      <c r="O928" s="88" t="str">
        <f>""</f>
        <v/>
      </c>
      <c r="P928" s="35" t="str">
        <f t="shared" si="202"/>
        <v>2023-09-29</v>
      </c>
      <c r="Q928" t="str">
        <f t="shared" si="203"/>
        <v>XIG</v>
      </c>
      <c r="R928">
        <f t="shared" si="204"/>
        <v>0</v>
      </c>
      <c r="S928">
        <f t="shared" si="205"/>
        <v>0</v>
      </c>
      <c r="T928">
        <f t="shared" si="206"/>
        <v>0</v>
      </c>
      <c r="U928" t="str">
        <f t="shared" si="207"/>
        <v>9-29-3--20</v>
      </c>
      <c r="V928">
        <f t="shared" si="211"/>
        <v>0</v>
      </c>
      <c r="W928">
        <f t="shared" si="212"/>
        <v>0</v>
      </c>
      <c r="X928" t="str">
        <f t="shared" si="213"/>
        <v>9-29-3--20</v>
      </c>
      <c r="Y928" t="str">
        <f t="shared" si="214"/>
        <v>9-29-3--20</v>
      </c>
      <c r="Z928" t="str">
        <f t="shared" si="215"/>
        <v>9-29-3--20</v>
      </c>
      <c r="AA928" t="str">
        <f t="shared" si="208"/>
        <v>2023-09-29</v>
      </c>
      <c r="AB928" t="b">
        <f t="shared" si="210"/>
        <v>1</v>
      </c>
      <c r="AC928">
        <f t="shared" si="209"/>
        <v>0</v>
      </c>
    </row>
    <row r="929" spans="1:29">
      <c r="A929" s="3" t="s">
        <v>302</v>
      </c>
      <c r="B929" s="3" t="s">
        <v>561</v>
      </c>
      <c r="C929" s="3" t="s">
        <v>561</v>
      </c>
      <c r="D929" s="3" t="s">
        <v>561</v>
      </c>
      <c r="E929" s="3" t="s">
        <v>89</v>
      </c>
      <c r="F929" s="3" t="s">
        <v>93</v>
      </c>
      <c r="G929" s="3" t="s">
        <v>94</v>
      </c>
      <c r="H929" s="3" t="s">
        <v>92</v>
      </c>
      <c r="I929" s="3">
        <v>5175</v>
      </c>
      <c r="J929" s="3"/>
      <c r="K929" s="3">
        <v>0</v>
      </c>
      <c r="L929" s="3">
        <v>310.5</v>
      </c>
      <c r="M929" s="3"/>
      <c r="N929" s="3"/>
      <c r="O929" s="88" t="str">
        <f>""</f>
        <v/>
      </c>
      <c r="P929" s="35" t="str">
        <f t="shared" si="202"/>
        <v>2023-09-29</v>
      </c>
      <c r="Q929" t="str">
        <f t="shared" si="203"/>
        <v>XIG</v>
      </c>
      <c r="R929">
        <f t="shared" si="204"/>
        <v>0</v>
      </c>
      <c r="S929">
        <f t="shared" si="205"/>
        <v>5175</v>
      </c>
      <c r="T929">
        <f t="shared" si="206"/>
        <v>310.5</v>
      </c>
      <c r="U929" t="str">
        <f t="shared" si="207"/>
        <v>9-29-3--20</v>
      </c>
      <c r="V929">
        <f t="shared" si="211"/>
        <v>0.06</v>
      </c>
      <c r="W929">
        <f t="shared" si="212"/>
        <v>0</v>
      </c>
      <c r="X929" t="str">
        <f t="shared" si="213"/>
        <v>9-29-3--20</v>
      </c>
      <c r="Y929" t="str">
        <f t="shared" si="214"/>
        <v>9-29-3--20</v>
      </c>
      <c r="Z929" t="str">
        <f t="shared" si="215"/>
        <v>9-29-3--20</v>
      </c>
      <c r="AA929" t="str">
        <f t="shared" si="208"/>
        <v>2023-09-29</v>
      </c>
      <c r="AB929" t="b">
        <f t="shared" si="210"/>
        <v>1</v>
      </c>
      <c r="AC929">
        <f t="shared" si="209"/>
        <v>0</v>
      </c>
    </row>
    <row r="930" spans="1:29">
      <c r="A930" s="3" t="s">
        <v>302</v>
      </c>
      <c r="B930" s="3" t="s">
        <v>561</v>
      </c>
      <c r="C930" s="3" t="s">
        <v>561</v>
      </c>
      <c r="D930" s="3" t="s">
        <v>561</v>
      </c>
      <c r="E930" s="3" t="s">
        <v>89</v>
      </c>
      <c r="F930" s="3" t="s">
        <v>95</v>
      </c>
      <c r="G930" s="3" t="s">
        <v>96</v>
      </c>
      <c r="H930" s="3" t="s">
        <v>305</v>
      </c>
      <c r="I930" s="3">
        <v>0</v>
      </c>
      <c r="J930" s="3"/>
      <c r="K930" s="3">
        <v>0</v>
      </c>
      <c r="L930" s="3">
        <v>-217.68</v>
      </c>
      <c r="M930" s="3"/>
      <c r="N930" s="3"/>
      <c r="O930" s="88" t="str">
        <f>""</f>
        <v/>
      </c>
      <c r="P930" s="35" t="str">
        <f t="shared" si="202"/>
        <v>2023-09-29</v>
      </c>
      <c r="Q930" t="str">
        <f t="shared" si="203"/>
        <v>XHY</v>
      </c>
      <c r="R930">
        <f t="shared" si="204"/>
        <v>0</v>
      </c>
      <c r="S930">
        <f t="shared" si="205"/>
        <v>0</v>
      </c>
      <c r="T930">
        <f t="shared" si="206"/>
        <v>0</v>
      </c>
      <c r="U930" t="str">
        <f t="shared" si="207"/>
        <v>9-29-3--20</v>
      </c>
      <c r="V930">
        <f t="shared" si="211"/>
        <v>0</v>
      </c>
      <c r="W930">
        <f t="shared" si="212"/>
        <v>0</v>
      </c>
      <c r="X930" t="str">
        <f t="shared" si="213"/>
        <v>9-29-3--20</v>
      </c>
      <c r="Y930" t="str">
        <f t="shared" si="214"/>
        <v>9-29-3--20</v>
      </c>
      <c r="Z930" t="str">
        <f t="shared" si="215"/>
        <v>9-29-3--20</v>
      </c>
      <c r="AA930" t="str">
        <f t="shared" si="208"/>
        <v>2023-09-29</v>
      </c>
      <c r="AB930" t="b">
        <f t="shared" si="210"/>
        <v>1</v>
      </c>
      <c r="AC930">
        <f t="shared" si="209"/>
        <v>0</v>
      </c>
    </row>
    <row r="931" spans="1:29">
      <c r="A931" s="3" t="s">
        <v>302</v>
      </c>
      <c r="B931" s="3" t="s">
        <v>561</v>
      </c>
      <c r="C931" s="3" t="s">
        <v>561</v>
      </c>
      <c r="D931" s="3" t="s">
        <v>561</v>
      </c>
      <c r="E931" s="3" t="s">
        <v>89</v>
      </c>
      <c r="F931" s="3" t="s">
        <v>95</v>
      </c>
      <c r="G931" s="3" t="s">
        <v>96</v>
      </c>
      <c r="H931" s="3" t="s">
        <v>92</v>
      </c>
      <c r="I931" s="3">
        <v>2827</v>
      </c>
      <c r="J931" s="3"/>
      <c r="K931" s="3">
        <v>0</v>
      </c>
      <c r="L931" s="3">
        <v>217.68</v>
      </c>
      <c r="M931" s="3"/>
      <c r="N931" s="3"/>
      <c r="O931" s="88" t="str">
        <f>""</f>
        <v/>
      </c>
      <c r="P931" s="35" t="str">
        <f t="shared" si="202"/>
        <v>2023-09-29</v>
      </c>
      <c r="Q931" t="str">
        <f t="shared" si="203"/>
        <v>XHY</v>
      </c>
      <c r="R931">
        <f t="shared" si="204"/>
        <v>0</v>
      </c>
      <c r="S931">
        <f t="shared" si="205"/>
        <v>2827</v>
      </c>
      <c r="T931">
        <f t="shared" si="206"/>
        <v>217.67999999999998</v>
      </c>
      <c r="U931" t="str">
        <f t="shared" si="207"/>
        <v>9-29-3--20</v>
      </c>
      <c r="V931">
        <f t="shared" si="211"/>
        <v>7.7000353731871238E-2</v>
      </c>
      <c r="W931">
        <f t="shared" si="212"/>
        <v>0</v>
      </c>
      <c r="X931" t="str">
        <f t="shared" si="213"/>
        <v>9-29-3--20</v>
      </c>
      <c r="Y931" t="str">
        <f t="shared" si="214"/>
        <v>9-29-3--20</v>
      </c>
      <c r="Z931" t="str">
        <f t="shared" si="215"/>
        <v>9-29-3--20</v>
      </c>
      <c r="AA931" t="str">
        <f t="shared" si="208"/>
        <v>2023-09-29</v>
      </c>
      <c r="AB931" t="b">
        <f t="shared" si="210"/>
        <v>1</v>
      </c>
      <c r="AC931">
        <f t="shared" si="209"/>
        <v>0</v>
      </c>
    </row>
    <row r="932" spans="1:29">
      <c r="A932" s="3" t="s">
        <v>302</v>
      </c>
      <c r="B932" s="3" t="s">
        <v>561</v>
      </c>
      <c r="C932" s="3" t="s">
        <v>561</v>
      </c>
      <c r="D932" s="3" t="s">
        <v>561</v>
      </c>
      <c r="E932" s="3" t="s">
        <v>89</v>
      </c>
      <c r="F932" s="3" t="s">
        <v>54</v>
      </c>
      <c r="G932" s="3" t="s">
        <v>230</v>
      </c>
      <c r="H932" s="3" t="s">
        <v>305</v>
      </c>
      <c r="I932" s="3">
        <v>0</v>
      </c>
      <c r="J932" s="3"/>
      <c r="K932" s="3">
        <v>0</v>
      </c>
      <c r="L932" s="3">
        <v>-2084.44</v>
      </c>
      <c r="M932" s="3"/>
      <c r="N932" s="3"/>
      <c r="O932" s="88" t="str">
        <f>""</f>
        <v/>
      </c>
      <c r="P932" s="35" t="str">
        <f t="shared" si="202"/>
        <v>2023-09-29</v>
      </c>
      <c r="Q932" t="str">
        <f t="shared" si="203"/>
        <v>XCB</v>
      </c>
      <c r="R932">
        <f t="shared" si="204"/>
        <v>0</v>
      </c>
      <c r="S932">
        <f t="shared" si="205"/>
        <v>0</v>
      </c>
      <c r="T932">
        <f t="shared" si="206"/>
        <v>0</v>
      </c>
      <c r="U932" t="str">
        <f t="shared" si="207"/>
        <v>9-29-3--20</v>
      </c>
      <c r="V932">
        <f t="shared" si="211"/>
        <v>0</v>
      </c>
      <c r="W932">
        <f t="shared" si="212"/>
        <v>0</v>
      </c>
      <c r="X932" t="str">
        <f t="shared" si="213"/>
        <v>9-29-3--20</v>
      </c>
      <c r="Y932" t="str">
        <f t="shared" si="214"/>
        <v>9-29-3--20</v>
      </c>
      <c r="Z932" t="str">
        <f t="shared" si="215"/>
        <v>9-29-3--20</v>
      </c>
      <c r="AA932" t="str">
        <f t="shared" si="208"/>
        <v>2023-09-29</v>
      </c>
      <c r="AB932" t="b">
        <f t="shared" si="210"/>
        <v>1</v>
      </c>
      <c r="AC932">
        <f t="shared" si="209"/>
        <v>0</v>
      </c>
    </row>
    <row r="933" spans="1:29">
      <c r="A933" s="3" t="s">
        <v>302</v>
      </c>
      <c r="B933" s="3" t="s">
        <v>561</v>
      </c>
      <c r="C933" s="3" t="s">
        <v>561</v>
      </c>
      <c r="D933" s="3" t="s">
        <v>561</v>
      </c>
      <c r="E933" s="3" t="s">
        <v>89</v>
      </c>
      <c r="F933" s="3" t="s">
        <v>54</v>
      </c>
      <c r="G933" s="3" t="s">
        <v>230</v>
      </c>
      <c r="H933" s="3" t="s">
        <v>92</v>
      </c>
      <c r="I933" s="3">
        <v>33620</v>
      </c>
      <c r="J933" s="3"/>
      <c r="K933" s="3">
        <v>0</v>
      </c>
      <c r="L933" s="3">
        <v>2084.44</v>
      </c>
      <c r="M933" s="3"/>
      <c r="N933" s="3"/>
      <c r="O933" s="88" t="str">
        <f>""</f>
        <v/>
      </c>
      <c r="P933" s="35" t="str">
        <f t="shared" si="202"/>
        <v>2023-09-29</v>
      </c>
      <c r="Q933" t="str">
        <f t="shared" si="203"/>
        <v>XCB</v>
      </c>
      <c r="R933">
        <f t="shared" si="204"/>
        <v>0</v>
      </c>
      <c r="S933">
        <f t="shared" si="205"/>
        <v>33620</v>
      </c>
      <c r="T933">
        <f t="shared" si="206"/>
        <v>2084.44</v>
      </c>
      <c r="U933" t="str">
        <f t="shared" si="207"/>
        <v>9-29-3--20</v>
      </c>
      <c r="V933">
        <f t="shared" si="211"/>
        <v>6.2E-2</v>
      </c>
      <c r="W933">
        <f t="shared" si="212"/>
        <v>0</v>
      </c>
      <c r="X933" t="str">
        <f t="shared" si="213"/>
        <v>9-29-3--20</v>
      </c>
      <c r="Y933" t="str">
        <f t="shared" si="214"/>
        <v>9-29-3--20</v>
      </c>
      <c r="Z933" t="str">
        <f t="shared" si="215"/>
        <v>9-29-3--20</v>
      </c>
      <c r="AA933" t="str">
        <f t="shared" si="208"/>
        <v>2023-09-29</v>
      </c>
      <c r="AB933" t="b">
        <f t="shared" si="210"/>
        <v>1</v>
      </c>
      <c r="AC933">
        <f t="shared" si="209"/>
        <v>0</v>
      </c>
    </row>
    <row r="934" spans="1:29">
      <c r="A934" s="3" t="s">
        <v>302</v>
      </c>
      <c r="B934" s="3" t="s">
        <v>561</v>
      </c>
      <c r="C934" s="3" t="s">
        <v>561</v>
      </c>
      <c r="D934" s="3" t="s">
        <v>561</v>
      </c>
      <c r="E934" s="3" t="s">
        <v>89</v>
      </c>
      <c r="F934" s="3" t="s">
        <v>90</v>
      </c>
      <c r="G934" s="3" t="s">
        <v>91</v>
      </c>
      <c r="H934" s="3" t="s">
        <v>305</v>
      </c>
      <c r="I934" s="3">
        <v>0</v>
      </c>
      <c r="J934" s="3"/>
      <c r="K934" s="3">
        <v>0</v>
      </c>
      <c r="L934" s="3">
        <v>-5355.58</v>
      </c>
      <c r="M934" s="3"/>
      <c r="N934" s="3"/>
      <c r="O934" s="88" t="str">
        <f>""</f>
        <v/>
      </c>
      <c r="P934" s="35" t="str">
        <f t="shared" si="202"/>
        <v>2023-09-29</v>
      </c>
      <c r="Q934" t="str">
        <f t="shared" si="203"/>
        <v>XBB</v>
      </c>
      <c r="R934">
        <f t="shared" si="204"/>
        <v>0</v>
      </c>
      <c r="S934">
        <f t="shared" si="205"/>
        <v>0</v>
      </c>
      <c r="T934">
        <f t="shared" si="206"/>
        <v>0</v>
      </c>
      <c r="U934" t="str">
        <f t="shared" si="207"/>
        <v>9-29-3--20</v>
      </c>
      <c r="V934">
        <f t="shared" si="211"/>
        <v>0</v>
      </c>
      <c r="W934">
        <f t="shared" si="212"/>
        <v>0</v>
      </c>
      <c r="X934" t="str">
        <f t="shared" si="213"/>
        <v>9-29-3--20</v>
      </c>
      <c r="Y934" t="str">
        <f t="shared" si="214"/>
        <v>9-29-3--20</v>
      </c>
      <c r="Z934" t="str">
        <f t="shared" si="215"/>
        <v>9-29-3--20</v>
      </c>
      <c r="AA934" t="str">
        <f t="shared" si="208"/>
        <v>2023-09-29</v>
      </c>
      <c r="AB934" t="b">
        <f t="shared" si="210"/>
        <v>1</v>
      </c>
      <c r="AC934">
        <f t="shared" si="209"/>
        <v>0</v>
      </c>
    </row>
    <row r="935" spans="1:29">
      <c r="A935" s="3" t="s">
        <v>302</v>
      </c>
      <c r="B935" s="3" t="s">
        <v>561</v>
      </c>
      <c r="C935" s="3" t="s">
        <v>561</v>
      </c>
      <c r="D935" s="3" t="s">
        <v>561</v>
      </c>
      <c r="E935" s="3" t="s">
        <v>89</v>
      </c>
      <c r="F935" s="3" t="s">
        <v>90</v>
      </c>
      <c r="G935" s="3" t="s">
        <v>91</v>
      </c>
      <c r="H935" s="3" t="s">
        <v>92</v>
      </c>
      <c r="I935" s="3">
        <v>74383</v>
      </c>
      <c r="J935" s="3"/>
      <c r="K935" s="3">
        <v>0</v>
      </c>
      <c r="L935" s="3">
        <v>5355.58</v>
      </c>
      <c r="M935" s="3"/>
      <c r="N935" s="3"/>
      <c r="O935" s="88" t="str">
        <f>""</f>
        <v/>
      </c>
      <c r="P935" s="35" t="str">
        <f t="shared" si="202"/>
        <v>2023-09-29</v>
      </c>
      <c r="Q935" t="str">
        <f t="shared" si="203"/>
        <v>XBB</v>
      </c>
      <c r="R935">
        <f t="shared" si="204"/>
        <v>0</v>
      </c>
      <c r="S935">
        <f t="shared" si="205"/>
        <v>74383</v>
      </c>
      <c r="T935">
        <f t="shared" si="206"/>
        <v>5355.58</v>
      </c>
      <c r="U935" t="str">
        <f t="shared" si="207"/>
        <v>9-29-3--20</v>
      </c>
      <c r="V935">
        <f t="shared" si="211"/>
        <v>7.2000053775728323E-2</v>
      </c>
      <c r="W935">
        <f t="shared" si="212"/>
        <v>0</v>
      </c>
      <c r="X935" t="str">
        <f t="shared" si="213"/>
        <v>9-29-3--20</v>
      </c>
      <c r="Y935" t="str">
        <f t="shared" si="214"/>
        <v>9-29-3--20</v>
      </c>
      <c r="Z935" t="str">
        <f t="shared" si="215"/>
        <v>9-29-3--20</v>
      </c>
      <c r="AA935" t="str">
        <f t="shared" si="208"/>
        <v>2023-09-29</v>
      </c>
      <c r="AB935" t="b">
        <f t="shared" si="210"/>
        <v>1</v>
      </c>
      <c r="AC935">
        <f t="shared" si="209"/>
        <v>0</v>
      </c>
    </row>
    <row r="936" spans="1:29">
      <c r="A936" s="3" t="s">
        <v>302</v>
      </c>
      <c r="B936" s="3" t="s">
        <v>568</v>
      </c>
      <c r="C936" s="3" t="s">
        <v>569</v>
      </c>
      <c r="D936" s="3" t="s">
        <v>568</v>
      </c>
      <c r="E936" s="3" t="s">
        <v>89</v>
      </c>
      <c r="F936" s="3" t="s">
        <v>105</v>
      </c>
      <c r="G936" s="3" t="s">
        <v>106</v>
      </c>
      <c r="H936" s="3" t="s">
        <v>313</v>
      </c>
      <c r="I936" s="3">
        <v>50</v>
      </c>
      <c r="J936" s="3">
        <v>73.930000000000007</v>
      </c>
      <c r="K936" s="3">
        <v>0</v>
      </c>
      <c r="L936" s="3">
        <v>3696.5</v>
      </c>
      <c r="M936" s="3"/>
      <c r="N936" s="3"/>
      <c r="O936" s="88" t="str">
        <f>""</f>
        <v/>
      </c>
      <c r="P936" s="35" t="str">
        <f t="shared" si="202"/>
        <v>2023-10-10</v>
      </c>
      <c r="Q936" t="str">
        <f t="shared" si="203"/>
        <v>XUS</v>
      </c>
      <c r="R936">
        <f t="shared" si="204"/>
        <v>73.930000000000007</v>
      </c>
      <c r="S936">
        <f t="shared" si="205"/>
        <v>-50</v>
      </c>
      <c r="T936">
        <f t="shared" si="206"/>
        <v>-3696.5000000000005</v>
      </c>
      <c r="U936" t="str">
        <f t="shared" si="207"/>
        <v>0-10-3--20</v>
      </c>
      <c r="V936">
        <f t="shared" si="211"/>
        <v>73.930000000000007</v>
      </c>
      <c r="W936" t="b">
        <f t="shared" si="212"/>
        <v>1</v>
      </c>
      <c r="X936" t="str">
        <f t="shared" si="213"/>
        <v>0-10-3--20</v>
      </c>
      <c r="Y936" t="str">
        <f t="shared" si="214"/>
        <v>0-12-3--20</v>
      </c>
      <c r="Z936" t="str">
        <f t="shared" si="215"/>
        <v>0-10-3--20</v>
      </c>
      <c r="AA936" t="str">
        <f t="shared" si="208"/>
        <v>2023-10-10</v>
      </c>
      <c r="AB936" t="b">
        <f t="shared" si="210"/>
        <v>1</v>
      </c>
      <c r="AC936">
        <f t="shared" si="209"/>
        <v>0</v>
      </c>
    </row>
    <row r="937" spans="1:29">
      <c r="A937" s="3" t="s">
        <v>302</v>
      </c>
      <c r="B937" s="3" t="s">
        <v>568</v>
      </c>
      <c r="C937" s="3" t="s">
        <v>569</v>
      </c>
      <c r="D937" s="3" t="s">
        <v>568</v>
      </c>
      <c r="E937" s="3" t="s">
        <v>89</v>
      </c>
      <c r="F937" s="3" t="s">
        <v>108</v>
      </c>
      <c r="G937" s="3" t="s">
        <v>109</v>
      </c>
      <c r="H937" s="3" t="s">
        <v>313</v>
      </c>
      <c r="I937" s="3">
        <v>300</v>
      </c>
      <c r="J937" s="3">
        <v>32.64</v>
      </c>
      <c r="K937" s="3">
        <v>0</v>
      </c>
      <c r="L937" s="3">
        <v>9792</v>
      </c>
      <c r="M937" s="3"/>
      <c r="N937" s="3"/>
      <c r="O937" s="88" t="str">
        <f>""</f>
        <v/>
      </c>
      <c r="P937" s="35" t="str">
        <f t="shared" si="202"/>
        <v>2023-10-10</v>
      </c>
      <c r="Q937" t="str">
        <f t="shared" si="203"/>
        <v>XEF</v>
      </c>
      <c r="R937">
        <f t="shared" si="204"/>
        <v>32.64</v>
      </c>
      <c r="S937">
        <f t="shared" si="205"/>
        <v>-300</v>
      </c>
      <c r="T937">
        <f t="shared" si="206"/>
        <v>-9792</v>
      </c>
      <c r="U937" t="str">
        <f t="shared" si="207"/>
        <v>0-10-3--20</v>
      </c>
      <c r="V937">
        <f t="shared" si="211"/>
        <v>32.64</v>
      </c>
      <c r="W937" t="b">
        <f t="shared" si="212"/>
        <v>1</v>
      </c>
      <c r="X937" t="str">
        <f t="shared" si="213"/>
        <v>0-10-3--20</v>
      </c>
      <c r="Y937" t="str">
        <f t="shared" si="214"/>
        <v>0-12-3--20</v>
      </c>
      <c r="Z937" t="str">
        <f t="shared" si="215"/>
        <v>0-10-3--20</v>
      </c>
      <c r="AA937" t="str">
        <f t="shared" si="208"/>
        <v>2023-10-10</v>
      </c>
      <c r="AB937" t="b">
        <f t="shared" si="210"/>
        <v>1</v>
      </c>
      <c r="AC937">
        <f t="shared" si="209"/>
        <v>0</v>
      </c>
    </row>
    <row r="938" spans="1:29">
      <c r="A938" s="3" t="s">
        <v>302</v>
      </c>
      <c r="B938" s="3" t="s">
        <v>568</v>
      </c>
      <c r="C938" s="3" t="s">
        <v>569</v>
      </c>
      <c r="D938" s="3" t="s">
        <v>568</v>
      </c>
      <c r="E938" s="3" t="s">
        <v>89</v>
      </c>
      <c r="F938" s="3" t="s">
        <v>110</v>
      </c>
      <c r="G938" s="3" t="s">
        <v>111</v>
      </c>
      <c r="H938" s="3" t="s">
        <v>314</v>
      </c>
      <c r="I938" s="3">
        <v>550</v>
      </c>
      <c r="J938" s="3">
        <v>29.715</v>
      </c>
      <c r="K938" s="3">
        <v>0</v>
      </c>
      <c r="L938" s="3">
        <v>-16343.5</v>
      </c>
      <c r="M938" s="3"/>
      <c r="N938" s="3"/>
      <c r="O938" s="88" t="str">
        <f>""</f>
        <v/>
      </c>
      <c r="P938" s="35" t="str">
        <f t="shared" si="202"/>
        <v>2023-10-10</v>
      </c>
      <c r="Q938" t="str">
        <f t="shared" si="203"/>
        <v>XIU</v>
      </c>
      <c r="R938">
        <f t="shared" si="204"/>
        <v>29.715</v>
      </c>
      <c r="S938">
        <f t="shared" si="205"/>
        <v>550</v>
      </c>
      <c r="T938">
        <f t="shared" si="206"/>
        <v>16343.5</v>
      </c>
      <c r="U938" t="str">
        <f t="shared" si="207"/>
        <v>0-10-3--20</v>
      </c>
      <c r="V938">
        <f t="shared" si="211"/>
        <v>29.715454545454545</v>
      </c>
      <c r="W938" t="b">
        <f t="shared" si="212"/>
        <v>0</v>
      </c>
      <c r="X938" t="str">
        <f t="shared" si="213"/>
        <v>0-10-3--20</v>
      </c>
      <c r="Y938" t="str">
        <f t="shared" si="214"/>
        <v>0-12-3--20</v>
      </c>
      <c r="Z938" t="str">
        <f t="shared" si="215"/>
        <v>0-10-3--20</v>
      </c>
      <c r="AA938" t="str">
        <f t="shared" si="208"/>
        <v>2023-10-10</v>
      </c>
      <c r="AB938" t="b">
        <f t="shared" si="210"/>
        <v>1</v>
      </c>
      <c r="AC938">
        <f t="shared" si="209"/>
        <v>0</v>
      </c>
    </row>
    <row r="939" spans="1:29">
      <c r="A939" s="3" t="s">
        <v>302</v>
      </c>
      <c r="B939" s="3" t="s">
        <v>568</v>
      </c>
      <c r="C939" s="3" t="s">
        <v>569</v>
      </c>
      <c r="D939" s="3" t="s">
        <v>568</v>
      </c>
      <c r="E939" s="3" t="s">
        <v>89</v>
      </c>
      <c r="F939" s="3" t="s">
        <v>54</v>
      </c>
      <c r="G939" s="3" t="s">
        <v>230</v>
      </c>
      <c r="H939" s="3" t="s">
        <v>313</v>
      </c>
      <c r="I939" s="3">
        <v>362</v>
      </c>
      <c r="J939" s="3">
        <v>18.478000000000002</v>
      </c>
      <c r="K939" s="3">
        <v>0</v>
      </c>
      <c r="L939" s="3">
        <v>6689.14</v>
      </c>
      <c r="M939" s="3"/>
      <c r="N939" s="3"/>
      <c r="O939" s="88" t="str">
        <f>""</f>
        <v/>
      </c>
      <c r="P939" s="35" t="str">
        <f t="shared" si="202"/>
        <v>2023-10-10</v>
      </c>
      <c r="Q939" t="str">
        <f t="shared" si="203"/>
        <v>XCB</v>
      </c>
      <c r="R939">
        <f t="shared" si="204"/>
        <v>18.478000000000002</v>
      </c>
      <c r="S939">
        <f t="shared" si="205"/>
        <v>-362</v>
      </c>
      <c r="T939">
        <f t="shared" si="206"/>
        <v>-6689.14</v>
      </c>
      <c r="U939" t="str">
        <f t="shared" si="207"/>
        <v>0-10-3--20</v>
      </c>
      <c r="V939">
        <f t="shared" si="211"/>
        <v>18.478287292817679</v>
      </c>
      <c r="W939" t="b">
        <f t="shared" si="212"/>
        <v>0</v>
      </c>
      <c r="X939" t="str">
        <f t="shared" si="213"/>
        <v>0-10-3--20</v>
      </c>
      <c r="Y939" t="str">
        <f t="shared" si="214"/>
        <v>0-12-3--20</v>
      </c>
      <c r="Z939" t="str">
        <f t="shared" si="215"/>
        <v>0-10-3--20</v>
      </c>
      <c r="AA939" t="str">
        <f t="shared" si="208"/>
        <v>2023-10-10</v>
      </c>
      <c r="AB939" t="b">
        <f t="shared" si="210"/>
        <v>1</v>
      </c>
      <c r="AC939">
        <f t="shared" si="209"/>
        <v>0</v>
      </c>
    </row>
    <row r="940" spans="1:29">
      <c r="A940" s="3" t="s">
        <v>302</v>
      </c>
      <c r="B940" s="3" t="s">
        <v>568</v>
      </c>
      <c r="C940" s="3" t="s">
        <v>569</v>
      </c>
      <c r="D940" s="3" t="s">
        <v>568</v>
      </c>
      <c r="E940" s="3" t="s">
        <v>89</v>
      </c>
      <c r="F940" s="3" t="s">
        <v>90</v>
      </c>
      <c r="G940" s="3" t="s">
        <v>91</v>
      </c>
      <c r="H940" s="3" t="s">
        <v>314</v>
      </c>
      <c r="I940" s="3">
        <v>300</v>
      </c>
      <c r="J940" s="3">
        <v>26.33</v>
      </c>
      <c r="K940" s="3">
        <v>0</v>
      </c>
      <c r="L940" s="3">
        <v>-7899</v>
      </c>
      <c r="M940" s="3"/>
      <c r="N940" s="3"/>
      <c r="O940" s="88" t="str">
        <f>""</f>
        <v/>
      </c>
      <c r="P940" s="35" t="str">
        <f t="shared" si="202"/>
        <v>2023-10-10</v>
      </c>
      <c r="Q940" t="str">
        <f t="shared" si="203"/>
        <v>XBB</v>
      </c>
      <c r="R940">
        <f t="shared" si="204"/>
        <v>26.33</v>
      </c>
      <c r="S940">
        <f t="shared" si="205"/>
        <v>300</v>
      </c>
      <c r="T940">
        <f t="shared" si="206"/>
        <v>7898.9999999999991</v>
      </c>
      <c r="U940" t="str">
        <f t="shared" si="207"/>
        <v>0-10-3--20</v>
      </c>
      <c r="V940">
        <f t="shared" si="211"/>
        <v>26.33</v>
      </c>
      <c r="W940" t="b">
        <f t="shared" si="212"/>
        <v>1</v>
      </c>
      <c r="X940" t="str">
        <f t="shared" si="213"/>
        <v>0-10-3--20</v>
      </c>
      <c r="Y940" t="str">
        <f t="shared" si="214"/>
        <v>0-12-3--20</v>
      </c>
      <c r="Z940" t="str">
        <f t="shared" si="215"/>
        <v>0-10-3--20</v>
      </c>
      <c r="AA940" t="str">
        <f t="shared" si="208"/>
        <v>2023-10-10</v>
      </c>
      <c r="AB940" t="b">
        <f t="shared" si="210"/>
        <v>1</v>
      </c>
      <c r="AC940">
        <f t="shared" si="209"/>
        <v>0</v>
      </c>
    </row>
    <row r="941" spans="1:29">
      <c r="A941" s="3" t="s">
        <v>302</v>
      </c>
      <c r="B941" s="3" t="s">
        <v>568</v>
      </c>
      <c r="C941" s="3" t="s">
        <v>569</v>
      </c>
      <c r="D941" s="3" t="s">
        <v>568</v>
      </c>
      <c r="E941" s="3" t="s">
        <v>89</v>
      </c>
      <c r="F941" s="3" t="s">
        <v>112</v>
      </c>
      <c r="G941" s="3" t="s">
        <v>113</v>
      </c>
      <c r="H941" s="3" t="s">
        <v>313</v>
      </c>
      <c r="I941" s="3">
        <v>150</v>
      </c>
      <c r="J941" s="3">
        <v>28.71</v>
      </c>
      <c r="K941" s="3">
        <v>0</v>
      </c>
      <c r="L941" s="3">
        <v>4306.5</v>
      </c>
      <c r="M941" s="3"/>
      <c r="N941" s="3"/>
      <c r="O941" s="88" t="str">
        <f>""</f>
        <v/>
      </c>
      <c r="P941" s="35" t="str">
        <f t="shared" si="202"/>
        <v>2023-10-10</v>
      </c>
      <c r="Q941" t="str">
        <f t="shared" si="203"/>
        <v>XEM</v>
      </c>
      <c r="R941">
        <f t="shared" si="204"/>
        <v>28.71</v>
      </c>
      <c r="S941">
        <f t="shared" si="205"/>
        <v>-150</v>
      </c>
      <c r="T941">
        <f t="shared" si="206"/>
        <v>-4306.5</v>
      </c>
      <c r="U941" t="str">
        <f t="shared" si="207"/>
        <v>0-10-3--20</v>
      </c>
      <c r="V941">
        <f t="shared" si="211"/>
        <v>28.71</v>
      </c>
      <c r="W941" t="b">
        <f t="shared" si="212"/>
        <v>1</v>
      </c>
      <c r="X941" t="str">
        <f t="shared" si="213"/>
        <v>0-10-3--20</v>
      </c>
      <c r="Y941" t="str">
        <f t="shared" si="214"/>
        <v>0-12-3--20</v>
      </c>
      <c r="Z941" t="str">
        <f t="shared" si="215"/>
        <v>0-10-3--20</v>
      </c>
      <c r="AA941" t="str">
        <f t="shared" si="208"/>
        <v>2023-10-10</v>
      </c>
      <c r="AB941" t="b">
        <f t="shared" si="210"/>
        <v>1</v>
      </c>
      <c r="AC941">
        <f t="shared" si="209"/>
        <v>0</v>
      </c>
    </row>
    <row r="942" spans="1:29">
      <c r="A942" s="3" t="s">
        <v>302</v>
      </c>
      <c r="B942" s="3" t="s">
        <v>570</v>
      </c>
      <c r="C942" s="3" t="s">
        <v>570</v>
      </c>
      <c r="D942" s="3" t="s">
        <v>571</v>
      </c>
      <c r="E942" s="3" t="s">
        <v>89</v>
      </c>
      <c r="F942" s="3" t="s">
        <v>120</v>
      </c>
      <c r="G942" s="3" t="s">
        <v>572</v>
      </c>
      <c r="H942" s="3" t="s">
        <v>305</v>
      </c>
      <c r="I942" s="3">
        <v>145.06399999999999</v>
      </c>
      <c r="J942" s="3"/>
      <c r="K942" s="3">
        <v>0</v>
      </c>
      <c r="L942" s="3"/>
      <c r="M942" s="3"/>
      <c r="N942" s="3"/>
      <c r="O942" s="88" t="str">
        <f>""</f>
        <v/>
      </c>
      <c r="P942" s="35" t="str">
        <f t="shared" si="202"/>
        <v>2023-10-30</v>
      </c>
      <c r="Q942" t="str">
        <f t="shared" si="203"/>
        <v>TDB778</v>
      </c>
      <c r="R942">
        <f t="shared" si="204"/>
        <v>10.369974631886615</v>
      </c>
      <c r="S942">
        <f t="shared" si="205"/>
        <v>145.06399999999999</v>
      </c>
      <c r="T942">
        <f t="shared" si="206"/>
        <v>0</v>
      </c>
      <c r="U942" t="str">
        <f t="shared" si="207"/>
        <v>0-30-3--20</v>
      </c>
      <c r="V942">
        <f t="shared" si="211"/>
        <v>0</v>
      </c>
      <c r="W942">
        <f t="shared" si="212"/>
        <v>0</v>
      </c>
      <c r="X942" t="str">
        <f t="shared" si="213"/>
        <v>0-30-3--20</v>
      </c>
      <c r="Y942" t="str">
        <f t="shared" si="214"/>
        <v>0-30-3--20</v>
      </c>
      <c r="Z942" t="str">
        <f t="shared" si="215"/>
        <v>1-01-3--20</v>
      </c>
      <c r="AA942" t="str">
        <f t="shared" si="208"/>
        <v>2023-11-01</v>
      </c>
      <c r="AB942" t="b">
        <f t="shared" si="210"/>
        <v>0</v>
      </c>
      <c r="AC942" t="str">
        <f t="shared" si="209"/>
        <v>Reinv Div</v>
      </c>
    </row>
    <row r="943" spans="1:29">
      <c r="A943" s="3" t="s">
        <v>302</v>
      </c>
      <c r="B943" s="3" t="s">
        <v>573</v>
      </c>
      <c r="C943" s="3" t="s">
        <v>573</v>
      </c>
      <c r="D943" s="3" t="s">
        <v>574</v>
      </c>
      <c r="E943" s="3" t="s">
        <v>89</v>
      </c>
      <c r="F943" s="3" t="s">
        <v>93</v>
      </c>
      <c r="G943" s="3" t="s">
        <v>94</v>
      </c>
      <c r="H943" s="3" t="s">
        <v>128</v>
      </c>
      <c r="I943" s="3">
        <v>0</v>
      </c>
      <c r="J943" s="3"/>
      <c r="K943" s="3">
        <v>0</v>
      </c>
      <c r="L943" s="3">
        <v>7.23</v>
      </c>
      <c r="M943" s="3"/>
      <c r="N943" s="3"/>
      <c r="O943" s="88" t="str">
        <f>""</f>
        <v/>
      </c>
      <c r="P943" s="35" t="str">
        <f t="shared" si="202"/>
        <v>2023-10-31</v>
      </c>
      <c r="Q943" t="str">
        <f t="shared" si="203"/>
        <v>XIG</v>
      </c>
      <c r="R943">
        <f t="shared" si="204"/>
        <v>0</v>
      </c>
      <c r="S943">
        <f t="shared" si="205"/>
        <v>0</v>
      </c>
      <c r="T943">
        <f t="shared" si="206"/>
        <v>0</v>
      </c>
      <c r="U943" t="str">
        <f t="shared" si="207"/>
        <v>0-31-3--20</v>
      </c>
      <c r="V943">
        <f t="shared" si="211"/>
        <v>0</v>
      </c>
      <c r="W943">
        <f t="shared" si="212"/>
        <v>0</v>
      </c>
      <c r="X943" t="str">
        <f t="shared" si="213"/>
        <v>0-31-3--20</v>
      </c>
      <c r="Y943" t="str">
        <f t="shared" si="214"/>
        <v>0-31-3--20</v>
      </c>
      <c r="Z943" t="str">
        <f t="shared" si="215"/>
        <v>1-03-3--20</v>
      </c>
      <c r="AA943" t="str">
        <f t="shared" si="208"/>
        <v>2023-11-03</v>
      </c>
      <c r="AB943" t="b">
        <f t="shared" si="210"/>
        <v>0</v>
      </c>
      <c r="AC943" t="str">
        <f t="shared" si="209"/>
        <v>Fraction</v>
      </c>
    </row>
    <row r="944" spans="1:29">
      <c r="A944" s="3" t="s">
        <v>302</v>
      </c>
      <c r="B944" s="3" t="s">
        <v>573</v>
      </c>
      <c r="C944" s="3" t="s">
        <v>573</v>
      </c>
      <c r="D944" s="3" t="s">
        <v>574</v>
      </c>
      <c r="E944" s="3" t="s">
        <v>89</v>
      </c>
      <c r="F944" s="3" t="s">
        <v>93</v>
      </c>
      <c r="G944" s="3" t="s">
        <v>575</v>
      </c>
      <c r="H944" s="3" t="s">
        <v>305</v>
      </c>
      <c r="I944" s="3">
        <v>18</v>
      </c>
      <c r="J944" s="3"/>
      <c r="K944" s="3">
        <v>0</v>
      </c>
      <c r="L944" s="3"/>
      <c r="M944" s="3"/>
      <c r="N944" s="3"/>
      <c r="O944" s="88" t="str">
        <f>""</f>
        <v/>
      </c>
      <c r="P944" s="35" t="str">
        <f t="shared" si="202"/>
        <v>2023-10-31</v>
      </c>
      <c r="Q944" t="str">
        <f t="shared" si="203"/>
        <v>XIG</v>
      </c>
      <c r="R944">
        <f t="shared" si="204"/>
        <v>18.64</v>
      </c>
      <c r="S944">
        <f t="shared" si="205"/>
        <v>18</v>
      </c>
      <c r="T944">
        <f t="shared" si="206"/>
        <v>0</v>
      </c>
      <c r="U944" t="str">
        <f t="shared" si="207"/>
        <v>0-31-3--20</v>
      </c>
      <c r="V944">
        <f t="shared" si="211"/>
        <v>0</v>
      </c>
      <c r="W944">
        <f t="shared" si="212"/>
        <v>0</v>
      </c>
      <c r="X944" t="str">
        <f t="shared" si="213"/>
        <v>0-31-3--20</v>
      </c>
      <c r="Y944" t="str">
        <f t="shared" si="214"/>
        <v>0-31-3--20</v>
      </c>
      <c r="Z944" t="str">
        <f t="shared" si="215"/>
        <v>1-03-3--20</v>
      </c>
      <c r="AA944" t="str">
        <f t="shared" si="208"/>
        <v>2023-11-03</v>
      </c>
      <c r="AB944" t="b">
        <f t="shared" si="210"/>
        <v>0</v>
      </c>
      <c r="AC944" t="str">
        <f t="shared" si="209"/>
        <v>Reinv Div</v>
      </c>
    </row>
    <row r="945" spans="1:29">
      <c r="A945" s="3" t="s">
        <v>302</v>
      </c>
      <c r="B945" s="3" t="s">
        <v>573</v>
      </c>
      <c r="C945" s="3" t="s">
        <v>573</v>
      </c>
      <c r="D945" s="3" t="s">
        <v>574</v>
      </c>
      <c r="E945" s="3" t="s">
        <v>89</v>
      </c>
      <c r="F945" s="3" t="s">
        <v>95</v>
      </c>
      <c r="G945" s="3" t="s">
        <v>96</v>
      </c>
      <c r="H945" s="3" t="s">
        <v>128</v>
      </c>
      <c r="I945" s="3">
        <v>0</v>
      </c>
      <c r="J945" s="3"/>
      <c r="K945" s="3">
        <v>0</v>
      </c>
      <c r="L945" s="3">
        <v>2.59</v>
      </c>
      <c r="M945" s="3"/>
      <c r="N945" s="3"/>
      <c r="O945" s="88" t="str">
        <f>""</f>
        <v/>
      </c>
      <c r="P945" s="35" t="str">
        <f t="shared" si="202"/>
        <v>2023-10-31</v>
      </c>
      <c r="Q945" t="str">
        <f t="shared" si="203"/>
        <v>XHY</v>
      </c>
      <c r="R945">
        <f t="shared" si="204"/>
        <v>0</v>
      </c>
      <c r="S945">
        <f t="shared" si="205"/>
        <v>0</v>
      </c>
      <c r="T945">
        <f t="shared" si="206"/>
        <v>0</v>
      </c>
      <c r="U945" t="str">
        <f t="shared" si="207"/>
        <v>0-31-3--20</v>
      </c>
      <c r="V945">
        <f t="shared" si="211"/>
        <v>0</v>
      </c>
      <c r="W945">
        <f t="shared" si="212"/>
        <v>0</v>
      </c>
      <c r="X945" t="str">
        <f t="shared" si="213"/>
        <v>0-31-3--20</v>
      </c>
      <c r="Y945" t="str">
        <f t="shared" si="214"/>
        <v>0-31-3--20</v>
      </c>
      <c r="Z945" t="str">
        <f t="shared" si="215"/>
        <v>1-03-3--20</v>
      </c>
      <c r="AA945" t="str">
        <f t="shared" si="208"/>
        <v>2023-11-03</v>
      </c>
      <c r="AB945" t="b">
        <f t="shared" si="210"/>
        <v>0</v>
      </c>
      <c r="AC945" t="str">
        <f t="shared" si="209"/>
        <v>Fraction</v>
      </c>
    </row>
    <row r="946" spans="1:29">
      <c r="A946" s="3" t="s">
        <v>302</v>
      </c>
      <c r="B946" s="3" t="s">
        <v>573</v>
      </c>
      <c r="C946" s="3" t="s">
        <v>573</v>
      </c>
      <c r="D946" s="3" t="s">
        <v>574</v>
      </c>
      <c r="E946" s="3" t="s">
        <v>89</v>
      </c>
      <c r="F946" s="3" t="s">
        <v>95</v>
      </c>
      <c r="G946" s="3" t="s">
        <v>576</v>
      </c>
      <c r="H946" s="3" t="s">
        <v>305</v>
      </c>
      <c r="I946" s="3">
        <v>14</v>
      </c>
      <c r="J946" s="3"/>
      <c r="K946" s="3">
        <v>0</v>
      </c>
      <c r="L946" s="3"/>
      <c r="M946" s="3"/>
      <c r="N946" s="3"/>
      <c r="O946" s="88" t="str">
        <f>""</f>
        <v/>
      </c>
      <c r="P946" s="35" t="str">
        <f t="shared" si="202"/>
        <v>2023-10-31</v>
      </c>
      <c r="Q946" t="str">
        <f t="shared" si="203"/>
        <v>XHY</v>
      </c>
      <c r="R946">
        <f t="shared" si="204"/>
        <v>15.44</v>
      </c>
      <c r="S946">
        <f t="shared" si="205"/>
        <v>14</v>
      </c>
      <c r="T946">
        <f t="shared" si="206"/>
        <v>0</v>
      </c>
      <c r="U946" t="str">
        <f t="shared" si="207"/>
        <v>0-31-3--20</v>
      </c>
      <c r="V946">
        <f t="shared" si="211"/>
        <v>0</v>
      </c>
      <c r="W946">
        <f t="shared" si="212"/>
        <v>0</v>
      </c>
      <c r="X946" t="str">
        <f t="shared" si="213"/>
        <v>0-31-3--20</v>
      </c>
      <c r="Y946" t="str">
        <f t="shared" si="214"/>
        <v>0-31-3--20</v>
      </c>
      <c r="Z946" t="str">
        <f t="shared" si="215"/>
        <v>1-03-3--20</v>
      </c>
      <c r="AA946" t="str">
        <f t="shared" si="208"/>
        <v>2023-11-03</v>
      </c>
      <c r="AB946" t="b">
        <f t="shared" si="210"/>
        <v>0</v>
      </c>
      <c r="AC946" t="str">
        <f t="shared" si="209"/>
        <v>Reinv Div</v>
      </c>
    </row>
    <row r="947" spans="1:29">
      <c r="A947" s="3" t="s">
        <v>302</v>
      </c>
      <c r="B947" s="3" t="s">
        <v>573</v>
      </c>
      <c r="C947" s="3" t="s">
        <v>573</v>
      </c>
      <c r="D947" s="3" t="s">
        <v>574</v>
      </c>
      <c r="E947" s="3" t="s">
        <v>89</v>
      </c>
      <c r="F947" s="3" t="s">
        <v>54</v>
      </c>
      <c r="G947" s="3" t="s">
        <v>230</v>
      </c>
      <c r="H947" s="3" t="s">
        <v>128</v>
      </c>
      <c r="I947" s="3">
        <v>0</v>
      </c>
      <c r="J947" s="3"/>
      <c r="K947" s="3">
        <v>0</v>
      </c>
      <c r="L947" s="3">
        <v>4.0199999999999996</v>
      </c>
      <c r="M947" s="3"/>
      <c r="N947" s="3"/>
      <c r="O947" s="88" t="str">
        <f>""</f>
        <v/>
      </c>
      <c r="P947" s="35" t="str">
        <f t="shared" si="202"/>
        <v>2023-10-31</v>
      </c>
      <c r="Q947" t="str">
        <f t="shared" si="203"/>
        <v>XCB</v>
      </c>
      <c r="R947">
        <f t="shared" si="204"/>
        <v>0</v>
      </c>
      <c r="S947">
        <f t="shared" si="205"/>
        <v>0</v>
      </c>
      <c r="T947">
        <f t="shared" si="206"/>
        <v>0</v>
      </c>
      <c r="U947" t="str">
        <f t="shared" si="207"/>
        <v>0-31-3--20</v>
      </c>
      <c r="V947">
        <f t="shared" si="211"/>
        <v>0</v>
      </c>
      <c r="W947">
        <f t="shared" si="212"/>
        <v>0</v>
      </c>
      <c r="X947" t="str">
        <f t="shared" si="213"/>
        <v>0-31-3--20</v>
      </c>
      <c r="Y947" t="str">
        <f t="shared" si="214"/>
        <v>0-31-3--20</v>
      </c>
      <c r="Z947" t="str">
        <f t="shared" si="215"/>
        <v>1-03-3--20</v>
      </c>
      <c r="AA947" t="str">
        <f t="shared" si="208"/>
        <v>2023-11-03</v>
      </c>
      <c r="AB947" t="b">
        <f t="shared" si="210"/>
        <v>0</v>
      </c>
      <c r="AC947" t="str">
        <f t="shared" si="209"/>
        <v>Fraction</v>
      </c>
    </row>
    <row r="948" spans="1:29">
      <c r="A948" s="3" t="s">
        <v>302</v>
      </c>
      <c r="B948" s="3" t="s">
        <v>573</v>
      </c>
      <c r="C948" s="3" t="s">
        <v>573</v>
      </c>
      <c r="D948" s="3" t="s">
        <v>574</v>
      </c>
      <c r="E948" s="3" t="s">
        <v>89</v>
      </c>
      <c r="F948" s="3" t="s">
        <v>54</v>
      </c>
      <c r="G948" s="3" t="s">
        <v>577</v>
      </c>
      <c r="H948" s="3" t="s">
        <v>305</v>
      </c>
      <c r="I948" s="3">
        <v>113</v>
      </c>
      <c r="J948" s="3"/>
      <c r="K948" s="3">
        <v>0</v>
      </c>
      <c r="L948" s="3"/>
      <c r="M948" s="3"/>
      <c r="N948" s="3"/>
      <c r="O948" s="88" t="str">
        <f>""</f>
        <v/>
      </c>
      <c r="P948" s="35" t="str">
        <f t="shared" si="202"/>
        <v>2023-10-31</v>
      </c>
      <c r="Q948" t="str">
        <f t="shared" si="203"/>
        <v>XCB</v>
      </c>
      <c r="R948">
        <f t="shared" si="204"/>
        <v>18.57</v>
      </c>
      <c r="S948">
        <f t="shared" si="205"/>
        <v>113</v>
      </c>
      <c r="T948">
        <f t="shared" si="206"/>
        <v>0</v>
      </c>
      <c r="U948" t="str">
        <f t="shared" si="207"/>
        <v>0-31-3--20</v>
      </c>
      <c r="V948">
        <f t="shared" si="211"/>
        <v>0</v>
      </c>
      <c r="W948">
        <f t="shared" si="212"/>
        <v>0</v>
      </c>
      <c r="X948" t="str">
        <f t="shared" si="213"/>
        <v>0-31-3--20</v>
      </c>
      <c r="Y948" t="str">
        <f t="shared" si="214"/>
        <v>0-31-3--20</v>
      </c>
      <c r="Z948" t="str">
        <f t="shared" si="215"/>
        <v>1-03-3--20</v>
      </c>
      <c r="AA948" t="str">
        <f t="shared" si="208"/>
        <v>2023-11-03</v>
      </c>
      <c r="AB948" t="b">
        <f t="shared" si="210"/>
        <v>0</v>
      </c>
      <c r="AC948" t="str">
        <f t="shared" si="209"/>
        <v>Reinv Div</v>
      </c>
    </row>
    <row r="949" spans="1:29">
      <c r="A949" s="3" t="s">
        <v>302</v>
      </c>
      <c r="B949" s="3" t="s">
        <v>573</v>
      </c>
      <c r="C949" s="3" t="s">
        <v>573</v>
      </c>
      <c r="D949" s="3" t="s">
        <v>574</v>
      </c>
      <c r="E949" s="3" t="s">
        <v>89</v>
      </c>
      <c r="F949" s="3" t="s">
        <v>90</v>
      </c>
      <c r="G949" s="3" t="s">
        <v>91</v>
      </c>
      <c r="H949" s="3" t="s">
        <v>128</v>
      </c>
      <c r="I949" s="3">
        <v>0</v>
      </c>
      <c r="J949" s="3"/>
      <c r="K949" s="3">
        <v>0</v>
      </c>
      <c r="L949" s="3">
        <v>14.95</v>
      </c>
      <c r="M949" s="3"/>
      <c r="N949" s="3"/>
      <c r="O949" s="88" t="str">
        <f>""</f>
        <v/>
      </c>
      <c r="P949" s="35" t="str">
        <f t="shared" si="202"/>
        <v>2023-10-31</v>
      </c>
      <c r="Q949" t="str">
        <f t="shared" si="203"/>
        <v>XBB</v>
      </c>
      <c r="R949">
        <f t="shared" si="204"/>
        <v>0</v>
      </c>
      <c r="S949">
        <f t="shared" si="205"/>
        <v>0</v>
      </c>
      <c r="T949">
        <f t="shared" si="206"/>
        <v>0</v>
      </c>
      <c r="U949" t="str">
        <f t="shared" si="207"/>
        <v>0-31-3--20</v>
      </c>
      <c r="V949">
        <f t="shared" si="211"/>
        <v>0</v>
      </c>
      <c r="W949">
        <f t="shared" si="212"/>
        <v>0</v>
      </c>
      <c r="X949" t="str">
        <f t="shared" si="213"/>
        <v>0-31-3--20</v>
      </c>
      <c r="Y949" t="str">
        <f t="shared" si="214"/>
        <v>0-31-3--20</v>
      </c>
      <c r="Z949" t="str">
        <f t="shared" si="215"/>
        <v>1-03-3--20</v>
      </c>
      <c r="AA949" t="str">
        <f t="shared" si="208"/>
        <v>2023-11-03</v>
      </c>
      <c r="AB949" t="b">
        <f t="shared" si="210"/>
        <v>0</v>
      </c>
      <c r="AC949" t="str">
        <f t="shared" si="209"/>
        <v>Fraction</v>
      </c>
    </row>
    <row r="950" spans="1:29">
      <c r="A950" s="3" t="s">
        <v>302</v>
      </c>
      <c r="B950" s="3" t="s">
        <v>573</v>
      </c>
      <c r="C950" s="3" t="s">
        <v>573</v>
      </c>
      <c r="D950" s="3" t="s">
        <v>574</v>
      </c>
      <c r="E950" s="3" t="s">
        <v>89</v>
      </c>
      <c r="F950" s="3" t="s">
        <v>90</v>
      </c>
      <c r="G950" s="3" t="s">
        <v>578</v>
      </c>
      <c r="H950" s="3" t="s">
        <v>305</v>
      </c>
      <c r="I950" s="3">
        <v>206</v>
      </c>
      <c r="J950" s="3"/>
      <c r="K950" s="3">
        <v>0</v>
      </c>
      <c r="L950" s="3"/>
      <c r="M950" s="3"/>
      <c r="N950" s="3"/>
      <c r="O950" s="88" t="str">
        <f>""</f>
        <v/>
      </c>
      <c r="P950" s="35" t="str">
        <f t="shared" si="202"/>
        <v>2023-10-31</v>
      </c>
      <c r="Q950" t="str">
        <f t="shared" si="203"/>
        <v>XBB</v>
      </c>
      <c r="R950">
        <f t="shared" si="204"/>
        <v>26.466116504854369</v>
      </c>
      <c r="S950">
        <f t="shared" si="205"/>
        <v>206</v>
      </c>
      <c r="T950">
        <f t="shared" si="206"/>
        <v>0</v>
      </c>
      <c r="U950" t="str">
        <f t="shared" si="207"/>
        <v>0-31-3--20</v>
      </c>
      <c r="V950">
        <f t="shared" si="211"/>
        <v>0</v>
      </c>
      <c r="W950">
        <f t="shared" si="212"/>
        <v>0</v>
      </c>
      <c r="X950" t="str">
        <f t="shared" si="213"/>
        <v>0-31-3--20</v>
      </c>
      <c r="Y950" t="str">
        <f t="shared" si="214"/>
        <v>0-31-3--20</v>
      </c>
      <c r="Z950" t="str">
        <f t="shared" si="215"/>
        <v>1-03-3--20</v>
      </c>
      <c r="AA950" t="str">
        <f t="shared" si="208"/>
        <v>2023-11-03</v>
      </c>
      <c r="AB950" t="b">
        <f t="shared" si="210"/>
        <v>0</v>
      </c>
      <c r="AC950" t="str">
        <f t="shared" si="209"/>
        <v>Reinv Div</v>
      </c>
    </row>
    <row r="951" spans="1:29">
      <c r="A951" s="3" t="s">
        <v>302</v>
      </c>
      <c r="B951" s="3" t="s">
        <v>573</v>
      </c>
      <c r="C951" s="3" t="s">
        <v>573</v>
      </c>
      <c r="D951" s="3" t="s">
        <v>573</v>
      </c>
      <c r="E951" s="3" t="s">
        <v>89</v>
      </c>
      <c r="F951" s="3" t="s">
        <v>93</v>
      </c>
      <c r="G951" s="3" t="s">
        <v>94</v>
      </c>
      <c r="H951" s="3" t="s">
        <v>305</v>
      </c>
      <c r="I951" s="3">
        <v>0</v>
      </c>
      <c r="J951" s="3"/>
      <c r="K951" s="3">
        <v>0</v>
      </c>
      <c r="L951" s="3">
        <v>-342.61</v>
      </c>
      <c r="M951" s="3"/>
      <c r="N951" s="3"/>
      <c r="O951" s="88" t="str">
        <f>""</f>
        <v/>
      </c>
      <c r="P951" s="35" t="str">
        <f t="shared" si="202"/>
        <v>2023-10-31</v>
      </c>
      <c r="Q951" t="str">
        <f t="shared" si="203"/>
        <v>XIG</v>
      </c>
      <c r="R951">
        <f t="shared" si="204"/>
        <v>0</v>
      </c>
      <c r="S951">
        <f t="shared" si="205"/>
        <v>0</v>
      </c>
      <c r="T951">
        <f t="shared" si="206"/>
        <v>0</v>
      </c>
      <c r="U951" t="str">
        <f t="shared" si="207"/>
        <v>0-31-3--20</v>
      </c>
      <c r="V951">
        <f t="shared" si="211"/>
        <v>0</v>
      </c>
      <c r="W951">
        <f t="shared" si="212"/>
        <v>0</v>
      </c>
      <c r="X951" t="str">
        <f t="shared" si="213"/>
        <v>0-31-3--20</v>
      </c>
      <c r="Y951" t="str">
        <f t="shared" si="214"/>
        <v>0-31-3--20</v>
      </c>
      <c r="Z951" t="str">
        <f t="shared" si="215"/>
        <v>0-31-3--20</v>
      </c>
      <c r="AA951" t="str">
        <f t="shared" si="208"/>
        <v>2023-10-31</v>
      </c>
      <c r="AB951" t="b">
        <f t="shared" si="210"/>
        <v>1</v>
      </c>
      <c r="AC951">
        <f t="shared" si="209"/>
        <v>0</v>
      </c>
    </row>
    <row r="952" spans="1:29">
      <c r="A952" s="3" t="s">
        <v>302</v>
      </c>
      <c r="B952" s="3" t="s">
        <v>573</v>
      </c>
      <c r="C952" s="3" t="s">
        <v>573</v>
      </c>
      <c r="D952" s="3" t="s">
        <v>573</v>
      </c>
      <c r="E952" s="3" t="s">
        <v>89</v>
      </c>
      <c r="F952" s="3" t="s">
        <v>93</v>
      </c>
      <c r="G952" s="3" t="s">
        <v>94</v>
      </c>
      <c r="H952" s="3" t="s">
        <v>92</v>
      </c>
      <c r="I952" s="3">
        <v>5191</v>
      </c>
      <c r="J952" s="3"/>
      <c r="K952" s="3">
        <v>0</v>
      </c>
      <c r="L952" s="3">
        <v>342.61</v>
      </c>
      <c r="M952" s="3"/>
      <c r="N952" s="3"/>
      <c r="O952" s="88" t="str">
        <f>""</f>
        <v/>
      </c>
      <c r="P952" s="35" t="str">
        <f t="shared" si="202"/>
        <v>2023-10-31</v>
      </c>
      <c r="Q952" t="str">
        <f t="shared" si="203"/>
        <v>XIG</v>
      </c>
      <c r="R952">
        <f t="shared" si="204"/>
        <v>0</v>
      </c>
      <c r="S952">
        <f t="shared" si="205"/>
        <v>5191</v>
      </c>
      <c r="T952">
        <f t="shared" si="206"/>
        <v>342.61</v>
      </c>
      <c r="U952" t="str">
        <f t="shared" si="207"/>
        <v>0-31-3--20</v>
      </c>
      <c r="V952">
        <f t="shared" si="211"/>
        <v>6.6000770564438455E-2</v>
      </c>
      <c r="W952">
        <f t="shared" si="212"/>
        <v>0</v>
      </c>
      <c r="X952" t="str">
        <f t="shared" si="213"/>
        <v>0-31-3--20</v>
      </c>
      <c r="Y952" t="str">
        <f t="shared" si="214"/>
        <v>0-31-3--20</v>
      </c>
      <c r="Z952" t="str">
        <f t="shared" si="215"/>
        <v>0-31-3--20</v>
      </c>
      <c r="AA952" t="str">
        <f t="shared" si="208"/>
        <v>2023-10-31</v>
      </c>
      <c r="AB952" t="b">
        <f t="shared" si="210"/>
        <v>1</v>
      </c>
      <c r="AC952">
        <f t="shared" si="209"/>
        <v>0</v>
      </c>
    </row>
    <row r="953" spans="1:29">
      <c r="A953" s="3" t="s">
        <v>302</v>
      </c>
      <c r="B953" s="3" t="s">
        <v>573</v>
      </c>
      <c r="C953" s="3" t="s">
        <v>573</v>
      </c>
      <c r="D953" s="3" t="s">
        <v>573</v>
      </c>
      <c r="E953" s="3" t="s">
        <v>89</v>
      </c>
      <c r="F953" s="3" t="s">
        <v>95</v>
      </c>
      <c r="G953" s="3" t="s">
        <v>96</v>
      </c>
      <c r="H953" s="3" t="s">
        <v>305</v>
      </c>
      <c r="I953" s="3">
        <v>0</v>
      </c>
      <c r="J953" s="3"/>
      <c r="K953" s="3">
        <v>0</v>
      </c>
      <c r="L953" s="3">
        <v>-218.68</v>
      </c>
      <c r="M953" s="3"/>
      <c r="N953" s="3"/>
      <c r="O953" s="88" t="str">
        <f>""</f>
        <v/>
      </c>
      <c r="P953" s="35" t="str">
        <f t="shared" si="202"/>
        <v>2023-10-31</v>
      </c>
      <c r="Q953" t="str">
        <f t="shared" si="203"/>
        <v>XHY</v>
      </c>
      <c r="R953">
        <f t="shared" si="204"/>
        <v>0</v>
      </c>
      <c r="S953">
        <f t="shared" si="205"/>
        <v>0</v>
      </c>
      <c r="T953">
        <f t="shared" si="206"/>
        <v>0</v>
      </c>
      <c r="U953" t="str">
        <f t="shared" si="207"/>
        <v>0-31-3--20</v>
      </c>
      <c r="V953">
        <f t="shared" si="211"/>
        <v>0</v>
      </c>
      <c r="W953">
        <f t="shared" si="212"/>
        <v>0</v>
      </c>
      <c r="X953" t="str">
        <f t="shared" si="213"/>
        <v>0-31-3--20</v>
      </c>
      <c r="Y953" t="str">
        <f t="shared" si="214"/>
        <v>0-31-3--20</v>
      </c>
      <c r="Z953" t="str">
        <f t="shared" si="215"/>
        <v>0-31-3--20</v>
      </c>
      <c r="AA953" t="str">
        <f t="shared" si="208"/>
        <v>2023-10-31</v>
      </c>
      <c r="AB953" t="b">
        <f t="shared" si="210"/>
        <v>1</v>
      </c>
      <c r="AC953">
        <f t="shared" si="209"/>
        <v>0</v>
      </c>
    </row>
    <row r="954" spans="1:29">
      <c r="A954" s="3" t="s">
        <v>302</v>
      </c>
      <c r="B954" s="3" t="s">
        <v>573</v>
      </c>
      <c r="C954" s="3" t="s">
        <v>573</v>
      </c>
      <c r="D954" s="3" t="s">
        <v>573</v>
      </c>
      <c r="E954" s="3" t="s">
        <v>89</v>
      </c>
      <c r="F954" s="3" t="s">
        <v>95</v>
      </c>
      <c r="G954" s="3" t="s">
        <v>96</v>
      </c>
      <c r="H954" s="3" t="s">
        <v>92</v>
      </c>
      <c r="I954" s="3">
        <v>2840</v>
      </c>
      <c r="J954" s="3"/>
      <c r="K954" s="3">
        <v>0</v>
      </c>
      <c r="L954" s="3">
        <v>218.68</v>
      </c>
      <c r="M954" s="3"/>
      <c r="N954" s="3"/>
      <c r="O954" s="88" t="str">
        <f>""</f>
        <v/>
      </c>
      <c r="P954" s="35" t="str">
        <f t="shared" si="202"/>
        <v>2023-10-31</v>
      </c>
      <c r="Q954" t="str">
        <f t="shared" si="203"/>
        <v>XHY</v>
      </c>
      <c r="R954">
        <f t="shared" si="204"/>
        <v>0</v>
      </c>
      <c r="S954">
        <f t="shared" si="205"/>
        <v>2840</v>
      </c>
      <c r="T954">
        <f t="shared" si="206"/>
        <v>218.68</v>
      </c>
      <c r="U954" t="str">
        <f t="shared" si="207"/>
        <v>0-31-3--20</v>
      </c>
      <c r="V954">
        <f t="shared" si="211"/>
        <v>7.6999999999999999E-2</v>
      </c>
      <c r="W954">
        <f t="shared" si="212"/>
        <v>0</v>
      </c>
      <c r="X954" t="str">
        <f t="shared" si="213"/>
        <v>0-31-3--20</v>
      </c>
      <c r="Y954" t="str">
        <f t="shared" si="214"/>
        <v>0-31-3--20</v>
      </c>
      <c r="Z954" t="str">
        <f t="shared" si="215"/>
        <v>0-31-3--20</v>
      </c>
      <c r="AA954" t="str">
        <f t="shared" si="208"/>
        <v>2023-10-31</v>
      </c>
      <c r="AB954" t="b">
        <f t="shared" si="210"/>
        <v>1</v>
      </c>
      <c r="AC954">
        <f t="shared" si="209"/>
        <v>0</v>
      </c>
    </row>
    <row r="955" spans="1:29">
      <c r="A955" s="3" t="s">
        <v>302</v>
      </c>
      <c r="B955" s="3" t="s">
        <v>573</v>
      </c>
      <c r="C955" s="3" t="s">
        <v>573</v>
      </c>
      <c r="D955" s="3" t="s">
        <v>573</v>
      </c>
      <c r="E955" s="3" t="s">
        <v>89</v>
      </c>
      <c r="F955" s="3" t="s">
        <v>54</v>
      </c>
      <c r="G955" s="3" t="s">
        <v>230</v>
      </c>
      <c r="H955" s="3" t="s">
        <v>305</v>
      </c>
      <c r="I955" s="3">
        <v>0</v>
      </c>
      <c r="J955" s="3"/>
      <c r="K955" s="3">
        <v>0</v>
      </c>
      <c r="L955" s="3">
        <v>-2102.37</v>
      </c>
      <c r="M955" s="3"/>
      <c r="N955" s="3"/>
      <c r="O955" s="88" t="str">
        <f>""</f>
        <v/>
      </c>
      <c r="P955" s="35" t="str">
        <f t="shared" si="202"/>
        <v>2023-10-31</v>
      </c>
      <c r="Q955" t="str">
        <f t="shared" si="203"/>
        <v>XCB</v>
      </c>
      <c r="R955">
        <f t="shared" si="204"/>
        <v>0</v>
      </c>
      <c r="S955">
        <f t="shared" si="205"/>
        <v>0</v>
      </c>
      <c r="T955">
        <f t="shared" si="206"/>
        <v>0</v>
      </c>
      <c r="U955" t="str">
        <f t="shared" si="207"/>
        <v>0-31-3--20</v>
      </c>
      <c r="V955">
        <f t="shared" si="211"/>
        <v>0</v>
      </c>
      <c r="W955">
        <f t="shared" si="212"/>
        <v>0</v>
      </c>
      <c r="X955" t="str">
        <f t="shared" si="213"/>
        <v>0-31-3--20</v>
      </c>
      <c r="Y955" t="str">
        <f t="shared" si="214"/>
        <v>0-31-3--20</v>
      </c>
      <c r="Z955" t="str">
        <f t="shared" si="215"/>
        <v>0-31-3--20</v>
      </c>
      <c r="AA955" t="str">
        <f t="shared" si="208"/>
        <v>2023-10-31</v>
      </c>
      <c r="AB955" t="b">
        <f t="shared" si="210"/>
        <v>1</v>
      </c>
      <c r="AC955">
        <f t="shared" si="209"/>
        <v>0</v>
      </c>
    </row>
    <row r="956" spans="1:29">
      <c r="A956" s="3" t="s">
        <v>302</v>
      </c>
      <c r="B956" s="3" t="s">
        <v>573</v>
      </c>
      <c r="C956" s="3" t="s">
        <v>573</v>
      </c>
      <c r="D956" s="3" t="s">
        <v>573</v>
      </c>
      <c r="E956" s="3" t="s">
        <v>89</v>
      </c>
      <c r="F956" s="3" t="s">
        <v>54</v>
      </c>
      <c r="G956" s="3" t="s">
        <v>230</v>
      </c>
      <c r="H956" s="3" t="s">
        <v>92</v>
      </c>
      <c r="I956" s="3">
        <v>33371</v>
      </c>
      <c r="J956" s="3"/>
      <c r="K956" s="3">
        <v>0</v>
      </c>
      <c r="L956" s="3">
        <v>2102.37</v>
      </c>
      <c r="M956" s="3"/>
      <c r="N956" s="3"/>
      <c r="O956" s="88" t="str">
        <f>""</f>
        <v/>
      </c>
      <c r="P956" s="35" t="str">
        <f t="shared" si="202"/>
        <v>2023-10-31</v>
      </c>
      <c r="Q956" t="str">
        <f t="shared" si="203"/>
        <v>XCB</v>
      </c>
      <c r="R956">
        <f t="shared" si="204"/>
        <v>0</v>
      </c>
      <c r="S956">
        <f t="shared" si="205"/>
        <v>33371</v>
      </c>
      <c r="T956">
        <f t="shared" si="206"/>
        <v>2102.37</v>
      </c>
      <c r="U956" t="str">
        <f t="shared" si="207"/>
        <v>0-31-3--20</v>
      </c>
      <c r="V956">
        <f t="shared" si="211"/>
        <v>6.2999910101585205E-2</v>
      </c>
      <c r="W956">
        <f t="shared" si="212"/>
        <v>0</v>
      </c>
      <c r="X956" t="str">
        <f t="shared" si="213"/>
        <v>0-31-3--20</v>
      </c>
      <c r="Y956" t="str">
        <f t="shared" si="214"/>
        <v>0-31-3--20</v>
      </c>
      <c r="Z956" t="str">
        <f t="shared" si="215"/>
        <v>0-31-3--20</v>
      </c>
      <c r="AA956" t="str">
        <f t="shared" si="208"/>
        <v>2023-10-31</v>
      </c>
      <c r="AB956" t="b">
        <f t="shared" si="210"/>
        <v>1</v>
      </c>
      <c r="AC956">
        <f t="shared" si="209"/>
        <v>0</v>
      </c>
    </row>
    <row r="957" spans="1:29">
      <c r="A957" s="3" t="s">
        <v>302</v>
      </c>
      <c r="B957" s="3" t="s">
        <v>573</v>
      </c>
      <c r="C957" s="3" t="s">
        <v>573</v>
      </c>
      <c r="D957" s="3" t="s">
        <v>573</v>
      </c>
      <c r="E957" s="3" t="s">
        <v>89</v>
      </c>
      <c r="F957" s="3" t="s">
        <v>90</v>
      </c>
      <c r="G957" s="3" t="s">
        <v>91</v>
      </c>
      <c r="H957" s="3" t="s">
        <v>305</v>
      </c>
      <c r="I957" s="3">
        <v>0</v>
      </c>
      <c r="J957" s="3"/>
      <c r="K957" s="3">
        <v>0</v>
      </c>
      <c r="L957" s="3">
        <v>-5466.75</v>
      </c>
      <c r="M957" s="3"/>
      <c r="N957" s="3"/>
      <c r="O957" s="88" t="str">
        <f>""</f>
        <v/>
      </c>
      <c r="P957" s="35" t="str">
        <f t="shared" si="202"/>
        <v>2023-10-31</v>
      </c>
      <c r="Q957" t="str">
        <f t="shared" si="203"/>
        <v>XBB</v>
      </c>
      <c r="R957">
        <f t="shared" si="204"/>
        <v>0</v>
      </c>
      <c r="S957">
        <f t="shared" si="205"/>
        <v>0</v>
      </c>
      <c r="T957">
        <f t="shared" si="206"/>
        <v>0</v>
      </c>
      <c r="U957" t="str">
        <f t="shared" si="207"/>
        <v>0-31-3--20</v>
      </c>
      <c r="V957">
        <f t="shared" si="211"/>
        <v>0</v>
      </c>
      <c r="W957">
        <f t="shared" si="212"/>
        <v>0</v>
      </c>
      <c r="X957" t="str">
        <f t="shared" si="213"/>
        <v>0-31-3--20</v>
      </c>
      <c r="Y957" t="str">
        <f t="shared" si="214"/>
        <v>0-31-3--20</v>
      </c>
      <c r="Z957" t="str">
        <f t="shared" si="215"/>
        <v>0-31-3--20</v>
      </c>
      <c r="AA957" t="str">
        <f t="shared" si="208"/>
        <v>2023-10-31</v>
      </c>
      <c r="AB957" t="b">
        <f t="shared" si="210"/>
        <v>1</v>
      </c>
      <c r="AC957">
        <f t="shared" si="209"/>
        <v>0</v>
      </c>
    </row>
    <row r="958" spans="1:29">
      <c r="A958" s="3" t="s">
        <v>302</v>
      </c>
      <c r="B958" s="3" t="s">
        <v>573</v>
      </c>
      <c r="C958" s="3" t="s">
        <v>573</v>
      </c>
      <c r="D958" s="3" t="s">
        <v>573</v>
      </c>
      <c r="E958" s="3" t="s">
        <v>89</v>
      </c>
      <c r="F958" s="3" t="s">
        <v>90</v>
      </c>
      <c r="G958" s="3" t="s">
        <v>91</v>
      </c>
      <c r="H958" s="3" t="s">
        <v>92</v>
      </c>
      <c r="I958" s="3">
        <v>74887</v>
      </c>
      <c r="J958" s="3"/>
      <c r="K958" s="3">
        <v>0</v>
      </c>
      <c r="L958" s="3">
        <v>5466.75</v>
      </c>
      <c r="M958" s="3"/>
      <c r="N958" s="3"/>
      <c r="O958" s="88" t="str">
        <f>""</f>
        <v/>
      </c>
      <c r="P958" s="35" t="str">
        <f t="shared" si="202"/>
        <v>2023-10-31</v>
      </c>
      <c r="Q958" t="str">
        <f t="shared" si="203"/>
        <v>XBB</v>
      </c>
      <c r="R958">
        <f t="shared" si="204"/>
        <v>0</v>
      </c>
      <c r="S958">
        <f t="shared" si="205"/>
        <v>74887</v>
      </c>
      <c r="T958">
        <f t="shared" si="206"/>
        <v>5466.7500000000009</v>
      </c>
      <c r="U958" t="str">
        <f t="shared" si="207"/>
        <v>0-31-3--20</v>
      </c>
      <c r="V958">
        <f t="shared" si="211"/>
        <v>7.2999986646547471E-2</v>
      </c>
      <c r="W958">
        <f t="shared" si="212"/>
        <v>0</v>
      </c>
      <c r="X958" t="str">
        <f t="shared" si="213"/>
        <v>0-31-3--20</v>
      </c>
      <c r="Y958" t="str">
        <f t="shared" si="214"/>
        <v>0-31-3--20</v>
      </c>
      <c r="Z958" t="str">
        <f t="shared" si="215"/>
        <v>0-31-3--20</v>
      </c>
      <c r="AA958" t="str">
        <f t="shared" si="208"/>
        <v>2023-10-31</v>
      </c>
      <c r="AB958" t="b">
        <f t="shared" si="210"/>
        <v>1</v>
      </c>
      <c r="AC958">
        <f t="shared" si="209"/>
        <v>0</v>
      </c>
    </row>
    <row r="959" spans="1:29">
      <c r="A959" s="3" t="s">
        <v>302</v>
      </c>
      <c r="B959" s="3" t="s">
        <v>579</v>
      </c>
      <c r="C959" s="3" t="s">
        <v>580</v>
      </c>
      <c r="D959" s="3" t="s">
        <v>579</v>
      </c>
      <c r="E959" s="3" t="s">
        <v>89</v>
      </c>
      <c r="F959" s="3" t="s">
        <v>108</v>
      </c>
      <c r="G959" s="3" t="s">
        <v>109</v>
      </c>
      <c r="H959" s="3" t="s">
        <v>313</v>
      </c>
      <c r="I959" s="3">
        <v>200</v>
      </c>
      <c r="J959" s="3">
        <v>32.924999999999997</v>
      </c>
      <c r="K959" s="3">
        <v>0</v>
      </c>
      <c r="L959" s="3">
        <v>6585</v>
      </c>
      <c r="M959" s="3"/>
      <c r="N959" s="3"/>
      <c r="O959" s="88" t="str">
        <f>""</f>
        <v/>
      </c>
      <c r="P959" s="35" t="str">
        <f t="shared" si="202"/>
        <v>2023-11-10</v>
      </c>
      <c r="Q959" t="str">
        <f t="shared" si="203"/>
        <v>XEF</v>
      </c>
      <c r="R959">
        <f t="shared" si="204"/>
        <v>32.924999999999997</v>
      </c>
      <c r="S959">
        <f t="shared" si="205"/>
        <v>-200</v>
      </c>
      <c r="T959">
        <f t="shared" si="206"/>
        <v>-6584.9999999999991</v>
      </c>
      <c r="U959" t="str">
        <f t="shared" si="207"/>
        <v>1-10-3--20</v>
      </c>
      <c r="V959">
        <f t="shared" si="211"/>
        <v>32.924999999999997</v>
      </c>
      <c r="W959" t="b">
        <f t="shared" si="212"/>
        <v>1</v>
      </c>
      <c r="X959" t="str">
        <f t="shared" si="213"/>
        <v>1-10-3--20</v>
      </c>
      <c r="Y959" t="str">
        <f t="shared" si="214"/>
        <v>1-15-3--20</v>
      </c>
      <c r="Z959" t="str">
        <f t="shared" si="215"/>
        <v>1-10-3--20</v>
      </c>
      <c r="AA959" t="str">
        <f t="shared" si="208"/>
        <v>2023-11-10</v>
      </c>
      <c r="AB959" t="b">
        <f t="shared" si="210"/>
        <v>1</v>
      </c>
      <c r="AC959">
        <f t="shared" si="209"/>
        <v>0</v>
      </c>
    </row>
    <row r="960" spans="1:29">
      <c r="A960" s="3" t="s">
        <v>302</v>
      </c>
      <c r="B960" s="3" t="s">
        <v>579</v>
      </c>
      <c r="C960" s="3" t="s">
        <v>580</v>
      </c>
      <c r="D960" s="3" t="s">
        <v>579</v>
      </c>
      <c r="E960" s="3" t="s">
        <v>89</v>
      </c>
      <c r="F960" s="3" t="s">
        <v>110</v>
      </c>
      <c r="G960" s="3" t="s">
        <v>111</v>
      </c>
      <c r="H960" s="3" t="s">
        <v>313</v>
      </c>
      <c r="I960" s="3">
        <v>700</v>
      </c>
      <c r="J960" s="3">
        <v>30.015000000000001</v>
      </c>
      <c r="K960" s="3">
        <v>0</v>
      </c>
      <c r="L960" s="3">
        <v>21010.5</v>
      </c>
      <c r="M960" s="3"/>
      <c r="N960" s="3"/>
      <c r="O960" s="88" t="str">
        <f>""</f>
        <v/>
      </c>
      <c r="P960" s="35" t="str">
        <f t="shared" si="202"/>
        <v>2023-11-10</v>
      </c>
      <c r="Q960" t="str">
        <f t="shared" si="203"/>
        <v>XIU</v>
      </c>
      <c r="R960">
        <f t="shared" si="204"/>
        <v>30.015000000000001</v>
      </c>
      <c r="S960">
        <f t="shared" si="205"/>
        <v>-700</v>
      </c>
      <c r="T960">
        <f t="shared" si="206"/>
        <v>-21010.5</v>
      </c>
      <c r="U960" t="str">
        <f t="shared" si="207"/>
        <v>1-10-3--20</v>
      </c>
      <c r="V960">
        <f t="shared" si="211"/>
        <v>30.015000000000001</v>
      </c>
      <c r="W960" t="b">
        <f t="shared" si="212"/>
        <v>1</v>
      </c>
      <c r="X960" t="str">
        <f t="shared" si="213"/>
        <v>1-10-3--20</v>
      </c>
      <c r="Y960" t="str">
        <f t="shared" si="214"/>
        <v>1-15-3--20</v>
      </c>
      <c r="Z960" t="str">
        <f t="shared" si="215"/>
        <v>1-10-3--20</v>
      </c>
      <c r="AA960" t="str">
        <f t="shared" si="208"/>
        <v>2023-11-10</v>
      </c>
      <c r="AB960" t="b">
        <f t="shared" si="210"/>
        <v>1</v>
      </c>
      <c r="AC960">
        <f t="shared" si="209"/>
        <v>0</v>
      </c>
    </row>
    <row r="961" spans="1:29">
      <c r="A961" s="3" t="s">
        <v>302</v>
      </c>
      <c r="B961" s="3" t="s">
        <v>579</v>
      </c>
      <c r="C961" s="3" t="s">
        <v>580</v>
      </c>
      <c r="D961" s="3" t="s">
        <v>579</v>
      </c>
      <c r="E961" s="3" t="s">
        <v>89</v>
      </c>
      <c r="F961" s="3" t="s">
        <v>581</v>
      </c>
      <c r="G961" s="3" t="s">
        <v>582</v>
      </c>
      <c r="H961" s="3" t="s">
        <v>314</v>
      </c>
      <c r="I961" s="3">
        <v>8300</v>
      </c>
      <c r="J961" s="3">
        <v>25.62</v>
      </c>
      <c r="K961" s="3">
        <v>0</v>
      </c>
      <c r="L961" s="3">
        <v>-212646</v>
      </c>
      <c r="M961" s="3"/>
      <c r="N961" s="3"/>
      <c r="O961" s="88" t="str">
        <f>""</f>
        <v/>
      </c>
      <c r="P961" s="35" t="str">
        <f t="shared" si="202"/>
        <v>2023-11-10</v>
      </c>
      <c r="Q961" t="str">
        <f t="shared" si="203"/>
        <v>XSB</v>
      </c>
      <c r="R961">
        <f t="shared" si="204"/>
        <v>25.62</v>
      </c>
      <c r="S961">
        <f t="shared" si="205"/>
        <v>8300</v>
      </c>
      <c r="T961">
        <f t="shared" si="206"/>
        <v>212646</v>
      </c>
      <c r="U961" t="str">
        <f t="shared" si="207"/>
        <v>1-10-3--20</v>
      </c>
      <c r="V961">
        <f t="shared" si="211"/>
        <v>25.62</v>
      </c>
      <c r="W961" t="b">
        <f t="shared" si="212"/>
        <v>1</v>
      </c>
      <c r="X961" t="str">
        <f t="shared" si="213"/>
        <v>1-10-3--20</v>
      </c>
      <c r="Y961" t="str">
        <f t="shared" si="214"/>
        <v>1-15-3--20</v>
      </c>
      <c r="Z961" t="str">
        <f t="shared" si="215"/>
        <v>1-10-3--20</v>
      </c>
      <c r="AA961" t="str">
        <f t="shared" si="208"/>
        <v>2023-11-10</v>
      </c>
      <c r="AB961" t="b">
        <f t="shared" si="210"/>
        <v>1</v>
      </c>
      <c r="AC961">
        <f t="shared" si="209"/>
        <v>0</v>
      </c>
    </row>
    <row r="962" spans="1:29">
      <c r="A962" s="3" t="s">
        <v>302</v>
      </c>
      <c r="B962" s="3" t="s">
        <v>579</v>
      </c>
      <c r="C962" s="3" t="s">
        <v>580</v>
      </c>
      <c r="D962" s="3" t="s">
        <v>579</v>
      </c>
      <c r="E962" s="3" t="s">
        <v>89</v>
      </c>
      <c r="F962" s="3" t="s">
        <v>90</v>
      </c>
      <c r="G962" s="3" t="s">
        <v>91</v>
      </c>
      <c r="H962" s="3" t="s">
        <v>313</v>
      </c>
      <c r="I962" s="3">
        <v>6250</v>
      </c>
      <c r="J962" s="3">
        <v>26.684000000000001</v>
      </c>
      <c r="K962" s="3">
        <v>0</v>
      </c>
      <c r="L962" s="3">
        <v>166777.5</v>
      </c>
      <c r="M962" s="3"/>
      <c r="N962" s="3"/>
      <c r="O962" s="88" t="str">
        <f>""</f>
        <v/>
      </c>
      <c r="P962" s="35" t="str">
        <f t="shared" ref="P962:P1025" si="216">B962</f>
        <v>2023-11-10</v>
      </c>
      <c r="Q962" t="str">
        <f t="shared" ref="Q962:Q1025" si="217">F962</f>
        <v>XBB</v>
      </c>
      <c r="R962">
        <f t="shared" ref="R962:R1025" si="218">IFERROR(TRIM(RIGHT(G962,LEN(G962)-SEARCH("=",G962)))/I962,IF(J962="",0,J962))</f>
        <v>26.684000000000001</v>
      </c>
      <c r="S962">
        <f t="shared" ref="S962:S1025" si="219">IF(OR(H962="Sell",H962="Vente"),-1,1)*I962</f>
        <v>-6250</v>
      </c>
      <c r="T962">
        <f t="shared" ref="T962:T1025" si="220">IF(L962&lt;&gt;R962*S962,V962,R962)*S962</f>
        <v>-166777.5</v>
      </c>
      <c r="U962" t="str">
        <f t="shared" ref="U962:U1025" si="221">RIGHT(B962,4)&amp;"-"&amp;LEFT(RIGHT(B962,7),2)&amp;"-"&amp;LEFT(B962,2)</f>
        <v>1-10-3--20</v>
      </c>
      <c r="V962">
        <f t="shared" si="211"/>
        <v>26.6844</v>
      </c>
      <c r="W962" t="b">
        <f t="shared" si="212"/>
        <v>0</v>
      </c>
      <c r="X962" t="str">
        <f t="shared" si="213"/>
        <v>1-10-3--20</v>
      </c>
      <c r="Y962" t="str">
        <f t="shared" si="214"/>
        <v>1-15-3--20</v>
      </c>
      <c r="Z962" t="str">
        <f t="shared" si="215"/>
        <v>1-10-3--20</v>
      </c>
      <c r="AA962" t="str">
        <f t="shared" ref="AA962:AA1025" si="222">D962</f>
        <v>2023-11-10</v>
      </c>
      <c r="AB962" t="b">
        <f t="shared" si="210"/>
        <v>1</v>
      </c>
      <c r="AC962">
        <f t="shared" ref="AC962:AC1025" si="223">IF(AB962=TRUE,,H962)</f>
        <v>0</v>
      </c>
    </row>
    <row r="963" spans="1:29">
      <c r="A963" s="3" t="s">
        <v>302</v>
      </c>
      <c r="B963" s="3" t="s">
        <v>579</v>
      </c>
      <c r="C963" s="3" t="s">
        <v>580</v>
      </c>
      <c r="D963" s="3" t="s">
        <v>579</v>
      </c>
      <c r="E963" s="3" t="s">
        <v>89</v>
      </c>
      <c r="F963" s="3" t="s">
        <v>112</v>
      </c>
      <c r="G963" s="3" t="s">
        <v>113</v>
      </c>
      <c r="H963" s="3" t="s">
        <v>313</v>
      </c>
      <c r="I963" s="3">
        <v>550</v>
      </c>
      <c r="J963" s="3">
        <v>29.25</v>
      </c>
      <c r="K963" s="3">
        <v>0</v>
      </c>
      <c r="L963" s="3">
        <v>16087.5</v>
      </c>
      <c r="M963" s="3"/>
      <c r="N963" s="3"/>
      <c r="O963" s="88" t="str">
        <f>""</f>
        <v/>
      </c>
      <c r="P963" s="35" t="str">
        <f t="shared" si="216"/>
        <v>2023-11-10</v>
      </c>
      <c r="Q963" t="str">
        <f t="shared" si="217"/>
        <v>XEM</v>
      </c>
      <c r="R963">
        <f t="shared" si="218"/>
        <v>29.25</v>
      </c>
      <c r="S963">
        <f t="shared" si="219"/>
        <v>-550</v>
      </c>
      <c r="T963">
        <f t="shared" si="220"/>
        <v>-16087.5</v>
      </c>
      <c r="U963" t="str">
        <f t="shared" si="221"/>
        <v>1-10-3--20</v>
      </c>
      <c r="V963">
        <f t="shared" si="211"/>
        <v>29.25</v>
      </c>
      <c r="W963" t="b">
        <f t="shared" si="212"/>
        <v>1</v>
      </c>
      <c r="X963" t="str">
        <f t="shared" si="213"/>
        <v>1-10-3--20</v>
      </c>
      <c r="Y963" t="str">
        <f t="shared" si="214"/>
        <v>1-15-3--20</v>
      </c>
      <c r="Z963" t="str">
        <f t="shared" si="215"/>
        <v>1-10-3--20</v>
      </c>
      <c r="AA963" t="str">
        <f t="shared" si="222"/>
        <v>2023-11-10</v>
      </c>
      <c r="AB963" t="b">
        <f t="shared" ref="AB963:AB1026" si="224">B963=D963</f>
        <v>1</v>
      </c>
      <c r="AC963">
        <f t="shared" si="223"/>
        <v>0</v>
      </c>
    </row>
    <row r="964" spans="1:29">
      <c r="A964" s="3" t="s">
        <v>302</v>
      </c>
      <c r="B964" s="3" t="s">
        <v>583</v>
      </c>
      <c r="C964" s="3" t="s">
        <v>583</v>
      </c>
      <c r="D964" s="3" t="s">
        <v>584</v>
      </c>
      <c r="E964" s="3" t="s">
        <v>89</v>
      </c>
      <c r="F964" s="3" t="s">
        <v>120</v>
      </c>
      <c r="G964" s="3" t="s">
        <v>585</v>
      </c>
      <c r="H964" s="3" t="s">
        <v>305</v>
      </c>
      <c r="I964" s="3">
        <v>142.21799999999999</v>
      </c>
      <c r="J964" s="3"/>
      <c r="K964" s="3">
        <v>0</v>
      </c>
      <c r="L964" s="3"/>
      <c r="M964" s="3"/>
      <c r="N964" s="3"/>
      <c r="O964" s="88" t="str">
        <f>""</f>
        <v/>
      </c>
      <c r="P964" s="35" t="str">
        <f t="shared" si="216"/>
        <v>2023-11-29</v>
      </c>
      <c r="Q964" t="str">
        <f t="shared" si="217"/>
        <v>TDB778</v>
      </c>
      <c r="R964">
        <f t="shared" si="218"/>
        <v>10.799969061581518</v>
      </c>
      <c r="S964">
        <f t="shared" si="219"/>
        <v>142.21799999999999</v>
      </c>
      <c r="T964">
        <f t="shared" si="220"/>
        <v>0</v>
      </c>
      <c r="U964" t="str">
        <f t="shared" si="221"/>
        <v>1-29-3--20</v>
      </c>
      <c r="V964">
        <f t="shared" si="211"/>
        <v>0</v>
      </c>
      <c r="W964">
        <f t="shared" si="212"/>
        <v>0</v>
      </c>
      <c r="X964" t="str">
        <f t="shared" si="213"/>
        <v>1-29-3--20</v>
      </c>
      <c r="Y964" t="str">
        <f t="shared" si="214"/>
        <v>1-29-3--20</v>
      </c>
      <c r="Z964" t="str">
        <f t="shared" si="215"/>
        <v>2-01-3--20</v>
      </c>
      <c r="AA964" t="str">
        <f t="shared" si="222"/>
        <v>2023-12-01</v>
      </c>
      <c r="AB964" t="b">
        <f t="shared" si="224"/>
        <v>0</v>
      </c>
      <c r="AC964" t="str">
        <f t="shared" si="223"/>
        <v>Reinv Div</v>
      </c>
    </row>
    <row r="965" spans="1:29">
      <c r="A965" s="3" t="s">
        <v>302</v>
      </c>
      <c r="B965" s="3" t="s">
        <v>586</v>
      </c>
      <c r="C965" s="3" t="s">
        <v>586</v>
      </c>
      <c r="D965" s="3" t="s">
        <v>587</v>
      </c>
      <c r="E965" s="3" t="s">
        <v>89</v>
      </c>
      <c r="F965" s="3" t="s">
        <v>93</v>
      </c>
      <c r="G965" s="3" t="s">
        <v>94</v>
      </c>
      <c r="H965" s="3" t="s">
        <v>128</v>
      </c>
      <c r="I965" s="3">
        <v>0</v>
      </c>
      <c r="J965" s="3"/>
      <c r="K965" s="3">
        <v>0</v>
      </c>
      <c r="L965" s="3">
        <v>4.34</v>
      </c>
      <c r="M965" s="3"/>
      <c r="N965" s="3"/>
      <c r="O965" s="88" t="str">
        <f>""</f>
        <v/>
      </c>
      <c r="P965" s="35" t="str">
        <f t="shared" si="216"/>
        <v>2023-11-30</v>
      </c>
      <c r="Q965" t="str">
        <f t="shared" si="217"/>
        <v>XIG</v>
      </c>
      <c r="R965">
        <f t="shared" si="218"/>
        <v>0</v>
      </c>
      <c r="S965">
        <f t="shared" si="219"/>
        <v>0</v>
      </c>
      <c r="T965">
        <f t="shared" si="220"/>
        <v>0</v>
      </c>
      <c r="U965" t="str">
        <f t="shared" si="221"/>
        <v>1-30-3--20</v>
      </c>
      <c r="V965">
        <f t="shared" si="211"/>
        <v>0</v>
      </c>
      <c r="W965">
        <f t="shared" si="212"/>
        <v>0</v>
      </c>
      <c r="X965" t="str">
        <f t="shared" si="213"/>
        <v>1-30-3--20</v>
      </c>
      <c r="Y965" t="str">
        <f t="shared" si="214"/>
        <v>1-30-3--20</v>
      </c>
      <c r="Z965" t="str">
        <f t="shared" si="215"/>
        <v>2-06-3--20</v>
      </c>
      <c r="AA965" t="str">
        <f t="shared" si="222"/>
        <v>2023-12-06</v>
      </c>
      <c r="AB965" t="b">
        <f t="shared" si="224"/>
        <v>0</v>
      </c>
      <c r="AC965" t="str">
        <f t="shared" si="223"/>
        <v>Fraction</v>
      </c>
    </row>
    <row r="966" spans="1:29">
      <c r="A966" s="3" t="s">
        <v>302</v>
      </c>
      <c r="B966" s="3" t="s">
        <v>586</v>
      </c>
      <c r="C966" s="3" t="s">
        <v>586</v>
      </c>
      <c r="D966" s="3" t="s">
        <v>587</v>
      </c>
      <c r="E966" s="3" t="s">
        <v>89</v>
      </c>
      <c r="F966" s="3" t="s">
        <v>93</v>
      </c>
      <c r="G966" s="3" t="s">
        <v>588</v>
      </c>
      <c r="H966" s="3" t="s">
        <v>305</v>
      </c>
      <c r="I966" s="3">
        <v>17</v>
      </c>
      <c r="J966" s="3"/>
      <c r="K966" s="3">
        <v>0</v>
      </c>
      <c r="L966" s="3"/>
      <c r="M966" s="3"/>
      <c r="N966" s="3"/>
      <c r="O966" s="88" t="str">
        <f>""</f>
        <v/>
      </c>
      <c r="P966" s="35" t="str">
        <f t="shared" si="216"/>
        <v>2023-11-30</v>
      </c>
      <c r="Q966" t="str">
        <f t="shared" si="217"/>
        <v>XIG</v>
      </c>
      <c r="R966">
        <f t="shared" si="218"/>
        <v>19.969411764705882</v>
      </c>
      <c r="S966">
        <f t="shared" si="219"/>
        <v>17</v>
      </c>
      <c r="T966">
        <f t="shared" si="220"/>
        <v>0</v>
      </c>
      <c r="U966" t="str">
        <f t="shared" si="221"/>
        <v>1-30-3--20</v>
      </c>
      <c r="V966">
        <f t="shared" si="211"/>
        <v>0</v>
      </c>
      <c r="W966">
        <f t="shared" si="212"/>
        <v>0</v>
      </c>
      <c r="X966" t="str">
        <f t="shared" si="213"/>
        <v>1-30-3--20</v>
      </c>
      <c r="Y966" t="str">
        <f t="shared" si="214"/>
        <v>1-30-3--20</v>
      </c>
      <c r="Z966" t="str">
        <f t="shared" si="215"/>
        <v>2-06-3--20</v>
      </c>
      <c r="AA966" t="str">
        <f t="shared" si="222"/>
        <v>2023-12-06</v>
      </c>
      <c r="AB966" t="b">
        <f t="shared" si="224"/>
        <v>0</v>
      </c>
      <c r="AC966" t="str">
        <f t="shared" si="223"/>
        <v>Reinv Div</v>
      </c>
    </row>
    <row r="967" spans="1:29">
      <c r="A967" s="3" t="s">
        <v>302</v>
      </c>
      <c r="B967" s="3" t="s">
        <v>586</v>
      </c>
      <c r="C967" s="3" t="s">
        <v>586</v>
      </c>
      <c r="D967" s="3" t="s">
        <v>587</v>
      </c>
      <c r="E967" s="3" t="s">
        <v>89</v>
      </c>
      <c r="F967" s="3" t="s">
        <v>95</v>
      </c>
      <c r="G967" s="3" t="s">
        <v>96</v>
      </c>
      <c r="H967" s="3" t="s">
        <v>128</v>
      </c>
      <c r="I967" s="3">
        <v>0</v>
      </c>
      <c r="J967" s="3"/>
      <c r="K967" s="3">
        <v>0</v>
      </c>
      <c r="L967" s="3">
        <v>12.2</v>
      </c>
      <c r="M967" s="3"/>
      <c r="N967" s="3"/>
      <c r="O967" s="88" t="str">
        <f>""</f>
        <v/>
      </c>
      <c r="P967" s="35" t="str">
        <f t="shared" si="216"/>
        <v>2023-11-30</v>
      </c>
      <c r="Q967" t="str">
        <f t="shared" si="217"/>
        <v>XHY</v>
      </c>
      <c r="R967">
        <f t="shared" si="218"/>
        <v>0</v>
      </c>
      <c r="S967">
        <f t="shared" si="219"/>
        <v>0</v>
      </c>
      <c r="T967">
        <f t="shared" si="220"/>
        <v>0</v>
      </c>
      <c r="U967" t="str">
        <f t="shared" si="221"/>
        <v>1-30-3--20</v>
      </c>
      <c r="V967">
        <f t="shared" si="211"/>
        <v>0</v>
      </c>
      <c r="W967">
        <f t="shared" si="212"/>
        <v>0</v>
      </c>
      <c r="X967" t="str">
        <f t="shared" si="213"/>
        <v>1-30-3--20</v>
      </c>
      <c r="Y967" t="str">
        <f t="shared" si="214"/>
        <v>1-30-3--20</v>
      </c>
      <c r="Z967" t="str">
        <f t="shared" si="215"/>
        <v>2-06-3--20</v>
      </c>
      <c r="AA967" t="str">
        <f t="shared" si="222"/>
        <v>2023-12-06</v>
      </c>
      <c r="AB967" t="b">
        <f t="shared" si="224"/>
        <v>0</v>
      </c>
      <c r="AC967" t="str">
        <f t="shared" si="223"/>
        <v>Fraction</v>
      </c>
    </row>
    <row r="968" spans="1:29">
      <c r="A968" s="3" t="s">
        <v>302</v>
      </c>
      <c r="B968" s="3" t="s">
        <v>586</v>
      </c>
      <c r="C968" s="3" t="s">
        <v>586</v>
      </c>
      <c r="D968" s="3" t="s">
        <v>587</v>
      </c>
      <c r="E968" s="3" t="s">
        <v>89</v>
      </c>
      <c r="F968" s="3" t="s">
        <v>95</v>
      </c>
      <c r="G968" s="3" t="s">
        <v>589</v>
      </c>
      <c r="H968" s="3" t="s">
        <v>305</v>
      </c>
      <c r="I968" s="3">
        <v>13</v>
      </c>
      <c r="J968" s="3"/>
      <c r="K968" s="3">
        <v>0</v>
      </c>
      <c r="L968" s="3"/>
      <c r="M968" s="3"/>
      <c r="N968" s="3"/>
      <c r="O968" s="88" t="str">
        <f>""</f>
        <v/>
      </c>
      <c r="P968" s="35" t="str">
        <f t="shared" si="216"/>
        <v>2023-11-30</v>
      </c>
      <c r="Q968" t="str">
        <f t="shared" si="217"/>
        <v>XHY</v>
      </c>
      <c r="R968">
        <f t="shared" si="218"/>
        <v>16.183846153846154</v>
      </c>
      <c r="S968">
        <f t="shared" si="219"/>
        <v>13</v>
      </c>
      <c r="T968">
        <f t="shared" si="220"/>
        <v>0</v>
      </c>
      <c r="U968" t="str">
        <f t="shared" si="221"/>
        <v>1-30-3--20</v>
      </c>
      <c r="V968">
        <f t="shared" si="211"/>
        <v>0</v>
      </c>
      <c r="W968">
        <f t="shared" si="212"/>
        <v>0</v>
      </c>
      <c r="X968" t="str">
        <f t="shared" si="213"/>
        <v>1-30-3--20</v>
      </c>
      <c r="Y968" t="str">
        <f t="shared" si="214"/>
        <v>1-30-3--20</v>
      </c>
      <c r="Z968" t="str">
        <f t="shared" si="215"/>
        <v>2-06-3--20</v>
      </c>
      <c r="AA968" t="str">
        <f t="shared" si="222"/>
        <v>2023-12-06</v>
      </c>
      <c r="AB968" t="b">
        <f t="shared" si="224"/>
        <v>0</v>
      </c>
      <c r="AC968" t="str">
        <f t="shared" si="223"/>
        <v>Reinv Div</v>
      </c>
    </row>
    <row r="969" spans="1:29">
      <c r="A969" s="3" t="s">
        <v>302</v>
      </c>
      <c r="B969" s="3" t="s">
        <v>586</v>
      </c>
      <c r="C969" s="3" t="s">
        <v>586</v>
      </c>
      <c r="D969" s="3" t="s">
        <v>587</v>
      </c>
      <c r="E969" s="3" t="s">
        <v>89</v>
      </c>
      <c r="F969" s="3" t="s">
        <v>110</v>
      </c>
      <c r="G969" s="3" t="s">
        <v>111</v>
      </c>
      <c r="H969" s="3" t="s">
        <v>128</v>
      </c>
      <c r="I969" s="3">
        <v>0</v>
      </c>
      <c r="J969" s="3"/>
      <c r="K969" s="3">
        <v>0</v>
      </c>
      <c r="L969" s="3">
        <v>2.98</v>
      </c>
      <c r="M969" s="3"/>
      <c r="N969" s="3"/>
      <c r="O969" s="88" t="str">
        <f>""</f>
        <v/>
      </c>
      <c r="P969" s="35" t="str">
        <f t="shared" si="216"/>
        <v>2023-11-30</v>
      </c>
      <c r="Q969" t="str">
        <f t="shared" si="217"/>
        <v>XIU</v>
      </c>
      <c r="R969">
        <f t="shared" si="218"/>
        <v>0</v>
      </c>
      <c r="S969">
        <f t="shared" si="219"/>
        <v>0</v>
      </c>
      <c r="T969">
        <f t="shared" si="220"/>
        <v>0</v>
      </c>
      <c r="U969" t="str">
        <f t="shared" si="221"/>
        <v>1-30-3--20</v>
      </c>
      <c r="V969">
        <f t="shared" si="211"/>
        <v>0</v>
      </c>
      <c r="W969">
        <f t="shared" si="212"/>
        <v>0</v>
      </c>
      <c r="X969" t="str">
        <f t="shared" si="213"/>
        <v>1-30-3--20</v>
      </c>
      <c r="Y969" t="str">
        <f t="shared" si="214"/>
        <v>1-30-3--20</v>
      </c>
      <c r="Z969" t="str">
        <f t="shared" si="215"/>
        <v>2-06-3--20</v>
      </c>
      <c r="AA969" t="str">
        <f t="shared" si="222"/>
        <v>2023-12-06</v>
      </c>
      <c r="AB969" t="b">
        <f t="shared" si="224"/>
        <v>0</v>
      </c>
      <c r="AC969" t="str">
        <f t="shared" si="223"/>
        <v>Fraction</v>
      </c>
    </row>
    <row r="970" spans="1:29">
      <c r="A970" s="3" t="s">
        <v>302</v>
      </c>
      <c r="B970" s="3" t="s">
        <v>586</v>
      </c>
      <c r="C970" s="3" t="s">
        <v>586</v>
      </c>
      <c r="D970" s="3" t="s">
        <v>587</v>
      </c>
      <c r="E970" s="3" t="s">
        <v>89</v>
      </c>
      <c r="F970" s="3" t="s">
        <v>110</v>
      </c>
      <c r="G970" s="3" t="s">
        <v>590</v>
      </c>
      <c r="H970" s="3" t="s">
        <v>305</v>
      </c>
      <c r="I970" s="3">
        <v>222</v>
      </c>
      <c r="J970" s="3"/>
      <c r="K970" s="3">
        <v>0</v>
      </c>
      <c r="L970" s="3"/>
      <c r="M970" s="3"/>
      <c r="N970" s="3"/>
      <c r="O970" s="88" t="str">
        <f>""</f>
        <v/>
      </c>
      <c r="P970" s="35" t="str">
        <f t="shared" si="216"/>
        <v>2023-11-30</v>
      </c>
      <c r="Q970" t="str">
        <f t="shared" si="217"/>
        <v>XIU</v>
      </c>
      <c r="R970">
        <f t="shared" si="218"/>
        <v>31.059684684684683</v>
      </c>
      <c r="S970">
        <f t="shared" si="219"/>
        <v>222</v>
      </c>
      <c r="T970">
        <f t="shared" si="220"/>
        <v>0</v>
      </c>
      <c r="U970" t="str">
        <f t="shared" si="221"/>
        <v>1-30-3--20</v>
      </c>
      <c r="V970">
        <f t="shared" si="211"/>
        <v>0</v>
      </c>
      <c r="W970">
        <f t="shared" si="212"/>
        <v>0</v>
      </c>
      <c r="X970" t="str">
        <f t="shared" si="213"/>
        <v>1-30-3--20</v>
      </c>
      <c r="Y970" t="str">
        <f t="shared" si="214"/>
        <v>1-30-3--20</v>
      </c>
      <c r="Z970" t="str">
        <f t="shared" si="215"/>
        <v>2-06-3--20</v>
      </c>
      <c r="AA970" t="str">
        <f t="shared" si="222"/>
        <v>2023-12-06</v>
      </c>
      <c r="AB970" t="b">
        <f t="shared" si="224"/>
        <v>0</v>
      </c>
      <c r="AC970" t="str">
        <f t="shared" si="223"/>
        <v>Reinv Div</v>
      </c>
    </row>
    <row r="971" spans="1:29">
      <c r="A971" s="3" t="s">
        <v>302</v>
      </c>
      <c r="B971" s="3" t="s">
        <v>586</v>
      </c>
      <c r="C971" s="3" t="s">
        <v>586</v>
      </c>
      <c r="D971" s="3" t="s">
        <v>587</v>
      </c>
      <c r="E971" s="3" t="s">
        <v>89</v>
      </c>
      <c r="F971" s="3" t="s">
        <v>54</v>
      </c>
      <c r="G971" s="3" t="s">
        <v>230</v>
      </c>
      <c r="H971" s="3" t="s">
        <v>128</v>
      </c>
      <c r="I971" s="3">
        <v>0</v>
      </c>
      <c r="J971" s="3"/>
      <c r="K971" s="3">
        <v>0</v>
      </c>
      <c r="L971" s="3">
        <v>4.8899999999999997</v>
      </c>
      <c r="M971" s="3"/>
      <c r="N971" s="3"/>
      <c r="O971" s="88" t="str">
        <f>""</f>
        <v/>
      </c>
      <c r="P971" s="35" t="str">
        <f t="shared" si="216"/>
        <v>2023-11-30</v>
      </c>
      <c r="Q971" t="str">
        <f t="shared" si="217"/>
        <v>XCB</v>
      </c>
      <c r="R971">
        <f t="shared" si="218"/>
        <v>0</v>
      </c>
      <c r="S971">
        <f t="shared" si="219"/>
        <v>0</v>
      </c>
      <c r="T971">
        <f t="shared" si="220"/>
        <v>0</v>
      </c>
      <c r="U971" t="str">
        <f t="shared" si="221"/>
        <v>1-30-3--20</v>
      </c>
      <c r="V971">
        <f t="shared" si="211"/>
        <v>0</v>
      </c>
      <c r="W971">
        <f t="shared" si="212"/>
        <v>0</v>
      </c>
      <c r="X971" t="str">
        <f t="shared" si="213"/>
        <v>1-30-3--20</v>
      </c>
      <c r="Y971" t="str">
        <f t="shared" si="214"/>
        <v>1-30-3--20</v>
      </c>
      <c r="Z971" t="str">
        <f t="shared" si="215"/>
        <v>2-06-3--20</v>
      </c>
      <c r="AA971" t="str">
        <f t="shared" si="222"/>
        <v>2023-12-06</v>
      </c>
      <c r="AB971" t="b">
        <f t="shared" si="224"/>
        <v>0</v>
      </c>
      <c r="AC971" t="str">
        <f t="shared" si="223"/>
        <v>Fraction</v>
      </c>
    </row>
    <row r="972" spans="1:29">
      <c r="A972" s="3" t="s">
        <v>302</v>
      </c>
      <c r="B972" s="3" t="s">
        <v>586</v>
      </c>
      <c r="C972" s="3" t="s">
        <v>586</v>
      </c>
      <c r="D972" s="3" t="s">
        <v>587</v>
      </c>
      <c r="E972" s="3" t="s">
        <v>89</v>
      </c>
      <c r="F972" s="3" t="s">
        <v>54</v>
      </c>
      <c r="G972" s="3" t="s">
        <v>591</v>
      </c>
      <c r="H972" s="3" t="s">
        <v>305</v>
      </c>
      <c r="I972" s="3">
        <v>109</v>
      </c>
      <c r="J972" s="3"/>
      <c r="K972" s="3">
        <v>0</v>
      </c>
      <c r="L972" s="3"/>
      <c r="M972" s="3"/>
      <c r="N972" s="3"/>
      <c r="O972" s="88" t="str">
        <f>""</f>
        <v/>
      </c>
      <c r="P972" s="35" t="str">
        <f t="shared" si="216"/>
        <v>2023-11-30</v>
      </c>
      <c r="Q972" t="str">
        <f t="shared" si="217"/>
        <v>XCB</v>
      </c>
      <c r="R972">
        <f t="shared" si="218"/>
        <v>19.308532110091743</v>
      </c>
      <c r="S972">
        <f t="shared" si="219"/>
        <v>109</v>
      </c>
      <c r="T972">
        <f t="shared" si="220"/>
        <v>0</v>
      </c>
      <c r="U972" t="str">
        <f t="shared" si="221"/>
        <v>1-30-3--20</v>
      </c>
      <c r="V972">
        <f t="shared" si="211"/>
        <v>0</v>
      </c>
      <c r="W972">
        <f t="shared" si="212"/>
        <v>0</v>
      </c>
      <c r="X972" t="str">
        <f t="shared" si="213"/>
        <v>1-30-3--20</v>
      </c>
      <c r="Y972" t="str">
        <f t="shared" si="214"/>
        <v>1-30-3--20</v>
      </c>
      <c r="Z972" t="str">
        <f t="shared" si="215"/>
        <v>2-06-3--20</v>
      </c>
      <c r="AA972" t="str">
        <f t="shared" si="222"/>
        <v>2023-12-06</v>
      </c>
      <c r="AB972" t="b">
        <f t="shared" si="224"/>
        <v>0</v>
      </c>
      <c r="AC972" t="str">
        <f t="shared" si="223"/>
        <v>Reinv Div</v>
      </c>
    </row>
    <row r="973" spans="1:29">
      <c r="A973" s="3" t="s">
        <v>302</v>
      </c>
      <c r="B973" s="3" t="s">
        <v>586</v>
      </c>
      <c r="C973" s="3" t="s">
        <v>586</v>
      </c>
      <c r="D973" s="3" t="s">
        <v>587</v>
      </c>
      <c r="E973" s="3" t="s">
        <v>89</v>
      </c>
      <c r="F973" s="3" t="s">
        <v>90</v>
      </c>
      <c r="G973" s="3" t="s">
        <v>592</v>
      </c>
      <c r="H973" s="3" t="s">
        <v>305</v>
      </c>
      <c r="I973" s="3">
        <v>182</v>
      </c>
      <c r="J973" s="3"/>
      <c r="K973" s="3">
        <v>0</v>
      </c>
      <c r="L973" s="3"/>
      <c r="M973" s="3"/>
      <c r="N973" s="3"/>
      <c r="O973" s="88" t="str">
        <f>""</f>
        <v/>
      </c>
      <c r="P973" s="35" t="str">
        <f t="shared" si="216"/>
        <v>2023-11-30</v>
      </c>
      <c r="Q973" t="str">
        <f t="shared" si="217"/>
        <v>XBB</v>
      </c>
      <c r="R973">
        <f t="shared" si="218"/>
        <v>27.589505494505495</v>
      </c>
      <c r="S973">
        <f t="shared" si="219"/>
        <v>182</v>
      </c>
      <c r="T973">
        <f t="shared" si="220"/>
        <v>0</v>
      </c>
      <c r="U973" t="str">
        <f t="shared" si="221"/>
        <v>1-30-3--20</v>
      </c>
      <c r="V973">
        <f t="shared" si="211"/>
        <v>0</v>
      </c>
      <c r="W973">
        <f t="shared" si="212"/>
        <v>0</v>
      </c>
      <c r="X973" t="str">
        <f t="shared" si="213"/>
        <v>1-30-3--20</v>
      </c>
      <c r="Y973" t="str">
        <f t="shared" si="214"/>
        <v>1-30-3--20</v>
      </c>
      <c r="Z973" t="str">
        <f t="shared" si="215"/>
        <v>2-06-3--20</v>
      </c>
      <c r="AA973" t="str">
        <f t="shared" si="222"/>
        <v>2023-12-06</v>
      </c>
      <c r="AB973" t="b">
        <f t="shared" si="224"/>
        <v>0</v>
      </c>
      <c r="AC973" t="str">
        <f t="shared" si="223"/>
        <v>Reinv Div</v>
      </c>
    </row>
    <row r="974" spans="1:29">
      <c r="A974" s="3" t="s">
        <v>302</v>
      </c>
      <c r="B974" s="3" t="s">
        <v>586</v>
      </c>
      <c r="C974" s="3" t="s">
        <v>586</v>
      </c>
      <c r="D974" s="3" t="s">
        <v>587</v>
      </c>
      <c r="E974" s="3" t="s">
        <v>89</v>
      </c>
      <c r="F974" s="3" t="s">
        <v>90</v>
      </c>
      <c r="G974" s="3" t="s">
        <v>91</v>
      </c>
      <c r="H974" s="3" t="s">
        <v>128</v>
      </c>
      <c r="I974" s="3">
        <v>0</v>
      </c>
      <c r="J974" s="3"/>
      <c r="K974" s="3">
        <v>0</v>
      </c>
      <c r="L974" s="3">
        <v>4.29</v>
      </c>
      <c r="M974" s="3"/>
      <c r="N974" s="3"/>
      <c r="O974" s="88" t="str">
        <f>""</f>
        <v/>
      </c>
      <c r="P974" s="35" t="str">
        <f t="shared" si="216"/>
        <v>2023-11-30</v>
      </c>
      <c r="Q974" t="str">
        <f t="shared" si="217"/>
        <v>XBB</v>
      </c>
      <c r="R974">
        <f t="shared" si="218"/>
        <v>0</v>
      </c>
      <c r="S974">
        <f t="shared" si="219"/>
        <v>0</v>
      </c>
      <c r="T974">
        <f t="shared" si="220"/>
        <v>0</v>
      </c>
      <c r="U974" t="str">
        <f t="shared" si="221"/>
        <v>1-30-3--20</v>
      </c>
      <c r="V974">
        <f t="shared" si="211"/>
        <v>0</v>
      </c>
      <c r="W974">
        <f t="shared" si="212"/>
        <v>0</v>
      </c>
      <c r="X974" t="str">
        <f t="shared" si="213"/>
        <v>1-30-3--20</v>
      </c>
      <c r="Y974" t="str">
        <f t="shared" si="214"/>
        <v>1-30-3--20</v>
      </c>
      <c r="Z974" t="str">
        <f t="shared" si="215"/>
        <v>2-06-3--20</v>
      </c>
      <c r="AA974" t="str">
        <f t="shared" si="222"/>
        <v>2023-12-06</v>
      </c>
      <c r="AB974" t="b">
        <f t="shared" si="224"/>
        <v>0</v>
      </c>
      <c r="AC974" t="str">
        <f t="shared" si="223"/>
        <v>Fraction</v>
      </c>
    </row>
    <row r="975" spans="1:29">
      <c r="A975" s="3" t="s">
        <v>302</v>
      </c>
      <c r="B975" s="3" t="s">
        <v>586</v>
      </c>
      <c r="C975" s="3" t="s">
        <v>586</v>
      </c>
      <c r="D975" s="3" t="s">
        <v>586</v>
      </c>
      <c r="E975" s="3" t="s">
        <v>89</v>
      </c>
      <c r="F975" s="3" t="s">
        <v>93</v>
      </c>
      <c r="G975" s="3" t="s">
        <v>94</v>
      </c>
      <c r="H975" s="3" t="s">
        <v>305</v>
      </c>
      <c r="I975" s="3">
        <v>0</v>
      </c>
      <c r="J975" s="3"/>
      <c r="K975" s="3">
        <v>0</v>
      </c>
      <c r="L975" s="3">
        <v>-343.79</v>
      </c>
      <c r="M975" s="3"/>
      <c r="N975" s="3"/>
      <c r="O975" s="88" t="str">
        <f>""</f>
        <v/>
      </c>
      <c r="P975" s="35" t="str">
        <f t="shared" si="216"/>
        <v>2023-11-30</v>
      </c>
      <c r="Q975" t="str">
        <f t="shared" si="217"/>
        <v>XIG</v>
      </c>
      <c r="R975">
        <f t="shared" si="218"/>
        <v>0</v>
      </c>
      <c r="S975">
        <f t="shared" si="219"/>
        <v>0</v>
      </c>
      <c r="T975">
        <f t="shared" si="220"/>
        <v>0</v>
      </c>
      <c r="U975" t="str">
        <f t="shared" si="221"/>
        <v>1-30-3--20</v>
      </c>
      <c r="V975">
        <f t="shared" ref="V975:V1002" si="225">IFERROR(ABS(L975/I975),)</f>
        <v>0</v>
      </c>
      <c r="W975">
        <f t="shared" ref="W975:W1002" si="226">IF(OR(R975=0,V975=0),0,ABS(V975)=R975)</f>
        <v>0</v>
      </c>
      <c r="X975" t="str">
        <f t="shared" ref="X975:X1002" si="227">RIGHT(B975,4)&amp;"-"&amp;LEFT(RIGHT(B975,7),2)&amp;"-"&amp;LEFT(B975,2)</f>
        <v>1-30-3--20</v>
      </c>
      <c r="Y975" t="str">
        <f t="shared" ref="Y975:Y1002" si="228">RIGHT(C975,4)&amp;"-"&amp;LEFT(RIGHT(C975,7),2)&amp;"-"&amp;LEFT(C975,2)</f>
        <v>1-30-3--20</v>
      </c>
      <c r="Z975" t="str">
        <f t="shared" ref="Z975:Z1002" si="229">RIGHT(D975,4)&amp;"-"&amp;LEFT(RIGHT(D975,7),2)&amp;"-"&amp;LEFT(D975,2)</f>
        <v>1-30-3--20</v>
      </c>
      <c r="AA975" t="str">
        <f t="shared" si="222"/>
        <v>2023-11-30</v>
      </c>
      <c r="AB975" t="b">
        <f t="shared" si="224"/>
        <v>1</v>
      </c>
      <c r="AC975">
        <f t="shared" si="223"/>
        <v>0</v>
      </c>
    </row>
    <row r="976" spans="1:29">
      <c r="A976" s="3" t="s">
        <v>302</v>
      </c>
      <c r="B976" s="3" t="s">
        <v>586</v>
      </c>
      <c r="C976" s="3" t="s">
        <v>586</v>
      </c>
      <c r="D976" s="3" t="s">
        <v>586</v>
      </c>
      <c r="E976" s="3" t="s">
        <v>89</v>
      </c>
      <c r="F976" s="3" t="s">
        <v>93</v>
      </c>
      <c r="G976" s="3" t="s">
        <v>94</v>
      </c>
      <c r="H976" s="3" t="s">
        <v>92</v>
      </c>
      <c r="I976" s="3">
        <v>5209</v>
      </c>
      <c r="J976" s="3"/>
      <c r="K976" s="3">
        <v>0</v>
      </c>
      <c r="L976" s="3">
        <v>343.79</v>
      </c>
      <c r="M976" s="3"/>
      <c r="N976" s="3"/>
      <c r="O976" s="88" t="str">
        <f>""</f>
        <v/>
      </c>
      <c r="P976" s="35" t="str">
        <f t="shared" si="216"/>
        <v>2023-11-30</v>
      </c>
      <c r="Q976" t="str">
        <f t="shared" si="217"/>
        <v>XIG</v>
      </c>
      <c r="R976">
        <f t="shared" si="218"/>
        <v>0</v>
      </c>
      <c r="S976">
        <f t="shared" si="219"/>
        <v>5209</v>
      </c>
      <c r="T976">
        <f t="shared" si="220"/>
        <v>343.79</v>
      </c>
      <c r="U976" t="str">
        <f t="shared" si="221"/>
        <v>1-30-3--20</v>
      </c>
      <c r="V976">
        <f t="shared" si="225"/>
        <v>6.5999232098291422E-2</v>
      </c>
      <c r="W976">
        <f t="shared" si="226"/>
        <v>0</v>
      </c>
      <c r="X976" t="str">
        <f t="shared" si="227"/>
        <v>1-30-3--20</v>
      </c>
      <c r="Y976" t="str">
        <f t="shared" si="228"/>
        <v>1-30-3--20</v>
      </c>
      <c r="Z976" t="str">
        <f t="shared" si="229"/>
        <v>1-30-3--20</v>
      </c>
      <c r="AA976" t="str">
        <f t="shared" si="222"/>
        <v>2023-11-30</v>
      </c>
      <c r="AB976" t="b">
        <f t="shared" si="224"/>
        <v>1</v>
      </c>
      <c r="AC976">
        <f t="shared" si="223"/>
        <v>0</v>
      </c>
    </row>
    <row r="977" spans="1:29">
      <c r="A977" s="3" t="s">
        <v>302</v>
      </c>
      <c r="B977" s="3" t="s">
        <v>586</v>
      </c>
      <c r="C977" s="3" t="s">
        <v>586</v>
      </c>
      <c r="D977" s="3" t="s">
        <v>586</v>
      </c>
      <c r="E977" s="3" t="s">
        <v>89</v>
      </c>
      <c r="F977" s="3" t="s">
        <v>95</v>
      </c>
      <c r="G977" s="3" t="s">
        <v>96</v>
      </c>
      <c r="H977" s="3" t="s">
        <v>305</v>
      </c>
      <c r="I977" s="3">
        <v>0</v>
      </c>
      <c r="J977" s="3"/>
      <c r="K977" s="3">
        <v>0</v>
      </c>
      <c r="L977" s="3">
        <v>-222.61</v>
      </c>
      <c r="M977" s="3"/>
      <c r="N977" s="3"/>
      <c r="O977" s="88" t="str">
        <f>""</f>
        <v/>
      </c>
      <c r="P977" s="35" t="str">
        <f t="shared" si="216"/>
        <v>2023-11-30</v>
      </c>
      <c r="Q977" t="str">
        <f t="shared" si="217"/>
        <v>XHY</v>
      </c>
      <c r="R977">
        <f t="shared" si="218"/>
        <v>0</v>
      </c>
      <c r="S977">
        <f t="shared" si="219"/>
        <v>0</v>
      </c>
      <c r="T977">
        <f t="shared" si="220"/>
        <v>0</v>
      </c>
      <c r="U977" t="str">
        <f t="shared" si="221"/>
        <v>1-30-3--20</v>
      </c>
      <c r="V977">
        <f t="shared" si="225"/>
        <v>0</v>
      </c>
      <c r="W977">
        <f t="shared" si="226"/>
        <v>0</v>
      </c>
      <c r="X977" t="str">
        <f t="shared" si="227"/>
        <v>1-30-3--20</v>
      </c>
      <c r="Y977" t="str">
        <f t="shared" si="228"/>
        <v>1-30-3--20</v>
      </c>
      <c r="Z977" t="str">
        <f t="shared" si="229"/>
        <v>1-30-3--20</v>
      </c>
      <c r="AA977" t="str">
        <f t="shared" si="222"/>
        <v>2023-11-30</v>
      </c>
      <c r="AB977" t="b">
        <f t="shared" si="224"/>
        <v>1</v>
      </c>
      <c r="AC977">
        <f t="shared" si="223"/>
        <v>0</v>
      </c>
    </row>
    <row r="978" spans="1:29">
      <c r="A978" s="3" t="s">
        <v>302</v>
      </c>
      <c r="B978" s="3" t="s">
        <v>586</v>
      </c>
      <c r="C978" s="3" t="s">
        <v>586</v>
      </c>
      <c r="D978" s="3" t="s">
        <v>586</v>
      </c>
      <c r="E978" s="3" t="s">
        <v>89</v>
      </c>
      <c r="F978" s="3" t="s">
        <v>95</v>
      </c>
      <c r="G978" s="3" t="s">
        <v>96</v>
      </c>
      <c r="H978" s="3" t="s">
        <v>92</v>
      </c>
      <c r="I978" s="3">
        <v>2854</v>
      </c>
      <c r="J978" s="3"/>
      <c r="K978" s="3">
        <v>0</v>
      </c>
      <c r="L978" s="3">
        <v>222.61</v>
      </c>
      <c r="M978" s="3"/>
      <c r="N978" s="3"/>
      <c r="O978" s="88" t="str">
        <f>""</f>
        <v/>
      </c>
      <c r="P978" s="35" t="str">
        <f t="shared" si="216"/>
        <v>2023-11-30</v>
      </c>
      <c r="Q978" t="str">
        <f t="shared" si="217"/>
        <v>XHY</v>
      </c>
      <c r="R978">
        <f t="shared" si="218"/>
        <v>0</v>
      </c>
      <c r="S978">
        <f t="shared" si="219"/>
        <v>2854</v>
      </c>
      <c r="T978">
        <f t="shared" si="220"/>
        <v>222.60999999999999</v>
      </c>
      <c r="U978" t="str">
        <f t="shared" si="221"/>
        <v>1-30-3--20</v>
      </c>
      <c r="V978">
        <f t="shared" si="225"/>
        <v>7.7999299229152066E-2</v>
      </c>
      <c r="W978">
        <f t="shared" si="226"/>
        <v>0</v>
      </c>
      <c r="X978" t="str">
        <f t="shared" si="227"/>
        <v>1-30-3--20</v>
      </c>
      <c r="Y978" t="str">
        <f t="shared" si="228"/>
        <v>1-30-3--20</v>
      </c>
      <c r="Z978" t="str">
        <f t="shared" si="229"/>
        <v>1-30-3--20</v>
      </c>
      <c r="AA978" t="str">
        <f t="shared" si="222"/>
        <v>2023-11-30</v>
      </c>
      <c r="AB978" t="b">
        <f t="shared" si="224"/>
        <v>1</v>
      </c>
      <c r="AC978">
        <f t="shared" si="223"/>
        <v>0</v>
      </c>
    </row>
    <row r="979" spans="1:29">
      <c r="A979" s="3" t="s">
        <v>302</v>
      </c>
      <c r="B979" s="3" t="s">
        <v>586</v>
      </c>
      <c r="C979" s="3" t="s">
        <v>586</v>
      </c>
      <c r="D979" s="3" t="s">
        <v>586</v>
      </c>
      <c r="E979" s="3" t="s">
        <v>89</v>
      </c>
      <c r="F979" s="3" t="s">
        <v>110</v>
      </c>
      <c r="G979" s="3" t="s">
        <v>111</v>
      </c>
      <c r="H979" s="3" t="s">
        <v>305</v>
      </c>
      <c r="I979" s="3">
        <v>0</v>
      </c>
      <c r="J979" s="3"/>
      <c r="K979" s="3">
        <v>0</v>
      </c>
      <c r="L979" s="3">
        <v>-6898.25</v>
      </c>
      <c r="M979" s="3"/>
      <c r="N979" s="3"/>
      <c r="O979" s="88" t="str">
        <f>""</f>
        <v/>
      </c>
      <c r="P979" s="35" t="str">
        <f t="shared" si="216"/>
        <v>2023-11-30</v>
      </c>
      <c r="Q979" t="str">
        <f t="shared" si="217"/>
        <v>XIU</v>
      </c>
      <c r="R979">
        <f t="shared" si="218"/>
        <v>0</v>
      </c>
      <c r="S979">
        <f t="shared" si="219"/>
        <v>0</v>
      </c>
      <c r="T979">
        <f t="shared" si="220"/>
        <v>0</v>
      </c>
      <c r="U979" t="str">
        <f t="shared" si="221"/>
        <v>1-30-3--20</v>
      </c>
      <c r="V979">
        <f t="shared" si="225"/>
        <v>0</v>
      </c>
      <c r="W979">
        <f t="shared" si="226"/>
        <v>0</v>
      </c>
      <c r="X979" t="str">
        <f t="shared" si="227"/>
        <v>1-30-3--20</v>
      </c>
      <c r="Y979" t="str">
        <f t="shared" si="228"/>
        <v>1-30-3--20</v>
      </c>
      <c r="Z979" t="str">
        <f t="shared" si="229"/>
        <v>1-30-3--20</v>
      </c>
      <c r="AA979" t="str">
        <f t="shared" si="222"/>
        <v>2023-11-30</v>
      </c>
      <c r="AB979" t="b">
        <f t="shared" si="224"/>
        <v>1</v>
      </c>
      <c r="AC979">
        <f t="shared" si="223"/>
        <v>0</v>
      </c>
    </row>
    <row r="980" spans="1:29">
      <c r="A980" s="3" t="s">
        <v>302</v>
      </c>
      <c r="B980" s="3" t="s">
        <v>586</v>
      </c>
      <c r="C980" s="3" t="s">
        <v>586</v>
      </c>
      <c r="D980" s="3" t="s">
        <v>586</v>
      </c>
      <c r="E980" s="3" t="s">
        <v>89</v>
      </c>
      <c r="F980" s="3" t="s">
        <v>110</v>
      </c>
      <c r="G980" s="3" t="s">
        <v>111</v>
      </c>
      <c r="H980" s="3" t="s">
        <v>92</v>
      </c>
      <c r="I980" s="3">
        <v>27374</v>
      </c>
      <c r="J980" s="3"/>
      <c r="K980" s="3">
        <v>0</v>
      </c>
      <c r="L980" s="3">
        <v>6898.25</v>
      </c>
      <c r="M980" s="3"/>
      <c r="N980" s="3"/>
      <c r="O980" s="88" t="str">
        <f>""</f>
        <v/>
      </c>
      <c r="P980" s="35" t="str">
        <f t="shared" si="216"/>
        <v>2023-11-30</v>
      </c>
      <c r="Q980" t="str">
        <f t="shared" si="217"/>
        <v>XIU</v>
      </c>
      <c r="R980">
        <f t="shared" si="218"/>
        <v>0</v>
      </c>
      <c r="S980">
        <f t="shared" si="219"/>
        <v>27374</v>
      </c>
      <c r="T980">
        <f t="shared" si="220"/>
        <v>6898.25</v>
      </c>
      <c r="U980" t="str">
        <f t="shared" si="221"/>
        <v>1-30-3--20</v>
      </c>
      <c r="V980">
        <f t="shared" si="225"/>
        <v>0.25200007306202965</v>
      </c>
      <c r="W980">
        <f t="shared" si="226"/>
        <v>0</v>
      </c>
      <c r="X980" t="str">
        <f t="shared" si="227"/>
        <v>1-30-3--20</v>
      </c>
      <c r="Y980" t="str">
        <f t="shared" si="228"/>
        <v>1-30-3--20</v>
      </c>
      <c r="Z980" t="str">
        <f t="shared" si="229"/>
        <v>1-30-3--20</v>
      </c>
      <c r="AA980" t="str">
        <f t="shared" si="222"/>
        <v>2023-11-30</v>
      </c>
      <c r="AB980" t="b">
        <f t="shared" si="224"/>
        <v>1</v>
      </c>
      <c r="AC980">
        <f t="shared" si="223"/>
        <v>0</v>
      </c>
    </row>
    <row r="981" spans="1:29">
      <c r="A981" s="3" t="s">
        <v>302</v>
      </c>
      <c r="B981" s="3" t="s">
        <v>586</v>
      </c>
      <c r="C981" s="3" t="s">
        <v>586</v>
      </c>
      <c r="D981" s="3" t="s">
        <v>586</v>
      </c>
      <c r="E981" s="3" t="s">
        <v>89</v>
      </c>
      <c r="F981" s="3" t="s">
        <v>581</v>
      </c>
      <c r="G981" s="3" t="s">
        <v>582</v>
      </c>
      <c r="H981" s="3" t="s">
        <v>92</v>
      </c>
      <c r="I981" s="3">
        <v>8300</v>
      </c>
      <c r="J981" s="3"/>
      <c r="K981" s="3">
        <v>0</v>
      </c>
      <c r="L981" s="3">
        <v>506.3</v>
      </c>
      <c r="M981" s="3"/>
      <c r="N981" s="3"/>
      <c r="O981" s="88" t="str">
        <f>""</f>
        <v/>
      </c>
      <c r="P981" s="35" t="str">
        <f t="shared" si="216"/>
        <v>2023-11-30</v>
      </c>
      <c r="Q981" t="str">
        <f t="shared" si="217"/>
        <v>XSB</v>
      </c>
      <c r="R981">
        <f t="shared" si="218"/>
        <v>0</v>
      </c>
      <c r="S981">
        <f t="shared" si="219"/>
        <v>8300</v>
      </c>
      <c r="T981">
        <f t="shared" si="220"/>
        <v>506.3</v>
      </c>
      <c r="U981" t="str">
        <f t="shared" si="221"/>
        <v>1-30-3--20</v>
      </c>
      <c r="V981">
        <f t="shared" si="225"/>
        <v>6.0999999999999999E-2</v>
      </c>
      <c r="W981">
        <f t="shared" si="226"/>
        <v>0</v>
      </c>
      <c r="X981" t="str">
        <f t="shared" si="227"/>
        <v>1-30-3--20</v>
      </c>
      <c r="Y981" t="str">
        <f t="shared" si="228"/>
        <v>1-30-3--20</v>
      </c>
      <c r="Z981" t="str">
        <f t="shared" si="229"/>
        <v>1-30-3--20</v>
      </c>
      <c r="AA981" t="str">
        <f t="shared" si="222"/>
        <v>2023-11-30</v>
      </c>
      <c r="AB981" t="b">
        <f t="shared" si="224"/>
        <v>1</v>
      </c>
      <c r="AC981">
        <f t="shared" si="223"/>
        <v>0</v>
      </c>
    </row>
    <row r="982" spans="1:29">
      <c r="A982" s="3" t="s">
        <v>302</v>
      </c>
      <c r="B982" s="3" t="s">
        <v>586</v>
      </c>
      <c r="C982" s="3" t="s">
        <v>586</v>
      </c>
      <c r="D982" s="3" t="s">
        <v>586</v>
      </c>
      <c r="E982" s="3" t="s">
        <v>89</v>
      </c>
      <c r="F982" s="3" t="s">
        <v>54</v>
      </c>
      <c r="G982" s="3" t="s">
        <v>230</v>
      </c>
      <c r="H982" s="3" t="s">
        <v>305</v>
      </c>
      <c r="I982" s="3">
        <v>0</v>
      </c>
      <c r="J982" s="3"/>
      <c r="K982" s="3">
        <v>0</v>
      </c>
      <c r="L982" s="3">
        <v>-2109.4899999999998</v>
      </c>
      <c r="M982" s="3"/>
      <c r="N982" s="3"/>
      <c r="O982" s="88" t="str">
        <f>""</f>
        <v/>
      </c>
      <c r="P982" s="35" t="str">
        <f t="shared" si="216"/>
        <v>2023-11-30</v>
      </c>
      <c r="Q982" t="str">
        <f t="shared" si="217"/>
        <v>XCB</v>
      </c>
      <c r="R982">
        <f t="shared" si="218"/>
        <v>0</v>
      </c>
      <c r="S982">
        <f t="shared" si="219"/>
        <v>0</v>
      </c>
      <c r="T982">
        <f t="shared" si="220"/>
        <v>0</v>
      </c>
      <c r="U982" t="str">
        <f t="shared" si="221"/>
        <v>1-30-3--20</v>
      </c>
      <c r="V982">
        <f t="shared" si="225"/>
        <v>0</v>
      </c>
      <c r="W982">
        <f t="shared" si="226"/>
        <v>0</v>
      </c>
      <c r="X982" t="str">
        <f t="shared" si="227"/>
        <v>1-30-3--20</v>
      </c>
      <c r="Y982" t="str">
        <f t="shared" si="228"/>
        <v>1-30-3--20</v>
      </c>
      <c r="Z982" t="str">
        <f t="shared" si="229"/>
        <v>1-30-3--20</v>
      </c>
      <c r="AA982" t="str">
        <f t="shared" si="222"/>
        <v>2023-11-30</v>
      </c>
      <c r="AB982" t="b">
        <f t="shared" si="224"/>
        <v>1</v>
      </c>
      <c r="AC982">
        <f t="shared" si="223"/>
        <v>0</v>
      </c>
    </row>
    <row r="983" spans="1:29">
      <c r="A983" s="3" t="s">
        <v>302</v>
      </c>
      <c r="B983" s="3" t="s">
        <v>586</v>
      </c>
      <c r="C983" s="3" t="s">
        <v>586</v>
      </c>
      <c r="D983" s="3" t="s">
        <v>586</v>
      </c>
      <c r="E983" s="3" t="s">
        <v>89</v>
      </c>
      <c r="F983" s="3" t="s">
        <v>54</v>
      </c>
      <c r="G983" s="3" t="s">
        <v>230</v>
      </c>
      <c r="H983" s="3" t="s">
        <v>92</v>
      </c>
      <c r="I983" s="3">
        <v>33484</v>
      </c>
      <c r="J983" s="3"/>
      <c r="K983" s="3">
        <v>0</v>
      </c>
      <c r="L983" s="3">
        <v>2109.4899999999998</v>
      </c>
      <c r="M983" s="3"/>
      <c r="N983" s="3"/>
      <c r="O983" s="88" t="str">
        <f>""</f>
        <v/>
      </c>
      <c r="P983" s="35" t="str">
        <f t="shared" si="216"/>
        <v>2023-11-30</v>
      </c>
      <c r="Q983" t="str">
        <f t="shared" si="217"/>
        <v>XCB</v>
      </c>
      <c r="R983">
        <f t="shared" si="218"/>
        <v>0</v>
      </c>
      <c r="S983">
        <f t="shared" si="219"/>
        <v>33484</v>
      </c>
      <c r="T983">
        <f t="shared" si="220"/>
        <v>2109.4899999999998</v>
      </c>
      <c r="U983" t="str">
        <f t="shared" si="221"/>
        <v>1-30-3--20</v>
      </c>
      <c r="V983">
        <f t="shared" si="225"/>
        <v>6.2999940269979682E-2</v>
      </c>
      <c r="W983">
        <f t="shared" si="226"/>
        <v>0</v>
      </c>
      <c r="X983" t="str">
        <f t="shared" si="227"/>
        <v>1-30-3--20</v>
      </c>
      <c r="Y983" t="str">
        <f t="shared" si="228"/>
        <v>1-30-3--20</v>
      </c>
      <c r="Z983" t="str">
        <f t="shared" si="229"/>
        <v>1-30-3--20</v>
      </c>
      <c r="AA983" t="str">
        <f t="shared" si="222"/>
        <v>2023-11-30</v>
      </c>
      <c r="AB983" t="b">
        <f t="shared" si="224"/>
        <v>1</v>
      </c>
      <c r="AC983">
        <f t="shared" si="223"/>
        <v>0</v>
      </c>
    </row>
    <row r="984" spans="1:29">
      <c r="A984" s="3" t="s">
        <v>302</v>
      </c>
      <c r="B984" s="3" t="s">
        <v>586</v>
      </c>
      <c r="C984" s="3" t="s">
        <v>586</v>
      </c>
      <c r="D984" s="3" t="s">
        <v>586</v>
      </c>
      <c r="E984" s="3" t="s">
        <v>89</v>
      </c>
      <c r="F984" s="3" t="s">
        <v>90</v>
      </c>
      <c r="G984" s="3" t="s">
        <v>91</v>
      </c>
      <c r="H984" s="3" t="s">
        <v>305</v>
      </c>
      <c r="I984" s="3">
        <v>0</v>
      </c>
      <c r="J984" s="3"/>
      <c r="K984" s="3">
        <v>0</v>
      </c>
      <c r="L984" s="3">
        <v>-5025.54</v>
      </c>
      <c r="M984" s="3"/>
      <c r="N984" s="3"/>
      <c r="O984" s="88" t="str">
        <f>""</f>
        <v/>
      </c>
      <c r="P984" s="35" t="str">
        <f t="shared" si="216"/>
        <v>2023-11-30</v>
      </c>
      <c r="Q984" t="str">
        <f t="shared" si="217"/>
        <v>XBB</v>
      </c>
      <c r="R984">
        <f t="shared" si="218"/>
        <v>0</v>
      </c>
      <c r="S984">
        <f t="shared" si="219"/>
        <v>0</v>
      </c>
      <c r="T984">
        <f t="shared" si="220"/>
        <v>0</v>
      </c>
      <c r="U984" t="str">
        <f t="shared" si="221"/>
        <v>1-30-3--20</v>
      </c>
      <c r="V984">
        <f t="shared" si="225"/>
        <v>0</v>
      </c>
      <c r="W984">
        <f t="shared" si="226"/>
        <v>0</v>
      </c>
      <c r="X984" t="str">
        <f t="shared" si="227"/>
        <v>1-30-3--20</v>
      </c>
      <c r="Y984" t="str">
        <f t="shared" si="228"/>
        <v>1-30-3--20</v>
      </c>
      <c r="Z984" t="str">
        <f t="shared" si="229"/>
        <v>1-30-3--20</v>
      </c>
      <c r="AA984" t="str">
        <f t="shared" si="222"/>
        <v>2023-11-30</v>
      </c>
      <c r="AB984" t="b">
        <f t="shared" si="224"/>
        <v>1</v>
      </c>
      <c r="AC984">
        <f t="shared" si="223"/>
        <v>0</v>
      </c>
    </row>
    <row r="985" spans="1:29">
      <c r="A985" s="3" t="s">
        <v>302</v>
      </c>
      <c r="B985" s="3" t="s">
        <v>586</v>
      </c>
      <c r="C985" s="3" t="s">
        <v>586</v>
      </c>
      <c r="D985" s="3" t="s">
        <v>586</v>
      </c>
      <c r="E985" s="3" t="s">
        <v>89</v>
      </c>
      <c r="F985" s="3" t="s">
        <v>90</v>
      </c>
      <c r="G985" s="3" t="s">
        <v>91</v>
      </c>
      <c r="H985" s="3" t="s">
        <v>92</v>
      </c>
      <c r="I985" s="3">
        <v>68843</v>
      </c>
      <c r="J985" s="3"/>
      <c r="K985" s="3">
        <v>0</v>
      </c>
      <c r="L985" s="3">
        <v>5025.54</v>
      </c>
      <c r="M985" s="3"/>
      <c r="N985" s="3"/>
      <c r="O985" s="88" t="str">
        <f>""</f>
        <v/>
      </c>
      <c r="P985" s="35" t="str">
        <f t="shared" si="216"/>
        <v>2023-11-30</v>
      </c>
      <c r="Q985" t="str">
        <f t="shared" si="217"/>
        <v>XBB</v>
      </c>
      <c r="R985">
        <f t="shared" si="218"/>
        <v>0</v>
      </c>
      <c r="S985">
        <f t="shared" si="219"/>
        <v>68843</v>
      </c>
      <c r="T985">
        <f t="shared" si="220"/>
        <v>5025.54</v>
      </c>
      <c r="U985" t="str">
        <f t="shared" si="221"/>
        <v>1-30-3--20</v>
      </c>
      <c r="V985">
        <f t="shared" si="225"/>
        <v>7.3000014525805096E-2</v>
      </c>
      <c r="W985">
        <f t="shared" si="226"/>
        <v>0</v>
      </c>
      <c r="X985" t="str">
        <f t="shared" si="227"/>
        <v>1-30-3--20</v>
      </c>
      <c r="Y985" t="str">
        <f t="shared" si="228"/>
        <v>1-30-3--20</v>
      </c>
      <c r="Z985" t="str">
        <f t="shared" si="229"/>
        <v>1-30-3--20</v>
      </c>
      <c r="AA985" t="str">
        <f t="shared" si="222"/>
        <v>2023-11-30</v>
      </c>
      <c r="AB985" t="b">
        <f t="shared" si="224"/>
        <v>1</v>
      </c>
      <c r="AC985">
        <f t="shared" si="223"/>
        <v>0</v>
      </c>
    </row>
    <row r="986" spans="1:29">
      <c r="A986" s="3" t="s">
        <v>302</v>
      </c>
      <c r="B986" s="3" t="s">
        <v>593</v>
      </c>
      <c r="C986" s="3" t="s">
        <v>593</v>
      </c>
      <c r="D986" s="3" t="s">
        <v>594</v>
      </c>
      <c r="E986" s="3" t="s">
        <v>89</v>
      </c>
      <c r="F986" s="3" t="s">
        <v>120</v>
      </c>
      <c r="G986" s="3" t="s">
        <v>595</v>
      </c>
      <c r="H986" s="3" t="s">
        <v>305</v>
      </c>
      <c r="I986" s="3">
        <v>96.066000000000003</v>
      </c>
      <c r="J986" s="3"/>
      <c r="K986" s="3">
        <v>0</v>
      </c>
      <c r="L986" s="3"/>
      <c r="M986" s="3"/>
      <c r="N986" s="3"/>
      <c r="O986" s="88" t="str">
        <f>""</f>
        <v/>
      </c>
      <c r="P986" s="35" t="str">
        <f t="shared" si="216"/>
        <v>2023-12-15</v>
      </c>
      <c r="Q986" t="str">
        <f t="shared" si="217"/>
        <v>TDB778</v>
      </c>
      <c r="R986">
        <f t="shared" si="218"/>
        <v>11.170028938438156</v>
      </c>
      <c r="S986">
        <f t="shared" si="219"/>
        <v>96.066000000000003</v>
      </c>
      <c r="T986">
        <f t="shared" si="220"/>
        <v>0</v>
      </c>
      <c r="U986" t="str">
        <f t="shared" si="221"/>
        <v>2-15-3--20</v>
      </c>
      <c r="V986">
        <f t="shared" si="225"/>
        <v>0</v>
      </c>
      <c r="W986">
        <f t="shared" si="226"/>
        <v>0</v>
      </c>
      <c r="X986" t="str">
        <f t="shared" si="227"/>
        <v>2-15-3--20</v>
      </c>
      <c r="Y986" t="str">
        <f t="shared" si="228"/>
        <v>2-15-3--20</v>
      </c>
      <c r="Z986" t="str">
        <f t="shared" si="229"/>
        <v>2-19-3--20</v>
      </c>
      <c r="AA986" t="str">
        <f t="shared" si="222"/>
        <v>2023-12-19</v>
      </c>
      <c r="AB986" t="b">
        <f t="shared" si="224"/>
        <v>0</v>
      </c>
      <c r="AC986" t="str">
        <f t="shared" si="223"/>
        <v>Reinv Div</v>
      </c>
    </row>
    <row r="987" spans="1:29">
      <c r="A987" s="3" t="s">
        <v>302</v>
      </c>
      <c r="B987" s="3" t="s">
        <v>596</v>
      </c>
      <c r="C987" s="3" t="s">
        <v>597</v>
      </c>
      <c r="D987" s="3" t="s">
        <v>596</v>
      </c>
      <c r="E987" s="3" t="s">
        <v>89</v>
      </c>
      <c r="F987" s="3" t="s">
        <v>105</v>
      </c>
      <c r="G987" s="3" t="s">
        <v>106</v>
      </c>
      <c r="H987" s="3" t="s">
        <v>314</v>
      </c>
      <c r="I987" s="3">
        <v>150</v>
      </c>
      <c r="J987" s="3">
        <v>79.216999999999999</v>
      </c>
      <c r="K987" s="3">
        <v>0</v>
      </c>
      <c r="L987" s="3">
        <v>-11882.5</v>
      </c>
      <c r="M987" s="3"/>
      <c r="N987" s="3"/>
      <c r="O987" s="88" t="str">
        <f>""</f>
        <v/>
      </c>
      <c r="P987" s="35" t="str">
        <f t="shared" si="216"/>
        <v>2023-12-20</v>
      </c>
      <c r="Q987" t="str">
        <f t="shared" si="217"/>
        <v>XUS</v>
      </c>
      <c r="R987">
        <f t="shared" si="218"/>
        <v>79.216999999999999</v>
      </c>
      <c r="S987">
        <f t="shared" si="219"/>
        <v>150</v>
      </c>
      <c r="T987">
        <f t="shared" si="220"/>
        <v>11882.5</v>
      </c>
      <c r="U987" t="str">
        <f t="shared" si="221"/>
        <v>2-20-3--20</v>
      </c>
      <c r="V987">
        <f t="shared" si="225"/>
        <v>79.216666666666669</v>
      </c>
      <c r="W987" t="b">
        <f t="shared" si="226"/>
        <v>0</v>
      </c>
      <c r="X987" t="str">
        <f t="shared" si="227"/>
        <v>2-20-3--20</v>
      </c>
      <c r="Y987" t="str">
        <f t="shared" si="228"/>
        <v>2-22-3--20</v>
      </c>
      <c r="Z987" t="str">
        <f t="shared" si="229"/>
        <v>2-20-3--20</v>
      </c>
      <c r="AA987" t="str">
        <f t="shared" si="222"/>
        <v>2023-12-20</v>
      </c>
      <c r="AB987" t="b">
        <f t="shared" si="224"/>
        <v>1</v>
      </c>
      <c r="AC987">
        <f t="shared" si="223"/>
        <v>0</v>
      </c>
    </row>
    <row r="988" spans="1:29">
      <c r="A988" s="3" t="s">
        <v>302</v>
      </c>
      <c r="B988" s="3" t="s">
        <v>596</v>
      </c>
      <c r="C988" s="3" t="s">
        <v>597</v>
      </c>
      <c r="D988" s="3" t="s">
        <v>596</v>
      </c>
      <c r="E988" s="3" t="s">
        <v>89</v>
      </c>
      <c r="F988" s="3" t="s">
        <v>108</v>
      </c>
      <c r="G988" s="3" t="s">
        <v>109</v>
      </c>
      <c r="H988" s="3" t="s">
        <v>314</v>
      </c>
      <c r="I988" s="3">
        <v>500</v>
      </c>
      <c r="J988" s="3">
        <v>34.700000000000003</v>
      </c>
      <c r="K988" s="3">
        <v>0</v>
      </c>
      <c r="L988" s="3">
        <v>-17350</v>
      </c>
      <c r="M988" s="3"/>
      <c r="N988" s="3"/>
      <c r="O988" s="88" t="str">
        <f>""</f>
        <v/>
      </c>
      <c r="P988" s="35" t="str">
        <f t="shared" si="216"/>
        <v>2023-12-20</v>
      </c>
      <c r="Q988" t="str">
        <f t="shared" si="217"/>
        <v>XEF</v>
      </c>
      <c r="R988">
        <f t="shared" si="218"/>
        <v>34.700000000000003</v>
      </c>
      <c r="S988">
        <f t="shared" si="219"/>
        <v>500</v>
      </c>
      <c r="T988">
        <f t="shared" si="220"/>
        <v>17350</v>
      </c>
      <c r="U988" t="str">
        <f t="shared" si="221"/>
        <v>2-20-3--20</v>
      </c>
      <c r="V988">
        <f t="shared" si="225"/>
        <v>34.700000000000003</v>
      </c>
      <c r="W988" t="b">
        <f t="shared" si="226"/>
        <v>1</v>
      </c>
      <c r="X988" t="str">
        <f t="shared" si="227"/>
        <v>2-20-3--20</v>
      </c>
      <c r="Y988" t="str">
        <f t="shared" si="228"/>
        <v>2-22-3--20</v>
      </c>
      <c r="Z988" t="str">
        <f t="shared" si="229"/>
        <v>2-20-3--20</v>
      </c>
      <c r="AA988" t="str">
        <f t="shared" si="222"/>
        <v>2023-12-20</v>
      </c>
      <c r="AB988" t="b">
        <f t="shared" si="224"/>
        <v>1</v>
      </c>
      <c r="AC988">
        <f t="shared" si="223"/>
        <v>0</v>
      </c>
    </row>
    <row r="989" spans="1:29">
      <c r="A989" s="3" t="s">
        <v>302</v>
      </c>
      <c r="B989" s="3" t="s">
        <v>596</v>
      </c>
      <c r="C989" s="3" t="s">
        <v>597</v>
      </c>
      <c r="D989" s="3" t="s">
        <v>596</v>
      </c>
      <c r="E989" s="3" t="s">
        <v>89</v>
      </c>
      <c r="F989" s="3" t="s">
        <v>110</v>
      </c>
      <c r="G989" s="3" t="s">
        <v>111</v>
      </c>
      <c r="H989" s="3" t="s">
        <v>314</v>
      </c>
      <c r="I989" s="3">
        <v>100</v>
      </c>
      <c r="J989" s="3">
        <v>31.824999999999999</v>
      </c>
      <c r="K989" s="3">
        <v>0</v>
      </c>
      <c r="L989" s="3">
        <v>-3182.5</v>
      </c>
      <c r="M989" s="3"/>
      <c r="N989" s="3"/>
      <c r="O989" s="88" t="str">
        <f>""</f>
        <v/>
      </c>
      <c r="P989" s="35" t="str">
        <f t="shared" si="216"/>
        <v>2023-12-20</v>
      </c>
      <c r="Q989" t="str">
        <f t="shared" si="217"/>
        <v>XIU</v>
      </c>
      <c r="R989">
        <f t="shared" si="218"/>
        <v>31.824999999999999</v>
      </c>
      <c r="S989">
        <f t="shared" si="219"/>
        <v>100</v>
      </c>
      <c r="T989">
        <f t="shared" si="220"/>
        <v>3182.5</v>
      </c>
      <c r="U989" t="str">
        <f t="shared" si="221"/>
        <v>2-20-3--20</v>
      </c>
      <c r="V989">
        <f t="shared" si="225"/>
        <v>31.824999999999999</v>
      </c>
      <c r="W989" t="b">
        <f t="shared" si="226"/>
        <v>1</v>
      </c>
      <c r="X989" t="str">
        <f t="shared" si="227"/>
        <v>2-20-3--20</v>
      </c>
      <c r="Y989" t="str">
        <f t="shared" si="228"/>
        <v>2-22-3--20</v>
      </c>
      <c r="Z989" t="str">
        <f t="shared" si="229"/>
        <v>2-20-3--20</v>
      </c>
      <c r="AA989" t="str">
        <f t="shared" si="222"/>
        <v>2023-12-20</v>
      </c>
      <c r="AB989" t="b">
        <f t="shared" si="224"/>
        <v>1</v>
      </c>
      <c r="AC989">
        <f t="shared" si="223"/>
        <v>0</v>
      </c>
    </row>
    <row r="990" spans="1:29">
      <c r="A990" s="3" t="s">
        <v>302</v>
      </c>
      <c r="B990" s="3" t="s">
        <v>596</v>
      </c>
      <c r="C990" s="3" t="s">
        <v>597</v>
      </c>
      <c r="D990" s="3" t="s">
        <v>596</v>
      </c>
      <c r="E990" s="3" t="s">
        <v>89</v>
      </c>
      <c r="F990" s="3" t="s">
        <v>581</v>
      </c>
      <c r="G990" s="3" t="s">
        <v>582</v>
      </c>
      <c r="H990" s="3" t="s">
        <v>313</v>
      </c>
      <c r="I990" s="3">
        <v>450</v>
      </c>
      <c r="J990" s="3">
        <v>26.193999999999999</v>
      </c>
      <c r="K990" s="3">
        <v>0</v>
      </c>
      <c r="L990" s="3">
        <v>11787.5</v>
      </c>
      <c r="M990" s="3"/>
      <c r="N990" s="3"/>
      <c r="O990" s="88" t="str">
        <f>""</f>
        <v/>
      </c>
      <c r="P990" s="35" t="str">
        <f t="shared" si="216"/>
        <v>2023-12-20</v>
      </c>
      <c r="Q990" t="str">
        <f t="shared" si="217"/>
        <v>XSB</v>
      </c>
      <c r="R990">
        <f t="shared" si="218"/>
        <v>26.193999999999999</v>
      </c>
      <c r="S990">
        <f t="shared" si="219"/>
        <v>-450</v>
      </c>
      <c r="T990">
        <f t="shared" si="220"/>
        <v>-11787.5</v>
      </c>
      <c r="U990" t="str">
        <f t="shared" si="221"/>
        <v>2-20-3--20</v>
      </c>
      <c r="V990">
        <f t="shared" si="225"/>
        <v>26.194444444444443</v>
      </c>
      <c r="W990" t="b">
        <f t="shared" si="226"/>
        <v>0</v>
      </c>
      <c r="X990" t="str">
        <f t="shared" si="227"/>
        <v>2-20-3--20</v>
      </c>
      <c r="Y990" t="str">
        <f t="shared" si="228"/>
        <v>2-22-3--20</v>
      </c>
      <c r="Z990" t="str">
        <f t="shared" si="229"/>
        <v>2-20-3--20</v>
      </c>
      <c r="AA990" t="str">
        <f t="shared" si="222"/>
        <v>2023-12-20</v>
      </c>
      <c r="AB990" t="b">
        <f t="shared" si="224"/>
        <v>1</v>
      </c>
      <c r="AC990">
        <f t="shared" si="223"/>
        <v>0</v>
      </c>
    </row>
    <row r="991" spans="1:29">
      <c r="A991" s="3" t="s">
        <v>302</v>
      </c>
      <c r="B991" s="3" t="s">
        <v>596</v>
      </c>
      <c r="C991" s="3" t="s">
        <v>597</v>
      </c>
      <c r="D991" s="3" t="s">
        <v>596</v>
      </c>
      <c r="E991" s="3" t="s">
        <v>89</v>
      </c>
      <c r="F991" s="3" t="s">
        <v>90</v>
      </c>
      <c r="G991" s="3" t="s">
        <v>91</v>
      </c>
      <c r="H991" s="3" t="s">
        <v>313</v>
      </c>
      <c r="I991" s="3">
        <v>1550</v>
      </c>
      <c r="J991" s="3">
        <v>28.315000000000001</v>
      </c>
      <c r="K991" s="3">
        <v>0</v>
      </c>
      <c r="L991" s="3">
        <v>43888</v>
      </c>
      <c r="M991" s="3"/>
      <c r="N991" s="3"/>
      <c r="O991" s="88" t="str">
        <f>""</f>
        <v/>
      </c>
      <c r="P991" s="35" t="str">
        <f t="shared" si="216"/>
        <v>2023-12-20</v>
      </c>
      <c r="Q991" t="str">
        <f t="shared" si="217"/>
        <v>XBB</v>
      </c>
      <c r="R991">
        <f t="shared" si="218"/>
        <v>28.315000000000001</v>
      </c>
      <c r="S991">
        <f t="shared" si="219"/>
        <v>-1550</v>
      </c>
      <c r="T991">
        <f t="shared" si="220"/>
        <v>-43888</v>
      </c>
      <c r="U991" t="str">
        <f t="shared" si="221"/>
        <v>2-20-3--20</v>
      </c>
      <c r="V991">
        <f t="shared" si="225"/>
        <v>28.314838709677421</v>
      </c>
      <c r="W991" t="b">
        <f t="shared" si="226"/>
        <v>0</v>
      </c>
      <c r="X991" t="str">
        <f t="shared" si="227"/>
        <v>2-20-3--20</v>
      </c>
      <c r="Y991" t="str">
        <f t="shared" si="228"/>
        <v>2-22-3--20</v>
      </c>
      <c r="Z991" t="str">
        <f t="shared" si="229"/>
        <v>2-20-3--20</v>
      </c>
      <c r="AA991" t="str">
        <f t="shared" si="222"/>
        <v>2023-12-20</v>
      </c>
      <c r="AB991" t="b">
        <f t="shared" si="224"/>
        <v>1</v>
      </c>
      <c r="AC991">
        <f t="shared" si="223"/>
        <v>0</v>
      </c>
    </row>
    <row r="992" spans="1:29">
      <c r="A992" s="3" t="s">
        <v>302</v>
      </c>
      <c r="B992" s="3" t="s">
        <v>596</v>
      </c>
      <c r="C992" s="3" t="s">
        <v>597</v>
      </c>
      <c r="D992" s="3" t="s">
        <v>596</v>
      </c>
      <c r="E992" s="3" t="s">
        <v>89</v>
      </c>
      <c r="F992" s="3" t="s">
        <v>112</v>
      </c>
      <c r="G992" s="3" t="s">
        <v>113</v>
      </c>
      <c r="H992" s="3" t="s">
        <v>313</v>
      </c>
      <c r="I992" s="3">
        <v>850</v>
      </c>
      <c r="J992" s="3">
        <v>29.41</v>
      </c>
      <c r="K992" s="3">
        <v>0</v>
      </c>
      <c r="L992" s="3">
        <v>24998.5</v>
      </c>
      <c r="M992" s="3"/>
      <c r="N992" s="3"/>
      <c r="O992" s="88" t="str">
        <f>""</f>
        <v/>
      </c>
      <c r="P992" s="35" t="str">
        <f t="shared" si="216"/>
        <v>2023-12-20</v>
      </c>
      <c r="Q992" t="str">
        <f t="shared" si="217"/>
        <v>XEM</v>
      </c>
      <c r="R992">
        <f t="shared" si="218"/>
        <v>29.41</v>
      </c>
      <c r="S992">
        <f t="shared" si="219"/>
        <v>-850</v>
      </c>
      <c r="T992">
        <f t="shared" si="220"/>
        <v>-24998.5</v>
      </c>
      <c r="U992" t="str">
        <f t="shared" si="221"/>
        <v>2-20-3--20</v>
      </c>
      <c r="V992">
        <f t="shared" si="225"/>
        <v>29.41</v>
      </c>
      <c r="W992" t="b">
        <f t="shared" si="226"/>
        <v>1</v>
      </c>
      <c r="X992" t="str">
        <f t="shared" si="227"/>
        <v>2-20-3--20</v>
      </c>
      <c r="Y992" t="str">
        <f t="shared" si="228"/>
        <v>2-22-3--20</v>
      </c>
      <c r="Z992" t="str">
        <f t="shared" si="229"/>
        <v>2-20-3--20</v>
      </c>
      <c r="AA992" t="str">
        <f t="shared" si="222"/>
        <v>2023-12-20</v>
      </c>
      <c r="AB992" t="b">
        <f t="shared" si="224"/>
        <v>1</v>
      </c>
      <c r="AC992">
        <f t="shared" si="223"/>
        <v>0</v>
      </c>
    </row>
    <row r="993" spans="1:29">
      <c r="A993" s="3" t="s">
        <v>302</v>
      </c>
      <c r="B993" s="3" t="s">
        <v>596</v>
      </c>
      <c r="C993" s="3" t="s">
        <v>597</v>
      </c>
      <c r="D993" s="3" t="s">
        <v>596</v>
      </c>
      <c r="E993" s="3" t="s">
        <v>89</v>
      </c>
      <c r="F993" s="3" t="s">
        <v>112</v>
      </c>
      <c r="G993" s="3" t="s">
        <v>113</v>
      </c>
      <c r="H993" s="3" t="s">
        <v>314</v>
      </c>
      <c r="I993" s="3">
        <v>1550</v>
      </c>
      <c r="J993" s="3">
        <v>29.427</v>
      </c>
      <c r="K993" s="3">
        <v>0</v>
      </c>
      <c r="L993" s="3">
        <v>-45612.01</v>
      </c>
      <c r="M993" s="3"/>
      <c r="N993" s="3"/>
      <c r="O993" s="88" t="str">
        <f>""</f>
        <v/>
      </c>
      <c r="P993" s="35" t="str">
        <f t="shared" si="216"/>
        <v>2023-12-20</v>
      </c>
      <c r="Q993" t="str">
        <f t="shared" si="217"/>
        <v>XEM</v>
      </c>
      <c r="R993">
        <f t="shared" si="218"/>
        <v>29.427</v>
      </c>
      <c r="S993">
        <f t="shared" si="219"/>
        <v>1550</v>
      </c>
      <c r="T993">
        <f t="shared" si="220"/>
        <v>45612.01</v>
      </c>
      <c r="U993" t="str">
        <f t="shared" si="221"/>
        <v>2-20-3--20</v>
      </c>
      <c r="V993">
        <f t="shared" si="225"/>
        <v>29.427103225806452</v>
      </c>
      <c r="W993" t="b">
        <f t="shared" si="226"/>
        <v>0</v>
      </c>
      <c r="X993" t="str">
        <f t="shared" si="227"/>
        <v>2-20-3--20</v>
      </c>
      <c r="Y993" t="str">
        <f t="shared" si="228"/>
        <v>2-22-3--20</v>
      </c>
      <c r="Z993" t="str">
        <f t="shared" si="229"/>
        <v>2-20-3--20</v>
      </c>
      <c r="AA993" t="str">
        <f t="shared" si="222"/>
        <v>2023-12-20</v>
      </c>
      <c r="AB993" t="b">
        <f t="shared" si="224"/>
        <v>1</v>
      </c>
      <c r="AC993">
        <f t="shared" si="223"/>
        <v>0</v>
      </c>
    </row>
    <row r="994" spans="1:29">
      <c r="A994" s="3" t="s">
        <v>302</v>
      </c>
      <c r="B994" s="3" t="s">
        <v>598</v>
      </c>
      <c r="C994" s="3" t="s">
        <v>598</v>
      </c>
      <c r="D994" s="3" t="s">
        <v>597</v>
      </c>
      <c r="E994" s="3" t="s">
        <v>89</v>
      </c>
      <c r="F994" s="3" t="s">
        <v>498</v>
      </c>
      <c r="G994" s="3" t="s">
        <v>599</v>
      </c>
      <c r="H994" s="3" t="s">
        <v>305</v>
      </c>
      <c r="I994" s="3">
        <v>277.13499999999999</v>
      </c>
      <c r="J994" s="3"/>
      <c r="K994" s="3">
        <v>0</v>
      </c>
      <c r="L994" s="3"/>
      <c r="M994" s="3"/>
      <c r="N994" s="3"/>
      <c r="O994" s="88" t="str">
        <f>""</f>
        <v/>
      </c>
      <c r="P994" s="35" t="str">
        <f t="shared" si="216"/>
        <v>2023-12-21</v>
      </c>
      <c r="Q994" t="str">
        <f t="shared" si="217"/>
        <v>NBC773</v>
      </c>
      <c r="R994">
        <f t="shared" si="218"/>
        <v>11.879986288271061</v>
      </c>
      <c r="S994">
        <f t="shared" si="219"/>
        <v>277.13499999999999</v>
      </c>
      <c r="T994">
        <f t="shared" si="220"/>
        <v>0</v>
      </c>
      <c r="U994" t="str">
        <f t="shared" si="221"/>
        <v>2-21-3--20</v>
      </c>
      <c r="V994">
        <f t="shared" si="225"/>
        <v>0</v>
      </c>
      <c r="W994">
        <f t="shared" si="226"/>
        <v>0</v>
      </c>
      <c r="X994" t="str">
        <f t="shared" si="227"/>
        <v>2-21-3--20</v>
      </c>
      <c r="Y994" t="str">
        <f t="shared" si="228"/>
        <v>2-21-3--20</v>
      </c>
      <c r="Z994" t="str">
        <f t="shared" si="229"/>
        <v>2-22-3--20</v>
      </c>
      <c r="AA994" t="str">
        <f t="shared" si="222"/>
        <v>2023-12-22</v>
      </c>
      <c r="AB994" t="b">
        <f t="shared" si="224"/>
        <v>0</v>
      </c>
      <c r="AC994" t="str">
        <f t="shared" si="223"/>
        <v>Reinv Div</v>
      </c>
    </row>
    <row r="995" spans="1:29">
      <c r="A995" s="3" t="s">
        <v>302</v>
      </c>
      <c r="B995" s="3" t="s">
        <v>597</v>
      </c>
      <c r="C995" s="3" t="s">
        <v>597</v>
      </c>
      <c r="D995" s="3" t="s">
        <v>600</v>
      </c>
      <c r="E995" s="3"/>
      <c r="F995" s="3"/>
      <c r="G995" s="3" t="s">
        <v>520</v>
      </c>
      <c r="H995" s="3" t="s">
        <v>521</v>
      </c>
      <c r="I995" s="3">
        <v>0</v>
      </c>
      <c r="J995" s="3"/>
      <c r="K995" s="3">
        <v>0</v>
      </c>
      <c r="L995" s="3">
        <v>29.34</v>
      </c>
      <c r="M995" s="3"/>
      <c r="N995" s="3"/>
      <c r="O995" s="88" t="str">
        <f>""</f>
        <v/>
      </c>
      <c r="P995" s="35" t="str">
        <f t="shared" si="216"/>
        <v>2023-12-22</v>
      </c>
      <c r="Q995">
        <f t="shared" si="217"/>
        <v>0</v>
      </c>
      <c r="R995">
        <f t="shared" si="218"/>
        <v>0</v>
      </c>
      <c r="S995">
        <f t="shared" si="219"/>
        <v>0</v>
      </c>
      <c r="T995">
        <f t="shared" si="220"/>
        <v>0</v>
      </c>
      <c r="U995" t="str">
        <f t="shared" si="221"/>
        <v>2-22-3--20</v>
      </c>
      <c r="V995">
        <f t="shared" si="225"/>
        <v>0</v>
      </c>
      <c r="W995">
        <f t="shared" si="226"/>
        <v>0</v>
      </c>
      <c r="X995" t="str">
        <f t="shared" si="227"/>
        <v>2-22-3--20</v>
      </c>
      <c r="Y995" t="str">
        <f t="shared" si="228"/>
        <v>2-22-3--20</v>
      </c>
      <c r="Z995" t="str">
        <f t="shared" si="229"/>
        <v>2-27-3--20</v>
      </c>
      <c r="AA995" t="str">
        <f t="shared" si="222"/>
        <v>2023-12-27</v>
      </c>
      <c r="AB995" t="b">
        <f t="shared" si="224"/>
        <v>0</v>
      </c>
      <c r="AC995" t="str">
        <f t="shared" si="223"/>
        <v>Fee rebate</v>
      </c>
    </row>
    <row r="996" spans="1:29">
      <c r="A996" s="3" t="s">
        <v>302</v>
      </c>
      <c r="B996" s="3" t="s">
        <v>597</v>
      </c>
      <c r="C996" s="3" t="s">
        <v>597</v>
      </c>
      <c r="D996" s="3" t="s">
        <v>600</v>
      </c>
      <c r="E996" s="3" t="s">
        <v>89</v>
      </c>
      <c r="F996" s="3" t="s">
        <v>498</v>
      </c>
      <c r="G996" s="3" t="s">
        <v>522</v>
      </c>
      <c r="H996" s="3" t="s">
        <v>521</v>
      </c>
      <c r="I996" s="3">
        <v>2.4910000000000001</v>
      </c>
      <c r="J996" s="3"/>
      <c r="K996" s="3">
        <v>0</v>
      </c>
      <c r="L996" s="3">
        <v>-29.34</v>
      </c>
      <c r="M996" s="3"/>
      <c r="N996" s="3"/>
      <c r="O996" s="88" t="str">
        <f>""</f>
        <v/>
      </c>
      <c r="P996" s="35" t="str">
        <f t="shared" si="216"/>
        <v>2023-12-22</v>
      </c>
      <c r="Q996" t="str">
        <f t="shared" si="217"/>
        <v>NBC773</v>
      </c>
      <c r="R996">
        <f t="shared" si="218"/>
        <v>0</v>
      </c>
      <c r="S996">
        <f t="shared" si="219"/>
        <v>2.4910000000000001</v>
      </c>
      <c r="T996">
        <f t="shared" si="220"/>
        <v>29.34</v>
      </c>
      <c r="U996" t="str">
        <f t="shared" si="221"/>
        <v>2-22-3--20</v>
      </c>
      <c r="V996">
        <f t="shared" si="225"/>
        <v>11.778402248093135</v>
      </c>
      <c r="W996">
        <f t="shared" si="226"/>
        <v>0</v>
      </c>
      <c r="X996" t="str">
        <f t="shared" si="227"/>
        <v>2-22-3--20</v>
      </c>
      <c r="Y996" t="str">
        <f t="shared" si="228"/>
        <v>2-22-3--20</v>
      </c>
      <c r="Z996" t="str">
        <f t="shared" si="229"/>
        <v>2-27-3--20</v>
      </c>
      <c r="AA996" t="str">
        <f t="shared" si="222"/>
        <v>2023-12-27</v>
      </c>
      <c r="AB996" t="b">
        <f t="shared" si="224"/>
        <v>0</v>
      </c>
      <c r="AC996" t="str">
        <f t="shared" si="223"/>
        <v>Fee rebate</v>
      </c>
    </row>
    <row r="997" spans="1:29">
      <c r="A997" s="3" t="s">
        <v>302</v>
      </c>
      <c r="B997" s="3" t="s">
        <v>601</v>
      </c>
      <c r="C997" s="3" t="s">
        <v>601</v>
      </c>
      <c r="D997" s="3" t="s">
        <v>602</v>
      </c>
      <c r="E997" s="3" t="s">
        <v>89</v>
      </c>
      <c r="F997" s="3" t="s">
        <v>498</v>
      </c>
      <c r="G997" s="3" t="s">
        <v>522</v>
      </c>
      <c r="H997" s="3" t="s">
        <v>536</v>
      </c>
      <c r="I997" s="3">
        <v>1E-3</v>
      </c>
      <c r="J997" s="3"/>
      <c r="K997" s="3">
        <v>0</v>
      </c>
      <c r="L997" s="3"/>
      <c r="M997" s="3"/>
      <c r="N997" s="3"/>
      <c r="O997" s="88" t="str">
        <f>""</f>
        <v/>
      </c>
      <c r="P997" s="35" t="str">
        <f t="shared" si="216"/>
        <v>2023-12-29</v>
      </c>
      <c r="Q997" t="str">
        <f t="shared" si="217"/>
        <v>NBC773</v>
      </c>
      <c r="R997">
        <f t="shared" si="218"/>
        <v>0</v>
      </c>
      <c r="S997">
        <f t="shared" si="219"/>
        <v>1E-3</v>
      </c>
      <c r="T997">
        <f t="shared" si="220"/>
        <v>0</v>
      </c>
      <c r="U997" t="str">
        <f t="shared" si="221"/>
        <v>2-29-3--20</v>
      </c>
      <c r="V997">
        <f t="shared" si="225"/>
        <v>0</v>
      </c>
      <c r="W997">
        <f t="shared" si="226"/>
        <v>0</v>
      </c>
      <c r="X997" t="str">
        <f t="shared" si="227"/>
        <v>2-29-3--20</v>
      </c>
      <c r="Y997" t="str">
        <f t="shared" si="228"/>
        <v>2-29-3--20</v>
      </c>
      <c r="Z997" t="str">
        <f t="shared" si="229"/>
        <v>1-04-4--20</v>
      </c>
      <c r="AA997" t="str">
        <f t="shared" si="222"/>
        <v>2024-01-04</v>
      </c>
      <c r="AB997" t="b">
        <f t="shared" si="224"/>
        <v>0</v>
      </c>
      <c r="AC997" t="str">
        <f t="shared" si="223"/>
        <v>Adjustment</v>
      </c>
    </row>
    <row r="998" spans="1:29">
      <c r="A998" s="3" t="s">
        <v>302</v>
      </c>
      <c r="B998" s="3" t="s">
        <v>602</v>
      </c>
      <c r="C998" s="3" t="s">
        <v>602</v>
      </c>
      <c r="D998" s="3" t="s">
        <v>603</v>
      </c>
      <c r="E998" s="3" t="s">
        <v>89</v>
      </c>
      <c r="F998" s="3" t="s">
        <v>93</v>
      </c>
      <c r="G998" s="3" t="s">
        <v>94</v>
      </c>
      <c r="H998" s="3" t="s">
        <v>128</v>
      </c>
      <c r="I998" s="3">
        <v>0</v>
      </c>
      <c r="J998" s="3"/>
      <c r="K998" s="3">
        <v>0</v>
      </c>
      <c r="L998" s="3">
        <v>13.15</v>
      </c>
      <c r="M998" s="3"/>
      <c r="N998" s="3"/>
      <c r="O998" s="88" t="str">
        <f>""</f>
        <v/>
      </c>
      <c r="P998" s="35" t="str">
        <f t="shared" si="216"/>
        <v>2024-01-04</v>
      </c>
      <c r="Q998" t="str">
        <f t="shared" si="217"/>
        <v>XIG</v>
      </c>
      <c r="R998">
        <f t="shared" si="218"/>
        <v>0</v>
      </c>
      <c r="S998">
        <f t="shared" si="219"/>
        <v>0</v>
      </c>
      <c r="T998">
        <f t="shared" si="220"/>
        <v>0</v>
      </c>
      <c r="U998" t="str">
        <f t="shared" si="221"/>
        <v>1-04-4--20</v>
      </c>
      <c r="V998">
        <f t="shared" si="225"/>
        <v>0</v>
      </c>
      <c r="W998">
        <f t="shared" si="226"/>
        <v>0</v>
      </c>
      <c r="X998" t="str">
        <f t="shared" si="227"/>
        <v>1-04-4--20</v>
      </c>
      <c r="Y998" t="str">
        <f t="shared" si="228"/>
        <v>1-04-4--20</v>
      </c>
      <c r="Z998" t="str">
        <f t="shared" si="229"/>
        <v>1-11-4--20</v>
      </c>
      <c r="AA998" t="str">
        <f t="shared" si="222"/>
        <v>2024-01-11</v>
      </c>
      <c r="AB998" t="b">
        <f t="shared" si="224"/>
        <v>0</v>
      </c>
      <c r="AC998" t="str">
        <f t="shared" si="223"/>
        <v>Fraction</v>
      </c>
    </row>
    <row r="999" spans="1:29">
      <c r="A999" s="3" t="s">
        <v>302</v>
      </c>
      <c r="B999" s="3" t="s">
        <v>602</v>
      </c>
      <c r="C999" s="3" t="s">
        <v>602</v>
      </c>
      <c r="D999" s="3" t="s">
        <v>603</v>
      </c>
      <c r="E999" s="3" t="s">
        <v>89</v>
      </c>
      <c r="F999" s="3" t="s">
        <v>93</v>
      </c>
      <c r="G999" s="3" t="s">
        <v>604</v>
      </c>
      <c r="H999" s="3" t="s">
        <v>305</v>
      </c>
      <c r="I999" s="3">
        <v>37</v>
      </c>
      <c r="J999" s="3"/>
      <c r="K999" s="3">
        <v>0</v>
      </c>
      <c r="L999" s="3"/>
      <c r="M999" s="3"/>
      <c r="N999" s="3"/>
      <c r="O999" s="88" t="str">
        <f>""</f>
        <v/>
      </c>
      <c r="P999" s="35" t="str">
        <f t="shared" si="216"/>
        <v>2024-01-04</v>
      </c>
      <c r="Q999" t="str">
        <f t="shared" si="217"/>
        <v>XIG</v>
      </c>
      <c r="R999">
        <f t="shared" si="218"/>
        <v>20.12</v>
      </c>
      <c r="S999">
        <f t="shared" si="219"/>
        <v>37</v>
      </c>
      <c r="T999">
        <f t="shared" si="220"/>
        <v>0</v>
      </c>
      <c r="U999" t="str">
        <f t="shared" si="221"/>
        <v>1-04-4--20</v>
      </c>
      <c r="V999">
        <f t="shared" si="225"/>
        <v>0</v>
      </c>
      <c r="W999">
        <f t="shared" si="226"/>
        <v>0</v>
      </c>
      <c r="X999" t="str">
        <f t="shared" si="227"/>
        <v>1-04-4--20</v>
      </c>
      <c r="Y999" t="str">
        <f t="shared" si="228"/>
        <v>1-04-4--20</v>
      </c>
      <c r="Z999" t="str">
        <f t="shared" si="229"/>
        <v>1-11-4--20</v>
      </c>
      <c r="AA999" t="str">
        <f t="shared" si="222"/>
        <v>2024-01-11</v>
      </c>
      <c r="AB999" t="b">
        <f t="shared" si="224"/>
        <v>0</v>
      </c>
      <c r="AC999" t="str">
        <f t="shared" si="223"/>
        <v>Reinv Div</v>
      </c>
    </row>
    <row r="1000" spans="1:29">
      <c r="A1000" s="3" t="s">
        <v>302</v>
      </c>
      <c r="B1000" s="3" t="s">
        <v>602</v>
      </c>
      <c r="C1000" s="3" t="s">
        <v>602</v>
      </c>
      <c r="D1000" s="3" t="s">
        <v>603</v>
      </c>
      <c r="E1000" s="3" t="s">
        <v>89</v>
      </c>
      <c r="F1000" s="3" t="s">
        <v>95</v>
      </c>
      <c r="G1000" s="3" t="s">
        <v>96</v>
      </c>
      <c r="H1000" s="3" t="s">
        <v>128</v>
      </c>
      <c r="I1000" s="3">
        <v>0</v>
      </c>
      <c r="J1000" s="3"/>
      <c r="K1000" s="3">
        <v>0</v>
      </c>
      <c r="L1000" s="3">
        <v>12.12</v>
      </c>
      <c r="M1000" s="3"/>
      <c r="N1000" s="3"/>
      <c r="O1000" s="88" t="str">
        <f>""</f>
        <v/>
      </c>
      <c r="P1000" s="35" t="str">
        <f t="shared" si="216"/>
        <v>2024-01-04</v>
      </c>
      <c r="Q1000" t="str">
        <f t="shared" si="217"/>
        <v>XHY</v>
      </c>
      <c r="R1000">
        <f t="shared" si="218"/>
        <v>0</v>
      </c>
      <c r="S1000">
        <f t="shared" si="219"/>
        <v>0</v>
      </c>
      <c r="T1000">
        <f t="shared" si="220"/>
        <v>0</v>
      </c>
      <c r="U1000" t="str">
        <f t="shared" si="221"/>
        <v>1-04-4--20</v>
      </c>
      <c r="V1000">
        <f t="shared" si="225"/>
        <v>0</v>
      </c>
      <c r="W1000">
        <f t="shared" si="226"/>
        <v>0</v>
      </c>
      <c r="X1000" t="str">
        <f t="shared" si="227"/>
        <v>1-04-4--20</v>
      </c>
      <c r="Y1000" t="str">
        <f t="shared" si="228"/>
        <v>1-04-4--20</v>
      </c>
      <c r="Z1000" t="str">
        <f t="shared" si="229"/>
        <v>1-11-4--20</v>
      </c>
      <c r="AA1000" t="str">
        <f t="shared" si="222"/>
        <v>2024-01-11</v>
      </c>
      <c r="AB1000" t="b">
        <f t="shared" si="224"/>
        <v>0</v>
      </c>
      <c r="AC1000" t="str">
        <f t="shared" si="223"/>
        <v>Fraction</v>
      </c>
    </row>
    <row r="1001" spans="1:29">
      <c r="A1001" s="3" t="s">
        <v>302</v>
      </c>
      <c r="B1001" s="3" t="s">
        <v>602</v>
      </c>
      <c r="C1001" s="3" t="s">
        <v>602</v>
      </c>
      <c r="D1001" s="3" t="s">
        <v>603</v>
      </c>
      <c r="E1001" s="3" t="s">
        <v>89</v>
      </c>
      <c r="F1001" s="3" t="s">
        <v>95</v>
      </c>
      <c r="G1001" s="3" t="s">
        <v>605</v>
      </c>
      <c r="H1001" s="3" t="s">
        <v>305</v>
      </c>
      <c r="I1001" s="3">
        <v>13</v>
      </c>
      <c r="J1001" s="3"/>
      <c r="K1001" s="3">
        <v>0</v>
      </c>
      <c r="L1001" s="3"/>
      <c r="M1001" s="3"/>
      <c r="N1001" s="3"/>
      <c r="O1001" s="88" t="str">
        <f>""</f>
        <v/>
      </c>
      <c r="P1001" s="35" t="str">
        <f t="shared" si="216"/>
        <v>2024-01-04</v>
      </c>
      <c r="Q1001" t="str">
        <f t="shared" si="217"/>
        <v>XHY</v>
      </c>
      <c r="R1001">
        <f t="shared" si="218"/>
        <v>16.279999999999998</v>
      </c>
      <c r="S1001">
        <f t="shared" si="219"/>
        <v>13</v>
      </c>
      <c r="T1001">
        <f t="shared" si="220"/>
        <v>0</v>
      </c>
      <c r="U1001" t="str">
        <f t="shared" si="221"/>
        <v>1-04-4--20</v>
      </c>
      <c r="V1001">
        <f t="shared" si="225"/>
        <v>0</v>
      </c>
      <c r="W1001">
        <f t="shared" si="226"/>
        <v>0</v>
      </c>
      <c r="X1001" t="str">
        <f t="shared" si="227"/>
        <v>1-04-4--20</v>
      </c>
      <c r="Y1001" t="str">
        <f t="shared" si="228"/>
        <v>1-04-4--20</v>
      </c>
      <c r="Z1001" t="str">
        <f t="shared" si="229"/>
        <v>1-11-4--20</v>
      </c>
      <c r="AA1001" t="str">
        <f t="shared" si="222"/>
        <v>2024-01-11</v>
      </c>
      <c r="AB1001" t="b">
        <f t="shared" si="224"/>
        <v>0</v>
      </c>
      <c r="AC1001" t="str">
        <f t="shared" si="223"/>
        <v>Reinv Div</v>
      </c>
    </row>
    <row r="1002" spans="1:29">
      <c r="A1002" s="3" t="s">
        <v>302</v>
      </c>
      <c r="B1002" s="3" t="s">
        <v>602</v>
      </c>
      <c r="C1002" s="3" t="s">
        <v>602</v>
      </c>
      <c r="D1002" s="3" t="s">
        <v>603</v>
      </c>
      <c r="E1002" s="3" t="s">
        <v>89</v>
      </c>
      <c r="F1002" s="3" t="s">
        <v>54</v>
      </c>
      <c r="G1002" s="3" t="s">
        <v>230</v>
      </c>
      <c r="H1002" s="3" t="s">
        <v>128</v>
      </c>
      <c r="I1002" s="3">
        <v>0</v>
      </c>
      <c r="J1002" s="3"/>
      <c r="K1002" s="3">
        <v>0</v>
      </c>
      <c r="L1002" s="3">
        <v>12.08</v>
      </c>
      <c r="M1002" s="3"/>
      <c r="N1002" s="3"/>
      <c r="O1002" s="88" t="str">
        <f>""</f>
        <v/>
      </c>
      <c r="P1002" s="35" t="str">
        <f t="shared" si="216"/>
        <v>2024-01-04</v>
      </c>
      <c r="Q1002" t="str">
        <f t="shared" si="217"/>
        <v>XCB</v>
      </c>
      <c r="R1002">
        <f t="shared" si="218"/>
        <v>0</v>
      </c>
      <c r="S1002">
        <f t="shared" si="219"/>
        <v>0</v>
      </c>
      <c r="T1002">
        <f t="shared" si="220"/>
        <v>0</v>
      </c>
      <c r="U1002" t="str">
        <f t="shared" si="221"/>
        <v>1-04-4--20</v>
      </c>
      <c r="V1002">
        <f t="shared" si="225"/>
        <v>0</v>
      </c>
      <c r="W1002">
        <f t="shared" si="226"/>
        <v>0</v>
      </c>
      <c r="X1002" t="str">
        <f t="shared" si="227"/>
        <v>1-04-4--20</v>
      </c>
      <c r="Y1002" t="str">
        <f t="shared" si="228"/>
        <v>1-04-4--20</v>
      </c>
      <c r="Z1002" t="str">
        <f t="shared" si="229"/>
        <v>1-11-4--20</v>
      </c>
      <c r="AA1002" t="str">
        <f t="shared" si="222"/>
        <v>2024-01-11</v>
      </c>
      <c r="AB1002" t="b">
        <f t="shared" si="224"/>
        <v>0</v>
      </c>
      <c r="AC1002" t="str">
        <f t="shared" si="223"/>
        <v>Fraction</v>
      </c>
    </row>
    <row r="1003" spans="1:29">
      <c r="A1003" s="3" t="s">
        <v>302</v>
      </c>
      <c r="B1003" s="3" t="s">
        <v>602</v>
      </c>
      <c r="C1003" s="3" t="s">
        <v>602</v>
      </c>
      <c r="D1003" s="3" t="s">
        <v>603</v>
      </c>
      <c r="E1003" s="3" t="s">
        <v>89</v>
      </c>
      <c r="F1003" s="3" t="s">
        <v>54</v>
      </c>
      <c r="G1003" s="3" t="s">
        <v>606</v>
      </c>
      <c r="H1003" s="3" t="s">
        <v>305</v>
      </c>
      <c r="I1003" s="3">
        <v>108</v>
      </c>
      <c r="J1003" s="3"/>
      <c r="K1003" s="3">
        <v>0</v>
      </c>
      <c r="L1003" s="3"/>
      <c r="M1003" s="3"/>
      <c r="N1003" s="3"/>
      <c r="O1003" s="88" t="str">
        <f>""</f>
        <v/>
      </c>
      <c r="P1003" s="35" t="str">
        <f t="shared" si="216"/>
        <v>2024-01-04</v>
      </c>
      <c r="Q1003" t="str">
        <f t="shared" si="217"/>
        <v>XCB</v>
      </c>
      <c r="R1003">
        <f t="shared" si="218"/>
        <v>19.484166666666667</v>
      </c>
      <c r="S1003">
        <f t="shared" si="219"/>
        <v>108</v>
      </c>
      <c r="T1003">
        <f t="shared" si="220"/>
        <v>0</v>
      </c>
      <c r="U1003" t="str">
        <f t="shared" si="221"/>
        <v>1-04-4--20</v>
      </c>
      <c r="V1003">
        <f t="shared" ref="V1003:V1044" si="230">IFERROR(ABS(L1003/I1003),)</f>
        <v>0</v>
      </c>
      <c r="W1003">
        <f t="shared" ref="W1003:W1044" si="231">IF(OR(R1003=0,V1003=0),0,ABS(V1003)=R1003)</f>
        <v>0</v>
      </c>
      <c r="X1003" t="str">
        <f t="shared" ref="X1003:X1044" si="232">RIGHT(B1003,4)&amp;"-"&amp;LEFT(RIGHT(B1003,7),2)&amp;"-"&amp;LEFT(B1003,2)</f>
        <v>1-04-4--20</v>
      </c>
      <c r="Y1003" t="str">
        <f t="shared" ref="Y1003:Y1044" si="233">RIGHT(C1003,4)&amp;"-"&amp;LEFT(RIGHT(C1003,7),2)&amp;"-"&amp;LEFT(C1003,2)</f>
        <v>1-04-4--20</v>
      </c>
      <c r="Z1003" t="str">
        <f t="shared" ref="Z1003:Z1044" si="234">RIGHT(D1003,4)&amp;"-"&amp;LEFT(RIGHT(D1003,7),2)&amp;"-"&amp;LEFT(D1003,2)</f>
        <v>1-11-4--20</v>
      </c>
      <c r="AA1003" t="str">
        <f t="shared" si="222"/>
        <v>2024-01-11</v>
      </c>
      <c r="AB1003" t="b">
        <f t="shared" si="224"/>
        <v>0</v>
      </c>
      <c r="AC1003" t="str">
        <f t="shared" si="223"/>
        <v>Reinv Div</v>
      </c>
    </row>
    <row r="1004" spans="1:29">
      <c r="A1004" s="3" t="s">
        <v>302</v>
      </c>
      <c r="B1004" s="3" t="s">
        <v>602</v>
      </c>
      <c r="C1004" s="3" t="s">
        <v>602</v>
      </c>
      <c r="D1004" s="3" t="s">
        <v>603</v>
      </c>
      <c r="E1004" s="3" t="s">
        <v>89</v>
      </c>
      <c r="F1004" s="3" t="s">
        <v>90</v>
      </c>
      <c r="G1004" s="3" t="s">
        <v>91</v>
      </c>
      <c r="H1004" s="3" t="s">
        <v>128</v>
      </c>
      <c r="I1004" s="3">
        <v>0</v>
      </c>
      <c r="J1004" s="3"/>
      <c r="K1004" s="3">
        <v>0</v>
      </c>
      <c r="L1004" s="3">
        <v>24.15</v>
      </c>
      <c r="M1004" s="3"/>
      <c r="N1004" s="3"/>
      <c r="O1004" s="88" t="str">
        <f>""</f>
        <v/>
      </c>
      <c r="P1004" s="35" t="str">
        <f t="shared" si="216"/>
        <v>2024-01-04</v>
      </c>
      <c r="Q1004" t="str">
        <f t="shared" si="217"/>
        <v>XBB</v>
      </c>
      <c r="R1004">
        <f t="shared" si="218"/>
        <v>0</v>
      </c>
      <c r="S1004">
        <f t="shared" si="219"/>
        <v>0</v>
      </c>
      <c r="T1004">
        <f t="shared" si="220"/>
        <v>0</v>
      </c>
      <c r="U1004" t="str">
        <f t="shared" si="221"/>
        <v>1-04-4--20</v>
      </c>
      <c r="V1004">
        <f t="shared" si="230"/>
        <v>0</v>
      </c>
      <c r="W1004">
        <f t="shared" si="231"/>
        <v>0</v>
      </c>
      <c r="X1004" t="str">
        <f t="shared" si="232"/>
        <v>1-04-4--20</v>
      </c>
      <c r="Y1004" t="str">
        <f t="shared" si="233"/>
        <v>1-04-4--20</v>
      </c>
      <c r="Z1004" t="str">
        <f t="shared" si="234"/>
        <v>1-11-4--20</v>
      </c>
      <c r="AA1004" t="str">
        <f t="shared" si="222"/>
        <v>2024-01-11</v>
      </c>
      <c r="AB1004" t="b">
        <f t="shared" si="224"/>
        <v>0</v>
      </c>
      <c r="AC1004" t="str">
        <f t="shared" si="223"/>
        <v>Fraction</v>
      </c>
    </row>
    <row r="1005" spans="1:29">
      <c r="A1005" s="3" t="s">
        <v>302</v>
      </c>
      <c r="B1005" s="3" t="s">
        <v>602</v>
      </c>
      <c r="C1005" s="3" t="s">
        <v>602</v>
      </c>
      <c r="D1005" s="3" t="s">
        <v>603</v>
      </c>
      <c r="E1005" s="3" t="s">
        <v>89</v>
      </c>
      <c r="F1005" s="3" t="s">
        <v>90</v>
      </c>
      <c r="G1005" s="3" t="s">
        <v>607</v>
      </c>
      <c r="H1005" s="3" t="s">
        <v>305</v>
      </c>
      <c r="I1005" s="3">
        <v>176</v>
      </c>
      <c r="J1005" s="3"/>
      <c r="K1005" s="3">
        <v>0</v>
      </c>
      <c r="L1005" s="3"/>
      <c r="M1005" s="3"/>
      <c r="N1005" s="3"/>
      <c r="O1005" s="88" t="str">
        <f>""</f>
        <v/>
      </c>
      <c r="P1005" s="35" t="str">
        <f t="shared" si="216"/>
        <v>2024-01-04</v>
      </c>
      <c r="Q1005" t="str">
        <f t="shared" si="217"/>
        <v>XBB</v>
      </c>
      <c r="R1005">
        <f t="shared" si="218"/>
        <v>27.849772727272729</v>
      </c>
      <c r="S1005">
        <f t="shared" si="219"/>
        <v>176</v>
      </c>
      <c r="T1005">
        <f t="shared" si="220"/>
        <v>0</v>
      </c>
      <c r="U1005" t="str">
        <f t="shared" si="221"/>
        <v>1-04-4--20</v>
      </c>
      <c r="V1005">
        <f t="shared" si="230"/>
        <v>0</v>
      </c>
      <c r="W1005">
        <f t="shared" si="231"/>
        <v>0</v>
      </c>
      <c r="X1005" t="str">
        <f t="shared" si="232"/>
        <v>1-04-4--20</v>
      </c>
      <c r="Y1005" t="str">
        <f t="shared" si="233"/>
        <v>1-04-4--20</v>
      </c>
      <c r="Z1005" t="str">
        <f t="shared" si="234"/>
        <v>1-11-4--20</v>
      </c>
      <c r="AA1005" t="str">
        <f t="shared" si="222"/>
        <v>2024-01-11</v>
      </c>
      <c r="AB1005" t="b">
        <f t="shared" si="224"/>
        <v>0</v>
      </c>
      <c r="AC1005" t="str">
        <f t="shared" si="223"/>
        <v>Reinv Div</v>
      </c>
    </row>
    <row r="1006" spans="1:29">
      <c r="A1006" s="3" t="s">
        <v>302</v>
      </c>
      <c r="B1006" s="3" t="s">
        <v>602</v>
      </c>
      <c r="C1006" s="3" t="s">
        <v>602</v>
      </c>
      <c r="D1006" s="3" t="s">
        <v>603</v>
      </c>
      <c r="E1006" s="3" t="s">
        <v>89</v>
      </c>
      <c r="F1006" s="3" t="s">
        <v>112</v>
      </c>
      <c r="G1006" s="3" t="s">
        <v>113</v>
      </c>
      <c r="H1006" s="3" t="s">
        <v>128</v>
      </c>
      <c r="I1006" s="3">
        <v>0</v>
      </c>
      <c r="J1006" s="3"/>
      <c r="K1006" s="3">
        <v>0</v>
      </c>
      <c r="L1006" s="3">
        <v>28.74</v>
      </c>
      <c r="M1006" s="3"/>
      <c r="N1006" s="3"/>
      <c r="O1006" s="88" t="str">
        <f>""</f>
        <v/>
      </c>
      <c r="P1006" s="35" t="str">
        <f t="shared" si="216"/>
        <v>2024-01-04</v>
      </c>
      <c r="Q1006" t="str">
        <f t="shared" si="217"/>
        <v>XEM</v>
      </c>
      <c r="R1006">
        <f t="shared" si="218"/>
        <v>0</v>
      </c>
      <c r="S1006">
        <f t="shared" si="219"/>
        <v>0</v>
      </c>
      <c r="T1006">
        <f t="shared" si="220"/>
        <v>0</v>
      </c>
      <c r="U1006" t="str">
        <f t="shared" si="221"/>
        <v>1-04-4--20</v>
      </c>
      <c r="V1006">
        <f t="shared" si="230"/>
        <v>0</v>
      </c>
      <c r="W1006">
        <f t="shared" si="231"/>
        <v>0</v>
      </c>
      <c r="X1006" t="str">
        <f t="shared" si="232"/>
        <v>1-04-4--20</v>
      </c>
      <c r="Y1006" t="str">
        <f t="shared" si="233"/>
        <v>1-04-4--20</v>
      </c>
      <c r="Z1006" t="str">
        <f t="shared" si="234"/>
        <v>1-11-4--20</v>
      </c>
      <c r="AA1006" t="str">
        <f t="shared" si="222"/>
        <v>2024-01-11</v>
      </c>
      <c r="AB1006" t="b">
        <f t="shared" si="224"/>
        <v>0</v>
      </c>
      <c r="AC1006" t="str">
        <f t="shared" si="223"/>
        <v>Fraction</v>
      </c>
    </row>
    <row r="1007" spans="1:29">
      <c r="A1007" s="3" t="s">
        <v>302</v>
      </c>
      <c r="B1007" s="3" t="s">
        <v>602</v>
      </c>
      <c r="C1007" s="3" t="s">
        <v>602</v>
      </c>
      <c r="D1007" s="3" t="s">
        <v>603</v>
      </c>
      <c r="E1007" s="3" t="s">
        <v>89</v>
      </c>
      <c r="F1007" s="3" t="s">
        <v>112</v>
      </c>
      <c r="G1007" s="3" t="s">
        <v>608</v>
      </c>
      <c r="H1007" s="3" t="s">
        <v>305</v>
      </c>
      <c r="I1007" s="3">
        <v>84</v>
      </c>
      <c r="J1007" s="3"/>
      <c r="K1007" s="3">
        <v>0</v>
      </c>
      <c r="L1007" s="3"/>
      <c r="M1007" s="3"/>
      <c r="N1007" s="3"/>
      <c r="O1007" s="88" t="str">
        <f>""</f>
        <v/>
      </c>
      <c r="P1007" s="35" t="str">
        <f t="shared" si="216"/>
        <v>2024-01-04</v>
      </c>
      <c r="Q1007" t="str">
        <f t="shared" si="217"/>
        <v>XEM</v>
      </c>
      <c r="R1007">
        <f t="shared" si="218"/>
        <v>29.091309523809525</v>
      </c>
      <c r="S1007">
        <f t="shared" si="219"/>
        <v>84</v>
      </c>
      <c r="T1007">
        <f t="shared" si="220"/>
        <v>0</v>
      </c>
      <c r="U1007" t="str">
        <f t="shared" si="221"/>
        <v>1-04-4--20</v>
      </c>
      <c r="V1007">
        <f t="shared" si="230"/>
        <v>0</v>
      </c>
      <c r="W1007">
        <f t="shared" si="231"/>
        <v>0</v>
      </c>
      <c r="X1007" t="str">
        <f t="shared" si="232"/>
        <v>1-04-4--20</v>
      </c>
      <c r="Y1007" t="str">
        <f t="shared" si="233"/>
        <v>1-04-4--20</v>
      </c>
      <c r="Z1007" t="str">
        <f t="shared" si="234"/>
        <v>1-11-4--20</v>
      </c>
      <c r="AA1007" t="str">
        <f t="shared" si="222"/>
        <v>2024-01-11</v>
      </c>
      <c r="AB1007" t="b">
        <f t="shared" si="224"/>
        <v>0</v>
      </c>
      <c r="AC1007" t="str">
        <f t="shared" si="223"/>
        <v>Reinv Div</v>
      </c>
    </row>
    <row r="1008" spans="1:29">
      <c r="A1008" s="3" t="s">
        <v>302</v>
      </c>
      <c r="B1008" s="3" t="s">
        <v>602</v>
      </c>
      <c r="C1008" s="3" t="s">
        <v>602</v>
      </c>
      <c r="D1008" s="3" t="s">
        <v>609</v>
      </c>
      <c r="E1008" s="3" t="s">
        <v>89</v>
      </c>
      <c r="F1008" s="3" t="s">
        <v>105</v>
      </c>
      <c r="G1008" s="3" t="s">
        <v>106</v>
      </c>
      <c r="H1008" s="3" t="s">
        <v>128</v>
      </c>
      <c r="I1008" s="3">
        <v>0</v>
      </c>
      <c r="J1008" s="3"/>
      <c r="K1008" s="3">
        <v>0</v>
      </c>
      <c r="L1008" s="3">
        <v>12.67</v>
      </c>
      <c r="M1008" s="3"/>
      <c r="N1008" s="3"/>
      <c r="O1008" s="88" t="str">
        <f>""</f>
        <v/>
      </c>
      <c r="P1008" s="35" t="str">
        <f t="shared" si="216"/>
        <v>2024-01-04</v>
      </c>
      <c r="Q1008" t="str">
        <f t="shared" si="217"/>
        <v>XUS</v>
      </c>
      <c r="R1008">
        <f t="shared" si="218"/>
        <v>0</v>
      </c>
      <c r="S1008">
        <f t="shared" si="219"/>
        <v>0</v>
      </c>
      <c r="T1008">
        <f t="shared" si="220"/>
        <v>0</v>
      </c>
      <c r="U1008" t="str">
        <f t="shared" si="221"/>
        <v>1-04-4--20</v>
      </c>
      <c r="V1008">
        <f t="shared" si="230"/>
        <v>0</v>
      </c>
      <c r="W1008">
        <f t="shared" si="231"/>
        <v>0</v>
      </c>
      <c r="X1008" t="str">
        <f t="shared" si="232"/>
        <v>1-04-4--20</v>
      </c>
      <c r="Y1008" t="str">
        <f t="shared" si="233"/>
        <v>1-04-4--20</v>
      </c>
      <c r="Z1008" t="str">
        <f t="shared" si="234"/>
        <v>1-10-4--20</v>
      </c>
      <c r="AA1008" t="str">
        <f t="shared" si="222"/>
        <v>2024-01-10</v>
      </c>
      <c r="AB1008" t="b">
        <f t="shared" si="224"/>
        <v>0</v>
      </c>
      <c r="AC1008" t="str">
        <f t="shared" si="223"/>
        <v>Fraction</v>
      </c>
    </row>
    <row r="1009" spans="1:29">
      <c r="A1009" s="3" t="s">
        <v>302</v>
      </c>
      <c r="B1009" s="3" t="s">
        <v>602</v>
      </c>
      <c r="C1009" s="3" t="s">
        <v>602</v>
      </c>
      <c r="D1009" s="3" t="s">
        <v>609</v>
      </c>
      <c r="E1009" s="3" t="s">
        <v>89</v>
      </c>
      <c r="F1009" s="3" t="s">
        <v>105</v>
      </c>
      <c r="G1009" s="3" t="s">
        <v>610</v>
      </c>
      <c r="H1009" s="3" t="s">
        <v>305</v>
      </c>
      <c r="I1009" s="3">
        <v>81</v>
      </c>
      <c r="J1009" s="3"/>
      <c r="K1009" s="3">
        <v>0</v>
      </c>
      <c r="L1009" s="3"/>
      <c r="M1009" s="3"/>
      <c r="N1009" s="3"/>
      <c r="O1009" s="88" t="str">
        <f>""</f>
        <v/>
      </c>
      <c r="P1009" s="35" t="str">
        <f t="shared" si="216"/>
        <v>2024-01-04</v>
      </c>
      <c r="Q1009" t="str">
        <f t="shared" si="217"/>
        <v>XUS</v>
      </c>
      <c r="R1009">
        <f t="shared" si="218"/>
        <v>77.504074074074069</v>
      </c>
      <c r="S1009">
        <f t="shared" si="219"/>
        <v>81</v>
      </c>
      <c r="T1009">
        <f t="shared" si="220"/>
        <v>0</v>
      </c>
      <c r="U1009" t="str">
        <f t="shared" si="221"/>
        <v>1-04-4--20</v>
      </c>
      <c r="V1009">
        <f t="shared" si="230"/>
        <v>0</v>
      </c>
      <c r="W1009">
        <f t="shared" si="231"/>
        <v>0</v>
      </c>
      <c r="X1009" t="str">
        <f t="shared" si="232"/>
        <v>1-04-4--20</v>
      </c>
      <c r="Y1009" t="str">
        <f t="shared" si="233"/>
        <v>1-04-4--20</v>
      </c>
      <c r="Z1009" t="str">
        <f t="shared" si="234"/>
        <v>1-10-4--20</v>
      </c>
      <c r="AA1009" t="str">
        <f t="shared" si="222"/>
        <v>2024-01-10</v>
      </c>
      <c r="AB1009" t="b">
        <f t="shared" si="224"/>
        <v>0</v>
      </c>
      <c r="AC1009" t="str">
        <f t="shared" si="223"/>
        <v>Reinv Div</v>
      </c>
    </row>
    <row r="1010" spans="1:29">
      <c r="A1010" s="3" t="s">
        <v>302</v>
      </c>
      <c r="B1010" s="3" t="s">
        <v>602</v>
      </c>
      <c r="C1010" s="3" t="s">
        <v>602</v>
      </c>
      <c r="D1010" s="3" t="s">
        <v>609</v>
      </c>
      <c r="E1010" s="3" t="s">
        <v>89</v>
      </c>
      <c r="F1010" s="3" t="s">
        <v>108</v>
      </c>
      <c r="G1010" s="3" t="s">
        <v>109</v>
      </c>
      <c r="H1010" s="3" t="s">
        <v>128</v>
      </c>
      <c r="I1010" s="3">
        <v>0</v>
      </c>
      <c r="J1010" s="3"/>
      <c r="K1010" s="3">
        <v>0</v>
      </c>
      <c r="L1010" s="3">
        <v>5.37</v>
      </c>
      <c r="M1010" s="3"/>
      <c r="N1010" s="3"/>
      <c r="O1010" s="88" t="str">
        <f>""</f>
        <v/>
      </c>
      <c r="P1010" s="35" t="str">
        <f t="shared" si="216"/>
        <v>2024-01-04</v>
      </c>
      <c r="Q1010" t="str">
        <f t="shared" si="217"/>
        <v>XEF</v>
      </c>
      <c r="R1010">
        <f t="shared" si="218"/>
        <v>0</v>
      </c>
      <c r="S1010">
        <f t="shared" si="219"/>
        <v>0</v>
      </c>
      <c r="T1010">
        <f t="shared" si="220"/>
        <v>0</v>
      </c>
      <c r="U1010" t="str">
        <f t="shared" si="221"/>
        <v>1-04-4--20</v>
      </c>
      <c r="V1010">
        <f t="shared" si="230"/>
        <v>0</v>
      </c>
      <c r="W1010">
        <f t="shared" si="231"/>
        <v>0</v>
      </c>
      <c r="X1010" t="str">
        <f t="shared" si="232"/>
        <v>1-04-4--20</v>
      </c>
      <c r="Y1010" t="str">
        <f t="shared" si="233"/>
        <v>1-04-4--20</v>
      </c>
      <c r="Z1010" t="str">
        <f t="shared" si="234"/>
        <v>1-10-4--20</v>
      </c>
      <c r="AA1010" t="str">
        <f t="shared" si="222"/>
        <v>2024-01-10</v>
      </c>
      <c r="AB1010" t="b">
        <f t="shared" si="224"/>
        <v>0</v>
      </c>
      <c r="AC1010" t="str">
        <f t="shared" si="223"/>
        <v>Fraction</v>
      </c>
    </row>
    <row r="1011" spans="1:29">
      <c r="A1011" s="3" t="s">
        <v>302</v>
      </c>
      <c r="B1011" s="3" t="s">
        <v>602</v>
      </c>
      <c r="C1011" s="3" t="s">
        <v>602</v>
      </c>
      <c r="D1011" s="3" t="s">
        <v>609</v>
      </c>
      <c r="E1011" s="3" t="s">
        <v>89</v>
      </c>
      <c r="F1011" s="3" t="s">
        <v>108</v>
      </c>
      <c r="G1011" s="3" t="s">
        <v>611</v>
      </c>
      <c r="H1011" s="3" t="s">
        <v>305</v>
      </c>
      <c r="I1011" s="3">
        <v>113</v>
      </c>
      <c r="J1011" s="3"/>
      <c r="K1011" s="3">
        <v>0</v>
      </c>
      <c r="L1011" s="3"/>
      <c r="M1011" s="3"/>
      <c r="N1011" s="3"/>
      <c r="O1011" s="88" t="str">
        <f>""</f>
        <v/>
      </c>
      <c r="P1011" s="35" t="str">
        <f t="shared" si="216"/>
        <v>2024-01-04</v>
      </c>
      <c r="Q1011" t="str">
        <f t="shared" si="217"/>
        <v>XEF</v>
      </c>
      <c r="R1011">
        <f t="shared" si="218"/>
        <v>34.427168141592922</v>
      </c>
      <c r="S1011">
        <f t="shared" si="219"/>
        <v>113</v>
      </c>
      <c r="T1011">
        <f t="shared" si="220"/>
        <v>0</v>
      </c>
      <c r="U1011" t="str">
        <f t="shared" si="221"/>
        <v>1-04-4--20</v>
      </c>
      <c r="V1011">
        <f t="shared" si="230"/>
        <v>0</v>
      </c>
      <c r="W1011">
        <f t="shared" si="231"/>
        <v>0</v>
      </c>
      <c r="X1011" t="str">
        <f t="shared" si="232"/>
        <v>1-04-4--20</v>
      </c>
      <c r="Y1011" t="str">
        <f t="shared" si="233"/>
        <v>1-04-4--20</v>
      </c>
      <c r="Z1011" t="str">
        <f t="shared" si="234"/>
        <v>1-10-4--20</v>
      </c>
      <c r="AA1011" t="str">
        <f t="shared" si="222"/>
        <v>2024-01-10</v>
      </c>
      <c r="AB1011" t="b">
        <f t="shared" si="224"/>
        <v>0</v>
      </c>
      <c r="AC1011" t="str">
        <f t="shared" si="223"/>
        <v>Reinv Div</v>
      </c>
    </row>
    <row r="1012" spans="1:29">
      <c r="A1012" s="3" t="s">
        <v>302</v>
      </c>
      <c r="B1012" s="3" t="s">
        <v>602</v>
      </c>
      <c r="C1012" s="3" t="s">
        <v>602</v>
      </c>
      <c r="D1012" s="3" t="s">
        <v>602</v>
      </c>
      <c r="E1012" s="3" t="s">
        <v>89</v>
      </c>
      <c r="F1012" s="3" t="s">
        <v>93</v>
      </c>
      <c r="G1012" s="3" t="s">
        <v>94</v>
      </c>
      <c r="H1012" s="3" t="s">
        <v>305</v>
      </c>
      <c r="I1012" s="3">
        <v>0</v>
      </c>
      <c r="J1012" s="3"/>
      <c r="K1012" s="3">
        <v>0</v>
      </c>
      <c r="L1012" s="3">
        <v>-757.4</v>
      </c>
      <c r="M1012" s="3"/>
      <c r="N1012" s="3"/>
      <c r="O1012" s="88" t="str">
        <f>""</f>
        <v/>
      </c>
      <c r="P1012" s="35" t="str">
        <f t="shared" si="216"/>
        <v>2024-01-04</v>
      </c>
      <c r="Q1012" t="str">
        <f t="shared" si="217"/>
        <v>XIG</v>
      </c>
      <c r="R1012">
        <f t="shared" si="218"/>
        <v>0</v>
      </c>
      <c r="S1012">
        <f t="shared" si="219"/>
        <v>0</v>
      </c>
      <c r="T1012">
        <f t="shared" si="220"/>
        <v>0</v>
      </c>
      <c r="U1012" t="str">
        <f t="shared" si="221"/>
        <v>1-04-4--20</v>
      </c>
      <c r="V1012">
        <f t="shared" si="230"/>
        <v>0</v>
      </c>
      <c r="W1012">
        <f t="shared" si="231"/>
        <v>0</v>
      </c>
      <c r="X1012" t="str">
        <f t="shared" si="232"/>
        <v>1-04-4--20</v>
      </c>
      <c r="Y1012" t="str">
        <f t="shared" si="233"/>
        <v>1-04-4--20</v>
      </c>
      <c r="Z1012" t="str">
        <f t="shared" si="234"/>
        <v>1-04-4--20</v>
      </c>
      <c r="AA1012" t="str">
        <f t="shared" si="222"/>
        <v>2024-01-04</v>
      </c>
      <c r="AB1012" t="b">
        <f t="shared" si="224"/>
        <v>1</v>
      </c>
      <c r="AC1012">
        <f t="shared" si="223"/>
        <v>0</v>
      </c>
    </row>
    <row r="1013" spans="1:29">
      <c r="A1013" s="3" t="s">
        <v>302</v>
      </c>
      <c r="B1013" s="3" t="s">
        <v>602</v>
      </c>
      <c r="C1013" s="3" t="s">
        <v>602</v>
      </c>
      <c r="D1013" s="3" t="s">
        <v>602</v>
      </c>
      <c r="E1013" s="3" t="s">
        <v>89</v>
      </c>
      <c r="F1013" s="3" t="s">
        <v>93</v>
      </c>
      <c r="G1013" s="3" t="s">
        <v>94</v>
      </c>
      <c r="H1013" s="3" t="s">
        <v>92</v>
      </c>
      <c r="I1013" s="3">
        <v>5226</v>
      </c>
      <c r="J1013" s="3"/>
      <c r="K1013" s="3">
        <v>0</v>
      </c>
      <c r="L1013" s="3">
        <v>757.4</v>
      </c>
      <c r="M1013" s="3"/>
      <c r="N1013" s="3"/>
      <c r="O1013" s="88" t="str">
        <f>""</f>
        <v/>
      </c>
      <c r="P1013" s="35" t="str">
        <f t="shared" si="216"/>
        <v>2024-01-04</v>
      </c>
      <c r="Q1013" t="str">
        <f t="shared" si="217"/>
        <v>XIG</v>
      </c>
      <c r="R1013">
        <f t="shared" si="218"/>
        <v>0</v>
      </c>
      <c r="S1013">
        <f t="shared" si="219"/>
        <v>5226</v>
      </c>
      <c r="T1013">
        <f t="shared" si="220"/>
        <v>757.4</v>
      </c>
      <c r="U1013" t="str">
        <f t="shared" si="221"/>
        <v>1-04-4--20</v>
      </c>
      <c r="V1013">
        <f t="shared" si="230"/>
        <v>0.14492920015308075</v>
      </c>
      <c r="W1013">
        <f t="shared" si="231"/>
        <v>0</v>
      </c>
      <c r="X1013" t="str">
        <f t="shared" si="232"/>
        <v>1-04-4--20</v>
      </c>
      <c r="Y1013" t="str">
        <f t="shared" si="233"/>
        <v>1-04-4--20</v>
      </c>
      <c r="Z1013" t="str">
        <f t="shared" si="234"/>
        <v>1-04-4--20</v>
      </c>
      <c r="AA1013" t="str">
        <f t="shared" si="222"/>
        <v>2024-01-04</v>
      </c>
      <c r="AB1013" t="b">
        <f t="shared" si="224"/>
        <v>1</v>
      </c>
      <c r="AC1013">
        <f t="shared" si="223"/>
        <v>0</v>
      </c>
    </row>
    <row r="1014" spans="1:29">
      <c r="A1014" s="3" t="s">
        <v>302</v>
      </c>
      <c r="B1014" s="3" t="s">
        <v>602</v>
      </c>
      <c r="C1014" s="3" t="s">
        <v>602</v>
      </c>
      <c r="D1014" s="3" t="s">
        <v>602</v>
      </c>
      <c r="E1014" s="3" t="s">
        <v>89</v>
      </c>
      <c r="F1014" s="3" t="s">
        <v>95</v>
      </c>
      <c r="G1014" s="3" t="s">
        <v>96</v>
      </c>
      <c r="H1014" s="3" t="s">
        <v>305</v>
      </c>
      <c r="I1014" s="3">
        <v>0</v>
      </c>
      <c r="J1014" s="3"/>
      <c r="K1014" s="3">
        <v>0</v>
      </c>
      <c r="L1014" s="3">
        <v>-223.63</v>
      </c>
      <c r="M1014" s="3"/>
      <c r="N1014" s="3"/>
      <c r="O1014" s="88" t="str">
        <f>""</f>
        <v/>
      </c>
      <c r="P1014" s="35" t="str">
        <f t="shared" si="216"/>
        <v>2024-01-04</v>
      </c>
      <c r="Q1014" t="str">
        <f t="shared" si="217"/>
        <v>XHY</v>
      </c>
      <c r="R1014">
        <f t="shared" si="218"/>
        <v>0</v>
      </c>
      <c r="S1014">
        <f t="shared" si="219"/>
        <v>0</v>
      </c>
      <c r="T1014">
        <f t="shared" si="220"/>
        <v>0</v>
      </c>
      <c r="U1014" t="str">
        <f t="shared" si="221"/>
        <v>1-04-4--20</v>
      </c>
      <c r="V1014">
        <f t="shared" si="230"/>
        <v>0</v>
      </c>
      <c r="W1014">
        <f t="shared" si="231"/>
        <v>0</v>
      </c>
      <c r="X1014" t="str">
        <f t="shared" si="232"/>
        <v>1-04-4--20</v>
      </c>
      <c r="Y1014" t="str">
        <f t="shared" si="233"/>
        <v>1-04-4--20</v>
      </c>
      <c r="Z1014" t="str">
        <f t="shared" si="234"/>
        <v>1-04-4--20</v>
      </c>
      <c r="AA1014" t="str">
        <f t="shared" si="222"/>
        <v>2024-01-04</v>
      </c>
      <c r="AB1014" t="b">
        <f t="shared" si="224"/>
        <v>1</v>
      </c>
      <c r="AC1014">
        <f t="shared" si="223"/>
        <v>0</v>
      </c>
    </row>
    <row r="1015" spans="1:29">
      <c r="A1015" s="3" t="s">
        <v>302</v>
      </c>
      <c r="B1015" s="3" t="s">
        <v>602</v>
      </c>
      <c r="C1015" s="3" t="s">
        <v>602</v>
      </c>
      <c r="D1015" s="3" t="s">
        <v>602</v>
      </c>
      <c r="E1015" s="3" t="s">
        <v>89</v>
      </c>
      <c r="F1015" s="3" t="s">
        <v>95</v>
      </c>
      <c r="G1015" s="3" t="s">
        <v>96</v>
      </c>
      <c r="H1015" s="3" t="s">
        <v>92</v>
      </c>
      <c r="I1015" s="3">
        <v>2867</v>
      </c>
      <c r="J1015" s="3"/>
      <c r="K1015" s="3">
        <v>0</v>
      </c>
      <c r="L1015" s="3">
        <v>223.63</v>
      </c>
      <c r="M1015" s="3"/>
      <c r="N1015" s="3"/>
      <c r="O1015" s="88" t="str">
        <f>""</f>
        <v/>
      </c>
      <c r="P1015" s="35" t="str">
        <f t="shared" si="216"/>
        <v>2024-01-04</v>
      </c>
      <c r="Q1015" t="str">
        <f t="shared" si="217"/>
        <v>XHY</v>
      </c>
      <c r="R1015">
        <f t="shared" si="218"/>
        <v>0</v>
      </c>
      <c r="S1015">
        <f t="shared" si="219"/>
        <v>2867</v>
      </c>
      <c r="T1015">
        <f t="shared" si="220"/>
        <v>223.63</v>
      </c>
      <c r="U1015" t="str">
        <f t="shared" si="221"/>
        <v>1-04-4--20</v>
      </c>
      <c r="V1015">
        <f t="shared" si="230"/>
        <v>7.8001395186606204E-2</v>
      </c>
      <c r="W1015">
        <f t="shared" si="231"/>
        <v>0</v>
      </c>
      <c r="X1015" t="str">
        <f t="shared" si="232"/>
        <v>1-04-4--20</v>
      </c>
      <c r="Y1015" t="str">
        <f t="shared" si="233"/>
        <v>1-04-4--20</v>
      </c>
      <c r="Z1015" t="str">
        <f t="shared" si="234"/>
        <v>1-04-4--20</v>
      </c>
      <c r="AA1015" t="str">
        <f t="shared" si="222"/>
        <v>2024-01-04</v>
      </c>
      <c r="AB1015" t="b">
        <f t="shared" si="224"/>
        <v>1</v>
      </c>
      <c r="AC1015">
        <f t="shared" si="223"/>
        <v>0</v>
      </c>
    </row>
    <row r="1016" spans="1:29">
      <c r="A1016" s="3" t="s">
        <v>302</v>
      </c>
      <c r="B1016" s="3" t="s">
        <v>602</v>
      </c>
      <c r="C1016" s="3" t="s">
        <v>602</v>
      </c>
      <c r="D1016" s="3" t="s">
        <v>602</v>
      </c>
      <c r="E1016" s="3" t="s">
        <v>89</v>
      </c>
      <c r="F1016" s="3" t="s">
        <v>105</v>
      </c>
      <c r="G1016" s="3" t="s">
        <v>106</v>
      </c>
      <c r="H1016" s="3" t="s">
        <v>305</v>
      </c>
      <c r="I1016" s="3">
        <v>0</v>
      </c>
      <c r="J1016" s="3"/>
      <c r="K1016" s="3">
        <v>0</v>
      </c>
      <c r="L1016" s="3">
        <v>-6290.25</v>
      </c>
      <c r="M1016" s="3"/>
      <c r="N1016" s="3"/>
      <c r="O1016" s="88" t="str">
        <f>""</f>
        <v/>
      </c>
      <c r="P1016" s="35" t="str">
        <f t="shared" si="216"/>
        <v>2024-01-04</v>
      </c>
      <c r="Q1016" t="str">
        <f t="shared" si="217"/>
        <v>XUS</v>
      </c>
      <c r="R1016">
        <f t="shared" si="218"/>
        <v>0</v>
      </c>
      <c r="S1016">
        <f t="shared" si="219"/>
        <v>0</v>
      </c>
      <c r="T1016">
        <f t="shared" si="220"/>
        <v>0</v>
      </c>
      <c r="U1016" t="str">
        <f t="shared" si="221"/>
        <v>1-04-4--20</v>
      </c>
      <c r="V1016">
        <f t="shared" si="230"/>
        <v>0</v>
      </c>
      <c r="W1016">
        <f t="shared" si="231"/>
        <v>0</v>
      </c>
      <c r="X1016" t="str">
        <f t="shared" si="232"/>
        <v>1-04-4--20</v>
      </c>
      <c r="Y1016" t="str">
        <f t="shared" si="233"/>
        <v>1-04-4--20</v>
      </c>
      <c r="Z1016" t="str">
        <f t="shared" si="234"/>
        <v>1-04-4--20</v>
      </c>
      <c r="AA1016" t="str">
        <f t="shared" si="222"/>
        <v>2024-01-04</v>
      </c>
      <c r="AB1016" t="b">
        <f t="shared" si="224"/>
        <v>1</v>
      </c>
      <c r="AC1016">
        <f t="shared" si="223"/>
        <v>0</v>
      </c>
    </row>
    <row r="1017" spans="1:29">
      <c r="A1017" s="3" t="s">
        <v>302</v>
      </c>
      <c r="B1017" s="3" t="s">
        <v>602</v>
      </c>
      <c r="C1017" s="3" t="s">
        <v>602</v>
      </c>
      <c r="D1017" s="3" t="s">
        <v>602</v>
      </c>
      <c r="E1017" s="3" t="s">
        <v>89</v>
      </c>
      <c r="F1017" s="3" t="s">
        <v>105</v>
      </c>
      <c r="G1017" s="3" t="s">
        <v>106</v>
      </c>
      <c r="H1017" s="3" t="s">
        <v>92</v>
      </c>
      <c r="I1017" s="3">
        <v>11626</v>
      </c>
      <c r="J1017" s="3"/>
      <c r="K1017" s="3">
        <v>0</v>
      </c>
      <c r="L1017" s="3">
        <v>6290.25</v>
      </c>
      <c r="M1017" s="3"/>
      <c r="N1017" s="3"/>
      <c r="O1017" s="88" t="str">
        <f>""</f>
        <v/>
      </c>
      <c r="P1017" s="35" t="str">
        <f t="shared" si="216"/>
        <v>2024-01-04</v>
      </c>
      <c r="Q1017" t="str">
        <f t="shared" si="217"/>
        <v>XUS</v>
      </c>
      <c r="R1017">
        <f t="shared" si="218"/>
        <v>0</v>
      </c>
      <c r="S1017">
        <f t="shared" si="219"/>
        <v>11626</v>
      </c>
      <c r="T1017">
        <f t="shared" si="220"/>
        <v>6290.25</v>
      </c>
      <c r="U1017" t="str">
        <f t="shared" si="221"/>
        <v>1-04-4--20</v>
      </c>
      <c r="V1017">
        <f t="shared" si="230"/>
        <v>0.54105023223808701</v>
      </c>
      <c r="W1017">
        <f t="shared" si="231"/>
        <v>0</v>
      </c>
      <c r="X1017" t="str">
        <f t="shared" si="232"/>
        <v>1-04-4--20</v>
      </c>
      <c r="Y1017" t="str">
        <f t="shared" si="233"/>
        <v>1-04-4--20</v>
      </c>
      <c r="Z1017" t="str">
        <f t="shared" si="234"/>
        <v>1-04-4--20</v>
      </c>
      <c r="AA1017" t="str">
        <f t="shared" si="222"/>
        <v>2024-01-04</v>
      </c>
      <c r="AB1017" t="b">
        <f t="shared" si="224"/>
        <v>1</v>
      </c>
      <c r="AC1017">
        <f t="shared" si="223"/>
        <v>0</v>
      </c>
    </row>
    <row r="1018" spans="1:29">
      <c r="A1018" s="3" t="s">
        <v>302</v>
      </c>
      <c r="B1018" s="3" t="s">
        <v>602</v>
      </c>
      <c r="C1018" s="3" t="s">
        <v>602</v>
      </c>
      <c r="D1018" s="3" t="s">
        <v>602</v>
      </c>
      <c r="E1018" s="3" t="s">
        <v>89</v>
      </c>
      <c r="F1018" s="3" t="s">
        <v>108</v>
      </c>
      <c r="G1018" s="3" t="s">
        <v>109</v>
      </c>
      <c r="H1018" s="3" t="s">
        <v>305</v>
      </c>
      <c r="I1018" s="3">
        <v>0</v>
      </c>
      <c r="J1018" s="3"/>
      <c r="K1018" s="3">
        <v>0</v>
      </c>
      <c r="L1018" s="3">
        <v>-3895.6</v>
      </c>
      <c r="M1018" s="3"/>
      <c r="N1018" s="3"/>
      <c r="O1018" s="88" t="str">
        <f>""</f>
        <v/>
      </c>
      <c r="P1018" s="35" t="str">
        <f t="shared" si="216"/>
        <v>2024-01-04</v>
      </c>
      <c r="Q1018" t="str">
        <f t="shared" si="217"/>
        <v>XEF</v>
      </c>
      <c r="R1018">
        <f t="shared" si="218"/>
        <v>0</v>
      </c>
      <c r="S1018">
        <f t="shared" si="219"/>
        <v>0</v>
      </c>
      <c r="T1018">
        <f t="shared" si="220"/>
        <v>0</v>
      </c>
      <c r="U1018" t="str">
        <f t="shared" si="221"/>
        <v>1-04-4--20</v>
      </c>
      <c r="V1018">
        <f t="shared" si="230"/>
        <v>0</v>
      </c>
      <c r="W1018">
        <f t="shared" si="231"/>
        <v>0</v>
      </c>
      <c r="X1018" t="str">
        <f t="shared" si="232"/>
        <v>1-04-4--20</v>
      </c>
      <c r="Y1018" t="str">
        <f t="shared" si="233"/>
        <v>1-04-4--20</v>
      </c>
      <c r="Z1018" t="str">
        <f t="shared" si="234"/>
        <v>1-04-4--20</v>
      </c>
      <c r="AA1018" t="str">
        <f t="shared" si="222"/>
        <v>2024-01-04</v>
      </c>
      <c r="AB1018" t="b">
        <f t="shared" si="224"/>
        <v>1</v>
      </c>
      <c r="AC1018">
        <f t="shared" si="223"/>
        <v>0</v>
      </c>
    </row>
    <row r="1019" spans="1:29">
      <c r="A1019" s="3" t="s">
        <v>302</v>
      </c>
      <c r="B1019" s="3" t="s">
        <v>602</v>
      </c>
      <c r="C1019" s="3" t="s">
        <v>602</v>
      </c>
      <c r="D1019" s="3" t="s">
        <v>602</v>
      </c>
      <c r="E1019" s="3" t="s">
        <v>89</v>
      </c>
      <c r="F1019" s="3" t="s">
        <v>108</v>
      </c>
      <c r="G1019" s="3" t="s">
        <v>109</v>
      </c>
      <c r="H1019" s="3" t="s">
        <v>92</v>
      </c>
      <c r="I1019" s="3">
        <v>11331</v>
      </c>
      <c r="J1019" s="3"/>
      <c r="K1019" s="3">
        <v>0</v>
      </c>
      <c r="L1019" s="3">
        <v>3895.6</v>
      </c>
      <c r="M1019" s="3"/>
      <c r="N1019" s="3"/>
      <c r="O1019" s="88" t="str">
        <f>""</f>
        <v/>
      </c>
      <c r="P1019" s="35" t="str">
        <f t="shared" si="216"/>
        <v>2024-01-04</v>
      </c>
      <c r="Q1019" t="str">
        <f t="shared" si="217"/>
        <v>XEF</v>
      </c>
      <c r="R1019">
        <f t="shared" si="218"/>
        <v>0</v>
      </c>
      <c r="S1019">
        <f t="shared" si="219"/>
        <v>11331</v>
      </c>
      <c r="T1019">
        <f t="shared" si="220"/>
        <v>3895.6</v>
      </c>
      <c r="U1019" t="str">
        <f t="shared" si="221"/>
        <v>1-04-4--20</v>
      </c>
      <c r="V1019">
        <f t="shared" si="230"/>
        <v>0.3438001941576207</v>
      </c>
      <c r="W1019">
        <f t="shared" si="231"/>
        <v>0</v>
      </c>
      <c r="X1019" t="str">
        <f t="shared" si="232"/>
        <v>1-04-4--20</v>
      </c>
      <c r="Y1019" t="str">
        <f t="shared" si="233"/>
        <v>1-04-4--20</v>
      </c>
      <c r="Z1019" t="str">
        <f t="shared" si="234"/>
        <v>1-04-4--20</v>
      </c>
      <c r="AA1019" t="str">
        <f t="shared" si="222"/>
        <v>2024-01-04</v>
      </c>
      <c r="AB1019" t="b">
        <f t="shared" si="224"/>
        <v>1</v>
      </c>
      <c r="AC1019">
        <f t="shared" si="223"/>
        <v>0</v>
      </c>
    </row>
    <row r="1020" spans="1:29">
      <c r="A1020" s="3" t="s">
        <v>302</v>
      </c>
      <c r="B1020" s="3" t="s">
        <v>602</v>
      </c>
      <c r="C1020" s="3" t="s">
        <v>602</v>
      </c>
      <c r="D1020" s="3" t="s">
        <v>602</v>
      </c>
      <c r="E1020" s="3" t="s">
        <v>89</v>
      </c>
      <c r="F1020" s="3" t="s">
        <v>581</v>
      </c>
      <c r="G1020" s="3" t="s">
        <v>582</v>
      </c>
      <c r="H1020" s="3" t="s">
        <v>92</v>
      </c>
      <c r="I1020" s="3">
        <v>7850</v>
      </c>
      <c r="J1020" s="3"/>
      <c r="K1020" s="3">
        <v>0</v>
      </c>
      <c r="L1020" s="3">
        <v>581.05999999999995</v>
      </c>
      <c r="M1020" s="3"/>
      <c r="N1020" s="3"/>
      <c r="O1020" s="88" t="str">
        <f>""</f>
        <v/>
      </c>
      <c r="P1020" s="35" t="str">
        <f t="shared" si="216"/>
        <v>2024-01-04</v>
      </c>
      <c r="Q1020" t="str">
        <f t="shared" si="217"/>
        <v>XSB</v>
      </c>
      <c r="R1020">
        <f t="shared" si="218"/>
        <v>0</v>
      </c>
      <c r="S1020">
        <f t="shared" si="219"/>
        <v>7850</v>
      </c>
      <c r="T1020">
        <f t="shared" si="220"/>
        <v>581.05999999999995</v>
      </c>
      <c r="U1020" t="str">
        <f t="shared" si="221"/>
        <v>1-04-4--20</v>
      </c>
      <c r="V1020">
        <f t="shared" si="230"/>
        <v>7.4020382165605095E-2</v>
      </c>
      <c r="W1020">
        <f t="shared" si="231"/>
        <v>0</v>
      </c>
      <c r="X1020" t="str">
        <f t="shared" si="232"/>
        <v>1-04-4--20</v>
      </c>
      <c r="Y1020" t="str">
        <f t="shared" si="233"/>
        <v>1-04-4--20</v>
      </c>
      <c r="Z1020" t="str">
        <f t="shared" si="234"/>
        <v>1-04-4--20</v>
      </c>
      <c r="AA1020" t="str">
        <f t="shared" si="222"/>
        <v>2024-01-04</v>
      </c>
      <c r="AB1020" t="b">
        <f t="shared" si="224"/>
        <v>1</v>
      </c>
      <c r="AC1020">
        <f t="shared" si="223"/>
        <v>0</v>
      </c>
    </row>
    <row r="1021" spans="1:29">
      <c r="A1021" s="3" t="s">
        <v>302</v>
      </c>
      <c r="B1021" s="3" t="s">
        <v>602</v>
      </c>
      <c r="C1021" s="3" t="s">
        <v>602</v>
      </c>
      <c r="D1021" s="3" t="s">
        <v>602</v>
      </c>
      <c r="E1021" s="3" t="s">
        <v>89</v>
      </c>
      <c r="F1021" s="3" t="s">
        <v>54</v>
      </c>
      <c r="G1021" s="3" t="s">
        <v>230</v>
      </c>
      <c r="H1021" s="3" t="s">
        <v>305</v>
      </c>
      <c r="I1021" s="3">
        <v>0</v>
      </c>
      <c r="J1021" s="3"/>
      <c r="K1021" s="3">
        <v>0</v>
      </c>
      <c r="L1021" s="3">
        <v>-2116.36</v>
      </c>
      <c r="M1021" s="3"/>
      <c r="N1021" s="3"/>
      <c r="O1021" s="88" t="str">
        <f>""</f>
        <v/>
      </c>
      <c r="P1021" s="35" t="str">
        <f t="shared" si="216"/>
        <v>2024-01-04</v>
      </c>
      <c r="Q1021" t="str">
        <f t="shared" si="217"/>
        <v>XCB</v>
      </c>
      <c r="R1021">
        <f t="shared" si="218"/>
        <v>0</v>
      </c>
      <c r="S1021">
        <f t="shared" si="219"/>
        <v>0</v>
      </c>
      <c r="T1021">
        <f t="shared" si="220"/>
        <v>0</v>
      </c>
      <c r="U1021" t="str">
        <f t="shared" si="221"/>
        <v>1-04-4--20</v>
      </c>
      <c r="V1021">
        <f t="shared" si="230"/>
        <v>0</v>
      </c>
      <c r="W1021">
        <f t="shared" si="231"/>
        <v>0</v>
      </c>
      <c r="X1021" t="str">
        <f t="shared" si="232"/>
        <v>1-04-4--20</v>
      </c>
      <c r="Y1021" t="str">
        <f t="shared" si="233"/>
        <v>1-04-4--20</v>
      </c>
      <c r="Z1021" t="str">
        <f t="shared" si="234"/>
        <v>1-04-4--20</v>
      </c>
      <c r="AA1021" t="str">
        <f t="shared" si="222"/>
        <v>2024-01-04</v>
      </c>
      <c r="AB1021" t="b">
        <f t="shared" si="224"/>
        <v>1</v>
      </c>
      <c r="AC1021">
        <f t="shared" si="223"/>
        <v>0</v>
      </c>
    </row>
    <row r="1022" spans="1:29">
      <c r="A1022" s="3" t="s">
        <v>302</v>
      </c>
      <c r="B1022" s="3" t="s">
        <v>602</v>
      </c>
      <c r="C1022" s="3" t="s">
        <v>602</v>
      </c>
      <c r="D1022" s="3" t="s">
        <v>602</v>
      </c>
      <c r="E1022" s="3" t="s">
        <v>89</v>
      </c>
      <c r="F1022" s="3" t="s">
        <v>54</v>
      </c>
      <c r="G1022" s="3" t="s">
        <v>230</v>
      </c>
      <c r="H1022" s="3" t="s">
        <v>92</v>
      </c>
      <c r="I1022" s="3">
        <v>33593</v>
      </c>
      <c r="J1022" s="3"/>
      <c r="K1022" s="3">
        <v>0</v>
      </c>
      <c r="L1022" s="3">
        <v>2116.36</v>
      </c>
      <c r="M1022" s="3"/>
      <c r="N1022" s="3"/>
      <c r="O1022" s="88" t="str">
        <f>""</f>
        <v/>
      </c>
      <c r="P1022" s="35" t="str">
        <f t="shared" si="216"/>
        <v>2024-01-04</v>
      </c>
      <c r="Q1022" t="str">
        <f t="shared" si="217"/>
        <v>XCB</v>
      </c>
      <c r="R1022">
        <f t="shared" si="218"/>
        <v>0</v>
      </c>
      <c r="S1022">
        <f t="shared" si="219"/>
        <v>33593</v>
      </c>
      <c r="T1022">
        <f t="shared" si="220"/>
        <v>2116.36</v>
      </c>
      <c r="U1022" t="str">
        <f t="shared" si="221"/>
        <v>1-04-4--20</v>
      </c>
      <c r="V1022">
        <f t="shared" si="230"/>
        <v>6.3000029768106452E-2</v>
      </c>
      <c r="W1022">
        <f t="shared" si="231"/>
        <v>0</v>
      </c>
      <c r="X1022" t="str">
        <f t="shared" si="232"/>
        <v>1-04-4--20</v>
      </c>
      <c r="Y1022" t="str">
        <f t="shared" si="233"/>
        <v>1-04-4--20</v>
      </c>
      <c r="Z1022" t="str">
        <f t="shared" si="234"/>
        <v>1-04-4--20</v>
      </c>
      <c r="AA1022" t="str">
        <f t="shared" si="222"/>
        <v>2024-01-04</v>
      </c>
      <c r="AB1022" t="b">
        <f t="shared" si="224"/>
        <v>1</v>
      </c>
      <c r="AC1022">
        <f t="shared" si="223"/>
        <v>0</v>
      </c>
    </row>
    <row r="1023" spans="1:29">
      <c r="A1023" s="3" t="s">
        <v>302</v>
      </c>
      <c r="B1023" s="3" t="s">
        <v>602</v>
      </c>
      <c r="C1023" s="3" t="s">
        <v>602</v>
      </c>
      <c r="D1023" s="3" t="s">
        <v>602</v>
      </c>
      <c r="E1023" s="3" t="s">
        <v>89</v>
      </c>
      <c r="F1023" s="3" t="s">
        <v>90</v>
      </c>
      <c r="G1023" s="3" t="s">
        <v>91</v>
      </c>
      <c r="H1023" s="3" t="s">
        <v>305</v>
      </c>
      <c r="I1023" s="3">
        <v>0</v>
      </c>
      <c r="J1023" s="3"/>
      <c r="K1023" s="3">
        <v>0</v>
      </c>
      <c r="L1023" s="3">
        <v>-4925.68</v>
      </c>
      <c r="M1023" s="3"/>
      <c r="N1023" s="3"/>
      <c r="O1023" s="88" t="str">
        <f>""</f>
        <v/>
      </c>
      <c r="P1023" s="35" t="str">
        <f t="shared" si="216"/>
        <v>2024-01-04</v>
      </c>
      <c r="Q1023" t="str">
        <f t="shared" si="217"/>
        <v>XBB</v>
      </c>
      <c r="R1023">
        <f t="shared" si="218"/>
        <v>0</v>
      </c>
      <c r="S1023">
        <f t="shared" si="219"/>
        <v>0</v>
      </c>
      <c r="T1023">
        <f t="shared" si="220"/>
        <v>0</v>
      </c>
      <c r="U1023" t="str">
        <f t="shared" si="221"/>
        <v>1-04-4--20</v>
      </c>
      <c r="V1023">
        <f t="shared" si="230"/>
        <v>0</v>
      </c>
      <c r="W1023">
        <f t="shared" si="231"/>
        <v>0</v>
      </c>
      <c r="X1023" t="str">
        <f t="shared" si="232"/>
        <v>1-04-4--20</v>
      </c>
      <c r="Y1023" t="str">
        <f t="shared" si="233"/>
        <v>1-04-4--20</v>
      </c>
      <c r="Z1023" t="str">
        <f t="shared" si="234"/>
        <v>1-04-4--20</v>
      </c>
      <c r="AA1023" t="str">
        <f t="shared" si="222"/>
        <v>2024-01-04</v>
      </c>
      <c r="AB1023" t="b">
        <f t="shared" si="224"/>
        <v>1</v>
      </c>
      <c r="AC1023">
        <f t="shared" si="223"/>
        <v>0</v>
      </c>
    </row>
    <row r="1024" spans="1:29">
      <c r="A1024" s="3" t="s">
        <v>302</v>
      </c>
      <c r="B1024" s="3" t="s">
        <v>602</v>
      </c>
      <c r="C1024" s="3" t="s">
        <v>602</v>
      </c>
      <c r="D1024" s="3" t="s">
        <v>602</v>
      </c>
      <c r="E1024" s="3" t="s">
        <v>89</v>
      </c>
      <c r="F1024" s="3" t="s">
        <v>90</v>
      </c>
      <c r="G1024" s="3" t="s">
        <v>91</v>
      </c>
      <c r="H1024" s="3" t="s">
        <v>92</v>
      </c>
      <c r="I1024" s="3">
        <v>67475</v>
      </c>
      <c r="J1024" s="3"/>
      <c r="K1024" s="3">
        <v>0</v>
      </c>
      <c r="L1024" s="3">
        <v>4925.68</v>
      </c>
      <c r="M1024" s="3"/>
      <c r="N1024" s="3"/>
      <c r="O1024" s="88" t="str">
        <f>""</f>
        <v/>
      </c>
      <c r="P1024" s="35" t="str">
        <f t="shared" si="216"/>
        <v>2024-01-04</v>
      </c>
      <c r="Q1024" t="str">
        <f t="shared" si="217"/>
        <v>XBB</v>
      </c>
      <c r="R1024">
        <f t="shared" si="218"/>
        <v>0</v>
      </c>
      <c r="S1024">
        <f t="shared" si="219"/>
        <v>67475</v>
      </c>
      <c r="T1024">
        <f t="shared" si="220"/>
        <v>4925.68</v>
      </c>
      <c r="U1024" t="str">
        <f t="shared" si="221"/>
        <v>1-04-4--20</v>
      </c>
      <c r="V1024">
        <f t="shared" si="230"/>
        <v>7.3000074101519083E-2</v>
      </c>
      <c r="W1024">
        <f t="shared" si="231"/>
        <v>0</v>
      </c>
      <c r="X1024" t="str">
        <f t="shared" si="232"/>
        <v>1-04-4--20</v>
      </c>
      <c r="Y1024" t="str">
        <f t="shared" si="233"/>
        <v>1-04-4--20</v>
      </c>
      <c r="Z1024" t="str">
        <f t="shared" si="234"/>
        <v>1-04-4--20</v>
      </c>
      <c r="AA1024" t="str">
        <f t="shared" si="222"/>
        <v>2024-01-04</v>
      </c>
      <c r="AB1024" t="b">
        <f t="shared" si="224"/>
        <v>1</v>
      </c>
      <c r="AC1024">
        <f t="shared" si="223"/>
        <v>0</v>
      </c>
    </row>
    <row r="1025" spans="1:29">
      <c r="A1025" s="3" t="s">
        <v>302</v>
      </c>
      <c r="B1025" s="3" t="s">
        <v>602</v>
      </c>
      <c r="C1025" s="3" t="s">
        <v>602</v>
      </c>
      <c r="D1025" s="3" t="s">
        <v>602</v>
      </c>
      <c r="E1025" s="3" t="s">
        <v>89</v>
      </c>
      <c r="F1025" s="3" t="s">
        <v>112</v>
      </c>
      <c r="G1025" s="3" t="s">
        <v>113</v>
      </c>
      <c r="H1025" s="3" t="s">
        <v>305</v>
      </c>
      <c r="I1025" s="3">
        <v>0</v>
      </c>
      <c r="J1025" s="3"/>
      <c r="K1025" s="3">
        <v>0</v>
      </c>
      <c r="L1025" s="3">
        <v>-2472.61</v>
      </c>
      <c r="M1025" s="3"/>
      <c r="N1025" s="3"/>
      <c r="O1025" s="88" t="str">
        <f>""</f>
        <v/>
      </c>
      <c r="P1025" s="35" t="str">
        <f t="shared" si="216"/>
        <v>2024-01-04</v>
      </c>
      <c r="Q1025" t="str">
        <f t="shared" si="217"/>
        <v>XEM</v>
      </c>
      <c r="R1025">
        <f t="shared" si="218"/>
        <v>0</v>
      </c>
      <c r="S1025">
        <f t="shared" si="219"/>
        <v>0</v>
      </c>
      <c r="T1025">
        <f t="shared" si="220"/>
        <v>0</v>
      </c>
      <c r="U1025" t="str">
        <f t="shared" si="221"/>
        <v>1-04-4--20</v>
      </c>
      <c r="V1025">
        <f t="shared" si="230"/>
        <v>0</v>
      </c>
      <c r="W1025">
        <f t="shared" si="231"/>
        <v>0</v>
      </c>
      <c r="X1025" t="str">
        <f t="shared" si="232"/>
        <v>1-04-4--20</v>
      </c>
      <c r="Y1025" t="str">
        <f t="shared" si="233"/>
        <v>1-04-4--20</v>
      </c>
      <c r="Z1025" t="str">
        <f t="shared" si="234"/>
        <v>1-04-4--20</v>
      </c>
      <c r="AA1025" t="str">
        <f t="shared" si="222"/>
        <v>2024-01-04</v>
      </c>
      <c r="AB1025" t="b">
        <f t="shared" si="224"/>
        <v>1</v>
      </c>
      <c r="AC1025">
        <f t="shared" si="223"/>
        <v>0</v>
      </c>
    </row>
    <row r="1026" spans="1:29">
      <c r="A1026" s="3" t="s">
        <v>302</v>
      </c>
      <c r="B1026" s="3" t="s">
        <v>602</v>
      </c>
      <c r="C1026" s="3" t="s">
        <v>602</v>
      </c>
      <c r="D1026" s="3" t="s">
        <v>602</v>
      </c>
      <c r="E1026" s="3" t="s">
        <v>89</v>
      </c>
      <c r="F1026" s="3" t="s">
        <v>112</v>
      </c>
      <c r="G1026" s="3" t="s">
        <v>113</v>
      </c>
      <c r="H1026" s="3" t="s">
        <v>92</v>
      </c>
      <c r="I1026" s="3">
        <v>4753</v>
      </c>
      <c r="J1026" s="3"/>
      <c r="K1026" s="3">
        <v>0</v>
      </c>
      <c r="L1026" s="3">
        <v>2472.61</v>
      </c>
      <c r="M1026" s="3"/>
      <c r="N1026" s="3"/>
      <c r="O1026" s="88" t="str">
        <f>""</f>
        <v/>
      </c>
      <c r="P1026" s="35" t="str">
        <f t="shared" ref="P1026:P1089" si="235">B1026</f>
        <v>2024-01-04</v>
      </c>
      <c r="Q1026" t="str">
        <f t="shared" ref="Q1026:Q1089" si="236">F1026</f>
        <v>XEM</v>
      </c>
      <c r="R1026">
        <f t="shared" ref="R1026:R1089" si="237">IFERROR(TRIM(RIGHT(G1026,LEN(G1026)-SEARCH("=",G1026)))/I1026,IF(J1026="",0,J1026))</f>
        <v>0</v>
      </c>
      <c r="S1026">
        <f t="shared" ref="S1026:S1089" si="238">IF(OR(H1026="Sell",H1026="Vente"),-1,1)*I1026</f>
        <v>4753</v>
      </c>
      <c r="T1026">
        <f t="shared" ref="T1026:T1089" si="239">IF(L1026&lt;&gt;R1026*S1026,V1026,R1026)*S1026</f>
        <v>2472.61</v>
      </c>
      <c r="U1026" t="str">
        <f t="shared" ref="U1026:U1089" si="240">RIGHT(B1026,4)&amp;"-"&amp;LEFT(RIGHT(B1026,7),2)&amp;"-"&amp;LEFT(B1026,2)</f>
        <v>1-04-4--20</v>
      </c>
      <c r="V1026">
        <f t="shared" si="230"/>
        <v>0.52022091310751106</v>
      </c>
      <c r="W1026">
        <f t="shared" si="231"/>
        <v>0</v>
      </c>
      <c r="X1026" t="str">
        <f t="shared" si="232"/>
        <v>1-04-4--20</v>
      </c>
      <c r="Y1026" t="str">
        <f t="shared" si="233"/>
        <v>1-04-4--20</v>
      </c>
      <c r="Z1026" t="str">
        <f t="shared" si="234"/>
        <v>1-04-4--20</v>
      </c>
      <c r="AA1026" t="str">
        <f t="shared" ref="AA1026:AA1089" si="241">D1026</f>
        <v>2024-01-04</v>
      </c>
      <c r="AB1026" t="b">
        <f t="shared" si="224"/>
        <v>1</v>
      </c>
      <c r="AC1026">
        <f t="shared" ref="AC1026:AC1089" si="242">IF(AB1026=TRUE,,H1026)</f>
        <v>0</v>
      </c>
    </row>
    <row r="1027" spans="1:29">
      <c r="A1027" s="3" t="s">
        <v>302</v>
      </c>
      <c r="B1027" s="3" t="s">
        <v>612</v>
      </c>
      <c r="C1027" s="3" t="s">
        <v>612</v>
      </c>
      <c r="D1027" s="3" t="s">
        <v>613</v>
      </c>
      <c r="E1027" s="3" t="s">
        <v>89</v>
      </c>
      <c r="F1027" s="3" t="s">
        <v>120</v>
      </c>
      <c r="G1027" s="3" t="s">
        <v>614</v>
      </c>
      <c r="H1027" s="3" t="s">
        <v>305</v>
      </c>
      <c r="I1027" s="3">
        <v>197.827</v>
      </c>
      <c r="J1027" s="3"/>
      <c r="K1027" s="3">
        <v>0</v>
      </c>
      <c r="L1027" s="3"/>
      <c r="M1027" s="3"/>
      <c r="N1027" s="3"/>
      <c r="O1027" s="88" t="str">
        <f>""</f>
        <v/>
      </c>
      <c r="P1027" s="35" t="str">
        <f t="shared" si="235"/>
        <v>2024-01-30</v>
      </c>
      <c r="Q1027" t="str">
        <f t="shared" si="236"/>
        <v>TDB778</v>
      </c>
      <c r="R1027">
        <f t="shared" si="237"/>
        <v>11.039999595606263</v>
      </c>
      <c r="S1027">
        <f t="shared" si="238"/>
        <v>197.827</v>
      </c>
      <c r="T1027">
        <f t="shared" si="239"/>
        <v>0</v>
      </c>
      <c r="U1027" t="str">
        <f t="shared" si="240"/>
        <v>1-30-4--20</v>
      </c>
      <c r="V1027">
        <f t="shared" si="230"/>
        <v>0</v>
      </c>
      <c r="W1027">
        <f t="shared" si="231"/>
        <v>0</v>
      </c>
      <c r="X1027" t="str">
        <f t="shared" si="232"/>
        <v>1-30-4--20</v>
      </c>
      <c r="Y1027" t="str">
        <f t="shared" si="233"/>
        <v>1-30-4--20</v>
      </c>
      <c r="Z1027" t="str">
        <f t="shared" si="234"/>
        <v>2-01-4--20</v>
      </c>
      <c r="AA1027" t="str">
        <f t="shared" si="241"/>
        <v>2024-02-01</v>
      </c>
      <c r="AB1027" t="b">
        <f t="shared" ref="AB1027:AB1090" si="243">B1027=D1027</f>
        <v>0</v>
      </c>
      <c r="AC1027" t="str">
        <f t="shared" si="242"/>
        <v>Reinv Div</v>
      </c>
    </row>
    <row r="1028" spans="1:29">
      <c r="A1028" s="3" t="s">
        <v>302</v>
      </c>
      <c r="B1028" s="3" t="s">
        <v>615</v>
      </c>
      <c r="C1028" s="3" t="s">
        <v>615</v>
      </c>
      <c r="D1028" s="3" t="s">
        <v>616</v>
      </c>
      <c r="E1028" s="3" t="s">
        <v>89</v>
      </c>
      <c r="F1028" s="3" t="s">
        <v>93</v>
      </c>
      <c r="G1028" s="3" t="s">
        <v>94</v>
      </c>
      <c r="H1028" s="3" t="s">
        <v>128</v>
      </c>
      <c r="I1028" s="3">
        <v>0</v>
      </c>
      <c r="J1028" s="3"/>
      <c r="K1028" s="3">
        <v>0</v>
      </c>
      <c r="L1028" s="3">
        <v>15.07</v>
      </c>
      <c r="M1028" s="3"/>
      <c r="N1028" s="3"/>
      <c r="O1028" s="88" t="str">
        <f>""</f>
        <v/>
      </c>
      <c r="P1028" s="35" t="str">
        <f t="shared" si="235"/>
        <v>2024-01-31</v>
      </c>
      <c r="Q1028" t="str">
        <f t="shared" si="236"/>
        <v>XIG</v>
      </c>
      <c r="R1028">
        <f t="shared" si="237"/>
        <v>0</v>
      </c>
      <c r="S1028">
        <f t="shared" si="238"/>
        <v>0</v>
      </c>
      <c r="T1028">
        <f t="shared" si="239"/>
        <v>0</v>
      </c>
      <c r="U1028" t="str">
        <f t="shared" si="240"/>
        <v>1-31-4--20</v>
      </c>
      <c r="V1028">
        <f t="shared" si="230"/>
        <v>0</v>
      </c>
      <c r="W1028">
        <f t="shared" si="231"/>
        <v>0</v>
      </c>
      <c r="X1028" t="str">
        <f t="shared" si="232"/>
        <v>1-31-4--20</v>
      </c>
      <c r="Y1028" t="str">
        <f t="shared" si="233"/>
        <v>1-31-4--20</v>
      </c>
      <c r="Z1028" t="str">
        <f t="shared" si="234"/>
        <v>2-05-4--20</v>
      </c>
      <c r="AA1028" t="str">
        <f t="shared" si="241"/>
        <v>2024-02-05</v>
      </c>
      <c r="AB1028" t="b">
        <f t="shared" si="243"/>
        <v>0</v>
      </c>
      <c r="AC1028" t="str">
        <f t="shared" si="242"/>
        <v>Fraction</v>
      </c>
    </row>
    <row r="1029" spans="1:29">
      <c r="A1029" s="3" t="s">
        <v>302</v>
      </c>
      <c r="B1029" s="3" t="s">
        <v>615</v>
      </c>
      <c r="C1029" s="3" t="s">
        <v>615</v>
      </c>
      <c r="D1029" s="3" t="s">
        <v>616</v>
      </c>
      <c r="E1029" s="3" t="s">
        <v>89</v>
      </c>
      <c r="F1029" s="3" t="s">
        <v>93</v>
      </c>
      <c r="G1029" s="3" t="s">
        <v>617</v>
      </c>
      <c r="H1029" s="3" t="s">
        <v>305</v>
      </c>
      <c r="I1029" s="3">
        <v>18</v>
      </c>
      <c r="J1029" s="3"/>
      <c r="K1029" s="3">
        <v>0</v>
      </c>
      <c r="L1029" s="3"/>
      <c r="M1029" s="3"/>
      <c r="N1029" s="3"/>
      <c r="O1029" s="88" t="str">
        <f>""</f>
        <v/>
      </c>
      <c r="P1029" s="35" t="str">
        <f t="shared" si="235"/>
        <v>2024-01-31</v>
      </c>
      <c r="Q1029" t="str">
        <f t="shared" si="236"/>
        <v>XIG</v>
      </c>
      <c r="R1029">
        <f t="shared" si="237"/>
        <v>20.49</v>
      </c>
      <c r="S1029">
        <f t="shared" si="238"/>
        <v>18</v>
      </c>
      <c r="T1029">
        <f t="shared" si="239"/>
        <v>0</v>
      </c>
      <c r="U1029" t="str">
        <f t="shared" si="240"/>
        <v>1-31-4--20</v>
      </c>
      <c r="V1029">
        <f t="shared" si="230"/>
        <v>0</v>
      </c>
      <c r="W1029">
        <f t="shared" si="231"/>
        <v>0</v>
      </c>
      <c r="X1029" t="str">
        <f t="shared" si="232"/>
        <v>1-31-4--20</v>
      </c>
      <c r="Y1029" t="str">
        <f t="shared" si="233"/>
        <v>1-31-4--20</v>
      </c>
      <c r="Z1029" t="str">
        <f t="shared" si="234"/>
        <v>2-05-4--20</v>
      </c>
      <c r="AA1029" t="str">
        <f t="shared" si="241"/>
        <v>2024-02-05</v>
      </c>
      <c r="AB1029" t="b">
        <f t="shared" si="243"/>
        <v>0</v>
      </c>
      <c r="AC1029" t="str">
        <f t="shared" si="242"/>
        <v>Reinv Div</v>
      </c>
    </row>
    <row r="1030" spans="1:29">
      <c r="A1030" s="3" t="s">
        <v>302</v>
      </c>
      <c r="B1030" s="3" t="s">
        <v>615</v>
      </c>
      <c r="C1030" s="3" t="s">
        <v>615</v>
      </c>
      <c r="D1030" s="3" t="s">
        <v>616</v>
      </c>
      <c r="E1030" s="3" t="s">
        <v>89</v>
      </c>
      <c r="F1030" s="3" t="s">
        <v>95</v>
      </c>
      <c r="G1030" s="3" t="s">
        <v>96</v>
      </c>
      <c r="H1030" s="3" t="s">
        <v>128</v>
      </c>
      <c r="I1030" s="3">
        <v>0</v>
      </c>
      <c r="J1030" s="3"/>
      <c r="K1030" s="3">
        <v>0</v>
      </c>
      <c r="L1030" s="3">
        <v>10.23</v>
      </c>
      <c r="M1030" s="3"/>
      <c r="N1030" s="3"/>
      <c r="O1030" s="88" t="str">
        <f>""</f>
        <v/>
      </c>
      <c r="P1030" s="35" t="str">
        <f t="shared" si="235"/>
        <v>2024-01-31</v>
      </c>
      <c r="Q1030" t="str">
        <f t="shared" si="236"/>
        <v>XHY</v>
      </c>
      <c r="R1030">
        <f t="shared" si="237"/>
        <v>0</v>
      </c>
      <c r="S1030">
        <f t="shared" si="238"/>
        <v>0</v>
      </c>
      <c r="T1030">
        <f t="shared" si="239"/>
        <v>0</v>
      </c>
      <c r="U1030" t="str">
        <f t="shared" si="240"/>
        <v>1-31-4--20</v>
      </c>
      <c r="V1030">
        <f t="shared" si="230"/>
        <v>0</v>
      </c>
      <c r="W1030">
        <f t="shared" si="231"/>
        <v>0</v>
      </c>
      <c r="X1030" t="str">
        <f t="shared" si="232"/>
        <v>1-31-4--20</v>
      </c>
      <c r="Y1030" t="str">
        <f t="shared" si="233"/>
        <v>1-31-4--20</v>
      </c>
      <c r="Z1030" t="str">
        <f t="shared" si="234"/>
        <v>2-05-4--20</v>
      </c>
      <c r="AA1030" t="str">
        <f t="shared" si="241"/>
        <v>2024-02-05</v>
      </c>
      <c r="AB1030" t="b">
        <f t="shared" si="243"/>
        <v>0</v>
      </c>
      <c r="AC1030" t="str">
        <f t="shared" si="242"/>
        <v>Fraction</v>
      </c>
    </row>
    <row r="1031" spans="1:29">
      <c r="A1031" s="3" t="s">
        <v>302</v>
      </c>
      <c r="B1031" s="3" t="s">
        <v>615</v>
      </c>
      <c r="C1031" s="3" t="s">
        <v>615</v>
      </c>
      <c r="D1031" s="3" t="s">
        <v>616</v>
      </c>
      <c r="E1031" s="3" t="s">
        <v>89</v>
      </c>
      <c r="F1031" s="3" t="s">
        <v>95</v>
      </c>
      <c r="G1031" s="3" t="s">
        <v>618</v>
      </c>
      <c r="H1031" s="3" t="s">
        <v>305</v>
      </c>
      <c r="I1031" s="3">
        <v>13</v>
      </c>
      <c r="J1031" s="3"/>
      <c r="K1031" s="3">
        <v>0</v>
      </c>
      <c r="L1031" s="3"/>
      <c r="M1031" s="3"/>
      <c r="N1031" s="3"/>
      <c r="O1031" s="88" t="str">
        <f>""</f>
        <v/>
      </c>
      <c r="P1031" s="35" t="str">
        <f t="shared" si="235"/>
        <v>2024-01-31</v>
      </c>
      <c r="Q1031" t="str">
        <f t="shared" si="236"/>
        <v>XHY</v>
      </c>
      <c r="R1031">
        <f t="shared" si="237"/>
        <v>16.483846153846152</v>
      </c>
      <c r="S1031">
        <f t="shared" si="238"/>
        <v>13</v>
      </c>
      <c r="T1031">
        <f t="shared" si="239"/>
        <v>0</v>
      </c>
      <c r="U1031" t="str">
        <f t="shared" si="240"/>
        <v>1-31-4--20</v>
      </c>
      <c r="V1031">
        <f t="shared" si="230"/>
        <v>0</v>
      </c>
      <c r="W1031">
        <f t="shared" si="231"/>
        <v>0</v>
      </c>
      <c r="X1031" t="str">
        <f t="shared" si="232"/>
        <v>1-31-4--20</v>
      </c>
      <c r="Y1031" t="str">
        <f t="shared" si="233"/>
        <v>1-31-4--20</v>
      </c>
      <c r="Z1031" t="str">
        <f t="shared" si="234"/>
        <v>2-05-4--20</v>
      </c>
      <c r="AA1031" t="str">
        <f t="shared" si="241"/>
        <v>2024-02-05</v>
      </c>
      <c r="AB1031" t="b">
        <f t="shared" si="243"/>
        <v>0</v>
      </c>
      <c r="AC1031" t="str">
        <f t="shared" si="242"/>
        <v>Reinv Div</v>
      </c>
    </row>
    <row r="1032" spans="1:29">
      <c r="A1032" s="3" t="s">
        <v>302</v>
      </c>
      <c r="B1032" s="3" t="s">
        <v>615</v>
      </c>
      <c r="C1032" s="3" t="s">
        <v>615</v>
      </c>
      <c r="D1032" s="3" t="s">
        <v>616</v>
      </c>
      <c r="E1032" s="3" t="s">
        <v>89</v>
      </c>
      <c r="F1032" s="3" t="s">
        <v>54</v>
      </c>
      <c r="G1032" s="3" t="s">
        <v>230</v>
      </c>
      <c r="H1032" s="3" t="s">
        <v>128</v>
      </c>
      <c r="I1032" s="3">
        <v>0</v>
      </c>
      <c r="J1032" s="3"/>
      <c r="K1032" s="3">
        <v>0</v>
      </c>
      <c r="L1032" s="3">
        <v>15.87</v>
      </c>
      <c r="M1032" s="3"/>
      <c r="N1032" s="3"/>
      <c r="O1032" s="88" t="str">
        <f>""</f>
        <v/>
      </c>
      <c r="P1032" s="35" t="str">
        <f t="shared" si="235"/>
        <v>2024-01-31</v>
      </c>
      <c r="Q1032" t="str">
        <f t="shared" si="236"/>
        <v>XCB</v>
      </c>
      <c r="R1032">
        <f t="shared" si="237"/>
        <v>0</v>
      </c>
      <c r="S1032">
        <f t="shared" si="238"/>
        <v>0</v>
      </c>
      <c r="T1032">
        <f t="shared" si="239"/>
        <v>0</v>
      </c>
      <c r="U1032" t="str">
        <f t="shared" si="240"/>
        <v>1-31-4--20</v>
      </c>
      <c r="V1032">
        <f t="shared" si="230"/>
        <v>0</v>
      </c>
      <c r="W1032">
        <f t="shared" si="231"/>
        <v>0</v>
      </c>
      <c r="X1032" t="str">
        <f t="shared" si="232"/>
        <v>1-31-4--20</v>
      </c>
      <c r="Y1032" t="str">
        <f t="shared" si="233"/>
        <v>1-31-4--20</v>
      </c>
      <c r="Z1032" t="str">
        <f t="shared" si="234"/>
        <v>2-05-4--20</v>
      </c>
      <c r="AA1032" t="str">
        <f t="shared" si="241"/>
        <v>2024-02-05</v>
      </c>
      <c r="AB1032" t="b">
        <f t="shared" si="243"/>
        <v>0</v>
      </c>
      <c r="AC1032" t="str">
        <f t="shared" si="242"/>
        <v>Fraction</v>
      </c>
    </row>
    <row r="1033" spans="1:29">
      <c r="A1033" s="3" t="s">
        <v>302</v>
      </c>
      <c r="B1033" s="3" t="s">
        <v>615</v>
      </c>
      <c r="C1033" s="3" t="s">
        <v>615</v>
      </c>
      <c r="D1033" s="3" t="s">
        <v>616</v>
      </c>
      <c r="E1033" s="3" t="s">
        <v>89</v>
      </c>
      <c r="F1033" s="3" t="s">
        <v>54</v>
      </c>
      <c r="G1033" s="3" t="s">
        <v>619</v>
      </c>
      <c r="H1033" s="3" t="s">
        <v>305</v>
      </c>
      <c r="I1033" s="3">
        <v>111</v>
      </c>
      <c r="J1033" s="3"/>
      <c r="K1033" s="3">
        <v>0</v>
      </c>
      <c r="L1033" s="3"/>
      <c r="M1033" s="3"/>
      <c r="N1033" s="3"/>
      <c r="O1033" s="88" t="str">
        <f>""</f>
        <v/>
      </c>
      <c r="P1033" s="35" t="str">
        <f t="shared" si="235"/>
        <v>2024-01-31</v>
      </c>
      <c r="Q1033" t="str">
        <f t="shared" si="236"/>
        <v>XCB</v>
      </c>
      <c r="R1033">
        <f t="shared" si="237"/>
        <v>19.589999999999996</v>
      </c>
      <c r="S1033">
        <f t="shared" si="238"/>
        <v>111</v>
      </c>
      <c r="T1033">
        <f t="shared" si="239"/>
        <v>0</v>
      </c>
      <c r="U1033" t="str">
        <f t="shared" si="240"/>
        <v>1-31-4--20</v>
      </c>
      <c r="V1033">
        <f t="shared" si="230"/>
        <v>0</v>
      </c>
      <c r="W1033">
        <f t="shared" si="231"/>
        <v>0</v>
      </c>
      <c r="X1033" t="str">
        <f t="shared" si="232"/>
        <v>1-31-4--20</v>
      </c>
      <c r="Y1033" t="str">
        <f t="shared" si="233"/>
        <v>1-31-4--20</v>
      </c>
      <c r="Z1033" t="str">
        <f t="shared" si="234"/>
        <v>2-05-4--20</v>
      </c>
      <c r="AA1033" t="str">
        <f t="shared" si="241"/>
        <v>2024-02-05</v>
      </c>
      <c r="AB1033" t="b">
        <f t="shared" si="243"/>
        <v>0</v>
      </c>
      <c r="AC1033" t="str">
        <f t="shared" si="242"/>
        <v>Reinv Div</v>
      </c>
    </row>
    <row r="1034" spans="1:29">
      <c r="A1034" s="3" t="s">
        <v>302</v>
      </c>
      <c r="B1034" s="3" t="s">
        <v>615</v>
      </c>
      <c r="C1034" s="3" t="s">
        <v>615</v>
      </c>
      <c r="D1034" s="3" t="s">
        <v>616</v>
      </c>
      <c r="E1034" s="3" t="s">
        <v>89</v>
      </c>
      <c r="F1034" s="3" t="s">
        <v>90</v>
      </c>
      <c r="G1034" s="3" t="s">
        <v>91</v>
      </c>
      <c r="H1034" s="3" t="s">
        <v>128</v>
      </c>
      <c r="I1034" s="3">
        <v>0</v>
      </c>
      <c r="J1034" s="3"/>
      <c r="K1034" s="3">
        <v>0</v>
      </c>
      <c r="L1034" s="3">
        <v>8.34</v>
      </c>
      <c r="M1034" s="3"/>
      <c r="N1034" s="3"/>
      <c r="O1034" s="88" t="str">
        <f>""</f>
        <v/>
      </c>
      <c r="P1034" s="35" t="str">
        <f t="shared" si="235"/>
        <v>2024-01-31</v>
      </c>
      <c r="Q1034" t="str">
        <f t="shared" si="236"/>
        <v>XBB</v>
      </c>
      <c r="R1034">
        <f t="shared" si="237"/>
        <v>0</v>
      </c>
      <c r="S1034">
        <f t="shared" si="238"/>
        <v>0</v>
      </c>
      <c r="T1034">
        <f t="shared" si="239"/>
        <v>0</v>
      </c>
      <c r="U1034" t="str">
        <f t="shared" si="240"/>
        <v>1-31-4--20</v>
      </c>
      <c r="V1034">
        <f t="shared" si="230"/>
        <v>0</v>
      </c>
      <c r="W1034">
        <f t="shared" si="231"/>
        <v>0</v>
      </c>
      <c r="X1034" t="str">
        <f t="shared" si="232"/>
        <v>1-31-4--20</v>
      </c>
      <c r="Y1034" t="str">
        <f t="shared" si="233"/>
        <v>1-31-4--20</v>
      </c>
      <c r="Z1034" t="str">
        <f t="shared" si="234"/>
        <v>2-05-4--20</v>
      </c>
      <c r="AA1034" t="str">
        <f t="shared" si="241"/>
        <v>2024-02-05</v>
      </c>
      <c r="AB1034" t="b">
        <f t="shared" si="243"/>
        <v>0</v>
      </c>
      <c r="AC1034" t="str">
        <f t="shared" si="242"/>
        <v>Fraction</v>
      </c>
    </row>
    <row r="1035" spans="1:29">
      <c r="A1035" s="3" t="s">
        <v>302</v>
      </c>
      <c r="B1035" s="3" t="s">
        <v>615</v>
      </c>
      <c r="C1035" s="3" t="s">
        <v>615</v>
      </c>
      <c r="D1035" s="3" t="s">
        <v>616</v>
      </c>
      <c r="E1035" s="3" t="s">
        <v>89</v>
      </c>
      <c r="F1035" s="3" t="s">
        <v>90</v>
      </c>
      <c r="G1035" s="3" t="s">
        <v>620</v>
      </c>
      <c r="H1035" s="3" t="s">
        <v>305</v>
      </c>
      <c r="I1035" s="3">
        <v>179</v>
      </c>
      <c r="J1035" s="3"/>
      <c r="K1035" s="3">
        <v>0</v>
      </c>
      <c r="L1035" s="3"/>
      <c r="M1035" s="3"/>
      <c r="N1035" s="3"/>
      <c r="O1035" s="88" t="str">
        <f>""</f>
        <v/>
      </c>
      <c r="P1035" s="35" t="str">
        <f t="shared" si="235"/>
        <v>2024-01-31</v>
      </c>
      <c r="Q1035" t="str">
        <f t="shared" si="236"/>
        <v>XBB</v>
      </c>
      <c r="R1035">
        <f t="shared" si="237"/>
        <v>27.92</v>
      </c>
      <c r="S1035">
        <f t="shared" si="238"/>
        <v>179</v>
      </c>
      <c r="T1035">
        <f t="shared" si="239"/>
        <v>0</v>
      </c>
      <c r="U1035" t="str">
        <f t="shared" si="240"/>
        <v>1-31-4--20</v>
      </c>
      <c r="V1035">
        <f t="shared" si="230"/>
        <v>0</v>
      </c>
      <c r="W1035">
        <f t="shared" si="231"/>
        <v>0</v>
      </c>
      <c r="X1035" t="str">
        <f t="shared" si="232"/>
        <v>1-31-4--20</v>
      </c>
      <c r="Y1035" t="str">
        <f t="shared" si="233"/>
        <v>1-31-4--20</v>
      </c>
      <c r="Z1035" t="str">
        <f t="shared" si="234"/>
        <v>2-05-4--20</v>
      </c>
      <c r="AA1035" t="str">
        <f t="shared" si="241"/>
        <v>2024-02-05</v>
      </c>
      <c r="AB1035" t="b">
        <f t="shared" si="243"/>
        <v>0</v>
      </c>
      <c r="AC1035" t="str">
        <f t="shared" si="242"/>
        <v>Reinv Div</v>
      </c>
    </row>
    <row r="1036" spans="1:29">
      <c r="A1036" s="3" t="s">
        <v>302</v>
      </c>
      <c r="B1036" s="3" t="s">
        <v>615</v>
      </c>
      <c r="C1036" s="3" t="s">
        <v>615</v>
      </c>
      <c r="D1036" s="3" t="s">
        <v>615</v>
      </c>
      <c r="E1036" s="3" t="s">
        <v>89</v>
      </c>
      <c r="F1036" s="3" t="s">
        <v>93</v>
      </c>
      <c r="G1036" s="3" t="s">
        <v>94</v>
      </c>
      <c r="H1036" s="3" t="s">
        <v>92</v>
      </c>
      <c r="I1036" s="3">
        <v>5263</v>
      </c>
      <c r="J1036" s="3"/>
      <c r="K1036" s="3">
        <v>0</v>
      </c>
      <c r="L1036" s="3">
        <v>384.2</v>
      </c>
      <c r="M1036" s="3"/>
      <c r="N1036" s="3"/>
      <c r="O1036" s="88" t="str">
        <f>""</f>
        <v/>
      </c>
      <c r="P1036" s="35" t="str">
        <f t="shared" si="235"/>
        <v>2024-01-31</v>
      </c>
      <c r="Q1036" t="str">
        <f t="shared" si="236"/>
        <v>XIG</v>
      </c>
      <c r="R1036">
        <f t="shared" si="237"/>
        <v>0</v>
      </c>
      <c r="S1036">
        <f t="shared" si="238"/>
        <v>5263</v>
      </c>
      <c r="T1036">
        <f t="shared" si="239"/>
        <v>384.2</v>
      </c>
      <c r="U1036" t="str">
        <f t="shared" si="240"/>
        <v>1-31-4--20</v>
      </c>
      <c r="V1036">
        <f t="shared" si="230"/>
        <v>7.3000190005700169E-2</v>
      </c>
      <c r="W1036">
        <f t="shared" si="231"/>
        <v>0</v>
      </c>
      <c r="X1036" t="str">
        <f t="shared" si="232"/>
        <v>1-31-4--20</v>
      </c>
      <c r="Y1036" t="str">
        <f t="shared" si="233"/>
        <v>1-31-4--20</v>
      </c>
      <c r="Z1036" t="str">
        <f t="shared" si="234"/>
        <v>1-31-4--20</v>
      </c>
      <c r="AA1036" t="str">
        <f t="shared" si="241"/>
        <v>2024-01-31</v>
      </c>
      <c r="AB1036" t="b">
        <f t="shared" si="243"/>
        <v>1</v>
      </c>
      <c r="AC1036">
        <f t="shared" si="242"/>
        <v>0</v>
      </c>
    </row>
    <row r="1037" spans="1:29">
      <c r="A1037" s="3" t="s">
        <v>302</v>
      </c>
      <c r="B1037" s="3" t="s">
        <v>615</v>
      </c>
      <c r="C1037" s="3" t="s">
        <v>615</v>
      </c>
      <c r="D1037" s="3" t="s">
        <v>615</v>
      </c>
      <c r="E1037" s="3" t="s">
        <v>89</v>
      </c>
      <c r="F1037" s="3" t="s">
        <v>93</v>
      </c>
      <c r="G1037" s="3" t="s">
        <v>94</v>
      </c>
      <c r="H1037" s="3" t="s">
        <v>305</v>
      </c>
      <c r="I1037" s="3">
        <v>0</v>
      </c>
      <c r="J1037" s="3"/>
      <c r="K1037" s="3">
        <v>0</v>
      </c>
      <c r="L1037" s="3">
        <v>-384.2</v>
      </c>
      <c r="M1037" s="3"/>
      <c r="N1037" s="3"/>
      <c r="O1037" s="88" t="str">
        <f>""</f>
        <v/>
      </c>
      <c r="P1037" s="35" t="str">
        <f t="shared" si="235"/>
        <v>2024-01-31</v>
      </c>
      <c r="Q1037" t="str">
        <f t="shared" si="236"/>
        <v>XIG</v>
      </c>
      <c r="R1037">
        <f t="shared" si="237"/>
        <v>0</v>
      </c>
      <c r="S1037">
        <f t="shared" si="238"/>
        <v>0</v>
      </c>
      <c r="T1037">
        <f t="shared" si="239"/>
        <v>0</v>
      </c>
      <c r="U1037" t="str">
        <f t="shared" si="240"/>
        <v>1-31-4--20</v>
      </c>
      <c r="V1037">
        <f t="shared" si="230"/>
        <v>0</v>
      </c>
      <c r="W1037">
        <f t="shared" si="231"/>
        <v>0</v>
      </c>
      <c r="X1037" t="str">
        <f t="shared" si="232"/>
        <v>1-31-4--20</v>
      </c>
      <c r="Y1037" t="str">
        <f t="shared" si="233"/>
        <v>1-31-4--20</v>
      </c>
      <c r="Z1037" t="str">
        <f t="shared" si="234"/>
        <v>1-31-4--20</v>
      </c>
      <c r="AA1037" t="str">
        <f t="shared" si="241"/>
        <v>2024-01-31</v>
      </c>
      <c r="AB1037" t="b">
        <f t="shared" si="243"/>
        <v>1</v>
      </c>
      <c r="AC1037">
        <f t="shared" si="242"/>
        <v>0</v>
      </c>
    </row>
    <row r="1038" spans="1:29">
      <c r="A1038" s="3" t="s">
        <v>302</v>
      </c>
      <c r="B1038" s="3" t="s">
        <v>615</v>
      </c>
      <c r="C1038" s="3" t="s">
        <v>615</v>
      </c>
      <c r="D1038" s="3" t="s">
        <v>615</v>
      </c>
      <c r="E1038" s="3" t="s">
        <v>89</v>
      </c>
      <c r="F1038" s="3" t="s">
        <v>95</v>
      </c>
      <c r="G1038" s="3" t="s">
        <v>96</v>
      </c>
      <c r="H1038" s="3" t="s">
        <v>92</v>
      </c>
      <c r="I1038" s="3">
        <v>2880</v>
      </c>
      <c r="J1038" s="3"/>
      <c r="K1038" s="3">
        <v>0</v>
      </c>
      <c r="L1038" s="3">
        <v>224.64</v>
      </c>
      <c r="M1038" s="3"/>
      <c r="N1038" s="3"/>
      <c r="O1038" s="88" t="str">
        <f>""</f>
        <v/>
      </c>
      <c r="P1038" s="35" t="str">
        <f t="shared" si="235"/>
        <v>2024-01-31</v>
      </c>
      <c r="Q1038" t="str">
        <f t="shared" si="236"/>
        <v>XHY</v>
      </c>
      <c r="R1038">
        <f t="shared" si="237"/>
        <v>0</v>
      </c>
      <c r="S1038">
        <f t="shared" si="238"/>
        <v>2880</v>
      </c>
      <c r="T1038">
        <f t="shared" si="239"/>
        <v>224.64</v>
      </c>
      <c r="U1038" t="str">
        <f t="shared" si="240"/>
        <v>1-31-4--20</v>
      </c>
      <c r="V1038">
        <f t="shared" si="230"/>
        <v>7.8E-2</v>
      </c>
      <c r="W1038">
        <f t="shared" si="231"/>
        <v>0</v>
      </c>
      <c r="X1038" t="str">
        <f t="shared" si="232"/>
        <v>1-31-4--20</v>
      </c>
      <c r="Y1038" t="str">
        <f t="shared" si="233"/>
        <v>1-31-4--20</v>
      </c>
      <c r="Z1038" t="str">
        <f t="shared" si="234"/>
        <v>1-31-4--20</v>
      </c>
      <c r="AA1038" t="str">
        <f t="shared" si="241"/>
        <v>2024-01-31</v>
      </c>
      <c r="AB1038" t="b">
        <f t="shared" si="243"/>
        <v>1</v>
      </c>
      <c r="AC1038">
        <f t="shared" si="242"/>
        <v>0</v>
      </c>
    </row>
    <row r="1039" spans="1:29">
      <c r="A1039" s="3" t="s">
        <v>302</v>
      </c>
      <c r="B1039" s="3" t="s">
        <v>615</v>
      </c>
      <c r="C1039" s="3" t="s">
        <v>615</v>
      </c>
      <c r="D1039" s="3" t="s">
        <v>615</v>
      </c>
      <c r="E1039" s="3" t="s">
        <v>89</v>
      </c>
      <c r="F1039" s="3" t="s">
        <v>95</v>
      </c>
      <c r="G1039" s="3" t="s">
        <v>96</v>
      </c>
      <c r="H1039" s="3" t="s">
        <v>305</v>
      </c>
      <c r="I1039" s="3">
        <v>0</v>
      </c>
      <c r="J1039" s="3"/>
      <c r="K1039" s="3">
        <v>0</v>
      </c>
      <c r="L1039" s="3">
        <v>-224.64</v>
      </c>
      <c r="M1039" s="3"/>
      <c r="N1039" s="3"/>
      <c r="O1039" s="88" t="str">
        <f>""</f>
        <v/>
      </c>
      <c r="P1039" s="35" t="str">
        <f t="shared" si="235"/>
        <v>2024-01-31</v>
      </c>
      <c r="Q1039" t="str">
        <f t="shared" si="236"/>
        <v>XHY</v>
      </c>
      <c r="R1039">
        <f t="shared" si="237"/>
        <v>0</v>
      </c>
      <c r="S1039">
        <f t="shared" si="238"/>
        <v>0</v>
      </c>
      <c r="T1039">
        <f t="shared" si="239"/>
        <v>0</v>
      </c>
      <c r="U1039" t="str">
        <f t="shared" si="240"/>
        <v>1-31-4--20</v>
      </c>
      <c r="V1039">
        <f t="shared" si="230"/>
        <v>0</v>
      </c>
      <c r="W1039">
        <f t="shared" si="231"/>
        <v>0</v>
      </c>
      <c r="X1039" t="str">
        <f t="shared" si="232"/>
        <v>1-31-4--20</v>
      </c>
      <c r="Y1039" t="str">
        <f t="shared" si="233"/>
        <v>1-31-4--20</v>
      </c>
      <c r="Z1039" t="str">
        <f t="shared" si="234"/>
        <v>1-31-4--20</v>
      </c>
      <c r="AA1039" t="str">
        <f t="shared" si="241"/>
        <v>2024-01-31</v>
      </c>
      <c r="AB1039" t="b">
        <f t="shared" si="243"/>
        <v>1</v>
      </c>
      <c r="AC1039">
        <f t="shared" si="242"/>
        <v>0</v>
      </c>
    </row>
    <row r="1040" spans="1:29">
      <c r="A1040" s="3" t="s">
        <v>302</v>
      </c>
      <c r="B1040" s="3" t="s">
        <v>615</v>
      </c>
      <c r="C1040" s="3" t="s">
        <v>615</v>
      </c>
      <c r="D1040" s="3" t="s">
        <v>615</v>
      </c>
      <c r="E1040" s="3" t="s">
        <v>89</v>
      </c>
      <c r="F1040" s="3" t="s">
        <v>581</v>
      </c>
      <c r="G1040" s="3" t="s">
        <v>582</v>
      </c>
      <c r="H1040" s="3" t="s">
        <v>92</v>
      </c>
      <c r="I1040" s="3">
        <v>7850</v>
      </c>
      <c r="J1040" s="3"/>
      <c r="K1040" s="3">
        <v>0</v>
      </c>
      <c r="L1040" s="3">
        <v>494.55</v>
      </c>
      <c r="M1040" s="3"/>
      <c r="N1040" s="3"/>
      <c r="O1040" s="88" t="str">
        <f>""</f>
        <v/>
      </c>
      <c r="P1040" s="35" t="str">
        <f t="shared" si="235"/>
        <v>2024-01-31</v>
      </c>
      <c r="Q1040" t="str">
        <f t="shared" si="236"/>
        <v>XSB</v>
      </c>
      <c r="R1040">
        <f t="shared" si="237"/>
        <v>0</v>
      </c>
      <c r="S1040">
        <f t="shared" si="238"/>
        <v>7850</v>
      </c>
      <c r="T1040">
        <f t="shared" si="239"/>
        <v>494.55</v>
      </c>
      <c r="U1040" t="str">
        <f t="shared" si="240"/>
        <v>1-31-4--20</v>
      </c>
      <c r="V1040">
        <f t="shared" si="230"/>
        <v>6.3E-2</v>
      </c>
      <c r="W1040">
        <f t="shared" si="231"/>
        <v>0</v>
      </c>
      <c r="X1040" t="str">
        <f t="shared" si="232"/>
        <v>1-31-4--20</v>
      </c>
      <c r="Y1040" t="str">
        <f t="shared" si="233"/>
        <v>1-31-4--20</v>
      </c>
      <c r="Z1040" t="str">
        <f t="shared" si="234"/>
        <v>1-31-4--20</v>
      </c>
      <c r="AA1040" t="str">
        <f t="shared" si="241"/>
        <v>2024-01-31</v>
      </c>
      <c r="AB1040" t="b">
        <f t="shared" si="243"/>
        <v>1</v>
      </c>
      <c r="AC1040">
        <f t="shared" si="242"/>
        <v>0</v>
      </c>
    </row>
    <row r="1041" spans="1:29">
      <c r="A1041" s="3" t="s">
        <v>302</v>
      </c>
      <c r="B1041" s="3" t="s">
        <v>615</v>
      </c>
      <c r="C1041" s="3" t="s">
        <v>615</v>
      </c>
      <c r="D1041" s="3" t="s">
        <v>615</v>
      </c>
      <c r="E1041" s="3" t="s">
        <v>89</v>
      </c>
      <c r="F1041" s="3" t="s">
        <v>54</v>
      </c>
      <c r="G1041" s="3" t="s">
        <v>230</v>
      </c>
      <c r="H1041" s="3" t="s">
        <v>92</v>
      </c>
      <c r="I1041" s="3">
        <v>33701</v>
      </c>
      <c r="J1041" s="3"/>
      <c r="K1041" s="3">
        <v>0</v>
      </c>
      <c r="L1041" s="3">
        <v>2190.5700000000002</v>
      </c>
      <c r="M1041" s="3"/>
      <c r="N1041" s="3"/>
      <c r="O1041" s="88" t="str">
        <f>""</f>
        <v/>
      </c>
      <c r="P1041" s="35" t="str">
        <f t="shared" si="235"/>
        <v>2024-01-31</v>
      </c>
      <c r="Q1041" t="str">
        <f t="shared" si="236"/>
        <v>XCB</v>
      </c>
      <c r="R1041">
        <f t="shared" si="237"/>
        <v>0</v>
      </c>
      <c r="S1041">
        <f t="shared" si="238"/>
        <v>33701</v>
      </c>
      <c r="T1041">
        <f t="shared" si="239"/>
        <v>2190.5700000000002</v>
      </c>
      <c r="U1041" t="str">
        <f t="shared" si="240"/>
        <v>1-31-4--20</v>
      </c>
      <c r="V1041">
        <f t="shared" si="230"/>
        <v>6.5000148363550045E-2</v>
      </c>
      <c r="W1041">
        <f t="shared" si="231"/>
        <v>0</v>
      </c>
      <c r="X1041" t="str">
        <f t="shared" si="232"/>
        <v>1-31-4--20</v>
      </c>
      <c r="Y1041" t="str">
        <f t="shared" si="233"/>
        <v>1-31-4--20</v>
      </c>
      <c r="Z1041" t="str">
        <f t="shared" si="234"/>
        <v>1-31-4--20</v>
      </c>
      <c r="AA1041" t="str">
        <f t="shared" si="241"/>
        <v>2024-01-31</v>
      </c>
      <c r="AB1041" t="b">
        <f t="shared" si="243"/>
        <v>1</v>
      </c>
      <c r="AC1041">
        <f t="shared" si="242"/>
        <v>0</v>
      </c>
    </row>
    <row r="1042" spans="1:29">
      <c r="A1042" s="3" t="s">
        <v>302</v>
      </c>
      <c r="B1042" s="3" t="s">
        <v>615</v>
      </c>
      <c r="C1042" s="3" t="s">
        <v>615</v>
      </c>
      <c r="D1042" s="3" t="s">
        <v>615</v>
      </c>
      <c r="E1042" s="3" t="s">
        <v>89</v>
      </c>
      <c r="F1042" s="3" t="s">
        <v>54</v>
      </c>
      <c r="G1042" s="3" t="s">
        <v>230</v>
      </c>
      <c r="H1042" s="3" t="s">
        <v>305</v>
      </c>
      <c r="I1042" s="3">
        <v>0</v>
      </c>
      <c r="J1042" s="3"/>
      <c r="K1042" s="3">
        <v>0</v>
      </c>
      <c r="L1042" s="3">
        <v>-2190.5700000000002</v>
      </c>
      <c r="M1042" s="3"/>
      <c r="N1042" s="3"/>
      <c r="O1042" s="88" t="str">
        <f>""</f>
        <v/>
      </c>
      <c r="P1042" s="35" t="str">
        <f t="shared" si="235"/>
        <v>2024-01-31</v>
      </c>
      <c r="Q1042" t="str">
        <f t="shared" si="236"/>
        <v>XCB</v>
      </c>
      <c r="R1042">
        <f t="shared" si="237"/>
        <v>0</v>
      </c>
      <c r="S1042">
        <f t="shared" si="238"/>
        <v>0</v>
      </c>
      <c r="T1042">
        <f t="shared" si="239"/>
        <v>0</v>
      </c>
      <c r="U1042" t="str">
        <f t="shared" si="240"/>
        <v>1-31-4--20</v>
      </c>
      <c r="V1042">
        <f t="shared" si="230"/>
        <v>0</v>
      </c>
      <c r="W1042">
        <f t="shared" si="231"/>
        <v>0</v>
      </c>
      <c r="X1042" t="str">
        <f t="shared" si="232"/>
        <v>1-31-4--20</v>
      </c>
      <c r="Y1042" t="str">
        <f t="shared" si="233"/>
        <v>1-31-4--20</v>
      </c>
      <c r="Z1042" t="str">
        <f t="shared" si="234"/>
        <v>1-31-4--20</v>
      </c>
      <c r="AA1042" t="str">
        <f t="shared" si="241"/>
        <v>2024-01-31</v>
      </c>
      <c r="AB1042" t="b">
        <f t="shared" si="243"/>
        <v>1</v>
      </c>
      <c r="AC1042">
        <f t="shared" si="242"/>
        <v>0</v>
      </c>
    </row>
    <row r="1043" spans="1:29">
      <c r="A1043" s="3" t="s">
        <v>302</v>
      </c>
      <c r="B1043" s="3" t="s">
        <v>615</v>
      </c>
      <c r="C1043" s="3" t="s">
        <v>615</v>
      </c>
      <c r="D1043" s="3" t="s">
        <v>615</v>
      </c>
      <c r="E1043" s="3" t="s">
        <v>89</v>
      </c>
      <c r="F1043" s="3" t="s">
        <v>90</v>
      </c>
      <c r="G1043" s="3" t="s">
        <v>91</v>
      </c>
      <c r="H1043" s="3" t="s">
        <v>92</v>
      </c>
      <c r="I1043" s="3">
        <v>67651</v>
      </c>
      <c r="J1043" s="3"/>
      <c r="K1043" s="3">
        <v>0</v>
      </c>
      <c r="L1043" s="3">
        <v>5006.17</v>
      </c>
      <c r="M1043" s="3"/>
      <c r="N1043" s="3"/>
      <c r="O1043" s="88" t="str">
        <f>""</f>
        <v/>
      </c>
      <c r="P1043" s="35" t="str">
        <f t="shared" si="235"/>
        <v>2024-01-31</v>
      </c>
      <c r="Q1043" t="str">
        <f t="shared" si="236"/>
        <v>XBB</v>
      </c>
      <c r="R1043">
        <f t="shared" si="237"/>
        <v>0</v>
      </c>
      <c r="S1043">
        <f t="shared" si="238"/>
        <v>67651</v>
      </c>
      <c r="T1043">
        <f t="shared" si="239"/>
        <v>5006.17</v>
      </c>
      <c r="U1043" t="str">
        <f t="shared" si="240"/>
        <v>1-31-4--20</v>
      </c>
      <c r="V1043">
        <f t="shared" si="230"/>
        <v>7.3999940873010012E-2</v>
      </c>
      <c r="W1043">
        <f t="shared" si="231"/>
        <v>0</v>
      </c>
      <c r="X1043" t="str">
        <f t="shared" si="232"/>
        <v>1-31-4--20</v>
      </c>
      <c r="Y1043" t="str">
        <f t="shared" si="233"/>
        <v>1-31-4--20</v>
      </c>
      <c r="Z1043" t="str">
        <f t="shared" si="234"/>
        <v>1-31-4--20</v>
      </c>
      <c r="AA1043" t="str">
        <f t="shared" si="241"/>
        <v>2024-01-31</v>
      </c>
      <c r="AB1043" t="b">
        <f t="shared" si="243"/>
        <v>1</v>
      </c>
      <c r="AC1043">
        <f t="shared" si="242"/>
        <v>0</v>
      </c>
    </row>
    <row r="1044" spans="1:29">
      <c r="A1044" s="3" t="s">
        <v>302</v>
      </c>
      <c r="B1044" s="3" t="s">
        <v>615</v>
      </c>
      <c r="C1044" s="3" t="s">
        <v>615</v>
      </c>
      <c r="D1044" s="3" t="s">
        <v>615</v>
      </c>
      <c r="E1044" s="3" t="s">
        <v>89</v>
      </c>
      <c r="F1044" s="3" t="s">
        <v>90</v>
      </c>
      <c r="G1044" s="3" t="s">
        <v>91</v>
      </c>
      <c r="H1044" s="3" t="s">
        <v>305</v>
      </c>
      <c r="I1044" s="3">
        <v>0</v>
      </c>
      <c r="J1044" s="3"/>
      <c r="K1044" s="3">
        <v>0</v>
      </c>
      <c r="L1044" s="3">
        <v>-5006.17</v>
      </c>
      <c r="M1044" s="3"/>
      <c r="N1044" s="3"/>
      <c r="O1044" s="88" t="str">
        <f>""</f>
        <v/>
      </c>
      <c r="P1044" s="35" t="str">
        <f t="shared" si="235"/>
        <v>2024-01-31</v>
      </c>
      <c r="Q1044" t="str">
        <f t="shared" si="236"/>
        <v>XBB</v>
      </c>
      <c r="R1044">
        <f t="shared" si="237"/>
        <v>0</v>
      </c>
      <c r="S1044">
        <f t="shared" si="238"/>
        <v>0</v>
      </c>
      <c r="T1044">
        <f t="shared" si="239"/>
        <v>0</v>
      </c>
      <c r="U1044" t="str">
        <f t="shared" si="240"/>
        <v>1-31-4--20</v>
      </c>
      <c r="V1044">
        <f t="shared" si="230"/>
        <v>0</v>
      </c>
      <c r="W1044">
        <f t="shared" si="231"/>
        <v>0</v>
      </c>
      <c r="X1044" t="str">
        <f t="shared" si="232"/>
        <v>1-31-4--20</v>
      </c>
      <c r="Y1044" t="str">
        <f t="shared" si="233"/>
        <v>1-31-4--20</v>
      </c>
      <c r="Z1044" t="str">
        <f t="shared" si="234"/>
        <v>1-31-4--20</v>
      </c>
      <c r="AA1044" t="str">
        <f t="shared" si="241"/>
        <v>2024-01-31</v>
      </c>
      <c r="AB1044" t="b">
        <f t="shared" si="243"/>
        <v>1</v>
      </c>
      <c r="AC1044">
        <f t="shared" si="242"/>
        <v>0</v>
      </c>
    </row>
    <row r="1045" spans="1:29">
      <c r="A1045" s="3" t="s">
        <v>302</v>
      </c>
      <c r="B1045" s="3" t="s">
        <v>613</v>
      </c>
      <c r="C1045" s="3" t="s">
        <v>616</v>
      </c>
      <c r="D1045" s="3" t="s">
        <v>613</v>
      </c>
      <c r="E1045" s="3" t="s">
        <v>89</v>
      </c>
      <c r="F1045" s="3" t="s">
        <v>105</v>
      </c>
      <c r="G1045" s="3" t="s">
        <v>106</v>
      </c>
      <c r="H1045" s="3" t="s">
        <v>314</v>
      </c>
      <c r="I1045" s="3">
        <v>500</v>
      </c>
      <c r="J1045" s="3">
        <v>81.150000000000006</v>
      </c>
      <c r="K1045" s="3">
        <v>0</v>
      </c>
      <c r="L1045" s="3">
        <v>-40575</v>
      </c>
      <c r="M1045" s="3"/>
      <c r="N1045" s="3"/>
      <c r="O1045" s="88" t="str">
        <f>""</f>
        <v/>
      </c>
      <c r="P1045" s="35" t="str">
        <f t="shared" si="235"/>
        <v>2024-02-01</v>
      </c>
      <c r="Q1045" t="str">
        <f t="shared" si="236"/>
        <v>XUS</v>
      </c>
      <c r="R1045">
        <f t="shared" si="237"/>
        <v>81.150000000000006</v>
      </c>
      <c r="S1045">
        <f t="shared" si="238"/>
        <v>500</v>
      </c>
      <c r="T1045">
        <f t="shared" si="239"/>
        <v>40575</v>
      </c>
      <c r="U1045" t="str">
        <f t="shared" si="240"/>
        <v>2-01-4--20</v>
      </c>
      <c r="V1045">
        <f t="shared" ref="V1045:V1108" si="244">IFERROR(ABS(L1045/I1045),)</f>
        <v>81.150000000000006</v>
      </c>
      <c r="W1045" t="b">
        <f t="shared" ref="W1045:W1108" si="245">IF(OR(R1045=0,V1045=0),0,ABS(V1045)=R1045)</f>
        <v>1</v>
      </c>
      <c r="X1045" t="str">
        <f t="shared" ref="X1045:X1108" si="246">RIGHT(B1045,4)&amp;"-"&amp;LEFT(RIGHT(B1045,7),2)&amp;"-"&amp;LEFT(B1045,2)</f>
        <v>2-01-4--20</v>
      </c>
      <c r="Y1045" t="str">
        <f t="shared" ref="Y1045:Y1108" si="247">RIGHT(C1045,4)&amp;"-"&amp;LEFT(RIGHT(C1045,7),2)&amp;"-"&amp;LEFT(C1045,2)</f>
        <v>2-05-4--20</v>
      </c>
      <c r="Z1045" t="str">
        <f t="shared" ref="Z1045:Z1108" si="248">RIGHT(D1045,4)&amp;"-"&amp;LEFT(RIGHT(D1045,7),2)&amp;"-"&amp;LEFT(D1045,2)</f>
        <v>2-01-4--20</v>
      </c>
      <c r="AA1045" t="str">
        <f t="shared" si="241"/>
        <v>2024-02-01</v>
      </c>
      <c r="AB1045" t="b">
        <f t="shared" si="243"/>
        <v>1</v>
      </c>
      <c r="AC1045">
        <f t="shared" si="242"/>
        <v>0</v>
      </c>
    </row>
    <row r="1046" spans="1:29">
      <c r="A1046" s="3" t="s">
        <v>302</v>
      </c>
      <c r="B1046" s="3" t="s">
        <v>613</v>
      </c>
      <c r="C1046" s="3" t="s">
        <v>616</v>
      </c>
      <c r="D1046" s="3" t="s">
        <v>613</v>
      </c>
      <c r="E1046" s="3" t="s">
        <v>89</v>
      </c>
      <c r="F1046" s="3" t="s">
        <v>108</v>
      </c>
      <c r="G1046" s="3" t="s">
        <v>109</v>
      </c>
      <c r="H1046" s="3" t="s">
        <v>314</v>
      </c>
      <c r="I1046" s="3">
        <v>600</v>
      </c>
      <c r="J1046" s="3">
        <v>35.07</v>
      </c>
      <c r="K1046" s="3">
        <v>0</v>
      </c>
      <c r="L1046" s="3">
        <v>-21042</v>
      </c>
      <c r="M1046" s="3"/>
      <c r="N1046" s="3"/>
      <c r="O1046" s="88" t="str">
        <f>""</f>
        <v/>
      </c>
      <c r="P1046" s="35" t="str">
        <f t="shared" si="235"/>
        <v>2024-02-01</v>
      </c>
      <c r="Q1046" t="str">
        <f t="shared" si="236"/>
        <v>XEF</v>
      </c>
      <c r="R1046">
        <f t="shared" si="237"/>
        <v>35.07</v>
      </c>
      <c r="S1046">
        <f t="shared" si="238"/>
        <v>600</v>
      </c>
      <c r="T1046">
        <f t="shared" si="239"/>
        <v>21042</v>
      </c>
      <c r="U1046" t="str">
        <f t="shared" si="240"/>
        <v>2-01-4--20</v>
      </c>
      <c r="V1046">
        <f t="shared" si="244"/>
        <v>35.07</v>
      </c>
      <c r="W1046" t="b">
        <f t="shared" si="245"/>
        <v>1</v>
      </c>
      <c r="X1046" t="str">
        <f t="shared" si="246"/>
        <v>2-01-4--20</v>
      </c>
      <c r="Y1046" t="str">
        <f t="shared" si="247"/>
        <v>2-05-4--20</v>
      </c>
      <c r="Z1046" t="str">
        <f t="shared" si="248"/>
        <v>2-01-4--20</v>
      </c>
      <c r="AA1046" t="str">
        <f t="shared" si="241"/>
        <v>2024-02-01</v>
      </c>
      <c r="AB1046" t="b">
        <f t="shared" si="243"/>
        <v>1</v>
      </c>
      <c r="AC1046">
        <f t="shared" si="242"/>
        <v>0</v>
      </c>
    </row>
    <row r="1047" spans="1:29">
      <c r="A1047" s="3" t="s">
        <v>302</v>
      </c>
      <c r="B1047" s="3" t="s">
        <v>613</v>
      </c>
      <c r="C1047" s="3" t="s">
        <v>616</v>
      </c>
      <c r="D1047" s="3" t="s">
        <v>613</v>
      </c>
      <c r="E1047" s="3" t="s">
        <v>89</v>
      </c>
      <c r="F1047" s="3" t="s">
        <v>110</v>
      </c>
      <c r="G1047" s="3" t="s">
        <v>111</v>
      </c>
      <c r="H1047" s="3" t="s">
        <v>314</v>
      </c>
      <c r="I1047" s="3">
        <v>500</v>
      </c>
      <c r="J1047" s="3">
        <v>32.21</v>
      </c>
      <c r="K1047" s="3">
        <v>0</v>
      </c>
      <c r="L1047" s="3">
        <v>-16105</v>
      </c>
      <c r="M1047" s="3"/>
      <c r="N1047" s="3"/>
      <c r="O1047" s="88" t="str">
        <f>""</f>
        <v/>
      </c>
      <c r="P1047" s="35" t="str">
        <f t="shared" si="235"/>
        <v>2024-02-01</v>
      </c>
      <c r="Q1047" t="str">
        <f t="shared" si="236"/>
        <v>XIU</v>
      </c>
      <c r="R1047">
        <f t="shared" si="237"/>
        <v>32.21</v>
      </c>
      <c r="S1047">
        <f t="shared" si="238"/>
        <v>500</v>
      </c>
      <c r="T1047">
        <f t="shared" si="239"/>
        <v>16105</v>
      </c>
      <c r="U1047" t="str">
        <f t="shared" si="240"/>
        <v>2-01-4--20</v>
      </c>
      <c r="V1047">
        <f t="shared" si="244"/>
        <v>32.21</v>
      </c>
      <c r="W1047" t="b">
        <f t="shared" si="245"/>
        <v>1</v>
      </c>
      <c r="X1047" t="str">
        <f t="shared" si="246"/>
        <v>2-01-4--20</v>
      </c>
      <c r="Y1047" t="str">
        <f t="shared" si="247"/>
        <v>2-05-4--20</v>
      </c>
      <c r="Z1047" t="str">
        <f t="shared" si="248"/>
        <v>2-01-4--20</v>
      </c>
      <c r="AA1047" t="str">
        <f t="shared" si="241"/>
        <v>2024-02-01</v>
      </c>
      <c r="AB1047" t="b">
        <f t="shared" si="243"/>
        <v>1</v>
      </c>
      <c r="AC1047">
        <f t="shared" si="242"/>
        <v>0</v>
      </c>
    </row>
    <row r="1048" spans="1:29">
      <c r="A1048" s="3" t="s">
        <v>302</v>
      </c>
      <c r="B1048" s="3" t="s">
        <v>613</v>
      </c>
      <c r="C1048" s="3" t="s">
        <v>616</v>
      </c>
      <c r="D1048" s="3" t="s">
        <v>613</v>
      </c>
      <c r="E1048" s="3" t="s">
        <v>89</v>
      </c>
      <c r="F1048" s="3" t="s">
        <v>581</v>
      </c>
      <c r="G1048" s="3" t="s">
        <v>582</v>
      </c>
      <c r="H1048" s="3" t="s">
        <v>313</v>
      </c>
      <c r="I1048" s="3">
        <v>850</v>
      </c>
      <c r="J1048" s="3">
        <v>26.114999999999998</v>
      </c>
      <c r="K1048" s="3">
        <v>0</v>
      </c>
      <c r="L1048" s="3">
        <v>22197.5</v>
      </c>
      <c r="M1048" s="3"/>
      <c r="N1048" s="3"/>
      <c r="O1048" s="88" t="str">
        <f>""</f>
        <v/>
      </c>
      <c r="P1048" s="35" t="str">
        <f t="shared" si="235"/>
        <v>2024-02-01</v>
      </c>
      <c r="Q1048" t="str">
        <f t="shared" si="236"/>
        <v>XSB</v>
      </c>
      <c r="R1048">
        <f t="shared" si="237"/>
        <v>26.114999999999998</v>
      </c>
      <c r="S1048">
        <f t="shared" si="238"/>
        <v>-850</v>
      </c>
      <c r="T1048">
        <f t="shared" si="239"/>
        <v>-22197.5</v>
      </c>
      <c r="U1048" t="str">
        <f t="shared" si="240"/>
        <v>2-01-4--20</v>
      </c>
      <c r="V1048">
        <f t="shared" si="244"/>
        <v>26.11470588235294</v>
      </c>
      <c r="W1048" t="b">
        <f t="shared" si="245"/>
        <v>0</v>
      </c>
      <c r="X1048" t="str">
        <f t="shared" si="246"/>
        <v>2-01-4--20</v>
      </c>
      <c r="Y1048" t="str">
        <f t="shared" si="247"/>
        <v>2-05-4--20</v>
      </c>
      <c r="Z1048" t="str">
        <f t="shared" si="248"/>
        <v>2-01-4--20</v>
      </c>
      <c r="AA1048" t="str">
        <f t="shared" si="241"/>
        <v>2024-02-01</v>
      </c>
      <c r="AB1048" t="b">
        <f t="shared" si="243"/>
        <v>1</v>
      </c>
      <c r="AC1048">
        <f t="shared" si="242"/>
        <v>0</v>
      </c>
    </row>
    <row r="1049" spans="1:29">
      <c r="A1049" s="3" t="s">
        <v>302</v>
      </c>
      <c r="B1049" s="3" t="s">
        <v>613</v>
      </c>
      <c r="C1049" s="3" t="s">
        <v>616</v>
      </c>
      <c r="D1049" s="3" t="s">
        <v>613</v>
      </c>
      <c r="E1049" s="3" t="s">
        <v>89</v>
      </c>
      <c r="F1049" s="3" t="s">
        <v>90</v>
      </c>
      <c r="G1049" s="3" t="s">
        <v>91</v>
      </c>
      <c r="H1049" s="3" t="s">
        <v>313</v>
      </c>
      <c r="I1049" s="3">
        <v>2400</v>
      </c>
      <c r="J1049" s="3">
        <v>27.849</v>
      </c>
      <c r="K1049" s="3">
        <v>0</v>
      </c>
      <c r="L1049" s="3">
        <v>66837</v>
      </c>
      <c r="M1049" s="3"/>
      <c r="N1049" s="3"/>
      <c r="O1049" s="88" t="str">
        <f>""</f>
        <v/>
      </c>
      <c r="P1049" s="35" t="str">
        <f t="shared" si="235"/>
        <v>2024-02-01</v>
      </c>
      <c r="Q1049" t="str">
        <f t="shared" si="236"/>
        <v>XBB</v>
      </c>
      <c r="R1049">
        <f t="shared" si="237"/>
        <v>27.849</v>
      </c>
      <c r="S1049">
        <f t="shared" si="238"/>
        <v>-2400</v>
      </c>
      <c r="T1049">
        <f t="shared" si="239"/>
        <v>-66837</v>
      </c>
      <c r="U1049" t="str">
        <f t="shared" si="240"/>
        <v>2-01-4--20</v>
      </c>
      <c r="V1049">
        <f t="shared" si="244"/>
        <v>27.848749999999999</v>
      </c>
      <c r="W1049" t="b">
        <f t="shared" si="245"/>
        <v>0</v>
      </c>
      <c r="X1049" t="str">
        <f t="shared" si="246"/>
        <v>2-01-4--20</v>
      </c>
      <c r="Y1049" t="str">
        <f t="shared" si="247"/>
        <v>2-05-4--20</v>
      </c>
      <c r="Z1049" t="str">
        <f t="shared" si="248"/>
        <v>2-01-4--20</v>
      </c>
      <c r="AA1049" t="str">
        <f t="shared" si="241"/>
        <v>2024-02-01</v>
      </c>
      <c r="AB1049" t="b">
        <f t="shared" si="243"/>
        <v>1</v>
      </c>
      <c r="AC1049">
        <f t="shared" si="242"/>
        <v>0</v>
      </c>
    </row>
    <row r="1050" spans="1:29">
      <c r="A1050" s="3" t="s">
        <v>302</v>
      </c>
      <c r="B1050" s="3" t="s">
        <v>613</v>
      </c>
      <c r="C1050" s="3" t="s">
        <v>616</v>
      </c>
      <c r="D1050" s="3" t="s">
        <v>613</v>
      </c>
      <c r="E1050" s="3" t="s">
        <v>89</v>
      </c>
      <c r="F1050" s="3" t="s">
        <v>112</v>
      </c>
      <c r="G1050" s="3" t="s">
        <v>113</v>
      </c>
      <c r="H1050" s="3" t="s">
        <v>314</v>
      </c>
      <c r="I1050" s="3">
        <v>550</v>
      </c>
      <c r="J1050" s="3">
        <v>28.65</v>
      </c>
      <c r="K1050" s="3">
        <v>0</v>
      </c>
      <c r="L1050" s="3">
        <v>-15757.5</v>
      </c>
      <c r="M1050" s="3"/>
      <c r="N1050" s="3"/>
      <c r="O1050" s="88" t="str">
        <f>""</f>
        <v/>
      </c>
      <c r="P1050" s="35" t="str">
        <f t="shared" si="235"/>
        <v>2024-02-01</v>
      </c>
      <c r="Q1050" t="str">
        <f t="shared" si="236"/>
        <v>XEM</v>
      </c>
      <c r="R1050">
        <f t="shared" si="237"/>
        <v>28.65</v>
      </c>
      <c r="S1050">
        <f t="shared" si="238"/>
        <v>550</v>
      </c>
      <c r="T1050">
        <f t="shared" si="239"/>
        <v>15757.5</v>
      </c>
      <c r="U1050" t="str">
        <f t="shared" si="240"/>
        <v>2-01-4--20</v>
      </c>
      <c r="V1050">
        <f t="shared" si="244"/>
        <v>28.65</v>
      </c>
      <c r="W1050" t="b">
        <f t="shared" si="245"/>
        <v>1</v>
      </c>
      <c r="X1050" t="str">
        <f t="shared" si="246"/>
        <v>2-01-4--20</v>
      </c>
      <c r="Y1050" t="str">
        <f t="shared" si="247"/>
        <v>2-05-4--20</v>
      </c>
      <c r="Z1050" t="str">
        <f t="shared" si="248"/>
        <v>2-01-4--20</v>
      </c>
      <c r="AA1050" t="str">
        <f t="shared" si="241"/>
        <v>2024-02-01</v>
      </c>
      <c r="AB1050" t="b">
        <f t="shared" si="243"/>
        <v>1</v>
      </c>
      <c r="AC1050">
        <f t="shared" si="242"/>
        <v>0</v>
      </c>
    </row>
    <row r="1051" spans="1:29">
      <c r="A1051" s="3" t="s">
        <v>302</v>
      </c>
      <c r="B1051" s="3" t="s">
        <v>621</v>
      </c>
      <c r="C1051" s="3" t="s">
        <v>621</v>
      </c>
      <c r="D1051" s="3" t="s">
        <v>622</v>
      </c>
      <c r="E1051" s="3" t="s">
        <v>89</v>
      </c>
      <c r="F1051" s="3" t="s">
        <v>120</v>
      </c>
      <c r="G1051" s="3" t="s">
        <v>623</v>
      </c>
      <c r="H1051" s="3" t="s">
        <v>305</v>
      </c>
      <c r="I1051" s="3">
        <v>136.977</v>
      </c>
      <c r="J1051" s="3"/>
      <c r="K1051" s="3">
        <v>0</v>
      </c>
      <c r="L1051" s="3"/>
      <c r="M1051" s="3"/>
      <c r="N1051" s="3"/>
      <c r="O1051" s="88" t="str">
        <f>""</f>
        <v/>
      </c>
      <c r="P1051" s="35" t="str">
        <f t="shared" si="235"/>
        <v>2024-02-28</v>
      </c>
      <c r="Q1051" t="str">
        <f t="shared" si="236"/>
        <v>TDB778</v>
      </c>
      <c r="R1051">
        <f t="shared" si="237"/>
        <v>10.970016864145077</v>
      </c>
      <c r="S1051">
        <f t="shared" si="238"/>
        <v>136.977</v>
      </c>
      <c r="T1051">
        <f t="shared" si="239"/>
        <v>0</v>
      </c>
      <c r="U1051" t="str">
        <f t="shared" si="240"/>
        <v>2-28-4--20</v>
      </c>
      <c r="V1051">
        <f t="shared" si="244"/>
        <v>0</v>
      </c>
      <c r="W1051">
        <f t="shared" si="245"/>
        <v>0</v>
      </c>
      <c r="X1051" t="str">
        <f t="shared" si="246"/>
        <v>2-28-4--20</v>
      </c>
      <c r="Y1051" t="str">
        <f t="shared" si="247"/>
        <v>2-28-4--20</v>
      </c>
      <c r="Z1051" t="str">
        <f t="shared" si="248"/>
        <v>3-01-4--20</v>
      </c>
      <c r="AA1051" t="str">
        <f t="shared" si="241"/>
        <v>2024-03-01</v>
      </c>
      <c r="AB1051" t="b">
        <f t="shared" si="243"/>
        <v>0</v>
      </c>
      <c r="AC1051" t="str">
        <f t="shared" si="242"/>
        <v>Reinv Div</v>
      </c>
    </row>
    <row r="1052" spans="1:29">
      <c r="A1052" s="3" t="s">
        <v>302</v>
      </c>
      <c r="B1052" s="3" t="s">
        <v>624</v>
      </c>
      <c r="C1052" s="3" t="s">
        <v>624</v>
      </c>
      <c r="D1052" s="3" t="s">
        <v>625</v>
      </c>
      <c r="E1052" s="3" t="s">
        <v>89</v>
      </c>
      <c r="F1052" s="3" t="s">
        <v>93</v>
      </c>
      <c r="G1052" s="3" t="s">
        <v>94</v>
      </c>
      <c r="H1052" s="3" t="s">
        <v>128</v>
      </c>
      <c r="I1052" s="3">
        <v>0</v>
      </c>
      <c r="J1052" s="3"/>
      <c r="K1052" s="3">
        <v>0</v>
      </c>
      <c r="L1052" s="3">
        <v>6.12</v>
      </c>
      <c r="M1052" s="3"/>
      <c r="N1052" s="3"/>
      <c r="O1052" s="88" t="str">
        <f>""</f>
        <v/>
      </c>
      <c r="P1052" s="35" t="str">
        <f t="shared" si="235"/>
        <v>2024-02-29</v>
      </c>
      <c r="Q1052" t="str">
        <f t="shared" si="236"/>
        <v>XIG</v>
      </c>
      <c r="R1052">
        <f t="shared" si="237"/>
        <v>0</v>
      </c>
      <c r="S1052">
        <f t="shared" si="238"/>
        <v>0</v>
      </c>
      <c r="T1052">
        <f t="shared" si="239"/>
        <v>0</v>
      </c>
      <c r="U1052" t="str">
        <f t="shared" si="240"/>
        <v>2-29-4--20</v>
      </c>
      <c r="V1052">
        <f t="shared" si="244"/>
        <v>0</v>
      </c>
      <c r="W1052">
        <f t="shared" si="245"/>
        <v>0</v>
      </c>
      <c r="X1052" t="str">
        <f t="shared" si="246"/>
        <v>2-29-4--20</v>
      </c>
      <c r="Y1052" t="str">
        <f t="shared" si="247"/>
        <v>2-29-4--20</v>
      </c>
      <c r="Z1052" t="str">
        <f t="shared" si="248"/>
        <v>3-06-4--20</v>
      </c>
      <c r="AA1052" t="str">
        <f t="shared" si="241"/>
        <v>2024-03-06</v>
      </c>
      <c r="AB1052" t="b">
        <f t="shared" si="243"/>
        <v>0</v>
      </c>
      <c r="AC1052" t="str">
        <f t="shared" si="242"/>
        <v>Fraction</v>
      </c>
    </row>
    <row r="1053" spans="1:29">
      <c r="A1053" s="3" t="s">
        <v>302</v>
      </c>
      <c r="B1053" s="3" t="s">
        <v>624</v>
      </c>
      <c r="C1053" s="3" t="s">
        <v>624</v>
      </c>
      <c r="D1053" s="3" t="s">
        <v>625</v>
      </c>
      <c r="E1053" s="3" t="s">
        <v>89</v>
      </c>
      <c r="F1053" s="3" t="s">
        <v>93</v>
      </c>
      <c r="G1053" s="3" t="s">
        <v>626</v>
      </c>
      <c r="H1053" s="3" t="s">
        <v>305</v>
      </c>
      <c r="I1053" s="3">
        <v>19</v>
      </c>
      <c r="J1053" s="3"/>
      <c r="K1053" s="3">
        <v>0</v>
      </c>
      <c r="L1053" s="3"/>
      <c r="M1053" s="3"/>
      <c r="N1053" s="3"/>
      <c r="O1053" s="88" t="str">
        <f>""</f>
        <v/>
      </c>
      <c r="P1053" s="35" t="str">
        <f t="shared" si="235"/>
        <v>2024-02-29</v>
      </c>
      <c r="Q1053" t="str">
        <f t="shared" si="236"/>
        <v>XIG</v>
      </c>
      <c r="R1053">
        <f t="shared" si="237"/>
        <v>19.97</v>
      </c>
      <c r="S1053">
        <f t="shared" si="238"/>
        <v>19</v>
      </c>
      <c r="T1053">
        <f t="shared" si="239"/>
        <v>0</v>
      </c>
      <c r="U1053" t="str">
        <f t="shared" si="240"/>
        <v>2-29-4--20</v>
      </c>
      <c r="V1053">
        <f t="shared" si="244"/>
        <v>0</v>
      </c>
      <c r="W1053">
        <f t="shared" si="245"/>
        <v>0</v>
      </c>
      <c r="X1053" t="str">
        <f t="shared" si="246"/>
        <v>2-29-4--20</v>
      </c>
      <c r="Y1053" t="str">
        <f t="shared" si="247"/>
        <v>2-29-4--20</v>
      </c>
      <c r="Z1053" t="str">
        <f t="shared" si="248"/>
        <v>3-06-4--20</v>
      </c>
      <c r="AA1053" t="str">
        <f t="shared" si="241"/>
        <v>2024-03-06</v>
      </c>
      <c r="AB1053" t="b">
        <f t="shared" si="243"/>
        <v>0</v>
      </c>
      <c r="AC1053" t="str">
        <f t="shared" si="242"/>
        <v>Reinv Div</v>
      </c>
    </row>
    <row r="1054" spans="1:29">
      <c r="A1054" s="3" t="s">
        <v>302</v>
      </c>
      <c r="B1054" s="3" t="s">
        <v>624</v>
      </c>
      <c r="C1054" s="3" t="s">
        <v>624</v>
      </c>
      <c r="D1054" s="3" t="s">
        <v>625</v>
      </c>
      <c r="E1054" s="3" t="s">
        <v>89</v>
      </c>
      <c r="F1054" s="3" t="s">
        <v>95</v>
      </c>
      <c r="G1054" s="3" t="s">
        <v>96</v>
      </c>
      <c r="H1054" s="3" t="s">
        <v>128</v>
      </c>
      <c r="I1054" s="3">
        <v>0</v>
      </c>
      <c r="J1054" s="3"/>
      <c r="K1054" s="3">
        <v>0</v>
      </c>
      <c r="L1054" s="3">
        <v>15.16</v>
      </c>
      <c r="M1054" s="3"/>
      <c r="N1054" s="3"/>
      <c r="O1054" s="88" t="str">
        <f>""</f>
        <v/>
      </c>
      <c r="P1054" s="35" t="str">
        <f t="shared" si="235"/>
        <v>2024-02-29</v>
      </c>
      <c r="Q1054" t="str">
        <f t="shared" si="236"/>
        <v>XHY</v>
      </c>
      <c r="R1054">
        <f t="shared" si="237"/>
        <v>0</v>
      </c>
      <c r="S1054">
        <f t="shared" si="238"/>
        <v>0</v>
      </c>
      <c r="T1054">
        <f t="shared" si="239"/>
        <v>0</v>
      </c>
      <c r="U1054" t="str">
        <f t="shared" si="240"/>
        <v>2-29-4--20</v>
      </c>
      <c r="V1054">
        <f t="shared" si="244"/>
        <v>0</v>
      </c>
      <c r="W1054">
        <f t="shared" si="245"/>
        <v>0</v>
      </c>
      <c r="X1054" t="str">
        <f t="shared" si="246"/>
        <v>2-29-4--20</v>
      </c>
      <c r="Y1054" t="str">
        <f t="shared" si="247"/>
        <v>2-29-4--20</v>
      </c>
      <c r="Z1054" t="str">
        <f t="shared" si="248"/>
        <v>3-06-4--20</v>
      </c>
      <c r="AA1054" t="str">
        <f t="shared" si="241"/>
        <v>2024-03-06</v>
      </c>
      <c r="AB1054" t="b">
        <f t="shared" si="243"/>
        <v>0</v>
      </c>
      <c r="AC1054" t="str">
        <f t="shared" si="242"/>
        <v>Fraction</v>
      </c>
    </row>
    <row r="1055" spans="1:29">
      <c r="A1055" s="3" t="s">
        <v>302</v>
      </c>
      <c r="B1055" s="3" t="s">
        <v>624</v>
      </c>
      <c r="C1055" s="3" t="s">
        <v>624</v>
      </c>
      <c r="D1055" s="3" t="s">
        <v>625</v>
      </c>
      <c r="E1055" s="3" t="s">
        <v>89</v>
      </c>
      <c r="F1055" s="3" t="s">
        <v>95</v>
      </c>
      <c r="G1055" s="3" t="s">
        <v>627</v>
      </c>
      <c r="H1055" s="3" t="s">
        <v>305</v>
      </c>
      <c r="I1055" s="3">
        <v>13</v>
      </c>
      <c r="J1055" s="3"/>
      <c r="K1055" s="3">
        <v>0</v>
      </c>
      <c r="L1055" s="3"/>
      <c r="M1055" s="3"/>
      <c r="N1055" s="3"/>
      <c r="O1055" s="88" t="str">
        <f>""</f>
        <v/>
      </c>
      <c r="P1055" s="35" t="str">
        <f t="shared" si="235"/>
        <v>2024-02-29</v>
      </c>
      <c r="Q1055" t="str">
        <f t="shared" si="236"/>
        <v>XHY</v>
      </c>
      <c r="R1055">
        <f t="shared" si="237"/>
        <v>16.41</v>
      </c>
      <c r="S1055">
        <f t="shared" si="238"/>
        <v>13</v>
      </c>
      <c r="T1055">
        <f t="shared" si="239"/>
        <v>0</v>
      </c>
      <c r="U1055" t="str">
        <f t="shared" si="240"/>
        <v>2-29-4--20</v>
      </c>
      <c r="V1055">
        <f t="shared" si="244"/>
        <v>0</v>
      </c>
      <c r="W1055">
        <f t="shared" si="245"/>
        <v>0</v>
      </c>
      <c r="X1055" t="str">
        <f t="shared" si="246"/>
        <v>2-29-4--20</v>
      </c>
      <c r="Y1055" t="str">
        <f t="shared" si="247"/>
        <v>2-29-4--20</v>
      </c>
      <c r="Z1055" t="str">
        <f t="shared" si="248"/>
        <v>3-06-4--20</v>
      </c>
      <c r="AA1055" t="str">
        <f t="shared" si="241"/>
        <v>2024-03-06</v>
      </c>
      <c r="AB1055" t="b">
        <f t="shared" si="243"/>
        <v>0</v>
      </c>
      <c r="AC1055" t="str">
        <f t="shared" si="242"/>
        <v>Reinv Div</v>
      </c>
    </row>
    <row r="1056" spans="1:29">
      <c r="A1056" s="3" t="s">
        <v>302</v>
      </c>
      <c r="B1056" s="3" t="s">
        <v>624</v>
      </c>
      <c r="C1056" s="3" t="s">
        <v>624</v>
      </c>
      <c r="D1056" s="3" t="s">
        <v>625</v>
      </c>
      <c r="E1056" s="3" t="s">
        <v>89</v>
      </c>
      <c r="F1056" s="3" t="s">
        <v>110</v>
      </c>
      <c r="G1056" s="3" t="s">
        <v>111</v>
      </c>
      <c r="H1056" s="3" t="s">
        <v>128</v>
      </c>
      <c r="I1056" s="3">
        <v>0</v>
      </c>
      <c r="J1056" s="3"/>
      <c r="K1056" s="3">
        <v>0</v>
      </c>
      <c r="L1056" s="3">
        <v>11.29</v>
      </c>
      <c r="M1056" s="3"/>
      <c r="N1056" s="3"/>
      <c r="O1056" s="88" t="str">
        <f>""</f>
        <v/>
      </c>
      <c r="P1056" s="35" t="str">
        <f t="shared" si="235"/>
        <v>2024-02-29</v>
      </c>
      <c r="Q1056" t="str">
        <f t="shared" si="236"/>
        <v>XIU</v>
      </c>
      <c r="R1056">
        <f t="shared" si="237"/>
        <v>0</v>
      </c>
      <c r="S1056">
        <f t="shared" si="238"/>
        <v>0</v>
      </c>
      <c r="T1056">
        <f t="shared" si="239"/>
        <v>0</v>
      </c>
      <c r="U1056" t="str">
        <f t="shared" si="240"/>
        <v>2-29-4--20</v>
      </c>
      <c r="V1056">
        <f t="shared" si="244"/>
        <v>0</v>
      </c>
      <c r="W1056">
        <f t="shared" si="245"/>
        <v>0</v>
      </c>
      <c r="X1056" t="str">
        <f t="shared" si="246"/>
        <v>2-29-4--20</v>
      </c>
      <c r="Y1056" t="str">
        <f t="shared" si="247"/>
        <v>2-29-4--20</v>
      </c>
      <c r="Z1056" t="str">
        <f t="shared" si="248"/>
        <v>3-06-4--20</v>
      </c>
      <c r="AA1056" t="str">
        <f t="shared" si="241"/>
        <v>2024-03-06</v>
      </c>
      <c r="AB1056" t="b">
        <f t="shared" si="243"/>
        <v>0</v>
      </c>
      <c r="AC1056" t="str">
        <f t="shared" si="242"/>
        <v>Fraction</v>
      </c>
    </row>
    <row r="1057" spans="1:29">
      <c r="A1057" s="3" t="s">
        <v>302</v>
      </c>
      <c r="B1057" s="3" t="s">
        <v>624</v>
      </c>
      <c r="C1057" s="3" t="s">
        <v>624</v>
      </c>
      <c r="D1057" s="3" t="s">
        <v>625</v>
      </c>
      <c r="E1057" s="3" t="s">
        <v>89</v>
      </c>
      <c r="F1057" s="3" t="s">
        <v>110</v>
      </c>
      <c r="G1057" s="3" t="s">
        <v>628</v>
      </c>
      <c r="H1057" s="3" t="s">
        <v>305</v>
      </c>
      <c r="I1057" s="3">
        <v>218</v>
      </c>
      <c r="J1057" s="3"/>
      <c r="K1057" s="3">
        <v>0</v>
      </c>
      <c r="L1057" s="3"/>
      <c r="M1057" s="3"/>
      <c r="N1057" s="3"/>
      <c r="O1057" s="88" t="str">
        <f>""</f>
        <v/>
      </c>
      <c r="P1057" s="35" t="str">
        <f t="shared" si="235"/>
        <v>2024-02-29</v>
      </c>
      <c r="Q1057" t="str">
        <f t="shared" si="236"/>
        <v>XIU</v>
      </c>
      <c r="R1057">
        <f t="shared" si="237"/>
        <v>32.800504587155963</v>
      </c>
      <c r="S1057">
        <f t="shared" si="238"/>
        <v>218</v>
      </c>
      <c r="T1057">
        <f t="shared" si="239"/>
        <v>0</v>
      </c>
      <c r="U1057" t="str">
        <f t="shared" si="240"/>
        <v>2-29-4--20</v>
      </c>
      <c r="V1057">
        <f t="shared" si="244"/>
        <v>0</v>
      </c>
      <c r="W1057">
        <f t="shared" si="245"/>
        <v>0</v>
      </c>
      <c r="X1057" t="str">
        <f t="shared" si="246"/>
        <v>2-29-4--20</v>
      </c>
      <c r="Y1057" t="str">
        <f t="shared" si="247"/>
        <v>2-29-4--20</v>
      </c>
      <c r="Z1057" t="str">
        <f t="shared" si="248"/>
        <v>3-06-4--20</v>
      </c>
      <c r="AA1057" t="str">
        <f t="shared" si="241"/>
        <v>2024-03-06</v>
      </c>
      <c r="AB1057" t="b">
        <f t="shared" si="243"/>
        <v>0</v>
      </c>
      <c r="AC1057" t="str">
        <f t="shared" si="242"/>
        <v>Reinv Div</v>
      </c>
    </row>
    <row r="1058" spans="1:29">
      <c r="A1058" s="3" t="s">
        <v>302</v>
      </c>
      <c r="B1058" s="3" t="s">
        <v>624</v>
      </c>
      <c r="C1058" s="3" t="s">
        <v>624</v>
      </c>
      <c r="D1058" s="3" t="s">
        <v>625</v>
      </c>
      <c r="E1058" s="3" t="s">
        <v>89</v>
      </c>
      <c r="F1058" s="3" t="s">
        <v>54</v>
      </c>
      <c r="G1058" s="3" t="s">
        <v>230</v>
      </c>
      <c r="H1058" s="3" t="s">
        <v>128</v>
      </c>
      <c r="I1058" s="3">
        <v>0</v>
      </c>
      <c r="J1058" s="3"/>
      <c r="K1058" s="3">
        <v>0</v>
      </c>
      <c r="L1058" s="3">
        <v>12.38</v>
      </c>
      <c r="M1058" s="3"/>
      <c r="N1058" s="3"/>
      <c r="O1058" s="88" t="str">
        <f>""</f>
        <v/>
      </c>
      <c r="P1058" s="35" t="str">
        <f t="shared" si="235"/>
        <v>2024-02-29</v>
      </c>
      <c r="Q1058" t="str">
        <f t="shared" si="236"/>
        <v>XCB</v>
      </c>
      <c r="R1058">
        <f t="shared" si="237"/>
        <v>0</v>
      </c>
      <c r="S1058">
        <f t="shared" si="238"/>
        <v>0</v>
      </c>
      <c r="T1058">
        <f t="shared" si="239"/>
        <v>0</v>
      </c>
      <c r="U1058" t="str">
        <f t="shared" si="240"/>
        <v>2-29-4--20</v>
      </c>
      <c r="V1058">
        <f t="shared" si="244"/>
        <v>0</v>
      </c>
      <c r="W1058">
        <f t="shared" si="245"/>
        <v>0</v>
      </c>
      <c r="X1058" t="str">
        <f t="shared" si="246"/>
        <v>2-29-4--20</v>
      </c>
      <c r="Y1058" t="str">
        <f t="shared" si="247"/>
        <v>2-29-4--20</v>
      </c>
      <c r="Z1058" t="str">
        <f t="shared" si="248"/>
        <v>3-06-4--20</v>
      </c>
      <c r="AA1058" t="str">
        <f t="shared" si="241"/>
        <v>2024-03-06</v>
      </c>
      <c r="AB1058" t="b">
        <f t="shared" si="243"/>
        <v>0</v>
      </c>
      <c r="AC1058" t="str">
        <f t="shared" si="242"/>
        <v>Fraction</v>
      </c>
    </row>
    <row r="1059" spans="1:29">
      <c r="A1059" s="3" t="s">
        <v>302</v>
      </c>
      <c r="B1059" s="3" t="s">
        <v>624</v>
      </c>
      <c r="C1059" s="3" t="s">
        <v>624</v>
      </c>
      <c r="D1059" s="3" t="s">
        <v>625</v>
      </c>
      <c r="E1059" s="3" t="s">
        <v>89</v>
      </c>
      <c r="F1059" s="3" t="s">
        <v>54</v>
      </c>
      <c r="G1059" s="3" t="s">
        <v>629</v>
      </c>
      <c r="H1059" s="3" t="s">
        <v>305</v>
      </c>
      <c r="I1059" s="3">
        <v>112</v>
      </c>
      <c r="J1059" s="3"/>
      <c r="K1059" s="3">
        <v>0</v>
      </c>
      <c r="L1059" s="3"/>
      <c r="M1059" s="3"/>
      <c r="N1059" s="3"/>
      <c r="O1059" s="88" t="str">
        <f>""</f>
        <v/>
      </c>
      <c r="P1059" s="35" t="str">
        <f t="shared" si="235"/>
        <v>2024-02-29</v>
      </c>
      <c r="Q1059" t="str">
        <f t="shared" si="236"/>
        <v>XCB</v>
      </c>
      <c r="R1059">
        <f t="shared" si="237"/>
        <v>19.512767857142855</v>
      </c>
      <c r="S1059">
        <f t="shared" si="238"/>
        <v>112</v>
      </c>
      <c r="T1059">
        <f t="shared" si="239"/>
        <v>0</v>
      </c>
      <c r="U1059" t="str">
        <f t="shared" si="240"/>
        <v>2-29-4--20</v>
      </c>
      <c r="V1059">
        <f t="shared" si="244"/>
        <v>0</v>
      </c>
      <c r="W1059">
        <f t="shared" si="245"/>
        <v>0</v>
      </c>
      <c r="X1059" t="str">
        <f t="shared" si="246"/>
        <v>2-29-4--20</v>
      </c>
      <c r="Y1059" t="str">
        <f t="shared" si="247"/>
        <v>2-29-4--20</v>
      </c>
      <c r="Z1059" t="str">
        <f t="shared" si="248"/>
        <v>3-06-4--20</v>
      </c>
      <c r="AA1059" t="str">
        <f t="shared" si="241"/>
        <v>2024-03-06</v>
      </c>
      <c r="AB1059" t="b">
        <f t="shared" si="243"/>
        <v>0</v>
      </c>
      <c r="AC1059" t="str">
        <f t="shared" si="242"/>
        <v>Reinv Div</v>
      </c>
    </row>
    <row r="1060" spans="1:29">
      <c r="A1060" s="3" t="s">
        <v>302</v>
      </c>
      <c r="B1060" s="3" t="s">
        <v>624</v>
      </c>
      <c r="C1060" s="3" t="s">
        <v>624</v>
      </c>
      <c r="D1060" s="3" t="s">
        <v>625</v>
      </c>
      <c r="E1060" s="3" t="s">
        <v>89</v>
      </c>
      <c r="F1060" s="3" t="s">
        <v>90</v>
      </c>
      <c r="G1060" s="3" t="s">
        <v>91</v>
      </c>
      <c r="H1060" s="3" t="s">
        <v>128</v>
      </c>
      <c r="I1060" s="3">
        <v>0</v>
      </c>
      <c r="J1060" s="3"/>
      <c r="K1060" s="3">
        <v>0</v>
      </c>
      <c r="L1060" s="3">
        <v>15.04</v>
      </c>
      <c r="M1060" s="3"/>
      <c r="N1060" s="3"/>
      <c r="O1060" s="88" t="str">
        <f>""</f>
        <v/>
      </c>
      <c r="P1060" s="35" t="str">
        <f t="shared" si="235"/>
        <v>2024-02-29</v>
      </c>
      <c r="Q1060" t="str">
        <f t="shared" si="236"/>
        <v>XBB</v>
      </c>
      <c r="R1060">
        <f t="shared" si="237"/>
        <v>0</v>
      </c>
      <c r="S1060">
        <f t="shared" si="238"/>
        <v>0</v>
      </c>
      <c r="T1060">
        <f t="shared" si="239"/>
        <v>0</v>
      </c>
      <c r="U1060" t="str">
        <f t="shared" si="240"/>
        <v>2-29-4--20</v>
      </c>
      <c r="V1060">
        <f t="shared" si="244"/>
        <v>0</v>
      </c>
      <c r="W1060">
        <f t="shared" si="245"/>
        <v>0</v>
      </c>
      <c r="X1060" t="str">
        <f t="shared" si="246"/>
        <v>2-29-4--20</v>
      </c>
      <c r="Y1060" t="str">
        <f t="shared" si="247"/>
        <v>2-29-4--20</v>
      </c>
      <c r="Z1060" t="str">
        <f t="shared" si="248"/>
        <v>3-06-4--20</v>
      </c>
      <c r="AA1060" t="str">
        <f t="shared" si="241"/>
        <v>2024-03-06</v>
      </c>
      <c r="AB1060" t="b">
        <f t="shared" si="243"/>
        <v>0</v>
      </c>
      <c r="AC1060" t="str">
        <f t="shared" si="242"/>
        <v>Fraction</v>
      </c>
    </row>
    <row r="1061" spans="1:29">
      <c r="A1061" s="3" t="s">
        <v>302</v>
      </c>
      <c r="B1061" s="3" t="s">
        <v>624</v>
      </c>
      <c r="C1061" s="3" t="s">
        <v>624</v>
      </c>
      <c r="D1061" s="3" t="s">
        <v>625</v>
      </c>
      <c r="E1061" s="3" t="s">
        <v>89</v>
      </c>
      <c r="F1061" s="3" t="s">
        <v>90</v>
      </c>
      <c r="G1061" s="3" t="s">
        <v>630</v>
      </c>
      <c r="H1061" s="3" t="s">
        <v>305</v>
      </c>
      <c r="I1061" s="3">
        <v>177</v>
      </c>
      <c r="J1061" s="3"/>
      <c r="K1061" s="3">
        <v>0</v>
      </c>
      <c r="L1061" s="3"/>
      <c r="M1061" s="3"/>
      <c r="N1061" s="3"/>
      <c r="O1061" s="88" t="str">
        <f>""</f>
        <v/>
      </c>
      <c r="P1061" s="35" t="str">
        <f t="shared" si="235"/>
        <v>2024-02-29</v>
      </c>
      <c r="Q1061" t="str">
        <f t="shared" si="236"/>
        <v>XBB</v>
      </c>
      <c r="R1061">
        <f t="shared" si="237"/>
        <v>27.639999999999997</v>
      </c>
      <c r="S1061">
        <f t="shared" si="238"/>
        <v>177</v>
      </c>
      <c r="T1061">
        <f t="shared" si="239"/>
        <v>0</v>
      </c>
      <c r="U1061" t="str">
        <f t="shared" si="240"/>
        <v>2-29-4--20</v>
      </c>
      <c r="V1061">
        <f t="shared" si="244"/>
        <v>0</v>
      </c>
      <c r="W1061">
        <f t="shared" si="245"/>
        <v>0</v>
      </c>
      <c r="X1061" t="str">
        <f t="shared" si="246"/>
        <v>2-29-4--20</v>
      </c>
      <c r="Y1061" t="str">
        <f t="shared" si="247"/>
        <v>2-29-4--20</v>
      </c>
      <c r="Z1061" t="str">
        <f t="shared" si="248"/>
        <v>3-06-4--20</v>
      </c>
      <c r="AA1061" t="str">
        <f t="shared" si="241"/>
        <v>2024-03-06</v>
      </c>
      <c r="AB1061" t="b">
        <f t="shared" si="243"/>
        <v>0</v>
      </c>
      <c r="AC1061" t="str">
        <f t="shared" si="242"/>
        <v>Reinv Div</v>
      </c>
    </row>
    <row r="1062" spans="1:29">
      <c r="A1062" s="3" t="s">
        <v>302</v>
      </c>
      <c r="B1062" s="3" t="s">
        <v>624</v>
      </c>
      <c r="C1062" s="3" t="s">
        <v>624</v>
      </c>
      <c r="D1062" s="3" t="s">
        <v>624</v>
      </c>
      <c r="E1062" s="3" t="s">
        <v>89</v>
      </c>
      <c r="F1062" s="3" t="s">
        <v>93</v>
      </c>
      <c r="G1062" s="3" t="s">
        <v>94</v>
      </c>
      <c r="H1062" s="3" t="s">
        <v>305</v>
      </c>
      <c r="I1062" s="3">
        <v>0</v>
      </c>
      <c r="J1062" s="3"/>
      <c r="K1062" s="3">
        <v>0</v>
      </c>
      <c r="L1062" s="3">
        <v>-385.51</v>
      </c>
      <c r="M1062" s="3"/>
      <c r="N1062" s="3"/>
      <c r="O1062" s="88" t="str">
        <f>""</f>
        <v/>
      </c>
      <c r="P1062" s="35" t="str">
        <f t="shared" si="235"/>
        <v>2024-02-29</v>
      </c>
      <c r="Q1062" t="str">
        <f t="shared" si="236"/>
        <v>XIG</v>
      </c>
      <c r="R1062">
        <f t="shared" si="237"/>
        <v>0</v>
      </c>
      <c r="S1062">
        <f t="shared" si="238"/>
        <v>0</v>
      </c>
      <c r="T1062">
        <f t="shared" si="239"/>
        <v>0</v>
      </c>
      <c r="U1062" t="str">
        <f t="shared" si="240"/>
        <v>2-29-4--20</v>
      </c>
      <c r="V1062">
        <f t="shared" si="244"/>
        <v>0</v>
      </c>
      <c r="W1062">
        <f t="shared" si="245"/>
        <v>0</v>
      </c>
      <c r="X1062" t="str">
        <f t="shared" si="246"/>
        <v>2-29-4--20</v>
      </c>
      <c r="Y1062" t="str">
        <f t="shared" si="247"/>
        <v>2-29-4--20</v>
      </c>
      <c r="Z1062" t="str">
        <f t="shared" si="248"/>
        <v>2-29-4--20</v>
      </c>
      <c r="AA1062" t="str">
        <f t="shared" si="241"/>
        <v>2024-02-29</v>
      </c>
      <c r="AB1062" t="b">
        <f t="shared" si="243"/>
        <v>1</v>
      </c>
      <c r="AC1062">
        <f t="shared" si="242"/>
        <v>0</v>
      </c>
    </row>
    <row r="1063" spans="1:29">
      <c r="A1063" s="3" t="s">
        <v>302</v>
      </c>
      <c r="B1063" s="3" t="s">
        <v>624</v>
      </c>
      <c r="C1063" s="3" t="s">
        <v>624</v>
      </c>
      <c r="D1063" s="3" t="s">
        <v>624</v>
      </c>
      <c r="E1063" s="3" t="s">
        <v>89</v>
      </c>
      <c r="F1063" s="3" t="s">
        <v>93</v>
      </c>
      <c r="G1063" s="3" t="s">
        <v>94</v>
      </c>
      <c r="H1063" s="3" t="s">
        <v>92</v>
      </c>
      <c r="I1063" s="3">
        <v>5281</v>
      </c>
      <c r="J1063" s="3"/>
      <c r="K1063" s="3">
        <v>0</v>
      </c>
      <c r="L1063" s="3">
        <v>385.51</v>
      </c>
      <c r="M1063" s="3"/>
      <c r="N1063" s="3"/>
      <c r="O1063" s="88" t="str">
        <f>""</f>
        <v/>
      </c>
      <c r="P1063" s="35" t="str">
        <f t="shared" si="235"/>
        <v>2024-02-29</v>
      </c>
      <c r="Q1063" t="str">
        <f t="shared" si="236"/>
        <v>XIG</v>
      </c>
      <c r="R1063">
        <f t="shared" si="237"/>
        <v>0</v>
      </c>
      <c r="S1063">
        <f t="shared" si="238"/>
        <v>5281</v>
      </c>
      <c r="T1063">
        <f t="shared" si="239"/>
        <v>385.51</v>
      </c>
      <c r="U1063" t="str">
        <f t="shared" si="240"/>
        <v>2-29-4--20</v>
      </c>
      <c r="V1063">
        <f t="shared" si="244"/>
        <v>7.299943192577163E-2</v>
      </c>
      <c r="W1063">
        <f t="shared" si="245"/>
        <v>0</v>
      </c>
      <c r="X1063" t="str">
        <f t="shared" si="246"/>
        <v>2-29-4--20</v>
      </c>
      <c r="Y1063" t="str">
        <f t="shared" si="247"/>
        <v>2-29-4--20</v>
      </c>
      <c r="Z1063" t="str">
        <f t="shared" si="248"/>
        <v>2-29-4--20</v>
      </c>
      <c r="AA1063" t="str">
        <f t="shared" si="241"/>
        <v>2024-02-29</v>
      </c>
      <c r="AB1063" t="b">
        <f t="shared" si="243"/>
        <v>1</v>
      </c>
      <c r="AC1063">
        <f t="shared" si="242"/>
        <v>0</v>
      </c>
    </row>
    <row r="1064" spans="1:29">
      <c r="A1064" s="3" t="s">
        <v>302</v>
      </c>
      <c r="B1064" s="3" t="s">
        <v>624</v>
      </c>
      <c r="C1064" s="3" t="s">
        <v>624</v>
      </c>
      <c r="D1064" s="3" t="s">
        <v>624</v>
      </c>
      <c r="E1064" s="3" t="s">
        <v>89</v>
      </c>
      <c r="F1064" s="3" t="s">
        <v>95</v>
      </c>
      <c r="G1064" s="3" t="s">
        <v>96</v>
      </c>
      <c r="H1064" s="3" t="s">
        <v>305</v>
      </c>
      <c r="I1064" s="3">
        <v>0</v>
      </c>
      <c r="J1064" s="3"/>
      <c r="K1064" s="3">
        <v>0</v>
      </c>
      <c r="L1064" s="3">
        <v>-228.55</v>
      </c>
      <c r="M1064" s="3"/>
      <c r="N1064" s="3"/>
      <c r="O1064" s="88" t="str">
        <f>""</f>
        <v/>
      </c>
      <c r="P1064" s="35" t="str">
        <f t="shared" si="235"/>
        <v>2024-02-29</v>
      </c>
      <c r="Q1064" t="str">
        <f t="shared" si="236"/>
        <v>XHY</v>
      </c>
      <c r="R1064">
        <f t="shared" si="237"/>
        <v>0</v>
      </c>
      <c r="S1064">
        <f t="shared" si="238"/>
        <v>0</v>
      </c>
      <c r="T1064">
        <f t="shared" si="239"/>
        <v>0</v>
      </c>
      <c r="U1064" t="str">
        <f t="shared" si="240"/>
        <v>2-29-4--20</v>
      </c>
      <c r="V1064">
        <f t="shared" si="244"/>
        <v>0</v>
      </c>
      <c r="W1064">
        <f t="shared" si="245"/>
        <v>0</v>
      </c>
      <c r="X1064" t="str">
        <f t="shared" si="246"/>
        <v>2-29-4--20</v>
      </c>
      <c r="Y1064" t="str">
        <f t="shared" si="247"/>
        <v>2-29-4--20</v>
      </c>
      <c r="Z1064" t="str">
        <f t="shared" si="248"/>
        <v>2-29-4--20</v>
      </c>
      <c r="AA1064" t="str">
        <f t="shared" si="241"/>
        <v>2024-02-29</v>
      </c>
      <c r="AB1064" t="b">
        <f t="shared" si="243"/>
        <v>1</v>
      </c>
      <c r="AC1064">
        <f t="shared" si="242"/>
        <v>0</v>
      </c>
    </row>
    <row r="1065" spans="1:29">
      <c r="A1065" s="3" t="s">
        <v>302</v>
      </c>
      <c r="B1065" s="3" t="s">
        <v>624</v>
      </c>
      <c r="C1065" s="3" t="s">
        <v>624</v>
      </c>
      <c r="D1065" s="3" t="s">
        <v>624</v>
      </c>
      <c r="E1065" s="3" t="s">
        <v>89</v>
      </c>
      <c r="F1065" s="3" t="s">
        <v>95</v>
      </c>
      <c r="G1065" s="3" t="s">
        <v>96</v>
      </c>
      <c r="H1065" s="3" t="s">
        <v>92</v>
      </c>
      <c r="I1065" s="3">
        <v>2893</v>
      </c>
      <c r="J1065" s="3"/>
      <c r="K1065" s="3">
        <v>0</v>
      </c>
      <c r="L1065" s="3">
        <v>228.55</v>
      </c>
      <c r="M1065" s="3"/>
      <c r="N1065" s="3"/>
      <c r="O1065" s="88" t="str">
        <f>""</f>
        <v/>
      </c>
      <c r="P1065" s="35" t="str">
        <f t="shared" si="235"/>
        <v>2024-02-29</v>
      </c>
      <c r="Q1065" t="str">
        <f t="shared" si="236"/>
        <v>XHY</v>
      </c>
      <c r="R1065">
        <f t="shared" si="237"/>
        <v>0</v>
      </c>
      <c r="S1065">
        <f t="shared" si="238"/>
        <v>2893</v>
      </c>
      <c r="T1065">
        <f t="shared" si="239"/>
        <v>228.55</v>
      </c>
      <c r="U1065" t="str">
        <f t="shared" si="240"/>
        <v>2-29-4--20</v>
      </c>
      <c r="V1065">
        <f t="shared" si="244"/>
        <v>7.900103698582786E-2</v>
      </c>
      <c r="W1065">
        <f t="shared" si="245"/>
        <v>0</v>
      </c>
      <c r="X1065" t="str">
        <f t="shared" si="246"/>
        <v>2-29-4--20</v>
      </c>
      <c r="Y1065" t="str">
        <f t="shared" si="247"/>
        <v>2-29-4--20</v>
      </c>
      <c r="Z1065" t="str">
        <f t="shared" si="248"/>
        <v>2-29-4--20</v>
      </c>
      <c r="AA1065" t="str">
        <f t="shared" si="241"/>
        <v>2024-02-29</v>
      </c>
      <c r="AB1065" t="b">
        <f t="shared" si="243"/>
        <v>1</v>
      </c>
      <c r="AC1065">
        <f t="shared" si="242"/>
        <v>0</v>
      </c>
    </row>
    <row r="1066" spans="1:29">
      <c r="A1066" s="3" t="s">
        <v>302</v>
      </c>
      <c r="B1066" s="3" t="s">
        <v>624</v>
      </c>
      <c r="C1066" s="3" t="s">
        <v>624</v>
      </c>
      <c r="D1066" s="3" t="s">
        <v>624</v>
      </c>
      <c r="E1066" s="3" t="s">
        <v>89</v>
      </c>
      <c r="F1066" s="3" t="s">
        <v>110</v>
      </c>
      <c r="G1066" s="3" t="s">
        <v>111</v>
      </c>
      <c r="H1066" s="3" t="s">
        <v>305</v>
      </c>
      <c r="I1066" s="3">
        <v>0</v>
      </c>
      <c r="J1066" s="3"/>
      <c r="K1066" s="3">
        <v>0</v>
      </c>
      <c r="L1066" s="3">
        <v>-7161.78</v>
      </c>
      <c r="M1066" s="3"/>
      <c r="N1066" s="3"/>
      <c r="O1066" s="88" t="str">
        <f>""</f>
        <v/>
      </c>
      <c r="P1066" s="35" t="str">
        <f t="shared" si="235"/>
        <v>2024-02-29</v>
      </c>
      <c r="Q1066" t="str">
        <f t="shared" si="236"/>
        <v>XIU</v>
      </c>
      <c r="R1066">
        <f t="shared" si="237"/>
        <v>0</v>
      </c>
      <c r="S1066">
        <f t="shared" si="238"/>
        <v>0</v>
      </c>
      <c r="T1066">
        <f t="shared" si="239"/>
        <v>0</v>
      </c>
      <c r="U1066" t="str">
        <f t="shared" si="240"/>
        <v>2-29-4--20</v>
      </c>
      <c r="V1066">
        <f t="shared" si="244"/>
        <v>0</v>
      </c>
      <c r="W1066">
        <f t="shared" si="245"/>
        <v>0</v>
      </c>
      <c r="X1066" t="str">
        <f t="shared" si="246"/>
        <v>2-29-4--20</v>
      </c>
      <c r="Y1066" t="str">
        <f t="shared" si="247"/>
        <v>2-29-4--20</v>
      </c>
      <c r="Z1066" t="str">
        <f t="shared" si="248"/>
        <v>2-29-4--20</v>
      </c>
      <c r="AA1066" t="str">
        <f t="shared" si="241"/>
        <v>2024-02-29</v>
      </c>
      <c r="AB1066" t="b">
        <f t="shared" si="243"/>
        <v>1</v>
      </c>
      <c r="AC1066">
        <f t="shared" si="242"/>
        <v>0</v>
      </c>
    </row>
    <row r="1067" spans="1:29">
      <c r="A1067" s="3" t="s">
        <v>302</v>
      </c>
      <c r="B1067" s="3" t="s">
        <v>624</v>
      </c>
      <c r="C1067" s="3" t="s">
        <v>624</v>
      </c>
      <c r="D1067" s="3" t="s">
        <v>624</v>
      </c>
      <c r="E1067" s="3" t="s">
        <v>89</v>
      </c>
      <c r="F1067" s="3" t="s">
        <v>110</v>
      </c>
      <c r="G1067" s="3" t="s">
        <v>111</v>
      </c>
      <c r="H1067" s="3" t="s">
        <v>92</v>
      </c>
      <c r="I1067" s="3">
        <v>28196</v>
      </c>
      <c r="J1067" s="3"/>
      <c r="K1067" s="3">
        <v>0</v>
      </c>
      <c r="L1067" s="3">
        <v>7161.78</v>
      </c>
      <c r="M1067" s="3"/>
      <c r="N1067" s="3"/>
      <c r="O1067" s="88" t="str">
        <f>""</f>
        <v/>
      </c>
      <c r="P1067" s="35" t="str">
        <f t="shared" si="235"/>
        <v>2024-02-29</v>
      </c>
      <c r="Q1067" t="str">
        <f t="shared" si="236"/>
        <v>XIU</v>
      </c>
      <c r="R1067">
        <f t="shared" si="237"/>
        <v>0</v>
      </c>
      <c r="S1067">
        <f t="shared" si="238"/>
        <v>28196</v>
      </c>
      <c r="T1067">
        <f t="shared" si="239"/>
        <v>7161.7800000000007</v>
      </c>
      <c r="U1067" t="str">
        <f t="shared" si="240"/>
        <v>2-29-4--20</v>
      </c>
      <c r="V1067">
        <f t="shared" si="244"/>
        <v>0.25399985813590581</v>
      </c>
      <c r="W1067">
        <f t="shared" si="245"/>
        <v>0</v>
      </c>
      <c r="X1067" t="str">
        <f t="shared" si="246"/>
        <v>2-29-4--20</v>
      </c>
      <c r="Y1067" t="str">
        <f t="shared" si="247"/>
        <v>2-29-4--20</v>
      </c>
      <c r="Z1067" t="str">
        <f t="shared" si="248"/>
        <v>2-29-4--20</v>
      </c>
      <c r="AA1067" t="str">
        <f t="shared" si="241"/>
        <v>2024-02-29</v>
      </c>
      <c r="AB1067" t="b">
        <f t="shared" si="243"/>
        <v>1</v>
      </c>
      <c r="AC1067">
        <f t="shared" si="242"/>
        <v>0</v>
      </c>
    </row>
    <row r="1068" spans="1:29">
      <c r="A1068" s="3" t="s">
        <v>302</v>
      </c>
      <c r="B1068" s="3" t="s">
        <v>624</v>
      </c>
      <c r="C1068" s="3" t="s">
        <v>624</v>
      </c>
      <c r="D1068" s="3" t="s">
        <v>624</v>
      </c>
      <c r="E1068" s="3" t="s">
        <v>89</v>
      </c>
      <c r="F1068" s="3" t="s">
        <v>581</v>
      </c>
      <c r="G1068" s="3" t="s">
        <v>582</v>
      </c>
      <c r="H1068" s="3" t="s">
        <v>92</v>
      </c>
      <c r="I1068" s="3">
        <v>7000</v>
      </c>
      <c r="J1068" s="3"/>
      <c r="K1068" s="3">
        <v>0</v>
      </c>
      <c r="L1068" s="3">
        <v>441</v>
      </c>
      <c r="M1068" s="3"/>
      <c r="N1068" s="3"/>
      <c r="O1068" s="88" t="str">
        <f>""</f>
        <v/>
      </c>
      <c r="P1068" s="35" t="str">
        <f t="shared" si="235"/>
        <v>2024-02-29</v>
      </c>
      <c r="Q1068" t="str">
        <f t="shared" si="236"/>
        <v>XSB</v>
      </c>
      <c r="R1068">
        <f t="shared" si="237"/>
        <v>0</v>
      </c>
      <c r="S1068">
        <f t="shared" si="238"/>
        <v>7000</v>
      </c>
      <c r="T1068">
        <f t="shared" si="239"/>
        <v>441</v>
      </c>
      <c r="U1068" t="str">
        <f t="shared" si="240"/>
        <v>2-29-4--20</v>
      </c>
      <c r="V1068">
        <f t="shared" si="244"/>
        <v>6.3E-2</v>
      </c>
      <c r="W1068">
        <f t="shared" si="245"/>
        <v>0</v>
      </c>
      <c r="X1068" t="str">
        <f t="shared" si="246"/>
        <v>2-29-4--20</v>
      </c>
      <c r="Y1068" t="str">
        <f t="shared" si="247"/>
        <v>2-29-4--20</v>
      </c>
      <c r="Z1068" t="str">
        <f t="shared" si="248"/>
        <v>2-29-4--20</v>
      </c>
      <c r="AA1068" t="str">
        <f t="shared" si="241"/>
        <v>2024-02-29</v>
      </c>
      <c r="AB1068" t="b">
        <f t="shared" si="243"/>
        <v>1</v>
      </c>
      <c r="AC1068">
        <f t="shared" si="242"/>
        <v>0</v>
      </c>
    </row>
    <row r="1069" spans="1:29">
      <c r="A1069" s="3" t="s">
        <v>302</v>
      </c>
      <c r="B1069" s="3" t="s">
        <v>624</v>
      </c>
      <c r="C1069" s="3" t="s">
        <v>624</v>
      </c>
      <c r="D1069" s="3" t="s">
        <v>624</v>
      </c>
      <c r="E1069" s="3" t="s">
        <v>89</v>
      </c>
      <c r="F1069" s="3" t="s">
        <v>54</v>
      </c>
      <c r="G1069" s="3" t="s">
        <v>230</v>
      </c>
      <c r="H1069" s="3" t="s">
        <v>305</v>
      </c>
      <c r="I1069" s="3">
        <v>0</v>
      </c>
      <c r="J1069" s="3"/>
      <c r="K1069" s="3">
        <v>0</v>
      </c>
      <c r="L1069" s="3">
        <v>-2197.7800000000002</v>
      </c>
      <c r="M1069" s="3"/>
      <c r="N1069" s="3"/>
      <c r="O1069" s="88" t="str">
        <f>""</f>
        <v/>
      </c>
      <c r="P1069" s="35" t="str">
        <f t="shared" si="235"/>
        <v>2024-02-29</v>
      </c>
      <c r="Q1069" t="str">
        <f t="shared" si="236"/>
        <v>XCB</v>
      </c>
      <c r="R1069">
        <f t="shared" si="237"/>
        <v>0</v>
      </c>
      <c r="S1069">
        <f t="shared" si="238"/>
        <v>0</v>
      </c>
      <c r="T1069">
        <f t="shared" si="239"/>
        <v>0</v>
      </c>
      <c r="U1069" t="str">
        <f t="shared" si="240"/>
        <v>2-29-4--20</v>
      </c>
      <c r="V1069">
        <f t="shared" si="244"/>
        <v>0</v>
      </c>
      <c r="W1069">
        <f t="shared" si="245"/>
        <v>0</v>
      </c>
      <c r="X1069" t="str">
        <f t="shared" si="246"/>
        <v>2-29-4--20</v>
      </c>
      <c r="Y1069" t="str">
        <f t="shared" si="247"/>
        <v>2-29-4--20</v>
      </c>
      <c r="Z1069" t="str">
        <f t="shared" si="248"/>
        <v>2-29-4--20</v>
      </c>
      <c r="AA1069" t="str">
        <f t="shared" si="241"/>
        <v>2024-02-29</v>
      </c>
      <c r="AB1069" t="b">
        <f t="shared" si="243"/>
        <v>1</v>
      </c>
      <c r="AC1069">
        <f t="shared" si="242"/>
        <v>0</v>
      </c>
    </row>
    <row r="1070" spans="1:29">
      <c r="A1070" s="3" t="s">
        <v>302</v>
      </c>
      <c r="B1070" s="3" t="s">
        <v>624</v>
      </c>
      <c r="C1070" s="3" t="s">
        <v>624</v>
      </c>
      <c r="D1070" s="3" t="s">
        <v>624</v>
      </c>
      <c r="E1070" s="3" t="s">
        <v>89</v>
      </c>
      <c r="F1070" s="3" t="s">
        <v>54</v>
      </c>
      <c r="G1070" s="3" t="s">
        <v>230</v>
      </c>
      <c r="H1070" s="3" t="s">
        <v>92</v>
      </c>
      <c r="I1070" s="3">
        <v>33812</v>
      </c>
      <c r="J1070" s="3"/>
      <c r="K1070" s="3">
        <v>0</v>
      </c>
      <c r="L1070" s="3">
        <v>2197.7800000000002</v>
      </c>
      <c r="M1070" s="3"/>
      <c r="N1070" s="3"/>
      <c r="O1070" s="88" t="str">
        <f>""</f>
        <v/>
      </c>
      <c r="P1070" s="35" t="str">
        <f t="shared" si="235"/>
        <v>2024-02-29</v>
      </c>
      <c r="Q1070" t="str">
        <f t="shared" si="236"/>
        <v>XCB</v>
      </c>
      <c r="R1070">
        <f t="shared" si="237"/>
        <v>0</v>
      </c>
      <c r="S1070">
        <f t="shared" si="238"/>
        <v>33812</v>
      </c>
      <c r="T1070">
        <f t="shared" si="239"/>
        <v>2197.7800000000002</v>
      </c>
      <c r="U1070" t="str">
        <f t="shared" si="240"/>
        <v>2-29-4--20</v>
      </c>
      <c r="V1070">
        <f t="shared" si="244"/>
        <v>6.5000000000000002E-2</v>
      </c>
      <c r="W1070">
        <f t="shared" si="245"/>
        <v>0</v>
      </c>
      <c r="X1070" t="str">
        <f t="shared" si="246"/>
        <v>2-29-4--20</v>
      </c>
      <c r="Y1070" t="str">
        <f t="shared" si="247"/>
        <v>2-29-4--20</v>
      </c>
      <c r="Z1070" t="str">
        <f t="shared" si="248"/>
        <v>2-29-4--20</v>
      </c>
      <c r="AA1070" t="str">
        <f t="shared" si="241"/>
        <v>2024-02-29</v>
      </c>
      <c r="AB1070" t="b">
        <f t="shared" si="243"/>
        <v>1</v>
      </c>
      <c r="AC1070">
        <f t="shared" si="242"/>
        <v>0</v>
      </c>
    </row>
    <row r="1071" spans="1:29">
      <c r="A1071" s="3" t="s">
        <v>302</v>
      </c>
      <c r="B1071" s="3" t="s">
        <v>624</v>
      </c>
      <c r="C1071" s="3" t="s">
        <v>624</v>
      </c>
      <c r="D1071" s="3" t="s">
        <v>624</v>
      </c>
      <c r="E1071" s="3" t="s">
        <v>89</v>
      </c>
      <c r="F1071" s="3" t="s">
        <v>90</v>
      </c>
      <c r="G1071" s="3" t="s">
        <v>91</v>
      </c>
      <c r="H1071" s="3" t="s">
        <v>305</v>
      </c>
      <c r="I1071" s="3">
        <v>0</v>
      </c>
      <c r="J1071" s="3"/>
      <c r="K1071" s="3">
        <v>0</v>
      </c>
      <c r="L1071" s="3">
        <v>-4907.25</v>
      </c>
      <c r="M1071" s="3"/>
      <c r="N1071" s="3"/>
      <c r="O1071" s="88" t="str">
        <f>""</f>
        <v/>
      </c>
      <c r="P1071" s="35" t="str">
        <f t="shared" si="235"/>
        <v>2024-02-29</v>
      </c>
      <c r="Q1071" t="str">
        <f t="shared" si="236"/>
        <v>XBB</v>
      </c>
      <c r="R1071">
        <f t="shared" si="237"/>
        <v>0</v>
      </c>
      <c r="S1071">
        <f t="shared" si="238"/>
        <v>0</v>
      </c>
      <c r="T1071">
        <f t="shared" si="239"/>
        <v>0</v>
      </c>
      <c r="U1071" t="str">
        <f t="shared" si="240"/>
        <v>2-29-4--20</v>
      </c>
      <c r="V1071">
        <f t="shared" si="244"/>
        <v>0</v>
      </c>
      <c r="W1071">
        <f t="shared" si="245"/>
        <v>0</v>
      </c>
      <c r="X1071" t="str">
        <f t="shared" si="246"/>
        <v>2-29-4--20</v>
      </c>
      <c r="Y1071" t="str">
        <f t="shared" si="247"/>
        <v>2-29-4--20</v>
      </c>
      <c r="Z1071" t="str">
        <f t="shared" si="248"/>
        <v>2-29-4--20</v>
      </c>
      <c r="AA1071" t="str">
        <f t="shared" si="241"/>
        <v>2024-02-29</v>
      </c>
      <c r="AB1071" t="b">
        <f t="shared" si="243"/>
        <v>1</v>
      </c>
      <c r="AC1071">
        <f t="shared" si="242"/>
        <v>0</v>
      </c>
    </row>
    <row r="1072" spans="1:29">
      <c r="A1072" s="3" t="s">
        <v>302</v>
      </c>
      <c r="B1072" s="3" t="s">
        <v>624</v>
      </c>
      <c r="C1072" s="3" t="s">
        <v>624</v>
      </c>
      <c r="D1072" s="3" t="s">
        <v>624</v>
      </c>
      <c r="E1072" s="3" t="s">
        <v>89</v>
      </c>
      <c r="F1072" s="3" t="s">
        <v>90</v>
      </c>
      <c r="G1072" s="3" t="s">
        <v>91</v>
      </c>
      <c r="H1072" s="3" t="s">
        <v>92</v>
      </c>
      <c r="I1072" s="3">
        <v>65430</v>
      </c>
      <c r="J1072" s="3"/>
      <c r="K1072" s="3">
        <v>0</v>
      </c>
      <c r="L1072" s="3">
        <v>4907.25</v>
      </c>
      <c r="M1072" s="3"/>
      <c r="N1072" s="3"/>
      <c r="O1072" s="88" t="str">
        <f>""</f>
        <v/>
      </c>
      <c r="P1072" s="35" t="str">
        <f t="shared" si="235"/>
        <v>2024-02-29</v>
      </c>
      <c r="Q1072" t="str">
        <f t="shared" si="236"/>
        <v>XBB</v>
      </c>
      <c r="R1072">
        <f t="shared" si="237"/>
        <v>0</v>
      </c>
      <c r="S1072">
        <f t="shared" si="238"/>
        <v>65430</v>
      </c>
      <c r="T1072">
        <f t="shared" si="239"/>
        <v>4907.25</v>
      </c>
      <c r="U1072" t="str">
        <f t="shared" si="240"/>
        <v>2-29-4--20</v>
      </c>
      <c r="V1072">
        <f t="shared" si="244"/>
        <v>7.4999999999999997E-2</v>
      </c>
      <c r="W1072">
        <f t="shared" si="245"/>
        <v>0</v>
      </c>
      <c r="X1072" t="str">
        <f t="shared" si="246"/>
        <v>2-29-4--20</v>
      </c>
      <c r="Y1072" t="str">
        <f t="shared" si="247"/>
        <v>2-29-4--20</v>
      </c>
      <c r="Z1072" t="str">
        <f t="shared" si="248"/>
        <v>2-29-4--20</v>
      </c>
      <c r="AA1072" t="str">
        <f t="shared" si="241"/>
        <v>2024-02-29</v>
      </c>
      <c r="AB1072" t="b">
        <f t="shared" si="243"/>
        <v>1</v>
      </c>
      <c r="AC1072">
        <f t="shared" si="242"/>
        <v>0</v>
      </c>
    </row>
    <row r="1073" spans="1:29">
      <c r="A1073" s="3" t="s">
        <v>302</v>
      </c>
      <c r="B1073" s="3" t="s">
        <v>631</v>
      </c>
      <c r="C1073" s="3" t="s">
        <v>625</v>
      </c>
      <c r="D1073" s="3" t="s">
        <v>631</v>
      </c>
      <c r="E1073" s="3" t="s">
        <v>89</v>
      </c>
      <c r="F1073" s="3" t="s">
        <v>105</v>
      </c>
      <c r="G1073" s="3" t="s">
        <v>106</v>
      </c>
      <c r="H1073" s="3" t="s">
        <v>313</v>
      </c>
      <c r="I1073" s="3">
        <v>250</v>
      </c>
      <c r="J1073" s="3">
        <v>86.707999999999998</v>
      </c>
      <c r="K1073" s="3">
        <v>0</v>
      </c>
      <c r="L1073" s="3">
        <v>21677</v>
      </c>
      <c r="M1073" s="3"/>
      <c r="N1073" s="3"/>
      <c r="O1073" s="88" t="str">
        <f>""</f>
        <v/>
      </c>
      <c r="P1073" s="35" t="str">
        <f t="shared" si="235"/>
        <v>2024-03-04</v>
      </c>
      <c r="Q1073" t="str">
        <f t="shared" si="236"/>
        <v>XUS</v>
      </c>
      <c r="R1073">
        <f t="shared" si="237"/>
        <v>86.707999999999998</v>
      </c>
      <c r="S1073">
        <f t="shared" si="238"/>
        <v>-250</v>
      </c>
      <c r="T1073">
        <f t="shared" si="239"/>
        <v>-21677</v>
      </c>
      <c r="U1073" t="str">
        <f t="shared" si="240"/>
        <v>3-04-4--20</v>
      </c>
      <c r="V1073">
        <f t="shared" si="244"/>
        <v>86.707999999999998</v>
      </c>
      <c r="W1073" t="b">
        <f t="shared" si="245"/>
        <v>1</v>
      </c>
      <c r="X1073" t="str">
        <f t="shared" si="246"/>
        <v>3-04-4--20</v>
      </c>
      <c r="Y1073" t="str">
        <f t="shared" si="247"/>
        <v>3-06-4--20</v>
      </c>
      <c r="Z1073" t="str">
        <f t="shared" si="248"/>
        <v>3-04-4--20</v>
      </c>
      <c r="AA1073" t="str">
        <f t="shared" si="241"/>
        <v>2024-03-04</v>
      </c>
      <c r="AB1073" t="b">
        <f t="shared" si="243"/>
        <v>1</v>
      </c>
      <c r="AC1073">
        <f t="shared" si="242"/>
        <v>0</v>
      </c>
    </row>
    <row r="1074" spans="1:29">
      <c r="A1074" s="3" t="s">
        <v>302</v>
      </c>
      <c r="B1074" s="3" t="s">
        <v>631</v>
      </c>
      <c r="C1074" s="3" t="s">
        <v>625</v>
      </c>
      <c r="D1074" s="3" t="s">
        <v>631</v>
      </c>
      <c r="E1074" s="3" t="s">
        <v>89</v>
      </c>
      <c r="F1074" s="3" t="s">
        <v>108</v>
      </c>
      <c r="G1074" s="3" t="s">
        <v>109</v>
      </c>
      <c r="H1074" s="3" t="s">
        <v>313</v>
      </c>
      <c r="I1074" s="3">
        <v>550</v>
      </c>
      <c r="J1074" s="3">
        <v>36.579000000000001</v>
      </c>
      <c r="K1074" s="3">
        <v>0</v>
      </c>
      <c r="L1074" s="3">
        <v>20118.5</v>
      </c>
      <c r="M1074" s="3"/>
      <c r="N1074" s="3"/>
      <c r="O1074" s="88" t="str">
        <f>""</f>
        <v/>
      </c>
      <c r="P1074" s="35" t="str">
        <f t="shared" si="235"/>
        <v>2024-03-04</v>
      </c>
      <c r="Q1074" t="str">
        <f t="shared" si="236"/>
        <v>XEF</v>
      </c>
      <c r="R1074">
        <f t="shared" si="237"/>
        <v>36.579000000000001</v>
      </c>
      <c r="S1074">
        <f t="shared" si="238"/>
        <v>-550</v>
      </c>
      <c r="T1074">
        <f t="shared" si="239"/>
        <v>-20118.5</v>
      </c>
      <c r="U1074" t="str">
        <f t="shared" si="240"/>
        <v>3-04-4--20</v>
      </c>
      <c r="V1074">
        <f t="shared" si="244"/>
        <v>36.579090909090908</v>
      </c>
      <c r="W1074" t="b">
        <f t="shared" si="245"/>
        <v>0</v>
      </c>
      <c r="X1074" t="str">
        <f t="shared" si="246"/>
        <v>3-04-4--20</v>
      </c>
      <c r="Y1074" t="str">
        <f t="shared" si="247"/>
        <v>3-06-4--20</v>
      </c>
      <c r="Z1074" t="str">
        <f t="shared" si="248"/>
        <v>3-04-4--20</v>
      </c>
      <c r="AA1074" t="str">
        <f t="shared" si="241"/>
        <v>2024-03-04</v>
      </c>
      <c r="AB1074" t="b">
        <f t="shared" si="243"/>
        <v>1</v>
      </c>
      <c r="AC1074">
        <f t="shared" si="242"/>
        <v>0</v>
      </c>
    </row>
    <row r="1075" spans="1:29">
      <c r="A1075" s="3" t="s">
        <v>302</v>
      </c>
      <c r="B1075" s="3" t="s">
        <v>631</v>
      </c>
      <c r="C1075" s="3" t="s">
        <v>625</v>
      </c>
      <c r="D1075" s="3" t="s">
        <v>631</v>
      </c>
      <c r="E1075" s="3" t="s">
        <v>89</v>
      </c>
      <c r="F1075" s="3" t="s">
        <v>581</v>
      </c>
      <c r="G1075" s="3" t="s">
        <v>582</v>
      </c>
      <c r="H1075" s="3" t="s">
        <v>313</v>
      </c>
      <c r="I1075" s="3">
        <v>4350</v>
      </c>
      <c r="J1075" s="3">
        <v>26.062999999999999</v>
      </c>
      <c r="K1075" s="3">
        <v>0</v>
      </c>
      <c r="L1075" s="3">
        <v>113374.49</v>
      </c>
      <c r="M1075" s="3"/>
      <c r="N1075" s="3"/>
      <c r="O1075" s="88" t="str">
        <f>""</f>
        <v/>
      </c>
      <c r="P1075" s="35" t="str">
        <f t="shared" si="235"/>
        <v>2024-03-04</v>
      </c>
      <c r="Q1075" t="str">
        <f t="shared" si="236"/>
        <v>XSB</v>
      </c>
      <c r="R1075">
        <f t="shared" si="237"/>
        <v>26.062999999999999</v>
      </c>
      <c r="S1075">
        <f t="shared" si="238"/>
        <v>-4350</v>
      </c>
      <c r="T1075">
        <f t="shared" si="239"/>
        <v>-113374.49</v>
      </c>
      <c r="U1075" t="str">
        <f t="shared" si="240"/>
        <v>3-04-4--20</v>
      </c>
      <c r="V1075">
        <f t="shared" si="244"/>
        <v>26.06310114942529</v>
      </c>
      <c r="W1075" t="b">
        <f t="shared" si="245"/>
        <v>0</v>
      </c>
      <c r="X1075" t="str">
        <f t="shared" si="246"/>
        <v>3-04-4--20</v>
      </c>
      <c r="Y1075" t="str">
        <f t="shared" si="247"/>
        <v>3-06-4--20</v>
      </c>
      <c r="Z1075" t="str">
        <f t="shared" si="248"/>
        <v>3-04-4--20</v>
      </c>
      <c r="AA1075" t="str">
        <f t="shared" si="241"/>
        <v>2024-03-04</v>
      </c>
      <c r="AB1075" t="b">
        <f t="shared" si="243"/>
        <v>1</v>
      </c>
      <c r="AC1075">
        <f t="shared" si="242"/>
        <v>0</v>
      </c>
    </row>
    <row r="1076" spans="1:29">
      <c r="A1076" s="3" t="s">
        <v>302</v>
      </c>
      <c r="B1076" s="3" t="s">
        <v>631</v>
      </c>
      <c r="C1076" s="3" t="s">
        <v>625</v>
      </c>
      <c r="D1076" s="3" t="s">
        <v>631</v>
      </c>
      <c r="E1076" s="3" t="s">
        <v>89</v>
      </c>
      <c r="F1076" s="3" t="s">
        <v>90</v>
      </c>
      <c r="G1076" s="3" t="s">
        <v>91</v>
      </c>
      <c r="H1076" s="3" t="s">
        <v>314</v>
      </c>
      <c r="I1076" s="3">
        <v>6350</v>
      </c>
      <c r="J1076" s="3">
        <v>27.6</v>
      </c>
      <c r="K1076" s="3">
        <v>0</v>
      </c>
      <c r="L1076" s="3">
        <v>-175260</v>
      </c>
      <c r="M1076" s="3"/>
      <c r="N1076" s="3"/>
      <c r="O1076" s="88" t="str">
        <f>""</f>
        <v/>
      </c>
      <c r="P1076" s="35" t="str">
        <f t="shared" si="235"/>
        <v>2024-03-04</v>
      </c>
      <c r="Q1076" t="str">
        <f t="shared" si="236"/>
        <v>XBB</v>
      </c>
      <c r="R1076">
        <f t="shared" si="237"/>
        <v>27.6</v>
      </c>
      <c r="S1076">
        <f t="shared" si="238"/>
        <v>6350</v>
      </c>
      <c r="T1076">
        <f t="shared" si="239"/>
        <v>175260</v>
      </c>
      <c r="U1076" t="str">
        <f t="shared" si="240"/>
        <v>3-04-4--20</v>
      </c>
      <c r="V1076">
        <f t="shared" si="244"/>
        <v>27.6</v>
      </c>
      <c r="W1076" t="b">
        <f t="shared" si="245"/>
        <v>1</v>
      </c>
      <c r="X1076" t="str">
        <f t="shared" si="246"/>
        <v>3-04-4--20</v>
      </c>
      <c r="Y1076" t="str">
        <f t="shared" si="247"/>
        <v>3-06-4--20</v>
      </c>
      <c r="Z1076" t="str">
        <f t="shared" si="248"/>
        <v>3-04-4--20</v>
      </c>
      <c r="AA1076" t="str">
        <f t="shared" si="241"/>
        <v>2024-03-04</v>
      </c>
      <c r="AB1076" t="b">
        <f t="shared" si="243"/>
        <v>1</v>
      </c>
      <c r="AC1076">
        <f t="shared" si="242"/>
        <v>0</v>
      </c>
    </row>
    <row r="1077" spans="1:29">
      <c r="A1077" s="3" t="s">
        <v>302</v>
      </c>
      <c r="B1077" s="3" t="s">
        <v>631</v>
      </c>
      <c r="C1077" s="3" t="s">
        <v>625</v>
      </c>
      <c r="D1077" s="3" t="s">
        <v>631</v>
      </c>
      <c r="E1077" s="3" t="s">
        <v>89</v>
      </c>
      <c r="F1077" s="3" t="s">
        <v>112</v>
      </c>
      <c r="G1077" s="3" t="s">
        <v>113</v>
      </c>
      <c r="H1077" s="3" t="s">
        <v>313</v>
      </c>
      <c r="I1077" s="3">
        <v>650</v>
      </c>
      <c r="J1077" s="3">
        <v>30.29</v>
      </c>
      <c r="K1077" s="3">
        <v>0</v>
      </c>
      <c r="L1077" s="3">
        <v>19688.5</v>
      </c>
      <c r="M1077" s="3"/>
      <c r="N1077" s="3"/>
      <c r="O1077" s="88" t="str">
        <f>""</f>
        <v/>
      </c>
      <c r="P1077" s="35" t="str">
        <f t="shared" si="235"/>
        <v>2024-03-04</v>
      </c>
      <c r="Q1077" t="str">
        <f t="shared" si="236"/>
        <v>XEM</v>
      </c>
      <c r="R1077">
        <f t="shared" si="237"/>
        <v>30.29</v>
      </c>
      <c r="S1077">
        <f t="shared" si="238"/>
        <v>-650</v>
      </c>
      <c r="T1077">
        <f t="shared" si="239"/>
        <v>-19688.5</v>
      </c>
      <c r="U1077" t="str">
        <f t="shared" si="240"/>
        <v>3-04-4--20</v>
      </c>
      <c r="V1077">
        <f t="shared" si="244"/>
        <v>30.29</v>
      </c>
      <c r="W1077" t="b">
        <f t="shared" si="245"/>
        <v>1</v>
      </c>
      <c r="X1077" t="str">
        <f t="shared" si="246"/>
        <v>3-04-4--20</v>
      </c>
      <c r="Y1077" t="str">
        <f t="shared" si="247"/>
        <v>3-06-4--20</v>
      </c>
      <c r="Z1077" t="str">
        <f t="shared" si="248"/>
        <v>3-04-4--20</v>
      </c>
      <c r="AA1077" t="str">
        <f t="shared" si="241"/>
        <v>2024-03-04</v>
      </c>
      <c r="AB1077" t="b">
        <f t="shared" si="243"/>
        <v>1</v>
      </c>
      <c r="AC1077">
        <f t="shared" si="242"/>
        <v>0</v>
      </c>
    </row>
    <row r="1078" spans="1:29">
      <c r="A1078" s="3" t="s">
        <v>302</v>
      </c>
      <c r="B1078" s="3" t="s">
        <v>632</v>
      </c>
      <c r="C1078" s="3" t="s">
        <v>632</v>
      </c>
      <c r="D1078" s="3" t="s">
        <v>633</v>
      </c>
      <c r="E1078" s="3"/>
      <c r="F1078" s="3"/>
      <c r="G1078" s="3" t="s">
        <v>520</v>
      </c>
      <c r="H1078" s="3" t="s">
        <v>521</v>
      </c>
      <c r="I1078" s="3">
        <v>0</v>
      </c>
      <c r="J1078" s="3"/>
      <c r="K1078" s="3">
        <v>0</v>
      </c>
      <c r="L1078" s="3">
        <v>30.95</v>
      </c>
      <c r="M1078" s="3"/>
      <c r="N1078" s="3"/>
      <c r="O1078" s="88" t="str">
        <f>""</f>
        <v/>
      </c>
      <c r="P1078" s="35" t="str">
        <f t="shared" si="235"/>
        <v>2024-03-22</v>
      </c>
      <c r="Q1078">
        <f t="shared" si="236"/>
        <v>0</v>
      </c>
      <c r="R1078">
        <f t="shared" si="237"/>
        <v>0</v>
      </c>
      <c r="S1078">
        <f t="shared" si="238"/>
        <v>0</v>
      </c>
      <c r="T1078">
        <f t="shared" si="239"/>
        <v>0</v>
      </c>
      <c r="U1078" t="str">
        <f t="shared" si="240"/>
        <v>3-22-4--20</v>
      </c>
      <c r="V1078">
        <f t="shared" si="244"/>
        <v>0</v>
      </c>
      <c r="W1078">
        <f t="shared" si="245"/>
        <v>0</v>
      </c>
      <c r="X1078" t="str">
        <f t="shared" si="246"/>
        <v>3-22-4--20</v>
      </c>
      <c r="Y1078" t="str">
        <f t="shared" si="247"/>
        <v>3-22-4--20</v>
      </c>
      <c r="Z1078" t="str">
        <f t="shared" si="248"/>
        <v>3-25-4--20</v>
      </c>
      <c r="AA1078" t="str">
        <f t="shared" si="241"/>
        <v>2024-03-25</v>
      </c>
      <c r="AB1078" t="b">
        <f t="shared" si="243"/>
        <v>0</v>
      </c>
      <c r="AC1078" t="str">
        <f t="shared" si="242"/>
        <v>Fee rebate</v>
      </c>
    </row>
    <row r="1079" spans="1:29">
      <c r="A1079" s="3" t="s">
        <v>302</v>
      </c>
      <c r="B1079" s="3" t="s">
        <v>632</v>
      </c>
      <c r="C1079" s="3" t="s">
        <v>632</v>
      </c>
      <c r="D1079" s="3" t="s">
        <v>633</v>
      </c>
      <c r="E1079" s="3" t="s">
        <v>89</v>
      </c>
      <c r="F1079" s="3" t="s">
        <v>498</v>
      </c>
      <c r="G1079" s="3" t="s">
        <v>522</v>
      </c>
      <c r="H1079" s="3" t="s">
        <v>521</v>
      </c>
      <c r="I1079" s="3">
        <v>2.431</v>
      </c>
      <c r="J1079" s="3"/>
      <c r="K1079" s="3">
        <v>0</v>
      </c>
      <c r="L1079" s="3">
        <v>-30.95</v>
      </c>
      <c r="M1079" s="3"/>
      <c r="N1079" s="3"/>
      <c r="O1079" s="88" t="str">
        <f>""</f>
        <v/>
      </c>
      <c r="P1079" s="35" t="str">
        <f t="shared" si="235"/>
        <v>2024-03-22</v>
      </c>
      <c r="Q1079" t="str">
        <f t="shared" si="236"/>
        <v>NBC773</v>
      </c>
      <c r="R1079">
        <f t="shared" si="237"/>
        <v>0</v>
      </c>
      <c r="S1079">
        <f t="shared" si="238"/>
        <v>2.431</v>
      </c>
      <c r="T1079">
        <f t="shared" si="239"/>
        <v>30.95</v>
      </c>
      <c r="U1079" t="str">
        <f t="shared" si="240"/>
        <v>3-22-4--20</v>
      </c>
      <c r="V1079">
        <f t="shared" si="244"/>
        <v>12.731386260798025</v>
      </c>
      <c r="W1079">
        <f t="shared" si="245"/>
        <v>0</v>
      </c>
      <c r="X1079" t="str">
        <f t="shared" si="246"/>
        <v>3-22-4--20</v>
      </c>
      <c r="Y1079" t="str">
        <f t="shared" si="247"/>
        <v>3-22-4--20</v>
      </c>
      <c r="Z1079" t="str">
        <f t="shared" si="248"/>
        <v>3-25-4--20</v>
      </c>
      <c r="AA1079" t="str">
        <f t="shared" si="241"/>
        <v>2024-03-25</v>
      </c>
      <c r="AB1079" t="b">
        <f t="shared" si="243"/>
        <v>0</v>
      </c>
      <c r="AC1079" t="str">
        <f t="shared" si="242"/>
        <v>Fee rebate</v>
      </c>
    </row>
    <row r="1080" spans="1:29">
      <c r="A1080" s="3" t="s">
        <v>302</v>
      </c>
      <c r="B1080" s="3" t="s">
        <v>634</v>
      </c>
      <c r="C1080" s="3" t="s">
        <v>634</v>
      </c>
      <c r="D1080" s="3" t="s">
        <v>635</v>
      </c>
      <c r="E1080" s="3" t="s">
        <v>89</v>
      </c>
      <c r="F1080" s="3" t="s">
        <v>120</v>
      </c>
      <c r="G1080" s="3" t="s">
        <v>636</v>
      </c>
      <c r="H1080" s="3" t="s">
        <v>305</v>
      </c>
      <c r="I1080" s="3">
        <v>138.80799999999999</v>
      </c>
      <c r="J1080" s="3"/>
      <c r="K1080" s="3">
        <v>0</v>
      </c>
      <c r="L1080" s="3"/>
      <c r="M1080" s="3"/>
      <c r="N1080" s="3"/>
      <c r="O1080" s="88" t="str">
        <f>""</f>
        <v/>
      </c>
      <c r="P1080" s="35" t="str">
        <f t="shared" si="235"/>
        <v>2024-03-27</v>
      </c>
      <c r="Q1080" t="str">
        <f t="shared" si="236"/>
        <v>TDB778</v>
      </c>
      <c r="R1080">
        <f t="shared" si="237"/>
        <v>11.010028240447237</v>
      </c>
      <c r="S1080">
        <f t="shared" si="238"/>
        <v>138.80799999999999</v>
      </c>
      <c r="T1080">
        <f t="shared" si="239"/>
        <v>0</v>
      </c>
      <c r="U1080" t="str">
        <f t="shared" si="240"/>
        <v>3-27-4--20</v>
      </c>
      <c r="V1080">
        <f t="shared" si="244"/>
        <v>0</v>
      </c>
      <c r="W1080">
        <f t="shared" si="245"/>
        <v>0</v>
      </c>
      <c r="X1080" t="str">
        <f t="shared" si="246"/>
        <v>3-27-4--20</v>
      </c>
      <c r="Y1080" t="str">
        <f t="shared" si="247"/>
        <v>3-27-4--20</v>
      </c>
      <c r="Z1080" t="str">
        <f t="shared" si="248"/>
        <v>4-01-4--20</v>
      </c>
      <c r="AA1080" t="str">
        <f t="shared" si="241"/>
        <v>2024-04-01</v>
      </c>
      <c r="AB1080" t="b">
        <f t="shared" si="243"/>
        <v>0</v>
      </c>
      <c r="AC1080" t="str">
        <f t="shared" si="242"/>
        <v>Reinv Div</v>
      </c>
    </row>
    <row r="1081" spans="1:29">
      <c r="A1081" s="3" t="s">
        <v>302</v>
      </c>
      <c r="B1081" s="3" t="s">
        <v>637</v>
      </c>
      <c r="C1081" s="3" t="s">
        <v>637</v>
      </c>
      <c r="D1081" s="3" t="s">
        <v>638</v>
      </c>
      <c r="E1081" s="3" t="s">
        <v>89</v>
      </c>
      <c r="F1081" s="3" t="s">
        <v>54</v>
      </c>
      <c r="G1081" s="3" t="s">
        <v>230</v>
      </c>
      <c r="H1081" s="3" t="s">
        <v>128</v>
      </c>
      <c r="I1081" s="3">
        <v>0</v>
      </c>
      <c r="J1081" s="3"/>
      <c r="K1081" s="3">
        <v>0</v>
      </c>
      <c r="L1081" s="3">
        <v>9.1300000000000008</v>
      </c>
      <c r="M1081" s="3"/>
      <c r="N1081" s="3"/>
      <c r="O1081" s="88" t="str">
        <f>""</f>
        <v/>
      </c>
      <c r="P1081" s="35" t="str">
        <f t="shared" si="235"/>
        <v>2024-03-28</v>
      </c>
      <c r="Q1081" t="str">
        <f t="shared" si="236"/>
        <v>XCB</v>
      </c>
      <c r="R1081">
        <f t="shared" si="237"/>
        <v>0</v>
      </c>
      <c r="S1081">
        <f t="shared" si="238"/>
        <v>0</v>
      </c>
      <c r="T1081">
        <f t="shared" si="239"/>
        <v>0</v>
      </c>
      <c r="U1081" t="str">
        <f t="shared" si="240"/>
        <v>3-28-4--20</v>
      </c>
      <c r="V1081">
        <f t="shared" si="244"/>
        <v>0</v>
      </c>
      <c r="W1081">
        <f t="shared" si="245"/>
        <v>0</v>
      </c>
      <c r="X1081" t="str">
        <f t="shared" si="246"/>
        <v>3-28-4--20</v>
      </c>
      <c r="Y1081" t="str">
        <f t="shared" si="247"/>
        <v>3-28-4--20</v>
      </c>
      <c r="Z1081" t="str">
        <f t="shared" si="248"/>
        <v>4-04-4--20</v>
      </c>
      <c r="AA1081" t="str">
        <f t="shared" si="241"/>
        <v>2024-04-04</v>
      </c>
      <c r="AB1081" t="b">
        <f t="shared" si="243"/>
        <v>0</v>
      </c>
      <c r="AC1081" t="str">
        <f t="shared" si="242"/>
        <v>Fraction</v>
      </c>
    </row>
    <row r="1082" spans="1:29">
      <c r="A1082" s="3" t="s">
        <v>302</v>
      </c>
      <c r="B1082" s="3" t="s">
        <v>637</v>
      </c>
      <c r="C1082" s="3" t="s">
        <v>637</v>
      </c>
      <c r="D1082" s="3" t="s">
        <v>638</v>
      </c>
      <c r="E1082" s="3" t="s">
        <v>89</v>
      </c>
      <c r="F1082" s="3" t="s">
        <v>54</v>
      </c>
      <c r="G1082" s="3" t="s">
        <v>639</v>
      </c>
      <c r="H1082" s="3" t="s">
        <v>305</v>
      </c>
      <c r="I1082" s="3">
        <v>115</v>
      </c>
      <c r="J1082" s="3"/>
      <c r="K1082" s="3">
        <v>0</v>
      </c>
      <c r="L1082" s="3"/>
      <c r="M1082" s="3"/>
      <c r="N1082" s="3"/>
      <c r="O1082" s="88" t="str">
        <f>""</f>
        <v/>
      </c>
      <c r="P1082" s="35" t="str">
        <f t="shared" si="235"/>
        <v>2024-03-28</v>
      </c>
      <c r="Q1082" t="str">
        <f t="shared" si="236"/>
        <v>XCB</v>
      </c>
      <c r="R1082">
        <f t="shared" si="237"/>
        <v>19.39</v>
      </c>
      <c r="S1082">
        <f t="shared" si="238"/>
        <v>115</v>
      </c>
      <c r="T1082">
        <f t="shared" si="239"/>
        <v>0</v>
      </c>
      <c r="U1082" t="str">
        <f t="shared" si="240"/>
        <v>3-28-4--20</v>
      </c>
      <c r="V1082">
        <f t="shared" si="244"/>
        <v>0</v>
      </c>
      <c r="W1082">
        <f t="shared" si="245"/>
        <v>0</v>
      </c>
      <c r="X1082" t="str">
        <f t="shared" si="246"/>
        <v>3-28-4--20</v>
      </c>
      <c r="Y1082" t="str">
        <f t="shared" si="247"/>
        <v>3-28-4--20</v>
      </c>
      <c r="Z1082" t="str">
        <f t="shared" si="248"/>
        <v>4-04-4--20</v>
      </c>
      <c r="AA1082" t="str">
        <f t="shared" si="241"/>
        <v>2024-04-04</v>
      </c>
      <c r="AB1082" t="b">
        <f t="shared" si="243"/>
        <v>0</v>
      </c>
      <c r="AC1082" t="str">
        <f t="shared" si="242"/>
        <v>Reinv Div</v>
      </c>
    </row>
    <row r="1083" spans="1:29">
      <c r="A1083" s="3" t="s">
        <v>302</v>
      </c>
      <c r="B1083" s="3" t="s">
        <v>637</v>
      </c>
      <c r="C1083" s="3" t="s">
        <v>637</v>
      </c>
      <c r="D1083" s="3" t="s">
        <v>638</v>
      </c>
      <c r="E1083" s="3" t="s">
        <v>89</v>
      </c>
      <c r="F1083" s="3" t="s">
        <v>90</v>
      </c>
      <c r="G1083" s="3" t="s">
        <v>91</v>
      </c>
      <c r="H1083" s="3" t="s">
        <v>128</v>
      </c>
      <c r="I1083" s="3">
        <v>0</v>
      </c>
      <c r="J1083" s="3"/>
      <c r="K1083" s="3">
        <v>0</v>
      </c>
      <c r="L1083" s="3">
        <v>4.9000000000000004</v>
      </c>
      <c r="M1083" s="3"/>
      <c r="N1083" s="3"/>
      <c r="O1083" s="88" t="str">
        <f>""</f>
        <v/>
      </c>
      <c r="P1083" s="35" t="str">
        <f t="shared" si="235"/>
        <v>2024-03-28</v>
      </c>
      <c r="Q1083" t="str">
        <f t="shared" si="236"/>
        <v>XBB</v>
      </c>
      <c r="R1083">
        <f t="shared" si="237"/>
        <v>0</v>
      </c>
      <c r="S1083">
        <f t="shared" si="238"/>
        <v>0</v>
      </c>
      <c r="T1083">
        <f t="shared" si="239"/>
        <v>0</v>
      </c>
      <c r="U1083" t="str">
        <f t="shared" si="240"/>
        <v>3-28-4--20</v>
      </c>
      <c r="V1083">
        <f t="shared" si="244"/>
        <v>0</v>
      </c>
      <c r="W1083">
        <f t="shared" si="245"/>
        <v>0</v>
      </c>
      <c r="X1083" t="str">
        <f t="shared" si="246"/>
        <v>3-28-4--20</v>
      </c>
      <c r="Y1083" t="str">
        <f t="shared" si="247"/>
        <v>3-28-4--20</v>
      </c>
      <c r="Z1083" t="str">
        <f t="shared" si="248"/>
        <v>4-04-4--20</v>
      </c>
      <c r="AA1083" t="str">
        <f t="shared" si="241"/>
        <v>2024-04-04</v>
      </c>
      <c r="AB1083" t="b">
        <f t="shared" si="243"/>
        <v>0</v>
      </c>
      <c r="AC1083" t="str">
        <f t="shared" si="242"/>
        <v>Fraction</v>
      </c>
    </row>
    <row r="1084" spans="1:29">
      <c r="A1084" s="3" t="s">
        <v>302</v>
      </c>
      <c r="B1084" s="3" t="s">
        <v>637</v>
      </c>
      <c r="C1084" s="3" t="s">
        <v>637</v>
      </c>
      <c r="D1084" s="3" t="s">
        <v>638</v>
      </c>
      <c r="E1084" s="3" t="s">
        <v>89</v>
      </c>
      <c r="F1084" s="3" t="s">
        <v>90</v>
      </c>
      <c r="G1084" s="3" t="s">
        <v>640</v>
      </c>
      <c r="H1084" s="3" t="s">
        <v>305</v>
      </c>
      <c r="I1084" s="3">
        <v>197</v>
      </c>
      <c r="J1084" s="3"/>
      <c r="K1084" s="3">
        <v>0</v>
      </c>
      <c r="L1084" s="3"/>
      <c r="M1084" s="3"/>
      <c r="N1084" s="3"/>
      <c r="O1084" s="88" t="str">
        <f>""</f>
        <v/>
      </c>
      <c r="P1084" s="35" t="str">
        <f t="shared" si="235"/>
        <v>2024-03-28</v>
      </c>
      <c r="Q1084" t="str">
        <f t="shared" si="236"/>
        <v>XBB</v>
      </c>
      <c r="R1084">
        <f t="shared" si="237"/>
        <v>27.37</v>
      </c>
      <c r="S1084">
        <f t="shared" si="238"/>
        <v>197</v>
      </c>
      <c r="T1084">
        <f t="shared" si="239"/>
        <v>0</v>
      </c>
      <c r="U1084" t="str">
        <f t="shared" si="240"/>
        <v>3-28-4--20</v>
      </c>
      <c r="V1084">
        <f t="shared" si="244"/>
        <v>0</v>
      </c>
      <c r="W1084">
        <f t="shared" si="245"/>
        <v>0</v>
      </c>
      <c r="X1084" t="str">
        <f t="shared" si="246"/>
        <v>3-28-4--20</v>
      </c>
      <c r="Y1084" t="str">
        <f t="shared" si="247"/>
        <v>3-28-4--20</v>
      </c>
      <c r="Z1084" t="str">
        <f t="shared" si="248"/>
        <v>4-04-4--20</v>
      </c>
      <c r="AA1084" t="str">
        <f t="shared" si="241"/>
        <v>2024-04-04</v>
      </c>
      <c r="AB1084" t="b">
        <f t="shared" si="243"/>
        <v>0</v>
      </c>
      <c r="AC1084" t="str">
        <f t="shared" si="242"/>
        <v>Reinv Div</v>
      </c>
    </row>
    <row r="1085" spans="1:29">
      <c r="A1085" s="3" t="s">
        <v>302</v>
      </c>
      <c r="B1085" s="3" t="s">
        <v>637</v>
      </c>
      <c r="C1085" s="3" t="s">
        <v>637</v>
      </c>
      <c r="D1085" s="3" t="s">
        <v>641</v>
      </c>
      <c r="E1085" s="3" t="s">
        <v>89</v>
      </c>
      <c r="F1085" s="3" t="s">
        <v>93</v>
      </c>
      <c r="G1085" s="3" t="s">
        <v>94</v>
      </c>
      <c r="H1085" s="3" t="s">
        <v>128</v>
      </c>
      <c r="I1085" s="3">
        <v>0</v>
      </c>
      <c r="J1085" s="3"/>
      <c r="K1085" s="3">
        <v>0</v>
      </c>
      <c r="L1085" s="3">
        <v>9.36</v>
      </c>
      <c r="M1085" s="3"/>
      <c r="N1085" s="3"/>
      <c r="O1085" s="88" t="str">
        <f>""</f>
        <v/>
      </c>
      <c r="P1085" s="35" t="str">
        <f t="shared" si="235"/>
        <v>2024-03-28</v>
      </c>
      <c r="Q1085" t="str">
        <f t="shared" si="236"/>
        <v>XIG</v>
      </c>
      <c r="R1085">
        <f t="shared" si="237"/>
        <v>0</v>
      </c>
      <c r="S1085">
        <f t="shared" si="238"/>
        <v>0</v>
      </c>
      <c r="T1085">
        <f t="shared" si="239"/>
        <v>0</v>
      </c>
      <c r="U1085" t="str">
        <f t="shared" si="240"/>
        <v>3-28-4--20</v>
      </c>
      <c r="V1085">
        <f t="shared" si="244"/>
        <v>0</v>
      </c>
      <c r="W1085">
        <f t="shared" si="245"/>
        <v>0</v>
      </c>
      <c r="X1085" t="str">
        <f t="shared" si="246"/>
        <v>3-28-4--20</v>
      </c>
      <c r="Y1085" t="str">
        <f t="shared" si="247"/>
        <v>3-28-4--20</v>
      </c>
      <c r="Z1085" t="str">
        <f t="shared" si="248"/>
        <v>4-03-4--20</v>
      </c>
      <c r="AA1085" t="str">
        <f t="shared" si="241"/>
        <v>2024-04-03</v>
      </c>
      <c r="AB1085" t="b">
        <f t="shared" si="243"/>
        <v>0</v>
      </c>
      <c r="AC1085" t="str">
        <f t="shared" si="242"/>
        <v>Fraction</v>
      </c>
    </row>
    <row r="1086" spans="1:29">
      <c r="A1086" s="3" t="s">
        <v>302</v>
      </c>
      <c r="B1086" s="3" t="s">
        <v>637</v>
      </c>
      <c r="C1086" s="3" t="s">
        <v>637</v>
      </c>
      <c r="D1086" s="3" t="s">
        <v>641</v>
      </c>
      <c r="E1086" s="3" t="s">
        <v>89</v>
      </c>
      <c r="F1086" s="3" t="s">
        <v>93</v>
      </c>
      <c r="G1086" s="3" t="s">
        <v>642</v>
      </c>
      <c r="H1086" s="3" t="s">
        <v>305</v>
      </c>
      <c r="I1086" s="3">
        <v>19</v>
      </c>
      <c r="J1086" s="3"/>
      <c r="K1086" s="3">
        <v>0</v>
      </c>
      <c r="L1086" s="3"/>
      <c r="M1086" s="3"/>
      <c r="N1086" s="3"/>
      <c r="O1086" s="88" t="str">
        <f>""</f>
        <v/>
      </c>
      <c r="P1086" s="35" t="str">
        <f t="shared" si="235"/>
        <v>2024-03-28</v>
      </c>
      <c r="Q1086" t="str">
        <f t="shared" si="236"/>
        <v>XIG</v>
      </c>
      <c r="R1086">
        <f t="shared" si="237"/>
        <v>19.869999999999997</v>
      </c>
      <c r="S1086">
        <f t="shared" si="238"/>
        <v>19</v>
      </c>
      <c r="T1086">
        <f t="shared" si="239"/>
        <v>0</v>
      </c>
      <c r="U1086" t="str">
        <f t="shared" si="240"/>
        <v>3-28-4--20</v>
      </c>
      <c r="V1086">
        <f t="shared" si="244"/>
        <v>0</v>
      </c>
      <c r="W1086">
        <f t="shared" si="245"/>
        <v>0</v>
      </c>
      <c r="X1086" t="str">
        <f t="shared" si="246"/>
        <v>3-28-4--20</v>
      </c>
      <c r="Y1086" t="str">
        <f t="shared" si="247"/>
        <v>3-28-4--20</v>
      </c>
      <c r="Z1086" t="str">
        <f t="shared" si="248"/>
        <v>4-03-4--20</v>
      </c>
      <c r="AA1086" t="str">
        <f t="shared" si="241"/>
        <v>2024-04-03</v>
      </c>
      <c r="AB1086" t="b">
        <f t="shared" si="243"/>
        <v>0</v>
      </c>
      <c r="AC1086" t="str">
        <f t="shared" si="242"/>
        <v>Reinv Div</v>
      </c>
    </row>
    <row r="1087" spans="1:29">
      <c r="A1087" s="3" t="s">
        <v>302</v>
      </c>
      <c r="B1087" s="3" t="s">
        <v>637</v>
      </c>
      <c r="C1087" s="3" t="s">
        <v>637</v>
      </c>
      <c r="D1087" s="3" t="s">
        <v>641</v>
      </c>
      <c r="E1087" s="3" t="s">
        <v>89</v>
      </c>
      <c r="F1087" s="3" t="s">
        <v>95</v>
      </c>
      <c r="G1087" s="3" t="s">
        <v>96</v>
      </c>
      <c r="H1087" s="3" t="s">
        <v>128</v>
      </c>
      <c r="I1087" s="3">
        <v>0</v>
      </c>
      <c r="J1087" s="3"/>
      <c r="K1087" s="3">
        <v>0</v>
      </c>
      <c r="L1087" s="3">
        <v>4.26</v>
      </c>
      <c r="M1087" s="3"/>
      <c r="N1087" s="3"/>
      <c r="O1087" s="88" t="str">
        <f>""</f>
        <v/>
      </c>
      <c r="P1087" s="35" t="str">
        <f t="shared" si="235"/>
        <v>2024-03-28</v>
      </c>
      <c r="Q1087" t="str">
        <f t="shared" si="236"/>
        <v>XHY</v>
      </c>
      <c r="R1087">
        <f t="shared" si="237"/>
        <v>0</v>
      </c>
      <c r="S1087">
        <f t="shared" si="238"/>
        <v>0</v>
      </c>
      <c r="T1087">
        <f t="shared" si="239"/>
        <v>0</v>
      </c>
      <c r="U1087" t="str">
        <f t="shared" si="240"/>
        <v>3-28-4--20</v>
      </c>
      <c r="V1087">
        <f t="shared" si="244"/>
        <v>0</v>
      </c>
      <c r="W1087">
        <f t="shared" si="245"/>
        <v>0</v>
      </c>
      <c r="X1087" t="str">
        <f t="shared" si="246"/>
        <v>3-28-4--20</v>
      </c>
      <c r="Y1087" t="str">
        <f t="shared" si="247"/>
        <v>3-28-4--20</v>
      </c>
      <c r="Z1087" t="str">
        <f t="shared" si="248"/>
        <v>4-03-4--20</v>
      </c>
      <c r="AA1087" t="str">
        <f t="shared" si="241"/>
        <v>2024-04-03</v>
      </c>
      <c r="AB1087" t="b">
        <f t="shared" si="243"/>
        <v>0</v>
      </c>
      <c r="AC1087" t="str">
        <f t="shared" si="242"/>
        <v>Fraction</v>
      </c>
    </row>
    <row r="1088" spans="1:29">
      <c r="A1088" s="3" t="s">
        <v>302</v>
      </c>
      <c r="B1088" s="3" t="s">
        <v>637</v>
      </c>
      <c r="C1088" s="3" t="s">
        <v>637</v>
      </c>
      <c r="D1088" s="3" t="s">
        <v>641</v>
      </c>
      <c r="E1088" s="3" t="s">
        <v>89</v>
      </c>
      <c r="F1088" s="3" t="s">
        <v>95</v>
      </c>
      <c r="G1088" s="3" t="s">
        <v>643</v>
      </c>
      <c r="H1088" s="3" t="s">
        <v>305</v>
      </c>
      <c r="I1088" s="3">
        <v>14</v>
      </c>
      <c r="J1088" s="3"/>
      <c r="K1088" s="3">
        <v>0</v>
      </c>
      <c r="L1088" s="3"/>
      <c r="M1088" s="3"/>
      <c r="N1088" s="3"/>
      <c r="O1088" s="88" t="str">
        <f>""</f>
        <v/>
      </c>
      <c r="P1088" s="35" t="str">
        <f t="shared" si="235"/>
        <v>2024-03-28</v>
      </c>
      <c r="Q1088" t="str">
        <f t="shared" si="236"/>
        <v>XHY</v>
      </c>
      <c r="R1088">
        <f t="shared" si="237"/>
        <v>16.300714285714285</v>
      </c>
      <c r="S1088">
        <f t="shared" si="238"/>
        <v>14</v>
      </c>
      <c r="T1088">
        <f t="shared" si="239"/>
        <v>0</v>
      </c>
      <c r="U1088" t="str">
        <f t="shared" si="240"/>
        <v>3-28-4--20</v>
      </c>
      <c r="V1088">
        <f t="shared" si="244"/>
        <v>0</v>
      </c>
      <c r="W1088">
        <f t="shared" si="245"/>
        <v>0</v>
      </c>
      <c r="X1088" t="str">
        <f t="shared" si="246"/>
        <v>3-28-4--20</v>
      </c>
      <c r="Y1088" t="str">
        <f t="shared" si="247"/>
        <v>3-28-4--20</v>
      </c>
      <c r="Z1088" t="str">
        <f t="shared" si="248"/>
        <v>4-03-4--20</v>
      </c>
      <c r="AA1088" t="str">
        <f t="shared" si="241"/>
        <v>2024-04-03</v>
      </c>
      <c r="AB1088" t="b">
        <f t="shared" si="243"/>
        <v>0</v>
      </c>
      <c r="AC1088" t="str">
        <f t="shared" si="242"/>
        <v>Reinv Div</v>
      </c>
    </row>
    <row r="1089" spans="1:29">
      <c r="A1089" s="3" t="s">
        <v>302</v>
      </c>
      <c r="B1089" s="3" t="s">
        <v>637</v>
      </c>
      <c r="C1089" s="3" t="s">
        <v>637</v>
      </c>
      <c r="D1089" s="3" t="s">
        <v>637</v>
      </c>
      <c r="E1089" s="3" t="s">
        <v>89</v>
      </c>
      <c r="F1089" s="3" t="s">
        <v>93</v>
      </c>
      <c r="G1089" s="3" t="s">
        <v>94</v>
      </c>
      <c r="H1089" s="3" t="s">
        <v>305</v>
      </c>
      <c r="I1089" s="3">
        <v>0</v>
      </c>
      <c r="J1089" s="3"/>
      <c r="K1089" s="3">
        <v>0</v>
      </c>
      <c r="L1089" s="3">
        <v>-386.9</v>
      </c>
      <c r="M1089" s="3"/>
      <c r="N1089" s="3"/>
      <c r="O1089" s="88" t="str">
        <f>""</f>
        <v/>
      </c>
      <c r="P1089" s="35" t="str">
        <f t="shared" si="235"/>
        <v>2024-03-28</v>
      </c>
      <c r="Q1089" t="str">
        <f t="shared" si="236"/>
        <v>XIG</v>
      </c>
      <c r="R1089">
        <f t="shared" si="237"/>
        <v>0</v>
      </c>
      <c r="S1089">
        <f t="shared" si="238"/>
        <v>0</v>
      </c>
      <c r="T1089">
        <f t="shared" si="239"/>
        <v>0</v>
      </c>
      <c r="U1089" t="str">
        <f t="shared" si="240"/>
        <v>3-28-4--20</v>
      </c>
      <c r="V1089">
        <f t="shared" si="244"/>
        <v>0</v>
      </c>
      <c r="W1089">
        <f t="shared" si="245"/>
        <v>0</v>
      </c>
      <c r="X1089" t="str">
        <f t="shared" si="246"/>
        <v>3-28-4--20</v>
      </c>
      <c r="Y1089" t="str">
        <f t="shared" si="247"/>
        <v>3-28-4--20</v>
      </c>
      <c r="Z1089" t="str">
        <f t="shared" si="248"/>
        <v>3-28-4--20</v>
      </c>
      <c r="AA1089" t="str">
        <f t="shared" si="241"/>
        <v>2024-03-28</v>
      </c>
      <c r="AB1089" t="b">
        <f t="shared" si="243"/>
        <v>1</v>
      </c>
      <c r="AC1089">
        <f t="shared" si="242"/>
        <v>0</v>
      </c>
    </row>
    <row r="1090" spans="1:29">
      <c r="A1090" s="3" t="s">
        <v>302</v>
      </c>
      <c r="B1090" s="3" t="s">
        <v>637</v>
      </c>
      <c r="C1090" s="3" t="s">
        <v>637</v>
      </c>
      <c r="D1090" s="3" t="s">
        <v>637</v>
      </c>
      <c r="E1090" s="3" t="s">
        <v>89</v>
      </c>
      <c r="F1090" s="3" t="s">
        <v>93</v>
      </c>
      <c r="G1090" s="3" t="s">
        <v>94</v>
      </c>
      <c r="H1090" s="3" t="s">
        <v>92</v>
      </c>
      <c r="I1090" s="3">
        <v>5300</v>
      </c>
      <c r="J1090" s="3"/>
      <c r="K1090" s="3">
        <v>0</v>
      </c>
      <c r="L1090" s="3">
        <v>386.9</v>
      </c>
      <c r="M1090" s="3"/>
      <c r="N1090" s="3"/>
      <c r="O1090" s="88" t="str">
        <f>""</f>
        <v/>
      </c>
      <c r="P1090" s="35" t="str">
        <f t="shared" ref="P1090:P1153" si="249">B1090</f>
        <v>2024-03-28</v>
      </c>
      <c r="Q1090" t="str">
        <f t="shared" ref="Q1090:Q1153" si="250">F1090</f>
        <v>XIG</v>
      </c>
      <c r="R1090">
        <f t="shared" ref="R1090:R1153" si="251">IFERROR(TRIM(RIGHT(G1090,LEN(G1090)-SEARCH("=",G1090)))/I1090,IF(J1090="",0,J1090))</f>
        <v>0</v>
      </c>
      <c r="S1090">
        <f t="shared" ref="S1090:S1153" si="252">IF(OR(H1090="Sell",H1090="Vente"),-1,1)*I1090</f>
        <v>5300</v>
      </c>
      <c r="T1090">
        <f t="shared" ref="T1090:T1153" si="253">IF(L1090&lt;&gt;R1090*S1090,V1090,R1090)*S1090</f>
        <v>386.9</v>
      </c>
      <c r="U1090" t="str">
        <f t="shared" ref="U1090:U1153" si="254">RIGHT(B1090,4)&amp;"-"&amp;LEFT(RIGHT(B1090,7),2)&amp;"-"&amp;LEFT(B1090,2)</f>
        <v>3-28-4--20</v>
      </c>
      <c r="V1090">
        <f t="shared" si="244"/>
        <v>7.2999999999999995E-2</v>
      </c>
      <c r="W1090">
        <f t="shared" si="245"/>
        <v>0</v>
      </c>
      <c r="X1090" t="str">
        <f t="shared" si="246"/>
        <v>3-28-4--20</v>
      </c>
      <c r="Y1090" t="str">
        <f t="shared" si="247"/>
        <v>3-28-4--20</v>
      </c>
      <c r="Z1090" t="str">
        <f t="shared" si="248"/>
        <v>3-28-4--20</v>
      </c>
      <c r="AA1090" t="str">
        <f t="shared" ref="AA1090:AA1153" si="255">D1090</f>
        <v>2024-03-28</v>
      </c>
      <c r="AB1090" t="b">
        <f t="shared" si="243"/>
        <v>1</v>
      </c>
      <c r="AC1090">
        <f t="shared" ref="AC1090:AC1153" si="256">IF(AB1090=TRUE,,H1090)</f>
        <v>0</v>
      </c>
    </row>
    <row r="1091" spans="1:29">
      <c r="A1091" s="3" t="s">
        <v>302</v>
      </c>
      <c r="B1091" s="3" t="s">
        <v>637</v>
      </c>
      <c r="C1091" s="3" t="s">
        <v>637</v>
      </c>
      <c r="D1091" s="3" t="s">
        <v>637</v>
      </c>
      <c r="E1091" s="3" t="s">
        <v>89</v>
      </c>
      <c r="F1091" s="3" t="s">
        <v>95</v>
      </c>
      <c r="G1091" s="3" t="s">
        <v>96</v>
      </c>
      <c r="H1091" s="3" t="s">
        <v>305</v>
      </c>
      <c r="I1091" s="3">
        <v>0</v>
      </c>
      <c r="J1091" s="3"/>
      <c r="K1091" s="3">
        <v>0</v>
      </c>
      <c r="L1091" s="3">
        <v>-232.48</v>
      </c>
      <c r="M1091" s="3"/>
      <c r="N1091" s="3"/>
      <c r="O1091" s="88" t="str">
        <f>""</f>
        <v/>
      </c>
      <c r="P1091" s="35" t="str">
        <f t="shared" si="249"/>
        <v>2024-03-28</v>
      </c>
      <c r="Q1091" t="str">
        <f t="shared" si="250"/>
        <v>XHY</v>
      </c>
      <c r="R1091">
        <f t="shared" si="251"/>
        <v>0</v>
      </c>
      <c r="S1091">
        <f t="shared" si="252"/>
        <v>0</v>
      </c>
      <c r="T1091">
        <f t="shared" si="253"/>
        <v>0</v>
      </c>
      <c r="U1091" t="str">
        <f t="shared" si="254"/>
        <v>3-28-4--20</v>
      </c>
      <c r="V1091">
        <f t="shared" si="244"/>
        <v>0</v>
      </c>
      <c r="W1091">
        <f t="shared" si="245"/>
        <v>0</v>
      </c>
      <c r="X1091" t="str">
        <f t="shared" si="246"/>
        <v>3-28-4--20</v>
      </c>
      <c r="Y1091" t="str">
        <f t="shared" si="247"/>
        <v>3-28-4--20</v>
      </c>
      <c r="Z1091" t="str">
        <f t="shared" si="248"/>
        <v>3-28-4--20</v>
      </c>
      <c r="AA1091" t="str">
        <f t="shared" si="255"/>
        <v>2024-03-28</v>
      </c>
      <c r="AB1091" t="b">
        <f t="shared" ref="AB1091:AB1154" si="257">B1091=D1091</f>
        <v>1</v>
      </c>
      <c r="AC1091">
        <f t="shared" si="256"/>
        <v>0</v>
      </c>
    </row>
    <row r="1092" spans="1:29">
      <c r="A1092" s="3" t="s">
        <v>302</v>
      </c>
      <c r="B1092" s="3" t="s">
        <v>637</v>
      </c>
      <c r="C1092" s="3" t="s">
        <v>637</v>
      </c>
      <c r="D1092" s="3" t="s">
        <v>637</v>
      </c>
      <c r="E1092" s="3" t="s">
        <v>89</v>
      </c>
      <c r="F1092" s="3" t="s">
        <v>95</v>
      </c>
      <c r="G1092" s="3" t="s">
        <v>96</v>
      </c>
      <c r="H1092" s="3" t="s">
        <v>92</v>
      </c>
      <c r="I1092" s="3">
        <v>2906</v>
      </c>
      <c r="J1092" s="3"/>
      <c r="K1092" s="3">
        <v>0</v>
      </c>
      <c r="L1092" s="3">
        <v>232.48</v>
      </c>
      <c r="M1092" s="3"/>
      <c r="N1092" s="3"/>
      <c r="O1092" s="88" t="str">
        <f>""</f>
        <v/>
      </c>
      <c r="P1092" s="35" t="str">
        <f t="shared" si="249"/>
        <v>2024-03-28</v>
      </c>
      <c r="Q1092" t="str">
        <f t="shared" si="250"/>
        <v>XHY</v>
      </c>
      <c r="R1092">
        <f t="shared" si="251"/>
        <v>0</v>
      </c>
      <c r="S1092">
        <f t="shared" si="252"/>
        <v>2906</v>
      </c>
      <c r="T1092">
        <f t="shared" si="253"/>
        <v>232.48000000000002</v>
      </c>
      <c r="U1092" t="str">
        <f t="shared" si="254"/>
        <v>3-28-4--20</v>
      </c>
      <c r="V1092">
        <f t="shared" si="244"/>
        <v>0.08</v>
      </c>
      <c r="W1092">
        <f t="shared" si="245"/>
        <v>0</v>
      </c>
      <c r="X1092" t="str">
        <f t="shared" si="246"/>
        <v>3-28-4--20</v>
      </c>
      <c r="Y1092" t="str">
        <f t="shared" si="247"/>
        <v>3-28-4--20</v>
      </c>
      <c r="Z1092" t="str">
        <f t="shared" si="248"/>
        <v>3-28-4--20</v>
      </c>
      <c r="AA1092" t="str">
        <f t="shared" si="255"/>
        <v>2024-03-28</v>
      </c>
      <c r="AB1092" t="b">
        <f t="shared" si="257"/>
        <v>1</v>
      </c>
      <c r="AC1092">
        <f t="shared" si="256"/>
        <v>0</v>
      </c>
    </row>
    <row r="1093" spans="1:29">
      <c r="A1093" s="3" t="s">
        <v>302</v>
      </c>
      <c r="B1093" s="3" t="s">
        <v>637</v>
      </c>
      <c r="C1093" s="3" t="s">
        <v>637</v>
      </c>
      <c r="D1093" s="3" t="s">
        <v>637</v>
      </c>
      <c r="E1093" s="3" t="s">
        <v>89</v>
      </c>
      <c r="F1093" s="3" t="s">
        <v>581</v>
      </c>
      <c r="G1093" s="3" t="s">
        <v>582</v>
      </c>
      <c r="H1093" s="3" t="s">
        <v>92</v>
      </c>
      <c r="I1093" s="3">
        <v>2650</v>
      </c>
      <c r="J1093" s="3"/>
      <c r="K1093" s="3">
        <v>0</v>
      </c>
      <c r="L1093" s="3">
        <v>169.6</v>
      </c>
      <c r="M1093" s="3"/>
      <c r="N1093" s="3"/>
      <c r="O1093" s="88" t="str">
        <f>""</f>
        <v/>
      </c>
      <c r="P1093" s="35" t="str">
        <f t="shared" si="249"/>
        <v>2024-03-28</v>
      </c>
      <c r="Q1093" t="str">
        <f t="shared" si="250"/>
        <v>XSB</v>
      </c>
      <c r="R1093">
        <f t="shared" si="251"/>
        <v>0</v>
      </c>
      <c r="S1093">
        <f t="shared" si="252"/>
        <v>2650</v>
      </c>
      <c r="T1093">
        <f t="shared" si="253"/>
        <v>169.6</v>
      </c>
      <c r="U1093" t="str">
        <f t="shared" si="254"/>
        <v>3-28-4--20</v>
      </c>
      <c r="V1093">
        <f t="shared" si="244"/>
        <v>6.4000000000000001E-2</v>
      </c>
      <c r="W1093">
        <f t="shared" si="245"/>
        <v>0</v>
      </c>
      <c r="X1093" t="str">
        <f t="shared" si="246"/>
        <v>3-28-4--20</v>
      </c>
      <c r="Y1093" t="str">
        <f t="shared" si="247"/>
        <v>3-28-4--20</v>
      </c>
      <c r="Z1093" t="str">
        <f t="shared" si="248"/>
        <v>3-28-4--20</v>
      </c>
      <c r="AA1093" t="str">
        <f t="shared" si="255"/>
        <v>2024-03-28</v>
      </c>
      <c r="AB1093" t="b">
        <f t="shared" si="257"/>
        <v>1</v>
      </c>
      <c r="AC1093">
        <f t="shared" si="256"/>
        <v>0</v>
      </c>
    </row>
    <row r="1094" spans="1:29">
      <c r="A1094" s="3" t="s">
        <v>302</v>
      </c>
      <c r="B1094" s="3" t="s">
        <v>637</v>
      </c>
      <c r="C1094" s="3" t="s">
        <v>637</v>
      </c>
      <c r="D1094" s="3" t="s">
        <v>637</v>
      </c>
      <c r="E1094" s="3" t="s">
        <v>89</v>
      </c>
      <c r="F1094" s="3" t="s">
        <v>54</v>
      </c>
      <c r="G1094" s="3" t="s">
        <v>230</v>
      </c>
      <c r="H1094" s="3" t="s">
        <v>305</v>
      </c>
      <c r="I1094" s="3">
        <v>0</v>
      </c>
      <c r="J1094" s="3"/>
      <c r="K1094" s="3">
        <v>0</v>
      </c>
      <c r="L1094" s="3">
        <v>-2238.98</v>
      </c>
      <c r="M1094" s="3"/>
      <c r="N1094" s="3"/>
      <c r="O1094" s="88" t="str">
        <f>""</f>
        <v/>
      </c>
      <c r="P1094" s="35" t="str">
        <f t="shared" si="249"/>
        <v>2024-03-28</v>
      </c>
      <c r="Q1094" t="str">
        <f t="shared" si="250"/>
        <v>XCB</v>
      </c>
      <c r="R1094">
        <f t="shared" si="251"/>
        <v>0</v>
      </c>
      <c r="S1094">
        <f t="shared" si="252"/>
        <v>0</v>
      </c>
      <c r="T1094">
        <f t="shared" si="253"/>
        <v>0</v>
      </c>
      <c r="U1094" t="str">
        <f t="shared" si="254"/>
        <v>3-28-4--20</v>
      </c>
      <c r="V1094">
        <f t="shared" si="244"/>
        <v>0</v>
      </c>
      <c r="W1094">
        <f t="shared" si="245"/>
        <v>0</v>
      </c>
      <c r="X1094" t="str">
        <f t="shared" si="246"/>
        <v>3-28-4--20</v>
      </c>
      <c r="Y1094" t="str">
        <f t="shared" si="247"/>
        <v>3-28-4--20</v>
      </c>
      <c r="Z1094" t="str">
        <f t="shared" si="248"/>
        <v>3-28-4--20</v>
      </c>
      <c r="AA1094" t="str">
        <f t="shared" si="255"/>
        <v>2024-03-28</v>
      </c>
      <c r="AB1094" t="b">
        <f t="shared" si="257"/>
        <v>1</v>
      </c>
      <c r="AC1094">
        <f t="shared" si="256"/>
        <v>0</v>
      </c>
    </row>
    <row r="1095" spans="1:29">
      <c r="A1095" s="3" t="s">
        <v>302</v>
      </c>
      <c r="B1095" s="3" t="s">
        <v>637</v>
      </c>
      <c r="C1095" s="3" t="s">
        <v>637</v>
      </c>
      <c r="D1095" s="3" t="s">
        <v>637</v>
      </c>
      <c r="E1095" s="3" t="s">
        <v>89</v>
      </c>
      <c r="F1095" s="3" t="s">
        <v>54</v>
      </c>
      <c r="G1095" s="3" t="s">
        <v>230</v>
      </c>
      <c r="H1095" s="3" t="s">
        <v>92</v>
      </c>
      <c r="I1095" s="3">
        <v>33924</v>
      </c>
      <c r="J1095" s="3"/>
      <c r="K1095" s="3">
        <v>0</v>
      </c>
      <c r="L1095" s="3">
        <v>2238.98</v>
      </c>
      <c r="M1095" s="3"/>
      <c r="N1095" s="3"/>
      <c r="O1095" s="88" t="str">
        <f>""</f>
        <v/>
      </c>
      <c r="P1095" s="35" t="str">
        <f t="shared" si="249"/>
        <v>2024-03-28</v>
      </c>
      <c r="Q1095" t="str">
        <f t="shared" si="250"/>
        <v>XCB</v>
      </c>
      <c r="R1095">
        <f t="shared" si="251"/>
        <v>0</v>
      </c>
      <c r="S1095">
        <f t="shared" si="252"/>
        <v>33924</v>
      </c>
      <c r="T1095">
        <f t="shared" si="253"/>
        <v>2238.98</v>
      </c>
      <c r="U1095" t="str">
        <f t="shared" si="254"/>
        <v>3-28-4--20</v>
      </c>
      <c r="V1095">
        <f t="shared" si="244"/>
        <v>6.5999882089376252E-2</v>
      </c>
      <c r="W1095">
        <f t="shared" si="245"/>
        <v>0</v>
      </c>
      <c r="X1095" t="str">
        <f t="shared" si="246"/>
        <v>3-28-4--20</v>
      </c>
      <c r="Y1095" t="str">
        <f t="shared" si="247"/>
        <v>3-28-4--20</v>
      </c>
      <c r="Z1095" t="str">
        <f t="shared" si="248"/>
        <v>3-28-4--20</v>
      </c>
      <c r="AA1095" t="str">
        <f t="shared" si="255"/>
        <v>2024-03-28</v>
      </c>
      <c r="AB1095" t="b">
        <f t="shared" si="257"/>
        <v>1</v>
      </c>
      <c r="AC1095">
        <f t="shared" si="256"/>
        <v>0</v>
      </c>
    </row>
    <row r="1096" spans="1:29">
      <c r="A1096" s="3" t="s">
        <v>302</v>
      </c>
      <c r="B1096" s="3" t="s">
        <v>637</v>
      </c>
      <c r="C1096" s="3" t="s">
        <v>637</v>
      </c>
      <c r="D1096" s="3" t="s">
        <v>637</v>
      </c>
      <c r="E1096" s="3" t="s">
        <v>89</v>
      </c>
      <c r="F1096" s="3" t="s">
        <v>90</v>
      </c>
      <c r="G1096" s="3" t="s">
        <v>91</v>
      </c>
      <c r="H1096" s="3" t="s">
        <v>305</v>
      </c>
      <c r="I1096" s="3">
        <v>0</v>
      </c>
      <c r="J1096" s="3"/>
      <c r="K1096" s="3">
        <v>0</v>
      </c>
      <c r="L1096" s="3">
        <v>-5396.78</v>
      </c>
      <c r="M1096" s="3"/>
      <c r="N1096" s="3"/>
      <c r="O1096" s="88" t="str">
        <f>""</f>
        <v/>
      </c>
      <c r="P1096" s="35" t="str">
        <f t="shared" si="249"/>
        <v>2024-03-28</v>
      </c>
      <c r="Q1096" t="str">
        <f t="shared" si="250"/>
        <v>XBB</v>
      </c>
      <c r="R1096">
        <f t="shared" si="251"/>
        <v>0</v>
      </c>
      <c r="S1096">
        <f t="shared" si="252"/>
        <v>0</v>
      </c>
      <c r="T1096">
        <f t="shared" si="253"/>
        <v>0</v>
      </c>
      <c r="U1096" t="str">
        <f t="shared" si="254"/>
        <v>3-28-4--20</v>
      </c>
      <c r="V1096">
        <f t="shared" si="244"/>
        <v>0</v>
      </c>
      <c r="W1096">
        <f t="shared" si="245"/>
        <v>0</v>
      </c>
      <c r="X1096" t="str">
        <f t="shared" si="246"/>
        <v>3-28-4--20</v>
      </c>
      <c r="Y1096" t="str">
        <f t="shared" si="247"/>
        <v>3-28-4--20</v>
      </c>
      <c r="Z1096" t="str">
        <f t="shared" si="248"/>
        <v>3-28-4--20</v>
      </c>
      <c r="AA1096" t="str">
        <f t="shared" si="255"/>
        <v>2024-03-28</v>
      </c>
      <c r="AB1096" t="b">
        <f t="shared" si="257"/>
        <v>1</v>
      </c>
      <c r="AC1096">
        <f t="shared" si="256"/>
        <v>0</v>
      </c>
    </row>
    <row r="1097" spans="1:29">
      <c r="A1097" s="3" t="s">
        <v>302</v>
      </c>
      <c r="B1097" s="3" t="s">
        <v>637</v>
      </c>
      <c r="C1097" s="3" t="s">
        <v>637</v>
      </c>
      <c r="D1097" s="3" t="s">
        <v>637</v>
      </c>
      <c r="E1097" s="3" t="s">
        <v>89</v>
      </c>
      <c r="F1097" s="3" t="s">
        <v>90</v>
      </c>
      <c r="G1097" s="3" t="s">
        <v>91</v>
      </c>
      <c r="H1097" s="3" t="s">
        <v>92</v>
      </c>
      <c r="I1097" s="3">
        <v>71957</v>
      </c>
      <c r="J1097" s="3"/>
      <c r="K1097" s="3">
        <v>0</v>
      </c>
      <c r="L1097" s="3">
        <v>5396.78</v>
      </c>
      <c r="M1097" s="3"/>
      <c r="N1097" s="3"/>
      <c r="O1097" s="88" t="str">
        <f>""</f>
        <v/>
      </c>
      <c r="P1097" s="35" t="str">
        <f t="shared" si="249"/>
        <v>2024-03-28</v>
      </c>
      <c r="Q1097" t="str">
        <f t="shared" si="250"/>
        <v>XBB</v>
      </c>
      <c r="R1097">
        <f t="shared" si="251"/>
        <v>0</v>
      </c>
      <c r="S1097">
        <f t="shared" si="252"/>
        <v>71957</v>
      </c>
      <c r="T1097">
        <f t="shared" si="253"/>
        <v>5396.7800000000007</v>
      </c>
      <c r="U1097" t="str">
        <f t="shared" si="254"/>
        <v>3-28-4--20</v>
      </c>
      <c r="V1097">
        <f t="shared" si="244"/>
        <v>7.5000069485942997E-2</v>
      </c>
      <c r="W1097">
        <f t="shared" si="245"/>
        <v>0</v>
      </c>
      <c r="X1097" t="str">
        <f t="shared" si="246"/>
        <v>3-28-4--20</v>
      </c>
      <c r="Y1097" t="str">
        <f t="shared" si="247"/>
        <v>3-28-4--20</v>
      </c>
      <c r="Z1097" t="str">
        <f t="shared" si="248"/>
        <v>3-28-4--20</v>
      </c>
      <c r="AA1097" t="str">
        <f t="shared" si="255"/>
        <v>2024-03-28</v>
      </c>
      <c r="AB1097" t="b">
        <f t="shared" si="257"/>
        <v>1</v>
      </c>
      <c r="AC1097">
        <f t="shared" si="256"/>
        <v>0</v>
      </c>
    </row>
    <row r="1098" spans="1:29">
      <c r="A1098" s="3" t="s">
        <v>302</v>
      </c>
      <c r="B1098" s="3" t="s">
        <v>644</v>
      </c>
      <c r="C1098" s="3" t="s">
        <v>645</v>
      </c>
      <c r="D1098" s="3" t="s">
        <v>644</v>
      </c>
      <c r="E1098" s="3" t="s">
        <v>89</v>
      </c>
      <c r="F1098" s="3" t="s">
        <v>105</v>
      </c>
      <c r="G1098" s="3" t="s">
        <v>106</v>
      </c>
      <c r="H1098" s="3" t="s">
        <v>313</v>
      </c>
      <c r="I1098" s="3">
        <v>250</v>
      </c>
      <c r="J1098" s="3">
        <v>87.94</v>
      </c>
      <c r="K1098" s="3">
        <v>0</v>
      </c>
      <c r="L1098" s="3">
        <v>21985</v>
      </c>
      <c r="M1098" s="3">
        <v>795.59</v>
      </c>
      <c r="N1098" s="3">
        <v>845.59</v>
      </c>
      <c r="O1098" s="88" t="str">
        <f>""</f>
        <v/>
      </c>
      <c r="P1098" s="35" t="str">
        <f t="shared" si="249"/>
        <v>2024-04-15</v>
      </c>
      <c r="Q1098" t="str">
        <f t="shared" si="250"/>
        <v>XUS</v>
      </c>
      <c r="R1098">
        <f t="shared" si="251"/>
        <v>87.94</v>
      </c>
      <c r="S1098">
        <f t="shared" si="252"/>
        <v>-250</v>
      </c>
      <c r="T1098">
        <f t="shared" si="253"/>
        <v>-21985</v>
      </c>
      <c r="U1098" t="str">
        <f t="shared" si="254"/>
        <v>4-15-4--20</v>
      </c>
      <c r="V1098">
        <f t="shared" si="244"/>
        <v>87.94</v>
      </c>
      <c r="W1098" t="b">
        <f t="shared" si="245"/>
        <v>1</v>
      </c>
      <c r="X1098" t="str">
        <f t="shared" si="246"/>
        <v>4-15-4--20</v>
      </c>
      <c r="Y1098" t="str">
        <f t="shared" si="247"/>
        <v>4-17-4--20</v>
      </c>
      <c r="Z1098" t="str">
        <f t="shared" si="248"/>
        <v>4-15-4--20</v>
      </c>
      <c r="AA1098" t="str">
        <f t="shared" si="255"/>
        <v>2024-04-15</v>
      </c>
      <c r="AB1098" t="b">
        <f t="shared" si="257"/>
        <v>1</v>
      </c>
      <c r="AC1098">
        <f t="shared" si="256"/>
        <v>0</v>
      </c>
    </row>
    <row r="1099" spans="1:29">
      <c r="A1099" s="3" t="s">
        <v>302</v>
      </c>
      <c r="B1099" s="3" t="s">
        <v>644</v>
      </c>
      <c r="C1099" s="3" t="s">
        <v>645</v>
      </c>
      <c r="D1099" s="3" t="s">
        <v>644</v>
      </c>
      <c r="E1099" s="3" t="s">
        <v>89</v>
      </c>
      <c r="F1099" s="3" t="s">
        <v>108</v>
      </c>
      <c r="G1099" s="3" t="s">
        <v>109</v>
      </c>
      <c r="H1099" s="3" t="s">
        <v>314</v>
      </c>
      <c r="I1099" s="3">
        <v>100</v>
      </c>
      <c r="J1099" s="3">
        <v>37.08</v>
      </c>
      <c r="K1099" s="3">
        <v>0</v>
      </c>
      <c r="L1099" s="3">
        <v>-3708</v>
      </c>
      <c r="M1099" s="3">
        <v>795.59</v>
      </c>
      <c r="N1099" s="3">
        <v>845.59</v>
      </c>
      <c r="O1099" s="88" t="str">
        <f>""</f>
        <v/>
      </c>
      <c r="P1099" s="35" t="str">
        <f t="shared" si="249"/>
        <v>2024-04-15</v>
      </c>
      <c r="Q1099" t="str">
        <f t="shared" si="250"/>
        <v>XEF</v>
      </c>
      <c r="R1099">
        <f t="shared" si="251"/>
        <v>37.08</v>
      </c>
      <c r="S1099">
        <f t="shared" si="252"/>
        <v>100</v>
      </c>
      <c r="T1099">
        <f t="shared" si="253"/>
        <v>3708</v>
      </c>
      <c r="U1099" t="str">
        <f t="shared" si="254"/>
        <v>4-15-4--20</v>
      </c>
      <c r="V1099">
        <f t="shared" si="244"/>
        <v>37.08</v>
      </c>
      <c r="W1099" t="b">
        <f t="shared" si="245"/>
        <v>1</v>
      </c>
      <c r="X1099" t="str">
        <f t="shared" si="246"/>
        <v>4-15-4--20</v>
      </c>
      <c r="Y1099" t="str">
        <f t="shared" si="247"/>
        <v>4-17-4--20</v>
      </c>
      <c r="Z1099" t="str">
        <f t="shared" si="248"/>
        <v>4-15-4--20</v>
      </c>
      <c r="AA1099" t="str">
        <f t="shared" si="255"/>
        <v>2024-04-15</v>
      </c>
      <c r="AB1099" t="b">
        <f t="shared" si="257"/>
        <v>1</v>
      </c>
      <c r="AC1099">
        <f t="shared" si="256"/>
        <v>0</v>
      </c>
    </row>
    <row r="1100" spans="1:29">
      <c r="A1100" s="3" t="s">
        <v>302</v>
      </c>
      <c r="B1100" s="3" t="s">
        <v>644</v>
      </c>
      <c r="C1100" s="3" t="s">
        <v>645</v>
      </c>
      <c r="D1100" s="3" t="s">
        <v>644</v>
      </c>
      <c r="E1100" s="3" t="s">
        <v>89</v>
      </c>
      <c r="F1100" s="3" t="s">
        <v>110</v>
      </c>
      <c r="G1100" s="3" t="s">
        <v>111</v>
      </c>
      <c r="H1100" s="3" t="s">
        <v>313</v>
      </c>
      <c r="I1100" s="3">
        <v>400</v>
      </c>
      <c r="J1100" s="3">
        <v>33.265000000000001</v>
      </c>
      <c r="K1100" s="3">
        <v>0</v>
      </c>
      <c r="L1100" s="3">
        <v>13306</v>
      </c>
      <c r="M1100" s="3">
        <v>795.59</v>
      </c>
      <c r="N1100" s="3">
        <v>845.59</v>
      </c>
      <c r="O1100" s="88" t="str">
        <f>""</f>
        <v/>
      </c>
      <c r="P1100" s="35" t="str">
        <f t="shared" si="249"/>
        <v>2024-04-15</v>
      </c>
      <c r="Q1100" t="str">
        <f t="shared" si="250"/>
        <v>XIU</v>
      </c>
      <c r="R1100">
        <f t="shared" si="251"/>
        <v>33.265000000000001</v>
      </c>
      <c r="S1100">
        <f t="shared" si="252"/>
        <v>-400</v>
      </c>
      <c r="T1100">
        <f t="shared" si="253"/>
        <v>-13306</v>
      </c>
      <c r="U1100" t="str">
        <f t="shared" si="254"/>
        <v>4-15-4--20</v>
      </c>
      <c r="V1100">
        <f t="shared" si="244"/>
        <v>33.265000000000001</v>
      </c>
      <c r="W1100" t="b">
        <f t="shared" si="245"/>
        <v>1</v>
      </c>
      <c r="X1100" t="str">
        <f t="shared" si="246"/>
        <v>4-15-4--20</v>
      </c>
      <c r="Y1100" t="str">
        <f t="shared" si="247"/>
        <v>4-17-4--20</v>
      </c>
      <c r="Z1100" t="str">
        <f t="shared" si="248"/>
        <v>4-15-4--20</v>
      </c>
      <c r="AA1100" t="str">
        <f t="shared" si="255"/>
        <v>2024-04-15</v>
      </c>
      <c r="AB1100" t="b">
        <f t="shared" si="257"/>
        <v>1</v>
      </c>
      <c r="AC1100">
        <f t="shared" si="256"/>
        <v>0</v>
      </c>
    </row>
    <row r="1101" spans="1:29">
      <c r="A1101" s="3" t="s">
        <v>302</v>
      </c>
      <c r="B1101" s="3" t="s">
        <v>644</v>
      </c>
      <c r="C1101" s="3" t="s">
        <v>645</v>
      </c>
      <c r="D1101" s="3" t="s">
        <v>644</v>
      </c>
      <c r="E1101" s="3" t="s">
        <v>89</v>
      </c>
      <c r="F1101" s="3" t="s">
        <v>581</v>
      </c>
      <c r="G1101" s="3" t="s">
        <v>582</v>
      </c>
      <c r="H1101" s="3" t="s">
        <v>314</v>
      </c>
      <c r="I1101" s="3">
        <v>1200</v>
      </c>
      <c r="J1101" s="3">
        <v>25.965</v>
      </c>
      <c r="K1101" s="3">
        <v>0</v>
      </c>
      <c r="L1101" s="3">
        <v>-31158</v>
      </c>
      <c r="M1101" s="3">
        <v>795.59</v>
      </c>
      <c r="N1101" s="3">
        <v>845.59</v>
      </c>
      <c r="O1101" s="88" t="str">
        <f>""</f>
        <v/>
      </c>
      <c r="P1101" s="35" t="str">
        <f t="shared" si="249"/>
        <v>2024-04-15</v>
      </c>
      <c r="Q1101" t="str">
        <f t="shared" si="250"/>
        <v>XSB</v>
      </c>
      <c r="R1101">
        <f t="shared" si="251"/>
        <v>25.965</v>
      </c>
      <c r="S1101">
        <f t="shared" si="252"/>
        <v>1200</v>
      </c>
      <c r="T1101">
        <f t="shared" si="253"/>
        <v>31158</v>
      </c>
      <c r="U1101" t="str">
        <f t="shared" si="254"/>
        <v>4-15-4--20</v>
      </c>
      <c r="V1101">
        <f t="shared" si="244"/>
        <v>25.965</v>
      </c>
      <c r="W1101" t="b">
        <f t="shared" si="245"/>
        <v>1</v>
      </c>
      <c r="X1101" t="str">
        <f t="shared" si="246"/>
        <v>4-15-4--20</v>
      </c>
      <c r="Y1101" t="str">
        <f t="shared" si="247"/>
        <v>4-17-4--20</v>
      </c>
      <c r="Z1101" t="str">
        <f t="shared" si="248"/>
        <v>4-15-4--20</v>
      </c>
      <c r="AA1101" t="str">
        <f t="shared" si="255"/>
        <v>2024-04-15</v>
      </c>
      <c r="AB1101" t="b">
        <f t="shared" si="257"/>
        <v>1</v>
      </c>
      <c r="AC1101">
        <f t="shared" si="256"/>
        <v>0</v>
      </c>
    </row>
    <row r="1102" spans="1:29">
      <c r="A1102" s="3" t="s">
        <v>302</v>
      </c>
      <c r="B1102" s="3" t="s">
        <v>644</v>
      </c>
      <c r="C1102" s="3" t="s">
        <v>645</v>
      </c>
      <c r="D1102" s="3" t="s">
        <v>644</v>
      </c>
      <c r="E1102" s="3" t="s">
        <v>89</v>
      </c>
      <c r="F1102" s="3" t="s">
        <v>90</v>
      </c>
      <c r="G1102" s="3" t="s">
        <v>91</v>
      </c>
      <c r="H1102" s="3" t="s">
        <v>313</v>
      </c>
      <c r="I1102" s="3">
        <v>100</v>
      </c>
      <c r="J1102" s="3">
        <v>27.07</v>
      </c>
      <c r="K1102" s="3">
        <v>0</v>
      </c>
      <c r="L1102" s="3">
        <v>2707</v>
      </c>
      <c r="M1102" s="3">
        <v>795.59</v>
      </c>
      <c r="N1102" s="3">
        <v>845.59</v>
      </c>
      <c r="O1102" s="88" t="str">
        <f>""</f>
        <v/>
      </c>
      <c r="P1102" s="35" t="str">
        <f t="shared" si="249"/>
        <v>2024-04-15</v>
      </c>
      <c r="Q1102" t="str">
        <f t="shared" si="250"/>
        <v>XBB</v>
      </c>
      <c r="R1102">
        <f t="shared" si="251"/>
        <v>27.07</v>
      </c>
      <c r="S1102">
        <f t="shared" si="252"/>
        <v>-100</v>
      </c>
      <c r="T1102">
        <f t="shared" si="253"/>
        <v>-2707</v>
      </c>
      <c r="U1102" t="str">
        <f t="shared" si="254"/>
        <v>4-15-4--20</v>
      </c>
      <c r="V1102">
        <f t="shared" si="244"/>
        <v>27.07</v>
      </c>
      <c r="W1102" t="b">
        <f t="shared" si="245"/>
        <v>1</v>
      </c>
      <c r="X1102" t="str">
        <f t="shared" si="246"/>
        <v>4-15-4--20</v>
      </c>
      <c r="Y1102" t="str">
        <f t="shared" si="247"/>
        <v>4-17-4--20</v>
      </c>
      <c r="Z1102" t="str">
        <f t="shared" si="248"/>
        <v>4-15-4--20</v>
      </c>
      <c r="AA1102" t="str">
        <f t="shared" si="255"/>
        <v>2024-04-15</v>
      </c>
      <c r="AB1102" t="b">
        <f t="shared" si="257"/>
        <v>1</v>
      </c>
      <c r="AC1102">
        <f t="shared" si="256"/>
        <v>0</v>
      </c>
    </row>
    <row r="1103" spans="1:29">
      <c r="A1103" s="3" t="s">
        <v>302</v>
      </c>
      <c r="B1103" s="3" t="s">
        <v>644</v>
      </c>
      <c r="C1103" s="3" t="s">
        <v>645</v>
      </c>
      <c r="D1103" s="3" t="s">
        <v>644</v>
      </c>
      <c r="E1103" s="3" t="s">
        <v>89</v>
      </c>
      <c r="F1103" s="3" t="s">
        <v>112</v>
      </c>
      <c r="G1103" s="3" t="s">
        <v>113</v>
      </c>
      <c r="H1103" s="3" t="s">
        <v>314</v>
      </c>
      <c r="I1103" s="3">
        <v>100</v>
      </c>
      <c r="J1103" s="3">
        <v>30.82</v>
      </c>
      <c r="K1103" s="3">
        <v>0</v>
      </c>
      <c r="L1103" s="3">
        <v>-3082</v>
      </c>
      <c r="M1103" s="3">
        <v>795.59</v>
      </c>
      <c r="N1103" s="3">
        <v>845.59</v>
      </c>
      <c r="O1103" s="88" t="str">
        <f>""</f>
        <v/>
      </c>
      <c r="P1103" s="35" t="str">
        <f t="shared" si="249"/>
        <v>2024-04-15</v>
      </c>
      <c r="Q1103" t="str">
        <f t="shared" si="250"/>
        <v>XEM</v>
      </c>
      <c r="R1103">
        <f t="shared" si="251"/>
        <v>30.82</v>
      </c>
      <c r="S1103">
        <f t="shared" si="252"/>
        <v>100</v>
      </c>
      <c r="T1103">
        <f t="shared" si="253"/>
        <v>3082</v>
      </c>
      <c r="U1103" t="str">
        <f t="shared" si="254"/>
        <v>4-15-4--20</v>
      </c>
      <c r="V1103">
        <f t="shared" si="244"/>
        <v>30.82</v>
      </c>
      <c r="W1103" t="b">
        <f t="shared" si="245"/>
        <v>1</v>
      </c>
      <c r="X1103" t="str">
        <f t="shared" si="246"/>
        <v>4-15-4--20</v>
      </c>
      <c r="Y1103" t="str">
        <f t="shared" si="247"/>
        <v>4-17-4--20</v>
      </c>
      <c r="Z1103" t="str">
        <f t="shared" si="248"/>
        <v>4-15-4--20</v>
      </c>
      <c r="AA1103" t="str">
        <f t="shared" si="255"/>
        <v>2024-04-15</v>
      </c>
      <c r="AB1103" t="b">
        <f t="shared" si="257"/>
        <v>1</v>
      </c>
      <c r="AC1103">
        <f t="shared" si="256"/>
        <v>0</v>
      </c>
    </row>
    <row r="1104" spans="1:29">
      <c r="A1104" s="3" t="s">
        <v>302</v>
      </c>
      <c r="B1104" s="3" t="s">
        <v>646</v>
      </c>
      <c r="C1104" s="3" t="s">
        <v>646</v>
      </c>
      <c r="D1104" s="3" t="s">
        <v>647</v>
      </c>
      <c r="E1104" s="3" t="s">
        <v>89</v>
      </c>
      <c r="F1104" s="3" t="s">
        <v>120</v>
      </c>
      <c r="G1104" s="3" t="s">
        <v>648</v>
      </c>
      <c r="H1104" s="3" t="s">
        <v>305</v>
      </c>
      <c r="I1104" s="3">
        <v>165.69200000000001</v>
      </c>
      <c r="J1104" s="3"/>
      <c r="K1104" s="3">
        <v>0</v>
      </c>
      <c r="L1104" s="3"/>
      <c r="M1104" s="3">
        <v>1099.69</v>
      </c>
      <c r="N1104" s="3">
        <v>1099.69</v>
      </c>
      <c r="O1104" s="88" t="str">
        <f>""</f>
        <v/>
      </c>
      <c r="P1104" s="35" t="str">
        <f t="shared" si="249"/>
        <v>2024-04-29</v>
      </c>
      <c r="Q1104" t="str">
        <f t="shared" si="250"/>
        <v>TDB778</v>
      </c>
      <c r="R1104">
        <f t="shared" si="251"/>
        <v>10.750006035294401</v>
      </c>
      <c r="S1104">
        <f t="shared" si="252"/>
        <v>165.69200000000001</v>
      </c>
      <c r="T1104">
        <f t="shared" si="253"/>
        <v>0</v>
      </c>
      <c r="U1104" t="str">
        <f t="shared" si="254"/>
        <v>4-29-4--20</v>
      </c>
      <c r="V1104">
        <f t="shared" si="244"/>
        <v>0</v>
      </c>
      <c r="W1104">
        <f t="shared" si="245"/>
        <v>0</v>
      </c>
      <c r="X1104" t="str">
        <f t="shared" si="246"/>
        <v>4-29-4--20</v>
      </c>
      <c r="Y1104" t="str">
        <f t="shared" si="247"/>
        <v>4-29-4--20</v>
      </c>
      <c r="Z1104" t="str">
        <f t="shared" si="248"/>
        <v>5-01-4--20</v>
      </c>
      <c r="AA1104" t="str">
        <f t="shared" si="255"/>
        <v>2024-05-01</v>
      </c>
      <c r="AB1104" t="b">
        <f t="shared" si="257"/>
        <v>0</v>
      </c>
      <c r="AC1104" t="str">
        <f t="shared" si="256"/>
        <v>Reinv Div</v>
      </c>
    </row>
    <row r="1105" spans="1:29">
      <c r="A1105" s="3" t="s">
        <v>302</v>
      </c>
      <c r="B1105" s="3" t="s">
        <v>649</v>
      </c>
      <c r="C1105" s="3" t="s">
        <v>649</v>
      </c>
      <c r="D1105" s="3" t="s">
        <v>650</v>
      </c>
      <c r="E1105" s="3" t="s">
        <v>89</v>
      </c>
      <c r="F1105" s="3" t="s">
        <v>93</v>
      </c>
      <c r="G1105" s="3" t="s">
        <v>94</v>
      </c>
      <c r="H1105" s="3" t="s">
        <v>128</v>
      </c>
      <c r="I1105" s="3">
        <v>0</v>
      </c>
      <c r="J1105" s="3"/>
      <c r="K1105" s="3">
        <v>0</v>
      </c>
      <c r="L1105" s="3">
        <v>14.92</v>
      </c>
      <c r="M1105" s="3">
        <v>1139.68</v>
      </c>
      <c r="N1105" s="3">
        <v>1139.68</v>
      </c>
      <c r="O1105" s="88" t="str">
        <f>""</f>
        <v/>
      </c>
      <c r="P1105" s="35" t="str">
        <f t="shared" si="249"/>
        <v>2024-04-30</v>
      </c>
      <c r="Q1105" t="str">
        <f t="shared" si="250"/>
        <v>XIG</v>
      </c>
      <c r="R1105">
        <f t="shared" si="251"/>
        <v>0</v>
      </c>
      <c r="S1105">
        <f t="shared" si="252"/>
        <v>0</v>
      </c>
      <c r="T1105">
        <f t="shared" si="253"/>
        <v>0</v>
      </c>
      <c r="U1105" t="str">
        <f t="shared" si="254"/>
        <v>4-30-4--20</v>
      </c>
      <c r="V1105">
        <f t="shared" si="244"/>
        <v>0</v>
      </c>
      <c r="W1105">
        <f t="shared" si="245"/>
        <v>0</v>
      </c>
      <c r="X1105" t="str">
        <f t="shared" si="246"/>
        <v>4-30-4--20</v>
      </c>
      <c r="Y1105" t="str">
        <f t="shared" si="247"/>
        <v>4-30-4--20</v>
      </c>
      <c r="Z1105" t="str">
        <f t="shared" si="248"/>
        <v>5-06-4--20</v>
      </c>
      <c r="AA1105" t="str">
        <f t="shared" si="255"/>
        <v>2024-05-06</v>
      </c>
      <c r="AB1105" t="b">
        <f t="shared" si="257"/>
        <v>0</v>
      </c>
      <c r="AC1105" t="str">
        <f t="shared" si="256"/>
        <v>Fraction</v>
      </c>
    </row>
    <row r="1106" spans="1:29">
      <c r="A1106" s="3" t="s">
        <v>302</v>
      </c>
      <c r="B1106" s="3" t="s">
        <v>649</v>
      </c>
      <c r="C1106" s="3" t="s">
        <v>649</v>
      </c>
      <c r="D1106" s="3" t="s">
        <v>650</v>
      </c>
      <c r="E1106" s="3" t="s">
        <v>89</v>
      </c>
      <c r="F1106" s="3" t="s">
        <v>93</v>
      </c>
      <c r="G1106" s="3" t="s">
        <v>651</v>
      </c>
      <c r="H1106" s="3" t="s">
        <v>305</v>
      </c>
      <c r="I1106" s="3">
        <v>17</v>
      </c>
      <c r="J1106" s="3"/>
      <c r="K1106" s="3">
        <v>0</v>
      </c>
      <c r="L1106" s="3"/>
      <c r="M1106" s="3">
        <v>1139.68</v>
      </c>
      <c r="N1106" s="3">
        <v>1139.68</v>
      </c>
      <c r="O1106" s="88" t="str">
        <f>""</f>
        <v/>
      </c>
      <c r="P1106" s="35" t="str">
        <f t="shared" si="249"/>
        <v>2024-04-30</v>
      </c>
      <c r="Q1106" t="str">
        <f t="shared" si="250"/>
        <v>XIG</v>
      </c>
      <c r="R1106">
        <f t="shared" si="251"/>
        <v>19.47</v>
      </c>
      <c r="S1106">
        <f t="shared" si="252"/>
        <v>17</v>
      </c>
      <c r="T1106">
        <f t="shared" si="253"/>
        <v>0</v>
      </c>
      <c r="U1106" t="str">
        <f t="shared" si="254"/>
        <v>4-30-4--20</v>
      </c>
      <c r="V1106">
        <f t="shared" si="244"/>
        <v>0</v>
      </c>
      <c r="W1106">
        <f t="shared" si="245"/>
        <v>0</v>
      </c>
      <c r="X1106" t="str">
        <f t="shared" si="246"/>
        <v>4-30-4--20</v>
      </c>
      <c r="Y1106" t="str">
        <f t="shared" si="247"/>
        <v>4-30-4--20</v>
      </c>
      <c r="Z1106" t="str">
        <f t="shared" si="248"/>
        <v>5-06-4--20</v>
      </c>
      <c r="AA1106" t="str">
        <f t="shared" si="255"/>
        <v>2024-05-06</v>
      </c>
      <c r="AB1106" t="b">
        <f t="shared" si="257"/>
        <v>0</v>
      </c>
      <c r="AC1106" t="str">
        <f t="shared" si="256"/>
        <v>Reinv Div</v>
      </c>
    </row>
    <row r="1107" spans="1:29">
      <c r="A1107" s="3" t="s">
        <v>302</v>
      </c>
      <c r="B1107" s="3" t="s">
        <v>649</v>
      </c>
      <c r="C1107" s="3" t="s">
        <v>649</v>
      </c>
      <c r="D1107" s="3" t="s">
        <v>650</v>
      </c>
      <c r="E1107" s="3" t="s">
        <v>89</v>
      </c>
      <c r="F1107" s="3" t="s">
        <v>95</v>
      </c>
      <c r="G1107" s="3" t="s">
        <v>96</v>
      </c>
      <c r="H1107" s="3" t="s">
        <v>128</v>
      </c>
      <c r="I1107" s="3">
        <v>0</v>
      </c>
      <c r="J1107" s="3"/>
      <c r="K1107" s="3">
        <v>0</v>
      </c>
      <c r="L1107" s="3">
        <v>9.4</v>
      </c>
      <c r="M1107" s="3">
        <v>1139.68</v>
      </c>
      <c r="N1107" s="3">
        <v>1139.68</v>
      </c>
      <c r="O1107" s="88" t="str">
        <f>""</f>
        <v/>
      </c>
      <c r="P1107" s="35" t="str">
        <f t="shared" si="249"/>
        <v>2024-04-30</v>
      </c>
      <c r="Q1107" t="str">
        <f t="shared" si="250"/>
        <v>XHY</v>
      </c>
      <c r="R1107">
        <f t="shared" si="251"/>
        <v>0</v>
      </c>
      <c r="S1107">
        <f t="shared" si="252"/>
        <v>0</v>
      </c>
      <c r="T1107">
        <f t="shared" si="253"/>
        <v>0</v>
      </c>
      <c r="U1107" t="str">
        <f t="shared" si="254"/>
        <v>4-30-4--20</v>
      </c>
      <c r="V1107">
        <f t="shared" si="244"/>
        <v>0</v>
      </c>
      <c r="W1107">
        <f t="shared" si="245"/>
        <v>0</v>
      </c>
      <c r="X1107" t="str">
        <f t="shared" si="246"/>
        <v>4-30-4--20</v>
      </c>
      <c r="Y1107" t="str">
        <f t="shared" si="247"/>
        <v>4-30-4--20</v>
      </c>
      <c r="Z1107" t="str">
        <f t="shared" si="248"/>
        <v>5-06-4--20</v>
      </c>
      <c r="AA1107" t="str">
        <f t="shared" si="255"/>
        <v>2024-05-06</v>
      </c>
      <c r="AB1107" t="b">
        <f t="shared" si="257"/>
        <v>0</v>
      </c>
      <c r="AC1107" t="str">
        <f t="shared" si="256"/>
        <v>Fraction</v>
      </c>
    </row>
    <row r="1108" spans="1:29">
      <c r="A1108" s="3" t="s">
        <v>302</v>
      </c>
      <c r="B1108" s="3" t="s">
        <v>649</v>
      </c>
      <c r="C1108" s="3" t="s">
        <v>649</v>
      </c>
      <c r="D1108" s="3" t="s">
        <v>650</v>
      </c>
      <c r="E1108" s="3" t="s">
        <v>89</v>
      </c>
      <c r="F1108" s="3" t="s">
        <v>95</v>
      </c>
      <c r="G1108" s="3" t="s">
        <v>652</v>
      </c>
      <c r="H1108" s="3" t="s">
        <v>305</v>
      </c>
      <c r="I1108" s="3">
        <v>14</v>
      </c>
      <c r="J1108" s="3"/>
      <c r="K1108" s="3">
        <v>0</v>
      </c>
      <c r="L1108" s="3"/>
      <c r="M1108" s="3">
        <v>1139.68</v>
      </c>
      <c r="N1108" s="3">
        <v>1139.68</v>
      </c>
      <c r="O1108" s="88" t="str">
        <f>""</f>
        <v/>
      </c>
      <c r="P1108" s="35" t="str">
        <f t="shared" si="249"/>
        <v>2024-04-30</v>
      </c>
      <c r="Q1108" t="str">
        <f t="shared" si="250"/>
        <v>XHY</v>
      </c>
      <c r="R1108">
        <f t="shared" si="251"/>
        <v>16.23</v>
      </c>
      <c r="S1108">
        <f t="shared" si="252"/>
        <v>14</v>
      </c>
      <c r="T1108">
        <f t="shared" si="253"/>
        <v>0</v>
      </c>
      <c r="U1108" t="str">
        <f t="shared" si="254"/>
        <v>4-30-4--20</v>
      </c>
      <c r="V1108">
        <f t="shared" si="244"/>
        <v>0</v>
      </c>
      <c r="W1108">
        <f t="shared" si="245"/>
        <v>0</v>
      </c>
      <c r="X1108" t="str">
        <f t="shared" si="246"/>
        <v>4-30-4--20</v>
      </c>
      <c r="Y1108" t="str">
        <f t="shared" si="247"/>
        <v>4-30-4--20</v>
      </c>
      <c r="Z1108" t="str">
        <f t="shared" si="248"/>
        <v>5-06-4--20</v>
      </c>
      <c r="AA1108" t="str">
        <f t="shared" si="255"/>
        <v>2024-05-06</v>
      </c>
      <c r="AB1108" t="b">
        <f t="shared" si="257"/>
        <v>0</v>
      </c>
      <c r="AC1108" t="str">
        <f t="shared" si="256"/>
        <v>Reinv Div</v>
      </c>
    </row>
    <row r="1109" spans="1:29">
      <c r="A1109" s="3" t="s">
        <v>302</v>
      </c>
      <c r="B1109" s="3" t="s">
        <v>649</v>
      </c>
      <c r="C1109" s="3" t="s">
        <v>649</v>
      </c>
      <c r="D1109" s="3" t="s">
        <v>650</v>
      </c>
      <c r="E1109" s="3" t="s">
        <v>89</v>
      </c>
      <c r="F1109" s="3" t="s">
        <v>54</v>
      </c>
      <c r="G1109" s="3" t="s">
        <v>230</v>
      </c>
      <c r="H1109" s="3" t="s">
        <v>128</v>
      </c>
      <c r="I1109" s="3">
        <v>0</v>
      </c>
      <c r="J1109" s="3"/>
      <c r="K1109" s="3">
        <v>0</v>
      </c>
      <c r="L1109" s="3">
        <v>12.49</v>
      </c>
      <c r="M1109" s="3">
        <v>1139.68</v>
      </c>
      <c r="N1109" s="3">
        <v>1139.68</v>
      </c>
      <c r="O1109" s="88" t="str">
        <f>""</f>
        <v/>
      </c>
      <c r="P1109" s="35" t="str">
        <f t="shared" si="249"/>
        <v>2024-04-30</v>
      </c>
      <c r="Q1109" t="str">
        <f t="shared" si="250"/>
        <v>XCB</v>
      </c>
      <c r="R1109">
        <f t="shared" si="251"/>
        <v>0</v>
      </c>
      <c r="S1109">
        <f t="shared" si="252"/>
        <v>0</v>
      </c>
      <c r="T1109">
        <f t="shared" si="253"/>
        <v>0</v>
      </c>
      <c r="U1109" t="str">
        <f t="shared" si="254"/>
        <v>4-30-4--20</v>
      </c>
      <c r="V1109">
        <f t="shared" ref="V1109:V1172" si="258">IFERROR(ABS(L1109/I1109),)</f>
        <v>0</v>
      </c>
      <c r="W1109">
        <f t="shared" ref="W1109:W1172" si="259">IF(OR(R1109=0,V1109=0),0,ABS(V1109)=R1109)</f>
        <v>0</v>
      </c>
      <c r="X1109" t="str">
        <f t="shared" ref="X1109:X1172" si="260">RIGHT(B1109,4)&amp;"-"&amp;LEFT(RIGHT(B1109,7),2)&amp;"-"&amp;LEFT(B1109,2)</f>
        <v>4-30-4--20</v>
      </c>
      <c r="Y1109" t="str">
        <f t="shared" ref="Y1109:Y1172" si="261">RIGHT(C1109,4)&amp;"-"&amp;LEFT(RIGHT(C1109,7),2)&amp;"-"&amp;LEFT(C1109,2)</f>
        <v>4-30-4--20</v>
      </c>
      <c r="Z1109" t="str">
        <f t="shared" ref="Z1109:Z1172" si="262">RIGHT(D1109,4)&amp;"-"&amp;LEFT(RIGHT(D1109,7),2)&amp;"-"&amp;LEFT(D1109,2)</f>
        <v>5-06-4--20</v>
      </c>
      <c r="AA1109" t="str">
        <f t="shared" si="255"/>
        <v>2024-05-06</v>
      </c>
      <c r="AB1109" t="b">
        <f t="shared" si="257"/>
        <v>0</v>
      </c>
      <c r="AC1109" t="str">
        <f t="shared" si="256"/>
        <v>Fraction</v>
      </c>
    </row>
    <row r="1110" spans="1:29">
      <c r="A1110" s="3" t="s">
        <v>302</v>
      </c>
      <c r="B1110" s="3" t="s">
        <v>649</v>
      </c>
      <c r="C1110" s="3" t="s">
        <v>649</v>
      </c>
      <c r="D1110" s="3" t="s">
        <v>650</v>
      </c>
      <c r="E1110" s="3" t="s">
        <v>89</v>
      </c>
      <c r="F1110" s="3" t="s">
        <v>54</v>
      </c>
      <c r="G1110" s="3" t="s">
        <v>653</v>
      </c>
      <c r="H1110" s="3" t="s">
        <v>305</v>
      </c>
      <c r="I1110" s="3">
        <v>116</v>
      </c>
      <c r="J1110" s="3"/>
      <c r="K1110" s="3">
        <v>0</v>
      </c>
      <c r="L1110" s="3"/>
      <c r="M1110" s="3">
        <v>1139.68</v>
      </c>
      <c r="N1110" s="3">
        <v>1139.68</v>
      </c>
      <c r="O1110" s="88" t="str">
        <f>""</f>
        <v/>
      </c>
      <c r="P1110" s="35" t="str">
        <f t="shared" si="249"/>
        <v>2024-04-30</v>
      </c>
      <c r="Q1110" t="str">
        <f t="shared" si="250"/>
        <v>XCB</v>
      </c>
      <c r="R1110">
        <f t="shared" si="251"/>
        <v>19.259999999999998</v>
      </c>
      <c r="S1110">
        <f t="shared" si="252"/>
        <v>116</v>
      </c>
      <c r="T1110">
        <f t="shared" si="253"/>
        <v>0</v>
      </c>
      <c r="U1110" t="str">
        <f t="shared" si="254"/>
        <v>4-30-4--20</v>
      </c>
      <c r="V1110">
        <f t="shared" si="258"/>
        <v>0</v>
      </c>
      <c r="W1110">
        <f t="shared" si="259"/>
        <v>0</v>
      </c>
      <c r="X1110" t="str">
        <f t="shared" si="260"/>
        <v>4-30-4--20</v>
      </c>
      <c r="Y1110" t="str">
        <f t="shared" si="261"/>
        <v>4-30-4--20</v>
      </c>
      <c r="Z1110" t="str">
        <f t="shared" si="262"/>
        <v>5-06-4--20</v>
      </c>
      <c r="AA1110" t="str">
        <f t="shared" si="255"/>
        <v>2024-05-06</v>
      </c>
      <c r="AB1110" t="b">
        <f t="shared" si="257"/>
        <v>0</v>
      </c>
      <c r="AC1110" t="str">
        <f t="shared" si="256"/>
        <v>Reinv Div</v>
      </c>
    </row>
    <row r="1111" spans="1:29">
      <c r="A1111" s="3" t="s">
        <v>302</v>
      </c>
      <c r="B1111" s="3" t="s">
        <v>649</v>
      </c>
      <c r="C1111" s="3" t="s">
        <v>649</v>
      </c>
      <c r="D1111" s="3" t="s">
        <v>650</v>
      </c>
      <c r="E1111" s="3" t="s">
        <v>89</v>
      </c>
      <c r="F1111" s="3" t="s">
        <v>90</v>
      </c>
      <c r="G1111" s="3" t="s">
        <v>91</v>
      </c>
      <c r="H1111" s="3" t="s">
        <v>128</v>
      </c>
      <c r="I1111" s="3">
        <v>0</v>
      </c>
      <c r="J1111" s="3"/>
      <c r="K1111" s="3">
        <v>0</v>
      </c>
      <c r="L1111" s="3">
        <v>3.18</v>
      </c>
      <c r="M1111" s="3">
        <v>1139.68</v>
      </c>
      <c r="N1111" s="3">
        <v>1139.68</v>
      </c>
      <c r="O1111" s="88" t="str">
        <f>""</f>
        <v/>
      </c>
      <c r="P1111" s="35" t="str">
        <f t="shared" si="249"/>
        <v>2024-04-30</v>
      </c>
      <c r="Q1111" t="str">
        <f t="shared" si="250"/>
        <v>XBB</v>
      </c>
      <c r="R1111">
        <f t="shared" si="251"/>
        <v>0</v>
      </c>
      <c r="S1111">
        <f t="shared" si="252"/>
        <v>0</v>
      </c>
      <c r="T1111">
        <f t="shared" si="253"/>
        <v>0</v>
      </c>
      <c r="U1111" t="str">
        <f t="shared" si="254"/>
        <v>4-30-4--20</v>
      </c>
      <c r="V1111">
        <f t="shared" si="258"/>
        <v>0</v>
      </c>
      <c r="W1111">
        <f t="shared" si="259"/>
        <v>0</v>
      </c>
      <c r="X1111" t="str">
        <f t="shared" si="260"/>
        <v>4-30-4--20</v>
      </c>
      <c r="Y1111" t="str">
        <f t="shared" si="261"/>
        <v>4-30-4--20</v>
      </c>
      <c r="Z1111" t="str">
        <f t="shared" si="262"/>
        <v>5-06-4--20</v>
      </c>
      <c r="AA1111" t="str">
        <f t="shared" si="255"/>
        <v>2024-05-06</v>
      </c>
      <c r="AB1111" t="b">
        <f t="shared" si="257"/>
        <v>0</v>
      </c>
      <c r="AC1111" t="str">
        <f t="shared" si="256"/>
        <v>Fraction</v>
      </c>
    </row>
    <row r="1112" spans="1:29">
      <c r="A1112" s="3" t="s">
        <v>302</v>
      </c>
      <c r="B1112" s="3" t="s">
        <v>649</v>
      </c>
      <c r="C1112" s="3" t="s">
        <v>649</v>
      </c>
      <c r="D1112" s="3" t="s">
        <v>650</v>
      </c>
      <c r="E1112" s="3" t="s">
        <v>89</v>
      </c>
      <c r="F1112" s="3" t="s">
        <v>90</v>
      </c>
      <c r="G1112" s="3" t="s">
        <v>654</v>
      </c>
      <c r="H1112" s="3" t="s">
        <v>305</v>
      </c>
      <c r="I1112" s="3">
        <v>202</v>
      </c>
      <c r="J1112" s="3"/>
      <c r="K1112" s="3">
        <v>0</v>
      </c>
      <c r="L1112" s="3"/>
      <c r="M1112" s="3">
        <v>1139.68</v>
      </c>
      <c r="N1112" s="3">
        <v>1139.68</v>
      </c>
      <c r="O1112" s="88" t="str">
        <f>""</f>
        <v/>
      </c>
      <c r="P1112" s="35" t="str">
        <f t="shared" si="249"/>
        <v>2024-04-30</v>
      </c>
      <c r="Q1112" t="str">
        <f t="shared" si="250"/>
        <v>XBB</v>
      </c>
      <c r="R1112">
        <f t="shared" si="251"/>
        <v>27.093811881188117</v>
      </c>
      <c r="S1112">
        <f t="shared" si="252"/>
        <v>202</v>
      </c>
      <c r="T1112">
        <f t="shared" si="253"/>
        <v>0</v>
      </c>
      <c r="U1112" t="str">
        <f t="shared" si="254"/>
        <v>4-30-4--20</v>
      </c>
      <c r="V1112">
        <f t="shared" si="258"/>
        <v>0</v>
      </c>
      <c r="W1112">
        <f t="shared" si="259"/>
        <v>0</v>
      </c>
      <c r="X1112" t="str">
        <f t="shared" si="260"/>
        <v>4-30-4--20</v>
      </c>
      <c r="Y1112" t="str">
        <f t="shared" si="261"/>
        <v>4-30-4--20</v>
      </c>
      <c r="Z1112" t="str">
        <f t="shared" si="262"/>
        <v>5-06-4--20</v>
      </c>
      <c r="AA1112" t="str">
        <f t="shared" si="255"/>
        <v>2024-05-06</v>
      </c>
      <c r="AB1112" t="b">
        <f t="shared" si="257"/>
        <v>0</v>
      </c>
      <c r="AC1112" t="str">
        <f t="shared" si="256"/>
        <v>Reinv Div</v>
      </c>
    </row>
    <row r="1113" spans="1:29">
      <c r="A1113" s="3" t="s">
        <v>302</v>
      </c>
      <c r="B1113" s="3" t="s">
        <v>649</v>
      </c>
      <c r="C1113" s="3" t="s">
        <v>649</v>
      </c>
      <c r="D1113" s="3" t="s">
        <v>649</v>
      </c>
      <c r="E1113" s="3" t="s">
        <v>89</v>
      </c>
      <c r="F1113" s="3" t="s">
        <v>93</v>
      </c>
      <c r="G1113" s="3" t="s">
        <v>94</v>
      </c>
      <c r="H1113" s="3" t="s">
        <v>305</v>
      </c>
      <c r="I1113" s="3">
        <v>0</v>
      </c>
      <c r="J1113" s="3"/>
      <c r="K1113" s="3">
        <v>0</v>
      </c>
      <c r="L1113" s="3">
        <v>-345.74</v>
      </c>
      <c r="M1113" s="3">
        <v>1099.69</v>
      </c>
      <c r="N1113" s="3">
        <v>1099.69</v>
      </c>
      <c r="O1113" s="88" t="str">
        <f>""</f>
        <v/>
      </c>
      <c r="P1113" s="35" t="str">
        <f t="shared" si="249"/>
        <v>2024-04-30</v>
      </c>
      <c r="Q1113" t="str">
        <f t="shared" si="250"/>
        <v>XIG</v>
      </c>
      <c r="R1113">
        <f t="shared" si="251"/>
        <v>0</v>
      </c>
      <c r="S1113">
        <f t="shared" si="252"/>
        <v>0</v>
      </c>
      <c r="T1113">
        <f t="shared" si="253"/>
        <v>0</v>
      </c>
      <c r="U1113" t="str">
        <f t="shared" si="254"/>
        <v>4-30-4--20</v>
      </c>
      <c r="V1113">
        <f t="shared" si="258"/>
        <v>0</v>
      </c>
      <c r="W1113">
        <f t="shared" si="259"/>
        <v>0</v>
      </c>
      <c r="X1113" t="str">
        <f t="shared" si="260"/>
        <v>4-30-4--20</v>
      </c>
      <c r="Y1113" t="str">
        <f t="shared" si="261"/>
        <v>4-30-4--20</v>
      </c>
      <c r="Z1113" t="str">
        <f t="shared" si="262"/>
        <v>4-30-4--20</v>
      </c>
      <c r="AA1113" t="str">
        <f t="shared" si="255"/>
        <v>2024-04-30</v>
      </c>
      <c r="AB1113" t="b">
        <f t="shared" si="257"/>
        <v>1</v>
      </c>
      <c r="AC1113">
        <f t="shared" si="256"/>
        <v>0</v>
      </c>
    </row>
    <row r="1114" spans="1:29">
      <c r="A1114" s="3" t="s">
        <v>302</v>
      </c>
      <c r="B1114" s="3" t="s">
        <v>649</v>
      </c>
      <c r="C1114" s="3" t="s">
        <v>649</v>
      </c>
      <c r="D1114" s="3" t="s">
        <v>649</v>
      </c>
      <c r="E1114" s="3" t="s">
        <v>89</v>
      </c>
      <c r="F1114" s="3" t="s">
        <v>93</v>
      </c>
      <c r="G1114" s="3" t="s">
        <v>94</v>
      </c>
      <c r="H1114" s="3" t="s">
        <v>92</v>
      </c>
      <c r="I1114" s="3">
        <v>5319</v>
      </c>
      <c r="J1114" s="3"/>
      <c r="K1114" s="3">
        <v>0</v>
      </c>
      <c r="L1114" s="3">
        <v>345.74</v>
      </c>
      <c r="M1114" s="3">
        <v>1099.69</v>
      </c>
      <c r="N1114" s="3">
        <v>1099.69</v>
      </c>
      <c r="O1114" s="88" t="str">
        <f>""</f>
        <v/>
      </c>
      <c r="P1114" s="35" t="str">
        <f t="shared" si="249"/>
        <v>2024-04-30</v>
      </c>
      <c r="Q1114" t="str">
        <f t="shared" si="250"/>
        <v>XIG</v>
      </c>
      <c r="R1114">
        <f t="shared" si="251"/>
        <v>0</v>
      </c>
      <c r="S1114">
        <f t="shared" si="252"/>
        <v>5319</v>
      </c>
      <c r="T1114">
        <f t="shared" si="253"/>
        <v>345.74000000000007</v>
      </c>
      <c r="U1114" t="str">
        <f t="shared" si="254"/>
        <v>4-30-4--20</v>
      </c>
      <c r="V1114">
        <f t="shared" si="258"/>
        <v>6.5000940026320744E-2</v>
      </c>
      <c r="W1114">
        <f t="shared" si="259"/>
        <v>0</v>
      </c>
      <c r="X1114" t="str">
        <f t="shared" si="260"/>
        <v>4-30-4--20</v>
      </c>
      <c r="Y1114" t="str">
        <f t="shared" si="261"/>
        <v>4-30-4--20</v>
      </c>
      <c r="Z1114" t="str">
        <f t="shared" si="262"/>
        <v>4-30-4--20</v>
      </c>
      <c r="AA1114" t="str">
        <f t="shared" si="255"/>
        <v>2024-04-30</v>
      </c>
      <c r="AB1114" t="b">
        <f t="shared" si="257"/>
        <v>1</v>
      </c>
      <c r="AC1114">
        <f t="shared" si="256"/>
        <v>0</v>
      </c>
    </row>
    <row r="1115" spans="1:29">
      <c r="A1115" s="3" t="s">
        <v>302</v>
      </c>
      <c r="B1115" s="3" t="s">
        <v>649</v>
      </c>
      <c r="C1115" s="3" t="s">
        <v>649</v>
      </c>
      <c r="D1115" s="3" t="s">
        <v>649</v>
      </c>
      <c r="E1115" s="3" t="s">
        <v>89</v>
      </c>
      <c r="F1115" s="3" t="s">
        <v>95</v>
      </c>
      <c r="G1115" s="3" t="s">
        <v>96</v>
      </c>
      <c r="H1115" s="3" t="s">
        <v>305</v>
      </c>
      <c r="I1115" s="3">
        <v>0</v>
      </c>
      <c r="J1115" s="3"/>
      <c r="K1115" s="3">
        <v>0</v>
      </c>
      <c r="L1115" s="3">
        <v>-236.52</v>
      </c>
      <c r="M1115" s="3">
        <v>1099.69</v>
      </c>
      <c r="N1115" s="3">
        <v>1099.69</v>
      </c>
      <c r="O1115" s="88" t="str">
        <f>""</f>
        <v/>
      </c>
      <c r="P1115" s="35" t="str">
        <f t="shared" si="249"/>
        <v>2024-04-30</v>
      </c>
      <c r="Q1115" t="str">
        <f t="shared" si="250"/>
        <v>XHY</v>
      </c>
      <c r="R1115">
        <f t="shared" si="251"/>
        <v>0</v>
      </c>
      <c r="S1115">
        <f t="shared" si="252"/>
        <v>0</v>
      </c>
      <c r="T1115">
        <f t="shared" si="253"/>
        <v>0</v>
      </c>
      <c r="U1115" t="str">
        <f t="shared" si="254"/>
        <v>4-30-4--20</v>
      </c>
      <c r="V1115">
        <f t="shared" si="258"/>
        <v>0</v>
      </c>
      <c r="W1115">
        <f t="shared" si="259"/>
        <v>0</v>
      </c>
      <c r="X1115" t="str">
        <f t="shared" si="260"/>
        <v>4-30-4--20</v>
      </c>
      <c r="Y1115" t="str">
        <f t="shared" si="261"/>
        <v>4-30-4--20</v>
      </c>
      <c r="Z1115" t="str">
        <f t="shared" si="262"/>
        <v>4-30-4--20</v>
      </c>
      <c r="AA1115" t="str">
        <f t="shared" si="255"/>
        <v>2024-04-30</v>
      </c>
      <c r="AB1115" t="b">
        <f t="shared" si="257"/>
        <v>1</v>
      </c>
      <c r="AC1115">
        <f t="shared" si="256"/>
        <v>0</v>
      </c>
    </row>
    <row r="1116" spans="1:29">
      <c r="A1116" s="3" t="s">
        <v>302</v>
      </c>
      <c r="B1116" s="3" t="s">
        <v>649</v>
      </c>
      <c r="C1116" s="3" t="s">
        <v>649</v>
      </c>
      <c r="D1116" s="3" t="s">
        <v>649</v>
      </c>
      <c r="E1116" s="3" t="s">
        <v>89</v>
      </c>
      <c r="F1116" s="3" t="s">
        <v>95</v>
      </c>
      <c r="G1116" s="3" t="s">
        <v>96</v>
      </c>
      <c r="H1116" s="3" t="s">
        <v>92</v>
      </c>
      <c r="I1116" s="3">
        <v>2920</v>
      </c>
      <c r="J1116" s="3"/>
      <c r="K1116" s="3">
        <v>0</v>
      </c>
      <c r="L1116" s="3">
        <v>236.52</v>
      </c>
      <c r="M1116" s="3">
        <v>1099.69</v>
      </c>
      <c r="N1116" s="3">
        <v>1099.69</v>
      </c>
      <c r="O1116" s="88" t="str">
        <f>""</f>
        <v/>
      </c>
      <c r="P1116" s="35" t="str">
        <f t="shared" si="249"/>
        <v>2024-04-30</v>
      </c>
      <c r="Q1116" t="str">
        <f t="shared" si="250"/>
        <v>XHY</v>
      </c>
      <c r="R1116">
        <f t="shared" si="251"/>
        <v>0</v>
      </c>
      <c r="S1116">
        <f t="shared" si="252"/>
        <v>2920</v>
      </c>
      <c r="T1116">
        <f t="shared" si="253"/>
        <v>236.52</v>
      </c>
      <c r="U1116" t="str">
        <f t="shared" si="254"/>
        <v>4-30-4--20</v>
      </c>
      <c r="V1116">
        <f t="shared" si="258"/>
        <v>8.1000000000000003E-2</v>
      </c>
      <c r="W1116">
        <f t="shared" si="259"/>
        <v>0</v>
      </c>
      <c r="X1116" t="str">
        <f t="shared" si="260"/>
        <v>4-30-4--20</v>
      </c>
      <c r="Y1116" t="str">
        <f t="shared" si="261"/>
        <v>4-30-4--20</v>
      </c>
      <c r="Z1116" t="str">
        <f t="shared" si="262"/>
        <v>4-30-4--20</v>
      </c>
      <c r="AA1116" t="str">
        <f t="shared" si="255"/>
        <v>2024-04-30</v>
      </c>
      <c r="AB1116" t="b">
        <f t="shared" si="257"/>
        <v>1</v>
      </c>
      <c r="AC1116">
        <f t="shared" si="256"/>
        <v>0</v>
      </c>
    </row>
    <row r="1117" spans="1:29">
      <c r="A1117" s="3" t="s">
        <v>302</v>
      </c>
      <c r="B1117" s="3" t="s">
        <v>649</v>
      </c>
      <c r="C1117" s="3" t="s">
        <v>649</v>
      </c>
      <c r="D1117" s="3" t="s">
        <v>649</v>
      </c>
      <c r="E1117" s="3" t="s">
        <v>89</v>
      </c>
      <c r="F1117" s="3" t="s">
        <v>581</v>
      </c>
      <c r="G1117" s="3" t="s">
        <v>582</v>
      </c>
      <c r="H1117" s="3" t="s">
        <v>92</v>
      </c>
      <c r="I1117" s="3">
        <v>3850</v>
      </c>
      <c r="J1117" s="3"/>
      <c r="K1117" s="3">
        <v>0</v>
      </c>
      <c r="L1117" s="3">
        <v>254.1</v>
      </c>
      <c r="M1117" s="3">
        <v>1099.69</v>
      </c>
      <c r="N1117" s="3">
        <v>1099.69</v>
      </c>
      <c r="O1117" s="88" t="str">
        <f>""</f>
        <v/>
      </c>
      <c r="P1117" s="35" t="str">
        <f t="shared" si="249"/>
        <v>2024-04-30</v>
      </c>
      <c r="Q1117" t="str">
        <f t="shared" si="250"/>
        <v>XSB</v>
      </c>
      <c r="R1117">
        <f t="shared" si="251"/>
        <v>0</v>
      </c>
      <c r="S1117">
        <f t="shared" si="252"/>
        <v>3850</v>
      </c>
      <c r="T1117">
        <f t="shared" si="253"/>
        <v>254.10000000000002</v>
      </c>
      <c r="U1117" t="str">
        <f t="shared" si="254"/>
        <v>4-30-4--20</v>
      </c>
      <c r="V1117">
        <f t="shared" si="258"/>
        <v>6.6000000000000003E-2</v>
      </c>
      <c r="W1117">
        <f t="shared" si="259"/>
        <v>0</v>
      </c>
      <c r="X1117" t="str">
        <f t="shared" si="260"/>
        <v>4-30-4--20</v>
      </c>
      <c r="Y1117" t="str">
        <f t="shared" si="261"/>
        <v>4-30-4--20</v>
      </c>
      <c r="Z1117" t="str">
        <f t="shared" si="262"/>
        <v>4-30-4--20</v>
      </c>
      <c r="AA1117" t="str">
        <f t="shared" si="255"/>
        <v>2024-04-30</v>
      </c>
      <c r="AB1117" t="b">
        <f t="shared" si="257"/>
        <v>1</v>
      </c>
      <c r="AC1117">
        <f t="shared" si="256"/>
        <v>0</v>
      </c>
    </row>
    <row r="1118" spans="1:29">
      <c r="A1118" s="3" t="s">
        <v>302</v>
      </c>
      <c r="B1118" s="3" t="s">
        <v>649</v>
      </c>
      <c r="C1118" s="3" t="s">
        <v>649</v>
      </c>
      <c r="D1118" s="3" t="s">
        <v>649</v>
      </c>
      <c r="E1118" s="3" t="s">
        <v>89</v>
      </c>
      <c r="F1118" s="3" t="s">
        <v>54</v>
      </c>
      <c r="G1118" s="3" t="s">
        <v>230</v>
      </c>
      <c r="H1118" s="3" t="s">
        <v>305</v>
      </c>
      <c r="I1118" s="3">
        <v>0</v>
      </c>
      <c r="J1118" s="3"/>
      <c r="K1118" s="3">
        <v>0</v>
      </c>
      <c r="L1118" s="3">
        <v>-2246.5700000000002</v>
      </c>
      <c r="M1118" s="3">
        <v>1099.69</v>
      </c>
      <c r="N1118" s="3">
        <v>1099.69</v>
      </c>
      <c r="O1118" s="88" t="str">
        <f>""</f>
        <v/>
      </c>
      <c r="P1118" s="35" t="str">
        <f t="shared" si="249"/>
        <v>2024-04-30</v>
      </c>
      <c r="Q1118" t="str">
        <f t="shared" si="250"/>
        <v>XCB</v>
      </c>
      <c r="R1118">
        <f t="shared" si="251"/>
        <v>0</v>
      </c>
      <c r="S1118">
        <f t="shared" si="252"/>
        <v>0</v>
      </c>
      <c r="T1118">
        <f t="shared" si="253"/>
        <v>0</v>
      </c>
      <c r="U1118" t="str">
        <f t="shared" si="254"/>
        <v>4-30-4--20</v>
      </c>
      <c r="V1118">
        <f t="shared" si="258"/>
        <v>0</v>
      </c>
      <c r="W1118">
        <f t="shared" si="259"/>
        <v>0</v>
      </c>
      <c r="X1118" t="str">
        <f t="shared" si="260"/>
        <v>4-30-4--20</v>
      </c>
      <c r="Y1118" t="str">
        <f t="shared" si="261"/>
        <v>4-30-4--20</v>
      </c>
      <c r="Z1118" t="str">
        <f t="shared" si="262"/>
        <v>4-30-4--20</v>
      </c>
      <c r="AA1118" t="str">
        <f t="shared" si="255"/>
        <v>2024-04-30</v>
      </c>
      <c r="AB1118" t="b">
        <f t="shared" si="257"/>
        <v>1</v>
      </c>
      <c r="AC1118">
        <f t="shared" si="256"/>
        <v>0</v>
      </c>
    </row>
    <row r="1119" spans="1:29">
      <c r="A1119" s="3" t="s">
        <v>302</v>
      </c>
      <c r="B1119" s="3" t="s">
        <v>649</v>
      </c>
      <c r="C1119" s="3" t="s">
        <v>649</v>
      </c>
      <c r="D1119" s="3" t="s">
        <v>649</v>
      </c>
      <c r="E1119" s="3" t="s">
        <v>89</v>
      </c>
      <c r="F1119" s="3" t="s">
        <v>54</v>
      </c>
      <c r="G1119" s="3" t="s">
        <v>230</v>
      </c>
      <c r="H1119" s="3" t="s">
        <v>92</v>
      </c>
      <c r="I1119" s="3">
        <v>34039</v>
      </c>
      <c r="J1119" s="3"/>
      <c r="K1119" s="3">
        <v>0</v>
      </c>
      <c r="L1119" s="3">
        <v>2246.5700000000002</v>
      </c>
      <c r="M1119" s="3">
        <v>1099.69</v>
      </c>
      <c r="N1119" s="3">
        <v>1099.69</v>
      </c>
      <c r="O1119" s="88" t="str">
        <f>""</f>
        <v/>
      </c>
      <c r="P1119" s="35" t="str">
        <f t="shared" si="249"/>
        <v>2024-04-30</v>
      </c>
      <c r="Q1119" t="str">
        <f t="shared" si="250"/>
        <v>XCB</v>
      </c>
      <c r="R1119">
        <f t="shared" si="251"/>
        <v>0</v>
      </c>
      <c r="S1119">
        <f t="shared" si="252"/>
        <v>34039</v>
      </c>
      <c r="T1119">
        <f t="shared" si="253"/>
        <v>2246.5700000000002</v>
      </c>
      <c r="U1119" t="str">
        <f t="shared" si="254"/>
        <v>4-30-4--20</v>
      </c>
      <c r="V1119">
        <f t="shared" si="258"/>
        <v>6.5999882487734668E-2</v>
      </c>
      <c r="W1119">
        <f t="shared" si="259"/>
        <v>0</v>
      </c>
      <c r="X1119" t="str">
        <f t="shared" si="260"/>
        <v>4-30-4--20</v>
      </c>
      <c r="Y1119" t="str">
        <f t="shared" si="261"/>
        <v>4-30-4--20</v>
      </c>
      <c r="Z1119" t="str">
        <f t="shared" si="262"/>
        <v>4-30-4--20</v>
      </c>
      <c r="AA1119" t="str">
        <f t="shared" si="255"/>
        <v>2024-04-30</v>
      </c>
      <c r="AB1119" t="b">
        <f t="shared" si="257"/>
        <v>1</v>
      </c>
      <c r="AC1119">
        <f t="shared" si="256"/>
        <v>0</v>
      </c>
    </row>
    <row r="1120" spans="1:29">
      <c r="A1120" s="3" t="s">
        <v>302</v>
      </c>
      <c r="B1120" s="3" t="s">
        <v>649</v>
      </c>
      <c r="C1120" s="3" t="s">
        <v>649</v>
      </c>
      <c r="D1120" s="3" t="s">
        <v>649</v>
      </c>
      <c r="E1120" s="3" t="s">
        <v>89</v>
      </c>
      <c r="F1120" s="3" t="s">
        <v>90</v>
      </c>
      <c r="G1120" s="3" t="s">
        <v>91</v>
      </c>
      <c r="H1120" s="3" t="s">
        <v>305</v>
      </c>
      <c r="I1120" s="3">
        <v>0</v>
      </c>
      <c r="J1120" s="3"/>
      <c r="K1120" s="3">
        <v>0</v>
      </c>
      <c r="L1120" s="3">
        <v>-5476.1</v>
      </c>
      <c r="M1120" s="3">
        <v>1099.69</v>
      </c>
      <c r="N1120" s="3">
        <v>1099.69</v>
      </c>
      <c r="O1120" s="88" t="str">
        <f>""</f>
        <v/>
      </c>
      <c r="P1120" s="35" t="str">
        <f t="shared" si="249"/>
        <v>2024-04-30</v>
      </c>
      <c r="Q1120" t="str">
        <f t="shared" si="250"/>
        <v>XBB</v>
      </c>
      <c r="R1120">
        <f t="shared" si="251"/>
        <v>0</v>
      </c>
      <c r="S1120">
        <f t="shared" si="252"/>
        <v>0</v>
      </c>
      <c r="T1120">
        <f t="shared" si="253"/>
        <v>0</v>
      </c>
      <c r="U1120" t="str">
        <f t="shared" si="254"/>
        <v>4-30-4--20</v>
      </c>
      <c r="V1120">
        <f t="shared" si="258"/>
        <v>0</v>
      </c>
      <c r="W1120">
        <f t="shared" si="259"/>
        <v>0</v>
      </c>
      <c r="X1120" t="str">
        <f t="shared" si="260"/>
        <v>4-30-4--20</v>
      </c>
      <c r="Y1120" t="str">
        <f t="shared" si="261"/>
        <v>4-30-4--20</v>
      </c>
      <c r="Z1120" t="str">
        <f t="shared" si="262"/>
        <v>4-30-4--20</v>
      </c>
      <c r="AA1120" t="str">
        <f t="shared" si="255"/>
        <v>2024-04-30</v>
      </c>
      <c r="AB1120" t="b">
        <f t="shared" si="257"/>
        <v>1</v>
      </c>
      <c r="AC1120">
        <f t="shared" si="256"/>
        <v>0</v>
      </c>
    </row>
    <row r="1121" spans="1:29">
      <c r="A1121" s="3" t="s">
        <v>302</v>
      </c>
      <c r="B1121" s="3" t="s">
        <v>649</v>
      </c>
      <c r="C1121" s="3" t="s">
        <v>649</v>
      </c>
      <c r="D1121" s="3" t="s">
        <v>649</v>
      </c>
      <c r="E1121" s="3" t="s">
        <v>89</v>
      </c>
      <c r="F1121" s="3" t="s">
        <v>90</v>
      </c>
      <c r="G1121" s="3" t="s">
        <v>91</v>
      </c>
      <c r="H1121" s="3" t="s">
        <v>92</v>
      </c>
      <c r="I1121" s="3">
        <v>72054</v>
      </c>
      <c r="J1121" s="3"/>
      <c r="K1121" s="3">
        <v>0</v>
      </c>
      <c r="L1121" s="3">
        <v>5476.1</v>
      </c>
      <c r="M1121" s="3">
        <v>1099.69</v>
      </c>
      <c r="N1121" s="3">
        <v>1099.69</v>
      </c>
      <c r="O1121" s="88" t="str">
        <f>""</f>
        <v/>
      </c>
      <c r="P1121" s="35" t="str">
        <f t="shared" si="249"/>
        <v>2024-04-30</v>
      </c>
      <c r="Q1121" t="str">
        <f t="shared" si="250"/>
        <v>XBB</v>
      </c>
      <c r="R1121">
        <f t="shared" si="251"/>
        <v>0</v>
      </c>
      <c r="S1121">
        <f t="shared" si="252"/>
        <v>72054</v>
      </c>
      <c r="T1121">
        <f t="shared" si="253"/>
        <v>5476.1</v>
      </c>
      <c r="U1121" t="str">
        <f t="shared" si="254"/>
        <v>4-30-4--20</v>
      </c>
      <c r="V1121">
        <f t="shared" si="258"/>
        <v>7.5999944486079885E-2</v>
      </c>
      <c r="W1121">
        <f t="shared" si="259"/>
        <v>0</v>
      </c>
      <c r="X1121" t="str">
        <f t="shared" si="260"/>
        <v>4-30-4--20</v>
      </c>
      <c r="Y1121" t="str">
        <f t="shared" si="261"/>
        <v>4-30-4--20</v>
      </c>
      <c r="Z1121" t="str">
        <f t="shared" si="262"/>
        <v>4-30-4--20</v>
      </c>
      <c r="AA1121" t="str">
        <f t="shared" si="255"/>
        <v>2024-04-30</v>
      </c>
      <c r="AB1121" t="b">
        <f t="shared" si="257"/>
        <v>1</v>
      </c>
      <c r="AC1121">
        <f t="shared" si="256"/>
        <v>0</v>
      </c>
    </row>
    <row r="1122" spans="1:29">
      <c r="A1122" s="3" t="s">
        <v>302</v>
      </c>
      <c r="B1122" s="3" t="s">
        <v>655</v>
      </c>
      <c r="C1122" s="3" t="s">
        <v>656</v>
      </c>
      <c r="D1122" s="3" t="s">
        <v>657</v>
      </c>
      <c r="E1122" s="3" t="s">
        <v>89</v>
      </c>
      <c r="F1122" s="3" t="s">
        <v>498</v>
      </c>
      <c r="G1122" s="3" t="s">
        <v>658</v>
      </c>
      <c r="H1122" s="3" t="s">
        <v>313</v>
      </c>
      <c r="I1122" s="3">
        <v>1151.19</v>
      </c>
      <c r="J1122" s="3">
        <v>13.03</v>
      </c>
      <c r="K1122" s="3">
        <v>0</v>
      </c>
      <c r="L1122" s="3">
        <v>15000</v>
      </c>
      <c r="M1122" s="3">
        <v>1139.68</v>
      </c>
      <c r="N1122" s="3">
        <v>6299.95</v>
      </c>
      <c r="O1122" s="88" t="str">
        <f>""</f>
        <v/>
      </c>
      <c r="P1122" s="35" t="str">
        <f t="shared" si="249"/>
        <v>2024-05-09</v>
      </c>
      <c r="Q1122" t="str">
        <f t="shared" si="250"/>
        <v>NBC773</v>
      </c>
      <c r="R1122">
        <f t="shared" si="251"/>
        <v>13.03</v>
      </c>
      <c r="S1122">
        <f t="shared" si="252"/>
        <v>-1151.19</v>
      </c>
      <c r="T1122">
        <f t="shared" si="253"/>
        <v>-15000</v>
      </c>
      <c r="U1122" t="str">
        <f t="shared" si="254"/>
        <v>5-09-4--20</v>
      </c>
      <c r="V1122">
        <f t="shared" si="258"/>
        <v>13.029995048601881</v>
      </c>
      <c r="W1122" t="b">
        <f t="shared" si="259"/>
        <v>0</v>
      </c>
      <c r="X1122" t="str">
        <f t="shared" si="260"/>
        <v>5-09-4--20</v>
      </c>
      <c r="Y1122" t="str">
        <f t="shared" si="261"/>
        <v>5-13-4--20</v>
      </c>
      <c r="Z1122" t="str">
        <f t="shared" si="262"/>
        <v>5-10-4--20</v>
      </c>
      <c r="AA1122" t="str">
        <f t="shared" si="255"/>
        <v>2024-05-10</v>
      </c>
      <c r="AB1122" t="b">
        <f t="shared" si="257"/>
        <v>0</v>
      </c>
      <c r="AC1122" t="str">
        <f t="shared" si="256"/>
        <v>Sell</v>
      </c>
    </row>
    <row r="1123" spans="1:29">
      <c r="A1123" s="3" t="s">
        <v>302</v>
      </c>
      <c r="B1123" s="3" t="s">
        <v>655</v>
      </c>
      <c r="C1123" s="3" t="s">
        <v>656</v>
      </c>
      <c r="D1123" s="3" t="s">
        <v>657</v>
      </c>
      <c r="E1123" s="3" t="s">
        <v>89</v>
      </c>
      <c r="F1123" s="3" t="s">
        <v>120</v>
      </c>
      <c r="G1123" s="3" t="s">
        <v>659</v>
      </c>
      <c r="H1123" s="3" t="s">
        <v>313</v>
      </c>
      <c r="I1123" s="3">
        <v>45418.43</v>
      </c>
      <c r="J1123" s="3">
        <v>10.92</v>
      </c>
      <c r="K1123" s="3">
        <v>0</v>
      </c>
      <c r="L1123" s="3">
        <v>495969.26</v>
      </c>
      <c r="M1123" s="3">
        <v>1139.68</v>
      </c>
      <c r="N1123" s="3">
        <v>6299.95</v>
      </c>
      <c r="O1123" s="88" t="str">
        <f>""</f>
        <v/>
      </c>
      <c r="P1123" s="35" t="str">
        <f t="shared" si="249"/>
        <v>2024-05-09</v>
      </c>
      <c r="Q1123" t="str">
        <f t="shared" si="250"/>
        <v>TDB778</v>
      </c>
      <c r="R1123">
        <f t="shared" si="251"/>
        <v>10.92</v>
      </c>
      <c r="S1123">
        <f t="shared" si="252"/>
        <v>-45418.43</v>
      </c>
      <c r="T1123">
        <f t="shared" si="253"/>
        <v>-495969.26</v>
      </c>
      <c r="U1123" t="str">
        <f t="shared" si="254"/>
        <v>5-09-4--20</v>
      </c>
      <c r="V1123">
        <f t="shared" si="258"/>
        <v>10.920000096876972</v>
      </c>
      <c r="W1123" t="b">
        <f t="shared" si="259"/>
        <v>0</v>
      </c>
      <c r="X1123" t="str">
        <f t="shared" si="260"/>
        <v>5-09-4--20</v>
      </c>
      <c r="Y1123" t="str">
        <f t="shared" si="261"/>
        <v>5-13-4--20</v>
      </c>
      <c r="Z1123" t="str">
        <f t="shared" si="262"/>
        <v>5-10-4--20</v>
      </c>
      <c r="AA1123" t="str">
        <f t="shared" si="255"/>
        <v>2024-05-10</v>
      </c>
      <c r="AB1123" t="b">
        <f t="shared" si="257"/>
        <v>0</v>
      </c>
      <c r="AC1123" t="str">
        <f t="shared" si="256"/>
        <v>Sell</v>
      </c>
    </row>
    <row r="1124" spans="1:29">
      <c r="A1124" s="3" t="s">
        <v>302</v>
      </c>
      <c r="B1124" s="3" t="s">
        <v>655</v>
      </c>
      <c r="C1124" s="3" t="s">
        <v>656</v>
      </c>
      <c r="D1124" s="3" t="s">
        <v>657</v>
      </c>
      <c r="E1124" s="3" t="s">
        <v>89</v>
      </c>
      <c r="F1124" s="3" t="s">
        <v>31</v>
      </c>
      <c r="G1124" s="3" t="s">
        <v>660</v>
      </c>
      <c r="H1124" s="3" t="s">
        <v>314</v>
      </c>
      <c r="I1124" s="3">
        <v>13123.36</v>
      </c>
      <c r="J1124" s="3">
        <v>11.43</v>
      </c>
      <c r="K1124" s="3">
        <v>0</v>
      </c>
      <c r="L1124" s="3">
        <v>-150000</v>
      </c>
      <c r="M1124" s="3">
        <v>1139.68</v>
      </c>
      <c r="N1124" s="3">
        <v>6299.95</v>
      </c>
      <c r="O1124" s="88" t="str">
        <f>""</f>
        <v/>
      </c>
      <c r="P1124" s="35" t="str">
        <f t="shared" si="249"/>
        <v>2024-05-09</v>
      </c>
      <c r="Q1124" t="str">
        <f t="shared" si="250"/>
        <v>NBC5703</v>
      </c>
      <c r="R1124">
        <f t="shared" si="251"/>
        <v>11.43</v>
      </c>
      <c r="S1124">
        <f t="shared" si="252"/>
        <v>13123.36</v>
      </c>
      <c r="T1124">
        <f t="shared" si="253"/>
        <v>150000</v>
      </c>
      <c r="U1124" t="str">
        <f t="shared" si="254"/>
        <v>5-09-4--20</v>
      </c>
      <c r="V1124">
        <f t="shared" si="258"/>
        <v>11.429999634240012</v>
      </c>
      <c r="W1124" t="b">
        <f t="shared" si="259"/>
        <v>0</v>
      </c>
      <c r="X1124" t="str">
        <f t="shared" si="260"/>
        <v>5-09-4--20</v>
      </c>
      <c r="Y1124" t="str">
        <f t="shared" si="261"/>
        <v>5-13-4--20</v>
      </c>
      <c r="Z1124" t="str">
        <f t="shared" si="262"/>
        <v>5-10-4--20</v>
      </c>
      <c r="AA1124" t="str">
        <f t="shared" si="255"/>
        <v>2024-05-10</v>
      </c>
      <c r="AB1124" t="b">
        <f t="shared" si="257"/>
        <v>0</v>
      </c>
      <c r="AC1124" t="str">
        <f t="shared" si="256"/>
        <v>Buy</v>
      </c>
    </row>
    <row r="1125" spans="1:29">
      <c r="A1125" s="3" t="s">
        <v>302</v>
      </c>
      <c r="B1125" s="3" t="s">
        <v>655</v>
      </c>
      <c r="C1125" s="3" t="s">
        <v>656</v>
      </c>
      <c r="D1125" s="3" t="s">
        <v>655</v>
      </c>
      <c r="E1125" s="3" t="s">
        <v>89</v>
      </c>
      <c r="F1125" s="3" t="s">
        <v>93</v>
      </c>
      <c r="G1125" s="3" t="s">
        <v>94</v>
      </c>
      <c r="H1125" s="3" t="s">
        <v>314</v>
      </c>
      <c r="I1125" s="3">
        <v>2300</v>
      </c>
      <c r="J1125" s="3">
        <v>19.72</v>
      </c>
      <c r="K1125" s="3">
        <v>0</v>
      </c>
      <c r="L1125" s="3">
        <v>-45355.49</v>
      </c>
      <c r="M1125" s="3">
        <v>1139.68</v>
      </c>
      <c r="N1125" s="3">
        <v>-354669.31</v>
      </c>
      <c r="O1125" s="88" t="str">
        <f>""</f>
        <v/>
      </c>
      <c r="P1125" s="35" t="str">
        <f t="shared" si="249"/>
        <v>2024-05-09</v>
      </c>
      <c r="Q1125" t="str">
        <f t="shared" si="250"/>
        <v>XIG</v>
      </c>
      <c r="R1125">
        <f t="shared" si="251"/>
        <v>19.72</v>
      </c>
      <c r="S1125">
        <f t="shared" si="252"/>
        <v>2300</v>
      </c>
      <c r="T1125">
        <f t="shared" si="253"/>
        <v>45355.49</v>
      </c>
      <c r="U1125" t="str">
        <f t="shared" si="254"/>
        <v>5-09-4--20</v>
      </c>
      <c r="V1125">
        <f t="shared" si="258"/>
        <v>19.719778260869564</v>
      </c>
      <c r="W1125" t="b">
        <f t="shared" si="259"/>
        <v>0</v>
      </c>
      <c r="X1125" t="str">
        <f t="shared" si="260"/>
        <v>5-09-4--20</v>
      </c>
      <c r="Y1125" t="str">
        <f t="shared" si="261"/>
        <v>5-13-4--20</v>
      </c>
      <c r="Z1125" t="str">
        <f t="shared" si="262"/>
        <v>5-09-4--20</v>
      </c>
      <c r="AA1125" t="str">
        <f t="shared" si="255"/>
        <v>2024-05-09</v>
      </c>
      <c r="AB1125" t="b">
        <f t="shared" si="257"/>
        <v>1</v>
      </c>
      <c r="AC1125">
        <f t="shared" si="256"/>
        <v>0</v>
      </c>
    </row>
    <row r="1126" spans="1:29">
      <c r="A1126" s="3" t="s">
        <v>302</v>
      </c>
      <c r="B1126" s="3" t="s">
        <v>655</v>
      </c>
      <c r="C1126" s="3" t="s">
        <v>656</v>
      </c>
      <c r="D1126" s="3" t="s">
        <v>655</v>
      </c>
      <c r="E1126" s="3" t="s">
        <v>89</v>
      </c>
      <c r="F1126" s="3" t="s">
        <v>95</v>
      </c>
      <c r="G1126" s="3" t="s">
        <v>96</v>
      </c>
      <c r="H1126" s="3" t="s">
        <v>314</v>
      </c>
      <c r="I1126" s="3">
        <v>9300</v>
      </c>
      <c r="J1126" s="3">
        <v>16.347000000000001</v>
      </c>
      <c r="K1126" s="3">
        <v>0</v>
      </c>
      <c r="L1126" s="3">
        <v>-152024</v>
      </c>
      <c r="M1126" s="3">
        <v>1139.68</v>
      </c>
      <c r="N1126" s="3">
        <v>-354669.31</v>
      </c>
      <c r="O1126" s="88" t="str">
        <f>""</f>
        <v/>
      </c>
      <c r="P1126" s="35" t="str">
        <f t="shared" si="249"/>
        <v>2024-05-09</v>
      </c>
      <c r="Q1126" t="str">
        <f t="shared" si="250"/>
        <v>XHY</v>
      </c>
      <c r="R1126">
        <f t="shared" si="251"/>
        <v>16.347000000000001</v>
      </c>
      <c r="S1126">
        <f t="shared" si="252"/>
        <v>9300</v>
      </c>
      <c r="T1126">
        <f t="shared" si="253"/>
        <v>152024</v>
      </c>
      <c r="U1126" t="str">
        <f t="shared" si="254"/>
        <v>5-09-4--20</v>
      </c>
      <c r="V1126">
        <f t="shared" si="258"/>
        <v>16.346666666666668</v>
      </c>
      <c r="W1126" t="b">
        <f t="shared" si="259"/>
        <v>0</v>
      </c>
      <c r="X1126" t="str">
        <f t="shared" si="260"/>
        <v>5-09-4--20</v>
      </c>
      <c r="Y1126" t="str">
        <f t="shared" si="261"/>
        <v>5-13-4--20</v>
      </c>
      <c r="Z1126" t="str">
        <f t="shared" si="262"/>
        <v>5-09-4--20</v>
      </c>
      <c r="AA1126" t="str">
        <f t="shared" si="255"/>
        <v>2024-05-09</v>
      </c>
      <c r="AB1126" t="b">
        <f t="shared" si="257"/>
        <v>1</v>
      </c>
      <c r="AC1126">
        <f t="shared" si="256"/>
        <v>0</v>
      </c>
    </row>
    <row r="1127" spans="1:29">
      <c r="A1127" s="3" t="s">
        <v>302</v>
      </c>
      <c r="B1127" s="3" t="s">
        <v>655</v>
      </c>
      <c r="C1127" s="3" t="s">
        <v>656</v>
      </c>
      <c r="D1127" s="3" t="s">
        <v>655</v>
      </c>
      <c r="E1127" s="3" t="s">
        <v>89</v>
      </c>
      <c r="F1127" s="3" t="s">
        <v>105</v>
      </c>
      <c r="G1127" s="3" t="s">
        <v>106</v>
      </c>
      <c r="H1127" s="3" t="s">
        <v>313</v>
      </c>
      <c r="I1127" s="3">
        <v>800</v>
      </c>
      <c r="J1127" s="3">
        <v>88.573999999999998</v>
      </c>
      <c r="K1127" s="3">
        <v>0</v>
      </c>
      <c r="L1127" s="3">
        <v>70859</v>
      </c>
      <c r="M1127" s="3">
        <v>1139.68</v>
      </c>
      <c r="N1127" s="3">
        <v>-354669.31</v>
      </c>
      <c r="O1127" s="88" t="str">
        <f>""</f>
        <v/>
      </c>
      <c r="P1127" s="35" t="str">
        <f t="shared" si="249"/>
        <v>2024-05-09</v>
      </c>
      <c r="Q1127" t="str">
        <f t="shared" si="250"/>
        <v>XUS</v>
      </c>
      <c r="R1127">
        <f t="shared" si="251"/>
        <v>88.573999999999998</v>
      </c>
      <c r="S1127">
        <f t="shared" si="252"/>
        <v>-800</v>
      </c>
      <c r="T1127">
        <f t="shared" si="253"/>
        <v>-70859</v>
      </c>
      <c r="U1127" t="str">
        <f t="shared" si="254"/>
        <v>5-09-4--20</v>
      </c>
      <c r="V1127">
        <f t="shared" si="258"/>
        <v>88.573750000000004</v>
      </c>
      <c r="W1127" t="b">
        <f t="shared" si="259"/>
        <v>0</v>
      </c>
      <c r="X1127" t="str">
        <f t="shared" si="260"/>
        <v>5-09-4--20</v>
      </c>
      <c r="Y1127" t="str">
        <f t="shared" si="261"/>
        <v>5-13-4--20</v>
      </c>
      <c r="Z1127" t="str">
        <f t="shared" si="262"/>
        <v>5-09-4--20</v>
      </c>
      <c r="AA1127" t="str">
        <f t="shared" si="255"/>
        <v>2024-05-09</v>
      </c>
      <c r="AB1127" t="b">
        <f t="shared" si="257"/>
        <v>1</v>
      </c>
      <c r="AC1127">
        <f t="shared" si="256"/>
        <v>0</v>
      </c>
    </row>
    <row r="1128" spans="1:29">
      <c r="A1128" s="3" t="s">
        <v>302</v>
      </c>
      <c r="B1128" s="3" t="s">
        <v>655</v>
      </c>
      <c r="C1128" s="3" t="s">
        <v>656</v>
      </c>
      <c r="D1128" s="3" t="s">
        <v>655</v>
      </c>
      <c r="E1128" s="3" t="s">
        <v>89</v>
      </c>
      <c r="F1128" s="3" t="s">
        <v>108</v>
      </c>
      <c r="G1128" s="3" t="s">
        <v>109</v>
      </c>
      <c r="H1128" s="3" t="s">
        <v>313</v>
      </c>
      <c r="I1128" s="3">
        <v>4750</v>
      </c>
      <c r="J1128" s="3">
        <v>37.841999999999999</v>
      </c>
      <c r="K1128" s="3">
        <v>0</v>
      </c>
      <c r="L1128" s="3">
        <v>179751.5</v>
      </c>
      <c r="M1128" s="3">
        <v>1139.68</v>
      </c>
      <c r="N1128" s="3">
        <v>-354669.31</v>
      </c>
      <c r="O1128" s="88" t="str">
        <f>""</f>
        <v/>
      </c>
      <c r="P1128" s="35" t="str">
        <f t="shared" si="249"/>
        <v>2024-05-09</v>
      </c>
      <c r="Q1128" t="str">
        <f t="shared" si="250"/>
        <v>XEF</v>
      </c>
      <c r="R1128">
        <f t="shared" si="251"/>
        <v>37.841999999999999</v>
      </c>
      <c r="S1128">
        <f t="shared" si="252"/>
        <v>-4750</v>
      </c>
      <c r="T1128">
        <f t="shared" si="253"/>
        <v>-179751.5</v>
      </c>
      <c r="U1128" t="str">
        <f t="shared" si="254"/>
        <v>5-09-4--20</v>
      </c>
      <c r="V1128">
        <f t="shared" si="258"/>
        <v>37.842421052631579</v>
      </c>
      <c r="W1128" t="b">
        <f t="shared" si="259"/>
        <v>0</v>
      </c>
      <c r="X1128" t="str">
        <f t="shared" si="260"/>
        <v>5-09-4--20</v>
      </c>
      <c r="Y1128" t="str">
        <f t="shared" si="261"/>
        <v>5-13-4--20</v>
      </c>
      <c r="Z1128" t="str">
        <f t="shared" si="262"/>
        <v>5-09-4--20</v>
      </c>
      <c r="AA1128" t="str">
        <f t="shared" si="255"/>
        <v>2024-05-09</v>
      </c>
      <c r="AB1128" t="b">
        <f t="shared" si="257"/>
        <v>1</v>
      </c>
      <c r="AC1128">
        <f t="shared" si="256"/>
        <v>0</v>
      </c>
    </row>
    <row r="1129" spans="1:29">
      <c r="A1129" s="3" t="s">
        <v>302</v>
      </c>
      <c r="B1129" s="3" t="s">
        <v>655</v>
      </c>
      <c r="C1129" s="3" t="s">
        <v>656</v>
      </c>
      <c r="D1129" s="3" t="s">
        <v>655</v>
      </c>
      <c r="E1129" s="3" t="s">
        <v>89</v>
      </c>
      <c r="F1129" s="3" t="s">
        <v>110</v>
      </c>
      <c r="G1129" s="3" t="s">
        <v>111</v>
      </c>
      <c r="H1129" s="3" t="s">
        <v>313</v>
      </c>
      <c r="I1129" s="3">
        <v>4950</v>
      </c>
      <c r="J1129" s="3">
        <v>34.020000000000003</v>
      </c>
      <c r="K1129" s="3">
        <v>0</v>
      </c>
      <c r="L1129" s="3">
        <v>168399</v>
      </c>
      <c r="M1129" s="3">
        <v>1139.68</v>
      </c>
      <c r="N1129" s="3">
        <v>-354669.31</v>
      </c>
      <c r="O1129" s="88" t="str">
        <f>""</f>
        <v/>
      </c>
      <c r="P1129" s="35" t="str">
        <f t="shared" si="249"/>
        <v>2024-05-09</v>
      </c>
      <c r="Q1129" t="str">
        <f t="shared" si="250"/>
        <v>XIU</v>
      </c>
      <c r="R1129">
        <f t="shared" si="251"/>
        <v>34.020000000000003</v>
      </c>
      <c r="S1129">
        <f t="shared" si="252"/>
        <v>-4950</v>
      </c>
      <c r="T1129">
        <f t="shared" si="253"/>
        <v>-168399.00000000003</v>
      </c>
      <c r="U1129" t="str">
        <f t="shared" si="254"/>
        <v>5-09-4--20</v>
      </c>
      <c r="V1129">
        <f t="shared" si="258"/>
        <v>34.020000000000003</v>
      </c>
      <c r="W1129" t="b">
        <f t="shared" si="259"/>
        <v>1</v>
      </c>
      <c r="X1129" t="str">
        <f t="shared" si="260"/>
        <v>5-09-4--20</v>
      </c>
      <c r="Y1129" t="str">
        <f t="shared" si="261"/>
        <v>5-13-4--20</v>
      </c>
      <c r="Z1129" t="str">
        <f t="shared" si="262"/>
        <v>5-09-4--20</v>
      </c>
      <c r="AA1129" t="str">
        <f t="shared" si="255"/>
        <v>2024-05-09</v>
      </c>
      <c r="AB1129" t="b">
        <f t="shared" si="257"/>
        <v>1</v>
      </c>
      <c r="AC1129">
        <f t="shared" si="256"/>
        <v>0</v>
      </c>
    </row>
    <row r="1130" spans="1:29">
      <c r="A1130" s="3" t="s">
        <v>302</v>
      </c>
      <c r="B1130" s="3" t="s">
        <v>655</v>
      </c>
      <c r="C1130" s="3" t="s">
        <v>656</v>
      </c>
      <c r="D1130" s="3" t="s">
        <v>655</v>
      </c>
      <c r="E1130" s="3" t="s">
        <v>89</v>
      </c>
      <c r="F1130" s="3" t="s">
        <v>54</v>
      </c>
      <c r="G1130" s="3" t="s">
        <v>230</v>
      </c>
      <c r="H1130" s="3" t="s">
        <v>313</v>
      </c>
      <c r="I1130" s="3">
        <v>16100</v>
      </c>
      <c r="J1130" s="3">
        <v>19.411000000000001</v>
      </c>
      <c r="K1130" s="3">
        <v>0</v>
      </c>
      <c r="L1130" s="3">
        <v>312518</v>
      </c>
      <c r="M1130" s="3">
        <v>1139.68</v>
      </c>
      <c r="N1130" s="3">
        <v>-354669.31</v>
      </c>
      <c r="O1130" s="88" t="str">
        <f>""</f>
        <v/>
      </c>
      <c r="P1130" s="35" t="str">
        <f t="shared" si="249"/>
        <v>2024-05-09</v>
      </c>
      <c r="Q1130" t="str">
        <f t="shared" si="250"/>
        <v>XCB</v>
      </c>
      <c r="R1130">
        <f t="shared" si="251"/>
        <v>19.411000000000001</v>
      </c>
      <c r="S1130">
        <f t="shared" si="252"/>
        <v>-16100</v>
      </c>
      <c r="T1130">
        <f t="shared" si="253"/>
        <v>-312518</v>
      </c>
      <c r="U1130" t="str">
        <f t="shared" si="254"/>
        <v>5-09-4--20</v>
      </c>
      <c r="V1130">
        <f t="shared" si="258"/>
        <v>19.411055900621118</v>
      </c>
      <c r="W1130" t="b">
        <f t="shared" si="259"/>
        <v>0</v>
      </c>
      <c r="X1130" t="str">
        <f t="shared" si="260"/>
        <v>5-09-4--20</v>
      </c>
      <c r="Y1130" t="str">
        <f t="shared" si="261"/>
        <v>5-13-4--20</v>
      </c>
      <c r="Z1130" t="str">
        <f t="shared" si="262"/>
        <v>5-09-4--20</v>
      </c>
      <c r="AA1130" t="str">
        <f t="shared" si="255"/>
        <v>2024-05-09</v>
      </c>
      <c r="AB1130" t="b">
        <f t="shared" si="257"/>
        <v>1</v>
      </c>
      <c r="AC1130">
        <f t="shared" si="256"/>
        <v>0</v>
      </c>
    </row>
    <row r="1131" spans="1:29">
      <c r="A1131" s="3" t="s">
        <v>302</v>
      </c>
      <c r="B1131" s="3" t="s">
        <v>655</v>
      </c>
      <c r="C1131" s="3" t="s">
        <v>656</v>
      </c>
      <c r="D1131" s="3" t="s">
        <v>655</v>
      </c>
      <c r="E1131" s="3" t="s">
        <v>89</v>
      </c>
      <c r="F1131" s="3" t="s">
        <v>90</v>
      </c>
      <c r="G1131" s="3" t="s">
        <v>91</v>
      </c>
      <c r="H1131" s="3" t="s">
        <v>314</v>
      </c>
      <c r="I1131" s="3">
        <v>30900</v>
      </c>
      <c r="J1131" s="3">
        <v>27.35</v>
      </c>
      <c r="K1131" s="3">
        <v>0</v>
      </c>
      <c r="L1131" s="3">
        <v>-845115</v>
      </c>
      <c r="M1131" s="3">
        <v>1139.68</v>
      </c>
      <c r="N1131" s="3">
        <v>-354669.31</v>
      </c>
      <c r="O1131" s="88" t="str">
        <f>""</f>
        <v/>
      </c>
      <c r="P1131" s="35" t="str">
        <f t="shared" si="249"/>
        <v>2024-05-09</v>
      </c>
      <c r="Q1131" t="str">
        <f t="shared" si="250"/>
        <v>XBB</v>
      </c>
      <c r="R1131">
        <f t="shared" si="251"/>
        <v>27.35</v>
      </c>
      <c r="S1131">
        <f t="shared" si="252"/>
        <v>30900</v>
      </c>
      <c r="T1131">
        <f t="shared" si="253"/>
        <v>845115</v>
      </c>
      <c r="U1131" t="str">
        <f t="shared" si="254"/>
        <v>5-09-4--20</v>
      </c>
      <c r="V1131">
        <f t="shared" si="258"/>
        <v>27.35</v>
      </c>
      <c r="W1131" t="b">
        <f t="shared" si="259"/>
        <v>1</v>
      </c>
      <c r="X1131" t="str">
        <f t="shared" si="260"/>
        <v>5-09-4--20</v>
      </c>
      <c r="Y1131" t="str">
        <f t="shared" si="261"/>
        <v>5-13-4--20</v>
      </c>
      <c r="Z1131" t="str">
        <f t="shared" si="262"/>
        <v>5-09-4--20</v>
      </c>
      <c r="AA1131" t="str">
        <f t="shared" si="255"/>
        <v>2024-05-09</v>
      </c>
      <c r="AB1131" t="b">
        <f t="shared" si="257"/>
        <v>1</v>
      </c>
      <c r="AC1131">
        <f t="shared" si="256"/>
        <v>0</v>
      </c>
    </row>
    <row r="1132" spans="1:29">
      <c r="A1132" s="3" t="s">
        <v>302</v>
      </c>
      <c r="B1132" s="3" t="s">
        <v>655</v>
      </c>
      <c r="C1132" s="3" t="s">
        <v>656</v>
      </c>
      <c r="D1132" s="3" t="s">
        <v>655</v>
      </c>
      <c r="E1132" s="3" t="s">
        <v>89</v>
      </c>
      <c r="F1132" s="3" t="s">
        <v>112</v>
      </c>
      <c r="G1132" s="3" t="s">
        <v>113</v>
      </c>
      <c r="H1132" s="3" t="s">
        <v>314</v>
      </c>
      <c r="I1132" s="3">
        <v>1400</v>
      </c>
      <c r="J1132" s="3">
        <v>32.03</v>
      </c>
      <c r="K1132" s="3">
        <v>0</v>
      </c>
      <c r="L1132" s="3">
        <v>-44842</v>
      </c>
      <c r="M1132" s="3">
        <v>1139.68</v>
      </c>
      <c r="N1132" s="3">
        <v>-354669.31</v>
      </c>
      <c r="O1132" s="88" t="str">
        <f>""</f>
        <v/>
      </c>
      <c r="P1132" s="35" t="str">
        <f t="shared" si="249"/>
        <v>2024-05-09</v>
      </c>
      <c r="Q1132" t="str">
        <f t="shared" si="250"/>
        <v>XEM</v>
      </c>
      <c r="R1132">
        <f t="shared" si="251"/>
        <v>32.03</v>
      </c>
      <c r="S1132">
        <f t="shared" si="252"/>
        <v>1400</v>
      </c>
      <c r="T1132">
        <f t="shared" si="253"/>
        <v>44842</v>
      </c>
      <c r="U1132" t="str">
        <f t="shared" si="254"/>
        <v>5-09-4--20</v>
      </c>
      <c r="V1132">
        <f t="shared" si="258"/>
        <v>32.03</v>
      </c>
      <c r="W1132" t="b">
        <f t="shared" si="259"/>
        <v>1</v>
      </c>
      <c r="X1132" t="str">
        <f t="shared" si="260"/>
        <v>5-09-4--20</v>
      </c>
      <c r="Y1132" t="str">
        <f t="shared" si="261"/>
        <v>5-13-4--20</v>
      </c>
      <c r="Z1132" t="str">
        <f t="shared" si="262"/>
        <v>5-09-4--20</v>
      </c>
      <c r="AA1132" t="str">
        <f t="shared" si="255"/>
        <v>2024-05-09</v>
      </c>
      <c r="AB1132" t="b">
        <f t="shared" si="257"/>
        <v>1</v>
      </c>
      <c r="AC1132">
        <f t="shared" si="256"/>
        <v>0</v>
      </c>
    </row>
    <row r="1133" spans="1:29">
      <c r="A1133" s="3" t="s">
        <v>302</v>
      </c>
      <c r="B1133" s="3" t="s">
        <v>656</v>
      </c>
      <c r="C1133" s="3" t="s">
        <v>661</v>
      </c>
      <c r="D1133" s="3" t="s">
        <v>656</v>
      </c>
      <c r="E1133" s="3" t="s">
        <v>89</v>
      </c>
      <c r="F1133" s="3" t="s">
        <v>105</v>
      </c>
      <c r="G1133" s="3" t="s">
        <v>106</v>
      </c>
      <c r="H1133" s="3" t="s">
        <v>313</v>
      </c>
      <c r="I1133" s="3">
        <v>500</v>
      </c>
      <c r="J1133" s="3">
        <v>88.715999999999994</v>
      </c>
      <c r="K1133" s="3">
        <v>0</v>
      </c>
      <c r="L1133" s="3">
        <v>44358</v>
      </c>
      <c r="M1133" s="3">
        <v>6299.95</v>
      </c>
      <c r="N1133" s="3">
        <v>5581.45</v>
      </c>
      <c r="O1133" s="88" t="str">
        <f>""</f>
        <v/>
      </c>
      <c r="P1133" s="35" t="str">
        <f t="shared" si="249"/>
        <v>2024-05-13</v>
      </c>
      <c r="Q1133" t="str">
        <f t="shared" si="250"/>
        <v>XUS</v>
      </c>
      <c r="R1133">
        <f t="shared" si="251"/>
        <v>88.715999999999994</v>
      </c>
      <c r="S1133">
        <f t="shared" si="252"/>
        <v>-500</v>
      </c>
      <c r="T1133">
        <f t="shared" si="253"/>
        <v>-44358</v>
      </c>
      <c r="U1133" t="str">
        <f t="shared" si="254"/>
        <v>5-13-4--20</v>
      </c>
      <c r="V1133">
        <f t="shared" si="258"/>
        <v>88.715999999999994</v>
      </c>
      <c r="W1133" t="b">
        <f t="shared" si="259"/>
        <v>1</v>
      </c>
      <c r="X1133" t="str">
        <f t="shared" si="260"/>
        <v>5-13-4--20</v>
      </c>
      <c r="Y1133" t="str">
        <f t="shared" si="261"/>
        <v>5-15-4--20</v>
      </c>
      <c r="Z1133" t="str">
        <f t="shared" si="262"/>
        <v>5-13-4--20</v>
      </c>
      <c r="AA1133" t="str">
        <f t="shared" si="255"/>
        <v>2024-05-13</v>
      </c>
      <c r="AB1133" t="b">
        <f t="shared" si="257"/>
        <v>1</v>
      </c>
      <c r="AC1133">
        <f t="shared" si="256"/>
        <v>0</v>
      </c>
    </row>
    <row r="1134" spans="1:29">
      <c r="A1134" s="3" t="s">
        <v>302</v>
      </c>
      <c r="B1134" s="3" t="s">
        <v>656</v>
      </c>
      <c r="C1134" s="3" t="s">
        <v>661</v>
      </c>
      <c r="D1134" s="3" t="s">
        <v>656</v>
      </c>
      <c r="E1134" s="3" t="s">
        <v>89</v>
      </c>
      <c r="F1134" s="3" t="s">
        <v>108</v>
      </c>
      <c r="G1134" s="3" t="s">
        <v>109</v>
      </c>
      <c r="H1134" s="3" t="s">
        <v>313</v>
      </c>
      <c r="I1134" s="3">
        <v>250</v>
      </c>
      <c r="J1134" s="3">
        <v>37.909999999999997</v>
      </c>
      <c r="K1134" s="3">
        <v>0</v>
      </c>
      <c r="L1134" s="3">
        <v>9477.5</v>
      </c>
      <c r="M1134" s="3">
        <v>6299.95</v>
      </c>
      <c r="N1134" s="3">
        <v>5581.45</v>
      </c>
      <c r="O1134" s="88" t="str">
        <f>""</f>
        <v/>
      </c>
      <c r="P1134" s="35" t="str">
        <f t="shared" si="249"/>
        <v>2024-05-13</v>
      </c>
      <c r="Q1134" t="str">
        <f t="shared" si="250"/>
        <v>XEF</v>
      </c>
      <c r="R1134">
        <f t="shared" si="251"/>
        <v>37.909999999999997</v>
      </c>
      <c r="S1134">
        <f t="shared" si="252"/>
        <v>-250</v>
      </c>
      <c r="T1134">
        <f t="shared" si="253"/>
        <v>-9477.5</v>
      </c>
      <c r="U1134" t="str">
        <f t="shared" si="254"/>
        <v>5-13-4--20</v>
      </c>
      <c r="V1134">
        <f t="shared" si="258"/>
        <v>37.909999999999997</v>
      </c>
      <c r="W1134" t="b">
        <f t="shared" si="259"/>
        <v>1</v>
      </c>
      <c r="X1134" t="str">
        <f t="shared" si="260"/>
        <v>5-13-4--20</v>
      </c>
      <c r="Y1134" t="str">
        <f t="shared" si="261"/>
        <v>5-15-4--20</v>
      </c>
      <c r="Z1134" t="str">
        <f t="shared" si="262"/>
        <v>5-13-4--20</v>
      </c>
      <c r="AA1134" t="str">
        <f t="shared" si="255"/>
        <v>2024-05-13</v>
      </c>
      <c r="AB1134" t="b">
        <f t="shared" si="257"/>
        <v>1</v>
      </c>
      <c r="AC1134">
        <f t="shared" si="256"/>
        <v>0</v>
      </c>
    </row>
    <row r="1135" spans="1:29">
      <c r="A1135" s="3" t="s">
        <v>302</v>
      </c>
      <c r="B1135" s="3" t="s">
        <v>656</v>
      </c>
      <c r="C1135" s="3" t="s">
        <v>661</v>
      </c>
      <c r="D1135" s="3" t="s">
        <v>656</v>
      </c>
      <c r="E1135" s="3" t="s">
        <v>89</v>
      </c>
      <c r="F1135" s="3" t="s">
        <v>110</v>
      </c>
      <c r="G1135" s="3" t="s">
        <v>111</v>
      </c>
      <c r="H1135" s="3" t="s">
        <v>313</v>
      </c>
      <c r="I1135" s="3">
        <v>350</v>
      </c>
      <c r="J1135" s="3">
        <v>33.804000000000002</v>
      </c>
      <c r="K1135" s="3">
        <v>0</v>
      </c>
      <c r="L1135" s="3">
        <v>11831.5</v>
      </c>
      <c r="M1135" s="3">
        <v>6299.95</v>
      </c>
      <c r="N1135" s="3">
        <v>5581.45</v>
      </c>
      <c r="O1135" s="88" t="str">
        <f>""</f>
        <v/>
      </c>
      <c r="P1135" s="35" t="str">
        <f t="shared" si="249"/>
        <v>2024-05-13</v>
      </c>
      <c r="Q1135" t="str">
        <f t="shared" si="250"/>
        <v>XIU</v>
      </c>
      <c r="R1135">
        <f t="shared" si="251"/>
        <v>33.804000000000002</v>
      </c>
      <c r="S1135">
        <f t="shared" si="252"/>
        <v>-350</v>
      </c>
      <c r="T1135">
        <f t="shared" si="253"/>
        <v>-11831.499999999998</v>
      </c>
      <c r="U1135" t="str">
        <f t="shared" si="254"/>
        <v>5-13-4--20</v>
      </c>
      <c r="V1135">
        <f t="shared" si="258"/>
        <v>33.804285714285712</v>
      </c>
      <c r="W1135" t="b">
        <f t="shared" si="259"/>
        <v>0</v>
      </c>
      <c r="X1135" t="str">
        <f t="shared" si="260"/>
        <v>5-13-4--20</v>
      </c>
      <c r="Y1135" t="str">
        <f t="shared" si="261"/>
        <v>5-15-4--20</v>
      </c>
      <c r="Z1135" t="str">
        <f t="shared" si="262"/>
        <v>5-13-4--20</v>
      </c>
      <c r="AA1135" t="str">
        <f t="shared" si="255"/>
        <v>2024-05-13</v>
      </c>
      <c r="AB1135" t="b">
        <f t="shared" si="257"/>
        <v>1</v>
      </c>
      <c r="AC1135">
        <f t="shared" si="256"/>
        <v>0</v>
      </c>
    </row>
    <row r="1136" spans="1:29">
      <c r="A1136" s="3" t="s">
        <v>302</v>
      </c>
      <c r="B1136" s="3" t="s">
        <v>656</v>
      </c>
      <c r="C1136" s="3" t="s">
        <v>661</v>
      </c>
      <c r="D1136" s="3" t="s">
        <v>656</v>
      </c>
      <c r="E1136" s="3" t="s">
        <v>89</v>
      </c>
      <c r="F1136" s="3" t="s">
        <v>581</v>
      </c>
      <c r="G1136" s="3" t="s">
        <v>582</v>
      </c>
      <c r="H1136" s="3" t="s">
        <v>313</v>
      </c>
      <c r="I1136" s="3">
        <v>3850</v>
      </c>
      <c r="J1136" s="3">
        <v>26.01</v>
      </c>
      <c r="K1136" s="3">
        <v>0</v>
      </c>
      <c r="L1136" s="3">
        <v>100138.5</v>
      </c>
      <c r="M1136" s="3">
        <v>6299.95</v>
      </c>
      <c r="N1136" s="3">
        <v>5581.45</v>
      </c>
      <c r="O1136" s="88" t="str">
        <f>""</f>
        <v/>
      </c>
      <c r="P1136" s="35" t="str">
        <f t="shared" si="249"/>
        <v>2024-05-13</v>
      </c>
      <c r="Q1136" t="str">
        <f t="shared" si="250"/>
        <v>XSB</v>
      </c>
      <c r="R1136">
        <f t="shared" si="251"/>
        <v>26.01</v>
      </c>
      <c r="S1136">
        <f t="shared" si="252"/>
        <v>-3850</v>
      </c>
      <c r="T1136">
        <f t="shared" si="253"/>
        <v>-100138.5</v>
      </c>
      <c r="U1136" t="str">
        <f t="shared" si="254"/>
        <v>5-13-4--20</v>
      </c>
      <c r="V1136">
        <f t="shared" si="258"/>
        <v>26.01</v>
      </c>
      <c r="W1136" t="b">
        <f t="shared" si="259"/>
        <v>1</v>
      </c>
      <c r="X1136" t="str">
        <f t="shared" si="260"/>
        <v>5-13-4--20</v>
      </c>
      <c r="Y1136" t="str">
        <f t="shared" si="261"/>
        <v>5-15-4--20</v>
      </c>
      <c r="Z1136" t="str">
        <f t="shared" si="262"/>
        <v>5-13-4--20</v>
      </c>
      <c r="AA1136" t="str">
        <f t="shared" si="255"/>
        <v>2024-05-13</v>
      </c>
      <c r="AB1136" t="b">
        <f t="shared" si="257"/>
        <v>1</v>
      </c>
      <c r="AC1136">
        <f t="shared" si="256"/>
        <v>0</v>
      </c>
    </row>
    <row r="1137" spans="1:29">
      <c r="A1137" s="3" t="s">
        <v>302</v>
      </c>
      <c r="B1137" s="3" t="s">
        <v>656</v>
      </c>
      <c r="C1137" s="3" t="s">
        <v>661</v>
      </c>
      <c r="D1137" s="3" t="s">
        <v>656</v>
      </c>
      <c r="E1137" s="3" t="s">
        <v>89</v>
      </c>
      <c r="F1137" s="3" t="s">
        <v>90</v>
      </c>
      <c r="G1137" s="3" t="s">
        <v>91</v>
      </c>
      <c r="H1137" s="3" t="s">
        <v>314</v>
      </c>
      <c r="I1137" s="3">
        <v>6100</v>
      </c>
      <c r="J1137" s="3">
        <v>27.298999999999999</v>
      </c>
      <c r="K1137" s="3">
        <v>0</v>
      </c>
      <c r="L1137" s="3">
        <v>-166524</v>
      </c>
      <c r="M1137" s="3">
        <v>6299.95</v>
      </c>
      <c r="N1137" s="3">
        <v>5581.45</v>
      </c>
      <c r="O1137" s="88" t="str">
        <f>""</f>
        <v/>
      </c>
      <c r="P1137" s="35" t="str">
        <f t="shared" si="249"/>
        <v>2024-05-13</v>
      </c>
      <c r="Q1137" t="str">
        <f t="shared" si="250"/>
        <v>XBB</v>
      </c>
      <c r="R1137">
        <f t="shared" si="251"/>
        <v>27.298999999999999</v>
      </c>
      <c r="S1137">
        <f t="shared" si="252"/>
        <v>6100</v>
      </c>
      <c r="T1137">
        <f t="shared" si="253"/>
        <v>166524</v>
      </c>
      <c r="U1137" t="str">
        <f t="shared" si="254"/>
        <v>5-13-4--20</v>
      </c>
      <c r="V1137">
        <f t="shared" si="258"/>
        <v>27.299016393442624</v>
      </c>
      <c r="W1137" t="b">
        <f t="shared" si="259"/>
        <v>0</v>
      </c>
      <c r="X1137" t="str">
        <f t="shared" si="260"/>
        <v>5-13-4--20</v>
      </c>
      <c r="Y1137" t="str">
        <f t="shared" si="261"/>
        <v>5-15-4--20</v>
      </c>
      <c r="Z1137" t="str">
        <f t="shared" si="262"/>
        <v>5-13-4--20</v>
      </c>
      <c r="AA1137" t="str">
        <f t="shared" si="255"/>
        <v>2024-05-13</v>
      </c>
      <c r="AB1137" t="b">
        <f t="shared" si="257"/>
        <v>1</v>
      </c>
      <c r="AC1137">
        <f t="shared" si="256"/>
        <v>0</v>
      </c>
    </row>
    <row r="1138" spans="1:29">
      <c r="A1138" s="3" t="s">
        <v>302</v>
      </c>
      <c r="B1138" s="3" t="s">
        <v>662</v>
      </c>
      <c r="C1138" s="3" t="s">
        <v>662</v>
      </c>
      <c r="D1138" s="3" t="s">
        <v>663</v>
      </c>
      <c r="E1138" s="3" t="s">
        <v>89</v>
      </c>
      <c r="F1138" s="3" t="s">
        <v>498</v>
      </c>
      <c r="G1138" s="3" t="s">
        <v>522</v>
      </c>
      <c r="H1138" s="3" t="s">
        <v>536</v>
      </c>
      <c r="I1138" s="3">
        <v>1E-3</v>
      </c>
      <c r="J1138" s="3"/>
      <c r="K1138" s="3">
        <v>0</v>
      </c>
      <c r="L1138" s="3"/>
      <c r="M1138" s="3">
        <v>5611.96</v>
      </c>
      <c r="N1138" s="3">
        <v>5611.96</v>
      </c>
      <c r="O1138" s="88" t="str">
        <f>""</f>
        <v/>
      </c>
      <c r="P1138" s="35" t="str">
        <f t="shared" si="249"/>
        <v>2024-05-31</v>
      </c>
      <c r="Q1138" t="str">
        <f t="shared" si="250"/>
        <v>NBC773</v>
      </c>
      <c r="R1138">
        <f t="shared" si="251"/>
        <v>0</v>
      </c>
      <c r="S1138">
        <f t="shared" si="252"/>
        <v>1E-3</v>
      </c>
      <c r="T1138">
        <f t="shared" si="253"/>
        <v>0</v>
      </c>
      <c r="U1138" t="str">
        <f t="shared" si="254"/>
        <v>5-31-4--20</v>
      </c>
      <c r="V1138">
        <f t="shared" si="258"/>
        <v>0</v>
      </c>
      <c r="W1138">
        <f t="shared" si="259"/>
        <v>0</v>
      </c>
      <c r="X1138" t="str">
        <f t="shared" si="260"/>
        <v>5-31-4--20</v>
      </c>
      <c r="Y1138" t="str">
        <f t="shared" si="261"/>
        <v>5-31-4--20</v>
      </c>
      <c r="Z1138" t="str">
        <f t="shared" si="262"/>
        <v>6-06-4--20</v>
      </c>
      <c r="AA1138" t="str">
        <f t="shared" si="255"/>
        <v>2024-06-06</v>
      </c>
      <c r="AB1138" t="b">
        <f t="shared" si="257"/>
        <v>0</v>
      </c>
      <c r="AC1138" t="str">
        <f t="shared" si="256"/>
        <v>Adjustment</v>
      </c>
    </row>
    <row r="1139" spans="1:29">
      <c r="A1139" s="3" t="s">
        <v>302</v>
      </c>
      <c r="B1139" s="3" t="s">
        <v>662</v>
      </c>
      <c r="C1139" s="3" t="s">
        <v>662</v>
      </c>
      <c r="D1139" s="3" t="s">
        <v>664</v>
      </c>
      <c r="E1139" s="3" t="s">
        <v>89</v>
      </c>
      <c r="F1139" s="3" t="s">
        <v>93</v>
      </c>
      <c r="G1139" s="3" t="s">
        <v>94</v>
      </c>
      <c r="H1139" s="3" t="s">
        <v>128</v>
      </c>
      <c r="I1139" s="3">
        <v>0</v>
      </c>
      <c r="J1139" s="3"/>
      <c r="K1139" s="3">
        <v>0</v>
      </c>
      <c r="L1139" s="3">
        <v>1.1000000000000001</v>
      </c>
      <c r="M1139" s="3">
        <v>5611.96</v>
      </c>
      <c r="N1139" s="3">
        <v>5611.96</v>
      </c>
      <c r="O1139" s="88" t="str">
        <f>""</f>
        <v/>
      </c>
      <c r="P1139" s="35" t="str">
        <f t="shared" si="249"/>
        <v>2024-05-31</v>
      </c>
      <c r="Q1139" t="str">
        <f t="shared" si="250"/>
        <v>XIG</v>
      </c>
      <c r="R1139">
        <f t="shared" si="251"/>
        <v>0</v>
      </c>
      <c r="S1139">
        <f t="shared" si="252"/>
        <v>0</v>
      </c>
      <c r="T1139">
        <f t="shared" si="253"/>
        <v>0</v>
      </c>
      <c r="U1139" t="str">
        <f t="shared" si="254"/>
        <v>5-31-4--20</v>
      </c>
      <c r="V1139">
        <f t="shared" si="258"/>
        <v>0</v>
      </c>
      <c r="W1139">
        <f t="shared" si="259"/>
        <v>0</v>
      </c>
      <c r="X1139" t="str">
        <f t="shared" si="260"/>
        <v>5-31-4--20</v>
      </c>
      <c r="Y1139" t="str">
        <f t="shared" si="261"/>
        <v>5-31-4--20</v>
      </c>
      <c r="Z1139" t="str">
        <f t="shared" si="262"/>
        <v>6-05-4--20</v>
      </c>
      <c r="AA1139" t="str">
        <f t="shared" si="255"/>
        <v>2024-06-05</v>
      </c>
      <c r="AB1139" t="b">
        <f t="shared" si="257"/>
        <v>0</v>
      </c>
      <c r="AC1139" t="str">
        <f t="shared" si="256"/>
        <v>Fraction</v>
      </c>
    </row>
    <row r="1140" spans="1:29">
      <c r="A1140" s="3" t="s">
        <v>302</v>
      </c>
      <c r="B1140" s="3" t="s">
        <v>662</v>
      </c>
      <c r="C1140" s="3" t="s">
        <v>662</v>
      </c>
      <c r="D1140" s="3" t="s">
        <v>664</v>
      </c>
      <c r="E1140" s="3" t="s">
        <v>89</v>
      </c>
      <c r="F1140" s="3" t="s">
        <v>93</v>
      </c>
      <c r="G1140" s="3" t="s">
        <v>665</v>
      </c>
      <c r="H1140" s="3" t="s">
        <v>305</v>
      </c>
      <c r="I1140" s="3">
        <v>25</v>
      </c>
      <c r="J1140" s="3"/>
      <c r="K1140" s="3">
        <v>0</v>
      </c>
      <c r="L1140" s="3"/>
      <c r="M1140" s="3">
        <v>5611.96</v>
      </c>
      <c r="N1140" s="3">
        <v>5611.96</v>
      </c>
      <c r="O1140" s="88" t="str">
        <f>""</f>
        <v/>
      </c>
      <c r="P1140" s="35" t="str">
        <f t="shared" si="249"/>
        <v>2024-05-31</v>
      </c>
      <c r="Q1140" t="str">
        <f t="shared" si="250"/>
        <v>XIG</v>
      </c>
      <c r="R1140">
        <f t="shared" si="251"/>
        <v>19.809999999999999</v>
      </c>
      <c r="S1140">
        <f t="shared" si="252"/>
        <v>25</v>
      </c>
      <c r="T1140">
        <f t="shared" si="253"/>
        <v>0</v>
      </c>
      <c r="U1140" t="str">
        <f t="shared" si="254"/>
        <v>5-31-4--20</v>
      </c>
      <c r="V1140">
        <f t="shared" si="258"/>
        <v>0</v>
      </c>
      <c r="W1140">
        <f t="shared" si="259"/>
        <v>0</v>
      </c>
      <c r="X1140" t="str">
        <f t="shared" si="260"/>
        <v>5-31-4--20</v>
      </c>
      <c r="Y1140" t="str">
        <f t="shared" si="261"/>
        <v>5-31-4--20</v>
      </c>
      <c r="Z1140" t="str">
        <f t="shared" si="262"/>
        <v>6-05-4--20</v>
      </c>
      <c r="AA1140" t="str">
        <f t="shared" si="255"/>
        <v>2024-06-05</v>
      </c>
      <c r="AB1140" t="b">
        <f t="shared" si="257"/>
        <v>0</v>
      </c>
      <c r="AC1140" t="str">
        <f t="shared" si="256"/>
        <v>Reinv Div</v>
      </c>
    </row>
    <row r="1141" spans="1:29">
      <c r="A1141" s="3" t="s">
        <v>302</v>
      </c>
      <c r="B1141" s="3" t="s">
        <v>662</v>
      </c>
      <c r="C1141" s="3" t="s">
        <v>662</v>
      </c>
      <c r="D1141" s="3" t="s">
        <v>664</v>
      </c>
      <c r="E1141" s="3" t="s">
        <v>89</v>
      </c>
      <c r="F1141" s="3" t="s">
        <v>95</v>
      </c>
      <c r="G1141" s="3" t="s">
        <v>96</v>
      </c>
      <c r="H1141" s="3" t="s">
        <v>128</v>
      </c>
      <c r="I1141" s="3">
        <v>0</v>
      </c>
      <c r="J1141" s="3"/>
      <c r="K1141" s="3">
        <v>0</v>
      </c>
      <c r="L1141" s="3">
        <v>6.47</v>
      </c>
      <c r="M1141" s="3">
        <v>5611.96</v>
      </c>
      <c r="N1141" s="3">
        <v>5611.96</v>
      </c>
      <c r="O1141" s="88" t="str">
        <f>""</f>
        <v/>
      </c>
      <c r="P1141" s="35" t="str">
        <f t="shared" si="249"/>
        <v>2024-05-31</v>
      </c>
      <c r="Q1141" t="str">
        <f t="shared" si="250"/>
        <v>XHY</v>
      </c>
      <c r="R1141">
        <f t="shared" si="251"/>
        <v>0</v>
      </c>
      <c r="S1141">
        <f t="shared" si="252"/>
        <v>0</v>
      </c>
      <c r="T1141">
        <f t="shared" si="253"/>
        <v>0</v>
      </c>
      <c r="U1141" t="str">
        <f t="shared" si="254"/>
        <v>5-31-4--20</v>
      </c>
      <c r="V1141">
        <f t="shared" si="258"/>
        <v>0</v>
      </c>
      <c r="W1141">
        <f t="shared" si="259"/>
        <v>0</v>
      </c>
      <c r="X1141" t="str">
        <f t="shared" si="260"/>
        <v>5-31-4--20</v>
      </c>
      <c r="Y1141" t="str">
        <f t="shared" si="261"/>
        <v>5-31-4--20</v>
      </c>
      <c r="Z1141" t="str">
        <f t="shared" si="262"/>
        <v>6-05-4--20</v>
      </c>
      <c r="AA1141" t="str">
        <f t="shared" si="255"/>
        <v>2024-06-05</v>
      </c>
      <c r="AB1141" t="b">
        <f t="shared" si="257"/>
        <v>0</v>
      </c>
      <c r="AC1141" t="str">
        <f t="shared" si="256"/>
        <v>Fraction</v>
      </c>
    </row>
    <row r="1142" spans="1:29">
      <c r="A1142" s="3" t="s">
        <v>302</v>
      </c>
      <c r="B1142" s="3" t="s">
        <v>662</v>
      </c>
      <c r="C1142" s="3" t="s">
        <v>662</v>
      </c>
      <c r="D1142" s="3" t="s">
        <v>664</v>
      </c>
      <c r="E1142" s="3" t="s">
        <v>89</v>
      </c>
      <c r="F1142" s="3" t="s">
        <v>95</v>
      </c>
      <c r="G1142" s="3" t="s">
        <v>666</v>
      </c>
      <c r="H1142" s="3" t="s">
        <v>305</v>
      </c>
      <c r="I1142" s="3">
        <v>61</v>
      </c>
      <c r="J1142" s="3"/>
      <c r="K1142" s="3">
        <v>0</v>
      </c>
      <c r="L1142" s="3"/>
      <c r="M1142" s="3">
        <v>5611.96</v>
      </c>
      <c r="N1142" s="3">
        <v>5611.96</v>
      </c>
      <c r="O1142" s="88" t="str">
        <f>""</f>
        <v/>
      </c>
      <c r="P1142" s="35" t="str">
        <f t="shared" si="249"/>
        <v>2024-05-31</v>
      </c>
      <c r="Q1142" t="str">
        <f t="shared" si="250"/>
        <v>XHY</v>
      </c>
      <c r="R1142">
        <f t="shared" si="251"/>
        <v>16.34</v>
      </c>
      <c r="S1142">
        <f t="shared" si="252"/>
        <v>61</v>
      </c>
      <c r="T1142">
        <f t="shared" si="253"/>
        <v>0</v>
      </c>
      <c r="U1142" t="str">
        <f t="shared" si="254"/>
        <v>5-31-4--20</v>
      </c>
      <c r="V1142">
        <f t="shared" si="258"/>
        <v>0</v>
      </c>
      <c r="W1142">
        <f t="shared" si="259"/>
        <v>0</v>
      </c>
      <c r="X1142" t="str">
        <f t="shared" si="260"/>
        <v>5-31-4--20</v>
      </c>
      <c r="Y1142" t="str">
        <f t="shared" si="261"/>
        <v>5-31-4--20</v>
      </c>
      <c r="Z1142" t="str">
        <f t="shared" si="262"/>
        <v>6-05-4--20</v>
      </c>
      <c r="AA1142" t="str">
        <f t="shared" si="255"/>
        <v>2024-06-05</v>
      </c>
      <c r="AB1142" t="b">
        <f t="shared" si="257"/>
        <v>0</v>
      </c>
      <c r="AC1142" t="str">
        <f t="shared" si="256"/>
        <v>Reinv Div</v>
      </c>
    </row>
    <row r="1143" spans="1:29">
      <c r="A1143" s="3" t="s">
        <v>302</v>
      </c>
      <c r="B1143" s="3" t="s">
        <v>662</v>
      </c>
      <c r="C1143" s="3" t="s">
        <v>662</v>
      </c>
      <c r="D1143" s="3" t="s">
        <v>664</v>
      </c>
      <c r="E1143" s="3" t="s">
        <v>89</v>
      </c>
      <c r="F1143" s="3" t="s">
        <v>110</v>
      </c>
      <c r="G1143" s="3" t="s">
        <v>111</v>
      </c>
      <c r="H1143" s="3" t="s">
        <v>128</v>
      </c>
      <c r="I1143" s="3">
        <v>0</v>
      </c>
      <c r="J1143" s="3"/>
      <c r="K1143" s="3">
        <v>0</v>
      </c>
      <c r="L1143" s="3">
        <v>6.29</v>
      </c>
      <c r="M1143" s="3">
        <v>5611.96</v>
      </c>
      <c r="N1143" s="3">
        <v>5611.96</v>
      </c>
      <c r="O1143" s="88" t="str">
        <f>""</f>
        <v/>
      </c>
      <c r="P1143" s="35" t="str">
        <f t="shared" si="249"/>
        <v>2024-05-31</v>
      </c>
      <c r="Q1143" t="str">
        <f t="shared" si="250"/>
        <v>XIU</v>
      </c>
      <c r="R1143">
        <f t="shared" si="251"/>
        <v>0</v>
      </c>
      <c r="S1143">
        <f t="shared" si="252"/>
        <v>0</v>
      </c>
      <c r="T1143">
        <f t="shared" si="253"/>
        <v>0</v>
      </c>
      <c r="U1143" t="str">
        <f t="shared" si="254"/>
        <v>5-31-4--20</v>
      </c>
      <c r="V1143">
        <f t="shared" si="258"/>
        <v>0</v>
      </c>
      <c r="W1143">
        <f t="shared" si="259"/>
        <v>0</v>
      </c>
      <c r="X1143" t="str">
        <f t="shared" si="260"/>
        <v>5-31-4--20</v>
      </c>
      <c r="Y1143" t="str">
        <f t="shared" si="261"/>
        <v>5-31-4--20</v>
      </c>
      <c r="Z1143" t="str">
        <f t="shared" si="262"/>
        <v>6-05-4--20</v>
      </c>
      <c r="AA1143" t="str">
        <f t="shared" si="255"/>
        <v>2024-06-05</v>
      </c>
      <c r="AB1143" t="b">
        <f t="shared" si="257"/>
        <v>0</v>
      </c>
      <c r="AC1143" t="str">
        <f t="shared" si="256"/>
        <v>Fraction</v>
      </c>
    </row>
    <row r="1144" spans="1:29">
      <c r="A1144" s="3" t="s">
        <v>302</v>
      </c>
      <c r="B1144" s="3" t="s">
        <v>662</v>
      </c>
      <c r="C1144" s="3" t="s">
        <v>662</v>
      </c>
      <c r="D1144" s="3" t="s">
        <v>664</v>
      </c>
      <c r="E1144" s="3" t="s">
        <v>89</v>
      </c>
      <c r="F1144" s="3" t="s">
        <v>110</v>
      </c>
      <c r="G1144" s="3" t="s">
        <v>667</v>
      </c>
      <c r="H1144" s="3" t="s">
        <v>305</v>
      </c>
      <c r="I1144" s="3">
        <v>176</v>
      </c>
      <c r="J1144" s="3"/>
      <c r="K1144" s="3">
        <v>0</v>
      </c>
      <c r="L1144" s="3"/>
      <c r="M1144" s="3">
        <v>5611.96</v>
      </c>
      <c r="N1144" s="3">
        <v>5611.96</v>
      </c>
      <c r="O1144" s="88" t="str">
        <f>""</f>
        <v/>
      </c>
      <c r="P1144" s="35" t="str">
        <f t="shared" si="249"/>
        <v>2024-05-31</v>
      </c>
      <c r="Q1144" t="str">
        <f t="shared" si="250"/>
        <v>XIU</v>
      </c>
      <c r="R1144">
        <f t="shared" si="251"/>
        <v>33.39</v>
      </c>
      <c r="S1144">
        <f t="shared" si="252"/>
        <v>176</v>
      </c>
      <c r="T1144">
        <f t="shared" si="253"/>
        <v>0</v>
      </c>
      <c r="U1144" t="str">
        <f t="shared" si="254"/>
        <v>5-31-4--20</v>
      </c>
      <c r="V1144">
        <f t="shared" si="258"/>
        <v>0</v>
      </c>
      <c r="W1144">
        <f t="shared" si="259"/>
        <v>0</v>
      </c>
      <c r="X1144" t="str">
        <f t="shared" si="260"/>
        <v>5-31-4--20</v>
      </c>
      <c r="Y1144" t="str">
        <f t="shared" si="261"/>
        <v>5-31-4--20</v>
      </c>
      <c r="Z1144" t="str">
        <f t="shared" si="262"/>
        <v>6-05-4--20</v>
      </c>
      <c r="AA1144" t="str">
        <f t="shared" si="255"/>
        <v>2024-06-05</v>
      </c>
      <c r="AB1144" t="b">
        <f t="shared" si="257"/>
        <v>0</v>
      </c>
      <c r="AC1144" t="str">
        <f t="shared" si="256"/>
        <v>Reinv Div</v>
      </c>
    </row>
    <row r="1145" spans="1:29">
      <c r="A1145" s="3" t="s">
        <v>302</v>
      </c>
      <c r="B1145" s="3" t="s">
        <v>662</v>
      </c>
      <c r="C1145" s="3" t="s">
        <v>662</v>
      </c>
      <c r="D1145" s="3" t="s">
        <v>664</v>
      </c>
      <c r="E1145" s="3" t="s">
        <v>89</v>
      </c>
      <c r="F1145" s="3" t="s">
        <v>54</v>
      </c>
      <c r="G1145" s="3" t="s">
        <v>668</v>
      </c>
      <c r="H1145" s="3" t="s">
        <v>305</v>
      </c>
      <c r="I1145" s="3">
        <v>62</v>
      </c>
      <c r="J1145" s="3"/>
      <c r="K1145" s="3">
        <v>0</v>
      </c>
      <c r="L1145" s="3"/>
      <c r="M1145" s="3">
        <v>5611.96</v>
      </c>
      <c r="N1145" s="3">
        <v>5611.96</v>
      </c>
      <c r="O1145" s="88" t="str">
        <f>""</f>
        <v/>
      </c>
      <c r="P1145" s="35" t="str">
        <f t="shared" si="249"/>
        <v>2024-05-31</v>
      </c>
      <c r="Q1145" t="str">
        <f t="shared" si="250"/>
        <v>XCB</v>
      </c>
      <c r="R1145">
        <f t="shared" si="251"/>
        <v>19.469516129032257</v>
      </c>
      <c r="S1145">
        <f t="shared" si="252"/>
        <v>62</v>
      </c>
      <c r="T1145">
        <f t="shared" si="253"/>
        <v>0</v>
      </c>
      <c r="U1145" t="str">
        <f t="shared" si="254"/>
        <v>5-31-4--20</v>
      </c>
      <c r="V1145">
        <f t="shared" si="258"/>
        <v>0</v>
      </c>
      <c r="W1145">
        <f t="shared" si="259"/>
        <v>0</v>
      </c>
      <c r="X1145" t="str">
        <f t="shared" si="260"/>
        <v>5-31-4--20</v>
      </c>
      <c r="Y1145" t="str">
        <f t="shared" si="261"/>
        <v>5-31-4--20</v>
      </c>
      <c r="Z1145" t="str">
        <f t="shared" si="262"/>
        <v>6-05-4--20</v>
      </c>
      <c r="AA1145" t="str">
        <f t="shared" si="255"/>
        <v>2024-06-05</v>
      </c>
      <c r="AB1145" t="b">
        <f t="shared" si="257"/>
        <v>0</v>
      </c>
      <c r="AC1145" t="str">
        <f t="shared" si="256"/>
        <v>Reinv Div</v>
      </c>
    </row>
    <row r="1146" spans="1:29">
      <c r="A1146" s="3" t="s">
        <v>302</v>
      </c>
      <c r="B1146" s="3" t="s">
        <v>662</v>
      </c>
      <c r="C1146" s="3" t="s">
        <v>662</v>
      </c>
      <c r="D1146" s="3" t="s">
        <v>664</v>
      </c>
      <c r="E1146" s="3" t="s">
        <v>89</v>
      </c>
      <c r="F1146" s="3" t="s">
        <v>54</v>
      </c>
      <c r="G1146" s="3" t="s">
        <v>230</v>
      </c>
      <c r="H1146" s="3" t="s">
        <v>128</v>
      </c>
      <c r="I1146" s="3">
        <v>0</v>
      </c>
      <c r="J1146" s="3"/>
      <c r="K1146" s="3">
        <v>0</v>
      </c>
      <c r="L1146" s="3">
        <v>2.6</v>
      </c>
      <c r="M1146" s="3">
        <v>5611.96</v>
      </c>
      <c r="N1146" s="3">
        <v>5611.96</v>
      </c>
      <c r="O1146" s="88" t="str">
        <f>""</f>
        <v/>
      </c>
      <c r="P1146" s="35" t="str">
        <f t="shared" si="249"/>
        <v>2024-05-31</v>
      </c>
      <c r="Q1146" t="str">
        <f t="shared" si="250"/>
        <v>XCB</v>
      </c>
      <c r="R1146">
        <f t="shared" si="251"/>
        <v>0</v>
      </c>
      <c r="S1146">
        <f t="shared" si="252"/>
        <v>0</v>
      </c>
      <c r="T1146">
        <f t="shared" si="253"/>
        <v>0</v>
      </c>
      <c r="U1146" t="str">
        <f t="shared" si="254"/>
        <v>5-31-4--20</v>
      </c>
      <c r="V1146">
        <f t="shared" si="258"/>
        <v>0</v>
      </c>
      <c r="W1146">
        <f t="shared" si="259"/>
        <v>0</v>
      </c>
      <c r="X1146" t="str">
        <f t="shared" si="260"/>
        <v>5-31-4--20</v>
      </c>
      <c r="Y1146" t="str">
        <f t="shared" si="261"/>
        <v>5-31-4--20</v>
      </c>
      <c r="Z1146" t="str">
        <f t="shared" si="262"/>
        <v>6-05-4--20</v>
      </c>
      <c r="AA1146" t="str">
        <f t="shared" si="255"/>
        <v>2024-06-05</v>
      </c>
      <c r="AB1146" t="b">
        <f t="shared" si="257"/>
        <v>0</v>
      </c>
      <c r="AC1146" t="str">
        <f t="shared" si="256"/>
        <v>Fraction</v>
      </c>
    </row>
    <row r="1147" spans="1:29">
      <c r="A1147" s="3" t="s">
        <v>302</v>
      </c>
      <c r="B1147" s="3" t="s">
        <v>662</v>
      </c>
      <c r="C1147" s="3" t="s">
        <v>662</v>
      </c>
      <c r="D1147" s="3" t="s">
        <v>664</v>
      </c>
      <c r="E1147" s="3" t="s">
        <v>89</v>
      </c>
      <c r="F1147" s="3" t="s">
        <v>90</v>
      </c>
      <c r="G1147" s="3" t="s">
        <v>91</v>
      </c>
      <c r="H1147" s="3" t="s">
        <v>128</v>
      </c>
      <c r="I1147" s="3">
        <v>0</v>
      </c>
      <c r="J1147" s="3"/>
      <c r="K1147" s="3">
        <v>0</v>
      </c>
      <c r="L1147" s="3">
        <v>14.05</v>
      </c>
      <c r="M1147" s="3">
        <v>5611.96</v>
      </c>
      <c r="N1147" s="3">
        <v>5611.96</v>
      </c>
      <c r="O1147" s="88" t="str">
        <f>""</f>
        <v/>
      </c>
      <c r="P1147" s="35" t="str">
        <f t="shared" si="249"/>
        <v>2024-05-31</v>
      </c>
      <c r="Q1147" t="str">
        <f t="shared" si="250"/>
        <v>XBB</v>
      </c>
      <c r="R1147">
        <f t="shared" si="251"/>
        <v>0</v>
      </c>
      <c r="S1147">
        <f t="shared" si="252"/>
        <v>0</v>
      </c>
      <c r="T1147">
        <f t="shared" si="253"/>
        <v>0</v>
      </c>
      <c r="U1147" t="str">
        <f t="shared" si="254"/>
        <v>5-31-4--20</v>
      </c>
      <c r="V1147">
        <f t="shared" si="258"/>
        <v>0</v>
      </c>
      <c r="W1147">
        <f t="shared" si="259"/>
        <v>0</v>
      </c>
      <c r="X1147" t="str">
        <f t="shared" si="260"/>
        <v>5-31-4--20</v>
      </c>
      <c r="Y1147" t="str">
        <f t="shared" si="261"/>
        <v>5-31-4--20</v>
      </c>
      <c r="Z1147" t="str">
        <f t="shared" si="262"/>
        <v>6-05-4--20</v>
      </c>
      <c r="AA1147" t="str">
        <f t="shared" si="255"/>
        <v>2024-06-05</v>
      </c>
      <c r="AB1147" t="b">
        <f t="shared" si="257"/>
        <v>0</v>
      </c>
      <c r="AC1147" t="str">
        <f t="shared" si="256"/>
        <v>Fraction</v>
      </c>
    </row>
    <row r="1148" spans="1:29">
      <c r="A1148" s="3" t="s">
        <v>302</v>
      </c>
      <c r="B1148" s="3" t="s">
        <v>662</v>
      </c>
      <c r="C1148" s="3" t="s">
        <v>662</v>
      </c>
      <c r="D1148" s="3" t="s">
        <v>664</v>
      </c>
      <c r="E1148" s="3" t="s">
        <v>89</v>
      </c>
      <c r="F1148" s="3" t="s">
        <v>90</v>
      </c>
      <c r="G1148" s="3" t="s">
        <v>669</v>
      </c>
      <c r="H1148" s="3" t="s">
        <v>305</v>
      </c>
      <c r="I1148" s="3">
        <v>301</v>
      </c>
      <c r="J1148" s="3"/>
      <c r="K1148" s="3">
        <v>0</v>
      </c>
      <c r="L1148" s="3"/>
      <c r="M1148" s="3">
        <v>5611.96</v>
      </c>
      <c r="N1148" s="3">
        <v>5611.96</v>
      </c>
      <c r="O1148" s="88" t="str">
        <f>""</f>
        <v/>
      </c>
      <c r="P1148" s="35" t="str">
        <f t="shared" si="249"/>
        <v>2024-05-31</v>
      </c>
      <c r="Q1148" t="str">
        <f t="shared" si="250"/>
        <v>XBB</v>
      </c>
      <c r="R1148">
        <f t="shared" si="251"/>
        <v>27.540000000000003</v>
      </c>
      <c r="S1148">
        <f t="shared" si="252"/>
        <v>301</v>
      </c>
      <c r="T1148">
        <f t="shared" si="253"/>
        <v>0</v>
      </c>
      <c r="U1148" t="str">
        <f t="shared" si="254"/>
        <v>5-31-4--20</v>
      </c>
      <c r="V1148">
        <f t="shared" si="258"/>
        <v>0</v>
      </c>
      <c r="W1148">
        <f t="shared" si="259"/>
        <v>0</v>
      </c>
      <c r="X1148" t="str">
        <f t="shared" si="260"/>
        <v>5-31-4--20</v>
      </c>
      <c r="Y1148" t="str">
        <f t="shared" si="261"/>
        <v>5-31-4--20</v>
      </c>
      <c r="Z1148" t="str">
        <f t="shared" si="262"/>
        <v>6-05-4--20</v>
      </c>
      <c r="AA1148" t="str">
        <f t="shared" si="255"/>
        <v>2024-06-05</v>
      </c>
      <c r="AB1148" t="b">
        <f t="shared" si="257"/>
        <v>0</v>
      </c>
      <c r="AC1148" t="str">
        <f t="shared" si="256"/>
        <v>Reinv Div</v>
      </c>
    </row>
    <row r="1149" spans="1:29">
      <c r="A1149" s="3" t="s">
        <v>302</v>
      </c>
      <c r="B1149" s="3" t="s">
        <v>662</v>
      </c>
      <c r="C1149" s="3" t="s">
        <v>662</v>
      </c>
      <c r="D1149" s="3" t="s">
        <v>662</v>
      </c>
      <c r="E1149" s="3" t="s">
        <v>89</v>
      </c>
      <c r="F1149" s="3" t="s">
        <v>93</v>
      </c>
      <c r="G1149" s="3" t="s">
        <v>94</v>
      </c>
      <c r="H1149" s="3" t="s">
        <v>305</v>
      </c>
      <c r="I1149" s="3">
        <v>0</v>
      </c>
      <c r="J1149" s="3"/>
      <c r="K1149" s="3">
        <v>0</v>
      </c>
      <c r="L1149" s="3">
        <v>-496.34</v>
      </c>
      <c r="M1149" s="3">
        <v>5581.45</v>
      </c>
      <c r="N1149" s="3">
        <v>5581.45</v>
      </c>
      <c r="O1149" s="88" t="str">
        <f>""</f>
        <v/>
      </c>
      <c r="P1149" s="35" t="str">
        <f t="shared" si="249"/>
        <v>2024-05-31</v>
      </c>
      <c r="Q1149" t="str">
        <f t="shared" si="250"/>
        <v>XIG</v>
      </c>
      <c r="R1149">
        <f t="shared" si="251"/>
        <v>0</v>
      </c>
      <c r="S1149">
        <f t="shared" si="252"/>
        <v>0</v>
      </c>
      <c r="T1149">
        <f t="shared" si="253"/>
        <v>0</v>
      </c>
      <c r="U1149" t="str">
        <f t="shared" si="254"/>
        <v>5-31-4--20</v>
      </c>
      <c r="V1149">
        <f t="shared" si="258"/>
        <v>0</v>
      </c>
      <c r="W1149">
        <f t="shared" si="259"/>
        <v>0</v>
      </c>
      <c r="X1149" t="str">
        <f t="shared" si="260"/>
        <v>5-31-4--20</v>
      </c>
      <c r="Y1149" t="str">
        <f t="shared" si="261"/>
        <v>5-31-4--20</v>
      </c>
      <c r="Z1149" t="str">
        <f t="shared" si="262"/>
        <v>5-31-4--20</v>
      </c>
      <c r="AA1149" t="str">
        <f t="shared" si="255"/>
        <v>2024-05-31</v>
      </c>
      <c r="AB1149" t="b">
        <f t="shared" si="257"/>
        <v>1</v>
      </c>
      <c r="AC1149">
        <f t="shared" si="256"/>
        <v>0</v>
      </c>
    </row>
    <row r="1150" spans="1:29">
      <c r="A1150" s="3" t="s">
        <v>302</v>
      </c>
      <c r="B1150" s="3" t="s">
        <v>662</v>
      </c>
      <c r="C1150" s="3" t="s">
        <v>662</v>
      </c>
      <c r="D1150" s="3" t="s">
        <v>662</v>
      </c>
      <c r="E1150" s="3" t="s">
        <v>89</v>
      </c>
      <c r="F1150" s="3" t="s">
        <v>93</v>
      </c>
      <c r="G1150" s="3" t="s">
        <v>94</v>
      </c>
      <c r="H1150" s="3" t="s">
        <v>92</v>
      </c>
      <c r="I1150" s="3">
        <v>7636</v>
      </c>
      <c r="J1150" s="3"/>
      <c r="K1150" s="3">
        <v>0</v>
      </c>
      <c r="L1150" s="3">
        <v>496.34</v>
      </c>
      <c r="M1150" s="3">
        <v>5581.45</v>
      </c>
      <c r="N1150" s="3">
        <v>5581.45</v>
      </c>
      <c r="O1150" s="88" t="str">
        <f>""</f>
        <v/>
      </c>
      <c r="P1150" s="35" t="str">
        <f t="shared" si="249"/>
        <v>2024-05-31</v>
      </c>
      <c r="Q1150" t="str">
        <f t="shared" si="250"/>
        <v>XIG</v>
      </c>
      <c r="R1150">
        <f t="shared" si="251"/>
        <v>0</v>
      </c>
      <c r="S1150">
        <f t="shared" si="252"/>
        <v>7636</v>
      </c>
      <c r="T1150">
        <f t="shared" si="253"/>
        <v>496.34000000000003</v>
      </c>
      <c r="U1150" t="str">
        <f t="shared" si="254"/>
        <v>5-31-4--20</v>
      </c>
      <c r="V1150">
        <f t="shared" si="258"/>
        <v>6.5000000000000002E-2</v>
      </c>
      <c r="W1150">
        <f t="shared" si="259"/>
        <v>0</v>
      </c>
      <c r="X1150" t="str">
        <f t="shared" si="260"/>
        <v>5-31-4--20</v>
      </c>
      <c r="Y1150" t="str">
        <f t="shared" si="261"/>
        <v>5-31-4--20</v>
      </c>
      <c r="Z1150" t="str">
        <f t="shared" si="262"/>
        <v>5-31-4--20</v>
      </c>
      <c r="AA1150" t="str">
        <f t="shared" si="255"/>
        <v>2024-05-31</v>
      </c>
      <c r="AB1150" t="b">
        <f t="shared" si="257"/>
        <v>1</v>
      </c>
      <c r="AC1150">
        <f t="shared" si="256"/>
        <v>0</v>
      </c>
    </row>
    <row r="1151" spans="1:29">
      <c r="A1151" s="3" t="s">
        <v>302</v>
      </c>
      <c r="B1151" s="3" t="s">
        <v>662</v>
      </c>
      <c r="C1151" s="3" t="s">
        <v>662</v>
      </c>
      <c r="D1151" s="3" t="s">
        <v>662</v>
      </c>
      <c r="E1151" s="3" t="s">
        <v>89</v>
      </c>
      <c r="F1151" s="3" t="s">
        <v>95</v>
      </c>
      <c r="G1151" s="3" t="s">
        <v>96</v>
      </c>
      <c r="H1151" s="3" t="s">
        <v>305</v>
      </c>
      <c r="I1151" s="3">
        <v>0</v>
      </c>
      <c r="J1151" s="3"/>
      <c r="K1151" s="3">
        <v>0</v>
      </c>
      <c r="L1151" s="3">
        <v>-1003.19</v>
      </c>
      <c r="M1151" s="3">
        <v>5581.45</v>
      </c>
      <c r="N1151" s="3">
        <v>5581.45</v>
      </c>
      <c r="O1151" s="88" t="str">
        <f>""</f>
        <v/>
      </c>
      <c r="P1151" s="35" t="str">
        <f t="shared" si="249"/>
        <v>2024-05-31</v>
      </c>
      <c r="Q1151" t="str">
        <f t="shared" si="250"/>
        <v>XHY</v>
      </c>
      <c r="R1151">
        <f t="shared" si="251"/>
        <v>0</v>
      </c>
      <c r="S1151">
        <f t="shared" si="252"/>
        <v>0</v>
      </c>
      <c r="T1151">
        <f t="shared" si="253"/>
        <v>0</v>
      </c>
      <c r="U1151" t="str">
        <f t="shared" si="254"/>
        <v>5-31-4--20</v>
      </c>
      <c r="V1151">
        <f t="shared" si="258"/>
        <v>0</v>
      </c>
      <c r="W1151">
        <f t="shared" si="259"/>
        <v>0</v>
      </c>
      <c r="X1151" t="str">
        <f t="shared" si="260"/>
        <v>5-31-4--20</v>
      </c>
      <c r="Y1151" t="str">
        <f t="shared" si="261"/>
        <v>5-31-4--20</v>
      </c>
      <c r="Z1151" t="str">
        <f t="shared" si="262"/>
        <v>5-31-4--20</v>
      </c>
      <c r="AA1151" t="str">
        <f t="shared" si="255"/>
        <v>2024-05-31</v>
      </c>
      <c r="AB1151" t="b">
        <f t="shared" si="257"/>
        <v>1</v>
      </c>
      <c r="AC1151">
        <f t="shared" si="256"/>
        <v>0</v>
      </c>
    </row>
    <row r="1152" spans="1:29">
      <c r="A1152" s="3" t="s">
        <v>302</v>
      </c>
      <c r="B1152" s="3" t="s">
        <v>662</v>
      </c>
      <c r="C1152" s="3" t="s">
        <v>662</v>
      </c>
      <c r="D1152" s="3" t="s">
        <v>662</v>
      </c>
      <c r="E1152" s="3" t="s">
        <v>89</v>
      </c>
      <c r="F1152" s="3" t="s">
        <v>95</v>
      </c>
      <c r="G1152" s="3" t="s">
        <v>96</v>
      </c>
      <c r="H1152" s="3" t="s">
        <v>92</v>
      </c>
      <c r="I1152" s="3">
        <v>12234</v>
      </c>
      <c r="J1152" s="3"/>
      <c r="K1152" s="3">
        <v>0</v>
      </c>
      <c r="L1152" s="3">
        <v>1003.19</v>
      </c>
      <c r="M1152" s="3">
        <v>5581.45</v>
      </c>
      <c r="N1152" s="3">
        <v>5581.45</v>
      </c>
      <c r="O1152" s="88" t="str">
        <f>""</f>
        <v/>
      </c>
      <c r="P1152" s="35" t="str">
        <f t="shared" si="249"/>
        <v>2024-05-31</v>
      </c>
      <c r="Q1152" t="str">
        <f t="shared" si="250"/>
        <v>XHY</v>
      </c>
      <c r="R1152">
        <f t="shared" si="251"/>
        <v>0</v>
      </c>
      <c r="S1152">
        <f t="shared" si="252"/>
        <v>12234</v>
      </c>
      <c r="T1152">
        <f t="shared" si="253"/>
        <v>1003.1899999999999</v>
      </c>
      <c r="U1152" t="str">
        <f t="shared" si="254"/>
        <v>5-31-4--20</v>
      </c>
      <c r="V1152">
        <f t="shared" si="258"/>
        <v>8.2000163478829491E-2</v>
      </c>
      <c r="W1152">
        <f t="shared" si="259"/>
        <v>0</v>
      </c>
      <c r="X1152" t="str">
        <f t="shared" si="260"/>
        <v>5-31-4--20</v>
      </c>
      <c r="Y1152" t="str">
        <f t="shared" si="261"/>
        <v>5-31-4--20</v>
      </c>
      <c r="Z1152" t="str">
        <f t="shared" si="262"/>
        <v>5-31-4--20</v>
      </c>
      <c r="AA1152" t="str">
        <f t="shared" si="255"/>
        <v>2024-05-31</v>
      </c>
      <c r="AB1152" t="b">
        <f t="shared" si="257"/>
        <v>1</v>
      </c>
      <c r="AC1152">
        <f t="shared" si="256"/>
        <v>0</v>
      </c>
    </row>
    <row r="1153" spans="1:29">
      <c r="A1153" s="3" t="s">
        <v>302</v>
      </c>
      <c r="B1153" s="3" t="s">
        <v>662</v>
      </c>
      <c r="C1153" s="3" t="s">
        <v>662</v>
      </c>
      <c r="D1153" s="3" t="s">
        <v>662</v>
      </c>
      <c r="E1153" s="3" t="s">
        <v>89</v>
      </c>
      <c r="F1153" s="3" t="s">
        <v>110</v>
      </c>
      <c r="G1153" s="3" t="s">
        <v>111</v>
      </c>
      <c r="H1153" s="3" t="s">
        <v>305</v>
      </c>
      <c r="I1153" s="3">
        <v>0</v>
      </c>
      <c r="J1153" s="3"/>
      <c r="K1153" s="3">
        <v>0</v>
      </c>
      <c r="L1153" s="3">
        <v>-5882.93</v>
      </c>
      <c r="M1153" s="3">
        <v>5581.45</v>
      </c>
      <c r="N1153" s="3">
        <v>5581.45</v>
      </c>
      <c r="O1153" s="88" t="str">
        <f>""</f>
        <v/>
      </c>
      <c r="P1153" s="35" t="str">
        <f t="shared" si="249"/>
        <v>2024-05-31</v>
      </c>
      <c r="Q1153" t="str">
        <f t="shared" si="250"/>
        <v>XIU</v>
      </c>
      <c r="R1153">
        <f t="shared" si="251"/>
        <v>0</v>
      </c>
      <c r="S1153">
        <f t="shared" si="252"/>
        <v>0</v>
      </c>
      <c r="T1153">
        <f t="shared" si="253"/>
        <v>0</v>
      </c>
      <c r="U1153" t="str">
        <f t="shared" si="254"/>
        <v>5-31-4--20</v>
      </c>
      <c r="V1153">
        <f t="shared" si="258"/>
        <v>0</v>
      </c>
      <c r="W1153">
        <f t="shared" si="259"/>
        <v>0</v>
      </c>
      <c r="X1153" t="str">
        <f t="shared" si="260"/>
        <v>5-31-4--20</v>
      </c>
      <c r="Y1153" t="str">
        <f t="shared" si="261"/>
        <v>5-31-4--20</v>
      </c>
      <c r="Z1153" t="str">
        <f t="shared" si="262"/>
        <v>5-31-4--20</v>
      </c>
      <c r="AA1153" t="str">
        <f t="shared" si="255"/>
        <v>2024-05-31</v>
      </c>
      <c r="AB1153" t="b">
        <f t="shared" si="257"/>
        <v>1</v>
      </c>
      <c r="AC1153">
        <f t="shared" si="256"/>
        <v>0</v>
      </c>
    </row>
    <row r="1154" spans="1:29">
      <c r="A1154" s="3" t="s">
        <v>302</v>
      </c>
      <c r="B1154" s="3" t="s">
        <v>662</v>
      </c>
      <c r="C1154" s="3" t="s">
        <v>662</v>
      </c>
      <c r="D1154" s="3" t="s">
        <v>662</v>
      </c>
      <c r="E1154" s="3" t="s">
        <v>89</v>
      </c>
      <c r="F1154" s="3" t="s">
        <v>110</v>
      </c>
      <c r="G1154" s="3" t="s">
        <v>111</v>
      </c>
      <c r="H1154" s="3" t="s">
        <v>92</v>
      </c>
      <c r="I1154" s="3">
        <v>22714</v>
      </c>
      <c r="J1154" s="3"/>
      <c r="K1154" s="3">
        <v>0</v>
      </c>
      <c r="L1154" s="3">
        <v>5882.93</v>
      </c>
      <c r="M1154" s="3">
        <v>5581.45</v>
      </c>
      <c r="N1154" s="3">
        <v>5581.45</v>
      </c>
      <c r="O1154" s="88" t="str">
        <f>""</f>
        <v/>
      </c>
      <c r="P1154" s="35" t="str">
        <f t="shared" ref="P1154:P1217" si="263">B1154</f>
        <v>2024-05-31</v>
      </c>
      <c r="Q1154" t="str">
        <f t="shared" ref="Q1154:Q1217" si="264">F1154</f>
        <v>XIU</v>
      </c>
      <c r="R1154">
        <f t="shared" ref="R1154:R1217" si="265">IFERROR(TRIM(RIGHT(G1154,LEN(G1154)-SEARCH("=",G1154)))/I1154,IF(J1154="",0,J1154))</f>
        <v>0</v>
      </c>
      <c r="S1154">
        <f t="shared" ref="S1154:S1217" si="266">IF(OR(H1154="Sell",H1154="Vente"),-1,1)*I1154</f>
        <v>22714</v>
      </c>
      <c r="T1154">
        <f t="shared" ref="T1154:T1217" si="267">IF(L1154&lt;&gt;R1154*S1154,V1154,R1154)*S1154</f>
        <v>5882.93</v>
      </c>
      <c r="U1154" t="str">
        <f t="shared" ref="U1154:U1217" si="268">RIGHT(B1154,4)&amp;"-"&amp;LEFT(RIGHT(B1154,7),2)&amp;"-"&amp;LEFT(B1154,2)</f>
        <v>5-31-4--20</v>
      </c>
      <c r="V1154">
        <f t="shared" si="258"/>
        <v>0.25900017610284409</v>
      </c>
      <c r="W1154">
        <f t="shared" si="259"/>
        <v>0</v>
      </c>
      <c r="X1154" t="str">
        <f t="shared" si="260"/>
        <v>5-31-4--20</v>
      </c>
      <c r="Y1154" t="str">
        <f t="shared" si="261"/>
        <v>5-31-4--20</v>
      </c>
      <c r="Z1154" t="str">
        <f t="shared" si="262"/>
        <v>5-31-4--20</v>
      </c>
      <c r="AA1154" t="str">
        <f t="shared" ref="AA1154:AA1217" si="269">D1154</f>
        <v>2024-05-31</v>
      </c>
      <c r="AB1154" t="b">
        <f t="shared" si="257"/>
        <v>1</v>
      </c>
      <c r="AC1154">
        <f t="shared" ref="AC1154:AC1217" si="270">IF(AB1154=TRUE,,H1154)</f>
        <v>0</v>
      </c>
    </row>
    <row r="1155" spans="1:29">
      <c r="A1155" s="3" t="s">
        <v>302</v>
      </c>
      <c r="B1155" s="3" t="s">
        <v>662</v>
      </c>
      <c r="C1155" s="3" t="s">
        <v>662</v>
      </c>
      <c r="D1155" s="3" t="s">
        <v>662</v>
      </c>
      <c r="E1155" s="3" t="s">
        <v>89</v>
      </c>
      <c r="F1155" s="3" t="s">
        <v>54</v>
      </c>
      <c r="G1155" s="3" t="s">
        <v>230</v>
      </c>
      <c r="H1155" s="3" t="s">
        <v>305</v>
      </c>
      <c r="I1155" s="3">
        <v>0</v>
      </c>
      <c r="J1155" s="3"/>
      <c r="K1155" s="3">
        <v>0</v>
      </c>
      <c r="L1155" s="3">
        <v>-1209.69</v>
      </c>
      <c r="M1155" s="3">
        <v>5581.45</v>
      </c>
      <c r="N1155" s="3">
        <v>5581.45</v>
      </c>
      <c r="O1155" s="88" t="str">
        <f>""</f>
        <v/>
      </c>
      <c r="P1155" s="35" t="str">
        <f t="shared" si="263"/>
        <v>2024-05-31</v>
      </c>
      <c r="Q1155" t="str">
        <f t="shared" si="264"/>
        <v>XCB</v>
      </c>
      <c r="R1155">
        <f t="shared" si="265"/>
        <v>0</v>
      </c>
      <c r="S1155">
        <f t="shared" si="266"/>
        <v>0</v>
      </c>
      <c r="T1155">
        <f t="shared" si="267"/>
        <v>0</v>
      </c>
      <c r="U1155" t="str">
        <f t="shared" si="268"/>
        <v>5-31-4--20</v>
      </c>
      <c r="V1155">
        <f t="shared" si="258"/>
        <v>0</v>
      </c>
      <c r="W1155">
        <f t="shared" si="259"/>
        <v>0</v>
      </c>
      <c r="X1155" t="str">
        <f t="shared" si="260"/>
        <v>5-31-4--20</v>
      </c>
      <c r="Y1155" t="str">
        <f t="shared" si="261"/>
        <v>5-31-4--20</v>
      </c>
      <c r="Z1155" t="str">
        <f t="shared" si="262"/>
        <v>5-31-4--20</v>
      </c>
      <c r="AA1155" t="str">
        <f t="shared" si="269"/>
        <v>2024-05-31</v>
      </c>
      <c r="AB1155" t="b">
        <f t="shared" ref="AB1155:AB1218" si="271">B1155=D1155</f>
        <v>1</v>
      </c>
      <c r="AC1155">
        <f t="shared" si="270"/>
        <v>0</v>
      </c>
    </row>
    <row r="1156" spans="1:29">
      <c r="A1156" s="3" t="s">
        <v>302</v>
      </c>
      <c r="B1156" s="3" t="s">
        <v>662</v>
      </c>
      <c r="C1156" s="3" t="s">
        <v>662</v>
      </c>
      <c r="D1156" s="3" t="s">
        <v>662</v>
      </c>
      <c r="E1156" s="3" t="s">
        <v>89</v>
      </c>
      <c r="F1156" s="3" t="s">
        <v>54</v>
      </c>
      <c r="G1156" s="3" t="s">
        <v>230</v>
      </c>
      <c r="H1156" s="3" t="s">
        <v>92</v>
      </c>
      <c r="I1156" s="3">
        <v>18055</v>
      </c>
      <c r="J1156" s="3"/>
      <c r="K1156" s="3">
        <v>0</v>
      </c>
      <c r="L1156" s="3">
        <v>1209.69</v>
      </c>
      <c r="M1156" s="3">
        <v>5581.45</v>
      </c>
      <c r="N1156" s="3">
        <v>5581.45</v>
      </c>
      <c r="O1156" s="88" t="str">
        <f>""</f>
        <v/>
      </c>
      <c r="P1156" s="35" t="str">
        <f t="shared" si="263"/>
        <v>2024-05-31</v>
      </c>
      <c r="Q1156" t="str">
        <f t="shared" si="264"/>
        <v>XCB</v>
      </c>
      <c r="R1156">
        <f t="shared" si="265"/>
        <v>0</v>
      </c>
      <c r="S1156">
        <f t="shared" si="266"/>
        <v>18055</v>
      </c>
      <c r="T1156">
        <f t="shared" si="267"/>
        <v>1209.69</v>
      </c>
      <c r="U1156" t="str">
        <f t="shared" si="268"/>
        <v>5-31-4--20</v>
      </c>
      <c r="V1156">
        <f t="shared" si="258"/>
        <v>6.7000276931597894E-2</v>
      </c>
      <c r="W1156">
        <f t="shared" si="259"/>
        <v>0</v>
      </c>
      <c r="X1156" t="str">
        <f t="shared" si="260"/>
        <v>5-31-4--20</v>
      </c>
      <c r="Y1156" t="str">
        <f t="shared" si="261"/>
        <v>5-31-4--20</v>
      </c>
      <c r="Z1156" t="str">
        <f t="shared" si="262"/>
        <v>5-31-4--20</v>
      </c>
      <c r="AA1156" t="str">
        <f t="shared" si="269"/>
        <v>2024-05-31</v>
      </c>
      <c r="AB1156" t="b">
        <f t="shared" si="271"/>
        <v>1</v>
      </c>
      <c r="AC1156">
        <f t="shared" si="270"/>
        <v>0</v>
      </c>
    </row>
    <row r="1157" spans="1:29">
      <c r="A1157" s="3" t="s">
        <v>302</v>
      </c>
      <c r="B1157" s="3" t="s">
        <v>662</v>
      </c>
      <c r="C1157" s="3" t="s">
        <v>662</v>
      </c>
      <c r="D1157" s="3" t="s">
        <v>662</v>
      </c>
      <c r="E1157" s="3" t="s">
        <v>89</v>
      </c>
      <c r="F1157" s="3" t="s">
        <v>90</v>
      </c>
      <c r="G1157" s="3" t="s">
        <v>91</v>
      </c>
      <c r="H1157" s="3" t="s">
        <v>305</v>
      </c>
      <c r="I1157" s="3">
        <v>0</v>
      </c>
      <c r="J1157" s="3"/>
      <c r="K1157" s="3">
        <v>0</v>
      </c>
      <c r="L1157" s="3">
        <v>-8303.4599999999991</v>
      </c>
      <c r="M1157" s="3">
        <v>5581.45</v>
      </c>
      <c r="N1157" s="3">
        <v>5581.45</v>
      </c>
      <c r="O1157" s="88" t="str">
        <f>""</f>
        <v/>
      </c>
      <c r="P1157" s="35" t="str">
        <f t="shared" si="263"/>
        <v>2024-05-31</v>
      </c>
      <c r="Q1157" t="str">
        <f t="shared" si="264"/>
        <v>XBB</v>
      </c>
      <c r="R1157">
        <f t="shared" si="265"/>
        <v>0</v>
      </c>
      <c r="S1157">
        <f t="shared" si="266"/>
        <v>0</v>
      </c>
      <c r="T1157">
        <f t="shared" si="267"/>
        <v>0</v>
      </c>
      <c r="U1157" t="str">
        <f t="shared" si="268"/>
        <v>5-31-4--20</v>
      </c>
      <c r="V1157">
        <f t="shared" si="258"/>
        <v>0</v>
      </c>
      <c r="W1157">
        <f t="shared" si="259"/>
        <v>0</v>
      </c>
      <c r="X1157" t="str">
        <f t="shared" si="260"/>
        <v>5-31-4--20</v>
      </c>
      <c r="Y1157" t="str">
        <f t="shared" si="261"/>
        <v>5-31-4--20</v>
      </c>
      <c r="Z1157" t="str">
        <f t="shared" si="262"/>
        <v>5-31-4--20</v>
      </c>
      <c r="AA1157" t="str">
        <f t="shared" si="269"/>
        <v>2024-05-31</v>
      </c>
      <c r="AB1157" t="b">
        <f t="shared" si="271"/>
        <v>1</v>
      </c>
      <c r="AC1157">
        <f t="shared" si="270"/>
        <v>0</v>
      </c>
    </row>
    <row r="1158" spans="1:29">
      <c r="A1158" s="3" t="s">
        <v>302</v>
      </c>
      <c r="B1158" s="3" t="s">
        <v>662</v>
      </c>
      <c r="C1158" s="3" t="s">
        <v>662</v>
      </c>
      <c r="D1158" s="3" t="s">
        <v>662</v>
      </c>
      <c r="E1158" s="3" t="s">
        <v>89</v>
      </c>
      <c r="F1158" s="3" t="s">
        <v>90</v>
      </c>
      <c r="G1158" s="3" t="s">
        <v>91</v>
      </c>
      <c r="H1158" s="3" t="s">
        <v>92</v>
      </c>
      <c r="I1158" s="3">
        <v>109256</v>
      </c>
      <c r="J1158" s="3"/>
      <c r="K1158" s="3">
        <v>0</v>
      </c>
      <c r="L1158" s="3">
        <v>8303.4599999999991</v>
      </c>
      <c r="M1158" s="3">
        <v>5581.45</v>
      </c>
      <c r="N1158" s="3">
        <v>5581.45</v>
      </c>
      <c r="O1158" s="88" t="str">
        <f>""</f>
        <v/>
      </c>
      <c r="P1158" s="35" t="str">
        <f t="shared" si="263"/>
        <v>2024-05-31</v>
      </c>
      <c r="Q1158" t="str">
        <f t="shared" si="264"/>
        <v>XBB</v>
      </c>
      <c r="R1158">
        <f t="shared" si="265"/>
        <v>0</v>
      </c>
      <c r="S1158">
        <f t="shared" si="266"/>
        <v>109256</v>
      </c>
      <c r="T1158">
        <f t="shared" si="267"/>
        <v>8303.4599999999991</v>
      </c>
      <c r="U1158" t="str">
        <f t="shared" si="268"/>
        <v>5-31-4--20</v>
      </c>
      <c r="V1158">
        <f t="shared" si="258"/>
        <v>7.6000036611261618E-2</v>
      </c>
      <c r="W1158">
        <f t="shared" si="259"/>
        <v>0</v>
      </c>
      <c r="X1158" t="str">
        <f t="shared" si="260"/>
        <v>5-31-4--20</v>
      </c>
      <c r="Y1158" t="str">
        <f t="shared" si="261"/>
        <v>5-31-4--20</v>
      </c>
      <c r="Z1158" t="str">
        <f t="shared" si="262"/>
        <v>5-31-4--20</v>
      </c>
      <c r="AA1158" t="str">
        <f t="shared" si="269"/>
        <v>2024-05-31</v>
      </c>
      <c r="AB1158" t="b">
        <f t="shared" si="271"/>
        <v>1</v>
      </c>
      <c r="AC1158">
        <f t="shared" si="270"/>
        <v>0</v>
      </c>
    </row>
    <row r="1159" spans="1:29">
      <c r="A1159" s="3" t="s">
        <v>302</v>
      </c>
      <c r="B1159" s="3" t="s">
        <v>670</v>
      </c>
      <c r="C1159" s="3" t="s">
        <v>670</v>
      </c>
      <c r="D1159" s="3" t="s">
        <v>671</v>
      </c>
      <c r="E1159" s="3"/>
      <c r="F1159" s="3"/>
      <c r="G1159" s="3" t="s">
        <v>672</v>
      </c>
      <c r="H1159" s="3" t="s">
        <v>506</v>
      </c>
      <c r="I1159" s="3">
        <v>0</v>
      </c>
      <c r="J1159" s="3"/>
      <c r="K1159" s="3">
        <v>0</v>
      </c>
      <c r="L1159" s="3">
        <v>5.93</v>
      </c>
      <c r="M1159" s="3">
        <v>5617.89</v>
      </c>
      <c r="N1159" s="3">
        <v>5617.89</v>
      </c>
      <c r="O1159" s="88" t="str">
        <f>""</f>
        <v/>
      </c>
      <c r="P1159" s="35" t="str">
        <f t="shared" si="263"/>
        <v>2024-06-16</v>
      </c>
      <c r="Q1159">
        <f t="shared" si="264"/>
        <v>0</v>
      </c>
      <c r="R1159">
        <f t="shared" si="265"/>
        <v>0</v>
      </c>
      <c r="S1159">
        <f t="shared" si="266"/>
        <v>0</v>
      </c>
      <c r="T1159">
        <f t="shared" si="267"/>
        <v>0</v>
      </c>
      <c r="U1159" t="str">
        <f t="shared" si="268"/>
        <v>6-16-4--20</v>
      </c>
      <c r="V1159">
        <f t="shared" si="258"/>
        <v>0</v>
      </c>
      <c r="W1159">
        <f t="shared" si="259"/>
        <v>0</v>
      </c>
      <c r="X1159" t="str">
        <f t="shared" si="260"/>
        <v>6-16-4--20</v>
      </c>
      <c r="Y1159" t="str">
        <f t="shared" si="261"/>
        <v>6-16-4--20</v>
      </c>
      <c r="Z1159" t="str">
        <f t="shared" si="262"/>
        <v>6-21-4--20</v>
      </c>
      <c r="AA1159" t="str">
        <f t="shared" si="269"/>
        <v>2024-06-21</v>
      </c>
      <c r="AB1159" t="b">
        <f t="shared" si="271"/>
        <v>0</v>
      </c>
      <c r="AC1159" t="str">
        <f t="shared" si="270"/>
        <v>Interest</v>
      </c>
    </row>
    <row r="1160" spans="1:29">
      <c r="A1160" s="3" t="s">
        <v>302</v>
      </c>
      <c r="B1160" s="3" t="s">
        <v>673</v>
      </c>
      <c r="C1160" s="3" t="s">
        <v>673</v>
      </c>
      <c r="D1160" s="3" t="s">
        <v>674</v>
      </c>
      <c r="E1160" s="3"/>
      <c r="F1160" s="3"/>
      <c r="G1160" s="3" t="s">
        <v>520</v>
      </c>
      <c r="H1160" s="3" t="s">
        <v>521</v>
      </c>
      <c r="I1160" s="3">
        <v>0</v>
      </c>
      <c r="J1160" s="3"/>
      <c r="K1160" s="3">
        <v>0</v>
      </c>
      <c r="L1160" s="3">
        <v>38.299999999999997</v>
      </c>
      <c r="M1160" s="3">
        <v>5617.89</v>
      </c>
      <c r="N1160" s="3">
        <v>5617.89</v>
      </c>
      <c r="O1160" s="88" t="str">
        <f>""</f>
        <v/>
      </c>
      <c r="P1160" s="35" t="str">
        <f t="shared" si="263"/>
        <v>2024-06-24</v>
      </c>
      <c r="Q1160">
        <f t="shared" si="264"/>
        <v>0</v>
      </c>
      <c r="R1160">
        <f t="shared" si="265"/>
        <v>0</v>
      </c>
      <c r="S1160">
        <f t="shared" si="266"/>
        <v>0</v>
      </c>
      <c r="T1160">
        <f t="shared" si="267"/>
        <v>0</v>
      </c>
      <c r="U1160" t="str">
        <f t="shared" si="268"/>
        <v>6-24-4--20</v>
      </c>
      <c r="V1160">
        <f t="shared" si="258"/>
        <v>0</v>
      </c>
      <c r="W1160">
        <f t="shared" si="259"/>
        <v>0</v>
      </c>
      <c r="X1160" t="str">
        <f t="shared" si="260"/>
        <v>6-24-4--20</v>
      </c>
      <c r="Y1160" t="str">
        <f t="shared" si="261"/>
        <v>6-24-4--20</v>
      </c>
      <c r="Z1160" t="str">
        <f t="shared" si="262"/>
        <v>6-25-4--20</v>
      </c>
      <c r="AA1160" t="str">
        <f t="shared" si="269"/>
        <v>2024-06-25</v>
      </c>
      <c r="AB1160" t="b">
        <f t="shared" si="271"/>
        <v>0</v>
      </c>
      <c r="AC1160" t="str">
        <f t="shared" si="270"/>
        <v>Fee rebate</v>
      </c>
    </row>
    <row r="1161" spans="1:29">
      <c r="A1161" s="3" t="s">
        <v>302</v>
      </c>
      <c r="B1161" s="3" t="s">
        <v>673</v>
      </c>
      <c r="C1161" s="3" t="s">
        <v>673</v>
      </c>
      <c r="D1161" s="3" t="s">
        <v>674</v>
      </c>
      <c r="E1161" s="3" t="s">
        <v>89</v>
      </c>
      <c r="F1161" s="3" t="s">
        <v>498</v>
      </c>
      <c r="G1161" s="3" t="s">
        <v>522</v>
      </c>
      <c r="H1161" s="3" t="s">
        <v>521</v>
      </c>
      <c r="I1161" s="3">
        <v>2.9420000000000002</v>
      </c>
      <c r="J1161" s="3"/>
      <c r="K1161" s="3">
        <v>0</v>
      </c>
      <c r="L1161" s="3">
        <v>-38.299999999999997</v>
      </c>
      <c r="M1161" s="3">
        <v>5617.89</v>
      </c>
      <c r="N1161" s="3">
        <v>5617.89</v>
      </c>
      <c r="O1161" s="88" t="str">
        <f>""</f>
        <v/>
      </c>
      <c r="P1161" s="35" t="str">
        <f t="shared" si="263"/>
        <v>2024-06-24</v>
      </c>
      <c r="Q1161" t="str">
        <f t="shared" si="264"/>
        <v>NBC773</v>
      </c>
      <c r="R1161">
        <f t="shared" si="265"/>
        <v>0</v>
      </c>
      <c r="S1161">
        <f t="shared" si="266"/>
        <v>2.9420000000000002</v>
      </c>
      <c r="T1161">
        <f t="shared" si="267"/>
        <v>38.299999999999997</v>
      </c>
      <c r="U1161" t="str">
        <f t="shared" si="268"/>
        <v>6-24-4--20</v>
      </c>
      <c r="V1161">
        <f t="shared" si="258"/>
        <v>13.01835486063902</v>
      </c>
      <c r="W1161">
        <f t="shared" si="259"/>
        <v>0</v>
      </c>
      <c r="X1161" t="str">
        <f t="shared" si="260"/>
        <v>6-24-4--20</v>
      </c>
      <c r="Y1161" t="str">
        <f t="shared" si="261"/>
        <v>6-24-4--20</v>
      </c>
      <c r="Z1161" t="str">
        <f t="shared" si="262"/>
        <v>6-25-4--20</v>
      </c>
      <c r="AA1161" t="str">
        <f t="shared" si="269"/>
        <v>2024-06-25</v>
      </c>
      <c r="AB1161" t="b">
        <f t="shared" si="271"/>
        <v>0</v>
      </c>
      <c r="AC1161" t="str">
        <f t="shared" si="270"/>
        <v>Fee rebate</v>
      </c>
    </row>
    <row r="1162" spans="1:29">
      <c r="A1162" s="3" t="s">
        <v>302</v>
      </c>
      <c r="B1162" s="3" t="s">
        <v>675</v>
      </c>
      <c r="C1162" s="3" t="s">
        <v>675</v>
      </c>
      <c r="D1162" s="3" t="s">
        <v>676</v>
      </c>
      <c r="E1162" s="3" t="s">
        <v>89</v>
      </c>
      <c r="F1162" s="3" t="s">
        <v>105</v>
      </c>
      <c r="G1162" s="3" t="s">
        <v>106</v>
      </c>
      <c r="H1162" s="3" t="s">
        <v>128</v>
      </c>
      <c r="I1162" s="3">
        <v>0</v>
      </c>
      <c r="J1162" s="3"/>
      <c r="K1162" s="3">
        <v>0</v>
      </c>
      <c r="L1162" s="3">
        <v>45.98</v>
      </c>
      <c r="M1162" s="3">
        <v>5736.56</v>
      </c>
      <c r="N1162" s="3">
        <v>5736.56</v>
      </c>
      <c r="O1162" s="88" t="str">
        <f>""</f>
        <v/>
      </c>
      <c r="P1162" s="35" t="str">
        <f t="shared" si="263"/>
        <v>2024-06-28</v>
      </c>
      <c r="Q1162" t="str">
        <f t="shared" si="264"/>
        <v>XUS</v>
      </c>
      <c r="R1162">
        <f t="shared" si="265"/>
        <v>0</v>
      </c>
      <c r="S1162">
        <f t="shared" si="266"/>
        <v>0</v>
      </c>
      <c r="T1162">
        <f t="shared" si="267"/>
        <v>0</v>
      </c>
      <c r="U1162" t="str">
        <f t="shared" si="268"/>
        <v>6-28-4--20</v>
      </c>
      <c r="V1162">
        <f t="shared" si="258"/>
        <v>0</v>
      </c>
      <c r="W1162">
        <f t="shared" si="259"/>
        <v>0</v>
      </c>
      <c r="X1162" t="str">
        <f t="shared" si="260"/>
        <v>6-28-4--20</v>
      </c>
      <c r="Y1162" t="str">
        <f t="shared" si="261"/>
        <v>6-28-4--20</v>
      </c>
      <c r="Z1162" t="str">
        <f t="shared" si="262"/>
        <v>7-09-4--20</v>
      </c>
      <c r="AA1162" t="str">
        <f t="shared" si="269"/>
        <v>2024-07-09</v>
      </c>
      <c r="AB1162" t="b">
        <f t="shared" si="271"/>
        <v>0</v>
      </c>
      <c r="AC1162" t="str">
        <f t="shared" si="270"/>
        <v>Fraction</v>
      </c>
    </row>
    <row r="1163" spans="1:29">
      <c r="A1163" s="3" t="s">
        <v>302</v>
      </c>
      <c r="B1163" s="3" t="s">
        <v>675</v>
      </c>
      <c r="C1163" s="3" t="s">
        <v>675</v>
      </c>
      <c r="D1163" s="3" t="s">
        <v>676</v>
      </c>
      <c r="E1163" s="3" t="s">
        <v>89</v>
      </c>
      <c r="F1163" s="3" t="s">
        <v>105</v>
      </c>
      <c r="G1163" s="3" t="s">
        <v>677</v>
      </c>
      <c r="H1163" s="3" t="s">
        <v>305</v>
      </c>
      <c r="I1163" s="3">
        <v>49</v>
      </c>
      <c r="J1163" s="3"/>
      <c r="K1163" s="3">
        <v>0</v>
      </c>
      <c r="L1163" s="3"/>
      <c r="M1163" s="3">
        <v>5736.56</v>
      </c>
      <c r="N1163" s="3">
        <v>5736.56</v>
      </c>
      <c r="O1163" s="88" t="str">
        <f>""</f>
        <v/>
      </c>
      <c r="P1163" s="35" t="str">
        <f t="shared" si="263"/>
        <v>2024-06-28</v>
      </c>
      <c r="Q1163" t="str">
        <f t="shared" si="264"/>
        <v>XUS</v>
      </c>
      <c r="R1163">
        <f t="shared" si="265"/>
        <v>93.16</v>
      </c>
      <c r="S1163">
        <f t="shared" si="266"/>
        <v>49</v>
      </c>
      <c r="T1163">
        <f t="shared" si="267"/>
        <v>0</v>
      </c>
      <c r="U1163" t="str">
        <f t="shared" si="268"/>
        <v>6-28-4--20</v>
      </c>
      <c r="V1163">
        <f t="shared" si="258"/>
        <v>0</v>
      </c>
      <c r="W1163">
        <f t="shared" si="259"/>
        <v>0</v>
      </c>
      <c r="X1163" t="str">
        <f t="shared" si="260"/>
        <v>6-28-4--20</v>
      </c>
      <c r="Y1163" t="str">
        <f t="shared" si="261"/>
        <v>6-28-4--20</v>
      </c>
      <c r="Z1163" t="str">
        <f t="shared" si="262"/>
        <v>7-09-4--20</v>
      </c>
      <c r="AA1163" t="str">
        <f t="shared" si="269"/>
        <v>2024-07-09</v>
      </c>
      <c r="AB1163" t="b">
        <f t="shared" si="271"/>
        <v>0</v>
      </c>
      <c r="AC1163" t="str">
        <f t="shared" si="270"/>
        <v>Reinv Div</v>
      </c>
    </row>
    <row r="1164" spans="1:29">
      <c r="A1164" s="3" t="s">
        <v>302</v>
      </c>
      <c r="B1164" s="3" t="s">
        <v>675</v>
      </c>
      <c r="C1164" s="3" t="s">
        <v>675</v>
      </c>
      <c r="D1164" s="3" t="s">
        <v>676</v>
      </c>
      <c r="E1164" s="3" t="s">
        <v>89</v>
      </c>
      <c r="F1164" s="3" t="s">
        <v>108</v>
      </c>
      <c r="G1164" s="3" t="s">
        <v>109</v>
      </c>
      <c r="H1164" s="3" t="s">
        <v>128</v>
      </c>
      <c r="I1164" s="3">
        <v>0</v>
      </c>
      <c r="J1164" s="3"/>
      <c r="K1164" s="3">
        <v>0</v>
      </c>
      <c r="L1164" s="3">
        <v>6.98</v>
      </c>
      <c r="M1164" s="3">
        <v>5736.56</v>
      </c>
      <c r="N1164" s="3">
        <v>5736.56</v>
      </c>
      <c r="O1164" s="88" t="str">
        <f>""</f>
        <v/>
      </c>
      <c r="P1164" s="35" t="str">
        <f t="shared" si="263"/>
        <v>2024-06-28</v>
      </c>
      <c r="Q1164" t="str">
        <f t="shared" si="264"/>
        <v>XEF</v>
      </c>
      <c r="R1164">
        <f t="shared" si="265"/>
        <v>0</v>
      </c>
      <c r="S1164">
        <f t="shared" si="266"/>
        <v>0</v>
      </c>
      <c r="T1164">
        <f t="shared" si="267"/>
        <v>0</v>
      </c>
      <c r="U1164" t="str">
        <f t="shared" si="268"/>
        <v>6-28-4--20</v>
      </c>
      <c r="V1164">
        <f t="shared" si="258"/>
        <v>0</v>
      </c>
      <c r="W1164">
        <f t="shared" si="259"/>
        <v>0</v>
      </c>
      <c r="X1164" t="str">
        <f t="shared" si="260"/>
        <v>6-28-4--20</v>
      </c>
      <c r="Y1164" t="str">
        <f t="shared" si="261"/>
        <v>6-28-4--20</v>
      </c>
      <c r="Z1164" t="str">
        <f t="shared" si="262"/>
        <v>7-09-4--20</v>
      </c>
      <c r="AA1164" t="str">
        <f t="shared" si="269"/>
        <v>2024-07-09</v>
      </c>
      <c r="AB1164" t="b">
        <f t="shared" si="271"/>
        <v>0</v>
      </c>
      <c r="AC1164" t="str">
        <f t="shared" si="270"/>
        <v>Fraction</v>
      </c>
    </row>
    <row r="1165" spans="1:29">
      <c r="A1165" s="3" t="s">
        <v>302</v>
      </c>
      <c r="B1165" s="3" t="s">
        <v>675</v>
      </c>
      <c r="C1165" s="3" t="s">
        <v>675</v>
      </c>
      <c r="D1165" s="3" t="s">
        <v>676</v>
      </c>
      <c r="E1165" s="3" t="s">
        <v>89</v>
      </c>
      <c r="F1165" s="3" t="s">
        <v>108</v>
      </c>
      <c r="G1165" s="3" t="s">
        <v>678</v>
      </c>
      <c r="H1165" s="3" t="s">
        <v>305</v>
      </c>
      <c r="I1165" s="3">
        <v>113</v>
      </c>
      <c r="J1165" s="3"/>
      <c r="K1165" s="3">
        <v>0</v>
      </c>
      <c r="L1165" s="3"/>
      <c r="M1165" s="3">
        <v>5736.56</v>
      </c>
      <c r="N1165" s="3">
        <v>5736.56</v>
      </c>
      <c r="O1165" s="88" t="str">
        <f>""</f>
        <v/>
      </c>
      <c r="P1165" s="35" t="str">
        <f t="shared" si="263"/>
        <v>2024-06-28</v>
      </c>
      <c r="Q1165" t="str">
        <f t="shared" si="264"/>
        <v>XEF</v>
      </c>
      <c r="R1165">
        <f t="shared" si="265"/>
        <v>37.110088495575219</v>
      </c>
      <c r="S1165">
        <f t="shared" si="266"/>
        <v>113</v>
      </c>
      <c r="T1165">
        <f t="shared" si="267"/>
        <v>0</v>
      </c>
      <c r="U1165" t="str">
        <f t="shared" si="268"/>
        <v>6-28-4--20</v>
      </c>
      <c r="V1165">
        <f t="shared" si="258"/>
        <v>0</v>
      </c>
      <c r="W1165">
        <f t="shared" si="259"/>
        <v>0</v>
      </c>
      <c r="X1165" t="str">
        <f t="shared" si="260"/>
        <v>6-28-4--20</v>
      </c>
      <c r="Y1165" t="str">
        <f t="shared" si="261"/>
        <v>6-28-4--20</v>
      </c>
      <c r="Z1165" t="str">
        <f t="shared" si="262"/>
        <v>7-09-4--20</v>
      </c>
      <c r="AA1165" t="str">
        <f t="shared" si="269"/>
        <v>2024-07-09</v>
      </c>
      <c r="AB1165" t="b">
        <f t="shared" si="271"/>
        <v>0</v>
      </c>
      <c r="AC1165" t="str">
        <f t="shared" si="270"/>
        <v>Reinv Div</v>
      </c>
    </row>
    <row r="1166" spans="1:29">
      <c r="A1166" s="3" t="s">
        <v>302</v>
      </c>
      <c r="B1166" s="3" t="s">
        <v>675</v>
      </c>
      <c r="C1166" s="3" t="s">
        <v>675</v>
      </c>
      <c r="D1166" s="3" t="s">
        <v>679</v>
      </c>
      <c r="E1166" s="3" t="s">
        <v>89</v>
      </c>
      <c r="F1166" s="3" t="s">
        <v>93</v>
      </c>
      <c r="G1166" s="3" t="s">
        <v>94</v>
      </c>
      <c r="H1166" s="3" t="s">
        <v>128</v>
      </c>
      <c r="I1166" s="3">
        <v>0</v>
      </c>
      <c r="J1166" s="3"/>
      <c r="K1166" s="3">
        <v>0</v>
      </c>
      <c r="L1166" s="3">
        <v>5.29</v>
      </c>
      <c r="M1166" s="3">
        <v>5683.6</v>
      </c>
      <c r="N1166" s="3">
        <v>5683.6</v>
      </c>
      <c r="O1166" s="88" t="str">
        <f>""</f>
        <v/>
      </c>
      <c r="P1166" s="35" t="str">
        <f t="shared" si="263"/>
        <v>2024-06-28</v>
      </c>
      <c r="Q1166" t="str">
        <f t="shared" si="264"/>
        <v>XIG</v>
      </c>
      <c r="R1166">
        <f t="shared" si="265"/>
        <v>0</v>
      </c>
      <c r="S1166">
        <f t="shared" si="266"/>
        <v>0</v>
      </c>
      <c r="T1166">
        <f t="shared" si="267"/>
        <v>0</v>
      </c>
      <c r="U1166" t="str">
        <f t="shared" si="268"/>
        <v>6-28-4--20</v>
      </c>
      <c r="V1166">
        <f t="shared" si="258"/>
        <v>0</v>
      </c>
      <c r="W1166">
        <f t="shared" si="259"/>
        <v>0</v>
      </c>
      <c r="X1166" t="str">
        <f t="shared" si="260"/>
        <v>6-28-4--20</v>
      </c>
      <c r="Y1166" t="str">
        <f t="shared" si="261"/>
        <v>6-28-4--20</v>
      </c>
      <c r="Z1166" t="str">
        <f t="shared" si="262"/>
        <v>7-08-4--20</v>
      </c>
      <c r="AA1166" t="str">
        <f t="shared" si="269"/>
        <v>2024-07-08</v>
      </c>
      <c r="AB1166" t="b">
        <f t="shared" si="271"/>
        <v>0</v>
      </c>
      <c r="AC1166" t="str">
        <f t="shared" si="270"/>
        <v>Fraction</v>
      </c>
    </row>
    <row r="1167" spans="1:29">
      <c r="A1167" s="3" t="s">
        <v>302</v>
      </c>
      <c r="B1167" s="3" t="s">
        <v>675</v>
      </c>
      <c r="C1167" s="3" t="s">
        <v>675</v>
      </c>
      <c r="D1167" s="3" t="s">
        <v>679</v>
      </c>
      <c r="E1167" s="3" t="s">
        <v>89</v>
      </c>
      <c r="F1167" s="3" t="s">
        <v>93</v>
      </c>
      <c r="G1167" s="3" t="s">
        <v>680</v>
      </c>
      <c r="H1167" s="3" t="s">
        <v>305</v>
      </c>
      <c r="I1167" s="3">
        <v>25</v>
      </c>
      <c r="J1167" s="3"/>
      <c r="K1167" s="3">
        <v>0</v>
      </c>
      <c r="L1167" s="3"/>
      <c r="M1167" s="3">
        <v>5683.6</v>
      </c>
      <c r="N1167" s="3">
        <v>5683.6</v>
      </c>
      <c r="O1167" s="88" t="str">
        <f>""</f>
        <v/>
      </c>
      <c r="P1167" s="35" t="str">
        <f t="shared" si="263"/>
        <v>2024-06-28</v>
      </c>
      <c r="Q1167" t="str">
        <f t="shared" si="264"/>
        <v>XIG</v>
      </c>
      <c r="R1167">
        <f t="shared" si="265"/>
        <v>19.71</v>
      </c>
      <c r="S1167">
        <f t="shared" si="266"/>
        <v>25</v>
      </c>
      <c r="T1167">
        <f t="shared" si="267"/>
        <v>0</v>
      </c>
      <c r="U1167" t="str">
        <f t="shared" si="268"/>
        <v>6-28-4--20</v>
      </c>
      <c r="V1167">
        <f t="shared" si="258"/>
        <v>0</v>
      </c>
      <c r="W1167">
        <f t="shared" si="259"/>
        <v>0</v>
      </c>
      <c r="X1167" t="str">
        <f t="shared" si="260"/>
        <v>6-28-4--20</v>
      </c>
      <c r="Y1167" t="str">
        <f t="shared" si="261"/>
        <v>6-28-4--20</v>
      </c>
      <c r="Z1167" t="str">
        <f t="shared" si="262"/>
        <v>7-08-4--20</v>
      </c>
      <c r="AA1167" t="str">
        <f t="shared" si="269"/>
        <v>2024-07-08</v>
      </c>
      <c r="AB1167" t="b">
        <f t="shared" si="271"/>
        <v>0</v>
      </c>
      <c r="AC1167" t="str">
        <f t="shared" si="270"/>
        <v>Reinv Div</v>
      </c>
    </row>
    <row r="1168" spans="1:29">
      <c r="A1168" s="3" t="s">
        <v>302</v>
      </c>
      <c r="B1168" s="3" t="s">
        <v>675</v>
      </c>
      <c r="C1168" s="3" t="s">
        <v>675</v>
      </c>
      <c r="D1168" s="3" t="s">
        <v>679</v>
      </c>
      <c r="E1168" s="3" t="s">
        <v>89</v>
      </c>
      <c r="F1168" s="3" t="s">
        <v>95</v>
      </c>
      <c r="G1168" s="3" t="s">
        <v>96</v>
      </c>
      <c r="H1168" s="3" t="s">
        <v>128</v>
      </c>
      <c r="I1168" s="3">
        <v>0</v>
      </c>
      <c r="J1168" s="3"/>
      <c r="K1168" s="3">
        <v>0</v>
      </c>
      <c r="L1168" s="3">
        <v>11.08</v>
      </c>
      <c r="M1168" s="3">
        <v>5683.6</v>
      </c>
      <c r="N1168" s="3">
        <v>5683.6</v>
      </c>
      <c r="O1168" s="88" t="str">
        <f>""</f>
        <v/>
      </c>
      <c r="P1168" s="35" t="str">
        <f t="shared" si="263"/>
        <v>2024-06-28</v>
      </c>
      <c r="Q1168" t="str">
        <f t="shared" si="264"/>
        <v>XHY</v>
      </c>
      <c r="R1168">
        <f t="shared" si="265"/>
        <v>0</v>
      </c>
      <c r="S1168">
        <f t="shared" si="266"/>
        <v>0</v>
      </c>
      <c r="T1168">
        <f t="shared" si="267"/>
        <v>0</v>
      </c>
      <c r="U1168" t="str">
        <f t="shared" si="268"/>
        <v>6-28-4--20</v>
      </c>
      <c r="V1168">
        <f t="shared" si="258"/>
        <v>0</v>
      </c>
      <c r="W1168">
        <f t="shared" si="259"/>
        <v>0</v>
      </c>
      <c r="X1168" t="str">
        <f t="shared" si="260"/>
        <v>6-28-4--20</v>
      </c>
      <c r="Y1168" t="str">
        <f t="shared" si="261"/>
        <v>6-28-4--20</v>
      </c>
      <c r="Z1168" t="str">
        <f t="shared" si="262"/>
        <v>7-08-4--20</v>
      </c>
      <c r="AA1168" t="str">
        <f t="shared" si="269"/>
        <v>2024-07-08</v>
      </c>
      <c r="AB1168" t="b">
        <f t="shared" si="271"/>
        <v>0</v>
      </c>
      <c r="AC1168" t="str">
        <f t="shared" si="270"/>
        <v>Fraction</v>
      </c>
    </row>
    <row r="1169" spans="1:29">
      <c r="A1169" s="3" t="s">
        <v>302</v>
      </c>
      <c r="B1169" s="3" t="s">
        <v>675</v>
      </c>
      <c r="C1169" s="3" t="s">
        <v>675</v>
      </c>
      <c r="D1169" s="3" t="s">
        <v>679</v>
      </c>
      <c r="E1169" s="3" t="s">
        <v>89</v>
      </c>
      <c r="F1169" s="3" t="s">
        <v>95</v>
      </c>
      <c r="G1169" s="3" t="s">
        <v>681</v>
      </c>
      <c r="H1169" s="3" t="s">
        <v>305</v>
      </c>
      <c r="I1169" s="3">
        <v>61</v>
      </c>
      <c r="J1169" s="3"/>
      <c r="K1169" s="3">
        <v>0</v>
      </c>
      <c r="L1169" s="3"/>
      <c r="M1169" s="3">
        <v>5683.6</v>
      </c>
      <c r="N1169" s="3">
        <v>5683.6</v>
      </c>
      <c r="O1169" s="88" t="str">
        <f>""</f>
        <v/>
      </c>
      <c r="P1169" s="35" t="str">
        <f t="shared" si="263"/>
        <v>2024-06-28</v>
      </c>
      <c r="Q1169" t="str">
        <f t="shared" si="264"/>
        <v>XHY</v>
      </c>
      <c r="R1169">
        <f t="shared" si="265"/>
        <v>16.347049180327868</v>
      </c>
      <c r="S1169">
        <f t="shared" si="266"/>
        <v>61</v>
      </c>
      <c r="T1169">
        <f t="shared" si="267"/>
        <v>0</v>
      </c>
      <c r="U1169" t="str">
        <f t="shared" si="268"/>
        <v>6-28-4--20</v>
      </c>
      <c r="V1169">
        <f t="shared" si="258"/>
        <v>0</v>
      </c>
      <c r="W1169">
        <f t="shared" si="259"/>
        <v>0</v>
      </c>
      <c r="X1169" t="str">
        <f t="shared" si="260"/>
        <v>6-28-4--20</v>
      </c>
      <c r="Y1169" t="str">
        <f t="shared" si="261"/>
        <v>6-28-4--20</v>
      </c>
      <c r="Z1169" t="str">
        <f t="shared" si="262"/>
        <v>7-08-4--20</v>
      </c>
      <c r="AA1169" t="str">
        <f t="shared" si="269"/>
        <v>2024-07-08</v>
      </c>
      <c r="AB1169" t="b">
        <f t="shared" si="271"/>
        <v>0</v>
      </c>
      <c r="AC1169" t="str">
        <f t="shared" si="270"/>
        <v>Reinv Div</v>
      </c>
    </row>
    <row r="1170" spans="1:29">
      <c r="A1170" s="3" t="s">
        <v>302</v>
      </c>
      <c r="B1170" s="3" t="s">
        <v>675</v>
      </c>
      <c r="C1170" s="3" t="s">
        <v>675</v>
      </c>
      <c r="D1170" s="3" t="s">
        <v>679</v>
      </c>
      <c r="E1170" s="3" t="s">
        <v>89</v>
      </c>
      <c r="F1170" s="3" t="s">
        <v>54</v>
      </c>
      <c r="G1170" s="3" t="s">
        <v>230</v>
      </c>
      <c r="H1170" s="3" t="s">
        <v>128</v>
      </c>
      <c r="I1170" s="3">
        <v>0</v>
      </c>
      <c r="J1170" s="3"/>
      <c r="K1170" s="3">
        <v>0</v>
      </c>
      <c r="L1170" s="3">
        <v>13.02</v>
      </c>
      <c r="M1170" s="3">
        <v>5683.6</v>
      </c>
      <c r="N1170" s="3">
        <v>5683.6</v>
      </c>
      <c r="O1170" s="88" t="str">
        <f>""</f>
        <v/>
      </c>
      <c r="P1170" s="35" t="str">
        <f t="shared" si="263"/>
        <v>2024-06-28</v>
      </c>
      <c r="Q1170" t="str">
        <f t="shared" si="264"/>
        <v>XCB</v>
      </c>
      <c r="R1170">
        <f t="shared" si="265"/>
        <v>0</v>
      </c>
      <c r="S1170">
        <f t="shared" si="266"/>
        <v>0</v>
      </c>
      <c r="T1170">
        <f t="shared" si="267"/>
        <v>0</v>
      </c>
      <c r="U1170" t="str">
        <f t="shared" si="268"/>
        <v>6-28-4--20</v>
      </c>
      <c r="V1170">
        <f t="shared" si="258"/>
        <v>0</v>
      </c>
      <c r="W1170">
        <f t="shared" si="259"/>
        <v>0</v>
      </c>
      <c r="X1170" t="str">
        <f t="shared" si="260"/>
        <v>6-28-4--20</v>
      </c>
      <c r="Y1170" t="str">
        <f t="shared" si="261"/>
        <v>6-28-4--20</v>
      </c>
      <c r="Z1170" t="str">
        <f t="shared" si="262"/>
        <v>7-08-4--20</v>
      </c>
      <c r="AA1170" t="str">
        <f t="shared" si="269"/>
        <v>2024-07-08</v>
      </c>
      <c r="AB1170" t="b">
        <f t="shared" si="271"/>
        <v>0</v>
      </c>
      <c r="AC1170" t="str">
        <f t="shared" si="270"/>
        <v>Fraction</v>
      </c>
    </row>
    <row r="1171" spans="1:29">
      <c r="A1171" s="3" t="s">
        <v>302</v>
      </c>
      <c r="B1171" s="3" t="s">
        <v>675</v>
      </c>
      <c r="C1171" s="3" t="s">
        <v>675</v>
      </c>
      <c r="D1171" s="3" t="s">
        <v>679</v>
      </c>
      <c r="E1171" s="3" t="s">
        <v>89</v>
      </c>
      <c r="F1171" s="3" t="s">
        <v>54</v>
      </c>
      <c r="G1171" s="3" t="s">
        <v>682</v>
      </c>
      <c r="H1171" s="3" t="s">
        <v>305</v>
      </c>
      <c r="I1171" s="3">
        <v>62</v>
      </c>
      <c r="J1171" s="3"/>
      <c r="K1171" s="3">
        <v>0</v>
      </c>
      <c r="L1171" s="3"/>
      <c r="M1171" s="3">
        <v>5683.6</v>
      </c>
      <c r="N1171" s="3">
        <v>5683.6</v>
      </c>
      <c r="O1171" s="88" t="str">
        <f>""</f>
        <v/>
      </c>
      <c r="P1171" s="35" t="str">
        <f t="shared" si="263"/>
        <v>2024-06-28</v>
      </c>
      <c r="Q1171" t="str">
        <f t="shared" si="264"/>
        <v>XCB</v>
      </c>
      <c r="R1171">
        <f t="shared" si="265"/>
        <v>19.37</v>
      </c>
      <c r="S1171">
        <f t="shared" si="266"/>
        <v>62</v>
      </c>
      <c r="T1171">
        <f t="shared" si="267"/>
        <v>0</v>
      </c>
      <c r="U1171" t="str">
        <f t="shared" si="268"/>
        <v>6-28-4--20</v>
      </c>
      <c r="V1171">
        <f t="shared" si="258"/>
        <v>0</v>
      </c>
      <c r="W1171">
        <f t="shared" si="259"/>
        <v>0</v>
      </c>
      <c r="X1171" t="str">
        <f t="shared" si="260"/>
        <v>6-28-4--20</v>
      </c>
      <c r="Y1171" t="str">
        <f t="shared" si="261"/>
        <v>6-28-4--20</v>
      </c>
      <c r="Z1171" t="str">
        <f t="shared" si="262"/>
        <v>7-08-4--20</v>
      </c>
      <c r="AA1171" t="str">
        <f t="shared" si="269"/>
        <v>2024-07-08</v>
      </c>
      <c r="AB1171" t="b">
        <f t="shared" si="271"/>
        <v>0</v>
      </c>
      <c r="AC1171" t="str">
        <f t="shared" si="270"/>
        <v>Reinv Div</v>
      </c>
    </row>
    <row r="1172" spans="1:29">
      <c r="A1172" s="3" t="s">
        <v>302</v>
      </c>
      <c r="B1172" s="3" t="s">
        <v>675</v>
      </c>
      <c r="C1172" s="3" t="s">
        <v>675</v>
      </c>
      <c r="D1172" s="3" t="s">
        <v>679</v>
      </c>
      <c r="E1172" s="3" t="s">
        <v>89</v>
      </c>
      <c r="F1172" s="3" t="s">
        <v>90</v>
      </c>
      <c r="G1172" s="3" t="s">
        <v>683</v>
      </c>
      <c r="H1172" s="3" t="s">
        <v>305</v>
      </c>
      <c r="I1172" s="3">
        <v>307</v>
      </c>
      <c r="J1172" s="3"/>
      <c r="K1172" s="3">
        <v>0</v>
      </c>
      <c r="L1172" s="3"/>
      <c r="M1172" s="3">
        <v>5683.6</v>
      </c>
      <c r="N1172" s="3">
        <v>5683.6</v>
      </c>
      <c r="O1172" s="88" t="str">
        <f>""</f>
        <v/>
      </c>
      <c r="P1172" s="35" t="str">
        <f t="shared" si="263"/>
        <v>2024-06-28</v>
      </c>
      <c r="Q1172" t="str">
        <f t="shared" si="264"/>
        <v>XBB</v>
      </c>
      <c r="R1172">
        <f t="shared" si="265"/>
        <v>27.4</v>
      </c>
      <c r="S1172">
        <f t="shared" si="266"/>
        <v>307</v>
      </c>
      <c r="T1172">
        <f t="shared" si="267"/>
        <v>0</v>
      </c>
      <c r="U1172" t="str">
        <f t="shared" si="268"/>
        <v>6-28-4--20</v>
      </c>
      <c r="V1172">
        <f t="shared" si="258"/>
        <v>0</v>
      </c>
      <c r="W1172">
        <f t="shared" si="259"/>
        <v>0</v>
      </c>
      <c r="X1172" t="str">
        <f t="shared" si="260"/>
        <v>6-28-4--20</v>
      </c>
      <c r="Y1172" t="str">
        <f t="shared" si="261"/>
        <v>6-28-4--20</v>
      </c>
      <c r="Z1172" t="str">
        <f t="shared" si="262"/>
        <v>7-08-4--20</v>
      </c>
      <c r="AA1172" t="str">
        <f t="shared" si="269"/>
        <v>2024-07-08</v>
      </c>
      <c r="AB1172" t="b">
        <f t="shared" si="271"/>
        <v>0</v>
      </c>
      <c r="AC1172" t="str">
        <f t="shared" si="270"/>
        <v>Reinv Div</v>
      </c>
    </row>
    <row r="1173" spans="1:29">
      <c r="A1173" s="3" t="s">
        <v>302</v>
      </c>
      <c r="B1173" s="3" t="s">
        <v>675</v>
      </c>
      <c r="C1173" s="3" t="s">
        <v>675</v>
      </c>
      <c r="D1173" s="3" t="s">
        <v>679</v>
      </c>
      <c r="E1173" s="3" t="s">
        <v>89</v>
      </c>
      <c r="F1173" s="3" t="s">
        <v>90</v>
      </c>
      <c r="G1173" s="3" t="s">
        <v>91</v>
      </c>
      <c r="H1173" s="3" t="s">
        <v>128</v>
      </c>
      <c r="I1173" s="3">
        <v>0</v>
      </c>
      <c r="J1173" s="3"/>
      <c r="K1173" s="3">
        <v>0</v>
      </c>
      <c r="L1173" s="3">
        <v>24.34</v>
      </c>
      <c r="M1173" s="3">
        <v>5683.6</v>
      </c>
      <c r="N1173" s="3">
        <v>5683.6</v>
      </c>
      <c r="O1173" s="88" t="str">
        <f>""</f>
        <v/>
      </c>
      <c r="P1173" s="35" t="str">
        <f t="shared" si="263"/>
        <v>2024-06-28</v>
      </c>
      <c r="Q1173" t="str">
        <f t="shared" si="264"/>
        <v>XBB</v>
      </c>
      <c r="R1173">
        <f t="shared" si="265"/>
        <v>0</v>
      </c>
      <c r="S1173">
        <f t="shared" si="266"/>
        <v>0</v>
      </c>
      <c r="T1173">
        <f t="shared" si="267"/>
        <v>0</v>
      </c>
      <c r="U1173" t="str">
        <f t="shared" si="268"/>
        <v>6-28-4--20</v>
      </c>
      <c r="V1173">
        <f t="shared" ref="V1173:V1236" si="272">IFERROR(ABS(L1173/I1173),)</f>
        <v>0</v>
      </c>
      <c r="W1173">
        <f t="shared" ref="W1173:W1236" si="273">IF(OR(R1173=0,V1173=0),0,ABS(V1173)=R1173)</f>
        <v>0</v>
      </c>
      <c r="X1173" t="str">
        <f t="shared" ref="X1173:X1236" si="274">RIGHT(B1173,4)&amp;"-"&amp;LEFT(RIGHT(B1173,7),2)&amp;"-"&amp;LEFT(B1173,2)</f>
        <v>6-28-4--20</v>
      </c>
      <c r="Y1173" t="str">
        <f t="shared" ref="Y1173:Y1236" si="275">RIGHT(C1173,4)&amp;"-"&amp;LEFT(RIGHT(C1173,7),2)&amp;"-"&amp;LEFT(C1173,2)</f>
        <v>6-28-4--20</v>
      </c>
      <c r="Z1173" t="str">
        <f t="shared" ref="Z1173:Z1236" si="276">RIGHT(D1173,4)&amp;"-"&amp;LEFT(RIGHT(D1173,7),2)&amp;"-"&amp;LEFT(D1173,2)</f>
        <v>7-08-4--20</v>
      </c>
      <c r="AA1173" t="str">
        <f t="shared" si="269"/>
        <v>2024-07-08</v>
      </c>
      <c r="AB1173" t="b">
        <f t="shared" si="271"/>
        <v>0</v>
      </c>
      <c r="AC1173" t="str">
        <f t="shared" si="270"/>
        <v>Fraction</v>
      </c>
    </row>
    <row r="1174" spans="1:29">
      <c r="A1174" s="3" t="s">
        <v>302</v>
      </c>
      <c r="B1174" s="3" t="s">
        <v>675</v>
      </c>
      <c r="C1174" s="3" t="s">
        <v>675</v>
      </c>
      <c r="D1174" s="3" t="s">
        <v>679</v>
      </c>
      <c r="E1174" s="3" t="s">
        <v>89</v>
      </c>
      <c r="F1174" s="3" t="s">
        <v>112</v>
      </c>
      <c r="G1174" s="3" t="s">
        <v>113</v>
      </c>
      <c r="H1174" s="3" t="s">
        <v>128</v>
      </c>
      <c r="I1174" s="3">
        <v>0</v>
      </c>
      <c r="J1174" s="3"/>
      <c r="K1174" s="3">
        <v>0</v>
      </c>
      <c r="L1174" s="3">
        <v>11.98</v>
      </c>
      <c r="M1174" s="3">
        <v>5683.6</v>
      </c>
      <c r="N1174" s="3">
        <v>5683.6</v>
      </c>
      <c r="O1174" s="88" t="str">
        <f>""</f>
        <v/>
      </c>
      <c r="P1174" s="35" t="str">
        <f t="shared" si="263"/>
        <v>2024-06-28</v>
      </c>
      <c r="Q1174" t="str">
        <f t="shared" si="264"/>
        <v>XEM</v>
      </c>
      <c r="R1174">
        <f t="shared" si="265"/>
        <v>0</v>
      </c>
      <c r="S1174">
        <f t="shared" si="266"/>
        <v>0</v>
      </c>
      <c r="T1174">
        <f t="shared" si="267"/>
        <v>0</v>
      </c>
      <c r="U1174" t="str">
        <f t="shared" si="268"/>
        <v>6-28-4--20</v>
      </c>
      <c r="V1174">
        <f t="shared" si="272"/>
        <v>0</v>
      </c>
      <c r="W1174">
        <f t="shared" si="273"/>
        <v>0</v>
      </c>
      <c r="X1174" t="str">
        <f t="shared" si="274"/>
        <v>6-28-4--20</v>
      </c>
      <c r="Y1174" t="str">
        <f t="shared" si="275"/>
        <v>6-28-4--20</v>
      </c>
      <c r="Z1174" t="str">
        <f t="shared" si="276"/>
        <v>7-08-4--20</v>
      </c>
      <c r="AA1174" t="str">
        <f t="shared" si="269"/>
        <v>2024-07-08</v>
      </c>
      <c r="AB1174" t="b">
        <f t="shared" si="271"/>
        <v>0</v>
      </c>
      <c r="AC1174" t="str">
        <f t="shared" si="270"/>
        <v>Fraction</v>
      </c>
    </row>
    <row r="1175" spans="1:29">
      <c r="A1175" s="3" t="s">
        <v>302</v>
      </c>
      <c r="B1175" s="3" t="s">
        <v>675</v>
      </c>
      <c r="C1175" s="3" t="s">
        <v>675</v>
      </c>
      <c r="D1175" s="3" t="s">
        <v>679</v>
      </c>
      <c r="E1175" s="3" t="s">
        <v>89</v>
      </c>
      <c r="F1175" s="3" t="s">
        <v>112</v>
      </c>
      <c r="G1175" s="3" t="s">
        <v>684</v>
      </c>
      <c r="H1175" s="3" t="s">
        <v>305</v>
      </c>
      <c r="I1175" s="3">
        <v>33</v>
      </c>
      <c r="J1175" s="3"/>
      <c r="K1175" s="3">
        <v>0</v>
      </c>
      <c r="L1175" s="3"/>
      <c r="M1175" s="3">
        <v>5683.6</v>
      </c>
      <c r="N1175" s="3">
        <v>5683.6</v>
      </c>
      <c r="O1175" s="88" t="str">
        <f>""</f>
        <v/>
      </c>
      <c r="P1175" s="35" t="str">
        <f t="shared" si="263"/>
        <v>2024-06-28</v>
      </c>
      <c r="Q1175" t="str">
        <f t="shared" si="264"/>
        <v>XEM</v>
      </c>
      <c r="R1175">
        <f t="shared" si="265"/>
        <v>32.340000000000003</v>
      </c>
      <c r="S1175">
        <f t="shared" si="266"/>
        <v>33</v>
      </c>
      <c r="T1175">
        <f t="shared" si="267"/>
        <v>0</v>
      </c>
      <c r="U1175" t="str">
        <f t="shared" si="268"/>
        <v>6-28-4--20</v>
      </c>
      <c r="V1175">
        <f t="shared" si="272"/>
        <v>0</v>
      </c>
      <c r="W1175">
        <f t="shared" si="273"/>
        <v>0</v>
      </c>
      <c r="X1175" t="str">
        <f t="shared" si="274"/>
        <v>6-28-4--20</v>
      </c>
      <c r="Y1175" t="str">
        <f t="shared" si="275"/>
        <v>6-28-4--20</v>
      </c>
      <c r="Z1175" t="str">
        <f t="shared" si="276"/>
        <v>7-08-4--20</v>
      </c>
      <c r="AA1175" t="str">
        <f t="shared" si="269"/>
        <v>2024-07-08</v>
      </c>
      <c r="AB1175" t="b">
        <f t="shared" si="271"/>
        <v>0</v>
      </c>
      <c r="AC1175" t="str">
        <f t="shared" si="270"/>
        <v>Reinv Div</v>
      </c>
    </row>
    <row r="1176" spans="1:29">
      <c r="A1176" s="3" t="s">
        <v>302</v>
      </c>
      <c r="B1176" s="3" t="s">
        <v>675</v>
      </c>
      <c r="C1176" s="3" t="s">
        <v>675</v>
      </c>
      <c r="D1176" s="3" t="s">
        <v>685</v>
      </c>
      <c r="E1176" s="3" t="s">
        <v>89</v>
      </c>
      <c r="F1176" s="3" t="s">
        <v>498</v>
      </c>
      <c r="G1176" s="3" t="s">
        <v>522</v>
      </c>
      <c r="H1176" s="3" t="s">
        <v>536</v>
      </c>
      <c r="I1176" s="3">
        <v>1E-3</v>
      </c>
      <c r="J1176" s="3"/>
      <c r="K1176" s="3">
        <v>0</v>
      </c>
      <c r="L1176" s="3"/>
      <c r="M1176" s="3">
        <v>5617.89</v>
      </c>
      <c r="N1176" s="3">
        <v>5617.89</v>
      </c>
      <c r="O1176" s="88" t="str">
        <f>""</f>
        <v/>
      </c>
      <c r="P1176" s="35" t="str">
        <f t="shared" si="263"/>
        <v>2024-06-28</v>
      </c>
      <c r="Q1176" t="str">
        <f t="shared" si="264"/>
        <v>NBC773</v>
      </c>
      <c r="R1176">
        <f t="shared" si="265"/>
        <v>0</v>
      </c>
      <c r="S1176">
        <f t="shared" si="266"/>
        <v>1E-3</v>
      </c>
      <c r="T1176">
        <f t="shared" si="267"/>
        <v>0</v>
      </c>
      <c r="U1176" t="str">
        <f t="shared" si="268"/>
        <v>6-28-4--20</v>
      </c>
      <c r="V1176">
        <f t="shared" si="272"/>
        <v>0</v>
      </c>
      <c r="W1176">
        <f t="shared" si="273"/>
        <v>0</v>
      </c>
      <c r="X1176" t="str">
        <f t="shared" si="274"/>
        <v>6-28-4--20</v>
      </c>
      <c r="Y1176" t="str">
        <f t="shared" si="275"/>
        <v>6-28-4--20</v>
      </c>
      <c r="Z1176" t="str">
        <f t="shared" si="276"/>
        <v>7-04-4--20</v>
      </c>
      <c r="AA1176" t="str">
        <f t="shared" si="269"/>
        <v>2024-07-04</v>
      </c>
      <c r="AB1176" t="b">
        <f t="shared" si="271"/>
        <v>0</v>
      </c>
      <c r="AC1176" t="str">
        <f t="shared" si="270"/>
        <v>Adjustment</v>
      </c>
    </row>
    <row r="1177" spans="1:29">
      <c r="A1177" s="3" t="s">
        <v>302</v>
      </c>
      <c r="B1177" s="3" t="s">
        <v>675</v>
      </c>
      <c r="C1177" s="3" t="s">
        <v>675</v>
      </c>
      <c r="D1177" s="3" t="s">
        <v>675</v>
      </c>
      <c r="E1177" s="3" t="s">
        <v>89</v>
      </c>
      <c r="F1177" s="3" t="s">
        <v>93</v>
      </c>
      <c r="G1177" s="3" t="s">
        <v>94</v>
      </c>
      <c r="H1177" s="3" t="s">
        <v>92</v>
      </c>
      <c r="I1177" s="3">
        <v>7661</v>
      </c>
      <c r="J1177" s="3"/>
      <c r="K1177" s="3">
        <v>0</v>
      </c>
      <c r="L1177" s="3">
        <v>497.97</v>
      </c>
      <c r="M1177" s="3">
        <v>5617.89</v>
      </c>
      <c r="N1177" s="3">
        <v>5617.89</v>
      </c>
      <c r="O1177" s="88" t="str">
        <f>""</f>
        <v/>
      </c>
      <c r="P1177" s="35" t="str">
        <f t="shared" si="263"/>
        <v>2024-06-28</v>
      </c>
      <c r="Q1177" t="str">
        <f t="shared" si="264"/>
        <v>XIG</v>
      </c>
      <c r="R1177">
        <f t="shared" si="265"/>
        <v>0</v>
      </c>
      <c r="S1177">
        <f t="shared" si="266"/>
        <v>7661</v>
      </c>
      <c r="T1177">
        <f t="shared" si="267"/>
        <v>497.97</v>
      </c>
      <c r="U1177" t="str">
        <f t="shared" si="268"/>
        <v>6-28-4--20</v>
      </c>
      <c r="V1177">
        <f t="shared" si="272"/>
        <v>6.5000652656311192E-2</v>
      </c>
      <c r="W1177">
        <f t="shared" si="273"/>
        <v>0</v>
      </c>
      <c r="X1177" t="str">
        <f t="shared" si="274"/>
        <v>6-28-4--20</v>
      </c>
      <c r="Y1177" t="str">
        <f t="shared" si="275"/>
        <v>6-28-4--20</v>
      </c>
      <c r="Z1177" t="str">
        <f t="shared" si="276"/>
        <v>6-28-4--20</v>
      </c>
      <c r="AA1177" t="str">
        <f t="shared" si="269"/>
        <v>2024-06-28</v>
      </c>
      <c r="AB1177" t="b">
        <f t="shared" si="271"/>
        <v>1</v>
      </c>
      <c r="AC1177">
        <f t="shared" si="270"/>
        <v>0</v>
      </c>
    </row>
    <row r="1178" spans="1:29">
      <c r="A1178" s="3" t="s">
        <v>302</v>
      </c>
      <c r="B1178" s="3" t="s">
        <v>675</v>
      </c>
      <c r="C1178" s="3" t="s">
        <v>675</v>
      </c>
      <c r="D1178" s="3" t="s">
        <v>675</v>
      </c>
      <c r="E1178" s="3" t="s">
        <v>89</v>
      </c>
      <c r="F1178" s="3" t="s">
        <v>93</v>
      </c>
      <c r="G1178" s="3" t="s">
        <v>94</v>
      </c>
      <c r="H1178" s="3" t="s">
        <v>305</v>
      </c>
      <c r="I1178" s="3">
        <v>0</v>
      </c>
      <c r="J1178" s="3"/>
      <c r="K1178" s="3">
        <v>0</v>
      </c>
      <c r="L1178" s="3">
        <v>-497.97</v>
      </c>
      <c r="M1178" s="3">
        <v>5617.89</v>
      </c>
      <c r="N1178" s="3">
        <v>5617.89</v>
      </c>
      <c r="O1178" s="88" t="str">
        <f>""</f>
        <v/>
      </c>
      <c r="P1178" s="35" t="str">
        <f t="shared" si="263"/>
        <v>2024-06-28</v>
      </c>
      <c r="Q1178" t="str">
        <f t="shared" si="264"/>
        <v>XIG</v>
      </c>
      <c r="R1178">
        <f t="shared" si="265"/>
        <v>0</v>
      </c>
      <c r="S1178">
        <f t="shared" si="266"/>
        <v>0</v>
      </c>
      <c r="T1178">
        <f t="shared" si="267"/>
        <v>0</v>
      </c>
      <c r="U1178" t="str">
        <f t="shared" si="268"/>
        <v>6-28-4--20</v>
      </c>
      <c r="V1178">
        <f t="shared" si="272"/>
        <v>0</v>
      </c>
      <c r="W1178">
        <f t="shared" si="273"/>
        <v>0</v>
      </c>
      <c r="X1178" t="str">
        <f t="shared" si="274"/>
        <v>6-28-4--20</v>
      </c>
      <c r="Y1178" t="str">
        <f t="shared" si="275"/>
        <v>6-28-4--20</v>
      </c>
      <c r="Z1178" t="str">
        <f t="shared" si="276"/>
        <v>6-28-4--20</v>
      </c>
      <c r="AA1178" t="str">
        <f t="shared" si="269"/>
        <v>2024-06-28</v>
      </c>
      <c r="AB1178" t="b">
        <f t="shared" si="271"/>
        <v>1</v>
      </c>
      <c r="AC1178">
        <f t="shared" si="270"/>
        <v>0</v>
      </c>
    </row>
    <row r="1179" spans="1:29">
      <c r="A1179" s="3" t="s">
        <v>302</v>
      </c>
      <c r="B1179" s="3" t="s">
        <v>675</v>
      </c>
      <c r="C1179" s="3" t="s">
        <v>675</v>
      </c>
      <c r="D1179" s="3" t="s">
        <v>675</v>
      </c>
      <c r="E1179" s="3" t="s">
        <v>89</v>
      </c>
      <c r="F1179" s="3" t="s">
        <v>95</v>
      </c>
      <c r="G1179" s="3" t="s">
        <v>96</v>
      </c>
      <c r="H1179" s="3" t="s">
        <v>92</v>
      </c>
      <c r="I1179" s="3">
        <v>12295</v>
      </c>
      <c r="J1179" s="3"/>
      <c r="K1179" s="3">
        <v>0</v>
      </c>
      <c r="L1179" s="3">
        <v>1008.19</v>
      </c>
      <c r="M1179" s="3">
        <v>5617.89</v>
      </c>
      <c r="N1179" s="3">
        <v>5617.89</v>
      </c>
      <c r="O1179" s="88" t="str">
        <f>""</f>
        <v/>
      </c>
      <c r="P1179" s="35" t="str">
        <f t="shared" si="263"/>
        <v>2024-06-28</v>
      </c>
      <c r="Q1179" t="str">
        <f t="shared" si="264"/>
        <v>XHY</v>
      </c>
      <c r="R1179">
        <f t="shared" si="265"/>
        <v>0</v>
      </c>
      <c r="S1179">
        <f t="shared" si="266"/>
        <v>12295</v>
      </c>
      <c r="T1179">
        <f t="shared" si="267"/>
        <v>1008.19</v>
      </c>
      <c r="U1179" t="str">
        <f t="shared" si="268"/>
        <v>6-28-4--20</v>
      </c>
      <c r="V1179">
        <f t="shared" si="272"/>
        <v>8.2000000000000003E-2</v>
      </c>
      <c r="W1179">
        <f t="shared" si="273"/>
        <v>0</v>
      </c>
      <c r="X1179" t="str">
        <f t="shared" si="274"/>
        <v>6-28-4--20</v>
      </c>
      <c r="Y1179" t="str">
        <f t="shared" si="275"/>
        <v>6-28-4--20</v>
      </c>
      <c r="Z1179" t="str">
        <f t="shared" si="276"/>
        <v>6-28-4--20</v>
      </c>
      <c r="AA1179" t="str">
        <f t="shared" si="269"/>
        <v>2024-06-28</v>
      </c>
      <c r="AB1179" t="b">
        <f t="shared" si="271"/>
        <v>1</v>
      </c>
      <c r="AC1179">
        <f t="shared" si="270"/>
        <v>0</v>
      </c>
    </row>
    <row r="1180" spans="1:29">
      <c r="A1180" s="3" t="s">
        <v>302</v>
      </c>
      <c r="B1180" s="3" t="s">
        <v>675</v>
      </c>
      <c r="C1180" s="3" t="s">
        <v>675</v>
      </c>
      <c r="D1180" s="3" t="s">
        <v>675</v>
      </c>
      <c r="E1180" s="3" t="s">
        <v>89</v>
      </c>
      <c r="F1180" s="3" t="s">
        <v>95</v>
      </c>
      <c r="G1180" s="3" t="s">
        <v>96</v>
      </c>
      <c r="H1180" s="3" t="s">
        <v>305</v>
      </c>
      <c r="I1180" s="3">
        <v>0</v>
      </c>
      <c r="J1180" s="3"/>
      <c r="K1180" s="3">
        <v>0</v>
      </c>
      <c r="L1180" s="3">
        <v>-1008.19</v>
      </c>
      <c r="M1180" s="3">
        <v>5617.89</v>
      </c>
      <c r="N1180" s="3">
        <v>5617.89</v>
      </c>
      <c r="O1180" s="88" t="str">
        <f>""</f>
        <v/>
      </c>
      <c r="P1180" s="35" t="str">
        <f t="shared" si="263"/>
        <v>2024-06-28</v>
      </c>
      <c r="Q1180" t="str">
        <f t="shared" si="264"/>
        <v>XHY</v>
      </c>
      <c r="R1180">
        <f t="shared" si="265"/>
        <v>0</v>
      </c>
      <c r="S1180">
        <f t="shared" si="266"/>
        <v>0</v>
      </c>
      <c r="T1180">
        <f t="shared" si="267"/>
        <v>0</v>
      </c>
      <c r="U1180" t="str">
        <f t="shared" si="268"/>
        <v>6-28-4--20</v>
      </c>
      <c r="V1180">
        <f t="shared" si="272"/>
        <v>0</v>
      </c>
      <c r="W1180">
        <f t="shared" si="273"/>
        <v>0</v>
      </c>
      <c r="X1180" t="str">
        <f t="shared" si="274"/>
        <v>6-28-4--20</v>
      </c>
      <c r="Y1180" t="str">
        <f t="shared" si="275"/>
        <v>6-28-4--20</v>
      </c>
      <c r="Z1180" t="str">
        <f t="shared" si="276"/>
        <v>6-28-4--20</v>
      </c>
      <c r="AA1180" t="str">
        <f t="shared" si="269"/>
        <v>2024-06-28</v>
      </c>
      <c r="AB1180" t="b">
        <f t="shared" si="271"/>
        <v>1</v>
      </c>
      <c r="AC1180">
        <f t="shared" si="270"/>
        <v>0</v>
      </c>
    </row>
    <row r="1181" spans="1:29">
      <c r="A1181" s="3" t="s">
        <v>302</v>
      </c>
      <c r="B1181" s="3" t="s">
        <v>675</v>
      </c>
      <c r="C1181" s="3" t="s">
        <v>675</v>
      </c>
      <c r="D1181" s="3" t="s">
        <v>675</v>
      </c>
      <c r="E1181" s="3" t="s">
        <v>89</v>
      </c>
      <c r="F1181" s="3" t="s">
        <v>105</v>
      </c>
      <c r="G1181" s="3" t="s">
        <v>106</v>
      </c>
      <c r="H1181" s="3" t="s">
        <v>92</v>
      </c>
      <c r="I1181" s="3">
        <v>10407</v>
      </c>
      <c r="J1181" s="3"/>
      <c r="K1181" s="3">
        <v>0</v>
      </c>
      <c r="L1181" s="3">
        <v>4610.3</v>
      </c>
      <c r="M1181" s="3">
        <v>5617.89</v>
      </c>
      <c r="N1181" s="3">
        <v>5617.89</v>
      </c>
      <c r="O1181" s="88" t="str">
        <f>""</f>
        <v/>
      </c>
      <c r="P1181" s="35" t="str">
        <f t="shared" si="263"/>
        <v>2024-06-28</v>
      </c>
      <c r="Q1181" t="str">
        <f t="shared" si="264"/>
        <v>XUS</v>
      </c>
      <c r="R1181">
        <f t="shared" si="265"/>
        <v>0</v>
      </c>
      <c r="S1181">
        <f t="shared" si="266"/>
        <v>10407</v>
      </c>
      <c r="T1181">
        <f t="shared" si="267"/>
        <v>4610.3</v>
      </c>
      <c r="U1181" t="str">
        <f t="shared" si="268"/>
        <v>6-28-4--20</v>
      </c>
      <c r="V1181">
        <f t="shared" si="272"/>
        <v>0.44299990391082927</v>
      </c>
      <c r="W1181">
        <f t="shared" si="273"/>
        <v>0</v>
      </c>
      <c r="X1181" t="str">
        <f t="shared" si="274"/>
        <v>6-28-4--20</v>
      </c>
      <c r="Y1181" t="str">
        <f t="shared" si="275"/>
        <v>6-28-4--20</v>
      </c>
      <c r="Z1181" t="str">
        <f t="shared" si="276"/>
        <v>6-28-4--20</v>
      </c>
      <c r="AA1181" t="str">
        <f t="shared" si="269"/>
        <v>2024-06-28</v>
      </c>
      <c r="AB1181" t="b">
        <f t="shared" si="271"/>
        <v>1</v>
      </c>
      <c r="AC1181">
        <f t="shared" si="270"/>
        <v>0</v>
      </c>
    </row>
    <row r="1182" spans="1:29">
      <c r="A1182" s="3" t="s">
        <v>302</v>
      </c>
      <c r="B1182" s="3" t="s">
        <v>675</v>
      </c>
      <c r="C1182" s="3" t="s">
        <v>675</v>
      </c>
      <c r="D1182" s="3" t="s">
        <v>675</v>
      </c>
      <c r="E1182" s="3" t="s">
        <v>89</v>
      </c>
      <c r="F1182" s="3" t="s">
        <v>105</v>
      </c>
      <c r="G1182" s="3" t="s">
        <v>106</v>
      </c>
      <c r="H1182" s="3" t="s">
        <v>305</v>
      </c>
      <c r="I1182" s="3">
        <v>0</v>
      </c>
      <c r="J1182" s="3"/>
      <c r="K1182" s="3">
        <v>0</v>
      </c>
      <c r="L1182" s="3">
        <v>-4610.3</v>
      </c>
      <c r="M1182" s="3">
        <v>5617.89</v>
      </c>
      <c r="N1182" s="3">
        <v>5617.89</v>
      </c>
      <c r="O1182" s="88" t="str">
        <f>""</f>
        <v/>
      </c>
      <c r="P1182" s="35" t="str">
        <f t="shared" si="263"/>
        <v>2024-06-28</v>
      </c>
      <c r="Q1182" t="str">
        <f t="shared" si="264"/>
        <v>XUS</v>
      </c>
      <c r="R1182">
        <f t="shared" si="265"/>
        <v>0</v>
      </c>
      <c r="S1182">
        <f t="shared" si="266"/>
        <v>0</v>
      </c>
      <c r="T1182">
        <f t="shared" si="267"/>
        <v>0</v>
      </c>
      <c r="U1182" t="str">
        <f t="shared" si="268"/>
        <v>6-28-4--20</v>
      </c>
      <c r="V1182">
        <f t="shared" si="272"/>
        <v>0</v>
      </c>
      <c r="W1182">
        <f t="shared" si="273"/>
        <v>0</v>
      </c>
      <c r="X1182" t="str">
        <f t="shared" si="274"/>
        <v>6-28-4--20</v>
      </c>
      <c r="Y1182" t="str">
        <f t="shared" si="275"/>
        <v>6-28-4--20</v>
      </c>
      <c r="Z1182" t="str">
        <f t="shared" si="276"/>
        <v>6-28-4--20</v>
      </c>
      <c r="AA1182" t="str">
        <f t="shared" si="269"/>
        <v>2024-06-28</v>
      </c>
      <c r="AB1182" t="b">
        <f t="shared" si="271"/>
        <v>1</v>
      </c>
      <c r="AC1182">
        <f t="shared" si="270"/>
        <v>0</v>
      </c>
    </row>
    <row r="1183" spans="1:29">
      <c r="A1183" s="3" t="s">
        <v>302</v>
      </c>
      <c r="B1183" s="3" t="s">
        <v>675</v>
      </c>
      <c r="C1183" s="3" t="s">
        <v>675</v>
      </c>
      <c r="D1183" s="3" t="s">
        <v>675</v>
      </c>
      <c r="E1183" s="3" t="s">
        <v>89</v>
      </c>
      <c r="F1183" s="3" t="s">
        <v>108</v>
      </c>
      <c r="G1183" s="3" t="s">
        <v>109</v>
      </c>
      <c r="H1183" s="3" t="s">
        <v>92</v>
      </c>
      <c r="I1183" s="3">
        <v>6594</v>
      </c>
      <c r="J1183" s="3"/>
      <c r="K1183" s="3">
        <v>0</v>
      </c>
      <c r="L1183" s="3">
        <v>4200.38</v>
      </c>
      <c r="M1183" s="3">
        <v>5617.89</v>
      </c>
      <c r="N1183" s="3">
        <v>5617.89</v>
      </c>
      <c r="O1183" s="88" t="str">
        <f>""</f>
        <v/>
      </c>
      <c r="P1183" s="35" t="str">
        <f t="shared" si="263"/>
        <v>2024-06-28</v>
      </c>
      <c r="Q1183" t="str">
        <f t="shared" si="264"/>
        <v>XEF</v>
      </c>
      <c r="R1183">
        <f t="shared" si="265"/>
        <v>0</v>
      </c>
      <c r="S1183">
        <f t="shared" si="266"/>
        <v>6594</v>
      </c>
      <c r="T1183">
        <f t="shared" si="267"/>
        <v>4200.38</v>
      </c>
      <c r="U1183" t="str">
        <f t="shared" si="268"/>
        <v>6-28-4--20</v>
      </c>
      <c r="V1183">
        <f t="shared" si="272"/>
        <v>0.63700030330603585</v>
      </c>
      <c r="W1183">
        <f t="shared" si="273"/>
        <v>0</v>
      </c>
      <c r="X1183" t="str">
        <f t="shared" si="274"/>
        <v>6-28-4--20</v>
      </c>
      <c r="Y1183" t="str">
        <f t="shared" si="275"/>
        <v>6-28-4--20</v>
      </c>
      <c r="Z1183" t="str">
        <f t="shared" si="276"/>
        <v>6-28-4--20</v>
      </c>
      <c r="AA1183" t="str">
        <f t="shared" si="269"/>
        <v>2024-06-28</v>
      </c>
      <c r="AB1183" t="b">
        <f t="shared" si="271"/>
        <v>1</v>
      </c>
      <c r="AC1183">
        <f t="shared" si="270"/>
        <v>0</v>
      </c>
    </row>
    <row r="1184" spans="1:29">
      <c r="A1184" s="3" t="s">
        <v>302</v>
      </c>
      <c r="B1184" s="3" t="s">
        <v>675</v>
      </c>
      <c r="C1184" s="3" t="s">
        <v>675</v>
      </c>
      <c r="D1184" s="3" t="s">
        <v>675</v>
      </c>
      <c r="E1184" s="3" t="s">
        <v>89</v>
      </c>
      <c r="F1184" s="3" t="s">
        <v>108</v>
      </c>
      <c r="G1184" s="3" t="s">
        <v>109</v>
      </c>
      <c r="H1184" s="3" t="s">
        <v>305</v>
      </c>
      <c r="I1184" s="3">
        <v>0</v>
      </c>
      <c r="J1184" s="3"/>
      <c r="K1184" s="3">
        <v>0</v>
      </c>
      <c r="L1184" s="3">
        <v>-4200.38</v>
      </c>
      <c r="M1184" s="3">
        <v>5617.89</v>
      </c>
      <c r="N1184" s="3">
        <v>5617.89</v>
      </c>
      <c r="O1184" s="88" t="str">
        <f>""</f>
        <v/>
      </c>
      <c r="P1184" s="35" t="str">
        <f t="shared" si="263"/>
        <v>2024-06-28</v>
      </c>
      <c r="Q1184" t="str">
        <f t="shared" si="264"/>
        <v>XEF</v>
      </c>
      <c r="R1184">
        <f t="shared" si="265"/>
        <v>0</v>
      </c>
      <c r="S1184">
        <f t="shared" si="266"/>
        <v>0</v>
      </c>
      <c r="T1184">
        <f t="shared" si="267"/>
        <v>0</v>
      </c>
      <c r="U1184" t="str">
        <f t="shared" si="268"/>
        <v>6-28-4--20</v>
      </c>
      <c r="V1184">
        <f t="shared" si="272"/>
        <v>0</v>
      </c>
      <c r="W1184">
        <f t="shared" si="273"/>
        <v>0</v>
      </c>
      <c r="X1184" t="str">
        <f t="shared" si="274"/>
        <v>6-28-4--20</v>
      </c>
      <c r="Y1184" t="str">
        <f t="shared" si="275"/>
        <v>6-28-4--20</v>
      </c>
      <c r="Z1184" t="str">
        <f t="shared" si="276"/>
        <v>6-28-4--20</v>
      </c>
      <c r="AA1184" t="str">
        <f t="shared" si="269"/>
        <v>2024-06-28</v>
      </c>
      <c r="AB1184" t="b">
        <f t="shared" si="271"/>
        <v>1</v>
      </c>
      <c r="AC1184">
        <f t="shared" si="270"/>
        <v>0</v>
      </c>
    </row>
    <row r="1185" spans="1:29">
      <c r="A1185" s="3" t="s">
        <v>302</v>
      </c>
      <c r="B1185" s="3" t="s">
        <v>675</v>
      </c>
      <c r="C1185" s="3" t="s">
        <v>675</v>
      </c>
      <c r="D1185" s="3" t="s">
        <v>675</v>
      </c>
      <c r="E1185" s="3" t="s">
        <v>89</v>
      </c>
      <c r="F1185" s="3" t="s">
        <v>54</v>
      </c>
      <c r="G1185" s="3" t="s">
        <v>230</v>
      </c>
      <c r="H1185" s="3" t="s">
        <v>92</v>
      </c>
      <c r="I1185" s="3">
        <v>18117</v>
      </c>
      <c r="J1185" s="3"/>
      <c r="K1185" s="3">
        <v>0</v>
      </c>
      <c r="L1185" s="3">
        <v>1213.8399999999999</v>
      </c>
      <c r="M1185" s="3">
        <v>5617.89</v>
      </c>
      <c r="N1185" s="3">
        <v>5617.89</v>
      </c>
      <c r="O1185" s="88" t="str">
        <f>""</f>
        <v/>
      </c>
      <c r="P1185" s="35" t="str">
        <f t="shared" si="263"/>
        <v>2024-06-28</v>
      </c>
      <c r="Q1185" t="str">
        <f t="shared" si="264"/>
        <v>XCB</v>
      </c>
      <c r="R1185">
        <f t="shared" si="265"/>
        <v>0</v>
      </c>
      <c r="S1185">
        <f t="shared" si="266"/>
        <v>18117</v>
      </c>
      <c r="T1185">
        <f t="shared" si="267"/>
        <v>1213.8399999999999</v>
      </c>
      <c r="U1185" t="str">
        <f t="shared" si="268"/>
        <v>6-28-4--20</v>
      </c>
      <c r="V1185">
        <f t="shared" si="272"/>
        <v>6.7000055196776501E-2</v>
      </c>
      <c r="W1185">
        <f t="shared" si="273"/>
        <v>0</v>
      </c>
      <c r="X1185" t="str">
        <f t="shared" si="274"/>
        <v>6-28-4--20</v>
      </c>
      <c r="Y1185" t="str">
        <f t="shared" si="275"/>
        <v>6-28-4--20</v>
      </c>
      <c r="Z1185" t="str">
        <f t="shared" si="276"/>
        <v>6-28-4--20</v>
      </c>
      <c r="AA1185" t="str">
        <f t="shared" si="269"/>
        <v>2024-06-28</v>
      </c>
      <c r="AB1185" t="b">
        <f t="shared" si="271"/>
        <v>1</v>
      </c>
      <c r="AC1185">
        <f t="shared" si="270"/>
        <v>0</v>
      </c>
    </row>
    <row r="1186" spans="1:29">
      <c r="A1186" s="3" t="s">
        <v>302</v>
      </c>
      <c r="B1186" s="3" t="s">
        <v>675</v>
      </c>
      <c r="C1186" s="3" t="s">
        <v>675</v>
      </c>
      <c r="D1186" s="3" t="s">
        <v>675</v>
      </c>
      <c r="E1186" s="3" t="s">
        <v>89</v>
      </c>
      <c r="F1186" s="3" t="s">
        <v>54</v>
      </c>
      <c r="G1186" s="3" t="s">
        <v>230</v>
      </c>
      <c r="H1186" s="3" t="s">
        <v>305</v>
      </c>
      <c r="I1186" s="3">
        <v>0</v>
      </c>
      <c r="J1186" s="3"/>
      <c r="K1186" s="3">
        <v>0</v>
      </c>
      <c r="L1186" s="3">
        <v>-1213.8399999999999</v>
      </c>
      <c r="M1186" s="3">
        <v>5617.89</v>
      </c>
      <c r="N1186" s="3">
        <v>5617.89</v>
      </c>
      <c r="O1186" s="88" t="str">
        <f>""</f>
        <v/>
      </c>
      <c r="P1186" s="35" t="str">
        <f t="shared" si="263"/>
        <v>2024-06-28</v>
      </c>
      <c r="Q1186" t="str">
        <f t="shared" si="264"/>
        <v>XCB</v>
      </c>
      <c r="R1186">
        <f t="shared" si="265"/>
        <v>0</v>
      </c>
      <c r="S1186">
        <f t="shared" si="266"/>
        <v>0</v>
      </c>
      <c r="T1186">
        <f t="shared" si="267"/>
        <v>0</v>
      </c>
      <c r="U1186" t="str">
        <f t="shared" si="268"/>
        <v>6-28-4--20</v>
      </c>
      <c r="V1186">
        <f t="shared" si="272"/>
        <v>0</v>
      </c>
      <c r="W1186">
        <f t="shared" si="273"/>
        <v>0</v>
      </c>
      <c r="X1186" t="str">
        <f t="shared" si="274"/>
        <v>6-28-4--20</v>
      </c>
      <c r="Y1186" t="str">
        <f t="shared" si="275"/>
        <v>6-28-4--20</v>
      </c>
      <c r="Z1186" t="str">
        <f t="shared" si="276"/>
        <v>6-28-4--20</v>
      </c>
      <c r="AA1186" t="str">
        <f t="shared" si="269"/>
        <v>2024-06-28</v>
      </c>
      <c r="AB1186" t="b">
        <f t="shared" si="271"/>
        <v>1</v>
      </c>
      <c r="AC1186">
        <f t="shared" si="270"/>
        <v>0</v>
      </c>
    </row>
    <row r="1187" spans="1:29">
      <c r="A1187" s="3" t="s">
        <v>302</v>
      </c>
      <c r="B1187" s="3" t="s">
        <v>675</v>
      </c>
      <c r="C1187" s="3" t="s">
        <v>675</v>
      </c>
      <c r="D1187" s="3" t="s">
        <v>675</v>
      </c>
      <c r="E1187" s="3" t="s">
        <v>89</v>
      </c>
      <c r="F1187" s="3" t="s">
        <v>90</v>
      </c>
      <c r="G1187" s="3" t="s">
        <v>91</v>
      </c>
      <c r="H1187" s="3" t="s">
        <v>92</v>
      </c>
      <c r="I1187" s="3">
        <v>109557</v>
      </c>
      <c r="J1187" s="3"/>
      <c r="K1187" s="3">
        <v>0</v>
      </c>
      <c r="L1187" s="3">
        <v>8435.89</v>
      </c>
      <c r="M1187" s="3">
        <v>5617.89</v>
      </c>
      <c r="N1187" s="3">
        <v>5617.89</v>
      </c>
      <c r="O1187" s="88" t="str">
        <f>""</f>
        <v/>
      </c>
      <c r="P1187" s="35" t="str">
        <f t="shared" si="263"/>
        <v>2024-06-28</v>
      </c>
      <c r="Q1187" t="str">
        <f t="shared" si="264"/>
        <v>XBB</v>
      </c>
      <c r="R1187">
        <f t="shared" si="265"/>
        <v>0</v>
      </c>
      <c r="S1187">
        <f t="shared" si="266"/>
        <v>109557</v>
      </c>
      <c r="T1187">
        <f t="shared" si="267"/>
        <v>8435.89</v>
      </c>
      <c r="U1187" t="str">
        <f t="shared" si="268"/>
        <v>6-28-4--20</v>
      </c>
      <c r="V1187">
        <f t="shared" si="272"/>
        <v>7.7000009127668703E-2</v>
      </c>
      <c r="W1187">
        <f t="shared" si="273"/>
        <v>0</v>
      </c>
      <c r="X1187" t="str">
        <f t="shared" si="274"/>
        <v>6-28-4--20</v>
      </c>
      <c r="Y1187" t="str">
        <f t="shared" si="275"/>
        <v>6-28-4--20</v>
      </c>
      <c r="Z1187" t="str">
        <f t="shared" si="276"/>
        <v>6-28-4--20</v>
      </c>
      <c r="AA1187" t="str">
        <f t="shared" si="269"/>
        <v>2024-06-28</v>
      </c>
      <c r="AB1187" t="b">
        <f t="shared" si="271"/>
        <v>1</v>
      </c>
      <c r="AC1187">
        <f t="shared" si="270"/>
        <v>0</v>
      </c>
    </row>
    <row r="1188" spans="1:29">
      <c r="A1188" s="3" t="s">
        <v>302</v>
      </c>
      <c r="B1188" s="3" t="s">
        <v>675</v>
      </c>
      <c r="C1188" s="3" t="s">
        <v>675</v>
      </c>
      <c r="D1188" s="3" t="s">
        <v>675</v>
      </c>
      <c r="E1188" s="3" t="s">
        <v>89</v>
      </c>
      <c r="F1188" s="3" t="s">
        <v>90</v>
      </c>
      <c r="G1188" s="3" t="s">
        <v>91</v>
      </c>
      <c r="H1188" s="3" t="s">
        <v>305</v>
      </c>
      <c r="I1188" s="3">
        <v>0</v>
      </c>
      <c r="J1188" s="3"/>
      <c r="K1188" s="3">
        <v>0</v>
      </c>
      <c r="L1188" s="3">
        <v>-8435.89</v>
      </c>
      <c r="M1188" s="3">
        <v>5617.89</v>
      </c>
      <c r="N1188" s="3">
        <v>5617.89</v>
      </c>
      <c r="O1188" s="88" t="str">
        <f>""</f>
        <v/>
      </c>
      <c r="P1188" s="35" t="str">
        <f t="shared" si="263"/>
        <v>2024-06-28</v>
      </c>
      <c r="Q1188" t="str">
        <f t="shared" si="264"/>
        <v>XBB</v>
      </c>
      <c r="R1188">
        <f t="shared" si="265"/>
        <v>0</v>
      </c>
      <c r="S1188">
        <f t="shared" si="266"/>
        <v>0</v>
      </c>
      <c r="T1188">
        <f t="shared" si="267"/>
        <v>0</v>
      </c>
      <c r="U1188" t="str">
        <f t="shared" si="268"/>
        <v>6-28-4--20</v>
      </c>
      <c r="V1188">
        <f t="shared" si="272"/>
        <v>0</v>
      </c>
      <c r="W1188">
        <f t="shared" si="273"/>
        <v>0</v>
      </c>
      <c r="X1188" t="str">
        <f t="shared" si="274"/>
        <v>6-28-4--20</v>
      </c>
      <c r="Y1188" t="str">
        <f t="shared" si="275"/>
        <v>6-28-4--20</v>
      </c>
      <c r="Z1188" t="str">
        <f t="shared" si="276"/>
        <v>6-28-4--20</v>
      </c>
      <c r="AA1188" t="str">
        <f t="shared" si="269"/>
        <v>2024-06-28</v>
      </c>
      <c r="AB1188" t="b">
        <f t="shared" si="271"/>
        <v>1</v>
      </c>
      <c r="AC1188">
        <f t="shared" si="270"/>
        <v>0</v>
      </c>
    </row>
    <row r="1189" spans="1:29">
      <c r="A1189" s="3" t="s">
        <v>302</v>
      </c>
      <c r="B1189" s="3" t="s">
        <v>675</v>
      </c>
      <c r="C1189" s="3" t="s">
        <v>675</v>
      </c>
      <c r="D1189" s="3" t="s">
        <v>675</v>
      </c>
      <c r="E1189" s="3" t="s">
        <v>89</v>
      </c>
      <c r="F1189" s="3" t="s">
        <v>112</v>
      </c>
      <c r="G1189" s="3" t="s">
        <v>113</v>
      </c>
      <c r="H1189" s="3" t="s">
        <v>92</v>
      </c>
      <c r="I1189" s="3">
        <v>6237</v>
      </c>
      <c r="J1189" s="3"/>
      <c r="K1189" s="3">
        <v>0</v>
      </c>
      <c r="L1189" s="3">
        <v>1079</v>
      </c>
      <c r="M1189" s="3">
        <v>5617.89</v>
      </c>
      <c r="N1189" s="3">
        <v>5617.89</v>
      </c>
      <c r="O1189" s="88" t="str">
        <f>""</f>
        <v/>
      </c>
      <c r="P1189" s="35" t="str">
        <f t="shared" si="263"/>
        <v>2024-06-28</v>
      </c>
      <c r="Q1189" t="str">
        <f t="shared" si="264"/>
        <v>XEM</v>
      </c>
      <c r="R1189">
        <f t="shared" si="265"/>
        <v>0</v>
      </c>
      <c r="S1189">
        <f t="shared" si="266"/>
        <v>6237</v>
      </c>
      <c r="T1189">
        <f t="shared" si="267"/>
        <v>1079</v>
      </c>
      <c r="U1189" t="str">
        <f t="shared" si="268"/>
        <v>6-28-4--20</v>
      </c>
      <c r="V1189">
        <f t="shared" si="272"/>
        <v>0.17299983966650634</v>
      </c>
      <c r="W1189">
        <f t="shared" si="273"/>
        <v>0</v>
      </c>
      <c r="X1189" t="str">
        <f t="shared" si="274"/>
        <v>6-28-4--20</v>
      </c>
      <c r="Y1189" t="str">
        <f t="shared" si="275"/>
        <v>6-28-4--20</v>
      </c>
      <c r="Z1189" t="str">
        <f t="shared" si="276"/>
        <v>6-28-4--20</v>
      </c>
      <c r="AA1189" t="str">
        <f t="shared" si="269"/>
        <v>2024-06-28</v>
      </c>
      <c r="AB1189" t="b">
        <f t="shared" si="271"/>
        <v>1</v>
      </c>
      <c r="AC1189">
        <f t="shared" si="270"/>
        <v>0</v>
      </c>
    </row>
    <row r="1190" spans="1:29">
      <c r="A1190" s="3" t="s">
        <v>302</v>
      </c>
      <c r="B1190" s="3" t="s">
        <v>675</v>
      </c>
      <c r="C1190" s="3" t="s">
        <v>675</v>
      </c>
      <c r="D1190" s="3" t="s">
        <v>675</v>
      </c>
      <c r="E1190" s="3" t="s">
        <v>89</v>
      </c>
      <c r="F1190" s="3" t="s">
        <v>112</v>
      </c>
      <c r="G1190" s="3" t="s">
        <v>113</v>
      </c>
      <c r="H1190" s="3" t="s">
        <v>305</v>
      </c>
      <c r="I1190" s="3">
        <v>0</v>
      </c>
      <c r="J1190" s="3"/>
      <c r="K1190" s="3">
        <v>0</v>
      </c>
      <c r="L1190" s="3">
        <v>-1079</v>
      </c>
      <c r="M1190" s="3">
        <v>5617.89</v>
      </c>
      <c r="N1190" s="3">
        <v>5617.89</v>
      </c>
      <c r="O1190" s="88" t="str">
        <f>""</f>
        <v/>
      </c>
      <c r="P1190" s="35" t="str">
        <f t="shared" si="263"/>
        <v>2024-06-28</v>
      </c>
      <c r="Q1190" t="str">
        <f t="shared" si="264"/>
        <v>XEM</v>
      </c>
      <c r="R1190">
        <f t="shared" si="265"/>
        <v>0</v>
      </c>
      <c r="S1190">
        <f t="shared" si="266"/>
        <v>0</v>
      </c>
      <c r="T1190">
        <f t="shared" si="267"/>
        <v>0</v>
      </c>
      <c r="U1190" t="str">
        <f t="shared" si="268"/>
        <v>6-28-4--20</v>
      </c>
      <c r="V1190">
        <f t="shared" si="272"/>
        <v>0</v>
      </c>
      <c r="W1190">
        <f t="shared" si="273"/>
        <v>0</v>
      </c>
      <c r="X1190" t="str">
        <f t="shared" si="274"/>
        <v>6-28-4--20</v>
      </c>
      <c r="Y1190" t="str">
        <f t="shared" si="275"/>
        <v>6-28-4--20</v>
      </c>
      <c r="Z1190" t="str">
        <f t="shared" si="276"/>
        <v>6-28-4--20</v>
      </c>
      <c r="AA1190" t="str">
        <f t="shared" si="269"/>
        <v>2024-06-28</v>
      </c>
      <c r="AB1190" t="b">
        <f t="shared" si="271"/>
        <v>1</v>
      </c>
      <c r="AC1190">
        <f t="shared" si="270"/>
        <v>0</v>
      </c>
    </row>
    <row r="1191" spans="1:29">
      <c r="A1191" s="3" t="s">
        <v>302</v>
      </c>
      <c r="B1191" s="3" t="s">
        <v>686</v>
      </c>
      <c r="C1191" s="3" t="s">
        <v>686</v>
      </c>
      <c r="D1191" s="3" t="s">
        <v>687</v>
      </c>
      <c r="E1191" s="3"/>
      <c r="F1191" s="3"/>
      <c r="G1191" s="3" t="s">
        <v>688</v>
      </c>
      <c r="H1191" s="3" t="s">
        <v>506</v>
      </c>
      <c r="I1191" s="3">
        <v>0</v>
      </c>
      <c r="J1191" s="3"/>
      <c r="K1191" s="3">
        <v>0</v>
      </c>
      <c r="L1191" s="3">
        <v>5.84</v>
      </c>
      <c r="M1191" s="3">
        <v>5742.4</v>
      </c>
      <c r="N1191" s="3">
        <v>5742.4</v>
      </c>
      <c r="O1191" s="88" t="str">
        <f>""</f>
        <v/>
      </c>
      <c r="P1191" s="35" t="str">
        <f t="shared" si="263"/>
        <v>2024-07-16</v>
      </c>
      <c r="Q1191">
        <f t="shared" si="264"/>
        <v>0</v>
      </c>
      <c r="R1191">
        <f t="shared" si="265"/>
        <v>0</v>
      </c>
      <c r="S1191">
        <f t="shared" si="266"/>
        <v>0</v>
      </c>
      <c r="T1191">
        <f t="shared" si="267"/>
        <v>0</v>
      </c>
      <c r="U1191" t="str">
        <f t="shared" si="268"/>
        <v>7-16-4--20</v>
      </c>
      <c r="V1191">
        <f t="shared" si="272"/>
        <v>0</v>
      </c>
      <c r="W1191">
        <f t="shared" si="273"/>
        <v>0</v>
      </c>
      <c r="X1191" t="str">
        <f t="shared" si="274"/>
        <v>7-16-4--20</v>
      </c>
      <c r="Y1191" t="str">
        <f t="shared" si="275"/>
        <v>7-16-4--20</v>
      </c>
      <c r="Z1191" t="str">
        <f t="shared" si="276"/>
        <v>7-19-4--20</v>
      </c>
      <c r="AA1191" t="str">
        <f t="shared" si="269"/>
        <v>2024-07-19</v>
      </c>
      <c r="AB1191" t="b">
        <f t="shared" si="271"/>
        <v>0</v>
      </c>
      <c r="AC1191" t="str">
        <f t="shared" si="270"/>
        <v>Interest</v>
      </c>
    </row>
    <row r="1192" spans="1:29">
      <c r="A1192" s="3" t="s">
        <v>302</v>
      </c>
      <c r="B1192" s="3" t="s">
        <v>689</v>
      </c>
      <c r="C1192" s="3" t="s">
        <v>689</v>
      </c>
      <c r="D1192" s="3" t="s">
        <v>690</v>
      </c>
      <c r="E1192" s="3" t="s">
        <v>89</v>
      </c>
      <c r="F1192" s="3" t="s">
        <v>93</v>
      </c>
      <c r="G1192" s="3" t="s">
        <v>94</v>
      </c>
      <c r="H1192" s="3" t="s">
        <v>128</v>
      </c>
      <c r="I1192" s="3">
        <v>0</v>
      </c>
      <c r="J1192" s="3"/>
      <c r="K1192" s="3">
        <v>0</v>
      </c>
      <c r="L1192" s="3">
        <v>16.93</v>
      </c>
      <c r="M1192" s="3">
        <v>5789.73</v>
      </c>
      <c r="N1192" s="3">
        <v>5789.73</v>
      </c>
      <c r="O1192" s="88" t="str">
        <f>""</f>
        <v/>
      </c>
      <c r="P1192" s="35" t="str">
        <f t="shared" si="263"/>
        <v>2024-07-31</v>
      </c>
      <c r="Q1192" t="str">
        <f t="shared" si="264"/>
        <v>XIG</v>
      </c>
      <c r="R1192">
        <f t="shared" si="265"/>
        <v>0</v>
      </c>
      <c r="S1192">
        <f t="shared" si="266"/>
        <v>0</v>
      </c>
      <c r="T1192">
        <f t="shared" si="267"/>
        <v>0</v>
      </c>
      <c r="U1192" t="str">
        <f t="shared" si="268"/>
        <v>7-31-4--20</v>
      </c>
      <c r="V1192">
        <f t="shared" si="272"/>
        <v>0</v>
      </c>
      <c r="W1192">
        <f t="shared" si="273"/>
        <v>0</v>
      </c>
      <c r="X1192" t="str">
        <f t="shared" si="274"/>
        <v>7-31-4--20</v>
      </c>
      <c r="Y1192" t="str">
        <f t="shared" si="275"/>
        <v>7-31-4--20</v>
      </c>
      <c r="Z1192" t="str">
        <f t="shared" si="276"/>
        <v>8-06-4--20</v>
      </c>
      <c r="AA1192" t="str">
        <f t="shared" si="269"/>
        <v>2024-08-06</v>
      </c>
      <c r="AB1192" t="b">
        <f t="shared" si="271"/>
        <v>0</v>
      </c>
      <c r="AC1192" t="str">
        <f t="shared" si="270"/>
        <v>Fraction</v>
      </c>
    </row>
    <row r="1193" spans="1:29">
      <c r="A1193" s="3" t="s">
        <v>302</v>
      </c>
      <c r="B1193" s="3" t="s">
        <v>689</v>
      </c>
      <c r="C1193" s="3" t="s">
        <v>689</v>
      </c>
      <c r="D1193" s="3" t="s">
        <v>690</v>
      </c>
      <c r="E1193" s="3" t="s">
        <v>89</v>
      </c>
      <c r="F1193" s="3" t="s">
        <v>93</v>
      </c>
      <c r="G1193" s="3" t="s">
        <v>691</v>
      </c>
      <c r="H1193" s="3" t="s">
        <v>305</v>
      </c>
      <c r="I1193" s="3">
        <v>25</v>
      </c>
      <c r="J1193" s="3"/>
      <c r="K1193" s="3">
        <v>0</v>
      </c>
      <c r="L1193" s="3"/>
      <c r="M1193" s="3">
        <v>5789.73</v>
      </c>
      <c r="N1193" s="3">
        <v>5789.73</v>
      </c>
      <c r="O1193" s="88" t="str">
        <f>""</f>
        <v/>
      </c>
      <c r="P1193" s="35" t="str">
        <f t="shared" si="263"/>
        <v>2024-07-31</v>
      </c>
      <c r="Q1193" t="str">
        <f t="shared" si="264"/>
        <v>XIG</v>
      </c>
      <c r="R1193">
        <f t="shared" si="265"/>
        <v>20.23</v>
      </c>
      <c r="S1193">
        <f t="shared" si="266"/>
        <v>25</v>
      </c>
      <c r="T1193">
        <f t="shared" si="267"/>
        <v>0</v>
      </c>
      <c r="U1193" t="str">
        <f t="shared" si="268"/>
        <v>7-31-4--20</v>
      </c>
      <c r="V1193">
        <f t="shared" si="272"/>
        <v>0</v>
      </c>
      <c r="W1193">
        <f t="shared" si="273"/>
        <v>0</v>
      </c>
      <c r="X1193" t="str">
        <f t="shared" si="274"/>
        <v>7-31-4--20</v>
      </c>
      <c r="Y1193" t="str">
        <f t="shared" si="275"/>
        <v>7-31-4--20</v>
      </c>
      <c r="Z1193" t="str">
        <f t="shared" si="276"/>
        <v>8-06-4--20</v>
      </c>
      <c r="AA1193" t="str">
        <f t="shared" si="269"/>
        <v>2024-08-06</v>
      </c>
      <c r="AB1193" t="b">
        <f t="shared" si="271"/>
        <v>0</v>
      </c>
      <c r="AC1193" t="str">
        <f t="shared" si="270"/>
        <v>Reinv Div</v>
      </c>
    </row>
    <row r="1194" spans="1:29">
      <c r="A1194" s="3" t="s">
        <v>302</v>
      </c>
      <c r="B1194" s="3" t="s">
        <v>689</v>
      </c>
      <c r="C1194" s="3" t="s">
        <v>689</v>
      </c>
      <c r="D1194" s="3" t="s">
        <v>690</v>
      </c>
      <c r="E1194" s="3" t="s">
        <v>89</v>
      </c>
      <c r="F1194" s="3" t="s">
        <v>95</v>
      </c>
      <c r="G1194" s="3" t="s">
        <v>96</v>
      </c>
      <c r="H1194" s="3" t="s">
        <v>128</v>
      </c>
      <c r="I1194" s="3">
        <v>0</v>
      </c>
      <c r="J1194" s="3"/>
      <c r="K1194" s="3">
        <v>0</v>
      </c>
      <c r="L1194" s="3">
        <v>4.5199999999999996</v>
      </c>
      <c r="M1194" s="3">
        <v>5789.73</v>
      </c>
      <c r="N1194" s="3">
        <v>5789.73</v>
      </c>
      <c r="O1194" s="88" t="str">
        <f>""</f>
        <v/>
      </c>
      <c r="P1194" s="35" t="str">
        <f t="shared" si="263"/>
        <v>2024-07-31</v>
      </c>
      <c r="Q1194" t="str">
        <f t="shared" si="264"/>
        <v>XHY</v>
      </c>
      <c r="R1194">
        <f t="shared" si="265"/>
        <v>0</v>
      </c>
      <c r="S1194">
        <f t="shared" si="266"/>
        <v>0</v>
      </c>
      <c r="T1194">
        <f t="shared" si="267"/>
        <v>0</v>
      </c>
      <c r="U1194" t="str">
        <f t="shared" si="268"/>
        <v>7-31-4--20</v>
      </c>
      <c r="V1194">
        <f t="shared" si="272"/>
        <v>0</v>
      </c>
      <c r="W1194">
        <f t="shared" si="273"/>
        <v>0</v>
      </c>
      <c r="X1194" t="str">
        <f t="shared" si="274"/>
        <v>7-31-4--20</v>
      </c>
      <c r="Y1194" t="str">
        <f t="shared" si="275"/>
        <v>7-31-4--20</v>
      </c>
      <c r="Z1194" t="str">
        <f t="shared" si="276"/>
        <v>8-06-4--20</v>
      </c>
      <c r="AA1194" t="str">
        <f t="shared" si="269"/>
        <v>2024-08-06</v>
      </c>
      <c r="AB1194" t="b">
        <f t="shared" si="271"/>
        <v>0</v>
      </c>
      <c r="AC1194" t="str">
        <f t="shared" si="270"/>
        <v>Fraction</v>
      </c>
    </row>
    <row r="1195" spans="1:29">
      <c r="A1195" s="3" t="s">
        <v>302</v>
      </c>
      <c r="B1195" s="3" t="s">
        <v>689</v>
      </c>
      <c r="C1195" s="3" t="s">
        <v>689</v>
      </c>
      <c r="D1195" s="3" t="s">
        <v>690</v>
      </c>
      <c r="E1195" s="3" t="s">
        <v>89</v>
      </c>
      <c r="F1195" s="3" t="s">
        <v>95</v>
      </c>
      <c r="G1195" s="3" t="s">
        <v>692</v>
      </c>
      <c r="H1195" s="3" t="s">
        <v>305</v>
      </c>
      <c r="I1195" s="3">
        <v>61</v>
      </c>
      <c r="J1195" s="3"/>
      <c r="K1195" s="3">
        <v>0</v>
      </c>
      <c r="L1195" s="3"/>
      <c r="M1195" s="3">
        <v>5789.73</v>
      </c>
      <c r="N1195" s="3">
        <v>5789.73</v>
      </c>
      <c r="O1195" s="88" t="str">
        <f>""</f>
        <v/>
      </c>
      <c r="P1195" s="35" t="str">
        <f t="shared" si="263"/>
        <v>2024-07-31</v>
      </c>
      <c r="Q1195" t="str">
        <f t="shared" si="264"/>
        <v>XHY</v>
      </c>
      <c r="R1195">
        <f t="shared" si="265"/>
        <v>16.535081967213113</v>
      </c>
      <c r="S1195">
        <f t="shared" si="266"/>
        <v>61</v>
      </c>
      <c r="T1195">
        <f t="shared" si="267"/>
        <v>0</v>
      </c>
      <c r="U1195" t="str">
        <f t="shared" si="268"/>
        <v>7-31-4--20</v>
      </c>
      <c r="V1195">
        <f t="shared" si="272"/>
        <v>0</v>
      </c>
      <c r="W1195">
        <f t="shared" si="273"/>
        <v>0</v>
      </c>
      <c r="X1195" t="str">
        <f t="shared" si="274"/>
        <v>7-31-4--20</v>
      </c>
      <c r="Y1195" t="str">
        <f t="shared" si="275"/>
        <v>7-31-4--20</v>
      </c>
      <c r="Z1195" t="str">
        <f t="shared" si="276"/>
        <v>8-06-4--20</v>
      </c>
      <c r="AA1195" t="str">
        <f t="shared" si="269"/>
        <v>2024-08-06</v>
      </c>
      <c r="AB1195" t="b">
        <f t="shared" si="271"/>
        <v>0</v>
      </c>
      <c r="AC1195" t="str">
        <f t="shared" si="270"/>
        <v>Reinv Div</v>
      </c>
    </row>
    <row r="1196" spans="1:29">
      <c r="A1196" s="3" t="s">
        <v>302</v>
      </c>
      <c r="B1196" s="3" t="s">
        <v>689</v>
      </c>
      <c r="C1196" s="3" t="s">
        <v>689</v>
      </c>
      <c r="D1196" s="3" t="s">
        <v>690</v>
      </c>
      <c r="E1196" s="3" t="s">
        <v>89</v>
      </c>
      <c r="F1196" s="3" t="s">
        <v>54</v>
      </c>
      <c r="G1196" s="3" t="s">
        <v>230</v>
      </c>
      <c r="H1196" s="3" t="s">
        <v>128</v>
      </c>
      <c r="I1196" s="3">
        <v>0</v>
      </c>
      <c r="J1196" s="3"/>
      <c r="K1196" s="3">
        <v>0</v>
      </c>
      <c r="L1196" s="3">
        <v>2.94</v>
      </c>
      <c r="M1196" s="3">
        <v>5789.73</v>
      </c>
      <c r="N1196" s="3">
        <v>5789.73</v>
      </c>
      <c r="O1196" s="88" t="str">
        <f>""</f>
        <v/>
      </c>
      <c r="P1196" s="35" t="str">
        <f t="shared" si="263"/>
        <v>2024-07-31</v>
      </c>
      <c r="Q1196" t="str">
        <f t="shared" si="264"/>
        <v>XCB</v>
      </c>
      <c r="R1196">
        <f t="shared" si="265"/>
        <v>0</v>
      </c>
      <c r="S1196">
        <f t="shared" si="266"/>
        <v>0</v>
      </c>
      <c r="T1196">
        <f t="shared" si="267"/>
        <v>0</v>
      </c>
      <c r="U1196" t="str">
        <f t="shared" si="268"/>
        <v>7-31-4--20</v>
      </c>
      <c r="V1196">
        <f t="shared" si="272"/>
        <v>0</v>
      </c>
      <c r="W1196">
        <f t="shared" si="273"/>
        <v>0</v>
      </c>
      <c r="X1196" t="str">
        <f t="shared" si="274"/>
        <v>7-31-4--20</v>
      </c>
      <c r="Y1196" t="str">
        <f t="shared" si="275"/>
        <v>7-31-4--20</v>
      </c>
      <c r="Z1196" t="str">
        <f t="shared" si="276"/>
        <v>8-06-4--20</v>
      </c>
      <c r="AA1196" t="str">
        <f t="shared" si="269"/>
        <v>2024-08-06</v>
      </c>
      <c r="AB1196" t="b">
        <f t="shared" si="271"/>
        <v>0</v>
      </c>
      <c r="AC1196" t="str">
        <f t="shared" si="270"/>
        <v>Fraction</v>
      </c>
    </row>
    <row r="1197" spans="1:29">
      <c r="A1197" s="3" t="s">
        <v>302</v>
      </c>
      <c r="B1197" s="3" t="s">
        <v>689</v>
      </c>
      <c r="C1197" s="3" t="s">
        <v>689</v>
      </c>
      <c r="D1197" s="3" t="s">
        <v>690</v>
      </c>
      <c r="E1197" s="3" t="s">
        <v>89</v>
      </c>
      <c r="F1197" s="3" t="s">
        <v>54</v>
      </c>
      <c r="G1197" s="3" t="s">
        <v>693</v>
      </c>
      <c r="H1197" s="3" t="s">
        <v>305</v>
      </c>
      <c r="I1197" s="3">
        <v>62</v>
      </c>
      <c r="J1197" s="3"/>
      <c r="K1197" s="3">
        <v>0</v>
      </c>
      <c r="L1197" s="3"/>
      <c r="M1197" s="3">
        <v>5789.73</v>
      </c>
      <c r="N1197" s="3">
        <v>5789.73</v>
      </c>
      <c r="O1197" s="88" t="str">
        <f>""</f>
        <v/>
      </c>
      <c r="P1197" s="35" t="str">
        <f t="shared" si="263"/>
        <v>2024-07-31</v>
      </c>
      <c r="Q1197" t="str">
        <f t="shared" si="264"/>
        <v>XCB</v>
      </c>
      <c r="R1197">
        <f t="shared" si="265"/>
        <v>19.890645161290323</v>
      </c>
      <c r="S1197">
        <f t="shared" si="266"/>
        <v>62</v>
      </c>
      <c r="T1197">
        <f t="shared" si="267"/>
        <v>0</v>
      </c>
      <c r="U1197" t="str">
        <f t="shared" si="268"/>
        <v>7-31-4--20</v>
      </c>
      <c r="V1197">
        <f t="shared" si="272"/>
        <v>0</v>
      </c>
      <c r="W1197">
        <f t="shared" si="273"/>
        <v>0</v>
      </c>
      <c r="X1197" t="str">
        <f t="shared" si="274"/>
        <v>7-31-4--20</v>
      </c>
      <c r="Y1197" t="str">
        <f t="shared" si="275"/>
        <v>7-31-4--20</v>
      </c>
      <c r="Z1197" t="str">
        <f t="shared" si="276"/>
        <v>8-06-4--20</v>
      </c>
      <c r="AA1197" t="str">
        <f t="shared" si="269"/>
        <v>2024-08-06</v>
      </c>
      <c r="AB1197" t="b">
        <f t="shared" si="271"/>
        <v>0</v>
      </c>
      <c r="AC1197" t="str">
        <f t="shared" si="270"/>
        <v>Reinv Div</v>
      </c>
    </row>
    <row r="1198" spans="1:29">
      <c r="A1198" s="3" t="s">
        <v>302</v>
      </c>
      <c r="B1198" s="3" t="s">
        <v>689</v>
      </c>
      <c r="C1198" s="3" t="s">
        <v>689</v>
      </c>
      <c r="D1198" s="3" t="s">
        <v>690</v>
      </c>
      <c r="E1198" s="3" t="s">
        <v>89</v>
      </c>
      <c r="F1198" s="3" t="s">
        <v>90</v>
      </c>
      <c r="G1198" s="3" t="s">
        <v>91</v>
      </c>
      <c r="H1198" s="3" t="s">
        <v>128</v>
      </c>
      <c r="I1198" s="3">
        <v>0</v>
      </c>
      <c r="J1198" s="3"/>
      <c r="K1198" s="3">
        <v>0</v>
      </c>
      <c r="L1198" s="3">
        <v>22.94</v>
      </c>
      <c r="M1198" s="3">
        <v>5789.73</v>
      </c>
      <c r="N1198" s="3">
        <v>5789.73</v>
      </c>
      <c r="O1198" s="88" t="str">
        <f>""</f>
        <v/>
      </c>
      <c r="P1198" s="35" t="str">
        <f t="shared" si="263"/>
        <v>2024-07-31</v>
      </c>
      <c r="Q1198" t="str">
        <f t="shared" si="264"/>
        <v>XBB</v>
      </c>
      <c r="R1198">
        <f t="shared" si="265"/>
        <v>0</v>
      </c>
      <c r="S1198">
        <f t="shared" si="266"/>
        <v>0</v>
      </c>
      <c r="T1198">
        <f t="shared" si="267"/>
        <v>0</v>
      </c>
      <c r="U1198" t="str">
        <f t="shared" si="268"/>
        <v>7-31-4--20</v>
      </c>
      <c r="V1198">
        <f t="shared" si="272"/>
        <v>0</v>
      </c>
      <c r="W1198">
        <f t="shared" si="273"/>
        <v>0</v>
      </c>
      <c r="X1198" t="str">
        <f t="shared" si="274"/>
        <v>7-31-4--20</v>
      </c>
      <c r="Y1198" t="str">
        <f t="shared" si="275"/>
        <v>7-31-4--20</v>
      </c>
      <c r="Z1198" t="str">
        <f t="shared" si="276"/>
        <v>8-06-4--20</v>
      </c>
      <c r="AA1198" t="str">
        <f t="shared" si="269"/>
        <v>2024-08-06</v>
      </c>
      <c r="AB1198" t="b">
        <f t="shared" si="271"/>
        <v>0</v>
      </c>
      <c r="AC1198" t="str">
        <f t="shared" si="270"/>
        <v>Fraction</v>
      </c>
    </row>
    <row r="1199" spans="1:29">
      <c r="A1199" s="3" t="s">
        <v>302</v>
      </c>
      <c r="B1199" s="3" t="s">
        <v>689</v>
      </c>
      <c r="C1199" s="3" t="s">
        <v>689</v>
      </c>
      <c r="D1199" s="3" t="s">
        <v>690</v>
      </c>
      <c r="E1199" s="3" t="s">
        <v>89</v>
      </c>
      <c r="F1199" s="3" t="s">
        <v>90</v>
      </c>
      <c r="G1199" s="3" t="s">
        <v>694</v>
      </c>
      <c r="H1199" s="3" t="s">
        <v>305</v>
      </c>
      <c r="I1199" s="3">
        <v>302</v>
      </c>
      <c r="J1199" s="3"/>
      <c r="K1199" s="3">
        <v>0</v>
      </c>
      <c r="L1199" s="3"/>
      <c r="M1199" s="3">
        <v>5789.73</v>
      </c>
      <c r="N1199" s="3">
        <v>5789.73</v>
      </c>
      <c r="O1199" s="88" t="str">
        <f>""</f>
        <v/>
      </c>
      <c r="P1199" s="35" t="str">
        <f t="shared" si="263"/>
        <v>2024-07-31</v>
      </c>
      <c r="Q1199" t="str">
        <f t="shared" si="264"/>
        <v>XBB</v>
      </c>
      <c r="R1199">
        <f t="shared" si="265"/>
        <v>28.299403973509936</v>
      </c>
      <c r="S1199">
        <f t="shared" si="266"/>
        <v>302</v>
      </c>
      <c r="T1199">
        <f t="shared" si="267"/>
        <v>0</v>
      </c>
      <c r="U1199" t="str">
        <f t="shared" si="268"/>
        <v>7-31-4--20</v>
      </c>
      <c r="V1199">
        <f t="shared" si="272"/>
        <v>0</v>
      </c>
      <c r="W1199">
        <f t="shared" si="273"/>
        <v>0</v>
      </c>
      <c r="X1199" t="str">
        <f t="shared" si="274"/>
        <v>7-31-4--20</v>
      </c>
      <c r="Y1199" t="str">
        <f t="shared" si="275"/>
        <v>7-31-4--20</v>
      </c>
      <c r="Z1199" t="str">
        <f t="shared" si="276"/>
        <v>8-06-4--20</v>
      </c>
      <c r="AA1199" t="str">
        <f t="shared" si="269"/>
        <v>2024-08-06</v>
      </c>
      <c r="AB1199" t="b">
        <f t="shared" si="271"/>
        <v>0</v>
      </c>
      <c r="AC1199" t="str">
        <f t="shared" si="270"/>
        <v>Reinv Div</v>
      </c>
    </row>
    <row r="1200" spans="1:29">
      <c r="A1200" s="3" t="s">
        <v>302</v>
      </c>
      <c r="B1200" s="3" t="s">
        <v>689</v>
      </c>
      <c r="C1200" s="3" t="s">
        <v>689</v>
      </c>
      <c r="D1200" s="3" t="s">
        <v>689</v>
      </c>
      <c r="E1200" s="3" t="s">
        <v>89</v>
      </c>
      <c r="F1200" s="3" t="s">
        <v>93</v>
      </c>
      <c r="G1200" s="3" t="s">
        <v>94</v>
      </c>
      <c r="H1200" s="3" t="s">
        <v>305</v>
      </c>
      <c r="I1200" s="3">
        <v>0</v>
      </c>
      <c r="J1200" s="3"/>
      <c r="K1200" s="3">
        <v>0</v>
      </c>
      <c r="L1200" s="3">
        <v>-522.65</v>
      </c>
      <c r="M1200" s="3">
        <v>5742.4</v>
      </c>
      <c r="N1200" s="3">
        <v>5742.4</v>
      </c>
      <c r="O1200" s="88" t="str">
        <f>""</f>
        <v/>
      </c>
      <c r="P1200" s="35" t="str">
        <f t="shared" si="263"/>
        <v>2024-07-31</v>
      </c>
      <c r="Q1200" t="str">
        <f t="shared" si="264"/>
        <v>XIG</v>
      </c>
      <c r="R1200">
        <f t="shared" si="265"/>
        <v>0</v>
      </c>
      <c r="S1200">
        <f t="shared" si="266"/>
        <v>0</v>
      </c>
      <c r="T1200">
        <f t="shared" si="267"/>
        <v>0</v>
      </c>
      <c r="U1200" t="str">
        <f t="shared" si="268"/>
        <v>7-31-4--20</v>
      </c>
      <c r="V1200">
        <f t="shared" si="272"/>
        <v>0</v>
      </c>
      <c r="W1200">
        <f t="shared" si="273"/>
        <v>0</v>
      </c>
      <c r="X1200" t="str">
        <f t="shared" si="274"/>
        <v>7-31-4--20</v>
      </c>
      <c r="Y1200" t="str">
        <f t="shared" si="275"/>
        <v>7-31-4--20</v>
      </c>
      <c r="Z1200" t="str">
        <f t="shared" si="276"/>
        <v>7-31-4--20</v>
      </c>
      <c r="AA1200" t="str">
        <f t="shared" si="269"/>
        <v>2024-07-31</v>
      </c>
      <c r="AB1200" t="b">
        <f t="shared" si="271"/>
        <v>1</v>
      </c>
      <c r="AC1200">
        <f t="shared" si="270"/>
        <v>0</v>
      </c>
    </row>
    <row r="1201" spans="1:29">
      <c r="A1201" s="3" t="s">
        <v>302</v>
      </c>
      <c r="B1201" s="3" t="s">
        <v>689</v>
      </c>
      <c r="C1201" s="3" t="s">
        <v>689</v>
      </c>
      <c r="D1201" s="3" t="s">
        <v>689</v>
      </c>
      <c r="E1201" s="3" t="s">
        <v>89</v>
      </c>
      <c r="F1201" s="3" t="s">
        <v>93</v>
      </c>
      <c r="G1201" s="3" t="s">
        <v>94</v>
      </c>
      <c r="H1201" s="3" t="s">
        <v>92</v>
      </c>
      <c r="I1201" s="3">
        <v>7686</v>
      </c>
      <c r="J1201" s="3"/>
      <c r="K1201" s="3">
        <v>0</v>
      </c>
      <c r="L1201" s="3">
        <v>522.65</v>
      </c>
      <c r="M1201" s="3">
        <v>5742.4</v>
      </c>
      <c r="N1201" s="3">
        <v>5742.4</v>
      </c>
      <c r="O1201" s="88" t="str">
        <f>""</f>
        <v/>
      </c>
      <c r="P1201" s="35" t="str">
        <f t="shared" si="263"/>
        <v>2024-07-31</v>
      </c>
      <c r="Q1201" t="str">
        <f t="shared" si="264"/>
        <v>XIG</v>
      </c>
      <c r="R1201">
        <f t="shared" si="265"/>
        <v>0</v>
      </c>
      <c r="S1201">
        <f t="shared" si="266"/>
        <v>7686</v>
      </c>
      <c r="T1201">
        <f t="shared" si="267"/>
        <v>522.65</v>
      </c>
      <c r="U1201" t="str">
        <f t="shared" si="268"/>
        <v>7-31-4--20</v>
      </c>
      <c r="V1201">
        <f t="shared" si="272"/>
        <v>6.8000260213374963E-2</v>
      </c>
      <c r="W1201">
        <f t="shared" si="273"/>
        <v>0</v>
      </c>
      <c r="X1201" t="str">
        <f t="shared" si="274"/>
        <v>7-31-4--20</v>
      </c>
      <c r="Y1201" t="str">
        <f t="shared" si="275"/>
        <v>7-31-4--20</v>
      </c>
      <c r="Z1201" t="str">
        <f t="shared" si="276"/>
        <v>7-31-4--20</v>
      </c>
      <c r="AA1201" t="str">
        <f t="shared" si="269"/>
        <v>2024-07-31</v>
      </c>
      <c r="AB1201" t="b">
        <f t="shared" si="271"/>
        <v>1</v>
      </c>
      <c r="AC1201">
        <f t="shared" si="270"/>
        <v>0</v>
      </c>
    </row>
    <row r="1202" spans="1:29">
      <c r="A1202" s="3" t="s">
        <v>302</v>
      </c>
      <c r="B1202" s="3" t="s">
        <v>689</v>
      </c>
      <c r="C1202" s="3" t="s">
        <v>689</v>
      </c>
      <c r="D1202" s="3" t="s">
        <v>689</v>
      </c>
      <c r="E1202" s="3" t="s">
        <v>89</v>
      </c>
      <c r="F1202" s="3" t="s">
        <v>95</v>
      </c>
      <c r="G1202" s="3" t="s">
        <v>96</v>
      </c>
      <c r="H1202" s="3" t="s">
        <v>305</v>
      </c>
      <c r="I1202" s="3">
        <v>0</v>
      </c>
      <c r="J1202" s="3"/>
      <c r="K1202" s="3">
        <v>0</v>
      </c>
      <c r="L1202" s="3">
        <v>-1013.19</v>
      </c>
      <c r="M1202" s="3">
        <v>5742.4</v>
      </c>
      <c r="N1202" s="3">
        <v>5742.4</v>
      </c>
      <c r="O1202" s="88" t="str">
        <f>""</f>
        <v/>
      </c>
      <c r="P1202" s="35" t="str">
        <f t="shared" si="263"/>
        <v>2024-07-31</v>
      </c>
      <c r="Q1202" t="str">
        <f t="shared" si="264"/>
        <v>XHY</v>
      </c>
      <c r="R1202">
        <f t="shared" si="265"/>
        <v>0</v>
      </c>
      <c r="S1202">
        <f t="shared" si="266"/>
        <v>0</v>
      </c>
      <c r="T1202">
        <f t="shared" si="267"/>
        <v>0</v>
      </c>
      <c r="U1202" t="str">
        <f t="shared" si="268"/>
        <v>7-31-4--20</v>
      </c>
      <c r="V1202">
        <f t="shared" si="272"/>
        <v>0</v>
      </c>
      <c r="W1202">
        <f t="shared" si="273"/>
        <v>0</v>
      </c>
      <c r="X1202" t="str">
        <f t="shared" si="274"/>
        <v>7-31-4--20</v>
      </c>
      <c r="Y1202" t="str">
        <f t="shared" si="275"/>
        <v>7-31-4--20</v>
      </c>
      <c r="Z1202" t="str">
        <f t="shared" si="276"/>
        <v>7-31-4--20</v>
      </c>
      <c r="AA1202" t="str">
        <f t="shared" si="269"/>
        <v>2024-07-31</v>
      </c>
      <c r="AB1202" t="b">
        <f t="shared" si="271"/>
        <v>1</v>
      </c>
      <c r="AC1202">
        <f t="shared" si="270"/>
        <v>0</v>
      </c>
    </row>
    <row r="1203" spans="1:29">
      <c r="A1203" s="3" t="s">
        <v>302</v>
      </c>
      <c r="B1203" s="3" t="s">
        <v>689</v>
      </c>
      <c r="C1203" s="3" t="s">
        <v>689</v>
      </c>
      <c r="D1203" s="3" t="s">
        <v>689</v>
      </c>
      <c r="E1203" s="3" t="s">
        <v>89</v>
      </c>
      <c r="F1203" s="3" t="s">
        <v>95</v>
      </c>
      <c r="G1203" s="3" t="s">
        <v>96</v>
      </c>
      <c r="H1203" s="3" t="s">
        <v>92</v>
      </c>
      <c r="I1203" s="3">
        <v>12356</v>
      </c>
      <c r="J1203" s="3"/>
      <c r="K1203" s="3">
        <v>0</v>
      </c>
      <c r="L1203" s="3">
        <v>1013.19</v>
      </c>
      <c r="M1203" s="3">
        <v>5742.4</v>
      </c>
      <c r="N1203" s="3">
        <v>5742.4</v>
      </c>
      <c r="O1203" s="88" t="str">
        <f>""</f>
        <v/>
      </c>
      <c r="P1203" s="35" t="str">
        <f t="shared" si="263"/>
        <v>2024-07-31</v>
      </c>
      <c r="Q1203" t="str">
        <f t="shared" si="264"/>
        <v>XHY</v>
      </c>
      <c r="R1203">
        <f t="shared" si="265"/>
        <v>0</v>
      </c>
      <c r="S1203">
        <f t="shared" si="266"/>
        <v>12356</v>
      </c>
      <c r="T1203">
        <f t="shared" si="267"/>
        <v>1013.1899999999999</v>
      </c>
      <c r="U1203" t="str">
        <f t="shared" si="268"/>
        <v>7-31-4--20</v>
      </c>
      <c r="V1203">
        <f t="shared" si="272"/>
        <v>8.1999838135318873E-2</v>
      </c>
      <c r="W1203">
        <f t="shared" si="273"/>
        <v>0</v>
      </c>
      <c r="X1203" t="str">
        <f t="shared" si="274"/>
        <v>7-31-4--20</v>
      </c>
      <c r="Y1203" t="str">
        <f t="shared" si="275"/>
        <v>7-31-4--20</v>
      </c>
      <c r="Z1203" t="str">
        <f t="shared" si="276"/>
        <v>7-31-4--20</v>
      </c>
      <c r="AA1203" t="str">
        <f t="shared" si="269"/>
        <v>2024-07-31</v>
      </c>
      <c r="AB1203" t="b">
        <f t="shared" si="271"/>
        <v>1</v>
      </c>
      <c r="AC1203">
        <f t="shared" si="270"/>
        <v>0</v>
      </c>
    </row>
    <row r="1204" spans="1:29">
      <c r="A1204" s="3" t="s">
        <v>302</v>
      </c>
      <c r="B1204" s="3" t="s">
        <v>689</v>
      </c>
      <c r="C1204" s="3" t="s">
        <v>689</v>
      </c>
      <c r="D1204" s="3" t="s">
        <v>689</v>
      </c>
      <c r="E1204" s="3" t="s">
        <v>89</v>
      </c>
      <c r="F1204" s="3" t="s">
        <v>54</v>
      </c>
      <c r="G1204" s="3" t="s">
        <v>230</v>
      </c>
      <c r="H1204" s="3" t="s">
        <v>305</v>
      </c>
      <c r="I1204" s="3">
        <v>0</v>
      </c>
      <c r="J1204" s="3"/>
      <c r="K1204" s="3">
        <v>0</v>
      </c>
      <c r="L1204" s="3">
        <v>-1236.17</v>
      </c>
      <c r="M1204" s="3">
        <v>5742.4</v>
      </c>
      <c r="N1204" s="3">
        <v>5742.4</v>
      </c>
      <c r="O1204" s="88" t="str">
        <f>""</f>
        <v/>
      </c>
      <c r="P1204" s="35" t="str">
        <f t="shared" si="263"/>
        <v>2024-07-31</v>
      </c>
      <c r="Q1204" t="str">
        <f t="shared" si="264"/>
        <v>XCB</v>
      </c>
      <c r="R1204">
        <f t="shared" si="265"/>
        <v>0</v>
      </c>
      <c r="S1204">
        <f t="shared" si="266"/>
        <v>0</v>
      </c>
      <c r="T1204">
        <f t="shared" si="267"/>
        <v>0</v>
      </c>
      <c r="U1204" t="str">
        <f t="shared" si="268"/>
        <v>7-31-4--20</v>
      </c>
      <c r="V1204">
        <f t="shared" si="272"/>
        <v>0</v>
      </c>
      <c r="W1204">
        <f t="shared" si="273"/>
        <v>0</v>
      </c>
      <c r="X1204" t="str">
        <f t="shared" si="274"/>
        <v>7-31-4--20</v>
      </c>
      <c r="Y1204" t="str">
        <f t="shared" si="275"/>
        <v>7-31-4--20</v>
      </c>
      <c r="Z1204" t="str">
        <f t="shared" si="276"/>
        <v>7-31-4--20</v>
      </c>
      <c r="AA1204" t="str">
        <f t="shared" si="269"/>
        <v>2024-07-31</v>
      </c>
      <c r="AB1204" t="b">
        <f t="shared" si="271"/>
        <v>1</v>
      </c>
      <c r="AC1204">
        <f t="shared" si="270"/>
        <v>0</v>
      </c>
    </row>
    <row r="1205" spans="1:29">
      <c r="A1205" s="3" t="s">
        <v>302</v>
      </c>
      <c r="B1205" s="3" t="s">
        <v>689</v>
      </c>
      <c r="C1205" s="3" t="s">
        <v>689</v>
      </c>
      <c r="D1205" s="3" t="s">
        <v>689</v>
      </c>
      <c r="E1205" s="3" t="s">
        <v>89</v>
      </c>
      <c r="F1205" s="3" t="s">
        <v>54</v>
      </c>
      <c r="G1205" s="3" t="s">
        <v>230</v>
      </c>
      <c r="H1205" s="3" t="s">
        <v>92</v>
      </c>
      <c r="I1205" s="3">
        <v>18179</v>
      </c>
      <c r="J1205" s="3"/>
      <c r="K1205" s="3">
        <v>0</v>
      </c>
      <c r="L1205" s="3">
        <v>1236.17</v>
      </c>
      <c r="M1205" s="3">
        <v>5742.4</v>
      </c>
      <c r="N1205" s="3">
        <v>5742.4</v>
      </c>
      <c r="O1205" s="88" t="str">
        <f>""</f>
        <v/>
      </c>
      <c r="P1205" s="35" t="str">
        <f t="shared" si="263"/>
        <v>2024-07-31</v>
      </c>
      <c r="Q1205" t="str">
        <f t="shared" si="264"/>
        <v>XCB</v>
      </c>
      <c r="R1205">
        <f t="shared" si="265"/>
        <v>0</v>
      </c>
      <c r="S1205">
        <f t="shared" si="266"/>
        <v>18179</v>
      </c>
      <c r="T1205">
        <f t="shared" si="267"/>
        <v>1236.17</v>
      </c>
      <c r="U1205" t="str">
        <f t="shared" si="268"/>
        <v>7-31-4--20</v>
      </c>
      <c r="V1205">
        <f t="shared" si="272"/>
        <v>6.7999889982947356E-2</v>
      </c>
      <c r="W1205">
        <f t="shared" si="273"/>
        <v>0</v>
      </c>
      <c r="X1205" t="str">
        <f t="shared" si="274"/>
        <v>7-31-4--20</v>
      </c>
      <c r="Y1205" t="str">
        <f t="shared" si="275"/>
        <v>7-31-4--20</v>
      </c>
      <c r="Z1205" t="str">
        <f t="shared" si="276"/>
        <v>7-31-4--20</v>
      </c>
      <c r="AA1205" t="str">
        <f t="shared" si="269"/>
        <v>2024-07-31</v>
      </c>
      <c r="AB1205" t="b">
        <f t="shared" si="271"/>
        <v>1</v>
      </c>
      <c r="AC1205">
        <f t="shared" si="270"/>
        <v>0</v>
      </c>
    </row>
    <row r="1206" spans="1:29">
      <c r="A1206" s="3" t="s">
        <v>302</v>
      </c>
      <c r="B1206" s="3" t="s">
        <v>689</v>
      </c>
      <c r="C1206" s="3" t="s">
        <v>689</v>
      </c>
      <c r="D1206" s="3" t="s">
        <v>689</v>
      </c>
      <c r="E1206" s="3" t="s">
        <v>89</v>
      </c>
      <c r="F1206" s="3" t="s">
        <v>90</v>
      </c>
      <c r="G1206" s="3" t="s">
        <v>91</v>
      </c>
      <c r="H1206" s="3" t="s">
        <v>305</v>
      </c>
      <c r="I1206" s="3">
        <v>0</v>
      </c>
      <c r="J1206" s="3"/>
      <c r="K1206" s="3">
        <v>0</v>
      </c>
      <c r="L1206" s="3">
        <v>-8569.39</v>
      </c>
      <c r="M1206" s="3">
        <v>5742.4</v>
      </c>
      <c r="N1206" s="3">
        <v>5742.4</v>
      </c>
      <c r="O1206" s="88" t="str">
        <f>""</f>
        <v/>
      </c>
      <c r="P1206" s="35" t="str">
        <f t="shared" si="263"/>
        <v>2024-07-31</v>
      </c>
      <c r="Q1206" t="str">
        <f t="shared" si="264"/>
        <v>XBB</v>
      </c>
      <c r="R1206">
        <f t="shared" si="265"/>
        <v>0</v>
      </c>
      <c r="S1206">
        <f t="shared" si="266"/>
        <v>0</v>
      </c>
      <c r="T1206">
        <f t="shared" si="267"/>
        <v>0</v>
      </c>
      <c r="U1206" t="str">
        <f t="shared" si="268"/>
        <v>7-31-4--20</v>
      </c>
      <c r="V1206">
        <f t="shared" si="272"/>
        <v>0</v>
      </c>
      <c r="W1206">
        <f t="shared" si="273"/>
        <v>0</v>
      </c>
      <c r="X1206" t="str">
        <f t="shared" si="274"/>
        <v>7-31-4--20</v>
      </c>
      <c r="Y1206" t="str">
        <f t="shared" si="275"/>
        <v>7-31-4--20</v>
      </c>
      <c r="Z1206" t="str">
        <f t="shared" si="276"/>
        <v>7-31-4--20</v>
      </c>
      <c r="AA1206" t="str">
        <f t="shared" si="269"/>
        <v>2024-07-31</v>
      </c>
      <c r="AB1206" t="b">
        <f t="shared" si="271"/>
        <v>1</v>
      </c>
      <c r="AC1206">
        <f t="shared" si="270"/>
        <v>0</v>
      </c>
    </row>
    <row r="1207" spans="1:29">
      <c r="A1207" s="3" t="s">
        <v>302</v>
      </c>
      <c r="B1207" s="3" t="s">
        <v>689</v>
      </c>
      <c r="C1207" s="3" t="s">
        <v>689</v>
      </c>
      <c r="D1207" s="3" t="s">
        <v>689</v>
      </c>
      <c r="E1207" s="3" t="s">
        <v>89</v>
      </c>
      <c r="F1207" s="3" t="s">
        <v>90</v>
      </c>
      <c r="G1207" s="3" t="s">
        <v>91</v>
      </c>
      <c r="H1207" s="3" t="s">
        <v>92</v>
      </c>
      <c r="I1207" s="3">
        <v>109864</v>
      </c>
      <c r="J1207" s="3"/>
      <c r="K1207" s="3">
        <v>0</v>
      </c>
      <c r="L1207" s="3">
        <v>8569.39</v>
      </c>
      <c r="M1207" s="3">
        <v>5742.4</v>
      </c>
      <c r="N1207" s="3">
        <v>5742.4</v>
      </c>
      <c r="O1207" s="88" t="str">
        <f>""</f>
        <v/>
      </c>
      <c r="P1207" s="35" t="str">
        <f t="shared" si="263"/>
        <v>2024-07-31</v>
      </c>
      <c r="Q1207" t="str">
        <f t="shared" si="264"/>
        <v>XBB</v>
      </c>
      <c r="R1207">
        <f t="shared" si="265"/>
        <v>0</v>
      </c>
      <c r="S1207">
        <f t="shared" si="266"/>
        <v>109864</v>
      </c>
      <c r="T1207">
        <f t="shared" si="267"/>
        <v>8569.39</v>
      </c>
      <c r="U1207" t="str">
        <f t="shared" si="268"/>
        <v>7-31-4--20</v>
      </c>
      <c r="V1207">
        <f t="shared" si="272"/>
        <v>7.7999981795674647E-2</v>
      </c>
      <c r="W1207">
        <f t="shared" si="273"/>
        <v>0</v>
      </c>
      <c r="X1207" t="str">
        <f t="shared" si="274"/>
        <v>7-31-4--20</v>
      </c>
      <c r="Y1207" t="str">
        <f t="shared" si="275"/>
        <v>7-31-4--20</v>
      </c>
      <c r="Z1207" t="str">
        <f t="shared" si="276"/>
        <v>7-31-4--20</v>
      </c>
      <c r="AA1207" t="str">
        <f t="shared" si="269"/>
        <v>2024-07-31</v>
      </c>
      <c r="AB1207" t="b">
        <f t="shared" si="271"/>
        <v>1</v>
      </c>
      <c r="AC1207">
        <f t="shared" si="270"/>
        <v>0</v>
      </c>
    </row>
    <row r="1208" spans="1:29">
      <c r="A1208" s="3" t="s">
        <v>302</v>
      </c>
      <c r="B1208" s="3" t="s">
        <v>695</v>
      </c>
      <c r="C1208" s="3" t="s">
        <v>695</v>
      </c>
      <c r="D1208" s="3" t="s">
        <v>696</v>
      </c>
      <c r="E1208" s="3" t="s">
        <v>89</v>
      </c>
      <c r="F1208" s="3" t="s">
        <v>105</v>
      </c>
      <c r="G1208" s="3" t="s">
        <v>106</v>
      </c>
      <c r="H1208" s="3" t="s">
        <v>697</v>
      </c>
      <c r="I1208" s="3">
        <v>10456</v>
      </c>
      <c r="J1208" s="3"/>
      <c r="K1208" s="3">
        <v>0</v>
      </c>
      <c r="L1208" s="3"/>
      <c r="M1208" s="3">
        <v>5789.73</v>
      </c>
      <c r="N1208" s="3">
        <v>5789.73</v>
      </c>
      <c r="O1208" s="88" t="str">
        <f>""</f>
        <v/>
      </c>
      <c r="P1208" s="35" t="str">
        <f t="shared" si="263"/>
        <v>2024-08-09</v>
      </c>
      <c r="Q1208" t="str">
        <f t="shared" si="264"/>
        <v>XUS</v>
      </c>
      <c r="R1208">
        <f t="shared" si="265"/>
        <v>0</v>
      </c>
      <c r="S1208">
        <f t="shared" si="266"/>
        <v>10456</v>
      </c>
      <c r="T1208">
        <f t="shared" si="267"/>
        <v>0</v>
      </c>
      <c r="U1208" t="str">
        <f t="shared" si="268"/>
        <v>8-09-4--20</v>
      </c>
      <c r="V1208">
        <f t="shared" si="272"/>
        <v>0</v>
      </c>
      <c r="W1208">
        <f t="shared" si="273"/>
        <v>0</v>
      </c>
      <c r="X1208" t="str">
        <f t="shared" si="274"/>
        <v>8-09-4--20</v>
      </c>
      <c r="Y1208" t="str">
        <f t="shared" si="275"/>
        <v>8-09-4--20</v>
      </c>
      <c r="Z1208" t="str">
        <f t="shared" si="276"/>
        <v>8-12-4--20</v>
      </c>
      <c r="AA1208" t="str">
        <f t="shared" si="269"/>
        <v>2024-08-12</v>
      </c>
      <c r="AB1208" t="b">
        <f t="shared" si="271"/>
        <v>0</v>
      </c>
      <c r="AC1208" t="str">
        <f t="shared" si="270"/>
        <v>Stock Split</v>
      </c>
    </row>
    <row r="1209" spans="1:29">
      <c r="A1209" s="3" t="s">
        <v>302</v>
      </c>
      <c r="B1209" s="3" t="s">
        <v>695</v>
      </c>
      <c r="C1209" s="3" t="s">
        <v>695</v>
      </c>
      <c r="D1209" s="3" t="s">
        <v>696</v>
      </c>
      <c r="E1209" s="3"/>
      <c r="F1209" s="3"/>
      <c r="G1209" s="3" t="s">
        <v>698</v>
      </c>
      <c r="H1209" s="3" t="s">
        <v>699</v>
      </c>
      <c r="I1209" s="3">
        <v>10456</v>
      </c>
      <c r="J1209" s="3"/>
      <c r="K1209" s="3">
        <v>0</v>
      </c>
      <c r="L1209" s="3"/>
      <c r="M1209" s="3">
        <v>5789.73</v>
      </c>
      <c r="N1209" s="3">
        <v>5789.73</v>
      </c>
      <c r="O1209" s="88" t="str">
        <f>""</f>
        <v/>
      </c>
      <c r="P1209" s="35" t="str">
        <f t="shared" si="263"/>
        <v>2024-08-09</v>
      </c>
      <c r="Q1209">
        <f t="shared" si="264"/>
        <v>0</v>
      </c>
      <c r="R1209">
        <f t="shared" si="265"/>
        <v>0</v>
      </c>
      <c r="S1209">
        <f t="shared" si="266"/>
        <v>10456</v>
      </c>
      <c r="T1209">
        <f t="shared" si="267"/>
        <v>0</v>
      </c>
      <c r="U1209" t="str">
        <f t="shared" si="268"/>
        <v>8-09-4--20</v>
      </c>
      <c r="V1209">
        <f t="shared" si="272"/>
        <v>0</v>
      </c>
      <c r="W1209">
        <f t="shared" si="273"/>
        <v>0</v>
      </c>
      <c r="X1209" t="str">
        <f t="shared" si="274"/>
        <v>8-09-4--20</v>
      </c>
      <c r="Y1209" t="str">
        <f t="shared" si="275"/>
        <v>8-09-4--20</v>
      </c>
      <c r="Z1209" t="str">
        <f t="shared" si="276"/>
        <v>8-12-4--20</v>
      </c>
      <c r="AA1209" t="str">
        <f t="shared" si="269"/>
        <v>2024-08-12</v>
      </c>
      <c r="AB1209" t="b">
        <f t="shared" si="271"/>
        <v>0</v>
      </c>
      <c r="AC1209" t="str">
        <f t="shared" si="270"/>
        <v>Cancellation</v>
      </c>
    </row>
    <row r="1210" spans="1:29">
      <c r="A1210" s="3" t="s">
        <v>302</v>
      </c>
      <c r="B1210" s="3" t="s">
        <v>695</v>
      </c>
      <c r="C1210" s="3" t="s">
        <v>695</v>
      </c>
      <c r="D1210" s="3" t="s">
        <v>695</v>
      </c>
      <c r="E1210" s="3"/>
      <c r="F1210" s="3"/>
      <c r="G1210" s="3" t="s">
        <v>698</v>
      </c>
      <c r="H1210" s="3" t="s">
        <v>697</v>
      </c>
      <c r="I1210" s="3">
        <v>10456</v>
      </c>
      <c r="J1210" s="3"/>
      <c r="K1210" s="3">
        <v>0</v>
      </c>
      <c r="L1210" s="3"/>
      <c r="M1210" s="3">
        <v>5789.73</v>
      </c>
      <c r="N1210" s="3">
        <v>5789.73</v>
      </c>
      <c r="O1210" s="88" t="str">
        <f>""</f>
        <v/>
      </c>
      <c r="P1210" s="35" t="str">
        <f t="shared" si="263"/>
        <v>2024-08-09</v>
      </c>
      <c r="Q1210">
        <f t="shared" si="264"/>
        <v>0</v>
      </c>
      <c r="R1210">
        <f t="shared" si="265"/>
        <v>0</v>
      </c>
      <c r="S1210">
        <f t="shared" si="266"/>
        <v>10456</v>
      </c>
      <c r="T1210">
        <f t="shared" si="267"/>
        <v>0</v>
      </c>
      <c r="U1210" t="str">
        <f t="shared" si="268"/>
        <v>8-09-4--20</v>
      </c>
      <c r="V1210">
        <f t="shared" si="272"/>
        <v>0</v>
      </c>
      <c r="W1210">
        <f t="shared" si="273"/>
        <v>0</v>
      </c>
      <c r="X1210" t="str">
        <f t="shared" si="274"/>
        <v>8-09-4--20</v>
      </c>
      <c r="Y1210" t="str">
        <f t="shared" si="275"/>
        <v>8-09-4--20</v>
      </c>
      <c r="Z1210" t="str">
        <f t="shared" si="276"/>
        <v>8-09-4--20</v>
      </c>
      <c r="AA1210" t="str">
        <f t="shared" si="269"/>
        <v>2024-08-09</v>
      </c>
      <c r="AB1210" t="b">
        <f t="shared" si="271"/>
        <v>1</v>
      </c>
      <c r="AC1210">
        <f t="shared" si="270"/>
        <v>0</v>
      </c>
    </row>
    <row r="1211" spans="1:29">
      <c r="A1211" s="3" t="s">
        <v>302</v>
      </c>
      <c r="B1211" s="3" t="s">
        <v>700</v>
      </c>
      <c r="C1211" s="3" t="s">
        <v>700</v>
      </c>
      <c r="D1211" s="3" t="s">
        <v>701</v>
      </c>
      <c r="E1211" s="3" t="s">
        <v>89</v>
      </c>
      <c r="F1211" s="3" t="s">
        <v>93</v>
      </c>
      <c r="G1211" s="3" t="s">
        <v>702</v>
      </c>
      <c r="H1211" s="3" t="s">
        <v>305</v>
      </c>
      <c r="I1211" s="3">
        <v>25</v>
      </c>
      <c r="J1211" s="3"/>
      <c r="K1211" s="3">
        <v>0</v>
      </c>
      <c r="L1211" s="3"/>
      <c r="M1211" s="3">
        <v>5828.1</v>
      </c>
      <c r="N1211" s="3">
        <v>5828.1</v>
      </c>
      <c r="O1211" s="88" t="str">
        <f>""</f>
        <v/>
      </c>
      <c r="P1211" s="35" t="str">
        <f t="shared" si="263"/>
        <v>2024-08-30</v>
      </c>
      <c r="Q1211" t="str">
        <f t="shared" si="264"/>
        <v>XIG</v>
      </c>
      <c r="R1211">
        <f t="shared" si="265"/>
        <v>20.48</v>
      </c>
      <c r="S1211">
        <f t="shared" si="266"/>
        <v>25</v>
      </c>
      <c r="T1211">
        <f t="shared" si="267"/>
        <v>0</v>
      </c>
      <c r="U1211" t="str">
        <f t="shared" si="268"/>
        <v>8-30-4--20</v>
      </c>
      <c r="V1211">
        <f t="shared" si="272"/>
        <v>0</v>
      </c>
      <c r="W1211">
        <f t="shared" si="273"/>
        <v>0</v>
      </c>
      <c r="X1211" t="str">
        <f t="shared" si="274"/>
        <v>8-30-4--20</v>
      </c>
      <c r="Y1211" t="str">
        <f t="shared" si="275"/>
        <v>8-30-4--20</v>
      </c>
      <c r="Z1211" t="str">
        <f t="shared" si="276"/>
        <v>9-13-4--20</v>
      </c>
      <c r="AA1211" t="str">
        <f t="shared" si="269"/>
        <v>2024-09-13</v>
      </c>
      <c r="AB1211" t="b">
        <f t="shared" si="271"/>
        <v>0</v>
      </c>
      <c r="AC1211" t="str">
        <f t="shared" si="270"/>
        <v>Reinv Div</v>
      </c>
    </row>
    <row r="1212" spans="1:29">
      <c r="A1212" s="3" t="s">
        <v>302</v>
      </c>
      <c r="B1212" s="3" t="s">
        <v>700</v>
      </c>
      <c r="C1212" s="3" t="s">
        <v>700</v>
      </c>
      <c r="D1212" s="3" t="s">
        <v>701</v>
      </c>
      <c r="E1212" s="3" t="s">
        <v>89</v>
      </c>
      <c r="F1212" s="3" t="s">
        <v>93</v>
      </c>
      <c r="G1212" s="3" t="s">
        <v>94</v>
      </c>
      <c r="H1212" s="3" t="s">
        <v>128</v>
      </c>
      <c r="I1212" s="3">
        <v>0</v>
      </c>
      <c r="J1212" s="3"/>
      <c r="K1212" s="3">
        <v>0</v>
      </c>
      <c r="L1212" s="3">
        <v>12.59</v>
      </c>
      <c r="M1212" s="3">
        <v>5828.1</v>
      </c>
      <c r="N1212" s="3">
        <v>5828.1</v>
      </c>
      <c r="O1212" s="88" t="str">
        <f>""</f>
        <v/>
      </c>
      <c r="P1212" s="35" t="str">
        <f t="shared" si="263"/>
        <v>2024-08-30</v>
      </c>
      <c r="Q1212" t="str">
        <f t="shared" si="264"/>
        <v>XIG</v>
      </c>
      <c r="R1212">
        <f t="shared" si="265"/>
        <v>0</v>
      </c>
      <c r="S1212">
        <f t="shared" si="266"/>
        <v>0</v>
      </c>
      <c r="T1212">
        <f t="shared" si="267"/>
        <v>0</v>
      </c>
      <c r="U1212" t="str">
        <f t="shared" si="268"/>
        <v>8-30-4--20</v>
      </c>
      <c r="V1212">
        <f t="shared" si="272"/>
        <v>0</v>
      </c>
      <c r="W1212">
        <f t="shared" si="273"/>
        <v>0</v>
      </c>
      <c r="X1212" t="str">
        <f t="shared" si="274"/>
        <v>8-30-4--20</v>
      </c>
      <c r="Y1212" t="str">
        <f t="shared" si="275"/>
        <v>8-30-4--20</v>
      </c>
      <c r="Z1212" t="str">
        <f t="shared" si="276"/>
        <v>9-13-4--20</v>
      </c>
      <c r="AA1212" t="str">
        <f t="shared" si="269"/>
        <v>2024-09-13</v>
      </c>
      <c r="AB1212" t="b">
        <f t="shared" si="271"/>
        <v>0</v>
      </c>
      <c r="AC1212" t="str">
        <f t="shared" si="270"/>
        <v>Fraction</v>
      </c>
    </row>
    <row r="1213" spans="1:29">
      <c r="A1213" s="3" t="s">
        <v>302</v>
      </c>
      <c r="B1213" s="3" t="s">
        <v>700</v>
      </c>
      <c r="C1213" s="3" t="s">
        <v>700</v>
      </c>
      <c r="D1213" s="3" t="s">
        <v>701</v>
      </c>
      <c r="E1213" s="3" t="s">
        <v>89</v>
      </c>
      <c r="F1213" s="3" t="s">
        <v>95</v>
      </c>
      <c r="G1213" s="3" t="s">
        <v>96</v>
      </c>
      <c r="H1213" s="3" t="s">
        <v>128</v>
      </c>
      <c r="I1213" s="3">
        <v>0</v>
      </c>
      <c r="J1213" s="3"/>
      <c r="K1213" s="3">
        <v>0</v>
      </c>
      <c r="L1213" s="3">
        <v>16.36</v>
      </c>
      <c r="M1213" s="3">
        <v>5828.1</v>
      </c>
      <c r="N1213" s="3">
        <v>5828.1</v>
      </c>
      <c r="O1213" s="88" t="str">
        <f>""</f>
        <v/>
      </c>
      <c r="P1213" s="35" t="str">
        <f t="shared" si="263"/>
        <v>2024-08-30</v>
      </c>
      <c r="Q1213" t="str">
        <f t="shared" si="264"/>
        <v>XHY</v>
      </c>
      <c r="R1213">
        <f t="shared" si="265"/>
        <v>0</v>
      </c>
      <c r="S1213">
        <f t="shared" si="266"/>
        <v>0</v>
      </c>
      <c r="T1213">
        <f t="shared" si="267"/>
        <v>0</v>
      </c>
      <c r="U1213" t="str">
        <f t="shared" si="268"/>
        <v>8-30-4--20</v>
      </c>
      <c r="V1213">
        <f t="shared" si="272"/>
        <v>0</v>
      </c>
      <c r="W1213">
        <f t="shared" si="273"/>
        <v>0</v>
      </c>
      <c r="X1213" t="str">
        <f t="shared" si="274"/>
        <v>8-30-4--20</v>
      </c>
      <c r="Y1213" t="str">
        <f t="shared" si="275"/>
        <v>8-30-4--20</v>
      </c>
      <c r="Z1213" t="str">
        <f t="shared" si="276"/>
        <v>9-13-4--20</v>
      </c>
      <c r="AA1213" t="str">
        <f t="shared" si="269"/>
        <v>2024-09-13</v>
      </c>
      <c r="AB1213" t="b">
        <f t="shared" si="271"/>
        <v>0</v>
      </c>
      <c r="AC1213" t="str">
        <f t="shared" si="270"/>
        <v>Fraction</v>
      </c>
    </row>
    <row r="1214" spans="1:29">
      <c r="A1214" s="3" t="s">
        <v>302</v>
      </c>
      <c r="B1214" s="3" t="s">
        <v>700</v>
      </c>
      <c r="C1214" s="3" t="s">
        <v>700</v>
      </c>
      <c r="D1214" s="3" t="s">
        <v>701</v>
      </c>
      <c r="E1214" s="3" t="s">
        <v>89</v>
      </c>
      <c r="F1214" s="3" t="s">
        <v>95</v>
      </c>
      <c r="G1214" s="3" t="s">
        <v>703</v>
      </c>
      <c r="H1214" s="3" t="s">
        <v>305</v>
      </c>
      <c r="I1214" s="3">
        <v>60</v>
      </c>
      <c r="J1214" s="3"/>
      <c r="K1214" s="3">
        <v>0</v>
      </c>
      <c r="L1214" s="3"/>
      <c r="M1214" s="3">
        <v>5828.1</v>
      </c>
      <c r="N1214" s="3">
        <v>5828.1</v>
      </c>
      <c r="O1214" s="88" t="str">
        <f>""</f>
        <v/>
      </c>
      <c r="P1214" s="35" t="str">
        <f t="shared" si="263"/>
        <v>2024-08-30</v>
      </c>
      <c r="Q1214" t="str">
        <f t="shared" si="264"/>
        <v>XHY</v>
      </c>
      <c r="R1214">
        <f t="shared" si="265"/>
        <v>16.7</v>
      </c>
      <c r="S1214">
        <f t="shared" si="266"/>
        <v>60</v>
      </c>
      <c r="T1214">
        <f t="shared" si="267"/>
        <v>0</v>
      </c>
      <c r="U1214" t="str">
        <f t="shared" si="268"/>
        <v>8-30-4--20</v>
      </c>
      <c r="V1214">
        <f t="shared" si="272"/>
        <v>0</v>
      </c>
      <c r="W1214">
        <f t="shared" si="273"/>
        <v>0</v>
      </c>
      <c r="X1214" t="str">
        <f t="shared" si="274"/>
        <v>8-30-4--20</v>
      </c>
      <c r="Y1214" t="str">
        <f t="shared" si="275"/>
        <v>8-30-4--20</v>
      </c>
      <c r="Z1214" t="str">
        <f t="shared" si="276"/>
        <v>9-13-4--20</v>
      </c>
      <c r="AA1214" t="str">
        <f t="shared" si="269"/>
        <v>2024-09-13</v>
      </c>
      <c r="AB1214" t="b">
        <f t="shared" si="271"/>
        <v>0</v>
      </c>
      <c r="AC1214" t="str">
        <f t="shared" si="270"/>
        <v>Reinv Div</v>
      </c>
    </row>
    <row r="1215" spans="1:29">
      <c r="A1215" s="3" t="s">
        <v>302</v>
      </c>
      <c r="B1215" s="3" t="s">
        <v>700</v>
      </c>
      <c r="C1215" s="3" t="s">
        <v>700</v>
      </c>
      <c r="D1215" s="3" t="s">
        <v>701</v>
      </c>
      <c r="E1215" s="3" t="s">
        <v>89</v>
      </c>
      <c r="F1215" s="3" t="s">
        <v>110</v>
      </c>
      <c r="G1215" s="3" t="s">
        <v>111</v>
      </c>
      <c r="H1215" s="3" t="s">
        <v>128</v>
      </c>
      <c r="I1215" s="3">
        <v>0</v>
      </c>
      <c r="J1215" s="3"/>
      <c r="K1215" s="3">
        <v>0</v>
      </c>
      <c r="L1215" s="3">
        <v>2.2000000000000002</v>
      </c>
      <c r="M1215" s="3">
        <v>5828.1</v>
      </c>
      <c r="N1215" s="3">
        <v>5828.1</v>
      </c>
      <c r="O1215" s="88" t="str">
        <f>""</f>
        <v/>
      </c>
      <c r="P1215" s="35" t="str">
        <f t="shared" si="263"/>
        <v>2024-08-30</v>
      </c>
      <c r="Q1215" t="str">
        <f t="shared" si="264"/>
        <v>XIU</v>
      </c>
      <c r="R1215">
        <f t="shared" si="265"/>
        <v>0</v>
      </c>
      <c r="S1215">
        <f t="shared" si="266"/>
        <v>0</v>
      </c>
      <c r="T1215">
        <f t="shared" si="267"/>
        <v>0</v>
      </c>
      <c r="U1215" t="str">
        <f t="shared" si="268"/>
        <v>8-30-4--20</v>
      </c>
      <c r="V1215">
        <f t="shared" si="272"/>
        <v>0</v>
      </c>
      <c r="W1215">
        <f t="shared" si="273"/>
        <v>0</v>
      </c>
      <c r="X1215" t="str">
        <f t="shared" si="274"/>
        <v>8-30-4--20</v>
      </c>
      <c r="Y1215" t="str">
        <f t="shared" si="275"/>
        <v>8-30-4--20</v>
      </c>
      <c r="Z1215" t="str">
        <f t="shared" si="276"/>
        <v>9-13-4--20</v>
      </c>
      <c r="AA1215" t="str">
        <f t="shared" si="269"/>
        <v>2024-09-13</v>
      </c>
      <c r="AB1215" t="b">
        <f t="shared" si="271"/>
        <v>0</v>
      </c>
      <c r="AC1215" t="str">
        <f t="shared" si="270"/>
        <v>Fraction</v>
      </c>
    </row>
    <row r="1216" spans="1:29">
      <c r="A1216" s="3" t="s">
        <v>302</v>
      </c>
      <c r="B1216" s="3" t="s">
        <v>700</v>
      </c>
      <c r="C1216" s="3" t="s">
        <v>700</v>
      </c>
      <c r="D1216" s="3" t="s">
        <v>701</v>
      </c>
      <c r="E1216" s="3" t="s">
        <v>89</v>
      </c>
      <c r="F1216" s="3" t="s">
        <v>110</v>
      </c>
      <c r="G1216" s="3" t="s">
        <v>704</v>
      </c>
      <c r="H1216" s="3" t="s">
        <v>305</v>
      </c>
      <c r="I1216" s="3">
        <v>174</v>
      </c>
      <c r="J1216" s="3"/>
      <c r="K1216" s="3">
        <v>0</v>
      </c>
      <c r="L1216" s="3"/>
      <c r="M1216" s="3">
        <v>5828.1</v>
      </c>
      <c r="N1216" s="3">
        <v>5828.1</v>
      </c>
      <c r="O1216" s="88" t="str">
        <f>""</f>
        <v/>
      </c>
      <c r="P1216" s="35" t="str">
        <f t="shared" si="263"/>
        <v>2024-08-30</v>
      </c>
      <c r="Q1216" t="str">
        <f t="shared" si="264"/>
        <v>XIU</v>
      </c>
      <c r="R1216">
        <f t="shared" si="265"/>
        <v>34.980402298850578</v>
      </c>
      <c r="S1216">
        <f t="shared" si="266"/>
        <v>174</v>
      </c>
      <c r="T1216">
        <f t="shared" si="267"/>
        <v>0</v>
      </c>
      <c r="U1216" t="str">
        <f t="shared" si="268"/>
        <v>8-30-4--20</v>
      </c>
      <c r="V1216">
        <f t="shared" si="272"/>
        <v>0</v>
      </c>
      <c r="W1216">
        <f t="shared" si="273"/>
        <v>0</v>
      </c>
      <c r="X1216" t="str">
        <f t="shared" si="274"/>
        <v>8-30-4--20</v>
      </c>
      <c r="Y1216" t="str">
        <f t="shared" si="275"/>
        <v>8-30-4--20</v>
      </c>
      <c r="Z1216" t="str">
        <f t="shared" si="276"/>
        <v>9-13-4--20</v>
      </c>
      <c r="AA1216" t="str">
        <f t="shared" si="269"/>
        <v>2024-09-13</v>
      </c>
      <c r="AB1216" t="b">
        <f t="shared" si="271"/>
        <v>0</v>
      </c>
      <c r="AC1216" t="str">
        <f t="shared" si="270"/>
        <v>Reinv Div</v>
      </c>
    </row>
    <row r="1217" spans="1:29">
      <c r="A1217" s="3" t="s">
        <v>302</v>
      </c>
      <c r="B1217" s="3" t="s">
        <v>700</v>
      </c>
      <c r="C1217" s="3" t="s">
        <v>700</v>
      </c>
      <c r="D1217" s="3" t="s">
        <v>701</v>
      </c>
      <c r="E1217" s="3" t="s">
        <v>89</v>
      </c>
      <c r="F1217" s="3" t="s">
        <v>54</v>
      </c>
      <c r="G1217" s="3" t="s">
        <v>230</v>
      </c>
      <c r="H1217" s="3" t="s">
        <v>128</v>
      </c>
      <c r="I1217" s="3">
        <v>0</v>
      </c>
      <c r="J1217" s="3"/>
      <c r="K1217" s="3">
        <v>0</v>
      </c>
      <c r="L1217" s="3">
        <v>4.16</v>
      </c>
      <c r="M1217" s="3">
        <v>5828.1</v>
      </c>
      <c r="N1217" s="3">
        <v>5828.1</v>
      </c>
      <c r="O1217" s="88" t="str">
        <f>""</f>
        <v/>
      </c>
      <c r="P1217" s="35" t="str">
        <f t="shared" si="263"/>
        <v>2024-08-30</v>
      </c>
      <c r="Q1217" t="str">
        <f t="shared" si="264"/>
        <v>XCB</v>
      </c>
      <c r="R1217">
        <f t="shared" si="265"/>
        <v>0</v>
      </c>
      <c r="S1217">
        <f t="shared" si="266"/>
        <v>0</v>
      </c>
      <c r="T1217">
        <f t="shared" si="267"/>
        <v>0</v>
      </c>
      <c r="U1217" t="str">
        <f t="shared" si="268"/>
        <v>8-30-4--20</v>
      </c>
      <c r="V1217">
        <f t="shared" si="272"/>
        <v>0</v>
      </c>
      <c r="W1217">
        <f t="shared" si="273"/>
        <v>0</v>
      </c>
      <c r="X1217" t="str">
        <f t="shared" si="274"/>
        <v>8-30-4--20</v>
      </c>
      <c r="Y1217" t="str">
        <f t="shared" si="275"/>
        <v>8-30-4--20</v>
      </c>
      <c r="Z1217" t="str">
        <f t="shared" si="276"/>
        <v>9-13-4--20</v>
      </c>
      <c r="AA1217" t="str">
        <f t="shared" si="269"/>
        <v>2024-09-13</v>
      </c>
      <c r="AB1217" t="b">
        <f t="shared" si="271"/>
        <v>0</v>
      </c>
      <c r="AC1217" t="str">
        <f t="shared" si="270"/>
        <v>Fraction</v>
      </c>
    </row>
    <row r="1218" spans="1:29">
      <c r="A1218" s="3" t="s">
        <v>302</v>
      </c>
      <c r="B1218" s="3" t="s">
        <v>700</v>
      </c>
      <c r="C1218" s="3" t="s">
        <v>700</v>
      </c>
      <c r="D1218" s="3" t="s">
        <v>701</v>
      </c>
      <c r="E1218" s="3" t="s">
        <v>89</v>
      </c>
      <c r="F1218" s="3" t="s">
        <v>54</v>
      </c>
      <c r="G1218" s="3" t="s">
        <v>705</v>
      </c>
      <c r="H1218" s="3" t="s">
        <v>305</v>
      </c>
      <c r="I1218" s="3">
        <v>62</v>
      </c>
      <c r="J1218" s="3"/>
      <c r="K1218" s="3">
        <v>0</v>
      </c>
      <c r="L1218" s="3"/>
      <c r="M1218" s="3">
        <v>5828.1</v>
      </c>
      <c r="N1218" s="3">
        <v>5828.1</v>
      </c>
      <c r="O1218" s="88" t="str">
        <f>""</f>
        <v/>
      </c>
      <c r="P1218" s="35" t="str">
        <f t="shared" ref="P1218:P1253" si="277">B1218</f>
        <v>2024-08-30</v>
      </c>
      <c r="Q1218" t="str">
        <f t="shared" ref="Q1218:Q1253" si="278">F1218</f>
        <v>XCB</v>
      </c>
      <c r="R1218">
        <f t="shared" ref="R1218:R1253" si="279">IFERROR(TRIM(RIGHT(G1218,LEN(G1218)-SEARCH("=",G1218)))/I1218,IF(J1218="",0,J1218))</f>
        <v>19.940000000000001</v>
      </c>
      <c r="S1218">
        <f t="shared" ref="S1218:S1253" si="280">IF(OR(H1218="Sell",H1218="Vente"),-1,1)*I1218</f>
        <v>62</v>
      </c>
      <c r="T1218">
        <f t="shared" ref="T1218:T1253" si="281">IF(L1218&lt;&gt;R1218*S1218,V1218,R1218)*S1218</f>
        <v>0</v>
      </c>
      <c r="U1218" t="str">
        <f t="shared" ref="U1218:U1253" si="282">RIGHT(B1218,4)&amp;"-"&amp;LEFT(RIGHT(B1218,7),2)&amp;"-"&amp;LEFT(B1218,2)</f>
        <v>8-30-4--20</v>
      </c>
      <c r="V1218">
        <f t="shared" si="272"/>
        <v>0</v>
      </c>
      <c r="W1218">
        <f t="shared" si="273"/>
        <v>0</v>
      </c>
      <c r="X1218" t="str">
        <f t="shared" si="274"/>
        <v>8-30-4--20</v>
      </c>
      <c r="Y1218" t="str">
        <f t="shared" si="275"/>
        <v>8-30-4--20</v>
      </c>
      <c r="Z1218" t="str">
        <f t="shared" si="276"/>
        <v>9-13-4--20</v>
      </c>
      <c r="AA1218" t="str">
        <f t="shared" ref="AA1218:AA1253" si="283">D1218</f>
        <v>2024-09-13</v>
      </c>
      <c r="AB1218" t="b">
        <f t="shared" si="271"/>
        <v>0</v>
      </c>
      <c r="AC1218" t="str">
        <f t="shared" ref="AC1218:AC1253" si="284">IF(AB1218=TRUE,,H1218)</f>
        <v>Reinv Div</v>
      </c>
    </row>
    <row r="1219" spans="1:29">
      <c r="A1219" s="3" t="s">
        <v>302</v>
      </c>
      <c r="B1219" s="3" t="s">
        <v>700</v>
      </c>
      <c r="C1219" s="3" t="s">
        <v>700</v>
      </c>
      <c r="D1219" s="3" t="s">
        <v>701</v>
      </c>
      <c r="E1219" s="3" t="s">
        <v>89</v>
      </c>
      <c r="F1219" s="3" t="s">
        <v>90</v>
      </c>
      <c r="G1219" s="3" t="s">
        <v>91</v>
      </c>
      <c r="H1219" s="3" t="s">
        <v>128</v>
      </c>
      <c r="I1219" s="3">
        <v>0</v>
      </c>
      <c r="J1219" s="3"/>
      <c r="K1219" s="3">
        <v>0</v>
      </c>
      <c r="L1219" s="3">
        <v>3.06</v>
      </c>
      <c r="M1219" s="3">
        <v>5828.1</v>
      </c>
      <c r="N1219" s="3">
        <v>5828.1</v>
      </c>
      <c r="O1219" s="88" t="str">
        <f>""</f>
        <v/>
      </c>
      <c r="P1219" s="35" t="str">
        <f t="shared" si="277"/>
        <v>2024-08-30</v>
      </c>
      <c r="Q1219" t="str">
        <f t="shared" si="278"/>
        <v>XBB</v>
      </c>
      <c r="R1219">
        <f t="shared" si="279"/>
        <v>0</v>
      </c>
      <c r="S1219">
        <f t="shared" si="280"/>
        <v>0</v>
      </c>
      <c r="T1219">
        <f t="shared" si="281"/>
        <v>0</v>
      </c>
      <c r="U1219" t="str">
        <f t="shared" si="282"/>
        <v>8-30-4--20</v>
      </c>
      <c r="V1219">
        <f t="shared" si="272"/>
        <v>0</v>
      </c>
      <c r="W1219">
        <f t="shared" si="273"/>
        <v>0</v>
      </c>
      <c r="X1219" t="str">
        <f t="shared" si="274"/>
        <v>8-30-4--20</v>
      </c>
      <c r="Y1219" t="str">
        <f t="shared" si="275"/>
        <v>8-30-4--20</v>
      </c>
      <c r="Z1219" t="str">
        <f t="shared" si="276"/>
        <v>9-13-4--20</v>
      </c>
      <c r="AA1219" t="str">
        <f t="shared" si="283"/>
        <v>2024-09-13</v>
      </c>
      <c r="AB1219" t="b">
        <f t="shared" ref="AB1219:AB1253" si="285">B1219=D1219</f>
        <v>0</v>
      </c>
      <c r="AC1219" t="str">
        <f t="shared" si="284"/>
        <v>Fraction</v>
      </c>
    </row>
    <row r="1220" spans="1:29">
      <c r="A1220" s="3" t="s">
        <v>302</v>
      </c>
      <c r="B1220" s="3" t="s">
        <v>700</v>
      </c>
      <c r="C1220" s="3" t="s">
        <v>700</v>
      </c>
      <c r="D1220" s="3" t="s">
        <v>701</v>
      </c>
      <c r="E1220" s="3" t="s">
        <v>89</v>
      </c>
      <c r="F1220" s="3" t="s">
        <v>90</v>
      </c>
      <c r="G1220" s="3" t="s">
        <v>706</v>
      </c>
      <c r="H1220" s="3" t="s">
        <v>305</v>
      </c>
      <c r="I1220" s="3">
        <v>303</v>
      </c>
      <c r="J1220" s="3"/>
      <c r="K1220" s="3">
        <v>0</v>
      </c>
      <c r="L1220" s="3"/>
      <c r="M1220" s="3">
        <v>5828.1</v>
      </c>
      <c r="N1220" s="3">
        <v>5828.1</v>
      </c>
      <c r="O1220" s="88" t="str">
        <f>""</f>
        <v/>
      </c>
      <c r="P1220" s="35" t="str">
        <f t="shared" si="277"/>
        <v>2024-08-30</v>
      </c>
      <c r="Q1220" t="str">
        <f t="shared" si="278"/>
        <v>XBB</v>
      </c>
      <c r="R1220">
        <f t="shared" si="279"/>
        <v>28.349603960396042</v>
      </c>
      <c r="S1220">
        <f t="shared" si="280"/>
        <v>303</v>
      </c>
      <c r="T1220">
        <f t="shared" si="281"/>
        <v>0</v>
      </c>
      <c r="U1220" t="str">
        <f t="shared" si="282"/>
        <v>8-30-4--20</v>
      </c>
      <c r="V1220">
        <f t="shared" si="272"/>
        <v>0</v>
      </c>
      <c r="W1220">
        <f t="shared" si="273"/>
        <v>0</v>
      </c>
      <c r="X1220" t="str">
        <f t="shared" si="274"/>
        <v>8-30-4--20</v>
      </c>
      <c r="Y1220" t="str">
        <f t="shared" si="275"/>
        <v>8-30-4--20</v>
      </c>
      <c r="Z1220" t="str">
        <f t="shared" si="276"/>
        <v>9-13-4--20</v>
      </c>
      <c r="AA1220" t="str">
        <f t="shared" si="283"/>
        <v>2024-09-13</v>
      </c>
      <c r="AB1220" t="b">
        <f t="shared" si="285"/>
        <v>0</v>
      </c>
      <c r="AC1220" t="str">
        <f t="shared" si="284"/>
        <v>Reinv Div</v>
      </c>
    </row>
    <row r="1221" spans="1:29">
      <c r="A1221" s="3" t="s">
        <v>302</v>
      </c>
      <c r="B1221" s="3" t="s">
        <v>700</v>
      </c>
      <c r="C1221" s="3" t="s">
        <v>700</v>
      </c>
      <c r="D1221" s="3" t="s">
        <v>700</v>
      </c>
      <c r="E1221" s="3" t="s">
        <v>89</v>
      </c>
      <c r="F1221" s="3" t="s">
        <v>93</v>
      </c>
      <c r="G1221" s="3" t="s">
        <v>94</v>
      </c>
      <c r="H1221" s="3" t="s">
        <v>305</v>
      </c>
      <c r="I1221" s="3">
        <v>0</v>
      </c>
      <c r="J1221" s="3"/>
      <c r="K1221" s="3">
        <v>0</v>
      </c>
      <c r="L1221" s="3">
        <v>-524.35</v>
      </c>
      <c r="M1221" s="3">
        <v>5789.73</v>
      </c>
      <c r="N1221" s="3">
        <v>5789.73</v>
      </c>
      <c r="O1221" s="88" t="str">
        <f>""</f>
        <v/>
      </c>
      <c r="P1221" s="35" t="str">
        <f t="shared" si="277"/>
        <v>2024-08-30</v>
      </c>
      <c r="Q1221" t="str">
        <f t="shared" si="278"/>
        <v>XIG</v>
      </c>
      <c r="R1221">
        <f t="shared" si="279"/>
        <v>0</v>
      </c>
      <c r="S1221">
        <f t="shared" si="280"/>
        <v>0</v>
      </c>
      <c r="T1221">
        <f t="shared" si="281"/>
        <v>0</v>
      </c>
      <c r="U1221" t="str">
        <f t="shared" si="282"/>
        <v>8-30-4--20</v>
      </c>
      <c r="V1221">
        <f t="shared" si="272"/>
        <v>0</v>
      </c>
      <c r="W1221">
        <f t="shared" si="273"/>
        <v>0</v>
      </c>
      <c r="X1221" t="str">
        <f t="shared" si="274"/>
        <v>8-30-4--20</v>
      </c>
      <c r="Y1221" t="str">
        <f t="shared" si="275"/>
        <v>8-30-4--20</v>
      </c>
      <c r="Z1221" t="str">
        <f t="shared" si="276"/>
        <v>8-30-4--20</v>
      </c>
      <c r="AA1221" t="str">
        <f t="shared" si="283"/>
        <v>2024-08-30</v>
      </c>
      <c r="AB1221" t="b">
        <f t="shared" si="285"/>
        <v>1</v>
      </c>
      <c r="AC1221">
        <f t="shared" si="284"/>
        <v>0</v>
      </c>
    </row>
    <row r="1222" spans="1:29">
      <c r="A1222" s="3" t="s">
        <v>302</v>
      </c>
      <c r="B1222" s="3" t="s">
        <v>700</v>
      </c>
      <c r="C1222" s="3" t="s">
        <v>700</v>
      </c>
      <c r="D1222" s="3" t="s">
        <v>700</v>
      </c>
      <c r="E1222" s="3" t="s">
        <v>89</v>
      </c>
      <c r="F1222" s="3" t="s">
        <v>93</v>
      </c>
      <c r="G1222" s="3" t="s">
        <v>94</v>
      </c>
      <c r="H1222" s="3" t="s">
        <v>92</v>
      </c>
      <c r="I1222" s="3">
        <v>7711</v>
      </c>
      <c r="J1222" s="3"/>
      <c r="K1222" s="3">
        <v>0</v>
      </c>
      <c r="L1222" s="3">
        <v>524.35</v>
      </c>
      <c r="M1222" s="3">
        <v>5789.73</v>
      </c>
      <c r="N1222" s="3">
        <v>5789.73</v>
      </c>
      <c r="O1222" s="88" t="str">
        <f>""</f>
        <v/>
      </c>
      <c r="P1222" s="35" t="str">
        <f t="shared" si="277"/>
        <v>2024-08-30</v>
      </c>
      <c r="Q1222" t="str">
        <f t="shared" si="278"/>
        <v>XIG</v>
      </c>
      <c r="R1222">
        <f t="shared" si="279"/>
        <v>0</v>
      </c>
      <c r="S1222">
        <f t="shared" si="280"/>
        <v>7711</v>
      </c>
      <c r="T1222">
        <f t="shared" si="281"/>
        <v>524.35</v>
      </c>
      <c r="U1222" t="str">
        <f t="shared" si="282"/>
        <v>8-30-4--20</v>
      </c>
      <c r="V1222">
        <f t="shared" si="272"/>
        <v>6.8000259369731558E-2</v>
      </c>
      <c r="W1222">
        <f t="shared" si="273"/>
        <v>0</v>
      </c>
      <c r="X1222" t="str">
        <f t="shared" si="274"/>
        <v>8-30-4--20</v>
      </c>
      <c r="Y1222" t="str">
        <f t="shared" si="275"/>
        <v>8-30-4--20</v>
      </c>
      <c r="Z1222" t="str">
        <f t="shared" si="276"/>
        <v>8-30-4--20</v>
      </c>
      <c r="AA1222" t="str">
        <f t="shared" si="283"/>
        <v>2024-08-30</v>
      </c>
      <c r="AB1222" t="b">
        <f t="shared" si="285"/>
        <v>1</v>
      </c>
      <c r="AC1222">
        <f t="shared" si="284"/>
        <v>0</v>
      </c>
    </row>
    <row r="1223" spans="1:29">
      <c r="A1223" s="3" t="s">
        <v>302</v>
      </c>
      <c r="B1223" s="3" t="s">
        <v>700</v>
      </c>
      <c r="C1223" s="3" t="s">
        <v>700</v>
      </c>
      <c r="D1223" s="3" t="s">
        <v>700</v>
      </c>
      <c r="E1223" s="3" t="s">
        <v>89</v>
      </c>
      <c r="F1223" s="3" t="s">
        <v>95</v>
      </c>
      <c r="G1223" s="3" t="s">
        <v>96</v>
      </c>
      <c r="H1223" s="3" t="s">
        <v>305</v>
      </c>
      <c r="I1223" s="3">
        <v>0</v>
      </c>
      <c r="J1223" s="3"/>
      <c r="K1223" s="3">
        <v>0</v>
      </c>
      <c r="L1223" s="3">
        <v>-1018.19</v>
      </c>
      <c r="M1223" s="3">
        <v>5789.73</v>
      </c>
      <c r="N1223" s="3">
        <v>5789.73</v>
      </c>
      <c r="O1223" s="88" t="str">
        <f>""</f>
        <v/>
      </c>
      <c r="P1223" s="35" t="str">
        <f t="shared" si="277"/>
        <v>2024-08-30</v>
      </c>
      <c r="Q1223" t="str">
        <f t="shared" si="278"/>
        <v>XHY</v>
      </c>
      <c r="R1223">
        <f t="shared" si="279"/>
        <v>0</v>
      </c>
      <c r="S1223">
        <f t="shared" si="280"/>
        <v>0</v>
      </c>
      <c r="T1223">
        <f t="shared" si="281"/>
        <v>0</v>
      </c>
      <c r="U1223" t="str">
        <f t="shared" si="282"/>
        <v>8-30-4--20</v>
      </c>
      <c r="V1223">
        <f t="shared" si="272"/>
        <v>0</v>
      </c>
      <c r="W1223">
        <f t="shared" si="273"/>
        <v>0</v>
      </c>
      <c r="X1223" t="str">
        <f t="shared" si="274"/>
        <v>8-30-4--20</v>
      </c>
      <c r="Y1223" t="str">
        <f t="shared" si="275"/>
        <v>8-30-4--20</v>
      </c>
      <c r="Z1223" t="str">
        <f t="shared" si="276"/>
        <v>8-30-4--20</v>
      </c>
      <c r="AA1223" t="str">
        <f t="shared" si="283"/>
        <v>2024-08-30</v>
      </c>
      <c r="AB1223" t="b">
        <f t="shared" si="285"/>
        <v>1</v>
      </c>
      <c r="AC1223">
        <f t="shared" si="284"/>
        <v>0</v>
      </c>
    </row>
    <row r="1224" spans="1:29">
      <c r="A1224" s="3" t="s">
        <v>302</v>
      </c>
      <c r="B1224" s="3" t="s">
        <v>700</v>
      </c>
      <c r="C1224" s="3" t="s">
        <v>700</v>
      </c>
      <c r="D1224" s="3" t="s">
        <v>700</v>
      </c>
      <c r="E1224" s="3" t="s">
        <v>89</v>
      </c>
      <c r="F1224" s="3" t="s">
        <v>95</v>
      </c>
      <c r="G1224" s="3" t="s">
        <v>96</v>
      </c>
      <c r="H1224" s="3" t="s">
        <v>92</v>
      </c>
      <c r="I1224" s="3">
        <v>12417</v>
      </c>
      <c r="J1224" s="3"/>
      <c r="K1224" s="3">
        <v>0</v>
      </c>
      <c r="L1224" s="3">
        <v>1018.19</v>
      </c>
      <c r="M1224" s="3">
        <v>5789.73</v>
      </c>
      <c r="N1224" s="3">
        <v>5789.73</v>
      </c>
      <c r="O1224" s="88" t="str">
        <f>""</f>
        <v/>
      </c>
      <c r="P1224" s="35" t="str">
        <f t="shared" si="277"/>
        <v>2024-08-30</v>
      </c>
      <c r="Q1224" t="str">
        <f t="shared" si="278"/>
        <v>XHY</v>
      </c>
      <c r="R1224">
        <f t="shared" si="279"/>
        <v>0</v>
      </c>
      <c r="S1224">
        <f t="shared" si="280"/>
        <v>12417</v>
      </c>
      <c r="T1224">
        <f t="shared" si="281"/>
        <v>1018.1900000000002</v>
      </c>
      <c r="U1224" t="str">
        <f t="shared" si="282"/>
        <v>8-30-4--20</v>
      </c>
      <c r="V1224">
        <f t="shared" si="272"/>
        <v>8.1999677860997031E-2</v>
      </c>
      <c r="W1224">
        <f t="shared" si="273"/>
        <v>0</v>
      </c>
      <c r="X1224" t="str">
        <f t="shared" si="274"/>
        <v>8-30-4--20</v>
      </c>
      <c r="Y1224" t="str">
        <f t="shared" si="275"/>
        <v>8-30-4--20</v>
      </c>
      <c r="Z1224" t="str">
        <f t="shared" si="276"/>
        <v>8-30-4--20</v>
      </c>
      <c r="AA1224" t="str">
        <f t="shared" si="283"/>
        <v>2024-08-30</v>
      </c>
      <c r="AB1224" t="b">
        <f t="shared" si="285"/>
        <v>1</v>
      </c>
      <c r="AC1224">
        <f t="shared" si="284"/>
        <v>0</v>
      </c>
    </row>
    <row r="1225" spans="1:29">
      <c r="A1225" s="3" t="s">
        <v>302</v>
      </c>
      <c r="B1225" s="3" t="s">
        <v>700</v>
      </c>
      <c r="C1225" s="3" t="s">
        <v>700</v>
      </c>
      <c r="D1225" s="3" t="s">
        <v>700</v>
      </c>
      <c r="E1225" s="3" t="s">
        <v>89</v>
      </c>
      <c r="F1225" s="3" t="s">
        <v>110</v>
      </c>
      <c r="G1225" s="3" t="s">
        <v>111</v>
      </c>
      <c r="H1225" s="3" t="s">
        <v>305</v>
      </c>
      <c r="I1225" s="3">
        <v>0</v>
      </c>
      <c r="J1225" s="3"/>
      <c r="K1225" s="3">
        <v>0</v>
      </c>
      <c r="L1225" s="3">
        <v>-6088.74</v>
      </c>
      <c r="M1225" s="3">
        <v>5789.73</v>
      </c>
      <c r="N1225" s="3">
        <v>5789.73</v>
      </c>
      <c r="O1225" s="88" t="str">
        <f>""</f>
        <v/>
      </c>
      <c r="P1225" s="35" t="str">
        <f t="shared" si="277"/>
        <v>2024-08-30</v>
      </c>
      <c r="Q1225" t="str">
        <f t="shared" si="278"/>
        <v>XIU</v>
      </c>
      <c r="R1225">
        <f t="shared" si="279"/>
        <v>0</v>
      </c>
      <c r="S1225">
        <f t="shared" si="280"/>
        <v>0</v>
      </c>
      <c r="T1225">
        <f t="shared" si="281"/>
        <v>0</v>
      </c>
      <c r="U1225" t="str">
        <f t="shared" si="282"/>
        <v>8-30-4--20</v>
      </c>
      <c r="V1225">
        <f t="shared" si="272"/>
        <v>0</v>
      </c>
      <c r="W1225">
        <f t="shared" si="273"/>
        <v>0</v>
      </c>
      <c r="X1225" t="str">
        <f t="shared" si="274"/>
        <v>8-30-4--20</v>
      </c>
      <c r="Y1225" t="str">
        <f t="shared" si="275"/>
        <v>8-30-4--20</v>
      </c>
      <c r="Z1225" t="str">
        <f t="shared" si="276"/>
        <v>8-30-4--20</v>
      </c>
      <c r="AA1225" t="str">
        <f t="shared" si="283"/>
        <v>2024-08-30</v>
      </c>
      <c r="AB1225" t="b">
        <f t="shared" si="285"/>
        <v>1</v>
      </c>
      <c r="AC1225">
        <f t="shared" si="284"/>
        <v>0</v>
      </c>
    </row>
    <row r="1226" spans="1:29">
      <c r="A1226" s="3" t="s">
        <v>302</v>
      </c>
      <c r="B1226" s="3" t="s">
        <v>700</v>
      </c>
      <c r="C1226" s="3" t="s">
        <v>700</v>
      </c>
      <c r="D1226" s="3" t="s">
        <v>700</v>
      </c>
      <c r="E1226" s="3" t="s">
        <v>89</v>
      </c>
      <c r="F1226" s="3" t="s">
        <v>110</v>
      </c>
      <c r="G1226" s="3" t="s">
        <v>111</v>
      </c>
      <c r="H1226" s="3" t="s">
        <v>92</v>
      </c>
      <c r="I1226" s="3">
        <v>22890</v>
      </c>
      <c r="J1226" s="3"/>
      <c r="K1226" s="3">
        <v>0</v>
      </c>
      <c r="L1226" s="3">
        <v>6088.74</v>
      </c>
      <c r="M1226" s="3">
        <v>5789.73</v>
      </c>
      <c r="N1226" s="3">
        <v>5789.73</v>
      </c>
      <c r="O1226" s="88" t="str">
        <f>""</f>
        <v/>
      </c>
      <c r="P1226" s="35" t="str">
        <f t="shared" si="277"/>
        <v>2024-08-30</v>
      </c>
      <c r="Q1226" t="str">
        <f t="shared" si="278"/>
        <v>XIU</v>
      </c>
      <c r="R1226">
        <f t="shared" si="279"/>
        <v>0</v>
      </c>
      <c r="S1226">
        <f t="shared" si="280"/>
        <v>22890</v>
      </c>
      <c r="T1226">
        <f t="shared" si="281"/>
        <v>6088.7400000000007</v>
      </c>
      <c r="U1226" t="str">
        <f t="shared" si="282"/>
        <v>8-30-4--20</v>
      </c>
      <c r="V1226">
        <f t="shared" si="272"/>
        <v>0.26600000000000001</v>
      </c>
      <c r="W1226">
        <f t="shared" si="273"/>
        <v>0</v>
      </c>
      <c r="X1226" t="str">
        <f t="shared" si="274"/>
        <v>8-30-4--20</v>
      </c>
      <c r="Y1226" t="str">
        <f t="shared" si="275"/>
        <v>8-30-4--20</v>
      </c>
      <c r="Z1226" t="str">
        <f t="shared" si="276"/>
        <v>8-30-4--20</v>
      </c>
      <c r="AA1226" t="str">
        <f t="shared" si="283"/>
        <v>2024-08-30</v>
      </c>
      <c r="AB1226" t="b">
        <f t="shared" si="285"/>
        <v>1</v>
      </c>
      <c r="AC1226">
        <f t="shared" si="284"/>
        <v>0</v>
      </c>
    </row>
    <row r="1227" spans="1:29">
      <c r="A1227" s="3" t="s">
        <v>302</v>
      </c>
      <c r="B1227" s="3" t="s">
        <v>700</v>
      </c>
      <c r="C1227" s="3" t="s">
        <v>700</v>
      </c>
      <c r="D1227" s="3" t="s">
        <v>700</v>
      </c>
      <c r="E1227" s="3" t="s">
        <v>89</v>
      </c>
      <c r="F1227" s="3" t="s">
        <v>54</v>
      </c>
      <c r="G1227" s="3" t="s">
        <v>230</v>
      </c>
      <c r="H1227" s="3" t="s">
        <v>305</v>
      </c>
      <c r="I1227" s="3">
        <v>0</v>
      </c>
      <c r="J1227" s="3"/>
      <c r="K1227" s="3">
        <v>0</v>
      </c>
      <c r="L1227" s="3">
        <v>-1240.3900000000001</v>
      </c>
      <c r="M1227" s="3">
        <v>5789.73</v>
      </c>
      <c r="N1227" s="3">
        <v>5789.73</v>
      </c>
      <c r="O1227" s="88" t="str">
        <f>""</f>
        <v/>
      </c>
      <c r="P1227" s="35" t="str">
        <f t="shared" si="277"/>
        <v>2024-08-30</v>
      </c>
      <c r="Q1227" t="str">
        <f t="shared" si="278"/>
        <v>XCB</v>
      </c>
      <c r="R1227">
        <f t="shared" si="279"/>
        <v>0</v>
      </c>
      <c r="S1227">
        <f t="shared" si="280"/>
        <v>0</v>
      </c>
      <c r="T1227">
        <f t="shared" si="281"/>
        <v>0</v>
      </c>
      <c r="U1227" t="str">
        <f t="shared" si="282"/>
        <v>8-30-4--20</v>
      </c>
      <c r="V1227">
        <f t="shared" si="272"/>
        <v>0</v>
      </c>
      <c r="W1227">
        <f t="shared" si="273"/>
        <v>0</v>
      </c>
      <c r="X1227" t="str">
        <f t="shared" si="274"/>
        <v>8-30-4--20</v>
      </c>
      <c r="Y1227" t="str">
        <f t="shared" si="275"/>
        <v>8-30-4--20</v>
      </c>
      <c r="Z1227" t="str">
        <f t="shared" si="276"/>
        <v>8-30-4--20</v>
      </c>
      <c r="AA1227" t="str">
        <f t="shared" si="283"/>
        <v>2024-08-30</v>
      </c>
      <c r="AB1227" t="b">
        <f t="shared" si="285"/>
        <v>1</v>
      </c>
      <c r="AC1227">
        <f t="shared" si="284"/>
        <v>0</v>
      </c>
    </row>
    <row r="1228" spans="1:29">
      <c r="A1228" s="3" t="s">
        <v>302</v>
      </c>
      <c r="B1228" s="3" t="s">
        <v>700</v>
      </c>
      <c r="C1228" s="3" t="s">
        <v>700</v>
      </c>
      <c r="D1228" s="3" t="s">
        <v>700</v>
      </c>
      <c r="E1228" s="3" t="s">
        <v>89</v>
      </c>
      <c r="F1228" s="3" t="s">
        <v>54</v>
      </c>
      <c r="G1228" s="3" t="s">
        <v>230</v>
      </c>
      <c r="H1228" s="3" t="s">
        <v>92</v>
      </c>
      <c r="I1228" s="3">
        <v>18241</v>
      </c>
      <c r="J1228" s="3"/>
      <c r="K1228" s="3">
        <v>0</v>
      </c>
      <c r="L1228" s="3">
        <v>1240.3900000000001</v>
      </c>
      <c r="M1228" s="3">
        <v>5789.73</v>
      </c>
      <c r="N1228" s="3">
        <v>5789.73</v>
      </c>
      <c r="O1228" s="88" t="str">
        <f>""</f>
        <v/>
      </c>
      <c r="P1228" s="35" t="str">
        <f t="shared" si="277"/>
        <v>2024-08-30</v>
      </c>
      <c r="Q1228" t="str">
        <f t="shared" si="278"/>
        <v>XCB</v>
      </c>
      <c r="R1228">
        <f t="shared" si="279"/>
        <v>0</v>
      </c>
      <c r="S1228">
        <f t="shared" si="280"/>
        <v>18241</v>
      </c>
      <c r="T1228">
        <f t="shared" si="281"/>
        <v>1240.3900000000001</v>
      </c>
      <c r="U1228" t="str">
        <f t="shared" si="282"/>
        <v>8-30-4--20</v>
      </c>
      <c r="V1228">
        <f t="shared" si="272"/>
        <v>6.8000109643111678E-2</v>
      </c>
      <c r="W1228">
        <f t="shared" si="273"/>
        <v>0</v>
      </c>
      <c r="X1228" t="str">
        <f t="shared" si="274"/>
        <v>8-30-4--20</v>
      </c>
      <c r="Y1228" t="str">
        <f t="shared" si="275"/>
        <v>8-30-4--20</v>
      </c>
      <c r="Z1228" t="str">
        <f t="shared" si="276"/>
        <v>8-30-4--20</v>
      </c>
      <c r="AA1228" t="str">
        <f t="shared" si="283"/>
        <v>2024-08-30</v>
      </c>
      <c r="AB1228" t="b">
        <f t="shared" si="285"/>
        <v>1</v>
      </c>
      <c r="AC1228">
        <f t="shared" si="284"/>
        <v>0</v>
      </c>
    </row>
    <row r="1229" spans="1:29">
      <c r="A1229" s="3" t="s">
        <v>302</v>
      </c>
      <c r="B1229" s="3" t="s">
        <v>700</v>
      </c>
      <c r="C1229" s="3" t="s">
        <v>700</v>
      </c>
      <c r="D1229" s="3" t="s">
        <v>700</v>
      </c>
      <c r="E1229" s="3" t="s">
        <v>89</v>
      </c>
      <c r="F1229" s="3" t="s">
        <v>90</v>
      </c>
      <c r="G1229" s="3" t="s">
        <v>91</v>
      </c>
      <c r="H1229" s="3" t="s">
        <v>305</v>
      </c>
      <c r="I1229" s="3">
        <v>0</v>
      </c>
      <c r="J1229" s="3"/>
      <c r="K1229" s="3">
        <v>0</v>
      </c>
      <c r="L1229" s="3">
        <v>-8592.9500000000007</v>
      </c>
      <c r="M1229" s="3">
        <v>5789.73</v>
      </c>
      <c r="N1229" s="3">
        <v>5789.73</v>
      </c>
      <c r="O1229" s="88" t="str">
        <f>""</f>
        <v/>
      </c>
      <c r="P1229" s="35" t="str">
        <f t="shared" si="277"/>
        <v>2024-08-30</v>
      </c>
      <c r="Q1229" t="str">
        <f t="shared" si="278"/>
        <v>XBB</v>
      </c>
      <c r="R1229">
        <f t="shared" si="279"/>
        <v>0</v>
      </c>
      <c r="S1229">
        <f t="shared" si="280"/>
        <v>0</v>
      </c>
      <c r="T1229">
        <f t="shared" si="281"/>
        <v>0</v>
      </c>
      <c r="U1229" t="str">
        <f t="shared" si="282"/>
        <v>8-30-4--20</v>
      </c>
      <c r="V1229">
        <f t="shared" si="272"/>
        <v>0</v>
      </c>
      <c r="W1229">
        <f t="shared" si="273"/>
        <v>0</v>
      </c>
      <c r="X1229" t="str">
        <f t="shared" si="274"/>
        <v>8-30-4--20</v>
      </c>
      <c r="Y1229" t="str">
        <f t="shared" si="275"/>
        <v>8-30-4--20</v>
      </c>
      <c r="Z1229" t="str">
        <f t="shared" si="276"/>
        <v>8-30-4--20</v>
      </c>
      <c r="AA1229" t="str">
        <f t="shared" si="283"/>
        <v>2024-08-30</v>
      </c>
      <c r="AB1229" t="b">
        <f t="shared" si="285"/>
        <v>1</v>
      </c>
      <c r="AC1229">
        <f t="shared" si="284"/>
        <v>0</v>
      </c>
    </row>
    <row r="1230" spans="1:29">
      <c r="A1230" s="3" t="s">
        <v>302</v>
      </c>
      <c r="B1230" s="3" t="s">
        <v>700</v>
      </c>
      <c r="C1230" s="3" t="s">
        <v>700</v>
      </c>
      <c r="D1230" s="3" t="s">
        <v>700</v>
      </c>
      <c r="E1230" s="3" t="s">
        <v>89</v>
      </c>
      <c r="F1230" s="3" t="s">
        <v>90</v>
      </c>
      <c r="G1230" s="3" t="s">
        <v>91</v>
      </c>
      <c r="H1230" s="3" t="s">
        <v>92</v>
      </c>
      <c r="I1230" s="3">
        <v>110166</v>
      </c>
      <c r="J1230" s="3"/>
      <c r="K1230" s="3">
        <v>0</v>
      </c>
      <c r="L1230" s="3">
        <v>8592.9500000000007</v>
      </c>
      <c r="M1230" s="3">
        <v>5789.73</v>
      </c>
      <c r="N1230" s="3">
        <v>5789.73</v>
      </c>
      <c r="O1230" s="88" t="str">
        <f>""</f>
        <v/>
      </c>
      <c r="P1230" s="35" t="str">
        <f t="shared" si="277"/>
        <v>2024-08-30</v>
      </c>
      <c r="Q1230" t="str">
        <f t="shared" si="278"/>
        <v>XBB</v>
      </c>
      <c r="R1230">
        <f t="shared" si="279"/>
        <v>0</v>
      </c>
      <c r="S1230">
        <f t="shared" si="280"/>
        <v>110166</v>
      </c>
      <c r="T1230">
        <f t="shared" si="281"/>
        <v>8592.9500000000007</v>
      </c>
      <c r="U1230" t="str">
        <f t="shared" si="282"/>
        <v>8-30-4--20</v>
      </c>
      <c r="V1230">
        <f t="shared" si="272"/>
        <v>7.8000018154421522E-2</v>
      </c>
      <c r="W1230">
        <f t="shared" si="273"/>
        <v>0</v>
      </c>
      <c r="X1230" t="str">
        <f t="shared" si="274"/>
        <v>8-30-4--20</v>
      </c>
      <c r="Y1230" t="str">
        <f t="shared" si="275"/>
        <v>8-30-4--20</v>
      </c>
      <c r="Z1230" t="str">
        <f t="shared" si="276"/>
        <v>8-30-4--20</v>
      </c>
      <c r="AA1230" t="str">
        <f t="shared" si="283"/>
        <v>2024-08-30</v>
      </c>
      <c r="AB1230" t="b">
        <f t="shared" si="285"/>
        <v>1</v>
      </c>
      <c r="AC1230">
        <f t="shared" si="284"/>
        <v>0</v>
      </c>
    </row>
    <row r="1231" spans="1:29">
      <c r="A1231" s="3" t="s">
        <v>302</v>
      </c>
      <c r="B1231" s="3" t="s">
        <v>707</v>
      </c>
      <c r="C1231" s="3" t="s">
        <v>707</v>
      </c>
      <c r="D1231" s="3" t="s">
        <v>708</v>
      </c>
      <c r="E1231" s="3"/>
      <c r="F1231" s="3"/>
      <c r="G1231" s="3" t="s">
        <v>520</v>
      </c>
      <c r="H1231" s="3" t="s">
        <v>521</v>
      </c>
      <c r="I1231" s="3">
        <v>0</v>
      </c>
      <c r="J1231" s="3"/>
      <c r="K1231" s="3">
        <v>0</v>
      </c>
      <c r="L1231" s="3">
        <v>43.68</v>
      </c>
      <c r="M1231" s="3">
        <v>5828.1</v>
      </c>
      <c r="N1231" s="3">
        <v>5828.1</v>
      </c>
      <c r="O1231" s="88" t="str">
        <f>""</f>
        <v/>
      </c>
      <c r="P1231" s="35" t="str">
        <f t="shared" si="277"/>
        <v>2024-09-24</v>
      </c>
      <c r="Q1231">
        <f t="shared" si="278"/>
        <v>0</v>
      </c>
      <c r="R1231">
        <f t="shared" si="279"/>
        <v>0</v>
      </c>
      <c r="S1231">
        <f t="shared" si="280"/>
        <v>0</v>
      </c>
      <c r="T1231">
        <f t="shared" si="281"/>
        <v>0</v>
      </c>
      <c r="U1231" t="str">
        <f t="shared" si="282"/>
        <v>9-24-4--20</v>
      </c>
      <c r="V1231">
        <f t="shared" si="272"/>
        <v>0</v>
      </c>
      <c r="W1231">
        <f t="shared" si="273"/>
        <v>0</v>
      </c>
      <c r="X1231" t="str">
        <f t="shared" si="274"/>
        <v>9-24-4--20</v>
      </c>
      <c r="Y1231" t="str">
        <f t="shared" si="275"/>
        <v>9-24-4--20</v>
      </c>
      <c r="Z1231" t="str">
        <f t="shared" si="276"/>
        <v>9-25-4--20</v>
      </c>
      <c r="AA1231" t="str">
        <f t="shared" si="283"/>
        <v>2024-09-25</v>
      </c>
      <c r="AB1231" t="b">
        <f t="shared" si="285"/>
        <v>0</v>
      </c>
      <c r="AC1231" t="str">
        <f t="shared" si="284"/>
        <v>Fee rebate</v>
      </c>
    </row>
    <row r="1232" spans="1:29">
      <c r="A1232" s="3" t="s">
        <v>302</v>
      </c>
      <c r="B1232" s="3" t="s">
        <v>707</v>
      </c>
      <c r="C1232" s="3" t="s">
        <v>707</v>
      </c>
      <c r="D1232" s="3" t="s">
        <v>708</v>
      </c>
      <c r="E1232" s="3" t="s">
        <v>89</v>
      </c>
      <c r="F1232" s="3" t="s">
        <v>498</v>
      </c>
      <c r="G1232" s="3" t="s">
        <v>522</v>
      </c>
      <c r="H1232" s="3" t="s">
        <v>521</v>
      </c>
      <c r="I1232" s="3">
        <v>3.2450000000000001</v>
      </c>
      <c r="J1232" s="3"/>
      <c r="K1232" s="3">
        <v>0</v>
      </c>
      <c r="L1232" s="3">
        <v>-43.68</v>
      </c>
      <c r="M1232" s="3">
        <v>5828.1</v>
      </c>
      <c r="N1232" s="3">
        <v>5828.1</v>
      </c>
      <c r="O1232" s="88" t="str">
        <f>""</f>
        <v/>
      </c>
      <c r="P1232" s="35" t="str">
        <f t="shared" si="277"/>
        <v>2024-09-24</v>
      </c>
      <c r="Q1232" t="str">
        <f t="shared" si="278"/>
        <v>NBC773</v>
      </c>
      <c r="R1232">
        <f t="shared" si="279"/>
        <v>0</v>
      </c>
      <c r="S1232">
        <f t="shared" si="280"/>
        <v>3.2450000000000001</v>
      </c>
      <c r="T1232">
        <f t="shared" si="281"/>
        <v>43.68</v>
      </c>
      <c r="U1232" t="str">
        <f t="shared" si="282"/>
        <v>9-24-4--20</v>
      </c>
      <c r="V1232">
        <f t="shared" si="272"/>
        <v>13.46070878274268</v>
      </c>
      <c r="W1232">
        <f t="shared" si="273"/>
        <v>0</v>
      </c>
      <c r="X1232" t="str">
        <f t="shared" si="274"/>
        <v>9-24-4--20</v>
      </c>
      <c r="Y1232" t="str">
        <f t="shared" si="275"/>
        <v>9-24-4--20</v>
      </c>
      <c r="Z1232" t="str">
        <f t="shared" si="276"/>
        <v>9-25-4--20</v>
      </c>
      <c r="AA1232" t="str">
        <f t="shared" si="283"/>
        <v>2024-09-25</v>
      </c>
      <c r="AB1232" t="b">
        <f t="shared" si="285"/>
        <v>0</v>
      </c>
      <c r="AC1232" t="str">
        <f t="shared" si="284"/>
        <v>Fee rebate</v>
      </c>
    </row>
    <row r="1233" spans="1:29">
      <c r="A1233" s="3" t="s">
        <v>302</v>
      </c>
      <c r="B1233" s="3" t="s">
        <v>709</v>
      </c>
      <c r="C1233" s="3" t="s">
        <v>709</v>
      </c>
      <c r="D1233" s="3" t="s">
        <v>710</v>
      </c>
      <c r="E1233" s="3" t="s">
        <v>89</v>
      </c>
      <c r="F1233" s="3" t="s">
        <v>93</v>
      </c>
      <c r="G1233" s="3" t="s">
        <v>94</v>
      </c>
      <c r="H1233" s="3" t="s">
        <v>128</v>
      </c>
      <c r="I1233" s="3">
        <v>0</v>
      </c>
      <c r="J1233" s="3"/>
      <c r="K1233" s="3">
        <v>0</v>
      </c>
      <c r="L1233" s="3">
        <v>5.22</v>
      </c>
      <c r="M1233" s="3">
        <v>295.08999999999997</v>
      </c>
      <c r="N1233" s="3">
        <v>295.08999999999997</v>
      </c>
      <c r="O1233" s="88" t="str">
        <f>""</f>
        <v/>
      </c>
      <c r="P1233" s="35" t="str">
        <f t="shared" si="277"/>
        <v>2024-09-27</v>
      </c>
      <c r="Q1233" t="str">
        <f t="shared" si="278"/>
        <v>XIG</v>
      </c>
      <c r="R1233">
        <f t="shared" si="279"/>
        <v>0</v>
      </c>
      <c r="S1233">
        <f t="shared" si="280"/>
        <v>0</v>
      </c>
      <c r="T1233">
        <f t="shared" si="281"/>
        <v>0</v>
      </c>
      <c r="U1233" t="str">
        <f t="shared" si="282"/>
        <v>9-27-4--20</v>
      </c>
      <c r="V1233">
        <f t="shared" si="272"/>
        <v>0</v>
      </c>
      <c r="W1233">
        <f t="shared" si="273"/>
        <v>0</v>
      </c>
      <c r="X1233" t="str">
        <f t="shared" si="274"/>
        <v>9-27-4--20</v>
      </c>
      <c r="Y1233" t="str">
        <f t="shared" si="275"/>
        <v>9-27-4--20</v>
      </c>
      <c r="Z1233" t="str">
        <f t="shared" si="276"/>
        <v>0-04-4--20</v>
      </c>
      <c r="AA1233" t="str">
        <f t="shared" si="283"/>
        <v>2024-10-04</v>
      </c>
      <c r="AB1233" t="b">
        <f t="shared" si="285"/>
        <v>0</v>
      </c>
      <c r="AC1233" t="str">
        <f t="shared" si="284"/>
        <v>Fraction</v>
      </c>
    </row>
    <row r="1234" spans="1:29">
      <c r="A1234" s="3" t="s">
        <v>302</v>
      </c>
      <c r="B1234" s="3" t="s">
        <v>709</v>
      </c>
      <c r="C1234" s="3" t="s">
        <v>709</v>
      </c>
      <c r="D1234" s="3" t="s">
        <v>710</v>
      </c>
      <c r="E1234" s="3" t="s">
        <v>89</v>
      </c>
      <c r="F1234" s="3" t="s">
        <v>93</v>
      </c>
      <c r="G1234" s="3" t="s">
        <v>711</v>
      </c>
      <c r="H1234" s="3" t="s">
        <v>305</v>
      </c>
      <c r="I1234" s="3">
        <v>25</v>
      </c>
      <c r="J1234" s="3"/>
      <c r="K1234" s="3">
        <v>0</v>
      </c>
      <c r="L1234" s="3"/>
      <c r="M1234" s="3">
        <v>295.08999999999997</v>
      </c>
      <c r="N1234" s="3">
        <v>295.08999999999997</v>
      </c>
      <c r="O1234" s="88" t="str">
        <f>""</f>
        <v/>
      </c>
      <c r="P1234" s="35" t="str">
        <f t="shared" si="277"/>
        <v>2024-09-27</v>
      </c>
      <c r="Q1234" t="str">
        <f t="shared" si="278"/>
        <v>XIG</v>
      </c>
      <c r="R1234">
        <f t="shared" si="279"/>
        <v>20.83</v>
      </c>
      <c r="S1234">
        <f t="shared" si="280"/>
        <v>25</v>
      </c>
      <c r="T1234">
        <f t="shared" si="281"/>
        <v>0</v>
      </c>
      <c r="U1234" t="str">
        <f t="shared" si="282"/>
        <v>9-27-4--20</v>
      </c>
      <c r="V1234">
        <f t="shared" si="272"/>
        <v>0</v>
      </c>
      <c r="W1234">
        <f t="shared" si="273"/>
        <v>0</v>
      </c>
      <c r="X1234" t="str">
        <f t="shared" si="274"/>
        <v>9-27-4--20</v>
      </c>
      <c r="Y1234" t="str">
        <f t="shared" si="275"/>
        <v>9-27-4--20</v>
      </c>
      <c r="Z1234" t="str">
        <f t="shared" si="276"/>
        <v>0-04-4--20</v>
      </c>
      <c r="AA1234" t="str">
        <f t="shared" si="283"/>
        <v>2024-10-04</v>
      </c>
      <c r="AB1234" t="b">
        <f t="shared" si="285"/>
        <v>0</v>
      </c>
      <c r="AC1234" t="str">
        <f t="shared" si="284"/>
        <v>Reinv Div</v>
      </c>
    </row>
    <row r="1235" spans="1:29">
      <c r="A1235" s="3" t="s">
        <v>302</v>
      </c>
      <c r="B1235" s="3" t="s">
        <v>709</v>
      </c>
      <c r="C1235" s="3" t="s">
        <v>709</v>
      </c>
      <c r="D1235" s="3" t="s">
        <v>710</v>
      </c>
      <c r="E1235" s="3" t="s">
        <v>89</v>
      </c>
      <c r="F1235" s="3" t="s">
        <v>95</v>
      </c>
      <c r="G1235" s="3" t="s">
        <v>96</v>
      </c>
      <c r="H1235" s="3" t="s">
        <v>128</v>
      </c>
      <c r="I1235" s="3">
        <v>0</v>
      </c>
      <c r="J1235" s="3"/>
      <c r="K1235" s="3">
        <v>0</v>
      </c>
      <c r="L1235" s="3">
        <v>7.13</v>
      </c>
      <c r="M1235" s="3">
        <v>295.08999999999997</v>
      </c>
      <c r="N1235" s="3">
        <v>295.08999999999997</v>
      </c>
      <c r="O1235" s="88" t="str">
        <f>""</f>
        <v/>
      </c>
      <c r="P1235" s="35" t="str">
        <f t="shared" si="277"/>
        <v>2024-09-27</v>
      </c>
      <c r="Q1235" t="str">
        <f t="shared" si="278"/>
        <v>XHY</v>
      </c>
      <c r="R1235">
        <f t="shared" si="279"/>
        <v>0</v>
      </c>
      <c r="S1235">
        <f t="shared" si="280"/>
        <v>0</v>
      </c>
      <c r="T1235">
        <f t="shared" si="281"/>
        <v>0</v>
      </c>
      <c r="U1235" t="str">
        <f t="shared" si="282"/>
        <v>9-27-4--20</v>
      </c>
      <c r="V1235">
        <f t="shared" si="272"/>
        <v>0</v>
      </c>
      <c r="W1235">
        <f t="shared" si="273"/>
        <v>0</v>
      </c>
      <c r="X1235" t="str">
        <f t="shared" si="274"/>
        <v>9-27-4--20</v>
      </c>
      <c r="Y1235" t="str">
        <f t="shared" si="275"/>
        <v>9-27-4--20</v>
      </c>
      <c r="Z1235" t="str">
        <f t="shared" si="276"/>
        <v>0-04-4--20</v>
      </c>
      <c r="AA1235" t="str">
        <f t="shared" si="283"/>
        <v>2024-10-04</v>
      </c>
      <c r="AB1235" t="b">
        <f t="shared" si="285"/>
        <v>0</v>
      </c>
      <c r="AC1235" t="str">
        <f t="shared" si="284"/>
        <v>Fraction</v>
      </c>
    </row>
    <row r="1236" spans="1:29">
      <c r="A1236" s="3" t="s">
        <v>302</v>
      </c>
      <c r="B1236" s="3" t="s">
        <v>709</v>
      </c>
      <c r="C1236" s="3" t="s">
        <v>709</v>
      </c>
      <c r="D1236" s="3" t="s">
        <v>710</v>
      </c>
      <c r="E1236" s="3" t="s">
        <v>89</v>
      </c>
      <c r="F1236" s="3" t="s">
        <v>95</v>
      </c>
      <c r="G1236" s="3" t="s">
        <v>712</v>
      </c>
      <c r="H1236" s="3" t="s">
        <v>305</v>
      </c>
      <c r="I1236" s="3">
        <v>61</v>
      </c>
      <c r="J1236" s="3"/>
      <c r="K1236" s="3">
        <v>0</v>
      </c>
      <c r="L1236" s="3"/>
      <c r="M1236" s="3">
        <v>295.08999999999997</v>
      </c>
      <c r="N1236" s="3">
        <v>295.08999999999997</v>
      </c>
      <c r="O1236" s="88" t="str">
        <f>""</f>
        <v/>
      </c>
      <c r="P1236" s="35" t="str">
        <f t="shared" si="277"/>
        <v>2024-09-27</v>
      </c>
      <c r="Q1236" t="str">
        <f t="shared" si="278"/>
        <v>XHY</v>
      </c>
      <c r="R1236">
        <f t="shared" si="279"/>
        <v>16.86</v>
      </c>
      <c r="S1236">
        <f t="shared" si="280"/>
        <v>61</v>
      </c>
      <c r="T1236">
        <f t="shared" si="281"/>
        <v>0</v>
      </c>
      <c r="U1236" t="str">
        <f t="shared" si="282"/>
        <v>9-27-4--20</v>
      </c>
      <c r="V1236">
        <f t="shared" si="272"/>
        <v>0</v>
      </c>
      <c r="W1236">
        <f t="shared" si="273"/>
        <v>0</v>
      </c>
      <c r="X1236" t="str">
        <f t="shared" si="274"/>
        <v>9-27-4--20</v>
      </c>
      <c r="Y1236" t="str">
        <f t="shared" si="275"/>
        <v>9-27-4--20</v>
      </c>
      <c r="Z1236" t="str">
        <f t="shared" si="276"/>
        <v>0-04-4--20</v>
      </c>
      <c r="AA1236" t="str">
        <f t="shared" si="283"/>
        <v>2024-10-04</v>
      </c>
      <c r="AB1236" t="b">
        <f t="shared" si="285"/>
        <v>0</v>
      </c>
      <c r="AC1236" t="str">
        <f t="shared" si="284"/>
        <v>Reinv Div</v>
      </c>
    </row>
    <row r="1237" spans="1:29">
      <c r="A1237" s="3" t="s">
        <v>302</v>
      </c>
      <c r="B1237" s="3" t="s">
        <v>709</v>
      </c>
      <c r="C1237" s="3" t="s">
        <v>709</v>
      </c>
      <c r="D1237" s="3" t="s">
        <v>710</v>
      </c>
      <c r="E1237" s="3" t="s">
        <v>89</v>
      </c>
      <c r="F1237" s="3" t="s">
        <v>54</v>
      </c>
      <c r="G1237" s="3" t="s">
        <v>230</v>
      </c>
      <c r="H1237" s="3" t="s">
        <v>128</v>
      </c>
      <c r="I1237" s="3">
        <v>0</v>
      </c>
      <c r="J1237" s="3"/>
      <c r="K1237" s="3">
        <v>0</v>
      </c>
      <c r="L1237" s="3">
        <v>11.64</v>
      </c>
      <c r="M1237" s="3">
        <v>295.08999999999997</v>
      </c>
      <c r="N1237" s="3">
        <v>295.08999999999997</v>
      </c>
      <c r="O1237" s="88" t="str">
        <f>""</f>
        <v/>
      </c>
      <c r="P1237" s="35" t="str">
        <f t="shared" si="277"/>
        <v>2024-09-27</v>
      </c>
      <c r="Q1237" t="str">
        <f t="shared" si="278"/>
        <v>XCB</v>
      </c>
      <c r="R1237">
        <f t="shared" si="279"/>
        <v>0</v>
      </c>
      <c r="S1237">
        <f t="shared" si="280"/>
        <v>0</v>
      </c>
      <c r="T1237">
        <f t="shared" si="281"/>
        <v>0</v>
      </c>
      <c r="U1237" t="str">
        <f t="shared" si="282"/>
        <v>9-27-4--20</v>
      </c>
      <c r="V1237">
        <f t="shared" ref="V1237:V1253" si="286">IFERROR(ABS(L1237/I1237),)</f>
        <v>0</v>
      </c>
      <c r="W1237">
        <f t="shared" ref="W1237:W1253" si="287">IF(OR(R1237=0,V1237=0),0,ABS(V1237)=R1237)</f>
        <v>0</v>
      </c>
      <c r="X1237" t="str">
        <f t="shared" ref="X1237:X1253" si="288">RIGHT(B1237,4)&amp;"-"&amp;LEFT(RIGHT(B1237,7),2)&amp;"-"&amp;LEFT(B1237,2)</f>
        <v>9-27-4--20</v>
      </c>
      <c r="Y1237" t="str">
        <f t="shared" ref="Y1237:Y1253" si="289">RIGHT(C1237,4)&amp;"-"&amp;LEFT(RIGHT(C1237,7),2)&amp;"-"&amp;LEFT(C1237,2)</f>
        <v>9-27-4--20</v>
      </c>
      <c r="Z1237" t="str">
        <f t="shared" ref="Z1237:Z1253" si="290">RIGHT(D1237,4)&amp;"-"&amp;LEFT(RIGHT(D1237,7),2)&amp;"-"&amp;LEFT(D1237,2)</f>
        <v>0-04-4--20</v>
      </c>
      <c r="AA1237" t="str">
        <f t="shared" si="283"/>
        <v>2024-10-04</v>
      </c>
      <c r="AB1237" t="b">
        <f t="shared" si="285"/>
        <v>0</v>
      </c>
      <c r="AC1237" t="str">
        <f t="shared" si="284"/>
        <v>Fraction</v>
      </c>
    </row>
    <row r="1238" spans="1:29">
      <c r="A1238" s="3" t="s">
        <v>302</v>
      </c>
      <c r="B1238" s="3" t="s">
        <v>709</v>
      </c>
      <c r="C1238" s="3" t="s">
        <v>709</v>
      </c>
      <c r="D1238" s="3" t="s">
        <v>710</v>
      </c>
      <c r="E1238" s="3" t="s">
        <v>89</v>
      </c>
      <c r="F1238" s="3" t="s">
        <v>54</v>
      </c>
      <c r="G1238" s="3" t="s">
        <v>713</v>
      </c>
      <c r="H1238" s="3" t="s">
        <v>305</v>
      </c>
      <c r="I1238" s="3">
        <v>61</v>
      </c>
      <c r="J1238" s="3"/>
      <c r="K1238" s="3">
        <v>0</v>
      </c>
      <c r="L1238" s="3"/>
      <c r="M1238" s="3">
        <v>295.08999999999997</v>
      </c>
      <c r="N1238" s="3">
        <v>295.08999999999997</v>
      </c>
      <c r="O1238" s="88" t="str">
        <f>""</f>
        <v/>
      </c>
      <c r="P1238" s="35" t="str">
        <f t="shared" si="277"/>
        <v>2024-09-27</v>
      </c>
      <c r="Q1238" t="str">
        <f t="shared" si="278"/>
        <v>XCB</v>
      </c>
      <c r="R1238">
        <f t="shared" si="279"/>
        <v>20.21</v>
      </c>
      <c r="S1238">
        <f t="shared" si="280"/>
        <v>61</v>
      </c>
      <c r="T1238">
        <f t="shared" si="281"/>
        <v>0</v>
      </c>
      <c r="U1238" t="str">
        <f t="shared" si="282"/>
        <v>9-27-4--20</v>
      </c>
      <c r="V1238">
        <f t="shared" si="286"/>
        <v>0</v>
      </c>
      <c r="W1238">
        <f t="shared" si="287"/>
        <v>0</v>
      </c>
      <c r="X1238" t="str">
        <f t="shared" si="288"/>
        <v>9-27-4--20</v>
      </c>
      <c r="Y1238" t="str">
        <f t="shared" si="289"/>
        <v>9-27-4--20</v>
      </c>
      <c r="Z1238" t="str">
        <f t="shared" si="290"/>
        <v>0-04-4--20</v>
      </c>
      <c r="AA1238" t="str">
        <f t="shared" si="283"/>
        <v>2024-10-04</v>
      </c>
      <c r="AB1238" t="b">
        <f t="shared" si="285"/>
        <v>0</v>
      </c>
      <c r="AC1238" t="str">
        <f t="shared" si="284"/>
        <v>Reinv Div</v>
      </c>
    </row>
    <row r="1239" spans="1:29">
      <c r="A1239" s="3" t="s">
        <v>302</v>
      </c>
      <c r="B1239" s="3" t="s">
        <v>709</v>
      </c>
      <c r="C1239" s="3" t="s">
        <v>709</v>
      </c>
      <c r="D1239" s="3" t="s">
        <v>710</v>
      </c>
      <c r="E1239" s="3" t="s">
        <v>89</v>
      </c>
      <c r="F1239" s="3" t="s">
        <v>90</v>
      </c>
      <c r="G1239" s="3" t="s">
        <v>91</v>
      </c>
      <c r="H1239" s="3" t="s">
        <v>128</v>
      </c>
      <c r="I1239" s="3">
        <v>0</v>
      </c>
      <c r="J1239" s="3"/>
      <c r="K1239" s="3">
        <v>0</v>
      </c>
      <c r="L1239" s="3">
        <v>18.3</v>
      </c>
      <c r="M1239" s="3">
        <v>295.08999999999997</v>
      </c>
      <c r="N1239" s="3">
        <v>295.08999999999997</v>
      </c>
      <c r="O1239" s="88" t="str">
        <f>""</f>
        <v/>
      </c>
      <c r="P1239" s="35" t="str">
        <f t="shared" si="277"/>
        <v>2024-09-27</v>
      </c>
      <c r="Q1239" t="str">
        <f t="shared" si="278"/>
        <v>XBB</v>
      </c>
      <c r="R1239">
        <f t="shared" si="279"/>
        <v>0</v>
      </c>
      <c r="S1239">
        <f t="shared" si="280"/>
        <v>0</v>
      </c>
      <c r="T1239">
        <f t="shared" si="281"/>
        <v>0</v>
      </c>
      <c r="U1239" t="str">
        <f t="shared" si="282"/>
        <v>9-27-4--20</v>
      </c>
      <c r="V1239">
        <f t="shared" si="286"/>
        <v>0</v>
      </c>
      <c r="W1239">
        <f t="shared" si="287"/>
        <v>0</v>
      </c>
      <c r="X1239" t="str">
        <f t="shared" si="288"/>
        <v>9-27-4--20</v>
      </c>
      <c r="Y1239" t="str">
        <f t="shared" si="289"/>
        <v>9-27-4--20</v>
      </c>
      <c r="Z1239" t="str">
        <f t="shared" si="290"/>
        <v>0-04-4--20</v>
      </c>
      <c r="AA1239" t="str">
        <f t="shared" si="283"/>
        <v>2024-10-04</v>
      </c>
      <c r="AB1239" t="b">
        <f t="shared" si="285"/>
        <v>0</v>
      </c>
      <c r="AC1239" t="str">
        <f t="shared" si="284"/>
        <v>Fraction</v>
      </c>
    </row>
    <row r="1240" spans="1:29">
      <c r="A1240" s="3" t="s">
        <v>302</v>
      </c>
      <c r="B1240" s="3" t="s">
        <v>709</v>
      </c>
      <c r="C1240" s="3" t="s">
        <v>709</v>
      </c>
      <c r="D1240" s="3" t="s">
        <v>710</v>
      </c>
      <c r="E1240" s="3" t="s">
        <v>89</v>
      </c>
      <c r="F1240" s="3" t="s">
        <v>90</v>
      </c>
      <c r="G1240" s="3" t="s">
        <v>714</v>
      </c>
      <c r="H1240" s="3" t="s">
        <v>305</v>
      </c>
      <c r="I1240" s="3">
        <v>300</v>
      </c>
      <c r="J1240" s="3"/>
      <c r="K1240" s="3">
        <v>0</v>
      </c>
      <c r="L1240" s="3"/>
      <c r="M1240" s="3">
        <v>295.08999999999997</v>
      </c>
      <c r="N1240" s="3">
        <v>295.08999999999997</v>
      </c>
      <c r="O1240" s="88" t="str">
        <f>""</f>
        <v/>
      </c>
      <c r="P1240" s="35" t="str">
        <f t="shared" si="277"/>
        <v>2024-09-27</v>
      </c>
      <c r="Q1240" t="str">
        <f t="shared" si="278"/>
        <v>XBB</v>
      </c>
      <c r="R1240">
        <f t="shared" si="279"/>
        <v>28.659899999999997</v>
      </c>
      <c r="S1240">
        <f t="shared" si="280"/>
        <v>300</v>
      </c>
      <c r="T1240">
        <f t="shared" si="281"/>
        <v>0</v>
      </c>
      <c r="U1240" t="str">
        <f t="shared" si="282"/>
        <v>9-27-4--20</v>
      </c>
      <c r="V1240">
        <f t="shared" si="286"/>
        <v>0</v>
      </c>
      <c r="W1240">
        <f t="shared" si="287"/>
        <v>0</v>
      </c>
      <c r="X1240" t="str">
        <f t="shared" si="288"/>
        <v>9-27-4--20</v>
      </c>
      <c r="Y1240" t="str">
        <f t="shared" si="289"/>
        <v>9-27-4--20</v>
      </c>
      <c r="Z1240" t="str">
        <f t="shared" si="290"/>
        <v>0-04-4--20</v>
      </c>
      <c r="AA1240" t="str">
        <f t="shared" si="283"/>
        <v>2024-10-04</v>
      </c>
      <c r="AB1240" t="b">
        <f t="shared" si="285"/>
        <v>0</v>
      </c>
      <c r="AC1240" t="str">
        <f t="shared" si="284"/>
        <v>Reinv Div</v>
      </c>
    </row>
    <row r="1241" spans="1:29">
      <c r="A1241" s="3" t="s">
        <v>302</v>
      </c>
      <c r="B1241" s="3" t="s">
        <v>709</v>
      </c>
      <c r="C1241" s="3" t="s">
        <v>709</v>
      </c>
      <c r="D1241" s="3" t="s">
        <v>709</v>
      </c>
      <c r="E1241" s="3" t="s">
        <v>89</v>
      </c>
      <c r="F1241" s="3" t="s">
        <v>93</v>
      </c>
      <c r="G1241" s="3" t="s">
        <v>94</v>
      </c>
      <c r="H1241" s="3" t="s">
        <v>305</v>
      </c>
      <c r="I1241" s="3">
        <v>0</v>
      </c>
      <c r="J1241" s="3"/>
      <c r="K1241" s="3">
        <v>0</v>
      </c>
      <c r="L1241" s="3">
        <v>-526.04999999999995</v>
      </c>
      <c r="M1241" s="3">
        <v>5828.1</v>
      </c>
      <c r="N1241" s="3">
        <v>5828.1</v>
      </c>
      <c r="O1241" s="88" t="str">
        <f>""</f>
        <v/>
      </c>
      <c r="P1241" s="35" t="str">
        <f t="shared" si="277"/>
        <v>2024-09-27</v>
      </c>
      <c r="Q1241" t="str">
        <f t="shared" si="278"/>
        <v>XIG</v>
      </c>
      <c r="R1241">
        <f t="shared" si="279"/>
        <v>0</v>
      </c>
      <c r="S1241">
        <f t="shared" si="280"/>
        <v>0</v>
      </c>
      <c r="T1241">
        <f t="shared" si="281"/>
        <v>0</v>
      </c>
      <c r="U1241" t="str">
        <f t="shared" si="282"/>
        <v>9-27-4--20</v>
      </c>
      <c r="V1241">
        <f t="shared" si="286"/>
        <v>0</v>
      </c>
      <c r="W1241">
        <f t="shared" si="287"/>
        <v>0</v>
      </c>
      <c r="X1241" t="str">
        <f t="shared" si="288"/>
        <v>9-27-4--20</v>
      </c>
      <c r="Y1241" t="str">
        <f t="shared" si="289"/>
        <v>9-27-4--20</v>
      </c>
      <c r="Z1241" t="str">
        <f t="shared" si="290"/>
        <v>9-27-4--20</v>
      </c>
      <c r="AA1241" t="str">
        <f t="shared" si="283"/>
        <v>2024-09-27</v>
      </c>
      <c r="AB1241" t="b">
        <f t="shared" si="285"/>
        <v>1</v>
      </c>
      <c r="AC1241">
        <f t="shared" si="284"/>
        <v>0</v>
      </c>
    </row>
    <row r="1242" spans="1:29">
      <c r="A1242" s="3" t="s">
        <v>302</v>
      </c>
      <c r="B1242" s="3" t="s">
        <v>709</v>
      </c>
      <c r="C1242" s="3" t="s">
        <v>709</v>
      </c>
      <c r="D1242" s="3" t="s">
        <v>709</v>
      </c>
      <c r="E1242" s="3" t="s">
        <v>89</v>
      </c>
      <c r="F1242" s="3" t="s">
        <v>93</v>
      </c>
      <c r="G1242" s="3" t="s">
        <v>94</v>
      </c>
      <c r="H1242" s="3" t="s">
        <v>92</v>
      </c>
      <c r="I1242" s="3">
        <v>7736</v>
      </c>
      <c r="J1242" s="3"/>
      <c r="K1242" s="3">
        <v>0</v>
      </c>
      <c r="L1242" s="3">
        <v>526.04999999999995</v>
      </c>
      <c r="M1242" s="3">
        <v>5828.1</v>
      </c>
      <c r="N1242" s="3">
        <v>5828.1</v>
      </c>
      <c r="O1242" s="88" t="str">
        <f>""</f>
        <v/>
      </c>
      <c r="P1242" s="35" t="str">
        <f t="shared" si="277"/>
        <v>2024-09-27</v>
      </c>
      <c r="Q1242" t="str">
        <f t="shared" si="278"/>
        <v>XIG</v>
      </c>
      <c r="R1242">
        <f t="shared" si="279"/>
        <v>0</v>
      </c>
      <c r="S1242">
        <f t="shared" si="280"/>
        <v>7736</v>
      </c>
      <c r="T1242">
        <f t="shared" si="281"/>
        <v>526.04999999999995</v>
      </c>
      <c r="U1242" t="str">
        <f t="shared" si="282"/>
        <v>9-27-4--20</v>
      </c>
      <c r="V1242">
        <f t="shared" si="286"/>
        <v>6.8000258531540847E-2</v>
      </c>
      <c r="W1242">
        <f t="shared" si="287"/>
        <v>0</v>
      </c>
      <c r="X1242" t="str">
        <f t="shared" si="288"/>
        <v>9-27-4--20</v>
      </c>
      <c r="Y1242" t="str">
        <f t="shared" si="289"/>
        <v>9-27-4--20</v>
      </c>
      <c r="Z1242" t="str">
        <f t="shared" si="290"/>
        <v>9-27-4--20</v>
      </c>
      <c r="AA1242" t="str">
        <f t="shared" si="283"/>
        <v>2024-09-27</v>
      </c>
      <c r="AB1242" t="b">
        <f t="shared" si="285"/>
        <v>1</v>
      </c>
      <c r="AC1242">
        <f t="shared" si="284"/>
        <v>0</v>
      </c>
    </row>
    <row r="1243" spans="1:29">
      <c r="A1243" s="3" t="s">
        <v>302</v>
      </c>
      <c r="B1243" s="3" t="s">
        <v>709</v>
      </c>
      <c r="C1243" s="3" t="s">
        <v>709</v>
      </c>
      <c r="D1243" s="3" t="s">
        <v>709</v>
      </c>
      <c r="E1243" s="3" t="s">
        <v>89</v>
      </c>
      <c r="F1243" s="3" t="s">
        <v>95</v>
      </c>
      <c r="G1243" s="3" t="s">
        <v>96</v>
      </c>
      <c r="H1243" s="3" t="s">
        <v>305</v>
      </c>
      <c r="I1243" s="3">
        <v>0</v>
      </c>
      <c r="J1243" s="3"/>
      <c r="K1243" s="3">
        <v>0</v>
      </c>
      <c r="L1243" s="3">
        <v>-1035.5899999999999</v>
      </c>
      <c r="M1243" s="3">
        <v>5828.1</v>
      </c>
      <c r="N1243" s="3">
        <v>5828.1</v>
      </c>
      <c r="O1243" s="88" t="str">
        <f>""</f>
        <v/>
      </c>
      <c r="P1243" s="35" t="str">
        <f t="shared" si="277"/>
        <v>2024-09-27</v>
      </c>
      <c r="Q1243" t="str">
        <f t="shared" si="278"/>
        <v>XHY</v>
      </c>
      <c r="R1243">
        <f t="shared" si="279"/>
        <v>0</v>
      </c>
      <c r="S1243">
        <f t="shared" si="280"/>
        <v>0</v>
      </c>
      <c r="T1243">
        <f t="shared" si="281"/>
        <v>0</v>
      </c>
      <c r="U1243" t="str">
        <f t="shared" si="282"/>
        <v>9-27-4--20</v>
      </c>
      <c r="V1243">
        <f t="shared" si="286"/>
        <v>0</v>
      </c>
      <c r="W1243">
        <f t="shared" si="287"/>
        <v>0</v>
      </c>
      <c r="X1243" t="str">
        <f t="shared" si="288"/>
        <v>9-27-4--20</v>
      </c>
      <c r="Y1243" t="str">
        <f t="shared" si="289"/>
        <v>9-27-4--20</v>
      </c>
      <c r="Z1243" t="str">
        <f t="shared" si="290"/>
        <v>9-27-4--20</v>
      </c>
      <c r="AA1243" t="str">
        <f t="shared" si="283"/>
        <v>2024-09-27</v>
      </c>
      <c r="AB1243" t="b">
        <f t="shared" si="285"/>
        <v>1</v>
      </c>
      <c r="AC1243">
        <f t="shared" si="284"/>
        <v>0</v>
      </c>
    </row>
    <row r="1244" spans="1:29">
      <c r="A1244" s="3" t="s">
        <v>302</v>
      </c>
      <c r="B1244" s="3" t="s">
        <v>709</v>
      </c>
      <c r="C1244" s="3" t="s">
        <v>709</v>
      </c>
      <c r="D1244" s="3" t="s">
        <v>709</v>
      </c>
      <c r="E1244" s="3" t="s">
        <v>89</v>
      </c>
      <c r="F1244" s="3" t="s">
        <v>95</v>
      </c>
      <c r="G1244" s="3" t="s">
        <v>96</v>
      </c>
      <c r="H1244" s="3" t="s">
        <v>92</v>
      </c>
      <c r="I1244" s="3">
        <v>12477</v>
      </c>
      <c r="J1244" s="3"/>
      <c r="K1244" s="3">
        <v>0</v>
      </c>
      <c r="L1244" s="3">
        <v>1035.5899999999999</v>
      </c>
      <c r="M1244" s="3">
        <v>5828.1</v>
      </c>
      <c r="N1244" s="3">
        <v>5828.1</v>
      </c>
      <c r="O1244" s="88" t="str">
        <f>""</f>
        <v/>
      </c>
      <c r="P1244" s="35" t="str">
        <f t="shared" si="277"/>
        <v>2024-09-27</v>
      </c>
      <c r="Q1244" t="str">
        <f t="shared" si="278"/>
        <v>XHY</v>
      </c>
      <c r="R1244">
        <f t="shared" si="279"/>
        <v>0</v>
      </c>
      <c r="S1244">
        <f t="shared" si="280"/>
        <v>12477</v>
      </c>
      <c r="T1244">
        <f t="shared" si="281"/>
        <v>1035.5899999999999</v>
      </c>
      <c r="U1244" t="str">
        <f t="shared" si="282"/>
        <v>9-27-4--20</v>
      </c>
      <c r="V1244">
        <f t="shared" si="286"/>
        <v>8.299991985252865E-2</v>
      </c>
      <c r="W1244">
        <f t="shared" si="287"/>
        <v>0</v>
      </c>
      <c r="X1244" t="str">
        <f t="shared" si="288"/>
        <v>9-27-4--20</v>
      </c>
      <c r="Y1244" t="str">
        <f t="shared" si="289"/>
        <v>9-27-4--20</v>
      </c>
      <c r="Z1244" t="str">
        <f t="shared" si="290"/>
        <v>9-27-4--20</v>
      </c>
      <c r="AA1244" t="str">
        <f t="shared" si="283"/>
        <v>2024-09-27</v>
      </c>
      <c r="AB1244" t="b">
        <f t="shared" si="285"/>
        <v>1</v>
      </c>
      <c r="AC1244">
        <f t="shared" si="284"/>
        <v>0</v>
      </c>
    </row>
    <row r="1245" spans="1:29">
      <c r="A1245" s="3" t="s">
        <v>302</v>
      </c>
      <c r="B1245" s="3" t="s">
        <v>709</v>
      </c>
      <c r="C1245" s="3" t="s">
        <v>709</v>
      </c>
      <c r="D1245" s="3" t="s">
        <v>709</v>
      </c>
      <c r="E1245" s="3" t="s">
        <v>89</v>
      </c>
      <c r="F1245" s="3" t="s">
        <v>54</v>
      </c>
      <c r="G1245" s="3" t="s">
        <v>230</v>
      </c>
      <c r="H1245" s="3" t="s">
        <v>305</v>
      </c>
      <c r="I1245" s="3">
        <v>0</v>
      </c>
      <c r="J1245" s="3"/>
      <c r="K1245" s="3">
        <v>0</v>
      </c>
      <c r="L1245" s="3">
        <v>-1244.5999999999999</v>
      </c>
      <c r="M1245" s="3">
        <v>5828.1</v>
      </c>
      <c r="N1245" s="3">
        <v>5828.1</v>
      </c>
      <c r="O1245" s="88" t="str">
        <f>""</f>
        <v/>
      </c>
      <c r="P1245" s="35" t="str">
        <f t="shared" si="277"/>
        <v>2024-09-27</v>
      </c>
      <c r="Q1245" t="str">
        <f t="shared" si="278"/>
        <v>XCB</v>
      </c>
      <c r="R1245">
        <f t="shared" si="279"/>
        <v>0</v>
      </c>
      <c r="S1245">
        <f t="shared" si="280"/>
        <v>0</v>
      </c>
      <c r="T1245">
        <f t="shared" si="281"/>
        <v>0</v>
      </c>
      <c r="U1245" t="str">
        <f t="shared" si="282"/>
        <v>9-27-4--20</v>
      </c>
      <c r="V1245">
        <f t="shared" si="286"/>
        <v>0</v>
      </c>
      <c r="W1245">
        <f t="shared" si="287"/>
        <v>0</v>
      </c>
      <c r="X1245" t="str">
        <f t="shared" si="288"/>
        <v>9-27-4--20</v>
      </c>
      <c r="Y1245" t="str">
        <f t="shared" si="289"/>
        <v>9-27-4--20</v>
      </c>
      <c r="Z1245" t="str">
        <f t="shared" si="290"/>
        <v>9-27-4--20</v>
      </c>
      <c r="AA1245" t="str">
        <f t="shared" si="283"/>
        <v>2024-09-27</v>
      </c>
      <c r="AB1245" t="b">
        <f t="shared" si="285"/>
        <v>1</v>
      </c>
      <c r="AC1245">
        <f t="shared" si="284"/>
        <v>0</v>
      </c>
    </row>
    <row r="1246" spans="1:29">
      <c r="A1246" s="3" t="s">
        <v>302</v>
      </c>
      <c r="B1246" s="3" t="s">
        <v>709</v>
      </c>
      <c r="C1246" s="3" t="s">
        <v>709</v>
      </c>
      <c r="D1246" s="3" t="s">
        <v>709</v>
      </c>
      <c r="E1246" s="3" t="s">
        <v>89</v>
      </c>
      <c r="F1246" s="3" t="s">
        <v>54</v>
      </c>
      <c r="G1246" s="3" t="s">
        <v>230</v>
      </c>
      <c r="H1246" s="3" t="s">
        <v>92</v>
      </c>
      <c r="I1246" s="3">
        <v>18303</v>
      </c>
      <c r="J1246" s="3"/>
      <c r="K1246" s="3">
        <v>0</v>
      </c>
      <c r="L1246" s="3">
        <v>1244.5999999999999</v>
      </c>
      <c r="M1246" s="3">
        <v>5828.1</v>
      </c>
      <c r="N1246" s="3">
        <v>5828.1</v>
      </c>
      <c r="O1246" s="88" t="str">
        <f>""</f>
        <v/>
      </c>
      <c r="P1246" s="35" t="str">
        <f t="shared" si="277"/>
        <v>2024-09-27</v>
      </c>
      <c r="Q1246" t="str">
        <f t="shared" si="278"/>
        <v>XCB</v>
      </c>
      <c r="R1246">
        <f t="shared" si="279"/>
        <v>0</v>
      </c>
      <c r="S1246">
        <f t="shared" si="280"/>
        <v>18303</v>
      </c>
      <c r="T1246">
        <f t="shared" si="281"/>
        <v>1244.5999999999999</v>
      </c>
      <c r="U1246" t="str">
        <f t="shared" si="282"/>
        <v>9-27-4--20</v>
      </c>
      <c r="V1246">
        <f t="shared" si="286"/>
        <v>6.7999781456591815E-2</v>
      </c>
      <c r="W1246">
        <f t="shared" si="287"/>
        <v>0</v>
      </c>
      <c r="X1246" t="str">
        <f t="shared" si="288"/>
        <v>9-27-4--20</v>
      </c>
      <c r="Y1246" t="str">
        <f t="shared" si="289"/>
        <v>9-27-4--20</v>
      </c>
      <c r="Z1246" t="str">
        <f t="shared" si="290"/>
        <v>9-27-4--20</v>
      </c>
      <c r="AA1246" t="str">
        <f t="shared" si="283"/>
        <v>2024-09-27</v>
      </c>
      <c r="AB1246" t="b">
        <f t="shared" si="285"/>
        <v>1</v>
      </c>
      <c r="AC1246">
        <f t="shared" si="284"/>
        <v>0</v>
      </c>
    </row>
    <row r="1247" spans="1:29">
      <c r="A1247" s="3" t="s">
        <v>302</v>
      </c>
      <c r="B1247" s="3" t="s">
        <v>709</v>
      </c>
      <c r="C1247" s="3" t="s">
        <v>709</v>
      </c>
      <c r="D1247" s="3" t="s">
        <v>709</v>
      </c>
      <c r="E1247" s="3" t="s">
        <v>89</v>
      </c>
      <c r="F1247" s="3" t="s">
        <v>90</v>
      </c>
      <c r="G1247" s="3" t="s">
        <v>91</v>
      </c>
      <c r="H1247" s="3" t="s">
        <v>305</v>
      </c>
      <c r="I1247" s="3">
        <v>0</v>
      </c>
      <c r="J1247" s="3"/>
      <c r="K1247" s="3">
        <v>0</v>
      </c>
      <c r="L1247" s="3">
        <v>-8616.58</v>
      </c>
      <c r="M1247" s="3">
        <v>5828.1</v>
      </c>
      <c r="N1247" s="3">
        <v>5828.1</v>
      </c>
      <c r="O1247" s="88" t="str">
        <f>""</f>
        <v/>
      </c>
      <c r="P1247" s="35" t="str">
        <f t="shared" si="277"/>
        <v>2024-09-27</v>
      </c>
      <c r="Q1247" t="str">
        <f t="shared" si="278"/>
        <v>XBB</v>
      </c>
      <c r="R1247">
        <f t="shared" si="279"/>
        <v>0</v>
      </c>
      <c r="S1247">
        <f t="shared" si="280"/>
        <v>0</v>
      </c>
      <c r="T1247">
        <f t="shared" si="281"/>
        <v>0</v>
      </c>
      <c r="U1247" t="str">
        <f t="shared" si="282"/>
        <v>9-27-4--20</v>
      </c>
      <c r="V1247">
        <f t="shared" si="286"/>
        <v>0</v>
      </c>
      <c r="W1247">
        <f t="shared" si="287"/>
        <v>0</v>
      </c>
      <c r="X1247" t="str">
        <f t="shared" si="288"/>
        <v>9-27-4--20</v>
      </c>
      <c r="Y1247" t="str">
        <f t="shared" si="289"/>
        <v>9-27-4--20</v>
      </c>
      <c r="Z1247" t="str">
        <f t="shared" si="290"/>
        <v>9-27-4--20</v>
      </c>
      <c r="AA1247" t="str">
        <f t="shared" si="283"/>
        <v>2024-09-27</v>
      </c>
      <c r="AB1247" t="b">
        <f t="shared" si="285"/>
        <v>1</v>
      </c>
      <c r="AC1247">
        <f t="shared" si="284"/>
        <v>0</v>
      </c>
    </row>
    <row r="1248" spans="1:29">
      <c r="A1248" s="3" t="s">
        <v>302</v>
      </c>
      <c r="B1248" s="3" t="s">
        <v>709</v>
      </c>
      <c r="C1248" s="3" t="s">
        <v>709</v>
      </c>
      <c r="D1248" s="3" t="s">
        <v>709</v>
      </c>
      <c r="E1248" s="3" t="s">
        <v>89</v>
      </c>
      <c r="F1248" s="3" t="s">
        <v>90</v>
      </c>
      <c r="G1248" s="3" t="s">
        <v>91</v>
      </c>
      <c r="H1248" s="3" t="s">
        <v>92</v>
      </c>
      <c r="I1248" s="3">
        <v>110469</v>
      </c>
      <c r="J1248" s="3"/>
      <c r="K1248" s="3">
        <v>0</v>
      </c>
      <c r="L1248" s="3">
        <v>8616.58</v>
      </c>
      <c r="M1248" s="3">
        <v>5828.1</v>
      </c>
      <c r="N1248" s="3">
        <v>5828.1</v>
      </c>
      <c r="O1248" s="88" t="str">
        <f>""</f>
        <v/>
      </c>
      <c r="P1248" s="35" t="str">
        <f t="shared" si="277"/>
        <v>2024-09-27</v>
      </c>
      <c r="Q1248" t="str">
        <f t="shared" si="278"/>
        <v>XBB</v>
      </c>
      <c r="R1248">
        <f t="shared" si="279"/>
        <v>0</v>
      </c>
      <c r="S1248">
        <f t="shared" si="280"/>
        <v>110469</v>
      </c>
      <c r="T1248">
        <f t="shared" si="281"/>
        <v>8616.58</v>
      </c>
      <c r="U1248" t="str">
        <f t="shared" si="282"/>
        <v>9-27-4--20</v>
      </c>
      <c r="V1248">
        <f t="shared" si="286"/>
        <v>7.7999981895373369E-2</v>
      </c>
      <c r="W1248">
        <f t="shared" si="287"/>
        <v>0</v>
      </c>
      <c r="X1248" t="str">
        <f t="shared" si="288"/>
        <v>9-27-4--20</v>
      </c>
      <c r="Y1248" t="str">
        <f t="shared" si="289"/>
        <v>9-27-4--20</v>
      </c>
      <c r="Z1248" t="str">
        <f t="shared" si="290"/>
        <v>9-27-4--20</v>
      </c>
      <c r="AA1248" t="str">
        <f t="shared" si="283"/>
        <v>2024-09-27</v>
      </c>
      <c r="AB1248" t="b">
        <f t="shared" si="285"/>
        <v>1</v>
      </c>
      <c r="AC1248">
        <f t="shared" si="284"/>
        <v>0</v>
      </c>
    </row>
    <row r="1249" spans="1:29">
      <c r="A1249" s="3" t="s">
        <v>302</v>
      </c>
      <c r="B1249" s="3" t="s">
        <v>715</v>
      </c>
      <c r="C1249" s="3" t="s">
        <v>715</v>
      </c>
      <c r="D1249" s="3" t="s">
        <v>716</v>
      </c>
      <c r="E1249" s="3" t="s">
        <v>89</v>
      </c>
      <c r="F1249" s="3" t="s">
        <v>498</v>
      </c>
      <c r="G1249" s="3" t="s">
        <v>522</v>
      </c>
      <c r="H1249" s="3" t="s">
        <v>536</v>
      </c>
      <c r="I1249" s="3">
        <v>1E-3</v>
      </c>
      <c r="J1249" s="3"/>
      <c r="K1249" s="3">
        <v>0</v>
      </c>
      <c r="L1249" s="3"/>
      <c r="M1249" s="3">
        <v>295.08999999999997</v>
      </c>
      <c r="N1249" s="3">
        <v>295.08999999999997</v>
      </c>
      <c r="O1249" s="88" t="str">
        <f>""</f>
        <v/>
      </c>
      <c r="P1249" s="35" t="str">
        <f t="shared" si="277"/>
        <v>2024-09-30</v>
      </c>
      <c r="Q1249" t="str">
        <f t="shared" si="278"/>
        <v>NBC773</v>
      </c>
      <c r="R1249">
        <f t="shared" si="279"/>
        <v>0</v>
      </c>
      <c r="S1249">
        <f t="shared" si="280"/>
        <v>1E-3</v>
      </c>
      <c r="T1249">
        <f t="shared" si="281"/>
        <v>0</v>
      </c>
      <c r="U1249" t="str">
        <f t="shared" si="282"/>
        <v>9-30-4--20</v>
      </c>
      <c r="V1249">
        <f t="shared" si="286"/>
        <v>0</v>
      </c>
      <c r="W1249">
        <f t="shared" si="287"/>
        <v>0</v>
      </c>
      <c r="X1249" t="str">
        <f t="shared" si="288"/>
        <v>9-30-4--20</v>
      </c>
      <c r="Y1249" t="str">
        <f t="shared" si="289"/>
        <v>9-30-4--20</v>
      </c>
      <c r="Z1249" t="str">
        <f t="shared" si="290"/>
        <v>0-07-4--20</v>
      </c>
      <c r="AA1249" t="str">
        <f t="shared" si="283"/>
        <v>2024-10-07</v>
      </c>
      <c r="AB1249" t="b">
        <f t="shared" si="285"/>
        <v>0</v>
      </c>
      <c r="AC1249" t="str">
        <f t="shared" si="284"/>
        <v>Adjustment</v>
      </c>
    </row>
    <row r="1250" spans="1:29">
      <c r="A1250" s="3" t="s">
        <v>302</v>
      </c>
      <c r="B1250" s="3" t="s">
        <v>717</v>
      </c>
      <c r="C1250" s="3" t="s">
        <v>710</v>
      </c>
      <c r="D1250" s="3" t="s">
        <v>717</v>
      </c>
      <c r="E1250" s="3" t="s">
        <v>89</v>
      </c>
      <c r="F1250" s="3" t="s">
        <v>105</v>
      </c>
      <c r="G1250" s="3" t="s">
        <v>106</v>
      </c>
      <c r="H1250" s="3" t="s">
        <v>314</v>
      </c>
      <c r="I1250" s="3">
        <v>2440</v>
      </c>
      <c r="J1250" s="3">
        <v>47.89</v>
      </c>
      <c r="K1250" s="3">
        <v>0</v>
      </c>
      <c r="L1250" s="3">
        <v>-116851.6</v>
      </c>
      <c r="M1250" s="3">
        <v>5828.1</v>
      </c>
      <c r="N1250" s="3">
        <v>252.8</v>
      </c>
      <c r="O1250" s="88" t="str">
        <f>""</f>
        <v/>
      </c>
      <c r="P1250" s="35" t="str">
        <f t="shared" si="277"/>
        <v>2024-10-03</v>
      </c>
      <c r="Q1250" t="str">
        <f t="shared" si="278"/>
        <v>XUS</v>
      </c>
      <c r="R1250">
        <f t="shared" si="279"/>
        <v>47.89</v>
      </c>
      <c r="S1250">
        <f t="shared" si="280"/>
        <v>2440</v>
      </c>
      <c r="T1250">
        <f t="shared" si="281"/>
        <v>116851.6</v>
      </c>
      <c r="U1250" t="str">
        <f t="shared" si="282"/>
        <v>0-03-4--20</v>
      </c>
      <c r="V1250">
        <f t="shared" si="286"/>
        <v>47.89</v>
      </c>
      <c r="W1250" t="b">
        <f t="shared" si="287"/>
        <v>1</v>
      </c>
      <c r="X1250" t="str">
        <f t="shared" si="288"/>
        <v>0-03-4--20</v>
      </c>
      <c r="Y1250" t="str">
        <f t="shared" si="289"/>
        <v>0-04-4--20</v>
      </c>
      <c r="Z1250" t="str">
        <f t="shared" si="290"/>
        <v>0-03-4--20</v>
      </c>
      <c r="AA1250" t="str">
        <f t="shared" si="283"/>
        <v>2024-10-03</v>
      </c>
      <c r="AB1250" t="b">
        <f t="shared" si="285"/>
        <v>1</v>
      </c>
      <c r="AC1250">
        <f t="shared" si="284"/>
        <v>0</v>
      </c>
    </row>
    <row r="1251" spans="1:29">
      <c r="A1251" s="3" t="s">
        <v>302</v>
      </c>
      <c r="B1251" s="3" t="s">
        <v>717</v>
      </c>
      <c r="C1251" s="3" t="s">
        <v>710</v>
      </c>
      <c r="D1251" s="3" t="s">
        <v>717</v>
      </c>
      <c r="E1251" s="3" t="s">
        <v>89</v>
      </c>
      <c r="F1251" s="3" t="s">
        <v>108</v>
      </c>
      <c r="G1251" s="3" t="s">
        <v>109</v>
      </c>
      <c r="H1251" s="3" t="s">
        <v>313</v>
      </c>
      <c r="I1251" s="3">
        <v>80</v>
      </c>
      <c r="J1251" s="3">
        <v>38.549999999999997</v>
      </c>
      <c r="K1251" s="3">
        <v>0</v>
      </c>
      <c r="L1251" s="3">
        <v>3084</v>
      </c>
      <c r="M1251" s="3">
        <v>5828.1</v>
      </c>
      <c r="N1251" s="3">
        <v>252.8</v>
      </c>
      <c r="O1251" s="88" t="str">
        <f>""</f>
        <v/>
      </c>
      <c r="P1251" s="35" t="str">
        <f t="shared" si="277"/>
        <v>2024-10-03</v>
      </c>
      <c r="Q1251" t="str">
        <f t="shared" si="278"/>
        <v>XEF</v>
      </c>
      <c r="R1251">
        <f t="shared" si="279"/>
        <v>38.549999999999997</v>
      </c>
      <c r="S1251">
        <f t="shared" si="280"/>
        <v>-80</v>
      </c>
      <c r="T1251">
        <f t="shared" si="281"/>
        <v>-3084</v>
      </c>
      <c r="U1251" t="str">
        <f t="shared" si="282"/>
        <v>0-03-4--20</v>
      </c>
      <c r="V1251">
        <f t="shared" si="286"/>
        <v>38.549999999999997</v>
      </c>
      <c r="W1251" t="b">
        <f t="shared" si="287"/>
        <v>1</v>
      </c>
      <c r="X1251" t="str">
        <f t="shared" si="288"/>
        <v>0-03-4--20</v>
      </c>
      <c r="Y1251" t="str">
        <f t="shared" si="289"/>
        <v>0-04-4--20</v>
      </c>
      <c r="Z1251" t="str">
        <f t="shared" si="290"/>
        <v>0-03-4--20</v>
      </c>
      <c r="AA1251" t="str">
        <f t="shared" si="283"/>
        <v>2024-10-03</v>
      </c>
      <c r="AB1251" t="b">
        <f t="shared" si="285"/>
        <v>1</v>
      </c>
      <c r="AC1251">
        <f t="shared" si="284"/>
        <v>0</v>
      </c>
    </row>
    <row r="1252" spans="1:29">
      <c r="A1252" s="3" t="s">
        <v>302</v>
      </c>
      <c r="B1252" s="3" t="s">
        <v>717</v>
      </c>
      <c r="C1252" s="3" t="s">
        <v>710</v>
      </c>
      <c r="D1252" s="3" t="s">
        <v>717</v>
      </c>
      <c r="E1252" s="3" t="s">
        <v>89</v>
      </c>
      <c r="F1252" s="3" t="s">
        <v>90</v>
      </c>
      <c r="G1252" s="3" t="s">
        <v>91</v>
      </c>
      <c r="H1252" s="3" t="s">
        <v>313</v>
      </c>
      <c r="I1252" s="3">
        <v>3800</v>
      </c>
      <c r="J1252" s="3">
        <v>28.38</v>
      </c>
      <c r="K1252" s="3">
        <v>0</v>
      </c>
      <c r="L1252" s="3">
        <v>107844</v>
      </c>
      <c r="M1252" s="3">
        <v>5828.1</v>
      </c>
      <c r="N1252" s="3">
        <v>252.8</v>
      </c>
      <c r="O1252" s="88" t="str">
        <f>""</f>
        <v/>
      </c>
      <c r="P1252" s="35" t="str">
        <f t="shared" si="277"/>
        <v>2024-10-03</v>
      </c>
      <c r="Q1252" t="str">
        <f t="shared" si="278"/>
        <v>XBB</v>
      </c>
      <c r="R1252">
        <f t="shared" si="279"/>
        <v>28.38</v>
      </c>
      <c r="S1252">
        <f t="shared" si="280"/>
        <v>-3800</v>
      </c>
      <c r="T1252">
        <f t="shared" si="281"/>
        <v>-107844</v>
      </c>
      <c r="U1252" t="str">
        <f t="shared" si="282"/>
        <v>0-03-4--20</v>
      </c>
      <c r="V1252">
        <f t="shared" si="286"/>
        <v>28.38</v>
      </c>
      <c r="W1252" t="b">
        <f t="shared" si="287"/>
        <v>1</v>
      </c>
      <c r="X1252" t="str">
        <f t="shared" si="288"/>
        <v>0-03-4--20</v>
      </c>
      <c r="Y1252" t="str">
        <f t="shared" si="289"/>
        <v>0-04-4--20</v>
      </c>
      <c r="Z1252" t="str">
        <f t="shared" si="290"/>
        <v>0-03-4--20</v>
      </c>
      <c r="AA1252" t="str">
        <f t="shared" si="283"/>
        <v>2024-10-03</v>
      </c>
      <c r="AB1252" t="b">
        <f t="shared" si="285"/>
        <v>1</v>
      </c>
      <c r="AC1252">
        <f t="shared" si="284"/>
        <v>0</v>
      </c>
    </row>
    <row r="1253" spans="1:29">
      <c r="A1253" s="3" t="s">
        <v>302</v>
      </c>
      <c r="B1253" s="3" t="s">
        <v>717</v>
      </c>
      <c r="C1253" s="3" t="s">
        <v>710</v>
      </c>
      <c r="D1253" s="3" t="s">
        <v>717</v>
      </c>
      <c r="E1253" s="3" t="s">
        <v>89</v>
      </c>
      <c r="F1253" s="3" t="s">
        <v>112</v>
      </c>
      <c r="G1253" s="3" t="s">
        <v>113</v>
      </c>
      <c r="H1253" s="3" t="s">
        <v>313</v>
      </c>
      <c r="I1253" s="3">
        <v>10</v>
      </c>
      <c r="J1253" s="3">
        <v>34.83</v>
      </c>
      <c r="K1253" s="3">
        <v>0</v>
      </c>
      <c r="L1253" s="3">
        <v>348.3</v>
      </c>
      <c r="M1253" s="3">
        <v>5828.1</v>
      </c>
      <c r="N1253" s="3">
        <v>252.8</v>
      </c>
      <c r="O1253" s="88" t="str">
        <f>""</f>
        <v/>
      </c>
      <c r="P1253" s="35" t="str">
        <f t="shared" si="277"/>
        <v>2024-10-03</v>
      </c>
      <c r="Q1253" t="str">
        <f t="shared" si="278"/>
        <v>XEM</v>
      </c>
      <c r="R1253">
        <f t="shared" si="279"/>
        <v>34.83</v>
      </c>
      <c r="S1253">
        <f t="shared" si="280"/>
        <v>-10</v>
      </c>
      <c r="T1253">
        <f t="shared" si="281"/>
        <v>-348.29999999999995</v>
      </c>
      <c r="U1253" t="str">
        <f t="shared" si="282"/>
        <v>0-03-4--20</v>
      </c>
      <c r="V1253">
        <f t="shared" si="286"/>
        <v>34.83</v>
      </c>
      <c r="W1253" t="b">
        <f t="shared" si="287"/>
        <v>1</v>
      </c>
      <c r="X1253" t="str">
        <f t="shared" si="288"/>
        <v>0-03-4--20</v>
      </c>
      <c r="Y1253" t="str">
        <f t="shared" si="289"/>
        <v>0-04-4--20</v>
      </c>
      <c r="Z1253" t="str">
        <f t="shared" si="290"/>
        <v>0-03-4--20</v>
      </c>
      <c r="AA1253" t="str">
        <f t="shared" si="283"/>
        <v>2024-10-03</v>
      </c>
      <c r="AB1253" t="b">
        <f t="shared" si="285"/>
        <v>1</v>
      </c>
      <c r="AC1253">
        <f t="shared" si="284"/>
        <v>0</v>
      </c>
    </row>
    <row r="1254" spans="1:29">
      <c r="A1254" t="s">
        <v>302</v>
      </c>
      <c r="B1254" t="s">
        <v>718</v>
      </c>
      <c r="C1254" t="s">
        <v>718</v>
      </c>
      <c r="D1254" t="s">
        <v>718</v>
      </c>
      <c r="E1254" t="s">
        <v>89</v>
      </c>
      <c r="F1254" t="s">
        <v>93</v>
      </c>
      <c r="G1254" t="s">
        <v>94</v>
      </c>
      <c r="H1254" t="s">
        <v>92</v>
      </c>
      <c r="I1254">
        <v>7888</v>
      </c>
      <c r="K1254">
        <v>0</v>
      </c>
      <c r="L1254">
        <v>552.16</v>
      </c>
      <c r="M1254">
        <v>2010.05</v>
      </c>
      <c r="N1254">
        <v>2010.05</v>
      </c>
      <c r="O1254" s="88" t="str">
        <f>""</f>
        <v/>
      </c>
      <c r="P1254" s="35" t="str">
        <f t="shared" ref="P1254:P1263" si="291">B1254</f>
        <v>28/02/2025</v>
      </c>
      <c r="Q1254" t="str">
        <f t="shared" ref="Q1254:Q1263" si="292">F1254</f>
        <v>XIG</v>
      </c>
      <c r="R1254">
        <f t="shared" ref="R1254:R1263" si="293">IFERROR(TRIM(RIGHT(G1254,LEN(G1254)-SEARCH("=",G1254)))/I1254,IF(J1254="",0,J1254))</f>
        <v>0</v>
      </c>
      <c r="S1254">
        <f t="shared" ref="S1254:S1263" si="294">IF(OR(H1254="Sell",H1254="Vente"),-1,1)*I1254</f>
        <v>7888</v>
      </c>
      <c r="T1254">
        <f t="shared" ref="T1254:T1263" si="295">IF(L1254&lt;&gt;R1254*S1254,V1254,R1254)*S1254</f>
        <v>552.16</v>
      </c>
      <c r="U1254" t="str">
        <f t="shared" ref="U1254:U1263" si="296">RIGHT(B1254,4)&amp;"-"&amp;LEFT(RIGHT(B1254,7),2)&amp;"-"&amp;LEFT(B1254,2)</f>
        <v>2025-02-28</v>
      </c>
      <c r="V1254">
        <f t="shared" ref="V1254:V1263" si="297">IFERROR(ABS(L1254/I1254),)</f>
        <v>6.9999999999999993E-2</v>
      </c>
      <c r="W1254">
        <f t="shared" ref="W1254:W1263" si="298">IF(OR(R1254=0,V1254=0),0,ABS(V1254)=R1254)</f>
        <v>0</v>
      </c>
      <c r="X1254" t="str">
        <f t="shared" ref="X1254:X1263" si="299">RIGHT(B1254,4)&amp;"-"&amp;LEFT(RIGHT(B1254,7),2)&amp;"-"&amp;LEFT(B1254,2)</f>
        <v>2025-02-28</v>
      </c>
      <c r="Y1254" t="str">
        <f t="shared" ref="Y1254:Y1263" si="300">RIGHT(C1254,4)&amp;"-"&amp;LEFT(RIGHT(C1254,7),2)&amp;"-"&amp;LEFT(C1254,2)</f>
        <v>2025-02-28</v>
      </c>
      <c r="Z1254" t="str">
        <f t="shared" ref="Z1254:Z1263" si="301">RIGHT(D1254,4)&amp;"-"&amp;LEFT(RIGHT(D1254,7),2)&amp;"-"&amp;LEFT(D1254,2)</f>
        <v>2025-02-28</v>
      </c>
      <c r="AA1254" t="str">
        <f t="shared" ref="AA1254:AA1263" si="302">D1254</f>
        <v>28/02/2025</v>
      </c>
      <c r="AB1254" t="b">
        <f t="shared" ref="AB1254:AB1263" si="303">B1254=D1254</f>
        <v>1</v>
      </c>
      <c r="AC1254">
        <f t="shared" ref="AC1254:AC1263" si="304">IF(AB1254=TRUE,,H1254)</f>
        <v>0</v>
      </c>
    </row>
    <row r="1255" spans="1:29">
      <c r="A1255" t="s">
        <v>302</v>
      </c>
      <c r="B1255" t="s">
        <v>718</v>
      </c>
      <c r="C1255" t="s">
        <v>718</v>
      </c>
      <c r="D1255" t="s">
        <v>718</v>
      </c>
      <c r="E1255" t="s">
        <v>89</v>
      </c>
      <c r="F1255" t="s">
        <v>93</v>
      </c>
      <c r="G1255" t="s">
        <v>94</v>
      </c>
      <c r="H1255" t="s">
        <v>305</v>
      </c>
      <c r="I1255">
        <v>0</v>
      </c>
      <c r="K1255">
        <v>0</v>
      </c>
      <c r="L1255">
        <v>-552.16</v>
      </c>
      <c r="M1255">
        <v>2010.05</v>
      </c>
      <c r="N1255">
        <v>2010.05</v>
      </c>
      <c r="O1255" s="88" t="str">
        <f>""</f>
        <v/>
      </c>
      <c r="P1255" s="35" t="str">
        <f t="shared" si="291"/>
        <v>28/02/2025</v>
      </c>
      <c r="Q1255" t="str">
        <f t="shared" si="292"/>
        <v>XIG</v>
      </c>
      <c r="R1255">
        <f t="shared" si="293"/>
        <v>0</v>
      </c>
      <c r="S1255">
        <f t="shared" si="294"/>
        <v>0</v>
      </c>
      <c r="T1255">
        <f t="shared" si="295"/>
        <v>0</v>
      </c>
      <c r="U1255" t="str">
        <f t="shared" si="296"/>
        <v>2025-02-28</v>
      </c>
      <c r="V1255">
        <f t="shared" si="297"/>
        <v>0</v>
      </c>
      <c r="W1255">
        <f t="shared" si="298"/>
        <v>0</v>
      </c>
      <c r="X1255" t="str">
        <f t="shared" si="299"/>
        <v>2025-02-28</v>
      </c>
      <c r="Y1255" t="str">
        <f t="shared" si="300"/>
        <v>2025-02-28</v>
      </c>
      <c r="Z1255" t="str">
        <f t="shared" si="301"/>
        <v>2025-02-28</v>
      </c>
      <c r="AA1255" t="str">
        <f t="shared" si="302"/>
        <v>28/02/2025</v>
      </c>
      <c r="AB1255" t="b">
        <f t="shared" si="303"/>
        <v>1</v>
      </c>
      <c r="AC1255">
        <f t="shared" si="304"/>
        <v>0</v>
      </c>
    </row>
    <row r="1256" spans="1:29">
      <c r="A1256" t="s">
        <v>302</v>
      </c>
      <c r="B1256" t="s">
        <v>718</v>
      </c>
      <c r="C1256" t="s">
        <v>718</v>
      </c>
      <c r="D1256" t="s">
        <v>718</v>
      </c>
      <c r="E1256" t="s">
        <v>89</v>
      </c>
      <c r="F1256" t="s">
        <v>95</v>
      </c>
      <c r="G1256" t="s">
        <v>96</v>
      </c>
      <c r="H1256" t="s">
        <v>92</v>
      </c>
      <c r="I1256">
        <v>12786</v>
      </c>
      <c r="K1256">
        <v>0</v>
      </c>
      <c r="L1256">
        <v>1074.02</v>
      </c>
      <c r="M1256">
        <v>2010.05</v>
      </c>
      <c r="N1256">
        <v>2010.05</v>
      </c>
      <c r="O1256" s="88" t="str">
        <f>""</f>
        <v/>
      </c>
      <c r="P1256" s="35" t="str">
        <f t="shared" si="291"/>
        <v>28/02/2025</v>
      </c>
      <c r="Q1256" t="str">
        <f t="shared" si="292"/>
        <v>XHY</v>
      </c>
      <c r="R1256">
        <f t="shared" si="293"/>
        <v>0</v>
      </c>
      <c r="S1256">
        <f t="shared" si="294"/>
        <v>12786</v>
      </c>
      <c r="T1256">
        <f t="shared" si="295"/>
        <v>1074.02</v>
      </c>
      <c r="U1256" t="str">
        <f t="shared" si="296"/>
        <v>2025-02-28</v>
      </c>
      <c r="V1256">
        <f t="shared" si="297"/>
        <v>8.3999687157828878E-2</v>
      </c>
      <c r="W1256">
        <f t="shared" si="298"/>
        <v>0</v>
      </c>
      <c r="X1256" t="str">
        <f t="shared" si="299"/>
        <v>2025-02-28</v>
      </c>
      <c r="Y1256" t="str">
        <f t="shared" si="300"/>
        <v>2025-02-28</v>
      </c>
      <c r="Z1256" t="str">
        <f t="shared" si="301"/>
        <v>2025-02-28</v>
      </c>
      <c r="AA1256" t="str">
        <f t="shared" si="302"/>
        <v>28/02/2025</v>
      </c>
      <c r="AB1256" t="b">
        <f t="shared" si="303"/>
        <v>1</v>
      </c>
      <c r="AC1256">
        <f t="shared" si="304"/>
        <v>0</v>
      </c>
    </row>
    <row r="1257" spans="1:29">
      <c r="A1257" t="s">
        <v>302</v>
      </c>
      <c r="B1257" t="s">
        <v>718</v>
      </c>
      <c r="C1257" t="s">
        <v>718</v>
      </c>
      <c r="D1257" t="s">
        <v>718</v>
      </c>
      <c r="E1257" t="s">
        <v>89</v>
      </c>
      <c r="F1257" t="s">
        <v>95</v>
      </c>
      <c r="G1257" t="s">
        <v>96</v>
      </c>
      <c r="H1257" t="s">
        <v>305</v>
      </c>
      <c r="I1257">
        <v>0</v>
      </c>
      <c r="K1257">
        <v>0</v>
      </c>
      <c r="L1257">
        <v>-1074.02</v>
      </c>
      <c r="M1257">
        <v>2010.05</v>
      </c>
      <c r="N1257">
        <v>2010.05</v>
      </c>
      <c r="O1257" s="88" t="str">
        <f>""</f>
        <v/>
      </c>
      <c r="P1257" s="35" t="str">
        <f t="shared" si="291"/>
        <v>28/02/2025</v>
      </c>
      <c r="Q1257" t="str">
        <f t="shared" si="292"/>
        <v>XHY</v>
      </c>
      <c r="R1257">
        <f t="shared" si="293"/>
        <v>0</v>
      </c>
      <c r="S1257">
        <f t="shared" si="294"/>
        <v>0</v>
      </c>
      <c r="T1257">
        <f t="shared" si="295"/>
        <v>0</v>
      </c>
      <c r="U1257" t="str">
        <f t="shared" si="296"/>
        <v>2025-02-28</v>
      </c>
      <c r="V1257">
        <f t="shared" si="297"/>
        <v>0</v>
      </c>
      <c r="W1257">
        <f t="shared" si="298"/>
        <v>0</v>
      </c>
      <c r="X1257" t="str">
        <f t="shared" si="299"/>
        <v>2025-02-28</v>
      </c>
      <c r="Y1257" t="str">
        <f t="shared" si="300"/>
        <v>2025-02-28</v>
      </c>
      <c r="Z1257" t="str">
        <f t="shared" si="301"/>
        <v>2025-02-28</v>
      </c>
      <c r="AA1257" t="str">
        <f t="shared" si="302"/>
        <v>28/02/2025</v>
      </c>
      <c r="AB1257" t="b">
        <f t="shared" si="303"/>
        <v>1</v>
      </c>
      <c r="AC1257">
        <f t="shared" si="304"/>
        <v>0</v>
      </c>
    </row>
    <row r="1258" spans="1:29">
      <c r="A1258" t="s">
        <v>302</v>
      </c>
      <c r="B1258" t="s">
        <v>718</v>
      </c>
      <c r="C1258" t="s">
        <v>718</v>
      </c>
      <c r="D1258" t="s">
        <v>718</v>
      </c>
      <c r="E1258" t="s">
        <v>89</v>
      </c>
      <c r="F1258" t="s">
        <v>110</v>
      </c>
      <c r="G1258" t="s">
        <v>111</v>
      </c>
      <c r="H1258" t="s">
        <v>92</v>
      </c>
      <c r="I1258">
        <v>23443</v>
      </c>
      <c r="K1258">
        <v>0</v>
      </c>
      <c r="L1258">
        <v>6446.83</v>
      </c>
      <c r="M1258">
        <v>2010.05</v>
      </c>
      <c r="N1258">
        <v>2010.05</v>
      </c>
      <c r="O1258" s="88" t="str">
        <f>""</f>
        <v/>
      </c>
      <c r="P1258" s="35" t="str">
        <f t="shared" si="291"/>
        <v>28/02/2025</v>
      </c>
      <c r="Q1258" t="str">
        <f t="shared" si="292"/>
        <v>XIU</v>
      </c>
      <c r="R1258">
        <f t="shared" si="293"/>
        <v>0</v>
      </c>
      <c r="S1258">
        <f t="shared" si="294"/>
        <v>23443</v>
      </c>
      <c r="T1258">
        <f t="shared" si="295"/>
        <v>6446.83</v>
      </c>
      <c r="U1258" t="str">
        <f t="shared" si="296"/>
        <v>2025-02-28</v>
      </c>
      <c r="V1258">
        <f t="shared" si="297"/>
        <v>0.27500021328328283</v>
      </c>
      <c r="W1258">
        <f t="shared" si="298"/>
        <v>0</v>
      </c>
      <c r="X1258" t="str">
        <f t="shared" si="299"/>
        <v>2025-02-28</v>
      </c>
      <c r="Y1258" t="str">
        <f t="shared" si="300"/>
        <v>2025-02-28</v>
      </c>
      <c r="Z1258" t="str">
        <f t="shared" si="301"/>
        <v>2025-02-28</v>
      </c>
      <c r="AA1258" t="str">
        <f t="shared" si="302"/>
        <v>28/02/2025</v>
      </c>
      <c r="AB1258" t="b">
        <f t="shared" si="303"/>
        <v>1</v>
      </c>
      <c r="AC1258">
        <f t="shared" si="304"/>
        <v>0</v>
      </c>
    </row>
    <row r="1259" spans="1:29">
      <c r="A1259" t="s">
        <v>302</v>
      </c>
      <c r="B1259" t="s">
        <v>718</v>
      </c>
      <c r="C1259" t="s">
        <v>718</v>
      </c>
      <c r="D1259" t="s">
        <v>718</v>
      </c>
      <c r="E1259" t="s">
        <v>89</v>
      </c>
      <c r="F1259" t="s">
        <v>110</v>
      </c>
      <c r="G1259" t="s">
        <v>111</v>
      </c>
      <c r="H1259" t="s">
        <v>305</v>
      </c>
      <c r="I1259">
        <v>0</v>
      </c>
      <c r="K1259">
        <v>0</v>
      </c>
      <c r="L1259">
        <v>-6446.83</v>
      </c>
      <c r="M1259">
        <v>2010.05</v>
      </c>
      <c r="N1259">
        <v>2010.05</v>
      </c>
      <c r="O1259" s="88" t="str">
        <f>""</f>
        <v/>
      </c>
      <c r="P1259" s="35" t="str">
        <f t="shared" si="291"/>
        <v>28/02/2025</v>
      </c>
      <c r="Q1259" t="str">
        <f t="shared" si="292"/>
        <v>XIU</v>
      </c>
      <c r="R1259">
        <f t="shared" si="293"/>
        <v>0</v>
      </c>
      <c r="S1259">
        <f t="shared" si="294"/>
        <v>0</v>
      </c>
      <c r="T1259">
        <f t="shared" si="295"/>
        <v>0</v>
      </c>
      <c r="U1259" t="str">
        <f t="shared" si="296"/>
        <v>2025-02-28</v>
      </c>
      <c r="V1259">
        <f t="shared" si="297"/>
        <v>0</v>
      </c>
      <c r="W1259">
        <f t="shared" si="298"/>
        <v>0</v>
      </c>
      <c r="X1259" t="str">
        <f t="shared" si="299"/>
        <v>2025-02-28</v>
      </c>
      <c r="Y1259" t="str">
        <f t="shared" si="300"/>
        <v>2025-02-28</v>
      </c>
      <c r="Z1259" t="str">
        <f t="shared" si="301"/>
        <v>2025-02-28</v>
      </c>
      <c r="AA1259" t="str">
        <f t="shared" si="302"/>
        <v>28/02/2025</v>
      </c>
      <c r="AB1259" t="b">
        <f t="shared" si="303"/>
        <v>1</v>
      </c>
      <c r="AC1259">
        <f t="shared" si="304"/>
        <v>0</v>
      </c>
    </row>
    <row r="1260" spans="1:29">
      <c r="A1260" t="s">
        <v>302</v>
      </c>
      <c r="B1260" t="s">
        <v>718</v>
      </c>
      <c r="C1260" t="s">
        <v>718</v>
      </c>
      <c r="D1260" t="s">
        <v>718</v>
      </c>
      <c r="E1260" t="s">
        <v>89</v>
      </c>
      <c r="F1260" t="s">
        <v>54</v>
      </c>
      <c r="G1260" t="s">
        <v>230</v>
      </c>
      <c r="H1260" t="s">
        <v>92</v>
      </c>
      <c r="I1260">
        <v>18613</v>
      </c>
      <c r="K1260">
        <v>0</v>
      </c>
      <c r="L1260">
        <v>1284.3</v>
      </c>
      <c r="M1260">
        <v>2010.05</v>
      </c>
      <c r="N1260">
        <v>2010.05</v>
      </c>
      <c r="O1260" s="88" t="str">
        <f>""</f>
        <v/>
      </c>
      <c r="P1260" s="35" t="str">
        <f t="shared" si="291"/>
        <v>28/02/2025</v>
      </c>
      <c r="Q1260" t="str">
        <f t="shared" si="292"/>
        <v>XCB</v>
      </c>
      <c r="R1260">
        <f t="shared" si="293"/>
        <v>0</v>
      </c>
      <c r="S1260">
        <f t="shared" si="294"/>
        <v>18613</v>
      </c>
      <c r="T1260">
        <f t="shared" si="295"/>
        <v>1284.3</v>
      </c>
      <c r="U1260" t="str">
        <f t="shared" si="296"/>
        <v>2025-02-28</v>
      </c>
      <c r="V1260">
        <f t="shared" si="297"/>
        <v>6.9000161177671521E-2</v>
      </c>
      <c r="W1260">
        <f t="shared" si="298"/>
        <v>0</v>
      </c>
      <c r="X1260" t="str">
        <f t="shared" si="299"/>
        <v>2025-02-28</v>
      </c>
      <c r="Y1260" t="str">
        <f t="shared" si="300"/>
        <v>2025-02-28</v>
      </c>
      <c r="Z1260" t="str">
        <f t="shared" si="301"/>
        <v>2025-02-28</v>
      </c>
      <c r="AA1260" t="str">
        <f t="shared" si="302"/>
        <v>28/02/2025</v>
      </c>
      <c r="AB1260" t="b">
        <f t="shared" si="303"/>
        <v>1</v>
      </c>
      <c r="AC1260">
        <f t="shared" si="304"/>
        <v>0</v>
      </c>
    </row>
    <row r="1261" spans="1:29">
      <c r="A1261" t="s">
        <v>302</v>
      </c>
      <c r="B1261" t="s">
        <v>718</v>
      </c>
      <c r="C1261" t="s">
        <v>718</v>
      </c>
      <c r="D1261" t="s">
        <v>718</v>
      </c>
      <c r="E1261" t="s">
        <v>89</v>
      </c>
      <c r="F1261" t="s">
        <v>54</v>
      </c>
      <c r="G1261" t="s">
        <v>230</v>
      </c>
      <c r="H1261" t="s">
        <v>305</v>
      </c>
      <c r="I1261">
        <v>0</v>
      </c>
      <c r="K1261">
        <v>0</v>
      </c>
      <c r="L1261">
        <v>-1284.3</v>
      </c>
      <c r="M1261">
        <v>2010.05</v>
      </c>
      <c r="N1261">
        <v>2010.05</v>
      </c>
      <c r="O1261" s="88" t="str">
        <f>""</f>
        <v/>
      </c>
      <c r="P1261" s="35" t="str">
        <f t="shared" si="291"/>
        <v>28/02/2025</v>
      </c>
      <c r="Q1261" t="str">
        <f t="shared" si="292"/>
        <v>XCB</v>
      </c>
      <c r="R1261">
        <f t="shared" si="293"/>
        <v>0</v>
      </c>
      <c r="S1261">
        <f t="shared" si="294"/>
        <v>0</v>
      </c>
      <c r="T1261">
        <f t="shared" si="295"/>
        <v>0</v>
      </c>
      <c r="U1261" t="str">
        <f t="shared" si="296"/>
        <v>2025-02-28</v>
      </c>
      <c r="V1261">
        <f t="shared" si="297"/>
        <v>0</v>
      </c>
      <c r="W1261">
        <f t="shared" si="298"/>
        <v>0</v>
      </c>
      <c r="X1261" t="str">
        <f t="shared" si="299"/>
        <v>2025-02-28</v>
      </c>
      <c r="Y1261" t="str">
        <f t="shared" si="300"/>
        <v>2025-02-28</v>
      </c>
      <c r="Z1261" t="str">
        <f t="shared" si="301"/>
        <v>2025-02-28</v>
      </c>
      <c r="AA1261" t="str">
        <f t="shared" si="302"/>
        <v>28/02/2025</v>
      </c>
      <c r="AB1261" t="b">
        <f t="shared" si="303"/>
        <v>1</v>
      </c>
      <c r="AC1261">
        <f t="shared" si="304"/>
        <v>0</v>
      </c>
    </row>
    <row r="1262" spans="1:29">
      <c r="A1262" t="s">
        <v>302</v>
      </c>
      <c r="B1262" t="s">
        <v>718</v>
      </c>
      <c r="C1262" t="s">
        <v>718</v>
      </c>
      <c r="D1262" t="s">
        <v>718</v>
      </c>
      <c r="E1262" t="s">
        <v>89</v>
      </c>
      <c r="F1262" t="s">
        <v>90</v>
      </c>
      <c r="G1262" t="s">
        <v>91</v>
      </c>
      <c r="H1262" t="s">
        <v>92</v>
      </c>
      <c r="I1262">
        <v>110912</v>
      </c>
      <c r="K1262">
        <v>0</v>
      </c>
      <c r="L1262">
        <v>8762.0499999999993</v>
      </c>
      <c r="M1262">
        <v>2010.05</v>
      </c>
      <c r="N1262">
        <v>2010.05</v>
      </c>
      <c r="O1262" s="88" t="str">
        <f>""</f>
        <v/>
      </c>
      <c r="P1262" s="35" t="str">
        <f t="shared" si="291"/>
        <v>28/02/2025</v>
      </c>
      <c r="Q1262" t="str">
        <f t="shared" si="292"/>
        <v>XBB</v>
      </c>
      <c r="R1262">
        <f t="shared" si="293"/>
        <v>0</v>
      </c>
      <c r="S1262">
        <f t="shared" si="294"/>
        <v>110912</v>
      </c>
      <c r="T1262">
        <f t="shared" si="295"/>
        <v>8762.0499999999993</v>
      </c>
      <c r="U1262" t="str">
        <f t="shared" si="296"/>
        <v>2025-02-28</v>
      </c>
      <c r="V1262">
        <f t="shared" si="297"/>
        <v>7.9000018032313907E-2</v>
      </c>
      <c r="W1262">
        <f t="shared" si="298"/>
        <v>0</v>
      </c>
      <c r="X1262" t="str">
        <f t="shared" si="299"/>
        <v>2025-02-28</v>
      </c>
      <c r="Y1262" t="str">
        <f t="shared" si="300"/>
        <v>2025-02-28</v>
      </c>
      <c r="Z1262" t="str">
        <f t="shared" si="301"/>
        <v>2025-02-28</v>
      </c>
      <c r="AA1262" t="str">
        <f t="shared" si="302"/>
        <v>28/02/2025</v>
      </c>
      <c r="AB1262" t="b">
        <f t="shared" si="303"/>
        <v>1</v>
      </c>
      <c r="AC1262">
        <f t="shared" si="304"/>
        <v>0</v>
      </c>
    </row>
    <row r="1263" spans="1:29">
      <c r="A1263" t="s">
        <v>302</v>
      </c>
      <c r="B1263" t="s">
        <v>718</v>
      </c>
      <c r="C1263" t="s">
        <v>718</v>
      </c>
      <c r="D1263" t="s">
        <v>718</v>
      </c>
      <c r="E1263" t="s">
        <v>89</v>
      </c>
      <c r="F1263" t="s">
        <v>90</v>
      </c>
      <c r="G1263" t="s">
        <v>91</v>
      </c>
      <c r="H1263" t="s">
        <v>305</v>
      </c>
      <c r="I1263">
        <v>0</v>
      </c>
      <c r="K1263">
        <v>0</v>
      </c>
      <c r="L1263">
        <v>-8762.0499999999993</v>
      </c>
      <c r="M1263">
        <v>2010.05</v>
      </c>
      <c r="N1263">
        <v>2010.05</v>
      </c>
      <c r="O1263" s="88" t="str">
        <f>""</f>
        <v/>
      </c>
      <c r="P1263" s="35" t="str">
        <f t="shared" si="291"/>
        <v>28/02/2025</v>
      </c>
      <c r="Q1263" t="str">
        <f t="shared" si="292"/>
        <v>XBB</v>
      </c>
      <c r="R1263">
        <f t="shared" si="293"/>
        <v>0</v>
      </c>
      <c r="S1263">
        <f t="shared" si="294"/>
        <v>0</v>
      </c>
      <c r="T1263">
        <f t="shared" si="295"/>
        <v>0</v>
      </c>
      <c r="U1263" t="str">
        <f t="shared" si="296"/>
        <v>2025-02-28</v>
      </c>
      <c r="V1263">
        <f t="shared" si="297"/>
        <v>0</v>
      </c>
      <c r="W1263">
        <f t="shared" si="298"/>
        <v>0</v>
      </c>
      <c r="X1263" t="str">
        <f t="shared" si="299"/>
        <v>2025-02-28</v>
      </c>
      <c r="Y1263" t="str">
        <f t="shared" si="300"/>
        <v>2025-02-28</v>
      </c>
      <c r="Z1263" t="str">
        <f t="shared" si="301"/>
        <v>2025-02-28</v>
      </c>
      <c r="AA1263" t="str">
        <f t="shared" si="302"/>
        <v>28/02/2025</v>
      </c>
      <c r="AB1263" t="b">
        <f t="shared" si="303"/>
        <v>1</v>
      </c>
      <c r="AC1263">
        <f t="shared" si="304"/>
        <v>0</v>
      </c>
    </row>
    <row r="1264" spans="1:29">
      <c r="A1264" t="s">
        <v>302</v>
      </c>
      <c r="B1264" t="s">
        <v>719</v>
      </c>
      <c r="C1264" t="s">
        <v>719</v>
      </c>
      <c r="D1264" t="s">
        <v>720</v>
      </c>
      <c r="E1264" t="s">
        <v>89</v>
      </c>
      <c r="F1264" t="s">
        <v>93</v>
      </c>
      <c r="G1264" t="s">
        <v>94</v>
      </c>
      <c r="H1264" t="s">
        <v>128</v>
      </c>
      <c r="I1264">
        <v>0</v>
      </c>
      <c r="K1264">
        <v>0</v>
      </c>
      <c r="L1264">
        <v>1.41</v>
      </c>
      <c r="M1264">
        <v>2306.5500000000002</v>
      </c>
      <c r="N1264">
        <v>2010.05</v>
      </c>
      <c r="O1264" s="88" t="str">
        <f>""</f>
        <v/>
      </c>
      <c r="P1264" s="35" t="str">
        <f t="shared" ref="P1264:P1271" si="305">B1264</f>
        <v>31/01/2025</v>
      </c>
      <c r="Q1264" t="str">
        <f t="shared" ref="Q1264:Q1271" si="306">F1264</f>
        <v>XIG</v>
      </c>
      <c r="R1264">
        <f t="shared" ref="R1264:R1271" si="307">IFERROR(TRIM(RIGHT(G1264,LEN(G1264)-SEARCH("=",G1264)))/I1264,IF(J1264="",0,J1264))</f>
        <v>0</v>
      </c>
      <c r="S1264">
        <f t="shared" ref="S1264:S1271" si="308">IF(OR(H1264="Sell",H1264="Vente"),-1,1)*I1264</f>
        <v>0</v>
      </c>
      <c r="T1264">
        <f t="shared" ref="T1264:T1271" si="309">IF(L1264&lt;&gt;R1264*S1264,V1264,R1264)*S1264</f>
        <v>0</v>
      </c>
      <c r="U1264" t="str">
        <f t="shared" ref="U1264:U1271" si="310">RIGHT(B1264,4)&amp;"-"&amp;LEFT(RIGHT(B1264,7),2)&amp;"-"&amp;LEFT(B1264,2)</f>
        <v>2025-01-31</v>
      </c>
      <c r="V1264">
        <f t="shared" ref="V1264:V1271" si="311">IFERROR(ABS(L1264/I1264),)</f>
        <v>0</v>
      </c>
      <c r="W1264">
        <f t="shared" ref="W1264:W1271" si="312">IF(OR(R1264=0,V1264=0),0,ABS(V1264)=R1264)</f>
        <v>0</v>
      </c>
      <c r="X1264" t="str">
        <f t="shared" ref="X1264:X1271" si="313">RIGHT(B1264,4)&amp;"-"&amp;LEFT(RIGHT(B1264,7),2)&amp;"-"&amp;LEFT(B1264,2)</f>
        <v>2025-01-31</v>
      </c>
      <c r="Y1264" t="str">
        <f t="shared" ref="Y1264:Y1271" si="314">RIGHT(C1264,4)&amp;"-"&amp;LEFT(RIGHT(C1264,7),2)&amp;"-"&amp;LEFT(C1264,2)</f>
        <v>2025-01-31</v>
      </c>
      <c r="Z1264" t="str">
        <f t="shared" ref="Z1264:Z1271" si="315">RIGHT(D1264,4)&amp;"-"&amp;LEFT(RIGHT(D1264,7),2)&amp;"-"&amp;LEFT(D1264,2)</f>
        <v>2025-02-06</v>
      </c>
      <c r="AA1264" t="str">
        <f t="shared" ref="AA1264:AA1271" si="316">D1264</f>
        <v>06/02/2025</v>
      </c>
      <c r="AB1264" t="b">
        <f t="shared" ref="AB1264:AB1271" si="317">B1264=D1264</f>
        <v>0</v>
      </c>
      <c r="AC1264" t="str">
        <f t="shared" ref="AC1264:AC1271" si="318">IF(AB1264=TRUE,,H1264)</f>
        <v>Fraction</v>
      </c>
    </row>
    <row r="1265" spans="1:29">
      <c r="A1265" t="s">
        <v>302</v>
      </c>
      <c r="B1265" t="s">
        <v>719</v>
      </c>
      <c r="C1265" t="s">
        <v>719</v>
      </c>
      <c r="D1265" t="s">
        <v>720</v>
      </c>
      <c r="E1265" t="s">
        <v>89</v>
      </c>
      <c r="F1265" t="s">
        <v>93</v>
      </c>
      <c r="G1265" t="s">
        <v>721</v>
      </c>
      <c r="H1265" t="s">
        <v>305</v>
      </c>
      <c r="I1265">
        <v>28</v>
      </c>
      <c r="K1265">
        <v>0</v>
      </c>
      <c r="M1265">
        <v>2306.5500000000002</v>
      </c>
      <c r="N1265">
        <v>2010.05</v>
      </c>
      <c r="O1265" s="88" t="str">
        <f>""</f>
        <v/>
      </c>
      <c r="P1265" s="35" t="str">
        <f t="shared" si="305"/>
        <v>31/01/2025</v>
      </c>
      <c r="Q1265" t="str">
        <f t="shared" si="306"/>
        <v>XIG</v>
      </c>
      <c r="R1265">
        <f t="shared" si="307"/>
        <v>19.599999999999998</v>
      </c>
      <c r="S1265">
        <f t="shared" si="308"/>
        <v>28</v>
      </c>
      <c r="T1265">
        <f t="shared" si="309"/>
        <v>0</v>
      </c>
      <c r="U1265" t="str">
        <f t="shared" si="310"/>
        <v>2025-01-31</v>
      </c>
      <c r="V1265">
        <f t="shared" si="311"/>
        <v>0</v>
      </c>
      <c r="W1265">
        <f t="shared" si="312"/>
        <v>0</v>
      </c>
      <c r="X1265" t="str">
        <f t="shared" si="313"/>
        <v>2025-01-31</v>
      </c>
      <c r="Y1265" t="str">
        <f t="shared" si="314"/>
        <v>2025-01-31</v>
      </c>
      <c r="Z1265" t="str">
        <f t="shared" si="315"/>
        <v>2025-02-06</v>
      </c>
      <c r="AA1265" t="str">
        <f t="shared" si="316"/>
        <v>06/02/2025</v>
      </c>
      <c r="AB1265" t="b">
        <f t="shared" si="317"/>
        <v>0</v>
      </c>
      <c r="AC1265" t="str">
        <f t="shared" si="318"/>
        <v>Reinv Div</v>
      </c>
    </row>
    <row r="1266" spans="1:29">
      <c r="A1266" t="s">
        <v>302</v>
      </c>
      <c r="B1266" t="s">
        <v>719</v>
      </c>
      <c r="C1266" t="s">
        <v>719</v>
      </c>
      <c r="D1266" t="s">
        <v>720</v>
      </c>
      <c r="E1266" t="s">
        <v>89</v>
      </c>
      <c r="F1266" t="s">
        <v>95</v>
      </c>
      <c r="G1266" t="s">
        <v>96</v>
      </c>
      <c r="H1266" t="s">
        <v>128</v>
      </c>
      <c r="I1266">
        <v>0</v>
      </c>
      <c r="K1266">
        <v>0</v>
      </c>
      <c r="L1266">
        <v>3.92</v>
      </c>
      <c r="M1266">
        <v>2306.5500000000002</v>
      </c>
      <c r="N1266">
        <v>2010.05</v>
      </c>
      <c r="O1266" s="88" t="str">
        <f>""</f>
        <v/>
      </c>
      <c r="P1266" s="35" t="str">
        <f t="shared" si="305"/>
        <v>31/01/2025</v>
      </c>
      <c r="Q1266" t="str">
        <f t="shared" si="306"/>
        <v>XHY</v>
      </c>
      <c r="R1266">
        <f t="shared" si="307"/>
        <v>0</v>
      </c>
      <c r="S1266">
        <f t="shared" si="308"/>
        <v>0</v>
      </c>
      <c r="T1266">
        <f t="shared" si="309"/>
        <v>0</v>
      </c>
      <c r="U1266" t="str">
        <f t="shared" si="310"/>
        <v>2025-01-31</v>
      </c>
      <c r="V1266">
        <f t="shared" si="311"/>
        <v>0</v>
      </c>
      <c r="W1266">
        <f t="shared" si="312"/>
        <v>0</v>
      </c>
      <c r="X1266" t="str">
        <f t="shared" si="313"/>
        <v>2025-01-31</v>
      </c>
      <c r="Y1266" t="str">
        <f t="shared" si="314"/>
        <v>2025-01-31</v>
      </c>
      <c r="Z1266" t="str">
        <f t="shared" si="315"/>
        <v>2025-02-06</v>
      </c>
      <c r="AA1266" t="str">
        <f t="shared" si="316"/>
        <v>06/02/2025</v>
      </c>
      <c r="AB1266" t="b">
        <f t="shared" si="317"/>
        <v>0</v>
      </c>
      <c r="AC1266" t="str">
        <f t="shared" si="318"/>
        <v>Fraction</v>
      </c>
    </row>
    <row r="1267" spans="1:29">
      <c r="A1267" t="s">
        <v>302</v>
      </c>
      <c r="B1267" t="s">
        <v>719</v>
      </c>
      <c r="C1267" t="s">
        <v>719</v>
      </c>
      <c r="D1267" t="s">
        <v>720</v>
      </c>
      <c r="E1267" t="s">
        <v>89</v>
      </c>
      <c r="F1267" t="s">
        <v>95</v>
      </c>
      <c r="G1267" t="s">
        <v>722</v>
      </c>
      <c r="H1267" t="s">
        <v>305</v>
      </c>
      <c r="I1267">
        <v>63</v>
      </c>
      <c r="K1267">
        <v>0</v>
      </c>
      <c r="M1267">
        <v>2306.5500000000002</v>
      </c>
      <c r="N1267">
        <v>2010.05</v>
      </c>
      <c r="O1267" s="88" t="str">
        <f>""</f>
        <v/>
      </c>
      <c r="P1267" s="35" t="str">
        <f t="shared" si="305"/>
        <v>31/01/2025</v>
      </c>
      <c r="Q1267" t="str">
        <f t="shared" si="306"/>
        <v>XHY</v>
      </c>
      <c r="R1267">
        <f t="shared" si="307"/>
        <v>16.7</v>
      </c>
      <c r="S1267">
        <f t="shared" si="308"/>
        <v>63</v>
      </c>
      <c r="T1267">
        <f t="shared" si="309"/>
        <v>0</v>
      </c>
      <c r="U1267" t="str">
        <f t="shared" si="310"/>
        <v>2025-01-31</v>
      </c>
      <c r="V1267">
        <f t="shared" si="311"/>
        <v>0</v>
      </c>
      <c r="W1267">
        <f t="shared" si="312"/>
        <v>0</v>
      </c>
      <c r="X1267" t="str">
        <f t="shared" si="313"/>
        <v>2025-01-31</v>
      </c>
      <c r="Y1267" t="str">
        <f t="shared" si="314"/>
        <v>2025-01-31</v>
      </c>
      <c r="Z1267" t="str">
        <f t="shared" si="315"/>
        <v>2025-02-06</v>
      </c>
      <c r="AA1267" t="str">
        <f t="shared" si="316"/>
        <v>06/02/2025</v>
      </c>
      <c r="AB1267" t="b">
        <f t="shared" si="317"/>
        <v>0</v>
      </c>
      <c r="AC1267" t="str">
        <f t="shared" si="318"/>
        <v>Reinv Div</v>
      </c>
    </row>
    <row r="1268" spans="1:29">
      <c r="A1268" t="s">
        <v>302</v>
      </c>
      <c r="B1268" t="s">
        <v>719</v>
      </c>
      <c r="C1268" t="s">
        <v>719</v>
      </c>
      <c r="D1268" t="s">
        <v>720</v>
      </c>
      <c r="E1268" t="s">
        <v>89</v>
      </c>
      <c r="F1268" t="s">
        <v>54</v>
      </c>
      <c r="G1268" t="s">
        <v>230</v>
      </c>
      <c r="H1268" t="s">
        <v>128</v>
      </c>
      <c r="I1268">
        <v>0</v>
      </c>
      <c r="K1268">
        <v>0</v>
      </c>
      <c r="L1268">
        <v>17.16</v>
      </c>
      <c r="M1268">
        <v>2306.5500000000002</v>
      </c>
      <c r="N1268">
        <v>2010.05</v>
      </c>
      <c r="O1268" s="88" t="str">
        <f>""</f>
        <v/>
      </c>
      <c r="P1268" s="35" t="str">
        <f t="shared" si="305"/>
        <v>31/01/2025</v>
      </c>
      <c r="Q1268" t="str">
        <f t="shared" si="306"/>
        <v>XCB</v>
      </c>
      <c r="R1268">
        <f t="shared" si="307"/>
        <v>0</v>
      </c>
      <c r="S1268">
        <f t="shared" si="308"/>
        <v>0</v>
      </c>
      <c r="T1268">
        <f t="shared" si="309"/>
        <v>0</v>
      </c>
      <c r="U1268" t="str">
        <f t="shared" si="310"/>
        <v>2025-01-31</v>
      </c>
      <c r="V1268">
        <f t="shared" si="311"/>
        <v>0</v>
      </c>
      <c r="W1268">
        <f t="shared" si="312"/>
        <v>0</v>
      </c>
      <c r="X1268" t="str">
        <f t="shared" si="313"/>
        <v>2025-01-31</v>
      </c>
      <c r="Y1268" t="str">
        <f t="shared" si="314"/>
        <v>2025-01-31</v>
      </c>
      <c r="Z1268" t="str">
        <f t="shared" si="315"/>
        <v>2025-02-06</v>
      </c>
      <c r="AA1268" t="str">
        <f t="shared" si="316"/>
        <v>06/02/2025</v>
      </c>
      <c r="AB1268" t="b">
        <f t="shared" si="317"/>
        <v>0</v>
      </c>
      <c r="AC1268" t="str">
        <f t="shared" si="318"/>
        <v>Fraction</v>
      </c>
    </row>
    <row r="1269" spans="1:29">
      <c r="A1269" t="s">
        <v>302</v>
      </c>
      <c r="B1269" t="s">
        <v>719</v>
      </c>
      <c r="C1269" t="s">
        <v>719</v>
      </c>
      <c r="D1269" t="s">
        <v>720</v>
      </c>
      <c r="E1269" t="s">
        <v>89</v>
      </c>
      <c r="F1269" t="s">
        <v>54</v>
      </c>
      <c r="G1269" t="s">
        <v>723</v>
      </c>
      <c r="H1269" t="s">
        <v>305</v>
      </c>
      <c r="I1269">
        <v>61</v>
      </c>
      <c r="K1269">
        <v>0</v>
      </c>
      <c r="M1269">
        <v>2306.5500000000002</v>
      </c>
      <c r="N1269">
        <v>2010.05</v>
      </c>
      <c r="O1269" s="88" t="str">
        <f>""</f>
        <v/>
      </c>
      <c r="P1269" s="35" t="str">
        <f t="shared" si="305"/>
        <v>31/01/2025</v>
      </c>
      <c r="Q1269" t="str">
        <f t="shared" si="306"/>
        <v>XCB</v>
      </c>
      <c r="R1269">
        <f t="shared" si="307"/>
        <v>20.400000000000002</v>
      </c>
      <c r="S1269">
        <f t="shared" si="308"/>
        <v>61</v>
      </c>
      <c r="T1269">
        <f t="shared" si="309"/>
        <v>0</v>
      </c>
      <c r="U1269" t="str">
        <f t="shared" si="310"/>
        <v>2025-01-31</v>
      </c>
      <c r="V1269">
        <f t="shared" si="311"/>
        <v>0</v>
      </c>
      <c r="W1269">
        <f t="shared" si="312"/>
        <v>0</v>
      </c>
      <c r="X1269" t="str">
        <f t="shared" si="313"/>
        <v>2025-01-31</v>
      </c>
      <c r="Y1269" t="str">
        <f t="shared" si="314"/>
        <v>2025-01-31</v>
      </c>
      <c r="Z1269" t="str">
        <f t="shared" si="315"/>
        <v>2025-02-06</v>
      </c>
      <c r="AA1269" t="str">
        <f t="shared" si="316"/>
        <v>06/02/2025</v>
      </c>
      <c r="AB1269" t="b">
        <f t="shared" si="317"/>
        <v>0</v>
      </c>
      <c r="AC1269" t="str">
        <f t="shared" si="318"/>
        <v>Reinv Div</v>
      </c>
    </row>
    <row r="1270" spans="1:29">
      <c r="A1270" t="s">
        <v>302</v>
      </c>
      <c r="B1270" t="s">
        <v>719</v>
      </c>
      <c r="C1270" t="s">
        <v>719</v>
      </c>
      <c r="D1270" t="s">
        <v>720</v>
      </c>
      <c r="E1270" t="s">
        <v>89</v>
      </c>
      <c r="F1270" t="s">
        <v>90</v>
      </c>
      <c r="G1270" t="s">
        <v>91</v>
      </c>
      <c r="H1270" t="s">
        <v>128</v>
      </c>
      <c r="I1270">
        <v>0</v>
      </c>
      <c r="K1270">
        <v>0</v>
      </c>
      <c r="L1270">
        <v>22.98</v>
      </c>
      <c r="M1270">
        <v>2306.5500000000002</v>
      </c>
      <c r="N1270">
        <v>2010.05</v>
      </c>
      <c r="O1270" s="88" t="str">
        <f>""</f>
        <v/>
      </c>
      <c r="P1270" s="35" t="str">
        <f t="shared" si="305"/>
        <v>31/01/2025</v>
      </c>
      <c r="Q1270" t="str">
        <f t="shared" si="306"/>
        <v>XBB</v>
      </c>
      <c r="R1270">
        <f t="shared" si="307"/>
        <v>0</v>
      </c>
      <c r="S1270">
        <f t="shared" si="308"/>
        <v>0</v>
      </c>
      <c r="T1270">
        <f t="shared" si="309"/>
        <v>0</v>
      </c>
      <c r="U1270" t="str">
        <f t="shared" si="310"/>
        <v>2025-01-31</v>
      </c>
      <c r="V1270">
        <f t="shared" si="311"/>
        <v>0</v>
      </c>
      <c r="W1270">
        <f t="shared" si="312"/>
        <v>0</v>
      </c>
      <c r="X1270" t="str">
        <f t="shared" si="313"/>
        <v>2025-01-31</v>
      </c>
      <c r="Y1270" t="str">
        <f t="shared" si="314"/>
        <v>2025-01-31</v>
      </c>
      <c r="Z1270" t="str">
        <f t="shared" si="315"/>
        <v>2025-02-06</v>
      </c>
      <c r="AA1270" t="str">
        <f t="shared" si="316"/>
        <v>06/02/2025</v>
      </c>
      <c r="AB1270" t="b">
        <f t="shared" si="317"/>
        <v>0</v>
      </c>
      <c r="AC1270" t="str">
        <f t="shared" si="318"/>
        <v>Fraction</v>
      </c>
    </row>
    <row r="1271" spans="1:29">
      <c r="A1271" t="s">
        <v>302</v>
      </c>
      <c r="B1271" t="s">
        <v>719</v>
      </c>
      <c r="C1271" t="s">
        <v>719</v>
      </c>
      <c r="D1271" t="s">
        <v>720</v>
      </c>
      <c r="E1271" t="s">
        <v>89</v>
      </c>
      <c r="F1271" t="s">
        <v>90</v>
      </c>
      <c r="G1271" t="s">
        <v>724</v>
      </c>
      <c r="H1271" t="s">
        <v>305</v>
      </c>
      <c r="I1271">
        <v>302</v>
      </c>
      <c r="K1271">
        <v>0</v>
      </c>
      <c r="M1271">
        <v>2306.5500000000002</v>
      </c>
      <c r="N1271">
        <v>2010.05</v>
      </c>
      <c r="O1271" s="88" t="str">
        <f>""</f>
        <v/>
      </c>
      <c r="P1271" s="35" t="str">
        <f t="shared" si="305"/>
        <v>31/01/2025</v>
      </c>
      <c r="Q1271" t="str">
        <f t="shared" si="306"/>
        <v>XBB</v>
      </c>
      <c r="R1271">
        <f t="shared" si="307"/>
        <v>28.779999999999998</v>
      </c>
      <c r="S1271">
        <f t="shared" si="308"/>
        <v>302</v>
      </c>
      <c r="T1271">
        <f t="shared" si="309"/>
        <v>0</v>
      </c>
      <c r="U1271" t="str">
        <f t="shared" si="310"/>
        <v>2025-01-31</v>
      </c>
      <c r="V1271">
        <f t="shared" si="311"/>
        <v>0</v>
      </c>
      <c r="W1271">
        <f t="shared" si="312"/>
        <v>0</v>
      </c>
      <c r="X1271" t="str">
        <f t="shared" si="313"/>
        <v>2025-01-31</v>
      </c>
      <c r="Y1271" t="str">
        <f t="shared" si="314"/>
        <v>2025-01-31</v>
      </c>
      <c r="Z1271" t="str">
        <f t="shared" si="315"/>
        <v>2025-02-06</v>
      </c>
      <c r="AA1271" t="str">
        <f t="shared" si="316"/>
        <v>06/02/2025</v>
      </c>
      <c r="AB1271" t="b">
        <f t="shared" si="317"/>
        <v>0</v>
      </c>
      <c r="AC1271" t="str">
        <f t="shared" si="318"/>
        <v>Reinv Div</v>
      </c>
    </row>
    <row r="1272" spans="1:29">
      <c r="A1272" t="s">
        <v>302</v>
      </c>
      <c r="B1272" t="s">
        <v>718</v>
      </c>
      <c r="C1272" t="s">
        <v>718</v>
      </c>
      <c r="D1272" t="s">
        <v>718</v>
      </c>
      <c r="E1272" t="s">
        <v>89</v>
      </c>
      <c r="F1272" t="s">
        <v>93</v>
      </c>
      <c r="G1272" t="s">
        <v>94</v>
      </c>
      <c r="H1272" t="s">
        <v>92</v>
      </c>
      <c r="I1272">
        <v>7888</v>
      </c>
      <c r="K1272">
        <v>0</v>
      </c>
      <c r="L1272">
        <v>552.16</v>
      </c>
      <c r="M1272">
        <v>2010.05</v>
      </c>
      <c r="N1272">
        <v>2010.05</v>
      </c>
      <c r="P1272" s="35" t="str">
        <f t="shared" ref="P1272:P1306" si="319">B1272</f>
        <v>28/02/2025</v>
      </c>
      <c r="Q1272" t="str">
        <f t="shared" ref="Q1272:Q1306" si="320">F1272</f>
        <v>XIG</v>
      </c>
      <c r="R1272">
        <f t="shared" ref="R1272:R1306" si="321">IFERROR(TRIM(RIGHT(G1272,LEN(G1272)-SEARCH("=",G1272)))/I1272,IF(J1272="",0,J1272))</f>
        <v>0</v>
      </c>
      <c r="S1272">
        <f t="shared" ref="S1272:S1306" si="322">IF(OR(H1272="Sell",H1272="Vente"),-1,1)*I1272</f>
        <v>7888</v>
      </c>
      <c r="T1272">
        <f t="shared" ref="T1272:T1306" si="323">IF(L1272&lt;&gt;R1272*S1272,V1272,R1272)*S1272</f>
        <v>552.16</v>
      </c>
      <c r="U1272" t="str">
        <f t="shared" ref="U1272:U1306" si="324">RIGHT(B1272,4)&amp;"-"&amp;LEFT(RIGHT(B1272,7),2)&amp;"-"&amp;LEFT(B1272,2)</f>
        <v>2025-02-28</v>
      </c>
      <c r="V1272">
        <f t="shared" ref="V1272:V1306" si="325">IFERROR(ABS(L1272/I1272),)</f>
        <v>6.9999999999999993E-2</v>
      </c>
      <c r="W1272">
        <f t="shared" ref="W1272:W1306" si="326">IF(OR(R1272=0,V1272=0),0,ABS(V1272)=R1272)</f>
        <v>0</v>
      </c>
      <c r="X1272" t="str">
        <f t="shared" ref="X1272:X1306" si="327">RIGHT(B1272,4)&amp;"-"&amp;LEFT(RIGHT(B1272,7),2)&amp;"-"&amp;LEFT(B1272,2)</f>
        <v>2025-02-28</v>
      </c>
      <c r="Y1272" t="str">
        <f t="shared" ref="Y1272:Y1306" si="328">RIGHT(C1272,4)&amp;"-"&amp;LEFT(RIGHT(C1272,7),2)&amp;"-"&amp;LEFT(C1272,2)</f>
        <v>2025-02-28</v>
      </c>
      <c r="Z1272" t="str">
        <f t="shared" ref="Z1272:Z1306" si="329">RIGHT(D1272,4)&amp;"-"&amp;LEFT(RIGHT(D1272,7),2)&amp;"-"&amp;LEFT(D1272,2)</f>
        <v>2025-02-28</v>
      </c>
      <c r="AA1272" t="str">
        <f t="shared" ref="AA1272:AA1306" si="330">D1272</f>
        <v>28/02/2025</v>
      </c>
      <c r="AB1272" t="b">
        <f t="shared" ref="AB1272:AB1306" si="331">B1272=D1272</f>
        <v>1</v>
      </c>
      <c r="AC1272">
        <f t="shared" ref="AC1272:AC1306" si="332">IF(AB1272=TRUE,,H1272)</f>
        <v>0</v>
      </c>
    </row>
    <row r="1273" spans="1:29">
      <c r="A1273" t="s">
        <v>302</v>
      </c>
      <c r="B1273" t="s">
        <v>718</v>
      </c>
      <c r="C1273" t="s">
        <v>718</v>
      </c>
      <c r="D1273" t="s">
        <v>718</v>
      </c>
      <c r="E1273" t="s">
        <v>89</v>
      </c>
      <c r="F1273" t="s">
        <v>93</v>
      </c>
      <c r="G1273" t="s">
        <v>94</v>
      </c>
      <c r="H1273" t="s">
        <v>305</v>
      </c>
      <c r="I1273">
        <v>0</v>
      </c>
      <c r="K1273">
        <v>0</v>
      </c>
      <c r="L1273">
        <v>-552.16</v>
      </c>
      <c r="M1273">
        <v>2010.05</v>
      </c>
      <c r="N1273">
        <v>2010.05</v>
      </c>
      <c r="P1273" s="35" t="str">
        <f t="shared" si="319"/>
        <v>28/02/2025</v>
      </c>
      <c r="Q1273" t="str">
        <f t="shared" si="320"/>
        <v>XIG</v>
      </c>
      <c r="R1273">
        <f t="shared" si="321"/>
        <v>0</v>
      </c>
      <c r="S1273">
        <f t="shared" si="322"/>
        <v>0</v>
      </c>
      <c r="T1273">
        <f t="shared" si="323"/>
        <v>0</v>
      </c>
      <c r="U1273" t="str">
        <f t="shared" si="324"/>
        <v>2025-02-28</v>
      </c>
      <c r="V1273">
        <f t="shared" si="325"/>
        <v>0</v>
      </c>
      <c r="W1273">
        <f t="shared" si="326"/>
        <v>0</v>
      </c>
      <c r="X1273" t="str">
        <f t="shared" si="327"/>
        <v>2025-02-28</v>
      </c>
      <c r="Y1273" t="str">
        <f t="shared" si="328"/>
        <v>2025-02-28</v>
      </c>
      <c r="Z1273" t="str">
        <f t="shared" si="329"/>
        <v>2025-02-28</v>
      </c>
      <c r="AA1273" t="str">
        <f t="shared" si="330"/>
        <v>28/02/2025</v>
      </c>
      <c r="AB1273" t="b">
        <f t="shared" si="331"/>
        <v>1</v>
      </c>
      <c r="AC1273">
        <f t="shared" si="332"/>
        <v>0</v>
      </c>
    </row>
    <row r="1274" spans="1:29">
      <c r="A1274" t="s">
        <v>302</v>
      </c>
      <c r="B1274" t="s">
        <v>718</v>
      </c>
      <c r="C1274" t="s">
        <v>718</v>
      </c>
      <c r="D1274" t="s">
        <v>718</v>
      </c>
      <c r="E1274" t="s">
        <v>89</v>
      </c>
      <c r="F1274" t="s">
        <v>95</v>
      </c>
      <c r="G1274" t="s">
        <v>96</v>
      </c>
      <c r="H1274" t="s">
        <v>92</v>
      </c>
      <c r="I1274">
        <v>12786</v>
      </c>
      <c r="K1274">
        <v>0</v>
      </c>
      <c r="L1274">
        <v>1074.02</v>
      </c>
      <c r="M1274">
        <v>2010.05</v>
      </c>
      <c r="N1274">
        <v>2010.05</v>
      </c>
      <c r="P1274" s="35" t="str">
        <f t="shared" si="319"/>
        <v>28/02/2025</v>
      </c>
      <c r="Q1274" t="str">
        <f t="shared" si="320"/>
        <v>XHY</v>
      </c>
      <c r="R1274">
        <f t="shared" si="321"/>
        <v>0</v>
      </c>
      <c r="S1274">
        <f t="shared" si="322"/>
        <v>12786</v>
      </c>
      <c r="T1274">
        <f t="shared" si="323"/>
        <v>1074.02</v>
      </c>
      <c r="U1274" t="str">
        <f t="shared" si="324"/>
        <v>2025-02-28</v>
      </c>
      <c r="V1274">
        <f t="shared" si="325"/>
        <v>8.3999687157828878E-2</v>
      </c>
      <c r="W1274">
        <f t="shared" si="326"/>
        <v>0</v>
      </c>
      <c r="X1274" t="str">
        <f t="shared" si="327"/>
        <v>2025-02-28</v>
      </c>
      <c r="Y1274" t="str">
        <f t="shared" si="328"/>
        <v>2025-02-28</v>
      </c>
      <c r="Z1274" t="str">
        <f t="shared" si="329"/>
        <v>2025-02-28</v>
      </c>
      <c r="AA1274" t="str">
        <f t="shared" si="330"/>
        <v>28/02/2025</v>
      </c>
      <c r="AB1274" t="b">
        <f t="shared" si="331"/>
        <v>1</v>
      </c>
      <c r="AC1274">
        <f t="shared" si="332"/>
        <v>0</v>
      </c>
    </row>
    <row r="1275" spans="1:29">
      <c r="A1275" t="s">
        <v>302</v>
      </c>
      <c r="B1275" t="s">
        <v>718</v>
      </c>
      <c r="C1275" t="s">
        <v>718</v>
      </c>
      <c r="D1275" t="s">
        <v>718</v>
      </c>
      <c r="E1275" t="s">
        <v>89</v>
      </c>
      <c r="F1275" t="s">
        <v>95</v>
      </c>
      <c r="G1275" t="s">
        <v>96</v>
      </c>
      <c r="H1275" t="s">
        <v>305</v>
      </c>
      <c r="I1275">
        <v>0</v>
      </c>
      <c r="K1275">
        <v>0</v>
      </c>
      <c r="L1275">
        <v>-1074.02</v>
      </c>
      <c r="M1275">
        <v>2010.05</v>
      </c>
      <c r="N1275">
        <v>2010.05</v>
      </c>
      <c r="P1275" s="35" t="str">
        <f t="shared" si="319"/>
        <v>28/02/2025</v>
      </c>
      <c r="Q1275" t="str">
        <f t="shared" si="320"/>
        <v>XHY</v>
      </c>
      <c r="R1275">
        <f t="shared" si="321"/>
        <v>0</v>
      </c>
      <c r="S1275">
        <f t="shared" si="322"/>
        <v>0</v>
      </c>
      <c r="T1275">
        <f t="shared" si="323"/>
        <v>0</v>
      </c>
      <c r="U1275" t="str">
        <f t="shared" si="324"/>
        <v>2025-02-28</v>
      </c>
      <c r="V1275">
        <f t="shared" si="325"/>
        <v>0</v>
      </c>
      <c r="W1275">
        <f t="shared" si="326"/>
        <v>0</v>
      </c>
      <c r="X1275" t="str">
        <f t="shared" si="327"/>
        <v>2025-02-28</v>
      </c>
      <c r="Y1275" t="str">
        <f t="shared" si="328"/>
        <v>2025-02-28</v>
      </c>
      <c r="Z1275" t="str">
        <f t="shared" si="329"/>
        <v>2025-02-28</v>
      </c>
      <c r="AA1275" t="str">
        <f t="shared" si="330"/>
        <v>28/02/2025</v>
      </c>
      <c r="AB1275" t="b">
        <f t="shared" si="331"/>
        <v>1</v>
      </c>
      <c r="AC1275">
        <f t="shared" si="332"/>
        <v>0</v>
      </c>
    </row>
    <row r="1276" spans="1:29">
      <c r="A1276" t="s">
        <v>302</v>
      </c>
      <c r="B1276" t="s">
        <v>718</v>
      </c>
      <c r="C1276" t="s">
        <v>718</v>
      </c>
      <c r="D1276" t="s">
        <v>718</v>
      </c>
      <c r="E1276" t="s">
        <v>89</v>
      </c>
      <c r="F1276" t="s">
        <v>110</v>
      </c>
      <c r="G1276" t="s">
        <v>111</v>
      </c>
      <c r="H1276" t="s">
        <v>92</v>
      </c>
      <c r="I1276">
        <v>23443</v>
      </c>
      <c r="K1276">
        <v>0</v>
      </c>
      <c r="L1276">
        <v>6446.83</v>
      </c>
      <c r="M1276">
        <v>2010.05</v>
      </c>
      <c r="N1276">
        <v>2010.05</v>
      </c>
      <c r="P1276" s="35" t="str">
        <f t="shared" si="319"/>
        <v>28/02/2025</v>
      </c>
      <c r="Q1276" t="str">
        <f t="shared" si="320"/>
        <v>XIU</v>
      </c>
      <c r="R1276">
        <f t="shared" si="321"/>
        <v>0</v>
      </c>
      <c r="S1276">
        <f t="shared" si="322"/>
        <v>23443</v>
      </c>
      <c r="T1276">
        <f t="shared" si="323"/>
        <v>6446.83</v>
      </c>
      <c r="U1276" t="str">
        <f t="shared" si="324"/>
        <v>2025-02-28</v>
      </c>
      <c r="V1276">
        <f t="shared" si="325"/>
        <v>0.27500021328328283</v>
      </c>
      <c r="W1276">
        <f t="shared" si="326"/>
        <v>0</v>
      </c>
      <c r="X1276" t="str">
        <f t="shared" si="327"/>
        <v>2025-02-28</v>
      </c>
      <c r="Y1276" t="str">
        <f t="shared" si="328"/>
        <v>2025-02-28</v>
      </c>
      <c r="Z1276" t="str">
        <f t="shared" si="329"/>
        <v>2025-02-28</v>
      </c>
      <c r="AA1276" t="str">
        <f t="shared" si="330"/>
        <v>28/02/2025</v>
      </c>
      <c r="AB1276" t="b">
        <f t="shared" si="331"/>
        <v>1</v>
      </c>
      <c r="AC1276">
        <f t="shared" si="332"/>
        <v>0</v>
      </c>
    </row>
    <row r="1277" spans="1:29">
      <c r="A1277" t="s">
        <v>302</v>
      </c>
      <c r="B1277" t="s">
        <v>718</v>
      </c>
      <c r="C1277" t="s">
        <v>718</v>
      </c>
      <c r="D1277" t="s">
        <v>718</v>
      </c>
      <c r="E1277" t="s">
        <v>89</v>
      </c>
      <c r="F1277" t="s">
        <v>110</v>
      </c>
      <c r="G1277" t="s">
        <v>111</v>
      </c>
      <c r="H1277" t="s">
        <v>305</v>
      </c>
      <c r="I1277">
        <v>0</v>
      </c>
      <c r="K1277">
        <v>0</v>
      </c>
      <c r="L1277">
        <v>-6446.83</v>
      </c>
      <c r="M1277">
        <v>2010.05</v>
      </c>
      <c r="N1277">
        <v>2010.05</v>
      </c>
      <c r="P1277" s="35" t="str">
        <f t="shared" si="319"/>
        <v>28/02/2025</v>
      </c>
      <c r="Q1277" t="str">
        <f t="shared" si="320"/>
        <v>XIU</v>
      </c>
      <c r="R1277">
        <f t="shared" si="321"/>
        <v>0</v>
      </c>
      <c r="S1277">
        <f t="shared" si="322"/>
        <v>0</v>
      </c>
      <c r="T1277">
        <f t="shared" si="323"/>
        <v>0</v>
      </c>
      <c r="U1277" t="str">
        <f t="shared" si="324"/>
        <v>2025-02-28</v>
      </c>
      <c r="V1277">
        <f t="shared" si="325"/>
        <v>0</v>
      </c>
      <c r="W1277">
        <f t="shared" si="326"/>
        <v>0</v>
      </c>
      <c r="X1277" t="str">
        <f t="shared" si="327"/>
        <v>2025-02-28</v>
      </c>
      <c r="Y1277" t="str">
        <f t="shared" si="328"/>
        <v>2025-02-28</v>
      </c>
      <c r="Z1277" t="str">
        <f t="shared" si="329"/>
        <v>2025-02-28</v>
      </c>
      <c r="AA1277" t="str">
        <f t="shared" si="330"/>
        <v>28/02/2025</v>
      </c>
      <c r="AB1277" t="b">
        <f t="shared" si="331"/>
        <v>1</v>
      </c>
      <c r="AC1277">
        <f t="shared" si="332"/>
        <v>0</v>
      </c>
    </row>
    <row r="1278" spans="1:29">
      <c r="A1278" t="s">
        <v>302</v>
      </c>
      <c r="B1278" t="s">
        <v>718</v>
      </c>
      <c r="C1278" t="s">
        <v>718</v>
      </c>
      <c r="D1278" t="s">
        <v>718</v>
      </c>
      <c r="E1278" t="s">
        <v>89</v>
      </c>
      <c r="F1278" t="s">
        <v>54</v>
      </c>
      <c r="G1278" t="s">
        <v>230</v>
      </c>
      <c r="H1278" t="s">
        <v>92</v>
      </c>
      <c r="I1278">
        <v>18613</v>
      </c>
      <c r="K1278">
        <v>0</v>
      </c>
      <c r="L1278">
        <v>1284.3</v>
      </c>
      <c r="M1278">
        <v>2010.05</v>
      </c>
      <c r="N1278">
        <v>2010.05</v>
      </c>
      <c r="P1278" s="35" t="str">
        <f t="shared" si="319"/>
        <v>28/02/2025</v>
      </c>
      <c r="Q1278" t="str">
        <f t="shared" si="320"/>
        <v>XCB</v>
      </c>
      <c r="R1278">
        <f t="shared" si="321"/>
        <v>0</v>
      </c>
      <c r="S1278">
        <f t="shared" si="322"/>
        <v>18613</v>
      </c>
      <c r="T1278">
        <f t="shared" si="323"/>
        <v>1284.3</v>
      </c>
      <c r="U1278" t="str">
        <f t="shared" si="324"/>
        <v>2025-02-28</v>
      </c>
      <c r="V1278">
        <f t="shared" si="325"/>
        <v>6.9000161177671521E-2</v>
      </c>
      <c r="W1278">
        <f t="shared" si="326"/>
        <v>0</v>
      </c>
      <c r="X1278" t="str">
        <f t="shared" si="327"/>
        <v>2025-02-28</v>
      </c>
      <c r="Y1278" t="str">
        <f t="shared" si="328"/>
        <v>2025-02-28</v>
      </c>
      <c r="Z1278" t="str">
        <f t="shared" si="329"/>
        <v>2025-02-28</v>
      </c>
      <c r="AA1278" t="str">
        <f t="shared" si="330"/>
        <v>28/02/2025</v>
      </c>
      <c r="AB1278" t="b">
        <f t="shared" si="331"/>
        <v>1</v>
      </c>
      <c r="AC1278">
        <f t="shared" si="332"/>
        <v>0</v>
      </c>
    </row>
    <row r="1279" spans="1:29">
      <c r="A1279" t="s">
        <v>302</v>
      </c>
      <c r="B1279" t="s">
        <v>718</v>
      </c>
      <c r="C1279" t="s">
        <v>718</v>
      </c>
      <c r="D1279" t="s">
        <v>718</v>
      </c>
      <c r="E1279" t="s">
        <v>89</v>
      </c>
      <c r="F1279" t="s">
        <v>54</v>
      </c>
      <c r="G1279" t="s">
        <v>230</v>
      </c>
      <c r="H1279" t="s">
        <v>305</v>
      </c>
      <c r="I1279">
        <v>0</v>
      </c>
      <c r="K1279">
        <v>0</v>
      </c>
      <c r="L1279">
        <v>-1284.3</v>
      </c>
      <c r="M1279">
        <v>2010.05</v>
      </c>
      <c r="N1279">
        <v>2010.05</v>
      </c>
      <c r="P1279" s="35" t="str">
        <f t="shared" si="319"/>
        <v>28/02/2025</v>
      </c>
      <c r="Q1279" t="str">
        <f t="shared" si="320"/>
        <v>XCB</v>
      </c>
      <c r="R1279">
        <f t="shared" si="321"/>
        <v>0</v>
      </c>
      <c r="S1279">
        <f t="shared" si="322"/>
        <v>0</v>
      </c>
      <c r="T1279">
        <f t="shared" si="323"/>
        <v>0</v>
      </c>
      <c r="U1279" t="str">
        <f t="shared" si="324"/>
        <v>2025-02-28</v>
      </c>
      <c r="V1279">
        <f t="shared" si="325"/>
        <v>0</v>
      </c>
      <c r="W1279">
        <f t="shared" si="326"/>
        <v>0</v>
      </c>
      <c r="X1279" t="str">
        <f t="shared" si="327"/>
        <v>2025-02-28</v>
      </c>
      <c r="Y1279" t="str">
        <f t="shared" si="328"/>
        <v>2025-02-28</v>
      </c>
      <c r="Z1279" t="str">
        <f t="shared" si="329"/>
        <v>2025-02-28</v>
      </c>
      <c r="AA1279" t="str">
        <f t="shared" si="330"/>
        <v>28/02/2025</v>
      </c>
      <c r="AB1279" t="b">
        <f t="shared" si="331"/>
        <v>1</v>
      </c>
      <c r="AC1279">
        <f t="shared" si="332"/>
        <v>0</v>
      </c>
    </row>
    <row r="1280" spans="1:29">
      <c r="A1280" t="s">
        <v>302</v>
      </c>
      <c r="B1280" t="s">
        <v>718</v>
      </c>
      <c r="C1280" t="s">
        <v>718</v>
      </c>
      <c r="D1280" t="s">
        <v>718</v>
      </c>
      <c r="E1280" t="s">
        <v>89</v>
      </c>
      <c r="F1280" t="s">
        <v>90</v>
      </c>
      <c r="G1280" t="s">
        <v>91</v>
      </c>
      <c r="H1280" t="s">
        <v>92</v>
      </c>
      <c r="I1280">
        <v>110912</v>
      </c>
      <c r="K1280">
        <v>0</v>
      </c>
      <c r="L1280">
        <v>8762.0499999999993</v>
      </c>
      <c r="M1280">
        <v>2010.05</v>
      </c>
      <c r="N1280">
        <v>2010.05</v>
      </c>
      <c r="P1280" s="35" t="str">
        <f t="shared" si="319"/>
        <v>28/02/2025</v>
      </c>
      <c r="Q1280" t="str">
        <f t="shared" si="320"/>
        <v>XBB</v>
      </c>
      <c r="R1280">
        <f t="shared" si="321"/>
        <v>0</v>
      </c>
      <c r="S1280">
        <f t="shared" si="322"/>
        <v>110912</v>
      </c>
      <c r="T1280">
        <f t="shared" si="323"/>
        <v>8762.0499999999993</v>
      </c>
      <c r="U1280" t="str">
        <f t="shared" si="324"/>
        <v>2025-02-28</v>
      </c>
      <c r="V1280">
        <f t="shared" si="325"/>
        <v>7.9000018032313907E-2</v>
      </c>
      <c r="W1280">
        <f t="shared" si="326"/>
        <v>0</v>
      </c>
      <c r="X1280" t="str">
        <f t="shared" si="327"/>
        <v>2025-02-28</v>
      </c>
      <c r="Y1280" t="str">
        <f t="shared" si="328"/>
        <v>2025-02-28</v>
      </c>
      <c r="Z1280" t="str">
        <f t="shared" si="329"/>
        <v>2025-02-28</v>
      </c>
      <c r="AA1280" t="str">
        <f t="shared" si="330"/>
        <v>28/02/2025</v>
      </c>
      <c r="AB1280" t="b">
        <f t="shared" si="331"/>
        <v>1</v>
      </c>
      <c r="AC1280">
        <f t="shared" si="332"/>
        <v>0</v>
      </c>
    </row>
    <row r="1281" spans="1:29">
      <c r="A1281" t="s">
        <v>302</v>
      </c>
      <c r="B1281" t="s">
        <v>718</v>
      </c>
      <c r="C1281" t="s">
        <v>718</v>
      </c>
      <c r="D1281" t="s">
        <v>718</v>
      </c>
      <c r="E1281" t="s">
        <v>89</v>
      </c>
      <c r="F1281" t="s">
        <v>90</v>
      </c>
      <c r="G1281" t="s">
        <v>91</v>
      </c>
      <c r="H1281" t="s">
        <v>305</v>
      </c>
      <c r="I1281">
        <v>0</v>
      </c>
      <c r="K1281">
        <v>0</v>
      </c>
      <c r="L1281">
        <v>-8762.0499999999993</v>
      </c>
      <c r="M1281">
        <v>2010.05</v>
      </c>
      <c r="N1281">
        <v>2010.05</v>
      </c>
      <c r="P1281" s="35" t="str">
        <f t="shared" si="319"/>
        <v>28/02/2025</v>
      </c>
      <c r="Q1281" t="str">
        <f t="shared" si="320"/>
        <v>XBB</v>
      </c>
      <c r="R1281">
        <f t="shared" si="321"/>
        <v>0</v>
      </c>
      <c r="S1281">
        <f t="shared" si="322"/>
        <v>0</v>
      </c>
      <c r="T1281">
        <f t="shared" si="323"/>
        <v>0</v>
      </c>
      <c r="U1281" t="str">
        <f t="shared" si="324"/>
        <v>2025-02-28</v>
      </c>
      <c r="V1281">
        <f t="shared" si="325"/>
        <v>0</v>
      </c>
      <c r="W1281">
        <f t="shared" si="326"/>
        <v>0</v>
      </c>
      <c r="X1281" t="str">
        <f t="shared" si="327"/>
        <v>2025-02-28</v>
      </c>
      <c r="Y1281" t="str">
        <f t="shared" si="328"/>
        <v>2025-02-28</v>
      </c>
      <c r="Z1281" t="str">
        <f t="shared" si="329"/>
        <v>2025-02-28</v>
      </c>
      <c r="AA1281" t="str">
        <f t="shared" si="330"/>
        <v>28/02/2025</v>
      </c>
      <c r="AB1281" t="b">
        <f t="shared" si="331"/>
        <v>1</v>
      </c>
      <c r="AC1281">
        <f t="shared" si="332"/>
        <v>0</v>
      </c>
    </row>
    <row r="1282" spans="1:29">
      <c r="A1282" t="s">
        <v>302</v>
      </c>
      <c r="B1282" t="s">
        <v>718</v>
      </c>
      <c r="C1282" t="s">
        <v>718</v>
      </c>
      <c r="D1282" t="s">
        <v>725</v>
      </c>
      <c r="E1282" t="s">
        <v>89</v>
      </c>
      <c r="F1282" t="s">
        <v>93</v>
      </c>
      <c r="G1282" t="s">
        <v>94</v>
      </c>
      <c r="H1282" t="s">
        <v>128</v>
      </c>
      <c r="I1282">
        <v>0</v>
      </c>
      <c r="K1282">
        <v>0</v>
      </c>
      <c r="L1282">
        <v>12.33</v>
      </c>
      <c r="M1282">
        <v>2079.33</v>
      </c>
      <c r="N1282">
        <v>2079.33</v>
      </c>
      <c r="P1282" s="35" t="str">
        <f t="shared" si="319"/>
        <v>28/02/2025</v>
      </c>
      <c r="Q1282" t="str">
        <f t="shared" si="320"/>
        <v>XIG</v>
      </c>
      <c r="R1282">
        <f t="shared" si="321"/>
        <v>0</v>
      </c>
      <c r="S1282">
        <f t="shared" si="322"/>
        <v>0</v>
      </c>
      <c r="T1282">
        <f t="shared" si="323"/>
        <v>0</v>
      </c>
      <c r="U1282" t="str">
        <f t="shared" si="324"/>
        <v>2025-02-28</v>
      </c>
      <c r="V1282">
        <f t="shared" si="325"/>
        <v>0</v>
      </c>
      <c r="W1282">
        <f t="shared" si="326"/>
        <v>0</v>
      </c>
      <c r="X1282" t="str">
        <f t="shared" si="327"/>
        <v>2025-02-28</v>
      </c>
      <c r="Y1282" t="str">
        <f t="shared" si="328"/>
        <v>2025-02-28</v>
      </c>
      <c r="Z1282" t="str">
        <f t="shared" si="329"/>
        <v>2025-03-10</v>
      </c>
      <c r="AA1282" t="str">
        <f t="shared" si="330"/>
        <v>10/03/2025</v>
      </c>
      <c r="AB1282" t="b">
        <f t="shared" si="331"/>
        <v>0</v>
      </c>
      <c r="AC1282" t="str">
        <f t="shared" si="332"/>
        <v>Fraction</v>
      </c>
    </row>
    <row r="1283" spans="1:29">
      <c r="A1283" t="s">
        <v>302</v>
      </c>
      <c r="B1283" t="s">
        <v>718</v>
      </c>
      <c r="C1283" t="s">
        <v>718</v>
      </c>
      <c r="D1283" t="s">
        <v>725</v>
      </c>
      <c r="E1283" t="s">
        <v>89</v>
      </c>
      <c r="F1283" t="s">
        <v>93</v>
      </c>
      <c r="G1283" t="s">
        <v>726</v>
      </c>
      <c r="H1283" t="s">
        <v>305</v>
      </c>
      <c r="I1283">
        <v>27</v>
      </c>
      <c r="K1283">
        <v>0</v>
      </c>
      <c r="M1283">
        <v>2079.33</v>
      </c>
      <c r="N1283">
        <v>2079.33</v>
      </c>
      <c r="P1283" s="35" t="str">
        <f t="shared" si="319"/>
        <v>28/02/2025</v>
      </c>
      <c r="Q1283" t="str">
        <f t="shared" si="320"/>
        <v>XIG</v>
      </c>
      <c r="R1283">
        <f t="shared" si="321"/>
        <v>19.990000000000002</v>
      </c>
      <c r="S1283">
        <f t="shared" si="322"/>
        <v>27</v>
      </c>
      <c r="T1283">
        <f t="shared" si="323"/>
        <v>0</v>
      </c>
      <c r="U1283" t="str">
        <f t="shared" si="324"/>
        <v>2025-02-28</v>
      </c>
      <c r="V1283">
        <f t="shared" si="325"/>
        <v>0</v>
      </c>
      <c r="W1283">
        <f t="shared" si="326"/>
        <v>0</v>
      </c>
      <c r="X1283" t="str">
        <f t="shared" si="327"/>
        <v>2025-02-28</v>
      </c>
      <c r="Y1283" t="str">
        <f t="shared" si="328"/>
        <v>2025-02-28</v>
      </c>
      <c r="Z1283" t="str">
        <f t="shared" si="329"/>
        <v>2025-03-10</v>
      </c>
      <c r="AA1283" t="str">
        <f t="shared" si="330"/>
        <v>10/03/2025</v>
      </c>
      <c r="AB1283" t="b">
        <f t="shared" si="331"/>
        <v>0</v>
      </c>
      <c r="AC1283" t="str">
        <f t="shared" si="332"/>
        <v>Reinv Div</v>
      </c>
    </row>
    <row r="1284" spans="1:29">
      <c r="A1284" t="s">
        <v>302</v>
      </c>
      <c r="B1284" t="s">
        <v>718</v>
      </c>
      <c r="C1284" t="s">
        <v>718</v>
      </c>
      <c r="D1284" t="s">
        <v>725</v>
      </c>
      <c r="E1284" t="s">
        <v>89</v>
      </c>
      <c r="F1284" t="s">
        <v>95</v>
      </c>
      <c r="G1284" t="s">
        <v>96</v>
      </c>
      <c r="H1284" t="s">
        <v>128</v>
      </c>
      <c r="I1284">
        <v>0</v>
      </c>
      <c r="K1284">
        <v>0</v>
      </c>
      <c r="L1284">
        <v>2.4</v>
      </c>
      <c r="M1284">
        <v>2079.33</v>
      </c>
      <c r="N1284">
        <v>2079.33</v>
      </c>
      <c r="P1284" s="35" t="str">
        <f t="shared" si="319"/>
        <v>28/02/2025</v>
      </c>
      <c r="Q1284" t="str">
        <f t="shared" si="320"/>
        <v>XHY</v>
      </c>
      <c r="R1284">
        <f t="shared" si="321"/>
        <v>0</v>
      </c>
      <c r="S1284">
        <f t="shared" si="322"/>
        <v>0</v>
      </c>
      <c r="T1284">
        <f t="shared" si="323"/>
        <v>0</v>
      </c>
      <c r="U1284" t="str">
        <f t="shared" si="324"/>
        <v>2025-02-28</v>
      </c>
      <c r="V1284">
        <f t="shared" si="325"/>
        <v>0</v>
      </c>
      <c r="W1284">
        <f t="shared" si="326"/>
        <v>0</v>
      </c>
      <c r="X1284" t="str">
        <f t="shared" si="327"/>
        <v>2025-02-28</v>
      </c>
      <c r="Y1284" t="str">
        <f t="shared" si="328"/>
        <v>2025-02-28</v>
      </c>
      <c r="Z1284" t="str">
        <f t="shared" si="329"/>
        <v>2025-03-10</v>
      </c>
      <c r="AA1284" t="str">
        <f t="shared" si="330"/>
        <v>10/03/2025</v>
      </c>
      <c r="AB1284" t="b">
        <f t="shared" si="331"/>
        <v>0</v>
      </c>
      <c r="AC1284" t="str">
        <f t="shared" si="332"/>
        <v>Fraction</v>
      </c>
    </row>
    <row r="1285" spans="1:29">
      <c r="A1285" t="s">
        <v>302</v>
      </c>
      <c r="B1285" t="s">
        <v>718</v>
      </c>
      <c r="C1285" t="s">
        <v>718</v>
      </c>
      <c r="D1285" t="s">
        <v>725</v>
      </c>
      <c r="E1285" t="s">
        <v>89</v>
      </c>
      <c r="F1285" t="s">
        <v>95</v>
      </c>
      <c r="G1285" t="s">
        <v>727</v>
      </c>
      <c r="H1285" t="s">
        <v>305</v>
      </c>
      <c r="I1285">
        <v>64</v>
      </c>
      <c r="K1285">
        <v>0</v>
      </c>
      <c r="M1285">
        <v>2079.33</v>
      </c>
      <c r="N1285">
        <v>2079.33</v>
      </c>
      <c r="P1285" s="35" t="str">
        <f t="shared" si="319"/>
        <v>28/02/2025</v>
      </c>
      <c r="Q1285" t="str">
        <f t="shared" si="320"/>
        <v>XHY</v>
      </c>
      <c r="R1285">
        <f t="shared" si="321"/>
        <v>16.743906249999998</v>
      </c>
      <c r="S1285">
        <f t="shared" si="322"/>
        <v>64</v>
      </c>
      <c r="T1285">
        <f t="shared" si="323"/>
        <v>0</v>
      </c>
      <c r="U1285" t="str">
        <f t="shared" si="324"/>
        <v>2025-02-28</v>
      </c>
      <c r="V1285">
        <f t="shared" si="325"/>
        <v>0</v>
      </c>
      <c r="W1285">
        <f t="shared" si="326"/>
        <v>0</v>
      </c>
      <c r="X1285" t="str">
        <f t="shared" si="327"/>
        <v>2025-02-28</v>
      </c>
      <c r="Y1285" t="str">
        <f t="shared" si="328"/>
        <v>2025-02-28</v>
      </c>
      <c r="Z1285" t="str">
        <f t="shared" si="329"/>
        <v>2025-03-10</v>
      </c>
      <c r="AA1285" t="str">
        <f t="shared" si="330"/>
        <v>10/03/2025</v>
      </c>
      <c r="AB1285" t="b">
        <f t="shared" si="331"/>
        <v>0</v>
      </c>
      <c r="AC1285" t="str">
        <f t="shared" si="332"/>
        <v>Reinv Div</v>
      </c>
    </row>
    <row r="1286" spans="1:29">
      <c r="A1286" t="s">
        <v>302</v>
      </c>
      <c r="B1286" t="s">
        <v>718</v>
      </c>
      <c r="C1286" t="s">
        <v>718</v>
      </c>
      <c r="D1286" t="s">
        <v>725</v>
      </c>
      <c r="E1286" t="s">
        <v>89</v>
      </c>
      <c r="F1286" t="s">
        <v>110</v>
      </c>
      <c r="G1286" t="s">
        <v>728</v>
      </c>
      <c r="H1286" t="s">
        <v>305</v>
      </c>
      <c r="I1286">
        <v>169</v>
      </c>
      <c r="K1286">
        <v>0</v>
      </c>
      <c r="M1286">
        <v>2079.33</v>
      </c>
      <c r="N1286">
        <v>2079.33</v>
      </c>
      <c r="P1286" s="35" t="str">
        <f t="shared" si="319"/>
        <v>28/02/2025</v>
      </c>
      <c r="Q1286" t="str">
        <f t="shared" si="320"/>
        <v>XIU</v>
      </c>
      <c r="R1286">
        <f t="shared" si="321"/>
        <v>37.950887573964494</v>
      </c>
      <c r="S1286">
        <f t="shared" si="322"/>
        <v>169</v>
      </c>
      <c r="T1286">
        <f t="shared" si="323"/>
        <v>0</v>
      </c>
      <c r="U1286" t="str">
        <f t="shared" si="324"/>
        <v>2025-02-28</v>
      </c>
      <c r="V1286">
        <f t="shared" si="325"/>
        <v>0</v>
      </c>
      <c r="W1286">
        <f t="shared" si="326"/>
        <v>0</v>
      </c>
      <c r="X1286" t="str">
        <f t="shared" si="327"/>
        <v>2025-02-28</v>
      </c>
      <c r="Y1286" t="str">
        <f t="shared" si="328"/>
        <v>2025-02-28</v>
      </c>
      <c r="Z1286" t="str">
        <f t="shared" si="329"/>
        <v>2025-03-10</v>
      </c>
      <c r="AA1286" t="str">
        <f t="shared" si="330"/>
        <v>10/03/2025</v>
      </c>
      <c r="AB1286" t="b">
        <f t="shared" si="331"/>
        <v>0</v>
      </c>
      <c r="AC1286" t="str">
        <f t="shared" si="332"/>
        <v>Reinv Div</v>
      </c>
    </row>
    <row r="1287" spans="1:29">
      <c r="A1287" t="s">
        <v>302</v>
      </c>
      <c r="B1287" t="s">
        <v>718</v>
      </c>
      <c r="C1287" t="s">
        <v>718</v>
      </c>
      <c r="D1287" t="s">
        <v>725</v>
      </c>
      <c r="E1287" t="s">
        <v>89</v>
      </c>
      <c r="F1287" t="s">
        <v>110</v>
      </c>
      <c r="G1287" t="s">
        <v>111</v>
      </c>
      <c r="H1287" t="s">
        <v>128</v>
      </c>
      <c r="I1287">
        <v>0</v>
      </c>
      <c r="K1287">
        <v>0</v>
      </c>
      <c r="L1287">
        <v>32.42</v>
      </c>
      <c r="M1287">
        <v>2079.33</v>
      </c>
      <c r="N1287">
        <v>2079.33</v>
      </c>
      <c r="P1287" s="35" t="str">
        <f t="shared" si="319"/>
        <v>28/02/2025</v>
      </c>
      <c r="Q1287" t="str">
        <f t="shared" si="320"/>
        <v>XIU</v>
      </c>
      <c r="R1287">
        <f t="shared" si="321"/>
        <v>0</v>
      </c>
      <c r="S1287">
        <f t="shared" si="322"/>
        <v>0</v>
      </c>
      <c r="T1287">
        <f t="shared" si="323"/>
        <v>0</v>
      </c>
      <c r="U1287" t="str">
        <f t="shared" si="324"/>
        <v>2025-02-28</v>
      </c>
      <c r="V1287">
        <f t="shared" si="325"/>
        <v>0</v>
      </c>
      <c r="W1287">
        <f t="shared" si="326"/>
        <v>0</v>
      </c>
      <c r="X1287" t="str">
        <f t="shared" si="327"/>
        <v>2025-02-28</v>
      </c>
      <c r="Y1287" t="str">
        <f t="shared" si="328"/>
        <v>2025-02-28</v>
      </c>
      <c r="Z1287" t="str">
        <f t="shared" si="329"/>
        <v>2025-03-10</v>
      </c>
      <c r="AA1287" t="str">
        <f t="shared" si="330"/>
        <v>10/03/2025</v>
      </c>
      <c r="AB1287" t="b">
        <f t="shared" si="331"/>
        <v>0</v>
      </c>
      <c r="AC1287" t="str">
        <f t="shared" si="332"/>
        <v>Fraction</v>
      </c>
    </row>
    <row r="1288" spans="1:29">
      <c r="A1288" t="s">
        <v>302</v>
      </c>
      <c r="B1288" t="s">
        <v>718</v>
      </c>
      <c r="C1288" t="s">
        <v>718</v>
      </c>
      <c r="D1288" t="s">
        <v>725</v>
      </c>
      <c r="E1288" t="s">
        <v>89</v>
      </c>
      <c r="F1288" t="s">
        <v>54</v>
      </c>
      <c r="G1288" t="s">
        <v>729</v>
      </c>
      <c r="H1288" t="s">
        <v>305</v>
      </c>
      <c r="I1288">
        <v>62</v>
      </c>
      <c r="K1288">
        <v>0</v>
      </c>
      <c r="M1288">
        <v>2079.33</v>
      </c>
      <c r="N1288">
        <v>2079.33</v>
      </c>
      <c r="P1288" s="35" t="str">
        <f t="shared" si="319"/>
        <v>28/02/2025</v>
      </c>
      <c r="Q1288" t="str">
        <f t="shared" si="320"/>
        <v>XCB</v>
      </c>
      <c r="R1288">
        <f t="shared" si="321"/>
        <v>20.468548387096774</v>
      </c>
      <c r="S1288">
        <f t="shared" si="322"/>
        <v>62</v>
      </c>
      <c r="T1288">
        <f t="shared" si="323"/>
        <v>0</v>
      </c>
      <c r="U1288" t="str">
        <f t="shared" si="324"/>
        <v>2025-02-28</v>
      </c>
      <c r="V1288">
        <f t="shared" si="325"/>
        <v>0</v>
      </c>
      <c r="W1288">
        <f t="shared" si="326"/>
        <v>0</v>
      </c>
      <c r="X1288" t="str">
        <f t="shared" si="327"/>
        <v>2025-02-28</v>
      </c>
      <c r="Y1288" t="str">
        <f t="shared" si="328"/>
        <v>2025-02-28</v>
      </c>
      <c r="Z1288" t="str">
        <f t="shared" si="329"/>
        <v>2025-03-10</v>
      </c>
      <c r="AA1288" t="str">
        <f t="shared" si="330"/>
        <v>10/03/2025</v>
      </c>
      <c r="AB1288" t="b">
        <f t="shared" si="331"/>
        <v>0</v>
      </c>
      <c r="AC1288" t="str">
        <f t="shared" si="332"/>
        <v>Reinv Div</v>
      </c>
    </row>
    <row r="1289" spans="1:29">
      <c r="A1289" t="s">
        <v>302</v>
      </c>
      <c r="B1289" t="s">
        <v>718</v>
      </c>
      <c r="C1289" t="s">
        <v>718</v>
      </c>
      <c r="D1289" t="s">
        <v>725</v>
      </c>
      <c r="E1289" t="s">
        <v>89</v>
      </c>
      <c r="F1289" t="s">
        <v>54</v>
      </c>
      <c r="G1289" t="s">
        <v>230</v>
      </c>
      <c r="H1289" t="s">
        <v>128</v>
      </c>
      <c r="I1289">
        <v>0</v>
      </c>
      <c r="K1289">
        <v>0</v>
      </c>
      <c r="L1289">
        <v>15.13</v>
      </c>
      <c r="M1289">
        <v>2079.33</v>
      </c>
      <c r="N1289">
        <v>2079.33</v>
      </c>
      <c r="P1289" s="35" t="str">
        <f t="shared" si="319"/>
        <v>28/02/2025</v>
      </c>
      <c r="Q1289" t="str">
        <f t="shared" si="320"/>
        <v>XCB</v>
      </c>
      <c r="R1289">
        <f t="shared" si="321"/>
        <v>0</v>
      </c>
      <c r="S1289">
        <f t="shared" si="322"/>
        <v>0</v>
      </c>
      <c r="T1289">
        <f t="shared" si="323"/>
        <v>0</v>
      </c>
      <c r="U1289" t="str">
        <f t="shared" si="324"/>
        <v>2025-02-28</v>
      </c>
      <c r="V1289">
        <f t="shared" si="325"/>
        <v>0</v>
      </c>
      <c r="W1289">
        <f t="shared" si="326"/>
        <v>0</v>
      </c>
      <c r="X1289" t="str">
        <f t="shared" si="327"/>
        <v>2025-02-28</v>
      </c>
      <c r="Y1289" t="str">
        <f t="shared" si="328"/>
        <v>2025-02-28</v>
      </c>
      <c r="Z1289" t="str">
        <f t="shared" si="329"/>
        <v>2025-03-10</v>
      </c>
      <c r="AA1289" t="str">
        <f t="shared" si="330"/>
        <v>10/03/2025</v>
      </c>
      <c r="AB1289" t="b">
        <f t="shared" si="331"/>
        <v>0</v>
      </c>
      <c r="AC1289" t="str">
        <f t="shared" si="332"/>
        <v>Fraction</v>
      </c>
    </row>
    <row r="1290" spans="1:29">
      <c r="A1290" t="s">
        <v>302</v>
      </c>
      <c r="B1290" t="s">
        <v>718</v>
      </c>
      <c r="C1290" t="s">
        <v>718</v>
      </c>
      <c r="D1290" t="s">
        <v>725</v>
      </c>
      <c r="E1290" t="s">
        <v>89</v>
      </c>
      <c r="F1290" t="s">
        <v>90</v>
      </c>
      <c r="G1290" t="s">
        <v>91</v>
      </c>
      <c r="H1290" t="s">
        <v>128</v>
      </c>
      <c r="I1290">
        <v>0</v>
      </c>
      <c r="K1290">
        <v>0</v>
      </c>
      <c r="L1290">
        <v>7</v>
      </c>
      <c r="M1290">
        <v>2079.33</v>
      </c>
      <c r="N1290">
        <v>2079.33</v>
      </c>
      <c r="P1290" s="35" t="str">
        <f t="shared" si="319"/>
        <v>28/02/2025</v>
      </c>
      <c r="Q1290" t="str">
        <f t="shared" si="320"/>
        <v>XBB</v>
      </c>
      <c r="R1290">
        <f t="shared" si="321"/>
        <v>0</v>
      </c>
      <c r="S1290">
        <f t="shared" si="322"/>
        <v>0</v>
      </c>
      <c r="T1290">
        <f t="shared" si="323"/>
        <v>0</v>
      </c>
      <c r="U1290" t="str">
        <f t="shared" si="324"/>
        <v>2025-02-28</v>
      </c>
      <c r="V1290">
        <f t="shared" si="325"/>
        <v>0</v>
      </c>
      <c r="W1290">
        <f t="shared" si="326"/>
        <v>0</v>
      </c>
      <c r="X1290" t="str">
        <f t="shared" si="327"/>
        <v>2025-02-28</v>
      </c>
      <c r="Y1290" t="str">
        <f t="shared" si="328"/>
        <v>2025-02-28</v>
      </c>
      <c r="Z1290" t="str">
        <f t="shared" si="329"/>
        <v>2025-03-10</v>
      </c>
      <c r="AA1290" t="str">
        <f t="shared" si="330"/>
        <v>10/03/2025</v>
      </c>
      <c r="AB1290" t="b">
        <f t="shared" si="331"/>
        <v>0</v>
      </c>
      <c r="AC1290" t="str">
        <f t="shared" si="332"/>
        <v>Fraction</v>
      </c>
    </row>
    <row r="1291" spans="1:29">
      <c r="A1291" t="s">
        <v>302</v>
      </c>
      <c r="B1291" t="s">
        <v>718</v>
      </c>
      <c r="C1291" t="s">
        <v>718</v>
      </c>
      <c r="D1291" t="s">
        <v>725</v>
      </c>
      <c r="E1291" t="s">
        <v>89</v>
      </c>
      <c r="F1291" t="s">
        <v>90</v>
      </c>
      <c r="G1291" t="s">
        <v>730</v>
      </c>
      <c r="H1291" t="s">
        <v>305</v>
      </c>
      <c r="I1291">
        <v>302</v>
      </c>
      <c r="K1291">
        <v>0</v>
      </c>
      <c r="M1291">
        <v>2079.33</v>
      </c>
      <c r="N1291">
        <v>2079.33</v>
      </c>
      <c r="P1291" s="35" t="str">
        <f t="shared" si="319"/>
        <v>28/02/2025</v>
      </c>
      <c r="Q1291" t="str">
        <f t="shared" si="320"/>
        <v>XBB</v>
      </c>
      <c r="R1291">
        <f t="shared" si="321"/>
        <v>28.99</v>
      </c>
      <c r="S1291">
        <f t="shared" si="322"/>
        <v>302</v>
      </c>
      <c r="T1291">
        <f t="shared" si="323"/>
        <v>0</v>
      </c>
      <c r="U1291" t="str">
        <f t="shared" si="324"/>
        <v>2025-02-28</v>
      </c>
      <c r="V1291">
        <f t="shared" si="325"/>
        <v>0</v>
      </c>
      <c r="W1291">
        <f t="shared" si="326"/>
        <v>0</v>
      </c>
      <c r="X1291" t="str">
        <f t="shared" si="327"/>
        <v>2025-02-28</v>
      </c>
      <c r="Y1291" t="str">
        <f t="shared" si="328"/>
        <v>2025-02-28</v>
      </c>
      <c r="Z1291" t="str">
        <f t="shared" si="329"/>
        <v>2025-03-10</v>
      </c>
      <c r="AA1291" t="str">
        <f t="shared" si="330"/>
        <v>10/03/2025</v>
      </c>
      <c r="AB1291" t="b">
        <f t="shared" si="331"/>
        <v>0</v>
      </c>
      <c r="AC1291" t="str">
        <f t="shared" si="332"/>
        <v>Reinv Div</v>
      </c>
    </row>
    <row r="1292" spans="1:29">
      <c r="A1292" t="s">
        <v>302</v>
      </c>
      <c r="B1292" t="s">
        <v>731</v>
      </c>
      <c r="C1292" t="s">
        <v>732</v>
      </c>
      <c r="D1292" t="s">
        <v>731</v>
      </c>
      <c r="E1292" t="s">
        <v>89</v>
      </c>
      <c r="F1292" t="s">
        <v>105</v>
      </c>
      <c r="G1292" t="s">
        <v>106</v>
      </c>
      <c r="H1292" t="s">
        <v>313</v>
      </c>
      <c r="I1292">
        <v>1000</v>
      </c>
      <c r="J1292">
        <v>49.37</v>
      </c>
      <c r="K1292">
        <v>0</v>
      </c>
      <c r="L1292">
        <v>49370</v>
      </c>
      <c r="M1292">
        <v>2079.33</v>
      </c>
      <c r="N1292">
        <v>1705.33</v>
      </c>
      <c r="P1292" s="35" t="str">
        <f t="shared" si="319"/>
        <v>13/03/2025</v>
      </c>
      <c r="Q1292" t="str">
        <f t="shared" si="320"/>
        <v>XUS</v>
      </c>
      <c r="R1292">
        <f t="shared" si="321"/>
        <v>49.37</v>
      </c>
      <c r="S1292">
        <f t="shared" si="322"/>
        <v>-1000</v>
      </c>
      <c r="T1292">
        <f t="shared" si="323"/>
        <v>-49370</v>
      </c>
      <c r="U1292" t="str">
        <f t="shared" si="324"/>
        <v>2025-03-13</v>
      </c>
      <c r="V1292">
        <f t="shared" si="325"/>
        <v>49.37</v>
      </c>
      <c r="W1292" t="b">
        <f t="shared" si="326"/>
        <v>1</v>
      </c>
      <c r="X1292" t="str">
        <f t="shared" si="327"/>
        <v>2025-03-13</v>
      </c>
      <c r="Y1292" t="str">
        <f t="shared" si="328"/>
        <v>2025-03-14</v>
      </c>
      <c r="Z1292" t="str">
        <f t="shared" si="329"/>
        <v>2025-03-13</v>
      </c>
      <c r="AA1292" t="str">
        <f t="shared" si="330"/>
        <v>13/03/2025</v>
      </c>
      <c r="AB1292" t="b">
        <f t="shared" si="331"/>
        <v>1</v>
      </c>
      <c r="AC1292">
        <f t="shared" si="332"/>
        <v>0</v>
      </c>
    </row>
    <row r="1293" spans="1:29">
      <c r="A1293" t="s">
        <v>302</v>
      </c>
      <c r="B1293" t="s">
        <v>731</v>
      </c>
      <c r="C1293" t="s">
        <v>732</v>
      </c>
      <c r="D1293" t="s">
        <v>731</v>
      </c>
      <c r="E1293" t="s">
        <v>89</v>
      </c>
      <c r="F1293" t="s">
        <v>108</v>
      </c>
      <c r="G1293" t="s">
        <v>109</v>
      </c>
      <c r="H1293" t="s">
        <v>313</v>
      </c>
      <c r="I1293">
        <v>600</v>
      </c>
      <c r="J1293">
        <v>41.01</v>
      </c>
      <c r="K1293">
        <v>0</v>
      </c>
      <c r="L1293">
        <v>24606</v>
      </c>
      <c r="M1293">
        <v>2079.33</v>
      </c>
      <c r="N1293">
        <v>1705.33</v>
      </c>
      <c r="P1293" s="35" t="str">
        <f t="shared" si="319"/>
        <v>13/03/2025</v>
      </c>
      <c r="Q1293" t="str">
        <f t="shared" si="320"/>
        <v>XEF</v>
      </c>
      <c r="R1293">
        <f t="shared" si="321"/>
        <v>41.01</v>
      </c>
      <c r="S1293">
        <f t="shared" si="322"/>
        <v>-600</v>
      </c>
      <c r="T1293">
        <f t="shared" si="323"/>
        <v>-24606</v>
      </c>
      <c r="U1293" t="str">
        <f t="shared" si="324"/>
        <v>2025-03-13</v>
      </c>
      <c r="V1293">
        <f t="shared" si="325"/>
        <v>41.01</v>
      </c>
      <c r="W1293" t="b">
        <f t="shared" si="326"/>
        <v>1</v>
      </c>
      <c r="X1293" t="str">
        <f t="shared" si="327"/>
        <v>2025-03-13</v>
      </c>
      <c r="Y1293" t="str">
        <f t="shared" si="328"/>
        <v>2025-03-14</v>
      </c>
      <c r="Z1293" t="str">
        <f t="shared" si="329"/>
        <v>2025-03-13</v>
      </c>
      <c r="AA1293" t="str">
        <f t="shared" si="330"/>
        <v>13/03/2025</v>
      </c>
      <c r="AB1293" t="b">
        <f t="shared" si="331"/>
        <v>1</v>
      </c>
      <c r="AC1293">
        <f t="shared" si="332"/>
        <v>0</v>
      </c>
    </row>
    <row r="1294" spans="1:29">
      <c r="A1294" t="s">
        <v>302</v>
      </c>
      <c r="B1294" t="s">
        <v>731</v>
      </c>
      <c r="C1294" t="s">
        <v>732</v>
      </c>
      <c r="D1294" t="s">
        <v>731</v>
      </c>
      <c r="E1294" t="s">
        <v>89</v>
      </c>
      <c r="F1294" t="s">
        <v>110</v>
      </c>
      <c r="G1294" t="s">
        <v>111</v>
      </c>
      <c r="H1294" t="s">
        <v>313</v>
      </c>
      <c r="I1294">
        <v>350</v>
      </c>
      <c r="J1294">
        <v>36.659999999999997</v>
      </c>
      <c r="K1294">
        <v>0</v>
      </c>
      <c r="L1294">
        <v>12831</v>
      </c>
      <c r="M1294">
        <v>2079.33</v>
      </c>
      <c r="N1294">
        <v>1705.33</v>
      </c>
      <c r="P1294" s="35" t="str">
        <f t="shared" si="319"/>
        <v>13/03/2025</v>
      </c>
      <c r="Q1294" t="str">
        <f t="shared" si="320"/>
        <v>XIU</v>
      </c>
      <c r="R1294">
        <f t="shared" si="321"/>
        <v>36.659999999999997</v>
      </c>
      <c r="S1294">
        <f t="shared" si="322"/>
        <v>-350</v>
      </c>
      <c r="T1294">
        <f t="shared" si="323"/>
        <v>-12830.999999999998</v>
      </c>
      <c r="U1294" t="str">
        <f t="shared" si="324"/>
        <v>2025-03-13</v>
      </c>
      <c r="V1294">
        <f t="shared" si="325"/>
        <v>36.659999999999997</v>
      </c>
      <c r="W1294" t="b">
        <f t="shared" si="326"/>
        <v>1</v>
      </c>
      <c r="X1294" t="str">
        <f t="shared" si="327"/>
        <v>2025-03-13</v>
      </c>
      <c r="Y1294" t="str">
        <f t="shared" si="328"/>
        <v>2025-03-14</v>
      </c>
      <c r="Z1294" t="str">
        <f t="shared" si="329"/>
        <v>2025-03-13</v>
      </c>
      <c r="AA1294" t="str">
        <f t="shared" si="330"/>
        <v>13/03/2025</v>
      </c>
      <c r="AB1294" t="b">
        <f t="shared" si="331"/>
        <v>1</v>
      </c>
      <c r="AC1294">
        <f t="shared" si="332"/>
        <v>0</v>
      </c>
    </row>
    <row r="1295" spans="1:29">
      <c r="A1295" t="s">
        <v>302</v>
      </c>
      <c r="B1295" t="s">
        <v>731</v>
      </c>
      <c r="C1295" t="s">
        <v>732</v>
      </c>
      <c r="D1295" t="s">
        <v>731</v>
      </c>
      <c r="E1295" t="s">
        <v>89</v>
      </c>
      <c r="F1295" t="s">
        <v>90</v>
      </c>
      <c r="G1295" t="s">
        <v>91</v>
      </c>
      <c r="H1295" t="s">
        <v>314</v>
      </c>
      <c r="I1295">
        <v>2500</v>
      </c>
      <c r="J1295">
        <v>28.61</v>
      </c>
      <c r="K1295">
        <v>0</v>
      </c>
      <c r="L1295">
        <v>-71525</v>
      </c>
      <c r="M1295">
        <v>2079.33</v>
      </c>
      <c r="N1295">
        <v>1705.33</v>
      </c>
      <c r="P1295" s="35" t="str">
        <f t="shared" si="319"/>
        <v>13/03/2025</v>
      </c>
      <c r="Q1295" t="str">
        <f t="shared" si="320"/>
        <v>XBB</v>
      </c>
      <c r="R1295">
        <f t="shared" si="321"/>
        <v>28.61</v>
      </c>
      <c r="S1295">
        <f t="shared" si="322"/>
        <v>2500</v>
      </c>
      <c r="T1295">
        <f t="shared" si="323"/>
        <v>71525</v>
      </c>
      <c r="U1295" t="str">
        <f t="shared" si="324"/>
        <v>2025-03-13</v>
      </c>
      <c r="V1295">
        <f t="shared" si="325"/>
        <v>28.61</v>
      </c>
      <c r="W1295" t="b">
        <f t="shared" si="326"/>
        <v>1</v>
      </c>
      <c r="X1295" t="str">
        <f t="shared" si="327"/>
        <v>2025-03-13</v>
      </c>
      <c r="Y1295" t="str">
        <f t="shared" si="328"/>
        <v>2025-03-14</v>
      </c>
      <c r="Z1295" t="str">
        <f t="shared" si="329"/>
        <v>2025-03-13</v>
      </c>
      <c r="AA1295" t="str">
        <f t="shared" si="330"/>
        <v>13/03/2025</v>
      </c>
      <c r="AB1295" t="b">
        <f t="shared" si="331"/>
        <v>1</v>
      </c>
      <c r="AC1295">
        <f t="shared" si="332"/>
        <v>0</v>
      </c>
    </row>
    <row r="1296" spans="1:29">
      <c r="A1296" t="s">
        <v>302</v>
      </c>
      <c r="B1296" t="s">
        <v>731</v>
      </c>
      <c r="C1296" t="s">
        <v>732</v>
      </c>
      <c r="D1296" t="s">
        <v>731</v>
      </c>
      <c r="E1296" t="s">
        <v>89</v>
      </c>
      <c r="F1296" t="s">
        <v>112</v>
      </c>
      <c r="G1296" t="s">
        <v>113</v>
      </c>
      <c r="H1296" t="s">
        <v>314</v>
      </c>
      <c r="I1296">
        <v>450</v>
      </c>
      <c r="J1296">
        <v>34.790999999999997</v>
      </c>
      <c r="K1296">
        <v>0</v>
      </c>
      <c r="L1296">
        <v>-15656</v>
      </c>
      <c r="M1296">
        <v>2079.33</v>
      </c>
      <c r="N1296">
        <v>1705.33</v>
      </c>
      <c r="P1296" s="35" t="str">
        <f t="shared" si="319"/>
        <v>13/03/2025</v>
      </c>
      <c r="Q1296" t="str">
        <f t="shared" si="320"/>
        <v>XEM</v>
      </c>
      <c r="R1296">
        <f t="shared" si="321"/>
        <v>34.790999999999997</v>
      </c>
      <c r="S1296">
        <f t="shared" si="322"/>
        <v>450</v>
      </c>
      <c r="T1296">
        <f t="shared" si="323"/>
        <v>15656.000000000002</v>
      </c>
      <c r="U1296" t="str">
        <f t="shared" si="324"/>
        <v>2025-03-13</v>
      </c>
      <c r="V1296">
        <f t="shared" si="325"/>
        <v>34.791111111111114</v>
      </c>
      <c r="W1296" t="b">
        <f t="shared" si="326"/>
        <v>0</v>
      </c>
      <c r="X1296" t="str">
        <f t="shared" si="327"/>
        <v>2025-03-13</v>
      </c>
      <c r="Y1296" t="str">
        <f t="shared" si="328"/>
        <v>2025-03-14</v>
      </c>
      <c r="Z1296" t="str">
        <f t="shared" si="329"/>
        <v>2025-03-13</v>
      </c>
      <c r="AA1296" t="str">
        <f t="shared" si="330"/>
        <v>13/03/2025</v>
      </c>
      <c r="AB1296" t="b">
        <f t="shared" si="331"/>
        <v>1</v>
      </c>
      <c r="AC1296">
        <f t="shared" si="332"/>
        <v>0</v>
      </c>
    </row>
    <row r="1297" spans="1:29">
      <c r="A1297" t="s">
        <v>302</v>
      </c>
      <c r="B1297" t="s">
        <v>733</v>
      </c>
      <c r="C1297" t="s">
        <v>733</v>
      </c>
      <c r="D1297" t="s">
        <v>734</v>
      </c>
      <c r="G1297" t="s">
        <v>520</v>
      </c>
      <c r="H1297" t="s">
        <v>521</v>
      </c>
      <c r="I1297">
        <v>0</v>
      </c>
      <c r="K1297">
        <v>0</v>
      </c>
      <c r="L1297">
        <v>46.55</v>
      </c>
      <c r="M1297">
        <v>1705.33</v>
      </c>
      <c r="N1297">
        <v>1705.33</v>
      </c>
      <c r="P1297" s="35" t="str">
        <f t="shared" si="319"/>
        <v>24/03/2025</v>
      </c>
      <c r="Q1297">
        <f t="shared" si="320"/>
        <v>0</v>
      </c>
      <c r="R1297">
        <f t="shared" si="321"/>
        <v>0</v>
      </c>
      <c r="S1297">
        <f t="shared" si="322"/>
        <v>0</v>
      </c>
      <c r="T1297">
        <f t="shared" si="323"/>
        <v>0</v>
      </c>
      <c r="U1297" t="str">
        <f t="shared" si="324"/>
        <v>2025-03-24</v>
      </c>
      <c r="V1297">
        <f t="shared" si="325"/>
        <v>0</v>
      </c>
      <c r="W1297">
        <f t="shared" si="326"/>
        <v>0</v>
      </c>
      <c r="X1297" t="str">
        <f t="shared" si="327"/>
        <v>2025-03-24</v>
      </c>
      <c r="Y1297" t="str">
        <f t="shared" si="328"/>
        <v>2025-03-24</v>
      </c>
      <c r="Z1297" t="str">
        <f t="shared" si="329"/>
        <v>2025-03-25</v>
      </c>
      <c r="AA1297" t="str">
        <f t="shared" si="330"/>
        <v>25/03/2025</v>
      </c>
      <c r="AB1297" t="b">
        <f t="shared" si="331"/>
        <v>0</v>
      </c>
      <c r="AC1297" t="str">
        <f t="shared" si="332"/>
        <v>Fee rebate</v>
      </c>
    </row>
    <row r="1298" spans="1:29">
      <c r="A1298" t="s">
        <v>302</v>
      </c>
      <c r="B1298" t="s">
        <v>733</v>
      </c>
      <c r="C1298" t="s">
        <v>733</v>
      </c>
      <c r="D1298" t="s">
        <v>734</v>
      </c>
      <c r="E1298" t="s">
        <v>89</v>
      </c>
      <c r="F1298" t="s">
        <v>498</v>
      </c>
      <c r="G1298" t="s">
        <v>522</v>
      </c>
      <c r="H1298" t="s">
        <v>521</v>
      </c>
      <c r="I1298">
        <v>3.2440000000000002</v>
      </c>
      <c r="K1298">
        <v>0</v>
      </c>
      <c r="L1298">
        <v>-46.55</v>
      </c>
      <c r="M1298">
        <v>1705.33</v>
      </c>
      <c r="N1298">
        <v>1705.33</v>
      </c>
      <c r="P1298" s="35" t="str">
        <f t="shared" si="319"/>
        <v>24/03/2025</v>
      </c>
      <c r="Q1298" t="str">
        <f t="shared" si="320"/>
        <v>NBC773</v>
      </c>
      <c r="R1298">
        <f t="shared" si="321"/>
        <v>0</v>
      </c>
      <c r="S1298">
        <f t="shared" si="322"/>
        <v>3.2440000000000002</v>
      </c>
      <c r="T1298">
        <f t="shared" si="323"/>
        <v>46.55</v>
      </c>
      <c r="U1298" t="str">
        <f t="shared" si="324"/>
        <v>2025-03-24</v>
      </c>
      <c r="V1298">
        <f t="shared" si="325"/>
        <v>14.349568434032058</v>
      </c>
      <c r="W1298">
        <f t="shared" si="326"/>
        <v>0</v>
      </c>
      <c r="X1298" t="str">
        <f t="shared" si="327"/>
        <v>2025-03-24</v>
      </c>
      <c r="Y1298" t="str">
        <f t="shared" si="328"/>
        <v>2025-03-24</v>
      </c>
      <c r="Z1298" t="str">
        <f t="shared" si="329"/>
        <v>2025-03-25</v>
      </c>
      <c r="AA1298" t="str">
        <f t="shared" si="330"/>
        <v>25/03/2025</v>
      </c>
      <c r="AB1298" t="b">
        <f t="shared" si="331"/>
        <v>0</v>
      </c>
      <c r="AC1298" t="str">
        <f t="shared" si="332"/>
        <v>Fee rebate</v>
      </c>
    </row>
    <row r="1299" spans="1:29">
      <c r="A1299" t="s">
        <v>302</v>
      </c>
      <c r="B1299" t="s">
        <v>735</v>
      </c>
      <c r="C1299" t="s">
        <v>735</v>
      </c>
      <c r="D1299" t="s">
        <v>735</v>
      </c>
      <c r="E1299" t="s">
        <v>89</v>
      </c>
      <c r="F1299" t="s">
        <v>93</v>
      </c>
      <c r="G1299" t="s">
        <v>94</v>
      </c>
      <c r="H1299" t="s">
        <v>92</v>
      </c>
      <c r="I1299">
        <v>7915</v>
      </c>
      <c r="K1299">
        <v>0</v>
      </c>
      <c r="L1299">
        <v>554.04999999999995</v>
      </c>
      <c r="M1299">
        <v>1705.33</v>
      </c>
      <c r="N1299">
        <v>1705.33</v>
      </c>
      <c r="P1299" s="35" t="str">
        <f t="shared" si="319"/>
        <v>31/03/2025</v>
      </c>
      <c r="Q1299" t="str">
        <f t="shared" si="320"/>
        <v>XIG</v>
      </c>
      <c r="R1299">
        <f t="shared" si="321"/>
        <v>0</v>
      </c>
      <c r="S1299">
        <f t="shared" si="322"/>
        <v>7915</v>
      </c>
      <c r="T1299">
        <f t="shared" si="323"/>
        <v>554.04999999999995</v>
      </c>
      <c r="U1299" t="str">
        <f t="shared" si="324"/>
        <v>2025-03-31</v>
      </c>
      <c r="V1299">
        <f t="shared" si="325"/>
        <v>6.9999999999999993E-2</v>
      </c>
      <c r="W1299">
        <f t="shared" si="326"/>
        <v>0</v>
      </c>
      <c r="X1299" t="str">
        <f t="shared" si="327"/>
        <v>2025-03-31</v>
      </c>
      <c r="Y1299" t="str">
        <f t="shared" si="328"/>
        <v>2025-03-31</v>
      </c>
      <c r="Z1299" t="str">
        <f t="shared" si="329"/>
        <v>2025-03-31</v>
      </c>
      <c r="AA1299" t="str">
        <f t="shared" si="330"/>
        <v>31/03/2025</v>
      </c>
      <c r="AB1299" t="b">
        <f t="shared" si="331"/>
        <v>1</v>
      </c>
      <c r="AC1299">
        <f t="shared" si="332"/>
        <v>0</v>
      </c>
    </row>
    <row r="1300" spans="1:29">
      <c r="A1300" t="s">
        <v>302</v>
      </c>
      <c r="B1300" t="s">
        <v>735</v>
      </c>
      <c r="C1300" t="s">
        <v>735</v>
      </c>
      <c r="D1300" t="s">
        <v>735</v>
      </c>
      <c r="E1300" t="s">
        <v>89</v>
      </c>
      <c r="F1300" t="s">
        <v>93</v>
      </c>
      <c r="G1300" t="s">
        <v>94</v>
      </c>
      <c r="H1300" t="s">
        <v>305</v>
      </c>
      <c r="I1300">
        <v>0</v>
      </c>
      <c r="K1300">
        <v>0</v>
      </c>
      <c r="L1300">
        <v>-554.04999999999995</v>
      </c>
      <c r="M1300">
        <v>1705.33</v>
      </c>
      <c r="N1300">
        <v>1705.33</v>
      </c>
      <c r="P1300" s="35" t="str">
        <f t="shared" si="319"/>
        <v>31/03/2025</v>
      </c>
      <c r="Q1300" t="str">
        <f t="shared" si="320"/>
        <v>XIG</v>
      </c>
      <c r="R1300">
        <f t="shared" si="321"/>
        <v>0</v>
      </c>
      <c r="S1300">
        <f t="shared" si="322"/>
        <v>0</v>
      </c>
      <c r="T1300">
        <f t="shared" si="323"/>
        <v>0</v>
      </c>
      <c r="U1300" t="str">
        <f t="shared" si="324"/>
        <v>2025-03-31</v>
      </c>
      <c r="V1300">
        <f t="shared" si="325"/>
        <v>0</v>
      </c>
      <c r="W1300">
        <f t="shared" si="326"/>
        <v>0</v>
      </c>
      <c r="X1300" t="str">
        <f t="shared" si="327"/>
        <v>2025-03-31</v>
      </c>
      <c r="Y1300" t="str">
        <f t="shared" si="328"/>
        <v>2025-03-31</v>
      </c>
      <c r="Z1300" t="str">
        <f t="shared" si="329"/>
        <v>2025-03-31</v>
      </c>
      <c r="AA1300" t="str">
        <f t="shared" si="330"/>
        <v>31/03/2025</v>
      </c>
      <c r="AB1300" t="b">
        <f t="shared" si="331"/>
        <v>1</v>
      </c>
      <c r="AC1300">
        <f t="shared" si="332"/>
        <v>0</v>
      </c>
    </row>
    <row r="1301" spans="1:29">
      <c r="A1301" t="s">
        <v>302</v>
      </c>
      <c r="B1301" t="s">
        <v>735</v>
      </c>
      <c r="C1301" t="s">
        <v>735</v>
      </c>
      <c r="D1301" t="s">
        <v>735</v>
      </c>
      <c r="E1301" t="s">
        <v>89</v>
      </c>
      <c r="F1301" t="s">
        <v>95</v>
      </c>
      <c r="G1301" t="s">
        <v>96</v>
      </c>
      <c r="H1301" t="s">
        <v>92</v>
      </c>
      <c r="I1301">
        <v>12850</v>
      </c>
      <c r="K1301">
        <v>0</v>
      </c>
      <c r="L1301">
        <v>1079.4000000000001</v>
      </c>
      <c r="M1301">
        <v>1705.33</v>
      </c>
      <c r="N1301">
        <v>1705.33</v>
      </c>
      <c r="P1301" s="35" t="str">
        <f t="shared" si="319"/>
        <v>31/03/2025</v>
      </c>
      <c r="Q1301" t="str">
        <f t="shared" si="320"/>
        <v>XHY</v>
      </c>
      <c r="R1301">
        <f t="shared" si="321"/>
        <v>0</v>
      </c>
      <c r="S1301">
        <f t="shared" si="322"/>
        <v>12850</v>
      </c>
      <c r="T1301">
        <f t="shared" si="323"/>
        <v>1079.4000000000001</v>
      </c>
      <c r="U1301" t="str">
        <f t="shared" si="324"/>
        <v>2025-03-31</v>
      </c>
      <c r="V1301">
        <f t="shared" si="325"/>
        <v>8.4000000000000005E-2</v>
      </c>
      <c r="W1301">
        <f t="shared" si="326"/>
        <v>0</v>
      </c>
      <c r="X1301" t="str">
        <f t="shared" si="327"/>
        <v>2025-03-31</v>
      </c>
      <c r="Y1301" t="str">
        <f t="shared" si="328"/>
        <v>2025-03-31</v>
      </c>
      <c r="Z1301" t="str">
        <f t="shared" si="329"/>
        <v>2025-03-31</v>
      </c>
      <c r="AA1301" t="str">
        <f t="shared" si="330"/>
        <v>31/03/2025</v>
      </c>
      <c r="AB1301" t="b">
        <f t="shared" si="331"/>
        <v>1</v>
      </c>
      <c r="AC1301">
        <f t="shared" si="332"/>
        <v>0</v>
      </c>
    </row>
    <row r="1302" spans="1:29">
      <c r="A1302" t="s">
        <v>302</v>
      </c>
      <c r="B1302" t="s">
        <v>735</v>
      </c>
      <c r="C1302" t="s">
        <v>735</v>
      </c>
      <c r="D1302" t="s">
        <v>735</v>
      </c>
      <c r="E1302" t="s">
        <v>89</v>
      </c>
      <c r="F1302" t="s">
        <v>95</v>
      </c>
      <c r="G1302" t="s">
        <v>96</v>
      </c>
      <c r="H1302" t="s">
        <v>305</v>
      </c>
      <c r="I1302">
        <v>0</v>
      </c>
      <c r="K1302">
        <v>0</v>
      </c>
      <c r="L1302">
        <v>-1079.4000000000001</v>
      </c>
      <c r="M1302">
        <v>1705.33</v>
      </c>
      <c r="N1302">
        <v>1705.33</v>
      </c>
      <c r="P1302" s="35" t="str">
        <f t="shared" si="319"/>
        <v>31/03/2025</v>
      </c>
      <c r="Q1302" t="str">
        <f t="shared" si="320"/>
        <v>XHY</v>
      </c>
      <c r="R1302">
        <f t="shared" si="321"/>
        <v>0</v>
      </c>
      <c r="S1302">
        <f t="shared" si="322"/>
        <v>0</v>
      </c>
      <c r="T1302">
        <f t="shared" si="323"/>
        <v>0</v>
      </c>
      <c r="U1302" t="str">
        <f t="shared" si="324"/>
        <v>2025-03-31</v>
      </c>
      <c r="V1302">
        <f t="shared" si="325"/>
        <v>0</v>
      </c>
      <c r="W1302">
        <f t="shared" si="326"/>
        <v>0</v>
      </c>
      <c r="X1302" t="str">
        <f t="shared" si="327"/>
        <v>2025-03-31</v>
      </c>
      <c r="Y1302" t="str">
        <f t="shared" si="328"/>
        <v>2025-03-31</v>
      </c>
      <c r="Z1302" t="str">
        <f t="shared" si="329"/>
        <v>2025-03-31</v>
      </c>
      <c r="AA1302" t="str">
        <f t="shared" si="330"/>
        <v>31/03/2025</v>
      </c>
      <c r="AB1302" t="b">
        <f t="shared" si="331"/>
        <v>1</v>
      </c>
      <c r="AC1302">
        <f t="shared" si="332"/>
        <v>0</v>
      </c>
    </row>
    <row r="1303" spans="1:29">
      <c r="A1303" t="s">
        <v>302</v>
      </c>
      <c r="B1303" t="s">
        <v>735</v>
      </c>
      <c r="C1303" t="s">
        <v>735</v>
      </c>
      <c r="D1303" t="s">
        <v>735</v>
      </c>
      <c r="E1303" t="s">
        <v>89</v>
      </c>
      <c r="F1303" t="s">
        <v>54</v>
      </c>
      <c r="G1303" t="s">
        <v>230</v>
      </c>
      <c r="H1303" t="s">
        <v>92</v>
      </c>
      <c r="I1303">
        <v>18675</v>
      </c>
      <c r="K1303">
        <v>0</v>
      </c>
      <c r="L1303">
        <v>1288.58</v>
      </c>
      <c r="M1303">
        <v>1705.33</v>
      </c>
      <c r="N1303">
        <v>1705.33</v>
      </c>
      <c r="P1303" s="35" t="str">
        <f t="shared" si="319"/>
        <v>31/03/2025</v>
      </c>
      <c r="Q1303" t="str">
        <f t="shared" si="320"/>
        <v>XCB</v>
      </c>
      <c r="R1303">
        <f t="shared" si="321"/>
        <v>0</v>
      </c>
      <c r="S1303">
        <f t="shared" si="322"/>
        <v>18675</v>
      </c>
      <c r="T1303">
        <f t="shared" si="323"/>
        <v>1288.5800000000002</v>
      </c>
      <c r="U1303" t="str">
        <f t="shared" si="324"/>
        <v>2025-03-31</v>
      </c>
      <c r="V1303">
        <f t="shared" si="325"/>
        <v>6.9000267737617138E-2</v>
      </c>
      <c r="W1303">
        <f t="shared" si="326"/>
        <v>0</v>
      </c>
      <c r="X1303" t="str">
        <f t="shared" si="327"/>
        <v>2025-03-31</v>
      </c>
      <c r="Y1303" t="str">
        <f t="shared" si="328"/>
        <v>2025-03-31</v>
      </c>
      <c r="Z1303" t="str">
        <f t="shared" si="329"/>
        <v>2025-03-31</v>
      </c>
      <c r="AA1303" t="str">
        <f t="shared" si="330"/>
        <v>31/03/2025</v>
      </c>
      <c r="AB1303" t="b">
        <f t="shared" si="331"/>
        <v>1</v>
      </c>
      <c r="AC1303">
        <f t="shared" si="332"/>
        <v>0</v>
      </c>
    </row>
    <row r="1304" spans="1:29">
      <c r="A1304" t="s">
        <v>302</v>
      </c>
      <c r="B1304" t="s">
        <v>735</v>
      </c>
      <c r="C1304" t="s">
        <v>735</v>
      </c>
      <c r="D1304" t="s">
        <v>735</v>
      </c>
      <c r="E1304" t="s">
        <v>89</v>
      </c>
      <c r="F1304" t="s">
        <v>54</v>
      </c>
      <c r="G1304" t="s">
        <v>230</v>
      </c>
      <c r="H1304" t="s">
        <v>305</v>
      </c>
      <c r="I1304">
        <v>0</v>
      </c>
      <c r="K1304">
        <v>0</v>
      </c>
      <c r="L1304">
        <v>-1288.58</v>
      </c>
      <c r="M1304">
        <v>1705.33</v>
      </c>
      <c r="N1304">
        <v>1705.33</v>
      </c>
      <c r="P1304" s="35" t="str">
        <f t="shared" si="319"/>
        <v>31/03/2025</v>
      </c>
      <c r="Q1304" t="str">
        <f t="shared" si="320"/>
        <v>XCB</v>
      </c>
      <c r="R1304">
        <f t="shared" si="321"/>
        <v>0</v>
      </c>
      <c r="S1304">
        <f t="shared" si="322"/>
        <v>0</v>
      </c>
      <c r="T1304">
        <f t="shared" si="323"/>
        <v>0</v>
      </c>
      <c r="U1304" t="str">
        <f t="shared" si="324"/>
        <v>2025-03-31</v>
      </c>
      <c r="V1304">
        <f t="shared" si="325"/>
        <v>0</v>
      </c>
      <c r="W1304">
        <f t="shared" si="326"/>
        <v>0</v>
      </c>
      <c r="X1304" t="str">
        <f t="shared" si="327"/>
        <v>2025-03-31</v>
      </c>
      <c r="Y1304" t="str">
        <f t="shared" si="328"/>
        <v>2025-03-31</v>
      </c>
      <c r="Z1304" t="str">
        <f t="shared" si="329"/>
        <v>2025-03-31</v>
      </c>
      <c r="AA1304" t="str">
        <f t="shared" si="330"/>
        <v>31/03/2025</v>
      </c>
      <c r="AB1304" t="b">
        <f t="shared" si="331"/>
        <v>1</v>
      </c>
      <c r="AC1304">
        <f t="shared" si="332"/>
        <v>0</v>
      </c>
    </row>
    <row r="1305" spans="1:29">
      <c r="A1305" t="s">
        <v>302</v>
      </c>
      <c r="B1305" t="s">
        <v>735</v>
      </c>
      <c r="C1305" t="s">
        <v>735</v>
      </c>
      <c r="D1305" t="s">
        <v>735</v>
      </c>
      <c r="E1305" t="s">
        <v>89</v>
      </c>
      <c r="F1305" t="s">
        <v>90</v>
      </c>
      <c r="G1305" t="s">
        <v>91</v>
      </c>
      <c r="H1305" t="s">
        <v>92</v>
      </c>
      <c r="I1305">
        <v>113714</v>
      </c>
      <c r="K1305">
        <v>0</v>
      </c>
      <c r="L1305">
        <v>8983.41</v>
      </c>
      <c r="M1305">
        <v>1705.33</v>
      </c>
      <c r="N1305">
        <v>1705.33</v>
      </c>
      <c r="P1305" s="35" t="str">
        <f t="shared" si="319"/>
        <v>31/03/2025</v>
      </c>
      <c r="Q1305" t="str">
        <f t="shared" si="320"/>
        <v>XBB</v>
      </c>
      <c r="R1305">
        <f t="shared" si="321"/>
        <v>0</v>
      </c>
      <c r="S1305">
        <f t="shared" si="322"/>
        <v>113714</v>
      </c>
      <c r="T1305">
        <f t="shared" si="323"/>
        <v>8983.41</v>
      </c>
      <c r="U1305" t="str">
        <f t="shared" si="324"/>
        <v>2025-03-31</v>
      </c>
      <c r="V1305">
        <f t="shared" si="325"/>
        <v>7.9000035175967778E-2</v>
      </c>
      <c r="W1305">
        <f t="shared" si="326"/>
        <v>0</v>
      </c>
      <c r="X1305" t="str">
        <f t="shared" si="327"/>
        <v>2025-03-31</v>
      </c>
      <c r="Y1305" t="str">
        <f t="shared" si="328"/>
        <v>2025-03-31</v>
      </c>
      <c r="Z1305" t="str">
        <f t="shared" si="329"/>
        <v>2025-03-31</v>
      </c>
      <c r="AA1305" t="str">
        <f t="shared" si="330"/>
        <v>31/03/2025</v>
      </c>
      <c r="AB1305" t="b">
        <f t="shared" si="331"/>
        <v>1</v>
      </c>
      <c r="AC1305">
        <f t="shared" si="332"/>
        <v>0</v>
      </c>
    </row>
    <row r="1306" spans="1:29">
      <c r="A1306" t="s">
        <v>302</v>
      </c>
      <c r="B1306" t="s">
        <v>735</v>
      </c>
      <c r="C1306" t="s">
        <v>735</v>
      </c>
      <c r="D1306" t="s">
        <v>735</v>
      </c>
      <c r="E1306" t="s">
        <v>89</v>
      </c>
      <c r="F1306" t="s">
        <v>90</v>
      </c>
      <c r="G1306" t="s">
        <v>91</v>
      </c>
      <c r="H1306" t="s">
        <v>305</v>
      </c>
      <c r="I1306">
        <v>0</v>
      </c>
      <c r="K1306">
        <v>0</v>
      </c>
      <c r="L1306">
        <v>-8983.41</v>
      </c>
      <c r="M1306">
        <v>1705.33</v>
      </c>
      <c r="N1306">
        <v>1705.33</v>
      </c>
      <c r="P1306" s="35" t="str">
        <f t="shared" si="319"/>
        <v>31/03/2025</v>
      </c>
      <c r="Q1306" t="str">
        <f t="shared" si="320"/>
        <v>XBB</v>
      </c>
      <c r="R1306">
        <f t="shared" si="321"/>
        <v>0</v>
      </c>
      <c r="S1306">
        <f t="shared" si="322"/>
        <v>0</v>
      </c>
      <c r="T1306">
        <f t="shared" si="323"/>
        <v>0</v>
      </c>
      <c r="U1306" t="str">
        <f t="shared" si="324"/>
        <v>2025-03-31</v>
      </c>
      <c r="V1306">
        <f t="shared" si="325"/>
        <v>0</v>
      </c>
      <c r="W1306">
        <f t="shared" si="326"/>
        <v>0</v>
      </c>
      <c r="X1306" t="str">
        <f t="shared" si="327"/>
        <v>2025-03-31</v>
      </c>
      <c r="Y1306" t="str">
        <f t="shared" si="328"/>
        <v>2025-03-31</v>
      </c>
      <c r="Z1306" t="str">
        <f t="shared" si="329"/>
        <v>2025-03-31</v>
      </c>
      <c r="AA1306" t="str">
        <f t="shared" si="330"/>
        <v>31/03/2025</v>
      </c>
      <c r="AB1306" t="b">
        <f t="shared" si="331"/>
        <v>1</v>
      </c>
      <c r="AC1306">
        <f t="shared" si="33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F778C-96F6-4C41-9717-28DD0A9D2743}">
  <dimension ref="A1:R413"/>
  <sheetViews>
    <sheetView zoomScale="120" zoomScaleNormal="120" workbookViewId="0">
      <pane ySplit="1" topLeftCell="A417" activePane="bottomLeft" state="frozen"/>
      <selection pane="bottomLeft" activeCell="J417" sqref="J417"/>
    </sheetView>
  </sheetViews>
  <sheetFormatPr defaultColWidth="11.42578125" defaultRowHeight="14.45"/>
  <cols>
    <col min="1" max="1" width="10.140625" bestFit="1" customWidth="1"/>
    <col min="2" max="3" width="15.140625" style="30" bestFit="1" customWidth="1"/>
    <col min="4" max="4" width="6.7109375" bestFit="1" customWidth="1"/>
    <col min="5" max="5" width="7.7109375" bestFit="1" customWidth="1"/>
    <col min="6" max="6" width="19" bestFit="1" customWidth="1"/>
    <col min="7" max="7" width="58" hidden="1" customWidth="1"/>
    <col min="8" max="8" width="10.42578125" bestFit="1" customWidth="1"/>
    <col min="9" max="9" width="10.140625" bestFit="1" customWidth="1"/>
    <col min="10" max="10" width="7.140625" bestFit="1" customWidth="1"/>
    <col min="11" max="11" width="10.42578125" bestFit="1" customWidth="1"/>
    <col min="12" max="12" width="10.7109375" bestFit="1" customWidth="1"/>
    <col min="13" max="13" width="22" bestFit="1" customWidth="1"/>
    <col min="14" max="14" width="14.42578125" bestFit="1" customWidth="1"/>
  </cols>
  <sheetData>
    <row r="1" spans="1:14">
      <c r="A1" s="3" t="s">
        <v>736</v>
      </c>
      <c r="B1" s="41" t="s">
        <v>737</v>
      </c>
      <c r="C1" s="41" t="s">
        <v>738</v>
      </c>
      <c r="D1" s="3" t="s">
        <v>739</v>
      </c>
      <c r="E1" s="3" t="s">
        <v>740</v>
      </c>
      <c r="F1" s="3" t="s">
        <v>42</v>
      </c>
      <c r="G1" s="3" t="s">
        <v>77</v>
      </c>
      <c r="H1" s="3" t="s">
        <v>741</v>
      </c>
      <c r="I1" s="3" t="s">
        <v>742</v>
      </c>
      <c r="J1" s="3" t="s">
        <v>743</v>
      </c>
      <c r="K1" s="3" t="s">
        <v>79</v>
      </c>
      <c r="L1" s="3" t="s">
        <v>744</v>
      </c>
      <c r="M1" s="3" t="s">
        <v>745</v>
      </c>
      <c r="N1" s="3" t="s">
        <v>746</v>
      </c>
    </row>
    <row r="2" spans="1:14">
      <c r="A2" s="2">
        <v>44043</v>
      </c>
      <c r="B2" s="41" t="s">
        <v>88</v>
      </c>
      <c r="C2" s="41" t="s">
        <v>88</v>
      </c>
      <c r="D2" s="3" t="s">
        <v>89</v>
      </c>
      <c r="E2" s="3" t="s">
        <v>90</v>
      </c>
      <c r="F2" s="3" t="s">
        <v>18</v>
      </c>
      <c r="G2" s="3" t="s">
        <v>91</v>
      </c>
      <c r="H2" s="3" t="s">
        <v>92</v>
      </c>
      <c r="I2" s="3">
        <v>53500</v>
      </c>
      <c r="J2" s="3"/>
      <c r="K2" s="3">
        <v>0</v>
      </c>
      <c r="L2" s="3">
        <v>3798.5</v>
      </c>
      <c r="M2" s="40"/>
      <c r="N2" s="40"/>
    </row>
    <row r="3" spans="1:14">
      <c r="A3" s="2">
        <v>44043</v>
      </c>
      <c r="B3" s="41" t="s">
        <v>88</v>
      </c>
      <c r="C3" s="41" t="s">
        <v>88</v>
      </c>
      <c r="D3" s="3" t="s">
        <v>89</v>
      </c>
      <c r="E3" s="3" t="s">
        <v>93</v>
      </c>
      <c r="F3" s="3" t="s">
        <v>24</v>
      </c>
      <c r="G3" s="3" t="s">
        <v>94</v>
      </c>
      <c r="H3" s="3" t="s">
        <v>92</v>
      </c>
      <c r="I3" s="3">
        <v>8500</v>
      </c>
      <c r="J3" s="3"/>
      <c r="K3" s="3">
        <v>0</v>
      </c>
      <c r="L3" s="3">
        <v>459</v>
      </c>
      <c r="M3" s="40"/>
      <c r="N3" s="40"/>
    </row>
    <row r="4" spans="1:14">
      <c r="A4" s="2">
        <v>44043</v>
      </c>
      <c r="B4" s="41" t="s">
        <v>88</v>
      </c>
      <c r="C4" s="41" t="s">
        <v>88</v>
      </c>
      <c r="D4" s="3" t="s">
        <v>89</v>
      </c>
      <c r="E4" s="3" t="s">
        <v>95</v>
      </c>
      <c r="F4" s="3" t="s">
        <v>25</v>
      </c>
      <c r="G4" s="3" t="s">
        <v>96</v>
      </c>
      <c r="H4" s="3" t="s">
        <v>92</v>
      </c>
      <c r="I4" s="3">
        <v>10650</v>
      </c>
      <c r="J4" s="3"/>
      <c r="K4" s="3">
        <v>0</v>
      </c>
      <c r="L4" s="3">
        <v>883.95</v>
      </c>
      <c r="M4" s="40"/>
      <c r="N4" s="40"/>
    </row>
    <row r="5" spans="1:14">
      <c r="A5" s="2">
        <v>44043</v>
      </c>
      <c r="B5" s="41" t="s">
        <v>88</v>
      </c>
      <c r="C5" s="41" t="s">
        <v>88</v>
      </c>
      <c r="D5" s="3" t="s">
        <v>89</v>
      </c>
      <c r="E5" s="3" t="s">
        <v>54</v>
      </c>
      <c r="F5" s="3" t="s">
        <v>23</v>
      </c>
      <c r="G5" s="3" t="s">
        <v>97</v>
      </c>
      <c r="H5" s="3" t="s">
        <v>92</v>
      </c>
      <c r="I5" s="3">
        <v>28650</v>
      </c>
      <c r="J5" s="3"/>
      <c r="K5" s="3">
        <v>0</v>
      </c>
      <c r="L5" s="3">
        <v>1489.8</v>
      </c>
      <c r="M5" s="40"/>
      <c r="N5" s="40"/>
    </row>
    <row r="6" spans="1:14">
      <c r="A6" s="2">
        <v>44064</v>
      </c>
      <c r="B6" s="41" t="s">
        <v>98</v>
      </c>
      <c r="C6" s="41" t="s">
        <v>99</v>
      </c>
      <c r="D6" s="3"/>
      <c r="E6" s="3"/>
      <c r="F6" s="3"/>
      <c r="G6" s="3" t="s">
        <v>100</v>
      </c>
      <c r="H6" s="3" t="s">
        <v>101</v>
      </c>
      <c r="I6" s="3">
        <v>0</v>
      </c>
      <c r="J6" s="3"/>
      <c r="K6" s="3">
        <v>0</v>
      </c>
      <c r="L6" s="3">
        <v>9.98</v>
      </c>
      <c r="M6" s="40"/>
      <c r="N6" s="40"/>
    </row>
    <row r="7" spans="1:14">
      <c r="A7" s="2">
        <v>44068</v>
      </c>
      <c r="B7" s="41" t="s">
        <v>103</v>
      </c>
      <c r="C7" s="41" t="s">
        <v>102</v>
      </c>
      <c r="D7" s="3" t="s">
        <v>89</v>
      </c>
      <c r="E7" s="3" t="s">
        <v>90</v>
      </c>
      <c r="F7" s="3" t="s">
        <v>18</v>
      </c>
      <c r="G7" s="3" t="s">
        <v>91</v>
      </c>
      <c r="H7" s="3" t="s">
        <v>104</v>
      </c>
      <c r="I7" s="3">
        <v>1350</v>
      </c>
      <c r="J7" s="3">
        <v>33.530999999999999</v>
      </c>
      <c r="K7" s="3">
        <v>0</v>
      </c>
      <c r="L7" s="3">
        <v>45267.5</v>
      </c>
      <c r="M7" s="40"/>
      <c r="N7" s="40"/>
    </row>
    <row r="8" spans="1:14">
      <c r="A8" s="2">
        <v>44068</v>
      </c>
      <c r="B8" s="41" t="s">
        <v>103</v>
      </c>
      <c r="C8" s="41" t="s">
        <v>102</v>
      </c>
      <c r="D8" s="3" t="s">
        <v>89</v>
      </c>
      <c r="E8" s="3" t="s">
        <v>105</v>
      </c>
      <c r="F8" s="3" t="s">
        <v>20</v>
      </c>
      <c r="G8" s="3" t="s">
        <v>106</v>
      </c>
      <c r="H8" s="3" t="s">
        <v>107</v>
      </c>
      <c r="I8" s="3">
        <v>600</v>
      </c>
      <c r="J8" s="3">
        <v>56.27</v>
      </c>
      <c r="K8" s="3">
        <v>0</v>
      </c>
      <c r="L8" s="3">
        <v>-33762</v>
      </c>
      <c r="M8" s="40"/>
      <c r="N8" s="40"/>
    </row>
    <row r="9" spans="1:14">
      <c r="A9" s="2">
        <v>44068</v>
      </c>
      <c r="B9" s="41" t="s">
        <v>103</v>
      </c>
      <c r="C9" s="41" t="s">
        <v>102</v>
      </c>
      <c r="D9" s="3" t="s">
        <v>89</v>
      </c>
      <c r="E9" s="3" t="s">
        <v>108</v>
      </c>
      <c r="F9" s="3" t="s">
        <v>21</v>
      </c>
      <c r="G9" s="3" t="s">
        <v>109</v>
      </c>
      <c r="H9" s="3" t="s">
        <v>107</v>
      </c>
      <c r="I9" s="3">
        <v>750</v>
      </c>
      <c r="J9" s="3">
        <v>30.15</v>
      </c>
      <c r="K9" s="3">
        <v>0</v>
      </c>
      <c r="L9" s="3">
        <v>-22612.5</v>
      </c>
      <c r="M9" s="40"/>
      <c r="N9" s="40"/>
    </row>
    <row r="10" spans="1:14">
      <c r="A10" s="2">
        <v>44068</v>
      </c>
      <c r="B10" s="41" t="s">
        <v>103</v>
      </c>
      <c r="C10" s="41" t="s">
        <v>102</v>
      </c>
      <c r="D10" s="3" t="s">
        <v>89</v>
      </c>
      <c r="E10" s="3" t="s">
        <v>110</v>
      </c>
      <c r="F10" s="3" t="s">
        <v>19</v>
      </c>
      <c r="G10" s="3" t="s">
        <v>111</v>
      </c>
      <c r="H10" s="3" t="s">
        <v>107</v>
      </c>
      <c r="I10" s="3">
        <v>1500</v>
      </c>
      <c r="J10" s="3">
        <v>25.04</v>
      </c>
      <c r="K10" s="3">
        <v>0</v>
      </c>
      <c r="L10" s="3">
        <v>-37560</v>
      </c>
      <c r="M10" s="40"/>
      <c r="N10" s="40"/>
    </row>
    <row r="11" spans="1:14">
      <c r="A11" s="2">
        <v>44068</v>
      </c>
      <c r="B11" s="41" t="s">
        <v>103</v>
      </c>
      <c r="C11" s="41" t="s">
        <v>102</v>
      </c>
      <c r="D11" s="3" t="s">
        <v>89</v>
      </c>
      <c r="E11" s="3" t="s">
        <v>112</v>
      </c>
      <c r="F11" s="3" t="s">
        <v>22</v>
      </c>
      <c r="G11" s="3" t="s">
        <v>113</v>
      </c>
      <c r="H11" s="3" t="s">
        <v>107</v>
      </c>
      <c r="I11" s="3">
        <v>250</v>
      </c>
      <c r="J11" s="3">
        <v>33.119999999999997</v>
      </c>
      <c r="K11" s="3">
        <v>0</v>
      </c>
      <c r="L11" s="3">
        <v>-8280</v>
      </c>
      <c r="M11" s="40"/>
      <c r="N11" s="40"/>
    </row>
    <row r="12" spans="1:14">
      <c r="A12" s="2">
        <v>44074</v>
      </c>
      <c r="B12" s="41" t="s">
        <v>114</v>
      </c>
      <c r="C12" s="41" t="s">
        <v>114</v>
      </c>
      <c r="D12" s="3" t="s">
        <v>89</v>
      </c>
      <c r="E12" s="3" t="s">
        <v>90</v>
      </c>
      <c r="F12" s="3" t="s">
        <v>18</v>
      </c>
      <c r="G12" s="3" t="s">
        <v>91</v>
      </c>
      <c r="H12" s="3" t="s">
        <v>92</v>
      </c>
      <c r="I12" s="3">
        <v>53500</v>
      </c>
      <c r="J12" s="3"/>
      <c r="K12" s="3">
        <v>0</v>
      </c>
      <c r="L12" s="3">
        <v>3798.5</v>
      </c>
      <c r="M12" s="40"/>
      <c r="N12" s="40"/>
    </row>
    <row r="13" spans="1:14">
      <c r="A13" s="2">
        <v>44074</v>
      </c>
      <c r="B13" s="41" t="s">
        <v>114</v>
      </c>
      <c r="C13" s="41" t="s">
        <v>114</v>
      </c>
      <c r="D13" s="3" t="s">
        <v>89</v>
      </c>
      <c r="E13" s="3" t="s">
        <v>93</v>
      </c>
      <c r="F13" s="3" t="s">
        <v>24</v>
      </c>
      <c r="G13" s="3" t="s">
        <v>94</v>
      </c>
      <c r="H13" s="3" t="s">
        <v>92</v>
      </c>
      <c r="I13" s="3">
        <v>8500</v>
      </c>
      <c r="J13" s="3"/>
      <c r="K13" s="3">
        <v>0</v>
      </c>
      <c r="L13" s="3">
        <v>459</v>
      </c>
      <c r="M13" s="40"/>
      <c r="N13" s="40"/>
    </row>
    <row r="14" spans="1:14">
      <c r="A14" s="2">
        <v>44074</v>
      </c>
      <c r="B14" s="41" t="s">
        <v>114</v>
      </c>
      <c r="C14" s="41" t="s">
        <v>114</v>
      </c>
      <c r="D14" s="3" t="s">
        <v>89</v>
      </c>
      <c r="E14" s="3" t="s">
        <v>95</v>
      </c>
      <c r="F14" s="3" t="s">
        <v>25</v>
      </c>
      <c r="G14" s="3" t="s">
        <v>96</v>
      </c>
      <c r="H14" s="3" t="s">
        <v>92</v>
      </c>
      <c r="I14" s="3">
        <v>10650</v>
      </c>
      <c r="J14" s="3"/>
      <c r="K14" s="3">
        <v>0</v>
      </c>
      <c r="L14" s="3">
        <v>862.65</v>
      </c>
      <c r="M14" s="40"/>
      <c r="N14" s="40"/>
    </row>
    <row r="15" spans="1:14">
      <c r="A15" s="2">
        <v>44074</v>
      </c>
      <c r="B15" s="41" t="s">
        <v>114</v>
      </c>
      <c r="C15" s="41" t="s">
        <v>114</v>
      </c>
      <c r="D15" s="3" t="s">
        <v>89</v>
      </c>
      <c r="E15" s="3" t="s">
        <v>110</v>
      </c>
      <c r="F15" s="3" t="s">
        <v>19</v>
      </c>
      <c r="G15" s="3" t="s">
        <v>111</v>
      </c>
      <c r="H15" s="3" t="s">
        <v>92</v>
      </c>
      <c r="I15" s="3">
        <v>35050</v>
      </c>
      <c r="J15" s="3"/>
      <c r="K15" s="3">
        <v>0</v>
      </c>
      <c r="L15" s="3">
        <v>6624.45</v>
      </c>
      <c r="M15" s="40"/>
      <c r="N15" s="40"/>
    </row>
    <row r="16" spans="1:14">
      <c r="A16" s="2">
        <v>44074</v>
      </c>
      <c r="B16" s="41" t="s">
        <v>114</v>
      </c>
      <c r="C16" s="41" t="s">
        <v>114</v>
      </c>
      <c r="D16" s="3" t="s">
        <v>89</v>
      </c>
      <c r="E16" s="3" t="s">
        <v>54</v>
      </c>
      <c r="F16" s="3" t="s">
        <v>23</v>
      </c>
      <c r="G16" s="3" t="s">
        <v>97</v>
      </c>
      <c r="H16" s="3" t="s">
        <v>92</v>
      </c>
      <c r="I16" s="3">
        <v>28650</v>
      </c>
      <c r="J16" s="3"/>
      <c r="K16" s="3">
        <v>0</v>
      </c>
      <c r="L16" s="3">
        <v>1489.8</v>
      </c>
      <c r="M16" s="40"/>
      <c r="N16" s="40"/>
    </row>
    <row r="17" spans="1:14">
      <c r="A17" s="2">
        <v>44092</v>
      </c>
      <c r="B17" s="41" t="s">
        <v>115</v>
      </c>
      <c r="C17" s="41" t="s">
        <v>116</v>
      </c>
      <c r="D17" s="3"/>
      <c r="E17" s="3"/>
      <c r="F17" s="3"/>
      <c r="G17" s="3" t="s">
        <v>117</v>
      </c>
      <c r="H17" s="3" t="s">
        <v>101</v>
      </c>
      <c r="I17" s="3">
        <v>0</v>
      </c>
      <c r="J17" s="3"/>
      <c r="K17" s="3">
        <v>0</v>
      </c>
      <c r="L17" s="3">
        <v>5.44</v>
      </c>
      <c r="M17" s="40"/>
      <c r="N17" s="40"/>
    </row>
    <row r="18" spans="1:14">
      <c r="A18" s="2">
        <v>44090</v>
      </c>
      <c r="B18" s="41" t="s">
        <v>116</v>
      </c>
      <c r="C18" s="41" t="s">
        <v>115</v>
      </c>
      <c r="D18" s="3" t="s">
        <v>89</v>
      </c>
      <c r="E18" s="3" t="s">
        <v>90</v>
      </c>
      <c r="F18" s="3" t="s">
        <v>18</v>
      </c>
      <c r="G18" s="3" t="s">
        <v>91</v>
      </c>
      <c r="H18" s="3" t="s">
        <v>104</v>
      </c>
      <c r="I18" s="3">
        <v>11150</v>
      </c>
      <c r="J18" s="3">
        <v>33.700000000000003</v>
      </c>
      <c r="K18" s="3">
        <v>0</v>
      </c>
      <c r="L18" s="3">
        <v>375755</v>
      </c>
      <c r="M18" s="40"/>
      <c r="N18" s="40"/>
    </row>
    <row r="19" spans="1:14">
      <c r="A19" s="2">
        <v>44090</v>
      </c>
      <c r="B19" s="41" t="s">
        <v>116</v>
      </c>
      <c r="C19" s="41" t="s">
        <v>115</v>
      </c>
      <c r="D19" s="3" t="s">
        <v>89</v>
      </c>
      <c r="E19" s="3" t="s">
        <v>93</v>
      </c>
      <c r="F19" s="3" t="s">
        <v>24</v>
      </c>
      <c r="G19" s="3" t="s">
        <v>94</v>
      </c>
      <c r="H19" s="3" t="s">
        <v>104</v>
      </c>
      <c r="I19" s="3">
        <v>3550</v>
      </c>
      <c r="J19" s="3">
        <v>25.78</v>
      </c>
      <c r="K19" s="3">
        <v>0</v>
      </c>
      <c r="L19" s="3">
        <v>91519.5</v>
      </c>
      <c r="M19" s="40"/>
      <c r="N19" s="40"/>
    </row>
    <row r="20" spans="1:14">
      <c r="A20" s="2">
        <v>44090</v>
      </c>
      <c r="B20" s="41" t="s">
        <v>116</v>
      </c>
      <c r="C20" s="41" t="s">
        <v>115</v>
      </c>
      <c r="D20" s="3" t="s">
        <v>89</v>
      </c>
      <c r="E20" s="3" t="s">
        <v>95</v>
      </c>
      <c r="F20" s="3" t="s">
        <v>25</v>
      </c>
      <c r="G20" s="3" t="s">
        <v>96</v>
      </c>
      <c r="H20" s="3" t="s">
        <v>104</v>
      </c>
      <c r="I20" s="3">
        <v>6050</v>
      </c>
      <c r="J20" s="3">
        <v>18.405000000000001</v>
      </c>
      <c r="K20" s="3">
        <v>0</v>
      </c>
      <c r="L20" s="3">
        <v>111351.48</v>
      </c>
      <c r="M20" s="40"/>
      <c r="N20" s="40"/>
    </row>
    <row r="21" spans="1:14">
      <c r="A21" s="2">
        <v>44090</v>
      </c>
      <c r="B21" s="41" t="s">
        <v>116</v>
      </c>
      <c r="C21" s="41" t="s">
        <v>115</v>
      </c>
      <c r="D21" s="3" t="s">
        <v>89</v>
      </c>
      <c r="E21" s="3" t="s">
        <v>105</v>
      </c>
      <c r="F21" s="3" t="s">
        <v>20</v>
      </c>
      <c r="G21" s="3" t="s">
        <v>106</v>
      </c>
      <c r="H21" s="3" t="s">
        <v>104</v>
      </c>
      <c r="I21" s="3">
        <v>400</v>
      </c>
      <c r="J21" s="3">
        <v>55.89</v>
      </c>
      <c r="K21" s="3">
        <v>0</v>
      </c>
      <c r="L21" s="3">
        <v>22356</v>
      </c>
      <c r="M21" s="40"/>
      <c r="N21" s="40"/>
    </row>
    <row r="22" spans="1:14">
      <c r="A22" s="2">
        <v>44090</v>
      </c>
      <c r="B22" s="41" t="s">
        <v>116</v>
      </c>
      <c r="C22" s="41" t="s">
        <v>115</v>
      </c>
      <c r="D22" s="3" t="s">
        <v>89</v>
      </c>
      <c r="E22" s="3" t="s">
        <v>108</v>
      </c>
      <c r="F22" s="3" t="s">
        <v>21</v>
      </c>
      <c r="G22" s="3" t="s">
        <v>109</v>
      </c>
      <c r="H22" s="3" t="s">
        <v>107</v>
      </c>
      <c r="I22" s="3">
        <v>500</v>
      </c>
      <c r="J22" s="3">
        <v>30.45</v>
      </c>
      <c r="K22" s="3">
        <v>0</v>
      </c>
      <c r="L22" s="3">
        <v>-15225</v>
      </c>
      <c r="M22" s="40"/>
      <c r="N22" s="40"/>
    </row>
    <row r="23" spans="1:14">
      <c r="A23" s="2">
        <v>44090</v>
      </c>
      <c r="B23" s="41" t="s">
        <v>116</v>
      </c>
      <c r="C23" s="41" t="s">
        <v>115</v>
      </c>
      <c r="D23" s="3" t="s">
        <v>89</v>
      </c>
      <c r="E23" s="3" t="s">
        <v>110</v>
      </c>
      <c r="F23" s="3" t="s">
        <v>19</v>
      </c>
      <c r="G23" s="3" t="s">
        <v>111</v>
      </c>
      <c r="H23" s="3" t="s">
        <v>107</v>
      </c>
      <c r="I23" s="3">
        <v>2150</v>
      </c>
      <c r="J23" s="3">
        <v>24.75</v>
      </c>
      <c r="K23" s="3">
        <v>0</v>
      </c>
      <c r="L23" s="3">
        <v>-53212.5</v>
      </c>
      <c r="M23" s="40"/>
      <c r="N23" s="40"/>
    </row>
    <row r="24" spans="1:14">
      <c r="A24" s="2">
        <v>44090</v>
      </c>
      <c r="B24" s="41" t="s">
        <v>116</v>
      </c>
      <c r="C24" s="41" t="s">
        <v>115</v>
      </c>
      <c r="D24" s="3" t="s">
        <v>89</v>
      </c>
      <c r="E24" s="3" t="s">
        <v>54</v>
      </c>
      <c r="F24" s="3" t="s">
        <v>23</v>
      </c>
      <c r="G24" s="3" t="s">
        <v>97</v>
      </c>
      <c r="H24" s="3" t="s">
        <v>107</v>
      </c>
      <c r="I24" s="3">
        <v>3150</v>
      </c>
      <c r="J24" s="3">
        <v>22.73</v>
      </c>
      <c r="K24" s="3">
        <v>0</v>
      </c>
      <c r="L24" s="3">
        <v>-71599.990000000005</v>
      </c>
      <c r="M24" s="40"/>
      <c r="N24" s="40"/>
    </row>
    <row r="25" spans="1:14">
      <c r="A25" s="2">
        <v>44090</v>
      </c>
      <c r="B25" s="41" t="s">
        <v>116</v>
      </c>
      <c r="C25" s="41" t="s">
        <v>115</v>
      </c>
      <c r="D25" s="3" t="s">
        <v>89</v>
      </c>
      <c r="E25" s="3" t="s">
        <v>112</v>
      </c>
      <c r="F25" s="3" t="s">
        <v>22</v>
      </c>
      <c r="G25" s="3" t="s">
        <v>113</v>
      </c>
      <c r="H25" s="3" t="s">
        <v>107</v>
      </c>
      <c r="I25" s="3">
        <v>150</v>
      </c>
      <c r="J25" s="3">
        <v>33.159999999999997</v>
      </c>
      <c r="K25" s="3">
        <v>0</v>
      </c>
      <c r="L25" s="3">
        <v>-4974</v>
      </c>
      <c r="M25" s="40"/>
      <c r="N25" s="40"/>
    </row>
    <row r="26" spans="1:14">
      <c r="A26" s="2">
        <v>44092</v>
      </c>
      <c r="B26" s="41" t="s">
        <v>119</v>
      </c>
      <c r="C26" s="41" t="s">
        <v>116</v>
      </c>
      <c r="D26" s="3" t="s">
        <v>89</v>
      </c>
      <c r="E26" s="3" t="s">
        <v>120</v>
      </c>
      <c r="F26" s="3" t="s">
        <v>747</v>
      </c>
      <c r="G26" s="3" t="s">
        <v>121</v>
      </c>
      <c r="H26" s="3" t="s">
        <v>107</v>
      </c>
      <c r="I26" s="3">
        <v>35338.345999999998</v>
      </c>
      <c r="J26" s="3">
        <v>13.3</v>
      </c>
      <c r="K26" s="3">
        <v>0</v>
      </c>
      <c r="L26" s="3">
        <v>-470000</v>
      </c>
      <c r="M26" s="40"/>
      <c r="N26" s="40"/>
    </row>
    <row r="27" spans="1:14">
      <c r="A27" s="2">
        <v>44105</v>
      </c>
      <c r="B27" s="41" t="s">
        <v>122</v>
      </c>
      <c r="C27" s="41" t="s">
        <v>123</v>
      </c>
      <c r="D27" s="3" t="s">
        <v>89</v>
      </c>
      <c r="E27" s="3" t="s">
        <v>120</v>
      </c>
      <c r="F27" s="3" t="s">
        <v>747</v>
      </c>
      <c r="G27" s="3" t="s">
        <v>124</v>
      </c>
      <c r="H27" s="3" t="s">
        <v>125</v>
      </c>
      <c r="I27" s="3">
        <v>87.882999999999996</v>
      </c>
      <c r="J27" s="3"/>
      <c r="K27" s="3">
        <v>0</v>
      </c>
      <c r="L27" s="3"/>
      <c r="M27" s="40"/>
      <c r="N27" s="40"/>
    </row>
    <row r="28" spans="1:14">
      <c r="A28" s="2">
        <v>44104</v>
      </c>
      <c r="B28" s="41" t="s">
        <v>126</v>
      </c>
      <c r="C28" s="41" t="s">
        <v>126</v>
      </c>
      <c r="D28" s="3" t="s">
        <v>89</v>
      </c>
      <c r="E28" s="3" t="s">
        <v>90</v>
      </c>
      <c r="F28" s="3" t="s">
        <v>18</v>
      </c>
      <c r="G28" s="3" t="s">
        <v>91</v>
      </c>
      <c r="H28" s="3" t="s">
        <v>125</v>
      </c>
      <c r="I28" s="3">
        <v>0</v>
      </c>
      <c r="J28" s="3"/>
      <c r="K28" s="3">
        <v>0</v>
      </c>
      <c r="L28" s="3">
        <v>-2911</v>
      </c>
      <c r="M28" s="40"/>
      <c r="N28" s="40"/>
    </row>
    <row r="29" spans="1:14">
      <c r="A29" s="2">
        <v>44104</v>
      </c>
      <c r="B29" s="41" t="s">
        <v>126</v>
      </c>
      <c r="C29" s="41" t="s">
        <v>126</v>
      </c>
      <c r="D29" s="3" t="s">
        <v>89</v>
      </c>
      <c r="E29" s="3" t="s">
        <v>90</v>
      </c>
      <c r="F29" s="3" t="s">
        <v>18</v>
      </c>
      <c r="G29" s="3" t="s">
        <v>91</v>
      </c>
      <c r="H29" s="3" t="s">
        <v>92</v>
      </c>
      <c r="I29" s="3">
        <v>41000</v>
      </c>
      <c r="J29" s="3"/>
      <c r="K29" s="3">
        <v>0</v>
      </c>
      <c r="L29" s="3">
        <v>2911</v>
      </c>
      <c r="M29" s="40"/>
      <c r="N29" s="40"/>
    </row>
    <row r="30" spans="1:14">
      <c r="A30" s="2">
        <v>44104</v>
      </c>
      <c r="B30" s="41" t="s">
        <v>126</v>
      </c>
      <c r="C30" s="41" t="s">
        <v>126</v>
      </c>
      <c r="D30" s="3" t="s">
        <v>89</v>
      </c>
      <c r="E30" s="3" t="s">
        <v>93</v>
      </c>
      <c r="F30" s="3" t="s">
        <v>24</v>
      </c>
      <c r="G30" s="3" t="s">
        <v>94</v>
      </c>
      <c r="H30" s="3" t="s">
        <v>125</v>
      </c>
      <c r="I30" s="3">
        <v>0</v>
      </c>
      <c r="J30" s="3"/>
      <c r="K30" s="3">
        <v>0</v>
      </c>
      <c r="L30" s="3">
        <v>-267.3</v>
      </c>
      <c r="M30" s="40"/>
      <c r="N30" s="40"/>
    </row>
    <row r="31" spans="1:14">
      <c r="A31" s="2">
        <v>44104</v>
      </c>
      <c r="B31" s="41" t="s">
        <v>126</v>
      </c>
      <c r="C31" s="41" t="s">
        <v>126</v>
      </c>
      <c r="D31" s="3" t="s">
        <v>89</v>
      </c>
      <c r="E31" s="3" t="s">
        <v>93</v>
      </c>
      <c r="F31" s="3" t="s">
        <v>24</v>
      </c>
      <c r="G31" s="3" t="s">
        <v>94</v>
      </c>
      <c r="H31" s="3" t="s">
        <v>92</v>
      </c>
      <c r="I31" s="3">
        <v>4950</v>
      </c>
      <c r="J31" s="3"/>
      <c r="K31" s="3">
        <v>0</v>
      </c>
      <c r="L31" s="3">
        <v>267.3</v>
      </c>
      <c r="M31" s="40"/>
      <c r="N31" s="40"/>
    </row>
    <row r="32" spans="1:14">
      <c r="A32" s="2">
        <v>44104</v>
      </c>
      <c r="B32" s="41" t="s">
        <v>126</v>
      </c>
      <c r="C32" s="41" t="s">
        <v>126</v>
      </c>
      <c r="D32" s="3" t="s">
        <v>89</v>
      </c>
      <c r="E32" s="3" t="s">
        <v>95</v>
      </c>
      <c r="F32" s="3" t="s">
        <v>25</v>
      </c>
      <c r="G32" s="3" t="s">
        <v>96</v>
      </c>
      <c r="H32" s="3" t="s">
        <v>125</v>
      </c>
      <c r="I32" s="3">
        <v>0</v>
      </c>
      <c r="J32" s="3"/>
      <c r="K32" s="3">
        <v>0</v>
      </c>
      <c r="L32" s="3">
        <v>-368</v>
      </c>
      <c r="M32" s="40"/>
      <c r="N32" s="40"/>
    </row>
    <row r="33" spans="1:14">
      <c r="A33" s="2">
        <v>44104</v>
      </c>
      <c r="B33" s="41" t="s">
        <v>126</v>
      </c>
      <c r="C33" s="41" t="s">
        <v>126</v>
      </c>
      <c r="D33" s="3" t="s">
        <v>89</v>
      </c>
      <c r="E33" s="3" t="s">
        <v>95</v>
      </c>
      <c r="F33" s="3" t="s">
        <v>25</v>
      </c>
      <c r="G33" s="3" t="s">
        <v>96</v>
      </c>
      <c r="H33" s="3" t="s">
        <v>92</v>
      </c>
      <c r="I33" s="3">
        <v>4600</v>
      </c>
      <c r="J33" s="3"/>
      <c r="K33" s="3">
        <v>0</v>
      </c>
      <c r="L33" s="3">
        <v>368</v>
      </c>
      <c r="M33" s="40"/>
      <c r="N33" s="40"/>
    </row>
    <row r="34" spans="1:14">
      <c r="A34" s="2">
        <v>44104</v>
      </c>
      <c r="B34" s="41" t="s">
        <v>126</v>
      </c>
      <c r="C34" s="41" t="s">
        <v>126</v>
      </c>
      <c r="D34" s="3" t="s">
        <v>89</v>
      </c>
      <c r="E34" s="3" t="s">
        <v>54</v>
      </c>
      <c r="F34" s="3" t="s">
        <v>23</v>
      </c>
      <c r="G34" s="3" t="s">
        <v>97</v>
      </c>
      <c r="H34" s="3" t="s">
        <v>125</v>
      </c>
      <c r="I34" s="3">
        <v>0</v>
      </c>
      <c r="J34" s="3"/>
      <c r="K34" s="3">
        <v>0</v>
      </c>
      <c r="L34" s="3">
        <v>-1653.6</v>
      </c>
      <c r="M34" s="40"/>
      <c r="N34" s="40"/>
    </row>
    <row r="35" spans="1:14">
      <c r="A35" s="2">
        <v>44104</v>
      </c>
      <c r="B35" s="41" t="s">
        <v>126</v>
      </c>
      <c r="C35" s="41" t="s">
        <v>126</v>
      </c>
      <c r="D35" s="3" t="s">
        <v>89</v>
      </c>
      <c r="E35" s="3" t="s">
        <v>54</v>
      </c>
      <c r="F35" s="3" t="s">
        <v>23</v>
      </c>
      <c r="G35" s="3" t="s">
        <v>97</v>
      </c>
      <c r="H35" s="3" t="s">
        <v>92</v>
      </c>
      <c r="I35" s="3">
        <v>31800</v>
      </c>
      <c r="J35" s="3"/>
      <c r="K35" s="3">
        <v>0</v>
      </c>
      <c r="L35" s="3">
        <v>1653.6</v>
      </c>
      <c r="M35" s="40"/>
      <c r="N35" s="40"/>
    </row>
    <row r="36" spans="1:14">
      <c r="A36" s="2">
        <v>44110</v>
      </c>
      <c r="B36" s="41" t="s">
        <v>126</v>
      </c>
      <c r="C36" s="41" t="s">
        <v>127</v>
      </c>
      <c r="D36" s="3" t="s">
        <v>89</v>
      </c>
      <c r="E36" s="3" t="s">
        <v>90</v>
      </c>
      <c r="F36" s="3" t="s">
        <v>18</v>
      </c>
      <c r="G36" s="3" t="s">
        <v>91</v>
      </c>
      <c r="H36" s="3" t="s">
        <v>128</v>
      </c>
      <c r="I36" s="3">
        <v>0</v>
      </c>
      <c r="J36" s="3"/>
      <c r="K36" s="3">
        <v>0</v>
      </c>
      <c r="L36" s="3">
        <v>26.56</v>
      </c>
      <c r="M36" s="40"/>
      <c r="N36" s="40"/>
    </row>
    <row r="37" spans="1:14">
      <c r="A37" s="2">
        <v>44110</v>
      </c>
      <c r="B37" s="41" t="s">
        <v>126</v>
      </c>
      <c r="C37" s="41" t="s">
        <v>127</v>
      </c>
      <c r="D37" s="3" t="s">
        <v>89</v>
      </c>
      <c r="E37" s="3" t="s">
        <v>90</v>
      </c>
      <c r="F37" s="3" t="s">
        <v>18</v>
      </c>
      <c r="G37" s="3" t="s">
        <v>129</v>
      </c>
      <c r="H37" s="3" t="s">
        <v>125</v>
      </c>
      <c r="I37" s="3">
        <v>86</v>
      </c>
      <c r="J37" s="3"/>
      <c r="K37" s="3">
        <v>0</v>
      </c>
      <c r="L37" s="3"/>
      <c r="M37" s="40"/>
      <c r="N37" s="40"/>
    </row>
    <row r="38" spans="1:14">
      <c r="A38" s="2">
        <v>44110</v>
      </c>
      <c r="B38" s="41" t="s">
        <v>126</v>
      </c>
      <c r="C38" s="41" t="s">
        <v>127</v>
      </c>
      <c r="D38" s="3" t="s">
        <v>89</v>
      </c>
      <c r="E38" s="3" t="s">
        <v>93</v>
      </c>
      <c r="F38" s="3" t="s">
        <v>24</v>
      </c>
      <c r="G38" s="3" t="s">
        <v>94</v>
      </c>
      <c r="H38" s="3" t="s">
        <v>128</v>
      </c>
      <c r="I38" s="3">
        <v>0</v>
      </c>
      <c r="J38" s="3"/>
      <c r="K38" s="3">
        <v>0</v>
      </c>
      <c r="L38" s="3">
        <v>12.3</v>
      </c>
      <c r="M38" s="40"/>
      <c r="N38" s="40"/>
    </row>
    <row r="39" spans="1:14">
      <c r="A39" s="2">
        <v>44110</v>
      </c>
      <c r="B39" s="41" t="s">
        <v>126</v>
      </c>
      <c r="C39" s="41" t="s">
        <v>127</v>
      </c>
      <c r="D39" s="3" t="s">
        <v>89</v>
      </c>
      <c r="E39" s="3" t="s">
        <v>93</v>
      </c>
      <c r="F39" s="3" t="s">
        <v>24</v>
      </c>
      <c r="G39" s="3" t="s">
        <v>130</v>
      </c>
      <c r="H39" s="3" t="s">
        <v>125</v>
      </c>
      <c r="I39" s="3">
        <v>10</v>
      </c>
      <c r="J39" s="3"/>
      <c r="K39" s="3">
        <v>0</v>
      </c>
      <c r="L39" s="3"/>
      <c r="M39" s="40"/>
      <c r="N39" s="40"/>
    </row>
    <row r="40" spans="1:14">
      <c r="A40" s="2">
        <v>44110</v>
      </c>
      <c r="B40" s="41" t="s">
        <v>126</v>
      </c>
      <c r="C40" s="41" t="s">
        <v>127</v>
      </c>
      <c r="D40" s="3" t="s">
        <v>89</v>
      </c>
      <c r="E40" s="3" t="s">
        <v>95</v>
      </c>
      <c r="F40" s="3" t="s">
        <v>25</v>
      </c>
      <c r="G40" s="3" t="s">
        <v>96</v>
      </c>
      <c r="H40" s="3" t="s">
        <v>128</v>
      </c>
      <c r="I40" s="3">
        <v>0</v>
      </c>
      <c r="J40" s="3"/>
      <c r="K40" s="3">
        <v>0</v>
      </c>
      <c r="L40" s="3">
        <v>5.17</v>
      </c>
      <c r="M40" s="40"/>
      <c r="N40" s="40"/>
    </row>
    <row r="41" spans="1:14">
      <c r="A41" s="2">
        <v>44110</v>
      </c>
      <c r="B41" s="41" t="s">
        <v>126</v>
      </c>
      <c r="C41" s="41" t="s">
        <v>127</v>
      </c>
      <c r="D41" s="3" t="s">
        <v>89</v>
      </c>
      <c r="E41" s="3" t="s">
        <v>95</v>
      </c>
      <c r="F41" s="3" t="s">
        <v>25</v>
      </c>
      <c r="G41" s="3" t="s">
        <v>131</v>
      </c>
      <c r="H41" s="3" t="s">
        <v>125</v>
      </c>
      <c r="I41" s="3">
        <v>20</v>
      </c>
      <c r="J41" s="3"/>
      <c r="K41" s="3">
        <v>0</v>
      </c>
      <c r="L41" s="3"/>
      <c r="M41" s="40"/>
      <c r="N41" s="40"/>
    </row>
    <row r="42" spans="1:14">
      <c r="A42" s="2">
        <v>44110</v>
      </c>
      <c r="B42" s="41" t="s">
        <v>126</v>
      </c>
      <c r="C42" s="41" t="s">
        <v>127</v>
      </c>
      <c r="D42" s="3" t="s">
        <v>89</v>
      </c>
      <c r="E42" s="3" t="s">
        <v>54</v>
      </c>
      <c r="F42" s="3" t="s">
        <v>23</v>
      </c>
      <c r="G42" s="3" t="s">
        <v>97</v>
      </c>
      <c r="H42" s="3" t="s">
        <v>128</v>
      </c>
      <c r="I42" s="3">
        <v>0</v>
      </c>
      <c r="J42" s="3"/>
      <c r="K42" s="3">
        <v>0</v>
      </c>
      <c r="L42" s="3">
        <v>10.37</v>
      </c>
      <c r="M42" s="40"/>
      <c r="N42" s="40"/>
    </row>
    <row r="43" spans="1:14">
      <c r="A43" s="2">
        <v>44110</v>
      </c>
      <c r="B43" s="41" t="s">
        <v>126</v>
      </c>
      <c r="C43" s="41" t="s">
        <v>127</v>
      </c>
      <c r="D43" s="3" t="s">
        <v>89</v>
      </c>
      <c r="E43" s="3" t="s">
        <v>54</v>
      </c>
      <c r="F43" s="3" t="s">
        <v>23</v>
      </c>
      <c r="G43" s="3" t="s">
        <v>132</v>
      </c>
      <c r="H43" s="3" t="s">
        <v>125</v>
      </c>
      <c r="I43" s="3">
        <v>73</v>
      </c>
      <c r="J43" s="3"/>
      <c r="K43" s="3">
        <v>0</v>
      </c>
      <c r="L43" s="3"/>
      <c r="M43" s="40"/>
      <c r="N43" s="40"/>
    </row>
    <row r="44" spans="1:14">
      <c r="A44" s="2">
        <v>44109</v>
      </c>
      <c r="B44" s="41" t="s">
        <v>134</v>
      </c>
      <c r="C44" s="41" t="s">
        <v>133</v>
      </c>
      <c r="D44" s="3" t="s">
        <v>89</v>
      </c>
      <c r="E44" s="3" t="s">
        <v>90</v>
      </c>
      <c r="F44" s="3" t="s">
        <v>18</v>
      </c>
      <c r="G44" s="3" t="s">
        <v>91</v>
      </c>
      <c r="H44" s="3" t="s">
        <v>104</v>
      </c>
      <c r="I44" s="3">
        <v>1650</v>
      </c>
      <c r="J44" s="3">
        <v>33.395000000000003</v>
      </c>
      <c r="K44" s="3">
        <v>0</v>
      </c>
      <c r="L44" s="3">
        <v>55101.5</v>
      </c>
      <c r="M44" s="40"/>
      <c r="N44" s="40"/>
    </row>
    <row r="45" spans="1:14">
      <c r="A45" s="2">
        <v>44109</v>
      </c>
      <c r="B45" s="41" t="s">
        <v>134</v>
      </c>
      <c r="C45" s="41" t="s">
        <v>133</v>
      </c>
      <c r="D45" s="3" t="s">
        <v>89</v>
      </c>
      <c r="E45" s="3" t="s">
        <v>105</v>
      </c>
      <c r="F45" s="3" t="s">
        <v>20</v>
      </c>
      <c r="G45" s="3" t="s">
        <v>106</v>
      </c>
      <c r="H45" s="3" t="s">
        <v>107</v>
      </c>
      <c r="I45" s="3">
        <v>350</v>
      </c>
      <c r="J45" s="3">
        <v>55.99</v>
      </c>
      <c r="K45" s="3">
        <v>0</v>
      </c>
      <c r="L45" s="3">
        <v>-19596.5</v>
      </c>
      <c r="M45" s="40"/>
      <c r="N45" s="40"/>
    </row>
    <row r="46" spans="1:14">
      <c r="A46" s="2">
        <v>44109</v>
      </c>
      <c r="B46" s="41" t="s">
        <v>134</v>
      </c>
      <c r="C46" s="41" t="s">
        <v>133</v>
      </c>
      <c r="D46" s="3" t="s">
        <v>89</v>
      </c>
      <c r="E46" s="3" t="s">
        <v>108</v>
      </c>
      <c r="F46" s="3" t="s">
        <v>21</v>
      </c>
      <c r="G46" s="3" t="s">
        <v>109</v>
      </c>
      <c r="H46" s="3" t="s">
        <v>107</v>
      </c>
      <c r="I46" s="3">
        <v>300</v>
      </c>
      <c r="J46" s="3">
        <v>30.22</v>
      </c>
      <c r="K46" s="3">
        <v>0</v>
      </c>
      <c r="L46" s="3">
        <v>-9066</v>
      </c>
      <c r="M46" s="40"/>
      <c r="N46" s="40"/>
    </row>
    <row r="47" spans="1:14">
      <c r="A47" s="2">
        <v>44109</v>
      </c>
      <c r="B47" s="41" t="s">
        <v>134</v>
      </c>
      <c r="C47" s="41" t="s">
        <v>133</v>
      </c>
      <c r="D47" s="3" t="s">
        <v>89</v>
      </c>
      <c r="E47" s="3" t="s">
        <v>110</v>
      </c>
      <c r="F47" s="3" t="s">
        <v>19</v>
      </c>
      <c r="G47" s="3" t="s">
        <v>111</v>
      </c>
      <c r="H47" s="3" t="s">
        <v>107</v>
      </c>
      <c r="I47" s="3">
        <v>850</v>
      </c>
      <c r="J47" s="3">
        <v>24.721</v>
      </c>
      <c r="K47" s="3">
        <v>0</v>
      </c>
      <c r="L47" s="3">
        <v>-21012.5</v>
      </c>
      <c r="M47" s="40"/>
      <c r="N47" s="40"/>
    </row>
    <row r="48" spans="1:14">
      <c r="A48" s="2">
        <v>44109</v>
      </c>
      <c r="B48" s="41" t="s">
        <v>134</v>
      </c>
      <c r="C48" s="41" t="s">
        <v>133</v>
      </c>
      <c r="D48" s="3" t="s">
        <v>89</v>
      </c>
      <c r="E48" s="3" t="s">
        <v>112</v>
      </c>
      <c r="F48" s="3" t="s">
        <v>22</v>
      </c>
      <c r="G48" s="3" t="s">
        <v>113</v>
      </c>
      <c r="H48" s="3" t="s">
        <v>107</v>
      </c>
      <c r="I48" s="3">
        <v>200</v>
      </c>
      <c r="J48" s="3">
        <v>32.78</v>
      </c>
      <c r="K48" s="3">
        <v>0</v>
      </c>
      <c r="L48" s="3">
        <v>-6556</v>
      </c>
      <c r="M48" s="40"/>
      <c r="N48" s="40"/>
    </row>
    <row r="49" spans="1:14">
      <c r="A49" s="2">
        <v>44127</v>
      </c>
      <c r="B49" s="41" t="s">
        <v>135</v>
      </c>
      <c r="C49" s="41" t="s">
        <v>136</v>
      </c>
      <c r="D49" s="3"/>
      <c r="E49" s="3"/>
      <c r="F49" s="3"/>
      <c r="G49" s="3" t="s">
        <v>137</v>
      </c>
      <c r="H49" s="3" t="s">
        <v>101</v>
      </c>
      <c r="I49" s="3">
        <v>0</v>
      </c>
      <c r="J49" s="3"/>
      <c r="K49" s="3">
        <v>0</v>
      </c>
      <c r="L49" s="3">
        <v>8.52</v>
      </c>
      <c r="M49" s="40"/>
      <c r="N49" s="40"/>
    </row>
    <row r="50" spans="1:14">
      <c r="A50" s="2">
        <v>44137</v>
      </c>
      <c r="B50" s="41" t="s">
        <v>138</v>
      </c>
      <c r="C50" s="41" t="s">
        <v>139</v>
      </c>
      <c r="D50" s="3" t="s">
        <v>89</v>
      </c>
      <c r="E50" s="3" t="s">
        <v>120</v>
      </c>
      <c r="F50" s="3" t="s">
        <v>747</v>
      </c>
      <c r="G50" s="3" t="s">
        <v>140</v>
      </c>
      <c r="H50" s="3" t="s">
        <v>125</v>
      </c>
      <c r="I50" s="3">
        <v>95.84</v>
      </c>
      <c r="J50" s="3"/>
      <c r="K50" s="3">
        <v>0</v>
      </c>
      <c r="L50" s="3"/>
      <c r="M50" s="40"/>
      <c r="N50" s="40"/>
    </row>
    <row r="51" spans="1:14">
      <c r="A51" s="2">
        <v>44134</v>
      </c>
      <c r="B51" s="41" t="s">
        <v>141</v>
      </c>
      <c r="C51" s="41" t="s">
        <v>141</v>
      </c>
      <c r="D51" s="3" t="s">
        <v>89</v>
      </c>
      <c r="E51" s="3" t="s">
        <v>90</v>
      </c>
      <c r="F51" s="3" t="s">
        <v>18</v>
      </c>
      <c r="G51" s="3" t="s">
        <v>91</v>
      </c>
      <c r="H51" s="3" t="s">
        <v>125</v>
      </c>
      <c r="I51" s="3">
        <v>0</v>
      </c>
      <c r="J51" s="3"/>
      <c r="K51" s="3">
        <v>0</v>
      </c>
      <c r="L51" s="3">
        <v>-2760.52</v>
      </c>
      <c r="M51" s="40"/>
      <c r="N51" s="40"/>
    </row>
    <row r="52" spans="1:14">
      <c r="A52" s="2">
        <v>44134</v>
      </c>
      <c r="B52" s="41" t="s">
        <v>141</v>
      </c>
      <c r="C52" s="41" t="s">
        <v>141</v>
      </c>
      <c r="D52" s="3" t="s">
        <v>89</v>
      </c>
      <c r="E52" s="3" t="s">
        <v>90</v>
      </c>
      <c r="F52" s="3" t="s">
        <v>18</v>
      </c>
      <c r="G52" s="3" t="s">
        <v>91</v>
      </c>
      <c r="H52" s="3" t="s">
        <v>92</v>
      </c>
      <c r="I52" s="3">
        <v>39436</v>
      </c>
      <c r="J52" s="3"/>
      <c r="K52" s="3">
        <v>0</v>
      </c>
      <c r="L52" s="3">
        <v>2760.52</v>
      </c>
      <c r="M52" s="40"/>
      <c r="N52" s="40"/>
    </row>
    <row r="53" spans="1:14">
      <c r="A53" s="2">
        <v>44134</v>
      </c>
      <c r="B53" s="41" t="s">
        <v>141</v>
      </c>
      <c r="C53" s="41" t="s">
        <v>141</v>
      </c>
      <c r="D53" s="3" t="s">
        <v>89</v>
      </c>
      <c r="E53" s="3" t="s">
        <v>93</v>
      </c>
      <c r="F53" s="3" t="s">
        <v>24</v>
      </c>
      <c r="G53" s="3" t="s">
        <v>94</v>
      </c>
      <c r="H53" s="3" t="s">
        <v>125</v>
      </c>
      <c r="I53" s="3">
        <v>0</v>
      </c>
      <c r="J53" s="3"/>
      <c r="K53" s="3">
        <v>0</v>
      </c>
      <c r="L53" s="3">
        <v>-252.96</v>
      </c>
      <c r="M53" s="40"/>
      <c r="N53" s="40"/>
    </row>
    <row r="54" spans="1:14">
      <c r="A54" s="2">
        <v>44134</v>
      </c>
      <c r="B54" s="41" t="s">
        <v>141</v>
      </c>
      <c r="C54" s="41" t="s">
        <v>141</v>
      </c>
      <c r="D54" s="3" t="s">
        <v>89</v>
      </c>
      <c r="E54" s="3" t="s">
        <v>93</v>
      </c>
      <c r="F54" s="3" t="s">
        <v>24</v>
      </c>
      <c r="G54" s="3" t="s">
        <v>94</v>
      </c>
      <c r="H54" s="3" t="s">
        <v>92</v>
      </c>
      <c r="I54" s="3">
        <v>4960</v>
      </c>
      <c r="J54" s="3"/>
      <c r="K54" s="3">
        <v>0</v>
      </c>
      <c r="L54" s="3">
        <v>252.96</v>
      </c>
      <c r="M54" s="40"/>
      <c r="N54" s="40"/>
    </row>
    <row r="55" spans="1:14">
      <c r="A55" s="2">
        <v>44134</v>
      </c>
      <c r="B55" s="41" t="s">
        <v>141</v>
      </c>
      <c r="C55" s="41" t="s">
        <v>141</v>
      </c>
      <c r="D55" s="3" t="s">
        <v>89</v>
      </c>
      <c r="E55" s="3" t="s">
        <v>95</v>
      </c>
      <c r="F55" s="3" t="s">
        <v>25</v>
      </c>
      <c r="G55" s="3" t="s">
        <v>96</v>
      </c>
      <c r="H55" s="3" t="s">
        <v>125</v>
      </c>
      <c r="I55" s="3">
        <v>0</v>
      </c>
      <c r="J55" s="3"/>
      <c r="K55" s="3">
        <v>0</v>
      </c>
      <c r="L55" s="3">
        <v>-355.74</v>
      </c>
      <c r="M55" s="40"/>
      <c r="N55" s="40"/>
    </row>
    <row r="56" spans="1:14">
      <c r="A56" s="2">
        <v>44134</v>
      </c>
      <c r="B56" s="41" t="s">
        <v>141</v>
      </c>
      <c r="C56" s="41" t="s">
        <v>141</v>
      </c>
      <c r="D56" s="3" t="s">
        <v>89</v>
      </c>
      <c r="E56" s="3" t="s">
        <v>95</v>
      </c>
      <c r="F56" s="3" t="s">
        <v>25</v>
      </c>
      <c r="G56" s="3" t="s">
        <v>96</v>
      </c>
      <c r="H56" s="3" t="s">
        <v>92</v>
      </c>
      <c r="I56" s="3">
        <v>4620</v>
      </c>
      <c r="J56" s="3"/>
      <c r="K56" s="3">
        <v>0</v>
      </c>
      <c r="L56" s="3">
        <v>355.74</v>
      </c>
      <c r="M56" s="40"/>
      <c r="N56" s="40"/>
    </row>
    <row r="57" spans="1:14">
      <c r="A57" s="2">
        <v>44134</v>
      </c>
      <c r="B57" s="41" t="s">
        <v>141</v>
      </c>
      <c r="C57" s="41" t="s">
        <v>141</v>
      </c>
      <c r="D57" s="3" t="s">
        <v>89</v>
      </c>
      <c r="E57" s="3" t="s">
        <v>54</v>
      </c>
      <c r="F57" s="3" t="s">
        <v>23</v>
      </c>
      <c r="G57" s="3" t="s">
        <v>97</v>
      </c>
      <c r="H57" s="3" t="s">
        <v>125</v>
      </c>
      <c r="I57" s="3">
        <v>0</v>
      </c>
      <c r="J57" s="3"/>
      <c r="K57" s="3">
        <v>0</v>
      </c>
      <c r="L57" s="3">
        <v>-1657.4</v>
      </c>
      <c r="M57" s="40"/>
      <c r="N57" s="40"/>
    </row>
    <row r="58" spans="1:14">
      <c r="A58" s="2">
        <v>44134</v>
      </c>
      <c r="B58" s="41" t="s">
        <v>141</v>
      </c>
      <c r="C58" s="41" t="s">
        <v>141</v>
      </c>
      <c r="D58" s="3" t="s">
        <v>89</v>
      </c>
      <c r="E58" s="3" t="s">
        <v>54</v>
      </c>
      <c r="F58" s="3" t="s">
        <v>23</v>
      </c>
      <c r="G58" s="3" t="s">
        <v>97</v>
      </c>
      <c r="H58" s="3" t="s">
        <v>92</v>
      </c>
      <c r="I58" s="3">
        <v>31873</v>
      </c>
      <c r="J58" s="3"/>
      <c r="K58" s="3">
        <v>0</v>
      </c>
      <c r="L58" s="3">
        <v>1657.4</v>
      </c>
      <c r="M58" s="40"/>
      <c r="N58" s="40"/>
    </row>
    <row r="59" spans="1:14">
      <c r="A59" s="2">
        <v>44140</v>
      </c>
      <c r="B59" s="41" t="s">
        <v>141</v>
      </c>
      <c r="C59" s="41" t="s">
        <v>142</v>
      </c>
      <c r="D59" s="3" t="s">
        <v>89</v>
      </c>
      <c r="E59" s="3" t="s">
        <v>90</v>
      </c>
      <c r="F59" s="3" t="s">
        <v>18</v>
      </c>
      <c r="G59" s="3" t="s">
        <v>91</v>
      </c>
      <c r="H59" s="3" t="s">
        <v>128</v>
      </c>
      <c r="I59" s="3">
        <v>0</v>
      </c>
      <c r="J59" s="3"/>
      <c r="K59" s="3">
        <v>0</v>
      </c>
      <c r="L59" s="3">
        <v>2.4300000000000002</v>
      </c>
      <c r="M59" s="40"/>
      <c r="N59" s="40"/>
    </row>
    <row r="60" spans="1:14">
      <c r="A60" s="2">
        <v>44140</v>
      </c>
      <c r="B60" s="41" t="s">
        <v>141</v>
      </c>
      <c r="C60" s="41" t="s">
        <v>142</v>
      </c>
      <c r="D60" s="3" t="s">
        <v>89</v>
      </c>
      <c r="E60" s="3" t="s">
        <v>90</v>
      </c>
      <c r="F60" s="3" t="s">
        <v>18</v>
      </c>
      <c r="G60" s="3" t="s">
        <v>143</v>
      </c>
      <c r="H60" s="3" t="s">
        <v>125</v>
      </c>
      <c r="I60" s="3">
        <v>83</v>
      </c>
      <c r="J60" s="3"/>
      <c r="K60" s="3">
        <v>0</v>
      </c>
      <c r="L60" s="3"/>
      <c r="M60" s="40"/>
      <c r="N60" s="40"/>
    </row>
    <row r="61" spans="1:14">
      <c r="A61" s="2">
        <v>44140</v>
      </c>
      <c r="B61" s="41" t="s">
        <v>141</v>
      </c>
      <c r="C61" s="41" t="s">
        <v>142</v>
      </c>
      <c r="D61" s="3" t="s">
        <v>89</v>
      </c>
      <c r="E61" s="3" t="s">
        <v>93</v>
      </c>
      <c r="F61" s="3" t="s">
        <v>24</v>
      </c>
      <c r="G61" s="3" t="s">
        <v>144</v>
      </c>
      <c r="H61" s="3" t="s">
        <v>125</v>
      </c>
      <c r="I61" s="3">
        <v>9</v>
      </c>
      <c r="J61" s="3"/>
      <c r="K61" s="3">
        <v>0</v>
      </c>
      <c r="L61" s="3"/>
      <c r="M61" s="40"/>
      <c r="N61" s="40"/>
    </row>
    <row r="62" spans="1:14">
      <c r="A62" s="2">
        <v>44140</v>
      </c>
      <c r="B62" s="41" t="s">
        <v>141</v>
      </c>
      <c r="C62" s="41" t="s">
        <v>142</v>
      </c>
      <c r="D62" s="3" t="s">
        <v>89</v>
      </c>
      <c r="E62" s="3" t="s">
        <v>93</v>
      </c>
      <c r="F62" s="3" t="s">
        <v>24</v>
      </c>
      <c r="G62" s="3" t="s">
        <v>94</v>
      </c>
      <c r="H62" s="3" t="s">
        <v>128</v>
      </c>
      <c r="I62" s="3">
        <v>0</v>
      </c>
      <c r="J62" s="3"/>
      <c r="K62" s="3">
        <v>0</v>
      </c>
      <c r="L62" s="3">
        <v>24.54</v>
      </c>
      <c r="M62" s="40"/>
      <c r="N62" s="40"/>
    </row>
    <row r="63" spans="1:14">
      <c r="A63" s="2">
        <v>44140</v>
      </c>
      <c r="B63" s="41" t="s">
        <v>141</v>
      </c>
      <c r="C63" s="41" t="s">
        <v>142</v>
      </c>
      <c r="D63" s="3" t="s">
        <v>89</v>
      </c>
      <c r="E63" s="3" t="s">
        <v>95</v>
      </c>
      <c r="F63" s="3" t="s">
        <v>25</v>
      </c>
      <c r="G63" s="3" t="s">
        <v>145</v>
      </c>
      <c r="H63" s="3" t="s">
        <v>125</v>
      </c>
      <c r="I63" s="3">
        <v>19</v>
      </c>
      <c r="J63" s="3"/>
      <c r="K63" s="3">
        <v>0</v>
      </c>
      <c r="L63" s="3"/>
      <c r="M63" s="40"/>
      <c r="N63" s="40"/>
    </row>
    <row r="64" spans="1:14">
      <c r="A64" s="2">
        <v>44140</v>
      </c>
      <c r="B64" s="41" t="s">
        <v>141</v>
      </c>
      <c r="C64" s="41" t="s">
        <v>142</v>
      </c>
      <c r="D64" s="3" t="s">
        <v>89</v>
      </c>
      <c r="E64" s="3" t="s">
        <v>95</v>
      </c>
      <c r="F64" s="3" t="s">
        <v>25</v>
      </c>
      <c r="G64" s="3" t="s">
        <v>96</v>
      </c>
      <c r="H64" s="3" t="s">
        <v>128</v>
      </c>
      <c r="I64" s="3">
        <v>0</v>
      </c>
      <c r="J64" s="3"/>
      <c r="K64" s="3">
        <v>0</v>
      </c>
      <c r="L64" s="3">
        <v>9.94</v>
      </c>
      <c r="M64" s="40"/>
      <c r="N64" s="40"/>
    </row>
    <row r="65" spans="1:14">
      <c r="A65" s="2">
        <v>44141</v>
      </c>
      <c r="B65" s="41" t="s">
        <v>141</v>
      </c>
      <c r="C65" s="41" t="s">
        <v>146</v>
      </c>
      <c r="D65" s="3" t="s">
        <v>89</v>
      </c>
      <c r="E65" s="3" t="s">
        <v>54</v>
      </c>
      <c r="F65" s="3" t="s">
        <v>23</v>
      </c>
      <c r="G65" s="3" t="s">
        <v>97</v>
      </c>
      <c r="H65" s="3" t="s">
        <v>128</v>
      </c>
      <c r="I65" s="3">
        <v>0</v>
      </c>
      <c r="J65" s="3"/>
      <c r="K65" s="3">
        <v>0</v>
      </c>
      <c r="L65" s="3">
        <v>2.76</v>
      </c>
      <c r="M65" s="40"/>
      <c r="N65" s="40"/>
    </row>
    <row r="66" spans="1:14">
      <c r="A66" s="2">
        <v>44141</v>
      </c>
      <c r="B66" s="41" t="s">
        <v>141</v>
      </c>
      <c r="C66" s="41" t="s">
        <v>146</v>
      </c>
      <c r="D66" s="3" t="s">
        <v>89</v>
      </c>
      <c r="E66" s="3" t="s">
        <v>54</v>
      </c>
      <c r="F66" s="3" t="s">
        <v>23</v>
      </c>
      <c r="G66" s="3" t="s">
        <v>147</v>
      </c>
      <c r="H66" s="3" t="s">
        <v>125</v>
      </c>
      <c r="I66" s="3">
        <v>74</v>
      </c>
      <c r="J66" s="3"/>
      <c r="K66" s="3">
        <v>0</v>
      </c>
      <c r="L66" s="3"/>
      <c r="M66" s="40"/>
      <c r="N66" s="40"/>
    </row>
    <row r="67" spans="1:14">
      <c r="A67" s="2">
        <v>44166</v>
      </c>
      <c r="B67" s="41" t="s">
        <v>148</v>
      </c>
      <c r="C67" s="41" t="s">
        <v>149</v>
      </c>
      <c r="D67" s="3" t="s">
        <v>89</v>
      </c>
      <c r="E67" s="3" t="s">
        <v>120</v>
      </c>
      <c r="F67" s="3" t="s">
        <v>747</v>
      </c>
      <c r="G67" s="3" t="s">
        <v>150</v>
      </c>
      <c r="H67" s="3" t="s">
        <v>125</v>
      </c>
      <c r="I67" s="3">
        <v>70.174000000000007</v>
      </c>
      <c r="J67" s="3"/>
      <c r="K67" s="3">
        <v>0</v>
      </c>
      <c r="L67" s="3"/>
      <c r="M67" s="40"/>
      <c r="N67" s="40"/>
    </row>
    <row r="68" spans="1:14">
      <c r="A68" s="2">
        <v>44165</v>
      </c>
      <c r="B68" s="41" t="s">
        <v>151</v>
      </c>
      <c r="C68" s="41" t="s">
        <v>151</v>
      </c>
      <c r="D68" s="3" t="s">
        <v>89</v>
      </c>
      <c r="E68" s="3" t="s">
        <v>90</v>
      </c>
      <c r="F68" s="3" t="s">
        <v>18</v>
      </c>
      <c r="G68" s="3" t="s">
        <v>91</v>
      </c>
      <c r="H68" s="3" t="s">
        <v>125</v>
      </c>
      <c r="I68" s="3">
        <v>0</v>
      </c>
      <c r="J68" s="3"/>
      <c r="K68" s="3">
        <v>0</v>
      </c>
      <c r="L68" s="3">
        <v>-2766.33</v>
      </c>
      <c r="M68" s="40"/>
      <c r="N68" s="40"/>
    </row>
    <row r="69" spans="1:14">
      <c r="A69" s="2">
        <v>44165</v>
      </c>
      <c r="B69" s="41" t="s">
        <v>151</v>
      </c>
      <c r="C69" s="41" t="s">
        <v>151</v>
      </c>
      <c r="D69" s="3" t="s">
        <v>89</v>
      </c>
      <c r="E69" s="3" t="s">
        <v>90</v>
      </c>
      <c r="F69" s="3" t="s">
        <v>18</v>
      </c>
      <c r="G69" s="3" t="s">
        <v>91</v>
      </c>
      <c r="H69" s="3" t="s">
        <v>92</v>
      </c>
      <c r="I69" s="3">
        <v>39519</v>
      </c>
      <c r="J69" s="3"/>
      <c r="K69" s="3">
        <v>0</v>
      </c>
      <c r="L69" s="3">
        <v>2766.33</v>
      </c>
      <c r="M69" s="40"/>
      <c r="N69" s="40"/>
    </row>
    <row r="70" spans="1:14">
      <c r="A70" s="2">
        <v>44165</v>
      </c>
      <c r="B70" s="41" t="s">
        <v>151</v>
      </c>
      <c r="C70" s="41" t="s">
        <v>151</v>
      </c>
      <c r="D70" s="3" t="s">
        <v>89</v>
      </c>
      <c r="E70" s="3" t="s">
        <v>93</v>
      </c>
      <c r="F70" s="3" t="s">
        <v>24</v>
      </c>
      <c r="G70" s="3" t="s">
        <v>94</v>
      </c>
      <c r="H70" s="3" t="s">
        <v>125</v>
      </c>
      <c r="I70" s="3">
        <v>0</v>
      </c>
      <c r="J70" s="3"/>
      <c r="K70" s="3">
        <v>0</v>
      </c>
      <c r="L70" s="3">
        <v>-253.42</v>
      </c>
      <c r="M70" s="40"/>
      <c r="N70" s="40"/>
    </row>
    <row r="71" spans="1:14">
      <c r="A71" s="2">
        <v>44165</v>
      </c>
      <c r="B71" s="41" t="s">
        <v>151</v>
      </c>
      <c r="C71" s="41" t="s">
        <v>151</v>
      </c>
      <c r="D71" s="3" t="s">
        <v>89</v>
      </c>
      <c r="E71" s="3" t="s">
        <v>93</v>
      </c>
      <c r="F71" s="3" t="s">
        <v>24</v>
      </c>
      <c r="G71" s="3" t="s">
        <v>94</v>
      </c>
      <c r="H71" s="3" t="s">
        <v>92</v>
      </c>
      <c r="I71" s="3">
        <v>4969</v>
      </c>
      <c r="J71" s="3"/>
      <c r="K71" s="3">
        <v>0</v>
      </c>
      <c r="L71" s="3">
        <v>253.42</v>
      </c>
      <c r="M71" s="40"/>
      <c r="N71" s="40"/>
    </row>
    <row r="72" spans="1:14">
      <c r="A72" s="2">
        <v>44165</v>
      </c>
      <c r="B72" s="41" t="s">
        <v>151</v>
      </c>
      <c r="C72" s="41" t="s">
        <v>151</v>
      </c>
      <c r="D72" s="3" t="s">
        <v>89</v>
      </c>
      <c r="E72" s="3" t="s">
        <v>95</v>
      </c>
      <c r="F72" s="3" t="s">
        <v>25</v>
      </c>
      <c r="G72" s="3" t="s">
        <v>96</v>
      </c>
      <c r="H72" s="3" t="s">
        <v>125</v>
      </c>
      <c r="I72" s="3">
        <v>0</v>
      </c>
      <c r="J72" s="3"/>
      <c r="K72" s="3">
        <v>0</v>
      </c>
      <c r="L72" s="3">
        <v>-357.2</v>
      </c>
      <c r="M72" s="40"/>
      <c r="N72" s="40"/>
    </row>
    <row r="73" spans="1:14">
      <c r="A73" s="2">
        <v>44165</v>
      </c>
      <c r="B73" s="41" t="s">
        <v>151</v>
      </c>
      <c r="C73" s="41" t="s">
        <v>151</v>
      </c>
      <c r="D73" s="3" t="s">
        <v>89</v>
      </c>
      <c r="E73" s="3" t="s">
        <v>95</v>
      </c>
      <c r="F73" s="3" t="s">
        <v>25</v>
      </c>
      <c r="G73" s="3" t="s">
        <v>96</v>
      </c>
      <c r="H73" s="3" t="s">
        <v>92</v>
      </c>
      <c r="I73" s="3">
        <v>4639</v>
      </c>
      <c r="J73" s="3"/>
      <c r="K73" s="3">
        <v>0</v>
      </c>
      <c r="L73" s="3">
        <v>357.2</v>
      </c>
      <c r="M73" s="40"/>
      <c r="N73" s="40"/>
    </row>
    <row r="74" spans="1:14">
      <c r="A74" s="2">
        <v>44165</v>
      </c>
      <c r="B74" s="41" t="s">
        <v>151</v>
      </c>
      <c r="C74" s="41" t="s">
        <v>151</v>
      </c>
      <c r="D74" s="3" t="s">
        <v>89</v>
      </c>
      <c r="E74" s="3" t="s">
        <v>110</v>
      </c>
      <c r="F74" s="3" t="s">
        <v>19</v>
      </c>
      <c r="G74" s="3" t="s">
        <v>111</v>
      </c>
      <c r="H74" s="3" t="s">
        <v>125</v>
      </c>
      <c r="I74" s="3">
        <v>0</v>
      </c>
      <c r="J74" s="3"/>
      <c r="K74" s="3">
        <v>0</v>
      </c>
      <c r="L74" s="3">
        <v>-7870.45</v>
      </c>
      <c r="M74" s="40"/>
      <c r="N74" s="40"/>
    </row>
    <row r="75" spans="1:14">
      <c r="A75" s="2">
        <v>44165</v>
      </c>
      <c r="B75" s="41" t="s">
        <v>151</v>
      </c>
      <c r="C75" s="41" t="s">
        <v>151</v>
      </c>
      <c r="D75" s="3" t="s">
        <v>89</v>
      </c>
      <c r="E75" s="3" t="s">
        <v>110</v>
      </c>
      <c r="F75" s="3" t="s">
        <v>19</v>
      </c>
      <c r="G75" s="3" t="s">
        <v>111</v>
      </c>
      <c r="H75" s="3" t="s">
        <v>92</v>
      </c>
      <c r="I75" s="3">
        <v>39550</v>
      </c>
      <c r="J75" s="3"/>
      <c r="K75" s="3">
        <v>0</v>
      </c>
      <c r="L75" s="3">
        <v>7870.45</v>
      </c>
      <c r="M75" s="40"/>
      <c r="N75" s="40"/>
    </row>
    <row r="76" spans="1:14">
      <c r="A76" s="2">
        <v>44165</v>
      </c>
      <c r="B76" s="41" t="s">
        <v>151</v>
      </c>
      <c r="C76" s="41" t="s">
        <v>151</v>
      </c>
      <c r="D76" s="3" t="s">
        <v>89</v>
      </c>
      <c r="E76" s="3" t="s">
        <v>54</v>
      </c>
      <c r="F76" s="3" t="s">
        <v>23</v>
      </c>
      <c r="G76" s="3" t="s">
        <v>97</v>
      </c>
      <c r="H76" s="3" t="s">
        <v>125</v>
      </c>
      <c r="I76" s="3">
        <v>0</v>
      </c>
      <c r="J76" s="3"/>
      <c r="K76" s="3">
        <v>0</v>
      </c>
      <c r="L76" s="3">
        <v>-1661.24</v>
      </c>
      <c r="M76" s="40"/>
      <c r="N76" s="40"/>
    </row>
    <row r="77" spans="1:14">
      <c r="A77" s="2">
        <v>44165</v>
      </c>
      <c r="B77" s="41" t="s">
        <v>151</v>
      </c>
      <c r="C77" s="41" t="s">
        <v>151</v>
      </c>
      <c r="D77" s="3" t="s">
        <v>89</v>
      </c>
      <c r="E77" s="3" t="s">
        <v>54</v>
      </c>
      <c r="F77" s="3" t="s">
        <v>23</v>
      </c>
      <c r="G77" s="3" t="s">
        <v>97</v>
      </c>
      <c r="H77" s="3" t="s">
        <v>92</v>
      </c>
      <c r="I77" s="3">
        <v>31947</v>
      </c>
      <c r="J77" s="3"/>
      <c r="K77" s="3">
        <v>0</v>
      </c>
      <c r="L77" s="3">
        <v>1661.24</v>
      </c>
      <c r="M77" s="40"/>
      <c r="N77" s="40"/>
    </row>
    <row r="78" spans="1:14">
      <c r="A78" s="2">
        <v>44169</v>
      </c>
      <c r="B78" s="41" t="s">
        <v>151</v>
      </c>
      <c r="C78" s="41" t="s">
        <v>152</v>
      </c>
      <c r="D78" s="3" t="s">
        <v>89</v>
      </c>
      <c r="E78" s="3" t="s">
        <v>90</v>
      </c>
      <c r="F78" s="3" t="s">
        <v>18</v>
      </c>
      <c r="G78" s="3" t="s">
        <v>91</v>
      </c>
      <c r="H78" s="3" t="s">
        <v>128</v>
      </c>
      <c r="I78" s="3">
        <v>0</v>
      </c>
      <c r="J78" s="3"/>
      <c r="K78" s="3">
        <v>0</v>
      </c>
      <c r="L78" s="3">
        <v>33.270000000000003</v>
      </c>
      <c r="M78" s="40"/>
      <c r="N78" s="40"/>
    </row>
    <row r="79" spans="1:14">
      <c r="A79" s="2">
        <v>44169</v>
      </c>
      <c r="B79" s="41" t="s">
        <v>151</v>
      </c>
      <c r="C79" s="41" t="s">
        <v>152</v>
      </c>
      <c r="D79" s="3" t="s">
        <v>89</v>
      </c>
      <c r="E79" s="3" t="s">
        <v>90</v>
      </c>
      <c r="F79" s="3" t="s">
        <v>18</v>
      </c>
      <c r="G79" s="3" t="s">
        <v>153</v>
      </c>
      <c r="H79" s="3" t="s">
        <v>125</v>
      </c>
      <c r="I79" s="3">
        <v>82</v>
      </c>
      <c r="J79" s="3"/>
      <c r="K79" s="3">
        <v>0</v>
      </c>
      <c r="L79" s="3"/>
      <c r="M79" s="40"/>
      <c r="N79" s="40"/>
    </row>
    <row r="80" spans="1:14">
      <c r="A80" s="2">
        <v>44169</v>
      </c>
      <c r="B80" s="41" t="s">
        <v>151</v>
      </c>
      <c r="C80" s="41" t="s">
        <v>152</v>
      </c>
      <c r="D80" s="3" t="s">
        <v>89</v>
      </c>
      <c r="E80" s="3" t="s">
        <v>93</v>
      </c>
      <c r="F80" s="3" t="s">
        <v>24</v>
      </c>
      <c r="G80" s="3" t="s">
        <v>94</v>
      </c>
      <c r="H80" s="3" t="s">
        <v>128</v>
      </c>
      <c r="I80" s="3">
        <v>0</v>
      </c>
      <c r="J80" s="3"/>
      <c r="K80" s="3">
        <v>0</v>
      </c>
      <c r="L80" s="3">
        <v>19.329999999999998</v>
      </c>
      <c r="M80" s="40"/>
      <c r="N80" s="40"/>
    </row>
    <row r="81" spans="1:14">
      <c r="A81" s="2">
        <v>44169</v>
      </c>
      <c r="B81" s="41" t="s">
        <v>151</v>
      </c>
      <c r="C81" s="41" t="s">
        <v>152</v>
      </c>
      <c r="D81" s="3" t="s">
        <v>89</v>
      </c>
      <c r="E81" s="3" t="s">
        <v>93</v>
      </c>
      <c r="F81" s="3" t="s">
        <v>24</v>
      </c>
      <c r="G81" s="3" t="s">
        <v>154</v>
      </c>
      <c r="H81" s="3" t="s">
        <v>125</v>
      </c>
      <c r="I81" s="3">
        <v>9</v>
      </c>
      <c r="J81" s="3"/>
      <c r="K81" s="3">
        <v>0</v>
      </c>
      <c r="L81" s="3"/>
      <c r="M81" s="40"/>
      <c r="N81" s="40"/>
    </row>
    <row r="82" spans="1:14">
      <c r="A82" s="2">
        <v>44169</v>
      </c>
      <c r="B82" s="41" t="s">
        <v>151</v>
      </c>
      <c r="C82" s="41" t="s">
        <v>152</v>
      </c>
      <c r="D82" s="3" t="s">
        <v>89</v>
      </c>
      <c r="E82" s="3" t="s">
        <v>95</v>
      </c>
      <c r="F82" s="3" t="s">
        <v>25</v>
      </c>
      <c r="G82" s="3" t="s">
        <v>96</v>
      </c>
      <c r="H82" s="3" t="s">
        <v>128</v>
      </c>
      <c r="I82" s="3">
        <v>0</v>
      </c>
      <c r="J82" s="3"/>
      <c r="K82" s="3">
        <v>0</v>
      </c>
      <c r="L82" s="3">
        <v>0.76</v>
      </c>
      <c r="M82" s="40"/>
      <c r="N82" s="40"/>
    </row>
    <row r="83" spans="1:14">
      <c r="A83" s="2">
        <v>44169</v>
      </c>
      <c r="B83" s="41" t="s">
        <v>151</v>
      </c>
      <c r="C83" s="41" t="s">
        <v>152</v>
      </c>
      <c r="D83" s="3" t="s">
        <v>89</v>
      </c>
      <c r="E83" s="3" t="s">
        <v>95</v>
      </c>
      <c r="F83" s="3" t="s">
        <v>25</v>
      </c>
      <c r="G83" s="3" t="s">
        <v>155</v>
      </c>
      <c r="H83" s="3" t="s">
        <v>125</v>
      </c>
      <c r="I83" s="3">
        <v>19</v>
      </c>
      <c r="J83" s="3"/>
      <c r="K83" s="3">
        <v>0</v>
      </c>
      <c r="L83" s="3"/>
      <c r="M83" s="40"/>
      <c r="N83" s="40"/>
    </row>
    <row r="84" spans="1:14">
      <c r="A84" s="2">
        <v>44169</v>
      </c>
      <c r="B84" s="41" t="s">
        <v>151</v>
      </c>
      <c r="C84" s="41" t="s">
        <v>152</v>
      </c>
      <c r="D84" s="3" t="s">
        <v>89</v>
      </c>
      <c r="E84" s="3" t="s">
        <v>110</v>
      </c>
      <c r="F84" s="3" t="s">
        <v>19</v>
      </c>
      <c r="G84" s="3" t="s">
        <v>111</v>
      </c>
      <c r="H84" s="3" t="s">
        <v>128</v>
      </c>
      <c r="I84" s="3">
        <v>0</v>
      </c>
      <c r="J84" s="3"/>
      <c r="K84" s="3">
        <v>0</v>
      </c>
      <c r="L84" s="3">
        <v>1.02</v>
      </c>
      <c r="M84" s="40"/>
      <c r="N84" s="40"/>
    </row>
    <row r="85" spans="1:14">
      <c r="A85" s="2">
        <v>44169</v>
      </c>
      <c r="B85" s="41" t="s">
        <v>151</v>
      </c>
      <c r="C85" s="41" t="s">
        <v>152</v>
      </c>
      <c r="D85" s="3" t="s">
        <v>89</v>
      </c>
      <c r="E85" s="3" t="s">
        <v>110</v>
      </c>
      <c r="F85" s="3" t="s">
        <v>19</v>
      </c>
      <c r="G85" s="3" t="s">
        <v>156</v>
      </c>
      <c r="H85" s="3" t="s">
        <v>125</v>
      </c>
      <c r="I85" s="3">
        <v>303</v>
      </c>
      <c r="J85" s="3"/>
      <c r="K85" s="3">
        <v>0</v>
      </c>
      <c r="L85" s="3"/>
      <c r="M85" s="40"/>
      <c r="N85" s="40"/>
    </row>
    <row r="86" spans="1:14">
      <c r="A86" s="2">
        <v>44169</v>
      </c>
      <c r="B86" s="41" t="s">
        <v>151</v>
      </c>
      <c r="C86" s="41" t="s">
        <v>152</v>
      </c>
      <c r="D86" s="3" t="s">
        <v>89</v>
      </c>
      <c r="E86" s="3" t="s">
        <v>54</v>
      </c>
      <c r="F86" s="3" t="s">
        <v>23</v>
      </c>
      <c r="G86" s="3" t="s">
        <v>97</v>
      </c>
      <c r="H86" s="3" t="s">
        <v>128</v>
      </c>
      <c r="I86" s="3">
        <v>0</v>
      </c>
      <c r="J86" s="3"/>
      <c r="K86" s="3">
        <v>0</v>
      </c>
      <c r="L86" s="3">
        <v>8.4700000000000006</v>
      </c>
      <c r="M86" s="40"/>
      <c r="N86" s="40"/>
    </row>
    <row r="87" spans="1:14">
      <c r="A87" s="2">
        <v>44169</v>
      </c>
      <c r="B87" s="41" t="s">
        <v>151</v>
      </c>
      <c r="C87" s="41" t="s">
        <v>152</v>
      </c>
      <c r="D87" s="3" t="s">
        <v>89</v>
      </c>
      <c r="E87" s="3" t="s">
        <v>54</v>
      </c>
      <c r="F87" s="3" t="s">
        <v>23</v>
      </c>
      <c r="G87" s="3" t="s">
        <v>157</v>
      </c>
      <c r="H87" s="3" t="s">
        <v>125</v>
      </c>
      <c r="I87" s="3">
        <v>73</v>
      </c>
      <c r="J87" s="3"/>
      <c r="K87" s="3">
        <v>0</v>
      </c>
      <c r="L87" s="3"/>
      <c r="M87" s="40"/>
      <c r="N87" s="40"/>
    </row>
    <row r="88" spans="1:14">
      <c r="A88" s="2">
        <v>44167</v>
      </c>
      <c r="B88" s="41" t="s">
        <v>152</v>
      </c>
      <c r="C88" s="41" t="s">
        <v>158</v>
      </c>
      <c r="D88" s="3" t="s">
        <v>89</v>
      </c>
      <c r="E88" s="3" t="s">
        <v>105</v>
      </c>
      <c r="F88" s="3" t="s">
        <v>20</v>
      </c>
      <c r="G88" s="3" t="s">
        <v>106</v>
      </c>
      <c r="H88" s="3" t="s">
        <v>107</v>
      </c>
      <c r="I88" s="3">
        <v>150</v>
      </c>
      <c r="J88" s="3">
        <v>59.05</v>
      </c>
      <c r="K88" s="3">
        <v>0</v>
      </c>
      <c r="L88" s="3">
        <v>-8857.5</v>
      </c>
      <c r="M88" s="40"/>
      <c r="N88" s="40"/>
    </row>
    <row r="89" spans="1:14">
      <c r="A89" s="2">
        <v>44167</v>
      </c>
      <c r="B89" s="41" t="s">
        <v>152</v>
      </c>
      <c r="C89" s="41" t="s">
        <v>158</v>
      </c>
      <c r="D89" s="3" t="s">
        <v>89</v>
      </c>
      <c r="E89" s="3" t="s">
        <v>108</v>
      </c>
      <c r="F89" s="3" t="s">
        <v>21</v>
      </c>
      <c r="G89" s="3" t="s">
        <v>109</v>
      </c>
      <c r="H89" s="3" t="s">
        <v>104</v>
      </c>
      <c r="I89" s="3">
        <v>850</v>
      </c>
      <c r="J89" s="3">
        <v>32.600999999999999</v>
      </c>
      <c r="K89" s="3">
        <v>0</v>
      </c>
      <c r="L89" s="3">
        <v>27710.5</v>
      </c>
      <c r="M89" s="40"/>
      <c r="N89" s="40"/>
    </row>
    <row r="90" spans="1:14">
      <c r="A90" s="2">
        <v>44167</v>
      </c>
      <c r="B90" s="41" t="s">
        <v>152</v>
      </c>
      <c r="C90" s="41" t="s">
        <v>158</v>
      </c>
      <c r="D90" s="3" t="s">
        <v>89</v>
      </c>
      <c r="E90" s="3" t="s">
        <v>110</v>
      </c>
      <c r="F90" s="3" t="s">
        <v>19</v>
      </c>
      <c r="G90" s="3" t="s">
        <v>111</v>
      </c>
      <c r="H90" s="3" t="s">
        <v>107</v>
      </c>
      <c r="I90" s="3">
        <v>250</v>
      </c>
      <c r="J90" s="3">
        <v>25.99</v>
      </c>
      <c r="K90" s="3">
        <v>0</v>
      </c>
      <c r="L90" s="3">
        <v>-6497.5</v>
      </c>
      <c r="M90" s="40"/>
      <c r="N90" s="40"/>
    </row>
    <row r="91" spans="1:14">
      <c r="A91" s="2">
        <v>44167</v>
      </c>
      <c r="B91" s="41" t="s">
        <v>152</v>
      </c>
      <c r="C91" s="41" t="s">
        <v>158</v>
      </c>
      <c r="D91" s="3" t="s">
        <v>89</v>
      </c>
      <c r="E91" s="3" t="s">
        <v>112</v>
      </c>
      <c r="F91" s="3" t="s">
        <v>22</v>
      </c>
      <c r="G91" s="3" t="s">
        <v>113</v>
      </c>
      <c r="H91" s="3" t="s">
        <v>107</v>
      </c>
      <c r="I91" s="3">
        <v>700</v>
      </c>
      <c r="J91" s="3">
        <v>35.799999999999997</v>
      </c>
      <c r="K91" s="3">
        <v>0</v>
      </c>
      <c r="L91" s="3">
        <v>-25060</v>
      </c>
      <c r="M91" s="40"/>
      <c r="N91" s="40"/>
    </row>
    <row r="92" spans="1:14">
      <c r="A92" s="2">
        <v>44167</v>
      </c>
      <c r="B92" s="41" t="s">
        <v>152</v>
      </c>
      <c r="C92" s="41" t="s">
        <v>158</v>
      </c>
      <c r="D92" s="3" t="s">
        <v>89</v>
      </c>
      <c r="E92" s="3" t="s">
        <v>90</v>
      </c>
      <c r="F92" s="3" t="s">
        <v>18</v>
      </c>
      <c r="G92" s="3" t="s">
        <v>91</v>
      </c>
      <c r="H92" s="3" t="s">
        <v>104</v>
      </c>
      <c r="I92" s="3">
        <v>350</v>
      </c>
      <c r="J92" s="3">
        <v>33.229999999999997</v>
      </c>
      <c r="K92" s="3">
        <v>0</v>
      </c>
      <c r="L92" s="3">
        <v>11630.5</v>
      </c>
      <c r="M92" s="40"/>
      <c r="N92" s="40"/>
    </row>
    <row r="93" spans="1:14">
      <c r="A93" s="2">
        <v>44182</v>
      </c>
      <c r="B93" s="41" t="s">
        <v>159</v>
      </c>
      <c r="C93" s="41" t="s">
        <v>160</v>
      </c>
      <c r="D93" s="3" t="s">
        <v>89</v>
      </c>
      <c r="E93" s="3" t="s">
        <v>120</v>
      </c>
      <c r="F93" s="3" t="s">
        <v>747</v>
      </c>
      <c r="G93" s="3" t="s">
        <v>161</v>
      </c>
      <c r="H93" s="3" t="s">
        <v>125</v>
      </c>
      <c r="I93" s="3">
        <v>269.87299999999999</v>
      </c>
      <c r="J93" s="3"/>
      <c r="K93" s="3">
        <v>0</v>
      </c>
      <c r="L93" s="3"/>
      <c r="M93" s="40"/>
      <c r="N93" s="40"/>
    </row>
    <row r="94" spans="1:14">
      <c r="A94" s="2">
        <v>44202</v>
      </c>
      <c r="B94" s="41" t="s">
        <v>162</v>
      </c>
      <c r="C94" s="41" t="s">
        <v>162</v>
      </c>
      <c r="D94" s="3" t="s">
        <v>89</v>
      </c>
      <c r="E94" s="3" t="s">
        <v>93</v>
      </c>
      <c r="F94" s="3" t="s">
        <v>24</v>
      </c>
      <c r="G94" s="3" t="s">
        <v>94</v>
      </c>
      <c r="H94" s="3" t="s">
        <v>92</v>
      </c>
      <c r="I94" s="3">
        <v>4978</v>
      </c>
      <c r="J94" s="3"/>
      <c r="K94" s="3">
        <v>0</v>
      </c>
      <c r="L94" s="3">
        <v>253.88</v>
      </c>
      <c r="M94" s="40"/>
      <c r="N94" s="40"/>
    </row>
    <row r="95" spans="1:14">
      <c r="A95" s="2">
        <v>44202</v>
      </c>
      <c r="B95" s="41" t="s">
        <v>162</v>
      </c>
      <c r="C95" s="41" t="s">
        <v>162</v>
      </c>
      <c r="D95" s="3" t="s">
        <v>89</v>
      </c>
      <c r="E95" s="3" t="s">
        <v>93</v>
      </c>
      <c r="F95" s="3" t="s">
        <v>24</v>
      </c>
      <c r="G95" s="3" t="s">
        <v>94</v>
      </c>
      <c r="H95" s="3" t="s">
        <v>125</v>
      </c>
      <c r="I95" s="3">
        <v>0</v>
      </c>
      <c r="J95" s="3"/>
      <c r="K95" s="3">
        <v>0</v>
      </c>
      <c r="L95" s="3">
        <v>-253.88</v>
      </c>
      <c r="M95" s="40"/>
      <c r="N95" s="40"/>
    </row>
    <row r="96" spans="1:14">
      <c r="A96" s="2">
        <v>44202</v>
      </c>
      <c r="B96" s="41" t="s">
        <v>162</v>
      </c>
      <c r="C96" s="41" t="s">
        <v>162</v>
      </c>
      <c r="D96" s="3" t="s">
        <v>89</v>
      </c>
      <c r="E96" s="3" t="s">
        <v>95</v>
      </c>
      <c r="F96" s="3" t="s">
        <v>25</v>
      </c>
      <c r="G96" s="3" t="s">
        <v>96</v>
      </c>
      <c r="H96" s="3" t="s">
        <v>92</v>
      </c>
      <c r="I96" s="3">
        <v>4658</v>
      </c>
      <c r="J96" s="3"/>
      <c r="K96" s="3">
        <v>0</v>
      </c>
      <c r="L96" s="3">
        <v>358.67</v>
      </c>
      <c r="M96" s="40"/>
      <c r="N96" s="40"/>
    </row>
    <row r="97" spans="1:14">
      <c r="A97" s="2">
        <v>44202</v>
      </c>
      <c r="B97" s="41" t="s">
        <v>162</v>
      </c>
      <c r="C97" s="41" t="s">
        <v>162</v>
      </c>
      <c r="D97" s="3" t="s">
        <v>89</v>
      </c>
      <c r="E97" s="3" t="s">
        <v>95</v>
      </c>
      <c r="F97" s="3" t="s">
        <v>25</v>
      </c>
      <c r="G97" s="3" t="s">
        <v>96</v>
      </c>
      <c r="H97" s="3" t="s">
        <v>125</v>
      </c>
      <c r="I97" s="3">
        <v>0</v>
      </c>
      <c r="J97" s="3"/>
      <c r="K97" s="3">
        <v>0</v>
      </c>
      <c r="L97" s="3">
        <v>-358.67</v>
      </c>
      <c r="M97" s="40"/>
      <c r="N97" s="40"/>
    </row>
    <row r="98" spans="1:14">
      <c r="A98" s="2">
        <v>44202</v>
      </c>
      <c r="B98" s="41" t="s">
        <v>162</v>
      </c>
      <c r="C98" s="41" t="s">
        <v>162</v>
      </c>
      <c r="D98" s="3" t="s">
        <v>89</v>
      </c>
      <c r="E98" s="3" t="s">
        <v>105</v>
      </c>
      <c r="F98" s="3" t="s">
        <v>20</v>
      </c>
      <c r="G98" s="3" t="s">
        <v>106</v>
      </c>
      <c r="H98" s="3" t="s">
        <v>92</v>
      </c>
      <c r="I98" s="3">
        <v>17700</v>
      </c>
      <c r="J98" s="3"/>
      <c r="K98" s="3">
        <v>0</v>
      </c>
      <c r="L98" s="3">
        <v>7212.22</v>
      </c>
      <c r="M98" s="40"/>
      <c r="N98" s="40"/>
    </row>
    <row r="99" spans="1:14">
      <c r="A99" s="2">
        <v>44202</v>
      </c>
      <c r="B99" s="41" t="s">
        <v>162</v>
      </c>
      <c r="C99" s="41" t="s">
        <v>162</v>
      </c>
      <c r="D99" s="3" t="s">
        <v>89</v>
      </c>
      <c r="E99" s="3" t="s">
        <v>105</v>
      </c>
      <c r="F99" s="3" t="s">
        <v>20</v>
      </c>
      <c r="G99" s="3" t="s">
        <v>106</v>
      </c>
      <c r="H99" s="3" t="s">
        <v>125</v>
      </c>
      <c r="I99" s="3">
        <v>0</v>
      </c>
      <c r="J99" s="3"/>
      <c r="K99" s="3">
        <v>0</v>
      </c>
      <c r="L99" s="3">
        <v>-7212.22</v>
      </c>
      <c r="M99" s="40"/>
      <c r="N99" s="40"/>
    </row>
    <row r="100" spans="1:14">
      <c r="A100" s="2">
        <v>44202</v>
      </c>
      <c r="B100" s="41" t="s">
        <v>162</v>
      </c>
      <c r="C100" s="41" t="s">
        <v>162</v>
      </c>
      <c r="D100" s="3" t="s">
        <v>89</v>
      </c>
      <c r="E100" s="3" t="s">
        <v>108</v>
      </c>
      <c r="F100" s="3" t="s">
        <v>21</v>
      </c>
      <c r="G100" s="3" t="s">
        <v>109</v>
      </c>
      <c r="H100" s="3" t="s">
        <v>92</v>
      </c>
      <c r="I100" s="3">
        <v>9350</v>
      </c>
      <c r="J100" s="3"/>
      <c r="K100" s="3">
        <v>0</v>
      </c>
      <c r="L100" s="3">
        <v>2577.89</v>
      </c>
      <c r="M100" s="40"/>
      <c r="N100" s="40"/>
    </row>
    <row r="101" spans="1:14">
      <c r="A101" s="2">
        <v>44202</v>
      </c>
      <c r="B101" s="41" t="s">
        <v>162</v>
      </c>
      <c r="C101" s="41" t="s">
        <v>162</v>
      </c>
      <c r="D101" s="3" t="s">
        <v>89</v>
      </c>
      <c r="E101" s="3" t="s">
        <v>108</v>
      </c>
      <c r="F101" s="3" t="s">
        <v>21</v>
      </c>
      <c r="G101" s="3" t="s">
        <v>109</v>
      </c>
      <c r="H101" s="3" t="s">
        <v>125</v>
      </c>
      <c r="I101" s="3">
        <v>0</v>
      </c>
      <c r="J101" s="3"/>
      <c r="K101" s="3">
        <v>0</v>
      </c>
      <c r="L101" s="3">
        <v>-2577.89</v>
      </c>
      <c r="M101" s="40"/>
      <c r="N101" s="40"/>
    </row>
    <row r="102" spans="1:14">
      <c r="A102" s="2">
        <v>44202</v>
      </c>
      <c r="B102" s="41" t="s">
        <v>162</v>
      </c>
      <c r="C102" s="41" t="s">
        <v>162</v>
      </c>
      <c r="D102" s="3" t="s">
        <v>89</v>
      </c>
      <c r="E102" s="3" t="s">
        <v>54</v>
      </c>
      <c r="F102" s="3" t="s">
        <v>23</v>
      </c>
      <c r="G102" s="3" t="s">
        <v>97</v>
      </c>
      <c r="H102" s="3" t="s">
        <v>92</v>
      </c>
      <c r="I102" s="3">
        <v>32020</v>
      </c>
      <c r="J102" s="3"/>
      <c r="K102" s="3">
        <v>0</v>
      </c>
      <c r="L102" s="3">
        <v>1733.88</v>
      </c>
      <c r="M102" s="40"/>
      <c r="N102" s="40"/>
    </row>
    <row r="103" spans="1:14">
      <c r="A103" s="2">
        <v>44202</v>
      </c>
      <c r="B103" s="41" t="s">
        <v>162</v>
      </c>
      <c r="C103" s="41" t="s">
        <v>162</v>
      </c>
      <c r="D103" s="3" t="s">
        <v>89</v>
      </c>
      <c r="E103" s="3" t="s">
        <v>54</v>
      </c>
      <c r="F103" s="3" t="s">
        <v>23</v>
      </c>
      <c r="G103" s="3" t="s">
        <v>97</v>
      </c>
      <c r="H103" s="3" t="s">
        <v>125</v>
      </c>
      <c r="I103" s="3">
        <v>0</v>
      </c>
      <c r="J103" s="3"/>
      <c r="K103" s="3">
        <v>0</v>
      </c>
      <c r="L103" s="3">
        <v>-1733.88</v>
      </c>
      <c r="M103" s="40"/>
      <c r="N103" s="40"/>
    </row>
    <row r="104" spans="1:14">
      <c r="A104" s="2">
        <v>44202</v>
      </c>
      <c r="B104" s="41" t="s">
        <v>162</v>
      </c>
      <c r="C104" s="41" t="s">
        <v>162</v>
      </c>
      <c r="D104" s="3" t="s">
        <v>89</v>
      </c>
      <c r="E104" s="3" t="s">
        <v>112</v>
      </c>
      <c r="F104" s="3" t="s">
        <v>22</v>
      </c>
      <c r="G104" s="3" t="s">
        <v>113</v>
      </c>
      <c r="H104" s="3" t="s">
        <v>92</v>
      </c>
      <c r="I104" s="3">
        <v>11150</v>
      </c>
      <c r="J104" s="3"/>
      <c r="K104" s="3">
        <v>0</v>
      </c>
      <c r="L104" s="3">
        <v>3715.51</v>
      </c>
      <c r="M104" s="40"/>
      <c r="N104" s="40"/>
    </row>
    <row r="105" spans="1:14">
      <c r="A105" s="2">
        <v>44202</v>
      </c>
      <c r="B105" s="41" t="s">
        <v>162</v>
      </c>
      <c r="C105" s="41" t="s">
        <v>162</v>
      </c>
      <c r="D105" s="3" t="s">
        <v>89</v>
      </c>
      <c r="E105" s="3" t="s">
        <v>112</v>
      </c>
      <c r="F105" s="3" t="s">
        <v>22</v>
      </c>
      <c r="G105" s="3" t="s">
        <v>113</v>
      </c>
      <c r="H105" s="3" t="s">
        <v>125</v>
      </c>
      <c r="I105" s="3">
        <v>0</v>
      </c>
      <c r="J105" s="3"/>
      <c r="K105" s="3">
        <v>0</v>
      </c>
      <c r="L105" s="3">
        <v>-3715.51</v>
      </c>
      <c r="M105" s="40"/>
      <c r="N105" s="40"/>
    </row>
    <row r="106" spans="1:14">
      <c r="A106" s="2">
        <v>44202</v>
      </c>
      <c r="B106" s="41" t="s">
        <v>162</v>
      </c>
      <c r="C106" s="41" t="s">
        <v>162</v>
      </c>
      <c r="D106" s="3" t="s">
        <v>89</v>
      </c>
      <c r="E106" s="3" t="s">
        <v>90</v>
      </c>
      <c r="F106" s="3" t="s">
        <v>18</v>
      </c>
      <c r="G106" s="3" t="s">
        <v>91</v>
      </c>
      <c r="H106" s="3" t="s">
        <v>92</v>
      </c>
      <c r="I106" s="3">
        <v>39251</v>
      </c>
      <c r="J106" s="3"/>
      <c r="K106" s="3">
        <v>0</v>
      </c>
      <c r="L106" s="3">
        <v>2747.57</v>
      </c>
      <c r="M106" s="40"/>
      <c r="N106" s="40"/>
    </row>
    <row r="107" spans="1:14">
      <c r="A107" s="2">
        <v>44202</v>
      </c>
      <c r="B107" s="41" t="s">
        <v>162</v>
      </c>
      <c r="C107" s="41" t="s">
        <v>162</v>
      </c>
      <c r="D107" s="3" t="s">
        <v>89</v>
      </c>
      <c r="E107" s="3" t="s">
        <v>90</v>
      </c>
      <c r="F107" s="3" t="s">
        <v>18</v>
      </c>
      <c r="G107" s="3" t="s">
        <v>91</v>
      </c>
      <c r="H107" s="3" t="s">
        <v>125</v>
      </c>
      <c r="I107" s="3">
        <v>0</v>
      </c>
      <c r="J107" s="3"/>
      <c r="K107" s="3">
        <v>0</v>
      </c>
      <c r="L107" s="3">
        <v>-2747.57</v>
      </c>
      <c r="M107" s="40"/>
      <c r="N107" s="40"/>
    </row>
    <row r="108" spans="1:14">
      <c r="A108" s="2">
        <v>44208</v>
      </c>
      <c r="B108" s="41" t="s">
        <v>162</v>
      </c>
      <c r="C108" s="41" t="s">
        <v>163</v>
      </c>
      <c r="D108" s="3" t="s">
        <v>89</v>
      </c>
      <c r="E108" s="3" t="s">
        <v>93</v>
      </c>
      <c r="F108" s="3" t="s">
        <v>24</v>
      </c>
      <c r="G108" s="3" t="s">
        <v>94</v>
      </c>
      <c r="H108" s="3" t="s">
        <v>128</v>
      </c>
      <c r="I108" s="3">
        <v>0</v>
      </c>
      <c r="J108" s="3"/>
      <c r="K108" s="3">
        <v>0</v>
      </c>
      <c r="L108" s="3">
        <v>22.58</v>
      </c>
      <c r="M108" s="40"/>
      <c r="N108" s="40"/>
    </row>
    <row r="109" spans="1:14">
      <c r="A109" s="2">
        <v>44208</v>
      </c>
      <c r="B109" s="41" t="s">
        <v>162</v>
      </c>
      <c r="C109" s="41" t="s">
        <v>163</v>
      </c>
      <c r="D109" s="3" t="s">
        <v>89</v>
      </c>
      <c r="E109" s="3" t="s">
        <v>93</v>
      </c>
      <c r="F109" s="3" t="s">
        <v>24</v>
      </c>
      <c r="G109" s="3" t="s">
        <v>164</v>
      </c>
      <c r="H109" s="3" t="s">
        <v>125</v>
      </c>
      <c r="I109" s="3">
        <v>9</v>
      </c>
      <c r="J109" s="3"/>
      <c r="K109" s="3">
        <v>0</v>
      </c>
      <c r="L109" s="3"/>
      <c r="M109" s="40"/>
      <c r="N109" s="40"/>
    </row>
    <row r="110" spans="1:14">
      <c r="A110" s="2">
        <v>44208</v>
      </c>
      <c r="B110" s="41" t="s">
        <v>162</v>
      </c>
      <c r="C110" s="41" t="s">
        <v>163</v>
      </c>
      <c r="D110" s="3" t="s">
        <v>89</v>
      </c>
      <c r="E110" s="3" t="s">
        <v>95</v>
      </c>
      <c r="F110" s="3" t="s">
        <v>25</v>
      </c>
      <c r="G110" s="3" t="s">
        <v>96</v>
      </c>
      <c r="H110" s="3" t="s">
        <v>128</v>
      </c>
      <c r="I110" s="3">
        <v>0</v>
      </c>
      <c r="J110" s="3"/>
      <c r="K110" s="3">
        <v>0</v>
      </c>
      <c r="L110" s="3">
        <v>17.03</v>
      </c>
      <c r="M110" s="40"/>
      <c r="N110" s="40"/>
    </row>
    <row r="111" spans="1:14">
      <c r="A111" s="2">
        <v>44208</v>
      </c>
      <c r="B111" s="41" t="s">
        <v>162</v>
      </c>
      <c r="C111" s="41" t="s">
        <v>163</v>
      </c>
      <c r="D111" s="3" t="s">
        <v>89</v>
      </c>
      <c r="E111" s="3" t="s">
        <v>95</v>
      </c>
      <c r="F111" s="3" t="s">
        <v>25</v>
      </c>
      <c r="G111" s="3" t="s">
        <v>165</v>
      </c>
      <c r="H111" s="3" t="s">
        <v>125</v>
      </c>
      <c r="I111" s="3">
        <v>18</v>
      </c>
      <c r="J111" s="3"/>
      <c r="K111" s="3">
        <v>0</v>
      </c>
      <c r="L111" s="3"/>
      <c r="M111" s="40"/>
      <c r="N111" s="40"/>
    </row>
    <row r="112" spans="1:14">
      <c r="A112" s="2">
        <v>44208</v>
      </c>
      <c r="B112" s="41" t="s">
        <v>162</v>
      </c>
      <c r="C112" s="41" t="s">
        <v>163</v>
      </c>
      <c r="D112" s="3" t="s">
        <v>89</v>
      </c>
      <c r="E112" s="3" t="s">
        <v>105</v>
      </c>
      <c r="F112" s="3" t="s">
        <v>20</v>
      </c>
      <c r="G112" s="3" t="s">
        <v>106</v>
      </c>
      <c r="H112" s="3" t="s">
        <v>128</v>
      </c>
      <c r="I112" s="3">
        <v>0</v>
      </c>
      <c r="J112" s="3"/>
      <c r="K112" s="3">
        <v>0</v>
      </c>
      <c r="L112" s="3">
        <v>41.02</v>
      </c>
      <c r="M112" s="40"/>
      <c r="N112" s="40"/>
    </row>
    <row r="113" spans="1:14">
      <c r="A113" s="2">
        <v>44208</v>
      </c>
      <c r="B113" s="41" t="s">
        <v>162</v>
      </c>
      <c r="C113" s="41" t="s">
        <v>163</v>
      </c>
      <c r="D113" s="3" t="s">
        <v>89</v>
      </c>
      <c r="E113" s="3" t="s">
        <v>105</v>
      </c>
      <c r="F113" s="3" t="s">
        <v>20</v>
      </c>
      <c r="G113" s="3" t="s">
        <v>166</v>
      </c>
      <c r="H113" s="3" t="s">
        <v>125</v>
      </c>
      <c r="I113" s="3">
        <v>120</v>
      </c>
      <c r="J113" s="3"/>
      <c r="K113" s="3">
        <v>0</v>
      </c>
      <c r="L113" s="3"/>
      <c r="M113" s="40"/>
      <c r="N113" s="40"/>
    </row>
    <row r="114" spans="1:14">
      <c r="A114" s="2">
        <v>44208</v>
      </c>
      <c r="B114" s="41" t="s">
        <v>162</v>
      </c>
      <c r="C114" s="41" t="s">
        <v>163</v>
      </c>
      <c r="D114" s="3" t="s">
        <v>89</v>
      </c>
      <c r="E114" s="3" t="s">
        <v>112</v>
      </c>
      <c r="F114" s="3" t="s">
        <v>22</v>
      </c>
      <c r="G114" s="3" t="s">
        <v>113</v>
      </c>
      <c r="H114" s="3" t="s">
        <v>128</v>
      </c>
      <c r="I114" s="3">
        <v>0</v>
      </c>
      <c r="J114" s="3"/>
      <c r="K114" s="3">
        <v>0</v>
      </c>
      <c r="L114" s="3">
        <v>0.04</v>
      </c>
      <c r="M114" s="40"/>
      <c r="N114" s="40"/>
    </row>
    <row r="115" spans="1:14">
      <c r="A115" s="2">
        <v>44208</v>
      </c>
      <c r="B115" s="41" t="s">
        <v>162</v>
      </c>
      <c r="C115" s="41" t="s">
        <v>163</v>
      </c>
      <c r="D115" s="3" t="s">
        <v>89</v>
      </c>
      <c r="E115" s="3" t="s">
        <v>112</v>
      </c>
      <c r="F115" s="3" t="s">
        <v>22</v>
      </c>
      <c r="G115" s="3" t="s">
        <v>167</v>
      </c>
      <c r="H115" s="3" t="s">
        <v>125</v>
      </c>
      <c r="I115" s="3">
        <v>99</v>
      </c>
      <c r="J115" s="3"/>
      <c r="K115" s="3">
        <v>0</v>
      </c>
      <c r="L115" s="3"/>
      <c r="M115" s="40"/>
      <c r="N115" s="40"/>
    </row>
    <row r="116" spans="1:14">
      <c r="A116" s="2">
        <v>44208</v>
      </c>
      <c r="B116" s="41" t="s">
        <v>162</v>
      </c>
      <c r="C116" s="41" t="s">
        <v>163</v>
      </c>
      <c r="D116" s="3" t="s">
        <v>89</v>
      </c>
      <c r="E116" s="3" t="s">
        <v>90</v>
      </c>
      <c r="F116" s="3" t="s">
        <v>18</v>
      </c>
      <c r="G116" s="3" t="s">
        <v>91</v>
      </c>
      <c r="H116" s="3" t="s">
        <v>128</v>
      </c>
      <c r="I116" s="3">
        <v>0</v>
      </c>
      <c r="J116" s="3"/>
      <c r="K116" s="3">
        <v>0</v>
      </c>
      <c r="L116" s="3">
        <v>26.44</v>
      </c>
      <c r="M116" s="40"/>
      <c r="N116" s="40"/>
    </row>
    <row r="117" spans="1:14">
      <c r="A117" s="2">
        <v>44208</v>
      </c>
      <c r="B117" s="41" t="s">
        <v>162</v>
      </c>
      <c r="C117" s="41" t="s">
        <v>163</v>
      </c>
      <c r="D117" s="3" t="s">
        <v>89</v>
      </c>
      <c r="E117" s="3" t="s">
        <v>90</v>
      </c>
      <c r="F117" s="3" t="s">
        <v>18</v>
      </c>
      <c r="G117" s="3" t="s">
        <v>168</v>
      </c>
      <c r="H117" s="3" t="s">
        <v>125</v>
      </c>
      <c r="I117" s="3">
        <v>82</v>
      </c>
      <c r="J117" s="3"/>
      <c r="K117" s="3">
        <v>0</v>
      </c>
      <c r="L117" s="3"/>
      <c r="M117" s="40"/>
      <c r="N117" s="40"/>
    </row>
    <row r="118" spans="1:14">
      <c r="A118" s="2">
        <v>44210</v>
      </c>
      <c r="B118" s="41" t="s">
        <v>162</v>
      </c>
      <c r="C118" s="41" t="s">
        <v>169</v>
      </c>
      <c r="D118" s="3" t="s">
        <v>89</v>
      </c>
      <c r="E118" s="3" t="s">
        <v>108</v>
      </c>
      <c r="F118" s="3" t="s">
        <v>21</v>
      </c>
      <c r="G118" s="3" t="s">
        <v>109</v>
      </c>
      <c r="H118" s="3" t="s">
        <v>128</v>
      </c>
      <c r="I118" s="3">
        <v>0</v>
      </c>
      <c r="J118" s="3"/>
      <c r="K118" s="3">
        <v>0</v>
      </c>
      <c r="L118" s="3">
        <v>28.58</v>
      </c>
      <c r="M118" s="40"/>
      <c r="N118" s="40"/>
    </row>
    <row r="119" spans="1:14">
      <c r="A119" s="2">
        <v>44210</v>
      </c>
      <c r="B119" s="41" t="s">
        <v>162</v>
      </c>
      <c r="C119" s="41" t="s">
        <v>169</v>
      </c>
      <c r="D119" s="3" t="s">
        <v>89</v>
      </c>
      <c r="E119" s="3" t="s">
        <v>108</v>
      </c>
      <c r="F119" s="3" t="s">
        <v>21</v>
      </c>
      <c r="G119" s="3" t="s">
        <v>170</v>
      </c>
      <c r="H119" s="3" t="s">
        <v>125</v>
      </c>
      <c r="I119" s="3">
        <v>76</v>
      </c>
      <c r="J119" s="3"/>
      <c r="K119" s="3">
        <v>0</v>
      </c>
      <c r="L119" s="3"/>
      <c r="M119" s="40"/>
      <c r="N119" s="40"/>
    </row>
    <row r="120" spans="1:14">
      <c r="A120" s="2">
        <v>44210</v>
      </c>
      <c r="B120" s="41" t="s">
        <v>162</v>
      </c>
      <c r="C120" s="41" t="s">
        <v>169</v>
      </c>
      <c r="D120" s="3" t="s">
        <v>89</v>
      </c>
      <c r="E120" s="3" t="s">
        <v>54</v>
      </c>
      <c r="F120" s="3" t="s">
        <v>23</v>
      </c>
      <c r="G120" s="3" t="s">
        <v>97</v>
      </c>
      <c r="H120" s="3" t="s">
        <v>128</v>
      </c>
      <c r="I120" s="3">
        <v>0</v>
      </c>
      <c r="J120" s="3"/>
      <c r="K120" s="3">
        <v>0</v>
      </c>
      <c r="L120" s="3">
        <v>10.199999999999999</v>
      </c>
      <c r="M120" s="40"/>
      <c r="N120" s="40"/>
    </row>
    <row r="121" spans="1:14">
      <c r="A121" s="2">
        <v>44210</v>
      </c>
      <c r="B121" s="41" t="s">
        <v>162</v>
      </c>
      <c r="C121" s="41" t="s">
        <v>169</v>
      </c>
      <c r="D121" s="3" t="s">
        <v>89</v>
      </c>
      <c r="E121" s="3" t="s">
        <v>54</v>
      </c>
      <c r="F121" s="3" t="s">
        <v>23</v>
      </c>
      <c r="G121" s="3" t="s">
        <v>171</v>
      </c>
      <c r="H121" s="3" t="s">
        <v>125</v>
      </c>
      <c r="I121" s="3">
        <v>76</v>
      </c>
      <c r="J121" s="3"/>
      <c r="K121" s="3">
        <v>0</v>
      </c>
      <c r="L121" s="3"/>
      <c r="M121" s="40"/>
      <c r="N121" s="40"/>
    </row>
    <row r="122" spans="1:14">
      <c r="A122" s="2">
        <v>44228</v>
      </c>
      <c r="B122" s="41" t="s">
        <v>172</v>
      </c>
      <c r="C122" s="41" t="s">
        <v>173</v>
      </c>
      <c r="D122" s="3" t="s">
        <v>89</v>
      </c>
      <c r="E122" s="3" t="s">
        <v>120</v>
      </c>
      <c r="F122" s="3" t="s">
        <v>747</v>
      </c>
      <c r="G122" s="3" t="s">
        <v>174</v>
      </c>
      <c r="H122" s="3" t="s">
        <v>125</v>
      </c>
      <c r="I122" s="3">
        <v>109.55500000000001</v>
      </c>
      <c r="J122" s="3"/>
      <c r="K122" s="3">
        <v>0</v>
      </c>
      <c r="L122" s="3"/>
      <c r="M122" s="40"/>
      <c r="N122" s="40"/>
    </row>
    <row r="123" spans="1:14">
      <c r="A123" s="2">
        <v>44225</v>
      </c>
      <c r="B123" s="41" t="s">
        <v>175</v>
      </c>
      <c r="C123" s="41" t="s">
        <v>175</v>
      </c>
      <c r="D123" s="3" t="s">
        <v>89</v>
      </c>
      <c r="E123" s="3" t="s">
        <v>90</v>
      </c>
      <c r="F123" s="3" t="s">
        <v>18</v>
      </c>
      <c r="G123" s="3" t="s">
        <v>91</v>
      </c>
      <c r="H123" s="3" t="s">
        <v>125</v>
      </c>
      <c r="I123" s="3">
        <v>0</v>
      </c>
      <c r="J123" s="3"/>
      <c r="K123" s="3">
        <v>0</v>
      </c>
      <c r="L123" s="3">
        <v>-2713.98</v>
      </c>
      <c r="M123" s="40"/>
      <c r="N123" s="40"/>
    </row>
    <row r="124" spans="1:14">
      <c r="A124" s="2">
        <v>44225</v>
      </c>
      <c r="B124" s="41" t="s">
        <v>175</v>
      </c>
      <c r="C124" s="41" t="s">
        <v>175</v>
      </c>
      <c r="D124" s="3" t="s">
        <v>89</v>
      </c>
      <c r="E124" s="3" t="s">
        <v>90</v>
      </c>
      <c r="F124" s="3" t="s">
        <v>18</v>
      </c>
      <c r="G124" s="3" t="s">
        <v>91</v>
      </c>
      <c r="H124" s="3" t="s">
        <v>92</v>
      </c>
      <c r="I124" s="3">
        <v>39333</v>
      </c>
      <c r="J124" s="3"/>
      <c r="K124" s="3">
        <v>0</v>
      </c>
      <c r="L124" s="3">
        <v>2713.98</v>
      </c>
      <c r="M124" s="40"/>
      <c r="N124" s="40"/>
    </row>
    <row r="125" spans="1:14">
      <c r="A125" s="2">
        <v>44225</v>
      </c>
      <c r="B125" s="41" t="s">
        <v>175</v>
      </c>
      <c r="C125" s="41" t="s">
        <v>175</v>
      </c>
      <c r="D125" s="3" t="s">
        <v>89</v>
      </c>
      <c r="E125" s="3" t="s">
        <v>93</v>
      </c>
      <c r="F125" s="3" t="s">
        <v>24</v>
      </c>
      <c r="G125" s="3" t="s">
        <v>94</v>
      </c>
      <c r="H125" s="3" t="s">
        <v>125</v>
      </c>
      <c r="I125" s="3">
        <v>0</v>
      </c>
      <c r="J125" s="3"/>
      <c r="K125" s="3">
        <v>0</v>
      </c>
      <c r="L125" s="3">
        <v>-244.36</v>
      </c>
      <c r="M125" s="40"/>
      <c r="N125" s="40"/>
    </row>
    <row r="126" spans="1:14">
      <c r="A126" s="2">
        <v>44225</v>
      </c>
      <c r="B126" s="41" t="s">
        <v>175</v>
      </c>
      <c r="C126" s="41" t="s">
        <v>175</v>
      </c>
      <c r="D126" s="3" t="s">
        <v>89</v>
      </c>
      <c r="E126" s="3" t="s">
        <v>93</v>
      </c>
      <c r="F126" s="3" t="s">
        <v>24</v>
      </c>
      <c r="G126" s="3" t="s">
        <v>94</v>
      </c>
      <c r="H126" s="3" t="s">
        <v>92</v>
      </c>
      <c r="I126" s="3">
        <v>4987</v>
      </c>
      <c r="J126" s="3"/>
      <c r="K126" s="3">
        <v>0</v>
      </c>
      <c r="L126" s="3">
        <v>244.36</v>
      </c>
      <c r="M126" s="40"/>
      <c r="N126" s="40"/>
    </row>
    <row r="127" spans="1:14">
      <c r="A127" s="2">
        <v>44225</v>
      </c>
      <c r="B127" s="41" t="s">
        <v>175</v>
      </c>
      <c r="C127" s="41" t="s">
        <v>175</v>
      </c>
      <c r="D127" s="3" t="s">
        <v>89</v>
      </c>
      <c r="E127" s="3" t="s">
        <v>95</v>
      </c>
      <c r="F127" s="3" t="s">
        <v>25</v>
      </c>
      <c r="G127" s="3" t="s">
        <v>96</v>
      </c>
      <c r="H127" s="3" t="s">
        <v>125</v>
      </c>
      <c r="I127" s="3">
        <v>0</v>
      </c>
      <c r="J127" s="3"/>
      <c r="K127" s="3">
        <v>0</v>
      </c>
      <c r="L127" s="3">
        <v>-350.7</v>
      </c>
      <c r="M127" s="40"/>
      <c r="N127" s="40"/>
    </row>
    <row r="128" spans="1:14">
      <c r="A128" s="2">
        <v>44225</v>
      </c>
      <c r="B128" s="41" t="s">
        <v>175</v>
      </c>
      <c r="C128" s="41" t="s">
        <v>175</v>
      </c>
      <c r="D128" s="3" t="s">
        <v>89</v>
      </c>
      <c r="E128" s="3" t="s">
        <v>95</v>
      </c>
      <c r="F128" s="3" t="s">
        <v>25</v>
      </c>
      <c r="G128" s="3" t="s">
        <v>96</v>
      </c>
      <c r="H128" s="3" t="s">
        <v>92</v>
      </c>
      <c r="I128" s="3">
        <v>4676</v>
      </c>
      <c r="J128" s="3"/>
      <c r="K128" s="3">
        <v>0</v>
      </c>
      <c r="L128" s="3">
        <v>350.7</v>
      </c>
      <c r="M128" s="40"/>
      <c r="N128" s="40"/>
    </row>
    <row r="129" spans="1:14">
      <c r="A129" s="2">
        <v>44225</v>
      </c>
      <c r="B129" s="41" t="s">
        <v>175</v>
      </c>
      <c r="C129" s="41" t="s">
        <v>175</v>
      </c>
      <c r="D129" s="3" t="s">
        <v>89</v>
      </c>
      <c r="E129" s="3" t="s">
        <v>54</v>
      </c>
      <c r="F129" s="3" t="s">
        <v>23</v>
      </c>
      <c r="G129" s="3" t="s">
        <v>97</v>
      </c>
      <c r="H129" s="3" t="s">
        <v>125</v>
      </c>
      <c r="I129" s="3">
        <v>0</v>
      </c>
      <c r="J129" s="3"/>
      <c r="K129" s="3">
        <v>0</v>
      </c>
      <c r="L129" s="3">
        <v>-1636.9</v>
      </c>
      <c r="M129" s="40"/>
      <c r="N129" s="40"/>
    </row>
    <row r="130" spans="1:14">
      <c r="A130" s="2">
        <v>44225</v>
      </c>
      <c r="B130" s="41" t="s">
        <v>175</v>
      </c>
      <c r="C130" s="41" t="s">
        <v>175</v>
      </c>
      <c r="D130" s="3" t="s">
        <v>89</v>
      </c>
      <c r="E130" s="3" t="s">
        <v>54</v>
      </c>
      <c r="F130" s="3" t="s">
        <v>23</v>
      </c>
      <c r="G130" s="3" t="s">
        <v>97</v>
      </c>
      <c r="H130" s="3" t="s">
        <v>92</v>
      </c>
      <c r="I130" s="3">
        <v>32096</v>
      </c>
      <c r="J130" s="3"/>
      <c r="K130" s="3">
        <v>0</v>
      </c>
      <c r="L130" s="3">
        <v>1636.9</v>
      </c>
      <c r="M130" s="40"/>
      <c r="N130" s="40"/>
    </row>
    <row r="131" spans="1:14">
      <c r="A131" s="2">
        <v>44231</v>
      </c>
      <c r="B131" s="41" t="s">
        <v>175</v>
      </c>
      <c r="C131" s="41" t="s">
        <v>176</v>
      </c>
      <c r="D131" s="3" t="s">
        <v>89</v>
      </c>
      <c r="E131" s="3" t="s">
        <v>90</v>
      </c>
      <c r="F131" s="3" t="s">
        <v>18</v>
      </c>
      <c r="G131" s="3" t="s">
        <v>91</v>
      </c>
      <c r="H131" s="3" t="s">
        <v>128</v>
      </c>
      <c r="I131" s="3">
        <v>0</v>
      </c>
      <c r="J131" s="3"/>
      <c r="K131" s="3">
        <v>0</v>
      </c>
      <c r="L131" s="3">
        <v>4.3499999999999996</v>
      </c>
      <c r="M131" s="40"/>
      <c r="N131" s="40"/>
    </row>
    <row r="132" spans="1:14">
      <c r="A132" s="2">
        <v>44231</v>
      </c>
      <c r="B132" s="41" t="s">
        <v>175</v>
      </c>
      <c r="C132" s="41" t="s">
        <v>176</v>
      </c>
      <c r="D132" s="3" t="s">
        <v>89</v>
      </c>
      <c r="E132" s="3" t="s">
        <v>90</v>
      </c>
      <c r="F132" s="3" t="s">
        <v>18</v>
      </c>
      <c r="G132" s="3" t="s">
        <v>177</v>
      </c>
      <c r="H132" s="3" t="s">
        <v>125</v>
      </c>
      <c r="I132" s="3">
        <v>82</v>
      </c>
      <c r="J132" s="3"/>
      <c r="K132" s="3">
        <v>0</v>
      </c>
      <c r="L132" s="3"/>
      <c r="M132" s="40"/>
      <c r="N132" s="40"/>
    </row>
    <row r="133" spans="1:14">
      <c r="A133" s="2">
        <v>44231</v>
      </c>
      <c r="B133" s="41" t="s">
        <v>175</v>
      </c>
      <c r="C133" s="41" t="s">
        <v>176</v>
      </c>
      <c r="D133" s="3" t="s">
        <v>89</v>
      </c>
      <c r="E133" s="3" t="s">
        <v>93</v>
      </c>
      <c r="F133" s="3" t="s">
        <v>24</v>
      </c>
      <c r="G133" s="3" t="s">
        <v>94</v>
      </c>
      <c r="H133" s="3" t="s">
        <v>128</v>
      </c>
      <c r="I133" s="3">
        <v>0</v>
      </c>
      <c r="J133" s="3"/>
      <c r="K133" s="3">
        <v>0</v>
      </c>
      <c r="L133" s="3">
        <v>13.87</v>
      </c>
      <c r="M133" s="40"/>
      <c r="N133" s="40"/>
    </row>
    <row r="134" spans="1:14">
      <c r="A134" s="2">
        <v>44231</v>
      </c>
      <c r="B134" s="41" t="s">
        <v>175</v>
      </c>
      <c r="C134" s="41" t="s">
        <v>176</v>
      </c>
      <c r="D134" s="3" t="s">
        <v>89</v>
      </c>
      <c r="E134" s="3" t="s">
        <v>93</v>
      </c>
      <c r="F134" s="3" t="s">
        <v>24</v>
      </c>
      <c r="G134" s="3" t="s">
        <v>178</v>
      </c>
      <c r="H134" s="3" t="s">
        <v>125</v>
      </c>
      <c r="I134" s="3">
        <v>9</v>
      </c>
      <c r="J134" s="3"/>
      <c r="K134" s="3">
        <v>0</v>
      </c>
      <c r="L134" s="3"/>
      <c r="M134" s="40"/>
      <c r="N134" s="40"/>
    </row>
    <row r="135" spans="1:14">
      <c r="A135" s="2">
        <v>44231</v>
      </c>
      <c r="B135" s="41" t="s">
        <v>175</v>
      </c>
      <c r="C135" s="41" t="s">
        <v>176</v>
      </c>
      <c r="D135" s="3" t="s">
        <v>89</v>
      </c>
      <c r="E135" s="3" t="s">
        <v>95</v>
      </c>
      <c r="F135" s="3" t="s">
        <v>25</v>
      </c>
      <c r="G135" s="3" t="s">
        <v>96</v>
      </c>
      <c r="H135" s="3" t="s">
        <v>128</v>
      </c>
      <c r="I135" s="3">
        <v>0</v>
      </c>
      <c r="J135" s="3"/>
      <c r="K135" s="3">
        <v>0</v>
      </c>
      <c r="L135" s="3">
        <v>11.4</v>
      </c>
      <c r="M135" s="40"/>
      <c r="N135" s="40"/>
    </row>
    <row r="136" spans="1:14">
      <c r="A136" s="2">
        <v>44231</v>
      </c>
      <c r="B136" s="41" t="s">
        <v>175</v>
      </c>
      <c r="C136" s="41" t="s">
        <v>176</v>
      </c>
      <c r="D136" s="3" t="s">
        <v>89</v>
      </c>
      <c r="E136" s="3" t="s">
        <v>95</v>
      </c>
      <c r="F136" s="3" t="s">
        <v>25</v>
      </c>
      <c r="G136" s="3" t="s">
        <v>179</v>
      </c>
      <c r="H136" s="3" t="s">
        <v>125</v>
      </c>
      <c r="I136" s="3">
        <v>18</v>
      </c>
      <c r="J136" s="3"/>
      <c r="K136" s="3">
        <v>0</v>
      </c>
      <c r="L136" s="3"/>
      <c r="M136" s="40"/>
      <c r="N136" s="40"/>
    </row>
    <row r="137" spans="1:14">
      <c r="A137" s="2">
        <v>44231</v>
      </c>
      <c r="B137" s="41" t="s">
        <v>175</v>
      </c>
      <c r="C137" s="41" t="s">
        <v>176</v>
      </c>
      <c r="D137" s="3" t="s">
        <v>89</v>
      </c>
      <c r="E137" s="3" t="s">
        <v>54</v>
      </c>
      <c r="F137" s="3" t="s">
        <v>23</v>
      </c>
      <c r="G137" s="3" t="s">
        <v>180</v>
      </c>
      <c r="H137" s="3" t="s">
        <v>125</v>
      </c>
      <c r="I137" s="3">
        <v>72</v>
      </c>
      <c r="J137" s="3"/>
      <c r="K137" s="3">
        <v>0</v>
      </c>
      <c r="L137" s="3"/>
      <c r="M137" s="40"/>
      <c r="N137" s="40"/>
    </row>
    <row r="138" spans="1:14">
      <c r="A138" s="2">
        <v>44231</v>
      </c>
      <c r="B138" s="41" t="s">
        <v>175</v>
      </c>
      <c r="C138" s="41" t="s">
        <v>176</v>
      </c>
      <c r="D138" s="3" t="s">
        <v>89</v>
      </c>
      <c r="E138" s="3" t="s">
        <v>54</v>
      </c>
      <c r="F138" s="3" t="s">
        <v>23</v>
      </c>
      <c r="G138" s="3" t="s">
        <v>97</v>
      </c>
      <c r="H138" s="3" t="s">
        <v>128</v>
      </c>
      <c r="I138" s="3">
        <v>0</v>
      </c>
      <c r="J138" s="3"/>
      <c r="K138" s="3">
        <v>0</v>
      </c>
      <c r="L138" s="3">
        <v>9.02</v>
      </c>
      <c r="M138" s="40"/>
      <c r="N138" s="40"/>
    </row>
    <row r="139" spans="1:14">
      <c r="A139" s="2">
        <v>44231</v>
      </c>
      <c r="B139" s="41" t="s">
        <v>181</v>
      </c>
      <c r="C139" s="41" t="s">
        <v>176</v>
      </c>
      <c r="D139" s="3" t="s">
        <v>89</v>
      </c>
      <c r="E139" s="3" t="s">
        <v>105</v>
      </c>
      <c r="F139" s="3" t="s">
        <v>20</v>
      </c>
      <c r="G139" s="3" t="s">
        <v>106</v>
      </c>
      <c r="H139" s="3" t="s">
        <v>107</v>
      </c>
      <c r="I139" s="3">
        <v>350</v>
      </c>
      <c r="J139" s="3">
        <v>61.28</v>
      </c>
      <c r="K139" s="3">
        <v>0</v>
      </c>
      <c r="L139" s="3">
        <v>-21448</v>
      </c>
      <c r="M139" s="40"/>
      <c r="N139" s="40"/>
    </row>
    <row r="140" spans="1:14">
      <c r="A140" s="2">
        <v>44231</v>
      </c>
      <c r="B140" s="41" t="s">
        <v>181</v>
      </c>
      <c r="C140" s="41" t="s">
        <v>176</v>
      </c>
      <c r="D140" s="3" t="s">
        <v>89</v>
      </c>
      <c r="E140" s="3" t="s">
        <v>108</v>
      </c>
      <c r="F140" s="3" t="s">
        <v>21</v>
      </c>
      <c r="G140" s="3" t="s">
        <v>109</v>
      </c>
      <c r="H140" s="3" t="s">
        <v>104</v>
      </c>
      <c r="I140" s="3">
        <v>500</v>
      </c>
      <c r="J140" s="3">
        <v>33.54</v>
      </c>
      <c r="K140" s="3">
        <v>0</v>
      </c>
      <c r="L140" s="3">
        <v>16770</v>
      </c>
      <c r="M140" s="40"/>
      <c r="N140" s="40"/>
    </row>
    <row r="141" spans="1:14">
      <c r="A141" s="2">
        <v>44231</v>
      </c>
      <c r="B141" s="41" t="s">
        <v>181</v>
      </c>
      <c r="C141" s="41" t="s">
        <v>176</v>
      </c>
      <c r="D141" s="3" t="s">
        <v>89</v>
      </c>
      <c r="E141" s="3" t="s">
        <v>110</v>
      </c>
      <c r="F141" s="3" t="s">
        <v>19</v>
      </c>
      <c r="G141" s="3" t="s">
        <v>111</v>
      </c>
      <c r="H141" s="3" t="s">
        <v>107</v>
      </c>
      <c r="I141" s="3">
        <v>850</v>
      </c>
      <c r="J141" s="3">
        <v>27.07</v>
      </c>
      <c r="K141" s="3">
        <v>0</v>
      </c>
      <c r="L141" s="3">
        <v>-23009.5</v>
      </c>
      <c r="M141" s="40"/>
      <c r="N141" s="40"/>
    </row>
    <row r="142" spans="1:14">
      <c r="A142" s="2">
        <v>44231</v>
      </c>
      <c r="B142" s="41" t="s">
        <v>181</v>
      </c>
      <c r="C142" s="41" t="s">
        <v>176</v>
      </c>
      <c r="D142" s="3" t="s">
        <v>89</v>
      </c>
      <c r="E142" s="3" t="s">
        <v>112</v>
      </c>
      <c r="F142" s="3" t="s">
        <v>22</v>
      </c>
      <c r="G142" s="3" t="s">
        <v>113</v>
      </c>
      <c r="H142" s="3" t="s">
        <v>107</v>
      </c>
      <c r="I142" s="3">
        <v>950</v>
      </c>
      <c r="J142" s="3">
        <v>39.6</v>
      </c>
      <c r="K142" s="3">
        <v>0</v>
      </c>
      <c r="L142" s="3">
        <v>-37620</v>
      </c>
      <c r="M142" s="40"/>
      <c r="N142" s="40"/>
    </row>
    <row r="143" spans="1:14">
      <c r="A143" s="2">
        <v>44231</v>
      </c>
      <c r="B143" s="41" t="s">
        <v>181</v>
      </c>
      <c r="C143" s="41" t="s">
        <v>176</v>
      </c>
      <c r="D143" s="3" t="s">
        <v>89</v>
      </c>
      <c r="E143" s="3" t="s">
        <v>90</v>
      </c>
      <c r="F143" s="3" t="s">
        <v>18</v>
      </c>
      <c r="G143" s="3" t="s">
        <v>91</v>
      </c>
      <c r="H143" s="3" t="s">
        <v>104</v>
      </c>
      <c r="I143" s="3">
        <v>2050</v>
      </c>
      <c r="J143" s="3">
        <v>32.89</v>
      </c>
      <c r="K143" s="3">
        <v>0</v>
      </c>
      <c r="L143" s="3">
        <v>67424.5</v>
      </c>
      <c r="M143" s="40"/>
      <c r="N143" s="40"/>
    </row>
    <row r="144" spans="1:14">
      <c r="A144" s="2">
        <v>44256</v>
      </c>
      <c r="B144" s="41" t="s">
        <v>182</v>
      </c>
      <c r="C144" s="41" t="s">
        <v>183</v>
      </c>
      <c r="D144" s="3" t="s">
        <v>89</v>
      </c>
      <c r="E144" s="3" t="s">
        <v>120</v>
      </c>
      <c r="F144" s="3" t="s">
        <v>747</v>
      </c>
      <c r="G144" s="3" t="s">
        <v>184</v>
      </c>
      <c r="H144" s="3" t="s">
        <v>125</v>
      </c>
      <c r="I144" s="3">
        <v>83.611000000000004</v>
      </c>
      <c r="J144" s="3"/>
      <c r="K144" s="3">
        <v>0</v>
      </c>
      <c r="L144" s="3"/>
      <c r="M144" s="40"/>
      <c r="N144" s="40"/>
    </row>
    <row r="145" spans="1:14">
      <c r="A145" s="2">
        <v>44253</v>
      </c>
      <c r="B145" s="41" t="s">
        <v>185</v>
      </c>
      <c r="C145" s="41" t="s">
        <v>185</v>
      </c>
      <c r="D145" s="3" t="s">
        <v>89</v>
      </c>
      <c r="E145" s="3" t="s">
        <v>93</v>
      </c>
      <c r="F145" s="3" t="s">
        <v>24</v>
      </c>
      <c r="G145" s="3" t="s">
        <v>94</v>
      </c>
      <c r="H145" s="3" t="s">
        <v>92</v>
      </c>
      <c r="I145" s="3">
        <v>4996</v>
      </c>
      <c r="J145" s="3"/>
      <c r="K145" s="3">
        <v>0</v>
      </c>
      <c r="L145" s="3">
        <v>244.8</v>
      </c>
      <c r="M145" s="40"/>
      <c r="N145" s="40"/>
    </row>
    <row r="146" spans="1:14">
      <c r="A146" s="2">
        <v>44253</v>
      </c>
      <c r="B146" s="41" t="s">
        <v>185</v>
      </c>
      <c r="C146" s="41" t="s">
        <v>185</v>
      </c>
      <c r="D146" s="3" t="s">
        <v>89</v>
      </c>
      <c r="E146" s="3" t="s">
        <v>93</v>
      </c>
      <c r="F146" s="3" t="s">
        <v>24</v>
      </c>
      <c r="G146" s="3" t="s">
        <v>94</v>
      </c>
      <c r="H146" s="3" t="s">
        <v>125</v>
      </c>
      <c r="I146" s="3">
        <v>0</v>
      </c>
      <c r="J146" s="3"/>
      <c r="K146" s="3">
        <v>0</v>
      </c>
      <c r="L146" s="3">
        <v>-244.8</v>
      </c>
      <c r="M146" s="40"/>
      <c r="N146" s="40"/>
    </row>
    <row r="147" spans="1:14">
      <c r="A147" s="2">
        <v>44253</v>
      </c>
      <c r="B147" s="41" t="s">
        <v>185</v>
      </c>
      <c r="C147" s="41" t="s">
        <v>185</v>
      </c>
      <c r="D147" s="3" t="s">
        <v>89</v>
      </c>
      <c r="E147" s="3" t="s">
        <v>95</v>
      </c>
      <c r="F147" s="3" t="s">
        <v>25</v>
      </c>
      <c r="G147" s="3" t="s">
        <v>96</v>
      </c>
      <c r="H147" s="3" t="s">
        <v>92</v>
      </c>
      <c r="I147" s="3">
        <v>4694</v>
      </c>
      <c r="J147" s="3"/>
      <c r="K147" s="3">
        <v>0</v>
      </c>
      <c r="L147" s="3">
        <v>352.05</v>
      </c>
      <c r="M147" s="40"/>
      <c r="N147" s="40"/>
    </row>
    <row r="148" spans="1:14">
      <c r="A148" s="2">
        <v>44253</v>
      </c>
      <c r="B148" s="41" t="s">
        <v>185</v>
      </c>
      <c r="C148" s="41" t="s">
        <v>185</v>
      </c>
      <c r="D148" s="3" t="s">
        <v>89</v>
      </c>
      <c r="E148" s="3" t="s">
        <v>95</v>
      </c>
      <c r="F148" s="3" t="s">
        <v>25</v>
      </c>
      <c r="G148" s="3" t="s">
        <v>96</v>
      </c>
      <c r="H148" s="3" t="s">
        <v>125</v>
      </c>
      <c r="I148" s="3">
        <v>0</v>
      </c>
      <c r="J148" s="3"/>
      <c r="K148" s="3">
        <v>0</v>
      </c>
      <c r="L148" s="3">
        <v>-352.05</v>
      </c>
      <c r="M148" s="40"/>
      <c r="N148" s="40"/>
    </row>
    <row r="149" spans="1:14">
      <c r="A149" s="2">
        <v>44253</v>
      </c>
      <c r="B149" s="41" t="s">
        <v>185</v>
      </c>
      <c r="C149" s="41" t="s">
        <v>185</v>
      </c>
      <c r="D149" s="3" t="s">
        <v>89</v>
      </c>
      <c r="E149" s="3" t="s">
        <v>110</v>
      </c>
      <c r="F149" s="3" t="s">
        <v>19</v>
      </c>
      <c r="G149" s="3" t="s">
        <v>111</v>
      </c>
      <c r="H149" s="3" t="s">
        <v>92</v>
      </c>
      <c r="I149" s="3">
        <v>40953</v>
      </c>
      <c r="J149" s="3"/>
      <c r="K149" s="3">
        <v>0</v>
      </c>
      <c r="L149" s="3">
        <v>7944.88</v>
      </c>
      <c r="M149" s="40"/>
      <c r="N149" s="40"/>
    </row>
    <row r="150" spans="1:14">
      <c r="A150" s="2">
        <v>44253</v>
      </c>
      <c r="B150" s="41" t="s">
        <v>185</v>
      </c>
      <c r="C150" s="41" t="s">
        <v>185</v>
      </c>
      <c r="D150" s="3" t="s">
        <v>89</v>
      </c>
      <c r="E150" s="3" t="s">
        <v>110</v>
      </c>
      <c r="F150" s="3" t="s">
        <v>19</v>
      </c>
      <c r="G150" s="3" t="s">
        <v>111</v>
      </c>
      <c r="H150" s="3" t="s">
        <v>125</v>
      </c>
      <c r="I150" s="3">
        <v>0</v>
      </c>
      <c r="J150" s="3"/>
      <c r="K150" s="3">
        <v>0</v>
      </c>
      <c r="L150" s="3">
        <v>-7944.88</v>
      </c>
      <c r="M150" s="40"/>
      <c r="N150" s="40"/>
    </row>
    <row r="151" spans="1:14">
      <c r="A151" s="2">
        <v>44253</v>
      </c>
      <c r="B151" s="41" t="s">
        <v>185</v>
      </c>
      <c r="C151" s="41" t="s">
        <v>185</v>
      </c>
      <c r="D151" s="3" t="s">
        <v>89</v>
      </c>
      <c r="E151" s="3" t="s">
        <v>54</v>
      </c>
      <c r="F151" s="3" t="s">
        <v>23</v>
      </c>
      <c r="G151" s="3" t="s">
        <v>97</v>
      </c>
      <c r="H151" s="3" t="s">
        <v>92</v>
      </c>
      <c r="I151" s="3">
        <v>32168</v>
      </c>
      <c r="J151" s="3"/>
      <c r="K151" s="3">
        <v>0</v>
      </c>
      <c r="L151" s="3">
        <v>1640.57</v>
      </c>
      <c r="M151" s="40"/>
      <c r="N151" s="40"/>
    </row>
    <row r="152" spans="1:14">
      <c r="A152" s="2">
        <v>44253</v>
      </c>
      <c r="B152" s="41" t="s">
        <v>185</v>
      </c>
      <c r="C152" s="41" t="s">
        <v>185</v>
      </c>
      <c r="D152" s="3" t="s">
        <v>89</v>
      </c>
      <c r="E152" s="3" t="s">
        <v>54</v>
      </c>
      <c r="F152" s="3" t="s">
        <v>23</v>
      </c>
      <c r="G152" s="3" t="s">
        <v>97</v>
      </c>
      <c r="H152" s="3" t="s">
        <v>125</v>
      </c>
      <c r="I152" s="3">
        <v>0</v>
      </c>
      <c r="J152" s="3"/>
      <c r="K152" s="3">
        <v>0</v>
      </c>
      <c r="L152" s="3">
        <v>-1640.57</v>
      </c>
      <c r="M152" s="40"/>
      <c r="N152" s="40"/>
    </row>
    <row r="153" spans="1:14">
      <c r="A153" s="2">
        <v>44253</v>
      </c>
      <c r="B153" s="41" t="s">
        <v>185</v>
      </c>
      <c r="C153" s="41" t="s">
        <v>185</v>
      </c>
      <c r="D153" s="3" t="s">
        <v>89</v>
      </c>
      <c r="E153" s="3" t="s">
        <v>90</v>
      </c>
      <c r="F153" s="3" t="s">
        <v>18</v>
      </c>
      <c r="G153" s="3" t="s">
        <v>91</v>
      </c>
      <c r="H153" s="3" t="s">
        <v>92</v>
      </c>
      <c r="I153" s="3">
        <v>37365</v>
      </c>
      <c r="J153" s="3"/>
      <c r="K153" s="3">
        <v>0</v>
      </c>
      <c r="L153" s="3">
        <v>2578.19</v>
      </c>
      <c r="M153" s="40"/>
      <c r="N153" s="40"/>
    </row>
    <row r="154" spans="1:14">
      <c r="A154" s="2">
        <v>44253</v>
      </c>
      <c r="B154" s="41" t="s">
        <v>185</v>
      </c>
      <c r="C154" s="41" t="s">
        <v>185</v>
      </c>
      <c r="D154" s="3" t="s">
        <v>89</v>
      </c>
      <c r="E154" s="3" t="s">
        <v>90</v>
      </c>
      <c r="F154" s="3" t="s">
        <v>18</v>
      </c>
      <c r="G154" s="3" t="s">
        <v>91</v>
      </c>
      <c r="H154" s="3" t="s">
        <v>125</v>
      </c>
      <c r="I154" s="3">
        <v>0</v>
      </c>
      <c r="J154" s="3"/>
      <c r="K154" s="3">
        <v>0</v>
      </c>
      <c r="L154" s="3">
        <v>-2578.19</v>
      </c>
      <c r="M154" s="40"/>
      <c r="N154" s="40"/>
    </row>
    <row r="155" spans="1:14">
      <c r="A155" s="2">
        <v>44258</v>
      </c>
      <c r="B155" s="41" t="s">
        <v>185</v>
      </c>
      <c r="C155" s="41" t="s">
        <v>186</v>
      </c>
      <c r="D155" s="3" t="s">
        <v>89</v>
      </c>
      <c r="E155" s="3" t="s">
        <v>93</v>
      </c>
      <c r="F155" s="3" t="s">
        <v>24</v>
      </c>
      <c r="G155" s="3" t="s">
        <v>94</v>
      </c>
      <c r="H155" s="3" t="s">
        <v>128</v>
      </c>
      <c r="I155" s="3">
        <v>0</v>
      </c>
      <c r="J155" s="3"/>
      <c r="K155" s="3">
        <v>0</v>
      </c>
      <c r="L155" s="3">
        <v>20.34</v>
      </c>
      <c r="M155" s="40"/>
      <c r="N155" s="40"/>
    </row>
    <row r="156" spans="1:14">
      <c r="A156" s="2">
        <v>44258</v>
      </c>
      <c r="B156" s="41" t="s">
        <v>185</v>
      </c>
      <c r="C156" s="41" t="s">
        <v>186</v>
      </c>
      <c r="D156" s="3" t="s">
        <v>89</v>
      </c>
      <c r="E156" s="3" t="s">
        <v>93</v>
      </c>
      <c r="F156" s="3" t="s">
        <v>24</v>
      </c>
      <c r="G156" s="3" t="s">
        <v>187</v>
      </c>
      <c r="H156" s="3" t="s">
        <v>125</v>
      </c>
      <c r="I156" s="3">
        <v>9</v>
      </c>
      <c r="J156" s="3"/>
      <c r="K156" s="3">
        <v>0</v>
      </c>
      <c r="L156" s="3"/>
      <c r="M156" s="40"/>
      <c r="N156" s="40"/>
    </row>
    <row r="157" spans="1:14">
      <c r="A157" s="2">
        <v>44258</v>
      </c>
      <c r="B157" s="41" t="s">
        <v>185</v>
      </c>
      <c r="C157" s="41" t="s">
        <v>186</v>
      </c>
      <c r="D157" s="3" t="s">
        <v>89</v>
      </c>
      <c r="E157" s="3" t="s">
        <v>95</v>
      </c>
      <c r="F157" s="3" t="s">
        <v>25</v>
      </c>
      <c r="G157" s="3" t="s">
        <v>96</v>
      </c>
      <c r="H157" s="3" t="s">
        <v>128</v>
      </c>
      <c r="I157" s="3">
        <v>0</v>
      </c>
      <c r="J157" s="3"/>
      <c r="K157" s="3">
        <v>0</v>
      </c>
      <c r="L157" s="3">
        <v>11.67</v>
      </c>
      <c r="M157" s="40"/>
      <c r="N157" s="40"/>
    </row>
    <row r="158" spans="1:14">
      <c r="A158" s="2">
        <v>44258</v>
      </c>
      <c r="B158" s="41" t="s">
        <v>185</v>
      </c>
      <c r="C158" s="41" t="s">
        <v>186</v>
      </c>
      <c r="D158" s="3" t="s">
        <v>89</v>
      </c>
      <c r="E158" s="3" t="s">
        <v>95</v>
      </c>
      <c r="F158" s="3" t="s">
        <v>25</v>
      </c>
      <c r="G158" s="3" t="s">
        <v>188</v>
      </c>
      <c r="H158" s="3" t="s">
        <v>125</v>
      </c>
      <c r="I158" s="3">
        <v>18</v>
      </c>
      <c r="J158" s="3"/>
      <c r="K158" s="3">
        <v>0</v>
      </c>
      <c r="L158" s="3"/>
      <c r="M158" s="40"/>
      <c r="N158" s="40"/>
    </row>
    <row r="159" spans="1:14">
      <c r="A159" s="2">
        <v>44258</v>
      </c>
      <c r="B159" s="41" t="s">
        <v>185</v>
      </c>
      <c r="C159" s="41" t="s">
        <v>186</v>
      </c>
      <c r="D159" s="3" t="s">
        <v>89</v>
      </c>
      <c r="E159" s="3" t="s">
        <v>110</v>
      </c>
      <c r="F159" s="3" t="s">
        <v>19</v>
      </c>
      <c r="G159" s="3" t="s">
        <v>111</v>
      </c>
      <c r="H159" s="3" t="s">
        <v>128</v>
      </c>
      <c r="I159" s="3">
        <v>0</v>
      </c>
      <c r="J159" s="3"/>
      <c r="K159" s="3">
        <v>0</v>
      </c>
      <c r="L159" s="3">
        <v>17.61</v>
      </c>
      <c r="M159" s="40"/>
      <c r="N159" s="40"/>
    </row>
    <row r="160" spans="1:14">
      <c r="A160" s="2">
        <v>44258</v>
      </c>
      <c r="B160" s="41" t="s">
        <v>185</v>
      </c>
      <c r="C160" s="41" t="s">
        <v>186</v>
      </c>
      <c r="D160" s="3" t="s">
        <v>89</v>
      </c>
      <c r="E160" s="3" t="s">
        <v>110</v>
      </c>
      <c r="F160" s="3" t="s">
        <v>19</v>
      </c>
      <c r="G160" s="3" t="s">
        <v>189</v>
      </c>
      <c r="H160" s="3" t="s">
        <v>125</v>
      </c>
      <c r="I160" s="3">
        <v>289</v>
      </c>
      <c r="J160" s="3"/>
      <c r="K160" s="3">
        <v>0</v>
      </c>
      <c r="L160" s="3"/>
      <c r="M160" s="40"/>
      <c r="N160" s="40"/>
    </row>
    <row r="161" spans="1:14">
      <c r="A161" s="2">
        <v>44258</v>
      </c>
      <c r="B161" s="41" t="s">
        <v>185</v>
      </c>
      <c r="C161" s="41" t="s">
        <v>186</v>
      </c>
      <c r="D161" s="3" t="s">
        <v>89</v>
      </c>
      <c r="E161" s="3" t="s">
        <v>54</v>
      </c>
      <c r="F161" s="3" t="s">
        <v>23</v>
      </c>
      <c r="G161" s="3" t="s">
        <v>97</v>
      </c>
      <c r="H161" s="3" t="s">
        <v>128</v>
      </c>
      <c r="I161" s="3">
        <v>0</v>
      </c>
      <c r="J161" s="3"/>
      <c r="K161" s="3">
        <v>0</v>
      </c>
      <c r="L161" s="3">
        <v>7.7</v>
      </c>
      <c r="M161" s="40"/>
      <c r="N161" s="40"/>
    </row>
    <row r="162" spans="1:14">
      <c r="A162" s="2">
        <v>44258</v>
      </c>
      <c r="B162" s="41" t="s">
        <v>185</v>
      </c>
      <c r="C162" s="41" t="s">
        <v>186</v>
      </c>
      <c r="D162" s="3" t="s">
        <v>89</v>
      </c>
      <c r="E162" s="3" t="s">
        <v>54</v>
      </c>
      <c r="F162" s="3" t="s">
        <v>23</v>
      </c>
      <c r="G162" s="3" t="s">
        <v>190</v>
      </c>
      <c r="H162" s="3" t="s">
        <v>125</v>
      </c>
      <c r="I162" s="3">
        <v>74</v>
      </c>
      <c r="J162" s="3"/>
      <c r="K162" s="3">
        <v>0</v>
      </c>
      <c r="L162" s="3"/>
      <c r="M162" s="40"/>
      <c r="N162" s="40"/>
    </row>
    <row r="163" spans="1:14">
      <c r="A163" s="2">
        <v>44258</v>
      </c>
      <c r="B163" s="41" t="s">
        <v>185</v>
      </c>
      <c r="C163" s="41" t="s">
        <v>186</v>
      </c>
      <c r="D163" s="3" t="s">
        <v>89</v>
      </c>
      <c r="E163" s="3" t="s">
        <v>90</v>
      </c>
      <c r="F163" s="3" t="s">
        <v>18</v>
      </c>
      <c r="G163" s="3" t="s">
        <v>91</v>
      </c>
      <c r="H163" s="3" t="s">
        <v>128</v>
      </c>
      <c r="I163" s="3">
        <v>0</v>
      </c>
      <c r="J163" s="3"/>
      <c r="K163" s="3">
        <v>0</v>
      </c>
      <c r="L163" s="3">
        <v>8.59</v>
      </c>
      <c r="M163" s="40"/>
      <c r="N163" s="40"/>
    </row>
    <row r="164" spans="1:14">
      <c r="A164" s="2">
        <v>44258</v>
      </c>
      <c r="B164" s="41" t="s">
        <v>185</v>
      </c>
      <c r="C164" s="41" t="s">
        <v>186</v>
      </c>
      <c r="D164" s="3" t="s">
        <v>89</v>
      </c>
      <c r="E164" s="3" t="s">
        <v>90</v>
      </c>
      <c r="F164" s="3" t="s">
        <v>18</v>
      </c>
      <c r="G164" s="3" t="s">
        <v>191</v>
      </c>
      <c r="H164" s="3" t="s">
        <v>125</v>
      </c>
      <c r="I164" s="3">
        <v>80</v>
      </c>
      <c r="J164" s="3"/>
      <c r="K164" s="3">
        <v>0</v>
      </c>
      <c r="L164" s="3"/>
      <c r="M164" s="40"/>
      <c r="N164" s="40"/>
    </row>
    <row r="165" spans="1:14">
      <c r="A165" s="2">
        <v>44256</v>
      </c>
      <c r="B165" s="41" t="s">
        <v>186</v>
      </c>
      <c r="C165" s="41" t="s">
        <v>183</v>
      </c>
      <c r="D165" s="3" t="s">
        <v>89</v>
      </c>
      <c r="E165" s="3" t="s">
        <v>93</v>
      </c>
      <c r="F165" s="3" t="s">
        <v>24</v>
      </c>
      <c r="G165" s="3" t="s">
        <v>94</v>
      </c>
      <c r="H165" s="3" t="s">
        <v>107</v>
      </c>
      <c r="I165" s="3">
        <v>350</v>
      </c>
      <c r="J165" s="3">
        <v>24.97</v>
      </c>
      <c r="K165" s="3">
        <v>0</v>
      </c>
      <c r="L165" s="3">
        <v>-8739.5</v>
      </c>
      <c r="M165" s="40"/>
      <c r="N165" s="40"/>
    </row>
    <row r="166" spans="1:14">
      <c r="A166" s="2">
        <v>44256</v>
      </c>
      <c r="B166" s="41" t="s">
        <v>186</v>
      </c>
      <c r="C166" s="41" t="s">
        <v>183</v>
      </c>
      <c r="D166" s="3" t="s">
        <v>89</v>
      </c>
      <c r="E166" s="3" t="s">
        <v>95</v>
      </c>
      <c r="F166" s="3" t="s">
        <v>25</v>
      </c>
      <c r="G166" s="3" t="s">
        <v>96</v>
      </c>
      <c r="H166" s="3" t="s">
        <v>107</v>
      </c>
      <c r="I166" s="3">
        <v>50</v>
      </c>
      <c r="J166" s="3">
        <v>18.91</v>
      </c>
      <c r="K166" s="3">
        <v>6.95</v>
      </c>
      <c r="L166" s="3">
        <v>-952.45</v>
      </c>
      <c r="M166" s="40"/>
      <c r="N166" s="40"/>
    </row>
    <row r="167" spans="1:14">
      <c r="A167" s="2">
        <v>44256</v>
      </c>
      <c r="B167" s="41" t="s">
        <v>186</v>
      </c>
      <c r="C167" s="41" t="s">
        <v>183</v>
      </c>
      <c r="D167" s="3" t="s">
        <v>89</v>
      </c>
      <c r="E167" s="3" t="s">
        <v>105</v>
      </c>
      <c r="F167" s="3" t="s">
        <v>20</v>
      </c>
      <c r="G167" s="3" t="s">
        <v>106</v>
      </c>
      <c r="H167" s="3" t="s">
        <v>107</v>
      </c>
      <c r="I167" s="3">
        <v>600</v>
      </c>
      <c r="J167" s="3">
        <v>61.25</v>
      </c>
      <c r="K167" s="3">
        <v>0</v>
      </c>
      <c r="L167" s="3">
        <v>-36750</v>
      </c>
      <c r="M167" s="40"/>
      <c r="N167" s="40"/>
    </row>
    <row r="168" spans="1:14">
      <c r="A168" s="2">
        <v>44256</v>
      </c>
      <c r="B168" s="41" t="s">
        <v>186</v>
      </c>
      <c r="C168" s="41" t="s">
        <v>183</v>
      </c>
      <c r="D168" s="3" t="s">
        <v>89</v>
      </c>
      <c r="E168" s="3" t="s">
        <v>108</v>
      </c>
      <c r="F168" s="3" t="s">
        <v>21</v>
      </c>
      <c r="G168" s="3" t="s">
        <v>109</v>
      </c>
      <c r="H168" s="3" t="s">
        <v>104</v>
      </c>
      <c r="I168" s="3">
        <v>450</v>
      </c>
      <c r="J168" s="3">
        <v>33.700000000000003</v>
      </c>
      <c r="K168" s="3">
        <v>0</v>
      </c>
      <c r="L168" s="3">
        <v>15165</v>
      </c>
      <c r="M168" s="40"/>
      <c r="N168" s="40"/>
    </row>
    <row r="169" spans="1:14">
      <c r="A169" s="2">
        <v>44256</v>
      </c>
      <c r="B169" s="41" t="s">
        <v>186</v>
      </c>
      <c r="C169" s="41" t="s">
        <v>183</v>
      </c>
      <c r="D169" s="3" t="s">
        <v>89</v>
      </c>
      <c r="E169" s="3" t="s">
        <v>110</v>
      </c>
      <c r="F169" s="3" t="s">
        <v>19</v>
      </c>
      <c r="G169" s="3" t="s">
        <v>111</v>
      </c>
      <c r="H169" s="3" t="s">
        <v>104</v>
      </c>
      <c r="I169" s="3">
        <v>6900</v>
      </c>
      <c r="J169" s="3">
        <v>27.45</v>
      </c>
      <c r="K169" s="3">
        <v>0</v>
      </c>
      <c r="L169" s="3">
        <v>189405</v>
      </c>
      <c r="M169" s="40"/>
      <c r="N169" s="40"/>
    </row>
    <row r="170" spans="1:14">
      <c r="A170" s="2">
        <v>44256</v>
      </c>
      <c r="B170" s="41" t="s">
        <v>186</v>
      </c>
      <c r="C170" s="41" t="s">
        <v>183</v>
      </c>
      <c r="D170" s="3" t="s">
        <v>89</v>
      </c>
      <c r="E170" s="3" t="s">
        <v>54</v>
      </c>
      <c r="F170" s="3" t="s">
        <v>23</v>
      </c>
      <c r="G170" s="3" t="s">
        <v>97</v>
      </c>
      <c r="H170" s="3" t="s">
        <v>107</v>
      </c>
      <c r="I170" s="3">
        <v>200</v>
      </c>
      <c r="J170" s="3">
        <v>22.09</v>
      </c>
      <c r="K170" s="3">
        <v>0</v>
      </c>
      <c r="L170" s="3">
        <v>-4418</v>
      </c>
      <c r="M170" s="40"/>
      <c r="N170" s="40"/>
    </row>
    <row r="171" spans="1:14">
      <c r="A171" s="2">
        <v>44256</v>
      </c>
      <c r="B171" s="41" t="s">
        <v>186</v>
      </c>
      <c r="C171" s="41" t="s">
        <v>183</v>
      </c>
      <c r="D171" s="3" t="s">
        <v>89</v>
      </c>
      <c r="E171" s="3" t="s">
        <v>112</v>
      </c>
      <c r="F171" s="3" t="s">
        <v>22</v>
      </c>
      <c r="G171" s="3" t="s">
        <v>113</v>
      </c>
      <c r="H171" s="3" t="s">
        <v>104</v>
      </c>
      <c r="I171" s="3">
        <v>1000</v>
      </c>
      <c r="J171" s="3">
        <v>38.840000000000003</v>
      </c>
      <c r="K171" s="3">
        <v>0</v>
      </c>
      <c r="L171" s="3">
        <v>38840</v>
      </c>
      <c r="M171" s="40"/>
      <c r="N171" s="40"/>
    </row>
    <row r="172" spans="1:14">
      <c r="A172" s="2">
        <v>44256</v>
      </c>
      <c r="B172" s="41" t="s">
        <v>186</v>
      </c>
      <c r="C172" s="41" t="s">
        <v>183</v>
      </c>
      <c r="D172" s="3" t="s">
        <v>89</v>
      </c>
      <c r="E172" s="3" t="s">
        <v>90</v>
      </c>
      <c r="F172" s="3" t="s">
        <v>18</v>
      </c>
      <c r="G172" s="3" t="s">
        <v>91</v>
      </c>
      <c r="H172" s="3" t="s">
        <v>107</v>
      </c>
      <c r="I172" s="3">
        <v>4650</v>
      </c>
      <c r="J172" s="3">
        <v>32.119999999999997</v>
      </c>
      <c r="K172" s="3">
        <v>0</v>
      </c>
      <c r="L172" s="3">
        <v>-149358</v>
      </c>
      <c r="M172" s="40"/>
      <c r="N172" s="40"/>
    </row>
    <row r="173" spans="1:14">
      <c r="A173" s="2">
        <v>44257</v>
      </c>
      <c r="B173" s="41" t="s">
        <v>193</v>
      </c>
      <c r="C173" s="41" t="s">
        <v>192</v>
      </c>
      <c r="D173" s="3" t="s">
        <v>89</v>
      </c>
      <c r="E173" s="3" t="s">
        <v>105</v>
      </c>
      <c r="F173" s="3" t="s">
        <v>20</v>
      </c>
      <c r="G173" s="3" t="s">
        <v>106</v>
      </c>
      <c r="H173" s="3" t="s">
        <v>107</v>
      </c>
      <c r="I173" s="3">
        <v>150</v>
      </c>
      <c r="J173" s="3">
        <v>60.93</v>
      </c>
      <c r="K173" s="3">
        <v>0</v>
      </c>
      <c r="L173" s="3">
        <v>-9139.5</v>
      </c>
      <c r="M173" s="40"/>
      <c r="N173" s="40"/>
    </row>
    <row r="174" spans="1:14">
      <c r="A174" s="2">
        <v>44257</v>
      </c>
      <c r="B174" s="41" t="s">
        <v>193</v>
      </c>
      <c r="C174" s="41" t="s">
        <v>192</v>
      </c>
      <c r="D174" s="3" t="s">
        <v>89</v>
      </c>
      <c r="E174" s="3" t="s">
        <v>108</v>
      </c>
      <c r="F174" s="3" t="s">
        <v>21</v>
      </c>
      <c r="G174" s="3" t="s">
        <v>109</v>
      </c>
      <c r="H174" s="3" t="s">
        <v>107</v>
      </c>
      <c r="I174" s="3">
        <v>1150</v>
      </c>
      <c r="J174" s="3">
        <v>33.604999999999997</v>
      </c>
      <c r="K174" s="3">
        <v>0</v>
      </c>
      <c r="L174" s="3">
        <v>-38646</v>
      </c>
      <c r="M174" s="40"/>
      <c r="N174" s="40"/>
    </row>
    <row r="175" spans="1:14">
      <c r="A175" s="2">
        <v>44257</v>
      </c>
      <c r="B175" s="41" t="s">
        <v>193</v>
      </c>
      <c r="C175" s="41" t="s">
        <v>192</v>
      </c>
      <c r="D175" s="3" t="s">
        <v>89</v>
      </c>
      <c r="E175" s="3" t="s">
        <v>110</v>
      </c>
      <c r="F175" s="3" t="s">
        <v>19</v>
      </c>
      <c r="G175" s="3" t="s">
        <v>111</v>
      </c>
      <c r="H175" s="3" t="s">
        <v>107</v>
      </c>
      <c r="I175" s="3">
        <v>50</v>
      </c>
      <c r="J175" s="3">
        <v>27.62</v>
      </c>
      <c r="K175" s="3">
        <v>6.95</v>
      </c>
      <c r="L175" s="3">
        <v>-1387.95</v>
      </c>
      <c r="M175" s="40"/>
      <c r="N175" s="40"/>
    </row>
    <row r="176" spans="1:14">
      <c r="A176" s="2">
        <v>44257</v>
      </c>
      <c r="B176" s="41" t="s">
        <v>193</v>
      </c>
      <c r="C176" s="41" t="s">
        <v>192</v>
      </c>
      <c r="D176" s="3" t="s">
        <v>89</v>
      </c>
      <c r="E176" s="3" t="s">
        <v>112</v>
      </c>
      <c r="F176" s="3" t="s">
        <v>22</v>
      </c>
      <c r="G176" s="3" t="s">
        <v>113</v>
      </c>
      <c r="H176" s="3" t="s">
        <v>107</v>
      </c>
      <c r="I176" s="3">
        <v>50</v>
      </c>
      <c r="J176" s="3">
        <v>38.380000000000003</v>
      </c>
      <c r="K176" s="3">
        <v>6.95</v>
      </c>
      <c r="L176" s="3">
        <v>-1925.95</v>
      </c>
      <c r="M176" s="40"/>
      <c r="N176" s="40"/>
    </row>
    <row r="177" spans="1:14">
      <c r="A177" s="2">
        <v>44257</v>
      </c>
      <c r="B177" s="41" t="s">
        <v>193</v>
      </c>
      <c r="C177" s="41" t="s">
        <v>192</v>
      </c>
      <c r="D177" s="3" t="s">
        <v>89</v>
      </c>
      <c r="E177" s="3" t="s">
        <v>90</v>
      </c>
      <c r="F177" s="3" t="s">
        <v>18</v>
      </c>
      <c r="G177" s="3" t="s">
        <v>91</v>
      </c>
      <c r="H177" s="3" t="s">
        <v>104</v>
      </c>
      <c r="I177" s="3">
        <v>1550</v>
      </c>
      <c r="J177" s="3">
        <v>32.085000000000001</v>
      </c>
      <c r="K177" s="3">
        <v>0</v>
      </c>
      <c r="L177" s="3">
        <v>49731.01</v>
      </c>
      <c r="M177" s="40"/>
      <c r="N177" s="40"/>
    </row>
    <row r="178" spans="1:14">
      <c r="A178" s="2">
        <v>44258</v>
      </c>
      <c r="B178" s="41" t="s">
        <v>193</v>
      </c>
      <c r="C178" s="41" t="s">
        <v>186</v>
      </c>
      <c r="D178" s="3" t="s">
        <v>89</v>
      </c>
      <c r="E178" s="3" t="s">
        <v>120</v>
      </c>
      <c r="F178" s="3" t="s">
        <v>747</v>
      </c>
      <c r="G178" s="3" t="s">
        <v>194</v>
      </c>
      <c r="H178" s="3" t="s">
        <v>107</v>
      </c>
      <c r="I178" s="3">
        <v>3457.3009999999999</v>
      </c>
      <c r="J178" s="3">
        <v>12.79</v>
      </c>
      <c r="K178" s="3">
        <v>0</v>
      </c>
      <c r="L178" s="3">
        <v>-44218.879999999997</v>
      </c>
      <c r="M178" s="40"/>
      <c r="N178" s="40"/>
    </row>
    <row r="179" spans="1:14">
      <c r="A179" s="2">
        <v>44287</v>
      </c>
      <c r="B179" s="41" t="s">
        <v>195</v>
      </c>
      <c r="C179" s="41" t="s">
        <v>196</v>
      </c>
      <c r="D179" s="3" t="s">
        <v>89</v>
      </c>
      <c r="E179" s="3" t="s">
        <v>120</v>
      </c>
      <c r="F179" s="3" t="s">
        <v>747</v>
      </c>
      <c r="G179" s="3" t="s">
        <v>197</v>
      </c>
      <c r="H179" s="3" t="s">
        <v>125</v>
      </c>
      <c r="I179" s="3">
        <v>110.33</v>
      </c>
      <c r="J179" s="3"/>
      <c r="K179" s="3">
        <v>0</v>
      </c>
      <c r="L179" s="3"/>
      <c r="M179" s="40"/>
      <c r="N179" s="40"/>
    </row>
    <row r="180" spans="1:14">
      <c r="A180" s="2">
        <v>44286</v>
      </c>
      <c r="B180" s="41" t="s">
        <v>198</v>
      </c>
      <c r="C180" s="41" t="s">
        <v>198</v>
      </c>
      <c r="D180" s="3" t="s">
        <v>89</v>
      </c>
      <c r="E180" s="3" t="s">
        <v>90</v>
      </c>
      <c r="F180" s="3" t="s">
        <v>18</v>
      </c>
      <c r="G180" s="3" t="s">
        <v>91</v>
      </c>
      <c r="H180" s="3" t="s">
        <v>125</v>
      </c>
      <c r="I180" s="3">
        <v>0</v>
      </c>
      <c r="J180" s="3"/>
      <c r="K180" s="3">
        <v>0</v>
      </c>
      <c r="L180" s="3">
        <v>-2797.61</v>
      </c>
      <c r="M180" s="40"/>
      <c r="N180" s="40"/>
    </row>
    <row r="181" spans="1:14">
      <c r="A181" s="2">
        <v>44286</v>
      </c>
      <c r="B181" s="41" t="s">
        <v>198</v>
      </c>
      <c r="C181" s="41" t="s">
        <v>198</v>
      </c>
      <c r="D181" s="3" t="s">
        <v>89</v>
      </c>
      <c r="E181" s="3" t="s">
        <v>90</v>
      </c>
      <c r="F181" s="3" t="s">
        <v>18</v>
      </c>
      <c r="G181" s="3" t="s">
        <v>91</v>
      </c>
      <c r="H181" s="3" t="s">
        <v>92</v>
      </c>
      <c r="I181" s="3">
        <v>40545</v>
      </c>
      <c r="J181" s="3"/>
      <c r="K181" s="3">
        <v>0</v>
      </c>
      <c r="L181" s="3">
        <v>2797.61</v>
      </c>
      <c r="M181" s="40"/>
      <c r="N181" s="40"/>
    </row>
    <row r="182" spans="1:14">
      <c r="A182" s="2">
        <v>44286</v>
      </c>
      <c r="B182" s="41" t="s">
        <v>198</v>
      </c>
      <c r="C182" s="41" t="s">
        <v>198</v>
      </c>
      <c r="D182" s="3" t="s">
        <v>89</v>
      </c>
      <c r="E182" s="3" t="s">
        <v>93</v>
      </c>
      <c r="F182" s="3" t="s">
        <v>24</v>
      </c>
      <c r="G182" s="3" t="s">
        <v>94</v>
      </c>
      <c r="H182" s="3" t="s">
        <v>125</v>
      </c>
      <c r="I182" s="3">
        <v>0</v>
      </c>
      <c r="J182" s="3"/>
      <c r="K182" s="3">
        <v>0</v>
      </c>
      <c r="L182" s="3">
        <v>-262.39999999999998</v>
      </c>
      <c r="M182" s="40"/>
      <c r="N182" s="40"/>
    </row>
    <row r="183" spans="1:14">
      <c r="A183" s="2">
        <v>44286</v>
      </c>
      <c r="B183" s="41" t="s">
        <v>198</v>
      </c>
      <c r="C183" s="41" t="s">
        <v>198</v>
      </c>
      <c r="D183" s="3" t="s">
        <v>89</v>
      </c>
      <c r="E183" s="3" t="s">
        <v>93</v>
      </c>
      <c r="F183" s="3" t="s">
        <v>24</v>
      </c>
      <c r="G183" s="3" t="s">
        <v>94</v>
      </c>
      <c r="H183" s="3" t="s">
        <v>92</v>
      </c>
      <c r="I183" s="3">
        <v>5355</v>
      </c>
      <c r="J183" s="3"/>
      <c r="K183" s="3">
        <v>0</v>
      </c>
      <c r="L183" s="3">
        <v>262.39999999999998</v>
      </c>
      <c r="M183" s="40"/>
      <c r="N183" s="40"/>
    </row>
    <row r="184" spans="1:14">
      <c r="A184" s="2">
        <v>44286</v>
      </c>
      <c r="B184" s="41" t="s">
        <v>198</v>
      </c>
      <c r="C184" s="41" t="s">
        <v>198</v>
      </c>
      <c r="D184" s="3" t="s">
        <v>89</v>
      </c>
      <c r="E184" s="3" t="s">
        <v>95</v>
      </c>
      <c r="F184" s="3" t="s">
        <v>25</v>
      </c>
      <c r="G184" s="3" t="s">
        <v>96</v>
      </c>
      <c r="H184" s="3" t="s">
        <v>125</v>
      </c>
      <c r="I184" s="3">
        <v>0</v>
      </c>
      <c r="J184" s="3"/>
      <c r="K184" s="3">
        <v>0</v>
      </c>
      <c r="L184" s="3">
        <v>-366.67</v>
      </c>
      <c r="M184" s="40"/>
      <c r="N184" s="40"/>
    </row>
    <row r="185" spans="1:14">
      <c r="A185" s="2">
        <v>44286</v>
      </c>
      <c r="B185" s="41" t="s">
        <v>198</v>
      </c>
      <c r="C185" s="41" t="s">
        <v>198</v>
      </c>
      <c r="D185" s="3" t="s">
        <v>89</v>
      </c>
      <c r="E185" s="3" t="s">
        <v>95</v>
      </c>
      <c r="F185" s="3" t="s">
        <v>25</v>
      </c>
      <c r="G185" s="3" t="s">
        <v>96</v>
      </c>
      <c r="H185" s="3" t="s">
        <v>92</v>
      </c>
      <c r="I185" s="3">
        <v>4762</v>
      </c>
      <c r="J185" s="3"/>
      <c r="K185" s="3">
        <v>0</v>
      </c>
      <c r="L185" s="3">
        <v>366.67</v>
      </c>
      <c r="M185" s="40"/>
      <c r="N185" s="40"/>
    </row>
    <row r="186" spans="1:14">
      <c r="A186" s="2">
        <v>44286</v>
      </c>
      <c r="B186" s="41" t="s">
        <v>198</v>
      </c>
      <c r="C186" s="41" t="s">
        <v>198</v>
      </c>
      <c r="D186" s="3" t="s">
        <v>89</v>
      </c>
      <c r="E186" s="3" t="s">
        <v>54</v>
      </c>
      <c r="F186" s="3" t="s">
        <v>23</v>
      </c>
      <c r="G186" s="3" t="s">
        <v>97</v>
      </c>
      <c r="H186" s="3" t="s">
        <v>125</v>
      </c>
      <c r="I186" s="3">
        <v>0</v>
      </c>
      <c r="J186" s="3"/>
      <c r="K186" s="3">
        <v>0</v>
      </c>
      <c r="L186" s="3">
        <v>-1654.54</v>
      </c>
      <c r="M186" s="40"/>
      <c r="N186" s="40"/>
    </row>
    <row r="187" spans="1:14">
      <c r="A187" s="2">
        <v>44286</v>
      </c>
      <c r="B187" s="41" t="s">
        <v>198</v>
      </c>
      <c r="C187" s="41" t="s">
        <v>198</v>
      </c>
      <c r="D187" s="3" t="s">
        <v>89</v>
      </c>
      <c r="E187" s="3" t="s">
        <v>54</v>
      </c>
      <c r="F187" s="3" t="s">
        <v>23</v>
      </c>
      <c r="G187" s="3" t="s">
        <v>97</v>
      </c>
      <c r="H187" s="3" t="s">
        <v>92</v>
      </c>
      <c r="I187" s="3">
        <v>32442</v>
      </c>
      <c r="J187" s="3"/>
      <c r="K187" s="3">
        <v>0</v>
      </c>
      <c r="L187" s="3">
        <v>1654.54</v>
      </c>
      <c r="M187" s="40"/>
      <c r="N187" s="40"/>
    </row>
    <row r="188" spans="1:14">
      <c r="A188" s="2">
        <v>44293</v>
      </c>
      <c r="B188" s="41" t="s">
        <v>198</v>
      </c>
      <c r="C188" s="41" t="s">
        <v>199</v>
      </c>
      <c r="D188" s="3" t="s">
        <v>89</v>
      </c>
      <c r="E188" s="3" t="s">
        <v>90</v>
      </c>
      <c r="F188" s="3" t="s">
        <v>18</v>
      </c>
      <c r="G188" s="3" t="s">
        <v>91</v>
      </c>
      <c r="H188" s="3" t="s">
        <v>128</v>
      </c>
      <c r="I188" s="3">
        <v>0</v>
      </c>
      <c r="J188" s="3"/>
      <c r="K188" s="3">
        <v>0</v>
      </c>
      <c r="L188" s="3">
        <v>9.76</v>
      </c>
      <c r="M188" s="40"/>
      <c r="N188" s="40"/>
    </row>
    <row r="189" spans="1:14">
      <c r="A189" s="2">
        <v>44293</v>
      </c>
      <c r="B189" s="41" t="s">
        <v>198</v>
      </c>
      <c r="C189" s="41" t="s">
        <v>199</v>
      </c>
      <c r="D189" s="3" t="s">
        <v>89</v>
      </c>
      <c r="E189" s="3" t="s">
        <v>90</v>
      </c>
      <c r="F189" s="3" t="s">
        <v>18</v>
      </c>
      <c r="G189" s="3" t="s">
        <v>200</v>
      </c>
      <c r="H189" s="3" t="s">
        <v>125</v>
      </c>
      <c r="I189" s="3">
        <v>88</v>
      </c>
      <c r="J189" s="3"/>
      <c r="K189" s="3">
        <v>0</v>
      </c>
      <c r="L189" s="3"/>
      <c r="M189" s="40"/>
      <c r="N189" s="40"/>
    </row>
    <row r="190" spans="1:14">
      <c r="A190" s="2">
        <v>44293</v>
      </c>
      <c r="B190" s="41" t="s">
        <v>198</v>
      </c>
      <c r="C190" s="41" t="s">
        <v>199</v>
      </c>
      <c r="D190" s="3" t="s">
        <v>89</v>
      </c>
      <c r="E190" s="3" t="s">
        <v>93</v>
      </c>
      <c r="F190" s="3" t="s">
        <v>24</v>
      </c>
      <c r="G190" s="3" t="s">
        <v>94</v>
      </c>
      <c r="H190" s="3" t="s">
        <v>128</v>
      </c>
      <c r="I190" s="3">
        <v>0</v>
      </c>
      <c r="J190" s="3"/>
      <c r="K190" s="3">
        <v>0</v>
      </c>
      <c r="L190" s="3">
        <v>15.6</v>
      </c>
      <c r="M190" s="40"/>
      <c r="N190" s="40"/>
    </row>
    <row r="191" spans="1:14">
      <c r="A191" s="2">
        <v>44293</v>
      </c>
      <c r="B191" s="41" t="s">
        <v>198</v>
      </c>
      <c r="C191" s="41" t="s">
        <v>199</v>
      </c>
      <c r="D191" s="3" t="s">
        <v>89</v>
      </c>
      <c r="E191" s="3" t="s">
        <v>93</v>
      </c>
      <c r="F191" s="3" t="s">
        <v>24</v>
      </c>
      <c r="G191" s="3" t="s">
        <v>201</v>
      </c>
      <c r="H191" s="3" t="s">
        <v>125</v>
      </c>
      <c r="I191" s="3">
        <v>10</v>
      </c>
      <c r="J191" s="3"/>
      <c r="K191" s="3">
        <v>0</v>
      </c>
      <c r="L191" s="3"/>
      <c r="M191" s="40"/>
      <c r="N191" s="40"/>
    </row>
    <row r="192" spans="1:14">
      <c r="A192" s="2">
        <v>44293</v>
      </c>
      <c r="B192" s="41" t="s">
        <v>198</v>
      </c>
      <c r="C192" s="41" t="s">
        <v>199</v>
      </c>
      <c r="D192" s="3" t="s">
        <v>89</v>
      </c>
      <c r="E192" s="3" t="s">
        <v>95</v>
      </c>
      <c r="F192" s="3" t="s">
        <v>25</v>
      </c>
      <c r="G192" s="3" t="s">
        <v>96</v>
      </c>
      <c r="H192" s="3" t="s">
        <v>128</v>
      </c>
      <c r="I192" s="3">
        <v>0</v>
      </c>
      <c r="J192" s="3"/>
      <c r="K192" s="3">
        <v>0</v>
      </c>
      <c r="L192" s="3">
        <v>9.4700000000000006</v>
      </c>
      <c r="M192" s="40"/>
      <c r="N192" s="40"/>
    </row>
    <row r="193" spans="1:14">
      <c r="A193" s="2">
        <v>44293</v>
      </c>
      <c r="B193" s="41" t="s">
        <v>198</v>
      </c>
      <c r="C193" s="41" t="s">
        <v>199</v>
      </c>
      <c r="D193" s="3" t="s">
        <v>89</v>
      </c>
      <c r="E193" s="3" t="s">
        <v>95</v>
      </c>
      <c r="F193" s="3" t="s">
        <v>25</v>
      </c>
      <c r="G193" s="3" t="s">
        <v>202</v>
      </c>
      <c r="H193" s="3" t="s">
        <v>125</v>
      </c>
      <c r="I193" s="3">
        <v>19</v>
      </c>
      <c r="J193" s="3"/>
      <c r="K193" s="3">
        <v>0</v>
      </c>
      <c r="L193" s="3"/>
      <c r="M193" s="40"/>
      <c r="N193" s="40"/>
    </row>
    <row r="194" spans="1:14">
      <c r="A194" s="2">
        <v>44293</v>
      </c>
      <c r="B194" s="41" t="s">
        <v>198</v>
      </c>
      <c r="C194" s="41" t="s">
        <v>199</v>
      </c>
      <c r="D194" s="3" t="s">
        <v>89</v>
      </c>
      <c r="E194" s="3" t="s">
        <v>54</v>
      </c>
      <c r="F194" s="3" t="s">
        <v>23</v>
      </c>
      <c r="G194" s="3" t="s">
        <v>97</v>
      </c>
      <c r="H194" s="3" t="s">
        <v>128</v>
      </c>
      <c r="I194" s="3">
        <v>0</v>
      </c>
      <c r="J194" s="3"/>
      <c r="K194" s="3">
        <v>0</v>
      </c>
      <c r="L194" s="3">
        <v>18.399999999999999</v>
      </c>
      <c r="M194" s="40"/>
      <c r="N194" s="40"/>
    </row>
    <row r="195" spans="1:14">
      <c r="A195" s="2">
        <v>44293</v>
      </c>
      <c r="B195" s="41" t="s">
        <v>198</v>
      </c>
      <c r="C195" s="41" t="s">
        <v>199</v>
      </c>
      <c r="D195" s="3" t="s">
        <v>89</v>
      </c>
      <c r="E195" s="3" t="s">
        <v>54</v>
      </c>
      <c r="F195" s="3" t="s">
        <v>23</v>
      </c>
      <c r="G195" s="3" t="s">
        <v>203</v>
      </c>
      <c r="H195" s="3" t="s">
        <v>125</v>
      </c>
      <c r="I195" s="3">
        <v>75</v>
      </c>
      <c r="J195" s="3"/>
      <c r="K195" s="3">
        <v>0</v>
      </c>
      <c r="L195" s="3"/>
      <c r="M195" s="40"/>
      <c r="N195" s="40"/>
    </row>
    <row r="196" spans="1:14">
      <c r="A196" s="2">
        <v>44292</v>
      </c>
      <c r="B196" s="41" t="s">
        <v>205</v>
      </c>
      <c r="C196" s="41" t="s">
        <v>204</v>
      </c>
      <c r="D196" s="3" t="s">
        <v>89</v>
      </c>
      <c r="E196" s="3" t="s">
        <v>105</v>
      </c>
      <c r="F196" s="3" t="s">
        <v>20</v>
      </c>
      <c r="G196" s="3" t="s">
        <v>106</v>
      </c>
      <c r="H196" s="3" t="s">
        <v>107</v>
      </c>
      <c r="I196" s="3">
        <v>600</v>
      </c>
      <c r="J196" s="3">
        <v>63.56</v>
      </c>
      <c r="K196" s="3">
        <v>0</v>
      </c>
      <c r="L196" s="3">
        <v>-38136</v>
      </c>
      <c r="M196" s="40"/>
      <c r="N196" s="40"/>
    </row>
    <row r="197" spans="1:14">
      <c r="A197" s="2">
        <v>44292</v>
      </c>
      <c r="B197" s="41" t="s">
        <v>205</v>
      </c>
      <c r="C197" s="41" t="s">
        <v>204</v>
      </c>
      <c r="D197" s="3" t="s">
        <v>89</v>
      </c>
      <c r="E197" s="3" t="s">
        <v>110</v>
      </c>
      <c r="F197" s="3" t="s">
        <v>19</v>
      </c>
      <c r="G197" s="3" t="s">
        <v>111</v>
      </c>
      <c r="H197" s="3" t="s">
        <v>107</v>
      </c>
      <c r="I197" s="3">
        <v>1350</v>
      </c>
      <c r="J197" s="3">
        <v>28.84</v>
      </c>
      <c r="K197" s="3">
        <v>0</v>
      </c>
      <c r="L197" s="3">
        <v>-38934</v>
      </c>
      <c r="M197" s="40"/>
      <c r="N197" s="40"/>
    </row>
    <row r="198" spans="1:14">
      <c r="A198" s="2">
        <v>44292</v>
      </c>
      <c r="B198" s="41" t="s">
        <v>205</v>
      </c>
      <c r="C198" s="41" t="s">
        <v>204</v>
      </c>
      <c r="D198" s="3" t="s">
        <v>89</v>
      </c>
      <c r="E198" s="3" t="s">
        <v>112</v>
      </c>
      <c r="F198" s="3" t="s">
        <v>22</v>
      </c>
      <c r="G198" s="3" t="s">
        <v>113</v>
      </c>
      <c r="H198" s="3" t="s">
        <v>104</v>
      </c>
      <c r="I198" s="3">
        <v>1400</v>
      </c>
      <c r="J198" s="3">
        <v>37.860999999999997</v>
      </c>
      <c r="K198" s="3">
        <v>0</v>
      </c>
      <c r="L198" s="3">
        <v>53004.99</v>
      </c>
      <c r="M198" s="40"/>
      <c r="N198" s="40"/>
    </row>
    <row r="199" spans="1:14">
      <c r="A199" s="2">
        <v>44292</v>
      </c>
      <c r="B199" s="41" t="s">
        <v>205</v>
      </c>
      <c r="C199" s="41" t="s">
        <v>204</v>
      </c>
      <c r="D199" s="3" t="s">
        <v>89</v>
      </c>
      <c r="E199" s="3" t="s">
        <v>90</v>
      </c>
      <c r="F199" s="3" t="s">
        <v>18</v>
      </c>
      <c r="G199" s="3" t="s">
        <v>91</v>
      </c>
      <c r="H199" s="3" t="s">
        <v>104</v>
      </c>
      <c r="I199" s="3">
        <v>800</v>
      </c>
      <c r="J199" s="3">
        <v>31.65</v>
      </c>
      <c r="K199" s="3">
        <v>0</v>
      </c>
      <c r="L199" s="3">
        <v>25320</v>
      </c>
      <c r="M199" s="40"/>
      <c r="N199" s="40"/>
    </row>
    <row r="200" spans="1:14">
      <c r="A200" s="36">
        <v>44319</v>
      </c>
      <c r="B200" s="42" t="s">
        <v>206</v>
      </c>
      <c r="C200" s="42" t="s">
        <v>207</v>
      </c>
      <c r="D200" s="6" t="s">
        <v>89</v>
      </c>
      <c r="E200" s="6" t="s">
        <v>120</v>
      </c>
      <c r="F200" s="37" t="s">
        <v>747</v>
      </c>
      <c r="G200" s="6" t="s">
        <v>208</v>
      </c>
      <c r="H200" s="6" t="s">
        <v>125</v>
      </c>
      <c r="I200" s="6">
        <v>117.07299999999999</v>
      </c>
      <c r="J200" s="6"/>
      <c r="K200" s="6">
        <v>0</v>
      </c>
      <c r="L200" s="6"/>
      <c r="M200" s="40"/>
      <c r="N200" s="40"/>
    </row>
    <row r="201" spans="1:14">
      <c r="A201" s="2">
        <v>44316</v>
      </c>
      <c r="B201" s="41" t="s">
        <v>209</v>
      </c>
      <c r="C201" s="41" t="s">
        <v>209</v>
      </c>
      <c r="D201" s="3" t="s">
        <v>89</v>
      </c>
      <c r="E201" s="3" t="s">
        <v>90</v>
      </c>
      <c r="F201" s="3" t="s">
        <v>18</v>
      </c>
      <c r="G201" s="3" t="s">
        <v>91</v>
      </c>
      <c r="H201" s="3" t="s">
        <v>125</v>
      </c>
      <c r="I201" s="3">
        <v>0</v>
      </c>
      <c r="J201" s="3"/>
      <c r="K201" s="3">
        <v>0</v>
      </c>
      <c r="L201" s="3">
        <v>-2748.48</v>
      </c>
      <c r="M201" s="40"/>
      <c r="N201" s="40"/>
    </row>
    <row r="202" spans="1:14">
      <c r="A202" s="2">
        <v>44316</v>
      </c>
      <c r="B202" s="41" t="s">
        <v>209</v>
      </c>
      <c r="C202" s="41" t="s">
        <v>209</v>
      </c>
      <c r="D202" s="3" t="s">
        <v>89</v>
      </c>
      <c r="E202" s="3" t="s">
        <v>90</v>
      </c>
      <c r="F202" s="3" t="s">
        <v>18</v>
      </c>
      <c r="G202" s="3" t="s">
        <v>91</v>
      </c>
      <c r="H202" s="3" t="s">
        <v>92</v>
      </c>
      <c r="I202" s="3">
        <v>39833</v>
      </c>
      <c r="J202" s="3"/>
      <c r="K202" s="3">
        <v>0</v>
      </c>
      <c r="L202" s="3">
        <v>2748.48</v>
      </c>
      <c r="M202" s="40"/>
      <c r="N202" s="40"/>
    </row>
    <row r="203" spans="1:14">
      <c r="A203" s="2">
        <v>44316</v>
      </c>
      <c r="B203" s="41" t="s">
        <v>209</v>
      </c>
      <c r="C203" s="41" t="s">
        <v>209</v>
      </c>
      <c r="D203" s="3" t="s">
        <v>89</v>
      </c>
      <c r="E203" s="3" t="s">
        <v>93</v>
      </c>
      <c r="F203" s="3" t="s">
        <v>24</v>
      </c>
      <c r="G203" s="3" t="s">
        <v>94</v>
      </c>
      <c r="H203" s="3" t="s">
        <v>125</v>
      </c>
      <c r="I203" s="3">
        <v>0</v>
      </c>
      <c r="J203" s="3"/>
      <c r="K203" s="3">
        <v>0</v>
      </c>
      <c r="L203" s="3">
        <v>-257.52</v>
      </c>
      <c r="M203" s="40"/>
      <c r="N203" s="40"/>
    </row>
    <row r="204" spans="1:14">
      <c r="A204" s="2">
        <v>44316</v>
      </c>
      <c r="B204" s="41" t="s">
        <v>209</v>
      </c>
      <c r="C204" s="41" t="s">
        <v>209</v>
      </c>
      <c r="D204" s="3" t="s">
        <v>89</v>
      </c>
      <c r="E204" s="3" t="s">
        <v>93</v>
      </c>
      <c r="F204" s="3" t="s">
        <v>24</v>
      </c>
      <c r="G204" s="3" t="s">
        <v>94</v>
      </c>
      <c r="H204" s="3" t="s">
        <v>92</v>
      </c>
      <c r="I204" s="3">
        <v>5365</v>
      </c>
      <c r="J204" s="3"/>
      <c r="K204" s="3">
        <v>0</v>
      </c>
      <c r="L204" s="3">
        <v>257.52</v>
      </c>
      <c r="M204" s="40"/>
      <c r="N204" s="40"/>
    </row>
    <row r="205" spans="1:14">
      <c r="A205" s="2">
        <v>44316</v>
      </c>
      <c r="B205" s="41" t="s">
        <v>209</v>
      </c>
      <c r="C205" s="41" t="s">
        <v>209</v>
      </c>
      <c r="D205" s="3" t="s">
        <v>89</v>
      </c>
      <c r="E205" s="3" t="s">
        <v>95</v>
      </c>
      <c r="F205" s="3" t="s">
        <v>25</v>
      </c>
      <c r="G205" s="3" t="s">
        <v>96</v>
      </c>
      <c r="H205" s="3" t="s">
        <v>125</v>
      </c>
      <c r="I205" s="3">
        <v>0</v>
      </c>
      <c r="J205" s="3"/>
      <c r="K205" s="3">
        <v>0</v>
      </c>
      <c r="L205" s="3">
        <v>-349.01</v>
      </c>
      <c r="M205" s="40"/>
      <c r="N205" s="40"/>
    </row>
    <row r="206" spans="1:14">
      <c r="A206" s="2">
        <v>44316</v>
      </c>
      <c r="B206" s="41" t="s">
        <v>209</v>
      </c>
      <c r="C206" s="41" t="s">
        <v>209</v>
      </c>
      <c r="D206" s="3" t="s">
        <v>89</v>
      </c>
      <c r="E206" s="3" t="s">
        <v>95</v>
      </c>
      <c r="F206" s="3" t="s">
        <v>25</v>
      </c>
      <c r="G206" s="3" t="s">
        <v>96</v>
      </c>
      <c r="H206" s="3" t="s">
        <v>92</v>
      </c>
      <c r="I206" s="3">
        <v>4781</v>
      </c>
      <c r="J206" s="3"/>
      <c r="K206" s="3">
        <v>0</v>
      </c>
      <c r="L206" s="3">
        <v>349.01</v>
      </c>
      <c r="M206" s="40"/>
      <c r="N206" s="40"/>
    </row>
    <row r="207" spans="1:14">
      <c r="A207" s="2">
        <v>44316</v>
      </c>
      <c r="B207" s="41" t="s">
        <v>209</v>
      </c>
      <c r="C207" s="41" t="s">
        <v>209</v>
      </c>
      <c r="D207" s="3" t="s">
        <v>89</v>
      </c>
      <c r="E207" s="3" t="s">
        <v>54</v>
      </c>
      <c r="F207" s="3" t="s">
        <v>23</v>
      </c>
      <c r="G207" s="3" t="s">
        <v>97</v>
      </c>
      <c r="H207" s="3" t="s">
        <v>125</v>
      </c>
      <c r="I207" s="3">
        <v>0</v>
      </c>
      <c r="J207" s="3"/>
      <c r="K207" s="3">
        <v>0</v>
      </c>
      <c r="L207" s="3">
        <v>-1820.95</v>
      </c>
      <c r="M207" s="40"/>
      <c r="N207" s="40"/>
    </row>
    <row r="208" spans="1:14">
      <c r="A208" s="2">
        <v>44316</v>
      </c>
      <c r="B208" s="41" t="s">
        <v>209</v>
      </c>
      <c r="C208" s="41" t="s">
        <v>209</v>
      </c>
      <c r="D208" s="3" t="s">
        <v>89</v>
      </c>
      <c r="E208" s="3" t="s">
        <v>54</v>
      </c>
      <c r="F208" s="3" t="s">
        <v>23</v>
      </c>
      <c r="G208" s="3" t="s">
        <v>97</v>
      </c>
      <c r="H208" s="3" t="s">
        <v>92</v>
      </c>
      <c r="I208" s="3">
        <v>32517</v>
      </c>
      <c r="J208" s="3"/>
      <c r="K208" s="3">
        <v>0</v>
      </c>
      <c r="L208" s="3">
        <v>1820.95</v>
      </c>
      <c r="M208" s="40"/>
      <c r="N208" s="40"/>
    </row>
    <row r="209" spans="1:14">
      <c r="A209" s="36">
        <v>44321</v>
      </c>
      <c r="B209" s="42" t="s">
        <v>209</v>
      </c>
      <c r="C209" s="42" t="s">
        <v>210</v>
      </c>
      <c r="D209" s="6" t="s">
        <v>89</v>
      </c>
      <c r="E209" s="6" t="s">
        <v>90</v>
      </c>
      <c r="F209" s="6" t="s">
        <v>18</v>
      </c>
      <c r="G209" s="6" t="s">
        <v>91</v>
      </c>
      <c r="H209" s="6" t="s">
        <v>128</v>
      </c>
      <c r="I209" s="6">
        <v>0</v>
      </c>
      <c r="J209" s="6"/>
      <c r="K209" s="6">
        <v>0</v>
      </c>
      <c r="L209" s="6">
        <v>2.83</v>
      </c>
      <c r="M209" s="40"/>
      <c r="N209" s="40"/>
    </row>
    <row r="210" spans="1:14">
      <c r="A210" s="36">
        <v>44321</v>
      </c>
      <c r="B210" s="42" t="s">
        <v>209</v>
      </c>
      <c r="C210" s="42" t="s">
        <v>210</v>
      </c>
      <c r="D210" s="6" t="s">
        <v>89</v>
      </c>
      <c r="E210" s="6" t="s">
        <v>90</v>
      </c>
      <c r="F210" s="6" t="s">
        <v>18</v>
      </c>
      <c r="G210" s="6" t="s">
        <v>211</v>
      </c>
      <c r="H210" s="6" t="s">
        <v>125</v>
      </c>
      <c r="I210" s="6">
        <v>87</v>
      </c>
      <c r="J210" s="6"/>
      <c r="K210" s="6">
        <v>0</v>
      </c>
      <c r="L210" s="6"/>
      <c r="M210" s="40"/>
      <c r="N210" s="40"/>
    </row>
    <row r="211" spans="1:14">
      <c r="A211" s="36">
        <v>44321</v>
      </c>
      <c r="B211" s="42" t="s">
        <v>209</v>
      </c>
      <c r="C211" s="42" t="s">
        <v>210</v>
      </c>
      <c r="D211" s="6" t="s">
        <v>89</v>
      </c>
      <c r="E211" s="6" t="s">
        <v>93</v>
      </c>
      <c r="F211" s="37" t="s">
        <v>24</v>
      </c>
      <c r="G211" s="6" t="s">
        <v>94</v>
      </c>
      <c r="H211" s="6" t="s">
        <v>128</v>
      </c>
      <c r="I211" s="6">
        <v>0</v>
      </c>
      <c r="J211" s="6"/>
      <c r="K211" s="6">
        <v>0</v>
      </c>
      <c r="L211" s="6">
        <v>9.6199999999999992</v>
      </c>
      <c r="M211" s="40"/>
      <c r="N211" s="40"/>
    </row>
    <row r="212" spans="1:14">
      <c r="A212" s="36">
        <v>44321</v>
      </c>
      <c r="B212" s="42" t="s">
        <v>209</v>
      </c>
      <c r="C212" s="42" t="s">
        <v>210</v>
      </c>
      <c r="D212" s="6" t="s">
        <v>89</v>
      </c>
      <c r="E212" s="6" t="s">
        <v>93</v>
      </c>
      <c r="F212" s="37" t="s">
        <v>24</v>
      </c>
      <c r="G212" s="6" t="s">
        <v>212</v>
      </c>
      <c r="H212" s="6" t="s">
        <v>125</v>
      </c>
      <c r="I212" s="6">
        <v>10</v>
      </c>
      <c r="J212" s="6"/>
      <c r="K212" s="6">
        <v>0</v>
      </c>
      <c r="L212" s="6"/>
      <c r="M212" s="40"/>
      <c r="N212" s="40"/>
    </row>
    <row r="213" spans="1:14">
      <c r="A213" s="38">
        <v>44321</v>
      </c>
      <c r="B213" s="29" t="s">
        <v>209</v>
      </c>
      <c r="C213" s="29" t="s">
        <v>210</v>
      </c>
      <c r="D213" s="37" t="s">
        <v>89</v>
      </c>
      <c r="E213" s="37" t="s">
        <v>95</v>
      </c>
      <c r="F213" s="37" t="s">
        <v>25</v>
      </c>
      <c r="G213" s="37" t="s">
        <v>96</v>
      </c>
      <c r="H213" s="37" t="s">
        <v>128</v>
      </c>
      <c r="I213" s="37">
        <v>0</v>
      </c>
      <c r="J213" s="37"/>
      <c r="K213" s="37">
        <v>0</v>
      </c>
      <c r="L213" s="37">
        <v>8.27</v>
      </c>
      <c r="M213" s="40"/>
      <c r="N213" s="40"/>
    </row>
    <row r="214" spans="1:14">
      <c r="A214" s="38">
        <v>44321</v>
      </c>
      <c r="B214" s="29" t="s">
        <v>209</v>
      </c>
      <c r="C214" s="29" t="s">
        <v>210</v>
      </c>
      <c r="D214" s="37" t="s">
        <v>89</v>
      </c>
      <c r="E214" s="37" t="s">
        <v>95</v>
      </c>
      <c r="F214" s="37" t="s">
        <v>25</v>
      </c>
      <c r="G214" s="37" t="s">
        <v>213</v>
      </c>
      <c r="H214" s="37" t="s">
        <v>125</v>
      </c>
      <c r="I214" s="37">
        <v>18</v>
      </c>
      <c r="J214" s="37"/>
      <c r="K214" s="37">
        <v>0</v>
      </c>
      <c r="L214" s="37"/>
      <c r="M214" s="40"/>
      <c r="N214" s="40"/>
    </row>
    <row r="215" spans="1:14">
      <c r="A215" s="38">
        <v>44321</v>
      </c>
      <c r="B215" s="29" t="s">
        <v>209</v>
      </c>
      <c r="C215" s="29" t="s">
        <v>210</v>
      </c>
      <c r="D215" s="37" t="s">
        <v>89</v>
      </c>
      <c r="E215" s="37" t="s">
        <v>54</v>
      </c>
      <c r="F215" s="37" t="s">
        <v>23</v>
      </c>
      <c r="G215" s="37" t="s">
        <v>97</v>
      </c>
      <c r="H215" s="37" t="s">
        <v>128</v>
      </c>
      <c r="I215" s="37">
        <v>0</v>
      </c>
      <c r="J215" s="37"/>
      <c r="K215" s="37">
        <v>0</v>
      </c>
      <c r="L215" s="37">
        <v>19.57</v>
      </c>
      <c r="M215" s="40"/>
      <c r="N215" s="40"/>
    </row>
    <row r="216" spans="1:14">
      <c r="A216" s="38">
        <v>44321</v>
      </c>
      <c r="B216" s="29" t="s">
        <v>209</v>
      </c>
      <c r="C216" s="29" t="s">
        <v>210</v>
      </c>
      <c r="D216" s="37" t="s">
        <v>89</v>
      </c>
      <c r="E216" s="37" t="s">
        <v>54</v>
      </c>
      <c r="F216" s="37" t="s">
        <v>23</v>
      </c>
      <c r="G216" s="37" t="s">
        <v>214</v>
      </c>
      <c r="H216" s="37" t="s">
        <v>125</v>
      </c>
      <c r="I216" s="37">
        <v>83</v>
      </c>
      <c r="J216" s="37"/>
      <c r="K216" s="37">
        <v>0</v>
      </c>
      <c r="L216" s="37"/>
      <c r="M216" s="40"/>
      <c r="N216" s="40"/>
    </row>
    <row r="217" spans="1:14">
      <c r="A217" s="2">
        <v>44327</v>
      </c>
      <c r="B217" s="41" t="s">
        <v>216</v>
      </c>
      <c r="C217" s="41" t="s">
        <v>215</v>
      </c>
      <c r="D217" s="3" t="s">
        <v>89</v>
      </c>
      <c r="E217" s="3" t="s">
        <v>105</v>
      </c>
      <c r="F217" s="3" t="s">
        <v>20</v>
      </c>
      <c r="G217" s="3" t="s">
        <v>106</v>
      </c>
      <c r="H217" s="3" t="s">
        <v>104</v>
      </c>
      <c r="I217" s="3">
        <v>300</v>
      </c>
      <c r="J217" s="3">
        <v>62.27</v>
      </c>
      <c r="K217" s="3">
        <v>0</v>
      </c>
      <c r="L217" s="3">
        <v>18681</v>
      </c>
      <c r="M217" s="40"/>
      <c r="N217" s="40"/>
    </row>
    <row r="218" spans="1:14">
      <c r="A218" s="2">
        <v>44327</v>
      </c>
      <c r="B218" s="41" t="s">
        <v>216</v>
      </c>
      <c r="C218" s="41" t="s">
        <v>215</v>
      </c>
      <c r="D218" s="3" t="s">
        <v>89</v>
      </c>
      <c r="E218" s="3" t="s">
        <v>108</v>
      </c>
      <c r="F218" s="3" t="s">
        <v>21</v>
      </c>
      <c r="G218" s="3" t="s">
        <v>109</v>
      </c>
      <c r="H218" s="3" t="s">
        <v>107</v>
      </c>
      <c r="I218" s="3">
        <v>1250</v>
      </c>
      <c r="J218" s="3">
        <v>33.68</v>
      </c>
      <c r="K218" s="3">
        <v>0</v>
      </c>
      <c r="L218" s="3">
        <v>-42100</v>
      </c>
      <c r="M218" s="40"/>
      <c r="N218" s="40"/>
    </row>
    <row r="219" spans="1:14">
      <c r="A219" s="2">
        <v>44327</v>
      </c>
      <c r="B219" s="41" t="s">
        <v>216</v>
      </c>
      <c r="C219" s="41" t="s">
        <v>215</v>
      </c>
      <c r="D219" s="3" t="s">
        <v>89</v>
      </c>
      <c r="E219" s="3" t="s">
        <v>110</v>
      </c>
      <c r="F219" s="3" t="s">
        <v>19</v>
      </c>
      <c r="G219" s="3" t="s">
        <v>111</v>
      </c>
      <c r="H219" s="3" t="s">
        <v>104</v>
      </c>
      <c r="I219" s="3">
        <v>900</v>
      </c>
      <c r="J219" s="3">
        <v>29.074999999999999</v>
      </c>
      <c r="K219" s="3">
        <v>0</v>
      </c>
      <c r="L219" s="3">
        <v>26167.5</v>
      </c>
      <c r="M219" s="40"/>
      <c r="N219" s="40"/>
    </row>
    <row r="220" spans="1:14">
      <c r="A220" s="2">
        <v>44327</v>
      </c>
      <c r="B220" s="41" t="s">
        <v>216</v>
      </c>
      <c r="C220" s="41" t="s">
        <v>215</v>
      </c>
      <c r="D220" s="3" t="s">
        <v>89</v>
      </c>
      <c r="E220" s="3" t="s">
        <v>112</v>
      </c>
      <c r="F220" s="3" t="s">
        <v>22</v>
      </c>
      <c r="G220" s="3" t="s">
        <v>113</v>
      </c>
      <c r="H220" s="3" t="s">
        <v>107</v>
      </c>
      <c r="I220" s="3">
        <v>200</v>
      </c>
      <c r="J220" s="3">
        <v>35.840000000000003</v>
      </c>
      <c r="K220" s="3">
        <v>0</v>
      </c>
      <c r="L220" s="3">
        <v>-7168</v>
      </c>
      <c r="M220" s="40"/>
      <c r="N220" s="40"/>
    </row>
    <row r="221" spans="1:14">
      <c r="A221" s="2">
        <v>44327</v>
      </c>
      <c r="B221" s="41" t="s">
        <v>216</v>
      </c>
      <c r="C221" s="41" t="s">
        <v>215</v>
      </c>
      <c r="D221" s="3" t="s">
        <v>89</v>
      </c>
      <c r="E221" s="3" t="s">
        <v>90</v>
      </c>
      <c r="F221" s="3" t="s">
        <v>18</v>
      </c>
      <c r="G221" s="3" t="s">
        <v>91</v>
      </c>
      <c r="H221" s="3" t="s">
        <v>104</v>
      </c>
      <c r="I221" s="3">
        <v>50</v>
      </c>
      <c r="J221" s="3">
        <v>31.48</v>
      </c>
      <c r="K221" s="3">
        <v>6.95</v>
      </c>
      <c r="L221" s="3">
        <v>1567.05</v>
      </c>
      <c r="M221" s="40"/>
      <c r="N221" s="40"/>
    </row>
    <row r="222" spans="1:14">
      <c r="A222" s="2">
        <v>44344</v>
      </c>
      <c r="B222" s="41" t="s">
        <v>217</v>
      </c>
      <c r="C222" s="41" t="s">
        <v>217</v>
      </c>
      <c r="D222" s="3" t="s">
        <v>89</v>
      </c>
      <c r="E222" s="3" t="s">
        <v>93</v>
      </c>
      <c r="F222" s="3" t="s">
        <v>24</v>
      </c>
      <c r="G222" s="3" t="s">
        <v>94</v>
      </c>
      <c r="H222" s="3" t="s">
        <v>125</v>
      </c>
      <c r="I222" s="3">
        <v>0</v>
      </c>
      <c r="J222" s="3"/>
      <c r="K222" s="3">
        <v>0</v>
      </c>
      <c r="L222" s="3">
        <v>-258</v>
      </c>
      <c r="M222" s="40"/>
      <c r="N222" s="40"/>
    </row>
    <row r="223" spans="1:14">
      <c r="A223" s="2">
        <v>44344</v>
      </c>
      <c r="B223" s="41" t="s">
        <v>217</v>
      </c>
      <c r="C223" s="41" t="s">
        <v>217</v>
      </c>
      <c r="D223" s="3" t="s">
        <v>89</v>
      </c>
      <c r="E223" s="3" t="s">
        <v>93</v>
      </c>
      <c r="F223" s="3" t="s">
        <v>24</v>
      </c>
      <c r="G223" s="3" t="s">
        <v>94</v>
      </c>
      <c r="H223" s="3" t="s">
        <v>92</v>
      </c>
      <c r="I223" s="3">
        <v>5375</v>
      </c>
      <c r="J223" s="3"/>
      <c r="K223" s="3">
        <v>0</v>
      </c>
      <c r="L223" s="3">
        <v>258</v>
      </c>
      <c r="M223" s="40"/>
      <c r="N223" s="40"/>
    </row>
    <row r="224" spans="1:14">
      <c r="A224" s="2">
        <v>44344</v>
      </c>
      <c r="B224" s="41" t="s">
        <v>217</v>
      </c>
      <c r="C224" s="41" t="s">
        <v>217</v>
      </c>
      <c r="D224" s="3" t="s">
        <v>89</v>
      </c>
      <c r="E224" s="3" t="s">
        <v>95</v>
      </c>
      <c r="F224" s="3" t="s">
        <v>25</v>
      </c>
      <c r="G224" s="3" t="s">
        <v>96</v>
      </c>
      <c r="H224" s="3" t="s">
        <v>125</v>
      </c>
      <c r="I224" s="3">
        <v>0</v>
      </c>
      <c r="J224" s="3"/>
      <c r="K224" s="3">
        <v>0</v>
      </c>
      <c r="L224" s="3">
        <v>-355.13</v>
      </c>
      <c r="M224" s="40"/>
      <c r="N224" s="40"/>
    </row>
    <row r="225" spans="1:14">
      <c r="A225" s="2">
        <v>44344</v>
      </c>
      <c r="B225" s="41" t="s">
        <v>217</v>
      </c>
      <c r="C225" s="41" t="s">
        <v>217</v>
      </c>
      <c r="D225" s="3" t="s">
        <v>89</v>
      </c>
      <c r="E225" s="3" t="s">
        <v>95</v>
      </c>
      <c r="F225" s="3" t="s">
        <v>25</v>
      </c>
      <c r="G225" s="3" t="s">
        <v>96</v>
      </c>
      <c r="H225" s="3" t="s">
        <v>92</v>
      </c>
      <c r="I225" s="3">
        <v>4799</v>
      </c>
      <c r="J225" s="3"/>
      <c r="K225" s="3">
        <v>0</v>
      </c>
      <c r="L225" s="3">
        <v>355.13</v>
      </c>
      <c r="M225" s="40"/>
      <c r="N225" s="40"/>
    </row>
    <row r="226" spans="1:14">
      <c r="A226" s="2">
        <v>44344</v>
      </c>
      <c r="B226" s="41" t="s">
        <v>217</v>
      </c>
      <c r="C226" s="41" t="s">
        <v>217</v>
      </c>
      <c r="D226" s="3" t="s">
        <v>89</v>
      </c>
      <c r="E226" s="3" t="s">
        <v>110</v>
      </c>
      <c r="F226" s="3" t="s">
        <v>19</v>
      </c>
      <c r="G226" s="3" t="s">
        <v>111</v>
      </c>
      <c r="H226" s="3" t="s">
        <v>125</v>
      </c>
      <c r="I226" s="3">
        <v>0</v>
      </c>
      <c r="J226" s="3"/>
      <c r="K226" s="3">
        <v>0</v>
      </c>
      <c r="L226" s="3">
        <v>-6863.87</v>
      </c>
      <c r="M226" s="40"/>
      <c r="N226" s="40"/>
    </row>
    <row r="227" spans="1:14">
      <c r="A227" s="2">
        <v>44344</v>
      </c>
      <c r="B227" s="41" t="s">
        <v>217</v>
      </c>
      <c r="C227" s="41" t="s">
        <v>217</v>
      </c>
      <c r="D227" s="3" t="s">
        <v>89</v>
      </c>
      <c r="E227" s="3" t="s">
        <v>110</v>
      </c>
      <c r="F227" s="3" t="s">
        <v>19</v>
      </c>
      <c r="G227" s="3" t="s">
        <v>111</v>
      </c>
      <c r="H227" s="3" t="s">
        <v>92</v>
      </c>
      <c r="I227" s="3">
        <v>34842</v>
      </c>
      <c r="J227" s="3"/>
      <c r="K227" s="3">
        <v>0</v>
      </c>
      <c r="L227" s="3">
        <v>6863.87</v>
      </c>
      <c r="M227" s="40"/>
      <c r="N227" s="40"/>
    </row>
    <row r="228" spans="1:14">
      <c r="A228" s="2">
        <v>44344</v>
      </c>
      <c r="B228" s="41" t="s">
        <v>217</v>
      </c>
      <c r="C228" s="41" t="s">
        <v>217</v>
      </c>
      <c r="D228" s="3" t="s">
        <v>89</v>
      </c>
      <c r="E228" s="3" t="s">
        <v>54</v>
      </c>
      <c r="F228" s="3" t="s">
        <v>23</v>
      </c>
      <c r="G228" s="3" t="s">
        <v>97</v>
      </c>
      <c r="H228" s="3" t="s">
        <v>125</v>
      </c>
      <c r="I228" s="3">
        <v>0</v>
      </c>
      <c r="J228" s="3"/>
      <c r="K228" s="3">
        <v>0</v>
      </c>
      <c r="L228" s="3">
        <v>-1825.6</v>
      </c>
      <c r="M228" s="40"/>
      <c r="N228" s="40"/>
    </row>
    <row r="229" spans="1:14">
      <c r="A229" s="2">
        <v>44344</v>
      </c>
      <c r="B229" s="41" t="s">
        <v>217</v>
      </c>
      <c r="C229" s="41" t="s">
        <v>217</v>
      </c>
      <c r="D229" s="3" t="s">
        <v>89</v>
      </c>
      <c r="E229" s="3" t="s">
        <v>54</v>
      </c>
      <c r="F229" s="3" t="s">
        <v>23</v>
      </c>
      <c r="G229" s="3" t="s">
        <v>97</v>
      </c>
      <c r="H229" s="3" t="s">
        <v>92</v>
      </c>
      <c r="I229" s="3">
        <v>32600</v>
      </c>
      <c r="J229" s="3"/>
      <c r="K229" s="3">
        <v>0</v>
      </c>
      <c r="L229" s="3">
        <v>1825.6</v>
      </c>
      <c r="M229" s="40"/>
      <c r="N229" s="40"/>
    </row>
    <row r="230" spans="1:14">
      <c r="A230" s="2">
        <v>44344</v>
      </c>
      <c r="B230" s="41" t="s">
        <v>217</v>
      </c>
      <c r="C230" s="41" t="s">
        <v>217</v>
      </c>
      <c r="D230" s="3" t="s">
        <v>89</v>
      </c>
      <c r="E230" s="3" t="s">
        <v>90</v>
      </c>
      <c r="F230" s="3" t="s">
        <v>18</v>
      </c>
      <c r="G230" s="3" t="s">
        <v>91</v>
      </c>
      <c r="H230" s="3" t="s">
        <v>125</v>
      </c>
      <c r="I230" s="3">
        <v>0</v>
      </c>
      <c r="J230" s="3"/>
      <c r="K230" s="3">
        <v>0</v>
      </c>
      <c r="L230" s="3">
        <v>-2711.16</v>
      </c>
      <c r="M230" s="40"/>
      <c r="N230" s="40"/>
    </row>
    <row r="231" spans="1:14">
      <c r="A231" s="2">
        <v>44344</v>
      </c>
      <c r="B231" s="41" t="s">
        <v>217</v>
      </c>
      <c r="C231" s="41" t="s">
        <v>217</v>
      </c>
      <c r="D231" s="3" t="s">
        <v>89</v>
      </c>
      <c r="E231" s="3" t="s">
        <v>90</v>
      </c>
      <c r="F231" s="3" t="s">
        <v>18</v>
      </c>
      <c r="G231" s="3" t="s">
        <v>91</v>
      </c>
      <c r="H231" s="3" t="s">
        <v>92</v>
      </c>
      <c r="I231" s="3">
        <v>39870</v>
      </c>
      <c r="J231" s="3"/>
      <c r="K231" s="3">
        <v>0</v>
      </c>
      <c r="L231" s="3">
        <v>2711.16</v>
      </c>
      <c r="M231" s="40"/>
      <c r="N231" s="40"/>
    </row>
    <row r="232" spans="1:14">
      <c r="A232" s="36">
        <v>44348</v>
      </c>
      <c r="B232" s="42" t="s">
        <v>217</v>
      </c>
      <c r="C232" s="42" t="s">
        <v>218</v>
      </c>
      <c r="D232" s="6" t="s">
        <v>89</v>
      </c>
      <c r="E232" s="6" t="s">
        <v>120</v>
      </c>
      <c r="F232" s="6" t="s">
        <v>747</v>
      </c>
      <c r="G232" s="6" t="s">
        <v>219</v>
      </c>
      <c r="H232" s="6" t="s">
        <v>125</v>
      </c>
      <c r="I232" s="6">
        <v>92.126000000000005</v>
      </c>
      <c r="J232" s="6"/>
      <c r="K232" s="6">
        <v>0</v>
      </c>
      <c r="L232" s="6"/>
      <c r="M232" s="40"/>
      <c r="N232" s="40"/>
    </row>
    <row r="233" spans="1:14">
      <c r="A233" s="36">
        <v>44350</v>
      </c>
      <c r="B233" s="42" t="s">
        <v>217</v>
      </c>
      <c r="C233" s="42" t="s">
        <v>220</v>
      </c>
      <c r="D233" s="6" t="s">
        <v>89</v>
      </c>
      <c r="E233" s="6" t="s">
        <v>93</v>
      </c>
      <c r="F233" s="6" t="s">
        <v>24</v>
      </c>
      <c r="G233" s="6" t="s">
        <v>94</v>
      </c>
      <c r="H233" s="6" t="s">
        <v>128</v>
      </c>
      <c r="I233" s="6">
        <v>0</v>
      </c>
      <c r="J233" s="6"/>
      <c r="K233" s="6">
        <v>0</v>
      </c>
      <c r="L233" s="6">
        <v>10</v>
      </c>
      <c r="M233" s="40"/>
      <c r="N233" s="40"/>
    </row>
    <row r="234" spans="1:14">
      <c r="A234" s="36">
        <v>44350</v>
      </c>
      <c r="B234" s="42" t="s">
        <v>217</v>
      </c>
      <c r="C234" s="42" t="s">
        <v>220</v>
      </c>
      <c r="D234" s="6" t="s">
        <v>89</v>
      </c>
      <c r="E234" s="6" t="s">
        <v>93</v>
      </c>
      <c r="F234" s="6" t="s">
        <v>24</v>
      </c>
      <c r="G234" s="6" t="s">
        <v>221</v>
      </c>
      <c r="H234" s="6" t="s">
        <v>125</v>
      </c>
      <c r="I234" s="6">
        <v>10</v>
      </c>
      <c r="J234" s="6"/>
      <c r="K234" s="6">
        <v>0</v>
      </c>
      <c r="L234" s="6"/>
      <c r="M234" s="40"/>
      <c r="N234" s="40"/>
    </row>
    <row r="235" spans="1:14">
      <c r="A235" s="36">
        <v>44350</v>
      </c>
      <c r="B235" s="42" t="s">
        <v>217</v>
      </c>
      <c r="C235" s="42" t="s">
        <v>220</v>
      </c>
      <c r="D235" s="6" t="s">
        <v>89</v>
      </c>
      <c r="E235" s="6" t="s">
        <v>95</v>
      </c>
      <c r="F235" s="6" t="s">
        <v>25</v>
      </c>
      <c r="G235" s="6" t="s">
        <v>96</v>
      </c>
      <c r="H235" s="6" t="s">
        <v>128</v>
      </c>
      <c r="I235" s="6">
        <v>0</v>
      </c>
      <c r="J235" s="6"/>
      <c r="K235" s="6">
        <v>0</v>
      </c>
      <c r="L235" s="6">
        <v>14.93</v>
      </c>
      <c r="M235" s="40"/>
      <c r="N235" s="40"/>
    </row>
    <row r="236" spans="1:14">
      <c r="A236" s="36">
        <v>44350</v>
      </c>
      <c r="B236" s="42" t="s">
        <v>217</v>
      </c>
      <c r="C236" s="42" t="s">
        <v>220</v>
      </c>
      <c r="D236" s="6" t="s">
        <v>89</v>
      </c>
      <c r="E236" s="6" t="s">
        <v>95</v>
      </c>
      <c r="F236" s="6" t="s">
        <v>25</v>
      </c>
      <c r="G236" s="6" t="s">
        <v>222</v>
      </c>
      <c r="H236" s="6" t="s">
        <v>125</v>
      </c>
      <c r="I236" s="6">
        <v>18</v>
      </c>
      <c r="J236" s="6"/>
      <c r="K236" s="6">
        <v>0</v>
      </c>
      <c r="L236" s="6"/>
      <c r="M236" s="40"/>
      <c r="N236" s="40"/>
    </row>
    <row r="237" spans="1:14">
      <c r="A237" s="36">
        <v>44350</v>
      </c>
      <c r="B237" s="42" t="s">
        <v>217</v>
      </c>
      <c r="C237" s="42" t="s">
        <v>220</v>
      </c>
      <c r="D237" s="6" t="s">
        <v>89</v>
      </c>
      <c r="E237" s="6" t="s">
        <v>110</v>
      </c>
      <c r="F237" s="6" t="s">
        <v>19</v>
      </c>
      <c r="G237" s="6" t="s">
        <v>111</v>
      </c>
      <c r="H237" s="6" t="s">
        <v>128</v>
      </c>
      <c r="I237" s="6">
        <v>0</v>
      </c>
      <c r="J237" s="6"/>
      <c r="K237" s="6">
        <v>0</v>
      </c>
      <c r="L237" s="6">
        <v>12.17</v>
      </c>
      <c r="M237" s="40"/>
      <c r="N237" s="40"/>
    </row>
    <row r="238" spans="1:14">
      <c r="A238" s="36">
        <v>44350</v>
      </c>
      <c r="B238" s="42" t="s">
        <v>217</v>
      </c>
      <c r="C238" s="42" t="s">
        <v>220</v>
      </c>
      <c r="D238" s="6" t="s">
        <v>89</v>
      </c>
      <c r="E238" s="6" t="s">
        <v>110</v>
      </c>
      <c r="F238" s="6" t="s">
        <v>19</v>
      </c>
      <c r="G238" s="6" t="s">
        <v>223</v>
      </c>
      <c r="H238" s="6" t="s">
        <v>125</v>
      </c>
      <c r="I238" s="6">
        <v>230</v>
      </c>
      <c r="J238" s="6"/>
      <c r="K238" s="6">
        <v>0</v>
      </c>
      <c r="L238" s="6"/>
      <c r="M238" s="40"/>
      <c r="N238" s="40"/>
    </row>
    <row r="239" spans="1:14">
      <c r="A239" s="36">
        <v>44350</v>
      </c>
      <c r="B239" s="42" t="s">
        <v>217</v>
      </c>
      <c r="C239" s="42" t="s">
        <v>220</v>
      </c>
      <c r="D239" s="6" t="s">
        <v>89</v>
      </c>
      <c r="E239" s="6" t="s">
        <v>54</v>
      </c>
      <c r="F239" s="6" t="s">
        <v>23</v>
      </c>
      <c r="G239" s="6" t="s">
        <v>97</v>
      </c>
      <c r="H239" s="6" t="s">
        <v>128</v>
      </c>
      <c r="I239" s="6">
        <v>0</v>
      </c>
      <c r="J239" s="6"/>
      <c r="K239" s="6">
        <v>0</v>
      </c>
      <c r="L239" s="6">
        <v>21.15</v>
      </c>
      <c r="M239" s="40"/>
      <c r="N239" s="40"/>
    </row>
    <row r="240" spans="1:14">
      <c r="A240" s="36">
        <v>44350</v>
      </c>
      <c r="B240" s="42" t="s">
        <v>217</v>
      </c>
      <c r="C240" s="42" t="s">
        <v>220</v>
      </c>
      <c r="D240" s="6" t="s">
        <v>89</v>
      </c>
      <c r="E240" s="6" t="s">
        <v>54</v>
      </c>
      <c r="F240" s="6" t="s">
        <v>23</v>
      </c>
      <c r="G240" s="6" t="s">
        <v>224</v>
      </c>
      <c r="H240" s="6" t="s">
        <v>125</v>
      </c>
      <c r="I240" s="6">
        <v>83</v>
      </c>
      <c r="J240" s="6"/>
      <c r="K240" s="6">
        <v>0</v>
      </c>
      <c r="L240" s="6"/>
      <c r="M240" s="40"/>
      <c r="N240" s="40"/>
    </row>
    <row r="241" spans="1:14">
      <c r="A241" s="36">
        <v>44350</v>
      </c>
      <c r="B241" s="42" t="s">
        <v>217</v>
      </c>
      <c r="C241" s="42" t="s">
        <v>220</v>
      </c>
      <c r="D241" s="6" t="s">
        <v>89</v>
      </c>
      <c r="E241" s="6" t="s">
        <v>90</v>
      </c>
      <c r="F241" s="6" t="s">
        <v>18</v>
      </c>
      <c r="G241" s="6" t="s">
        <v>91</v>
      </c>
      <c r="H241" s="6" t="s">
        <v>128</v>
      </c>
      <c r="I241" s="6">
        <v>0</v>
      </c>
      <c r="J241" s="6"/>
      <c r="K241" s="6">
        <v>0</v>
      </c>
      <c r="L241" s="6">
        <v>20.91</v>
      </c>
      <c r="M241" s="40"/>
      <c r="N241" s="40"/>
    </row>
    <row r="242" spans="1:14">
      <c r="A242" s="36">
        <v>44350</v>
      </c>
      <c r="B242" s="42" t="s">
        <v>217</v>
      </c>
      <c r="C242" s="42" t="s">
        <v>220</v>
      </c>
      <c r="D242" s="6" t="s">
        <v>89</v>
      </c>
      <c r="E242" s="6" t="s">
        <v>90</v>
      </c>
      <c r="F242" s="6" t="s">
        <v>18</v>
      </c>
      <c r="G242" s="6" t="s">
        <v>225</v>
      </c>
      <c r="H242" s="6" t="s">
        <v>125</v>
      </c>
      <c r="I242" s="6">
        <v>85</v>
      </c>
      <c r="J242" s="6"/>
      <c r="K242" s="6">
        <v>0</v>
      </c>
      <c r="L242" s="6"/>
      <c r="M242" s="40"/>
      <c r="N242" s="40"/>
    </row>
    <row r="243" spans="1:14">
      <c r="A243" s="36">
        <v>44379</v>
      </c>
      <c r="B243" s="42" t="s">
        <v>226</v>
      </c>
      <c r="C243" s="42" t="s">
        <v>227</v>
      </c>
      <c r="D243" s="6" t="s">
        <v>89</v>
      </c>
      <c r="E243" s="6" t="s">
        <v>120</v>
      </c>
      <c r="F243" s="6" t="s">
        <v>747</v>
      </c>
      <c r="G243" s="6" t="s">
        <v>228</v>
      </c>
      <c r="H243" s="6" t="s">
        <v>125</v>
      </c>
      <c r="I243" s="6">
        <v>98.215000000000003</v>
      </c>
      <c r="J243" s="6"/>
      <c r="K243" s="6">
        <v>0</v>
      </c>
      <c r="L243" s="6"/>
      <c r="M243" s="40"/>
      <c r="N243" s="40"/>
    </row>
    <row r="244" spans="1:14">
      <c r="A244" s="2">
        <v>44377</v>
      </c>
      <c r="B244" s="41" t="s">
        <v>229</v>
      </c>
      <c r="C244" s="41" t="s">
        <v>229</v>
      </c>
      <c r="D244" s="3" t="s">
        <v>89</v>
      </c>
      <c r="E244" s="3" t="s">
        <v>93</v>
      </c>
      <c r="F244" s="3" t="s">
        <v>24</v>
      </c>
      <c r="G244" s="3" t="s">
        <v>94</v>
      </c>
      <c r="H244" s="3" t="s">
        <v>125</v>
      </c>
      <c r="I244" s="3">
        <v>0</v>
      </c>
      <c r="J244" s="3"/>
      <c r="K244" s="3">
        <v>0</v>
      </c>
      <c r="L244" s="3">
        <v>-258.48</v>
      </c>
      <c r="M244" s="40"/>
      <c r="N244" s="40"/>
    </row>
    <row r="245" spans="1:14">
      <c r="A245" s="2">
        <v>44377</v>
      </c>
      <c r="B245" s="41" t="s">
        <v>229</v>
      </c>
      <c r="C245" s="41" t="s">
        <v>229</v>
      </c>
      <c r="D245" s="3" t="s">
        <v>89</v>
      </c>
      <c r="E245" s="3" t="s">
        <v>93</v>
      </c>
      <c r="F245" s="3" t="s">
        <v>24</v>
      </c>
      <c r="G245" s="3" t="s">
        <v>94</v>
      </c>
      <c r="H245" s="3" t="s">
        <v>92</v>
      </c>
      <c r="I245" s="3">
        <v>5385</v>
      </c>
      <c r="J245" s="3"/>
      <c r="K245" s="3">
        <v>0</v>
      </c>
      <c r="L245" s="3">
        <v>258.48</v>
      </c>
      <c r="M245" s="40"/>
      <c r="N245" s="40"/>
    </row>
    <row r="246" spans="1:14">
      <c r="A246" s="2">
        <v>44377</v>
      </c>
      <c r="B246" s="41" t="s">
        <v>229</v>
      </c>
      <c r="C246" s="41" t="s">
        <v>229</v>
      </c>
      <c r="D246" s="3" t="s">
        <v>89</v>
      </c>
      <c r="E246" s="3" t="s">
        <v>95</v>
      </c>
      <c r="F246" s="3" t="s">
        <v>25</v>
      </c>
      <c r="G246" s="3" t="s">
        <v>96</v>
      </c>
      <c r="H246" s="3" t="s">
        <v>125</v>
      </c>
      <c r="I246" s="3">
        <v>0</v>
      </c>
      <c r="J246" s="3"/>
      <c r="K246" s="3">
        <v>0</v>
      </c>
      <c r="L246" s="3">
        <v>-356.46</v>
      </c>
      <c r="M246" s="40"/>
      <c r="N246" s="40"/>
    </row>
    <row r="247" spans="1:14">
      <c r="A247" s="2">
        <v>44377</v>
      </c>
      <c r="B247" s="41" t="s">
        <v>229</v>
      </c>
      <c r="C247" s="41" t="s">
        <v>229</v>
      </c>
      <c r="D247" s="3" t="s">
        <v>89</v>
      </c>
      <c r="E247" s="3" t="s">
        <v>95</v>
      </c>
      <c r="F247" s="3" t="s">
        <v>25</v>
      </c>
      <c r="G247" s="3" t="s">
        <v>96</v>
      </c>
      <c r="H247" s="3" t="s">
        <v>92</v>
      </c>
      <c r="I247" s="3">
        <v>4817</v>
      </c>
      <c r="J247" s="3"/>
      <c r="K247" s="3">
        <v>0</v>
      </c>
      <c r="L247" s="3">
        <v>356.46</v>
      </c>
      <c r="M247" s="40"/>
      <c r="N247" s="40"/>
    </row>
    <row r="248" spans="1:14">
      <c r="A248" s="2">
        <v>44377</v>
      </c>
      <c r="B248" s="41" t="s">
        <v>229</v>
      </c>
      <c r="C248" s="41" t="s">
        <v>229</v>
      </c>
      <c r="D248" s="3" t="s">
        <v>89</v>
      </c>
      <c r="E248" s="3" t="s">
        <v>105</v>
      </c>
      <c r="F248" s="3" t="s">
        <v>20</v>
      </c>
      <c r="G248" s="3" t="s">
        <v>106</v>
      </c>
      <c r="H248" s="3" t="s">
        <v>125</v>
      </c>
      <c r="I248" s="3">
        <v>0</v>
      </c>
      <c r="J248" s="3"/>
      <c r="K248" s="3">
        <v>0</v>
      </c>
      <c r="L248" s="3">
        <v>-5977.42</v>
      </c>
      <c r="M248" s="40"/>
      <c r="N248" s="40"/>
    </row>
    <row r="249" spans="1:14">
      <c r="A249" s="2">
        <v>44377</v>
      </c>
      <c r="B249" s="41" t="s">
        <v>229</v>
      </c>
      <c r="C249" s="41" t="s">
        <v>229</v>
      </c>
      <c r="D249" s="3" t="s">
        <v>89</v>
      </c>
      <c r="E249" s="3" t="s">
        <v>105</v>
      </c>
      <c r="F249" s="3" t="s">
        <v>20</v>
      </c>
      <c r="G249" s="3" t="s">
        <v>106</v>
      </c>
      <c r="H249" s="3" t="s">
        <v>92</v>
      </c>
      <c r="I249" s="3">
        <v>19220</v>
      </c>
      <c r="J249" s="3"/>
      <c r="K249" s="3">
        <v>0</v>
      </c>
      <c r="L249" s="3">
        <v>5977.42</v>
      </c>
      <c r="M249" s="40"/>
      <c r="N249" s="40"/>
    </row>
    <row r="250" spans="1:14">
      <c r="A250" s="2">
        <v>44377</v>
      </c>
      <c r="B250" s="41" t="s">
        <v>229</v>
      </c>
      <c r="C250" s="41" t="s">
        <v>229</v>
      </c>
      <c r="D250" s="3" t="s">
        <v>89</v>
      </c>
      <c r="E250" s="3" t="s">
        <v>108</v>
      </c>
      <c r="F250" s="3" t="s">
        <v>21</v>
      </c>
      <c r="G250" s="3" t="s">
        <v>109</v>
      </c>
      <c r="H250" s="3" t="s">
        <v>125</v>
      </c>
      <c r="I250" s="3">
        <v>0</v>
      </c>
      <c r="J250" s="3"/>
      <c r="K250" s="3">
        <v>0</v>
      </c>
      <c r="L250" s="3">
        <v>-4872.45</v>
      </c>
      <c r="M250" s="40"/>
      <c r="N250" s="40"/>
    </row>
    <row r="251" spans="1:14">
      <c r="A251" s="2">
        <v>44377</v>
      </c>
      <c r="B251" s="41" t="s">
        <v>229</v>
      </c>
      <c r="C251" s="41" t="s">
        <v>229</v>
      </c>
      <c r="D251" s="3" t="s">
        <v>89</v>
      </c>
      <c r="E251" s="3" t="s">
        <v>108</v>
      </c>
      <c r="F251" s="3" t="s">
        <v>21</v>
      </c>
      <c r="G251" s="3" t="s">
        <v>109</v>
      </c>
      <c r="H251" s="3" t="s">
        <v>92</v>
      </c>
      <c r="I251" s="3">
        <v>10876</v>
      </c>
      <c r="J251" s="3"/>
      <c r="K251" s="3">
        <v>0</v>
      </c>
      <c r="L251" s="3">
        <v>4872.45</v>
      </c>
      <c r="M251" s="40"/>
      <c r="N251" s="40"/>
    </row>
    <row r="252" spans="1:14">
      <c r="A252" s="2">
        <v>44377</v>
      </c>
      <c r="B252" s="41" t="s">
        <v>229</v>
      </c>
      <c r="C252" s="41" t="s">
        <v>229</v>
      </c>
      <c r="D252" s="3" t="s">
        <v>89</v>
      </c>
      <c r="E252" s="3" t="s">
        <v>54</v>
      </c>
      <c r="F252" s="3" t="s">
        <v>23</v>
      </c>
      <c r="G252" s="3" t="s">
        <v>230</v>
      </c>
      <c r="H252" s="3" t="s">
        <v>125</v>
      </c>
      <c r="I252" s="3">
        <v>0</v>
      </c>
      <c r="J252" s="3"/>
      <c r="K252" s="3">
        <v>0</v>
      </c>
      <c r="L252" s="3">
        <v>-1830.25</v>
      </c>
      <c r="M252" s="40"/>
      <c r="N252" s="40"/>
    </row>
    <row r="253" spans="1:14">
      <c r="A253" s="2">
        <v>44377</v>
      </c>
      <c r="B253" s="41" t="s">
        <v>229</v>
      </c>
      <c r="C253" s="41" t="s">
        <v>229</v>
      </c>
      <c r="D253" s="3" t="s">
        <v>89</v>
      </c>
      <c r="E253" s="3" t="s">
        <v>54</v>
      </c>
      <c r="F253" s="3" t="s">
        <v>23</v>
      </c>
      <c r="G253" s="3" t="s">
        <v>230</v>
      </c>
      <c r="H253" s="3" t="s">
        <v>92</v>
      </c>
      <c r="I253" s="3">
        <v>32683</v>
      </c>
      <c r="J253" s="3"/>
      <c r="K253" s="3">
        <v>0</v>
      </c>
      <c r="L253" s="3">
        <v>1830.25</v>
      </c>
      <c r="M253" s="40"/>
      <c r="N253" s="40"/>
    </row>
    <row r="254" spans="1:14">
      <c r="A254" s="2">
        <v>44377</v>
      </c>
      <c r="B254" s="41" t="s">
        <v>229</v>
      </c>
      <c r="C254" s="41" t="s">
        <v>229</v>
      </c>
      <c r="D254" s="3" t="s">
        <v>89</v>
      </c>
      <c r="E254" s="3" t="s">
        <v>90</v>
      </c>
      <c r="F254" s="3" t="s">
        <v>18</v>
      </c>
      <c r="G254" s="3" t="s">
        <v>91</v>
      </c>
      <c r="H254" s="3" t="s">
        <v>125</v>
      </c>
      <c r="I254" s="3">
        <v>0</v>
      </c>
      <c r="J254" s="3"/>
      <c r="K254" s="3">
        <v>0</v>
      </c>
      <c r="L254" s="3">
        <v>-2716.94</v>
      </c>
      <c r="M254" s="40"/>
      <c r="N254" s="40"/>
    </row>
    <row r="255" spans="1:14">
      <c r="A255" s="2">
        <v>44377</v>
      </c>
      <c r="B255" s="41" t="s">
        <v>229</v>
      </c>
      <c r="C255" s="41" t="s">
        <v>229</v>
      </c>
      <c r="D255" s="3" t="s">
        <v>89</v>
      </c>
      <c r="E255" s="3" t="s">
        <v>112</v>
      </c>
      <c r="F255" s="3" t="s">
        <v>22</v>
      </c>
      <c r="G255" s="3" t="s">
        <v>113</v>
      </c>
      <c r="H255" s="3" t="s">
        <v>125</v>
      </c>
      <c r="I255" s="3">
        <v>0</v>
      </c>
      <c r="J255" s="3"/>
      <c r="K255" s="3">
        <v>0</v>
      </c>
      <c r="L255" s="3">
        <v>-1296.32</v>
      </c>
      <c r="M255" s="40"/>
      <c r="N255" s="40"/>
    </row>
    <row r="256" spans="1:14">
      <c r="A256" s="2">
        <v>44377</v>
      </c>
      <c r="B256" s="41" t="s">
        <v>229</v>
      </c>
      <c r="C256" s="41" t="s">
        <v>229</v>
      </c>
      <c r="D256" s="3" t="s">
        <v>89</v>
      </c>
      <c r="E256" s="3" t="s">
        <v>112</v>
      </c>
      <c r="F256" s="3" t="s">
        <v>22</v>
      </c>
      <c r="G256" s="3" t="s">
        <v>113</v>
      </c>
      <c r="H256" s="3" t="s">
        <v>92</v>
      </c>
      <c r="I256" s="3">
        <v>10049</v>
      </c>
      <c r="J256" s="3"/>
      <c r="K256" s="3">
        <v>0</v>
      </c>
      <c r="L256" s="3">
        <v>1296.32</v>
      </c>
      <c r="M256" s="40"/>
      <c r="N256" s="40"/>
    </row>
    <row r="257" spans="1:14">
      <c r="A257" s="2">
        <v>44377</v>
      </c>
      <c r="B257" s="41" t="s">
        <v>229</v>
      </c>
      <c r="C257" s="41" t="s">
        <v>229</v>
      </c>
      <c r="D257" s="3" t="s">
        <v>89</v>
      </c>
      <c r="E257" s="3" t="s">
        <v>90</v>
      </c>
      <c r="F257" s="3" t="s">
        <v>18</v>
      </c>
      <c r="G257" s="3" t="s">
        <v>91</v>
      </c>
      <c r="H257" s="3" t="s">
        <v>92</v>
      </c>
      <c r="I257" s="3">
        <v>39955</v>
      </c>
      <c r="J257" s="3"/>
      <c r="K257" s="3">
        <v>0</v>
      </c>
      <c r="L257" s="3">
        <v>2716.94</v>
      </c>
      <c r="M257" s="40"/>
      <c r="N257" s="40"/>
    </row>
    <row r="258" spans="1:14">
      <c r="A258" s="36">
        <v>44384</v>
      </c>
      <c r="B258" s="42" t="s">
        <v>229</v>
      </c>
      <c r="C258" s="42" t="s">
        <v>231</v>
      </c>
      <c r="D258" s="6" t="s">
        <v>89</v>
      </c>
      <c r="E258" s="6" t="s">
        <v>95</v>
      </c>
      <c r="F258" s="6" t="s">
        <v>25</v>
      </c>
      <c r="G258" s="6" t="s">
        <v>96</v>
      </c>
      <c r="H258" s="6" t="s">
        <v>128</v>
      </c>
      <c r="I258" s="6">
        <v>0</v>
      </c>
      <c r="J258" s="6"/>
      <c r="K258" s="6">
        <v>0</v>
      </c>
      <c r="L258" s="6">
        <v>14.06</v>
      </c>
      <c r="M258" s="40"/>
      <c r="N258" s="40"/>
    </row>
    <row r="259" spans="1:14">
      <c r="A259" s="36">
        <v>44384</v>
      </c>
      <c r="B259" s="42" t="s">
        <v>229</v>
      </c>
      <c r="C259" s="42" t="s">
        <v>231</v>
      </c>
      <c r="D259" s="6" t="s">
        <v>89</v>
      </c>
      <c r="E259" s="6" t="s">
        <v>95</v>
      </c>
      <c r="F259" s="6" t="s">
        <v>25</v>
      </c>
      <c r="G259" s="6" t="s">
        <v>232</v>
      </c>
      <c r="H259" s="6" t="s">
        <v>125</v>
      </c>
      <c r="I259" s="6">
        <v>18</v>
      </c>
      <c r="J259" s="6"/>
      <c r="K259" s="6">
        <v>0</v>
      </c>
      <c r="L259" s="6"/>
      <c r="M259" s="40"/>
      <c r="N259" s="40"/>
    </row>
    <row r="260" spans="1:14">
      <c r="A260" s="36">
        <v>44384</v>
      </c>
      <c r="B260" s="42" t="s">
        <v>229</v>
      </c>
      <c r="C260" s="42" t="s">
        <v>231</v>
      </c>
      <c r="D260" s="6" t="s">
        <v>89</v>
      </c>
      <c r="E260" s="6" t="s">
        <v>105</v>
      </c>
      <c r="F260" s="6" t="s">
        <v>20</v>
      </c>
      <c r="G260" s="6" t="s">
        <v>106</v>
      </c>
      <c r="H260" s="6" t="s">
        <v>128</v>
      </c>
      <c r="I260" s="6">
        <v>0</v>
      </c>
      <c r="J260" s="6"/>
      <c r="K260" s="6">
        <v>0</v>
      </c>
      <c r="L260" s="6">
        <v>7.37</v>
      </c>
      <c r="M260" s="40"/>
      <c r="N260" s="40"/>
    </row>
    <row r="261" spans="1:14">
      <c r="A261" s="36">
        <v>44384</v>
      </c>
      <c r="B261" s="42" t="s">
        <v>229</v>
      </c>
      <c r="C261" s="42" t="s">
        <v>231</v>
      </c>
      <c r="D261" s="6" t="s">
        <v>89</v>
      </c>
      <c r="E261" s="6" t="s">
        <v>105</v>
      </c>
      <c r="F261" s="6" t="s">
        <v>20</v>
      </c>
      <c r="G261" s="6" t="s">
        <v>233</v>
      </c>
      <c r="H261" s="6" t="s">
        <v>125</v>
      </c>
      <c r="I261" s="6">
        <v>90</v>
      </c>
      <c r="J261" s="6"/>
      <c r="K261" s="6">
        <v>0</v>
      </c>
      <c r="L261" s="6"/>
      <c r="M261" s="40"/>
      <c r="N261" s="40"/>
    </row>
    <row r="262" spans="1:14">
      <c r="A262" s="36">
        <v>44384</v>
      </c>
      <c r="B262" s="42" t="s">
        <v>229</v>
      </c>
      <c r="C262" s="42" t="s">
        <v>231</v>
      </c>
      <c r="D262" s="6" t="s">
        <v>89</v>
      </c>
      <c r="E262" s="6" t="s">
        <v>90</v>
      </c>
      <c r="F262" s="6" t="s">
        <v>18</v>
      </c>
      <c r="G262" s="6" t="s">
        <v>91</v>
      </c>
      <c r="H262" s="6" t="s">
        <v>128</v>
      </c>
      <c r="I262" s="6">
        <v>0</v>
      </c>
      <c r="J262" s="6"/>
      <c r="K262" s="6">
        <v>0</v>
      </c>
      <c r="L262" s="6">
        <v>3.76</v>
      </c>
      <c r="M262" s="40"/>
      <c r="N262" s="40"/>
    </row>
    <row r="263" spans="1:14">
      <c r="A263" s="36">
        <v>44384</v>
      </c>
      <c r="B263" s="42" t="s">
        <v>229</v>
      </c>
      <c r="C263" s="42" t="s">
        <v>231</v>
      </c>
      <c r="D263" s="6" t="s">
        <v>89</v>
      </c>
      <c r="E263" s="6" t="s">
        <v>90</v>
      </c>
      <c r="F263" s="6" t="s">
        <v>18</v>
      </c>
      <c r="G263" s="6" t="s">
        <v>234</v>
      </c>
      <c r="H263" s="6" t="s">
        <v>125</v>
      </c>
      <c r="I263" s="6">
        <v>85</v>
      </c>
      <c r="J263" s="6"/>
      <c r="K263" s="6">
        <v>0</v>
      </c>
      <c r="L263" s="6"/>
      <c r="M263" s="40"/>
      <c r="N263" s="40"/>
    </row>
    <row r="264" spans="1:14">
      <c r="A264" s="36">
        <v>44385</v>
      </c>
      <c r="B264" s="42" t="s">
        <v>229</v>
      </c>
      <c r="C264" s="42" t="s">
        <v>235</v>
      </c>
      <c r="D264" s="6" t="s">
        <v>89</v>
      </c>
      <c r="E264" s="6" t="s">
        <v>93</v>
      </c>
      <c r="F264" s="6" t="s">
        <v>24</v>
      </c>
      <c r="G264" s="6" t="s">
        <v>94</v>
      </c>
      <c r="H264" s="6" t="s">
        <v>128</v>
      </c>
      <c r="I264" s="6">
        <v>0</v>
      </c>
      <c r="J264" s="6"/>
      <c r="K264" s="6">
        <v>0</v>
      </c>
      <c r="L264" s="6">
        <v>4.72</v>
      </c>
      <c r="M264" s="40"/>
      <c r="N264" s="40"/>
    </row>
    <row r="265" spans="1:14">
      <c r="A265" s="36">
        <v>44385</v>
      </c>
      <c r="B265" s="42" t="s">
        <v>229</v>
      </c>
      <c r="C265" s="42" t="s">
        <v>235</v>
      </c>
      <c r="D265" s="6" t="s">
        <v>89</v>
      </c>
      <c r="E265" s="6" t="s">
        <v>93</v>
      </c>
      <c r="F265" s="6" t="s">
        <v>24</v>
      </c>
      <c r="G265" s="6" t="s">
        <v>236</v>
      </c>
      <c r="H265" s="6" t="s">
        <v>125</v>
      </c>
      <c r="I265" s="6">
        <v>10</v>
      </c>
      <c r="J265" s="6"/>
      <c r="K265" s="6">
        <v>0</v>
      </c>
      <c r="L265" s="6"/>
      <c r="M265" s="40"/>
      <c r="N265" s="40"/>
    </row>
    <row r="266" spans="1:14">
      <c r="A266" s="36">
        <v>44385</v>
      </c>
      <c r="B266" s="42" t="s">
        <v>229</v>
      </c>
      <c r="C266" s="42" t="s">
        <v>235</v>
      </c>
      <c r="D266" s="6" t="s">
        <v>89</v>
      </c>
      <c r="E266" s="6" t="s">
        <v>108</v>
      </c>
      <c r="F266" s="6" t="s">
        <v>21</v>
      </c>
      <c r="G266" s="6" t="s">
        <v>109</v>
      </c>
      <c r="H266" s="6" t="s">
        <v>128</v>
      </c>
      <c r="I266" s="6">
        <v>0</v>
      </c>
      <c r="J266" s="6"/>
      <c r="K266" s="6">
        <v>0</v>
      </c>
      <c r="L266" s="6">
        <v>6.27</v>
      </c>
      <c r="M266" s="40"/>
      <c r="N266" s="40"/>
    </row>
    <row r="267" spans="1:14">
      <c r="A267" s="36">
        <v>44385</v>
      </c>
      <c r="B267" s="42" t="s">
        <v>229</v>
      </c>
      <c r="C267" s="42" t="s">
        <v>235</v>
      </c>
      <c r="D267" s="6" t="s">
        <v>89</v>
      </c>
      <c r="E267" s="6" t="s">
        <v>108</v>
      </c>
      <c r="F267" s="6" t="s">
        <v>21</v>
      </c>
      <c r="G267" s="6" t="s">
        <v>237</v>
      </c>
      <c r="H267" s="6" t="s">
        <v>125</v>
      </c>
      <c r="I267" s="6">
        <v>141</v>
      </c>
      <c r="J267" s="6"/>
      <c r="K267" s="6">
        <v>0</v>
      </c>
      <c r="L267" s="6"/>
      <c r="M267" s="40"/>
      <c r="N267" s="40"/>
    </row>
    <row r="268" spans="1:14">
      <c r="A268" s="36">
        <v>44385</v>
      </c>
      <c r="B268" s="42" t="s">
        <v>229</v>
      </c>
      <c r="C268" s="42" t="s">
        <v>235</v>
      </c>
      <c r="D268" s="6" t="s">
        <v>89</v>
      </c>
      <c r="E268" s="6" t="s">
        <v>54</v>
      </c>
      <c r="F268" s="6" t="s">
        <v>23</v>
      </c>
      <c r="G268" s="6" t="s">
        <v>230</v>
      </c>
      <c r="H268" s="6" t="s">
        <v>128</v>
      </c>
      <c r="I268" s="6">
        <v>0</v>
      </c>
      <c r="J268" s="6"/>
      <c r="K268" s="6">
        <v>0</v>
      </c>
      <c r="L268" s="6">
        <v>13.46</v>
      </c>
      <c r="M268" s="40"/>
      <c r="N268" s="40"/>
    </row>
    <row r="269" spans="1:14">
      <c r="A269" s="36">
        <v>44385</v>
      </c>
      <c r="B269" s="42" t="s">
        <v>229</v>
      </c>
      <c r="C269" s="42" t="s">
        <v>235</v>
      </c>
      <c r="D269" s="6" t="s">
        <v>89</v>
      </c>
      <c r="E269" s="6" t="s">
        <v>54</v>
      </c>
      <c r="F269" s="6" t="s">
        <v>23</v>
      </c>
      <c r="G269" s="6" t="s">
        <v>238</v>
      </c>
      <c r="H269" s="6" t="s">
        <v>125</v>
      </c>
      <c r="I269" s="6">
        <v>83</v>
      </c>
      <c r="J269" s="6"/>
      <c r="K269" s="6">
        <v>0</v>
      </c>
      <c r="L269" s="6"/>
      <c r="M269" s="40"/>
      <c r="N269" s="40"/>
    </row>
    <row r="270" spans="1:14">
      <c r="A270" s="36">
        <v>44385</v>
      </c>
      <c r="B270" s="42" t="s">
        <v>229</v>
      </c>
      <c r="C270" s="42" t="s">
        <v>235</v>
      </c>
      <c r="D270" s="6" t="s">
        <v>89</v>
      </c>
      <c r="E270" s="6" t="s">
        <v>112</v>
      </c>
      <c r="F270" s="6" t="s">
        <v>22</v>
      </c>
      <c r="G270" s="6" t="s">
        <v>113</v>
      </c>
      <c r="H270" s="6" t="s">
        <v>128</v>
      </c>
      <c r="I270" s="6">
        <v>0</v>
      </c>
      <c r="J270" s="6"/>
      <c r="K270" s="6">
        <v>0</v>
      </c>
      <c r="L270" s="6">
        <v>22.89</v>
      </c>
      <c r="M270" s="40"/>
      <c r="N270" s="40"/>
    </row>
    <row r="271" spans="1:14">
      <c r="A271" s="36">
        <v>44385</v>
      </c>
      <c r="B271" s="42" t="s">
        <v>229</v>
      </c>
      <c r="C271" s="42" t="s">
        <v>235</v>
      </c>
      <c r="D271" s="6" t="s">
        <v>89</v>
      </c>
      <c r="E271" s="6" t="s">
        <v>112</v>
      </c>
      <c r="F271" s="6" t="s">
        <v>22</v>
      </c>
      <c r="G271" s="6" t="s">
        <v>239</v>
      </c>
      <c r="H271" s="6" t="s">
        <v>125</v>
      </c>
      <c r="I271" s="6">
        <v>34</v>
      </c>
      <c r="J271" s="6"/>
      <c r="K271" s="6">
        <v>0</v>
      </c>
      <c r="L271" s="6"/>
      <c r="M271" s="40"/>
      <c r="N271" s="40"/>
    </row>
    <row r="272" spans="1:14">
      <c r="A272" s="2">
        <v>44397</v>
      </c>
      <c r="B272" s="41" t="s">
        <v>241</v>
      </c>
      <c r="C272" s="41" t="s">
        <v>240</v>
      </c>
      <c r="D272" s="3" t="s">
        <v>89</v>
      </c>
      <c r="E272" s="3" t="s">
        <v>105</v>
      </c>
      <c r="F272" s="3" t="s">
        <v>20</v>
      </c>
      <c r="G272" s="3" t="s">
        <v>106</v>
      </c>
      <c r="H272" s="3" t="s">
        <v>107</v>
      </c>
      <c r="I272" s="3">
        <v>100</v>
      </c>
      <c r="J272" s="3">
        <v>67.91</v>
      </c>
      <c r="K272" s="3">
        <v>0</v>
      </c>
      <c r="L272" s="3">
        <v>-6791</v>
      </c>
      <c r="M272" s="3">
        <v>822.58</v>
      </c>
      <c r="N272" s="3">
        <v>3750.08</v>
      </c>
    </row>
    <row r="273" spans="1:18">
      <c r="A273" s="2">
        <v>44397</v>
      </c>
      <c r="B273" s="41" t="s">
        <v>241</v>
      </c>
      <c r="C273" s="41" t="s">
        <v>240</v>
      </c>
      <c r="D273" s="3" t="s">
        <v>89</v>
      </c>
      <c r="E273" s="3" t="s">
        <v>108</v>
      </c>
      <c r="F273" s="3" t="s">
        <v>21</v>
      </c>
      <c r="G273" s="3" t="s">
        <v>109</v>
      </c>
      <c r="H273" s="3" t="s">
        <v>107</v>
      </c>
      <c r="I273" s="3">
        <v>300</v>
      </c>
      <c r="J273" s="3">
        <v>34.677999999999997</v>
      </c>
      <c r="K273" s="3">
        <v>0</v>
      </c>
      <c r="L273" s="3">
        <v>-10403.5</v>
      </c>
      <c r="M273" s="3">
        <v>822.58</v>
      </c>
      <c r="N273" s="3">
        <v>3750.08</v>
      </c>
    </row>
    <row r="274" spans="1:18">
      <c r="A274" s="2">
        <v>44397</v>
      </c>
      <c r="B274" s="41" t="s">
        <v>241</v>
      </c>
      <c r="C274" s="41" t="s">
        <v>240</v>
      </c>
      <c r="D274" s="3" t="s">
        <v>89</v>
      </c>
      <c r="E274" s="3" t="s">
        <v>110</v>
      </c>
      <c r="F274" s="3" t="s">
        <v>19</v>
      </c>
      <c r="G274" s="3" t="s">
        <v>111</v>
      </c>
      <c r="H274" s="3" t="s">
        <v>107</v>
      </c>
      <c r="I274" s="3">
        <v>600</v>
      </c>
      <c r="J274" s="3">
        <v>30.274999999999999</v>
      </c>
      <c r="K274" s="3">
        <v>0</v>
      </c>
      <c r="L274" s="3">
        <v>-18165</v>
      </c>
      <c r="M274" s="3">
        <v>822.58</v>
      </c>
      <c r="N274" s="3">
        <v>3750.08</v>
      </c>
    </row>
    <row r="275" spans="1:18">
      <c r="A275" s="2">
        <v>44397</v>
      </c>
      <c r="B275" s="41" t="s">
        <v>241</v>
      </c>
      <c r="C275" s="41" t="s">
        <v>240</v>
      </c>
      <c r="D275" s="3" t="s">
        <v>89</v>
      </c>
      <c r="E275" s="3" t="s">
        <v>112</v>
      </c>
      <c r="F275" s="3" t="s">
        <v>22</v>
      </c>
      <c r="G275" s="3" t="s">
        <v>113</v>
      </c>
      <c r="H275" s="3" t="s">
        <v>107</v>
      </c>
      <c r="I275" s="3">
        <v>100</v>
      </c>
      <c r="J275" s="3">
        <v>37.200000000000003</v>
      </c>
      <c r="K275" s="3">
        <v>0</v>
      </c>
      <c r="L275" s="3">
        <v>-3720</v>
      </c>
      <c r="M275" s="3">
        <v>822.58</v>
      </c>
      <c r="N275" s="3">
        <v>3750.08</v>
      </c>
    </row>
    <row r="276" spans="1:18">
      <c r="A276" s="2">
        <v>44397</v>
      </c>
      <c r="B276" s="41" t="s">
        <v>241</v>
      </c>
      <c r="C276" s="41" t="s">
        <v>240</v>
      </c>
      <c r="D276" s="3" t="s">
        <v>89</v>
      </c>
      <c r="E276" s="3" t="s">
        <v>90</v>
      </c>
      <c r="F276" s="3" t="s">
        <v>18</v>
      </c>
      <c r="G276" s="3" t="s">
        <v>91</v>
      </c>
      <c r="H276" s="3" t="s">
        <v>104</v>
      </c>
      <c r="I276" s="3">
        <v>1300</v>
      </c>
      <c r="J276" s="3">
        <v>32.313000000000002</v>
      </c>
      <c r="K276" s="3">
        <v>0</v>
      </c>
      <c r="L276" s="3">
        <v>42007</v>
      </c>
      <c r="M276" s="3">
        <v>822.58</v>
      </c>
      <c r="N276" s="3">
        <v>3750.08</v>
      </c>
    </row>
    <row r="277" spans="1:18">
      <c r="A277" s="36">
        <v>44411</v>
      </c>
      <c r="B277" s="42" t="s">
        <v>242</v>
      </c>
      <c r="C277" s="42" t="s">
        <v>243</v>
      </c>
      <c r="D277" s="6" t="s">
        <v>89</v>
      </c>
      <c r="E277" s="6" t="s">
        <v>120</v>
      </c>
      <c r="F277" s="6" t="s">
        <v>747</v>
      </c>
      <c r="G277" s="6" t="s">
        <v>244</v>
      </c>
      <c r="H277" s="6" t="s">
        <v>125</v>
      </c>
      <c r="I277" s="6">
        <v>104.446</v>
      </c>
      <c r="J277" s="6"/>
      <c r="K277" s="6">
        <v>0</v>
      </c>
      <c r="L277" s="6"/>
      <c r="M277" s="3">
        <v>3750.08</v>
      </c>
      <c r="N277" s="3">
        <v>3750.08</v>
      </c>
    </row>
    <row r="278" spans="1:18">
      <c r="A278" s="2">
        <v>44407</v>
      </c>
      <c r="B278" s="41" t="s">
        <v>245</v>
      </c>
      <c r="C278" s="41" t="s">
        <v>245</v>
      </c>
      <c r="D278" s="3" t="s">
        <v>89</v>
      </c>
      <c r="E278" s="3" t="s">
        <v>93</v>
      </c>
      <c r="F278" s="3" t="s">
        <v>24</v>
      </c>
      <c r="G278" s="3" t="s">
        <v>94</v>
      </c>
      <c r="H278" s="3" t="s">
        <v>92</v>
      </c>
      <c r="I278" s="3">
        <v>5395</v>
      </c>
      <c r="J278" s="3"/>
      <c r="K278" s="3">
        <v>0</v>
      </c>
      <c r="L278" s="3">
        <v>248.17</v>
      </c>
      <c r="M278" s="3">
        <v>3750.08</v>
      </c>
      <c r="N278" s="3">
        <v>3750.08</v>
      </c>
    </row>
    <row r="279" spans="1:18">
      <c r="A279" s="2">
        <v>44407</v>
      </c>
      <c r="B279" s="41" t="s">
        <v>245</v>
      </c>
      <c r="C279" s="41" t="s">
        <v>245</v>
      </c>
      <c r="D279" s="3" t="s">
        <v>89</v>
      </c>
      <c r="E279" s="3" t="s">
        <v>93</v>
      </c>
      <c r="F279" s="3" t="s">
        <v>24</v>
      </c>
      <c r="G279" s="3" t="s">
        <v>94</v>
      </c>
      <c r="H279" s="3" t="s">
        <v>125</v>
      </c>
      <c r="I279" s="3">
        <v>0</v>
      </c>
      <c r="J279" s="3"/>
      <c r="K279" s="3">
        <v>0</v>
      </c>
      <c r="L279" s="3">
        <v>-248.17</v>
      </c>
      <c r="M279" s="3">
        <v>3750.08</v>
      </c>
      <c r="N279" s="3">
        <v>3750.08</v>
      </c>
    </row>
    <row r="280" spans="1:18">
      <c r="A280" s="2">
        <v>44407</v>
      </c>
      <c r="B280" s="41" t="s">
        <v>245</v>
      </c>
      <c r="C280" s="41" t="s">
        <v>245</v>
      </c>
      <c r="D280" s="3" t="s">
        <v>89</v>
      </c>
      <c r="E280" s="3" t="s">
        <v>95</v>
      </c>
      <c r="F280" s="3" t="s">
        <v>25</v>
      </c>
      <c r="G280" s="3" t="s">
        <v>96</v>
      </c>
      <c r="H280" s="3" t="s">
        <v>92</v>
      </c>
      <c r="I280" s="3">
        <v>4835</v>
      </c>
      <c r="J280" s="3"/>
      <c r="K280" s="3">
        <v>0</v>
      </c>
      <c r="L280" s="3">
        <v>343.29</v>
      </c>
      <c r="M280" s="3">
        <v>3750.08</v>
      </c>
      <c r="N280" s="3">
        <v>3750.08</v>
      </c>
    </row>
    <row r="281" spans="1:18">
      <c r="A281" s="2">
        <v>44407</v>
      </c>
      <c r="B281" s="41" t="s">
        <v>245</v>
      </c>
      <c r="C281" s="41" t="s">
        <v>245</v>
      </c>
      <c r="D281" s="3" t="s">
        <v>89</v>
      </c>
      <c r="E281" s="3" t="s">
        <v>95</v>
      </c>
      <c r="F281" s="3" t="s">
        <v>25</v>
      </c>
      <c r="G281" s="3" t="s">
        <v>96</v>
      </c>
      <c r="H281" s="3" t="s">
        <v>125</v>
      </c>
      <c r="I281" s="3">
        <v>0</v>
      </c>
      <c r="J281" s="3"/>
      <c r="K281" s="3">
        <v>0</v>
      </c>
      <c r="L281" s="3">
        <v>-343.29</v>
      </c>
      <c r="M281" s="3">
        <v>3750.08</v>
      </c>
      <c r="N281" s="3">
        <v>3750.08</v>
      </c>
    </row>
    <row r="282" spans="1:18">
      <c r="A282" s="2">
        <v>44407</v>
      </c>
      <c r="B282" s="41" t="s">
        <v>245</v>
      </c>
      <c r="C282" s="41" t="s">
        <v>245</v>
      </c>
      <c r="D282" s="3" t="s">
        <v>89</v>
      </c>
      <c r="E282" s="3" t="s">
        <v>54</v>
      </c>
      <c r="F282" s="3" t="s">
        <v>23</v>
      </c>
      <c r="G282" s="3" t="s">
        <v>230</v>
      </c>
      <c r="H282" s="3" t="s">
        <v>92</v>
      </c>
      <c r="I282" s="3">
        <v>32766</v>
      </c>
      <c r="J282" s="3"/>
      <c r="K282" s="3">
        <v>0</v>
      </c>
      <c r="L282" s="3">
        <v>1834.9</v>
      </c>
      <c r="M282" s="3">
        <v>3750.08</v>
      </c>
      <c r="N282" s="3">
        <v>3750.08</v>
      </c>
    </row>
    <row r="283" spans="1:18">
      <c r="A283" s="2">
        <v>44407</v>
      </c>
      <c r="B283" s="41" t="s">
        <v>245</v>
      </c>
      <c r="C283" s="41" t="s">
        <v>245</v>
      </c>
      <c r="D283" s="3" t="s">
        <v>89</v>
      </c>
      <c r="E283" s="3" t="s">
        <v>54</v>
      </c>
      <c r="F283" s="3" t="s">
        <v>23</v>
      </c>
      <c r="G283" s="3" t="s">
        <v>230</v>
      </c>
      <c r="H283" s="3" t="s">
        <v>125</v>
      </c>
      <c r="I283" s="3">
        <v>0</v>
      </c>
      <c r="J283" s="3"/>
      <c r="K283" s="3">
        <v>0</v>
      </c>
      <c r="L283" s="3">
        <v>-1834.9</v>
      </c>
      <c r="M283" s="3">
        <v>3750.08</v>
      </c>
      <c r="N283" s="3">
        <v>3750.08</v>
      </c>
    </row>
    <row r="284" spans="1:18">
      <c r="A284" s="2">
        <v>44407</v>
      </c>
      <c r="B284" s="41" t="s">
        <v>245</v>
      </c>
      <c r="C284" s="41" t="s">
        <v>245</v>
      </c>
      <c r="D284" s="3" t="s">
        <v>89</v>
      </c>
      <c r="E284" s="3" t="s">
        <v>90</v>
      </c>
      <c r="F284" s="3" t="s">
        <v>18</v>
      </c>
      <c r="G284" s="3" t="s">
        <v>91</v>
      </c>
      <c r="H284" s="3" t="s">
        <v>92</v>
      </c>
      <c r="I284" s="3">
        <v>38740</v>
      </c>
      <c r="J284" s="3"/>
      <c r="K284" s="3">
        <v>0</v>
      </c>
      <c r="L284" s="3">
        <v>2595.58</v>
      </c>
      <c r="M284" s="3">
        <v>3750.08</v>
      </c>
      <c r="N284" s="3">
        <v>3750.08</v>
      </c>
    </row>
    <row r="285" spans="1:18">
      <c r="A285" s="2">
        <v>44407</v>
      </c>
      <c r="B285" s="41" t="s">
        <v>245</v>
      </c>
      <c r="C285" s="41" t="s">
        <v>245</v>
      </c>
      <c r="D285" s="3" t="s">
        <v>89</v>
      </c>
      <c r="E285" s="3" t="s">
        <v>90</v>
      </c>
      <c r="F285" s="3" t="s">
        <v>18</v>
      </c>
      <c r="G285" s="3" t="s">
        <v>91</v>
      </c>
      <c r="H285" s="3" t="s">
        <v>125</v>
      </c>
      <c r="I285" s="3">
        <v>0</v>
      </c>
      <c r="J285" s="3"/>
      <c r="K285" s="3">
        <v>0</v>
      </c>
      <c r="L285" s="3">
        <v>-2595.58</v>
      </c>
      <c r="M285" s="3">
        <v>3750.08</v>
      </c>
      <c r="N285" s="3">
        <v>3750.08</v>
      </c>
      <c r="O285">
        <f t="shared" ref="O285:O310" si="0">IFERROR(TRIM(RIGHT(G285,LEN(G285)-SEARCH("=",G285))),) + IF(F284=F285,L284,0)</f>
        <v>2595.58</v>
      </c>
      <c r="P285">
        <f t="shared" ref="P285:P316" si="1">IFERROR(O285/I285,0)</f>
        <v>0</v>
      </c>
      <c r="Q285" t="str">
        <f>E285</f>
        <v>XBB</v>
      </c>
      <c r="R285" s="35" t="str">
        <f>C285</f>
        <v>2021-07-30</v>
      </c>
    </row>
    <row r="286" spans="1:18">
      <c r="A286" s="36">
        <v>44414</v>
      </c>
      <c r="B286" s="42" t="s">
        <v>245</v>
      </c>
      <c r="C286" s="42" t="s">
        <v>246</v>
      </c>
      <c r="D286" s="6" t="s">
        <v>89</v>
      </c>
      <c r="E286" s="6" t="s">
        <v>93</v>
      </c>
      <c r="F286" s="6" t="s">
        <v>24</v>
      </c>
      <c r="G286" s="6" t="s">
        <v>94</v>
      </c>
      <c r="H286" s="6" t="s">
        <v>128</v>
      </c>
      <c r="I286" s="6">
        <v>0</v>
      </c>
      <c r="J286" s="6"/>
      <c r="K286" s="6">
        <v>0</v>
      </c>
      <c r="L286" s="6">
        <v>17.010000000000002</v>
      </c>
      <c r="M286" s="3">
        <v>3797.25</v>
      </c>
      <c r="N286" s="3">
        <v>3797.25</v>
      </c>
      <c r="O286">
        <f t="shared" si="0"/>
        <v>0</v>
      </c>
      <c r="P286">
        <f t="shared" si="1"/>
        <v>0</v>
      </c>
      <c r="Q286" t="str">
        <f t="shared" ref="Q286:Q349" si="2">E286</f>
        <v>XIG</v>
      </c>
      <c r="R286" s="35" t="str">
        <f t="shared" ref="R286:R349" si="3">C286</f>
        <v>2021-08-06</v>
      </c>
    </row>
    <row r="287" spans="1:18">
      <c r="A287" s="36">
        <v>44414</v>
      </c>
      <c r="B287" s="42" t="s">
        <v>245</v>
      </c>
      <c r="C287" s="42" t="s">
        <v>246</v>
      </c>
      <c r="D287" s="6" t="s">
        <v>89</v>
      </c>
      <c r="E287" s="6" t="s">
        <v>93</v>
      </c>
      <c r="F287" s="6" t="s">
        <v>24</v>
      </c>
      <c r="G287" s="6" t="s">
        <v>247</v>
      </c>
      <c r="H287" s="6" t="s">
        <v>125</v>
      </c>
      <c r="I287" s="6">
        <v>9</v>
      </c>
      <c r="J287" s="6"/>
      <c r="K287" s="6">
        <v>0</v>
      </c>
      <c r="L287" s="6"/>
      <c r="M287" s="3">
        <v>3797.25</v>
      </c>
      <c r="N287" s="3">
        <v>3797.25</v>
      </c>
      <c r="O287">
        <f t="shared" si="0"/>
        <v>248.04</v>
      </c>
      <c r="P287">
        <f t="shared" si="1"/>
        <v>27.56</v>
      </c>
      <c r="Q287" t="str">
        <f t="shared" si="2"/>
        <v>XIG</v>
      </c>
      <c r="R287" s="35" t="str">
        <f t="shared" si="3"/>
        <v>2021-08-06</v>
      </c>
    </row>
    <row r="288" spans="1:18">
      <c r="A288" s="36">
        <v>44414</v>
      </c>
      <c r="B288" s="42" t="s">
        <v>245</v>
      </c>
      <c r="C288" s="42" t="s">
        <v>246</v>
      </c>
      <c r="D288" s="6" t="s">
        <v>89</v>
      </c>
      <c r="E288" s="6" t="s">
        <v>95</v>
      </c>
      <c r="F288" s="6" t="s">
        <v>25</v>
      </c>
      <c r="G288" s="6" t="s">
        <v>96</v>
      </c>
      <c r="H288" s="6" t="s">
        <v>128</v>
      </c>
      <c r="I288" s="6">
        <v>0</v>
      </c>
      <c r="J288" s="6"/>
      <c r="K288" s="6">
        <v>0</v>
      </c>
      <c r="L288" s="6">
        <v>1.82</v>
      </c>
      <c r="M288" s="3">
        <v>3797.25</v>
      </c>
      <c r="N288" s="3">
        <v>3797.25</v>
      </c>
      <c r="O288">
        <f t="shared" si="0"/>
        <v>0</v>
      </c>
      <c r="P288">
        <f t="shared" si="1"/>
        <v>0</v>
      </c>
      <c r="Q288" t="str">
        <f t="shared" si="2"/>
        <v>XHY</v>
      </c>
      <c r="R288" s="35" t="str">
        <f t="shared" si="3"/>
        <v>2021-08-06</v>
      </c>
    </row>
    <row r="289" spans="1:18">
      <c r="A289" s="36">
        <v>44414</v>
      </c>
      <c r="B289" s="42" t="s">
        <v>245</v>
      </c>
      <c r="C289" s="42" t="s">
        <v>246</v>
      </c>
      <c r="D289" s="6" t="s">
        <v>89</v>
      </c>
      <c r="E289" s="6" t="s">
        <v>95</v>
      </c>
      <c r="F289" s="6" t="s">
        <v>25</v>
      </c>
      <c r="G289" s="6" t="s">
        <v>248</v>
      </c>
      <c r="H289" s="6" t="s">
        <v>125</v>
      </c>
      <c r="I289" s="6">
        <v>18</v>
      </c>
      <c r="J289" s="6"/>
      <c r="K289" s="6">
        <v>0</v>
      </c>
      <c r="L289" s="6"/>
      <c r="M289" s="3">
        <v>3797.25</v>
      </c>
      <c r="N289" s="3">
        <v>3797.25</v>
      </c>
      <c r="O289">
        <f t="shared" si="0"/>
        <v>343.28</v>
      </c>
      <c r="P289">
        <f t="shared" si="1"/>
        <v>19.071111111111108</v>
      </c>
      <c r="Q289" t="str">
        <f t="shared" si="2"/>
        <v>XHY</v>
      </c>
      <c r="R289" s="35" t="str">
        <f t="shared" si="3"/>
        <v>2021-08-06</v>
      </c>
    </row>
    <row r="290" spans="1:18">
      <c r="A290" s="36">
        <v>44414</v>
      </c>
      <c r="B290" s="42" t="s">
        <v>245</v>
      </c>
      <c r="C290" s="42" t="s">
        <v>246</v>
      </c>
      <c r="D290" s="6" t="s">
        <v>89</v>
      </c>
      <c r="E290" s="6" t="s">
        <v>54</v>
      </c>
      <c r="F290" s="6" t="s">
        <v>23</v>
      </c>
      <c r="G290" s="6" t="s">
        <v>230</v>
      </c>
      <c r="H290" s="6" t="s">
        <v>128</v>
      </c>
      <c r="I290" s="6">
        <v>0</v>
      </c>
      <c r="J290" s="6"/>
      <c r="K290" s="6">
        <v>0</v>
      </c>
      <c r="L290" s="6">
        <v>5.57</v>
      </c>
      <c r="M290" s="3">
        <v>3797.25</v>
      </c>
      <c r="N290" s="3">
        <v>3797.25</v>
      </c>
      <c r="O290">
        <f t="shared" si="0"/>
        <v>0</v>
      </c>
      <c r="P290">
        <f t="shared" si="1"/>
        <v>0</v>
      </c>
      <c r="Q290" t="str">
        <f t="shared" si="2"/>
        <v>XCB</v>
      </c>
      <c r="R290" s="35" t="str">
        <f t="shared" si="3"/>
        <v>2021-08-06</v>
      </c>
    </row>
    <row r="291" spans="1:18">
      <c r="A291" s="36">
        <v>44414</v>
      </c>
      <c r="B291" s="42" t="s">
        <v>245</v>
      </c>
      <c r="C291" s="42" t="s">
        <v>246</v>
      </c>
      <c r="D291" s="6" t="s">
        <v>89</v>
      </c>
      <c r="E291" s="6" t="s">
        <v>54</v>
      </c>
      <c r="F291" s="6" t="s">
        <v>23</v>
      </c>
      <c r="G291" s="6" t="s">
        <v>249</v>
      </c>
      <c r="H291" s="6" t="s">
        <v>125</v>
      </c>
      <c r="I291" s="6">
        <v>83</v>
      </c>
      <c r="J291" s="6"/>
      <c r="K291" s="6">
        <v>0</v>
      </c>
      <c r="L291" s="6"/>
      <c r="M291" s="3">
        <v>3797.25</v>
      </c>
      <c r="N291" s="3">
        <v>3797.25</v>
      </c>
      <c r="O291">
        <f t="shared" si="0"/>
        <v>1834.8899999999999</v>
      </c>
      <c r="P291">
        <f t="shared" si="1"/>
        <v>22.10710843373494</v>
      </c>
      <c r="Q291" t="str">
        <f t="shared" si="2"/>
        <v>XCB</v>
      </c>
      <c r="R291" s="35" t="str">
        <f t="shared" si="3"/>
        <v>2021-08-06</v>
      </c>
    </row>
    <row r="292" spans="1:18">
      <c r="A292" s="36">
        <v>44414</v>
      </c>
      <c r="B292" s="42" t="s">
        <v>245</v>
      </c>
      <c r="C292" s="42" t="s">
        <v>246</v>
      </c>
      <c r="D292" s="6" t="s">
        <v>89</v>
      </c>
      <c r="E292" s="6" t="s">
        <v>90</v>
      </c>
      <c r="F292" s="6" t="s">
        <v>18</v>
      </c>
      <c r="G292" s="6" t="s">
        <v>91</v>
      </c>
      <c r="H292" s="6" t="s">
        <v>128</v>
      </c>
      <c r="I292" s="6">
        <v>0</v>
      </c>
      <c r="J292" s="6"/>
      <c r="K292" s="6">
        <v>0</v>
      </c>
      <c r="L292" s="6">
        <v>22.77</v>
      </c>
      <c r="M292" s="3">
        <v>3797.25</v>
      </c>
      <c r="N292" s="3">
        <v>3797.25</v>
      </c>
      <c r="O292">
        <f t="shared" si="0"/>
        <v>0</v>
      </c>
      <c r="P292">
        <f t="shared" si="1"/>
        <v>0</v>
      </c>
      <c r="Q292" t="str">
        <f t="shared" si="2"/>
        <v>XBB</v>
      </c>
      <c r="R292" s="35" t="str">
        <f t="shared" si="3"/>
        <v>2021-08-06</v>
      </c>
    </row>
    <row r="293" spans="1:18">
      <c r="A293" s="36">
        <v>44414</v>
      </c>
      <c r="B293" s="42" t="s">
        <v>245</v>
      </c>
      <c r="C293" s="42" t="s">
        <v>246</v>
      </c>
      <c r="D293" s="6" t="s">
        <v>89</v>
      </c>
      <c r="E293" s="6" t="s">
        <v>90</v>
      </c>
      <c r="F293" s="6" t="s">
        <v>18</v>
      </c>
      <c r="G293" s="6" t="s">
        <v>250</v>
      </c>
      <c r="H293" s="6" t="s">
        <v>125</v>
      </c>
      <c r="I293" s="6">
        <v>80</v>
      </c>
      <c r="J293" s="6"/>
      <c r="K293" s="6">
        <v>0</v>
      </c>
      <c r="L293" s="6"/>
      <c r="M293" s="3">
        <v>3797.25</v>
      </c>
      <c r="N293" s="3">
        <v>3797.25</v>
      </c>
      <c r="O293">
        <f t="shared" si="0"/>
        <v>2595.5700000000002</v>
      </c>
      <c r="P293">
        <f t="shared" si="1"/>
        <v>32.444625000000002</v>
      </c>
      <c r="Q293" t="str">
        <f t="shared" si="2"/>
        <v>XBB</v>
      </c>
      <c r="R293" s="35" t="str">
        <f t="shared" si="3"/>
        <v>2021-08-06</v>
      </c>
    </row>
    <row r="294" spans="1:18">
      <c r="A294" s="36">
        <v>44440</v>
      </c>
      <c r="B294" s="42" t="s">
        <v>251</v>
      </c>
      <c r="C294" s="42" t="s">
        <v>252</v>
      </c>
      <c r="D294" s="6" t="s">
        <v>89</v>
      </c>
      <c r="E294" s="6" t="s">
        <v>120</v>
      </c>
      <c r="F294" s="6" t="s">
        <v>747</v>
      </c>
      <c r="G294" s="6" t="s">
        <v>253</v>
      </c>
      <c r="H294" s="6" t="s">
        <v>125</v>
      </c>
      <c r="I294" s="6">
        <v>96.876000000000005</v>
      </c>
      <c r="J294" s="6"/>
      <c r="K294" s="6">
        <v>0</v>
      </c>
      <c r="L294" s="6"/>
      <c r="M294" s="3">
        <v>3797.25</v>
      </c>
      <c r="N294" s="3">
        <v>3797.25</v>
      </c>
      <c r="O294">
        <f t="shared" si="0"/>
        <v>1238.08</v>
      </c>
      <c r="P294">
        <f t="shared" si="1"/>
        <v>12.780048722077707</v>
      </c>
      <c r="Q294" t="str">
        <f t="shared" si="2"/>
        <v>TDB778</v>
      </c>
      <c r="R294" s="35" t="str">
        <f t="shared" si="3"/>
        <v>2021-09-01</v>
      </c>
    </row>
    <row r="295" spans="1:18">
      <c r="A295" s="2">
        <v>44439</v>
      </c>
      <c r="B295" s="41" t="s">
        <v>254</v>
      </c>
      <c r="C295" s="41" t="s">
        <v>254</v>
      </c>
      <c r="D295" s="3" t="s">
        <v>89</v>
      </c>
      <c r="E295" s="3" t="s">
        <v>90</v>
      </c>
      <c r="F295" s="3" t="s">
        <v>18</v>
      </c>
      <c r="G295" s="3" t="s">
        <v>91</v>
      </c>
      <c r="H295" s="3" t="s">
        <v>125</v>
      </c>
      <c r="I295" s="3">
        <v>0</v>
      </c>
      <c r="J295" s="3"/>
      <c r="K295" s="3">
        <v>0</v>
      </c>
      <c r="L295" s="3">
        <v>-2562.12</v>
      </c>
      <c r="M295" s="3">
        <v>3797.25</v>
      </c>
      <c r="N295" s="3">
        <v>3797.25</v>
      </c>
      <c r="O295">
        <f t="shared" si="0"/>
        <v>0</v>
      </c>
      <c r="P295">
        <f t="shared" si="1"/>
        <v>0</v>
      </c>
      <c r="Q295" t="str">
        <f t="shared" si="2"/>
        <v>XBB</v>
      </c>
      <c r="R295" s="35" t="str">
        <f t="shared" si="3"/>
        <v>2021-08-31</v>
      </c>
    </row>
    <row r="296" spans="1:18">
      <c r="A296" s="2">
        <v>44439</v>
      </c>
      <c r="B296" s="41" t="s">
        <v>254</v>
      </c>
      <c r="C296" s="41" t="s">
        <v>254</v>
      </c>
      <c r="D296" s="3" t="s">
        <v>89</v>
      </c>
      <c r="E296" s="3" t="s">
        <v>90</v>
      </c>
      <c r="F296" s="3" t="s">
        <v>18</v>
      </c>
      <c r="G296" s="3" t="s">
        <v>91</v>
      </c>
      <c r="H296" s="3" t="s">
        <v>92</v>
      </c>
      <c r="I296" s="3">
        <v>38820</v>
      </c>
      <c r="J296" s="3"/>
      <c r="K296" s="3">
        <v>0</v>
      </c>
      <c r="L296" s="3">
        <v>2562.12</v>
      </c>
      <c r="M296" s="3">
        <v>3797.25</v>
      </c>
      <c r="N296" s="3">
        <v>3797.25</v>
      </c>
      <c r="O296">
        <f t="shared" si="0"/>
        <v>-2562.12</v>
      </c>
      <c r="P296">
        <f t="shared" si="1"/>
        <v>-6.6000000000000003E-2</v>
      </c>
      <c r="Q296" t="str">
        <f t="shared" si="2"/>
        <v>XBB</v>
      </c>
      <c r="R296" s="35" t="str">
        <f t="shared" si="3"/>
        <v>2021-08-31</v>
      </c>
    </row>
    <row r="297" spans="1:18">
      <c r="A297" s="2">
        <v>44439</v>
      </c>
      <c r="B297" s="41" t="s">
        <v>254</v>
      </c>
      <c r="C297" s="41" t="s">
        <v>254</v>
      </c>
      <c r="D297" s="3" t="s">
        <v>89</v>
      </c>
      <c r="E297" s="3" t="s">
        <v>93</v>
      </c>
      <c r="F297" s="3" t="s">
        <v>24</v>
      </c>
      <c r="G297" s="3" t="s">
        <v>94</v>
      </c>
      <c r="H297" s="3" t="s">
        <v>125</v>
      </c>
      <c r="I297" s="3">
        <v>0</v>
      </c>
      <c r="J297" s="3"/>
      <c r="K297" s="3">
        <v>0</v>
      </c>
      <c r="L297" s="3">
        <v>-248.58</v>
      </c>
      <c r="M297" s="3">
        <v>3797.25</v>
      </c>
      <c r="N297" s="3">
        <v>3797.25</v>
      </c>
      <c r="O297">
        <f t="shared" si="0"/>
        <v>0</v>
      </c>
      <c r="P297">
        <f t="shared" si="1"/>
        <v>0</v>
      </c>
      <c r="Q297" t="str">
        <f t="shared" si="2"/>
        <v>XIG</v>
      </c>
      <c r="R297" s="35" t="str">
        <f t="shared" si="3"/>
        <v>2021-08-31</v>
      </c>
    </row>
    <row r="298" spans="1:18">
      <c r="A298" s="2">
        <v>44439</v>
      </c>
      <c r="B298" s="41" t="s">
        <v>254</v>
      </c>
      <c r="C298" s="41" t="s">
        <v>254</v>
      </c>
      <c r="D298" s="3" t="s">
        <v>89</v>
      </c>
      <c r="E298" s="3" t="s">
        <v>93</v>
      </c>
      <c r="F298" s="3" t="s">
        <v>24</v>
      </c>
      <c r="G298" s="3" t="s">
        <v>94</v>
      </c>
      <c r="H298" s="3" t="s">
        <v>92</v>
      </c>
      <c r="I298" s="3">
        <v>5404</v>
      </c>
      <c r="J298" s="3"/>
      <c r="K298" s="3">
        <v>0</v>
      </c>
      <c r="L298" s="3">
        <v>248.58</v>
      </c>
      <c r="M298" s="3">
        <v>3797.25</v>
      </c>
      <c r="N298" s="3">
        <v>3797.25</v>
      </c>
      <c r="O298">
        <f t="shared" si="0"/>
        <v>-248.58</v>
      </c>
      <c r="P298">
        <f t="shared" si="1"/>
        <v>-4.5999259807549965E-2</v>
      </c>
      <c r="Q298" t="str">
        <f t="shared" si="2"/>
        <v>XIG</v>
      </c>
      <c r="R298" s="35" t="str">
        <f t="shared" si="3"/>
        <v>2021-08-31</v>
      </c>
    </row>
    <row r="299" spans="1:18">
      <c r="A299" s="2">
        <v>44439</v>
      </c>
      <c r="B299" s="41" t="s">
        <v>254</v>
      </c>
      <c r="C299" s="41" t="s">
        <v>254</v>
      </c>
      <c r="D299" s="3" t="s">
        <v>89</v>
      </c>
      <c r="E299" s="3" t="s">
        <v>95</v>
      </c>
      <c r="F299" s="3" t="s">
        <v>25</v>
      </c>
      <c r="G299" s="3" t="s">
        <v>96</v>
      </c>
      <c r="H299" s="3" t="s">
        <v>125</v>
      </c>
      <c r="I299" s="3">
        <v>0</v>
      </c>
      <c r="J299" s="3"/>
      <c r="K299" s="3">
        <v>0</v>
      </c>
      <c r="L299" s="3">
        <v>-344.56</v>
      </c>
      <c r="M299" s="3">
        <v>3797.25</v>
      </c>
      <c r="N299" s="3">
        <v>3797.25</v>
      </c>
      <c r="O299">
        <f t="shared" si="0"/>
        <v>0</v>
      </c>
      <c r="P299">
        <f t="shared" si="1"/>
        <v>0</v>
      </c>
      <c r="Q299" t="str">
        <f t="shared" si="2"/>
        <v>XHY</v>
      </c>
      <c r="R299" s="35" t="str">
        <f t="shared" si="3"/>
        <v>2021-08-31</v>
      </c>
    </row>
    <row r="300" spans="1:18">
      <c r="A300" s="2">
        <v>44439</v>
      </c>
      <c r="B300" s="41" t="s">
        <v>254</v>
      </c>
      <c r="C300" s="41" t="s">
        <v>254</v>
      </c>
      <c r="D300" s="3" t="s">
        <v>89</v>
      </c>
      <c r="E300" s="3" t="s">
        <v>95</v>
      </c>
      <c r="F300" s="3" t="s">
        <v>25</v>
      </c>
      <c r="G300" s="3" t="s">
        <v>96</v>
      </c>
      <c r="H300" s="3" t="s">
        <v>92</v>
      </c>
      <c r="I300" s="3">
        <v>4853</v>
      </c>
      <c r="J300" s="3"/>
      <c r="K300" s="3">
        <v>0</v>
      </c>
      <c r="L300" s="3">
        <v>344.56</v>
      </c>
      <c r="M300" s="3">
        <v>3797.25</v>
      </c>
      <c r="N300" s="3">
        <v>3797.25</v>
      </c>
      <c r="O300">
        <f t="shared" si="0"/>
        <v>-344.56</v>
      </c>
      <c r="P300">
        <f t="shared" si="1"/>
        <v>-7.0999381825674834E-2</v>
      </c>
      <c r="Q300" t="str">
        <f t="shared" si="2"/>
        <v>XHY</v>
      </c>
      <c r="R300" s="35" t="str">
        <f t="shared" si="3"/>
        <v>2021-08-31</v>
      </c>
    </row>
    <row r="301" spans="1:18">
      <c r="A301" s="2">
        <v>44439</v>
      </c>
      <c r="B301" s="41" t="s">
        <v>254</v>
      </c>
      <c r="C301" s="41" t="s">
        <v>254</v>
      </c>
      <c r="D301" s="3" t="s">
        <v>89</v>
      </c>
      <c r="E301" s="3" t="s">
        <v>110</v>
      </c>
      <c r="F301" s="3" t="s">
        <v>19</v>
      </c>
      <c r="G301" s="3" t="s">
        <v>111</v>
      </c>
      <c r="H301" s="3" t="s">
        <v>125</v>
      </c>
      <c r="I301" s="3">
        <v>0</v>
      </c>
      <c r="J301" s="3"/>
      <c r="K301" s="3">
        <v>0</v>
      </c>
      <c r="L301" s="3">
        <v>-7277.09</v>
      </c>
      <c r="M301" s="3">
        <v>3797.25</v>
      </c>
      <c r="N301" s="3">
        <v>3797.25</v>
      </c>
      <c r="O301">
        <f t="shared" si="0"/>
        <v>0</v>
      </c>
      <c r="P301">
        <f t="shared" si="1"/>
        <v>0</v>
      </c>
      <c r="Q301" t="str">
        <f t="shared" si="2"/>
        <v>XIU</v>
      </c>
      <c r="R301" s="35" t="str">
        <f t="shared" si="3"/>
        <v>2021-08-31</v>
      </c>
    </row>
    <row r="302" spans="1:18">
      <c r="A302" s="2">
        <v>44439</v>
      </c>
      <c r="B302" s="41" t="s">
        <v>254</v>
      </c>
      <c r="C302" s="41" t="s">
        <v>254</v>
      </c>
      <c r="D302" s="3" t="s">
        <v>89</v>
      </c>
      <c r="E302" s="3" t="s">
        <v>110</v>
      </c>
      <c r="F302" s="3" t="s">
        <v>19</v>
      </c>
      <c r="G302" s="3" t="s">
        <v>111</v>
      </c>
      <c r="H302" s="3" t="s">
        <v>92</v>
      </c>
      <c r="I302" s="3">
        <v>35672</v>
      </c>
      <c r="J302" s="3"/>
      <c r="K302" s="3">
        <v>0</v>
      </c>
      <c r="L302" s="3">
        <v>7277.09</v>
      </c>
      <c r="M302" s="3">
        <v>3797.25</v>
      </c>
      <c r="N302" s="3">
        <v>3797.25</v>
      </c>
      <c r="O302">
        <f t="shared" si="0"/>
        <v>-7277.09</v>
      </c>
      <c r="P302">
        <f t="shared" si="1"/>
        <v>-0.20400005606638261</v>
      </c>
      <c r="Q302" t="str">
        <f t="shared" si="2"/>
        <v>XIU</v>
      </c>
      <c r="R302" s="35" t="str">
        <f t="shared" si="3"/>
        <v>2021-08-31</v>
      </c>
    </row>
    <row r="303" spans="1:18">
      <c r="A303" s="2">
        <v>44439</v>
      </c>
      <c r="B303" s="41" t="s">
        <v>254</v>
      </c>
      <c r="C303" s="41" t="s">
        <v>254</v>
      </c>
      <c r="D303" s="3" t="s">
        <v>89</v>
      </c>
      <c r="E303" s="3" t="s">
        <v>54</v>
      </c>
      <c r="F303" s="3" t="s">
        <v>23</v>
      </c>
      <c r="G303" s="3" t="s">
        <v>230</v>
      </c>
      <c r="H303" s="3" t="s">
        <v>125</v>
      </c>
      <c r="I303" s="3">
        <v>0</v>
      </c>
      <c r="J303" s="3"/>
      <c r="K303" s="3">
        <v>0</v>
      </c>
      <c r="L303" s="3">
        <v>-1839.54</v>
      </c>
      <c r="M303" s="3">
        <v>3797.25</v>
      </c>
      <c r="N303" s="3">
        <v>3797.25</v>
      </c>
      <c r="O303">
        <f t="shared" si="0"/>
        <v>0</v>
      </c>
      <c r="P303">
        <f t="shared" si="1"/>
        <v>0</v>
      </c>
      <c r="Q303" t="str">
        <f t="shared" si="2"/>
        <v>XCB</v>
      </c>
      <c r="R303" s="35" t="str">
        <f t="shared" si="3"/>
        <v>2021-08-31</v>
      </c>
    </row>
    <row r="304" spans="1:18">
      <c r="A304" s="2">
        <v>44439</v>
      </c>
      <c r="B304" s="41" t="s">
        <v>254</v>
      </c>
      <c r="C304" s="41" t="s">
        <v>254</v>
      </c>
      <c r="D304" s="3" t="s">
        <v>89</v>
      </c>
      <c r="E304" s="3" t="s">
        <v>54</v>
      </c>
      <c r="F304" s="3" t="s">
        <v>23</v>
      </c>
      <c r="G304" s="3" t="s">
        <v>230</v>
      </c>
      <c r="H304" s="3" t="s">
        <v>92</v>
      </c>
      <c r="I304" s="3">
        <v>32849</v>
      </c>
      <c r="J304" s="3"/>
      <c r="K304" s="3">
        <v>0</v>
      </c>
      <c r="L304" s="3">
        <v>1839.54</v>
      </c>
      <c r="M304" s="3">
        <v>3797.25</v>
      </c>
      <c r="N304" s="3">
        <v>3797.25</v>
      </c>
      <c r="O304">
        <f t="shared" si="0"/>
        <v>-1839.54</v>
      </c>
      <c r="P304">
        <f t="shared" si="1"/>
        <v>-5.5999878230691955E-2</v>
      </c>
      <c r="Q304" t="str">
        <f t="shared" si="2"/>
        <v>XCB</v>
      </c>
      <c r="R304" s="35" t="str">
        <f t="shared" si="3"/>
        <v>2021-08-31</v>
      </c>
    </row>
    <row r="305" spans="1:18">
      <c r="A305" s="36">
        <v>44448</v>
      </c>
      <c r="B305" s="42" t="s">
        <v>254</v>
      </c>
      <c r="C305" s="42" t="s">
        <v>255</v>
      </c>
      <c r="D305" s="6" t="s">
        <v>89</v>
      </c>
      <c r="E305" s="6" t="s">
        <v>90</v>
      </c>
      <c r="F305" s="6" t="s">
        <v>18</v>
      </c>
      <c r="G305" s="6" t="s">
        <v>91</v>
      </c>
      <c r="H305" s="6" t="s">
        <v>128</v>
      </c>
      <c r="I305" s="6">
        <v>0</v>
      </c>
      <c r="J305" s="6"/>
      <c r="K305" s="6">
        <v>0</v>
      </c>
      <c r="L305" s="6">
        <v>29.5</v>
      </c>
      <c r="M305" s="3">
        <v>3872.7</v>
      </c>
      <c r="N305" s="3">
        <v>9349.7000000000007</v>
      </c>
      <c r="O305">
        <f t="shared" si="0"/>
        <v>0</v>
      </c>
      <c r="P305">
        <f t="shared" si="1"/>
        <v>0</v>
      </c>
      <c r="Q305" t="str">
        <f t="shared" si="2"/>
        <v>XBB</v>
      </c>
      <c r="R305" s="35" t="str">
        <f t="shared" si="3"/>
        <v>2021-09-09</v>
      </c>
    </row>
    <row r="306" spans="1:18">
      <c r="A306" s="36">
        <v>44448</v>
      </c>
      <c r="B306" s="42" t="s">
        <v>254</v>
      </c>
      <c r="C306" s="42" t="s">
        <v>255</v>
      </c>
      <c r="D306" s="6" t="s">
        <v>89</v>
      </c>
      <c r="E306" s="6" t="s">
        <v>90</v>
      </c>
      <c r="F306" s="6" t="s">
        <v>18</v>
      </c>
      <c r="G306" s="6" t="s">
        <v>256</v>
      </c>
      <c r="H306" s="6" t="s">
        <v>125</v>
      </c>
      <c r="I306" s="6">
        <v>79</v>
      </c>
      <c r="J306" s="6"/>
      <c r="K306" s="6">
        <v>0</v>
      </c>
      <c r="L306" s="6"/>
      <c r="M306" s="3">
        <v>3872.7</v>
      </c>
      <c r="N306" s="3">
        <v>9349.7000000000007</v>
      </c>
      <c r="O306">
        <f t="shared" si="0"/>
        <v>2562.2399999999998</v>
      </c>
      <c r="P306">
        <f t="shared" si="1"/>
        <v>32.433417721518985</v>
      </c>
      <c r="Q306" t="str">
        <f t="shared" si="2"/>
        <v>XBB</v>
      </c>
      <c r="R306" s="35" t="str">
        <f t="shared" si="3"/>
        <v>2021-09-09</v>
      </c>
    </row>
    <row r="307" spans="1:18">
      <c r="A307" s="36">
        <v>44448</v>
      </c>
      <c r="B307" s="42" t="s">
        <v>254</v>
      </c>
      <c r="C307" s="42" t="s">
        <v>255</v>
      </c>
      <c r="D307" s="6" t="s">
        <v>89</v>
      </c>
      <c r="E307" s="6" t="s">
        <v>93</v>
      </c>
      <c r="F307" s="6" t="s">
        <v>24</v>
      </c>
      <c r="G307" s="6" t="s">
        <v>94</v>
      </c>
      <c r="H307" s="6" t="s">
        <v>128</v>
      </c>
      <c r="I307" s="6">
        <v>0</v>
      </c>
      <c r="J307" s="6"/>
      <c r="K307" s="6">
        <v>0</v>
      </c>
      <c r="L307" s="6">
        <v>18.670000000000002</v>
      </c>
      <c r="M307" s="3">
        <v>3872.7</v>
      </c>
      <c r="N307" s="3">
        <v>9349.7000000000007</v>
      </c>
      <c r="O307">
        <f t="shared" si="0"/>
        <v>0</v>
      </c>
      <c r="P307">
        <f t="shared" si="1"/>
        <v>0</v>
      </c>
      <c r="Q307" t="str">
        <f t="shared" si="2"/>
        <v>XIG</v>
      </c>
      <c r="R307" s="35" t="str">
        <f t="shared" si="3"/>
        <v>2021-09-09</v>
      </c>
    </row>
    <row r="308" spans="1:18">
      <c r="A308" s="36">
        <v>44448</v>
      </c>
      <c r="B308" s="42" t="s">
        <v>254</v>
      </c>
      <c r="C308" s="42" t="s">
        <v>255</v>
      </c>
      <c r="D308" s="6" t="s">
        <v>89</v>
      </c>
      <c r="E308" s="6" t="s">
        <v>93</v>
      </c>
      <c r="F308" s="6" t="s">
        <v>24</v>
      </c>
      <c r="G308" s="6" t="s">
        <v>257</v>
      </c>
      <c r="H308" s="6" t="s">
        <v>125</v>
      </c>
      <c r="I308" s="6">
        <v>9</v>
      </c>
      <c r="J308" s="6"/>
      <c r="K308" s="6">
        <v>0</v>
      </c>
      <c r="L308" s="6"/>
      <c r="M308" s="3">
        <v>3872.7</v>
      </c>
      <c r="N308" s="3">
        <v>9349.7000000000007</v>
      </c>
      <c r="O308">
        <f t="shared" si="0"/>
        <v>248.62</v>
      </c>
      <c r="P308">
        <f t="shared" si="1"/>
        <v>27.624444444444446</v>
      </c>
      <c r="Q308" t="str">
        <f t="shared" si="2"/>
        <v>XIG</v>
      </c>
      <c r="R308" s="35" t="str">
        <f t="shared" si="3"/>
        <v>2021-09-09</v>
      </c>
    </row>
    <row r="309" spans="1:18">
      <c r="A309" s="36">
        <v>44448</v>
      </c>
      <c r="B309" s="42" t="s">
        <v>254</v>
      </c>
      <c r="C309" s="42" t="s">
        <v>255</v>
      </c>
      <c r="D309" s="6" t="s">
        <v>89</v>
      </c>
      <c r="E309" s="6" t="s">
        <v>95</v>
      </c>
      <c r="F309" s="6" t="s">
        <v>25</v>
      </c>
      <c r="G309" s="6" t="s">
        <v>96</v>
      </c>
      <c r="H309" s="6" t="s">
        <v>128</v>
      </c>
      <c r="I309" s="6">
        <v>0</v>
      </c>
      <c r="J309" s="6"/>
      <c r="K309" s="6">
        <v>0</v>
      </c>
      <c r="L309" s="6">
        <v>3.61</v>
      </c>
      <c r="M309" s="3">
        <v>3872.7</v>
      </c>
      <c r="N309" s="3">
        <v>9349.7000000000007</v>
      </c>
      <c r="O309">
        <f t="shared" si="0"/>
        <v>0</v>
      </c>
      <c r="P309">
        <f t="shared" si="1"/>
        <v>0</v>
      </c>
      <c r="Q309" t="str">
        <f t="shared" si="2"/>
        <v>XHY</v>
      </c>
      <c r="R309" s="35" t="str">
        <f t="shared" si="3"/>
        <v>2021-09-09</v>
      </c>
    </row>
    <row r="310" spans="1:18">
      <c r="A310" s="36">
        <v>44448</v>
      </c>
      <c r="B310" s="42" t="s">
        <v>254</v>
      </c>
      <c r="C310" s="42" t="s">
        <v>255</v>
      </c>
      <c r="D310" s="6" t="s">
        <v>89</v>
      </c>
      <c r="E310" s="6" t="s">
        <v>95</v>
      </c>
      <c r="F310" s="6" t="s">
        <v>25</v>
      </c>
      <c r="G310" s="6" t="s">
        <v>258</v>
      </c>
      <c r="H310" s="6" t="s">
        <v>125</v>
      </c>
      <c r="I310" s="6">
        <v>18</v>
      </c>
      <c r="J310" s="6"/>
      <c r="K310" s="6">
        <v>0</v>
      </c>
      <c r="L310" s="6"/>
      <c r="M310" s="3">
        <v>3872.7</v>
      </c>
      <c r="N310" s="3">
        <v>9349.7000000000007</v>
      </c>
      <c r="O310">
        <f t="shared" si="0"/>
        <v>344.57</v>
      </c>
      <c r="P310">
        <f t="shared" si="1"/>
        <v>19.142777777777777</v>
      </c>
      <c r="Q310" t="str">
        <f t="shared" si="2"/>
        <v>XHY</v>
      </c>
      <c r="R310" s="35" t="str">
        <f t="shared" si="3"/>
        <v>2021-09-09</v>
      </c>
    </row>
    <row r="311" spans="1:18">
      <c r="A311" s="36">
        <v>44448</v>
      </c>
      <c r="B311" s="42" t="s">
        <v>254</v>
      </c>
      <c r="C311" s="42" t="s">
        <v>255</v>
      </c>
      <c r="D311" s="6" t="s">
        <v>89</v>
      </c>
      <c r="E311" s="6" t="s">
        <v>110</v>
      </c>
      <c r="F311" s="6" t="s">
        <v>19</v>
      </c>
      <c r="G311" s="6" t="s">
        <v>111</v>
      </c>
      <c r="H311" s="6" t="s">
        <v>128</v>
      </c>
      <c r="I311" s="6">
        <v>0</v>
      </c>
      <c r="J311" s="6"/>
      <c r="K311" s="6">
        <v>0</v>
      </c>
      <c r="L311" s="6">
        <v>6.74</v>
      </c>
      <c r="M311" s="3">
        <v>3872.7</v>
      </c>
      <c r="N311" s="3">
        <v>9349.7000000000007</v>
      </c>
      <c r="O311">
        <f>IFERROR(TRIM(RIGHT(G311,LEN(G311)-SEARCH("=",G311))),) + IF(F310=F311,L310,0)</f>
        <v>0</v>
      </c>
      <c r="P311">
        <f t="shared" si="1"/>
        <v>0</v>
      </c>
      <c r="Q311" t="str">
        <f t="shared" si="2"/>
        <v>XIU</v>
      </c>
      <c r="R311" s="35" t="str">
        <f t="shared" si="3"/>
        <v>2021-09-09</v>
      </c>
    </row>
    <row r="312" spans="1:18">
      <c r="A312" s="36">
        <v>44448</v>
      </c>
      <c r="B312" s="42" t="s">
        <v>254</v>
      </c>
      <c r="C312" s="42" t="s">
        <v>255</v>
      </c>
      <c r="D312" s="6" t="s">
        <v>89</v>
      </c>
      <c r="E312" s="6" t="s">
        <v>110</v>
      </c>
      <c r="F312" s="6" t="s">
        <v>19</v>
      </c>
      <c r="G312" s="6" t="s">
        <v>259</v>
      </c>
      <c r="H312" s="6" t="s">
        <v>125</v>
      </c>
      <c r="I312" s="6">
        <v>234</v>
      </c>
      <c r="J312" s="6"/>
      <c r="K312" s="6">
        <v>0</v>
      </c>
      <c r="L312" s="6"/>
      <c r="M312" s="3">
        <v>3872.7</v>
      </c>
      <c r="N312" s="3">
        <v>9349.7000000000007</v>
      </c>
      <c r="O312">
        <f t="shared" ref="O312:O375" si="4">IFERROR(TRIM(RIGHT(G312,LEN(G312)-SEARCH("=",G312))),) + IF(F311=F312,L311,0)</f>
        <v>7277.12</v>
      </c>
      <c r="P312">
        <f t="shared" si="1"/>
        <v>31.098803418803417</v>
      </c>
      <c r="Q312" t="str">
        <f t="shared" si="2"/>
        <v>XIU</v>
      </c>
      <c r="R312" s="35" t="str">
        <f t="shared" si="3"/>
        <v>2021-09-09</v>
      </c>
    </row>
    <row r="313" spans="1:18">
      <c r="A313" s="36">
        <v>44448</v>
      </c>
      <c r="B313" s="42" t="s">
        <v>254</v>
      </c>
      <c r="C313" s="42" t="s">
        <v>255</v>
      </c>
      <c r="D313" s="6" t="s">
        <v>89</v>
      </c>
      <c r="E313" s="6" t="s">
        <v>54</v>
      </c>
      <c r="F313" s="6" t="s">
        <v>23</v>
      </c>
      <c r="G313" s="6" t="s">
        <v>230</v>
      </c>
      <c r="H313" s="6" t="s">
        <v>128</v>
      </c>
      <c r="I313" s="6">
        <v>0</v>
      </c>
      <c r="J313" s="6"/>
      <c r="K313" s="6">
        <v>0</v>
      </c>
      <c r="L313" s="6">
        <v>16.93</v>
      </c>
      <c r="M313" s="3">
        <v>3872.7</v>
      </c>
      <c r="N313" s="3">
        <v>9349.7000000000007</v>
      </c>
      <c r="O313">
        <f t="shared" si="4"/>
        <v>0</v>
      </c>
      <c r="P313">
        <f t="shared" si="1"/>
        <v>0</v>
      </c>
      <c r="Q313" t="str">
        <f t="shared" si="2"/>
        <v>XCB</v>
      </c>
      <c r="R313" s="35" t="str">
        <f t="shared" si="3"/>
        <v>2021-09-09</v>
      </c>
    </row>
    <row r="314" spans="1:18">
      <c r="A314" s="36">
        <v>44448</v>
      </c>
      <c r="B314" s="42" t="s">
        <v>254</v>
      </c>
      <c r="C314" s="42" t="s">
        <v>255</v>
      </c>
      <c r="D314" s="6" t="s">
        <v>89</v>
      </c>
      <c r="E314" s="6" t="s">
        <v>54</v>
      </c>
      <c r="F314" s="6" t="s">
        <v>23</v>
      </c>
      <c r="G314" s="6" t="s">
        <v>260</v>
      </c>
      <c r="H314" s="6" t="s">
        <v>125</v>
      </c>
      <c r="I314" s="6">
        <v>83</v>
      </c>
      <c r="J314" s="6"/>
      <c r="K314" s="6">
        <v>0</v>
      </c>
      <c r="L314" s="6"/>
      <c r="M314" s="3">
        <v>3872.7</v>
      </c>
      <c r="N314" s="3">
        <v>9349.7000000000007</v>
      </c>
      <c r="O314">
        <f t="shared" si="4"/>
        <v>1839.6100000000001</v>
      </c>
      <c r="P314">
        <f t="shared" si="1"/>
        <v>22.16397590361446</v>
      </c>
      <c r="Q314" t="str">
        <f t="shared" si="2"/>
        <v>XCB</v>
      </c>
      <c r="R314" s="35" t="str">
        <f t="shared" si="3"/>
        <v>2021-09-09</v>
      </c>
    </row>
    <row r="315" spans="1:18">
      <c r="A315" s="2">
        <v>44447</v>
      </c>
      <c r="B315" s="41" t="s">
        <v>262</v>
      </c>
      <c r="C315" s="41" t="s">
        <v>261</v>
      </c>
      <c r="D315" s="3" t="s">
        <v>89</v>
      </c>
      <c r="E315" s="3" t="s">
        <v>105</v>
      </c>
      <c r="F315" s="3" t="s">
        <v>20</v>
      </c>
      <c r="G315" s="3" t="s">
        <v>106</v>
      </c>
      <c r="H315" s="3" t="s">
        <v>104</v>
      </c>
      <c r="I315" s="3">
        <v>350</v>
      </c>
      <c r="J315" s="3">
        <v>71.099999999999994</v>
      </c>
      <c r="K315" s="3">
        <v>0</v>
      </c>
      <c r="L315" s="3">
        <v>24885</v>
      </c>
      <c r="M315" s="3">
        <v>3797.25</v>
      </c>
      <c r="N315" s="3">
        <v>9274.25</v>
      </c>
      <c r="O315">
        <f t="shared" si="4"/>
        <v>0</v>
      </c>
      <c r="P315">
        <f t="shared" si="1"/>
        <v>0</v>
      </c>
      <c r="Q315" t="str">
        <f t="shared" si="2"/>
        <v>XUS</v>
      </c>
      <c r="R315" s="35" t="str">
        <f t="shared" si="3"/>
        <v>2021-09-08</v>
      </c>
    </row>
    <row r="316" spans="1:18">
      <c r="A316" s="2">
        <v>44447</v>
      </c>
      <c r="B316" s="41" t="s">
        <v>262</v>
      </c>
      <c r="C316" s="41" t="s">
        <v>261</v>
      </c>
      <c r="D316" s="3" t="s">
        <v>89</v>
      </c>
      <c r="E316" s="3" t="s">
        <v>108</v>
      </c>
      <c r="F316" s="3" t="s">
        <v>21</v>
      </c>
      <c r="G316" s="3" t="s">
        <v>109</v>
      </c>
      <c r="H316" s="3" t="s">
        <v>104</v>
      </c>
      <c r="I316" s="3">
        <v>300</v>
      </c>
      <c r="J316" s="3">
        <v>36.64</v>
      </c>
      <c r="K316" s="3">
        <v>0</v>
      </c>
      <c r="L316" s="3">
        <v>10992</v>
      </c>
      <c r="M316" s="3">
        <v>3797.25</v>
      </c>
      <c r="N316" s="3">
        <v>9274.25</v>
      </c>
      <c r="O316">
        <f t="shared" si="4"/>
        <v>0</v>
      </c>
      <c r="P316">
        <f t="shared" si="1"/>
        <v>0</v>
      </c>
      <c r="Q316" t="str">
        <f t="shared" si="2"/>
        <v>XEF</v>
      </c>
      <c r="R316" s="35" t="str">
        <f t="shared" si="3"/>
        <v>2021-09-08</v>
      </c>
    </row>
    <row r="317" spans="1:18">
      <c r="A317" s="2">
        <v>44447</v>
      </c>
      <c r="B317" s="41" t="s">
        <v>262</v>
      </c>
      <c r="C317" s="41" t="s">
        <v>261</v>
      </c>
      <c r="D317" s="3" t="s">
        <v>89</v>
      </c>
      <c r="E317" s="3" t="s">
        <v>110</v>
      </c>
      <c r="F317" s="3" t="s">
        <v>19</v>
      </c>
      <c r="G317" s="3" t="s">
        <v>111</v>
      </c>
      <c r="H317" s="3" t="s">
        <v>104</v>
      </c>
      <c r="I317" s="3">
        <v>200</v>
      </c>
      <c r="J317" s="3">
        <v>31.484999999999999</v>
      </c>
      <c r="K317" s="3">
        <v>0</v>
      </c>
      <c r="L317" s="3">
        <v>6297</v>
      </c>
      <c r="M317" s="3">
        <v>3797.25</v>
      </c>
      <c r="N317" s="3">
        <v>9274.25</v>
      </c>
      <c r="O317">
        <f t="shared" si="4"/>
        <v>0</v>
      </c>
      <c r="P317">
        <f t="shared" ref="P317:P348" si="5">IFERROR(O317/I317,0)</f>
        <v>0</v>
      </c>
      <c r="Q317" t="str">
        <f t="shared" si="2"/>
        <v>XIU</v>
      </c>
      <c r="R317" s="35" t="str">
        <f t="shared" si="3"/>
        <v>2021-09-08</v>
      </c>
    </row>
    <row r="318" spans="1:18">
      <c r="A318" s="2">
        <v>44447</v>
      </c>
      <c r="B318" s="41" t="s">
        <v>262</v>
      </c>
      <c r="C318" s="41" t="s">
        <v>261</v>
      </c>
      <c r="D318" s="3" t="s">
        <v>89</v>
      </c>
      <c r="E318" s="3" t="s">
        <v>112</v>
      </c>
      <c r="F318" s="3" t="s">
        <v>22</v>
      </c>
      <c r="G318" s="3" t="s">
        <v>113</v>
      </c>
      <c r="H318" s="3" t="s">
        <v>104</v>
      </c>
      <c r="I318" s="3">
        <v>50</v>
      </c>
      <c r="J318" s="3">
        <v>37.18</v>
      </c>
      <c r="K318" s="3">
        <v>0</v>
      </c>
      <c r="L318" s="3">
        <v>1859</v>
      </c>
      <c r="M318" s="3">
        <v>3797.25</v>
      </c>
      <c r="N318" s="3">
        <v>9274.25</v>
      </c>
      <c r="O318">
        <f t="shared" si="4"/>
        <v>0</v>
      </c>
      <c r="P318">
        <f t="shared" si="5"/>
        <v>0</v>
      </c>
      <c r="Q318" t="str">
        <f t="shared" si="2"/>
        <v>XEM</v>
      </c>
      <c r="R318" s="35" t="str">
        <f t="shared" si="3"/>
        <v>2021-09-08</v>
      </c>
    </row>
    <row r="319" spans="1:18">
      <c r="A319" s="45">
        <v>44447</v>
      </c>
      <c r="B319" s="46" t="s">
        <v>262</v>
      </c>
      <c r="C319" s="46" t="s">
        <v>261</v>
      </c>
      <c r="D319" s="47" t="s">
        <v>89</v>
      </c>
      <c r="E319" s="47" t="s">
        <v>90</v>
      </c>
      <c r="F319" s="47" t="s">
        <v>18</v>
      </c>
      <c r="G319" s="47" t="s">
        <v>91</v>
      </c>
      <c r="H319" s="47" t="s">
        <v>107</v>
      </c>
      <c r="I319" s="47">
        <v>1200</v>
      </c>
      <c r="J319" s="47">
        <v>32.130000000000003</v>
      </c>
      <c r="K319" s="47">
        <v>0</v>
      </c>
      <c r="L319" s="47">
        <v>-38556</v>
      </c>
      <c r="M319" s="3">
        <v>3797.25</v>
      </c>
      <c r="N319" s="3">
        <v>9274.25</v>
      </c>
      <c r="O319">
        <f>IFERROR(TRIM(RIGHT(G319,LEN(G319)-SEARCH("=",G319))),)</f>
        <v>0</v>
      </c>
      <c r="P319">
        <f t="shared" si="5"/>
        <v>0</v>
      </c>
      <c r="Q319" t="str">
        <f t="shared" si="2"/>
        <v>XBB</v>
      </c>
      <c r="R319" s="35" t="str">
        <f t="shared" si="3"/>
        <v>2021-09-08</v>
      </c>
    </row>
    <row r="320" spans="1:18">
      <c r="A320" s="36">
        <v>44470</v>
      </c>
      <c r="B320" s="42" t="s">
        <v>263</v>
      </c>
      <c r="C320" s="42" t="s">
        <v>264</v>
      </c>
      <c r="D320" s="6" t="s">
        <v>89</v>
      </c>
      <c r="E320" s="6" t="s">
        <v>120</v>
      </c>
      <c r="F320" s="6" t="s">
        <v>747</v>
      </c>
      <c r="G320" s="6" t="s">
        <v>265</v>
      </c>
      <c r="H320" s="6" t="s">
        <v>125</v>
      </c>
      <c r="I320" s="6">
        <v>96.635000000000005</v>
      </c>
      <c r="J320" s="6"/>
      <c r="K320" s="6">
        <v>0</v>
      </c>
      <c r="L320" s="6"/>
      <c r="M320" s="3">
        <v>9349.7000000000007</v>
      </c>
      <c r="N320" s="3">
        <v>9349.7000000000007</v>
      </c>
      <c r="O320">
        <f t="shared" si="4"/>
        <v>1216.6300000000001</v>
      </c>
      <c r="P320">
        <f t="shared" si="5"/>
        <v>12.589951880788535</v>
      </c>
      <c r="Q320" t="str">
        <f t="shared" si="2"/>
        <v>TDB778</v>
      </c>
      <c r="R320" s="35" t="str">
        <f t="shared" si="3"/>
        <v>2021-10-01</v>
      </c>
    </row>
    <row r="321" spans="1:18">
      <c r="A321" s="2">
        <v>44470</v>
      </c>
      <c r="B321" s="41" t="s">
        <v>264</v>
      </c>
      <c r="C321" s="41" t="s">
        <v>264</v>
      </c>
      <c r="D321" s="3" t="s">
        <v>89</v>
      </c>
      <c r="E321" s="3" t="s">
        <v>93</v>
      </c>
      <c r="F321" s="3" t="s">
        <v>24</v>
      </c>
      <c r="G321" s="3" t="s">
        <v>94</v>
      </c>
      <c r="H321" s="3" t="s">
        <v>125</v>
      </c>
      <c r="I321" s="3">
        <v>0</v>
      </c>
      <c r="J321" s="3"/>
      <c r="K321" s="3">
        <v>0</v>
      </c>
      <c r="L321" s="3">
        <v>-249</v>
      </c>
      <c r="M321" s="3">
        <v>9349.7000000000007</v>
      </c>
      <c r="N321" s="3">
        <v>9349.7000000000007</v>
      </c>
      <c r="O321">
        <f t="shared" si="4"/>
        <v>0</v>
      </c>
      <c r="P321">
        <f t="shared" si="5"/>
        <v>0</v>
      </c>
      <c r="Q321" t="str">
        <f t="shared" si="2"/>
        <v>XIG</v>
      </c>
      <c r="R321" s="35" t="str">
        <f t="shared" si="3"/>
        <v>2021-10-01</v>
      </c>
    </row>
    <row r="322" spans="1:18">
      <c r="A322" s="2">
        <v>44470</v>
      </c>
      <c r="B322" s="43" t="s">
        <v>264</v>
      </c>
      <c r="C322" s="43" t="s">
        <v>264</v>
      </c>
      <c r="D322" s="3" t="s">
        <v>89</v>
      </c>
      <c r="E322" s="3" t="s">
        <v>93</v>
      </c>
      <c r="F322" s="3" t="s">
        <v>24</v>
      </c>
      <c r="G322" s="3" t="s">
        <v>94</v>
      </c>
      <c r="H322" s="3" t="s">
        <v>92</v>
      </c>
      <c r="I322" s="3">
        <v>5413</v>
      </c>
      <c r="J322" s="3"/>
      <c r="K322" s="3">
        <v>0</v>
      </c>
      <c r="L322" s="3">
        <v>249</v>
      </c>
      <c r="M322" s="3">
        <v>9349.7000000000007</v>
      </c>
      <c r="N322" s="3">
        <v>9349.7000000000007</v>
      </c>
      <c r="O322">
        <f t="shared" si="4"/>
        <v>-249</v>
      </c>
      <c r="P322">
        <f t="shared" si="5"/>
        <v>-4.6000369480879363E-2</v>
      </c>
      <c r="Q322" t="str">
        <f t="shared" si="2"/>
        <v>XIG</v>
      </c>
      <c r="R322" s="35" t="str">
        <f t="shared" si="3"/>
        <v>2021-10-01</v>
      </c>
    </row>
    <row r="323" spans="1:18">
      <c r="A323" s="2">
        <v>44470</v>
      </c>
      <c r="B323" s="43" t="s">
        <v>264</v>
      </c>
      <c r="C323" s="43" t="s">
        <v>264</v>
      </c>
      <c r="D323" s="3" t="s">
        <v>89</v>
      </c>
      <c r="E323" s="3" t="s">
        <v>95</v>
      </c>
      <c r="F323" s="3" t="s">
        <v>25</v>
      </c>
      <c r="G323" s="3" t="s">
        <v>96</v>
      </c>
      <c r="H323" s="3" t="s">
        <v>125</v>
      </c>
      <c r="I323" s="3">
        <v>0</v>
      </c>
      <c r="J323" s="3"/>
      <c r="K323" s="3">
        <v>0</v>
      </c>
      <c r="L323" s="3">
        <v>-345.84</v>
      </c>
      <c r="M323" s="3">
        <v>9349.7000000000007</v>
      </c>
      <c r="N323" s="3">
        <v>9349.7000000000007</v>
      </c>
      <c r="O323">
        <f t="shared" si="4"/>
        <v>0</v>
      </c>
      <c r="P323">
        <f t="shared" si="5"/>
        <v>0</v>
      </c>
      <c r="Q323" t="str">
        <f t="shared" si="2"/>
        <v>XHY</v>
      </c>
      <c r="R323" s="35" t="str">
        <f t="shared" si="3"/>
        <v>2021-10-01</v>
      </c>
    </row>
    <row r="324" spans="1:18">
      <c r="A324" s="2">
        <v>44470</v>
      </c>
      <c r="B324" s="43" t="s">
        <v>264</v>
      </c>
      <c r="C324" s="43" t="s">
        <v>264</v>
      </c>
      <c r="D324" s="3" t="s">
        <v>89</v>
      </c>
      <c r="E324" s="3" t="s">
        <v>95</v>
      </c>
      <c r="F324" s="3" t="s">
        <v>25</v>
      </c>
      <c r="G324" s="3" t="s">
        <v>96</v>
      </c>
      <c r="H324" s="3" t="s">
        <v>92</v>
      </c>
      <c r="I324" s="3">
        <v>4871</v>
      </c>
      <c r="J324" s="3"/>
      <c r="K324" s="3">
        <v>0</v>
      </c>
      <c r="L324" s="3">
        <v>345.84</v>
      </c>
      <c r="M324" s="3">
        <v>9349.7000000000007</v>
      </c>
      <c r="N324" s="3">
        <v>9349.7000000000007</v>
      </c>
      <c r="O324">
        <f t="shared" si="4"/>
        <v>-345.84</v>
      </c>
      <c r="P324">
        <f t="shared" si="5"/>
        <v>-7.0999794703346331E-2</v>
      </c>
      <c r="Q324" t="str">
        <f t="shared" si="2"/>
        <v>XHY</v>
      </c>
      <c r="R324" s="35" t="str">
        <f t="shared" si="3"/>
        <v>2021-10-01</v>
      </c>
    </row>
    <row r="325" spans="1:18">
      <c r="A325" s="2">
        <v>44470</v>
      </c>
      <c r="B325" s="43" t="s">
        <v>264</v>
      </c>
      <c r="C325" s="43" t="s">
        <v>264</v>
      </c>
      <c r="D325" s="3" t="s">
        <v>89</v>
      </c>
      <c r="E325" s="3" t="s">
        <v>54</v>
      </c>
      <c r="F325" s="3" t="s">
        <v>23</v>
      </c>
      <c r="G325" s="3" t="s">
        <v>230</v>
      </c>
      <c r="H325" s="3" t="s">
        <v>125</v>
      </c>
      <c r="I325" s="3">
        <v>0</v>
      </c>
      <c r="J325" s="3"/>
      <c r="K325" s="3">
        <v>0</v>
      </c>
      <c r="L325" s="3">
        <v>-1811.26</v>
      </c>
      <c r="M325" s="3">
        <v>9349.7000000000007</v>
      </c>
      <c r="N325" s="3">
        <v>9349.7000000000007</v>
      </c>
      <c r="O325">
        <f t="shared" si="4"/>
        <v>0</v>
      </c>
      <c r="P325">
        <f t="shared" si="5"/>
        <v>0</v>
      </c>
      <c r="Q325" t="str">
        <f t="shared" si="2"/>
        <v>XCB</v>
      </c>
      <c r="R325" s="35" t="str">
        <f t="shared" si="3"/>
        <v>2021-10-01</v>
      </c>
    </row>
    <row r="326" spans="1:18">
      <c r="A326" s="2">
        <v>44470</v>
      </c>
      <c r="B326" s="43" t="s">
        <v>264</v>
      </c>
      <c r="C326" s="43" t="s">
        <v>264</v>
      </c>
      <c r="D326" s="3" t="s">
        <v>89</v>
      </c>
      <c r="E326" s="3" t="s">
        <v>54</v>
      </c>
      <c r="F326" s="3" t="s">
        <v>23</v>
      </c>
      <c r="G326" s="3" t="s">
        <v>230</v>
      </c>
      <c r="H326" s="3" t="s">
        <v>92</v>
      </c>
      <c r="I326" s="3">
        <v>32932</v>
      </c>
      <c r="J326" s="3"/>
      <c r="K326" s="3">
        <v>0</v>
      </c>
      <c r="L326" s="3">
        <v>1811.26</v>
      </c>
      <c r="M326" s="3">
        <v>9349.7000000000007</v>
      </c>
      <c r="N326" s="3">
        <v>9349.7000000000007</v>
      </c>
      <c r="O326">
        <f t="shared" si="4"/>
        <v>-1811.26</v>
      </c>
      <c r="P326">
        <f t="shared" si="5"/>
        <v>-5.5E-2</v>
      </c>
      <c r="Q326" t="str">
        <f t="shared" si="2"/>
        <v>XCB</v>
      </c>
      <c r="R326" s="35" t="str">
        <f t="shared" si="3"/>
        <v>2021-10-01</v>
      </c>
    </row>
    <row r="327" spans="1:18">
      <c r="A327" s="2">
        <v>44470</v>
      </c>
      <c r="B327" s="43" t="s">
        <v>264</v>
      </c>
      <c r="C327" s="43" t="s">
        <v>264</v>
      </c>
      <c r="D327" s="3" t="s">
        <v>89</v>
      </c>
      <c r="E327" s="3" t="s">
        <v>90</v>
      </c>
      <c r="F327" s="3" t="s">
        <v>18</v>
      </c>
      <c r="G327" s="3" t="s">
        <v>91</v>
      </c>
      <c r="H327" s="3" t="s">
        <v>125</v>
      </c>
      <c r="I327" s="3">
        <v>0</v>
      </c>
      <c r="J327" s="3"/>
      <c r="K327" s="3">
        <v>0</v>
      </c>
      <c r="L327" s="3">
        <v>-2646.53</v>
      </c>
      <c r="M327" s="3">
        <v>9349.7000000000007</v>
      </c>
      <c r="N327" s="3">
        <v>9349.7000000000007</v>
      </c>
      <c r="O327">
        <f t="shared" si="4"/>
        <v>0</v>
      </c>
      <c r="P327">
        <f t="shared" si="5"/>
        <v>0</v>
      </c>
      <c r="Q327" t="str">
        <f t="shared" si="2"/>
        <v>XBB</v>
      </c>
      <c r="R327" s="35" t="str">
        <f t="shared" si="3"/>
        <v>2021-10-01</v>
      </c>
    </row>
    <row r="328" spans="1:18">
      <c r="A328" s="2">
        <v>44470</v>
      </c>
      <c r="B328" s="41" t="s">
        <v>264</v>
      </c>
      <c r="C328" s="41" t="s">
        <v>264</v>
      </c>
      <c r="D328" s="3" t="s">
        <v>89</v>
      </c>
      <c r="E328" s="3" t="s">
        <v>90</v>
      </c>
      <c r="F328" s="3" t="s">
        <v>18</v>
      </c>
      <c r="G328" s="3" t="s">
        <v>91</v>
      </c>
      <c r="H328" s="3" t="s">
        <v>92</v>
      </c>
      <c r="I328" s="3">
        <v>40099</v>
      </c>
      <c r="J328" s="3"/>
      <c r="K328" s="3">
        <v>0</v>
      </c>
      <c r="L328" s="3">
        <v>2646.53</v>
      </c>
      <c r="M328" s="3">
        <v>9349.7000000000007</v>
      </c>
      <c r="N328" s="3">
        <v>9349.7000000000007</v>
      </c>
      <c r="O328">
        <f t="shared" si="4"/>
        <v>-2646.53</v>
      </c>
      <c r="P328">
        <f t="shared" si="5"/>
        <v>-6.5999900246888954E-2</v>
      </c>
      <c r="Q328" t="str">
        <f t="shared" si="2"/>
        <v>XBB</v>
      </c>
      <c r="R328" s="35" t="str">
        <f t="shared" si="3"/>
        <v>2021-10-01</v>
      </c>
    </row>
    <row r="329" spans="1:18">
      <c r="A329" s="36">
        <v>44475</v>
      </c>
      <c r="B329" s="42" t="s">
        <v>264</v>
      </c>
      <c r="C329" s="42" t="s">
        <v>266</v>
      </c>
      <c r="D329" s="6" t="s">
        <v>89</v>
      </c>
      <c r="E329" s="6" t="s">
        <v>93</v>
      </c>
      <c r="F329" s="6" t="s">
        <v>24</v>
      </c>
      <c r="G329" s="6" t="s">
        <v>94</v>
      </c>
      <c r="H329" s="6" t="s">
        <v>128</v>
      </c>
      <c r="I329" s="6">
        <v>0</v>
      </c>
      <c r="J329" s="6"/>
      <c r="K329" s="6">
        <v>0</v>
      </c>
      <c r="L329" s="6">
        <v>21.82</v>
      </c>
      <c r="M329" s="3">
        <v>9414.82</v>
      </c>
      <c r="N329" s="3">
        <v>10088.32</v>
      </c>
      <c r="O329">
        <f t="shared" si="4"/>
        <v>0</v>
      </c>
      <c r="P329">
        <f t="shared" si="5"/>
        <v>0</v>
      </c>
      <c r="Q329" t="str">
        <f t="shared" si="2"/>
        <v>XIG</v>
      </c>
      <c r="R329" s="35" t="str">
        <f t="shared" si="3"/>
        <v>2021-10-06</v>
      </c>
    </row>
    <row r="330" spans="1:18">
      <c r="A330" s="36">
        <v>44475</v>
      </c>
      <c r="B330" s="42" t="s">
        <v>264</v>
      </c>
      <c r="C330" s="42" t="s">
        <v>266</v>
      </c>
      <c r="D330" s="6" t="s">
        <v>89</v>
      </c>
      <c r="E330" s="6" t="s">
        <v>93</v>
      </c>
      <c r="F330" s="6" t="s">
        <v>24</v>
      </c>
      <c r="G330" s="6" t="s">
        <v>267</v>
      </c>
      <c r="H330" s="6" t="s">
        <v>125</v>
      </c>
      <c r="I330" s="6">
        <v>9</v>
      </c>
      <c r="J330" s="6"/>
      <c r="K330" s="6">
        <v>0</v>
      </c>
      <c r="L330" s="6"/>
      <c r="M330" s="3">
        <v>9414.82</v>
      </c>
      <c r="N330" s="3">
        <v>10088.32</v>
      </c>
      <c r="O330">
        <f t="shared" si="4"/>
        <v>248.89</v>
      </c>
      <c r="P330">
        <f t="shared" si="5"/>
        <v>27.654444444444444</v>
      </c>
      <c r="Q330" t="str">
        <f t="shared" si="2"/>
        <v>XIG</v>
      </c>
      <c r="R330" s="35" t="str">
        <f t="shared" si="3"/>
        <v>2021-10-06</v>
      </c>
    </row>
    <row r="331" spans="1:18">
      <c r="A331" s="36">
        <v>44475</v>
      </c>
      <c r="B331" s="42" t="s">
        <v>264</v>
      </c>
      <c r="C331" s="42" t="s">
        <v>266</v>
      </c>
      <c r="D331" s="6" t="s">
        <v>89</v>
      </c>
      <c r="E331" s="6" t="s">
        <v>95</v>
      </c>
      <c r="F331" s="6" t="s">
        <v>25</v>
      </c>
      <c r="G331" s="6" t="s">
        <v>96</v>
      </c>
      <c r="H331" s="6" t="s">
        <v>128</v>
      </c>
      <c r="I331" s="6">
        <v>0</v>
      </c>
      <c r="J331" s="6"/>
      <c r="K331" s="6">
        <v>0</v>
      </c>
      <c r="L331" s="6">
        <v>7.22</v>
      </c>
      <c r="M331" s="3">
        <v>9414.82</v>
      </c>
      <c r="N331" s="3">
        <v>10088.32</v>
      </c>
      <c r="O331">
        <f t="shared" si="4"/>
        <v>0</v>
      </c>
      <c r="P331">
        <f t="shared" si="5"/>
        <v>0</v>
      </c>
      <c r="Q331" t="str">
        <f t="shared" si="2"/>
        <v>XHY</v>
      </c>
      <c r="R331" s="35" t="str">
        <f t="shared" si="3"/>
        <v>2021-10-06</v>
      </c>
    </row>
    <row r="332" spans="1:18">
      <c r="A332" s="36">
        <v>44475</v>
      </c>
      <c r="B332" s="42" t="s">
        <v>264</v>
      </c>
      <c r="C332" s="42" t="s">
        <v>266</v>
      </c>
      <c r="D332" s="6" t="s">
        <v>89</v>
      </c>
      <c r="E332" s="6" t="s">
        <v>95</v>
      </c>
      <c r="F332" s="6" t="s">
        <v>25</v>
      </c>
      <c r="G332" s="6" t="s">
        <v>268</v>
      </c>
      <c r="H332" s="6" t="s">
        <v>125</v>
      </c>
      <c r="I332" s="6">
        <v>18</v>
      </c>
      <c r="J332" s="6"/>
      <c r="K332" s="6">
        <v>0</v>
      </c>
      <c r="L332" s="6"/>
      <c r="M332" s="3">
        <v>9414.82</v>
      </c>
      <c r="N332" s="3">
        <v>10088.32</v>
      </c>
      <c r="O332">
        <f t="shared" si="4"/>
        <v>345.8</v>
      </c>
      <c r="P332">
        <f t="shared" si="5"/>
        <v>19.211111111111112</v>
      </c>
      <c r="Q332" t="str">
        <f t="shared" si="2"/>
        <v>XHY</v>
      </c>
      <c r="R332" s="35" t="str">
        <f t="shared" si="3"/>
        <v>2021-10-06</v>
      </c>
    </row>
    <row r="333" spans="1:18">
      <c r="A333" s="36">
        <v>44475</v>
      </c>
      <c r="B333" s="42" t="s">
        <v>264</v>
      </c>
      <c r="C333" s="42" t="s">
        <v>266</v>
      </c>
      <c r="D333" s="6" t="s">
        <v>89</v>
      </c>
      <c r="E333" s="6" t="s">
        <v>54</v>
      </c>
      <c r="F333" s="6" t="s">
        <v>23</v>
      </c>
      <c r="G333" s="6" t="s">
        <v>230</v>
      </c>
      <c r="H333" s="6" t="s">
        <v>128</v>
      </c>
      <c r="I333" s="6">
        <v>0</v>
      </c>
      <c r="J333" s="6"/>
      <c r="K333" s="6">
        <v>0</v>
      </c>
      <c r="L333" s="6">
        <v>10.73</v>
      </c>
      <c r="M333" s="3">
        <v>9414.82</v>
      </c>
      <c r="N333" s="3">
        <v>10088.32</v>
      </c>
      <c r="O333">
        <f t="shared" si="4"/>
        <v>0</v>
      </c>
      <c r="P333">
        <f t="shared" si="5"/>
        <v>0</v>
      </c>
      <c r="Q333" t="str">
        <f t="shared" si="2"/>
        <v>XCB</v>
      </c>
      <c r="R333" s="35" t="str">
        <f t="shared" si="3"/>
        <v>2021-10-06</v>
      </c>
    </row>
    <row r="334" spans="1:18">
      <c r="A334" s="36">
        <v>44475</v>
      </c>
      <c r="B334" s="42" t="s">
        <v>264</v>
      </c>
      <c r="C334" s="42" t="s">
        <v>266</v>
      </c>
      <c r="D334" s="6" t="s">
        <v>89</v>
      </c>
      <c r="E334" s="6" t="s">
        <v>54</v>
      </c>
      <c r="F334" s="6" t="s">
        <v>23</v>
      </c>
      <c r="G334" s="6" t="s">
        <v>269</v>
      </c>
      <c r="H334" s="6" t="s">
        <v>125</v>
      </c>
      <c r="I334" s="6">
        <v>83</v>
      </c>
      <c r="J334" s="6"/>
      <c r="K334" s="6">
        <v>0</v>
      </c>
      <c r="L334" s="6"/>
      <c r="M334" s="3">
        <v>9414.82</v>
      </c>
      <c r="N334" s="3">
        <v>10088.32</v>
      </c>
      <c r="O334">
        <f t="shared" si="4"/>
        <v>1811.24</v>
      </c>
      <c r="P334">
        <f t="shared" si="5"/>
        <v>21.822168674698794</v>
      </c>
      <c r="Q334" t="str">
        <f t="shared" si="2"/>
        <v>XCB</v>
      </c>
      <c r="R334" s="35" t="str">
        <f t="shared" si="3"/>
        <v>2021-10-06</v>
      </c>
    </row>
    <row r="335" spans="1:18">
      <c r="A335" s="36">
        <v>44475</v>
      </c>
      <c r="B335" s="42" t="s">
        <v>264</v>
      </c>
      <c r="C335" s="42" t="s">
        <v>266</v>
      </c>
      <c r="D335" s="6" t="s">
        <v>89</v>
      </c>
      <c r="E335" s="6" t="s">
        <v>90</v>
      </c>
      <c r="F335" s="6" t="s">
        <v>18</v>
      </c>
      <c r="G335" s="6" t="s">
        <v>91</v>
      </c>
      <c r="H335" s="6" t="s">
        <v>128</v>
      </c>
      <c r="I335" s="6">
        <v>0</v>
      </c>
      <c r="J335" s="6"/>
      <c r="K335" s="6">
        <v>0</v>
      </c>
      <c r="L335" s="6">
        <v>25.35</v>
      </c>
      <c r="M335" s="3">
        <v>9414.82</v>
      </c>
      <c r="N335" s="3">
        <v>10088.32</v>
      </c>
      <c r="O335">
        <f t="shared" si="4"/>
        <v>0</v>
      </c>
      <c r="P335">
        <f t="shared" si="5"/>
        <v>0</v>
      </c>
      <c r="Q335" t="str">
        <f t="shared" si="2"/>
        <v>XBB</v>
      </c>
      <c r="R335" s="35" t="str">
        <f t="shared" si="3"/>
        <v>2021-10-06</v>
      </c>
    </row>
    <row r="336" spans="1:18">
      <c r="A336" s="36">
        <v>44475</v>
      </c>
      <c r="B336" s="42" t="s">
        <v>264</v>
      </c>
      <c r="C336" s="42" t="s">
        <v>266</v>
      </c>
      <c r="D336" s="6" t="s">
        <v>89</v>
      </c>
      <c r="E336" s="6" t="s">
        <v>90</v>
      </c>
      <c r="F336" s="6" t="s">
        <v>18</v>
      </c>
      <c r="G336" s="6" t="s">
        <v>270</v>
      </c>
      <c r="H336" s="6" t="s">
        <v>125</v>
      </c>
      <c r="I336" s="6">
        <v>83</v>
      </c>
      <c r="J336" s="6"/>
      <c r="K336" s="6">
        <v>0</v>
      </c>
      <c r="L336" s="6"/>
      <c r="M336" s="3">
        <v>9414.82</v>
      </c>
      <c r="N336" s="3">
        <v>10088.32</v>
      </c>
      <c r="O336">
        <f t="shared" si="4"/>
        <v>2646.49</v>
      </c>
      <c r="P336">
        <f t="shared" si="5"/>
        <v>31.885421686746984</v>
      </c>
      <c r="Q336" t="str">
        <f t="shared" si="2"/>
        <v>XBB</v>
      </c>
      <c r="R336" s="35" t="str">
        <f t="shared" si="3"/>
        <v>2021-10-06</v>
      </c>
    </row>
    <row r="337" spans="1:18">
      <c r="A337" s="2">
        <v>44475</v>
      </c>
      <c r="B337" s="41" t="s">
        <v>271</v>
      </c>
      <c r="C337" s="41" t="s">
        <v>266</v>
      </c>
      <c r="D337" s="3" t="s">
        <v>89</v>
      </c>
      <c r="E337" s="3" t="s">
        <v>105</v>
      </c>
      <c r="F337" s="3" t="s">
        <v>20</v>
      </c>
      <c r="G337" s="3" t="s">
        <v>106</v>
      </c>
      <c r="H337" s="3" t="s">
        <v>104</v>
      </c>
      <c r="I337" s="3">
        <v>400</v>
      </c>
      <c r="J337" s="3">
        <v>67.650000000000006</v>
      </c>
      <c r="K337" s="3">
        <v>0</v>
      </c>
      <c r="L337" s="3">
        <v>27060</v>
      </c>
      <c r="M337" s="3">
        <v>9414.82</v>
      </c>
      <c r="N337" s="3">
        <v>10088.32</v>
      </c>
      <c r="O337">
        <f t="shared" si="4"/>
        <v>0</v>
      </c>
      <c r="P337">
        <f t="shared" si="5"/>
        <v>0</v>
      </c>
      <c r="Q337" t="str">
        <f t="shared" si="2"/>
        <v>XUS</v>
      </c>
      <c r="R337" s="35" t="str">
        <f t="shared" si="3"/>
        <v>2021-10-06</v>
      </c>
    </row>
    <row r="338" spans="1:18">
      <c r="A338" s="2">
        <v>44475</v>
      </c>
      <c r="B338" s="41" t="s">
        <v>271</v>
      </c>
      <c r="C338" s="41" t="s">
        <v>266</v>
      </c>
      <c r="D338" s="3" t="s">
        <v>89</v>
      </c>
      <c r="E338" s="3" t="s">
        <v>108</v>
      </c>
      <c r="F338" s="3" t="s">
        <v>21</v>
      </c>
      <c r="G338" s="3" t="s">
        <v>109</v>
      </c>
      <c r="H338" s="3" t="s">
        <v>104</v>
      </c>
      <c r="I338" s="3">
        <v>400</v>
      </c>
      <c r="J338" s="3">
        <v>34.200000000000003</v>
      </c>
      <c r="K338" s="3">
        <v>0</v>
      </c>
      <c r="L338" s="3">
        <v>13680</v>
      </c>
      <c r="M338" s="3">
        <v>9414.82</v>
      </c>
      <c r="N338" s="3">
        <v>10088.32</v>
      </c>
      <c r="O338">
        <f t="shared" si="4"/>
        <v>0</v>
      </c>
      <c r="P338">
        <f t="shared" si="5"/>
        <v>0</v>
      </c>
      <c r="Q338" t="str">
        <f t="shared" si="2"/>
        <v>XEF</v>
      </c>
      <c r="R338" s="35" t="str">
        <f t="shared" si="3"/>
        <v>2021-10-06</v>
      </c>
    </row>
    <row r="339" spans="1:18">
      <c r="A339" s="2">
        <v>44475</v>
      </c>
      <c r="B339" s="41" t="s">
        <v>271</v>
      </c>
      <c r="C339" s="41" t="s">
        <v>266</v>
      </c>
      <c r="D339" s="3" t="s">
        <v>89</v>
      </c>
      <c r="E339" s="3" t="s">
        <v>110</v>
      </c>
      <c r="F339" s="3" t="s">
        <v>19</v>
      </c>
      <c r="G339" s="3" t="s">
        <v>111</v>
      </c>
      <c r="H339" s="3" t="s">
        <v>104</v>
      </c>
      <c r="I339" s="3">
        <v>700</v>
      </c>
      <c r="J339" s="3">
        <v>30.48</v>
      </c>
      <c r="K339" s="3">
        <v>0</v>
      </c>
      <c r="L339" s="3">
        <v>21336</v>
      </c>
      <c r="M339" s="3">
        <v>9414.82</v>
      </c>
      <c r="N339" s="3">
        <v>10088.32</v>
      </c>
      <c r="O339">
        <f t="shared" si="4"/>
        <v>0</v>
      </c>
      <c r="P339">
        <f t="shared" si="5"/>
        <v>0</v>
      </c>
      <c r="Q339" t="str">
        <f t="shared" si="2"/>
        <v>XIU</v>
      </c>
      <c r="R339" s="35" t="str">
        <f t="shared" si="3"/>
        <v>2021-10-06</v>
      </c>
    </row>
    <row r="340" spans="1:18">
      <c r="A340" s="2">
        <v>44475</v>
      </c>
      <c r="B340" s="41" t="s">
        <v>271</v>
      </c>
      <c r="C340" s="41" t="s">
        <v>266</v>
      </c>
      <c r="D340" s="3" t="s">
        <v>89</v>
      </c>
      <c r="E340" s="3" t="s">
        <v>112</v>
      </c>
      <c r="F340" s="3" t="s">
        <v>22</v>
      </c>
      <c r="G340" s="3" t="s">
        <v>113</v>
      </c>
      <c r="H340" s="3" t="s">
        <v>104</v>
      </c>
      <c r="I340" s="3">
        <v>550</v>
      </c>
      <c r="J340" s="3">
        <v>34.590000000000003</v>
      </c>
      <c r="K340" s="3">
        <v>0</v>
      </c>
      <c r="L340" s="3">
        <v>19024.5</v>
      </c>
      <c r="M340" s="3">
        <v>9414.82</v>
      </c>
      <c r="N340" s="3">
        <v>10088.32</v>
      </c>
      <c r="O340">
        <f t="shared" si="4"/>
        <v>0</v>
      </c>
      <c r="P340">
        <f t="shared" si="5"/>
        <v>0</v>
      </c>
      <c r="Q340" t="str">
        <f t="shared" si="2"/>
        <v>XEM</v>
      </c>
      <c r="R340" s="35" t="str">
        <f t="shared" si="3"/>
        <v>2021-10-06</v>
      </c>
    </row>
    <row r="341" spans="1:18">
      <c r="A341" s="2">
        <v>44475</v>
      </c>
      <c r="B341" s="41" t="s">
        <v>271</v>
      </c>
      <c r="C341" s="41" t="s">
        <v>266</v>
      </c>
      <c r="D341" s="3" t="s">
        <v>89</v>
      </c>
      <c r="E341" s="3" t="s">
        <v>90</v>
      </c>
      <c r="F341" s="3" t="s">
        <v>18</v>
      </c>
      <c r="G341" s="3" t="s">
        <v>91</v>
      </c>
      <c r="H341" s="3" t="s">
        <v>107</v>
      </c>
      <c r="I341" s="3">
        <v>2550</v>
      </c>
      <c r="J341" s="3">
        <v>31.54</v>
      </c>
      <c r="K341" s="3">
        <v>0</v>
      </c>
      <c r="L341" s="3">
        <v>-80427</v>
      </c>
      <c r="M341" s="3">
        <v>9414.82</v>
      </c>
      <c r="N341" s="3">
        <v>10088.32</v>
      </c>
      <c r="O341">
        <f t="shared" si="4"/>
        <v>0</v>
      </c>
      <c r="P341">
        <f t="shared" si="5"/>
        <v>0</v>
      </c>
      <c r="Q341" t="str">
        <f t="shared" si="2"/>
        <v>XBB</v>
      </c>
      <c r="R341" s="35" t="str">
        <f t="shared" si="3"/>
        <v>2021-10-06</v>
      </c>
    </row>
    <row r="342" spans="1:18">
      <c r="A342" s="36">
        <v>44501</v>
      </c>
      <c r="B342" s="42" t="s">
        <v>272</v>
      </c>
      <c r="C342" s="42" t="s">
        <v>273</v>
      </c>
      <c r="D342" s="6" t="s">
        <v>89</v>
      </c>
      <c r="E342" s="6" t="s">
        <v>120</v>
      </c>
      <c r="F342" s="6" t="s">
        <v>747</v>
      </c>
      <c r="G342" s="6" t="s">
        <v>274</v>
      </c>
      <c r="H342" s="6" t="s">
        <v>125</v>
      </c>
      <c r="I342" s="6">
        <v>101.752</v>
      </c>
      <c r="J342" s="6"/>
      <c r="K342" s="6">
        <v>0</v>
      </c>
      <c r="L342" s="6"/>
      <c r="M342" s="3">
        <v>10088.32</v>
      </c>
      <c r="N342" s="3">
        <v>10088.32</v>
      </c>
      <c r="O342">
        <f t="shared" si="4"/>
        <v>1264.78</v>
      </c>
      <c r="P342">
        <f t="shared" si="5"/>
        <v>12.430025945435963</v>
      </c>
      <c r="Q342" t="str">
        <f t="shared" si="2"/>
        <v>TDB778</v>
      </c>
      <c r="R342" s="35" t="str">
        <f t="shared" si="3"/>
        <v>2021-11-01</v>
      </c>
    </row>
    <row r="343" spans="1:18">
      <c r="A343" s="39">
        <v>44498</v>
      </c>
      <c r="B343" s="44" t="s">
        <v>275</v>
      </c>
      <c r="C343" s="44" t="s">
        <v>275</v>
      </c>
      <c r="D343" s="8" t="s">
        <v>89</v>
      </c>
      <c r="E343" s="8" t="s">
        <v>93</v>
      </c>
      <c r="F343" s="8" t="s">
        <v>24</v>
      </c>
      <c r="G343" s="8" t="s">
        <v>94</v>
      </c>
      <c r="H343" s="8" t="s">
        <v>125</v>
      </c>
      <c r="I343" s="8">
        <v>0</v>
      </c>
      <c r="J343" s="8"/>
      <c r="K343" s="8">
        <v>0</v>
      </c>
      <c r="L343" s="8">
        <v>-227.72</v>
      </c>
      <c r="M343" s="3">
        <v>10088.32</v>
      </c>
      <c r="N343" s="3">
        <v>10088.32</v>
      </c>
      <c r="O343">
        <f t="shared" si="4"/>
        <v>0</v>
      </c>
      <c r="P343">
        <f t="shared" si="5"/>
        <v>0</v>
      </c>
      <c r="Q343" t="str">
        <f t="shared" si="2"/>
        <v>XIG</v>
      </c>
      <c r="R343" s="35" t="str">
        <f t="shared" si="3"/>
        <v>2021-10-29</v>
      </c>
    </row>
    <row r="344" spans="1:18">
      <c r="A344" s="2">
        <v>44498</v>
      </c>
      <c r="B344" s="41" t="s">
        <v>275</v>
      </c>
      <c r="C344" s="41" t="s">
        <v>275</v>
      </c>
      <c r="D344" s="3" t="s">
        <v>89</v>
      </c>
      <c r="E344" s="3" t="s">
        <v>93</v>
      </c>
      <c r="F344" s="3" t="s">
        <v>24</v>
      </c>
      <c r="G344" s="3" t="s">
        <v>94</v>
      </c>
      <c r="H344" s="3" t="s">
        <v>92</v>
      </c>
      <c r="I344" s="3">
        <v>5422</v>
      </c>
      <c r="J344" s="3"/>
      <c r="K344" s="3">
        <v>0</v>
      </c>
      <c r="L344" s="3">
        <v>227.72</v>
      </c>
      <c r="M344" s="3">
        <v>10088.32</v>
      </c>
      <c r="N344" s="3">
        <v>10088.32</v>
      </c>
      <c r="O344">
        <f t="shared" si="4"/>
        <v>-227.72</v>
      </c>
      <c r="P344">
        <f t="shared" si="5"/>
        <v>-4.1999262264846918E-2</v>
      </c>
      <c r="Q344" t="str">
        <f t="shared" si="2"/>
        <v>XIG</v>
      </c>
      <c r="R344" s="35" t="str">
        <f t="shared" si="3"/>
        <v>2021-10-29</v>
      </c>
    </row>
    <row r="345" spans="1:18">
      <c r="A345" s="2">
        <v>44498</v>
      </c>
      <c r="B345" s="41" t="s">
        <v>275</v>
      </c>
      <c r="C345" s="41" t="s">
        <v>275</v>
      </c>
      <c r="D345" s="3" t="s">
        <v>89</v>
      </c>
      <c r="E345" s="3" t="s">
        <v>95</v>
      </c>
      <c r="F345" s="3" t="s">
        <v>25</v>
      </c>
      <c r="G345" s="3" t="s">
        <v>96</v>
      </c>
      <c r="H345" s="3" t="s">
        <v>125</v>
      </c>
      <c r="I345" s="3">
        <v>0</v>
      </c>
      <c r="J345" s="3"/>
      <c r="K345" s="3">
        <v>0</v>
      </c>
      <c r="L345" s="3">
        <v>-352.01</v>
      </c>
      <c r="M345" s="3">
        <v>10088.32</v>
      </c>
      <c r="N345" s="3">
        <v>10088.32</v>
      </c>
      <c r="O345">
        <f t="shared" si="4"/>
        <v>0</v>
      </c>
      <c r="P345">
        <f t="shared" si="5"/>
        <v>0</v>
      </c>
      <c r="Q345" t="str">
        <f t="shared" si="2"/>
        <v>XHY</v>
      </c>
      <c r="R345" s="35" t="str">
        <f t="shared" si="3"/>
        <v>2021-10-29</v>
      </c>
    </row>
    <row r="346" spans="1:18">
      <c r="A346" s="2">
        <v>44498</v>
      </c>
      <c r="B346" s="41" t="s">
        <v>275</v>
      </c>
      <c r="C346" s="41" t="s">
        <v>275</v>
      </c>
      <c r="D346" s="3" t="s">
        <v>89</v>
      </c>
      <c r="E346" s="3" t="s">
        <v>95</v>
      </c>
      <c r="F346" s="3" t="s">
        <v>25</v>
      </c>
      <c r="G346" s="3" t="s">
        <v>96</v>
      </c>
      <c r="H346" s="3" t="s">
        <v>92</v>
      </c>
      <c r="I346" s="3">
        <v>4889</v>
      </c>
      <c r="J346" s="3"/>
      <c r="K346" s="3">
        <v>0</v>
      </c>
      <c r="L346" s="3">
        <v>352.01</v>
      </c>
      <c r="M346" s="3">
        <v>10088.32</v>
      </c>
      <c r="N346" s="3">
        <v>10088.32</v>
      </c>
      <c r="O346">
        <f t="shared" si="4"/>
        <v>-352.01</v>
      </c>
      <c r="P346">
        <f t="shared" si="5"/>
        <v>-7.2000409081611774E-2</v>
      </c>
      <c r="Q346" t="str">
        <f t="shared" si="2"/>
        <v>XHY</v>
      </c>
      <c r="R346" s="35" t="str">
        <f t="shared" si="3"/>
        <v>2021-10-29</v>
      </c>
    </row>
    <row r="347" spans="1:18">
      <c r="A347" s="2">
        <v>44498</v>
      </c>
      <c r="B347" s="41" t="s">
        <v>275</v>
      </c>
      <c r="C347" s="41" t="s">
        <v>275</v>
      </c>
      <c r="D347" s="3" t="s">
        <v>89</v>
      </c>
      <c r="E347" s="3" t="s">
        <v>54</v>
      </c>
      <c r="F347" s="3" t="s">
        <v>23</v>
      </c>
      <c r="G347" s="3" t="s">
        <v>230</v>
      </c>
      <c r="H347" s="3" t="s">
        <v>125</v>
      </c>
      <c r="I347" s="3">
        <v>0</v>
      </c>
      <c r="J347" s="3"/>
      <c r="K347" s="3">
        <v>0</v>
      </c>
      <c r="L347" s="3">
        <v>-1815.83</v>
      </c>
      <c r="M347" s="3">
        <v>10088.32</v>
      </c>
      <c r="N347" s="3">
        <v>10088.32</v>
      </c>
      <c r="O347">
        <f t="shared" si="4"/>
        <v>0</v>
      </c>
      <c r="P347">
        <f t="shared" si="5"/>
        <v>0</v>
      </c>
      <c r="Q347" t="str">
        <f t="shared" si="2"/>
        <v>XCB</v>
      </c>
      <c r="R347" s="35" t="str">
        <f t="shared" si="3"/>
        <v>2021-10-29</v>
      </c>
    </row>
    <row r="348" spans="1:18">
      <c r="A348" s="2">
        <v>44498</v>
      </c>
      <c r="B348" s="41" t="s">
        <v>275</v>
      </c>
      <c r="C348" s="41" t="s">
        <v>275</v>
      </c>
      <c r="D348" s="3" t="s">
        <v>89</v>
      </c>
      <c r="E348" s="3" t="s">
        <v>54</v>
      </c>
      <c r="F348" s="3" t="s">
        <v>23</v>
      </c>
      <c r="G348" s="3" t="s">
        <v>230</v>
      </c>
      <c r="H348" s="3" t="s">
        <v>92</v>
      </c>
      <c r="I348" s="3">
        <v>33015</v>
      </c>
      <c r="J348" s="3"/>
      <c r="K348" s="3">
        <v>0</v>
      </c>
      <c r="L348" s="3">
        <v>1815.83</v>
      </c>
      <c r="M348" s="3">
        <v>10088.32</v>
      </c>
      <c r="N348" s="3">
        <v>10088.32</v>
      </c>
      <c r="O348">
        <f t="shared" si="4"/>
        <v>-1815.83</v>
      </c>
      <c r="P348">
        <f t="shared" si="5"/>
        <v>-5.5000151446312283E-2</v>
      </c>
      <c r="Q348" t="str">
        <f t="shared" si="2"/>
        <v>XCB</v>
      </c>
      <c r="R348" s="35" t="str">
        <f t="shared" si="3"/>
        <v>2021-10-29</v>
      </c>
    </row>
    <row r="349" spans="1:18">
      <c r="A349" s="2">
        <v>44498</v>
      </c>
      <c r="B349" s="41" t="s">
        <v>275</v>
      </c>
      <c r="C349" s="41" t="s">
        <v>275</v>
      </c>
      <c r="D349" s="3" t="s">
        <v>89</v>
      </c>
      <c r="E349" s="3" t="s">
        <v>90</v>
      </c>
      <c r="F349" s="3" t="s">
        <v>18</v>
      </c>
      <c r="G349" s="3" t="s">
        <v>91</v>
      </c>
      <c r="H349" s="3" t="s">
        <v>125</v>
      </c>
      <c r="I349" s="3">
        <v>0</v>
      </c>
      <c r="J349" s="3"/>
      <c r="K349" s="3">
        <v>0</v>
      </c>
      <c r="L349" s="3">
        <v>-2820.31</v>
      </c>
      <c r="M349" s="3">
        <v>10088.32</v>
      </c>
      <c r="N349" s="3">
        <v>10088.32</v>
      </c>
      <c r="O349">
        <f t="shared" si="4"/>
        <v>0</v>
      </c>
      <c r="P349">
        <f t="shared" ref="P349:P380" si="6">IFERROR(O349/I349,0)</f>
        <v>0</v>
      </c>
      <c r="Q349" t="str">
        <f t="shared" si="2"/>
        <v>XBB</v>
      </c>
      <c r="R349" s="35" t="str">
        <f t="shared" si="3"/>
        <v>2021-10-29</v>
      </c>
    </row>
    <row r="350" spans="1:18">
      <c r="A350" s="2">
        <v>44498</v>
      </c>
      <c r="B350" s="41" t="s">
        <v>275</v>
      </c>
      <c r="C350" s="41" t="s">
        <v>275</v>
      </c>
      <c r="D350" s="3" t="s">
        <v>89</v>
      </c>
      <c r="E350" s="3" t="s">
        <v>90</v>
      </c>
      <c r="F350" s="3" t="s">
        <v>18</v>
      </c>
      <c r="G350" s="3" t="s">
        <v>91</v>
      </c>
      <c r="H350" s="3" t="s">
        <v>92</v>
      </c>
      <c r="I350" s="3">
        <v>42732</v>
      </c>
      <c r="J350" s="3"/>
      <c r="K350" s="3">
        <v>0</v>
      </c>
      <c r="L350" s="3">
        <v>2820.31</v>
      </c>
      <c r="M350" s="3">
        <v>10088.32</v>
      </c>
      <c r="N350" s="3">
        <v>10088.32</v>
      </c>
      <c r="O350">
        <f t="shared" si="4"/>
        <v>-2820.31</v>
      </c>
      <c r="P350">
        <f t="shared" si="6"/>
        <v>-6.5999953196667599E-2</v>
      </c>
      <c r="Q350" t="str">
        <f t="shared" ref="Q350:Q413" si="7">E350</f>
        <v>XBB</v>
      </c>
      <c r="R350" s="35" t="str">
        <f t="shared" ref="R350:R413" si="8">C350</f>
        <v>2021-10-29</v>
      </c>
    </row>
    <row r="351" spans="1:18">
      <c r="A351" s="36">
        <v>44504</v>
      </c>
      <c r="B351" s="42" t="s">
        <v>275</v>
      </c>
      <c r="C351" s="42" t="s">
        <v>276</v>
      </c>
      <c r="D351" s="6" t="s">
        <v>89</v>
      </c>
      <c r="E351" s="6" t="s">
        <v>93</v>
      </c>
      <c r="F351" s="6" t="s">
        <v>24</v>
      </c>
      <c r="G351" s="6" t="s">
        <v>94</v>
      </c>
      <c r="H351" s="6" t="s">
        <v>128</v>
      </c>
      <c r="I351" s="6">
        <v>0</v>
      </c>
      <c r="J351" s="6"/>
      <c r="K351" s="6">
        <v>0</v>
      </c>
      <c r="L351" s="6">
        <v>1.74</v>
      </c>
      <c r="M351" s="3">
        <v>10144.17</v>
      </c>
      <c r="N351" s="3">
        <v>5348.17</v>
      </c>
      <c r="O351">
        <f t="shared" si="4"/>
        <v>0</v>
      </c>
      <c r="P351">
        <f t="shared" si="6"/>
        <v>0</v>
      </c>
      <c r="Q351" t="str">
        <f t="shared" si="7"/>
        <v>XIG</v>
      </c>
      <c r="R351" s="35" t="str">
        <f t="shared" si="8"/>
        <v>2021-11-04</v>
      </c>
    </row>
    <row r="352" spans="1:18">
      <c r="A352" s="36">
        <v>44504</v>
      </c>
      <c r="B352" s="42" t="s">
        <v>275</v>
      </c>
      <c r="C352" s="42" t="s">
        <v>276</v>
      </c>
      <c r="D352" s="6" t="s">
        <v>89</v>
      </c>
      <c r="E352" s="6" t="s">
        <v>93</v>
      </c>
      <c r="F352" s="6" t="s">
        <v>24</v>
      </c>
      <c r="G352" s="6" t="s">
        <v>277</v>
      </c>
      <c r="H352" s="6" t="s">
        <v>125</v>
      </c>
      <c r="I352" s="6">
        <v>9</v>
      </c>
      <c r="J352" s="6"/>
      <c r="K352" s="6">
        <v>0</v>
      </c>
      <c r="L352" s="6"/>
      <c r="M352" s="3">
        <v>10144.17</v>
      </c>
      <c r="N352" s="3">
        <v>5348.17</v>
      </c>
      <c r="O352">
        <f t="shared" si="4"/>
        <v>227.73000000000002</v>
      </c>
      <c r="P352">
        <f t="shared" si="6"/>
        <v>25.303333333333335</v>
      </c>
      <c r="Q352" t="str">
        <f t="shared" si="7"/>
        <v>XIG</v>
      </c>
      <c r="R352" s="35" t="str">
        <f t="shared" si="8"/>
        <v>2021-11-04</v>
      </c>
    </row>
    <row r="353" spans="1:18">
      <c r="A353" s="36">
        <v>44504</v>
      </c>
      <c r="B353" s="42" t="s">
        <v>275</v>
      </c>
      <c r="C353" s="42" t="s">
        <v>276</v>
      </c>
      <c r="D353" s="6" t="s">
        <v>89</v>
      </c>
      <c r="E353" s="6" t="s">
        <v>95</v>
      </c>
      <c r="F353" s="6" t="s">
        <v>25</v>
      </c>
      <c r="G353" s="6" t="s">
        <v>278</v>
      </c>
      <c r="H353" s="6" t="s">
        <v>125</v>
      </c>
      <c r="I353" s="6">
        <v>18</v>
      </c>
      <c r="J353" s="6"/>
      <c r="K353" s="6">
        <v>0</v>
      </c>
      <c r="L353" s="6"/>
      <c r="M353" s="3">
        <v>10144.17</v>
      </c>
      <c r="N353" s="3">
        <v>5348.17</v>
      </c>
      <c r="O353">
        <f t="shared" si="4"/>
        <v>335.88</v>
      </c>
      <c r="P353">
        <f t="shared" si="6"/>
        <v>18.66</v>
      </c>
      <c r="Q353" t="str">
        <f t="shared" si="7"/>
        <v>XHY</v>
      </c>
      <c r="R353" s="35" t="str">
        <f t="shared" si="8"/>
        <v>2021-11-04</v>
      </c>
    </row>
    <row r="354" spans="1:18">
      <c r="A354" s="36">
        <v>44504</v>
      </c>
      <c r="B354" s="42" t="s">
        <v>275</v>
      </c>
      <c r="C354" s="42" t="s">
        <v>276</v>
      </c>
      <c r="D354" s="6" t="s">
        <v>89</v>
      </c>
      <c r="E354" s="6" t="s">
        <v>95</v>
      </c>
      <c r="F354" s="6" t="s">
        <v>25</v>
      </c>
      <c r="G354" s="6" t="s">
        <v>96</v>
      </c>
      <c r="H354" s="6" t="s">
        <v>128</v>
      </c>
      <c r="I354" s="6">
        <v>0</v>
      </c>
      <c r="J354" s="6"/>
      <c r="K354" s="6">
        <v>0</v>
      </c>
      <c r="L354" s="6">
        <v>16.170000000000002</v>
      </c>
      <c r="M354" s="3">
        <v>10144.17</v>
      </c>
      <c r="N354" s="3">
        <v>5348.17</v>
      </c>
      <c r="O354">
        <f t="shared" si="4"/>
        <v>0</v>
      </c>
      <c r="P354">
        <f t="shared" si="6"/>
        <v>0</v>
      </c>
      <c r="Q354" t="str">
        <f t="shared" si="7"/>
        <v>XHY</v>
      </c>
      <c r="R354" s="35" t="str">
        <f t="shared" si="8"/>
        <v>2021-11-04</v>
      </c>
    </row>
    <row r="355" spans="1:18">
      <c r="A355" s="36">
        <v>44504</v>
      </c>
      <c r="B355" s="42" t="s">
        <v>275</v>
      </c>
      <c r="C355" s="42" t="s">
        <v>276</v>
      </c>
      <c r="D355" s="6" t="s">
        <v>89</v>
      </c>
      <c r="E355" s="6" t="s">
        <v>54</v>
      </c>
      <c r="F355" s="6" t="s">
        <v>23</v>
      </c>
      <c r="G355" s="6" t="s">
        <v>230</v>
      </c>
      <c r="H355" s="6" t="s">
        <v>128</v>
      </c>
      <c r="I355" s="6">
        <v>0</v>
      </c>
      <c r="J355" s="6"/>
      <c r="K355" s="6">
        <v>0</v>
      </c>
      <c r="L355" s="6">
        <v>17.440000000000001</v>
      </c>
      <c r="M355" s="3">
        <v>10144.17</v>
      </c>
      <c r="N355" s="3">
        <v>5348.17</v>
      </c>
      <c r="O355">
        <f t="shared" si="4"/>
        <v>0</v>
      </c>
      <c r="P355">
        <f t="shared" si="6"/>
        <v>0</v>
      </c>
      <c r="Q355" t="str">
        <f t="shared" si="7"/>
        <v>XCB</v>
      </c>
      <c r="R355" s="35" t="str">
        <f t="shared" si="8"/>
        <v>2021-11-04</v>
      </c>
    </row>
    <row r="356" spans="1:18">
      <c r="A356" s="36">
        <v>44504</v>
      </c>
      <c r="B356" s="42" t="s">
        <v>275</v>
      </c>
      <c r="C356" s="42" t="s">
        <v>276</v>
      </c>
      <c r="D356" s="6" t="s">
        <v>89</v>
      </c>
      <c r="E356" s="6" t="s">
        <v>54</v>
      </c>
      <c r="F356" s="6" t="s">
        <v>23</v>
      </c>
      <c r="G356" s="6" t="s">
        <v>279</v>
      </c>
      <c r="H356" s="6" t="s">
        <v>125</v>
      </c>
      <c r="I356" s="6">
        <v>84</v>
      </c>
      <c r="J356" s="6"/>
      <c r="K356" s="6">
        <v>0</v>
      </c>
      <c r="L356" s="6"/>
      <c r="M356" s="3">
        <v>10144.17</v>
      </c>
      <c r="N356" s="3">
        <v>5348.17</v>
      </c>
      <c r="O356">
        <f t="shared" si="4"/>
        <v>1815.88</v>
      </c>
      <c r="P356">
        <f t="shared" si="6"/>
        <v>21.617619047619048</v>
      </c>
      <c r="Q356" t="str">
        <f t="shared" si="7"/>
        <v>XCB</v>
      </c>
      <c r="R356" s="35" t="str">
        <f t="shared" si="8"/>
        <v>2021-11-04</v>
      </c>
    </row>
    <row r="357" spans="1:18">
      <c r="A357" s="36">
        <v>44504</v>
      </c>
      <c r="B357" s="42" t="s">
        <v>275</v>
      </c>
      <c r="C357" s="42" t="s">
        <v>276</v>
      </c>
      <c r="D357" s="6" t="s">
        <v>89</v>
      </c>
      <c r="E357" s="6" t="s">
        <v>90</v>
      </c>
      <c r="F357" s="6" t="s">
        <v>18</v>
      </c>
      <c r="G357" s="6" t="s">
        <v>91</v>
      </c>
      <c r="H357" s="6" t="s">
        <v>128</v>
      </c>
      <c r="I357" s="6">
        <v>0</v>
      </c>
      <c r="J357" s="6"/>
      <c r="K357" s="6">
        <v>0</v>
      </c>
      <c r="L357" s="6">
        <v>20.5</v>
      </c>
      <c r="M357" s="3">
        <v>10144.17</v>
      </c>
      <c r="N357" s="3">
        <v>5348.17</v>
      </c>
      <c r="O357">
        <f t="shared" si="4"/>
        <v>0</v>
      </c>
      <c r="P357">
        <f t="shared" si="6"/>
        <v>0</v>
      </c>
      <c r="Q357" t="str">
        <f t="shared" si="7"/>
        <v>XBB</v>
      </c>
      <c r="R357" s="35" t="str">
        <f t="shared" si="8"/>
        <v>2021-11-04</v>
      </c>
    </row>
    <row r="358" spans="1:18">
      <c r="A358" s="36">
        <v>44504</v>
      </c>
      <c r="B358" s="42" t="s">
        <v>275</v>
      </c>
      <c r="C358" s="42" t="s">
        <v>276</v>
      </c>
      <c r="D358" s="6" t="s">
        <v>89</v>
      </c>
      <c r="E358" s="6" t="s">
        <v>90</v>
      </c>
      <c r="F358" s="6" t="s">
        <v>18</v>
      </c>
      <c r="G358" s="6" t="s">
        <v>280</v>
      </c>
      <c r="H358" s="6" t="s">
        <v>125</v>
      </c>
      <c r="I358" s="6">
        <v>90</v>
      </c>
      <c r="J358" s="6"/>
      <c r="K358" s="6">
        <v>0</v>
      </c>
      <c r="L358" s="6"/>
      <c r="M358" s="3">
        <v>10144.17</v>
      </c>
      <c r="N358" s="3">
        <v>5348.17</v>
      </c>
      <c r="O358">
        <f t="shared" si="4"/>
        <v>2820.4</v>
      </c>
      <c r="P358">
        <f t="shared" si="6"/>
        <v>31.337777777777777</v>
      </c>
      <c r="Q358" t="str">
        <f t="shared" si="7"/>
        <v>XBB</v>
      </c>
      <c r="R358" s="35" t="str">
        <f t="shared" si="8"/>
        <v>2021-11-04</v>
      </c>
    </row>
    <row r="359" spans="1:18">
      <c r="A359" s="2">
        <v>44503</v>
      </c>
      <c r="B359" s="41" t="s">
        <v>282</v>
      </c>
      <c r="C359" s="41" t="s">
        <v>281</v>
      </c>
      <c r="D359" s="3" t="s">
        <v>89</v>
      </c>
      <c r="E359" s="3" t="s">
        <v>105</v>
      </c>
      <c r="F359" s="3" t="s">
        <v>20</v>
      </c>
      <c r="G359" s="3" t="s">
        <v>106</v>
      </c>
      <c r="H359" s="3" t="s">
        <v>107</v>
      </c>
      <c r="I359" s="3">
        <v>750</v>
      </c>
      <c r="J359" s="3">
        <v>71.709999999999994</v>
      </c>
      <c r="K359" s="3">
        <v>0</v>
      </c>
      <c r="L359" s="3">
        <v>-53782.5</v>
      </c>
      <c r="M359" s="3">
        <v>10088.32</v>
      </c>
      <c r="N359" s="3">
        <v>5292.32</v>
      </c>
      <c r="O359">
        <f t="shared" si="4"/>
        <v>0</v>
      </c>
      <c r="P359">
        <f t="shared" si="6"/>
        <v>0</v>
      </c>
      <c r="Q359" t="str">
        <f t="shared" si="7"/>
        <v>XUS</v>
      </c>
      <c r="R359" s="35" t="str">
        <f t="shared" si="8"/>
        <v>2021-11-03</v>
      </c>
    </row>
    <row r="360" spans="1:18">
      <c r="A360" s="2">
        <v>44503</v>
      </c>
      <c r="B360" s="41" t="s">
        <v>282</v>
      </c>
      <c r="C360" s="41" t="s">
        <v>281</v>
      </c>
      <c r="D360" s="3" t="s">
        <v>89</v>
      </c>
      <c r="E360" s="3" t="s">
        <v>108</v>
      </c>
      <c r="F360" s="3" t="s">
        <v>21</v>
      </c>
      <c r="G360" s="3" t="s">
        <v>109</v>
      </c>
      <c r="H360" s="3" t="s">
        <v>107</v>
      </c>
      <c r="I360" s="3">
        <v>500</v>
      </c>
      <c r="J360" s="3">
        <v>35.700000000000003</v>
      </c>
      <c r="K360" s="3">
        <v>0</v>
      </c>
      <c r="L360" s="3">
        <v>-17850</v>
      </c>
      <c r="M360" s="3">
        <v>10088.32</v>
      </c>
      <c r="N360" s="3">
        <v>5292.32</v>
      </c>
      <c r="O360">
        <f t="shared" si="4"/>
        <v>0</v>
      </c>
      <c r="P360">
        <f t="shared" si="6"/>
        <v>0</v>
      </c>
      <c r="Q360" t="str">
        <f t="shared" si="7"/>
        <v>XEF</v>
      </c>
      <c r="R360" s="35" t="str">
        <f t="shared" si="8"/>
        <v>2021-11-03</v>
      </c>
    </row>
    <row r="361" spans="1:18">
      <c r="A361" s="2">
        <v>44503</v>
      </c>
      <c r="B361" s="41" t="s">
        <v>282</v>
      </c>
      <c r="C361" s="41" t="s">
        <v>281</v>
      </c>
      <c r="D361" s="3" t="s">
        <v>89</v>
      </c>
      <c r="E361" s="3" t="s">
        <v>110</v>
      </c>
      <c r="F361" s="3" t="s">
        <v>19</v>
      </c>
      <c r="G361" s="3" t="s">
        <v>111</v>
      </c>
      <c r="H361" s="3" t="s">
        <v>107</v>
      </c>
      <c r="I361" s="3">
        <v>800</v>
      </c>
      <c r="J361" s="3">
        <v>32.375</v>
      </c>
      <c r="K361" s="3">
        <v>0</v>
      </c>
      <c r="L361" s="3">
        <v>-25900</v>
      </c>
      <c r="M361" s="3">
        <v>10088.32</v>
      </c>
      <c r="N361" s="3">
        <v>5292.32</v>
      </c>
      <c r="O361">
        <f t="shared" si="4"/>
        <v>0</v>
      </c>
      <c r="P361">
        <f t="shared" si="6"/>
        <v>0</v>
      </c>
      <c r="Q361" t="str">
        <f t="shared" si="7"/>
        <v>XIU</v>
      </c>
      <c r="R361" s="35" t="str">
        <f t="shared" si="8"/>
        <v>2021-11-03</v>
      </c>
    </row>
    <row r="362" spans="1:18">
      <c r="A362" s="2">
        <v>44503</v>
      </c>
      <c r="B362" s="41" t="s">
        <v>282</v>
      </c>
      <c r="C362" s="41" t="s">
        <v>281</v>
      </c>
      <c r="D362" s="3" t="s">
        <v>89</v>
      </c>
      <c r="E362" s="3" t="s">
        <v>112</v>
      </c>
      <c r="F362" s="3" t="s">
        <v>22</v>
      </c>
      <c r="G362" s="3" t="s">
        <v>113</v>
      </c>
      <c r="H362" s="3" t="s">
        <v>104</v>
      </c>
      <c r="I362" s="3">
        <v>650</v>
      </c>
      <c r="J362" s="3">
        <v>35.18</v>
      </c>
      <c r="K362" s="3">
        <v>0</v>
      </c>
      <c r="L362" s="3">
        <v>22867</v>
      </c>
      <c r="M362" s="3">
        <v>10088.32</v>
      </c>
      <c r="N362" s="3">
        <v>5292.32</v>
      </c>
      <c r="O362">
        <f t="shared" si="4"/>
        <v>0</v>
      </c>
      <c r="P362">
        <f t="shared" si="6"/>
        <v>0</v>
      </c>
      <c r="Q362" t="str">
        <f t="shared" si="7"/>
        <v>XEM</v>
      </c>
      <c r="R362" s="35" t="str">
        <f t="shared" si="8"/>
        <v>2021-11-03</v>
      </c>
    </row>
    <row r="363" spans="1:18">
      <c r="A363" s="2">
        <v>44503</v>
      </c>
      <c r="B363" s="41" t="s">
        <v>282</v>
      </c>
      <c r="C363" s="41" t="s">
        <v>281</v>
      </c>
      <c r="D363" s="3" t="s">
        <v>89</v>
      </c>
      <c r="E363" s="3" t="s">
        <v>90</v>
      </c>
      <c r="F363" s="3" t="s">
        <v>18</v>
      </c>
      <c r="G363" s="3" t="s">
        <v>91</v>
      </c>
      <c r="H363" s="3" t="s">
        <v>104</v>
      </c>
      <c r="I363" s="3">
        <v>2250</v>
      </c>
      <c r="J363" s="3">
        <v>31.053000000000001</v>
      </c>
      <c r="K363" s="3">
        <v>0</v>
      </c>
      <c r="L363" s="3">
        <v>69869.5</v>
      </c>
      <c r="M363" s="3">
        <v>10088.32</v>
      </c>
      <c r="N363" s="3">
        <v>5292.32</v>
      </c>
      <c r="O363">
        <f t="shared" si="4"/>
        <v>0</v>
      </c>
      <c r="P363">
        <f t="shared" si="6"/>
        <v>0</v>
      </c>
      <c r="Q363" t="str">
        <f t="shared" si="7"/>
        <v>XBB</v>
      </c>
      <c r="R363" s="35" t="str">
        <f t="shared" si="8"/>
        <v>2021-11-03</v>
      </c>
    </row>
    <row r="364" spans="1:18">
      <c r="A364" s="36">
        <v>44531</v>
      </c>
      <c r="B364" s="42" t="s">
        <v>283</v>
      </c>
      <c r="C364" s="42" t="s">
        <v>284</v>
      </c>
      <c r="D364" s="6" t="s">
        <v>89</v>
      </c>
      <c r="E364" s="6" t="s">
        <v>120</v>
      </c>
      <c r="F364" s="6" t="s">
        <v>747</v>
      </c>
      <c r="G364" s="6" t="s">
        <v>285</v>
      </c>
      <c r="H364" s="6" t="s">
        <v>125</v>
      </c>
      <c r="I364" s="6">
        <v>90.417000000000002</v>
      </c>
      <c r="J364" s="6"/>
      <c r="K364" s="6">
        <v>0</v>
      </c>
      <c r="L364" s="6"/>
      <c r="M364" s="3">
        <v>5348.17</v>
      </c>
      <c r="N364" s="3">
        <v>5348.17</v>
      </c>
      <c r="O364">
        <f t="shared" si="4"/>
        <v>1130.21</v>
      </c>
      <c r="P364">
        <f t="shared" si="6"/>
        <v>12.499972350332349</v>
      </c>
      <c r="Q364" t="str">
        <f t="shared" si="7"/>
        <v>TDB778</v>
      </c>
      <c r="R364" s="35" t="str">
        <f t="shared" si="8"/>
        <v>2021-12-01</v>
      </c>
    </row>
    <row r="365" spans="1:18">
      <c r="A365" s="2">
        <v>44530</v>
      </c>
      <c r="B365" s="41" t="s">
        <v>286</v>
      </c>
      <c r="C365" s="41" t="s">
        <v>286</v>
      </c>
      <c r="D365" s="3" t="s">
        <v>89</v>
      </c>
      <c r="E365" s="3" t="s">
        <v>93</v>
      </c>
      <c r="F365" s="3" t="s">
        <v>24</v>
      </c>
      <c r="G365" s="3" t="s">
        <v>94</v>
      </c>
      <c r="H365" s="3" t="s">
        <v>125</v>
      </c>
      <c r="I365" s="3">
        <v>0</v>
      </c>
      <c r="J365" s="3"/>
      <c r="K365" s="3">
        <v>0</v>
      </c>
      <c r="L365" s="3">
        <v>-228.1</v>
      </c>
      <c r="M365" s="3">
        <v>5348.17</v>
      </c>
      <c r="N365" s="3">
        <v>5348.17</v>
      </c>
      <c r="O365">
        <f t="shared" si="4"/>
        <v>0</v>
      </c>
      <c r="P365">
        <f t="shared" si="6"/>
        <v>0</v>
      </c>
      <c r="Q365" t="str">
        <f t="shared" si="7"/>
        <v>XIG</v>
      </c>
      <c r="R365" s="35" t="str">
        <f t="shared" si="8"/>
        <v>2021-11-30</v>
      </c>
    </row>
    <row r="366" spans="1:18">
      <c r="A366" s="2">
        <v>44530</v>
      </c>
      <c r="B366" s="41" t="s">
        <v>286</v>
      </c>
      <c r="C366" s="41" t="s">
        <v>286</v>
      </c>
      <c r="D366" s="3" t="s">
        <v>89</v>
      </c>
      <c r="E366" s="3" t="s">
        <v>93</v>
      </c>
      <c r="F366" s="3" t="s">
        <v>24</v>
      </c>
      <c r="G366" s="3" t="s">
        <v>94</v>
      </c>
      <c r="H366" s="3" t="s">
        <v>92</v>
      </c>
      <c r="I366" s="3">
        <v>5431</v>
      </c>
      <c r="J366" s="3"/>
      <c r="K366" s="3">
        <v>0</v>
      </c>
      <c r="L366" s="3">
        <v>228.1</v>
      </c>
      <c r="M366" s="3">
        <v>5348.17</v>
      </c>
      <c r="N366" s="3">
        <v>5348.17</v>
      </c>
      <c r="O366">
        <f t="shared" si="4"/>
        <v>-228.1</v>
      </c>
      <c r="P366">
        <f t="shared" si="6"/>
        <v>-4.1999631743693609E-2</v>
      </c>
      <c r="Q366" t="str">
        <f t="shared" si="7"/>
        <v>XIG</v>
      </c>
      <c r="R366" s="35" t="str">
        <f t="shared" si="8"/>
        <v>2021-11-30</v>
      </c>
    </row>
    <row r="367" spans="1:18">
      <c r="A367" s="2">
        <v>44530</v>
      </c>
      <c r="B367" s="41" t="s">
        <v>286</v>
      </c>
      <c r="C367" s="41" t="s">
        <v>286</v>
      </c>
      <c r="D367" s="3" t="s">
        <v>89</v>
      </c>
      <c r="E367" s="3" t="s">
        <v>95</v>
      </c>
      <c r="F367" s="3" t="s">
        <v>25</v>
      </c>
      <c r="G367" s="3" t="s">
        <v>96</v>
      </c>
      <c r="H367" s="3" t="s">
        <v>125</v>
      </c>
      <c r="I367" s="3">
        <v>0</v>
      </c>
      <c r="J367" s="3"/>
      <c r="K367" s="3">
        <v>0</v>
      </c>
      <c r="L367" s="3">
        <v>-363.12</v>
      </c>
      <c r="M367" s="3">
        <v>5348.17</v>
      </c>
      <c r="N367" s="3">
        <v>5348.17</v>
      </c>
      <c r="O367">
        <f t="shared" si="4"/>
        <v>0</v>
      </c>
      <c r="P367">
        <f t="shared" si="6"/>
        <v>0</v>
      </c>
      <c r="Q367" t="str">
        <f t="shared" si="7"/>
        <v>XHY</v>
      </c>
      <c r="R367" s="35" t="str">
        <f t="shared" si="8"/>
        <v>2021-11-30</v>
      </c>
    </row>
    <row r="368" spans="1:18">
      <c r="A368" s="2">
        <v>44530</v>
      </c>
      <c r="B368" s="41" t="s">
        <v>286</v>
      </c>
      <c r="C368" s="41" t="s">
        <v>286</v>
      </c>
      <c r="D368" s="3" t="s">
        <v>89</v>
      </c>
      <c r="E368" s="3" t="s">
        <v>95</v>
      </c>
      <c r="F368" s="3" t="s">
        <v>25</v>
      </c>
      <c r="G368" s="3" t="s">
        <v>96</v>
      </c>
      <c r="H368" s="3" t="s">
        <v>92</v>
      </c>
      <c r="I368" s="3">
        <v>4907</v>
      </c>
      <c r="J368" s="3"/>
      <c r="K368" s="3">
        <v>0</v>
      </c>
      <c r="L368" s="3">
        <v>363.12</v>
      </c>
      <c r="M368" s="3">
        <v>5348.17</v>
      </c>
      <c r="N368" s="3">
        <v>5348.17</v>
      </c>
      <c r="O368">
        <f t="shared" si="4"/>
        <v>-363.12</v>
      </c>
      <c r="P368">
        <f t="shared" si="6"/>
        <v>-7.4000407581006719E-2</v>
      </c>
      <c r="Q368" t="str">
        <f t="shared" si="7"/>
        <v>XHY</v>
      </c>
      <c r="R368" s="35" t="str">
        <f t="shared" si="8"/>
        <v>2021-11-30</v>
      </c>
    </row>
    <row r="369" spans="1:18">
      <c r="A369" s="2">
        <v>44530</v>
      </c>
      <c r="B369" s="41" t="s">
        <v>286</v>
      </c>
      <c r="C369" s="41" t="s">
        <v>286</v>
      </c>
      <c r="D369" s="3" t="s">
        <v>89</v>
      </c>
      <c r="E369" s="3" t="s">
        <v>110</v>
      </c>
      <c r="F369" s="3" t="s">
        <v>19</v>
      </c>
      <c r="G369" s="3" t="s">
        <v>111</v>
      </c>
      <c r="H369" s="3" t="s">
        <v>125</v>
      </c>
      <c r="I369" s="3">
        <v>0</v>
      </c>
      <c r="J369" s="3"/>
      <c r="K369" s="3">
        <v>0</v>
      </c>
      <c r="L369" s="3">
        <v>-7017.98</v>
      </c>
      <c r="M369" s="3">
        <v>5348.17</v>
      </c>
      <c r="N369" s="3">
        <v>5348.17</v>
      </c>
      <c r="O369">
        <f t="shared" si="4"/>
        <v>0</v>
      </c>
      <c r="P369">
        <f t="shared" si="6"/>
        <v>0</v>
      </c>
      <c r="Q369" t="str">
        <f t="shared" si="7"/>
        <v>XIU</v>
      </c>
      <c r="R369" s="35" t="str">
        <f t="shared" si="8"/>
        <v>2021-11-30</v>
      </c>
    </row>
    <row r="370" spans="1:18">
      <c r="A370" s="2">
        <v>44530</v>
      </c>
      <c r="B370" s="41" t="s">
        <v>286</v>
      </c>
      <c r="C370" s="41" t="s">
        <v>286</v>
      </c>
      <c r="D370" s="3" t="s">
        <v>89</v>
      </c>
      <c r="E370" s="3" t="s">
        <v>110</v>
      </c>
      <c r="F370" s="3" t="s">
        <v>19</v>
      </c>
      <c r="G370" s="3" t="s">
        <v>111</v>
      </c>
      <c r="H370" s="3" t="s">
        <v>92</v>
      </c>
      <c r="I370" s="3">
        <v>35806</v>
      </c>
      <c r="J370" s="3"/>
      <c r="K370" s="3">
        <v>0</v>
      </c>
      <c r="L370" s="3">
        <v>7017.98</v>
      </c>
      <c r="M370" s="3">
        <v>5348.17</v>
      </c>
      <c r="N370" s="3">
        <v>5348.17</v>
      </c>
      <c r="O370">
        <f t="shared" si="4"/>
        <v>-7017.98</v>
      </c>
      <c r="P370">
        <f t="shared" si="6"/>
        <v>-0.19600011171312071</v>
      </c>
      <c r="Q370" t="str">
        <f t="shared" si="7"/>
        <v>XIU</v>
      </c>
      <c r="R370" s="35" t="str">
        <f t="shared" si="8"/>
        <v>2021-11-30</v>
      </c>
    </row>
    <row r="371" spans="1:18">
      <c r="A371" s="2">
        <v>44530</v>
      </c>
      <c r="B371" s="41" t="s">
        <v>286</v>
      </c>
      <c r="C371" s="41" t="s">
        <v>286</v>
      </c>
      <c r="D371" s="3" t="s">
        <v>89</v>
      </c>
      <c r="E371" s="3" t="s">
        <v>54</v>
      </c>
      <c r="F371" s="3" t="s">
        <v>23</v>
      </c>
      <c r="G371" s="3" t="s">
        <v>230</v>
      </c>
      <c r="H371" s="3" t="s">
        <v>125</v>
      </c>
      <c r="I371" s="3">
        <v>0</v>
      </c>
      <c r="J371" s="3"/>
      <c r="K371" s="3">
        <v>0</v>
      </c>
      <c r="L371" s="3">
        <v>-1820.45</v>
      </c>
      <c r="M371" s="3">
        <v>5348.17</v>
      </c>
      <c r="N371" s="3">
        <v>5348.17</v>
      </c>
      <c r="O371">
        <f t="shared" si="4"/>
        <v>0</v>
      </c>
      <c r="P371">
        <f t="shared" si="6"/>
        <v>0</v>
      </c>
      <c r="Q371" t="str">
        <f t="shared" si="7"/>
        <v>XCB</v>
      </c>
      <c r="R371" s="35" t="str">
        <f t="shared" si="8"/>
        <v>2021-11-30</v>
      </c>
    </row>
    <row r="372" spans="1:18">
      <c r="A372" s="2">
        <v>44530</v>
      </c>
      <c r="B372" s="41" t="s">
        <v>286</v>
      </c>
      <c r="C372" s="41" t="s">
        <v>286</v>
      </c>
      <c r="D372" s="3" t="s">
        <v>89</v>
      </c>
      <c r="E372" s="3" t="s">
        <v>54</v>
      </c>
      <c r="F372" s="3" t="s">
        <v>23</v>
      </c>
      <c r="G372" s="3" t="s">
        <v>230</v>
      </c>
      <c r="H372" s="3" t="s">
        <v>92</v>
      </c>
      <c r="I372" s="3">
        <v>33099</v>
      </c>
      <c r="J372" s="3"/>
      <c r="K372" s="3">
        <v>0</v>
      </c>
      <c r="L372" s="3">
        <v>1820.45</v>
      </c>
      <c r="M372" s="3">
        <v>5348.17</v>
      </c>
      <c r="N372" s="3">
        <v>5348.17</v>
      </c>
      <c r="O372">
        <f t="shared" si="4"/>
        <v>-1820.45</v>
      </c>
      <c r="P372">
        <f t="shared" si="6"/>
        <v>-5.5000151061965617E-2</v>
      </c>
      <c r="Q372" t="str">
        <f t="shared" si="7"/>
        <v>XCB</v>
      </c>
      <c r="R372" s="35" t="str">
        <f t="shared" si="8"/>
        <v>2021-11-30</v>
      </c>
    </row>
    <row r="373" spans="1:18">
      <c r="A373" s="2">
        <v>44530</v>
      </c>
      <c r="B373" s="41" t="s">
        <v>286</v>
      </c>
      <c r="C373" s="41" t="s">
        <v>286</v>
      </c>
      <c r="D373" s="3" t="s">
        <v>89</v>
      </c>
      <c r="E373" s="3" t="s">
        <v>90</v>
      </c>
      <c r="F373" s="3" t="s">
        <v>18</v>
      </c>
      <c r="G373" s="3" t="s">
        <v>91</v>
      </c>
      <c r="H373" s="3" t="s">
        <v>125</v>
      </c>
      <c r="I373" s="3">
        <v>0</v>
      </c>
      <c r="J373" s="3"/>
      <c r="K373" s="3">
        <v>0</v>
      </c>
      <c r="L373" s="3">
        <v>-2677.75</v>
      </c>
      <c r="M373" s="3">
        <v>5348.17</v>
      </c>
      <c r="N373" s="3">
        <v>5348.17</v>
      </c>
      <c r="O373">
        <f t="shared" si="4"/>
        <v>0</v>
      </c>
      <c r="P373">
        <f t="shared" si="6"/>
        <v>0</v>
      </c>
      <c r="Q373" t="str">
        <f t="shared" si="7"/>
        <v>XBB</v>
      </c>
      <c r="R373" s="35" t="str">
        <f t="shared" si="8"/>
        <v>2021-11-30</v>
      </c>
    </row>
    <row r="374" spans="1:18">
      <c r="A374" s="2">
        <v>44530</v>
      </c>
      <c r="B374" s="41" t="s">
        <v>286</v>
      </c>
      <c r="C374" s="41" t="s">
        <v>286</v>
      </c>
      <c r="D374" s="3" t="s">
        <v>89</v>
      </c>
      <c r="E374" s="3" t="s">
        <v>90</v>
      </c>
      <c r="F374" s="3" t="s">
        <v>18</v>
      </c>
      <c r="G374" s="3" t="s">
        <v>91</v>
      </c>
      <c r="H374" s="3" t="s">
        <v>92</v>
      </c>
      <c r="I374" s="3">
        <v>40572</v>
      </c>
      <c r="J374" s="3"/>
      <c r="K374" s="3">
        <v>0</v>
      </c>
      <c r="L374" s="3">
        <v>2677.75</v>
      </c>
      <c r="M374" s="3">
        <v>5348.17</v>
      </c>
      <c r="N374" s="3">
        <v>5348.17</v>
      </c>
      <c r="O374">
        <f t="shared" si="4"/>
        <v>-2677.75</v>
      </c>
      <c r="P374">
        <f t="shared" si="6"/>
        <v>-6.5999950704919652E-2</v>
      </c>
      <c r="Q374" t="str">
        <f t="shared" si="7"/>
        <v>XBB</v>
      </c>
      <c r="R374" s="35" t="str">
        <f t="shared" si="8"/>
        <v>2021-11-30</v>
      </c>
    </row>
    <row r="375" spans="1:18">
      <c r="A375" s="36">
        <v>44533</v>
      </c>
      <c r="B375" s="42" t="s">
        <v>286</v>
      </c>
      <c r="C375" s="42" t="s">
        <v>287</v>
      </c>
      <c r="D375" s="6" t="s">
        <v>89</v>
      </c>
      <c r="E375" s="6" t="s">
        <v>93</v>
      </c>
      <c r="F375" s="6" t="s">
        <v>24</v>
      </c>
      <c r="G375" s="6" t="s">
        <v>94</v>
      </c>
      <c r="H375" s="6" t="s">
        <v>128</v>
      </c>
      <c r="I375" s="6">
        <v>0</v>
      </c>
      <c r="J375" s="6"/>
      <c r="K375" s="6">
        <v>0</v>
      </c>
      <c r="L375" s="6">
        <v>2.2200000000000002</v>
      </c>
      <c r="M375" s="3">
        <v>5370.08</v>
      </c>
      <c r="N375" s="3">
        <v>5370.08</v>
      </c>
      <c r="O375">
        <f t="shared" si="4"/>
        <v>0</v>
      </c>
      <c r="P375">
        <f t="shared" si="6"/>
        <v>0</v>
      </c>
      <c r="Q375" t="str">
        <f t="shared" si="7"/>
        <v>XIG</v>
      </c>
      <c r="R375" s="35" t="str">
        <f t="shared" si="8"/>
        <v>2021-12-03</v>
      </c>
    </row>
    <row r="376" spans="1:18">
      <c r="A376" s="36">
        <v>44533</v>
      </c>
      <c r="B376" s="42" t="s">
        <v>286</v>
      </c>
      <c r="C376" s="42" t="s">
        <v>287</v>
      </c>
      <c r="D376" s="6" t="s">
        <v>89</v>
      </c>
      <c r="E376" s="6" t="s">
        <v>93</v>
      </c>
      <c r="F376" s="6" t="s">
        <v>24</v>
      </c>
      <c r="G376" s="6" t="s">
        <v>288</v>
      </c>
      <c r="H376" s="6" t="s">
        <v>125</v>
      </c>
      <c r="I376" s="6">
        <v>9</v>
      </c>
      <c r="J376" s="6"/>
      <c r="K376" s="6">
        <v>0</v>
      </c>
      <c r="L376" s="6"/>
      <c r="M376" s="3">
        <v>5370.08</v>
      </c>
      <c r="N376" s="3">
        <v>5370.08</v>
      </c>
      <c r="O376">
        <f t="shared" ref="O376:O413" si="9">IFERROR(TRIM(RIGHT(G376,LEN(G376)-SEARCH("=",G376))),) + IF(F375=F376,L375,0)</f>
        <v>228.12</v>
      </c>
      <c r="P376">
        <f t="shared" si="6"/>
        <v>25.346666666666668</v>
      </c>
      <c r="Q376" t="str">
        <f t="shared" si="7"/>
        <v>XIG</v>
      </c>
      <c r="R376" s="35" t="str">
        <f t="shared" si="8"/>
        <v>2021-12-03</v>
      </c>
    </row>
    <row r="377" spans="1:18">
      <c r="A377" s="36">
        <v>44533</v>
      </c>
      <c r="B377" s="42" t="s">
        <v>286</v>
      </c>
      <c r="C377" s="42" t="s">
        <v>287</v>
      </c>
      <c r="D377" s="6" t="s">
        <v>89</v>
      </c>
      <c r="E377" s="6" t="s">
        <v>95</v>
      </c>
      <c r="F377" s="6" t="s">
        <v>25</v>
      </c>
      <c r="G377" s="6" t="s">
        <v>96</v>
      </c>
      <c r="H377" s="6" t="s">
        <v>128</v>
      </c>
      <c r="I377" s="6">
        <v>0</v>
      </c>
      <c r="J377" s="6"/>
      <c r="K377" s="6">
        <v>0</v>
      </c>
      <c r="L377" s="6">
        <v>15.17</v>
      </c>
      <c r="M377" s="3">
        <v>5370.08</v>
      </c>
      <c r="N377" s="3">
        <v>5370.08</v>
      </c>
      <c r="O377">
        <f t="shared" si="9"/>
        <v>0</v>
      </c>
      <c r="P377">
        <f t="shared" si="6"/>
        <v>0</v>
      </c>
      <c r="Q377" t="str">
        <f t="shared" si="7"/>
        <v>XHY</v>
      </c>
      <c r="R377" s="35" t="str">
        <f t="shared" si="8"/>
        <v>2021-12-03</v>
      </c>
    </row>
    <row r="378" spans="1:18">
      <c r="A378" s="36">
        <v>44533</v>
      </c>
      <c r="B378" s="42" t="s">
        <v>286</v>
      </c>
      <c r="C378" s="42" t="s">
        <v>287</v>
      </c>
      <c r="D378" s="6" t="s">
        <v>89</v>
      </c>
      <c r="E378" s="6" t="s">
        <v>95</v>
      </c>
      <c r="F378" s="6" t="s">
        <v>25</v>
      </c>
      <c r="G378" s="6" t="s">
        <v>289</v>
      </c>
      <c r="H378" s="6" t="s">
        <v>125</v>
      </c>
      <c r="I378" s="6">
        <v>19</v>
      </c>
      <c r="J378" s="6"/>
      <c r="K378" s="6">
        <v>0</v>
      </c>
      <c r="L378" s="6"/>
      <c r="M378" s="3">
        <v>5370.08</v>
      </c>
      <c r="N378" s="3">
        <v>5370.08</v>
      </c>
      <c r="O378">
        <f t="shared" si="9"/>
        <v>363.25</v>
      </c>
      <c r="P378">
        <f t="shared" si="6"/>
        <v>19.118421052631579</v>
      </c>
      <c r="Q378" t="str">
        <f t="shared" si="7"/>
        <v>XHY</v>
      </c>
      <c r="R378" s="35" t="str">
        <f t="shared" si="8"/>
        <v>2021-12-03</v>
      </c>
    </row>
    <row r="379" spans="1:18">
      <c r="A379" s="36">
        <v>44533</v>
      </c>
      <c r="B379" s="42" t="s">
        <v>286</v>
      </c>
      <c r="C379" s="42" t="s">
        <v>287</v>
      </c>
      <c r="D379" s="6" t="s">
        <v>89</v>
      </c>
      <c r="E379" s="6" t="s">
        <v>90</v>
      </c>
      <c r="F379" s="6" t="s">
        <v>18</v>
      </c>
      <c r="G379" s="6" t="s">
        <v>91</v>
      </c>
      <c r="H379" s="6" t="s">
        <v>128</v>
      </c>
      <c r="I379" s="6">
        <v>0</v>
      </c>
      <c r="J379" s="6"/>
      <c r="K379" s="6">
        <v>0</v>
      </c>
      <c r="L379" s="6">
        <v>4.5199999999999996</v>
      </c>
      <c r="M379" s="3">
        <v>5370.08</v>
      </c>
      <c r="N379" s="3">
        <v>5370.08</v>
      </c>
      <c r="O379">
        <f t="shared" si="9"/>
        <v>0</v>
      </c>
      <c r="P379">
        <f t="shared" si="6"/>
        <v>0</v>
      </c>
      <c r="Q379" t="str">
        <f t="shared" si="7"/>
        <v>XBB</v>
      </c>
      <c r="R379" s="35" t="str">
        <f t="shared" si="8"/>
        <v>2021-12-03</v>
      </c>
    </row>
    <row r="380" spans="1:18">
      <c r="A380" s="36">
        <v>44533</v>
      </c>
      <c r="B380" s="42" t="s">
        <v>286</v>
      </c>
      <c r="C380" s="42" t="s">
        <v>287</v>
      </c>
      <c r="D380" s="6" t="s">
        <v>89</v>
      </c>
      <c r="E380" s="6" t="s">
        <v>90</v>
      </c>
      <c r="F380" s="6" t="s">
        <v>18</v>
      </c>
      <c r="G380" s="6" t="s">
        <v>290</v>
      </c>
      <c r="H380" s="6" t="s">
        <v>125</v>
      </c>
      <c r="I380" s="6">
        <v>85</v>
      </c>
      <c r="J380" s="6"/>
      <c r="K380" s="6">
        <v>0</v>
      </c>
      <c r="L380" s="6"/>
      <c r="M380" s="3">
        <v>5370.08</v>
      </c>
      <c r="N380" s="3">
        <v>5370.08</v>
      </c>
      <c r="O380">
        <f t="shared" si="9"/>
        <v>2677.77</v>
      </c>
      <c r="P380">
        <f t="shared" si="6"/>
        <v>31.503176470588237</v>
      </c>
      <c r="Q380" t="str">
        <f t="shared" si="7"/>
        <v>XBB</v>
      </c>
      <c r="R380" s="35" t="str">
        <f t="shared" si="8"/>
        <v>2021-12-03</v>
      </c>
    </row>
    <row r="381" spans="1:18">
      <c r="A381" s="36">
        <v>44537</v>
      </c>
      <c r="B381" s="42" t="s">
        <v>286</v>
      </c>
      <c r="C381" s="42" t="s">
        <v>291</v>
      </c>
      <c r="D381" s="6" t="s">
        <v>89</v>
      </c>
      <c r="E381" s="6" t="s">
        <v>110</v>
      </c>
      <c r="F381" s="6" t="s">
        <v>19</v>
      </c>
      <c r="G381" s="6" t="s">
        <v>292</v>
      </c>
      <c r="H381" s="6" t="s">
        <v>125</v>
      </c>
      <c r="I381" s="6">
        <v>223</v>
      </c>
      <c r="J381" s="6"/>
      <c r="K381" s="6">
        <v>0</v>
      </c>
      <c r="L381" s="6"/>
      <c r="M381" s="3">
        <v>5415.16</v>
      </c>
      <c r="N381" s="3">
        <v>2056.16</v>
      </c>
      <c r="O381">
        <f t="shared" si="9"/>
        <v>6988.8</v>
      </c>
      <c r="P381">
        <f t="shared" ref="P381:P412" si="10">IFERROR(O381/I381,0)</f>
        <v>31.339910313901346</v>
      </c>
      <c r="Q381" t="str">
        <f t="shared" si="7"/>
        <v>XIU</v>
      </c>
      <c r="R381" s="35" t="str">
        <f t="shared" si="8"/>
        <v>2021-12-07</v>
      </c>
    </row>
    <row r="382" spans="1:18">
      <c r="A382" s="36">
        <v>44537</v>
      </c>
      <c r="B382" s="42" t="s">
        <v>286</v>
      </c>
      <c r="C382" s="42" t="s">
        <v>291</v>
      </c>
      <c r="D382" s="6" t="s">
        <v>89</v>
      </c>
      <c r="E382" s="6" t="s">
        <v>110</v>
      </c>
      <c r="F382" s="6" t="s">
        <v>19</v>
      </c>
      <c r="G382" s="6" t="s">
        <v>111</v>
      </c>
      <c r="H382" s="6" t="s">
        <v>128</v>
      </c>
      <c r="I382" s="6">
        <v>0</v>
      </c>
      <c r="J382" s="6"/>
      <c r="K382" s="6">
        <v>0</v>
      </c>
      <c r="L382" s="6">
        <v>30.09</v>
      </c>
      <c r="M382" s="3">
        <v>5415.16</v>
      </c>
      <c r="N382" s="3">
        <v>2056.16</v>
      </c>
      <c r="O382">
        <f t="shared" si="9"/>
        <v>0</v>
      </c>
      <c r="P382">
        <f t="shared" si="10"/>
        <v>0</v>
      </c>
      <c r="Q382" t="str">
        <f t="shared" si="7"/>
        <v>XIU</v>
      </c>
      <c r="R382" s="35" t="str">
        <f t="shared" si="8"/>
        <v>2021-12-07</v>
      </c>
    </row>
    <row r="383" spans="1:18">
      <c r="A383" s="36">
        <v>44537</v>
      </c>
      <c r="B383" s="42" t="s">
        <v>286</v>
      </c>
      <c r="C383" s="42" t="s">
        <v>291</v>
      </c>
      <c r="D383" s="6" t="s">
        <v>89</v>
      </c>
      <c r="E383" s="6" t="s">
        <v>54</v>
      </c>
      <c r="F383" s="6" t="s">
        <v>23</v>
      </c>
      <c r="G383" s="6" t="s">
        <v>230</v>
      </c>
      <c r="H383" s="6" t="s">
        <v>128</v>
      </c>
      <c r="I383" s="6">
        <v>0</v>
      </c>
      <c r="J383" s="6"/>
      <c r="K383" s="6">
        <v>0</v>
      </c>
      <c r="L383" s="6">
        <v>14.99</v>
      </c>
      <c r="M383" s="3">
        <v>5415.16</v>
      </c>
      <c r="N383" s="3">
        <v>2056.16</v>
      </c>
      <c r="O383">
        <f t="shared" si="9"/>
        <v>0</v>
      </c>
      <c r="P383">
        <f t="shared" si="10"/>
        <v>0</v>
      </c>
      <c r="Q383" t="str">
        <f t="shared" si="7"/>
        <v>XCB</v>
      </c>
      <c r="R383" s="35" t="str">
        <f t="shared" si="8"/>
        <v>2021-12-07</v>
      </c>
    </row>
    <row r="384" spans="1:18">
      <c r="A384" s="36">
        <v>44537</v>
      </c>
      <c r="B384" s="42" t="s">
        <v>286</v>
      </c>
      <c r="C384" s="42" t="s">
        <v>291</v>
      </c>
      <c r="D384" s="6" t="s">
        <v>89</v>
      </c>
      <c r="E384" s="6" t="s">
        <v>54</v>
      </c>
      <c r="F384" s="6" t="s">
        <v>23</v>
      </c>
      <c r="G384" s="6" t="s">
        <v>293</v>
      </c>
      <c r="H384" s="6" t="s">
        <v>125</v>
      </c>
      <c r="I384" s="6">
        <v>84</v>
      </c>
      <c r="J384" s="6"/>
      <c r="K384" s="6">
        <v>0</v>
      </c>
      <c r="L384" s="6"/>
      <c r="M384" s="3">
        <v>5415.16</v>
      </c>
      <c r="N384" s="3">
        <v>2056.16</v>
      </c>
      <c r="O384">
        <f t="shared" si="9"/>
        <v>1820.39</v>
      </c>
      <c r="P384">
        <f t="shared" si="10"/>
        <v>21.671309523809526</v>
      </c>
      <c r="Q384" t="str">
        <f t="shared" si="7"/>
        <v>XCB</v>
      </c>
      <c r="R384" s="35" t="str">
        <f t="shared" si="8"/>
        <v>2021-12-07</v>
      </c>
    </row>
    <row r="385" spans="1:18">
      <c r="A385" s="2">
        <v>44536</v>
      </c>
      <c r="B385" s="41" t="s">
        <v>295</v>
      </c>
      <c r="C385" s="41" t="s">
        <v>294</v>
      </c>
      <c r="D385" s="3" t="s">
        <v>89</v>
      </c>
      <c r="E385" s="3" t="s">
        <v>105</v>
      </c>
      <c r="F385" s="3" t="s">
        <v>20</v>
      </c>
      <c r="G385" s="3" t="s">
        <v>106</v>
      </c>
      <c r="H385" s="3" t="s">
        <v>104</v>
      </c>
      <c r="I385" s="3">
        <v>300</v>
      </c>
      <c r="J385" s="3">
        <v>73.14</v>
      </c>
      <c r="K385" s="3">
        <v>0</v>
      </c>
      <c r="L385" s="3">
        <v>21942</v>
      </c>
      <c r="M385" s="3">
        <v>5370.08</v>
      </c>
      <c r="N385" s="3">
        <v>2011.08</v>
      </c>
      <c r="O385">
        <f t="shared" si="9"/>
        <v>0</v>
      </c>
      <c r="P385">
        <f t="shared" si="10"/>
        <v>0</v>
      </c>
      <c r="Q385" t="str">
        <f t="shared" si="7"/>
        <v>XUS</v>
      </c>
      <c r="R385" s="35" t="str">
        <f t="shared" si="8"/>
        <v>2021-12-06</v>
      </c>
    </row>
    <row r="386" spans="1:18">
      <c r="A386" s="2">
        <v>44536</v>
      </c>
      <c r="B386" s="41" t="s">
        <v>295</v>
      </c>
      <c r="C386" s="41" t="s">
        <v>294</v>
      </c>
      <c r="D386" s="3" t="s">
        <v>89</v>
      </c>
      <c r="E386" s="3" t="s">
        <v>108</v>
      </c>
      <c r="F386" s="3" t="s">
        <v>21</v>
      </c>
      <c r="G386" s="3" t="s">
        <v>109</v>
      </c>
      <c r="H386" s="3" t="s">
        <v>104</v>
      </c>
      <c r="I386" s="3">
        <v>750</v>
      </c>
      <c r="J386" s="3">
        <v>34.895000000000003</v>
      </c>
      <c r="K386" s="3">
        <v>0</v>
      </c>
      <c r="L386" s="3">
        <v>26171</v>
      </c>
      <c r="M386" s="3">
        <v>5370.08</v>
      </c>
      <c r="N386" s="3">
        <v>2011.08</v>
      </c>
      <c r="O386">
        <f t="shared" si="9"/>
        <v>0</v>
      </c>
      <c r="P386">
        <f t="shared" si="10"/>
        <v>0</v>
      </c>
      <c r="Q386" t="str">
        <f t="shared" si="7"/>
        <v>XEF</v>
      </c>
      <c r="R386" s="35" t="str">
        <f t="shared" si="8"/>
        <v>2021-12-06</v>
      </c>
    </row>
    <row r="387" spans="1:18">
      <c r="A387" s="2">
        <v>44536</v>
      </c>
      <c r="B387" s="41" t="s">
        <v>295</v>
      </c>
      <c r="C387" s="41" t="s">
        <v>294</v>
      </c>
      <c r="D387" s="3" t="s">
        <v>89</v>
      </c>
      <c r="E387" s="3" t="s">
        <v>110</v>
      </c>
      <c r="F387" s="3" t="s">
        <v>19</v>
      </c>
      <c r="G387" s="3" t="s">
        <v>111</v>
      </c>
      <c r="H387" s="3" t="s">
        <v>104</v>
      </c>
      <c r="I387" s="3">
        <v>350</v>
      </c>
      <c r="J387" s="3">
        <v>31.84</v>
      </c>
      <c r="K387" s="3">
        <v>0</v>
      </c>
      <c r="L387" s="3">
        <v>11144</v>
      </c>
      <c r="M387" s="3">
        <v>5370.08</v>
      </c>
      <c r="N387" s="3">
        <v>2011.08</v>
      </c>
      <c r="O387">
        <f t="shared" si="9"/>
        <v>0</v>
      </c>
      <c r="P387">
        <f t="shared" si="10"/>
        <v>0</v>
      </c>
      <c r="Q387" t="str">
        <f t="shared" si="7"/>
        <v>XIU</v>
      </c>
      <c r="R387" s="35" t="str">
        <f t="shared" si="8"/>
        <v>2021-12-06</v>
      </c>
    </row>
    <row r="388" spans="1:18">
      <c r="A388" s="2">
        <v>44536</v>
      </c>
      <c r="B388" s="41" t="s">
        <v>295</v>
      </c>
      <c r="C388" s="41" t="s">
        <v>294</v>
      </c>
      <c r="D388" s="3" t="s">
        <v>89</v>
      </c>
      <c r="E388" s="3" t="s">
        <v>112</v>
      </c>
      <c r="F388" s="3" t="s">
        <v>22</v>
      </c>
      <c r="G388" s="3" t="s">
        <v>113</v>
      </c>
      <c r="H388" s="3" t="s">
        <v>104</v>
      </c>
      <c r="I388" s="3">
        <v>100</v>
      </c>
      <c r="J388" s="3">
        <v>34.92</v>
      </c>
      <c r="K388" s="3">
        <v>0</v>
      </c>
      <c r="L388" s="3">
        <v>3492</v>
      </c>
      <c r="M388" s="3">
        <v>5370.08</v>
      </c>
      <c r="N388" s="3">
        <v>2011.08</v>
      </c>
      <c r="O388">
        <f t="shared" si="9"/>
        <v>0</v>
      </c>
      <c r="P388">
        <f t="shared" si="10"/>
        <v>0</v>
      </c>
      <c r="Q388" t="str">
        <f t="shared" si="7"/>
        <v>XEM</v>
      </c>
      <c r="R388" s="35" t="str">
        <f t="shared" si="8"/>
        <v>2021-12-06</v>
      </c>
    </row>
    <row r="389" spans="1:18">
      <c r="A389" s="45">
        <v>44536</v>
      </c>
      <c r="B389" s="46" t="s">
        <v>295</v>
      </c>
      <c r="C389" s="46" t="s">
        <v>294</v>
      </c>
      <c r="D389" s="47" t="s">
        <v>89</v>
      </c>
      <c r="E389" s="47" t="s">
        <v>90</v>
      </c>
      <c r="F389" s="47" t="s">
        <v>18</v>
      </c>
      <c r="G389" s="47" t="s">
        <v>91</v>
      </c>
      <c r="H389" s="47" t="s">
        <v>107</v>
      </c>
      <c r="I389" s="47">
        <v>2100</v>
      </c>
      <c r="J389" s="47">
        <v>31.48</v>
      </c>
      <c r="K389" s="47">
        <v>0</v>
      </c>
      <c r="L389" s="47">
        <v>-66108</v>
      </c>
      <c r="M389" s="3">
        <v>5370.08</v>
      </c>
      <c r="N389" s="3">
        <v>2011.08</v>
      </c>
      <c r="O389">
        <f t="shared" si="9"/>
        <v>0</v>
      </c>
      <c r="P389">
        <f t="shared" si="10"/>
        <v>0</v>
      </c>
      <c r="Q389" t="str">
        <f t="shared" si="7"/>
        <v>XBB</v>
      </c>
      <c r="R389" s="35" t="str">
        <f t="shared" si="8"/>
        <v>2021-12-06</v>
      </c>
    </row>
    <row r="390" spans="1:18">
      <c r="A390" s="36">
        <v>44547</v>
      </c>
      <c r="B390" s="42" t="s">
        <v>296</v>
      </c>
      <c r="C390" s="42" t="s">
        <v>297</v>
      </c>
      <c r="D390" s="6" t="s">
        <v>89</v>
      </c>
      <c r="E390" s="6" t="s">
        <v>120</v>
      </c>
      <c r="F390" s="6" t="s">
        <v>747</v>
      </c>
      <c r="G390" s="6" t="s">
        <v>298</v>
      </c>
      <c r="H390" s="6" t="s">
        <v>125</v>
      </c>
      <c r="I390" s="6">
        <v>68.947999999999993</v>
      </c>
      <c r="J390" s="6"/>
      <c r="K390" s="6">
        <v>0</v>
      </c>
      <c r="L390" s="6"/>
      <c r="M390" s="3">
        <v>2056.16</v>
      </c>
      <c r="N390" s="3">
        <v>2056.16</v>
      </c>
      <c r="O390">
        <f t="shared" si="9"/>
        <v>873.57</v>
      </c>
      <c r="P390">
        <f t="shared" si="10"/>
        <v>12.669983175726637</v>
      </c>
      <c r="Q390" t="str">
        <f t="shared" si="7"/>
        <v>TDB778</v>
      </c>
      <c r="R390" s="35" t="str">
        <f t="shared" si="8"/>
        <v>2021-12-17</v>
      </c>
    </row>
    <row r="391" spans="1:18">
      <c r="A391" s="2">
        <v>44559</v>
      </c>
      <c r="B391" s="41" t="s">
        <v>300</v>
      </c>
      <c r="C391" s="41" t="s">
        <v>299</v>
      </c>
      <c r="D391" s="3" t="s">
        <v>89</v>
      </c>
      <c r="E391" s="3" t="s">
        <v>93</v>
      </c>
      <c r="F391" s="3" t="s">
        <v>24</v>
      </c>
      <c r="G391" s="3" t="s">
        <v>94</v>
      </c>
      <c r="H391" s="3" t="s">
        <v>107</v>
      </c>
      <c r="I391" s="3">
        <v>2300</v>
      </c>
      <c r="J391" s="3">
        <v>25.02</v>
      </c>
      <c r="K391" s="3">
        <v>0</v>
      </c>
      <c r="L391" s="3">
        <v>-57545.01</v>
      </c>
      <c r="M391" s="3">
        <v>2056.16</v>
      </c>
      <c r="N391" s="3">
        <v>34.57</v>
      </c>
      <c r="O391">
        <f t="shared" si="9"/>
        <v>0</v>
      </c>
      <c r="P391">
        <f t="shared" si="10"/>
        <v>0</v>
      </c>
      <c r="Q391" t="str">
        <f t="shared" si="7"/>
        <v>XIG</v>
      </c>
      <c r="R391" s="35" t="str">
        <f t="shared" si="8"/>
        <v>2021-12-29</v>
      </c>
    </row>
    <row r="392" spans="1:18">
      <c r="A392" s="2">
        <v>44559</v>
      </c>
      <c r="B392" s="41" t="s">
        <v>300</v>
      </c>
      <c r="C392" s="41" t="s">
        <v>299</v>
      </c>
      <c r="D392" s="3" t="s">
        <v>89</v>
      </c>
      <c r="E392" s="3" t="s">
        <v>95</v>
      </c>
      <c r="F392" s="3" t="s">
        <v>25</v>
      </c>
      <c r="G392" s="3" t="s">
        <v>96</v>
      </c>
      <c r="H392" s="3" t="s">
        <v>107</v>
      </c>
      <c r="I392" s="3">
        <v>5450</v>
      </c>
      <c r="J392" s="3">
        <v>18.79</v>
      </c>
      <c r="K392" s="3">
        <v>0</v>
      </c>
      <c r="L392" s="3">
        <v>-102405.5</v>
      </c>
      <c r="M392" s="3">
        <v>2056.16</v>
      </c>
      <c r="N392" s="3">
        <v>34.57</v>
      </c>
      <c r="O392">
        <f t="shared" si="9"/>
        <v>0</v>
      </c>
      <c r="P392">
        <f t="shared" si="10"/>
        <v>0</v>
      </c>
      <c r="Q392" t="str">
        <f t="shared" si="7"/>
        <v>XHY</v>
      </c>
      <c r="R392" s="35" t="str">
        <f t="shared" si="8"/>
        <v>2021-12-29</v>
      </c>
    </row>
    <row r="393" spans="1:18">
      <c r="A393" s="2">
        <v>44559</v>
      </c>
      <c r="B393" s="41" t="s">
        <v>300</v>
      </c>
      <c r="C393" s="41" t="s">
        <v>299</v>
      </c>
      <c r="D393" s="3" t="s">
        <v>89</v>
      </c>
      <c r="E393" s="3" t="s">
        <v>105</v>
      </c>
      <c r="F393" s="3" t="s">
        <v>20</v>
      </c>
      <c r="G393" s="3" t="s">
        <v>106</v>
      </c>
      <c r="H393" s="3" t="s">
        <v>104</v>
      </c>
      <c r="I393" s="3">
        <v>4500</v>
      </c>
      <c r="J393" s="3">
        <v>76.31</v>
      </c>
      <c r="K393" s="3">
        <v>0</v>
      </c>
      <c r="L393" s="3">
        <v>343395</v>
      </c>
      <c r="M393" s="3">
        <v>2056.16</v>
      </c>
      <c r="N393" s="3">
        <v>34.57</v>
      </c>
      <c r="O393">
        <f t="shared" si="9"/>
        <v>0</v>
      </c>
      <c r="P393">
        <f t="shared" si="10"/>
        <v>0</v>
      </c>
      <c r="Q393" t="str">
        <f t="shared" si="7"/>
        <v>XUS</v>
      </c>
      <c r="R393" s="35" t="str">
        <f t="shared" si="8"/>
        <v>2021-12-29</v>
      </c>
    </row>
    <row r="394" spans="1:18">
      <c r="A394" s="2">
        <v>44559</v>
      </c>
      <c r="B394" s="41" t="s">
        <v>300</v>
      </c>
      <c r="C394" s="41" t="s">
        <v>299</v>
      </c>
      <c r="D394" s="3" t="s">
        <v>89</v>
      </c>
      <c r="E394" s="3" t="s">
        <v>108</v>
      </c>
      <c r="F394" s="3" t="s">
        <v>21</v>
      </c>
      <c r="G394" s="3" t="s">
        <v>109</v>
      </c>
      <c r="H394" s="3" t="s">
        <v>107</v>
      </c>
      <c r="I394" s="3">
        <v>2700</v>
      </c>
      <c r="J394" s="3">
        <v>36.247</v>
      </c>
      <c r="K394" s="3">
        <v>0</v>
      </c>
      <c r="L394" s="3">
        <v>-97867.01</v>
      </c>
      <c r="M394" s="3">
        <v>2056.16</v>
      </c>
      <c r="N394" s="3">
        <v>34.57</v>
      </c>
      <c r="O394">
        <f t="shared" si="9"/>
        <v>0</v>
      </c>
      <c r="P394">
        <f t="shared" si="10"/>
        <v>0</v>
      </c>
      <c r="Q394" t="str">
        <f t="shared" si="7"/>
        <v>XEF</v>
      </c>
      <c r="R394" s="35" t="str">
        <f t="shared" si="8"/>
        <v>2021-12-29</v>
      </c>
    </row>
    <row r="395" spans="1:18">
      <c r="A395" s="2">
        <v>44559</v>
      </c>
      <c r="B395" s="41" t="s">
        <v>300</v>
      </c>
      <c r="C395" s="41" t="s">
        <v>299</v>
      </c>
      <c r="D395" s="3" t="s">
        <v>89</v>
      </c>
      <c r="E395" s="3" t="s">
        <v>110</v>
      </c>
      <c r="F395" s="3" t="s">
        <v>19</v>
      </c>
      <c r="G395" s="3" t="s">
        <v>111</v>
      </c>
      <c r="H395" s="3" t="s">
        <v>107</v>
      </c>
      <c r="I395" s="3">
        <v>1800</v>
      </c>
      <c r="J395" s="3">
        <v>32.799999999999997</v>
      </c>
      <c r="K395" s="3">
        <v>0</v>
      </c>
      <c r="L395" s="3">
        <v>-59040</v>
      </c>
      <c r="M395" s="3">
        <v>2056.16</v>
      </c>
      <c r="N395" s="3">
        <v>34.57</v>
      </c>
      <c r="O395">
        <f t="shared" si="9"/>
        <v>0</v>
      </c>
      <c r="P395">
        <f t="shared" si="10"/>
        <v>0</v>
      </c>
      <c r="Q395" t="str">
        <f t="shared" si="7"/>
        <v>XIU</v>
      </c>
      <c r="R395" s="35" t="str">
        <f t="shared" si="8"/>
        <v>2021-12-29</v>
      </c>
    </row>
    <row r="396" spans="1:18">
      <c r="A396" s="2">
        <v>44559</v>
      </c>
      <c r="B396" s="41" t="s">
        <v>300</v>
      </c>
      <c r="C396" s="41" t="s">
        <v>299</v>
      </c>
      <c r="D396" s="3" t="s">
        <v>89</v>
      </c>
      <c r="E396" s="3" t="s">
        <v>54</v>
      </c>
      <c r="F396" s="3" t="s">
        <v>23</v>
      </c>
      <c r="G396" s="3" t="s">
        <v>230</v>
      </c>
      <c r="H396" s="3" t="s">
        <v>107</v>
      </c>
      <c r="I396" s="3">
        <v>800</v>
      </c>
      <c r="J396" s="3">
        <v>21.664999999999999</v>
      </c>
      <c r="K396" s="3">
        <v>0</v>
      </c>
      <c r="L396" s="3">
        <v>-17332</v>
      </c>
      <c r="M396" s="3">
        <v>2056.16</v>
      </c>
      <c r="N396" s="3">
        <v>34.57</v>
      </c>
      <c r="O396">
        <f t="shared" si="9"/>
        <v>0</v>
      </c>
      <c r="P396">
        <f t="shared" si="10"/>
        <v>0</v>
      </c>
      <c r="Q396" t="str">
        <f t="shared" si="7"/>
        <v>XCB</v>
      </c>
      <c r="R396" s="35" t="str">
        <f t="shared" si="8"/>
        <v>2021-12-29</v>
      </c>
    </row>
    <row r="397" spans="1:18">
      <c r="A397" s="2">
        <v>44559</v>
      </c>
      <c r="B397" s="41" t="s">
        <v>300</v>
      </c>
      <c r="C397" s="41" t="s">
        <v>299</v>
      </c>
      <c r="D397" s="3" t="s">
        <v>89</v>
      </c>
      <c r="E397" s="3" t="s">
        <v>112</v>
      </c>
      <c r="F397" s="3" t="s">
        <v>22</v>
      </c>
      <c r="G397" s="3" t="s">
        <v>113</v>
      </c>
      <c r="H397" s="3" t="s">
        <v>107</v>
      </c>
      <c r="I397" s="3">
        <v>150</v>
      </c>
      <c r="J397" s="3">
        <v>34.950000000000003</v>
      </c>
      <c r="K397" s="3">
        <v>0</v>
      </c>
      <c r="L397" s="3">
        <v>-5242.5</v>
      </c>
      <c r="M397" s="3">
        <v>2056.16</v>
      </c>
      <c r="N397" s="3">
        <v>34.57</v>
      </c>
      <c r="O397">
        <f t="shared" si="9"/>
        <v>0</v>
      </c>
      <c r="P397">
        <f t="shared" si="10"/>
        <v>0</v>
      </c>
      <c r="Q397" t="str">
        <f t="shared" si="7"/>
        <v>XEM</v>
      </c>
      <c r="R397" s="35" t="str">
        <f t="shared" si="8"/>
        <v>2021-12-29</v>
      </c>
    </row>
    <row r="398" spans="1:18">
      <c r="A398" s="2">
        <v>44559</v>
      </c>
      <c r="B398" s="41" t="s">
        <v>300</v>
      </c>
      <c r="C398" s="41" t="s">
        <v>299</v>
      </c>
      <c r="D398" s="3" t="s">
        <v>89</v>
      </c>
      <c r="E398" s="3" t="s">
        <v>90</v>
      </c>
      <c r="F398" s="3" t="s">
        <v>18</v>
      </c>
      <c r="G398" s="3" t="s">
        <v>91</v>
      </c>
      <c r="H398" s="3" t="s">
        <v>104</v>
      </c>
      <c r="I398" s="3">
        <v>650</v>
      </c>
      <c r="J398" s="3">
        <v>31.62</v>
      </c>
      <c r="K398" s="3">
        <v>0</v>
      </c>
      <c r="L398" s="3">
        <v>20553</v>
      </c>
      <c r="M398" s="3">
        <v>2056.16</v>
      </c>
      <c r="N398" s="3">
        <v>34.57</v>
      </c>
      <c r="O398">
        <f t="shared" si="9"/>
        <v>0</v>
      </c>
      <c r="P398">
        <f t="shared" si="10"/>
        <v>0</v>
      </c>
      <c r="Q398" t="str">
        <f t="shared" si="7"/>
        <v>XBB</v>
      </c>
      <c r="R398" s="35" t="str">
        <f t="shared" si="8"/>
        <v>2021-12-29</v>
      </c>
    </row>
    <row r="399" spans="1:18">
      <c r="A399" s="2">
        <v>44559</v>
      </c>
      <c r="B399" s="41" t="s">
        <v>300</v>
      </c>
      <c r="C399" s="41" t="s">
        <v>299</v>
      </c>
      <c r="D399" s="3" t="s">
        <v>89</v>
      </c>
      <c r="E399" s="3" t="s">
        <v>90</v>
      </c>
      <c r="F399" s="3" t="s">
        <v>18</v>
      </c>
      <c r="G399" s="3" t="s">
        <v>91</v>
      </c>
      <c r="H399" s="3" t="s">
        <v>107</v>
      </c>
      <c r="I399" s="3">
        <v>839</v>
      </c>
      <c r="J399" s="3">
        <v>31.63</v>
      </c>
      <c r="K399" s="3">
        <v>0</v>
      </c>
      <c r="L399" s="3">
        <v>-26537.57</v>
      </c>
      <c r="M399" s="3">
        <v>2056.16</v>
      </c>
      <c r="N399" s="3">
        <v>34.57</v>
      </c>
      <c r="O399">
        <f t="shared" si="9"/>
        <v>20553</v>
      </c>
      <c r="P399">
        <f t="shared" si="10"/>
        <v>24.497020262216925</v>
      </c>
      <c r="Q399" t="str">
        <f t="shared" si="7"/>
        <v>XBB</v>
      </c>
      <c r="R399" s="35" t="str">
        <f t="shared" si="8"/>
        <v>2021-12-29</v>
      </c>
    </row>
    <row r="400" spans="1:18">
      <c r="A400" s="2">
        <v>44567</v>
      </c>
      <c r="B400" s="41" t="s">
        <v>301</v>
      </c>
      <c r="C400" s="41" t="s">
        <v>301</v>
      </c>
      <c r="D400" s="3" t="s">
        <v>89</v>
      </c>
      <c r="E400" s="3" t="s">
        <v>93</v>
      </c>
      <c r="F400" s="3" t="s">
        <v>24</v>
      </c>
      <c r="G400" s="3" t="s">
        <v>94</v>
      </c>
      <c r="H400" s="3" t="s">
        <v>125</v>
      </c>
      <c r="I400" s="3">
        <v>0</v>
      </c>
      <c r="J400" s="3"/>
      <c r="K400" s="3">
        <v>0</v>
      </c>
      <c r="L400" s="3">
        <v>-228.48</v>
      </c>
      <c r="M400" s="3">
        <v>-169.78</v>
      </c>
      <c r="N400" s="3">
        <v>-169.78</v>
      </c>
      <c r="O400">
        <f t="shared" si="9"/>
        <v>0</v>
      </c>
      <c r="P400">
        <f t="shared" si="10"/>
        <v>0</v>
      </c>
      <c r="Q400" t="str">
        <f t="shared" si="7"/>
        <v>XIG</v>
      </c>
      <c r="R400" s="35" t="str">
        <f t="shared" si="8"/>
        <v>2022-01-06</v>
      </c>
    </row>
    <row r="401" spans="1:18">
      <c r="A401" s="2">
        <v>44567</v>
      </c>
      <c r="B401" s="41" t="s">
        <v>301</v>
      </c>
      <c r="C401" s="41" t="s">
        <v>301</v>
      </c>
      <c r="D401" s="3" t="s">
        <v>89</v>
      </c>
      <c r="E401" s="3" t="s">
        <v>93</v>
      </c>
      <c r="F401" s="3" t="s">
        <v>24</v>
      </c>
      <c r="G401" s="3" t="s">
        <v>94</v>
      </c>
      <c r="H401" s="3" t="s">
        <v>92</v>
      </c>
      <c r="I401" s="3">
        <v>7740</v>
      </c>
      <c r="J401" s="3"/>
      <c r="K401" s="3">
        <v>0</v>
      </c>
      <c r="L401" s="3">
        <v>325.08</v>
      </c>
      <c r="M401" s="3">
        <v>-169.78</v>
      </c>
      <c r="N401" s="3">
        <v>-169.78</v>
      </c>
      <c r="O401">
        <f t="shared" si="9"/>
        <v>-228.48</v>
      </c>
      <c r="P401">
        <f t="shared" si="10"/>
        <v>-2.9519379844961238E-2</v>
      </c>
      <c r="Q401" t="str">
        <f t="shared" si="7"/>
        <v>XIG</v>
      </c>
      <c r="R401" s="35" t="str">
        <f t="shared" si="8"/>
        <v>2022-01-06</v>
      </c>
    </row>
    <row r="402" spans="1:18">
      <c r="A402" s="2">
        <v>44567</v>
      </c>
      <c r="B402" s="41" t="s">
        <v>301</v>
      </c>
      <c r="C402" s="41" t="s">
        <v>301</v>
      </c>
      <c r="D402" s="3" t="s">
        <v>89</v>
      </c>
      <c r="E402" s="3" t="s">
        <v>95</v>
      </c>
      <c r="F402" s="3" t="s">
        <v>25</v>
      </c>
      <c r="G402" s="3" t="s">
        <v>96</v>
      </c>
      <c r="H402" s="3" t="s">
        <v>125</v>
      </c>
      <c r="I402" s="3">
        <v>0</v>
      </c>
      <c r="J402" s="3"/>
      <c r="K402" s="3">
        <v>0</v>
      </c>
      <c r="L402" s="3">
        <v>-364.52</v>
      </c>
      <c r="M402" s="3">
        <v>-169.78</v>
      </c>
      <c r="N402" s="3">
        <v>-169.78</v>
      </c>
      <c r="O402">
        <f t="shared" si="9"/>
        <v>0</v>
      </c>
      <c r="P402">
        <f t="shared" si="10"/>
        <v>0</v>
      </c>
      <c r="Q402" t="str">
        <f t="shared" si="7"/>
        <v>XHY</v>
      </c>
      <c r="R402" s="35" t="str">
        <f t="shared" si="8"/>
        <v>2022-01-06</v>
      </c>
    </row>
    <row r="403" spans="1:18">
      <c r="A403" s="2">
        <v>44567</v>
      </c>
      <c r="B403" s="41" t="s">
        <v>301</v>
      </c>
      <c r="C403" s="41" t="s">
        <v>301</v>
      </c>
      <c r="D403" s="3" t="s">
        <v>89</v>
      </c>
      <c r="E403" s="3" t="s">
        <v>95</v>
      </c>
      <c r="F403" s="3" t="s">
        <v>25</v>
      </c>
      <c r="G403" s="3" t="s">
        <v>96</v>
      </c>
      <c r="H403" s="3" t="s">
        <v>92</v>
      </c>
      <c r="I403" s="3">
        <v>10376</v>
      </c>
      <c r="J403" s="3"/>
      <c r="K403" s="3">
        <v>0</v>
      </c>
      <c r="L403" s="3">
        <v>767.82</v>
      </c>
      <c r="M403" s="3">
        <v>-169.78</v>
      </c>
      <c r="N403" s="3">
        <v>-169.78</v>
      </c>
      <c r="O403">
        <f t="shared" si="9"/>
        <v>-364.52</v>
      </c>
      <c r="P403">
        <f t="shared" si="10"/>
        <v>-3.5131071703932149E-2</v>
      </c>
      <c r="Q403" t="str">
        <f t="shared" si="7"/>
        <v>XHY</v>
      </c>
      <c r="R403" s="35" t="str">
        <f t="shared" si="8"/>
        <v>2022-01-06</v>
      </c>
    </row>
    <row r="404" spans="1:18">
      <c r="A404" s="2">
        <v>44567</v>
      </c>
      <c r="B404" s="41" t="s">
        <v>301</v>
      </c>
      <c r="C404" s="41" t="s">
        <v>301</v>
      </c>
      <c r="D404" s="3" t="s">
        <v>89</v>
      </c>
      <c r="E404" s="3" t="s">
        <v>105</v>
      </c>
      <c r="F404" s="3" t="s">
        <v>20</v>
      </c>
      <c r="G404" s="3" t="s">
        <v>106</v>
      </c>
      <c r="H404" s="3" t="s">
        <v>125</v>
      </c>
      <c r="I404" s="3">
        <v>0</v>
      </c>
      <c r="J404" s="3"/>
      <c r="K404" s="3">
        <v>0</v>
      </c>
      <c r="L404" s="3">
        <v>-8235.65</v>
      </c>
      <c r="M404" s="3">
        <v>-169.78</v>
      </c>
      <c r="N404" s="3">
        <v>-169.78</v>
      </c>
      <c r="O404">
        <f t="shared" si="9"/>
        <v>0</v>
      </c>
      <c r="P404">
        <f t="shared" si="10"/>
        <v>0</v>
      </c>
      <c r="Q404" t="str">
        <f t="shared" si="7"/>
        <v>XUS</v>
      </c>
      <c r="R404" s="35" t="str">
        <f t="shared" si="8"/>
        <v>2022-01-06</v>
      </c>
    </row>
    <row r="405" spans="1:18">
      <c r="A405" s="2">
        <v>44567</v>
      </c>
      <c r="B405" s="41" t="s">
        <v>301</v>
      </c>
      <c r="C405" s="41" t="s">
        <v>301</v>
      </c>
      <c r="D405" s="3" t="s">
        <v>89</v>
      </c>
      <c r="E405" s="3" t="s">
        <v>105</v>
      </c>
      <c r="F405" s="3" t="s">
        <v>20</v>
      </c>
      <c r="G405" s="3" t="s">
        <v>106</v>
      </c>
      <c r="H405" s="3" t="s">
        <v>92</v>
      </c>
      <c r="I405" s="3">
        <v>14610</v>
      </c>
      <c r="J405" s="3"/>
      <c r="K405" s="3">
        <v>0</v>
      </c>
      <c r="L405" s="3">
        <v>6296.33</v>
      </c>
      <c r="M405" s="3">
        <v>-169.78</v>
      </c>
      <c r="N405" s="3">
        <v>-169.78</v>
      </c>
      <c r="O405">
        <f t="shared" si="9"/>
        <v>-8235.65</v>
      </c>
      <c r="P405">
        <f t="shared" si="10"/>
        <v>-0.56369952087611219</v>
      </c>
      <c r="Q405" t="str">
        <f t="shared" si="7"/>
        <v>XUS</v>
      </c>
      <c r="R405" s="35" t="str">
        <f t="shared" si="8"/>
        <v>2022-01-06</v>
      </c>
    </row>
    <row r="406" spans="1:18">
      <c r="A406" s="2">
        <v>44567</v>
      </c>
      <c r="B406" s="41" t="s">
        <v>301</v>
      </c>
      <c r="C406" s="41" t="s">
        <v>301</v>
      </c>
      <c r="D406" s="3" t="s">
        <v>89</v>
      </c>
      <c r="E406" s="3" t="s">
        <v>108</v>
      </c>
      <c r="F406" s="3" t="s">
        <v>21</v>
      </c>
      <c r="G406" s="3" t="s">
        <v>109</v>
      </c>
      <c r="H406" s="3" t="s">
        <v>125</v>
      </c>
      <c r="I406" s="3">
        <v>0</v>
      </c>
      <c r="J406" s="3"/>
      <c r="K406" s="3">
        <v>0</v>
      </c>
      <c r="L406" s="3">
        <v>-4221.34</v>
      </c>
      <c r="M406" s="3">
        <v>-169.78</v>
      </c>
      <c r="N406" s="3">
        <v>-169.78</v>
      </c>
      <c r="O406">
        <f t="shared" si="9"/>
        <v>0</v>
      </c>
      <c r="P406">
        <f t="shared" si="10"/>
        <v>0</v>
      </c>
      <c r="Q406" t="str">
        <f t="shared" si="7"/>
        <v>XEF</v>
      </c>
      <c r="R406" s="35" t="str">
        <f t="shared" si="8"/>
        <v>2022-01-06</v>
      </c>
    </row>
    <row r="407" spans="1:18">
      <c r="A407" s="2">
        <v>44567</v>
      </c>
      <c r="B407" s="41" t="s">
        <v>301</v>
      </c>
      <c r="C407" s="41" t="s">
        <v>301</v>
      </c>
      <c r="D407" s="3" t="s">
        <v>89</v>
      </c>
      <c r="E407" s="3" t="s">
        <v>108</v>
      </c>
      <c r="F407" s="3" t="s">
        <v>21</v>
      </c>
      <c r="G407" s="3" t="s">
        <v>109</v>
      </c>
      <c r="H407" s="3" t="s">
        <v>92</v>
      </c>
      <c r="I407" s="3">
        <v>13067</v>
      </c>
      <c r="J407" s="3"/>
      <c r="K407" s="3">
        <v>0</v>
      </c>
      <c r="L407" s="3">
        <v>5320.75</v>
      </c>
      <c r="M407" s="3">
        <v>-169.78</v>
      </c>
      <c r="N407" s="3">
        <v>-169.78</v>
      </c>
      <c r="O407">
        <f t="shared" si="9"/>
        <v>-4221.34</v>
      </c>
      <c r="P407">
        <f t="shared" si="10"/>
        <v>-0.32305349353332824</v>
      </c>
      <c r="Q407" t="str">
        <f t="shared" si="7"/>
        <v>XEF</v>
      </c>
      <c r="R407" s="35" t="str">
        <f t="shared" si="8"/>
        <v>2022-01-06</v>
      </c>
    </row>
    <row r="408" spans="1:18">
      <c r="A408" s="2">
        <v>44567</v>
      </c>
      <c r="B408" s="41" t="s">
        <v>301</v>
      </c>
      <c r="C408" s="41" t="s">
        <v>301</v>
      </c>
      <c r="D408" s="3" t="s">
        <v>89</v>
      </c>
      <c r="E408" s="3" t="s">
        <v>54</v>
      </c>
      <c r="F408" s="3" t="s">
        <v>23</v>
      </c>
      <c r="G408" s="3" t="s">
        <v>230</v>
      </c>
      <c r="H408" s="3" t="s">
        <v>125</v>
      </c>
      <c r="I408" s="3">
        <v>0</v>
      </c>
      <c r="J408" s="3"/>
      <c r="K408" s="3">
        <v>0</v>
      </c>
      <c r="L408" s="3">
        <v>-1825.07</v>
      </c>
      <c r="M408" s="3">
        <v>-169.78</v>
      </c>
      <c r="N408" s="3">
        <v>-169.78</v>
      </c>
      <c r="O408">
        <f t="shared" si="9"/>
        <v>0</v>
      </c>
      <c r="P408">
        <f t="shared" si="10"/>
        <v>0</v>
      </c>
      <c r="Q408" t="str">
        <f t="shared" si="7"/>
        <v>XCB</v>
      </c>
      <c r="R408" s="35" t="str">
        <f t="shared" si="8"/>
        <v>2022-01-06</v>
      </c>
    </row>
    <row r="409" spans="1:18">
      <c r="A409" s="2">
        <v>44567</v>
      </c>
      <c r="B409" s="41" t="s">
        <v>301</v>
      </c>
      <c r="C409" s="41" t="s">
        <v>301</v>
      </c>
      <c r="D409" s="3" t="s">
        <v>89</v>
      </c>
      <c r="E409" s="3" t="s">
        <v>54</v>
      </c>
      <c r="F409" s="3" t="s">
        <v>23</v>
      </c>
      <c r="G409" s="3" t="s">
        <v>230</v>
      </c>
      <c r="H409" s="3" t="s">
        <v>92</v>
      </c>
      <c r="I409" s="3">
        <v>33983</v>
      </c>
      <c r="J409" s="3"/>
      <c r="K409" s="3">
        <v>0</v>
      </c>
      <c r="L409" s="3">
        <v>1869.07</v>
      </c>
      <c r="M409" s="3">
        <v>-169.78</v>
      </c>
      <c r="N409" s="3">
        <v>-169.78</v>
      </c>
      <c r="O409">
        <f t="shared" si="9"/>
        <v>-1825.07</v>
      </c>
      <c r="P409">
        <f t="shared" si="10"/>
        <v>-5.3705382102816113E-2</v>
      </c>
      <c r="Q409" t="str">
        <f t="shared" si="7"/>
        <v>XCB</v>
      </c>
      <c r="R409" s="35" t="str">
        <f t="shared" si="8"/>
        <v>2022-01-06</v>
      </c>
    </row>
    <row r="410" spans="1:18">
      <c r="A410" s="2">
        <v>44567</v>
      </c>
      <c r="B410" s="41" t="s">
        <v>301</v>
      </c>
      <c r="C410" s="41" t="s">
        <v>301</v>
      </c>
      <c r="D410" s="3" t="s">
        <v>89</v>
      </c>
      <c r="E410" s="3" t="s">
        <v>112</v>
      </c>
      <c r="F410" s="3" t="s">
        <v>22</v>
      </c>
      <c r="G410" s="3" t="s">
        <v>113</v>
      </c>
      <c r="H410" s="3" t="s">
        <v>125</v>
      </c>
      <c r="I410" s="3">
        <v>0</v>
      </c>
      <c r="J410" s="3"/>
      <c r="K410" s="3">
        <v>0</v>
      </c>
      <c r="L410" s="3">
        <v>-4662.32</v>
      </c>
      <c r="M410" s="3">
        <v>-169.78</v>
      </c>
      <c r="N410" s="3">
        <v>-169.78</v>
      </c>
      <c r="O410">
        <f t="shared" si="9"/>
        <v>0</v>
      </c>
      <c r="P410">
        <f t="shared" si="10"/>
        <v>0</v>
      </c>
      <c r="Q410" t="str">
        <f t="shared" si="7"/>
        <v>XEM</v>
      </c>
      <c r="R410" s="35" t="str">
        <f t="shared" si="8"/>
        <v>2022-01-06</v>
      </c>
    </row>
    <row r="411" spans="1:18">
      <c r="A411" s="2">
        <v>44567</v>
      </c>
      <c r="B411" s="41" t="s">
        <v>301</v>
      </c>
      <c r="C411" s="41" t="s">
        <v>301</v>
      </c>
      <c r="D411" s="3" t="s">
        <v>89</v>
      </c>
      <c r="E411" s="3" t="s">
        <v>112</v>
      </c>
      <c r="F411" s="3" t="s">
        <v>22</v>
      </c>
      <c r="G411" s="3" t="s">
        <v>113</v>
      </c>
      <c r="H411" s="3" t="s">
        <v>92</v>
      </c>
      <c r="I411" s="3">
        <v>8983</v>
      </c>
      <c r="J411" s="3"/>
      <c r="K411" s="3">
        <v>0</v>
      </c>
      <c r="L411" s="3">
        <v>4741.5</v>
      </c>
      <c r="M411" s="3">
        <v>-169.78</v>
      </c>
      <c r="N411" s="3">
        <v>-169.78</v>
      </c>
      <c r="O411">
        <f t="shared" si="9"/>
        <v>-4662.32</v>
      </c>
      <c r="P411">
        <f t="shared" si="10"/>
        <v>-0.51901591895803179</v>
      </c>
      <c r="Q411" t="str">
        <f t="shared" si="7"/>
        <v>XEM</v>
      </c>
      <c r="R411" s="35" t="str">
        <f t="shared" si="8"/>
        <v>2022-01-06</v>
      </c>
    </row>
    <row r="412" spans="1:18">
      <c r="A412" s="2">
        <v>44567</v>
      </c>
      <c r="B412" s="41" t="s">
        <v>301</v>
      </c>
      <c r="C412" s="41" t="s">
        <v>301</v>
      </c>
      <c r="D412" s="3" t="s">
        <v>89</v>
      </c>
      <c r="E412" s="3" t="s">
        <v>90</v>
      </c>
      <c r="F412" s="3" t="s">
        <v>18</v>
      </c>
      <c r="G412" s="3" t="s">
        <v>91</v>
      </c>
      <c r="H412" s="3" t="s">
        <v>125</v>
      </c>
      <c r="I412" s="3">
        <v>0</v>
      </c>
      <c r="J412" s="3"/>
      <c r="K412" s="3">
        <v>0</v>
      </c>
      <c r="L412" s="3">
        <v>-2821.96</v>
      </c>
      <c r="M412" s="3">
        <v>-169.78</v>
      </c>
      <c r="N412" s="3">
        <v>-169.78</v>
      </c>
      <c r="O412">
        <f t="shared" si="9"/>
        <v>0</v>
      </c>
      <c r="P412">
        <f t="shared" si="10"/>
        <v>0</v>
      </c>
      <c r="Q412" t="str">
        <f t="shared" si="7"/>
        <v>XBB</v>
      </c>
      <c r="R412" s="35" t="str">
        <f t="shared" si="8"/>
        <v>2022-01-06</v>
      </c>
    </row>
    <row r="413" spans="1:18">
      <c r="A413" s="2">
        <v>44567</v>
      </c>
      <c r="B413" s="41" t="s">
        <v>301</v>
      </c>
      <c r="C413" s="41" t="s">
        <v>301</v>
      </c>
      <c r="D413" s="3" t="s">
        <v>89</v>
      </c>
      <c r="E413" s="3" t="s">
        <v>90</v>
      </c>
      <c r="F413" s="3" t="s">
        <v>18</v>
      </c>
      <c r="G413" s="3" t="s">
        <v>91</v>
      </c>
      <c r="H413" s="3" t="s">
        <v>92</v>
      </c>
      <c r="I413" s="3">
        <v>42946</v>
      </c>
      <c r="J413" s="3"/>
      <c r="K413" s="3">
        <v>0</v>
      </c>
      <c r="L413" s="3">
        <v>2834.44</v>
      </c>
      <c r="M413" s="3">
        <v>-169.78</v>
      </c>
      <c r="N413" s="3">
        <v>-169.78</v>
      </c>
      <c r="O413">
        <f t="shared" si="9"/>
        <v>-2821.96</v>
      </c>
      <c r="P413">
        <f t="shared" ref="P413" si="11">IFERROR(O413/I413,0)</f>
        <v>-6.5709495645694588E-2</v>
      </c>
      <c r="Q413" t="str">
        <f t="shared" si="7"/>
        <v>XBB</v>
      </c>
      <c r="R413" s="35" t="str">
        <f t="shared" si="8"/>
        <v>2022-01-06</v>
      </c>
    </row>
  </sheetData>
  <autoFilter ref="A1:N413" xr:uid="{AFCF778C-96F6-4C41-9717-28DD0A9D2743}">
    <sortState xmlns:xlrd2="http://schemas.microsoft.com/office/spreadsheetml/2017/richdata2" ref="A2:N413">
      <sortCondition ref="B1:B4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 Germain</dc:creator>
  <cp:keywords/>
  <dc:description/>
  <cp:lastModifiedBy>Pier-Olivier Létourneau</cp:lastModifiedBy>
  <cp:revision/>
  <dcterms:created xsi:type="dcterms:W3CDTF">2024-09-24T19:24:19Z</dcterms:created>
  <dcterms:modified xsi:type="dcterms:W3CDTF">2025-04-03T15:49:15Z</dcterms:modified>
  <cp:category/>
  <cp:contentStatus/>
</cp:coreProperties>
</file>